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oimspp-my.sharepoint.com/personal/lthatch_usbr_gov/Documents/CalSim/RimInflows/Stantec_052026/Sacramento Rim Inflows/"/>
    </mc:Choice>
  </mc:AlternateContent>
  <xr:revisionPtr revIDLastSave="1" documentId="13_ncr:1_{5B6A7B92-019E-48ED-B086-86F9C5398E93}" xr6:coauthVersionLast="47" xr6:coauthVersionMax="47" xr10:uidLastSave="{55C119C9-DEFF-436F-84F3-DDF67D4EFB30}"/>
  <bookViews>
    <workbookView xWindow="19110" yWindow="-90" windowWidth="19380" windowHeight="10260" tabRatio="886" firstSheet="3" activeTab="18" xr2:uid="{00000000-000D-0000-FFFF-FFFF00000000}"/>
  </bookViews>
  <sheets>
    <sheet name="README" sheetId="63" r:id="rId1"/>
    <sheet name="USGS Schematic" sheetId="127" r:id="rId2"/>
    <sheet name="Watershed Map" sheetId="132" r:id="rId3"/>
    <sheet name="MODELA" sheetId="135" r:id="rId4"/>
    <sheet name="MODELB" sheetId="151" r:id="rId5"/>
    <sheet name="UNIMP Rock Creek 11444201" sheetId="142" r:id="rId6"/>
    <sheet name="Rock Creek 11444280" sheetId="141" r:id="rId7"/>
    <sheet name="Rock Creek 11444260" sheetId="140" r:id="rId8"/>
    <sheet name="Rock Creek 11444200" sheetId="138" r:id="rId9"/>
    <sheet name="Rock Creek 11444201" sheetId="139" r:id="rId10"/>
    <sheet name="Camino-Placerville Accretion" sheetId="149" r:id="rId11"/>
    <sheet name="Slab Creek Storage 11443450" sheetId="143" r:id="rId12"/>
    <sheet name="SF American 11444500" sheetId="144" r:id="rId13"/>
    <sheet name="SF American 11443500" sheetId="145" r:id="rId14"/>
    <sheet name="FNF American Folsom" sheetId="129" r:id="rId15"/>
    <sheet name="SF American 11443501" sheetId="146" r:id="rId16"/>
    <sheet name="SF American 11443300" sheetId="147" r:id="rId17"/>
    <sheet name="SF American 11443460" sheetId="148" r:id="rId18"/>
    <sheet name="FINAL INFLOW" sheetId="133" r:id="rId19"/>
    <sheet name="SV INPUT" sheetId="46" r:id="rId20"/>
  </sheets>
  <externalReferences>
    <externalReference r:id="rId21"/>
    <externalReference r:id="rId22"/>
    <externalReference r:id="rId23"/>
    <externalReference r:id="rId24"/>
  </externalReferences>
  <definedNames>
    <definedName name="__123Graph_ATOADTOWN_M" localSheetId="10" hidden="1">'[1]Toadtown C'!$E$84:$P$84</definedName>
    <definedName name="__123Graph_ATOADTOWN_M" localSheetId="3" hidden="1">'[2]Toadtown C'!$E$84:$P$84</definedName>
    <definedName name="__123Graph_ATOADTOWN_M" localSheetId="4" hidden="1">'[2]Toadtown C'!$E$84:$P$84</definedName>
    <definedName name="__123Graph_ATOADTOWN_M" localSheetId="8" hidden="1">'[1]Toadtown C'!$E$84:$P$84</definedName>
    <definedName name="__123Graph_ATOADTOWN_M" localSheetId="9" hidden="1">'[1]Toadtown C'!$E$84:$P$84</definedName>
    <definedName name="__123Graph_ATOADTOWN_M" localSheetId="7" hidden="1">'[1]Toadtown C'!$E$84:$P$84</definedName>
    <definedName name="__123Graph_ATOADTOWN_M" localSheetId="6" hidden="1">'[1]Toadtown C'!$E$84:$P$84</definedName>
    <definedName name="__123Graph_ATOADTOWN_M" localSheetId="16" hidden="1">'[1]Toadtown C'!$E$84:$P$84</definedName>
    <definedName name="__123Graph_ATOADTOWN_M" localSheetId="17" hidden="1">'[1]Toadtown C'!$E$84:$P$84</definedName>
    <definedName name="__123Graph_ATOADTOWN_M" localSheetId="13" hidden="1">'[1]Toadtown C'!$E$84:$P$84</definedName>
    <definedName name="__123Graph_ATOADTOWN_M" localSheetId="15" hidden="1">'[1]Toadtown C'!$E$84:$P$84</definedName>
    <definedName name="__123Graph_ATOADTOWN_M" localSheetId="12" hidden="1">'[1]Toadtown C'!$E$84:$P$84</definedName>
    <definedName name="__123Graph_ATOADTOWN_M" localSheetId="5" hidden="1">'[1]Toadtown C'!$E$84:$P$84</definedName>
    <definedName name="__123Graph_ATOADTOWN_M" localSheetId="1" hidden="1">'[1]Toadtown C'!$E$84:$P$84</definedName>
    <definedName name="__123Graph_ATOADTOWN_M" hidden="1">'[3]Toadtown C'!$E$84:$P$84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Fill" localSheetId="10" hidden="1">#REF!</definedName>
    <definedName name="_Fill" localSheetId="18" hidden="1">#REF!</definedName>
    <definedName name="_Fill" localSheetId="3" hidden="1">#REF!</definedName>
    <definedName name="_Fill" localSheetId="4" hidden="1">#REF!</definedName>
    <definedName name="_Fill" localSheetId="0" hidden="1">#REF!</definedName>
    <definedName name="_Fill" localSheetId="8" hidden="1">#REF!</definedName>
    <definedName name="_Fill" localSheetId="9" hidden="1">#REF!</definedName>
    <definedName name="_Fill" localSheetId="7" hidden="1">#REF!</definedName>
    <definedName name="_Fill" localSheetId="6" hidden="1">#REF!</definedName>
    <definedName name="_Fill" localSheetId="16" hidden="1">#REF!</definedName>
    <definedName name="_Fill" localSheetId="17" hidden="1">#REF!</definedName>
    <definedName name="_Fill" localSheetId="13" hidden="1">#REF!</definedName>
    <definedName name="_Fill" localSheetId="15" hidden="1">#REF!</definedName>
    <definedName name="_Fill" localSheetId="12" hidden="1">#REF!</definedName>
    <definedName name="_Fill" localSheetId="11" hidden="1">#REF!</definedName>
    <definedName name="_Fill" localSheetId="5" hidden="1">#REF!</definedName>
    <definedName name="_Fill" localSheetId="1" hidden="1">#REF!</definedName>
    <definedName name="_Fill" localSheetId="2" hidden="1">#REF!</definedName>
    <definedName name="_Fill" hidden="1">#REF!</definedName>
    <definedName name="_Key1" localSheetId="10" hidden="1">#REF!</definedName>
    <definedName name="_Key1" localSheetId="18" hidden="1">#REF!</definedName>
    <definedName name="_Key1" localSheetId="3" hidden="1">#REF!</definedName>
    <definedName name="_Key1" localSheetId="4" hidden="1">#REF!</definedName>
    <definedName name="_Key1" localSheetId="0" hidden="1">#REF!</definedName>
    <definedName name="_Key1" localSheetId="8" hidden="1">#REF!</definedName>
    <definedName name="_Key1" localSheetId="9" hidden="1">#REF!</definedName>
    <definedName name="_Key1" localSheetId="7" hidden="1">#REF!</definedName>
    <definedName name="_Key1" localSheetId="6" hidden="1">#REF!</definedName>
    <definedName name="_Key1" localSheetId="16" hidden="1">#REF!</definedName>
    <definedName name="_Key1" localSheetId="17" hidden="1">#REF!</definedName>
    <definedName name="_Key1" localSheetId="13" hidden="1">#REF!</definedName>
    <definedName name="_Key1" localSheetId="15" hidden="1">#REF!</definedName>
    <definedName name="_Key1" localSheetId="12" hidden="1">#REF!</definedName>
    <definedName name="_Key1" localSheetId="11" hidden="1">#REF!</definedName>
    <definedName name="_Key1" localSheetId="5" hidden="1">#REF!</definedName>
    <definedName name="_Key1" localSheetId="1" hidden="1">#REF!</definedName>
    <definedName name="_Key1" localSheetId="2" hidden="1">#REF!</definedName>
    <definedName name="_Key1" hidden="1">#REF!</definedName>
    <definedName name="_Key2" localSheetId="10" hidden="1">#REF!</definedName>
    <definedName name="_Key2" localSheetId="18" hidden="1">#REF!</definedName>
    <definedName name="_Key2" localSheetId="3" hidden="1">#REF!</definedName>
    <definedName name="_Key2" localSheetId="4" hidden="1">#REF!</definedName>
    <definedName name="_Key2" localSheetId="0" hidden="1">#REF!</definedName>
    <definedName name="_Key2" localSheetId="8" hidden="1">#REF!</definedName>
    <definedName name="_Key2" localSheetId="9" hidden="1">#REF!</definedName>
    <definedName name="_Key2" localSheetId="7" hidden="1">#REF!</definedName>
    <definedName name="_Key2" localSheetId="6" hidden="1">#REF!</definedName>
    <definedName name="_Key2" localSheetId="16" hidden="1">#REF!</definedName>
    <definedName name="_Key2" localSheetId="17" hidden="1">#REF!</definedName>
    <definedName name="_Key2" localSheetId="13" hidden="1">#REF!</definedName>
    <definedName name="_Key2" localSheetId="15" hidden="1">#REF!</definedName>
    <definedName name="_Key2" localSheetId="12" hidden="1">#REF!</definedName>
    <definedName name="_Key2" localSheetId="11" hidden="1">#REF!</definedName>
    <definedName name="_Key2" localSheetId="5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0" hidden="1">#REF!</definedName>
    <definedName name="_key3" localSheetId="4" hidden="1">#REF!</definedName>
    <definedName name="_key3" localSheetId="9" hidden="1">#REF!</definedName>
    <definedName name="_key3" localSheetId="7" hidden="1">#REF!</definedName>
    <definedName name="_key3" localSheetId="6" hidden="1">#REF!</definedName>
    <definedName name="_key3" localSheetId="5" hidden="1">#REF!</definedName>
    <definedName name="_key3" hidden="1">#REF!</definedName>
    <definedName name="_new2" localSheetId="3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2" localSheetId="4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2" localSheetId="8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2" localSheetId="9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2" localSheetId="7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2" localSheetId="6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2" localSheetId="5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2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3" localSheetId="3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3" localSheetId="4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3" localSheetId="8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3" localSheetId="9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3" localSheetId="7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3" localSheetId="6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3" localSheetId="5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3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4" localSheetId="3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4" localSheetId="4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4" localSheetId="8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4" localSheetId="9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4" localSheetId="7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4" localSheetId="6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4" localSheetId="5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4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Fill" localSheetId="10" hidden="1">#REF!</definedName>
    <definedName name="_NFill" localSheetId="3" hidden="1">#REF!</definedName>
    <definedName name="_NFill" localSheetId="4" hidden="1">#REF!</definedName>
    <definedName name="_NFill" localSheetId="8" hidden="1">#REF!</definedName>
    <definedName name="_NFill" localSheetId="9" hidden="1">#REF!</definedName>
    <definedName name="_NFill" localSheetId="7" hidden="1">#REF!</definedName>
    <definedName name="_NFill" localSheetId="6" hidden="1">#REF!</definedName>
    <definedName name="_NFill" localSheetId="5" hidden="1">#REF!</definedName>
    <definedName name="_NFill" hidden="1">#REF!</definedName>
    <definedName name="_nKey1" localSheetId="10" hidden="1">#REF!</definedName>
    <definedName name="_nKey1" localSheetId="3" hidden="1">#REF!</definedName>
    <definedName name="_nKey1" localSheetId="4" hidden="1">#REF!</definedName>
    <definedName name="_nKey1" localSheetId="8" hidden="1">#REF!</definedName>
    <definedName name="_nKey1" localSheetId="9" hidden="1">#REF!</definedName>
    <definedName name="_nKey1" localSheetId="7" hidden="1">#REF!</definedName>
    <definedName name="_nKey1" localSheetId="6" hidden="1">#REF!</definedName>
    <definedName name="_nKey1" localSheetId="5" hidden="1">#REF!</definedName>
    <definedName name="_nKey1" hidden="1">#REF!</definedName>
    <definedName name="_Nkey2" localSheetId="10" hidden="1">#REF!</definedName>
    <definedName name="_Nkey2" localSheetId="3" hidden="1">#REF!</definedName>
    <definedName name="_Nkey2" localSheetId="4" hidden="1">#REF!</definedName>
    <definedName name="_Nkey2" localSheetId="8" hidden="1">#REF!</definedName>
    <definedName name="_Nkey2" localSheetId="9" hidden="1">#REF!</definedName>
    <definedName name="_Nkey2" localSheetId="7" hidden="1">#REF!</definedName>
    <definedName name="_Nkey2" localSheetId="6" hidden="1">#REF!</definedName>
    <definedName name="_Nkey2" localSheetId="5" hidden="1">#REF!</definedName>
    <definedName name="_Nkey2" hidden="1">#REF!</definedName>
    <definedName name="_Nsort" localSheetId="10" hidden="1">#REF!</definedName>
    <definedName name="_Nsort" localSheetId="3" hidden="1">#REF!</definedName>
    <definedName name="_Nsort" localSheetId="4" hidden="1">#REF!</definedName>
    <definedName name="_Nsort" localSheetId="8" hidden="1">#REF!</definedName>
    <definedName name="_Nsort" localSheetId="9" hidden="1">#REF!</definedName>
    <definedName name="_Nsort" localSheetId="7" hidden="1">#REF!</definedName>
    <definedName name="_Nsort" localSheetId="6" hidden="1">#REF!</definedName>
    <definedName name="_Nsort" localSheetId="5" hidden="1">#REF!</definedName>
    <definedName name="_Nsort" hidden="1">#REF!</definedName>
    <definedName name="_Order1" hidden="1">255</definedName>
    <definedName name="_Order2" hidden="1">255</definedName>
    <definedName name="_Regression_Out" localSheetId="10" hidden="1">#REF!</definedName>
    <definedName name="_Regression_Out" localSheetId="3" hidden="1">#REF!</definedName>
    <definedName name="_Regression_Out" localSheetId="4" hidden="1">#REF!</definedName>
    <definedName name="_Regression_Out" localSheetId="8" hidden="1">#REF!</definedName>
    <definedName name="_Regression_Out" localSheetId="9" hidden="1">#REF!</definedName>
    <definedName name="_Regression_Out" localSheetId="7" hidden="1">#REF!</definedName>
    <definedName name="_Regression_Out" localSheetId="6" hidden="1">#REF!</definedName>
    <definedName name="_Regression_Out" localSheetId="5" hidden="1">#REF!</definedName>
    <definedName name="_Regression_Out" hidden="1">#REF!</definedName>
    <definedName name="_Regression_X" localSheetId="10" hidden="1">#REF!</definedName>
    <definedName name="_Regression_X" localSheetId="3" hidden="1">#REF!</definedName>
    <definedName name="_Regression_X" localSheetId="4" hidden="1">#REF!</definedName>
    <definedName name="_Regression_X" localSheetId="8" hidden="1">#REF!</definedName>
    <definedName name="_Regression_X" localSheetId="9" hidden="1">#REF!</definedName>
    <definedName name="_Regression_X" localSheetId="7" hidden="1">#REF!</definedName>
    <definedName name="_Regression_X" localSheetId="6" hidden="1">#REF!</definedName>
    <definedName name="_Regression_X" localSheetId="5" hidden="1">#REF!</definedName>
    <definedName name="_Regression_X" hidden="1">#REF!</definedName>
    <definedName name="_Regression_Y" localSheetId="10" hidden="1">#REF!</definedName>
    <definedName name="_Regression_Y" localSheetId="3" hidden="1">#REF!</definedName>
    <definedName name="_Regression_Y" localSheetId="4" hidden="1">#REF!</definedName>
    <definedName name="_Regression_Y" localSheetId="8" hidden="1">#REF!</definedName>
    <definedName name="_Regression_Y" localSheetId="9" hidden="1">#REF!</definedName>
    <definedName name="_Regression_Y" localSheetId="7" hidden="1">#REF!</definedName>
    <definedName name="_Regression_Y" localSheetId="6" hidden="1">#REF!</definedName>
    <definedName name="_Regression_Y" localSheetId="5" hidden="1">#REF!</definedName>
    <definedName name="_Regression_Y" hidden="1">#REF!</definedName>
    <definedName name="_Sort" localSheetId="10" hidden="1">#REF!</definedName>
    <definedName name="_Sort" localSheetId="18" hidden="1">#REF!</definedName>
    <definedName name="_Sort" localSheetId="3" hidden="1">#REF!</definedName>
    <definedName name="_Sort" localSheetId="4" hidden="1">#REF!</definedName>
    <definedName name="_Sort" localSheetId="0" hidden="1">#REF!</definedName>
    <definedName name="_Sort" localSheetId="8" hidden="1">#REF!</definedName>
    <definedName name="_Sort" localSheetId="9" hidden="1">#REF!</definedName>
    <definedName name="_Sort" localSheetId="7" hidden="1">#REF!</definedName>
    <definedName name="_Sort" localSheetId="6" hidden="1">#REF!</definedName>
    <definedName name="_Sort" localSheetId="16" hidden="1">#REF!</definedName>
    <definedName name="_Sort" localSheetId="17" hidden="1">#REF!</definedName>
    <definedName name="_Sort" localSheetId="13" hidden="1">#REF!</definedName>
    <definedName name="_Sort" localSheetId="15" hidden="1">#REF!</definedName>
    <definedName name="_Sort" localSheetId="12" hidden="1">#REF!</definedName>
    <definedName name="_Sort" localSheetId="11" hidden="1">#REF!</definedName>
    <definedName name="_Sort" localSheetId="5" hidden="1">#REF!</definedName>
    <definedName name="_Sort" localSheetId="1" hidden="1">#REF!</definedName>
    <definedName name="_Sort" localSheetId="2" hidden="1">#REF!</definedName>
    <definedName name="_Sort" hidden="1">#REF!</definedName>
    <definedName name="Intercept2" localSheetId="3">MODELA!$A$129</definedName>
    <definedName name="Intercept2" localSheetId="4">MODELB!$A$129</definedName>
    <definedName name="new" localSheetId="3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" localSheetId="4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" localSheetId="8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" localSheetId="9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" localSheetId="7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" localSheetId="6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" localSheetId="5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_123GRAPH_ATOADTOWN_M" hidden="1">'[4]Toadtown C'!$E$75:$P$75</definedName>
    <definedName name="New60b" localSheetId="3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60b" localSheetId="4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60b" localSheetId="8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60b" localSheetId="9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60b" localSheetId="7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60b" localSheetId="6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60b" localSheetId="5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60b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qq" localSheetId="10" hidden="1">#REF!</definedName>
    <definedName name="qq" localSheetId="18" hidden="1">#REF!</definedName>
    <definedName name="qq" localSheetId="3" hidden="1">#REF!</definedName>
    <definedName name="qq" localSheetId="4" hidden="1">#REF!</definedName>
    <definedName name="qq" localSheetId="8" hidden="1">#REF!</definedName>
    <definedName name="qq" localSheetId="9" hidden="1">#REF!</definedName>
    <definedName name="qq" localSheetId="7" hidden="1">#REF!</definedName>
    <definedName name="qq" localSheetId="6" hidden="1">#REF!</definedName>
    <definedName name="qq" localSheetId="16" hidden="1">#REF!</definedName>
    <definedName name="qq" localSheetId="15" hidden="1">#REF!</definedName>
    <definedName name="qq" localSheetId="11" hidden="1">#REF!</definedName>
    <definedName name="qq" localSheetId="5" hidden="1">#REF!</definedName>
    <definedName name="qq" hidden="1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  <definedName name="rr" localSheetId="3" hidden="1">{"MonteCarloControlSheet",#N/A,TRUE,"CONTROL";#N/A,#N/A,TRUE,"PLOTS";#N/A,#N/A,TRUE,"InstreamPlots"}</definedName>
    <definedName name="rr" localSheetId="4" hidden="1">{"MonteCarloControlSheet",#N/A,TRUE,"CONTROL";#N/A,#N/A,TRUE,"PLOTS";#N/A,#N/A,TRUE,"InstreamPlots"}</definedName>
    <definedName name="rr" localSheetId="8" hidden="1">{"MonteCarloControlSheet",#N/A,TRUE,"CONTROL";#N/A,#N/A,TRUE,"PLOTS";#N/A,#N/A,TRUE,"InstreamPlots"}</definedName>
    <definedName name="rr" localSheetId="9" hidden="1">{"MonteCarloControlSheet",#N/A,TRUE,"CONTROL";#N/A,#N/A,TRUE,"PLOTS";#N/A,#N/A,TRUE,"InstreamPlots"}</definedName>
    <definedName name="rr" localSheetId="7" hidden="1">{"MonteCarloControlSheet",#N/A,TRUE,"CONTROL";#N/A,#N/A,TRUE,"PLOTS";#N/A,#N/A,TRUE,"InstreamPlots"}</definedName>
    <definedName name="rr" localSheetId="6" hidden="1">{"MonteCarloControlSheet",#N/A,TRUE,"CONTROL";#N/A,#N/A,TRUE,"PLOTS";#N/A,#N/A,TRUE,"InstreamPlots"}</definedName>
    <definedName name="rr" localSheetId="5" hidden="1">{"MonteCarloControlSheet",#N/A,TRUE,"CONTROL";#N/A,#N/A,TRUE,"PLOTS";#N/A,#N/A,TRUE,"InstreamPlots"}</definedName>
    <definedName name="rr" hidden="1">{"MonteCarloControlSheet",#N/A,TRUE,"CONTROL";#N/A,#N/A,TRUE,"PLOTS";#N/A,#N/A,TRUE,"InstreamPlots"}</definedName>
    <definedName name="Slope2" localSheetId="3">MODELA!$A$128</definedName>
    <definedName name="Slope2" localSheetId="4">MODELB!$A$128</definedName>
    <definedName name="SROW" localSheetId="3">MODELA!$A$127</definedName>
    <definedName name="SROW" localSheetId="4">MODELB!$A$127</definedName>
    <definedName name="ss" localSheetId="10" hidden="1">#REF!</definedName>
    <definedName name="ss" localSheetId="18" hidden="1">#REF!</definedName>
    <definedName name="ss" localSheetId="3" hidden="1">#REF!</definedName>
    <definedName name="ss" localSheetId="4" hidden="1">#REF!</definedName>
    <definedName name="ss" localSheetId="8" hidden="1">#REF!</definedName>
    <definedName name="ss" localSheetId="9" hidden="1">#REF!</definedName>
    <definedName name="ss" localSheetId="7" hidden="1">#REF!</definedName>
    <definedName name="ss" localSheetId="6" hidden="1">#REF!</definedName>
    <definedName name="ss" localSheetId="16" hidden="1">#REF!</definedName>
    <definedName name="ss" localSheetId="15" hidden="1">#REF!</definedName>
    <definedName name="ss" localSheetId="11" hidden="1">#REF!</definedName>
    <definedName name="ss" localSheetId="5" hidden="1">#REF!</definedName>
    <definedName name="ss" hidden="1">#REF!</definedName>
    <definedName name="temp" localSheetId="3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emp" localSheetId="4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emp" localSheetId="8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emp" localSheetId="9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emp" localSheetId="7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emp" localSheetId="6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emp" localSheetId="5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emp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t" localSheetId="3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t" localSheetId="4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t" localSheetId="8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t" localSheetId="9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t" localSheetId="7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t" localSheetId="6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t" localSheetId="5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t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erf" localSheetId="10" hidden="1">#REF!</definedName>
    <definedName name="werf" localSheetId="18" hidden="1">#REF!</definedName>
    <definedName name="werf" localSheetId="3" hidden="1">#REF!</definedName>
    <definedName name="werf" localSheetId="4" hidden="1">#REF!</definedName>
    <definedName name="werf" localSheetId="8" hidden="1">#REF!</definedName>
    <definedName name="werf" localSheetId="9" hidden="1">#REF!</definedName>
    <definedName name="werf" localSheetId="7" hidden="1">#REF!</definedName>
    <definedName name="werf" localSheetId="6" hidden="1">#REF!</definedName>
    <definedName name="werf" localSheetId="16" hidden="1">#REF!</definedName>
    <definedName name="werf" localSheetId="15" hidden="1">#REF!</definedName>
    <definedName name="werf" localSheetId="11" hidden="1">#REF!</definedName>
    <definedName name="werf" localSheetId="5" hidden="1">#REF!</definedName>
    <definedName name="werf" hidden="1">#REF!</definedName>
    <definedName name="wrn.ControlandPlots." localSheetId="3" hidden="1">{#N/A,#N/A,TRUE,"CONTROL";#N/A,#N/A,TRUE,"PLOTS"}</definedName>
    <definedName name="wrn.ControlandPlots." localSheetId="4" hidden="1">{#N/A,#N/A,TRUE,"CONTROL";#N/A,#N/A,TRUE,"PLOTS"}</definedName>
    <definedName name="wrn.ControlandPlots." localSheetId="8" hidden="1">{#N/A,#N/A,TRUE,"CONTROL";#N/A,#N/A,TRUE,"PLOTS"}</definedName>
    <definedName name="wrn.ControlandPlots." localSheetId="9" hidden="1">{#N/A,#N/A,TRUE,"CONTROL";#N/A,#N/A,TRUE,"PLOTS"}</definedName>
    <definedName name="wrn.ControlandPlots." localSheetId="7" hidden="1">{#N/A,#N/A,TRUE,"CONTROL";#N/A,#N/A,TRUE,"PLOTS"}</definedName>
    <definedName name="wrn.ControlandPlots." localSheetId="6" hidden="1">{#N/A,#N/A,TRUE,"CONTROL";#N/A,#N/A,TRUE,"PLOTS"}</definedName>
    <definedName name="wrn.ControlandPlots." localSheetId="5" hidden="1">{#N/A,#N/A,TRUE,"CONTROL";#N/A,#N/A,TRUE,"PLOTS"}</definedName>
    <definedName name="wrn.ControlandPlots." hidden="1">{#N/A,#N/A,TRUE,"CONTROL";#N/A,#N/A,TRUE,"PLOTS"}</definedName>
    <definedName name="wrn.index._.sheets." localSheetId="3" hidden="1">{"Index",#N/A,FALSE,"YRI";"indexdistributionplots",#N/A,FALSE,"YRI"}</definedName>
    <definedName name="wrn.index._.sheets." localSheetId="4" hidden="1">{"Index",#N/A,FALSE,"YRI";"indexdistributionplots",#N/A,FALSE,"YRI"}</definedName>
    <definedName name="wrn.index._.sheets." localSheetId="8" hidden="1">{"Index",#N/A,FALSE,"YRI";"indexdistributionplots",#N/A,FALSE,"YRI"}</definedName>
    <definedName name="wrn.index._.sheets." localSheetId="9" hidden="1">{"Index",#N/A,FALSE,"YRI";"indexdistributionplots",#N/A,FALSE,"YRI"}</definedName>
    <definedName name="wrn.index._.sheets." localSheetId="7" hidden="1">{"Index",#N/A,FALSE,"YRI";"indexdistributionplots",#N/A,FALSE,"YRI"}</definedName>
    <definedName name="wrn.index._.sheets." localSheetId="6" hidden="1">{"Index",#N/A,FALSE,"YRI";"indexdistributionplots",#N/A,FALSE,"YRI"}</definedName>
    <definedName name="wrn.index._.sheets." localSheetId="5" hidden="1">{"Index",#N/A,FALSE,"YRI";"indexdistributionplots",#N/A,FALSE,"YRI"}</definedName>
    <definedName name="wrn.index._.sheets." hidden="1">{"Index",#N/A,FALSE,"YRI";"indexdistributionplots",#N/A,FALSE,"YRI"}</definedName>
    <definedName name="wrn.MonteCarloReport." localSheetId="3" hidden="1">{"MonteCarloControlSheet",#N/A,TRUE,"CONTROL";#N/A,#N/A,TRUE,"PLOTS";#N/A,#N/A,TRUE,"InstreamPlots"}</definedName>
    <definedName name="wrn.MonteCarloReport." localSheetId="4" hidden="1">{"MonteCarloControlSheet",#N/A,TRUE,"CONTROL";#N/A,#N/A,TRUE,"PLOTS";#N/A,#N/A,TRUE,"InstreamPlots"}</definedName>
    <definedName name="wrn.MonteCarloReport." localSheetId="8" hidden="1">{"MonteCarloControlSheet",#N/A,TRUE,"CONTROL";#N/A,#N/A,TRUE,"PLOTS";#N/A,#N/A,TRUE,"InstreamPlots"}</definedName>
    <definedName name="wrn.MonteCarloReport." localSheetId="9" hidden="1">{"MonteCarloControlSheet",#N/A,TRUE,"CONTROL";#N/A,#N/A,TRUE,"PLOTS";#N/A,#N/A,TRUE,"InstreamPlots"}</definedName>
    <definedName name="wrn.MonteCarloReport." localSheetId="7" hidden="1">{"MonteCarloControlSheet",#N/A,TRUE,"CONTROL";#N/A,#N/A,TRUE,"PLOTS";#N/A,#N/A,TRUE,"InstreamPlots"}</definedName>
    <definedName name="wrn.MonteCarloReport." localSheetId="6" hidden="1">{"MonteCarloControlSheet",#N/A,TRUE,"CONTROL";#N/A,#N/A,TRUE,"PLOTS";#N/A,#N/A,TRUE,"InstreamPlots"}</definedName>
    <definedName name="wrn.MonteCarloReport." localSheetId="5" hidden="1">{"MonteCarloControlSheet",#N/A,TRUE,"CONTROL";#N/A,#N/A,TRUE,"PLOTS";#N/A,#N/A,TRUE,"InstreamPlots"}</definedName>
    <definedName name="wrn.MonteCarloReport." hidden="1">{"MonteCarloControlSheet",#N/A,TRUE,"CONTROL";#N/A,#N/A,TRUE,"PLOTS";#N/A,#N/A,TRUE,"InstreamPlots"}</definedName>
    <definedName name="wrn.pages." localSheetId="10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18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3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4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0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8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9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7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6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16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17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13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15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12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19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5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1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localSheetId="2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pages.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UnimpairedTables." localSheetId="3" hidden="1">{"UnimpairedFlowTable",#N/A,TRUE,"YubaUnimpaired";"YubaRiverIndexTable",#N/A,TRUE,"YubaUnimpaired";"WetYearUnimpaired",#N/A,TRUE,"YubaUnimpaired";"AboveNormalUnimpaired",#N/A,TRUE,"YubaUnimpaired";"BelowNormalUnimpaired",#N/A,TRUE,"YubaUnimpaired";"DryUnimpaired",#N/A,TRUE,"YubaUnimpaired";"CriticalUnimpaired",#N/A,TRUE,"YubaUnimpaired"}</definedName>
    <definedName name="wrn.UnimpairedTables." localSheetId="4" hidden="1">{"UnimpairedFlowTable",#N/A,TRUE,"YubaUnimpaired";"YubaRiverIndexTable",#N/A,TRUE,"YubaUnimpaired";"WetYearUnimpaired",#N/A,TRUE,"YubaUnimpaired";"AboveNormalUnimpaired",#N/A,TRUE,"YubaUnimpaired";"BelowNormalUnimpaired",#N/A,TRUE,"YubaUnimpaired";"DryUnimpaired",#N/A,TRUE,"YubaUnimpaired";"CriticalUnimpaired",#N/A,TRUE,"YubaUnimpaired"}</definedName>
    <definedName name="wrn.UnimpairedTables." localSheetId="8" hidden="1">{"UnimpairedFlowTable",#N/A,TRUE,"YubaUnimpaired";"YubaRiverIndexTable",#N/A,TRUE,"YubaUnimpaired";"WetYearUnimpaired",#N/A,TRUE,"YubaUnimpaired";"AboveNormalUnimpaired",#N/A,TRUE,"YubaUnimpaired";"BelowNormalUnimpaired",#N/A,TRUE,"YubaUnimpaired";"DryUnimpaired",#N/A,TRUE,"YubaUnimpaired";"CriticalUnimpaired",#N/A,TRUE,"YubaUnimpaired"}</definedName>
    <definedName name="wrn.UnimpairedTables." localSheetId="9" hidden="1">{"UnimpairedFlowTable",#N/A,TRUE,"YubaUnimpaired";"YubaRiverIndexTable",#N/A,TRUE,"YubaUnimpaired";"WetYearUnimpaired",#N/A,TRUE,"YubaUnimpaired";"AboveNormalUnimpaired",#N/A,TRUE,"YubaUnimpaired";"BelowNormalUnimpaired",#N/A,TRUE,"YubaUnimpaired";"DryUnimpaired",#N/A,TRUE,"YubaUnimpaired";"CriticalUnimpaired",#N/A,TRUE,"YubaUnimpaired"}</definedName>
    <definedName name="wrn.UnimpairedTables." localSheetId="7" hidden="1">{"UnimpairedFlowTable",#N/A,TRUE,"YubaUnimpaired";"YubaRiverIndexTable",#N/A,TRUE,"YubaUnimpaired";"WetYearUnimpaired",#N/A,TRUE,"YubaUnimpaired";"AboveNormalUnimpaired",#N/A,TRUE,"YubaUnimpaired";"BelowNormalUnimpaired",#N/A,TRUE,"YubaUnimpaired";"DryUnimpaired",#N/A,TRUE,"YubaUnimpaired";"CriticalUnimpaired",#N/A,TRUE,"YubaUnimpaired"}</definedName>
    <definedName name="wrn.UnimpairedTables." localSheetId="6" hidden="1">{"UnimpairedFlowTable",#N/A,TRUE,"YubaUnimpaired";"YubaRiverIndexTable",#N/A,TRUE,"YubaUnimpaired";"WetYearUnimpaired",#N/A,TRUE,"YubaUnimpaired";"AboveNormalUnimpaired",#N/A,TRUE,"YubaUnimpaired";"BelowNormalUnimpaired",#N/A,TRUE,"YubaUnimpaired";"DryUnimpaired",#N/A,TRUE,"YubaUnimpaired";"CriticalUnimpaired",#N/A,TRUE,"YubaUnimpaired"}</definedName>
    <definedName name="wrn.UnimpairedTables." localSheetId="5" hidden="1">{"UnimpairedFlowTable",#N/A,TRUE,"YubaUnimpaired";"YubaRiverIndexTable",#N/A,TRUE,"YubaUnimpaired";"WetYearUnimpaired",#N/A,TRUE,"YubaUnimpaired";"AboveNormalUnimpaired",#N/A,TRUE,"YubaUnimpaired";"BelowNormalUnimpaired",#N/A,TRUE,"YubaUnimpaired";"DryUnimpaired",#N/A,TRUE,"YubaUnimpaired";"CriticalUnimpaired",#N/A,TRUE,"YubaUnimpaired"}</definedName>
    <definedName name="wrn.UnimpairedTables." hidden="1">{"UnimpairedFlowTable",#N/A,TRUE,"YubaUnimpaired";"YubaRiverIndexTable",#N/A,TRUE,"YubaUnimpaired";"WetYearUnimpaired",#N/A,TRUE,"YubaUnimpaired";"AboveNormalUnimpaired",#N/A,TRUE,"YubaUnimpaired";"BelowNormalUnimpaired",#N/A,TRUE,"YubaUnimpaired";"DryUnimpaired",#N/A,TRUE,"YubaUnimpaired";"CriticalUnimpaired",#N/A,TRUE,"YubaUnimpaired"}</definedName>
    <definedName name="xWBA70" localSheetId="3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xWBA70" localSheetId="4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xWBA70" localSheetId="8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xWBA70" localSheetId="9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xWBA70" localSheetId="7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xWBA70" localSheetId="6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xWBA70" localSheetId="5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xWBA70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xxx" localSheetId="10" hidden="1">#REF!</definedName>
    <definedName name="xxx" localSheetId="18" hidden="1">#REF!</definedName>
    <definedName name="xxx" localSheetId="3" hidden="1">#REF!</definedName>
    <definedName name="xxx" localSheetId="4" hidden="1">#REF!</definedName>
    <definedName name="xxx" localSheetId="8" hidden="1">#REF!</definedName>
    <definedName name="xxx" localSheetId="9" hidden="1">#REF!</definedName>
    <definedName name="xxx" localSheetId="7" hidden="1">#REF!</definedName>
    <definedName name="xxx" localSheetId="6" hidden="1">#REF!</definedName>
    <definedName name="xxx" localSheetId="16" hidden="1">#REF!</definedName>
    <definedName name="xxx" localSheetId="17" hidden="1">#REF!</definedName>
    <definedName name="xxx" localSheetId="13" hidden="1">#REF!</definedName>
    <definedName name="xxx" localSheetId="15" hidden="1">#REF!</definedName>
    <definedName name="xxx" localSheetId="12" hidden="1">#REF!</definedName>
    <definedName name="xxx" localSheetId="11" hidden="1">#REF!</definedName>
    <definedName name="xxx" localSheetId="5" hidden="1">#REF!</definedName>
    <definedName name="xxx" localSheetId="1" hidden="1">#REF!</definedName>
    <definedName name="xxx" localSheetId="2" hidden="1">#REF!</definedName>
    <definedName name="xxx" hidden="1">#REF!</definedName>
    <definedName name="zz" localSheetId="10" hidden="1">#REF!</definedName>
    <definedName name="zz" localSheetId="4" hidden="1">#REF!</definedName>
    <definedName name="zz" localSheetId="9" hidden="1">#REF!</definedName>
    <definedName name="zz" localSheetId="7" hidden="1">#REF!</definedName>
    <definedName name="zz" localSheetId="6" hidden="1">#REF!</definedName>
    <definedName name="zz" localSheetId="5" hidden="1">#REF!</definedName>
    <definedName name="zz" hidden="1">#REF!</definedName>
    <definedName name="zzz" localSheetId="10" hidden="1">#REF!</definedName>
    <definedName name="zzz" localSheetId="3" hidden="1">#REF!</definedName>
    <definedName name="zzz" localSheetId="4" hidden="1">#REF!</definedName>
    <definedName name="zzz" localSheetId="8" hidden="1">#REF!</definedName>
    <definedName name="zzz" localSheetId="9" hidden="1">#REF!</definedName>
    <definedName name="zzz" localSheetId="7" hidden="1">#REF!</definedName>
    <definedName name="zzz" localSheetId="6" hidden="1">#REF!</definedName>
    <definedName name="zzz" localSheetId="5" hidden="1">#REF!</definedName>
    <definedName name="zzz" hidden="1">#REF!</definedName>
    <definedName name="zzz2" localSheetId="3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zzz2" localSheetId="4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zzz2" localSheetId="8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zzz2" localSheetId="9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zzz2" localSheetId="7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zzz2" localSheetId="6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zzz2" localSheetId="5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zzz2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105" i="151" l="1"/>
  <c r="AA105" i="151"/>
  <c r="Z105" i="151"/>
  <c r="Y105" i="151"/>
  <c r="X105" i="151"/>
  <c r="W105" i="151"/>
  <c r="V105" i="151"/>
  <c r="U105" i="151"/>
  <c r="T105" i="151"/>
  <c r="S105" i="151"/>
  <c r="R105" i="151"/>
  <c r="AB101" i="151"/>
  <c r="AA101" i="151"/>
  <c r="Z101" i="151"/>
  <c r="Y101" i="151"/>
  <c r="X101" i="151"/>
  <c r="W101" i="151"/>
  <c r="V101" i="151"/>
  <c r="U101" i="151"/>
  <c r="T101" i="151"/>
  <c r="S101" i="151"/>
  <c r="R101" i="151"/>
  <c r="Q101" i="151"/>
  <c r="AB100" i="151"/>
  <c r="AA100" i="151"/>
  <c r="Z100" i="151"/>
  <c r="Y100" i="151"/>
  <c r="X100" i="151"/>
  <c r="W100" i="151"/>
  <c r="V100" i="151"/>
  <c r="U100" i="151"/>
  <c r="T100" i="151"/>
  <c r="S100" i="151"/>
  <c r="R100" i="151"/>
  <c r="Q100" i="151"/>
  <c r="AB98" i="151"/>
  <c r="AA98" i="151"/>
  <c r="Z98" i="151"/>
  <c r="Y98" i="151"/>
  <c r="X98" i="151"/>
  <c r="W98" i="151"/>
  <c r="V98" i="151"/>
  <c r="U98" i="151"/>
  <c r="T98" i="151"/>
  <c r="S98" i="151"/>
  <c r="R98" i="151"/>
  <c r="Q98" i="151"/>
  <c r="K108" i="133" l="1"/>
  <c r="K109" i="133"/>
  <c r="K110" i="133"/>
  <c r="K111" i="133"/>
  <c r="K112" i="133"/>
  <c r="K113" i="133"/>
  <c r="K114" i="133"/>
  <c r="K115" i="133"/>
  <c r="K116" i="133"/>
  <c r="K117" i="133"/>
  <c r="K118" i="133"/>
  <c r="K119" i="133"/>
  <c r="J110" i="133"/>
  <c r="J111" i="133"/>
  <c r="J112" i="133"/>
  <c r="J113" i="133"/>
  <c r="J114" i="133"/>
  <c r="J115" i="133"/>
  <c r="J116" i="133"/>
  <c r="J117" i="133"/>
  <c r="J118" i="133"/>
  <c r="J119" i="133"/>
  <c r="C969" i="142"/>
  <c r="D15" i="46"/>
  <c r="F114" i="46"/>
  <c r="F115" i="46"/>
  <c r="F116" i="46"/>
  <c r="F117" i="46"/>
  <c r="F118" i="46"/>
  <c r="F119" i="46"/>
  <c r="B1147" i="46"/>
  <c r="C1147" i="46"/>
  <c r="B1148" i="46"/>
  <c r="C1148" i="46"/>
  <c r="B1149" i="46"/>
  <c r="C1149" i="46"/>
  <c r="B1150" i="46"/>
  <c r="C1150" i="46"/>
  <c r="B1151" i="46"/>
  <c r="C1151" i="46"/>
  <c r="B1152" i="46"/>
  <c r="C1152" i="46"/>
  <c r="B1153" i="46"/>
  <c r="C1153" i="46"/>
  <c r="D1153" i="46"/>
  <c r="N114" i="46" s="1"/>
  <c r="B1154" i="46"/>
  <c r="C1154" i="46"/>
  <c r="B1155" i="46"/>
  <c r="C1155" i="46"/>
  <c r="B1156" i="46"/>
  <c r="C1156" i="46"/>
  <c r="B1157" i="46"/>
  <c r="C1157" i="46"/>
  <c r="B1158" i="46"/>
  <c r="C1158" i="46"/>
  <c r="B1159" i="46"/>
  <c r="C1159" i="46"/>
  <c r="B1160" i="46"/>
  <c r="C1160" i="46"/>
  <c r="B1161" i="46"/>
  <c r="C1161" i="46"/>
  <c r="B1162" i="46"/>
  <c r="C1162" i="46"/>
  <c r="B1163" i="46"/>
  <c r="C1163" i="46"/>
  <c r="B1164" i="46"/>
  <c r="C1164" i="46"/>
  <c r="B1165" i="46"/>
  <c r="C1165" i="46"/>
  <c r="B1166" i="46"/>
  <c r="C1166" i="46"/>
  <c r="B1167" i="46"/>
  <c r="C1167" i="46"/>
  <c r="B1168" i="46"/>
  <c r="C1168" i="46"/>
  <c r="B1169" i="46"/>
  <c r="C1169" i="46"/>
  <c r="B1170" i="46"/>
  <c r="C1170" i="46"/>
  <c r="B1171" i="46"/>
  <c r="C1171" i="46"/>
  <c r="B1172" i="46"/>
  <c r="C1172" i="46"/>
  <c r="B1173" i="46"/>
  <c r="C1173" i="46"/>
  <c r="B1174" i="46"/>
  <c r="C1174" i="46"/>
  <c r="B1175" i="46"/>
  <c r="C1175" i="46"/>
  <c r="B1176" i="46"/>
  <c r="C1176" i="46"/>
  <c r="B1177" i="46"/>
  <c r="C1177" i="46"/>
  <c r="B1178" i="46"/>
  <c r="C1178" i="46"/>
  <c r="B1179" i="46"/>
  <c r="C1179" i="46"/>
  <c r="B1180" i="46"/>
  <c r="C1180" i="46"/>
  <c r="B1181" i="46"/>
  <c r="C1181" i="46"/>
  <c r="B1182" i="46"/>
  <c r="C1182" i="46"/>
  <c r="B1183" i="46"/>
  <c r="C1183" i="46"/>
  <c r="B1184" i="46"/>
  <c r="C1184" i="46"/>
  <c r="B1185" i="46"/>
  <c r="C1185" i="46"/>
  <c r="D1185" i="46"/>
  <c r="J117" i="46" s="1"/>
  <c r="B1186" i="46"/>
  <c r="C1186" i="46"/>
  <c r="B1187" i="46"/>
  <c r="C1187" i="46"/>
  <c r="B1188" i="46"/>
  <c r="C1188" i="46"/>
  <c r="B1189" i="46"/>
  <c r="C1189" i="46"/>
  <c r="B1190" i="46"/>
  <c r="C1190" i="46"/>
  <c r="B1191" i="46"/>
  <c r="C1191" i="46"/>
  <c r="B1192" i="46"/>
  <c r="C1192" i="46"/>
  <c r="B1193" i="46"/>
  <c r="C1193" i="46"/>
  <c r="B1194" i="46"/>
  <c r="C1194" i="46"/>
  <c r="B1195" i="46"/>
  <c r="C1195" i="46"/>
  <c r="B1196" i="46"/>
  <c r="C1196" i="46"/>
  <c r="B1197" i="46"/>
  <c r="C1197" i="46"/>
  <c r="B1198" i="46"/>
  <c r="C1198" i="46"/>
  <c r="B1199" i="46"/>
  <c r="C1199" i="46"/>
  <c r="B1200" i="46"/>
  <c r="C1200" i="46"/>
  <c r="B1201" i="46"/>
  <c r="C1201" i="46"/>
  <c r="B1202" i="46"/>
  <c r="C1202" i="46"/>
  <c r="B1203" i="46"/>
  <c r="C1203" i="46"/>
  <c r="B1204" i="46"/>
  <c r="C1204" i="46"/>
  <c r="B1205" i="46"/>
  <c r="C1205" i="46"/>
  <c r="B1206" i="46"/>
  <c r="C1206" i="46"/>
  <c r="B1207" i="46"/>
  <c r="C1207" i="46"/>
  <c r="B1208" i="46"/>
  <c r="C1208" i="46"/>
  <c r="B1209" i="46"/>
  <c r="C1209" i="46"/>
  <c r="B1210" i="46"/>
  <c r="C1210" i="46"/>
  <c r="B1211" i="46"/>
  <c r="C1211" i="46"/>
  <c r="B1212" i="46"/>
  <c r="C1212" i="46"/>
  <c r="B1213" i="46"/>
  <c r="C1213" i="46"/>
  <c r="B1214" i="46"/>
  <c r="C1214" i="46"/>
  <c r="B1215" i="46"/>
  <c r="C1215" i="46"/>
  <c r="B1216" i="46"/>
  <c r="C1216" i="46"/>
  <c r="B1217" i="46"/>
  <c r="C1217" i="46"/>
  <c r="D1217" i="46"/>
  <c r="R119" i="46" s="1"/>
  <c r="B1218" i="46"/>
  <c r="C1218" i="46"/>
  <c r="A1147" i="133"/>
  <c r="B1147" i="133"/>
  <c r="A1148" i="133"/>
  <c r="B1148" i="133"/>
  <c r="A1149" i="133"/>
  <c r="B1149" i="133"/>
  <c r="A1150" i="133"/>
  <c r="B1150" i="133"/>
  <c r="A1151" i="133"/>
  <c r="B1151" i="133"/>
  <c r="A1152" i="133"/>
  <c r="B1152" i="133"/>
  <c r="E1152" i="133" s="1"/>
  <c r="A1153" i="133"/>
  <c r="B1153" i="133"/>
  <c r="A1154" i="133"/>
  <c r="B1154" i="133"/>
  <c r="E1154" i="133" s="1"/>
  <c r="A1155" i="133"/>
  <c r="B1155" i="133"/>
  <c r="A1156" i="133"/>
  <c r="B1156" i="133"/>
  <c r="A1157" i="133"/>
  <c r="B1157" i="133"/>
  <c r="A1158" i="133"/>
  <c r="B1158" i="133"/>
  <c r="E1158" i="133" s="1"/>
  <c r="A1159" i="133"/>
  <c r="B1159" i="133"/>
  <c r="A1160" i="133"/>
  <c r="B1160" i="133"/>
  <c r="E1160" i="133" s="1"/>
  <c r="A1161" i="133"/>
  <c r="B1161" i="133"/>
  <c r="A1162" i="133"/>
  <c r="B1162" i="133"/>
  <c r="E1162" i="133" s="1"/>
  <c r="A1163" i="133"/>
  <c r="B1163" i="133"/>
  <c r="A1164" i="133"/>
  <c r="B1164" i="133"/>
  <c r="A1165" i="133"/>
  <c r="B1165" i="133"/>
  <c r="E1165" i="133" s="1"/>
  <c r="A1166" i="133"/>
  <c r="B1166" i="133"/>
  <c r="E1166" i="133" s="1"/>
  <c r="A1167" i="133"/>
  <c r="B1167" i="133"/>
  <c r="A1168" i="133"/>
  <c r="B1168" i="133"/>
  <c r="A1169" i="133"/>
  <c r="B1169" i="133"/>
  <c r="A1170" i="133"/>
  <c r="B1170" i="133"/>
  <c r="E1170" i="133" s="1"/>
  <c r="A1171" i="133"/>
  <c r="B1171" i="133"/>
  <c r="A1172" i="133"/>
  <c r="B1172" i="133"/>
  <c r="A1173" i="133"/>
  <c r="B1173" i="133"/>
  <c r="E1173" i="133" s="1"/>
  <c r="A1174" i="133"/>
  <c r="B1174" i="133"/>
  <c r="A1175" i="133"/>
  <c r="B1175" i="133"/>
  <c r="A1176" i="133"/>
  <c r="B1176" i="133"/>
  <c r="A1177" i="133"/>
  <c r="B1177" i="133"/>
  <c r="A1178" i="133"/>
  <c r="B1178" i="133"/>
  <c r="E1178" i="133" s="1"/>
  <c r="A1179" i="133"/>
  <c r="B1179" i="133"/>
  <c r="E1179" i="133" s="1"/>
  <c r="A1180" i="133"/>
  <c r="B1180" i="133"/>
  <c r="A1181" i="133"/>
  <c r="B1181" i="133"/>
  <c r="A1182" i="133"/>
  <c r="B1182" i="133"/>
  <c r="A1183" i="133"/>
  <c r="B1183" i="133"/>
  <c r="E1183" i="133" s="1"/>
  <c r="A1184" i="133"/>
  <c r="B1184" i="133"/>
  <c r="E1184" i="133" s="1"/>
  <c r="A1185" i="133"/>
  <c r="B1185" i="133"/>
  <c r="A1186" i="133"/>
  <c r="B1186" i="133"/>
  <c r="E1186" i="133" s="1"/>
  <c r="A1187" i="133"/>
  <c r="B1187" i="133"/>
  <c r="A1188" i="133"/>
  <c r="B1188" i="133"/>
  <c r="A1189" i="133"/>
  <c r="B1189" i="133"/>
  <c r="E1189" i="133" s="1"/>
  <c r="A1190" i="133"/>
  <c r="B1190" i="133"/>
  <c r="A1191" i="133"/>
  <c r="B1191" i="133"/>
  <c r="E1191" i="133" s="1"/>
  <c r="A1192" i="133"/>
  <c r="B1192" i="133"/>
  <c r="E1192" i="133" s="1"/>
  <c r="A1193" i="133"/>
  <c r="B1193" i="133"/>
  <c r="A1194" i="133"/>
  <c r="B1194" i="133"/>
  <c r="E1194" i="133" s="1"/>
  <c r="A1195" i="133"/>
  <c r="B1195" i="133"/>
  <c r="E1195" i="133" s="1"/>
  <c r="A1196" i="133"/>
  <c r="B1196" i="133"/>
  <c r="A1197" i="133"/>
  <c r="B1197" i="133"/>
  <c r="E1197" i="133" s="1"/>
  <c r="A1198" i="133"/>
  <c r="B1198" i="133"/>
  <c r="E1198" i="133" s="1"/>
  <c r="A1199" i="133"/>
  <c r="B1199" i="133"/>
  <c r="A1200" i="133"/>
  <c r="B1200" i="133"/>
  <c r="A1201" i="133"/>
  <c r="B1201" i="133"/>
  <c r="A1202" i="133"/>
  <c r="B1202" i="133"/>
  <c r="E1202" i="133" s="1"/>
  <c r="A1203" i="133"/>
  <c r="B1203" i="133"/>
  <c r="E1203" i="133" s="1"/>
  <c r="A1204" i="133"/>
  <c r="B1204" i="133"/>
  <c r="A1205" i="133"/>
  <c r="B1205" i="133"/>
  <c r="A1206" i="133"/>
  <c r="B1206" i="133"/>
  <c r="A1207" i="133"/>
  <c r="B1207" i="133"/>
  <c r="A1208" i="133"/>
  <c r="B1208" i="133"/>
  <c r="A1209" i="133"/>
  <c r="B1209" i="133"/>
  <c r="A1210" i="133"/>
  <c r="B1210" i="133"/>
  <c r="E1210" i="133" s="1"/>
  <c r="A1211" i="133"/>
  <c r="B1211" i="133"/>
  <c r="A1212" i="133"/>
  <c r="B1212" i="133"/>
  <c r="A1213" i="133"/>
  <c r="B1213" i="133"/>
  <c r="A1214" i="133"/>
  <c r="B1214" i="133"/>
  <c r="A1215" i="133"/>
  <c r="B1215" i="133"/>
  <c r="A1216" i="133"/>
  <c r="B1216" i="133"/>
  <c r="E1216" i="133" s="1"/>
  <c r="A1217" i="133"/>
  <c r="B1217" i="133"/>
  <c r="A1218" i="133"/>
  <c r="B1218" i="133"/>
  <c r="E1218" i="133" s="1"/>
  <c r="E1147" i="133"/>
  <c r="F1147" i="133"/>
  <c r="E1148" i="133"/>
  <c r="E1149" i="133"/>
  <c r="E1150" i="133"/>
  <c r="F1150" i="133"/>
  <c r="D1151" i="133"/>
  <c r="F1151" i="133" s="1"/>
  <c r="E1151" i="133"/>
  <c r="E1153" i="133"/>
  <c r="E1155" i="133"/>
  <c r="E1156" i="133"/>
  <c r="E1157" i="133"/>
  <c r="E1159" i="133"/>
  <c r="E1161" i="133"/>
  <c r="E1163" i="133"/>
  <c r="E1164" i="133"/>
  <c r="E1167" i="133"/>
  <c r="E1168" i="133"/>
  <c r="E1169" i="133"/>
  <c r="E1171" i="133"/>
  <c r="E1172" i="133"/>
  <c r="E1174" i="133"/>
  <c r="E1175" i="133"/>
  <c r="E1176" i="133"/>
  <c r="E1177" i="133"/>
  <c r="E1180" i="133"/>
  <c r="E1181" i="133"/>
  <c r="E1182" i="133"/>
  <c r="E1185" i="133"/>
  <c r="E1187" i="133"/>
  <c r="E1188" i="133"/>
  <c r="E1190" i="133"/>
  <c r="E1193" i="133"/>
  <c r="E1196" i="133"/>
  <c r="D1198" i="133"/>
  <c r="D1198" i="46" s="1"/>
  <c r="K118" i="46" s="1"/>
  <c r="E1199" i="133"/>
  <c r="E1200" i="133"/>
  <c r="E1201" i="133"/>
  <c r="E1204" i="133"/>
  <c r="E1205" i="133"/>
  <c r="D1206" i="133"/>
  <c r="E1206" i="133"/>
  <c r="E1207" i="133"/>
  <c r="E1208" i="133"/>
  <c r="E1209" i="133"/>
  <c r="E1211" i="133"/>
  <c r="E1212" i="133"/>
  <c r="E1213" i="133"/>
  <c r="E1214" i="133"/>
  <c r="E1215" i="133"/>
  <c r="D1217" i="133"/>
  <c r="E1217" i="133"/>
  <c r="F1217" i="133"/>
  <c r="AZ10" i="151"/>
  <c r="AZ11" i="151"/>
  <c r="AZ12" i="151"/>
  <c r="AZ13" i="151"/>
  <c r="AZ14" i="151"/>
  <c r="AZ15" i="151"/>
  <c r="AZ16" i="151"/>
  <c r="AZ17" i="151"/>
  <c r="AZ18" i="151"/>
  <c r="AZ19" i="151"/>
  <c r="AZ20" i="151"/>
  <c r="AZ21" i="151"/>
  <c r="AZ22" i="151"/>
  <c r="AZ23" i="151"/>
  <c r="AZ24" i="151"/>
  <c r="AZ25" i="151"/>
  <c r="AZ26" i="151"/>
  <c r="AZ27" i="151"/>
  <c r="AZ28" i="151"/>
  <c r="AZ29" i="151"/>
  <c r="AZ30" i="151"/>
  <c r="AZ31" i="151"/>
  <c r="AZ32" i="151"/>
  <c r="AZ33" i="151"/>
  <c r="AZ34" i="151"/>
  <c r="AZ35" i="151"/>
  <c r="AZ36" i="151"/>
  <c r="AZ37" i="151"/>
  <c r="AZ38" i="151"/>
  <c r="AZ39" i="151"/>
  <c r="AZ40" i="151"/>
  <c r="AZ41" i="151"/>
  <c r="AZ42" i="151"/>
  <c r="AZ43" i="151"/>
  <c r="AZ44" i="151"/>
  <c r="AZ45" i="151"/>
  <c r="AZ46" i="151"/>
  <c r="AZ47" i="151"/>
  <c r="AZ48" i="151"/>
  <c r="AZ49" i="151"/>
  <c r="AZ50" i="151"/>
  <c r="AZ51" i="151"/>
  <c r="AZ52" i="151"/>
  <c r="AZ53" i="151"/>
  <c r="AZ54" i="151"/>
  <c r="AZ55" i="151"/>
  <c r="AZ56" i="151"/>
  <c r="AZ57" i="151"/>
  <c r="AZ58" i="151"/>
  <c r="AZ59" i="151"/>
  <c r="AZ60" i="151"/>
  <c r="AZ61" i="151"/>
  <c r="AZ62" i="151"/>
  <c r="AZ63" i="151"/>
  <c r="AZ64" i="151"/>
  <c r="AZ65" i="151"/>
  <c r="AZ66" i="151"/>
  <c r="AZ67" i="151"/>
  <c r="AZ68" i="151"/>
  <c r="AZ69" i="151"/>
  <c r="AZ70" i="151"/>
  <c r="AZ71" i="151"/>
  <c r="AZ72" i="151"/>
  <c r="AZ73" i="151"/>
  <c r="AZ74" i="151"/>
  <c r="AZ75" i="151"/>
  <c r="AZ76" i="151"/>
  <c r="AZ77" i="151"/>
  <c r="AZ78" i="151"/>
  <c r="AZ79" i="151"/>
  <c r="AZ80" i="151"/>
  <c r="AZ81" i="151"/>
  <c r="AZ82" i="151"/>
  <c r="AZ83" i="151"/>
  <c r="AZ84" i="151"/>
  <c r="AZ85" i="151"/>
  <c r="AZ86" i="151"/>
  <c r="AZ87" i="151"/>
  <c r="AZ88" i="151"/>
  <c r="AZ89" i="151"/>
  <c r="AZ90" i="151"/>
  <c r="AZ91" i="151"/>
  <c r="AZ92" i="151"/>
  <c r="AZ93" i="151"/>
  <c r="AZ94" i="151"/>
  <c r="AZ95" i="151"/>
  <c r="AZ96" i="151"/>
  <c r="AZ97" i="151"/>
  <c r="AZ98" i="151"/>
  <c r="AZ99" i="151"/>
  <c r="AZ100" i="151"/>
  <c r="AZ101" i="151"/>
  <c r="AZ102" i="151"/>
  <c r="AZ103" i="151"/>
  <c r="AZ104" i="151"/>
  <c r="AZ105" i="151"/>
  <c r="AZ106" i="151"/>
  <c r="AZ107" i="151"/>
  <c r="AZ108" i="151"/>
  <c r="AZ109" i="151"/>
  <c r="AZ110" i="151"/>
  <c r="AZ111" i="151"/>
  <c r="AZ112" i="151"/>
  <c r="AZ113" i="151"/>
  <c r="AZ114" i="151"/>
  <c r="AZ115" i="151"/>
  <c r="AZ116" i="151"/>
  <c r="AZ117" i="151"/>
  <c r="AZ118" i="151"/>
  <c r="AZ119" i="151"/>
  <c r="AZ120" i="151"/>
  <c r="AZ121" i="151"/>
  <c r="AZ122" i="151"/>
  <c r="AZ123" i="151"/>
  <c r="AZ124" i="151"/>
  <c r="AZ125" i="151"/>
  <c r="AZ126" i="151"/>
  <c r="AZ127" i="151"/>
  <c r="AZ128" i="151"/>
  <c r="AZ129" i="151"/>
  <c r="AZ130" i="151"/>
  <c r="AZ131" i="151"/>
  <c r="AZ132" i="151"/>
  <c r="AZ133" i="151"/>
  <c r="AZ134" i="151"/>
  <c r="AZ135" i="151"/>
  <c r="AZ136" i="151"/>
  <c r="AZ137" i="151"/>
  <c r="AZ138" i="151"/>
  <c r="AZ139" i="151"/>
  <c r="AZ140" i="151"/>
  <c r="AZ141" i="151"/>
  <c r="AZ142" i="151"/>
  <c r="AZ143" i="151"/>
  <c r="AZ144" i="151"/>
  <c r="AZ145" i="151"/>
  <c r="AZ146" i="151"/>
  <c r="AZ147" i="151"/>
  <c r="AZ148" i="151"/>
  <c r="AZ149" i="151"/>
  <c r="AZ150" i="151"/>
  <c r="AZ151" i="151"/>
  <c r="AZ152" i="151"/>
  <c r="AZ153" i="151"/>
  <c r="AZ154" i="151"/>
  <c r="AZ155" i="151"/>
  <c r="AZ156" i="151"/>
  <c r="AZ157" i="151"/>
  <c r="AZ158" i="151"/>
  <c r="AZ159" i="151"/>
  <c r="AZ160" i="151"/>
  <c r="AZ161" i="151"/>
  <c r="AZ162" i="151"/>
  <c r="AZ163" i="151"/>
  <c r="AZ164" i="151"/>
  <c r="AZ165" i="151"/>
  <c r="AZ166" i="151"/>
  <c r="AZ167" i="151"/>
  <c r="AZ168" i="151"/>
  <c r="AZ169" i="151"/>
  <c r="AZ170" i="151"/>
  <c r="AZ171" i="151"/>
  <c r="AZ172" i="151"/>
  <c r="AZ173" i="151"/>
  <c r="AZ174" i="151"/>
  <c r="AZ175" i="151"/>
  <c r="AZ176" i="151"/>
  <c r="AZ177" i="151"/>
  <c r="AZ178" i="151"/>
  <c r="AZ179" i="151"/>
  <c r="AZ180" i="151"/>
  <c r="AZ181" i="151"/>
  <c r="AZ182" i="151"/>
  <c r="AZ183" i="151"/>
  <c r="AZ184" i="151"/>
  <c r="AZ185" i="151"/>
  <c r="AZ186" i="151"/>
  <c r="AZ187" i="151"/>
  <c r="AZ188" i="151"/>
  <c r="AZ189" i="151"/>
  <c r="AZ190" i="151"/>
  <c r="AZ191" i="151"/>
  <c r="AZ192" i="151"/>
  <c r="AZ193" i="151"/>
  <c r="AZ194" i="151"/>
  <c r="AZ195" i="151"/>
  <c r="AZ196" i="151"/>
  <c r="AZ197" i="151"/>
  <c r="AZ198" i="151"/>
  <c r="AZ199" i="151"/>
  <c r="AZ200" i="151"/>
  <c r="AZ201" i="151"/>
  <c r="AZ202" i="151"/>
  <c r="AZ203" i="151"/>
  <c r="AZ204" i="151"/>
  <c r="AZ205" i="151"/>
  <c r="AZ206" i="151"/>
  <c r="AZ207" i="151"/>
  <c r="AZ208" i="151"/>
  <c r="AZ209" i="151"/>
  <c r="AZ210" i="151"/>
  <c r="AZ211" i="151"/>
  <c r="AZ212" i="151"/>
  <c r="AZ213" i="151"/>
  <c r="AZ214" i="151"/>
  <c r="AZ215" i="151"/>
  <c r="AZ216" i="151"/>
  <c r="AZ217" i="151"/>
  <c r="AZ218" i="151"/>
  <c r="AZ219" i="151"/>
  <c r="AZ220" i="151"/>
  <c r="AZ221" i="151"/>
  <c r="AZ222" i="151"/>
  <c r="AZ223" i="151"/>
  <c r="AZ224" i="151"/>
  <c r="AZ225" i="151"/>
  <c r="AZ226" i="151"/>
  <c r="AZ227" i="151"/>
  <c r="AZ228" i="151"/>
  <c r="AZ229" i="151"/>
  <c r="AZ230" i="151"/>
  <c r="AZ231" i="151"/>
  <c r="AZ232" i="151"/>
  <c r="AZ233" i="151"/>
  <c r="AZ234" i="151"/>
  <c r="AZ235" i="151"/>
  <c r="AZ236" i="151"/>
  <c r="AZ237" i="151"/>
  <c r="AZ238" i="151"/>
  <c r="AZ239" i="151"/>
  <c r="AZ240" i="151"/>
  <c r="AZ241" i="151"/>
  <c r="AZ242" i="151"/>
  <c r="AZ243" i="151"/>
  <c r="AZ244" i="151"/>
  <c r="AZ245" i="151"/>
  <c r="AZ246" i="151"/>
  <c r="AZ247" i="151"/>
  <c r="AZ248" i="151"/>
  <c r="AZ249" i="151"/>
  <c r="AZ250" i="151"/>
  <c r="AZ251" i="151"/>
  <c r="AZ252" i="151"/>
  <c r="AZ253" i="151"/>
  <c r="AZ254" i="151"/>
  <c r="AZ255" i="151"/>
  <c r="AZ256" i="151"/>
  <c r="AZ257" i="151"/>
  <c r="AZ258" i="151"/>
  <c r="AZ259" i="151"/>
  <c r="AZ260" i="151"/>
  <c r="AZ261" i="151"/>
  <c r="AZ262" i="151"/>
  <c r="AZ263" i="151"/>
  <c r="AZ264" i="151"/>
  <c r="AZ265" i="151"/>
  <c r="AZ266" i="151"/>
  <c r="AZ267" i="151"/>
  <c r="AZ268" i="151"/>
  <c r="AZ269" i="151"/>
  <c r="AZ270" i="151"/>
  <c r="AZ271" i="151"/>
  <c r="AZ272" i="151"/>
  <c r="AZ273" i="151"/>
  <c r="AZ274" i="151"/>
  <c r="AZ275" i="151"/>
  <c r="AZ276" i="151"/>
  <c r="AZ277" i="151"/>
  <c r="AZ278" i="151"/>
  <c r="AZ279" i="151"/>
  <c r="AZ280" i="151"/>
  <c r="AZ281" i="151"/>
  <c r="AZ282" i="151"/>
  <c r="AZ283" i="151"/>
  <c r="AZ284" i="151"/>
  <c r="AZ285" i="151"/>
  <c r="AZ286" i="151"/>
  <c r="AZ287" i="151"/>
  <c r="AZ288" i="151"/>
  <c r="AZ289" i="151"/>
  <c r="AZ290" i="151"/>
  <c r="AZ291" i="151"/>
  <c r="AZ292" i="151"/>
  <c r="AZ293" i="151"/>
  <c r="AZ294" i="151"/>
  <c r="AZ295" i="151"/>
  <c r="AZ296" i="151"/>
  <c r="AZ297" i="151"/>
  <c r="AZ298" i="151"/>
  <c r="AZ299" i="151"/>
  <c r="AZ300" i="151"/>
  <c r="AZ301" i="151"/>
  <c r="AZ302" i="151"/>
  <c r="AZ303" i="151"/>
  <c r="AZ304" i="151"/>
  <c r="AZ305" i="151"/>
  <c r="AZ306" i="151"/>
  <c r="AZ307" i="151"/>
  <c r="AZ308" i="151"/>
  <c r="AZ309" i="151"/>
  <c r="AZ310" i="151"/>
  <c r="AZ311" i="151"/>
  <c r="AZ312" i="151"/>
  <c r="AZ313" i="151"/>
  <c r="AZ314" i="151"/>
  <c r="AZ315" i="151"/>
  <c r="AZ316" i="151"/>
  <c r="AZ317" i="151"/>
  <c r="AZ318" i="151"/>
  <c r="AZ319" i="151"/>
  <c r="AZ320" i="151"/>
  <c r="AZ321" i="151"/>
  <c r="AZ322" i="151"/>
  <c r="AZ323" i="151"/>
  <c r="AZ324" i="151"/>
  <c r="AZ325" i="151"/>
  <c r="AZ326" i="151"/>
  <c r="AZ327" i="151"/>
  <c r="AZ328" i="151"/>
  <c r="AZ329" i="151"/>
  <c r="AZ330" i="151"/>
  <c r="AZ331" i="151"/>
  <c r="AZ332" i="151"/>
  <c r="AZ333" i="151"/>
  <c r="AZ334" i="151"/>
  <c r="AZ335" i="151"/>
  <c r="AZ336" i="151"/>
  <c r="AZ337" i="151"/>
  <c r="AZ338" i="151"/>
  <c r="AZ339" i="151"/>
  <c r="AZ340" i="151"/>
  <c r="AZ341" i="151"/>
  <c r="AZ342" i="151"/>
  <c r="AZ343" i="151"/>
  <c r="AZ344" i="151"/>
  <c r="AZ345" i="151"/>
  <c r="AZ346" i="151"/>
  <c r="AZ347" i="151"/>
  <c r="AZ348" i="151"/>
  <c r="AZ349" i="151"/>
  <c r="AZ350" i="151"/>
  <c r="AZ351" i="151"/>
  <c r="AZ352" i="151"/>
  <c r="AZ353" i="151"/>
  <c r="AZ354" i="151"/>
  <c r="AZ355" i="151"/>
  <c r="AZ356" i="151"/>
  <c r="AZ357" i="151"/>
  <c r="AZ358" i="151"/>
  <c r="AZ359" i="151"/>
  <c r="AZ360" i="151"/>
  <c r="AZ361" i="151"/>
  <c r="AZ362" i="151"/>
  <c r="AZ363" i="151"/>
  <c r="AZ364" i="151"/>
  <c r="AZ365" i="151"/>
  <c r="AZ366" i="151"/>
  <c r="AZ367" i="151"/>
  <c r="AZ368" i="151"/>
  <c r="AZ369" i="151"/>
  <c r="AZ370" i="151"/>
  <c r="AZ371" i="151"/>
  <c r="AZ372" i="151"/>
  <c r="AZ373" i="151"/>
  <c r="AZ374" i="151"/>
  <c r="AZ375" i="151"/>
  <c r="AZ376" i="151"/>
  <c r="AZ377" i="151"/>
  <c r="AZ378" i="151"/>
  <c r="AZ379" i="151"/>
  <c r="AZ380" i="151"/>
  <c r="AZ381" i="151"/>
  <c r="AZ382" i="151"/>
  <c r="AZ383" i="151"/>
  <c r="AZ384" i="151"/>
  <c r="AZ385" i="151"/>
  <c r="AZ386" i="151"/>
  <c r="AZ387" i="151"/>
  <c r="AZ388" i="151"/>
  <c r="AZ389" i="151"/>
  <c r="AZ390" i="151"/>
  <c r="AZ391" i="151"/>
  <c r="AZ392" i="151"/>
  <c r="AZ393" i="151"/>
  <c r="AZ394" i="151"/>
  <c r="AZ395" i="151"/>
  <c r="AZ396" i="151"/>
  <c r="AZ397" i="151"/>
  <c r="AZ398" i="151"/>
  <c r="AZ399" i="151"/>
  <c r="AZ400" i="151"/>
  <c r="AZ401" i="151"/>
  <c r="AZ402" i="151"/>
  <c r="AZ403" i="151"/>
  <c r="AZ404" i="151"/>
  <c r="AZ405" i="151"/>
  <c r="AZ406" i="151"/>
  <c r="AZ407" i="151"/>
  <c r="AZ408" i="151"/>
  <c r="AZ409" i="151"/>
  <c r="AZ410" i="151"/>
  <c r="AZ411" i="151"/>
  <c r="AZ412" i="151"/>
  <c r="AZ413" i="151"/>
  <c r="AZ414" i="151"/>
  <c r="AZ415" i="151"/>
  <c r="AZ416" i="151"/>
  <c r="AZ417" i="151"/>
  <c r="AZ418" i="151"/>
  <c r="AZ419" i="151"/>
  <c r="AZ420" i="151"/>
  <c r="AZ421" i="151"/>
  <c r="AZ422" i="151"/>
  <c r="AZ423" i="151"/>
  <c r="AZ424" i="151"/>
  <c r="AZ425" i="151"/>
  <c r="AZ426" i="151"/>
  <c r="AZ427" i="151"/>
  <c r="AZ428" i="151"/>
  <c r="AZ429" i="151"/>
  <c r="AZ430" i="151"/>
  <c r="AZ431" i="151"/>
  <c r="AZ432" i="151"/>
  <c r="AZ433" i="151"/>
  <c r="AZ434" i="151"/>
  <c r="AZ435" i="151"/>
  <c r="AZ436" i="151"/>
  <c r="AZ437" i="151"/>
  <c r="AZ438" i="151"/>
  <c r="AZ439" i="151"/>
  <c r="AZ440" i="151"/>
  <c r="AZ441" i="151"/>
  <c r="AZ442" i="151"/>
  <c r="AZ443" i="151"/>
  <c r="AZ444" i="151"/>
  <c r="AZ445" i="151"/>
  <c r="AZ446" i="151"/>
  <c r="AZ447" i="151"/>
  <c r="AZ448" i="151"/>
  <c r="AZ449" i="151"/>
  <c r="AZ450" i="151"/>
  <c r="AZ451" i="151"/>
  <c r="AZ452" i="151"/>
  <c r="AZ453" i="151"/>
  <c r="AZ454" i="151"/>
  <c r="AZ455" i="151"/>
  <c r="AZ456" i="151"/>
  <c r="AZ457" i="151"/>
  <c r="AZ458" i="151"/>
  <c r="AZ459" i="151"/>
  <c r="AZ460" i="151"/>
  <c r="AZ461" i="151"/>
  <c r="AZ462" i="151"/>
  <c r="AZ463" i="151"/>
  <c r="AZ464" i="151"/>
  <c r="AZ465" i="151"/>
  <c r="AZ466" i="151"/>
  <c r="AZ467" i="151"/>
  <c r="AZ468" i="151"/>
  <c r="AZ469" i="151"/>
  <c r="AZ470" i="151"/>
  <c r="AZ471" i="151"/>
  <c r="AZ472" i="151"/>
  <c r="AZ473" i="151"/>
  <c r="AZ474" i="151"/>
  <c r="AZ475" i="151"/>
  <c r="AZ476" i="151"/>
  <c r="AZ477" i="151"/>
  <c r="AZ478" i="151"/>
  <c r="AZ479" i="151"/>
  <c r="AZ480" i="151"/>
  <c r="AZ481" i="151"/>
  <c r="AZ482" i="151"/>
  <c r="AZ483" i="151"/>
  <c r="AZ484" i="151"/>
  <c r="AZ485" i="151"/>
  <c r="AZ486" i="151"/>
  <c r="AZ487" i="151"/>
  <c r="AZ488" i="151"/>
  <c r="AZ489" i="151"/>
  <c r="AZ490" i="151"/>
  <c r="AZ491" i="151"/>
  <c r="AZ492" i="151"/>
  <c r="AZ493" i="151"/>
  <c r="AZ494" i="151"/>
  <c r="AZ495" i="151"/>
  <c r="AZ496" i="151"/>
  <c r="AZ497" i="151"/>
  <c r="AZ498" i="151"/>
  <c r="AZ499" i="151"/>
  <c r="AZ500" i="151"/>
  <c r="AZ501" i="151"/>
  <c r="AZ502" i="151"/>
  <c r="AZ503" i="151"/>
  <c r="AZ504" i="151"/>
  <c r="AZ505" i="151"/>
  <c r="AZ506" i="151"/>
  <c r="AZ507" i="151"/>
  <c r="AZ508" i="151"/>
  <c r="AZ509" i="151"/>
  <c r="AZ510" i="151"/>
  <c r="AZ511" i="151"/>
  <c r="AZ512" i="151"/>
  <c r="AZ513" i="151"/>
  <c r="AZ514" i="151"/>
  <c r="AZ515" i="151"/>
  <c r="AZ516" i="151"/>
  <c r="AZ517" i="151"/>
  <c r="AZ518" i="151"/>
  <c r="AZ519" i="151"/>
  <c r="AZ520" i="151"/>
  <c r="AZ521" i="151"/>
  <c r="AZ522" i="151"/>
  <c r="AZ523" i="151"/>
  <c r="AZ524" i="151"/>
  <c r="AZ525" i="151"/>
  <c r="AZ526" i="151"/>
  <c r="AZ527" i="151"/>
  <c r="AZ528" i="151"/>
  <c r="AZ529" i="151"/>
  <c r="AZ530" i="151"/>
  <c r="AZ531" i="151"/>
  <c r="AZ532" i="151"/>
  <c r="AZ533" i="151"/>
  <c r="AZ534" i="151"/>
  <c r="AZ535" i="151"/>
  <c r="AZ536" i="151"/>
  <c r="AZ537" i="151"/>
  <c r="AZ538" i="151"/>
  <c r="AZ539" i="151"/>
  <c r="AZ540" i="151"/>
  <c r="AZ541" i="151"/>
  <c r="AZ542" i="151"/>
  <c r="AZ543" i="151"/>
  <c r="AZ544" i="151"/>
  <c r="AZ545" i="151"/>
  <c r="AZ546" i="151"/>
  <c r="AZ547" i="151"/>
  <c r="AZ548" i="151"/>
  <c r="AZ549" i="151"/>
  <c r="AZ550" i="151"/>
  <c r="AZ551" i="151"/>
  <c r="AZ552" i="151"/>
  <c r="AZ553" i="151"/>
  <c r="AZ554" i="151"/>
  <c r="AZ555" i="151"/>
  <c r="AZ556" i="151"/>
  <c r="AZ557" i="151"/>
  <c r="AZ558" i="151"/>
  <c r="AZ559" i="151"/>
  <c r="AZ560" i="151"/>
  <c r="AZ561" i="151"/>
  <c r="AZ562" i="151"/>
  <c r="AZ563" i="151"/>
  <c r="AZ564" i="151"/>
  <c r="AZ565" i="151"/>
  <c r="AZ566" i="151"/>
  <c r="AZ567" i="151"/>
  <c r="AZ568" i="151"/>
  <c r="AZ569" i="151"/>
  <c r="AZ570" i="151"/>
  <c r="AZ571" i="151"/>
  <c r="AZ572" i="151"/>
  <c r="AZ573" i="151"/>
  <c r="AZ574" i="151"/>
  <c r="AZ575" i="151"/>
  <c r="AZ576" i="151"/>
  <c r="AZ577" i="151"/>
  <c r="AZ578" i="151"/>
  <c r="AZ579" i="151"/>
  <c r="AZ580" i="151"/>
  <c r="AZ581" i="151"/>
  <c r="AZ582" i="151"/>
  <c r="AZ583" i="151"/>
  <c r="AZ584" i="151"/>
  <c r="AZ585" i="151"/>
  <c r="AZ586" i="151"/>
  <c r="AZ587" i="151"/>
  <c r="AZ588" i="151"/>
  <c r="AZ589" i="151"/>
  <c r="AZ590" i="151"/>
  <c r="AZ591" i="151"/>
  <c r="AZ592" i="151"/>
  <c r="AZ593" i="151"/>
  <c r="AZ594" i="151"/>
  <c r="AZ595" i="151"/>
  <c r="AZ596" i="151"/>
  <c r="AZ597" i="151"/>
  <c r="AZ598" i="151"/>
  <c r="AZ599" i="151"/>
  <c r="AZ600" i="151"/>
  <c r="AZ601" i="151"/>
  <c r="AZ602" i="151"/>
  <c r="AZ603" i="151"/>
  <c r="AZ604" i="151"/>
  <c r="AZ605" i="151"/>
  <c r="AZ606" i="151"/>
  <c r="AZ607" i="151"/>
  <c r="AZ608" i="151"/>
  <c r="AZ609" i="151"/>
  <c r="AZ610" i="151"/>
  <c r="AZ611" i="151"/>
  <c r="AZ612" i="151"/>
  <c r="AZ613" i="151"/>
  <c r="AZ614" i="151"/>
  <c r="AZ615" i="151"/>
  <c r="AZ616" i="151"/>
  <c r="AZ617" i="151"/>
  <c r="AZ618" i="151"/>
  <c r="AZ619" i="151"/>
  <c r="AZ620" i="151"/>
  <c r="AZ621" i="151"/>
  <c r="AZ622" i="151"/>
  <c r="AZ623" i="151"/>
  <c r="AZ624" i="151"/>
  <c r="AZ625" i="151"/>
  <c r="AZ626" i="151"/>
  <c r="AZ627" i="151"/>
  <c r="AZ628" i="151"/>
  <c r="AZ629" i="151"/>
  <c r="AZ630" i="151"/>
  <c r="AZ631" i="151"/>
  <c r="AZ632" i="151"/>
  <c r="AZ633" i="151"/>
  <c r="AZ634" i="151"/>
  <c r="AZ635" i="151"/>
  <c r="AZ636" i="151"/>
  <c r="AZ637" i="151"/>
  <c r="AZ638" i="151"/>
  <c r="AZ639" i="151"/>
  <c r="AZ640" i="151"/>
  <c r="AZ641" i="151"/>
  <c r="AZ642" i="151"/>
  <c r="AZ643" i="151"/>
  <c r="AZ644" i="151"/>
  <c r="AZ645" i="151"/>
  <c r="AZ646" i="151"/>
  <c r="AZ647" i="151"/>
  <c r="AZ648" i="151"/>
  <c r="AZ649" i="151"/>
  <c r="AZ650" i="151"/>
  <c r="AZ651" i="151"/>
  <c r="AZ652" i="151"/>
  <c r="AZ653" i="151"/>
  <c r="AZ654" i="151"/>
  <c r="AZ655" i="151"/>
  <c r="AZ656" i="151"/>
  <c r="AZ657" i="151"/>
  <c r="AZ658" i="151"/>
  <c r="AZ659" i="151"/>
  <c r="AZ660" i="151"/>
  <c r="AZ661" i="151"/>
  <c r="AZ662" i="151"/>
  <c r="AZ663" i="151"/>
  <c r="AZ664" i="151"/>
  <c r="AZ665" i="151"/>
  <c r="AZ666" i="151"/>
  <c r="AZ667" i="151"/>
  <c r="AZ668" i="151"/>
  <c r="AZ669" i="151"/>
  <c r="AZ670" i="151"/>
  <c r="AZ671" i="151"/>
  <c r="AZ672" i="151"/>
  <c r="AZ673" i="151"/>
  <c r="AZ674" i="151"/>
  <c r="AZ675" i="151"/>
  <c r="AZ676" i="151"/>
  <c r="AZ677" i="151"/>
  <c r="AZ678" i="151"/>
  <c r="AZ679" i="151"/>
  <c r="AZ680" i="151"/>
  <c r="AZ681" i="151"/>
  <c r="AZ682" i="151"/>
  <c r="AZ683" i="151"/>
  <c r="AZ684" i="151"/>
  <c r="AZ685" i="151"/>
  <c r="AZ686" i="151"/>
  <c r="AZ687" i="151"/>
  <c r="AZ688" i="151"/>
  <c r="AZ689" i="151"/>
  <c r="AZ690" i="151"/>
  <c r="AZ691" i="151"/>
  <c r="AZ692" i="151"/>
  <c r="AZ693" i="151"/>
  <c r="AZ694" i="151"/>
  <c r="AZ695" i="151"/>
  <c r="AZ696" i="151"/>
  <c r="AZ697" i="151"/>
  <c r="AZ698" i="151"/>
  <c r="AZ699" i="151"/>
  <c r="AZ700" i="151"/>
  <c r="AZ701" i="151"/>
  <c r="AZ702" i="151"/>
  <c r="AZ703" i="151"/>
  <c r="AZ704" i="151"/>
  <c r="AZ705" i="151"/>
  <c r="AZ706" i="151"/>
  <c r="AZ707" i="151"/>
  <c r="AZ708" i="151"/>
  <c r="AZ709" i="151"/>
  <c r="AZ710" i="151"/>
  <c r="AZ711" i="151"/>
  <c r="AZ712" i="151"/>
  <c r="AZ713" i="151"/>
  <c r="AZ714" i="151"/>
  <c r="AZ715" i="151"/>
  <c r="AZ716" i="151"/>
  <c r="AZ717" i="151"/>
  <c r="AZ718" i="151"/>
  <c r="AZ719" i="151"/>
  <c r="AZ720" i="151"/>
  <c r="AZ721" i="151"/>
  <c r="AZ722" i="151"/>
  <c r="AZ723" i="151"/>
  <c r="AZ724" i="151"/>
  <c r="AZ725" i="151"/>
  <c r="AZ726" i="151"/>
  <c r="AZ727" i="151"/>
  <c r="AZ728" i="151"/>
  <c r="AZ729" i="151"/>
  <c r="AZ730" i="151"/>
  <c r="AZ731" i="151"/>
  <c r="AZ732" i="151"/>
  <c r="AZ733" i="151"/>
  <c r="AZ734" i="151"/>
  <c r="AZ735" i="151"/>
  <c r="AZ736" i="151"/>
  <c r="AZ737" i="151"/>
  <c r="AZ738" i="151"/>
  <c r="AZ739" i="151"/>
  <c r="AZ740" i="151"/>
  <c r="AZ741" i="151"/>
  <c r="AZ742" i="151"/>
  <c r="AZ743" i="151"/>
  <c r="AZ744" i="151"/>
  <c r="AZ745" i="151"/>
  <c r="AZ746" i="151"/>
  <c r="AZ747" i="151"/>
  <c r="AZ748" i="151"/>
  <c r="AZ749" i="151"/>
  <c r="AZ750" i="151"/>
  <c r="AZ751" i="151"/>
  <c r="AZ752" i="151"/>
  <c r="AZ753" i="151"/>
  <c r="AZ754" i="151"/>
  <c r="AZ755" i="151"/>
  <c r="AZ756" i="151"/>
  <c r="AZ757" i="151"/>
  <c r="AZ758" i="151"/>
  <c r="AZ759" i="151"/>
  <c r="AZ760" i="151"/>
  <c r="AZ761" i="151"/>
  <c r="AZ762" i="151"/>
  <c r="AZ763" i="151"/>
  <c r="AZ764" i="151"/>
  <c r="AZ765" i="151"/>
  <c r="AZ766" i="151"/>
  <c r="AZ767" i="151"/>
  <c r="AZ768" i="151"/>
  <c r="AZ769" i="151"/>
  <c r="AZ770" i="151"/>
  <c r="AZ771" i="151"/>
  <c r="AZ772" i="151"/>
  <c r="AZ773" i="151"/>
  <c r="AZ774" i="151"/>
  <c r="AZ775" i="151"/>
  <c r="AZ776" i="151"/>
  <c r="AZ777" i="151"/>
  <c r="AZ778" i="151"/>
  <c r="AZ779" i="151"/>
  <c r="AZ780" i="151"/>
  <c r="AZ781" i="151"/>
  <c r="AZ782" i="151"/>
  <c r="AZ783" i="151"/>
  <c r="AZ784" i="151"/>
  <c r="AZ785" i="151"/>
  <c r="AZ786" i="151"/>
  <c r="AZ787" i="151"/>
  <c r="AZ788" i="151"/>
  <c r="AZ789" i="151"/>
  <c r="AZ790" i="151"/>
  <c r="AZ791" i="151"/>
  <c r="AZ792" i="151"/>
  <c r="AZ793" i="151"/>
  <c r="AZ794" i="151"/>
  <c r="AZ795" i="151"/>
  <c r="AZ796" i="151"/>
  <c r="AZ797" i="151"/>
  <c r="AZ798" i="151"/>
  <c r="AZ799" i="151"/>
  <c r="AZ800" i="151"/>
  <c r="AZ801" i="151"/>
  <c r="AZ802" i="151"/>
  <c r="AZ803" i="151"/>
  <c r="AZ804" i="151"/>
  <c r="AZ805" i="151"/>
  <c r="AZ806" i="151"/>
  <c r="AZ807" i="151"/>
  <c r="AZ808" i="151"/>
  <c r="AZ809" i="151"/>
  <c r="AZ810" i="151"/>
  <c r="AZ811" i="151"/>
  <c r="AZ812" i="151"/>
  <c r="AZ813" i="151"/>
  <c r="AZ814" i="151"/>
  <c r="AZ815" i="151"/>
  <c r="AZ816" i="151"/>
  <c r="AZ817" i="151"/>
  <c r="AZ818" i="151"/>
  <c r="AZ819" i="151"/>
  <c r="AZ820" i="151"/>
  <c r="AZ821" i="151"/>
  <c r="AZ822" i="151"/>
  <c r="AZ823" i="151"/>
  <c r="AZ824" i="151"/>
  <c r="AZ825" i="151"/>
  <c r="AZ826" i="151"/>
  <c r="AZ827" i="151"/>
  <c r="AZ828" i="151"/>
  <c r="AZ829" i="151"/>
  <c r="AZ830" i="151"/>
  <c r="AZ831" i="151"/>
  <c r="AZ832" i="151"/>
  <c r="AZ833" i="151"/>
  <c r="AZ834" i="151"/>
  <c r="AZ835" i="151"/>
  <c r="AZ836" i="151"/>
  <c r="AZ837" i="151"/>
  <c r="AZ838" i="151"/>
  <c r="AZ839" i="151"/>
  <c r="AZ840" i="151"/>
  <c r="AZ841" i="151"/>
  <c r="AZ842" i="151"/>
  <c r="AZ843" i="151"/>
  <c r="AZ844" i="151"/>
  <c r="AZ845" i="151"/>
  <c r="AZ846" i="151"/>
  <c r="AZ847" i="151"/>
  <c r="AZ848" i="151"/>
  <c r="AZ849" i="151"/>
  <c r="AZ850" i="151"/>
  <c r="AZ851" i="151"/>
  <c r="AZ852" i="151"/>
  <c r="AZ853" i="151"/>
  <c r="AZ854" i="151"/>
  <c r="AZ855" i="151"/>
  <c r="AZ856" i="151"/>
  <c r="AZ857" i="151"/>
  <c r="AZ858" i="151"/>
  <c r="AZ859" i="151"/>
  <c r="AZ860" i="151"/>
  <c r="AZ861" i="151"/>
  <c r="AZ862" i="151"/>
  <c r="AZ863" i="151"/>
  <c r="AZ864" i="151"/>
  <c r="AZ865" i="151"/>
  <c r="AZ866" i="151"/>
  <c r="AZ867" i="151"/>
  <c r="AZ868" i="151"/>
  <c r="AZ869" i="151"/>
  <c r="AZ870" i="151"/>
  <c r="AZ871" i="151"/>
  <c r="AZ872" i="151"/>
  <c r="AZ873" i="151"/>
  <c r="AZ874" i="151"/>
  <c r="AZ875" i="151"/>
  <c r="AZ876" i="151"/>
  <c r="AZ877" i="151"/>
  <c r="AZ878" i="151"/>
  <c r="AZ879" i="151"/>
  <c r="AZ880" i="151"/>
  <c r="AZ881" i="151"/>
  <c r="AZ882" i="151"/>
  <c r="AZ883" i="151"/>
  <c r="AZ884" i="151"/>
  <c r="AZ885" i="151"/>
  <c r="AZ886" i="151"/>
  <c r="AZ887" i="151"/>
  <c r="AZ888" i="151"/>
  <c r="AZ889" i="151"/>
  <c r="AZ890" i="151"/>
  <c r="AZ891" i="151"/>
  <c r="AZ892" i="151"/>
  <c r="AZ893" i="151"/>
  <c r="AZ894" i="151"/>
  <c r="AZ895" i="151"/>
  <c r="AZ896" i="151"/>
  <c r="AZ897" i="151"/>
  <c r="AZ898" i="151"/>
  <c r="AZ899" i="151"/>
  <c r="AZ900" i="151"/>
  <c r="AZ901" i="151"/>
  <c r="AZ902" i="151"/>
  <c r="AZ903" i="151"/>
  <c r="AZ904" i="151"/>
  <c r="AZ905" i="151"/>
  <c r="AZ906" i="151"/>
  <c r="AZ907" i="151"/>
  <c r="AZ908" i="151"/>
  <c r="AZ909" i="151"/>
  <c r="AZ910" i="151"/>
  <c r="AZ911" i="151"/>
  <c r="AZ912" i="151"/>
  <c r="AZ913" i="151"/>
  <c r="AZ914" i="151"/>
  <c r="AZ915" i="151"/>
  <c r="AZ916" i="151"/>
  <c r="AZ917" i="151"/>
  <c r="AZ918" i="151"/>
  <c r="AZ919" i="151"/>
  <c r="AZ920" i="151"/>
  <c r="AZ921" i="151"/>
  <c r="AZ922" i="151"/>
  <c r="AZ923" i="151"/>
  <c r="AZ924" i="151"/>
  <c r="AZ925" i="151"/>
  <c r="AZ926" i="151"/>
  <c r="AZ927" i="151"/>
  <c r="AZ928" i="151"/>
  <c r="AZ929" i="151"/>
  <c r="AZ930" i="151"/>
  <c r="AZ931" i="151"/>
  <c r="AZ932" i="151"/>
  <c r="AZ933" i="151"/>
  <c r="AZ934" i="151"/>
  <c r="AZ935" i="151"/>
  <c r="AZ936" i="151"/>
  <c r="AZ937" i="151"/>
  <c r="AZ938" i="151"/>
  <c r="AZ939" i="151"/>
  <c r="AZ940" i="151"/>
  <c r="AZ941" i="151"/>
  <c r="AZ942" i="151"/>
  <c r="AZ943" i="151"/>
  <c r="AZ944" i="151"/>
  <c r="AZ945" i="151"/>
  <c r="AZ946" i="151"/>
  <c r="AZ947" i="151"/>
  <c r="AZ948" i="151"/>
  <c r="AZ949" i="151"/>
  <c r="AZ950" i="151"/>
  <c r="AZ951" i="151"/>
  <c r="AZ952" i="151"/>
  <c r="AZ953" i="151"/>
  <c r="AZ954" i="151"/>
  <c r="AZ955" i="151"/>
  <c r="AZ956" i="151"/>
  <c r="AZ957" i="151"/>
  <c r="AZ958" i="151"/>
  <c r="AZ959" i="151"/>
  <c r="AZ960" i="151"/>
  <c r="AZ961" i="151"/>
  <c r="AZ962" i="151"/>
  <c r="AZ963" i="151"/>
  <c r="AZ964" i="151"/>
  <c r="AZ965" i="151"/>
  <c r="AZ966" i="151"/>
  <c r="AZ967" i="151"/>
  <c r="AZ968" i="151"/>
  <c r="AZ969" i="151"/>
  <c r="AZ970" i="151"/>
  <c r="AZ971" i="151"/>
  <c r="AZ972" i="151"/>
  <c r="AZ973" i="151"/>
  <c r="AZ974" i="151"/>
  <c r="AZ975" i="151"/>
  <c r="AZ976" i="151"/>
  <c r="AZ977" i="151"/>
  <c r="AZ978" i="151"/>
  <c r="AZ979" i="151"/>
  <c r="AZ980" i="151"/>
  <c r="AZ981" i="151"/>
  <c r="AZ982" i="151"/>
  <c r="AZ983" i="151"/>
  <c r="AZ984" i="151"/>
  <c r="AZ985" i="151"/>
  <c r="AZ986" i="151"/>
  <c r="AZ987" i="151"/>
  <c r="AZ988" i="151"/>
  <c r="AZ989" i="151"/>
  <c r="AZ990" i="151"/>
  <c r="AZ991" i="151"/>
  <c r="AZ992" i="151"/>
  <c r="AZ993" i="151"/>
  <c r="AZ994" i="151"/>
  <c r="AZ995" i="151"/>
  <c r="AZ996" i="151"/>
  <c r="AZ997" i="151"/>
  <c r="AZ998" i="151"/>
  <c r="AZ999" i="151"/>
  <c r="AZ1000" i="151"/>
  <c r="AZ1001" i="151"/>
  <c r="AZ1002" i="151"/>
  <c r="AZ1003" i="151"/>
  <c r="AZ1004" i="151"/>
  <c r="AZ1005" i="151"/>
  <c r="AZ1006" i="151"/>
  <c r="AZ1007" i="151"/>
  <c r="AZ1008" i="151"/>
  <c r="AZ1009" i="151"/>
  <c r="AZ1010" i="151"/>
  <c r="AZ1011" i="151"/>
  <c r="AZ1012" i="151"/>
  <c r="AZ1013" i="151"/>
  <c r="AZ1014" i="151"/>
  <c r="AZ1015" i="151"/>
  <c r="AZ1016" i="151"/>
  <c r="AZ1017" i="151"/>
  <c r="AZ1018" i="151"/>
  <c r="AZ1019" i="151"/>
  <c r="AZ1020" i="151"/>
  <c r="AZ1021" i="151"/>
  <c r="AZ1022" i="151"/>
  <c r="AZ1023" i="151"/>
  <c r="AZ1024" i="151"/>
  <c r="AZ1025" i="151"/>
  <c r="AZ1026" i="151"/>
  <c r="AZ1027" i="151"/>
  <c r="AZ1028" i="151"/>
  <c r="AZ1029" i="151"/>
  <c r="AZ1030" i="151"/>
  <c r="AZ1031" i="151"/>
  <c r="AZ1032" i="151"/>
  <c r="AZ1033" i="151"/>
  <c r="AZ1034" i="151"/>
  <c r="AZ1035" i="151"/>
  <c r="AZ1036" i="151"/>
  <c r="AZ1037" i="151"/>
  <c r="AZ1038" i="151"/>
  <c r="AZ1039" i="151"/>
  <c r="AZ1040" i="151"/>
  <c r="AZ1041" i="151"/>
  <c r="AZ1042" i="151"/>
  <c r="AZ1043" i="151"/>
  <c r="AZ1044" i="151"/>
  <c r="AZ1045" i="151"/>
  <c r="AZ1046" i="151"/>
  <c r="AZ1047" i="151"/>
  <c r="AZ1048" i="151"/>
  <c r="AZ1049" i="151"/>
  <c r="AZ1050" i="151"/>
  <c r="AZ1051" i="151"/>
  <c r="AZ1052" i="151"/>
  <c r="AZ1053" i="151"/>
  <c r="AZ1054" i="151"/>
  <c r="AZ1055" i="151"/>
  <c r="AZ1056" i="151"/>
  <c r="AZ1057" i="151"/>
  <c r="AZ1058" i="151"/>
  <c r="AZ1059" i="151"/>
  <c r="AZ1060" i="151"/>
  <c r="AZ1061" i="151"/>
  <c r="AZ1062" i="151"/>
  <c r="AZ1063" i="151"/>
  <c r="AZ1064" i="151"/>
  <c r="AZ1065" i="151"/>
  <c r="AZ1066" i="151"/>
  <c r="AZ1067" i="151"/>
  <c r="AZ1068" i="151"/>
  <c r="AZ1069" i="151"/>
  <c r="AZ1070" i="151"/>
  <c r="AZ1071" i="151"/>
  <c r="AZ1072" i="151"/>
  <c r="AZ1073" i="151"/>
  <c r="AZ1074" i="151"/>
  <c r="AZ1075" i="151"/>
  <c r="AZ1076" i="151"/>
  <c r="AZ1077" i="151"/>
  <c r="AZ1078" i="151"/>
  <c r="AZ1079" i="151"/>
  <c r="AZ1080" i="151"/>
  <c r="AZ1081" i="151"/>
  <c r="AZ1082" i="151"/>
  <c r="AZ1083" i="151"/>
  <c r="AZ1084" i="151"/>
  <c r="AZ1085" i="151"/>
  <c r="AZ1086" i="151"/>
  <c r="AZ1087" i="151"/>
  <c r="AZ1088" i="151"/>
  <c r="AZ1089" i="151"/>
  <c r="AZ1090" i="151"/>
  <c r="AZ1091" i="151"/>
  <c r="AZ1092" i="151"/>
  <c r="AZ1093" i="151"/>
  <c r="AZ1094" i="151"/>
  <c r="AZ1095" i="151"/>
  <c r="AZ1096" i="151"/>
  <c r="AZ1097" i="151"/>
  <c r="AZ1098" i="151"/>
  <c r="AZ1099" i="151"/>
  <c r="AZ1100" i="151"/>
  <c r="AZ1101" i="151"/>
  <c r="AZ1102" i="151"/>
  <c r="AZ1103" i="151"/>
  <c r="AZ1104" i="151"/>
  <c r="AZ1105" i="151"/>
  <c r="AZ1106" i="151"/>
  <c r="AZ1107" i="151"/>
  <c r="AZ1108" i="151"/>
  <c r="AZ1109" i="151"/>
  <c r="AZ1110" i="151"/>
  <c r="AZ1111" i="151"/>
  <c r="AZ1112" i="151"/>
  <c r="AZ1113" i="151"/>
  <c r="AZ1114" i="151"/>
  <c r="AZ1115" i="151"/>
  <c r="AZ1116" i="151"/>
  <c r="AZ1117" i="151"/>
  <c r="AZ1118" i="151"/>
  <c r="AZ1119" i="151"/>
  <c r="AZ1120" i="151"/>
  <c r="AZ1121" i="151"/>
  <c r="AZ1122" i="151"/>
  <c r="AZ1123" i="151"/>
  <c r="AZ1124" i="151"/>
  <c r="AZ1125" i="151"/>
  <c r="AZ1126" i="151"/>
  <c r="AZ1127" i="151"/>
  <c r="AZ1128" i="151"/>
  <c r="AZ1129" i="151"/>
  <c r="AZ1130" i="151"/>
  <c r="AZ1131" i="151"/>
  <c r="AZ1132" i="151"/>
  <c r="AZ1133" i="151"/>
  <c r="AZ1134" i="151"/>
  <c r="AZ1135" i="151"/>
  <c r="AZ1136" i="151"/>
  <c r="AZ1137" i="151"/>
  <c r="AZ1138" i="151"/>
  <c r="AZ1139" i="151"/>
  <c r="AZ1140" i="151"/>
  <c r="AZ1141" i="151"/>
  <c r="AZ1142" i="151"/>
  <c r="AZ1143" i="151"/>
  <c r="AZ1144" i="151"/>
  <c r="AZ1145" i="151"/>
  <c r="AZ1146" i="151"/>
  <c r="AZ1147" i="151"/>
  <c r="AZ1148" i="151"/>
  <c r="AZ1149" i="151"/>
  <c r="AZ1150" i="151"/>
  <c r="AZ1151" i="151"/>
  <c r="AZ1152" i="151"/>
  <c r="AZ1153" i="151"/>
  <c r="AZ1154" i="151"/>
  <c r="AZ1155" i="151"/>
  <c r="AZ1156" i="151"/>
  <c r="AZ1157" i="151"/>
  <c r="AZ1158" i="151"/>
  <c r="AZ1159" i="151"/>
  <c r="AZ1160" i="151"/>
  <c r="AZ1161" i="151"/>
  <c r="AZ1162" i="151"/>
  <c r="AZ1163" i="151"/>
  <c r="AZ1164" i="151"/>
  <c r="AZ1165" i="151"/>
  <c r="AZ1166" i="151"/>
  <c r="AZ1167" i="151"/>
  <c r="AZ1168" i="151"/>
  <c r="AZ1169" i="151"/>
  <c r="AZ1170" i="151"/>
  <c r="AZ1171" i="151"/>
  <c r="AZ1172" i="151"/>
  <c r="AZ1173" i="151"/>
  <c r="AZ1174" i="151"/>
  <c r="AZ1175" i="151"/>
  <c r="AZ1176" i="151"/>
  <c r="AZ1177" i="151"/>
  <c r="AZ1178" i="151"/>
  <c r="AZ1179" i="151"/>
  <c r="AZ1180" i="151"/>
  <c r="AZ1181" i="151"/>
  <c r="AZ1182" i="151"/>
  <c r="AZ1183" i="151"/>
  <c r="AZ1184" i="151"/>
  <c r="AZ1185" i="151"/>
  <c r="AZ1186" i="151"/>
  <c r="AZ1187" i="151"/>
  <c r="AZ1188" i="151"/>
  <c r="AZ1189" i="151"/>
  <c r="AZ1190" i="151"/>
  <c r="AZ1191" i="151"/>
  <c r="AZ1192" i="151"/>
  <c r="AZ1193" i="151"/>
  <c r="AZ1194" i="151"/>
  <c r="AZ1195" i="151"/>
  <c r="AZ1196" i="151"/>
  <c r="AZ1197" i="151"/>
  <c r="AZ1198" i="151"/>
  <c r="AZ1199" i="151"/>
  <c r="AZ1200" i="151"/>
  <c r="AZ1201" i="151"/>
  <c r="AZ1202" i="151"/>
  <c r="AZ1203" i="151"/>
  <c r="AZ1204" i="151"/>
  <c r="AZ1205" i="151"/>
  <c r="AZ1206" i="151"/>
  <c r="AZ1207" i="151"/>
  <c r="AZ1208" i="151"/>
  <c r="AZ1209" i="151"/>
  <c r="AZ1210" i="151"/>
  <c r="AZ1211" i="151"/>
  <c r="AZ1212" i="151"/>
  <c r="AZ1213" i="151"/>
  <c r="AZ1214" i="151"/>
  <c r="AZ1215" i="151"/>
  <c r="AZ1216" i="151"/>
  <c r="AZ1217" i="151"/>
  <c r="AZ1218" i="151"/>
  <c r="AZ1219" i="151"/>
  <c r="AZ1220" i="151"/>
  <c r="AZ1221" i="151"/>
  <c r="AZ1222" i="151"/>
  <c r="AZ1223" i="151"/>
  <c r="AZ1224" i="151"/>
  <c r="AZ1225" i="151"/>
  <c r="AZ1226" i="151"/>
  <c r="AZ1227" i="151"/>
  <c r="AZ1228" i="151"/>
  <c r="AZ1229" i="151"/>
  <c r="AZ1230" i="151"/>
  <c r="AZ1231" i="151"/>
  <c r="AZ1232" i="151"/>
  <c r="AZ1233" i="151"/>
  <c r="AZ1234" i="151"/>
  <c r="AZ1235" i="151"/>
  <c r="AZ1236" i="151"/>
  <c r="AZ1237" i="151"/>
  <c r="AZ1238" i="151"/>
  <c r="AZ1239" i="151"/>
  <c r="AZ1240" i="151"/>
  <c r="AZ1241" i="151"/>
  <c r="AZ1242" i="151"/>
  <c r="AZ1243" i="151"/>
  <c r="AZ1244" i="151"/>
  <c r="AZ1245" i="151"/>
  <c r="AZ1246" i="151"/>
  <c r="AZ1247" i="151"/>
  <c r="AZ1248" i="151"/>
  <c r="AZ1249" i="151"/>
  <c r="AZ1250" i="151"/>
  <c r="AZ1251" i="151"/>
  <c r="AZ1252" i="151"/>
  <c r="AZ1253" i="151"/>
  <c r="AZ1254" i="151"/>
  <c r="AZ1255" i="151"/>
  <c r="AZ1256" i="151"/>
  <c r="AZ1257" i="151"/>
  <c r="AZ1258" i="151"/>
  <c r="AZ1259" i="151"/>
  <c r="AZ1260" i="151"/>
  <c r="AZ1261" i="151"/>
  <c r="AZ1262" i="151"/>
  <c r="AZ1263" i="151"/>
  <c r="AZ1264" i="151"/>
  <c r="AZ1265" i="151"/>
  <c r="AZ1266" i="151"/>
  <c r="AZ1267" i="151"/>
  <c r="AZ1268" i="151"/>
  <c r="AZ1269" i="151"/>
  <c r="AZ1270" i="151"/>
  <c r="AZ1271" i="151"/>
  <c r="AZ1272" i="151"/>
  <c r="AZ1273" i="151"/>
  <c r="AZ1274" i="151"/>
  <c r="AZ1275" i="151"/>
  <c r="AZ1276" i="151"/>
  <c r="AZ1277" i="151"/>
  <c r="AZ1278" i="151"/>
  <c r="AZ1279" i="151"/>
  <c r="AZ1280" i="151"/>
  <c r="AZ1281" i="151"/>
  <c r="AZ1282" i="151"/>
  <c r="AZ1283" i="151"/>
  <c r="AZ1284" i="151"/>
  <c r="AZ1285" i="151"/>
  <c r="AZ1286" i="151"/>
  <c r="AZ1287" i="151"/>
  <c r="AZ1288" i="151"/>
  <c r="AZ1289" i="151"/>
  <c r="AZ1290" i="151"/>
  <c r="AZ1291" i="151"/>
  <c r="AZ1292" i="151"/>
  <c r="AZ1293" i="151"/>
  <c r="AZ1294" i="151"/>
  <c r="AZ1295" i="151"/>
  <c r="AZ1296" i="151"/>
  <c r="AZ1297" i="151"/>
  <c r="AZ1298" i="151"/>
  <c r="AZ1299" i="151"/>
  <c r="AZ1300" i="151"/>
  <c r="AZ1301" i="151"/>
  <c r="AZ1302" i="151"/>
  <c r="AZ1303" i="151"/>
  <c r="AZ1304" i="151"/>
  <c r="AZ1305" i="151"/>
  <c r="AZ1306" i="151"/>
  <c r="AZ1307" i="151"/>
  <c r="AZ1308" i="151"/>
  <c r="AZ1309" i="151"/>
  <c r="AZ1310" i="151"/>
  <c r="AZ1311" i="151"/>
  <c r="AZ1312" i="151"/>
  <c r="AZ1313" i="151"/>
  <c r="AZ1314" i="151"/>
  <c r="AZ1315" i="151"/>
  <c r="AZ1316" i="151"/>
  <c r="AZ9" i="151"/>
  <c r="AG10" i="151"/>
  <c r="AG11" i="151"/>
  <c r="AG12" i="151"/>
  <c r="AG13" i="151"/>
  <c r="AG14" i="151"/>
  <c r="AG15" i="151"/>
  <c r="AG16" i="151"/>
  <c r="AG17" i="151"/>
  <c r="AG18" i="151"/>
  <c r="AG19" i="151"/>
  <c r="AG20" i="151"/>
  <c r="AG21" i="151"/>
  <c r="AG22" i="151"/>
  <c r="AG23" i="151"/>
  <c r="AG24" i="151"/>
  <c r="AG25" i="151"/>
  <c r="AG26" i="151"/>
  <c r="AG27" i="151"/>
  <c r="AG28" i="151"/>
  <c r="AG29" i="151"/>
  <c r="AG30" i="151"/>
  <c r="AG31" i="151"/>
  <c r="AG32" i="151"/>
  <c r="AG33" i="151"/>
  <c r="AG34" i="151"/>
  <c r="AG35" i="151"/>
  <c r="AG36" i="151"/>
  <c r="AG37" i="151"/>
  <c r="AG38" i="151"/>
  <c r="AG39" i="151"/>
  <c r="AG40" i="151"/>
  <c r="AG41" i="151"/>
  <c r="AG42" i="151"/>
  <c r="AG43" i="151"/>
  <c r="AG44" i="151"/>
  <c r="AG45" i="151"/>
  <c r="AG46" i="151"/>
  <c r="AG47" i="151"/>
  <c r="AG48" i="151"/>
  <c r="AG49" i="151"/>
  <c r="AG50" i="151"/>
  <c r="AG51" i="151"/>
  <c r="AG52" i="151"/>
  <c r="AG53" i="151"/>
  <c r="AG54" i="151"/>
  <c r="AG55" i="151"/>
  <c r="AG56" i="151"/>
  <c r="AG57" i="151"/>
  <c r="AG58" i="151"/>
  <c r="AG59" i="151"/>
  <c r="AG60" i="151"/>
  <c r="AG61" i="151"/>
  <c r="AG62" i="151"/>
  <c r="AG63" i="151"/>
  <c r="AG64" i="151"/>
  <c r="AG65" i="151"/>
  <c r="AG66" i="151"/>
  <c r="AG67" i="151"/>
  <c r="AG68" i="151"/>
  <c r="AG69" i="151"/>
  <c r="AG70" i="151"/>
  <c r="AG71" i="151"/>
  <c r="AG72" i="151"/>
  <c r="AG73" i="151"/>
  <c r="AG74" i="151"/>
  <c r="AG75" i="151"/>
  <c r="AG76" i="151"/>
  <c r="AG77" i="151"/>
  <c r="AG78" i="151"/>
  <c r="AG79" i="151"/>
  <c r="AG80" i="151"/>
  <c r="AG81" i="151"/>
  <c r="AG82" i="151"/>
  <c r="AG83" i="151"/>
  <c r="AG84" i="151"/>
  <c r="AG85" i="151"/>
  <c r="AG86" i="151"/>
  <c r="AG87" i="151"/>
  <c r="AG88" i="151"/>
  <c r="AG89" i="151"/>
  <c r="AG90" i="151"/>
  <c r="AG91" i="151"/>
  <c r="AG92" i="151"/>
  <c r="AG93" i="151"/>
  <c r="AG94" i="151"/>
  <c r="AG95" i="151"/>
  <c r="AG96" i="151"/>
  <c r="AG97" i="151"/>
  <c r="AG98" i="151"/>
  <c r="AG99" i="151"/>
  <c r="AG100" i="151"/>
  <c r="AG101" i="151"/>
  <c r="AG102" i="151"/>
  <c r="AG103" i="151"/>
  <c r="AG104" i="151"/>
  <c r="AG105" i="151"/>
  <c r="AG106" i="151"/>
  <c r="AG107" i="151"/>
  <c r="AG108" i="151"/>
  <c r="AG109" i="151"/>
  <c r="AG110" i="151"/>
  <c r="AG111" i="151"/>
  <c r="AG112" i="151"/>
  <c r="AG113" i="151"/>
  <c r="AG114" i="151"/>
  <c r="AG115" i="151"/>
  <c r="AG116" i="151"/>
  <c r="AG117" i="151"/>
  <c r="AG118" i="151"/>
  <c r="AG119" i="151"/>
  <c r="AG120" i="151"/>
  <c r="AG121" i="151"/>
  <c r="AG122" i="151"/>
  <c r="AG123" i="151"/>
  <c r="AG124" i="151"/>
  <c r="AG125" i="151"/>
  <c r="AG126" i="151"/>
  <c r="AG127" i="151"/>
  <c r="AG128" i="151"/>
  <c r="AG129" i="151"/>
  <c r="AG130" i="151"/>
  <c r="AG131" i="151"/>
  <c r="AG132" i="151"/>
  <c r="AG133" i="151"/>
  <c r="AG134" i="151"/>
  <c r="AG135" i="151"/>
  <c r="AG136" i="151"/>
  <c r="AG137" i="151"/>
  <c r="AG138" i="151"/>
  <c r="AG139" i="151"/>
  <c r="AG140" i="151"/>
  <c r="AG141" i="151"/>
  <c r="AG142" i="151"/>
  <c r="AG143" i="151"/>
  <c r="AG144" i="151"/>
  <c r="AG145" i="151"/>
  <c r="AG146" i="151"/>
  <c r="AG147" i="151"/>
  <c r="AG148" i="151"/>
  <c r="AG149" i="151"/>
  <c r="AG150" i="151"/>
  <c r="AG151" i="151"/>
  <c r="AG152" i="151"/>
  <c r="AG153" i="151"/>
  <c r="AG154" i="151"/>
  <c r="AG155" i="151"/>
  <c r="AG156" i="151"/>
  <c r="AG157" i="151"/>
  <c r="AG158" i="151"/>
  <c r="AG159" i="151"/>
  <c r="AG160" i="151"/>
  <c r="AG161" i="151"/>
  <c r="AG162" i="151"/>
  <c r="AG163" i="151"/>
  <c r="AG164" i="151"/>
  <c r="AG165" i="151"/>
  <c r="AG166" i="151"/>
  <c r="AG167" i="151"/>
  <c r="AG168" i="151"/>
  <c r="AG169" i="151"/>
  <c r="AG170" i="151"/>
  <c r="AG171" i="151"/>
  <c r="AG172" i="151"/>
  <c r="AG173" i="151"/>
  <c r="AG174" i="151"/>
  <c r="AG175" i="151"/>
  <c r="AG176" i="151"/>
  <c r="AG177" i="151"/>
  <c r="AG178" i="151"/>
  <c r="AG179" i="151"/>
  <c r="AG180" i="151"/>
  <c r="AG181" i="151"/>
  <c r="AG182" i="151"/>
  <c r="AG183" i="151"/>
  <c r="AG184" i="151"/>
  <c r="AG185" i="151"/>
  <c r="AG186" i="151"/>
  <c r="AG187" i="151"/>
  <c r="AG188" i="151"/>
  <c r="AG189" i="151"/>
  <c r="AG190" i="151"/>
  <c r="AG191" i="151"/>
  <c r="AG192" i="151"/>
  <c r="AG193" i="151"/>
  <c r="AG194" i="151"/>
  <c r="AG195" i="151"/>
  <c r="AG196" i="151"/>
  <c r="AG197" i="151"/>
  <c r="AG198" i="151"/>
  <c r="AG199" i="151"/>
  <c r="AG200" i="151"/>
  <c r="AG201" i="151"/>
  <c r="AG202" i="151"/>
  <c r="AG203" i="151"/>
  <c r="AG204" i="151"/>
  <c r="AG205" i="151"/>
  <c r="AG206" i="151"/>
  <c r="AG207" i="151"/>
  <c r="AG208" i="151"/>
  <c r="AG209" i="151"/>
  <c r="AG210" i="151"/>
  <c r="AG211" i="151"/>
  <c r="AG212" i="151"/>
  <c r="AG213" i="151"/>
  <c r="AG214" i="151"/>
  <c r="AG215" i="151"/>
  <c r="AG216" i="151"/>
  <c r="AG217" i="151"/>
  <c r="AG218" i="151"/>
  <c r="AG219" i="151"/>
  <c r="AG220" i="151"/>
  <c r="AG221" i="151"/>
  <c r="AG222" i="151"/>
  <c r="AG223" i="151"/>
  <c r="AG224" i="151"/>
  <c r="AG225" i="151"/>
  <c r="AG226" i="151"/>
  <c r="AG227" i="151"/>
  <c r="AG228" i="151"/>
  <c r="AG229" i="151"/>
  <c r="AG230" i="151"/>
  <c r="AG231" i="151"/>
  <c r="AG232" i="151"/>
  <c r="AG233" i="151"/>
  <c r="AG234" i="151"/>
  <c r="AG235" i="151"/>
  <c r="AG236" i="151"/>
  <c r="AG237" i="151"/>
  <c r="AG238" i="151"/>
  <c r="AG239" i="151"/>
  <c r="AG240" i="151"/>
  <c r="AG241" i="151"/>
  <c r="AG242" i="151"/>
  <c r="AG243" i="151"/>
  <c r="AG244" i="151"/>
  <c r="AG245" i="151"/>
  <c r="AG246" i="151"/>
  <c r="AG247" i="151"/>
  <c r="AG248" i="151"/>
  <c r="AG249" i="151"/>
  <c r="AG250" i="151"/>
  <c r="AG251" i="151"/>
  <c r="AG252" i="151"/>
  <c r="AG253" i="151"/>
  <c r="AG254" i="151"/>
  <c r="AG255" i="151"/>
  <c r="AG256" i="151"/>
  <c r="AG257" i="151"/>
  <c r="AG258" i="151"/>
  <c r="AG259" i="151"/>
  <c r="AG260" i="151"/>
  <c r="AG261" i="151"/>
  <c r="AG262" i="151"/>
  <c r="AG263" i="151"/>
  <c r="AG264" i="151"/>
  <c r="AG265" i="151"/>
  <c r="AG266" i="151"/>
  <c r="AG267" i="151"/>
  <c r="AG268" i="151"/>
  <c r="AG269" i="151"/>
  <c r="AG270" i="151"/>
  <c r="AG271" i="151"/>
  <c r="AG272" i="151"/>
  <c r="AG273" i="151"/>
  <c r="AG274" i="151"/>
  <c r="AG275" i="151"/>
  <c r="AG276" i="151"/>
  <c r="AG277" i="151"/>
  <c r="AG278" i="151"/>
  <c r="AG279" i="151"/>
  <c r="AG280" i="151"/>
  <c r="AG281" i="151"/>
  <c r="AG282" i="151"/>
  <c r="AG283" i="151"/>
  <c r="AG284" i="151"/>
  <c r="AG285" i="151"/>
  <c r="AG286" i="151"/>
  <c r="AG287" i="151"/>
  <c r="AG288" i="151"/>
  <c r="AG289" i="151"/>
  <c r="AG290" i="151"/>
  <c r="AG291" i="151"/>
  <c r="AG292" i="151"/>
  <c r="AG293" i="151"/>
  <c r="AG294" i="151"/>
  <c r="AG295" i="151"/>
  <c r="AG296" i="151"/>
  <c r="AG297" i="151"/>
  <c r="AG298" i="151"/>
  <c r="AG299" i="151"/>
  <c r="AG300" i="151"/>
  <c r="AG301" i="151"/>
  <c r="AG302" i="151"/>
  <c r="AG303" i="151"/>
  <c r="AG304" i="151"/>
  <c r="AG305" i="151"/>
  <c r="AG306" i="151"/>
  <c r="AG307" i="151"/>
  <c r="AG308" i="151"/>
  <c r="AG309" i="151"/>
  <c r="AG310" i="151"/>
  <c r="AG311" i="151"/>
  <c r="AG312" i="151"/>
  <c r="AG313" i="151"/>
  <c r="AG314" i="151"/>
  <c r="AG315" i="151"/>
  <c r="AG316" i="151"/>
  <c r="AG317" i="151"/>
  <c r="AG318" i="151"/>
  <c r="AG319" i="151"/>
  <c r="AG320" i="151"/>
  <c r="AG321" i="151"/>
  <c r="AG322" i="151"/>
  <c r="AG323" i="151"/>
  <c r="AG324" i="151"/>
  <c r="AG325" i="151"/>
  <c r="AG326" i="151"/>
  <c r="AG327" i="151"/>
  <c r="AG328" i="151"/>
  <c r="AG329" i="151"/>
  <c r="AG330" i="151"/>
  <c r="AG331" i="151"/>
  <c r="AG332" i="151"/>
  <c r="AG333" i="151"/>
  <c r="AG334" i="151"/>
  <c r="AG335" i="151"/>
  <c r="AG336" i="151"/>
  <c r="AG337" i="151"/>
  <c r="AG338" i="151"/>
  <c r="AG339" i="151"/>
  <c r="AG340" i="151"/>
  <c r="AG341" i="151"/>
  <c r="AG342" i="151"/>
  <c r="AG343" i="151"/>
  <c r="AG344" i="151"/>
  <c r="AG345" i="151"/>
  <c r="AG346" i="151"/>
  <c r="AG347" i="151"/>
  <c r="AG348" i="151"/>
  <c r="AG349" i="151"/>
  <c r="AG350" i="151"/>
  <c r="AG351" i="151"/>
  <c r="AG352" i="151"/>
  <c r="AG353" i="151"/>
  <c r="AG354" i="151"/>
  <c r="AG355" i="151"/>
  <c r="AG356" i="151"/>
  <c r="AG357" i="151"/>
  <c r="AG358" i="151"/>
  <c r="AG359" i="151"/>
  <c r="AG360" i="151"/>
  <c r="AG361" i="151"/>
  <c r="AG362" i="151"/>
  <c r="AG363" i="151"/>
  <c r="AG364" i="151"/>
  <c r="AG365" i="151"/>
  <c r="AG366" i="151"/>
  <c r="AG367" i="151"/>
  <c r="AG368" i="151"/>
  <c r="AG369" i="151"/>
  <c r="AG370" i="151"/>
  <c r="AG371" i="151"/>
  <c r="AG372" i="151"/>
  <c r="AG373" i="151"/>
  <c r="AG374" i="151"/>
  <c r="AG375" i="151"/>
  <c r="AG376" i="151"/>
  <c r="AG377" i="151"/>
  <c r="AG378" i="151"/>
  <c r="AG379" i="151"/>
  <c r="AG380" i="151"/>
  <c r="AG381" i="151"/>
  <c r="AG382" i="151"/>
  <c r="AG383" i="151"/>
  <c r="AG384" i="151"/>
  <c r="AG385" i="151"/>
  <c r="AG386" i="151"/>
  <c r="AG387" i="151"/>
  <c r="AG388" i="151"/>
  <c r="AG389" i="151"/>
  <c r="AG390" i="151"/>
  <c r="AG391" i="151"/>
  <c r="AG392" i="151"/>
  <c r="AG393" i="151"/>
  <c r="AG394" i="151"/>
  <c r="AG395" i="151"/>
  <c r="AG396" i="151"/>
  <c r="AG397" i="151"/>
  <c r="AG398" i="151"/>
  <c r="AG399" i="151"/>
  <c r="AG400" i="151"/>
  <c r="AG401" i="151"/>
  <c r="AG402" i="151"/>
  <c r="AG403" i="151"/>
  <c r="AG404" i="151"/>
  <c r="AG405" i="151"/>
  <c r="AG406" i="151"/>
  <c r="AG407" i="151"/>
  <c r="AG408" i="151"/>
  <c r="AG409" i="151"/>
  <c r="AG410" i="151"/>
  <c r="AG411" i="151"/>
  <c r="AG412" i="151"/>
  <c r="AG413" i="151"/>
  <c r="AG414" i="151"/>
  <c r="AG415" i="151"/>
  <c r="AG416" i="151"/>
  <c r="AG417" i="151"/>
  <c r="AG418" i="151"/>
  <c r="AG419" i="151"/>
  <c r="AG420" i="151"/>
  <c r="AG421" i="151"/>
  <c r="AG422" i="151"/>
  <c r="AG423" i="151"/>
  <c r="AG424" i="151"/>
  <c r="AG425" i="151"/>
  <c r="AG426" i="151"/>
  <c r="AG427" i="151"/>
  <c r="AG428" i="151"/>
  <c r="AG429" i="151"/>
  <c r="AG430" i="151"/>
  <c r="AG431" i="151"/>
  <c r="AG432" i="151"/>
  <c r="AG433" i="151"/>
  <c r="AG434" i="151"/>
  <c r="AG435" i="151"/>
  <c r="AG436" i="151"/>
  <c r="AG437" i="151"/>
  <c r="AG438" i="151"/>
  <c r="AG439" i="151"/>
  <c r="AG440" i="151"/>
  <c r="AG441" i="151"/>
  <c r="AG442" i="151"/>
  <c r="AG443" i="151"/>
  <c r="AG444" i="151"/>
  <c r="AG445" i="151"/>
  <c r="AG446" i="151"/>
  <c r="AG447" i="151"/>
  <c r="AG448" i="151"/>
  <c r="AG449" i="151"/>
  <c r="AG450" i="151"/>
  <c r="AG451" i="151"/>
  <c r="AG452" i="151"/>
  <c r="AG453" i="151"/>
  <c r="AG454" i="151"/>
  <c r="AG455" i="151"/>
  <c r="AG456" i="151"/>
  <c r="AG457" i="151"/>
  <c r="AG458" i="151"/>
  <c r="AG459" i="151"/>
  <c r="AG460" i="151"/>
  <c r="AG461" i="151"/>
  <c r="AG462" i="151"/>
  <c r="AG463" i="151"/>
  <c r="AG464" i="151"/>
  <c r="AG465" i="151"/>
  <c r="AG466" i="151"/>
  <c r="AG467" i="151"/>
  <c r="AG468" i="151"/>
  <c r="AG469" i="151"/>
  <c r="AG470" i="151"/>
  <c r="AG471" i="151"/>
  <c r="AG472" i="151"/>
  <c r="AG473" i="151"/>
  <c r="AG474" i="151"/>
  <c r="AG475" i="151"/>
  <c r="AG476" i="151"/>
  <c r="AG477" i="151"/>
  <c r="AG478" i="151"/>
  <c r="AG479" i="151"/>
  <c r="AG480" i="151"/>
  <c r="AG481" i="151"/>
  <c r="AG482" i="151"/>
  <c r="AG483" i="151"/>
  <c r="AG484" i="151"/>
  <c r="AG485" i="151"/>
  <c r="AG486" i="151"/>
  <c r="AG487" i="151"/>
  <c r="AG488" i="151"/>
  <c r="AG489" i="151"/>
  <c r="AG490" i="151"/>
  <c r="AG491" i="151"/>
  <c r="AG492" i="151"/>
  <c r="AG493" i="151"/>
  <c r="AG494" i="151"/>
  <c r="AG495" i="151"/>
  <c r="AG496" i="151"/>
  <c r="AG497" i="151"/>
  <c r="AG498" i="151"/>
  <c r="AG499" i="151"/>
  <c r="AG500" i="151"/>
  <c r="AG501" i="151"/>
  <c r="AG502" i="151"/>
  <c r="AG503" i="151"/>
  <c r="AG504" i="151"/>
  <c r="AG505" i="151"/>
  <c r="AG506" i="151"/>
  <c r="AG507" i="151"/>
  <c r="AG508" i="151"/>
  <c r="AG509" i="151"/>
  <c r="AG510" i="151"/>
  <c r="AG511" i="151"/>
  <c r="AG512" i="151"/>
  <c r="AG513" i="151"/>
  <c r="AG514" i="151"/>
  <c r="AG515" i="151"/>
  <c r="AG516" i="151"/>
  <c r="AG517" i="151"/>
  <c r="AG518" i="151"/>
  <c r="AG519" i="151"/>
  <c r="AG520" i="151"/>
  <c r="AG521" i="151"/>
  <c r="AG522" i="151"/>
  <c r="AG523" i="151"/>
  <c r="AG524" i="151"/>
  <c r="AG525" i="151"/>
  <c r="AG526" i="151"/>
  <c r="AG527" i="151"/>
  <c r="AG528" i="151"/>
  <c r="AG529" i="151"/>
  <c r="AG530" i="151"/>
  <c r="AG531" i="151"/>
  <c r="AG532" i="151"/>
  <c r="AG533" i="151"/>
  <c r="AG534" i="151"/>
  <c r="AG535" i="151"/>
  <c r="AG536" i="151"/>
  <c r="AG537" i="151"/>
  <c r="AG538" i="151"/>
  <c r="AG539" i="151"/>
  <c r="AG540" i="151"/>
  <c r="AG541" i="151"/>
  <c r="AG542" i="151"/>
  <c r="AG543" i="151"/>
  <c r="AG544" i="151"/>
  <c r="AG545" i="151"/>
  <c r="AG546" i="151"/>
  <c r="AG547" i="151"/>
  <c r="AG548" i="151"/>
  <c r="AG549" i="151"/>
  <c r="AG550" i="151"/>
  <c r="AG551" i="151"/>
  <c r="AG552" i="151"/>
  <c r="AG553" i="151"/>
  <c r="AG554" i="151"/>
  <c r="AG555" i="151"/>
  <c r="AG556" i="151"/>
  <c r="AG557" i="151"/>
  <c r="AG558" i="151"/>
  <c r="AG559" i="151"/>
  <c r="AG560" i="151"/>
  <c r="AG561" i="151"/>
  <c r="AG562" i="151"/>
  <c r="AG563" i="151"/>
  <c r="AG564" i="151"/>
  <c r="AG565" i="151"/>
  <c r="AG566" i="151"/>
  <c r="AG567" i="151"/>
  <c r="AG568" i="151"/>
  <c r="AG569" i="151"/>
  <c r="AG570" i="151"/>
  <c r="AG571" i="151"/>
  <c r="AG572" i="151"/>
  <c r="AG573" i="151"/>
  <c r="AG574" i="151"/>
  <c r="AG575" i="151"/>
  <c r="AG576" i="151"/>
  <c r="AG577" i="151"/>
  <c r="AG578" i="151"/>
  <c r="AG579" i="151"/>
  <c r="AG580" i="151"/>
  <c r="AG581" i="151"/>
  <c r="AG582" i="151"/>
  <c r="AG583" i="151"/>
  <c r="AG584" i="151"/>
  <c r="AG585" i="151"/>
  <c r="AG586" i="151"/>
  <c r="AG587" i="151"/>
  <c r="AG588" i="151"/>
  <c r="AG589" i="151"/>
  <c r="AG590" i="151"/>
  <c r="AG591" i="151"/>
  <c r="AG592" i="151"/>
  <c r="AG593" i="151"/>
  <c r="AG594" i="151"/>
  <c r="AG595" i="151"/>
  <c r="AG596" i="151"/>
  <c r="AG597" i="151"/>
  <c r="AG598" i="151"/>
  <c r="AG599" i="151"/>
  <c r="AG600" i="151"/>
  <c r="AG601" i="151"/>
  <c r="AG602" i="151"/>
  <c r="AG603" i="151"/>
  <c r="AG604" i="151"/>
  <c r="AG605" i="151"/>
  <c r="AG606" i="151"/>
  <c r="AG607" i="151"/>
  <c r="AG608" i="151"/>
  <c r="AG609" i="151"/>
  <c r="AG610" i="151"/>
  <c r="AG611" i="151"/>
  <c r="AG612" i="151"/>
  <c r="AG613" i="151"/>
  <c r="AG614" i="151"/>
  <c r="AG615" i="151"/>
  <c r="AG616" i="151"/>
  <c r="AG617" i="151"/>
  <c r="AG618" i="151"/>
  <c r="AG619" i="151"/>
  <c r="AG620" i="151"/>
  <c r="AG621" i="151"/>
  <c r="AG622" i="151"/>
  <c r="AG623" i="151"/>
  <c r="AG624" i="151"/>
  <c r="AG625" i="151"/>
  <c r="AG626" i="151"/>
  <c r="AG627" i="151"/>
  <c r="AG628" i="151"/>
  <c r="AG629" i="151"/>
  <c r="AG630" i="151"/>
  <c r="AG631" i="151"/>
  <c r="AG632" i="151"/>
  <c r="AG633" i="151"/>
  <c r="AG634" i="151"/>
  <c r="AG635" i="151"/>
  <c r="AG636" i="151"/>
  <c r="AG637" i="151"/>
  <c r="AG638" i="151"/>
  <c r="AG639" i="151"/>
  <c r="AG640" i="151"/>
  <c r="AG641" i="151"/>
  <c r="AG642" i="151"/>
  <c r="AG643" i="151"/>
  <c r="AG644" i="151"/>
  <c r="AG645" i="151"/>
  <c r="AG646" i="151"/>
  <c r="AG647" i="151"/>
  <c r="AG648" i="151"/>
  <c r="AG649" i="151"/>
  <c r="AG650" i="151"/>
  <c r="AG651" i="151"/>
  <c r="AG652" i="151"/>
  <c r="AG653" i="151"/>
  <c r="AG654" i="151"/>
  <c r="AG655" i="151"/>
  <c r="AG656" i="151"/>
  <c r="AG657" i="151"/>
  <c r="AG658" i="151"/>
  <c r="AG659" i="151"/>
  <c r="AG660" i="151"/>
  <c r="AG661" i="151"/>
  <c r="AG662" i="151"/>
  <c r="AG663" i="151"/>
  <c r="AG664" i="151"/>
  <c r="AG665" i="151"/>
  <c r="AG666" i="151"/>
  <c r="AG667" i="151"/>
  <c r="AG668" i="151"/>
  <c r="AG669" i="151"/>
  <c r="AG670" i="151"/>
  <c r="AG671" i="151"/>
  <c r="AG672" i="151"/>
  <c r="AG673" i="151"/>
  <c r="AG674" i="151"/>
  <c r="AG675" i="151"/>
  <c r="AG676" i="151"/>
  <c r="AG677" i="151"/>
  <c r="AG678" i="151"/>
  <c r="AG679" i="151"/>
  <c r="AG680" i="151"/>
  <c r="AG681" i="151"/>
  <c r="AG682" i="151"/>
  <c r="AG683" i="151"/>
  <c r="AG684" i="151"/>
  <c r="AG685" i="151"/>
  <c r="AG686" i="151"/>
  <c r="AG687" i="151"/>
  <c r="AG688" i="151"/>
  <c r="AG689" i="151"/>
  <c r="AG690" i="151"/>
  <c r="AG691" i="151"/>
  <c r="AG692" i="151"/>
  <c r="AG693" i="151"/>
  <c r="AG694" i="151"/>
  <c r="AG695" i="151"/>
  <c r="AG696" i="151"/>
  <c r="AG697" i="151"/>
  <c r="AG698" i="151"/>
  <c r="AG699" i="151"/>
  <c r="AG700" i="151"/>
  <c r="AG701" i="151"/>
  <c r="AG702" i="151"/>
  <c r="AG703" i="151"/>
  <c r="AG704" i="151"/>
  <c r="AG705" i="151"/>
  <c r="AG706" i="151"/>
  <c r="AG707" i="151"/>
  <c r="AG708" i="151"/>
  <c r="AG709" i="151"/>
  <c r="AG710" i="151"/>
  <c r="AG711" i="151"/>
  <c r="AG712" i="151"/>
  <c r="AG713" i="151"/>
  <c r="AG714" i="151"/>
  <c r="AG715" i="151"/>
  <c r="AG716" i="151"/>
  <c r="AG717" i="151"/>
  <c r="AG718" i="151"/>
  <c r="AG719" i="151"/>
  <c r="AG720" i="151"/>
  <c r="AG721" i="151"/>
  <c r="AG722" i="151"/>
  <c r="AG723" i="151"/>
  <c r="AG724" i="151"/>
  <c r="AG725" i="151"/>
  <c r="AG726" i="151"/>
  <c r="AG727" i="151"/>
  <c r="AG728" i="151"/>
  <c r="AG729" i="151"/>
  <c r="AG730" i="151"/>
  <c r="AG731" i="151"/>
  <c r="AG732" i="151"/>
  <c r="AG733" i="151"/>
  <c r="AG734" i="151"/>
  <c r="AG735" i="151"/>
  <c r="AG736" i="151"/>
  <c r="AG737" i="151"/>
  <c r="AG738" i="151"/>
  <c r="AG739" i="151"/>
  <c r="AG740" i="151"/>
  <c r="AG741" i="151"/>
  <c r="AG742" i="151"/>
  <c r="AG743" i="151"/>
  <c r="AG744" i="151"/>
  <c r="AG745" i="151"/>
  <c r="AG746" i="151"/>
  <c r="AG747" i="151"/>
  <c r="AG748" i="151"/>
  <c r="AG749" i="151"/>
  <c r="AG750" i="151"/>
  <c r="AG751" i="151"/>
  <c r="AG752" i="151"/>
  <c r="AG753" i="151"/>
  <c r="AG754" i="151"/>
  <c r="AG755" i="151"/>
  <c r="AG756" i="151"/>
  <c r="AG757" i="151"/>
  <c r="AG758" i="151"/>
  <c r="AG759" i="151"/>
  <c r="AG760" i="151"/>
  <c r="AG761" i="151"/>
  <c r="AG762" i="151"/>
  <c r="AG763" i="151"/>
  <c r="AG764" i="151"/>
  <c r="AG765" i="151"/>
  <c r="AG766" i="151"/>
  <c r="AG767" i="151"/>
  <c r="AG768" i="151"/>
  <c r="AG769" i="151"/>
  <c r="AG770" i="151"/>
  <c r="AG771" i="151"/>
  <c r="AG772" i="151"/>
  <c r="AG773" i="151"/>
  <c r="AG774" i="151"/>
  <c r="AG775" i="151"/>
  <c r="AG776" i="151"/>
  <c r="AG777" i="151"/>
  <c r="AG778" i="151"/>
  <c r="AG779" i="151"/>
  <c r="AG780" i="151"/>
  <c r="AG781" i="151"/>
  <c r="AG782" i="151"/>
  <c r="AG783" i="151"/>
  <c r="AG784" i="151"/>
  <c r="AG785" i="151"/>
  <c r="AG786" i="151"/>
  <c r="AG787" i="151"/>
  <c r="AG788" i="151"/>
  <c r="AG1053" i="151"/>
  <c r="AG1054" i="151"/>
  <c r="AG1055" i="151"/>
  <c r="AG1056" i="151"/>
  <c r="AG1057" i="151"/>
  <c r="AG1058" i="151"/>
  <c r="AG1059" i="151"/>
  <c r="AG1060" i="151"/>
  <c r="AG1061" i="151"/>
  <c r="AG1062" i="151"/>
  <c r="AG1063" i="151"/>
  <c r="AG1064" i="151"/>
  <c r="AG1077" i="151"/>
  <c r="AG1078" i="151"/>
  <c r="AG1079" i="151"/>
  <c r="AG1080" i="151"/>
  <c r="AG1081" i="151"/>
  <c r="AG1082" i="151"/>
  <c r="AG1083" i="151"/>
  <c r="AG1084" i="151"/>
  <c r="AG1085" i="151"/>
  <c r="AG1086" i="151"/>
  <c r="AG1087" i="151"/>
  <c r="AG1088" i="151"/>
  <c r="AG1113" i="151"/>
  <c r="AG1114" i="151"/>
  <c r="AG1115" i="151"/>
  <c r="AG1116" i="151"/>
  <c r="AG1117" i="151"/>
  <c r="AG1118" i="151"/>
  <c r="AG1119" i="151"/>
  <c r="AG1120" i="151"/>
  <c r="AG1121" i="151"/>
  <c r="AG1122" i="151"/>
  <c r="AG1123" i="151"/>
  <c r="AG1124" i="151"/>
  <c r="AG1125" i="151"/>
  <c r="AG1126" i="151"/>
  <c r="AG1127" i="151"/>
  <c r="AG1128" i="151"/>
  <c r="AG1129" i="151"/>
  <c r="AG1130" i="151"/>
  <c r="AG1131" i="151"/>
  <c r="AG1132" i="151"/>
  <c r="AG1133" i="151"/>
  <c r="AG1134" i="151"/>
  <c r="AG1135" i="151"/>
  <c r="AG1136" i="151"/>
  <c r="AG1137" i="151"/>
  <c r="AG1138" i="151"/>
  <c r="AG1139" i="151"/>
  <c r="AG1140" i="151"/>
  <c r="AG1141" i="151"/>
  <c r="AG1142" i="151"/>
  <c r="AG1143" i="151"/>
  <c r="AG1144" i="151"/>
  <c r="AG1145" i="151"/>
  <c r="AG1146" i="151"/>
  <c r="AG1147" i="151"/>
  <c r="AG1148" i="151"/>
  <c r="AG1149" i="151"/>
  <c r="AG1161" i="151"/>
  <c r="AG1162" i="151"/>
  <c r="AG1163" i="151"/>
  <c r="AG1164" i="151"/>
  <c r="AG1165" i="151"/>
  <c r="AG1166" i="151"/>
  <c r="AG1167" i="151"/>
  <c r="AG1168" i="151"/>
  <c r="AG1169" i="151"/>
  <c r="AG1170" i="151"/>
  <c r="AG1171" i="151"/>
  <c r="AG1172" i="151"/>
  <c r="AG1173" i="151"/>
  <c r="AG1174" i="151"/>
  <c r="AG1175" i="151"/>
  <c r="AG1176" i="151"/>
  <c r="AG1177" i="151"/>
  <c r="AG1178" i="151"/>
  <c r="AG1179" i="151"/>
  <c r="AG1180" i="151"/>
  <c r="AG1181" i="151"/>
  <c r="AG1182" i="151"/>
  <c r="AG1183" i="151"/>
  <c r="AG1184" i="151"/>
  <c r="AG1185" i="151"/>
  <c r="AG1186" i="151"/>
  <c r="AG1187" i="151"/>
  <c r="AG1188" i="151"/>
  <c r="AG1189" i="151"/>
  <c r="AG1190" i="151"/>
  <c r="AG1191" i="151"/>
  <c r="AG1192" i="151"/>
  <c r="AG1193" i="151"/>
  <c r="AG1194" i="151"/>
  <c r="AG1195" i="151"/>
  <c r="AG1196" i="151"/>
  <c r="AG1197" i="151"/>
  <c r="AG1198" i="151"/>
  <c r="AG1199" i="151"/>
  <c r="AG1200" i="151"/>
  <c r="AG1201" i="151"/>
  <c r="AG1202" i="151"/>
  <c r="AG1203" i="151"/>
  <c r="AG1204" i="151"/>
  <c r="AG1205" i="151"/>
  <c r="AG1206" i="151"/>
  <c r="AG1207" i="151"/>
  <c r="AG1208" i="151"/>
  <c r="AG1209" i="151"/>
  <c r="AG1210" i="151"/>
  <c r="AG1211" i="151"/>
  <c r="AG1212" i="151"/>
  <c r="AG1213" i="151"/>
  <c r="AG1214" i="151"/>
  <c r="AG1215" i="151"/>
  <c r="AG1216" i="151"/>
  <c r="AG1217" i="151"/>
  <c r="AG1218" i="151"/>
  <c r="AG1219" i="151"/>
  <c r="AG1220" i="151"/>
  <c r="AG1221" i="151"/>
  <c r="AG1222" i="151"/>
  <c r="AG1223" i="151"/>
  <c r="AG1224" i="151"/>
  <c r="AG1225" i="151"/>
  <c r="AG1226" i="151"/>
  <c r="AG1227" i="151"/>
  <c r="AG1228" i="151"/>
  <c r="AG1229" i="151"/>
  <c r="AG1230" i="151"/>
  <c r="AG1231" i="151"/>
  <c r="AG1232" i="151"/>
  <c r="AG1233" i="151"/>
  <c r="AG1234" i="151"/>
  <c r="AG1235" i="151"/>
  <c r="AG1236" i="151"/>
  <c r="AG1237" i="151"/>
  <c r="AG1238" i="151"/>
  <c r="AG1239" i="151"/>
  <c r="AG1240" i="151"/>
  <c r="AG1241" i="151"/>
  <c r="AG1242" i="151"/>
  <c r="AG1243" i="151"/>
  <c r="AG1244" i="151"/>
  <c r="AG1245" i="151"/>
  <c r="AG1246" i="151"/>
  <c r="AG1247" i="151"/>
  <c r="AG1248" i="151"/>
  <c r="AG1249" i="151"/>
  <c r="AG1250" i="151"/>
  <c r="AG1251" i="151"/>
  <c r="AG1252" i="151"/>
  <c r="AG1253" i="151"/>
  <c r="AG1254" i="151"/>
  <c r="AG1255" i="151"/>
  <c r="AG1256" i="151"/>
  <c r="AG1257" i="151"/>
  <c r="AG1258" i="151"/>
  <c r="AG1259" i="151"/>
  <c r="AG1260" i="151"/>
  <c r="AG1261" i="151"/>
  <c r="AG1262" i="151"/>
  <c r="AG1263" i="151"/>
  <c r="AG1264" i="151"/>
  <c r="AG1265" i="151"/>
  <c r="AG1266" i="151"/>
  <c r="AG1267" i="151"/>
  <c r="AG1268" i="151"/>
  <c r="AG1269" i="151"/>
  <c r="AG1270" i="151"/>
  <c r="AG1271" i="151"/>
  <c r="AG1272" i="151"/>
  <c r="AG1273" i="151"/>
  <c r="AG1274" i="151"/>
  <c r="AG1275" i="151"/>
  <c r="AG1276" i="151"/>
  <c r="AG1277" i="151"/>
  <c r="AG1278" i="151"/>
  <c r="AG1279" i="151"/>
  <c r="AG1280" i="151"/>
  <c r="AG1281" i="151"/>
  <c r="AG1282" i="151"/>
  <c r="AG1283" i="151"/>
  <c r="AG1284" i="151"/>
  <c r="AG1285" i="151"/>
  <c r="AG1286" i="151"/>
  <c r="AG1287" i="151"/>
  <c r="AG1288" i="151"/>
  <c r="AG1289" i="151"/>
  <c r="AG1290" i="151"/>
  <c r="AG1291" i="151"/>
  <c r="AG1292" i="151"/>
  <c r="AG1293" i="151"/>
  <c r="AG1294" i="151"/>
  <c r="AG1295" i="151"/>
  <c r="AG1296" i="151"/>
  <c r="AG1297" i="151"/>
  <c r="AG1298" i="151"/>
  <c r="AG1299" i="151"/>
  <c r="AG1300" i="151"/>
  <c r="AG1301" i="151"/>
  <c r="AG1302" i="151"/>
  <c r="AG1303" i="151"/>
  <c r="AG1304" i="151"/>
  <c r="AG1305" i="151"/>
  <c r="AG1306" i="151"/>
  <c r="AG1307" i="151"/>
  <c r="AG1308" i="151"/>
  <c r="AG1309" i="151"/>
  <c r="AG1310" i="151"/>
  <c r="AG1311" i="151"/>
  <c r="AG1312" i="151"/>
  <c r="AG1313" i="151"/>
  <c r="AG1314" i="151"/>
  <c r="AG1315" i="151"/>
  <c r="AG1316" i="151"/>
  <c r="AG9" i="151"/>
  <c r="AX1137" i="151"/>
  <c r="AX1138" i="151"/>
  <c r="AX1139" i="151"/>
  <c r="AX1140" i="151"/>
  <c r="AX1141" i="151"/>
  <c r="AX1142" i="151"/>
  <c r="AX1143" i="151"/>
  <c r="AX1144" i="151"/>
  <c r="AX1145" i="151"/>
  <c r="AX1146" i="151"/>
  <c r="AX1147" i="151"/>
  <c r="AX1148" i="151"/>
  <c r="AX1149" i="151"/>
  <c r="AX1150" i="151"/>
  <c r="AX1151" i="151"/>
  <c r="AX1152" i="151"/>
  <c r="AX1153" i="151"/>
  <c r="AX1154" i="151"/>
  <c r="AX1155" i="151"/>
  <c r="AX1156" i="151"/>
  <c r="AX1157" i="151"/>
  <c r="AX1158" i="151"/>
  <c r="AX1159" i="151"/>
  <c r="AX1160" i="151"/>
  <c r="AX1161" i="151"/>
  <c r="AX1162" i="151"/>
  <c r="AX1163" i="151"/>
  <c r="AX1164" i="151"/>
  <c r="AX1165" i="151"/>
  <c r="AX1166" i="151"/>
  <c r="AX1167" i="151"/>
  <c r="AX1168" i="151"/>
  <c r="AX1169" i="151"/>
  <c r="AX1170" i="151"/>
  <c r="AX1171" i="151"/>
  <c r="AX1172" i="151"/>
  <c r="AX1173" i="151"/>
  <c r="AX1174" i="151"/>
  <c r="AX1175" i="151"/>
  <c r="AX1176" i="151"/>
  <c r="AX1177" i="151"/>
  <c r="AX1178" i="151"/>
  <c r="AX1179" i="151"/>
  <c r="AX1180" i="151"/>
  <c r="AX1181" i="151"/>
  <c r="AX1182" i="151"/>
  <c r="AX1183" i="151"/>
  <c r="AX1184" i="151"/>
  <c r="AX1185" i="151"/>
  <c r="AX1186" i="151"/>
  <c r="AX1187" i="151"/>
  <c r="AX1188" i="151"/>
  <c r="AX1189" i="151"/>
  <c r="AX1190" i="151"/>
  <c r="AX1191" i="151"/>
  <c r="AX1192" i="151"/>
  <c r="AX1193" i="151"/>
  <c r="AX1194" i="151"/>
  <c r="AX1195" i="151"/>
  <c r="AX1196" i="151"/>
  <c r="AX1197" i="151"/>
  <c r="AX1198" i="151"/>
  <c r="AX1199" i="151"/>
  <c r="AX1200" i="151"/>
  <c r="AX1201" i="151"/>
  <c r="AX1202" i="151"/>
  <c r="AX1203" i="151"/>
  <c r="AX1204" i="151"/>
  <c r="AX1205" i="151"/>
  <c r="AX1206" i="151"/>
  <c r="AX1207" i="151"/>
  <c r="AX1208" i="151"/>
  <c r="AX1209" i="151"/>
  <c r="AX1210" i="151"/>
  <c r="AX1211" i="151"/>
  <c r="AX1212" i="151"/>
  <c r="AX1213" i="151"/>
  <c r="AX1214" i="151"/>
  <c r="AX1215" i="151"/>
  <c r="AX1216" i="151"/>
  <c r="AX1217" i="151"/>
  <c r="AX1218" i="151"/>
  <c r="AX1219" i="151"/>
  <c r="AX1220" i="151"/>
  <c r="AX1221" i="151"/>
  <c r="AX1222" i="151"/>
  <c r="AX1223" i="151"/>
  <c r="AX1224" i="151"/>
  <c r="AX1225" i="151"/>
  <c r="AX1226" i="151"/>
  <c r="AX1227" i="151"/>
  <c r="AX1228" i="151"/>
  <c r="AX1229" i="151"/>
  <c r="AX1230" i="151"/>
  <c r="AX1231" i="151"/>
  <c r="AX1232" i="151"/>
  <c r="AX1233" i="151"/>
  <c r="AX1234" i="151"/>
  <c r="AX1235" i="151"/>
  <c r="AX1236" i="151"/>
  <c r="AX1237" i="151"/>
  <c r="AX1238" i="151"/>
  <c r="AX1239" i="151"/>
  <c r="AX1240" i="151"/>
  <c r="AX1241" i="151"/>
  <c r="AX1242" i="151"/>
  <c r="AX1243" i="151"/>
  <c r="AX1244" i="151"/>
  <c r="AX1245" i="151"/>
  <c r="AX1246" i="151"/>
  <c r="AX1247" i="151"/>
  <c r="AX1248" i="151"/>
  <c r="AX1249" i="151"/>
  <c r="AX1250" i="151"/>
  <c r="AX1251" i="151"/>
  <c r="AX1252" i="151"/>
  <c r="AX1253" i="151"/>
  <c r="AX1254" i="151"/>
  <c r="AX1255" i="151"/>
  <c r="AX1256" i="151"/>
  <c r="AX1257" i="151"/>
  <c r="AX1258" i="151"/>
  <c r="AX1259" i="151"/>
  <c r="AX1260" i="151"/>
  <c r="AX1261" i="151"/>
  <c r="AX1262" i="151"/>
  <c r="AX1263" i="151"/>
  <c r="AX1264" i="151"/>
  <c r="AX1265" i="151"/>
  <c r="AX1266" i="151"/>
  <c r="AX1267" i="151"/>
  <c r="AX1268" i="151"/>
  <c r="AX1269" i="151"/>
  <c r="AX1270" i="151"/>
  <c r="AX1271" i="151"/>
  <c r="AX1272" i="151"/>
  <c r="AX1273" i="151"/>
  <c r="AX1274" i="151"/>
  <c r="AX1275" i="151"/>
  <c r="AX1276" i="151"/>
  <c r="AX1277" i="151"/>
  <c r="AX1278" i="151"/>
  <c r="AX1279" i="151"/>
  <c r="AX1280" i="151"/>
  <c r="AX1281" i="151"/>
  <c r="AX1282" i="151"/>
  <c r="AX1283" i="151"/>
  <c r="AX1284" i="151"/>
  <c r="AX1285" i="151"/>
  <c r="AX1286" i="151"/>
  <c r="AX1287" i="151"/>
  <c r="AX1288" i="151"/>
  <c r="AX1289" i="151"/>
  <c r="AX1290" i="151"/>
  <c r="AX1291" i="151"/>
  <c r="AX1292" i="151"/>
  <c r="AX1293" i="151"/>
  <c r="AX1294" i="151"/>
  <c r="AX1295" i="151"/>
  <c r="AX1296" i="151"/>
  <c r="AX1297" i="151"/>
  <c r="AX1298" i="151"/>
  <c r="AX1299" i="151"/>
  <c r="AX1300" i="151"/>
  <c r="AX1301" i="151"/>
  <c r="AX1302" i="151"/>
  <c r="AX1303" i="151"/>
  <c r="AX1304" i="151"/>
  <c r="AX1305" i="151"/>
  <c r="AX1306" i="151"/>
  <c r="AX1307" i="151"/>
  <c r="AX1308" i="151"/>
  <c r="AX1309" i="151"/>
  <c r="AX1310" i="151"/>
  <c r="AX1311" i="151"/>
  <c r="AX1312" i="151"/>
  <c r="AX1313" i="151"/>
  <c r="AX1314" i="151"/>
  <c r="AX1315" i="151"/>
  <c r="AX1316" i="151"/>
  <c r="AE1137" i="151"/>
  <c r="AE1138" i="151"/>
  <c r="AE1139" i="151"/>
  <c r="AE1140" i="151"/>
  <c r="AE1141" i="151"/>
  <c r="AE1142" i="151"/>
  <c r="AE1143" i="151"/>
  <c r="AE1144" i="151"/>
  <c r="AE1145" i="151"/>
  <c r="AE1146" i="151"/>
  <c r="AE1147" i="151"/>
  <c r="AE1148" i="151"/>
  <c r="AE1149" i="151"/>
  <c r="AE1150" i="151"/>
  <c r="AE1151" i="151"/>
  <c r="AE1152" i="151"/>
  <c r="AE1153" i="151"/>
  <c r="AE1154" i="151"/>
  <c r="AE1155" i="151"/>
  <c r="AE1156" i="151"/>
  <c r="AE1157" i="151"/>
  <c r="AE1158" i="151"/>
  <c r="AE1159" i="151"/>
  <c r="AE1160" i="151"/>
  <c r="AE1161" i="151"/>
  <c r="AE1162" i="151"/>
  <c r="AE1163" i="151"/>
  <c r="AE1164" i="151"/>
  <c r="AE1165" i="151"/>
  <c r="AE1166" i="151"/>
  <c r="AE1167" i="151"/>
  <c r="AE1168" i="151"/>
  <c r="AE1169" i="151"/>
  <c r="AE1170" i="151"/>
  <c r="AE1171" i="151"/>
  <c r="AE1172" i="151"/>
  <c r="AE1173" i="151"/>
  <c r="AE1174" i="151"/>
  <c r="AE1175" i="151"/>
  <c r="AE1176" i="151"/>
  <c r="AE1177" i="151"/>
  <c r="AE1178" i="151"/>
  <c r="AE1179" i="151"/>
  <c r="AE1180" i="151"/>
  <c r="AE1181" i="151"/>
  <c r="AE1182" i="151"/>
  <c r="AE1183" i="151"/>
  <c r="AE1184" i="151"/>
  <c r="AE1185" i="151"/>
  <c r="AE1186" i="151"/>
  <c r="AE1187" i="151"/>
  <c r="AE1188" i="151"/>
  <c r="AE1189" i="151"/>
  <c r="AE1190" i="151"/>
  <c r="AE1191" i="151"/>
  <c r="AE1192" i="151"/>
  <c r="AE1193" i="151"/>
  <c r="AE1194" i="151"/>
  <c r="AE1195" i="151"/>
  <c r="AE1196" i="151"/>
  <c r="AE1197" i="151"/>
  <c r="AE1198" i="151"/>
  <c r="AE1199" i="151"/>
  <c r="AE1200" i="151"/>
  <c r="AE1201" i="151"/>
  <c r="AE1202" i="151"/>
  <c r="AE1203" i="151"/>
  <c r="AE1204" i="151"/>
  <c r="AE1205" i="151"/>
  <c r="AE1206" i="151"/>
  <c r="AE1207" i="151"/>
  <c r="AE1208" i="151"/>
  <c r="AE1209" i="151"/>
  <c r="AE1210" i="151"/>
  <c r="AE1211" i="151"/>
  <c r="AE1212" i="151"/>
  <c r="AE1213" i="151"/>
  <c r="AE1214" i="151"/>
  <c r="AE1215" i="151"/>
  <c r="AE1216" i="151"/>
  <c r="AE1217" i="151"/>
  <c r="AE1218" i="151"/>
  <c r="AE1219" i="151"/>
  <c r="AE1220" i="151"/>
  <c r="AE1221" i="151"/>
  <c r="AE1222" i="151"/>
  <c r="AE1223" i="151"/>
  <c r="AE1224" i="151"/>
  <c r="AE1225" i="151"/>
  <c r="AE1226" i="151"/>
  <c r="AE1227" i="151"/>
  <c r="AE1228" i="151"/>
  <c r="AE1229" i="151"/>
  <c r="AE1230" i="151"/>
  <c r="AE1231" i="151"/>
  <c r="AE1232" i="151"/>
  <c r="AE1233" i="151"/>
  <c r="AE1234" i="151"/>
  <c r="AE1235" i="151"/>
  <c r="AE1236" i="151"/>
  <c r="AE1237" i="151"/>
  <c r="AE1238" i="151"/>
  <c r="AE1239" i="151"/>
  <c r="AE1240" i="151"/>
  <c r="AE1241" i="151"/>
  <c r="AE1242" i="151"/>
  <c r="AE1243" i="151"/>
  <c r="AE1244" i="151"/>
  <c r="AE1245" i="151"/>
  <c r="AE1246" i="151"/>
  <c r="AE1247" i="151"/>
  <c r="AE1248" i="151"/>
  <c r="AE1249" i="151"/>
  <c r="AE1250" i="151"/>
  <c r="AE1251" i="151"/>
  <c r="AE1252" i="151"/>
  <c r="AE1253" i="151"/>
  <c r="AE1254" i="151"/>
  <c r="AE1255" i="151"/>
  <c r="AE1256" i="151"/>
  <c r="AE1257" i="151"/>
  <c r="AE1258" i="151"/>
  <c r="AE1259" i="151"/>
  <c r="AE1260" i="151"/>
  <c r="AE1261" i="151"/>
  <c r="AE1262" i="151"/>
  <c r="AE1263" i="151"/>
  <c r="AE1264" i="151"/>
  <c r="AE1265" i="151"/>
  <c r="AE1266" i="151"/>
  <c r="AE1267" i="151"/>
  <c r="AE1268" i="151"/>
  <c r="AE1269" i="151"/>
  <c r="AE1270" i="151"/>
  <c r="AE1271" i="151"/>
  <c r="AE1272" i="151"/>
  <c r="AE1273" i="151"/>
  <c r="AE1274" i="151"/>
  <c r="AE1275" i="151"/>
  <c r="AE1276" i="151"/>
  <c r="AE1277" i="151"/>
  <c r="AE1278" i="151"/>
  <c r="AE1279" i="151"/>
  <c r="AE1280" i="151"/>
  <c r="AE1281" i="151"/>
  <c r="AE1282" i="151"/>
  <c r="AE1283" i="151"/>
  <c r="AE1284" i="151"/>
  <c r="AE1285" i="151"/>
  <c r="AE1286" i="151"/>
  <c r="AE1287" i="151"/>
  <c r="AE1288" i="151"/>
  <c r="AE1289" i="151"/>
  <c r="AE1290" i="151"/>
  <c r="AE1291" i="151"/>
  <c r="AE1292" i="151"/>
  <c r="AE1293" i="151"/>
  <c r="AE1294" i="151"/>
  <c r="AE1295" i="151"/>
  <c r="AE1296" i="151"/>
  <c r="AE1297" i="151"/>
  <c r="AE1298" i="151"/>
  <c r="AE1299" i="151"/>
  <c r="AE1300" i="151"/>
  <c r="AE1301" i="151"/>
  <c r="AE1302" i="151"/>
  <c r="AE1303" i="151"/>
  <c r="AE1304" i="151"/>
  <c r="AE1305" i="151"/>
  <c r="AE1306" i="151"/>
  <c r="AE1307" i="151"/>
  <c r="AE1308" i="151"/>
  <c r="AE1309" i="151"/>
  <c r="AE1310" i="151"/>
  <c r="AE1311" i="151"/>
  <c r="AE1312" i="151"/>
  <c r="AE1313" i="151"/>
  <c r="AE1314" i="151"/>
  <c r="AE1315" i="151"/>
  <c r="AE1316" i="151"/>
  <c r="AV104" i="151"/>
  <c r="AV105" i="151"/>
  <c r="AV106" i="151"/>
  <c r="AV107" i="151"/>
  <c r="AV108" i="151"/>
  <c r="AV109" i="151"/>
  <c r="AC104" i="151"/>
  <c r="AC106" i="151"/>
  <c r="AC107" i="151"/>
  <c r="AC108" i="151"/>
  <c r="AC109" i="151"/>
  <c r="AV104" i="135"/>
  <c r="AV105" i="135"/>
  <c r="AV106" i="135"/>
  <c r="AV107" i="135"/>
  <c r="AV108" i="135"/>
  <c r="AV109" i="135"/>
  <c r="T105" i="135"/>
  <c r="AG1152" i="135" s="1"/>
  <c r="D1162" i="133" s="1"/>
  <c r="D1162" i="46" s="1"/>
  <c r="K115" i="46" s="1"/>
  <c r="AA98" i="135"/>
  <c r="AG1075" i="135" s="1"/>
  <c r="AG1115" i="135"/>
  <c r="AG1132" i="135"/>
  <c r="AG1137" i="135"/>
  <c r="D1147" i="133" s="1"/>
  <c r="D1147" i="46" s="1"/>
  <c r="H114" i="46" s="1"/>
  <c r="AG1140" i="135"/>
  <c r="D1150" i="133" s="1"/>
  <c r="D1150" i="46" s="1"/>
  <c r="K114" i="46" s="1"/>
  <c r="AG1142" i="135"/>
  <c r="D1152" i="133" s="1"/>
  <c r="D1152" i="46" s="1"/>
  <c r="M114" i="46" s="1"/>
  <c r="AG1148" i="135"/>
  <c r="D1158" i="133" s="1"/>
  <c r="AG1164" i="135"/>
  <c r="D1174" i="133" s="1"/>
  <c r="AG1169" i="135"/>
  <c r="D1179" i="133" s="1"/>
  <c r="D1179" i="46" s="1"/>
  <c r="P116" i="46" s="1"/>
  <c r="AG1172" i="135"/>
  <c r="D1182" i="133" s="1"/>
  <c r="D1182" i="46" s="1"/>
  <c r="S116" i="46" s="1"/>
  <c r="AG1174" i="135"/>
  <c r="D1184" i="133" s="1"/>
  <c r="AG1180" i="135"/>
  <c r="D1190" i="133" s="1"/>
  <c r="D1190" i="46" s="1"/>
  <c r="O117" i="46" s="1"/>
  <c r="AG1185" i="135"/>
  <c r="D1195" i="133" s="1"/>
  <c r="AG1188" i="135"/>
  <c r="AG1190" i="135"/>
  <c r="D1200" i="133" s="1"/>
  <c r="AG1196" i="135"/>
  <c r="AG1201" i="135"/>
  <c r="D1211" i="133" s="1"/>
  <c r="D1211" i="46" s="1"/>
  <c r="L119" i="46" s="1"/>
  <c r="AG1204" i="135"/>
  <c r="D1214" i="133" s="1"/>
  <c r="D1214" i="46" s="1"/>
  <c r="O119" i="46" s="1"/>
  <c r="AG1206" i="135"/>
  <c r="D1216" i="133" s="1"/>
  <c r="D1216" i="46" s="1"/>
  <c r="Q119" i="46" s="1"/>
  <c r="N104" i="151"/>
  <c r="N105" i="151"/>
  <c r="N106" i="151"/>
  <c r="N107" i="151"/>
  <c r="N108" i="151"/>
  <c r="N109" i="151"/>
  <c r="C128" i="151"/>
  <c r="B124" i="151"/>
  <c r="N125" i="151"/>
  <c r="D130" i="151"/>
  <c r="E130" i="151"/>
  <c r="F130" i="151"/>
  <c r="G130" i="151"/>
  <c r="H130" i="151"/>
  <c r="I130" i="151"/>
  <c r="J130" i="151"/>
  <c r="K130" i="151"/>
  <c r="L130" i="151"/>
  <c r="M130" i="151"/>
  <c r="N130" i="151"/>
  <c r="C130" i="151"/>
  <c r="D128" i="151"/>
  <c r="E128" i="151"/>
  <c r="F128" i="151"/>
  <c r="G128" i="151"/>
  <c r="H128" i="151"/>
  <c r="I128" i="151"/>
  <c r="J128" i="151"/>
  <c r="K128" i="151"/>
  <c r="L128" i="151"/>
  <c r="M128" i="151"/>
  <c r="N128" i="151"/>
  <c r="C124" i="151"/>
  <c r="D124" i="151"/>
  <c r="E124" i="151"/>
  <c r="F124" i="151"/>
  <c r="G124" i="151"/>
  <c r="H124" i="151"/>
  <c r="I124" i="151"/>
  <c r="J124" i="151"/>
  <c r="K124" i="151"/>
  <c r="L124" i="151"/>
  <c r="M124" i="151"/>
  <c r="R76" i="151"/>
  <c r="AG802" i="151" s="1"/>
  <c r="Y77" i="151"/>
  <c r="AG821" i="151" s="1"/>
  <c r="W79" i="151"/>
  <c r="AG843" i="151" s="1"/>
  <c r="V81" i="151"/>
  <c r="AG866" i="151" s="1"/>
  <c r="Q83" i="151"/>
  <c r="AG885" i="151" s="1"/>
  <c r="AA84" i="151"/>
  <c r="AG907" i="151" s="1"/>
  <c r="Z86" i="151"/>
  <c r="AG930" i="151" s="1"/>
  <c r="U88" i="151"/>
  <c r="AG949" i="151" s="1"/>
  <c r="S90" i="151"/>
  <c r="AG971" i="151" s="1"/>
  <c r="R92" i="151"/>
  <c r="AG994" i="151" s="1"/>
  <c r="Y93" i="151"/>
  <c r="AG1013" i="151" s="1"/>
  <c r="W95" i="151"/>
  <c r="AG1035" i="151" s="1"/>
  <c r="AX1137" i="135"/>
  <c r="AX1138" i="135"/>
  <c r="AX1139" i="135"/>
  <c r="AX1140" i="135"/>
  <c r="AX1141" i="135"/>
  <c r="AX1142" i="135"/>
  <c r="AX1143" i="135"/>
  <c r="AX1144" i="135"/>
  <c r="AX1145" i="135"/>
  <c r="AX1146" i="135"/>
  <c r="AX1147" i="135"/>
  <c r="AX1148" i="135"/>
  <c r="AX1149" i="135"/>
  <c r="AX1150" i="135"/>
  <c r="AX1151" i="135"/>
  <c r="AX1152" i="135"/>
  <c r="AX1153" i="135"/>
  <c r="AX1154" i="135"/>
  <c r="AX1155" i="135"/>
  <c r="AX1156" i="135"/>
  <c r="AX1157" i="135"/>
  <c r="AX1158" i="135"/>
  <c r="AX1159" i="135"/>
  <c r="AX1160" i="135"/>
  <c r="AX1161" i="135"/>
  <c r="AX1162" i="135"/>
  <c r="AX1163" i="135"/>
  <c r="AX1164" i="135"/>
  <c r="AX1165" i="135"/>
  <c r="AX1166" i="135"/>
  <c r="AX1167" i="135"/>
  <c r="AX1168" i="135"/>
  <c r="AX1169" i="135"/>
  <c r="AX1170" i="135"/>
  <c r="AX1171" i="135"/>
  <c r="AX1172" i="135"/>
  <c r="AX1173" i="135"/>
  <c r="AX1174" i="135"/>
  <c r="AX1175" i="135"/>
  <c r="AX1176" i="135"/>
  <c r="AX1177" i="135"/>
  <c r="AX1178" i="135"/>
  <c r="AX1179" i="135"/>
  <c r="AX1180" i="135"/>
  <c r="AX1181" i="135"/>
  <c r="AX1182" i="135"/>
  <c r="AX1183" i="135"/>
  <c r="AX1184" i="135"/>
  <c r="AX1185" i="135"/>
  <c r="AX1186" i="135"/>
  <c r="AX1187" i="135"/>
  <c r="AX1188" i="135"/>
  <c r="AX1189" i="135"/>
  <c r="AX1190" i="135"/>
  <c r="AX1191" i="135"/>
  <c r="AX1192" i="135"/>
  <c r="AX1193" i="135"/>
  <c r="AX1194" i="135"/>
  <c r="AX1195" i="135"/>
  <c r="AX1196" i="135"/>
  <c r="AX1197" i="135"/>
  <c r="AX1198" i="135"/>
  <c r="AX1199" i="135"/>
  <c r="AX1200" i="135"/>
  <c r="AX1201" i="135"/>
  <c r="AX1202" i="135"/>
  <c r="AX1203" i="135"/>
  <c r="AX1204" i="135"/>
  <c r="AX1205" i="135"/>
  <c r="AX1206" i="135"/>
  <c r="AX1207" i="135"/>
  <c r="AX1208" i="135"/>
  <c r="AX1209" i="135"/>
  <c r="AX1210" i="135"/>
  <c r="AX1211" i="135"/>
  <c r="AX1212" i="135"/>
  <c r="AX1213" i="135"/>
  <c r="AX1214" i="135"/>
  <c r="AX1215" i="135"/>
  <c r="AX1216" i="135"/>
  <c r="AX1217" i="135"/>
  <c r="AX1218" i="135"/>
  <c r="AX1219" i="135"/>
  <c r="AX1220" i="135"/>
  <c r="AX1221" i="135"/>
  <c r="AX1222" i="135"/>
  <c r="AX1223" i="135"/>
  <c r="AX1224" i="135"/>
  <c r="AX1225" i="135"/>
  <c r="AX1226" i="135"/>
  <c r="AX1227" i="135"/>
  <c r="AX1228" i="135"/>
  <c r="AX1229" i="135"/>
  <c r="AX1230" i="135"/>
  <c r="AX1231" i="135"/>
  <c r="AX1232" i="135"/>
  <c r="AX1233" i="135"/>
  <c r="AX1234" i="135"/>
  <c r="AX1235" i="135"/>
  <c r="AX1236" i="135"/>
  <c r="AX1237" i="135"/>
  <c r="AX1238" i="135"/>
  <c r="AX1239" i="135"/>
  <c r="AX1240" i="135"/>
  <c r="AX1241" i="135"/>
  <c r="AX1242" i="135"/>
  <c r="AX1243" i="135"/>
  <c r="AX1244" i="135"/>
  <c r="AX1245" i="135"/>
  <c r="AX1246" i="135"/>
  <c r="AX1247" i="135"/>
  <c r="AX1248" i="135"/>
  <c r="AX1249" i="135"/>
  <c r="AX1250" i="135"/>
  <c r="AX1251" i="135"/>
  <c r="AX1252" i="135"/>
  <c r="AX1253" i="135"/>
  <c r="AX1254" i="135"/>
  <c r="AX1255" i="135"/>
  <c r="AX1256" i="135"/>
  <c r="AX1257" i="135"/>
  <c r="AX1258" i="135"/>
  <c r="AX1259" i="135"/>
  <c r="AX1260" i="135"/>
  <c r="AX1261" i="135"/>
  <c r="AX1262" i="135"/>
  <c r="AX1263" i="135"/>
  <c r="AX1264" i="135"/>
  <c r="AX1265" i="135"/>
  <c r="AX1266" i="135"/>
  <c r="AX1267" i="135"/>
  <c r="AX1268" i="135"/>
  <c r="AX1269" i="135"/>
  <c r="AX1270" i="135"/>
  <c r="AX1271" i="135"/>
  <c r="AX1272" i="135"/>
  <c r="AX1273" i="135"/>
  <c r="AX1274" i="135"/>
  <c r="AX1275" i="135"/>
  <c r="AX1276" i="135"/>
  <c r="AX1277" i="135"/>
  <c r="AX1278" i="135"/>
  <c r="AX1279" i="135"/>
  <c r="AX1280" i="135"/>
  <c r="AX1281" i="135"/>
  <c r="AX1282" i="135"/>
  <c r="AX1283" i="135"/>
  <c r="AX1284" i="135"/>
  <c r="AX1285" i="135"/>
  <c r="AX1286" i="135"/>
  <c r="AX1287" i="135"/>
  <c r="AX1288" i="135"/>
  <c r="AX1289" i="135"/>
  <c r="AX1290" i="135"/>
  <c r="AX1291" i="135"/>
  <c r="AX1292" i="135"/>
  <c r="AX1293" i="135"/>
  <c r="AX1294" i="135"/>
  <c r="AX1295" i="135"/>
  <c r="AX1296" i="135"/>
  <c r="AX1297" i="135"/>
  <c r="AX1298" i="135"/>
  <c r="AX1299" i="135"/>
  <c r="AX1300" i="135"/>
  <c r="AX1301" i="135"/>
  <c r="AX1302" i="135"/>
  <c r="AX1303" i="135"/>
  <c r="AX1304" i="135"/>
  <c r="AX1305" i="135"/>
  <c r="AX1306" i="135"/>
  <c r="AX1307" i="135"/>
  <c r="AX1308" i="135"/>
  <c r="AX1309" i="135"/>
  <c r="AX1310" i="135"/>
  <c r="AX1311" i="135"/>
  <c r="AX1312" i="135"/>
  <c r="AX1313" i="135"/>
  <c r="AX1314" i="135"/>
  <c r="AX1315" i="135"/>
  <c r="AX1316" i="135"/>
  <c r="AZ1137" i="135"/>
  <c r="AZ1138" i="135"/>
  <c r="AZ1139" i="135"/>
  <c r="AZ1140" i="135"/>
  <c r="AZ1141" i="135"/>
  <c r="AZ1142" i="135"/>
  <c r="AZ1143" i="135"/>
  <c r="AZ1144" i="135"/>
  <c r="AZ1145" i="135"/>
  <c r="AZ1146" i="135"/>
  <c r="AZ1147" i="135"/>
  <c r="AZ1148" i="135"/>
  <c r="AZ1149" i="135"/>
  <c r="AZ1150" i="135"/>
  <c r="AZ1151" i="135"/>
  <c r="AZ1152" i="135"/>
  <c r="AZ1153" i="135"/>
  <c r="AZ1154" i="135"/>
  <c r="AZ1155" i="135"/>
  <c r="AZ1156" i="135"/>
  <c r="AZ1157" i="135"/>
  <c r="AZ1158" i="135"/>
  <c r="AZ1159" i="135"/>
  <c r="AZ1160" i="135"/>
  <c r="AZ1161" i="135"/>
  <c r="AZ1162" i="135"/>
  <c r="AZ1163" i="135"/>
  <c r="AZ1164" i="135"/>
  <c r="AZ1165" i="135"/>
  <c r="AZ1166" i="135"/>
  <c r="AZ1167" i="135"/>
  <c r="AZ1168" i="135"/>
  <c r="AZ1169" i="135"/>
  <c r="AZ1170" i="135"/>
  <c r="AZ1171" i="135"/>
  <c r="AZ1172" i="135"/>
  <c r="AZ1173" i="135"/>
  <c r="AZ1174" i="135"/>
  <c r="AZ1175" i="135"/>
  <c r="AZ1176" i="135"/>
  <c r="AZ1177" i="135"/>
  <c r="AZ1178" i="135"/>
  <c r="AZ1179" i="135"/>
  <c r="AZ1180" i="135"/>
  <c r="AZ1181" i="135"/>
  <c r="AZ1182" i="135"/>
  <c r="AZ1183" i="135"/>
  <c r="AZ1184" i="135"/>
  <c r="AZ1185" i="135"/>
  <c r="AZ1186" i="135"/>
  <c r="AZ1187" i="135"/>
  <c r="AZ1188" i="135"/>
  <c r="AZ1189" i="135"/>
  <c r="AZ1190" i="135"/>
  <c r="AZ1191" i="135"/>
  <c r="AZ1192" i="135"/>
  <c r="AZ1193" i="135"/>
  <c r="AZ1194" i="135"/>
  <c r="AZ1195" i="135"/>
  <c r="AZ1196" i="135"/>
  <c r="AZ1197" i="135"/>
  <c r="AZ1198" i="135"/>
  <c r="AZ1199" i="135"/>
  <c r="AZ1200" i="135"/>
  <c r="AZ1201" i="135"/>
  <c r="AZ1202" i="135"/>
  <c r="AZ1203" i="135"/>
  <c r="AZ1204" i="135"/>
  <c r="AZ1205" i="135"/>
  <c r="AZ1206" i="135"/>
  <c r="AZ1207" i="135"/>
  <c r="AZ1208" i="135"/>
  <c r="AZ1209" i="135"/>
  <c r="AZ1210" i="135"/>
  <c r="AZ1211" i="135"/>
  <c r="AZ1212" i="135"/>
  <c r="AZ1213" i="135"/>
  <c r="AZ1214" i="135"/>
  <c r="AZ1215" i="135"/>
  <c r="AZ1216" i="135"/>
  <c r="AZ1217" i="135"/>
  <c r="AZ1218" i="135"/>
  <c r="AZ1219" i="135"/>
  <c r="AZ1220" i="135"/>
  <c r="AZ1221" i="135"/>
  <c r="AZ1222" i="135"/>
  <c r="AZ1223" i="135"/>
  <c r="AZ1224" i="135"/>
  <c r="AZ1225" i="135"/>
  <c r="AZ1226" i="135"/>
  <c r="AZ1227" i="135"/>
  <c r="AZ1228" i="135"/>
  <c r="AZ1229" i="135"/>
  <c r="AZ1230" i="135"/>
  <c r="AZ1231" i="135"/>
  <c r="AZ1232" i="135"/>
  <c r="AZ1233" i="135"/>
  <c r="AZ1234" i="135"/>
  <c r="AZ1235" i="135"/>
  <c r="AZ1236" i="135"/>
  <c r="AZ1237" i="135"/>
  <c r="AZ1238" i="135"/>
  <c r="AZ1239" i="135"/>
  <c r="AZ1240" i="135"/>
  <c r="AZ1241" i="135"/>
  <c r="AZ1242" i="135"/>
  <c r="AZ1243" i="135"/>
  <c r="AZ1244" i="135"/>
  <c r="AZ1245" i="135"/>
  <c r="AZ1246" i="135"/>
  <c r="AZ1247" i="135"/>
  <c r="AZ1248" i="135"/>
  <c r="AZ1249" i="135"/>
  <c r="AZ1250" i="135"/>
  <c r="AZ1251" i="135"/>
  <c r="AZ1252" i="135"/>
  <c r="AZ1253" i="135"/>
  <c r="AZ1254" i="135"/>
  <c r="AZ1255" i="135"/>
  <c r="AZ1256" i="135"/>
  <c r="AZ1257" i="135"/>
  <c r="AZ1258" i="135"/>
  <c r="AZ1259" i="135"/>
  <c r="AZ1260" i="135"/>
  <c r="AZ1261" i="135"/>
  <c r="AZ1262" i="135"/>
  <c r="AZ1263" i="135"/>
  <c r="AZ1264" i="135"/>
  <c r="AZ1265" i="135"/>
  <c r="AZ1266" i="135"/>
  <c r="AZ1267" i="135"/>
  <c r="AZ1268" i="135"/>
  <c r="AZ1269" i="135"/>
  <c r="AZ1270" i="135"/>
  <c r="AZ1271" i="135"/>
  <c r="AZ1272" i="135"/>
  <c r="AZ1273" i="135"/>
  <c r="AZ1274" i="135"/>
  <c r="AZ1275" i="135"/>
  <c r="AZ1276" i="135"/>
  <c r="AZ1277" i="135"/>
  <c r="AZ1278" i="135"/>
  <c r="AZ1279" i="135"/>
  <c r="AZ1280" i="135"/>
  <c r="AZ1281" i="135"/>
  <c r="AZ1282" i="135"/>
  <c r="AZ1283" i="135"/>
  <c r="AZ1284" i="135"/>
  <c r="AZ1285" i="135"/>
  <c r="AZ1286" i="135"/>
  <c r="AZ1287" i="135"/>
  <c r="AZ1288" i="135"/>
  <c r="AZ1289" i="135"/>
  <c r="AZ1290" i="135"/>
  <c r="AZ1291" i="135"/>
  <c r="AZ1292" i="135"/>
  <c r="AZ1293" i="135"/>
  <c r="AZ1294" i="135"/>
  <c r="AZ1295" i="135"/>
  <c r="AZ1296" i="135"/>
  <c r="AZ1297" i="135"/>
  <c r="AZ1298" i="135"/>
  <c r="AZ1299" i="135"/>
  <c r="AZ1300" i="135"/>
  <c r="AZ1301" i="135"/>
  <c r="AZ1302" i="135"/>
  <c r="AZ1303" i="135"/>
  <c r="AZ1304" i="135"/>
  <c r="AZ1305" i="135"/>
  <c r="AZ1306" i="135"/>
  <c r="AZ1307" i="135"/>
  <c r="AZ1308" i="135"/>
  <c r="AZ1309" i="135"/>
  <c r="AZ1310" i="135"/>
  <c r="AZ1311" i="135"/>
  <c r="AZ1312" i="135"/>
  <c r="AZ1313" i="135"/>
  <c r="AZ1314" i="135"/>
  <c r="AZ1315" i="135"/>
  <c r="AZ1316" i="135"/>
  <c r="AG1138" i="135"/>
  <c r="D1148" i="133" s="1"/>
  <c r="AG1139" i="135"/>
  <c r="D1149" i="133" s="1"/>
  <c r="AG1141" i="135"/>
  <c r="AG1143" i="135"/>
  <c r="D1153" i="133" s="1"/>
  <c r="F1153" i="133" s="1"/>
  <c r="AG1144" i="135"/>
  <c r="D1154" i="133" s="1"/>
  <c r="D1154" i="46" s="1"/>
  <c r="O114" i="46" s="1"/>
  <c r="AG1145" i="135"/>
  <c r="D1155" i="133" s="1"/>
  <c r="AG1146" i="135"/>
  <c r="D1156" i="133" s="1"/>
  <c r="AG1147" i="135"/>
  <c r="D1157" i="133" s="1"/>
  <c r="AG1149" i="135"/>
  <c r="D1159" i="133" s="1"/>
  <c r="AG1161" i="135"/>
  <c r="D1171" i="133" s="1"/>
  <c r="AG1162" i="135"/>
  <c r="D1172" i="133" s="1"/>
  <c r="AG1163" i="135"/>
  <c r="D1173" i="133" s="1"/>
  <c r="D1173" i="46" s="1"/>
  <c r="J116" i="46" s="1"/>
  <c r="AG1165" i="135"/>
  <c r="D1175" i="133" s="1"/>
  <c r="D1175" i="46" s="1"/>
  <c r="L116" i="46" s="1"/>
  <c r="AG1166" i="135"/>
  <c r="D1176" i="133" s="1"/>
  <c r="AG1167" i="135"/>
  <c r="D1177" i="133" s="1"/>
  <c r="AG1168" i="135"/>
  <c r="D1178" i="133" s="1"/>
  <c r="D1178" i="46" s="1"/>
  <c r="O116" i="46" s="1"/>
  <c r="AG1170" i="135"/>
  <c r="D1180" i="133" s="1"/>
  <c r="AG1171" i="135"/>
  <c r="D1181" i="133" s="1"/>
  <c r="AG1173" i="135"/>
  <c r="D1183" i="133" s="1"/>
  <c r="AG1175" i="135"/>
  <c r="D1185" i="133" s="1"/>
  <c r="F1185" i="133" s="1"/>
  <c r="AG1176" i="135"/>
  <c r="D1186" i="133" s="1"/>
  <c r="D1186" i="46" s="1"/>
  <c r="K117" i="46" s="1"/>
  <c r="AG1177" i="135"/>
  <c r="D1187" i="133" s="1"/>
  <c r="AG1178" i="135"/>
  <c r="D1188" i="133" s="1"/>
  <c r="AG1179" i="135"/>
  <c r="D1189" i="133" s="1"/>
  <c r="AG1181" i="135"/>
  <c r="D1191" i="133" s="1"/>
  <c r="D1191" i="46" s="1"/>
  <c r="P117" i="46" s="1"/>
  <c r="AG1182" i="135"/>
  <c r="D1192" i="133" s="1"/>
  <c r="AG1183" i="135"/>
  <c r="D1193" i="133" s="1"/>
  <c r="AG1184" i="135"/>
  <c r="D1194" i="133" s="1"/>
  <c r="D1194" i="46" s="1"/>
  <c r="S117" i="46" s="1"/>
  <c r="AG1186" i="135"/>
  <c r="D1196" i="133" s="1"/>
  <c r="AG1187" i="135"/>
  <c r="D1197" i="133" s="1"/>
  <c r="D1197" i="46" s="1"/>
  <c r="J118" i="46" s="1"/>
  <c r="AG1189" i="135"/>
  <c r="D1199" i="133" s="1"/>
  <c r="AG1191" i="135"/>
  <c r="D1201" i="133" s="1"/>
  <c r="D1201" i="46" s="1"/>
  <c r="N118" i="46" s="1"/>
  <c r="AG1192" i="135"/>
  <c r="D1202" i="133" s="1"/>
  <c r="D1202" i="46" s="1"/>
  <c r="O118" i="46" s="1"/>
  <c r="AG1193" i="135"/>
  <c r="D1203" i="133" s="1"/>
  <c r="AG1194" i="135"/>
  <c r="D1204" i="133" s="1"/>
  <c r="AG1195" i="135"/>
  <c r="D1205" i="133" s="1"/>
  <c r="D1205" i="46" s="1"/>
  <c r="R118" i="46" s="1"/>
  <c r="AG1197" i="135"/>
  <c r="D1207" i="133" s="1"/>
  <c r="AG1198" i="135"/>
  <c r="D1208" i="133" s="1"/>
  <c r="D1208" i="46" s="1"/>
  <c r="I119" i="46" s="1"/>
  <c r="AG1199" i="135"/>
  <c r="D1209" i="133" s="1"/>
  <c r="AG1200" i="135"/>
  <c r="D1210" i="133" s="1"/>
  <c r="D1210" i="46" s="1"/>
  <c r="K119" i="46" s="1"/>
  <c r="AG1202" i="135"/>
  <c r="D1212" i="133" s="1"/>
  <c r="AG1203" i="135"/>
  <c r="D1213" i="133" s="1"/>
  <c r="AG1205" i="135"/>
  <c r="D1215" i="133" s="1"/>
  <c r="D1215" i="46" s="1"/>
  <c r="P119" i="46" s="1"/>
  <c r="AG1207" i="135"/>
  <c r="AG1208" i="135"/>
  <c r="D1218" i="133" s="1"/>
  <c r="D1218" i="46" s="1"/>
  <c r="S119" i="46" s="1"/>
  <c r="AG1209" i="135"/>
  <c r="AG1210" i="135"/>
  <c r="AG1211" i="135"/>
  <c r="AG1212" i="135"/>
  <c r="AG1213" i="135"/>
  <c r="AG1214" i="135"/>
  <c r="AG1215" i="135"/>
  <c r="AG1216" i="135"/>
  <c r="AG1217" i="135"/>
  <c r="AG1218" i="135"/>
  <c r="AG1219" i="135"/>
  <c r="AG1220" i="135"/>
  <c r="AG1221" i="135"/>
  <c r="AG1222" i="135"/>
  <c r="AG1223" i="135"/>
  <c r="AG1224" i="135"/>
  <c r="AG1225" i="135"/>
  <c r="AG1226" i="135"/>
  <c r="AG1227" i="135"/>
  <c r="AG1228" i="135"/>
  <c r="AG1229" i="135"/>
  <c r="AG1230" i="135"/>
  <c r="AG1231" i="135"/>
  <c r="AG1232" i="135"/>
  <c r="AG1233" i="135"/>
  <c r="AG1234" i="135"/>
  <c r="AG1235" i="135"/>
  <c r="AG1236" i="135"/>
  <c r="AG1237" i="135"/>
  <c r="AG1238" i="135"/>
  <c r="AG1239" i="135"/>
  <c r="AG1240" i="135"/>
  <c r="AG1241" i="135"/>
  <c r="AG1242" i="135"/>
  <c r="AG1243" i="135"/>
  <c r="AG1244" i="135"/>
  <c r="AG1245" i="135"/>
  <c r="AG1246" i="135"/>
  <c r="AG1247" i="135"/>
  <c r="AG1248" i="135"/>
  <c r="AG1249" i="135"/>
  <c r="AG1250" i="135"/>
  <c r="AG1251" i="135"/>
  <c r="AG1252" i="135"/>
  <c r="AG1253" i="135"/>
  <c r="AG1254" i="135"/>
  <c r="AG1255" i="135"/>
  <c r="AG1256" i="135"/>
  <c r="AG1257" i="135"/>
  <c r="AG1258" i="135"/>
  <c r="AG1259" i="135"/>
  <c r="AG1260" i="135"/>
  <c r="AG1261" i="135"/>
  <c r="AG1262" i="135"/>
  <c r="AG1263" i="135"/>
  <c r="AG1264" i="135"/>
  <c r="AG1265" i="135"/>
  <c r="AG1266" i="135"/>
  <c r="AG1267" i="135"/>
  <c r="AG1268" i="135"/>
  <c r="AG1269" i="135"/>
  <c r="AG1270" i="135"/>
  <c r="AG1271" i="135"/>
  <c r="AG1272" i="135"/>
  <c r="AG1273" i="135"/>
  <c r="AG1274" i="135"/>
  <c r="AG1275" i="135"/>
  <c r="AG1276" i="135"/>
  <c r="AG1277" i="135"/>
  <c r="AG1278" i="135"/>
  <c r="AG1279" i="135"/>
  <c r="AG1280" i="135"/>
  <c r="AG1281" i="135"/>
  <c r="AG1282" i="135"/>
  <c r="AG1283" i="135"/>
  <c r="AG1284" i="135"/>
  <c r="AG1285" i="135"/>
  <c r="AG1286" i="135"/>
  <c r="AG1287" i="135"/>
  <c r="AG1288" i="135"/>
  <c r="AG1289" i="135"/>
  <c r="AG1290" i="135"/>
  <c r="AG1291" i="135"/>
  <c r="AG1292" i="135"/>
  <c r="AG1293" i="135"/>
  <c r="AG1294" i="135"/>
  <c r="AG1295" i="135"/>
  <c r="AG1296" i="135"/>
  <c r="AG1297" i="135"/>
  <c r="AG1298" i="135"/>
  <c r="AG1299" i="135"/>
  <c r="AG1300" i="135"/>
  <c r="AG1301" i="135"/>
  <c r="AG1302" i="135"/>
  <c r="AG1303" i="135"/>
  <c r="AG1304" i="135"/>
  <c r="AG1305" i="135"/>
  <c r="AG1306" i="135"/>
  <c r="AG1307" i="135"/>
  <c r="AG1308" i="135"/>
  <c r="AG1309" i="135"/>
  <c r="AG1310" i="135"/>
  <c r="AG1311" i="135"/>
  <c r="AG1312" i="135"/>
  <c r="AG1313" i="135"/>
  <c r="AG1314" i="135"/>
  <c r="AG1315" i="135"/>
  <c r="AG1316" i="135"/>
  <c r="AE1137" i="135"/>
  <c r="AE1138" i="135"/>
  <c r="AE1139" i="135"/>
  <c r="AE1140" i="135"/>
  <c r="AE1141" i="135"/>
  <c r="AE1142" i="135"/>
  <c r="AE1143" i="135"/>
  <c r="AE1144" i="135"/>
  <c r="AE1145" i="135"/>
  <c r="AE1146" i="135"/>
  <c r="AE1147" i="135"/>
  <c r="AE1148" i="135"/>
  <c r="AE1149" i="135"/>
  <c r="AE1150" i="135"/>
  <c r="AE1151" i="135"/>
  <c r="AE1152" i="135"/>
  <c r="AE1153" i="135"/>
  <c r="AE1154" i="135"/>
  <c r="AE1155" i="135"/>
  <c r="AE1156" i="135"/>
  <c r="AE1157" i="135"/>
  <c r="AE1158" i="135"/>
  <c r="AE1159" i="135"/>
  <c r="AE1160" i="135"/>
  <c r="AE1161" i="135"/>
  <c r="AE1162" i="135"/>
  <c r="AE1163" i="135"/>
  <c r="AE1164" i="135"/>
  <c r="AE1165" i="135"/>
  <c r="AE1166" i="135"/>
  <c r="AE1167" i="135"/>
  <c r="AE1168" i="135"/>
  <c r="AE1169" i="135"/>
  <c r="AE1170" i="135"/>
  <c r="AE1171" i="135"/>
  <c r="AE1172" i="135"/>
  <c r="AE1173" i="135"/>
  <c r="AE1174" i="135"/>
  <c r="AE1175" i="135"/>
  <c r="AE1176" i="135"/>
  <c r="AE1177" i="135"/>
  <c r="AE1178" i="135"/>
  <c r="AE1179" i="135"/>
  <c r="AE1180" i="135"/>
  <c r="AE1181" i="135"/>
  <c r="AE1182" i="135"/>
  <c r="AE1183" i="135"/>
  <c r="AE1184" i="135"/>
  <c r="AE1185" i="135"/>
  <c r="AE1186" i="135"/>
  <c r="AE1187" i="135"/>
  <c r="AE1188" i="135"/>
  <c r="AE1189" i="135"/>
  <c r="AE1190" i="135"/>
  <c r="AE1191" i="135"/>
  <c r="AE1192" i="135"/>
  <c r="AE1193" i="135"/>
  <c r="AE1194" i="135"/>
  <c r="AE1195" i="135"/>
  <c r="AE1196" i="135"/>
  <c r="AE1197" i="135"/>
  <c r="AE1198" i="135"/>
  <c r="AE1199" i="135"/>
  <c r="AE1200" i="135"/>
  <c r="AE1201" i="135"/>
  <c r="AE1202" i="135"/>
  <c r="AE1203" i="135"/>
  <c r="AE1204" i="135"/>
  <c r="AE1205" i="135"/>
  <c r="AE1206" i="135"/>
  <c r="AE1207" i="135"/>
  <c r="AE1208" i="135"/>
  <c r="AE1209" i="135"/>
  <c r="AE1210" i="135"/>
  <c r="AE1211" i="135"/>
  <c r="AE1212" i="135"/>
  <c r="AE1213" i="135"/>
  <c r="AE1214" i="135"/>
  <c r="AE1215" i="135"/>
  <c r="AE1216" i="135"/>
  <c r="AE1217" i="135"/>
  <c r="AE1218" i="135"/>
  <c r="AE1219" i="135"/>
  <c r="AE1220" i="135"/>
  <c r="AE1221" i="135"/>
  <c r="AE1222" i="135"/>
  <c r="AE1223" i="135"/>
  <c r="AE1224" i="135"/>
  <c r="AE1225" i="135"/>
  <c r="AE1226" i="135"/>
  <c r="AE1227" i="135"/>
  <c r="AE1228" i="135"/>
  <c r="AE1229" i="135"/>
  <c r="AE1230" i="135"/>
  <c r="AE1231" i="135"/>
  <c r="AE1232" i="135"/>
  <c r="AE1233" i="135"/>
  <c r="AE1234" i="135"/>
  <c r="AE1235" i="135"/>
  <c r="AE1236" i="135"/>
  <c r="AE1237" i="135"/>
  <c r="AE1238" i="135"/>
  <c r="AE1239" i="135"/>
  <c r="AE1240" i="135"/>
  <c r="AE1241" i="135"/>
  <c r="AE1242" i="135"/>
  <c r="AE1243" i="135"/>
  <c r="AE1244" i="135"/>
  <c r="AE1245" i="135"/>
  <c r="AE1246" i="135"/>
  <c r="AE1247" i="135"/>
  <c r="AE1248" i="135"/>
  <c r="AE1249" i="135"/>
  <c r="AE1250" i="135"/>
  <c r="AE1251" i="135"/>
  <c r="AE1252" i="135"/>
  <c r="AE1253" i="135"/>
  <c r="AE1254" i="135"/>
  <c r="AE1255" i="135"/>
  <c r="AE1256" i="135"/>
  <c r="AE1257" i="135"/>
  <c r="AE1258" i="135"/>
  <c r="AE1259" i="135"/>
  <c r="AE1260" i="135"/>
  <c r="AE1261" i="135"/>
  <c r="AE1262" i="135"/>
  <c r="AE1263" i="135"/>
  <c r="AE1264" i="135"/>
  <c r="AE1265" i="135"/>
  <c r="AE1266" i="135"/>
  <c r="AE1267" i="135"/>
  <c r="AE1268" i="135"/>
  <c r="AE1269" i="135"/>
  <c r="AE1270" i="135"/>
  <c r="AE1271" i="135"/>
  <c r="AE1272" i="135"/>
  <c r="AE1273" i="135"/>
  <c r="AE1274" i="135"/>
  <c r="AE1275" i="135"/>
  <c r="AE1276" i="135"/>
  <c r="AE1277" i="135"/>
  <c r="AE1278" i="135"/>
  <c r="AE1279" i="135"/>
  <c r="AE1280" i="135"/>
  <c r="AE1281" i="135"/>
  <c r="AE1282" i="135"/>
  <c r="AE1283" i="135"/>
  <c r="AE1284" i="135"/>
  <c r="AE1285" i="135"/>
  <c r="AE1286" i="135"/>
  <c r="AE1287" i="135"/>
  <c r="AE1288" i="135"/>
  <c r="AE1289" i="135"/>
  <c r="AE1290" i="135"/>
  <c r="AE1291" i="135"/>
  <c r="AE1292" i="135"/>
  <c r="AE1293" i="135"/>
  <c r="AE1294" i="135"/>
  <c r="AE1295" i="135"/>
  <c r="AE1296" i="135"/>
  <c r="AE1297" i="135"/>
  <c r="AE1298" i="135"/>
  <c r="AE1299" i="135"/>
  <c r="AE1300" i="135"/>
  <c r="AE1301" i="135"/>
  <c r="AE1302" i="135"/>
  <c r="AE1303" i="135"/>
  <c r="AE1304" i="135"/>
  <c r="AE1305" i="135"/>
  <c r="AE1306" i="135"/>
  <c r="AE1307" i="135"/>
  <c r="AE1308" i="135"/>
  <c r="AE1309" i="135"/>
  <c r="AE1310" i="135"/>
  <c r="AE1311" i="135"/>
  <c r="AE1312" i="135"/>
  <c r="AE1313" i="135"/>
  <c r="AE1314" i="135"/>
  <c r="AE1315" i="135"/>
  <c r="AE1316" i="135"/>
  <c r="AG10" i="135"/>
  <c r="AG11" i="135"/>
  <c r="AG12" i="135"/>
  <c r="AG13" i="135"/>
  <c r="AG14" i="135"/>
  <c r="AG15" i="135"/>
  <c r="AG16" i="135"/>
  <c r="AG17" i="135"/>
  <c r="AG18" i="135"/>
  <c r="AG19" i="135"/>
  <c r="AG20" i="135"/>
  <c r="AG21" i="135"/>
  <c r="AG22" i="135"/>
  <c r="AG23" i="135"/>
  <c r="AG24" i="135"/>
  <c r="AG25" i="135"/>
  <c r="AG26" i="135"/>
  <c r="AG27" i="135"/>
  <c r="AG28" i="135"/>
  <c r="AG29" i="135"/>
  <c r="AG30" i="135"/>
  <c r="AG31" i="135"/>
  <c r="AG32" i="135"/>
  <c r="AG33" i="135"/>
  <c r="AG34" i="135"/>
  <c r="AG35" i="135"/>
  <c r="AG36" i="135"/>
  <c r="AG37" i="135"/>
  <c r="AG38" i="135"/>
  <c r="AG39" i="135"/>
  <c r="AG40" i="135"/>
  <c r="AG41" i="135"/>
  <c r="AG42" i="135"/>
  <c r="AG43" i="135"/>
  <c r="AG44" i="135"/>
  <c r="AG45" i="135"/>
  <c r="AG46" i="135"/>
  <c r="AG47" i="135"/>
  <c r="AG48" i="135"/>
  <c r="AG49" i="135"/>
  <c r="AG50" i="135"/>
  <c r="AG51" i="135"/>
  <c r="AG52" i="135"/>
  <c r="AG53" i="135"/>
  <c r="AG54" i="135"/>
  <c r="AG55" i="135"/>
  <c r="AG56" i="135"/>
  <c r="AG57" i="135"/>
  <c r="AG58" i="135"/>
  <c r="AG59" i="135"/>
  <c r="AG60" i="135"/>
  <c r="AG61" i="135"/>
  <c r="AG62" i="135"/>
  <c r="AG63" i="135"/>
  <c r="AG64" i="135"/>
  <c r="AG65" i="135"/>
  <c r="AG66" i="135"/>
  <c r="AG67" i="135"/>
  <c r="AG68" i="135"/>
  <c r="AG69" i="135"/>
  <c r="AG70" i="135"/>
  <c r="AG71" i="135"/>
  <c r="AG72" i="135"/>
  <c r="AG73" i="135"/>
  <c r="AG74" i="135"/>
  <c r="AG75" i="135"/>
  <c r="AG76" i="135"/>
  <c r="AG77" i="135"/>
  <c r="AG78" i="135"/>
  <c r="AG79" i="135"/>
  <c r="AG80" i="135"/>
  <c r="AG81" i="135"/>
  <c r="AG82" i="135"/>
  <c r="AG83" i="135"/>
  <c r="AG84" i="135"/>
  <c r="AG85" i="135"/>
  <c r="AG86" i="135"/>
  <c r="AG87" i="135"/>
  <c r="AG88" i="135"/>
  <c r="AG89" i="135"/>
  <c r="AG90" i="135"/>
  <c r="AG91" i="135"/>
  <c r="AG92" i="135"/>
  <c r="AG93" i="135"/>
  <c r="AG94" i="135"/>
  <c r="AG95" i="135"/>
  <c r="AG96" i="135"/>
  <c r="AG97" i="135"/>
  <c r="AG98" i="135"/>
  <c r="AG99" i="135"/>
  <c r="AG100" i="135"/>
  <c r="AG101" i="135"/>
  <c r="AG102" i="135"/>
  <c r="AG103" i="135"/>
  <c r="AG104" i="135"/>
  <c r="AG105" i="135"/>
  <c r="AG106" i="135"/>
  <c r="AG107" i="135"/>
  <c r="AG108" i="135"/>
  <c r="AG109" i="135"/>
  <c r="AG110" i="135"/>
  <c r="AG111" i="135"/>
  <c r="AG112" i="135"/>
  <c r="AG113" i="135"/>
  <c r="AG114" i="135"/>
  <c r="AG115" i="135"/>
  <c r="AG116" i="135"/>
  <c r="AG117" i="135"/>
  <c r="AG118" i="135"/>
  <c r="AG119" i="135"/>
  <c r="AG120" i="135"/>
  <c r="AG121" i="135"/>
  <c r="AG122" i="135"/>
  <c r="AG123" i="135"/>
  <c r="AG124" i="135"/>
  <c r="AG125" i="135"/>
  <c r="AG126" i="135"/>
  <c r="AG127" i="135"/>
  <c r="AG128" i="135"/>
  <c r="AG129" i="135"/>
  <c r="AG130" i="135"/>
  <c r="AG131" i="135"/>
  <c r="AG132" i="135"/>
  <c r="AG133" i="135"/>
  <c r="AG134" i="135"/>
  <c r="AG135" i="135"/>
  <c r="AG136" i="135"/>
  <c r="AG137" i="135"/>
  <c r="AG138" i="135"/>
  <c r="AG139" i="135"/>
  <c r="AG140" i="135"/>
  <c r="AG141" i="135"/>
  <c r="AG142" i="135"/>
  <c r="AG143" i="135"/>
  <c r="AG144" i="135"/>
  <c r="AG145" i="135"/>
  <c r="AG146" i="135"/>
  <c r="AG147" i="135"/>
  <c r="AG148" i="135"/>
  <c r="AG149" i="135"/>
  <c r="AG150" i="135"/>
  <c r="AG151" i="135"/>
  <c r="AG152" i="135"/>
  <c r="AG153" i="135"/>
  <c r="AG154" i="135"/>
  <c r="AG155" i="135"/>
  <c r="AG156" i="135"/>
  <c r="AG157" i="135"/>
  <c r="AG158" i="135"/>
  <c r="AG159" i="135"/>
  <c r="AG160" i="135"/>
  <c r="AG161" i="135"/>
  <c r="AG162" i="135"/>
  <c r="AG163" i="135"/>
  <c r="AG164" i="135"/>
  <c r="AG165" i="135"/>
  <c r="AG166" i="135"/>
  <c r="AG167" i="135"/>
  <c r="AG168" i="135"/>
  <c r="AG169" i="135"/>
  <c r="AG170" i="135"/>
  <c r="AG171" i="135"/>
  <c r="AG172" i="135"/>
  <c r="AG173" i="135"/>
  <c r="AG174" i="135"/>
  <c r="AG175" i="135"/>
  <c r="AG176" i="135"/>
  <c r="AG177" i="135"/>
  <c r="AG178" i="135"/>
  <c r="AG179" i="135"/>
  <c r="AG180" i="135"/>
  <c r="AG181" i="135"/>
  <c r="AG182" i="135"/>
  <c r="AG183" i="135"/>
  <c r="AG184" i="135"/>
  <c r="AG185" i="135"/>
  <c r="AG186" i="135"/>
  <c r="AG187" i="135"/>
  <c r="AG188" i="135"/>
  <c r="AG189" i="135"/>
  <c r="AG190" i="135"/>
  <c r="AG191" i="135"/>
  <c r="AG192" i="135"/>
  <c r="AG193" i="135"/>
  <c r="AG194" i="135"/>
  <c r="AG195" i="135"/>
  <c r="AG196" i="135"/>
  <c r="AG197" i="135"/>
  <c r="AG198" i="135"/>
  <c r="AG199" i="135"/>
  <c r="AG200" i="135"/>
  <c r="AG201" i="135"/>
  <c r="AG202" i="135"/>
  <c r="AG203" i="135"/>
  <c r="AG204" i="135"/>
  <c r="AG205" i="135"/>
  <c r="AG206" i="135"/>
  <c r="AG207" i="135"/>
  <c r="AG208" i="135"/>
  <c r="AG209" i="135"/>
  <c r="AG210" i="135"/>
  <c r="AG211" i="135"/>
  <c r="AG212" i="135"/>
  <c r="AG213" i="135"/>
  <c r="AG214" i="135"/>
  <c r="AG215" i="135"/>
  <c r="AG216" i="135"/>
  <c r="AG217" i="135"/>
  <c r="AG218" i="135"/>
  <c r="AG219" i="135"/>
  <c r="AG220" i="135"/>
  <c r="AG221" i="135"/>
  <c r="AG222" i="135"/>
  <c r="AG223" i="135"/>
  <c r="AG224" i="135"/>
  <c r="AG225" i="135"/>
  <c r="AG226" i="135"/>
  <c r="AG227" i="135"/>
  <c r="AG228" i="135"/>
  <c r="AG229" i="135"/>
  <c r="AG230" i="135"/>
  <c r="AG231" i="135"/>
  <c r="AG232" i="135"/>
  <c r="AG233" i="135"/>
  <c r="AG234" i="135"/>
  <c r="AG235" i="135"/>
  <c r="AG236" i="135"/>
  <c r="AG237" i="135"/>
  <c r="AG238" i="135"/>
  <c r="AG239" i="135"/>
  <c r="AG240" i="135"/>
  <c r="AG241" i="135"/>
  <c r="AG242" i="135"/>
  <c r="AG243" i="135"/>
  <c r="AG244" i="135"/>
  <c r="AG245" i="135"/>
  <c r="AG246" i="135"/>
  <c r="AG247" i="135"/>
  <c r="AG248" i="135"/>
  <c r="AG249" i="135"/>
  <c r="AG250" i="135"/>
  <c r="AG251" i="135"/>
  <c r="AG252" i="135"/>
  <c r="AG253" i="135"/>
  <c r="AG254" i="135"/>
  <c r="AG255" i="135"/>
  <c r="AG256" i="135"/>
  <c r="AG257" i="135"/>
  <c r="AG258" i="135"/>
  <c r="AG259" i="135"/>
  <c r="AG260" i="135"/>
  <c r="AG261" i="135"/>
  <c r="AG262" i="135"/>
  <c r="AG263" i="135"/>
  <c r="AG264" i="135"/>
  <c r="AG265" i="135"/>
  <c r="AG266" i="135"/>
  <c r="AG267" i="135"/>
  <c r="AG268" i="135"/>
  <c r="AG269" i="135"/>
  <c r="AG270" i="135"/>
  <c r="AG271" i="135"/>
  <c r="AG272" i="135"/>
  <c r="AG273" i="135"/>
  <c r="AG274" i="135"/>
  <c r="AG275" i="135"/>
  <c r="AG276" i="135"/>
  <c r="AG277" i="135"/>
  <c r="AG278" i="135"/>
  <c r="AG279" i="135"/>
  <c r="AG280" i="135"/>
  <c r="AG281" i="135"/>
  <c r="AG282" i="135"/>
  <c r="AG283" i="135"/>
  <c r="AG284" i="135"/>
  <c r="AG285" i="135"/>
  <c r="AG286" i="135"/>
  <c r="AG287" i="135"/>
  <c r="AG288" i="135"/>
  <c r="AG289" i="135"/>
  <c r="AG290" i="135"/>
  <c r="AG291" i="135"/>
  <c r="AG292" i="135"/>
  <c r="AG293" i="135"/>
  <c r="AG294" i="135"/>
  <c r="AG295" i="135"/>
  <c r="AG296" i="135"/>
  <c r="AG297" i="135"/>
  <c r="AG298" i="135"/>
  <c r="AG299" i="135"/>
  <c r="AG300" i="135"/>
  <c r="AG301" i="135"/>
  <c r="AG302" i="135"/>
  <c r="AG303" i="135"/>
  <c r="AG304" i="135"/>
  <c r="AG305" i="135"/>
  <c r="AG306" i="135"/>
  <c r="AG307" i="135"/>
  <c r="AG308" i="135"/>
  <c r="AG309" i="135"/>
  <c r="AG310" i="135"/>
  <c r="AG311" i="135"/>
  <c r="AG312" i="135"/>
  <c r="AG313" i="135"/>
  <c r="AG314" i="135"/>
  <c r="AG315" i="135"/>
  <c r="AG316" i="135"/>
  <c r="AG317" i="135"/>
  <c r="AG318" i="135"/>
  <c r="AG319" i="135"/>
  <c r="AG320" i="135"/>
  <c r="AG321" i="135"/>
  <c r="AG322" i="135"/>
  <c r="AG323" i="135"/>
  <c r="AG324" i="135"/>
  <c r="AG325" i="135"/>
  <c r="AG326" i="135"/>
  <c r="AG327" i="135"/>
  <c r="AG328" i="135"/>
  <c r="AG329" i="135"/>
  <c r="AG330" i="135"/>
  <c r="AG331" i="135"/>
  <c r="AG332" i="135"/>
  <c r="AG333" i="135"/>
  <c r="AG334" i="135"/>
  <c r="AG335" i="135"/>
  <c r="AG336" i="135"/>
  <c r="AG337" i="135"/>
  <c r="AG338" i="135"/>
  <c r="AG339" i="135"/>
  <c r="AG340" i="135"/>
  <c r="AG341" i="135"/>
  <c r="AG342" i="135"/>
  <c r="AG343" i="135"/>
  <c r="AG344" i="135"/>
  <c r="AG345" i="135"/>
  <c r="AG346" i="135"/>
  <c r="AG347" i="135"/>
  <c r="AG348" i="135"/>
  <c r="AG349" i="135"/>
  <c r="AG350" i="135"/>
  <c r="AG351" i="135"/>
  <c r="AG352" i="135"/>
  <c r="AG353" i="135"/>
  <c r="AG354" i="135"/>
  <c r="AG355" i="135"/>
  <c r="AG356" i="135"/>
  <c r="AG357" i="135"/>
  <c r="AG358" i="135"/>
  <c r="AG359" i="135"/>
  <c r="AG360" i="135"/>
  <c r="AG361" i="135"/>
  <c r="AG362" i="135"/>
  <c r="AG363" i="135"/>
  <c r="AG364" i="135"/>
  <c r="AG365" i="135"/>
  <c r="AG366" i="135"/>
  <c r="AG367" i="135"/>
  <c r="AG368" i="135"/>
  <c r="AG369" i="135"/>
  <c r="AG370" i="135"/>
  <c r="AG371" i="135"/>
  <c r="AG372" i="135"/>
  <c r="AG373" i="135"/>
  <c r="AG374" i="135"/>
  <c r="AG375" i="135"/>
  <c r="AG376" i="135"/>
  <c r="AG377" i="135"/>
  <c r="AG378" i="135"/>
  <c r="AG379" i="135"/>
  <c r="AG380" i="135"/>
  <c r="AG381" i="135"/>
  <c r="AG382" i="135"/>
  <c r="AG383" i="135"/>
  <c r="AG384" i="135"/>
  <c r="AG385" i="135"/>
  <c r="AG386" i="135"/>
  <c r="AG387" i="135"/>
  <c r="AG388" i="135"/>
  <c r="AG389" i="135"/>
  <c r="AG390" i="135"/>
  <c r="AG391" i="135"/>
  <c r="AG392" i="135"/>
  <c r="AG393" i="135"/>
  <c r="AG394" i="135"/>
  <c r="AG395" i="135"/>
  <c r="AG396" i="135"/>
  <c r="AG397" i="135"/>
  <c r="AG398" i="135"/>
  <c r="AG399" i="135"/>
  <c r="AG400" i="135"/>
  <c r="AG401" i="135"/>
  <c r="AG402" i="135"/>
  <c r="AG403" i="135"/>
  <c r="AG404" i="135"/>
  <c r="AG405" i="135"/>
  <c r="AG406" i="135"/>
  <c r="AG407" i="135"/>
  <c r="AG408" i="135"/>
  <c r="AG409" i="135"/>
  <c r="AG410" i="135"/>
  <c r="AG411" i="135"/>
  <c r="AG412" i="135"/>
  <c r="AG413" i="135"/>
  <c r="AG414" i="135"/>
  <c r="AG415" i="135"/>
  <c r="AG416" i="135"/>
  <c r="AG417" i="135"/>
  <c r="AG418" i="135"/>
  <c r="AG419" i="135"/>
  <c r="AG420" i="135"/>
  <c r="AG421" i="135"/>
  <c r="AG422" i="135"/>
  <c r="AG423" i="135"/>
  <c r="AG424" i="135"/>
  <c r="AG425" i="135"/>
  <c r="AG426" i="135"/>
  <c r="AG427" i="135"/>
  <c r="AG428" i="135"/>
  <c r="AG429" i="135"/>
  <c r="AG430" i="135"/>
  <c r="AG431" i="135"/>
  <c r="AG432" i="135"/>
  <c r="AG433" i="135"/>
  <c r="AG434" i="135"/>
  <c r="AG435" i="135"/>
  <c r="AG436" i="135"/>
  <c r="AG437" i="135"/>
  <c r="AG438" i="135"/>
  <c r="AG439" i="135"/>
  <c r="AG440" i="135"/>
  <c r="AG441" i="135"/>
  <c r="AG442" i="135"/>
  <c r="AG443" i="135"/>
  <c r="AG444" i="135"/>
  <c r="AG445" i="135"/>
  <c r="AG446" i="135"/>
  <c r="AG447" i="135"/>
  <c r="AG448" i="135"/>
  <c r="AG449" i="135"/>
  <c r="AG450" i="135"/>
  <c r="AG451" i="135"/>
  <c r="AG452" i="135"/>
  <c r="AG453" i="135"/>
  <c r="AG454" i="135"/>
  <c r="AG455" i="135"/>
  <c r="AG456" i="135"/>
  <c r="AG457" i="135"/>
  <c r="AG458" i="135"/>
  <c r="AG459" i="135"/>
  <c r="AG460" i="135"/>
  <c r="AG461" i="135"/>
  <c r="AG462" i="135"/>
  <c r="AG463" i="135"/>
  <c r="AG464" i="135"/>
  <c r="AG465" i="135"/>
  <c r="AG466" i="135"/>
  <c r="AG467" i="135"/>
  <c r="AG468" i="135"/>
  <c r="AG469" i="135"/>
  <c r="AG470" i="135"/>
  <c r="AG471" i="135"/>
  <c r="AG472" i="135"/>
  <c r="AG473" i="135"/>
  <c r="AG474" i="135"/>
  <c r="AG475" i="135"/>
  <c r="AG476" i="135"/>
  <c r="AG477" i="135"/>
  <c r="AG478" i="135"/>
  <c r="AG479" i="135"/>
  <c r="AG480" i="135"/>
  <c r="AG481" i="135"/>
  <c r="AG482" i="135"/>
  <c r="AG483" i="135"/>
  <c r="AG484" i="135"/>
  <c r="AG485" i="135"/>
  <c r="AG486" i="135"/>
  <c r="AG487" i="135"/>
  <c r="AG488" i="135"/>
  <c r="AG489" i="135"/>
  <c r="AG490" i="135"/>
  <c r="AG491" i="135"/>
  <c r="AG492" i="135"/>
  <c r="AG493" i="135"/>
  <c r="AG494" i="135"/>
  <c r="AG495" i="135"/>
  <c r="AG496" i="135"/>
  <c r="AG497" i="135"/>
  <c r="AG498" i="135"/>
  <c r="AG499" i="135"/>
  <c r="AG500" i="135"/>
  <c r="AG501" i="135"/>
  <c r="AG502" i="135"/>
  <c r="AG503" i="135"/>
  <c r="AG504" i="135"/>
  <c r="AG505" i="135"/>
  <c r="AG506" i="135"/>
  <c r="AG507" i="135"/>
  <c r="AG508" i="135"/>
  <c r="AG509" i="135"/>
  <c r="AG510" i="135"/>
  <c r="AG511" i="135"/>
  <c r="AG512" i="135"/>
  <c r="AG513" i="135"/>
  <c r="AG514" i="135"/>
  <c r="AG515" i="135"/>
  <c r="AG516" i="135"/>
  <c r="AG517" i="135"/>
  <c r="AG518" i="135"/>
  <c r="AG519" i="135"/>
  <c r="AG520" i="135"/>
  <c r="AG521" i="135"/>
  <c r="AG522" i="135"/>
  <c r="AG523" i="135"/>
  <c r="AG524" i="135"/>
  <c r="AG525" i="135"/>
  <c r="AG526" i="135"/>
  <c r="AG527" i="135"/>
  <c r="AG528" i="135"/>
  <c r="AG529" i="135"/>
  <c r="AG530" i="135"/>
  <c r="AG531" i="135"/>
  <c r="AG532" i="135"/>
  <c r="AG533" i="135"/>
  <c r="AG534" i="135"/>
  <c r="AG535" i="135"/>
  <c r="AG536" i="135"/>
  <c r="AG537" i="135"/>
  <c r="AG538" i="135"/>
  <c r="AG539" i="135"/>
  <c r="AG540" i="135"/>
  <c r="AG541" i="135"/>
  <c r="AG542" i="135"/>
  <c r="AG543" i="135"/>
  <c r="AG544" i="135"/>
  <c r="AG545" i="135"/>
  <c r="AG546" i="135"/>
  <c r="AG547" i="135"/>
  <c r="AG548" i="135"/>
  <c r="AG549" i="135"/>
  <c r="AG550" i="135"/>
  <c r="AG551" i="135"/>
  <c r="AG552" i="135"/>
  <c r="AG553" i="135"/>
  <c r="AG554" i="135"/>
  <c r="AG555" i="135"/>
  <c r="AG556" i="135"/>
  <c r="AG557" i="135"/>
  <c r="AG558" i="135"/>
  <c r="AG559" i="135"/>
  <c r="AG560" i="135"/>
  <c r="AG561" i="135"/>
  <c r="AG562" i="135"/>
  <c r="AG563" i="135"/>
  <c r="AG564" i="135"/>
  <c r="AG565" i="135"/>
  <c r="AG566" i="135"/>
  <c r="AG567" i="135"/>
  <c r="AG568" i="135"/>
  <c r="AG569" i="135"/>
  <c r="AG570" i="135"/>
  <c r="AG571" i="135"/>
  <c r="AG572" i="135"/>
  <c r="AG573" i="135"/>
  <c r="AG574" i="135"/>
  <c r="AG575" i="135"/>
  <c r="AG576" i="135"/>
  <c r="AG577" i="135"/>
  <c r="AG578" i="135"/>
  <c r="AG579" i="135"/>
  <c r="AG580" i="135"/>
  <c r="AG581" i="135"/>
  <c r="AG582" i="135"/>
  <c r="AG583" i="135"/>
  <c r="AG584" i="135"/>
  <c r="AG585" i="135"/>
  <c r="AG586" i="135"/>
  <c r="AG587" i="135"/>
  <c r="AG588" i="135"/>
  <c r="AG589" i="135"/>
  <c r="AG590" i="135"/>
  <c r="AG591" i="135"/>
  <c r="AG592" i="135"/>
  <c r="AG593" i="135"/>
  <c r="AG594" i="135"/>
  <c r="AG595" i="135"/>
  <c r="AG596" i="135"/>
  <c r="AG597" i="135"/>
  <c r="AG598" i="135"/>
  <c r="AG599" i="135"/>
  <c r="AG600" i="135"/>
  <c r="AG601" i="135"/>
  <c r="AG602" i="135"/>
  <c r="AG603" i="135"/>
  <c r="AG604" i="135"/>
  <c r="AG605" i="135"/>
  <c r="AG606" i="135"/>
  <c r="AG607" i="135"/>
  <c r="AG608" i="135"/>
  <c r="AG609" i="135"/>
  <c r="AG610" i="135"/>
  <c r="AG611" i="135"/>
  <c r="AG612" i="135"/>
  <c r="AG613" i="135"/>
  <c r="AG614" i="135"/>
  <c r="AG615" i="135"/>
  <c r="AG616" i="135"/>
  <c r="AG617" i="135"/>
  <c r="AG618" i="135"/>
  <c r="AG619" i="135"/>
  <c r="AG620" i="135"/>
  <c r="AG621" i="135"/>
  <c r="AG622" i="135"/>
  <c r="AG623" i="135"/>
  <c r="AG624" i="135"/>
  <c r="AG625" i="135"/>
  <c r="AG626" i="135"/>
  <c r="AG627" i="135"/>
  <c r="AG628" i="135"/>
  <c r="AG629" i="135"/>
  <c r="AG630" i="135"/>
  <c r="AG631" i="135"/>
  <c r="AG632" i="135"/>
  <c r="AG633" i="135"/>
  <c r="AG634" i="135"/>
  <c r="AG635" i="135"/>
  <c r="AG636" i="135"/>
  <c r="AG637" i="135"/>
  <c r="AG638" i="135"/>
  <c r="AG639" i="135"/>
  <c r="AG640" i="135"/>
  <c r="AG641" i="135"/>
  <c r="AG642" i="135"/>
  <c r="AG643" i="135"/>
  <c r="AG644" i="135"/>
  <c r="AG645" i="135"/>
  <c r="AG646" i="135"/>
  <c r="AG647" i="135"/>
  <c r="AG648" i="135"/>
  <c r="AG649" i="135"/>
  <c r="AG650" i="135"/>
  <c r="AG651" i="135"/>
  <c r="AG652" i="135"/>
  <c r="AG653" i="135"/>
  <c r="AG654" i="135"/>
  <c r="AG655" i="135"/>
  <c r="AG656" i="135"/>
  <c r="AG657" i="135"/>
  <c r="AG658" i="135"/>
  <c r="AG659" i="135"/>
  <c r="AG660" i="135"/>
  <c r="AG661" i="135"/>
  <c r="AG662" i="135"/>
  <c r="AG663" i="135"/>
  <c r="AG664" i="135"/>
  <c r="AG665" i="135"/>
  <c r="AG666" i="135"/>
  <c r="AG667" i="135"/>
  <c r="AG668" i="135"/>
  <c r="AG669" i="135"/>
  <c r="AG670" i="135"/>
  <c r="AG671" i="135"/>
  <c r="AG672" i="135"/>
  <c r="AG673" i="135"/>
  <c r="AG674" i="135"/>
  <c r="AG675" i="135"/>
  <c r="AG676" i="135"/>
  <c r="AG677" i="135"/>
  <c r="AG678" i="135"/>
  <c r="AG679" i="135"/>
  <c r="AG680" i="135"/>
  <c r="AG681" i="135"/>
  <c r="AG682" i="135"/>
  <c r="AG683" i="135"/>
  <c r="AG684" i="135"/>
  <c r="AG685" i="135"/>
  <c r="AG686" i="135"/>
  <c r="AG687" i="135"/>
  <c r="AG688" i="135"/>
  <c r="AG689" i="135"/>
  <c r="AG690" i="135"/>
  <c r="AG691" i="135"/>
  <c r="AG692" i="135"/>
  <c r="AG693" i="135"/>
  <c r="AG694" i="135"/>
  <c r="AG695" i="135"/>
  <c r="AG696" i="135"/>
  <c r="AG697" i="135"/>
  <c r="AG698" i="135"/>
  <c r="AG699" i="135"/>
  <c r="AG700" i="135"/>
  <c r="AG701" i="135"/>
  <c r="AG702" i="135"/>
  <c r="AG703" i="135"/>
  <c r="AG704" i="135"/>
  <c r="AG705" i="135"/>
  <c r="AG706" i="135"/>
  <c r="AG707" i="135"/>
  <c r="AG708" i="135"/>
  <c r="AG709" i="135"/>
  <c r="AG710" i="135"/>
  <c r="AG711" i="135"/>
  <c r="AG712" i="135"/>
  <c r="AG713" i="135"/>
  <c r="AG714" i="135"/>
  <c r="AG715" i="135"/>
  <c r="AG716" i="135"/>
  <c r="AG717" i="135"/>
  <c r="AG718" i="135"/>
  <c r="AG719" i="135"/>
  <c r="AG720" i="135"/>
  <c r="AG721" i="135"/>
  <c r="AG722" i="135"/>
  <c r="AG723" i="135"/>
  <c r="AG724" i="135"/>
  <c r="AG725" i="135"/>
  <c r="AG726" i="135"/>
  <c r="AG727" i="135"/>
  <c r="AG728" i="135"/>
  <c r="AG729" i="135"/>
  <c r="AG730" i="135"/>
  <c r="AG731" i="135"/>
  <c r="AG732" i="135"/>
  <c r="AG733" i="135"/>
  <c r="AG734" i="135"/>
  <c r="AG735" i="135"/>
  <c r="AG736" i="135"/>
  <c r="AG737" i="135"/>
  <c r="AG738" i="135"/>
  <c r="AG739" i="135"/>
  <c r="AG740" i="135"/>
  <c r="AG741" i="135"/>
  <c r="AG742" i="135"/>
  <c r="AG743" i="135"/>
  <c r="AG744" i="135"/>
  <c r="AG745" i="135"/>
  <c r="AG746" i="135"/>
  <c r="AG747" i="135"/>
  <c r="AG748" i="135"/>
  <c r="AG749" i="135"/>
  <c r="AG750" i="135"/>
  <c r="AG751" i="135"/>
  <c r="AG752" i="135"/>
  <c r="AG753" i="135"/>
  <c r="AG754" i="135"/>
  <c r="AG755" i="135"/>
  <c r="AG756" i="135"/>
  <c r="AG757" i="135"/>
  <c r="AG758" i="135"/>
  <c r="AG759" i="135"/>
  <c r="AG760" i="135"/>
  <c r="AG761" i="135"/>
  <c r="AG762" i="135"/>
  <c r="AG763" i="135"/>
  <c r="AG764" i="135"/>
  <c r="AG765" i="135"/>
  <c r="AG766" i="135"/>
  <c r="AG767" i="135"/>
  <c r="AG768" i="135"/>
  <c r="AG769" i="135"/>
  <c r="AG770" i="135"/>
  <c r="AG771" i="135"/>
  <c r="AG772" i="135"/>
  <c r="AG773" i="135"/>
  <c r="AG774" i="135"/>
  <c r="AG775" i="135"/>
  <c r="AG776" i="135"/>
  <c r="AG777" i="135"/>
  <c r="AG778" i="135"/>
  <c r="AG779" i="135"/>
  <c r="AG780" i="135"/>
  <c r="AG781" i="135"/>
  <c r="AG782" i="135"/>
  <c r="AG783" i="135"/>
  <c r="AG784" i="135"/>
  <c r="AG785" i="135"/>
  <c r="AG786" i="135"/>
  <c r="AG787" i="135"/>
  <c r="AG788" i="135"/>
  <c r="AG826" i="135"/>
  <c r="AG837" i="135"/>
  <c r="AG851" i="135"/>
  <c r="AG890" i="135"/>
  <c r="AG901" i="135"/>
  <c r="AG915" i="135"/>
  <c r="AG971" i="135"/>
  <c r="AG1053" i="135"/>
  <c r="AG1054" i="135"/>
  <c r="AG1055" i="135"/>
  <c r="AG1056" i="135"/>
  <c r="AG1057" i="135"/>
  <c r="AG1058" i="135"/>
  <c r="AG1059" i="135"/>
  <c r="AG1060" i="135"/>
  <c r="AG1061" i="135"/>
  <c r="AG1062" i="135"/>
  <c r="AG1063" i="135"/>
  <c r="AG1064" i="135"/>
  <c r="AG1077" i="135"/>
  <c r="AG1078" i="135"/>
  <c r="AG1079" i="135"/>
  <c r="AG1080" i="135"/>
  <c r="AG1081" i="135"/>
  <c r="AG1082" i="135"/>
  <c r="AG1083" i="135"/>
  <c r="AG1084" i="135"/>
  <c r="AG1085" i="135"/>
  <c r="AG1086" i="135"/>
  <c r="AG1087" i="135"/>
  <c r="AG1088" i="135"/>
  <c r="AG1113" i="135"/>
  <c r="AG1114" i="135"/>
  <c r="AG1116" i="135"/>
  <c r="AG1117" i="135"/>
  <c r="AG1118" i="135"/>
  <c r="AG1119" i="135"/>
  <c r="AG1120" i="135"/>
  <c r="AG1121" i="135"/>
  <c r="AG1122" i="135"/>
  <c r="AG1123" i="135"/>
  <c r="AG1124" i="135"/>
  <c r="AG1125" i="135"/>
  <c r="AG1126" i="135"/>
  <c r="AG1127" i="135"/>
  <c r="AG1128" i="135"/>
  <c r="AG1129" i="135"/>
  <c r="AG1130" i="135"/>
  <c r="AG1131" i="135"/>
  <c r="AG1133" i="135"/>
  <c r="AG1134" i="135"/>
  <c r="AG1135" i="135"/>
  <c r="AG1136" i="135"/>
  <c r="AG9" i="135"/>
  <c r="D130" i="135"/>
  <c r="E130" i="135"/>
  <c r="F130" i="135"/>
  <c r="G130" i="135"/>
  <c r="H130" i="135"/>
  <c r="I130" i="135"/>
  <c r="J130" i="135"/>
  <c r="K130" i="135"/>
  <c r="L130" i="135"/>
  <c r="M130" i="135"/>
  <c r="N130" i="135"/>
  <c r="C130" i="135"/>
  <c r="D128" i="135"/>
  <c r="E128" i="135"/>
  <c r="F128" i="135"/>
  <c r="G128" i="135"/>
  <c r="H128" i="135"/>
  <c r="I128" i="135"/>
  <c r="J128" i="135"/>
  <c r="K128" i="135"/>
  <c r="L128" i="135"/>
  <c r="M128" i="135"/>
  <c r="N128" i="135"/>
  <c r="C128" i="135"/>
  <c r="N125" i="135"/>
  <c r="C124" i="135"/>
  <c r="D124" i="135"/>
  <c r="E124" i="135"/>
  <c r="F124" i="135"/>
  <c r="G124" i="135"/>
  <c r="H124" i="135"/>
  <c r="I124" i="135"/>
  <c r="J124" i="135"/>
  <c r="K124" i="135"/>
  <c r="L124" i="135"/>
  <c r="M124" i="135"/>
  <c r="B124" i="135"/>
  <c r="C1156" i="142"/>
  <c r="AC107" i="135"/>
  <c r="AC108" i="135"/>
  <c r="AA79" i="135"/>
  <c r="AG847" i="135" s="1"/>
  <c r="S81" i="135"/>
  <c r="AG863" i="135" s="1"/>
  <c r="AA83" i="135"/>
  <c r="AG895" i="135" s="1"/>
  <c r="N104" i="135"/>
  <c r="N105" i="135"/>
  <c r="N106" i="135"/>
  <c r="N107" i="135"/>
  <c r="N108" i="135"/>
  <c r="N109" i="135"/>
  <c r="N110" i="135"/>
  <c r="N111" i="135"/>
  <c r="N112" i="135"/>
  <c r="N113" i="135"/>
  <c r="N114" i="135"/>
  <c r="N115" i="135"/>
  <c r="N116" i="135"/>
  <c r="N117" i="135"/>
  <c r="N118" i="135"/>
  <c r="B104" i="135"/>
  <c r="C104" i="135"/>
  <c r="D104" i="135"/>
  <c r="E104" i="135"/>
  <c r="F104" i="135"/>
  <c r="G104" i="135"/>
  <c r="H104" i="135"/>
  <c r="I104" i="135"/>
  <c r="J104" i="135"/>
  <c r="K104" i="135"/>
  <c r="L104" i="135"/>
  <c r="M104" i="135"/>
  <c r="B105" i="135"/>
  <c r="C105" i="135"/>
  <c r="D105" i="135"/>
  <c r="E105" i="135"/>
  <c r="F105" i="135"/>
  <c r="G105" i="135"/>
  <c r="H105" i="135"/>
  <c r="I105" i="135"/>
  <c r="J105" i="135"/>
  <c r="K105" i="135"/>
  <c r="L105" i="135"/>
  <c r="M105" i="135"/>
  <c r="B106" i="135"/>
  <c r="C106" i="135"/>
  <c r="D106" i="135"/>
  <c r="E106" i="135"/>
  <c r="F106" i="135"/>
  <c r="G106" i="135"/>
  <c r="H106" i="135"/>
  <c r="I106" i="135"/>
  <c r="J106" i="135"/>
  <c r="K106" i="135"/>
  <c r="L106" i="135"/>
  <c r="M106" i="135"/>
  <c r="B107" i="135"/>
  <c r="C107" i="135"/>
  <c r="D107" i="135"/>
  <c r="E107" i="135"/>
  <c r="F107" i="135"/>
  <c r="G107" i="135"/>
  <c r="H107" i="135"/>
  <c r="I107" i="135"/>
  <c r="J107" i="135"/>
  <c r="K107" i="135"/>
  <c r="L107" i="135"/>
  <c r="M107" i="135"/>
  <c r="B108" i="135"/>
  <c r="C108" i="135"/>
  <c r="D108" i="135"/>
  <c r="E108" i="135"/>
  <c r="F108" i="135"/>
  <c r="G108" i="135"/>
  <c r="H108" i="135"/>
  <c r="I108" i="135"/>
  <c r="J108" i="135"/>
  <c r="K108" i="135"/>
  <c r="L108" i="135"/>
  <c r="M108" i="135"/>
  <c r="B109" i="135"/>
  <c r="C109" i="135"/>
  <c r="D109" i="135"/>
  <c r="E109" i="135"/>
  <c r="F109" i="135"/>
  <c r="G109" i="135"/>
  <c r="H109" i="135"/>
  <c r="I109" i="135"/>
  <c r="J109" i="135"/>
  <c r="K109" i="135"/>
  <c r="L109" i="135"/>
  <c r="M109" i="135"/>
  <c r="B110" i="135"/>
  <c r="C110" i="135"/>
  <c r="D110" i="135"/>
  <c r="E110" i="135"/>
  <c r="F110" i="135"/>
  <c r="G110" i="135"/>
  <c r="H110" i="135"/>
  <c r="I110" i="135"/>
  <c r="J110" i="135"/>
  <c r="K110" i="135"/>
  <c r="L110" i="135"/>
  <c r="M110" i="135"/>
  <c r="B111" i="135"/>
  <c r="C111" i="135"/>
  <c r="D111" i="135"/>
  <c r="E111" i="135"/>
  <c r="F111" i="135"/>
  <c r="G111" i="135"/>
  <c r="H111" i="135"/>
  <c r="I111" i="135"/>
  <c r="J111" i="135"/>
  <c r="K111" i="135"/>
  <c r="L111" i="135"/>
  <c r="M111" i="135"/>
  <c r="B112" i="135"/>
  <c r="C112" i="135"/>
  <c r="D112" i="135"/>
  <c r="E112" i="135"/>
  <c r="F112" i="135"/>
  <c r="G112" i="135"/>
  <c r="H112" i="135"/>
  <c r="I112" i="135"/>
  <c r="J112" i="135"/>
  <c r="K112" i="135"/>
  <c r="L112" i="135"/>
  <c r="M112" i="135"/>
  <c r="B113" i="135"/>
  <c r="C113" i="135"/>
  <c r="D113" i="135"/>
  <c r="E113" i="135"/>
  <c r="F113" i="135"/>
  <c r="G113" i="135"/>
  <c r="H113" i="135"/>
  <c r="I113" i="135"/>
  <c r="J113" i="135"/>
  <c r="K113" i="135"/>
  <c r="L113" i="135"/>
  <c r="M113" i="135"/>
  <c r="B114" i="135"/>
  <c r="C114" i="135"/>
  <c r="D114" i="135"/>
  <c r="E114" i="135"/>
  <c r="F114" i="135"/>
  <c r="G114" i="135"/>
  <c r="H114" i="135"/>
  <c r="I114" i="135"/>
  <c r="J114" i="135"/>
  <c r="K114" i="135"/>
  <c r="L114" i="135"/>
  <c r="M114" i="135"/>
  <c r="B115" i="135"/>
  <c r="C115" i="135"/>
  <c r="D115" i="135"/>
  <c r="E115" i="135"/>
  <c r="F115" i="135"/>
  <c r="G115" i="135"/>
  <c r="H115" i="135"/>
  <c r="I115" i="135"/>
  <c r="J115" i="135"/>
  <c r="K115" i="135"/>
  <c r="L115" i="135"/>
  <c r="M115" i="135"/>
  <c r="B116" i="135"/>
  <c r="C116" i="135"/>
  <c r="D116" i="135"/>
  <c r="E116" i="135"/>
  <c r="F116" i="135"/>
  <c r="G116" i="135"/>
  <c r="H116" i="135"/>
  <c r="I116" i="135"/>
  <c r="J116" i="135"/>
  <c r="K116" i="135"/>
  <c r="L116" i="135"/>
  <c r="M116" i="135"/>
  <c r="B117" i="135"/>
  <c r="C117" i="135"/>
  <c r="D117" i="135"/>
  <c r="E117" i="135"/>
  <c r="F117" i="135"/>
  <c r="G117" i="135"/>
  <c r="H117" i="135"/>
  <c r="I117" i="135"/>
  <c r="J117" i="135"/>
  <c r="K117" i="135"/>
  <c r="L117" i="135"/>
  <c r="M117" i="135"/>
  <c r="B118" i="135"/>
  <c r="C118" i="135"/>
  <c r="D118" i="135"/>
  <c r="E118" i="135"/>
  <c r="F118" i="135"/>
  <c r="G118" i="135"/>
  <c r="H118" i="135"/>
  <c r="I118" i="135"/>
  <c r="J118" i="135"/>
  <c r="K118" i="135"/>
  <c r="L118" i="135"/>
  <c r="M118" i="135"/>
  <c r="V110" i="142"/>
  <c r="AH110" i="142" s="1"/>
  <c r="W110" i="142"/>
  <c r="X110" i="142"/>
  <c r="Y110" i="142"/>
  <c r="Z110" i="142"/>
  <c r="AA110" i="142"/>
  <c r="AB110" i="142"/>
  <c r="AC110" i="142"/>
  <c r="AD110" i="142"/>
  <c r="AE110" i="142"/>
  <c r="AF110" i="142"/>
  <c r="AG110" i="142"/>
  <c r="W111" i="142"/>
  <c r="X111" i="142"/>
  <c r="Y111" i="142"/>
  <c r="AG1152" i="151" s="1"/>
  <c r="Z111" i="142"/>
  <c r="AG1153" i="151" s="1"/>
  <c r="AA111" i="142"/>
  <c r="AB111" i="142"/>
  <c r="AC111" i="142"/>
  <c r="AD111" i="142"/>
  <c r="AE111" i="142"/>
  <c r="AF111" i="142"/>
  <c r="AG111" i="142"/>
  <c r="AG1160" i="151" s="1"/>
  <c r="V112" i="142"/>
  <c r="AC106" i="135" s="1"/>
  <c r="W112" i="142"/>
  <c r="X112" i="142"/>
  <c r="Y112" i="142"/>
  <c r="Z112" i="142"/>
  <c r="AA112" i="142"/>
  <c r="AB112" i="142"/>
  <c r="AC112" i="142"/>
  <c r="AD112" i="142"/>
  <c r="AE112" i="142"/>
  <c r="AF112" i="142"/>
  <c r="AG112" i="142"/>
  <c r="V113" i="142"/>
  <c r="AH113" i="142" s="1"/>
  <c r="W113" i="142"/>
  <c r="X113" i="142"/>
  <c r="Y113" i="142"/>
  <c r="Z113" i="142"/>
  <c r="AA113" i="142"/>
  <c r="AB113" i="142"/>
  <c r="AC113" i="142"/>
  <c r="AD113" i="142"/>
  <c r="AE113" i="142"/>
  <c r="AF113" i="142"/>
  <c r="AG113" i="142"/>
  <c r="V114" i="142"/>
  <c r="AH114" i="142" s="1"/>
  <c r="W114" i="142"/>
  <c r="X114" i="142"/>
  <c r="Y114" i="142"/>
  <c r="Z114" i="142"/>
  <c r="AA114" i="142"/>
  <c r="AB114" i="142"/>
  <c r="AC114" i="142"/>
  <c r="AD114" i="142"/>
  <c r="AE114" i="142"/>
  <c r="AF114" i="142"/>
  <c r="AG114" i="142"/>
  <c r="V115" i="142"/>
  <c r="AC109" i="135" s="1"/>
  <c r="W115" i="142"/>
  <c r="X115" i="142"/>
  <c r="Y115" i="142"/>
  <c r="Z115" i="142"/>
  <c r="AA115" i="142"/>
  <c r="AB115" i="142"/>
  <c r="AC115" i="142"/>
  <c r="AD115" i="142"/>
  <c r="AE115" i="142"/>
  <c r="AF115" i="142"/>
  <c r="AG115" i="142"/>
  <c r="G110" i="142"/>
  <c r="S110" i="142" s="1"/>
  <c r="H110" i="142"/>
  <c r="I110" i="142"/>
  <c r="J110" i="142"/>
  <c r="K110" i="142"/>
  <c r="L110" i="142"/>
  <c r="M110" i="142"/>
  <c r="N110" i="142"/>
  <c r="O110" i="142"/>
  <c r="P110" i="142"/>
  <c r="Q110" i="142"/>
  <c r="R110" i="142"/>
  <c r="G111" i="142"/>
  <c r="H111" i="142"/>
  <c r="I111" i="142"/>
  <c r="J111" i="142"/>
  <c r="K111" i="142"/>
  <c r="L111" i="142"/>
  <c r="M111" i="142"/>
  <c r="N111" i="142"/>
  <c r="O111" i="142"/>
  <c r="P111" i="142"/>
  <c r="Q111" i="142"/>
  <c r="R111" i="142"/>
  <c r="S111" i="142"/>
  <c r="G112" i="142"/>
  <c r="S112" i="142" s="1"/>
  <c r="H112" i="142"/>
  <c r="I112" i="142"/>
  <c r="J112" i="142"/>
  <c r="K112" i="142"/>
  <c r="L112" i="142"/>
  <c r="M112" i="142"/>
  <c r="N112" i="142"/>
  <c r="O112" i="142"/>
  <c r="P112" i="142"/>
  <c r="Q112" i="142"/>
  <c r="R112" i="142"/>
  <c r="G113" i="142"/>
  <c r="S113" i="142" s="1"/>
  <c r="H113" i="142"/>
  <c r="I113" i="142"/>
  <c r="J113" i="142"/>
  <c r="K113" i="142"/>
  <c r="L113" i="142"/>
  <c r="M113" i="142"/>
  <c r="N113" i="142"/>
  <c r="O113" i="142"/>
  <c r="P113" i="142"/>
  <c r="Q113" i="142"/>
  <c r="R113" i="142"/>
  <c r="G114" i="142"/>
  <c r="S114" i="142" s="1"/>
  <c r="H114" i="142"/>
  <c r="I114" i="142"/>
  <c r="J114" i="142"/>
  <c r="K114" i="142"/>
  <c r="L114" i="142"/>
  <c r="M114" i="142"/>
  <c r="N114" i="142"/>
  <c r="O114" i="142"/>
  <c r="P114" i="142"/>
  <c r="Q114" i="142"/>
  <c r="R114" i="142"/>
  <c r="G115" i="142"/>
  <c r="S115" i="142" s="1"/>
  <c r="H115" i="142"/>
  <c r="I115" i="142"/>
  <c r="J115" i="142"/>
  <c r="K115" i="142"/>
  <c r="L115" i="142"/>
  <c r="M115" i="142"/>
  <c r="N115" i="142"/>
  <c r="O115" i="142"/>
  <c r="P115" i="142"/>
  <c r="Q115" i="142"/>
  <c r="R115" i="142"/>
  <c r="V17" i="142"/>
  <c r="W17" i="142"/>
  <c r="X17" i="142"/>
  <c r="Y17" i="142"/>
  <c r="Z17" i="142"/>
  <c r="AA17" i="142"/>
  <c r="AB17" i="142"/>
  <c r="AC17" i="142"/>
  <c r="AD17" i="142"/>
  <c r="AE17" i="142"/>
  <c r="AF17" i="142"/>
  <c r="AG17" i="142"/>
  <c r="V18" i="142"/>
  <c r="W18" i="142"/>
  <c r="X18" i="142"/>
  <c r="Y18" i="142"/>
  <c r="Z18" i="142"/>
  <c r="AA18" i="142"/>
  <c r="AB18" i="142"/>
  <c r="AC18" i="142"/>
  <c r="AD18" i="142"/>
  <c r="AE18" i="142"/>
  <c r="AF18" i="142"/>
  <c r="AG18" i="142"/>
  <c r="V19" i="142"/>
  <c r="W19" i="142"/>
  <c r="X19" i="142"/>
  <c r="Y19" i="142"/>
  <c r="Z19" i="142"/>
  <c r="AA19" i="142"/>
  <c r="AB19" i="142"/>
  <c r="AC19" i="142"/>
  <c r="AD19" i="142"/>
  <c r="AE19" i="142"/>
  <c r="AF19" i="142"/>
  <c r="AG19" i="142"/>
  <c r="V20" i="142"/>
  <c r="W20" i="142"/>
  <c r="X20" i="142"/>
  <c r="Y20" i="142"/>
  <c r="Z20" i="142"/>
  <c r="AA20" i="142"/>
  <c r="AB20" i="142"/>
  <c r="AC20" i="142"/>
  <c r="AD20" i="142"/>
  <c r="AE20" i="142"/>
  <c r="AF20" i="142"/>
  <c r="AG20" i="142"/>
  <c r="V21" i="142"/>
  <c r="W21" i="142"/>
  <c r="X21" i="142"/>
  <c r="Y21" i="142"/>
  <c r="Z21" i="142"/>
  <c r="AA21" i="142"/>
  <c r="AB21" i="142"/>
  <c r="AC21" i="142"/>
  <c r="AD21" i="142"/>
  <c r="AE21" i="142"/>
  <c r="AF21" i="142"/>
  <c r="AG21" i="142"/>
  <c r="V22" i="142"/>
  <c r="W22" i="142"/>
  <c r="X22" i="142"/>
  <c r="Y22" i="142"/>
  <c r="Z22" i="142"/>
  <c r="AA22" i="142"/>
  <c r="AB22" i="142"/>
  <c r="AC22" i="142"/>
  <c r="AD22" i="142"/>
  <c r="AE22" i="142"/>
  <c r="AF22" i="142"/>
  <c r="AG22" i="142"/>
  <c r="V23" i="142"/>
  <c r="W23" i="142"/>
  <c r="X23" i="142"/>
  <c r="Y23" i="142"/>
  <c r="Z23" i="142"/>
  <c r="AA23" i="142"/>
  <c r="AB23" i="142"/>
  <c r="AC23" i="142"/>
  <c r="AD23" i="142"/>
  <c r="AE23" i="142"/>
  <c r="AF23" i="142"/>
  <c r="AG23" i="142"/>
  <c r="V24" i="142"/>
  <c r="W24" i="142"/>
  <c r="X24" i="142"/>
  <c r="Y24" i="142"/>
  <c r="Z24" i="142"/>
  <c r="AA24" i="142"/>
  <c r="AB24" i="142"/>
  <c r="AC24" i="142"/>
  <c r="AD24" i="142"/>
  <c r="AE24" i="142"/>
  <c r="AF24" i="142"/>
  <c r="AG24" i="142"/>
  <c r="V25" i="142"/>
  <c r="W25" i="142"/>
  <c r="X25" i="142"/>
  <c r="Y25" i="142"/>
  <c r="Z25" i="142"/>
  <c r="AA25" i="142"/>
  <c r="AB25" i="142"/>
  <c r="AC25" i="142"/>
  <c r="AD25" i="142"/>
  <c r="AE25" i="142"/>
  <c r="AF25" i="142"/>
  <c r="AG25" i="142"/>
  <c r="V26" i="142"/>
  <c r="W26" i="142"/>
  <c r="X26" i="142"/>
  <c r="Y26" i="142"/>
  <c r="Z26" i="142"/>
  <c r="AA26" i="142"/>
  <c r="AB26" i="142"/>
  <c r="AC26" i="142"/>
  <c r="AD26" i="142"/>
  <c r="AE26" i="142"/>
  <c r="AF26" i="142"/>
  <c r="AG26" i="142"/>
  <c r="V27" i="142"/>
  <c r="W27" i="142"/>
  <c r="X27" i="142"/>
  <c r="Y27" i="142"/>
  <c r="Z27" i="142"/>
  <c r="AA27" i="142"/>
  <c r="AB27" i="142"/>
  <c r="AC27" i="142"/>
  <c r="AD27" i="142"/>
  <c r="AE27" i="142"/>
  <c r="AF27" i="142"/>
  <c r="AG27" i="142"/>
  <c r="V28" i="142"/>
  <c r="W28" i="142"/>
  <c r="X28" i="142"/>
  <c r="Y28" i="142"/>
  <c r="Z28" i="142"/>
  <c r="AA28" i="142"/>
  <c r="AB28" i="142"/>
  <c r="AC28" i="142"/>
  <c r="AD28" i="142"/>
  <c r="AE28" i="142"/>
  <c r="AF28" i="142"/>
  <c r="AG28" i="142"/>
  <c r="V29" i="142"/>
  <c r="W29" i="142"/>
  <c r="X29" i="142"/>
  <c r="Y29" i="142"/>
  <c r="Z29" i="142"/>
  <c r="AA29" i="142"/>
  <c r="AB29" i="142"/>
  <c r="AC29" i="142"/>
  <c r="AD29" i="142"/>
  <c r="AE29" i="142"/>
  <c r="AF29" i="142"/>
  <c r="AG29" i="142"/>
  <c r="V30" i="142"/>
  <c r="W30" i="142"/>
  <c r="X30" i="142"/>
  <c r="Y30" i="142"/>
  <c r="Z30" i="142"/>
  <c r="AA30" i="142"/>
  <c r="AB30" i="142"/>
  <c r="AC30" i="142"/>
  <c r="AD30" i="142"/>
  <c r="AE30" i="142"/>
  <c r="AF30" i="142"/>
  <c r="AG30" i="142"/>
  <c r="V31" i="142"/>
  <c r="W31" i="142"/>
  <c r="X31" i="142"/>
  <c r="Y31" i="142"/>
  <c r="Z31" i="142"/>
  <c r="AA31" i="142"/>
  <c r="AB31" i="142"/>
  <c r="AC31" i="142"/>
  <c r="AD31" i="142"/>
  <c r="AE31" i="142"/>
  <c r="AF31" i="142"/>
  <c r="AG31" i="142"/>
  <c r="V32" i="142"/>
  <c r="W32" i="142"/>
  <c r="X32" i="142"/>
  <c r="Y32" i="142"/>
  <c r="Z32" i="142"/>
  <c r="AA32" i="142"/>
  <c r="AB32" i="142"/>
  <c r="AC32" i="142"/>
  <c r="AD32" i="142"/>
  <c r="AE32" i="142"/>
  <c r="AF32" i="142"/>
  <c r="AG32" i="142"/>
  <c r="V33" i="142"/>
  <c r="W33" i="142"/>
  <c r="X33" i="142"/>
  <c r="Y33" i="142"/>
  <c r="Z33" i="142"/>
  <c r="AA33" i="142"/>
  <c r="AB33" i="142"/>
  <c r="AC33" i="142"/>
  <c r="AD33" i="142"/>
  <c r="AE33" i="142"/>
  <c r="AF33" i="142"/>
  <c r="AG33" i="142"/>
  <c r="V34" i="142"/>
  <c r="W34" i="142"/>
  <c r="X34" i="142"/>
  <c r="Y34" i="142"/>
  <c r="Z34" i="142"/>
  <c r="AA34" i="142"/>
  <c r="AB34" i="142"/>
  <c r="AC34" i="142"/>
  <c r="AD34" i="142"/>
  <c r="AE34" i="142"/>
  <c r="AF34" i="142"/>
  <c r="AG34" i="142"/>
  <c r="V35" i="142"/>
  <c r="W35" i="142"/>
  <c r="X35" i="142"/>
  <c r="Y35" i="142"/>
  <c r="Z35" i="142"/>
  <c r="AA35" i="142"/>
  <c r="AB35" i="142"/>
  <c r="AC35" i="142"/>
  <c r="AD35" i="142"/>
  <c r="AE35" i="142"/>
  <c r="AF35" i="142"/>
  <c r="AG35" i="142"/>
  <c r="V36" i="142"/>
  <c r="W36" i="142"/>
  <c r="X36" i="142"/>
  <c r="Y36" i="142"/>
  <c r="Z36" i="142"/>
  <c r="AA36" i="142"/>
  <c r="AB36" i="142"/>
  <c r="AC36" i="142"/>
  <c r="AD36" i="142"/>
  <c r="AE36" i="142"/>
  <c r="AF36" i="142"/>
  <c r="AG36" i="142"/>
  <c r="V37" i="142"/>
  <c r="W37" i="142"/>
  <c r="X37" i="142"/>
  <c r="Y37" i="142"/>
  <c r="Z37" i="142"/>
  <c r="AA37" i="142"/>
  <c r="AB37" i="142"/>
  <c r="AC37" i="142"/>
  <c r="AD37" i="142"/>
  <c r="AE37" i="142"/>
  <c r="AF37" i="142"/>
  <c r="AG37" i="142"/>
  <c r="V38" i="142"/>
  <c r="W38" i="142"/>
  <c r="X38" i="142"/>
  <c r="Y38" i="142"/>
  <c r="Z38" i="142"/>
  <c r="AA38" i="142"/>
  <c r="AB38" i="142"/>
  <c r="AC38" i="142"/>
  <c r="AD38" i="142"/>
  <c r="AE38" i="142"/>
  <c r="AF38" i="142"/>
  <c r="AG38" i="142"/>
  <c r="V39" i="142"/>
  <c r="W39" i="142"/>
  <c r="X39" i="142"/>
  <c r="Y39" i="142"/>
  <c r="Z39" i="142"/>
  <c r="AA39" i="142"/>
  <c r="AB39" i="142"/>
  <c r="AC39" i="142"/>
  <c r="AD39" i="142"/>
  <c r="AE39" i="142"/>
  <c r="AF39" i="142"/>
  <c r="AG39" i="142"/>
  <c r="V40" i="142"/>
  <c r="W40" i="142"/>
  <c r="X40" i="142"/>
  <c r="Y40" i="142"/>
  <c r="Z40" i="142"/>
  <c r="AA40" i="142"/>
  <c r="AB40" i="142"/>
  <c r="AC40" i="142"/>
  <c r="AD40" i="142"/>
  <c r="AE40" i="142"/>
  <c r="AF40" i="142"/>
  <c r="AG40" i="142"/>
  <c r="V41" i="142"/>
  <c r="W41" i="142"/>
  <c r="X41" i="142"/>
  <c r="Y41" i="142"/>
  <c r="Z41" i="142"/>
  <c r="AA41" i="142"/>
  <c r="AB41" i="142"/>
  <c r="AC41" i="142"/>
  <c r="AD41" i="142"/>
  <c r="AE41" i="142"/>
  <c r="AF41" i="142"/>
  <c r="AG41" i="142"/>
  <c r="V42" i="142"/>
  <c r="W42" i="142"/>
  <c r="X42" i="142"/>
  <c r="Y42" i="142"/>
  <c r="Z42" i="142"/>
  <c r="AA42" i="142"/>
  <c r="AB42" i="142"/>
  <c r="AC42" i="142"/>
  <c r="AD42" i="142"/>
  <c r="AE42" i="142"/>
  <c r="AF42" i="142"/>
  <c r="AG42" i="142"/>
  <c r="V43" i="142"/>
  <c r="W43" i="142"/>
  <c r="X43" i="142"/>
  <c r="Y43" i="142"/>
  <c r="Z43" i="142"/>
  <c r="AA43" i="142"/>
  <c r="AB43" i="142"/>
  <c r="AC43" i="142"/>
  <c r="AD43" i="142"/>
  <c r="AE43" i="142"/>
  <c r="AF43" i="142"/>
  <c r="AG43" i="142"/>
  <c r="V44" i="142"/>
  <c r="W44" i="142"/>
  <c r="X44" i="142"/>
  <c r="Y44" i="142"/>
  <c r="Z44" i="142"/>
  <c r="AA44" i="142"/>
  <c r="AB44" i="142"/>
  <c r="AC44" i="142"/>
  <c r="AD44" i="142"/>
  <c r="AE44" i="142"/>
  <c r="AF44" i="142"/>
  <c r="AG44" i="142"/>
  <c r="V45" i="142"/>
  <c r="W45" i="142"/>
  <c r="X45" i="142"/>
  <c r="Y45" i="142"/>
  <c r="Z45" i="142"/>
  <c r="AA45" i="142"/>
  <c r="AB45" i="142"/>
  <c r="AC45" i="142"/>
  <c r="AD45" i="142"/>
  <c r="AE45" i="142"/>
  <c r="AF45" i="142"/>
  <c r="AG45" i="142"/>
  <c r="V46" i="142"/>
  <c r="W46" i="142"/>
  <c r="X46" i="142"/>
  <c r="Y46" i="142"/>
  <c r="Z46" i="142"/>
  <c r="AA46" i="142"/>
  <c r="AB46" i="142"/>
  <c r="AC46" i="142"/>
  <c r="AD46" i="142"/>
  <c r="AE46" i="142"/>
  <c r="AF46" i="142"/>
  <c r="AG46" i="142"/>
  <c r="V47" i="142"/>
  <c r="W47" i="142"/>
  <c r="X47" i="142"/>
  <c r="Y47" i="142"/>
  <c r="Z47" i="142"/>
  <c r="AA47" i="142"/>
  <c r="AB47" i="142"/>
  <c r="AC47" i="142"/>
  <c r="AD47" i="142"/>
  <c r="AE47" i="142"/>
  <c r="AF47" i="142"/>
  <c r="AG47" i="142"/>
  <c r="V48" i="142"/>
  <c r="W48" i="142"/>
  <c r="X48" i="142"/>
  <c r="Y48" i="142"/>
  <c r="Z48" i="142"/>
  <c r="AA48" i="142"/>
  <c r="AB48" i="142"/>
  <c r="AC48" i="142"/>
  <c r="AD48" i="142"/>
  <c r="AE48" i="142"/>
  <c r="AF48" i="142"/>
  <c r="AG48" i="142"/>
  <c r="V49" i="142"/>
  <c r="W49" i="142"/>
  <c r="X49" i="142"/>
  <c r="Y49" i="142"/>
  <c r="Z49" i="142"/>
  <c r="AA49" i="142"/>
  <c r="AB49" i="142"/>
  <c r="AC49" i="142"/>
  <c r="AD49" i="142"/>
  <c r="AE49" i="142"/>
  <c r="AF49" i="142"/>
  <c r="AG49" i="142"/>
  <c r="V50" i="142"/>
  <c r="W50" i="142"/>
  <c r="X50" i="142"/>
  <c r="Y50" i="142"/>
  <c r="Z50" i="142"/>
  <c r="AA50" i="142"/>
  <c r="AB50" i="142"/>
  <c r="AC50" i="142"/>
  <c r="AD50" i="142"/>
  <c r="AE50" i="142"/>
  <c r="AF50" i="142"/>
  <c r="AG50" i="142"/>
  <c r="V51" i="142"/>
  <c r="W51" i="142"/>
  <c r="X51" i="142"/>
  <c r="Y51" i="142"/>
  <c r="Z51" i="142"/>
  <c r="AA51" i="142"/>
  <c r="AB51" i="142"/>
  <c r="AC51" i="142"/>
  <c r="AD51" i="142"/>
  <c r="AE51" i="142"/>
  <c r="AF51" i="142"/>
  <c r="AG51" i="142"/>
  <c r="V52" i="142"/>
  <c r="W52" i="142"/>
  <c r="X52" i="142"/>
  <c r="Y52" i="142"/>
  <c r="Z52" i="142"/>
  <c r="AA52" i="142"/>
  <c r="AB52" i="142"/>
  <c r="AC52" i="142"/>
  <c r="AD52" i="142"/>
  <c r="AE52" i="142"/>
  <c r="AF52" i="142"/>
  <c r="AG52" i="142"/>
  <c r="V53" i="142"/>
  <c r="W53" i="142"/>
  <c r="X53" i="142"/>
  <c r="Y53" i="142"/>
  <c r="Z53" i="142"/>
  <c r="AA53" i="142"/>
  <c r="AB53" i="142"/>
  <c r="AC53" i="142"/>
  <c r="AD53" i="142"/>
  <c r="AE53" i="142"/>
  <c r="AF53" i="142"/>
  <c r="AG53" i="142"/>
  <c r="V54" i="142"/>
  <c r="W54" i="142"/>
  <c r="X54" i="142"/>
  <c r="Y54" i="142"/>
  <c r="Z54" i="142"/>
  <c r="AA54" i="142"/>
  <c r="AB54" i="142"/>
  <c r="AC54" i="142"/>
  <c r="AD54" i="142"/>
  <c r="AE54" i="142"/>
  <c r="AF54" i="142"/>
  <c r="AG54" i="142"/>
  <c r="V55" i="142"/>
  <c r="W55" i="142"/>
  <c r="X55" i="142"/>
  <c r="Y55" i="142"/>
  <c r="Z55" i="142"/>
  <c r="AA55" i="142"/>
  <c r="AB55" i="142"/>
  <c r="AC55" i="142"/>
  <c r="AD55" i="142"/>
  <c r="AE55" i="142"/>
  <c r="AF55" i="142"/>
  <c r="AG55" i="142"/>
  <c r="V56" i="142"/>
  <c r="W56" i="142"/>
  <c r="X56" i="142"/>
  <c r="Y56" i="142"/>
  <c r="Z56" i="142"/>
  <c r="AA56" i="142"/>
  <c r="AB56" i="142"/>
  <c r="AC56" i="142"/>
  <c r="AD56" i="142"/>
  <c r="AE56" i="142"/>
  <c r="AF56" i="142"/>
  <c r="AG56" i="142"/>
  <c r="V57" i="142"/>
  <c r="W57" i="142"/>
  <c r="X57" i="142"/>
  <c r="Y57" i="142"/>
  <c r="Z57" i="142"/>
  <c r="AA57" i="142"/>
  <c r="AB57" i="142"/>
  <c r="AC57" i="142"/>
  <c r="AD57" i="142"/>
  <c r="AE57" i="142"/>
  <c r="AF57" i="142"/>
  <c r="AG57" i="142"/>
  <c r="V58" i="142"/>
  <c r="W58" i="142"/>
  <c r="X58" i="142"/>
  <c r="Y58" i="142"/>
  <c r="Z58" i="142"/>
  <c r="AA58" i="142"/>
  <c r="AB58" i="142"/>
  <c r="AC58" i="142"/>
  <c r="AD58" i="142"/>
  <c r="AE58" i="142"/>
  <c r="AF58" i="142"/>
  <c r="AG58" i="142"/>
  <c r="V59" i="142"/>
  <c r="W59" i="142"/>
  <c r="X59" i="142"/>
  <c r="Y59" i="142"/>
  <c r="Z59" i="142"/>
  <c r="AA59" i="142"/>
  <c r="AB59" i="142"/>
  <c r="AC59" i="142"/>
  <c r="AD59" i="142"/>
  <c r="AE59" i="142"/>
  <c r="AF59" i="142"/>
  <c r="AG59" i="142"/>
  <c r="V60" i="142"/>
  <c r="W60" i="142"/>
  <c r="X60" i="142"/>
  <c r="Y60" i="142"/>
  <c r="Z60" i="142"/>
  <c r="AA60" i="142"/>
  <c r="AB60" i="142"/>
  <c r="AC60" i="142"/>
  <c r="AD60" i="142"/>
  <c r="AE60" i="142"/>
  <c r="AF60" i="142"/>
  <c r="AG60" i="142"/>
  <c r="V61" i="142"/>
  <c r="W61" i="142"/>
  <c r="X61" i="142"/>
  <c r="Y61" i="142"/>
  <c r="Z61" i="142"/>
  <c r="AA61" i="142"/>
  <c r="AB61" i="142"/>
  <c r="AC61" i="142"/>
  <c r="AD61" i="142"/>
  <c r="AE61" i="142"/>
  <c r="AF61" i="142"/>
  <c r="AG61" i="142"/>
  <c r="V62" i="142"/>
  <c r="W62" i="142"/>
  <c r="X62" i="142"/>
  <c r="Y62" i="142"/>
  <c r="Z62" i="142"/>
  <c r="AA62" i="142"/>
  <c r="AB62" i="142"/>
  <c r="AC62" i="142"/>
  <c r="AD62" i="142"/>
  <c r="AE62" i="142"/>
  <c r="AF62" i="142"/>
  <c r="AG62" i="142"/>
  <c r="V63" i="142"/>
  <c r="W63" i="142"/>
  <c r="X63" i="142"/>
  <c r="Y63" i="142"/>
  <c r="Z63" i="142"/>
  <c r="AA63" i="142"/>
  <c r="AB63" i="142"/>
  <c r="AC63" i="142"/>
  <c r="AD63" i="142"/>
  <c r="AE63" i="142"/>
  <c r="AF63" i="142"/>
  <c r="AG63" i="142"/>
  <c r="V64" i="142"/>
  <c r="W64" i="142"/>
  <c r="X64" i="142"/>
  <c r="Y64" i="142"/>
  <c r="Z64" i="142"/>
  <c r="AA64" i="142"/>
  <c r="AB64" i="142"/>
  <c r="AC64" i="142"/>
  <c r="AD64" i="142"/>
  <c r="AE64" i="142"/>
  <c r="AF64" i="142"/>
  <c r="AG64" i="142"/>
  <c r="V65" i="142"/>
  <c r="W65" i="142"/>
  <c r="X65" i="142"/>
  <c r="Y65" i="142"/>
  <c r="Z65" i="142"/>
  <c r="AA65" i="142"/>
  <c r="AB65" i="142"/>
  <c r="AC65" i="142"/>
  <c r="AD65" i="142"/>
  <c r="AE65" i="142"/>
  <c r="AF65" i="142"/>
  <c r="AG65" i="142"/>
  <c r="V66" i="142"/>
  <c r="W66" i="142"/>
  <c r="X66" i="142"/>
  <c r="Y66" i="142"/>
  <c r="Z66" i="142"/>
  <c r="AA66" i="142"/>
  <c r="AB66" i="142"/>
  <c r="AC66" i="142"/>
  <c r="AD66" i="142"/>
  <c r="AE66" i="142"/>
  <c r="AF66" i="142"/>
  <c r="AG66" i="142"/>
  <c r="V67" i="142"/>
  <c r="W67" i="142"/>
  <c r="X67" i="142"/>
  <c r="Y67" i="142"/>
  <c r="Z67" i="142"/>
  <c r="AA67" i="142"/>
  <c r="AB67" i="142"/>
  <c r="AC67" i="142"/>
  <c r="AD67" i="142"/>
  <c r="AE67" i="142"/>
  <c r="AF67" i="142"/>
  <c r="AG67" i="142"/>
  <c r="V68" i="142"/>
  <c r="W68" i="142"/>
  <c r="X68" i="142"/>
  <c r="Y68" i="142"/>
  <c r="Z68" i="142"/>
  <c r="AA68" i="142"/>
  <c r="AB68" i="142"/>
  <c r="AC68" i="142"/>
  <c r="AD68" i="142"/>
  <c r="AE68" i="142"/>
  <c r="AF68" i="142"/>
  <c r="AG68" i="142"/>
  <c r="V69" i="142"/>
  <c r="W69" i="142"/>
  <c r="X69" i="142"/>
  <c r="Y69" i="142"/>
  <c r="Z69" i="142"/>
  <c r="AA69" i="142"/>
  <c r="AB69" i="142"/>
  <c r="AC69" i="142"/>
  <c r="AD69" i="142"/>
  <c r="AE69" i="142"/>
  <c r="AF69" i="142"/>
  <c r="AG69" i="142"/>
  <c r="V70" i="142"/>
  <c r="W70" i="142"/>
  <c r="X70" i="142"/>
  <c r="Y70" i="142"/>
  <c r="Z70" i="142"/>
  <c r="AA70" i="142"/>
  <c r="AB70" i="142"/>
  <c r="AC70" i="142"/>
  <c r="AD70" i="142"/>
  <c r="AE70" i="142"/>
  <c r="AF70" i="142"/>
  <c r="AG70" i="142"/>
  <c r="V71" i="142"/>
  <c r="W71" i="142"/>
  <c r="X71" i="142"/>
  <c r="Y71" i="142"/>
  <c r="Z71" i="142"/>
  <c r="AA71" i="142"/>
  <c r="AB71" i="142"/>
  <c r="AC71" i="142"/>
  <c r="AD71" i="142"/>
  <c r="AE71" i="142"/>
  <c r="AF71" i="142"/>
  <c r="AG71" i="142"/>
  <c r="V72" i="142"/>
  <c r="W72" i="142"/>
  <c r="X72" i="142"/>
  <c r="Y72" i="142"/>
  <c r="Z72" i="142"/>
  <c r="AA72" i="142"/>
  <c r="AB72" i="142"/>
  <c r="AC72" i="142"/>
  <c r="AD72" i="142"/>
  <c r="AE72" i="142"/>
  <c r="AF72" i="142"/>
  <c r="AG72" i="142"/>
  <c r="V73" i="142"/>
  <c r="W73" i="142"/>
  <c r="X73" i="142"/>
  <c r="Y73" i="142"/>
  <c r="Z73" i="142"/>
  <c r="AA73" i="142"/>
  <c r="AB73" i="142"/>
  <c r="AC73" i="142"/>
  <c r="AD73" i="142"/>
  <c r="AE73" i="142"/>
  <c r="AF73" i="142"/>
  <c r="AG73" i="142"/>
  <c r="V74" i="142"/>
  <c r="W74" i="142"/>
  <c r="X74" i="142"/>
  <c r="Y74" i="142"/>
  <c r="Z74" i="142"/>
  <c r="AA74" i="142"/>
  <c r="AB74" i="142"/>
  <c r="AC74" i="142"/>
  <c r="AD74" i="142"/>
  <c r="AE74" i="142"/>
  <c r="AF74" i="142"/>
  <c r="AG74" i="142"/>
  <c r="V75" i="142"/>
  <c r="W75" i="142"/>
  <c r="X75" i="142"/>
  <c r="Y75" i="142"/>
  <c r="Z75" i="142"/>
  <c r="AA75" i="142"/>
  <c r="AB75" i="142"/>
  <c r="AC75" i="142"/>
  <c r="AD75" i="142"/>
  <c r="AE75" i="142"/>
  <c r="AF75" i="142"/>
  <c r="AG75" i="142"/>
  <c r="V76" i="142"/>
  <c r="W76" i="142"/>
  <c r="X76" i="142"/>
  <c r="Y76" i="142"/>
  <c r="Z76" i="142"/>
  <c r="AA76" i="142"/>
  <c r="AB76" i="142"/>
  <c r="AC76" i="142"/>
  <c r="AD76" i="142"/>
  <c r="AE76" i="142"/>
  <c r="AF76" i="142"/>
  <c r="AG76" i="142"/>
  <c r="V77" i="142"/>
  <c r="W77" i="142"/>
  <c r="X77" i="142"/>
  <c r="Y77" i="142"/>
  <c r="Z77" i="142"/>
  <c r="AA77" i="142"/>
  <c r="AB77" i="142"/>
  <c r="AC77" i="142"/>
  <c r="AD77" i="142"/>
  <c r="AE77" i="142"/>
  <c r="AF77" i="142"/>
  <c r="AG77" i="142"/>
  <c r="V78" i="142"/>
  <c r="W78" i="142"/>
  <c r="X78" i="142"/>
  <c r="Y78" i="142"/>
  <c r="Z78" i="142"/>
  <c r="AA78" i="142"/>
  <c r="AB78" i="142"/>
  <c r="AC78" i="142"/>
  <c r="AD78" i="142"/>
  <c r="AE78" i="142"/>
  <c r="AF78" i="142"/>
  <c r="AG78" i="142"/>
  <c r="V79" i="142"/>
  <c r="W79" i="142"/>
  <c r="X79" i="142"/>
  <c r="Y79" i="142"/>
  <c r="Z79" i="142"/>
  <c r="AA79" i="142"/>
  <c r="AB79" i="142"/>
  <c r="AC79" i="142"/>
  <c r="AD79" i="142"/>
  <c r="AE79" i="142"/>
  <c r="AF79" i="142"/>
  <c r="AG79" i="142"/>
  <c r="V80" i="142"/>
  <c r="W80" i="142"/>
  <c r="X80" i="142"/>
  <c r="Y80" i="142"/>
  <c r="Z80" i="142"/>
  <c r="AA80" i="142"/>
  <c r="AB80" i="142"/>
  <c r="AC80" i="142"/>
  <c r="AD80" i="142"/>
  <c r="AE80" i="142"/>
  <c r="AF80" i="142"/>
  <c r="AG80" i="142"/>
  <c r="V81" i="142"/>
  <c r="Q75" i="135" s="1"/>
  <c r="AG789" i="135" s="1"/>
  <c r="W81" i="142"/>
  <c r="X81" i="142"/>
  <c r="Y81" i="142"/>
  <c r="Z81" i="142"/>
  <c r="AA81" i="142"/>
  <c r="V75" i="135" s="1"/>
  <c r="AG794" i="135" s="1"/>
  <c r="AB81" i="142"/>
  <c r="W75" i="135" s="1"/>
  <c r="AG795" i="135" s="1"/>
  <c r="AC81" i="142"/>
  <c r="AD81" i="142"/>
  <c r="Y75" i="135" s="1"/>
  <c r="AG797" i="135" s="1"/>
  <c r="AE81" i="142"/>
  <c r="AF81" i="142"/>
  <c r="AA75" i="151" s="1"/>
  <c r="AG799" i="151" s="1"/>
  <c r="AG81" i="142"/>
  <c r="V82" i="142"/>
  <c r="W82" i="142"/>
  <c r="R76" i="135" s="1"/>
  <c r="AG802" i="135" s="1"/>
  <c r="X82" i="142"/>
  <c r="S76" i="135" s="1"/>
  <c r="AG803" i="135" s="1"/>
  <c r="Y82" i="142"/>
  <c r="Z82" i="142"/>
  <c r="U76" i="135" s="1"/>
  <c r="AG805" i="135" s="1"/>
  <c r="AA82" i="142"/>
  <c r="AB82" i="142"/>
  <c r="AC82" i="142"/>
  <c r="AD82" i="142"/>
  <c r="AE82" i="142"/>
  <c r="Z76" i="135" s="1"/>
  <c r="AG810" i="135" s="1"/>
  <c r="AF82" i="142"/>
  <c r="AA76" i="135" s="1"/>
  <c r="AG811" i="135" s="1"/>
  <c r="AG82" i="142"/>
  <c r="V83" i="142"/>
  <c r="Q77" i="135" s="1"/>
  <c r="AG813" i="135" s="1"/>
  <c r="W83" i="142"/>
  <c r="X83" i="142"/>
  <c r="S77" i="151" s="1"/>
  <c r="AG815" i="151" s="1"/>
  <c r="Y83" i="142"/>
  <c r="Z83" i="142"/>
  <c r="AA83" i="142"/>
  <c r="V77" i="135" s="1"/>
  <c r="AG818" i="135" s="1"/>
  <c r="AB83" i="142"/>
  <c r="W77" i="135" s="1"/>
  <c r="AG819" i="135" s="1"/>
  <c r="AC83" i="142"/>
  <c r="AD83" i="142"/>
  <c r="Y77" i="135" s="1"/>
  <c r="AG821" i="135" s="1"/>
  <c r="AE83" i="142"/>
  <c r="AF83" i="142"/>
  <c r="AG83" i="142"/>
  <c r="V84" i="142"/>
  <c r="W84" i="142"/>
  <c r="R78" i="135" s="1"/>
  <c r="X84" i="142"/>
  <c r="S78" i="135" s="1"/>
  <c r="AG827" i="135" s="1"/>
  <c r="Y84" i="142"/>
  <c r="Z84" i="142"/>
  <c r="U78" i="135" s="1"/>
  <c r="AG829" i="135" s="1"/>
  <c r="AA84" i="142"/>
  <c r="AB84" i="142"/>
  <c r="W78" i="151" s="1"/>
  <c r="AG831" i="151" s="1"/>
  <c r="AC84" i="142"/>
  <c r="AD84" i="142"/>
  <c r="AE84" i="142"/>
  <c r="Z78" i="135" s="1"/>
  <c r="AG834" i="135" s="1"/>
  <c r="AF84" i="142"/>
  <c r="AA78" i="135" s="1"/>
  <c r="AG835" i="135" s="1"/>
  <c r="AG84" i="142"/>
  <c r="V85" i="142"/>
  <c r="Q79" i="135" s="1"/>
  <c r="W85" i="142"/>
  <c r="X85" i="142"/>
  <c r="Y85" i="142"/>
  <c r="Z85" i="142"/>
  <c r="AA85" i="142"/>
  <c r="V79" i="135" s="1"/>
  <c r="AG842" i="135" s="1"/>
  <c r="AB85" i="142"/>
  <c r="W79" i="135" s="1"/>
  <c r="AG843" i="135" s="1"/>
  <c r="AC85" i="142"/>
  <c r="AD85" i="142"/>
  <c r="Y79" i="135" s="1"/>
  <c r="AG845" i="135" s="1"/>
  <c r="AE85" i="142"/>
  <c r="AF85" i="142"/>
  <c r="AA79" i="151" s="1"/>
  <c r="AG847" i="151" s="1"/>
  <c r="AG85" i="142"/>
  <c r="V86" i="142"/>
  <c r="W86" i="142"/>
  <c r="R80" i="135" s="1"/>
  <c r="AG850" i="135" s="1"/>
  <c r="X86" i="142"/>
  <c r="S80" i="135" s="1"/>
  <c r="Y86" i="142"/>
  <c r="Z86" i="142"/>
  <c r="U80" i="135" s="1"/>
  <c r="AG853" i="135" s="1"/>
  <c r="AA86" i="142"/>
  <c r="AB86" i="142"/>
  <c r="AC86" i="142"/>
  <c r="AD86" i="142"/>
  <c r="AE86" i="142"/>
  <c r="Z80" i="135" s="1"/>
  <c r="AG858" i="135" s="1"/>
  <c r="AF86" i="142"/>
  <c r="AA80" i="135" s="1"/>
  <c r="AG859" i="135" s="1"/>
  <c r="AG86" i="142"/>
  <c r="V87" i="142"/>
  <c r="Q81" i="135" s="1"/>
  <c r="AG861" i="135" s="1"/>
  <c r="W87" i="142"/>
  <c r="X87" i="142"/>
  <c r="S81" i="151" s="1"/>
  <c r="AG863" i="151" s="1"/>
  <c r="Y87" i="142"/>
  <c r="Z87" i="142"/>
  <c r="AA87" i="142"/>
  <c r="V81" i="135" s="1"/>
  <c r="AG866" i="135" s="1"/>
  <c r="AB87" i="142"/>
  <c r="W81" i="135" s="1"/>
  <c r="AG867" i="135" s="1"/>
  <c r="AC87" i="142"/>
  <c r="AD87" i="142"/>
  <c r="Y81" i="135" s="1"/>
  <c r="AG869" i="135" s="1"/>
  <c r="AE87" i="142"/>
  <c r="AF87" i="142"/>
  <c r="AG87" i="142"/>
  <c r="V88" i="142"/>
  <c r="W88" i="142"/>
  <c r="R82" i="135" s="1"/>
  <c r="AG874" i="135" s="1"/>
  <c r="X88" i="142"/>
  <c r="S82" i="135" s="1"/>
  <c r="AG875" i="135" s="1"/>
  <c r="Y88" i="142"/>
  <c r="Z88" i="142"/>
  <c r="U82" i="135" s="1"/>
  <c r="AG877" i="135" s="1"/>
  <c r="AA88" i="142"/>
  <c r="AB88" i="142"/>
  <c r="W82" i="151" s="1"/>
  <c r="AG879" i="151" s="1"/>
  <c r="AC88" i="142"/>
  <c r="AD88" i="142"/>
  <c r="AE88" i="142"/>
  <c r="Z82" i="135" s="1"/>
  <c r="AG882" i="135" s="1"/>
  <c r="AF88" i="142"/>
  <c r="AA82" i="135" s="1"/>
  <c r="AG883" i="135" s="1"/>
  <c r="AG88" i="142"/>
  <c r="V89" i="142"/>
  <c r="Q83" i="135" s="1"/>
  <c r="AG885" i="135" s="1"/>
  <c r="W89" i="142"/>
  <c r="X89" i="142"/>
  <c r="Y89" i="142"/>
  <c r="Z89" i="142"/>
  <c r="AA89" i="142"/>
  <c r="V83" i="135" s="1"/>
  <c r="AB89" i="142"/>
  <c r="W83" i="135" s="1"/>
  <c r="AG891" i="135" s="1"/>
  <c r="AC89" i="142"/>
  <c r="AD89" i="142"/>
  <c r="Y83" i="135" s="1"/>
  <c r="AG893" i="135" s="1"/>
  <c r="AE89" i="142"/>
  <c r="AF89" i="142"/>
  <c r="AA83" i="151" s="1"/>
  <c r="AG895" i="151" s="1"/>
  <c r="AG89" i="142"/>
  <c r="V90" i="142"/>
  <c r="W90" i="142"/>
  <c r="R84" i="135" s="1"/>
  <c r="AG898" i="135" s="1"/>
  <c r="X90" i="142"/>
  <c r="S84" i="135" s="1"/>
  <c r="AG899" i="135" s="1"/>
  <c r="Y90" i="142"/>
  <c r="Z90" i="142"/>
  <c r="U84" i="135" s="1"/>
  <c r="AA90" i="142"/>
  <c r="AB90" i="142"/>
  <c r="AC90" i="142"/>
  <c r="AD90" i="142"/>
  <c r="AE90" i="142"/>
  <c r="Z84" i="135" s="1"/>
  <c r="AG906" i="135" s="1"/>
  <c r="AF90" i="142"/>
  <c r="AA84" i="135" s="1"/>
  <c r="AG907" i="135" s="1"/>
  <c r="AG90" i="142"/>
  <c r="V91" i="142"/>
  <c r="Q85" i="135" s="1"/>
  <c r="AG909" i="135" s="1"/>
  <c r="W91" i="142"/>
  <c r="X91" i="142"/>
  <c r="S85" i="151" s="1"/>
  <c r="AG911" i="151" s="1"/>
  <c r="Y91" i="142"/>
  <c r="Z91" i="142"/>
  <c r="AA91" i="142"/>
  <c r="V85" i="135" s="1"/>
  <c r="AG914" i="135" s="1"/>
  <c r="AB91" i="142"/>
  <c r="W85" i="135" s="1"/>
  <c r="AC91" i="142"/>
  <c r="AD91" i="142"/>
  <c r="Y85" i="135" s="1"/>
  <c r="AG917" i="135" s="1"/>
  <c r="AE91" i="142"/>
  <c r="AF91" i="142"/>
  <c r="AG91" i="142"/>
  <c r="V92" i="142"/>
  <c r="W92" i="142"/>
  <c r="R86" i="135" s="1"/>
  <c r="AG922" i="135" s="1"/>
  <c r="X92" i="142"/>
  <c r="S86" i="135" s="1"/>
  <c r="AG923" i="135" s="1"/>
  <c r="Y92" i="142"/>
  <c r="Z92" i="142"/>
  <c r="U86" i="135" s="1"/>
  <c r="AG925" i="135" s="1"/>
  <c r="AA92" i="142"/>
  <c r="AB92" i="142"/>
  <c r="W86" i="151" s="1"/>
  <c r="AG927" i="151" s="1"/>
  <c r="AC92" i="142"/>
  <c r="AD92" i="142"/>
  <c r="AE92" i="142"/>
  <c r="Z86" i="135" s="1"/>
  <c r="AG930" i="135" s="1"/>
  <c r="AF92" i="142"/>
  <c r="AA86" i="135" s="1"/>
  <c r="AG931" i="135" s="1"/>
  <c r="AG92" i="142"/>
  <c r="V93" i="142"/>
  <c r="Q87" i="135" s="1"/>
  <c r="AG933" i="135" s="1"/>
  <c r="W93" i="142"/>
  <c r="X93" i="142"/>
  <c r="Y93" i="142"/>
  <c r="Z93" i="142"/>
  <c r="AA93" i="142"/>
  <c r="V87" i="135" s="1"/>
  <c r="AG938" i="135" s="1"/>
  <c r="AB93" i="142"/>
  <c r="W87" i="135" s="1"/>
  <c r="AG939" i="135" s="1"/>
  <c r="AC93" i="142"/>
  <c r="AD93" i="142"/>
  <c r="Y87" i="135" s="1"/>
  <c r="AG941" i="135" s="1"/>
  <c r="AE93" i="142"/>
  <c r="AF93" i="142"/>
  <c r="AG93" i="142"/>
  <c r="V94" i="142"/>
  <c r="W94" i="142"/>
  <c r="R88" i="135" s="1"/>
  <c r="AG946" i="135" s="1"/>
  <c r="X94" i="142"/>
  <c r="S88" i="135" s="1"/>
  <c r="AG947" i="135" s="1"/>
  <c r="Y94" i="142"/>
  <c r="Z94" i="142"/>
  <c r="U88" i="135" s="1"/>
  <c r="AG949" i="135" s="1"/>
  <c r="AA94" i="142"/>
  <c r="AB94" i="142"/>
  <c r="AC94" i="142"/>
  <c r="AD94" i="142"/>
  <c r="AE94" i="142"/>
  <c r="Z88" i="135" s="1"/>
  <c r="AG954" i="135" s="1"/>
  <c r="AF94" i="142"/>
  <c r="AA88" i="135" s="1"/>
  <c r="AG955" i="135" s="1"/>
  <c r="AG94" i="142"/>
  <c r="V95" i="142"/>
  <c r="Q89" i="135" s="1"/>
  <c r="AG957" i="135" s="1"/>
  <c r="W95" i="142"/>
  <c r="X95" i="142"/>
  <c r="Y95" i="142"/>
  <c r="Z95" i="142"/>
  <c r="AB95" i="142"/>
  <c r="W89" i="135" s="1"/>
  <c r="AG963" i="135" s="1"/>
  <c r="AC95" i="142"/>
  <c r="AD95" i="142"/>
  <c r="Y89" i="135" s="1"/>
  <c r="AG965" i="135" s="1"/>
  <c r="AE95" i="142"/>
  <c r="AF95" i="142"/>
  <c r="AG95" i="142"/>
  <c r="V96" i="142"/>
  <c r="W96" i="142"/>
  <c r="R90" i="135" s="1"/>
  <c r="AG970" i="135" s="1"/>
  <c r="X96" i="142"/>
  <c r="S90" i="135" s="1"/>
  <c r="Y96" i="142"/>
  <c r="Z96" i="142"/>
  <c r="U90" i="135" s="1"/>
  <c r="AG973" i="135" s="1"/>
  <c r="AA96" i="142"/>
  <c r="AB96" i="142"/>
  <c r="AC96" i="142"/>
  <c r="AD96" i="142"/>
  <c r="AE96" i="142"/>
  <c r="Z90" i="135" s="1"/>
  <c r="AG978" i="135" s="1"/>
  <c r="AF96" i="142"/>
  <c r="AA90" i="135" s="1"/>
  <c r="AG979" i="135" s="1"/>
  <c r="AG96" i="142"/>
  <c r="V97" i="142"/>
  <c r="Q91" i="135" s="1"/>
  <c r="AG981" i="135" s="1"/>
  <c r="W97" i="142"/>
  <c r="X97" i="142"/>
  <c r="Y97" i="142"/>
  <c r="Z97" i="142"/>
  <c r="AA97" i="142"/>
  <c r="V91" i="135" s="1"/>
  <c r="AG986" i="135" s="1"/>
  <c r="AB97" i="142"/>
  <c r="W91" i="135" s="1"/>
  <c r="AG987" i="135" s="1"/>
  <c r="AC97" i="142"/>
  <c r="AD97" i="142"/>
  <c r="Y91" i="135" s="1"/>
  <c r="AG989" i="135" s="1"/>
  <c r="AE97" i="142"/>
  <c r="AF97" i="142"/>
  <c r="AG97" i="142"/>
  <c r="V98" i="142"/>
  <c r="W98" i="142"/>
  <c r="R92" i="135" s="1"/>
  <c r="AG994" i="135" s="1"/>
  <c r="X98" i="142"/>
  <c r="S92" i="135" s="1"/>
  <c r="AG995" i="135" s="1"/>
  <c r="Y98" i="142"/>
  <c r="Z98" i="142"/>
  <c r="U92" i="135" s="1"/>
  <c r="AG997" i="135" s="1"/>
  <c r="AA98" i="142"/>
  <c r="AB98" i="142"/>
  <c r="AC98" i="142"/>
  <c r="AD98" i="142"/>
  <c r="AE98" i="142"/>
  <c r="Z92" i="135" s="1"/>
  <c r="AG1002" i="135" s="1"/>
  <c r="AF98" i="142"/>
  <c r="AA92" i="135" s="1"/>
  <c r="AG1003" i="135" s="1"/>
  <c r="AG98" i="142"/>
  <c r="V99" i="142"/>
  <c r="Q93" i="135" s="1"/>
  <c r="AG1005" i="135" s="1"/>
  <c r="W99" i="142"/>
  <c r="X99" i="142"/>
  <c r="Y99" i="142"/>
  <c r="Z99" i="142"/>
  <c r="AA99" i="142"/>
  <c r="V93" i="135" s="1"/>
  <c r="AG1010" i="135" s="1"/>
  <c r="AB99" i="142"/>
  <c r="W93" i="135" s="1"/>
  <c r="AG1011" i="135" s="1"/>
  <c r="AC99" i="142"/>
  <c r="AD99" i="142"/>
  <c r="Y93" i="135" s="1"/>
  <c r="AG1013" i="135" s="1"/>
  <c r="AE99" i="142"/>
  <c r="AF99" i="142"/>
  <c r="AG99" i="142"/>
  <c r="V100" i="142"/>
  <c r="W100" i="142"/>
  <c r="R94" i="135" s="1"/>
  <c r="AG1018" i="135" s="1"/>
  <c r="X100" i="142"/>
  <c r="S94" i="135" s="1"/>
  <c r="AG1019" i="135" s="1"/>
  <c r="Y100" i="142"/>
  <c r="Z100" i="142"/>
  <c r="U94" i="135" s="1"/>
  <c r="AG1021" i="135" s="1"/>
  <c r="AA100" i="142"/>
  <c r="AB100" i="142"/>
  <c r="AC100" i="142"/>
  <c r="AD100" i="142"/>
  <c r="AE100" i="142"/>
  <c r="Z94" i="135" s="1"/>
  <c r="AG1026" i="135" s="1"/>
  <c r="AF100" i="142"/>
  <c r="AA94" i="135" s="1"/>
  <c r="AG1027" i="135" s="1"/>
  <c r="AG100" i="142"/>
  <c r="V101" i="142"/>
  <c r="Q95" i="135" s="1"/>
  <c r="AG1029" i="135" s="1"/>
  <c r="W101" i="142"/>
  <c r="X101" i="142"/>
  <c r="Y101" i="142"/>
  <c r="Z101" i="142"/>
  <c r="AA101" i="142"/>
  <c r="V95" i="135" s="1"/>
  <c r="AG1034" i="135" s="1"/>
  <c r="AB101" i="142"/>
  <c r="W95" i="135" s="1"/>
  <c r="AG1035" i="135" s="1"/>
  <c r="AC101" i="142"/>
  <c r="AD101" i="142"/>
  <c r="Y95" i="135" s="1"/>
  <c r="AG1037" i="135" s="1"/>
  <c r="AE101" i="142"/>
  <c r="AF101" i="142"/>
  <c r="AG101" i="142"/>
  <c r="V102" i="142"/>
  <c r="W102" i="142"/>
  <c r="R96" i="135" s="1"/>
  <c r="AG1042" i="135" s="1"/>
  <c r="X102" i="142"/>
  <c r="S96" i="135" s="1"/>
  <c r="AG1043" i="135" s="1"/>
  <c r="Y102" i="142"/>
  <c r="Z102" i="142"/>
  <c r="U96" i="135" s="1"/>
  <c r="AG1045" i="135" s="1"/>
  <c r="AA102" i="142"/>
  <c r="AB102" i="142"/>
  <c r="AC102" i="142"/>
  <c r="AD102" i="142"/>
  <c r="AE102" i="142"/>
  <c r="Z96" i="135" s="1"/>
  <c r="AG1050" i="135" s="1"/>
  <c r="AF102" i="142"/>
  <c r="AA96" i="135" s="1"/>
  <c r="AG1051" i="135" s="1"/>
  <c r="AG102" i="142"/>
  <c r="V103" i="142"/>
  <c r="W103" i="142"/>
  <c r="X103" i="142"/>
  <c r="Y103" i="142"/>
  <c r="Z103" i="142"/>
  <c r="AA103" i="142"/>
  <c r="AB103" i="142"/>
  <c r="AC103" i="142"/>
  <c r="AD103" i="142"/>
  <c r="AE103" i="142"/>
  <c r="AF103" i="142"/>
  <c r="AG103" i="142"/>
  <c r="V104" i="142"/>
  <c r="W104" i="142"/>
  <c r="AG1066" i="151" s="1"/>
  <c r="X104" i="142"/>
  <c r="AG1067" i="151" s="1"/>
  <c r="Y104" i="142"/>
  <c r="Z104" i="142"/>
  <c r="AA104" i="142"/>
  <c r="AB104" i="142"/>
  <c r="AC104" i="142"/>
  <c r="AG1072" i="151" s="1"/>
  <c r="AD104" i="142"/>
  <c r="AE104" i="142"/>
  <c r="AG1074" i="151" s="1"/>
  <c r="AF104" i="142"/>
  <c r="AG1075" i="151" s="1"/>
  <c r="AG104" i="142"/>
  <c r="V105" i="142"/>
  <c r="W105" i="142"/>
  <c r="X105" i="142"/>
  <c r="Y105" i="142"/>
  <c r="Z105" i="142"/>
  <c r="AA105" i="142"/>
  <c r="AB105" i="142"/>
  <c r="AC105" i="142"/>
  <c r="AD105" i="142"/>
  <c r="AE105" i="142"/>
  <c r="AF105" i="142"/>
  <c r="AG105" i="142"/>
  <c r="V106" i="142"/>
  <c r="W106" i="142"/>
  <c r="X106" i="142"/>
  <c r="Y106" i="142"/>
  <c r="AG1092" i="151" s="1"/>
  <c r="Z106" i="142"/>
  <c r="AA106" i="142"/>
  <c r="AG1094" i="151" s="1"/>
  <c r="AB106" i="142"/>
  <c r="AG1095" i="151" s="1"/>
  <c r="AC106" i="142"/>
  <c r="AD106" i="142"/>
  <c r="AE106" i="142"/>
  <c r="AF106" i="142"/>
  <c r="AG106" i="142"/>
  <c r="V107" i="142"/>
  <c r="AG1101" i="151" s="1"/>
  <c r="W107" i="142"/>
  <c r="X107" i="142"/>
  <c r="AG1103" i="151" s="1"/>
  <c r="Y107" i="142"/>
  <c r="Z107" i="142"/>
  <c r="AA107" i="142"/>
  <c r="AG1106" i="151" s="1"/>
  <c r="AB107" i="142"/>
  <c r="AC107" i="142"/>
  <c r="AD107" i="142"/>
  <c r="AE107" i="142"/>
  <c r="AF107" i="142"/>
  <c r="AG1111" i="151" s="1"/>
  <c r="AG107" i="142"/>
  <c r="V108" i="142"/>
  <c r="AC102" i="135" s="1"/>
  <c r="W108" i="142"/>
  <c r="X108" i="142"/>
  <c r="Y108" i="142"/>
  <c r="Z108" i="142"/>
  <c r="AA108" i="142"/>
  <c r="AB108" i="142"/>
  <c r="AC108" i="142"/>
  <c r="AD108" i="142"/>
  <c r="AE108" i="142"/>
  <c r="AF108" i="142"/>
  <c r="AG108" i="142"/>
  <c r="V109" i="142"/>
  <c r="AC103" i="135" s="1"/>
  <c r="W109" i="142"/>
  <c r="X109" i="142"/>
  <c r="Y109" i="142"/>
  <c r="Z109" i="142"/>
  <c r="AA109" i="142"/>
  <c r="AB109" i="142"/>
  <c r="AC109" i="142"/>
  <c r="AD109" i="142"/>
  <c r="AE109" i="142"/>
  <c r="AF109" i="142"/>
  <c r="AG109" i="142"/>
  <c r="W16" i="142"/>
  <c r="X16" i="142"/>
  <c r="Y16" i="142"/>
  <c r="Z16" i="142"/>
  <c r="AA16" i="142"/>
  <c r="AB16" i="142"/>
  <c r="AC16" i="142"/>
  <c r="AD16" i="142"/>
  <c r="AE16" i="142"/>
  <c r="AF16" i="142"/>
  <c r="AG16" i="142"/>
  <c r="V16" i="142"/>
  <c r="G17" i="142"/>
  <c r="H17" i="142"/>
  <c r="I17" i="142"/>
  <c r="J17" i="142"/>
  <c r="K17" i="142"/>
  <c r="L17" i="142"/>
  <c r="M17" i="142"/>
  <c r="N17" i="142"/>
  <c r="O17" i="142"/>
  <c r="P17" i="142"/>
  <c r="Q17" i="142"/>
  <c r="R17" i="142"/>
  <c r="G18" i="142"/>
  <c r="H18" i="142"/>
  <c r="I18" i="142"/>
  <c r="J18" i="142"/>
  <c r="K18" i="142"/>
  <c r="L18" i="142"/>
  <c r="M18" i="142"/>
  <c r="N18" i="142"/>
  <c r="O18" i="142"/>
  <c r="P18" i="142"/>
  <c r="Q18" i="142"/>
  <c r="R18" i="142"/>
  <c r="G19" i="142"/>
  <c r="H19" i="142"/>
  <c r="I19" i="142"/>
  <c r="J19" i="142"/>
  <c r="K19" i="142"/>
  <c r="L19" i="142"/>
  <c r="M19" i="142"/>
  <c r="N19" i="142"/>
  <c r="O19" i="142"/>
  <c r="P19" i="142"/>
  <c r="Q19" i="142"/>
  <c r="R19" i="142"/>
  <c r="G20" i="142"/>
  <c r="H20" i="142"/>
  <c r="I20" i="142"/>
  <c r="J20" i="142"/>
  <c r="K20" i="142"/>
  <c r="L20" i="142"/>
  <c r="M20" i="142"/>
  <c r="N20" i="142"/>
  <c r="O20" i="142"/>
  <c r="P20" i="142"/>
  <c r="Q20" i="142"/>
  <c r="R20" i="142"/>
  <c r="G21" i="142"/>
  <c r="H21" i="142"/>
  <c r="I21" i="142"/>
  <c r="J21" i="142"/>
  <c r="K21" i="142"/>
  <c r="L21" i="142"/>
  <c r="M21" i="142"/>
  <c r="N21" i="142"/>
  <c r="O21" i="142"/>
  <c r="P21" i="142"/>
  <c r="Q21" i="142"/>
  <c r="R21" i="142"/>
  <c r="G22" i="142"/>
  <c r="H22" i="142"/>
  <c r="I22" i="142"/>
  <c r="J22" i="142"/>
  <c r="K22" i="142"/>
  <c r="L22" i="142"/>
  <c r="M22" i="142"/>
  <c r="N22" i="142"/>
  <c r="O22" i="142"/>
  <c r="P22" i="142"/>
  <c r="Q22" i="142"/>
  <c r="R22" i="142"/>
  <c r="G23" i="142"/>
  <c r="H23" i="142"/>
  <c r="I23" i="142"/>
  <c r="J23" i="142"/>
  <c r="K23" i="142"/>
  <c r="L23" i="142"/>
  <c r="M23" i="142"/>
  <c r="N23" i="142"/>
  <c r="O23" i="142"/>
  <c r="P23" i="142"/>
  <c r="Q23" i="142"/>
  <c r="R23" i="142"/>
  <c r="G24" i="142"/>
  <c r="H24" i="142"/>
  <c r="I24" i="142"/>
  <c r="J24" i="142"/>
  <c r="K24" i="142"/>
  <c r="L24" i="142"/>
  <c r="M24" i="142"/>
  <c r="N24" i="142"/>
  <c r="O24" i="142"/>
  <c r="P24" i="142"/>
  <c r="Q24" i="142"/>
  <c r="R24" i="142"/>
  <c r="G25" i="142"/>
  <c r="H25" i="142"/>
  <c r="I25" i="142"/>
  <c r="J25" i="142"/>
  <c r="K25" i="142"/>
  <c r="L25" i="142"/>
  <c r="M25" i="142"/>
  <c r="N25" i="142"/>
  <c r="O25" i="142"/>
  <c r="P25" i="142"/>
  <c r="Q25" i="142"/>
  <c r="R25" i="142"/>
  <c r="G26" i="142"/>
  <c r="H26" i="142"/>
  <c r="I26" i="142"/>
  <c r="J26" i="142"/>
  <c r="K26" i="142"/>
  <c r="L26" i="142"/>
  <c r="M26" i="142"/>
  <c r="N26" i="142"/>
  <c r="O26" i="142"/>
  <c r="P26" i="142"/>
  <c r="Q26" i="142"/>
  <c r="R26" i="142"/>
  <c r="G27" i="142"/>
  <c r="H27" i="142"/>
  <c r="I27" i="142"/>
  <c r="J27" i="142"/>
  <c r="K27" i="142"/>
  <c r="L27" i="142"/>
  <c r="M27" i="142"/>
  <c r="N27" i="142"/>
  <c r="O27" i="142"/>
  <c r="P27" i="142"/>
  <c r="Q27" i="142"/>
  <c r="R27" i="142"/>
  <c r="G28" i="142"/>
  <c r="H28" i="142"/>
  <c r="I28" i="142"/>
  <c r="J28" i="142"/>
  <c r="K28" i="142"/>
  <c r="L28" i="142"/>
  <c r="M28" i="142"/>
  <c r="N28" i="142"/>
  <c r="O28" i="142"/>
  <c r="P28" i="142"/>
  <c r="Q28" i="142"/>
  <c r="R28" i="142"/>
  <c r="G29" i="142"/>
  <c r="H29" i="142"/>
  <c r="I29" i="142"/>
  <c r="J29" i="142"/>
  <c r="K29" i="142"/>
  <c r="L29" i="142"/>
  <c r="M29" i="142"/>
  <c r="N29" i="142"/>
  <c r="O29" i="142"/>
  <c r="P29" i="142"/>
  <c r="Q29" i="142"/>
  <c r="R29" i="142"/>
  <c r="G30" i="142"/>
  <c r="H30" i="142"/>
  <c r="I30" i="142"/>
  <c r="J30" i="142"/>
  <c r="K30" i="142"/>
  <c r="L30" i="142"/>
  <c r="M30" i="142"/>
  <c r="N30" i="142"/>
  <c r="O30" i="142"/>
  <c r="P30" i="142"/>
  <c r="Q30" i="142"/>
  <c r="R30" i="142"/>
  <c r="G31" i="142"/>
  <c r="H31" i="142"/>
  <c r="I31" i="142"/>
  <c r="J31" i="142"/>
  <c r="K31" i="142"/>
  <c r="L31" i="142"/>
  <c r="M31" i="142"/>
  <c r="N31" i="142"/>
  <c r="O31" i="142"/>
  <c r="P31" i="142"/>
  <c r="Q31" i="142"/>
  <c r="R31" i="142"/>
  <c r="G32" i="142"/>
  <c r="H32" i="142"/>
  <c r="I32" i="142"/>
  <c r="J32" i="142"/>
  <c r="K32" i="142"/>
  <c r="L32" i="142"/>
  <c r="M32" i="142"/>
  <c r="N32" i="142"/>
  <c r="O32" i="142"/>
  <c r="P32" i="142"/>
  <c r="Q32" i="142"/>
  <c r="R32" i="142"/>
  <c r="G33" i="142"/>
  <c r="H33" i="142"/>
  <c r="I33" i="142"/>
  <c r="J33" i="142"/>
  <c r="K33" i="142"/>
  <c r="L33" i="142"/>
  <c r="M33" i="142"/>
  <c r="N33" i="142"/>
  <c r="O33" i="142"/>
  <c r="P33" i="142"/>
  <c r="Q33" i="142"/>
  <c r="R33" i="142"/>
  <c r="G34" i="142"/>
  <c r="H34" i="142"/>
  <c r="I34" i="142"/>
  <c r="J34" i="142"/>
  <c r="K34" i="142"/>
  <c r="L34" i="142"/>
  <c r="M34" i="142"/>
  <c r="N34" i="142"/>
  <c r="O34" i="142"/>
  <c r="P34" i="142"/>
  <c r="Q34" i="142"/>
  <c r="R34" i="142"/>
  <c r="G35" i="142"/>
  <c r="H35" i="142"/>
  <c r="I35" i="142"/>
  <c r="J35" i="142"/>
  <c r="K35" i="142"/>
  <c r="L35" i="142"/>
  <c r="M35" i="142"/>
  <c r="N35" i="142"/>
  <c r="O35" i="142"/>
  <c r="P35" i="142"/>
  <c r="Q35" i="142"/>
  <c r="R35" i="142"/>
  <c r="G36" i="142"/>
  <c r="H36" i="142"/>
  <c r="I36" i="142"/>
  <c r="J36" i="142"/>
  <c r="K36" i="142"/>
  <c r="L36" i="142"/>
  <c r="M36" i="142"/>
  <c r="N36" i="142"/>
  <c r="O36" i="142"/>
  <c r="P36" i="142"/>
  <c r="Q36" i="142"/>
  <c r="R36" i="142"/>
  <c r="G37" i="142"/>
  <c r="H37" i="142"/>
  <c r="I37" i="142"/>
  <c r="J37" i="142"/>
  <c r="K37" i="142"/>
  <c r="L37" i="142"/>
  <c r="M37" i="142"/>
  <c r="N37" i="142"/>
  <c r="O37" i="142"/>
  <c r="P37" i="142"/>
  <c r="Q37" i="142"/>
  <c r="R37" i="142"/>
  <c r="G38" i="142"/>
  <c r="H38" i="142"/>
  <c r="I38" i="142"/>
  <c r="J38" i="142"/>
  <c r="K38" i="142"/>
  <c r="L38" i="142"/>
  <c r="M38" i="142"/>
  <c r="N38" i="142"/>
  <c r="O38" i="142"/>
  <c r="P38" i="142"/>
  <c r="Q38" i="142"/>
  <c r="R38" i="142"/>
  <c r="G39" i="142"/>
  <c r="H39" i="142"/>
  <c r="I39" i="142"/>
  <c r="J39" i="142"/>
  <c r="K39" i="142"/>
  <c r="L39" i="142"/>
  <c r="M39" i="142"/>
  <c r="N39" i="142"/>
  <c r="O39" i="142"/>
  <c r="P39" i="142"/>
  <c r="Q39" i="142"/>
  <c r="R39" i="142"/>
  <c r="G40" i="142"/>
  <c r="H40" i="142"/>
  <c r="I40" i="142"/>
  <c r="J40" i="142"/>
  <c r="K40" i="142"/>
  <c r="L40" i="142"/>
  <c r="M40" i="142"/>
  <c r="N40" i="142"/>
  <c r="O40" i="142"/>
  <c r="P40" i="142"/>
  <c r="Q40" i="142"/>
  <c r="R40" i="142"/>
  <c r="G41" i="142"/>
  <c r="H41" i="142"/>
  <c r="I41" i="142"/>
  <c r="J41" i="142"/>
  <c r="K41" i="142"/>
  <c r="L41" i="142"/>
  <c r="M41" i="142"/>
  <c r="N41" i="142"/>
  <c r="O41" i="142"/>
  <c r="P41" i="142"/>
  <c r="Q41" i="142"/>
  <c r="R41" i="142"/>
  <c r="G42" i="142"/>
  <c r="H42" i="142"/>
  <c r="I42" i="142"/>
  <c r="J42" i="142"/>
  <c r="K42" i="142"/>
  <c r="L42" i="142"/>
  <c r="M42" i="142"/>
  <c r="N42" i="142"/>
  <c r="O42" i="142"/>
  <c r="P42" i="142"/>
  <c r="Q42" i="142"/>
  <c r="R42" i="142"/>
  <c r="G43" i="142"/>
  <c r="H43" i="142"/>
  <c r="I43" i="142"/>
  <c r="J43" i="142"/>
  <c r="K43" i="142"/>
  <c r="L43" i="142"/>
  <c r="M43" i="142"/>
  <c r="N43" i="142"/>
  <c r="O43" i="142"/>
  <c r="P43" i="142"/>
  <c r="Q43" i="142"/>
  <c r="R43" i="142"/>
  <c r="G44" i="142"/>
  <c r="H44" i="142"/>
  <c r="I44" i="142"/>
  <c r="J44" i="142"/>
  <c r="K44" i="142"/>
  <c r="L44" i="142"/>
  <c r="M44" i="142"/>
  <c r="N44" i="142"/>
  <c r="O44" i="142"/>
  <c r="P44" i="142"/>
  <c r="Q44" i="142"/>
  <c r="R44" i="142"/>
  <c r="G45" i="142"/>
  <c r="H45" i="142"/>
  <c r="I45" i="142"/>
  <c r="J45" i="142"/>
  <c r="K45" i="142"/>
  <c r="L45" i="142"/>
  <c r="M45" i="142"/>
  <c r="N45" i="142"/>
  <c r="O45" i="142"/>
  <c r="P45" i="142"/>
  <c r="Q45" i="142"/>
  <c r="R45" i="142"/>
  <c r="G46" i="142"/>
  <c r="H46" i="142"/>
  <c r="I46" i="142"/>
  <c r="J46" i="142"/>
  <c r="K46" i="142"/>
  <c r="L46" i="142"/>
  <c r="M46" i="142"/>
  <c r="N46" i="142"/>
  <c r="O46" i="142"/>
  <c r="P46" i="142"/>
  <c r="Q46" i="142"/>
  <c r="R46" i="142"/>
  <c r="G47" i="142"/>
  <c r="H47" i="142"/>
  <c r="I47" i="142"/>
  <c r="J47" i="142"/>
  <c r="K47" i="142"/>
  <c r="L47" i="142"/>
  <c r="M47" i="142"/>
  <c r="N47" i="142"/>
  <c r="O47" i="142"/>
  <c r="P47" i="142"/>
  <c r="Q47" i="142"/>
  <c r="R47" i="142"/>
  <c r="G48" i="142"/>
  <c r="H48" i="142"/>
  <c r="I48" i="142"/>
  <c r="J48" i="142"/>
  <c r="K48" i="142"/>
  <c r="L48" i="142"/>
  <c r="M48" i="142"/>
  <c r="N48" i="142"/>
  <c r="O48" i="142"/>
  <c r="P48" i="142"/>
  <c r="Q48" i="142"/>
  <c r="R48" i="142"/>
  <c r="G49" i="142"/>
  <c r="H49" i="142"/>
  <c r="I49" i="142"/>
  <c r="J49" i="142"/>
  <c r="K49" i="142"/>
  <c r="L49" i="142"/>
  <c r="M49" i="142"/>
  <c r="N49" i="142"/>
  <c r="O49" i="142"/>
  <c r="P49" i="142"/>
  <c r="Q49" i="142"/>
  <c r="R49" i="142"/>
  <c r="G50" i="142"/>
  <c r="H50" i="142"/>
  <c r="I50" i="142"/>
  <c r="J50" i="142"/>
  <c r="K50" i="142"/>
  <c r="L50" i="142"/>
  <c r="M50" i="142"/>
  <c r="N50" i="142"/>
  <c r="O50" i="142"/>
  <c r="P50" i="142"/>
  <c r="Q50" i="142"/>
  <c r="R50" i="142"/>
  <c r="G51" i="142"/>
  <c r="H51" i="142"/>
  <c r="I51" i="142"/>
  <c r="J51" i="142"/>
  <c r="K51" i="142"/>
  <c r="L51" i="142"/>
  <c r="M51" i="142"/>
  <c r="N51" i="142"/>
  <c r="O51" i="142"/>
  <c r="P51" i="142"/>
  <c r="Q51" i="142"/>
  <c r="R51" i="142"/>
  <c r="G52" i="142"/>
  <c r="H52" i="142"/>
  <c r="I52" i="142"/>
  <c r="J52" i="142"/>
  <c r="K52" i="142"/>
  <c r="L52" i="142"/>
  <c r="M52" i="142"/>
  <c r="N52" i="142"/>
  <c r="O52" i="142"/>
  <c r="P52" i="142"/>
  <c r="Q52" i="142"/>
  <c r="R52" i="142"/>
  <c r="G53" i="142"/>
  <c r="H53" i="142"/>
  <c r="I53" i="142"/>
  <c r="J53" i="142"/>
  <c r="K53" i="142"/>
  <c r="L53" i="142"/>
  <c r="M53" i="142"/>
  <c r="N53" i="142"/>
  <c r="O53" i="142"/>
  <c r="P53" i="142"/>
  <c r="Q53" i="142"/>
  <c r="R53" i="142"/>
  <c r="G54" i="142"/>
  <c r="H54" i="142"/>
  <c r="I54" i="142"/>
  <c r="J54" i="142"/>
  <c r="K54" i="142"/>
  <c r="L54" i="142"/>
  <c r="M54" i="142"/>
  <c r="N54" i="142"/>
  <c r="O54" i="142"/>
  <c r="P54" i="142"/>
  <c r="Q54" i="142"/>
  <c r="R54" i="142"/>
  <c r="G55" i="142"/>
  <c r="H55" i="142"/>
  <c r="I55" i="142"/>
  <c r="J55" i="142"/>
  <c r="K55" i="142"/>
  <c r="L55" i="142"/>
  <c r="M55" i="142"/>
  <c r="N55" i="142"/>
  <c r="O55" i="142"/>
  <c r="P55" i="142"/>
  <c r="Q55" i="142"/>
  <c r="R55" i="142"/>
  <c r="G56" i="142"/>
  <c r="H56" i="142"/>
  <c r="I56" i="142"/>
  <c r="J56" i="142"/>
  <c r="K56" i="142"/>
  <c r="L56" i="142"/>
  <c r="M56" i="142"/>
  <c r="N56" i="142"/>
  <c r="O56" i="142"/>
  <c r="P56" i="142"/>
  <c r="Q56" i="142"/>
  <c r="R56" i="142"/>
  <c r="G57" i="142"/>
  <c r="H57" i="142"/>
  <c r="I57" i="142"/>
  <c r="J57" i="142"/>
  <c r="K57" i="142"/>
  <c r="L57" i="142"/>
  <c r="M57" i="142"/>
  <c r="N57" i="142"/>
  <c r="O57" i="142"/>
  <c r="P57" i="142"/>
  <c r="Q57" i="142"/>
  <c r="R57" i="142"/>
  <c r="G58" i="142"/>
  <c r="H58" i="142"/>
  <c r="I58" i="142"/>
  <c r="J58" i="142"/>
  <c r="K58" i="142"/>
  <c r="L58" i="142"/>
  <c r="M58" i="142"/>
  <c r="N58" i="142"/>
  <c r="O58" i="142"/>
  <c r="P58" i="142"/>
  <c r="Q58" i="142"/>
  <c r="R58" i="142"/>
  <c r="G59" i="142"/>
  <c r="H59" i="142"/>
  <c r="I59" i="142"/>
  <c r="J59" i="142"/>
  <c r="K59" i="142"/>
  <c r="L59" i="142"/>
  <c r="M59" i="142"/>
  <c r="N59" i="142"/>
  <c r="O59" i="142"/>
  <c r="P59" i="142"/>
  <c r="Q59" i="142"/>
  <c r="R59" i="142"/>
  <c r="G60" i="142"/>
  <c r="H60" i="142"/>
  <c r="I60" i="142"/>
  <c r="J60" i="142"/>
  <c r="K60" i="142"/>
  <c r="L60" i="142"/>
  <c r="M60" i="142"/>
  <c r="N60" i="142"/>
  <c r="O60" i="142"/>
  <c r="P60" i="142"/>
  <c r="Q60" i="142"/>
  <c r="R60" i="142"/>
  <c r="G61" i="142"/>
  <c r="H61" i="142"/>
  <c r="I61" i="142"/>
  <c r="J61" i="142"/>
  <c r="K61" i="142"/>
  <c r="L61" i="142"/>
  <c r="M61" i="142"/>
  <c r="N61" i="142"/>
  <c r="O61" i="142"/>
  <c r="P61" i="142"/>
  <c r="Q61" i="142"/>
  <c r="R61" i="142"/>
  <c r="G62" i="142"/>
  <c r="H62" i="142"/>
  <c r="I62" i="142"/>
  <c r="J62" i="142"/>
  <c r="K62" i="142"/>
  <c r="L62" i="142"/>
  <c r="M62" i="142"/>
  <c r="N62" i="142"/>
  <c r="O62" i="142"/>
  <c r="P62" i="142"/>
  <c r="Q62" i="142"/>
  <c r="R62" i="142"/>
  <c r="G63" i="142"/>
  <c r="H63" i="142"/>
  <c r="I63" i="142"/>
  <c r="J63" i="142"/>
  <c r="K63" i="142"/>
  <c r="L63" i="142"/>
  <c r="M63" i="142"/>
  <c r="N63" i="142"/>
  <c r="O63" i="142"/>
  <c r="P63" i="142"/>
  <c r="Q63" i="142"/>
  <c r="R63" i="142"/>
  <c r="G64" i="142"/>
  <c r="H64" i="142"/>
  <c r="I64" i="142"/>
  <c r="J64" i="142"/>
  <c r="K64" i="142"/>
  <c r="L64" i="142"/>
  <c r="M64" i="142"/>
  <c r="N64" i="142"/>
  <c r="O64" i="142"/>
  <c r="P64" i="142"/>
  <c r="Q64" i="142"/>
  <c r="R64" i="142"/>
  <c r="G65" i="142"/>
  <c r="H65" i="142"/>
  <c r="I65" i="142"/>
  <c r="J65" i="142"/>
  <c r="K65" i="142"/>
  <c r="L65" i="142"/>
  <c r="M65" i="142"/>
  <c r="N65" i="142"/>
  <c r="O65" i="142"/>
  <c r="P65" i="142"/>
  <c r="Q65" i="142"/>
  <c r="R65" i="142"/>
  <c r="G66" i="142"/>
  <c r="H66" i="142"/>
  <c r="I66" i="142"/>
  <c r="J66" i="142"/>
  <c r="K66" i="142"/>
  <c r="L66" i="142"/>
  <c r="M66" i="142"/>
  <c r="N66" i="142"/>
  <c r="O66" i="142"/>
  <c r="P66" i="142"/>
  <c r="Q66" i="142"/>
  <c r="R66" i="142"/>
  <c r="G67" i="142"/>
  <c r="H67" i="142"/>
  <c r="I67" i="142"/>
  <c r="J67" i="142"/>
  <c r="K67" i="142"/>
  <c r="L67" i="142"/>
  <c r="M67" i="142"/>
  <c r="N67" i="142"/>
  <c r="O67" i="142"/>
  <c r="P67" i="142"/>
  <c r="Q67" i="142"/>
  <c r="R67" i="142"/>
  <c r="G68" i="142"/>
  <c r="H68" i="142"/>
  <c r="I68" i="142"/>
  <c r="J68" i="142"/>
  <c r="K68" i="142"/>
  <c r="L68" i="142"/>
  <c r="M68" i="142"/>
  <c r="N68" i="142"/>
  <c r="O68" i="142"/>
  <c r="P68" i="142"/>
  <c r="Q68" i="142"/>
  <c r="R68" i="142"/>
  <c r="G69" i="142"/>
  <c r="H69" i="142"/>
  <c r="I69" i="142"/>
  <c r="J69" i="142"/>
  <c r="K69" i="142"/>
  <c r="L69" i="142"/>
  <c r="M69" i="142"/>
  <c r="N69" i="142"/>
  <c r="O69" i="142"/>
  <c r="P69" i="142"/>
  <c r="Q69" i="142"/>
  <c r="R69" i="142"/>
  <c r="G70" i="142"/>
  <c r="H70" i="142"/>
  <c r="I70" i="142"/>
  <c r="J70" i="142"/>
  <c r="K70" i="142"/>
  <c r="L70" i="142"/>
  <c r="M70" i="142"/>
  <c r="N70" i="142"/>
  <c r="O70" i="142"/>
  <c r="P70" i="142"/>
  <c r="Q70" i="142"/>
  <c r="R70" i="142"/>
  <c r="G71" i="142"/>
  <c r="H71" i="142"/>
  <c r="I71" i="142"/>
  <c r="J71" i="142"/>
  <c r="K71" i="142"/>
  <c r="L71" i="142"/>
  <c r="M71" i="142"/>
  <c r="N71" i="142"/>
  <c r="O71" i="142"/>
  <c r="P71" i="142"/>
  <c r="Q71" i="142"/>
  <c r="R71" i="142"/>
  <c r="G72" i="142"/>
  <c r="H72" i="142"/>
  <c r="I72" i="142"/>
  <c r="J72" i="142"/>
  <c r="K72" i="142"/>
  <c r="L72" i="142"/>
  <c r="M72" i="142"/>
  <c r="N72" i="142"/>
  <c r="O72" i="142"/>
  <c r="P72" i="142"/>
  <c r="Q72" i="142"/>
  <c r="R72" i="142"/>
  <c r="G73" i="142"/>
  <c r="H73" i="142"/>
  <c r="I73" i="142"/>
  <c r="J73" i="142"/>
  <c r="K73" i="142"/>
  <c r="L73" i="142"/>
  <c r="M73" i="142"/>
  <c r="N73" i="142"/>
  <c r="O73" i="142"/>
  <c r="P73" i="142"/>
  <c r="Q73" i="142"/>
  <c r="R73" i="142"/>
  <c r="G74" i="142"/>
  <c r="H74" i="142"/>
  <c r="I74" i="142"/>
  <c r="J74" i="142"/>
  <c r="K74" i="142"/>
  <c r="L74" i="142"/>
  <c r="M74" i="142"/>
  <c r="N74" i="142"/>
  <c r="O74" i="142"/>
  <c r="P74" i="142"/>
  <c r="Q74" i="142"/>
  <c r="R74" i="142"/>
  <c r="G75" i="142"/>
  <c r="H75" i="142"/>
  <c r="I75" i="142"/>
  <c r="J75" i="142"/>
  <c r="K75" i="142"/>
  <c r="L75" i="142"/>
  <c r="M75" i="142"/>
  <c r="N75" i="142"/>
  <c r="O75" i="142"/>
  <c r="P75" i="142"/>
  <c r="Q75" i="142"/>
  <c r="R75" i="142"/>
  <c r="G76" i="142"/>
  <c r="H76" i="142"/>
  <c r="I76" i="142"/>
  <c r="J76" i="142"/>
  <c r="K76" i="142"/>
  <c r="L76" i="142"/>
  <c r="M76" i="142"/>
  <c r="N76" i="142"/>
  <c r="O76" i="142"/>
  <c r="P76" i="142"/>
  <c r="Q76" i="142"/>
  <c r="R76" i="142"/>
  <c r="G77" i="142"/>
  <c r="H77" i="142"/>
  <c r="I77" i="142"/>
  <c r="J77" i="142"/>
  <c r="K77" i="142"/>
  <c r="L77" i="142"/>
  <c r="M77" i="142"/>
  <c r="N77" i="142"/>
  <c r="O77" i="142"/>
  <c r="P77" i="142"/>
  <c r="Q77" i="142"/>
  <c r="R77" i="142"/>
  <c r="G78" i="142"/>
  <c r="H78" i="142"/>
  <c r="I78" i="142"/>
  <c r="J78" i="142"/>
  <c r="K78" i="142"/>
  <c r="L78" i="142"/>
  <c r="M78" i="142"/>
  <c r="N78" i="142"/>
  <c r="O78" i="142"/>
  <c r="P78" i="142"/>
  <c r="Q78" i="142"/>
  <c r="R78" i="142"/>
  <c r="G79" i="142"/>
  <c r="H79" i="142"/>
  <c r="I79" i="142"/>
  <c r="J79" i="142"/>
  <c r="K79" i="142"/>
  <c r="L79" i="142"/>
  <c r="M79" i="142"/>
  <c r="N79" i="142"/>
  <c r="O79" i="142"/>
  <c r="P79" i="142"/>
  <c r="Q79" i="142"/>
  <c r="R79" i="142"/>
  <c r="G80" i="142"/>
  <c r="H80" i="142"/>
  <c r="I80" i="142"/>
  <c r="J80" i="142"/>
  <c r="K80" i="142"/>
  <c r="L80" i="142"/>
  <c r="M80" i="142"/>
  <c r="N80" i="142"/>
  <c r="O80" i="142"/>
  <c r="P80" i="142"/>
  <c r="Q80" i="142"/>
  <c r="R80" i="142"/>
  <c r="G81" i="142"/>
  <c r="H81" i="142"/>
  <c r="I81" i="142"/>
  <c r="J81" i="142"/>
  <c r="K81" i="142"/>
  <c r="L81" i="142"/>
  <c r="M81" i="142"/>
  <c r="N81" i="142"/>
  <c r="O81" i="142"/>
  <c r="P81" i="142"/>
  <c r="Q81" i="142"/>
  <c r="R81" i="142"/>
  <c r="G82" i="142"/>
  <c r="H82" i="142"/>
  <c r="I82" i="142"/>
  <c r="J82" i="142"/>
  <c r="K82" i="142"/>
  <c r="L82" i="142"/>
  <c r="M82" i="142"/>
  <c r="N82" i="142"/>
  <c r="O82" i="142"/>
  <c r="P82" i="142"/>
  <c r="Q82" i="142"/>
  <c r="R82" i="142"/>
  <c r="G83" i="142"/>
  <c r="H83" i="142"/>
  <c r="I83" i="142"/>
  <c r="J83" i="142"/>
  <c r="K83" i="142"/>
  <c r="L83" i="142"/>
  <c r="M83" i="142"/>
  <c r="N83" i="142"/>
  <c r="O83" i="142"/>
  <c r="P83" i="142"/>
  <c r="Q83" i="142"/>
  <c r="R83" i="142"/>
  <c r="G84" i="142"/>
  <c r="H84" i="142"/>
  <c r="I84" i="142"/>
  <c r="J84" i="142"/>
  <c r="K84" i="142"/>
  <c r="L84" i="142"/>
  <c r="M84" i="142"/>
  <c r="N84" i="142"/>
  <c r="O84" i="142"/>
  <c r="P84" i="142"/>
  <c r="Q84" i="142"/>
  <c r="R84" i="142"/>
  <c r="G85" i="142"/>
  <c r="H85" i="142"/>
  <c r="I85" i="142"/>
  <c r="J85" i="142"/>
  <c r="K85" i="142"/>
  <c r="L85" i="142"/>
  <c r="M85" i="142"/>
  <c r="N85" i="142"/>
  <c r="O85" i="142"/>
  <c r="P85" i="142"/>
  <c r="Q85" i="142"/>
  <c r="R85" i="142"/>
  <c r="G86" i="142"/>
  <c r="H86" i="142"/>
  <c r="I86" i="142"/>
  <c r="J86" i="142"/>
  <c r="K86" i="142"/>
  <c r="L86" i="142"/>
  <c r="M86" i="142"/>
  <c r="N86" i="142"/>
  <c r="O86" i="142"/>
  <c r="P86" i="142"/>
  <c r="Q86" i="142"/>
  <c r="R86" i="142"/>
  <c r="G87" i="142"/>
  <c r="H87" i="142"/>
  <c r="I87" i="142"/>
  <c r="J87" i="142"/>
  <c r="K87" i="142"/>
  <c r="L87" i="142"/>
  <c r="M87" i="142"/>
  <c r="N87" i="142"/>
  <c r="O87" i="142"/>
  <c r="P87" i="142"/>
  <c r="Q87" i="142"/>
  <c r="R87" i="142"/>
  <c r="G88" i="142"/>
  <c r="H88" i="142"/>
  <c r="I88" i="142"/>
  <c r="J88" i="142"/>
  <c r="K88" i="142"/>
  <c r="L88" i="142"/>
  <c r="M88" i="142"/>
  <c r="N88" i="142"/>
  <c r="O88" i="142"/>
  <c r="P88" i="142"/>
  <c r="Q88" i="142"/>
  <c r="R88" i="142"/>
  <c r="G89" i="142"/>
  <c r="H89" i="142"/>
  <c r="I89" i="142"/>
  <c r="J89" i="142"/>
  <c r="K89" i="142"/>
  <c r="L89" i="142"/>
  <c r="M89" i="142"/>
  <c r="N89" i="142"/>
  <c r="O89" i="142"/>
  <c r="P89" i="142"/>
  <c r="Q89" i="142"/>
  <c r="R89" i="142"/>
  <c r="G90" i="142"/>
  <c r="H90" i="142"/>
  <c r="I90" i="142"/>
  <c r="J90" i="142"/>
  <c r="K90" i="142"/>
  <c r="L90" i="142"/>
  <c r="M90" i="142"/>
  <c r="N90" i="142"/>
  <c r="O90" i="142"/>
  <c r="P90" i="142"/>
  <c r="Q90" i="142"/>
  <c r="R90" i="142"/>
  <c r="G91" i="142"/>
  <c r="H91" i="142"/>
  <c r="I91" i="142"/>
  <c r="J91" i="142"/>
  <c r="K91" i="142"/>
  <c r="L91" i="142"/>
  <c r="M91" i="142"/>
  <c r="N91" i="142"/>
  <c r="O91" i="142"/>
  <c r="P91" i="142"/>
  <c r="Q91" i="142"/>
  <c r="R91" i="142"/>
  <c r="G92" i="142"/>
  <c r="H92" i="142"/>
  <c r="I92" i="142"/>
  <c r="J92" i="142"/>
  <c r="K92" i="142"/>
  <c r="L92" i="142"/>
  <c r="M92" i="142"/>
  <c r="N92" i="142"/>
  <c r="O92" i="142"/>
  <c r="P92" i="142"/>
  <c r="Q92" i="142"/>
  <c r="R92" i="142"/>
  <c r="G93" i="142"/>
  <c r="H93" i="142"/>
  <c r="I93" i="142"/>
  <c r="J93" i="142"/>
  <c r="K93" i="142"/>
  <c r="L93" i="142"/>
  <c r="M93" i="142"/>
  <c r="N93" i="142"/>
  <c r="O93" i="142"/>
  <c r="P93" i="142"/>
  <c r="Q93" i="142"/>
  <c r="R93" i="142"/>
  <c r="G94" i="142"/>
  <c r="H94" i="142"/>
  <c r="I94" i="142"/>
  <c r="J94" i="142"/>
  <c r="K94" i="142"/>
  <c r="L94" i="142"/>
  <c r="M94" i="142"/>
  <c r="N94" i="142"/>
  <c r="O94" i="142"/>
  <c r="P94" i="142"/>
  <c r="Q94" i="142"/>
  <c r="R94" i="142"/>
  <c r="G95" i="142"/>
  <c r="H95" i="142"/>
  <c r="I95" i="142"/>
  <c r="J95" i="142"/>
  <c r="K95" i="142"/>
  <c r="L95" i="142"/>
  <c r="M95" i="142"/>
  <c r="N95" i="142"/>
  <c r="O95" i="142"/>
  <c r="P95" i="142"/>
  <c r="Q95" i="142"/>
  <c r="R95" i="142"/>
  <c r="G96" i="142"/>
  <c r="H96" i="142"/>
  <c r="I96" i="142"/>
  <c r="J96" i="142"/>
  <c r="K96" i="142"/>
  <c r="L96" i="142"/>
  <c r="M96" i="142"/>
  <c r="N96" i="142"/>
  <c r="O96" i="142"/>
  <c r="P96" i="142"/>
  <c r="Q96" i="142"/>
  <c r="R96" i="142"/>
  <c r="G97" i="142"/>
  <c r="H97" i="142"/>
  <c r="I97" i="142"/>
  <c r="J97" i="142"/>
  <c r="K97" i="142"/>
  <c r="L97" i="142"/>
  <c r="M97" i="142"/>
  <c r="N97" i="142"/>
  <c r="O97" i="142"/>
  <c r="P97" i="142"/>
  <c r="Q97" i="142"/>
  <c r="R97" i="142"/>
  <c r="G98" i="142"/>
  <c r="H98" i="142"/>
  <c r="I98" i="142"/>
  <c r="J98" i="142"/>
  <c r="K98" i="142"/>
  <c r="L98" i="142"/>
  <c r="M98" i="142"/>
  <c r="N98" i="142"/>
  <c r="O98" i="142"/>
  <c r="P98" i="142"/>
  <c r="Q98" i="142"/>
  <c r="R98" i="142"/>
  <c r="G99" i="142"/>
  <c r="H99" i="142"/>
  <c r="I99" i="142"/>
  <c r="J99" i="142"/>
  <c r="K99" i="142"/>
  <c r="L99" i="142"/>
  <c r="M99" i="142"/>
  <c r="N99" i="142"/>
  <c r="O99" i="142"/>
  <c r="P99" i="142"/>
  <c r="Q99" i="142"/>
  <c r="R99" i="142"/>
  <c r="G100" i="142"/>
  <c r="H100" i="142"/>
  <c r="I100" i="142"/>
  <c r="J100" i="142"/>
  <c r="K100" i="142"/>
  <c r="L100" i="142"/>
  <c r="M100" i="142"/>
  <c r="N100" i="142"/>
  <c r="O100" i="142"/>
  <c r="P100" i="142"/>
  <c r="Q100" i="142"/>
  <c r="R100" i="142"/>
  <c r="G101" i="142"/>
  <c r="H101" i="142"/>
  <c r="I101" i="142"/>
  <c r="J101" i="142"/>
  <c r="K101" i="142"/>
  <c r="L101" i="142"/>
  <c r="M101" i="142"/>
  <c r="N101" i="142"/>
  <c r="O101" i="142"/>
  <c r="P101" i="142"/>
  <c r="Q101" i="142"/>
  <c r="R101" i="142"/>
  <c r="G102" i="142"/>
  <c r="H102" i="142"/>
  <c r="I102" i="142"/>
  <c r="J102" i="142"/>
  <c r="K102" i="142"/>
  <c r="L102" i="142"/>
  <c r="M102" i="142"/>
  <c r="N102" i="142"/>
  <c r="O102" i="142"/>
  <c r="P102" i="142"/>
  <c r="Q102" i="142"/>
  <c r="R102" i="142"/>
  <c r="G103" i="142"/>
  <c r="H103" i="142"/>
  <c r="I103" i="142"/>
  <c r="J103" i="142"/>
  <c r="K103" i="142"/>
  <c r="L103" i="142"/>
  <c r="M103" i="142"/>
  <c r="N103" i="142"/>
  <c r="O103" i="142"/>
  <c r="P103" i="142"/>
  <c r="Q103" i="142"/>
  <c r="R103" i="142"/>
  <c r="G104" i="142"/>
  <c r="H104" i="142"/>
  <c r="I104" i="142"/>
  <c r="J104" i="142"/>
  <c r="K104" i="142"/>
  <c r="L104" i="142"/>
  <c r="M104" i="142"/>
  <c r="N104" i="142"/>
  <c r="O104" i="142"/>
  <c r="P104" i="142"/>
  <c r="Q104" i="142"/>
  <c r="R104" i="142"/>
  <c r="G105" i="142"/>
  <c r="H105" i="142"/>
  <c r="I105" i="142"/>
  <c r="J105" i="142"/>
  <c r="K105" i="142"/>
  <c r="L105" i="142"/>
  <c r="M105" i="142"/>
  <c r="N105" i="142"/>
  <c r="O105" i="142"/>
  <c r="P105" i="142"/>
  <c r="Q105" i="142"/>
  <c r="R105" i="142"/>
  <c r="G106" i="142"/>
  <c r="H106" i="142"/>
  <c r="I106" i="142"/>
  <c r="J106" i="142"/>
  <c r="K106" i="142"/>
  <c r="L106" i="142"/>
  <c r="M106" i="142"/>
  <c r="N106" i="142"/>
  <c r="O106" i="142"/>
  <c r="P106" i="142"/>
  <c r="Q106" i="142"/>
  <c r="R106" i="142"/>
  <c r="G107" i="142"/>
  <c r="H107" i="142"/>
  <c r="I107" i="142"/>
  <c r="J107" i="142"/>
  <c r="K107" i="142"/>
  <c r="L107" i="142"/>
  <c r="M107" i="142"/>
  <c r="N107" i="142"/>
  <c r="O107" i="142"/>
  <c r="P107" i="142"/>
  <c r="Q107" i="142"/>
  <c r="R107" i="142"/>
  <c r="G108" i="142"/>
  <c r="H108" i="142"/>
  <c r="I108" i="142"/>
  <c r="J108" i="142"/>
  <c r="K108" i="142"/>
  <c r="L108" i="142"/>
  <c r="M108" i="142"/>
  <c r="N108" i="142"/>
  <c r="O108" i="142"/>
  <c r="P108" i="142"/>
  <c r="Q108" i="142"/>
  <c r="R108" i="142"/>
  <c r="G109" i="142"/>
  <c r="H109" i="142"/>
  <c r="I109" i="142"/>
  <c r="J109" i="142"/>
  <c r="K109" i="142"/>
  <c r="L109" i="142"/>
  <c r="M109" i="142"/>
  <c r="N109" i="142"/>
  <c r="O109" i="142"/>
  <c r="P109" i="142"/>
  <c r="Q109" i="142"/>
  <c r="R109" i="142"/>
  <c r="H16" i="142"/>
  <c r="I16" i="142"/>
  <c r="J16" i="142"/>
  <c r="K16" i="142"/>
  <c r="L16" i="142"/>
  <c r="M16" i="142"/>
  <c r="N16" i="142"/>
  <c r="O16" i="142"/>
  <c r="P16" i="142"/>
  <c r="Q16" i="142"/>
  <c r="R16" i="142"/>
  <c r="G16" i="142"/>
  <c r="C1144" i="142"/>
  <c r="D1144" i="142"/>
  <c r="C1145" i="142"/>
  <c r="D1145" i="142" s="1"/>
  <c r="C1146" i="142"/>
  <c r="D1146" i="142" s="1"/>
  <c r="C1147" i="142"/>
  <c r="D1147" i="142" s="1"/>
  <c r="C1148" i="142"/>
  <c r="D1148" i="142" s="1"/>
  <c r="C1149" i="142"/>
  <c r="D1149" i="142" s="1"/>
  <c r="C1150" i="142"/>
  <c r="D1150" i="142" s="1"/>
  <c r="C1151" i="142"/>
  <c r="D1151" i="142"/>
  <c r="C1152" i="142"/>
  <c r="D1152" i="142"/>
  <c r="C1153" i="142"/>
  <c r="D1153" i="142" s="1"/>
  <c r="C1154" i="142"/>
  <c r="D1154" i="142" s="1"/>
  <c r="C1155" i="142"/>
  <c r="D1155" i="142" s="1"/>
  <c r="D1156" i="142"/>
  <c r="V111" i="142" s="1"/>
  <c r="C1157" i="142"/>
  <c r="D1157" i="142" s="1"/>
  <c r="C1158" i="142"/>
  <c r="D1158" i="142" s="1"/>
  <c r="C1159" i="142"/>
  <c r="D1159" i="142"/>
  <c r="C1160" i="142"/>
  <c r="D1160" i="142"/>
  <c r="C1161" i="142"/>
  <c r="D1161" i="142" s="1"/>
  <c r="C1162" i="142"/>
  <c r="D1162" i="142" s="1"/>
  <c r="C1163" i="142"/>
  <c r="D1163" i="142" s="1"/>
  <c r="C1164" i="142"/>
  <c r="D1164" i="142" s="1"/>
  <c r="C1165" i="142"/>
  <c r="D1165" i="142" s="1"/>
  <c r="C1166" i="142"/>
  <c r="D1166" i="142" s="1"/>
  <c r="C1167" i="142"/>
  <c r="D1167" i="142"/>
  <c r="C1168" i="142"/>
  <c r="D1168" i="142"/>
  <c r="C1169" i="142"/>
  <c r="D1169" i="142" s="1"/>
  <c r="C1170" i="142"/>
  <c r="D1170" i="142" s="1"/>
  <c r="C1171" i="142"/>
  <c r="D1171" i="142" s="1"/>
  <c r="C1172" i="142"/>
  <c r="D1172" i="142" s="1"/>
  <c r="C1173" i="142"/>
  <c r="D1173" i="142" s="1"/>
  <c r="C1174" i="142"/>
  <c r="D1174" i="142" s="1"/>
  <c r="C1175" i="142"/>
  <c r="D1175" i="142"/>
  <c r="C1176" i="142"/>
  <c r="D1176" i="142"/>
  <c r="C1177" i="142"/>
  <c r="D1177" i="142" s="1"/>
  <c r="C1178" i="142"/>
  <c r="D1178" i="142" s="1"/>
  <c r="C1179" i="142"/>
  <c r="D1179" i="142" s="1"/>
  <c r="C1180" i="142"/>
  <c r="D1180" i="142" s="1"/>
  <c r="C1181" i="142"/>
  <c r="D1181" i="142" s="1"/>
  <c r="C1182" i="142"/>
  <c r="D1182" i="142" s="1"/>
  <c r="C1183" i="142"/>
  <c r="D1183" i="142"/>
  <c r="C1184" i="142"/>
  <c r="D1184" i="142"/>
  <c r="C1185" i="142"/>
  <c r="D1185" i="142" s="1"/>
  <c r="C1186" i="142"/>
  <c r="D1186" i="142" s="1"/>
  <c r="C1187" i="142"/>
  <c r="D1187" i="142" s="1"/>
  <c r="C1188" i="142"/>
  <c r="D1188" i="142" s="1"/>
  <c r="C1189" i="142"/>
  <c r="D1189" i="142" s="1"/>
  <c r="C1190" i="142"/>
  <c r="D1190" i="142" s="1"/>
  <c r="C1191" i="142"/>
  <c r="D1191" i="142"/>
  <c r="C1192" i="142"/>
  <c r="D1192" i="142"/>
  <c r="C1193" i="142"/>
  <c r="D1193" i="142" s="1"/>
  <c r="C1194" i="142"/>
  <c r="D1194" i="142" s="1"/>
  <c r="C1195" i="142"/>
  <c r="D1195" i="142" s="1"/>
  <c r="C1196" i="142"/>
  <c r="D1196" i="142" s="1"/>
  <c r="C1197" i="142"/>
  <c r="D1197" i="142" s="1"/>
  <c r="C1198" i="142"/>
  <c r="D1198" i="142" s="1"/>
  <c r="C1199" i="142"/>
  <c r="D1199" i="142"/>
  <c r="C1200" i="142"/>
  <c r="D1200" i="142"/>
  <c r="C1201" i="142"/>
  <c r="D1201" i="142" s="1"/>
  <c r="C1202" i="142"/>
  <c r="D1202" i="142" s="1"/>
  <c r="C1203" i="142"/>
  <c r="D1203" i="142" s="1"/>
  <c r="C1204" i="142"/>
  <c r="D1204" i="142" s="1"/>
  <c r="C1205" i="142"/>
  <c r="D1205" i="142" s="1"/>
  <c r="C1206" i="142"/>
  <c r="D1206" i="142" s="1"/>
  <c r="C1207" i="142"/>
  <c r="D1207" i="142"/>
  <c r="C1208" i="142"/>
  <c r="D1208" i="142"/>
  <c r="C1209" i="142"/>
  <c r="D1209" i="142" s="1"/>
  <c r="C1210" i="142"/>
  <c r="D1210" i="142" s="1"/>
  <c r="C1211" i="142"/>
  <c r="D1211" i="142" s="1"/>
  <c r="C1212" i="142"/>
  <c r="D1212" i="142" s="1"/>
  <c r="C1213" i="142"/>
  <c r="D1213" i="142" s="1"/>
  <c r="C1214" i="142"/>
  <c r="D1214" i="142" s="1"/>
  <c r="C1215" i="142"/>
  <c r="D1215" i="142"/>
  <c r="A1144" i="142"/>
  <c r="A1145" i="142"/>
  <c r="A1146" i="142"/>
  <c r="A1147" i="142"/>
  <c r="A1148" i="142"/>
  <c r="A1149" i="142"/>
  <c r="A1150" i="142"/>
  <c r="A1151" i="142"/>
  <c r="A1152" i="142"/>
  <c r="A1153" i="142"/>
  <c r="A1154" i="142"/>
  <c r="A1155" i="142"/>
  <c r="A1156" i="142"/>
  <c r="A1157" i="142"/>
  <c r="A1158" i="142"/>
  <c r="A1159" i="142"/>
  <c r="A1160" i="142"/>
  <c r="A1161" i="142"/>
  <c r="A1162" i="142"/>
  <c r="A1163" i="142"/>
  <c r="A1164" i="142"/>
  <c r="A1165" i="142"/>
  <c r="A1166" i="142"/>
  <c r="A1167" i="142"/>
  <c r="A1168" i="142"/>
  <c r="A1169" i="142"/>
  <c r="A1170" i="142"/>
  <c r="A1171" i="142"/>
  <c r="A1172" i="142"/>
  <c r="A1173" i="142"/>
  <c r="A1174" i="142"/>
  <c r="A1175" i="142"/>
  <c r="A1176" i="142"/>
  <c r="A1177" i="142"/>
  <c r="A1178" i="142"/>
  <c r="A1179" i="142"/>
  <c r="A1180" i="142"/>
  <c r="A1181" i="142"/>
  <c r="A1182" i="142"/>
  <c r="A1183" i="142"/>
  <c r="A1184" i="142"/>
  <c r="A1185" i="142"/>
  <c r="A1186" i="142"/>
  <c r="A1187" i="142"/>
  <c r="A1188" i="142"/>
  <c r="A1189" i="142"/>
  <c r="A1190" i="142"/>
  <c r="A1191" i="142"/>
  <c r="A1192" i="142"/>
  <c r="A1193" i="142"/>
  <c r="A1194" i="142"/>
  <c r="A1195" i="142"/>
  <c r="A1196" i="142"/>
  <c r="A1197" i="142"/>
  <c r="A1198" i="142"/>
  <c r="A1199" i="142"/>
  <c r="A1200" i="142"/>
  <c r="A1201" i="142"/>
  <c r="A1202" i="142"/>
  <c r="A1203" i="142"/>
  <c r="A1204" i="142"/>
  <c r="A1205" i="142"/>
  <c r="A1206" i="142"/>
  <c r="A1207" i="142"/>
  <c r="A1208" i="142"/>
  <c r="A1209" i="142"/>
  <c r="A1210" i="142"/>
  <c r="A1211" i="142"/>
  <c r="A1212" i="142"/>
  <c r="A1213" i="142"/>
  <c r="A1214" i="142"/>
  <c r="A1215" i="142"/>
  <c r="V110" i="149"/>
  <c r="W110" i="149"/>
  <c r="X110" i="149"/>
  <c r="Y110" i="149"/>
  <c r="Z110" i="149"/>
  <c r="AA110" i="149"/>
  <c r="AB110" i="149"/>
  <c r="AC110" i="149"/>
  <c r="AD110" i="149"/>
  <c r="AE110" i="149"/>
  <c r="AF110" i="149"/>
  <c r="AG110" i="149"/>
  <c r="AH110" i="149"/>
  <c r="V111" i="149"/>
  <c r="W111" i="149"/>
  <c r="X111" i="149"/>
  <c r="AH111" i="149" s="1"/>
  <c r="Y111" i="149"/>
  <c r="Z111" i="149"/>
  <c r="AA111" i="149"/>
  <c r="AB111" i="149"/>
  <c r="AC111" i="149"/>
  <c r="AD111" i="149"/>
  <c r="AE111" i="149"/>
  <c r="AF111" i="149"/>
  <c r="AG111" i="149"/>
  <c r="V112" i="149"/>
  <c r="W112" i="149"/>
  <c r="X112" i="149"/>
  <c r="AH112" i="149" s="1"/>
  <c r="Y112" i="149"/>
  <c r="Z112" i="149"/>
  <c r="AA112" i="149"/>
  <c r="AB112" i="149"/>
  <c r="AC112" i="149"/>
  <c r="AD112" i="149"/>
  <c r="AE112" i="149"/>
  <c r="AF112" i="149"/>
  <c r="AG112" i="149"/>
  <c r="V113" i="149"/>
  <c r="W113" i="149"/>
  <c r="AH113" i="149" s="1"/>
  <c r="X113" i="149"/>
  <c r="Y113" i="149"/>
  <c r="Z113" i="149"/>
  <c r="AA113" i="149"/>
  <c r="AB113" i="149"/>
  <c r="AC113" i="149"/>
  <c r="AD113" i="149"/>
  <c r="AE113" i="149"/>
  <c r="AF113" i="149"/>
  <c r="AG113" i="149"/>
  <c r="V114" i="149"/>
  <c r="AH114" i="149" s="1"/>
  <c r="W114" i="149"/>
  <c r="X114" i="149"/>
  <c r="Y114" i="149"/>
  <c r="Z114" i="149"/>
  <c r="AA114" i="149"/>
  <c r="AB114" i="149"/>
  <c r="AC114" i="149"/>
  <c r="AD114" i="149"/>
  <c r="AE114" i="149"/>
  <c r="AF114" i="149"/>
  <c r="AG114" i="149"/>
  <c r="V115" i="149"/>
  <c r="W115" i="149"/>
  <c r="X115" i="149"/>
  <c r="AH115" i="149" s="1"/>
  <c r="Y115" i="149"/>
  <c r="Z115" i="149"/>
  <c r="AA115" i="149"/>
  <c r="AB115" i="149"/>
  <c r="AC115" i="149"/>
  <c r="AD115" i="149"/>
  <c r="AE115" i="149"/>
  <c r="AF115" i="149"/>
  <c r="AG115" i="149"/>
  <c r="G110" i="149"/>
  <c r="H110" i="149"/>
  <c r="I110" i="149"/>
  <c r="J110" i="149"/>
  <c r="K110" i="149"/>
  <c r="S110" i="149" s="1"/>
  <c r="L110" i="149"/>
  <c r="M110" i="149"/>
  <c r="N110" i="149"/>
  <c r="O110" i="149"/>
  <c r="P110" i="149"/>
  <c r="Q110" i="149"/>
  <c r="R110" i="149"/>
  <c r="G111" i="149"/>
  <c r="S111" i="149" s="1"/>
  <c r="H111" i="149"/>
  <c r="I111" i="149"/>
  <c r="J111" i="149"/>
  <c r="K111" i="149"/>
  <c r="L111" i="149"/>
  <c r="M111" i="149"/>
  <c r="N111" i="149"/>
  <c r="O111" i="149"/>
  <c r="P111" i="149"/>
  <c r="Q111" i="149"/>
  <c r="R111" i="149"/>
  <c r="G112" i="149"/>
  <c r="H112" i="149"/>
  <c r="I112" i="149"/>
  <c r="J112" i="149"/>
  <c r="S112" i="149" s="1"/>
  <c r="K112" i="149"/>
  <c r="L112" i="149"/>
  <c r="M112" i="149"/>
  <c r="N112" i="149"/>
  <c r="O112" i="149"/>
  <c r="P112" i="149"/>
  <c r="Q112" i="149"/>
  <c r="R112" i="149"/>
  <c r="G113" i="149"/>
  <c r="S113" i="149" s="1"/>
  <c r="H113" i="149"/>
  <c r="I113" i="149"/>
  <c r="J113" i="149"/>
  <c r="K113" i="149"/>
  <c r="L113" i="149"/>
  <c r="M113" i="149"/>
  <c r="N113" i="149"/>
  <c r="O113" i="149"/>
  <c r="P113" i="149"/>
  <c r="Q113" i="149"/>
  <c r="R113" i="149"/>
  <c r="G114" i="149"/>
  <c r="S114" i="149" s="1"/>
  <c r="H114" i="149"/>
  <c r="I114" i="149"/>
  <c r="J114" i="149"/>
  <c r="K114" i="149"/>
  <c r="L114" i="149"/>
  <c r="M114" i="149"/>
  <c r="N114" i="149"/>
  <c r="O114" i="149"/>
  <c r="P114" i="149"/>
  <c r="Q114" i="149"/>
  <c r="R114" i="149"/>
  <c r="G115" i="149"/>
  <c r="H115" i="149"/>
  <c r="I115" i="149"/>
  <c r="J115" i="149"/>
  <c r="K115" i="149"/>
  <c r="L115" i="149"/>
  <c r="M115" i="149"/>
  <c r="N115" i="149"/>
  <c r="O115" i="149"/>
  <c r="P115" i="149"/>
  <c r="Q115" i="149"/>
  <c r="R115" i="149"/>
  <c r="S115" i="149"/>
  <c r="V17" i="149"/>
  <c r="W17" i="149"/>
  <c r="X17" i="149"/>
  <c r="Y17" i="149"/>
  <c r="Z17" i="149"/>
  <c r="AA17" i="149"/>
  <c r="AB17" i="149"/>
  <c r="AC17" i="149"/>
  <c r="AD17" i="149"/>
  <c r="AE17" i="149"/>
  <c r="AF17" i="149"/>
  <c r="AG17" i="149"/>
  <c r="V18" i="149"/>
  <c r="W18" i="149"/>
  <c r="X18" i="149"/>
  <c r="Y18" i="149"/>
  <c r="Z18" i="149"/>
  <c r="AA18" i="149"/>
  <c r="AB18" i="149"/>
  <c r="AC18" i="149"/>
  <c r="AD18" i="149"/>
  <c r="AE18" i="149"/>
  <c r="AF18" i="149"/>
  <c r="AG18" i="149"/>
  <c r="V19" i="149"/>
  <c r="W19" i="149"/>
  <c r="X19" i="149"/>
  <c r="Y19" i="149"/>
  <c r="Z19" i="149"/>
  <c r="AA19" i="149"/>
  <c r="AB19" i="149"/>
  <c r="AC19" i="149"/>
  <c r="AD19" i="149"/>
  <c r="AE19" i="149"/>
  <c r="AF19" i="149"/>
  <c r="AG19" i="149"/>
  <c r="V20" i="149"/>
  <c r="W20" i="149"/>
  <c r="X20" i="149"/>
  <c r="Y20" i="149"/>
  <c r="Z20" i="149"/>
  <c r="AA20" i="149"/>
  <c r="AB20" i="149"/>
  <c r="AC20" i="149"/>
  <c r="AD20" i="149"/>
  <c r="AE20" i="149"/>
  <c r="AF20" i="149"/>
  <c r="AG20" i="149"/>
  <c r="V21" i="149"/>
  <c r="W21" i="149"/>
  <c r="X21" i="149"/>
  <c r="Y21" i="149"/>
  <c r="Z21" i="149"/>
  <c r="AA21" i="149"/>
  <c r="AB21" i="149"/>
  <c r="AC21" i="149"/>
  <c r="AD21" i="149"/>
  <c r="AE21" i="149"/>
  <c r="AF21" i="149"/>
  <c r="AG21" i="149"/>
  <c r="V22" i="149"/>
  <c r="W22" i="149"/>
  <c r="X22" i="149"/>
  <c r="Y22" i="149"/>
  <c r="Z22" i="149"/>
  <c r="AA22" i="149"/>
  <c r="AB22" i="149"/>
  <c r="AC22" i="149"/>
  <c r="AD22" i="149"/>
  <c r="AE22" i="149"/>
  <c r="AF22" i="149"/>
  <c r="AG22" i="149"/>
  <c r="V23" i="149"/>
  <c r="W23" i="149"/>
  <c r="X23" i="149"/>
  <c r="Y23" i="149"/>
  <c r="Z23" i="149"/>
  <c r="AA23" i="149"/>
  <c r="AB23" i="149"/>
  <c r="AC23" i="149"/>
  <c r="AD23" i="149"/>
  <c r="AE23" i="149"/>
  <c r="AF23" i="149"/>
  <c r="AG23" i="149"/>
  <c r="V24" i="149"/>
  <c r="W24" i="149"/>
  <c r="X24" i="149"/>
  <c r="Y24" i="149"/>
  <c r="Z24" i="149"/>
  <c r="AA24" i="149"/>
  <c r="AB24" i="149"/>
  <c r="AC24" i="149"/>
  <c r="AD24" i="149"/>
  <c r="AE24" i="149"/>
  <c r="AF24" i="149"/>
  <c r="AG24" i="149"/>
  <c r="V25" i="149"/>
  <c r="W25" i="149"/>
  <c r="X25" i="149"/>
  <c r="Y25" i="149"/>
  <c r="Z25" i="149"/>
  <c r="AA25" i="149"/>
  <c r="AB25" i="149"/>
  <c r="AC25" i="149"/>
  <c r="AD25" i="149"/>
  <c r="AE25" i="149"/>
  <c r="AF25" i="149"/>
  <c r="AG25" i="149"/>
  <c r="V26" i="149"/>
  <c r="W26" i="149"/>
  <c r="X26" i="149"/>
  <c r="Y26" i="149"/>
  <c r="Z26" i="149"/>
  <c r="AA26" i="149"/>
  <c r="AB26" i="149"/>
  <c r="AC26" i="149"/>
  <c r="AD26" i="149"/>
  <c r="AE26" i="149"/>
  <c r="AF26" i="149"/>
  <c r="AG26" i="149"/>
  <c r="V27" i="149"/>
  <c r="W27" i="149"/>
  <c r="X27" i="149"/>
  <c r="Y27" i="149"/>
  <c r="Z27" i="149"/>
  <c r="AA27" i="149"/>
  <c r="AB27" i="149"/>
  <c r="AC27" i="149"/>
  <c r="AD27" i="149"/>
  <c r="AE27" i="149"/>
  <c r="AF27" i="149"/>
  <c r="AG27" i="149"/>
  <c r="V28" i="149"/>
  <c r="W28" i="149"/>
  <c r="X28" i="149"/>
  <c r="Y28" i="149"/>
  <c r="Z28" i="149"/>
  <c r="AA28" i="149"/>
  <c r="AB28" i="149"/>
  <c r="AC28" i="149"/>
  <c r="AD28" i="149"/>
  <c r="AE28" i="149"/>
  <c r="AF28" i="149"/>
  <c r="AG28" i="149"/>
  <c r="V29" i="149"/>
  <c r="W29" i="149"/>
  <c r="X29" i="149"/>
  <c r="Y29" i="149"/>
  <c r="Z29" i="149"/>
  <c r="AA29" i="149"/>
  <c r="AB29" i="149"/>
  <c r="AC29" i="149"/>
  <c r="AD29" i="149"/>
  <c r="AE29" i="149"/>
  <c r="AF29" i="149"/>
  <c r="AG29" i="149"/>
  <c r="V30" i="149"/>
  <c r="W30" i="149"/>
  <c r="X30" i="149"/>
  <c r="Y30" i="149"/>
  <c r="Z30" i="149"/>
  <c r="AA30" i="149"/>
  <c r="AB30" i="149"/>
  <c r="AC30" i="149"/>
  <c r="AD30" i="149"/>
  <c r="AE30" i="149"/>
  <c r="AF30" i="149"/>
  <c r="AG30" i="149"/>
  <c r="V31" i="149"/>
  <c r="W31" i="149"/>
  <c r="X31" i="149"/>
  <c r="Y31" i="149"/>
  <c r="Z31" i="149"/>
  <c r="AA31" i="149"/>
  <c r="AB31" i="149"/>
  <c r="AC31" i="149"/>
  <c r="AD31" i="149"/>
  <c r="AE31" i="149"/>
  <c r="AF31" i="149"/>
  <c r="AG31" i="149"/>
  <c r="V32" i="149"/>
  <c r="W32" i="149"/>
  <c r="X32" i="149"/>
  <c r="Y32" i="149"/>
  <c r="Z32" i="149"/>
  <c r="AA32" i="149"/>
  <c r="AB32" i="149"/>
  <c r="AC32" i="149"/>
  <c r="AD32" i="149"/>
  <c r="AE32" i="149"/>
  <c r="AF32" i="149"/>
  <c r="AG32" i="149"/>
  <c r="V33" i="149"/>
  <c r="W33" i="149"/>
  <c r="X33" i="149"/>
  <c r="Y33" i="149"/>
  <c r="Z33" i="149"/>
  <c r="AA33" i="149"/>
  <c r="AB33" i="149"/>
  <c r="AC33" i="149"/>
  <c r="AD33" i="149"/>
  <c r="AE33" i="149"/>
  <c r="AF33" i="149"/>
  <c r="AG33" i="149"/>
  <c r="V34" i="149"/>
  <c r="W34" i="149"/>
  <c r="X34" i="149"/>
  <c r="Y34" i="149"/>
  <c r="Z34" i="149"/>
  <c r="AA34" i="149"/>
  <c r="AB34" i="149"/>
  <c r="AC34" i="149"/>
  <c r="AD34" i="149"/>
  <c r="AE34" i="149"/>
  <c r="AF34" i="149"/>
  <c r="AG34" i="149"/>
  <c r="V35" i="149"/>
  <c r="W35" i="149"/>
  <c r="X35" i="149"/>
  <c r="Y35" i="149"/>
  <c r="Z35" i="149"/>
  <c r="AA35" i="149"/>
  <c r="AB35" i="149"/>
  <c r="AC35" i="149"/>
  <c r="AD35" i="149"/>
  <c r="AE35" i="149"/>
  <c r="AF35" i="149"/>
  <c r="AG35" i="149"/>
  <c r="V36" i="149"/>
  <c r="W36" i="149"/>
  <c r="X36" i="149"/>
  <c r="Y36" i="149"/>
  <c r="Z36" i="149"/>
  <c r="AA36" i="149"/>
  <c r="AB36" i="149"/>
  <c r="AC36" i="149"/>
  <c r="AD36" i="149"/>
  <c r="AE36" i="149"/>
  <c r="AF36" i="149"/>
  <c r="AG36" i="149"/>
  <c r="V37" i="149"/>
  <c r="W37" i="149"/>
  <c r="X37" i="149"/>
  <c r="Y37" i="149"/>
  <c r="Z37" i="149"/>
  <c r="AA37" i="149"/>
  <c r="AB37" i="149"/>
  <c r="AC37" i="149"/>
  <c r="AD37" i="149"/>
  <c r="AE37" i="149"/>
  <c r="AF37" i="149"/>
  <c r="AG37" i="149"/>
  <c r="V38" i="149"/>
  <c r="W38" i="149"/>
  <c r="X38" i="149"/>
  <c r="Y38" i="149"/>
  <c r="Z38" i="149"/>
  <c r="AA38" i="149"/>
  <c r="AB38" i="149"/>
  <c r="AC38" i="149"/>
  <c r="AD38" i="149"/>
  <c r="AE38" i="149"/>
  <c r="AF38" i="149"/>
  <c r="AG38" i="149"/>
  <c r="V39" i="149"/>
  <c r="W39" i="149"/>
  <c r="X39" i="149"/>
  <c r="Y39" i="149"/>
  <c r="Z39" i="149"/>
  <c r="AA39" i="149"/>
  <c r="AB39" i="149"/>
  <c r="AC39" i="149"/>
  <c r="AD39" i="149"/>
  <c r="AE39" i="149"/>
  <c r="AF39" i="149"/>
  <c r="AG39" i="149"/>
  <c r="V40" i="149"/>
  <c r="W40" i="149"/>
  <c r="X40" i="149"/>
  <c r="Y40" i="149"/>
  <c r="Z40" i="149"/>
  <c r="AA40" i="149"/>
  <c r="AB40" i="149"/>
  <c r="AC40" i="149"/>
  <c r="AD40" i="149"/>
  <c r="AE40" i="149"/>
  <c r="AF40" i="149"/>
  <c r="AG40" i="149"/>
  <c r="V41" i="149"/>
  <c r="W41" i="149"/>
  <c r="X41" i="149"/>
  <c r="Y41" i="149"/>
  <c r="Z41" i="149"/>
  <c r="AA41" i="149"/>
  <c r="AB41" i="149"/>
  <c r="AC41" i="149"/>
  <c r="AD41" i="149"/>
  <c r="AE41" i="149"/>
  <c r="AF41" i="149"/>
  <c r="AG41" i="149"/>
  <c r="V42" i="149"/>
  <c r="W42" i="149"/>
  <c r="X42" i="149"/>
  <c r="Y42" i="149"/>
  <c r="Z42" i="149"/>
  <c r="AA42" i="149"/>
  <c r="AB42" i="149"/>
  <c r="AC42" i="149"/>
  <c r="AD42" i="149"/>
  <c r="AE42" i="149"/>
  <c r="AF42" i="149"/>
  <c r="AG42" i="149"/>
  <c r="V43" i="149"/>
  <c r="W43" i="149"/>
  <c r="X43" i="149"/>
  <c r="Y43" i="149"/>
  <c r="Z43" i="149"/>
  <c r="AA43" i="149"/>
  <c r="AB43" i="149"/>
  <c r="AC43" i="149"/>
  <c r="AD43" i="149"/>
  <c r="AE43" i="149"/>
  <c r="AF43" i="149"/>
  <c r="AG43" i="149"/>
  <c r="V44" i="149"/>
  <c r="W44" i="149"/>
  <c r="X44" i="149"/>
  <c r="Y44" i="149"/>
  <c r="Z44" i="149"/>
  <c r="AA44" i="149"/>
  <c r="AB44" i="149"/>
  <c r="AC44" i="149"/>
  <c r="AD44" i="149"/>
  <c r="AE44" i="149"/>
  <c r="AF44" i="149"/>
  <c r="AG44" i="149"/>
  <c r="V45" i="149"/>
  <c r="W45" i="149"/>
  <c r="X45" i="149"/>
  <c r="Y45" i="149"/>
  <c r="Z45" i="149"/>
  <c r="AA45" i="149"/>
  <c r="AB45" i="149"/>
  <c r="AC45" i="149"/>
  <c r="AD45" i="149"/>
  <c r="AE45" i="149"/>
  <c r="AF45" i="149"/>
  <c r="AG45" i="149"/>
  <c r="V46" i="149"/>
  <c r="W46" i="149"/>
  <c r="X46" i="149"/>
  <c r="Y46" i="149"/>
  <c r="Z46" i="149"/>
  <c r="AA46" i="149"/>
  <c r="AB46" i="149"/>
  <c r="AC46" i="149"/>
  <c r="AD46" i="149"/>
  <c r="AE46" i="149"/>
  <c r="AF46" i="149"/>
  <c r="AG46" i="149"/>
  <c r="V47" i="149"/>
  <c r="W47" i="149"/>
  <c r="X47" i="149"/>
  <c r="Y47" i="149"/>
  <c r="Z47" i="149"/>
  <c r="AA47" i="149"/>
  <c r="AB47" i="149"/>
  <c r="AC47" i="149"/>
  <c r="AD47" i="149"/>
  <c r="AE47" i="149"/>
  <c r="AF47" i="149"/>
  <c r="AG47" i="149"/>
  <c r="V48" i="149"/>
  <c r="W48" i="149"/>
  <c r="X48" i="149"/>
  <c r="Y48" i="149"/>
  <c r="Z48" i="149"/>
  <c r="AA48" i="149"/>
  <c r="AB48" i="149"/>
  <c r="AC48" i="149"/>
  <c r="AD48" i="149"/>
  <c r="AE48" i="149"/>
  <c r="AF48" i="149"/>
  <c r="AG48" i="149"/>
  <c r="V49" i="149"/>
  <c r="W49" i="149"/>
  <c r="X49" i="149"/>
  <c r="Y49" i="149"/>
  <c r="Z49" i="149"/>
  <c r="AA49" i="149"/>
  <c r="AB49" i="149"/>
  <c r="AC49" i="149"/>
  <c r="AD49" i="149"/>
  <c r="AE49" i="149"/>
  <c r="AF49" i="149"/>
  <c r="AG49" i="149"/>
  <c r="V50" i="149"/>
  <c r="W50" i="149"/>
  <c r="X50" i="149"/>
  <c r="Y50" i="149"/>
  <c r="Z50" i="149"/>
  <c r="AA50" i="149"/>
  <c r="AB50" i="149"/>
  <c r="AC50" i="149"/>
  <c r="AD50" i="149"/>
  <c r="AE50" i="149"/>
  <c r="AF50" i="149"/>
  <c r="AG50" i="149"/>
  <c r="V51" i="149"/>
  <c r="W51" i="149"/>
  <c r="X51" i="149"/>
  <c r="Y51" i="149"/>
  <c r="Z51" i="149"/>
  <c r="AA51" i="149"/>
  <c r="AB51" i="149"/>
  <c r="AC51" i="149"/>
  <c r="AD51" i="149"/>
  <c r="AE51" i="149"/>
  <c r="AF51" i="149"/>
  <c r="AG51" i="149"/>
  <c r="V52" i="149"/>
  <c r="W52" i="149"/>
  <c r="X52" i="149"/>
  <c r="Y52" i="149"/>
  <c r="Z52" i="149"/>
  <c r="AA52" i="149"/>
  <c r="AB52" i="149"/>
  <c r="AC52" i="149"/>
  <c r="AD52" i="149"/>
  <c r="AE52" i="149"/>
  <c r="AF52" i="149"/>
  <c r="AG52" i="149"/>
  <c r="V53" i="149"/>
  <c r="W53" i="149"/>
  <c r="X53" i="149"/>
  <c r="Y53" i="149"/>
  <c r="Z53" i="149"/>
  <c r="AA53" i="149"/>
  <c r="AB53" i="149"/>
  <c r="AC53" i="149"/>
  <c r="AD53" i="149"/>
  <c r="AE53" i="149"/>
  <c r="AF53" i="149"/>
  <c r="AG53" i="149"/>
  <c r="V54" i="149"/>
  <c r="W54" i="149"/>
  <c r="X54" i="149"/>
  <c r="Y54" i="149"/>
  <c r="Z54" i="149"/>
  <c r="AA54" i="149"/>
  <c r="AB54" i="149"/>
  <c r="AC54" i="149"/>
  <c r="AD54" i="149"/>
  <c r="AE54" i="149"/>
  <c r="AF54" i="149"/>
  <c r="AG54" i="149"/>
  <c r="V55" i="149"/>
  <c r="W55" i="149"/>
  <c r="X55" i="149"/>
  <c r="Y55" i="149"/>
  <c r="Z55" i="149"/>
  <c r="AA55" i="149"/>
  <c r="AB55" i="149"/>
  <c r="AC55" i="149"/>
  <c r="AD55" i="149"/>
  <c r="AE55" i="149"/>
  <c r="AF55" i="149"/>
  <c r="AG55" i="149"/>
  <c r="V56" i="149"/>
  <c r="W56" i="149"/>
  <c r="X56" i="149"/>
  <c r="Y56" i="149"/>
  <c r="Z56" i="149"/>
  <c r="AA56" i="149"/>
  <c r="AB56" i="149"/>
  <c r="AC56" i="149"/>
  <c r="AD56" i="149"/>
  <c r="AE56" i="149"/>
  <c r="AF56" i="149"/>
  <c r="AG56" i="149"/>
  <c r="V57" i="149"/>
  <c r="W57" i="149"/>
  <c r="X57" i="149"/>
  <c r="Y57" i="149"/>
  <c r="Z57" i="149"/>
  <c r="AA57" i="149"/>
  <c r="AB57" i="149"/>
  <c r="AC57" i="149"/>
  <c r="AD57" i="149"/>
  <c r="AE57" i="149"/>
  <c r="AF57" i="149"/>
  <c r="AG57" i="149"/>
  <c r="V58" i="149"/>
  <c r="W58" i="149"/>
  <c r="X58" i="149"/>
  <c r="Y58" i="149"/>
  <c r="Z58" i="149"/>
  <c r="AA58" i="149"/>
  <c r="AB58" i="149"/>
  <c r="AC58" i="149"/>
  <c r="AD58" i="149"/>
  <c r="AE58" i="149"/>
  <c r="AF58" i="149"/>
  <c r="AG58" i="149"/>
  <c r="V59" i="149"/>
  <c r="W59" i="149"/>
  <c r="X59" i="149"/>
  <c r="Y59" i="149"/>
  <c r="Z59" i="149"/>
  <c r="AA59" i="149"/>
  <c r="AB59" i="149"/>
  <c r="AC59" i="149"/>
  <c r="AD59" i="149"/>
  <c r="AE59" i="149"/>
  <c r="AF59" i="149"/>
  <c r="AG59" i="149"/>
  <c r="V60" i="149"/>
  <c r="W60" i="149"/>
  <c r="X60" i="149"/>
  <c r="Y60" i="149"/>
  <c r="Z60" i="149"/>
  <c r="AA60" i="149"/>
  <c r="AB60" i="149"/>
  <c r="AC60" i="149"/>
  <c r="AD60" i="149"/>
  <c r="AE60" i="149"/>
  <c r="AF60" i="149"/>
  <c r="AG60" i="149"/>
  <c r="V61" i="149"/>
  <c r="W61" i="149"/>
  <c r="X61" i="149"/>
  <c r="Y61" i="149"/>
  <c r="Z61" i="149"/>
  <c r="AA61" i="149"/>
  <c r="AB61" i="149"/>
  <c r="AC61" i="149"/>
  <c r="AD61" i="149"/>
  <c r="AE61" i="149"/>
  <c r="AF61" i="149"/>
  <c r="AG61" i="149"/>
  <c r="V62" i="149"/>
  <c r="W62" i="149"/>
  <c r="X62" i="149"/>
  <c r="Y62" i="149"/>
  <c r="Z62" i="149"/>
  <c r="AA62" i="149"/>
  <c r="AB62" i="149"/>
  <c r="AC62" i="149"/>
  <c r="AD62" i="149"/>
  <c r="AE62" i="149"/>
  <c r="AF62" i="149"/>
  <c r="AG62" i="149"/>
  <c r="V63" i="149"/>
  <c r="W63" i="149"/>
  <c r="X63" i="149"/>
  <c r="Y63" i="149"/>
  <c r="Z63" i="149"/>
  <c r="AA63" i="149"/>
  <c r="AB63" i="149"/>
  <c r="AC63" i="149"/>
  <c r="AD63" i="149"/>
  <c r="AE63" i="149"/>
  <c r="AF63" i="149"/>
  <c r="AG63" i="149"/>
  <c r="V64" i="149"/>
  <c r="W64" i="149"/>
  <c r="X64" i="149"/>
  <c r="Y64" i="149"/>
  <c r="Z64" i="149"/>
  <c r="AA64" i="149"/>
  <c r="AB64" i="149"/>
  <c r="AC64" i="149"/>
  <c r="AD64" i="149"/>
  <c r="AE64" i="149"/>
  <c r="AF64" i="149"/>
  <c r="AG64" i="149"/>
  <c r="V65" i="149"/>
  <c r="W65" i="149"/>
  <c r="X65" i="149"/>
  <c r="Y65" i="149"/>
  <c r="Z65" i="149"/>
  <c r="AA65" i="149"/>
  <c r="AB65" i="149"/>
  <c r="AC65" i="149"/>
  <c r="AD65" i="149"/>
  <c r="AE65" i="149"/>
  <c r="AF65" i="149"/>
  <c r="AG65" i="149"/>
  <c r="V66" i="149"/>
  <c r="W66" i="149"/>
  <c r="X66" i="149"/>
  <c r="Y66" i="149"/>
  <c r="Z66" i="149"/>
  <c r="AA66" i="149"/>
  <c r="AB66" i="149"/>
  <c r="AC66" i="149"/>
  <c r="AD66" i="149"/>
  <c r="AE66" i="149"/>
  <c r="AF66" i="149"/>
  <c r="AG66" i="149"/>
  <c r="V67" i="149"/>
  <c r="W67" i="149"/>
  <c r="X67" i="149"/>
  <c r="Y67" i="149"/>
  <c r="Z67" i="149"/>
  <c r="AA67" i="149"/>
  <c r="AB67" i="149"/>
  <c r="AC67" i="149"/>
  <c r="AD67" i="149"/>
  <c r="AE67" i="149"/>
  <c r="AF67" i="149"/>
  <c r="AG67" i="149"/>
  <c r="V68" i="149"/>
  <c r="W68" i="149"/>
  <c r="X68" i="149"/>
  <c r="Y68" i="149"/>
  <c r="Z68" i="149"/>
  <c r="AA68" i="149"/>
  <c r="AB68" i="149"/>
  <c r="AC68" i="149"/>
  <c r="AD68" i="149"/>
  <c r="AE68" i="149"/>
  <c r="AF68" i="149"/>
  <c r="AG68" i="149"/>
  <c r="V69" i="149"/>
  <c r="W69" i="149"/>
  <c r="X69" i="149"/>
  <c r="Y69" i="149"/>
  <c r="Z69" i="149"/>
  <c r="AA69" i="149"/>
  <c r="AB69" i="149"/>
  <c r="AC69" i="149"/>
  <c r="AD69" i="149"/>
  <c r="AE69" i="149"/>
  <c r="AF69" i="149"/>
  <c r="AG69" i="149"/>
  <c r="V70" i="149"/>
  <c r="W70" i="149"/>
  <c r="X70" i="149"/>
  <c r="Y70" i="149"/>
  <c r="Z70" i="149"/>
  <c r="AA70" i="149"/>
  <c r="AB70" i="149"/>
  <c r="AC70" i="149"/>
  <c r="AD70" i="149"/>
  <c r="AE70" i="149"/>
  <c r="AF70" i="149"/>
  <c r="AG70" i="149"/>
  <c r="V71" i="149"/>
  <c r="W71" i="149"/>
  <c r="X71" i="149"/>
  <c r="Y71" i="149"/>
  <c r="Z71" i="149"/>
  <c r="AA71" i="149"/>
  <c r="AB71" i="149"/>
  <c r="AC71" i="149"/>
  <c r="AD71" i="149"/>
  <c r="AE71" i="149"/>
  <c r="AF71" i="149"/>
  <c r="AG71" i="149"/>
  <c r="V72" i="149"/>
  <c r="W72" i="149"/>
  <c r="X72" i="149"/>
  <c r="Y72" i="149"/>
  <c r="Z72" i="149"/>
  <c r="AA72" i="149"/>
  <c r="AB72" i="149"/>
  <c r="AC72" i="149"/>
  <c r="AD72" i="149"/>
  <c r="AE72" i="149"/>
  <c r="AF72" i="149"/>
  <c r="AG72" i="149"/>
  <c r="V73" i="149"/>
  <c r="W73" i="149"/>
  <c r="X73" i="149"/>
  <c r="Y73" i="149"/>
  <c r="Z73" i="149"/>
  <c r="AA73" i="149"/>
  <c r="AB73" i="149"/>
  <c r="AC73" i="149"/>
  <c r="AD73" i="149"/>
  <c r="AE73" i="149"/>
  <c r="AF73" i="149"/>
  <c r="AG73" i="149"/>
  <c r="V74" i="149"/>
  <c r="W74" i="149"/>
  <c r="X74" i="149"/>
  <c r="Y74" i="149"/>
  <c r="Z74" i="149"/>
  <c r="AA74" i="149"/>
  <c r="AB74" i="149"/>
  <c r="AC74" i="149"/>
  <c r="AD74" i="149"/>
  <c r="AE74" i="149"/>
  <c r="AF74" i="149"/>
  <c r="AG74" i="149"/>
  <c r="V75" i="149"/>
  <c r="W75" i="149"/>
  <c r="X75" i="149"/>
  <c r="Y75" i="149"/>
  <c r="Z75" i="149"/>
  <c r="AA75" i="149"/>
  <c r="AB75" i="149"/>
  <c r="AC75" i="149"/>
  <c r="AD75" i="149"/>
  <c r="AE75" i="149"/>
  <c r="AF75" i="149"/>
  <c r="AG75" i="149"/>
  <c r="V76" i="149"/>
  <c r="W76" i="149"/>
  <c r="X76" i="149"/>
  <c r="Y76" i="149"/>
  <c r="Z76" i="149"/>
  <c r="AA76" i="149"/>
  <c r="AB76" i="149"/>
  <c r="AC76" i="149"/>
  <c r="AD76" i="149"/>
  <c r="AE76" i="149"/>
  <c r="AF76" i="149"/>
  <c r="AG76" i="149"/>
  <c r="V77" i="149"/>
  <c r="W77" i="149"/>
  <c r="X77" i="149"/>
  <c r="Y77" i="149"/>
  <c r="Z77" i="149"/>
  <c r="AA77" i="149"/>
  <c r="AB77" i="149"/>
  <c r="AC77" i="149"/>
  <c r="AD77" i="149"/>
  <c r="AE77" i="149"/>
  <c r="AF77" i="149"/>
  <c r="AG77" i="149"/>
  <c r="V78" i="149"/>
  <c r="W78" i="149"/>
  <c r="X78" i="149"/>
  <c r="Y78" i="149"/>
  <c r="Z78" i="149"/>
  <c r="AA78" i="149"/>
  <c r="AB78" i="149"/>
  <c r="AC78" i="149"/>
  <c r="AD78" i="149"/>
  <c r="AE78" i="149"/>
  <c r="AF78" i="149"/>
  <c r="AG78" i="149"/>
  <c r="V79" i="149"/>
  <c r="W79" i="149"/>
  <c r="X79" i="149"/>
  <c r="Y79" i="149"/>
  <c r="Z79" i="149"/>
  <c r="AA79" i="149"/>
  <c r="AB79" i="149"/>
  <c r="AC79" i="149"/>
  <c r="AD79" i="149"/>
  <c r="AE79" i="149"/>
  <c r="AF79" i="149"/>
  <c r="AG79" i="149"/>
  <c r="V80" i="149"/>
  <c r="W80" i="149"/>
  <c r="X80" i="149"/>
  <c r="Y80" i="149"/>
  <c r="Z80" i="149"/>
  <c r="AA80" i="149"/>
  <c r="AB80" i="149"/>
  <c r="AC80" i="149"/>
  <c r="AD80" i="149"/>
  <c r="AE80" i="149"/>
  <c r="AF80" i="149"/>
  <c r="AG80" i="149"/>
  <c r="V81" i="149"/>
  <c r="W81" i="149"/>
  <c r="X81" i="149"/>
  <c r="Y81" i="149"/>
  <c r="Z81" i="149"/>
  <c r="AA81" i="149"/>
  <c r="AB81" i="149"/>
  <c r="AC81" i="149"/>
  <c r="AD81" i="149"/>
  <c r="AE81" i="149"/>
  <c r="AF81" i="149"/>
  <c r="AG81" i="149"/>
  <c r="V82" i="149"/>
  <c r="W82" i="149"/>
  <c r="X82" i="149"/>
  <c r="Y82" i="149"/>
  <c r="Z82" i="149"/>
  <c r="AA82" i="149"/>
  <c r="AB82" i="149"/>
  <c r="AC82" i="149"/>
  <c r="AD82" i="149"/>
  <c r="AE82" i="149"/>
  <c r="AF82" i="149"/>
  <c r="AG82" i="149"/>
  <c r="V83" i="149"/>
  <c r="W83" i="149"/>
  <c r="X83" i="149"/>
  <c r="Y83" i="149"/>
  <c r="Z83" i="149"/>
  <c r="AA83" i="149"/>
  <c r="AB83" i="149"/>
  <c r="AC83" i="149"/>
  <c r="AD83" i="149"/>
  <c r="AE83" i="149"/>
  <c r="AF83" i="149"/>
  <c r="AG83" i="149"/>
  <c r="V84" i="149"/>
  <c r="W84" i="149"/>
  <c r="X84" i="149"/>
  <c r="Y84" i="149"/>
  <c r="Z84" i="149"/>
  <c r="AA84" i="149"/>
  <c r="AB84" i="149"/>
  <c r="AC84" i="149"/>
  <c r="AD84" i="149"/>
  <c r="AE84" i="149"/>
  <c r="AF84" i="149"/>
  <c r="AG84" i="149"/>
  <c r="V85" i="149"/>
  <c r="W85" i="149"/>
  <c r="X85" i="149"/>
  <c r="Y85" i="149"/>
  <c r="Z85" i="149"/>
  <c r="AA85" i="149"/>
  <c r="AB85" i="149"/>
  <c r="AC85" i="149"/>
  <c r="AD85" i="149"/>
  <c r="AE85" i="149"/>
  <c r="AF85" i="149"/>
  <c r="AG85" i="149"/>
  <c r="V86" i="149"/>
  <c r="W86" i="149"/>
  <c r="X86" i="149"/>
  <c r="Y86" i="149"/>
  <c r="Z86" i="149"/>
  <c r="AA86" i="149"/>
  <c r="AB86" i="149"/>
  <c r="AC86" i="149"/>
  <c r="AD86" i="149"/>
  <c r="AE86" i="149"/>
  <c r="AF86" i="149"/>
  <c r="AG86" i="149"/>
  <c r="V87" i="149"/>
  <c r="W87" i="149"/>
  <c r="X87" i="149"/>
  <c r="Y87" i="149"/>
  <c r="Z87" i="149"/>
  <c r="AA87" i="149"/>
  <c r="AB87" i="149"/>
  <c r="AC87" i="149"/>
  <c r="AD87" i="149"/>
  <c r="AE87" i="149"/>
  <c r="AF87" i="149"/>
  <c r="AG87" i="149"/>
  <c r="V88" i="149"/>
  <c r="W88" i="149"/>
  <c r="X88" i="149"/>
  <c r="Y88" i="149"/>
  <c r="Z88" i="149"/>
  <c r="AA88" i="149"/>
  <c r="AB88" i="149"/>
  <c r="AC88" i="149"/>
  <c r="AD88" i="149"/>
  <c r="AE88" i="149"/>
  <c r="AF88" i="149"/>
  <c r="AG88" i="149"/>
  <c r="V89" i="149"/>
  <c r="W89" i="149"/>
  <c r="X89" i="149"/>
  <c r="Y89" i="149"/>
  <c r="Z89" i="149"/>
  <c r="AA89" i="149"/>
  <c r="AB89" i="149"/>
  <c r="AC89" i="149"/>
  <c r="AD89" i="149"/>
  <c r="AE89" i="149"/>
  <c r="AF89" i="149"/>
  <c r="AG89" i="149"/>
  <c r="V90" i="149"/>
  <c r="W90" i="149"/>
  <c r="X90" i="149"/>
  <c r="Y90" i="149"/>
  <c r="Z90" i="149"/>
  <c r="AA90" i="149"/>
  <c r="AB90" i="149"/>
  <c r="AC90" i="149"/>
  <c r="AD90" i="149"/>
  <c r="AE90" i="149"/>
  <c r="AF90" i="149"/>
  <c r="AG90" i="149"/>
  <c r="V91" i="149"/>
  <c r="W91" i="149"/>
  <c r="X91" i="149"/>
  <c r="Y91" i="149"/>
  <c r="Z91" i="149"/>
  <c r="AA91" i="149"/>
  <c r="AB91" i="149"/>
  <c r="AC91" i="149"/>
  <c r="AD91" i="149"/>
  <c r="AE91" i="149"/>
  <c r="AF91" i="149"/>
  <c r="AG91" i="149"/>
  <c r="V92" i="149"/>
  <c r="W92" i="149"/>
  <c r="X92" i="149"/>
  <c r="Y92" i="149"/>
  <c r="Z92" i="149"/>
  <c r="AA92" i="149"/>
  <c r="AB92" i="149"/>
  <c r="AC92" i="149"/>
  <c r="AD92" i="149"/>
  <c r="AE92" i="149"/>
  <c r="AF92" i="149"/>
  <c r="AG92" i="149"/>
  <c r="V93" i="149"/>
  <c r="W93" i="149"/>
  <c r="X93" i="149"/>
  <c r="Y93" i="149"/>
  <c r="Z93" i="149"/>
  <c r="AA93" i="149"/>
  <c r="AB93" i="149"/>
  <c r="AC93" i="149"/>
  <c r="AD93" i="149"/>
  <c r="AE93" i="149"/>
  <c r="AF93" i="149"/>
  <c r="AG93" i="149"/>
  <c r="V94" i="149"/>
  <c r="W94" i="149"/>
  <c r="X94" i="149"/>
  <c r="Y94" i="149"/>
  <c r="Z94" i="149"/>
  <c r="AA94" i="149"/>
  <c r="AB94" i="149"/>
  <c r="AC94" i="149"/>
  <c r="AD94" i="149"/>
  <c r="AE94" i="149"/>
  <c r="AF94" i="149"/>
  <c r="AG94" i="149"/>
  <c r="V95" i="149"/>
  <c r="W95" i="149"/>
  <c r="X95" i="149"/>
  <c r="Y95" i="149"/>
  <c r="Z95" i="149"/>
  <c r="AA95" i="149"/>
  <c r="AB95" i="149"/>
  <c r="AC95" i="149"/>
  <c r="AD95" i="149"/>
  <c r="AE95" i="149"/>
  <c r="AF95" i="149"/>
  <c r="AG95" i="149"/>
  <c r="V96" i="149"/>
  <c r="W96" i="149"/>
  <c r="X96" i="149"/>
  <c r="Y96" i="149"/>
  <c r="Z96" i="149"/>
  <c r="AA96" i="149"/>
  <c r="AB96" i="149"/>
  <c r="AC96" i="149"/>
  <c r="AD96" i="149"/>
  <c r="AE96" i="149"/>
  <c r="AF96" i="149"/>
  <c r="AG96" i="149"/>
  <c r="V97" i="149"/>
  <c r="W97" i="149"/>
  <c r="X97" i="149"/>
  <c r="Y97" i="149"/>
  <c r="Z97" i="149"/>
  <c r="AA97" i="149"/>
  <c r="AB97" i="149"/>
  <c r="AC97" i="149"/>
  <c r="AD97" i="149"/>
  <c r="AE97" i="149"/>
  <c r="AF97" i="149"/>
  <c r="AG97" i="149"/>
  <c r="V98" i="149"/>
  <c r="W98" i="149"/>
  <c r="X98" i="149"/>
  <c r="Y98" i="149"/>
  <c r="Z98" i="149"/>
  <c r="AA98" i="149"/>
  <c r="AB98" i="149"/>
  <c r="AC98" i="149"/>
  <c r="AD98" i="149"/>
  <c r="AE98" i="149"/>
  <c r="AF98" i="149"/>
  <c r="AG98" i="149"/>
  <c r="V99" i="149"/>
  <c r="W99" i="149"/>
  <c r="X99" i="149"/>
  <c r="Y99" i="149"/>
  <c r="Z99" i="149"/>
  <c r="AA99" i="149"/>
  <c r="AB99" i="149"/>
  <c r="AC99" i="149"/>
  <c r="AD99" i="149"/>
  <c r="AE99" i="149"/>
  <c r="AF99" i="149"/>
  <c r="AG99" i="149"/>
  <c r="V100" i="149"/>
  <c r="W100" i="149"/>
  <c r="X100" i="149"/>
  <c r="Y100" i="149"/>
  <c r="Z100" i="149"/>
  <c r="AA100" i="149"/>
  <c r="AB100" i="149"/>
  <c r="AC100" i="149"/>
  <c r="AD100" i="149"/>
  <c r="AE100" i="149"/>
  <c r="AF100" i="149"/>
  <c r="AG100" i="149"/>
  <c r="V101" i="149"/>
  <c r="W101" i="149"/>
  <c r="X101" i="149"/>
  <c r="Y101" i="149"/>
  <c r="Z101" i="149"/>
  <c r="AA101" i="149"/>
  <c r="AB101" i="149"/>
  <c r="AC101" i="149"/>
  <c r="AD101" i="149"/>
  <c r="AE101" i="149"/>
  <c r="AF101" i="149"/>
  <c r="AG101" i="149"/>
  <c r="V102" i="149"/>
  <c r="W102" i="149"/>
  <c r="X102" i="149"/>
  <c r="Y102" i="149"/>
  <c r="Z102" i="149"/>
  <c r="AA102" i="149"/>
  <c r="AB102" i="149"/>
  <c r="AC102" i="149"/>
  <c r="AD102" i="149"/>
  <c r="AE102" i="149"/>
  <c r="AF102" i="149"/>
  <c r="AG102" i="149"/>
  <c r="V103" i="149"/>
  <c r="W103" i="149"/>
  <c r="X103" i="149"/>
  <c r="Y103" i="149"/>
  <c r="Z103" i="149"/>
  <c r="AA103" i="149"/>
  <c r="AB103" i="149"/>
  <c r="AC103" i="149"/>
  <c r="AD103" i="149"/>
  <c r="AE103" i="149"/>
  <c r="AF103" i="149"/>
  <c r="AG103" i="149"/>
  <c r="V104" i="149"/>
  <c r="W104" i="149"/>
  <c r="X104" i="149"/>
  <c r="Y104" i="149"/>
  <c r="Z104" i="149"/>
  <c r="AA104" i="149"/>
  <c r="AB104" i="149"/>
  <c r="AC104" i="149"/>
  <c r="AD104" i="149"/>
  <c r="AE104" i="149"/>
  <c r="AF104" i="149"/>
  <c r="AG104" i="149"/>
  <c r="V105" i="149"/>
  <c r="W105" i="149"/>
  <c r="X105" i="149"/>
  <c r="Y105" i="149"/>
  <c r="Z105" i="149"/>
  <c r="AA105" i="149"/>
  <c r="AB105" i="149"/>
  <c r="AC105" i="149"/>
  <c r="AD105" i="149"/>
  <c r="AE105" i="149"/>
  <c r="AF105" i="149"/>
  <c r="AG105" i="149"/>
  <c r="V106" i="149"/>
  <c r="W106" i="149"/>
  <c r="X106" i="149"/>
  <c r="Y106" i="149"/>
  <c r="Z106" i="149"/>
  <c r="AA106" i="149"/>
  <c r="AB106" i="149"/>
  <c r="AC106" i="149"/>
  <c r="AD106" i="149"/>
  <c r="AE106" i="149"/>
  <c r="AF106" i="149"/>
  <c r="AG106" i="149"/>
  <c r="V107" i="149"/>
  <c r="W107" i="149"/>
  <c r="X107" i="149"/>
  <c r="Y107" i="149"/>
  <c r="Z107" i="149"/>
  <c r="AA107" i="149"/>
  <c r="AB107" i="149"/>
  <c r="AC107" i="149"/>
  <c r="AD107" i="149"/>
  <c r="AE107" i="149"/>
  <c r="AF107" i="149"/>
  <c r="AG107" i="149"/>
  <c r="V108" i="149"/>
  <c r="W108" i="149"/>
  <c r="X108" i="149"/>
  <c r="Y108" i="149"/>
  <c r="Z108" i="149"/>
  <c r="AA108" i="149"/>
  <c r="AB108" i="149"/>
  <c r="AC108" i="149"/>
  <c r="AD108" i="149"/>
  <c r="AE108" i="149"/>
  <c r="AF108" i="149"/>
  <c r="AG108" i="149"/>
  <c r="V109" i="149"/>
  <c r="W109" i="149"/>
  <c r="X109" i="149"/>
  <c r="Y109" i="149"/>
  <c r="Z109" i="149"/>
  <c r="AA109" i="149"/>
  <c r="AB109" i="149"/>
  <c r="AC109" i="149"/>
  <c r="AD109" i="149"/>
  <c r="AE109" i="149"/>
  <c r="AF109" i="149"/>
  <c r="AG109" i="149"/>
  <c r="W16" i="149"/>
  <c r="X16" i="149"/>
  <c r="Y16" i="149"/>
  <c r="Z16" i="149"/>
  <c r="AA16" i="149"/>
  <c r="AB16" i="149"/>
  <c r="AC16" i="149"/>
  <c r="AD16" i="149"/>
  <c r="AE16" i="149"/>
  <c r="AF16" i="149"/>
  <c r="AG16" i="149"/>
  <c r="V16" i="149"/>
  <c r="G17" i="149"/>
  <c r="H17" i="149"/>
  <c r="I17" i="149"/>
  <c r="J17" i="149"/>
  <c r="K17" i="149"/>
  <c r="L17" i="149"/>
  <c r="M17" i="149"/>
  <c r="N17" i="149"/>
  <c r="O17" i="149"/>
  <c r="P17" i="149"/>
  <c r="Q17" i="149"/>
  <c r="R17" i="149"/>
  <c r="G18" i="149"/>
  <c r="H18" i="149"/>
  <c r="I18" i="149"/>
  <c r="J18" i="149"/>
  <c r="K18" i="149"/>
  <c r="L18" i="149"/>
  <c r="M18" i="149"/>
  <c r="N18" i="149"/>
  <c r="O18" i="149"/>
  <c r="P18" i="149"/>
  <c r="Q18" i="149"/>
  <c r="R18" i="149"/>
  <c r="G19" i="149"/>
  <c r="H19" i="149"/>
  <c r="I19" i="149"/>
  <c r="J19" i="149"/>
  <c r="K19" i="149"/>
  <c r="L19" i="149"/>
  <c r="M19" i="149"/>
  <c r="N19" i="149"/>
  <c r="O19" i="149"/>
  <c r="P19" i="149"/>
  <c r="Q19" i="149"/>
  <c r="R19" i="149"/>
  <c r="G20" i="149"/>
  <c r="H20" i="149"/>
  <c r="I20" i="149"/>
  <c r="J20" i="149"/>
  <c r="K20" i="149"/>
  <c r="L20" i="149"/>
  <c r="M20" i="149"/>
  <c r="N20" i="149"/>
  <c r="O20" i="149"/>
  <c r="P20" i="149"/>
  <c r="Q20" i="149"/>
  <c r="R20" i="149"/>
  <c r="G21" i="149"/>
  <c r="H21" i="149"/>
  <c r="I21" i="149"/>
  <c r="J21" i="149"/>
  <c r="K21" i="149"/>
  <c r="L21" i="149"/>
  <c r="M21" i="149"/>
  <c r="N21" i="149"/>
  <c r="O21" i="149"/>
  <c r="P21" i="149"/>
  <c r="Q21" i="149"/>
  <c r="R21" i="149"/>
  <c r="G22" i="149"/>
  <c r="H22" i="149"/>
  <c r="I22" i="149"/>
  <c r="J22" i="149"/>
  <c r="K22" i="149"/>
  <c r="L22" i="149"/>
  <c r="M22" i="149"/>
  <c r="N22" i="149"/>
  <c r="O22" i="149"/>
  <c r="P22" i="149"/>
  <c r="Q22" i="149"/>
  <c r="R22" i="149"/>
  <c r="G23" i="149"/>
  <c r="H23" i="149"/>
  <c r="I23" i="149"/>
  <c r="J23" i="149"/>
  <c r="K23" i="149"/>
  <c r="L23" i="149"/>
  <c r="M23" i="149"/>
  <c r="N23" i="149"/>
  <c r="O23" i="149"/>
  <c r="P23" i="149"/>
  <c r="Q23" i="149"/>
  <c r="R23" i="149"/>
  <c r="G24" i="149"/>
  <c r="H24" i="149"/>
  <c r="I24" i="149"/>
  <c r="J24" i="149"/>
  <c r="K24" i="149"/>
  <c r="L24" i="149"/>
  <c r="M24" i="149"/>
  <c r="N24" i="149"/>
  <c r="O24" i="149"/>
  <c r="P24" i="149"/>
  <c r="Q24" i="149"/>
  <c r="R24" i="149"/>
  <c r="G25" i="149"/>
  <c r="H25" i="149"/>
  <c r="I25" i="149"/>
  <c r="J25" i="149"/>
  <c r="K25" i="149"/>
  <c r="L25" i="149"/>
  <c r="M25" i="149"/>
  <c r="N25" i="149"/>
  <c r="O25" i="149"/>
  <c r="P25" i="149"/>
  <c r="Q25" i="149"/>
  <c r="R25" i="149"/>
  <c r="G26" i="149"/>
  <c r="H26" i="149"/>
  <c r="I26" i="149"/>
  <c r="J26" i="149"/>
  <c r="K26" i="149"/>
  <c r="L26" i="149"/>
  <c r="M26" i="149"/>
  <c r="N26" i="149"/>
  <c r="O26" i="149"/>
  <c r="P26" i="149"/>
  <c r="Q26" i="149"/>
  <c r="R26" i="149"/>
  <c r="G27" i="149"/>
  <c r="H27" i="149"/>
  <c r="I27" i="149"/>
  <c r="J27" i="149"/>
  <c r="K27" i="149"/>
  <c r="L27" i="149"/>
  <c r="M27" i="149"/>
  <c r="N27" i="149"/>
  <c r="O27" i="149"/>
  <c r="P27" i="149"/>
  <c r="Q27" i="149"/>
  <c r="R27" i="149"/>
  <c r="G28" i="149"/>
  <c r="H28" i="149"/>
  <c r="I28" i="149"/>
  <c r="J28" i="149"/>
  <c r="K28" i="149"/>
  <c r="L28" i="149"/>
  <c r="M28" i="149"/>
  <c r="N28" i="149"/>
  <c r="O28" i="149"/>
  <c r="P28" i="149"/>
  <c r="Q28" i="149"/>
  <c r="R28" i="149"/>
  <c r="G29" i="149"/>
  <c r="H29" i="149"/>
  <c r="I29" i="149"/>
  <c r="J29" i="149"/>
  <c r="K29" i="149"/>
  <c r="L29" i="149"/>
  <c r="M29" i="149"/>
  <c r="N29" i="149"/>
  <c r="O29" i="149"/>
  <c r="P29" i="149"/>
  <c r="Q29" i="149"/>
  <c r="R29" i="149"/>
  <c r="G30" i="149"/>
  <c r="H30" i="149"/>
  <c r="I30" i="149"/>
  <c r="J30" i="149"/>
  <c r="K30" i="149"/>
  <c r="L30" i="149"/>
  <c r="M30" i="149"/>
  <c r="N30" i="149"/>
  <c r="O30" i="149"/>
  <c r="P30" i="149"/>
  <c r="Q30" i="149"/>
  <c r="R30" i="149"/>
  <c r="G31" i="149"/>
  <c r="H31" i="149"/>
  <c r="I31" i="149"/>
  <c r="J31" i="149"/>
  <c r="K31" i="149"/>
  <c r="L31" i="149"/>
  <c r="M31" i="149"/>
  <c r="N31" i="149"/>
  <c r="O31" i="149"/>
  <c r="P31" i="149"/>
  <c r="Q31" i="149"/>
  <c r="R31" i="149"/>
  <c r="G32" i="149"/>
  <c r="H32" i="149"/>
  <c r="I32" i="149"/>
  <c r="J32" i="149"/>
  <c r="K32" i="149"/>
  <c r="L32" i="149"/>
  <c r="M32" i="149"/>
  <c r="N32" i="149"/>
  <c r="O32" i="149"/>
  <c r="P32" i="149"/>
  <c r="Q32" i="149"/>
  <c r="R32" i="149"/>
  <c r="G33" i="149"/>
  <c r="H33" i="149"/>
  <c r="I33" i="149"/>
  <c r="J33" i="149"/>
  <c r="K33" i="149"/>
  <c r="L33" i="149"/>
  <c r="M33" i="149"/>
  <c r="N33" i="149"/>
  <c r="O33" i="149"/>
  <c r="P33" i="149"/>
  <c r="Q33" i="149"/>
  <c r="R33" i="149"/>
  <c r="G34" i="149"/>
  <c r="H34" i="149"/>
  <c r="I34" i="149"/>
  <c r="J34" i="149"/>
  <c r="K34" i="149"/>
  <c r="L34" i="149"/>
  <c r="M34" i="149"/>
  <c r="N34" i="149"/>
  <c r="O34" i="149"/>
  <c r="P34" i="149"/>
  <c r="Q34" i="149"/>
  <c r="R34" i="149"/>
  <c r="G35" i="149"/>
  <c r="H35" i="149"/>
  <c r="I35" i="149"/>
  <c r="J35" i="149"/>
  <c r="K35" i="149"/>
  <c r="L35" i="149"/>
  <c r="M35" i="149"/>
  <c r="N35" i="149"/>
  <c r="O35" i="149"/>
  <c r="P35" i="149"/>
  <c r="Q35" i="149"/>
  <c r="R35" i="149"/>
  <c r="G36" i="149"/>
  <c r="H36" i="149"/>
  <c r="I36" i="149"/>
  <c r="J36" i="149"/>
  <c r="K36" i="149"/>
  <c r="L36" i="149"/>
  <c r="M36" i="149"/>
  <c r="N36" i="149"/>
  <c r="O36" i="149"/>
  <c r="P36" i="149"/>
  <c r="Q36" i="149"/>
  <c r="R36" i="149"/>
  <c r="G37" i="149"/>
  <c r="H37" i="149"/>
  <c r="I37" i="149"/>
  <c r="J37" i="149"/>
  <c r="K37" i="149"/>
  <c r="L37" i="149"/>
  <c r="M37" i="149"/>
  <c r="N37" i="149"/>
  <c r="O37" i="149"/>
  <c r="P37" i="149"/>
  <c r="Q37" i="149"/>
  <c r="R37" i="149"/>
  <c r="G38" i="149"/>
  <c r="H38" i="149"/>
  <c r="I38" i="149"/>
  <c r="J38" i="149"/>
  <c r="K38" i="149"/>
  <c r="L38" i="149"/>
  <c r="M38" i="149"/>
  <c r="N38" i="149"/>
  <c r="O38" i="149"/>
  <c r="P38" i="149"/>
  <c r="Q38" i="149"/>
  <c r="R38" i="149"/>
  <c r="G39" i="149"/>
  <c r="H39" i="149"/>
  <c r="I39" i="149"/>
  <c r="J39" i="149"/>
  <c r="K39" i="149"/>
  <c r="L39" i="149"/>
  <c r="M39" i="149"/>
  <c r="N39" i="149"/>
  <c r="O39" i="149"/>
  <c r="P39" i="149"/>
  <c r="Q39" i="149"/>
  <c r="R39" i="149"/>
  <c r="G40" i="149"/>
  <c r="H40" i="149"/>
  <c r="I40" i="149"/>
  <c r="J40" i="149"/>
  <c r="K40" i="149"/>
  <c r="L40" i="149"/>
  <c r="M40" i="149"/>
  <c r="N40" i="149"/>
  <c r="O40" i="149"/>
  <c r="P40" i="149"/>
  <c r="Q40" i="149"/>
  <c r="R40" i="149"/>
  <c r="G41" i="149"/>
  <c r="H41" i="149"/>
  <c r="I41" i="149"/>
  <c r="J41" i="149"/>
  <c r="K41" i="149"/>
  <c r="L41" i="149"/>
  <c r="M41" i="149"/>
  <c r="N41" i="149"/>
  <c r="O41" i="149"/>
  <c r="P41" i="149"/>
  <c r="Q41" i="149"/>
  <c r="R41" i="149"/>
  <c r="G42" i="149"/>
  <c r="H42" i="149"/>
  <c r="I42" i="149"/>
  <c r="J42" i="149"/>
  <c r="K42" i="149"/>
  <c r="L42" i="149"/>
  <c r="M42" i="149"/>
  <c r="N42" i="149"/>
  <c r="O42" i="149"/>
  <c r="P42" i="149"/>
  <c r="Q42" i="149"/>
  <c r="R42" i="149"/>
  <c r="G43" i="149"/>
  <c r="H43" i="149"/>
  <c r="I43" i="149"/>
  <c r="J43" i="149"/>
  <c r="K43" i="149"/>
  <c r="L43" i="149"/>
  <c r="M43" i="149"/>
  <c r="N43" i="149"/>
  <c r="O43" i="149"/>
  <c r="P43" i="149"/>
  <c r="Q43" i="149"/>
  <c r="R43" i="149"/>
  <c r="G44" i="149"/>
  <c r="H44" i="149"/>
  <c r="I44" i="149"/>
  <c r="J44" i="149"/>
  <c r="K44" i="149"/>
  <c r="L44" i="149"/>
  <c r="M44" i="149"/>
  <c r="N44" i="149"/>
  <c r="O44" i="149"/>
  <c r="P44" i="149"/>
  <c r="Q44" i="149"/>
  <c r="R44" i="149"/>
  <c r="G45" i="149"/>
  <c r="H45" i="149"/>
  <c r="I45" i="149"/>
  <c r="J45" i="149"/>
  <c r="K45" i="149"/>
  <c r="L45" i="149"/>
  <c r="M45" i="149"/>
  <c r="N45" i="149"/>
  <c r="O45" i="149"/>
  <c r="P45" i="149"/>
  <c r="Q45" i="149"/>
  <c r="R45" i="149"/>
  <c r="G46" i="149"/>
  <c r="H46" i="149"/>
  <c r="I46" i="149"/>
  <c r="J46" i="149"/>
  <c r="K46" i="149"/>
  <c r="L46" i="149"/>
  <c r="M46" i="149"/>
  <c r="N46" i="149"/>
  <c r="O46" i="149"/>
  <c r="P46" i="149"/>
  <c r="Q46" i="149"/>
  <c r="R46" i="149"/>
  <c r="G47" i="149"/>
  <c r="H47" i="149"/>
  <c r="I47" i="149"/>
  <c r="J47" i="149"/>
  <c r="K47" i="149"/>
  <c r="L47" i="149"/>
  <c r="M47" i="149"/>
  <c r="N47" i="149"/>
  <c r="O47" i="149"/>
  <c r="P47" i="149"/>
  <c r="Q47" i="149"/>
  <c r="R47" i="149"/>
  <c r="G48" i="149"/>
  <c r="H48" i="149"/>
  <c r="I48" i="149"/>
  <c r="J48" i="149"/>
  <c r="K48" i="149"/>
  <c r="L48" i="149"/>
  <c r="M48" i="149"/>
  <c r="N48" i="149"/>
  <c r="O48" i="149"/>
  <c r="P48" i="149"/>
  <c r="Q48" i="149"/>
  <c r="R48" i="149"/>
  <c r="G49" i="149"/>
  <c r="H49" i="149"/>
  <c r="I49" i="149"/>
  <c r="J49" i="149"/>
  <c r="K49" i="149"/>
  <c r="L49" i="149"/>
  <c r="M49" i="149"/>
  <c r="N49" i="149"/>
  <c r="O49" i="149"/>
  <c r="P49" i="149"/>
  <c r="Q49" i="149"/>
  <c r="R49" i="149"/>
  <c r="G50" i="149"/>
  <c r="H50" i="149"/>
  <c r="I50" i="149"/>
  <c r="J50" i="149"/>
  <c r="K50" i="149"/>
  <c r="L50" i="149"/>
  <c r="M50" i="149"/>
  <c r="N50" i="149"/>
  <c r="O50" i="149"/>
  <c r="P50" i="149"/>
  <c r="Q50" i="149"/>
  <c r="R50" i="149"/>
  <c r="G51" i="149"/>
  <c r="H51" i="149"/>
  <c r="I51" i="149"/>
  <c r="J51" i="149"/>
  <c r="K51" i="149"/>
  <c r="L51" i="149"/>
  <c r="M51" i="149"/>
  <c r="N51" i="149"/>
  <c r="O51" i="149"/>
  <c r="P51" i="149"/>
  <c r="Q51" i="149"/>
  <c r="R51" i="149"/>
  <c r="G52" i="149"/>
  <c r="H52" i="149"/>
  <c r="I52" i="149"/>
  <c r="J52" i="149"/>
  <c r="K52" i="149"/>
  <c r="L52" i="149"/>
  <c r="M52" i="149"/>
  <c r="N52" i="149"/>
  <c r="O52" i="149"/>
  <c r="P52" i="149"/>
  <c r="Q52" i="149"/>
  <c r="R52" i="149"/>
  <c r="G53" i="149"/>
  <c r="H53" i="149"/>
  <c r="I53" i="149"/>
  <c r="J53" i="149"/>
  <c r="K53" i="149"/>
  <c r="L53" i="149"/>
  <c r="M53" i="149"/>
  <c r="N53" i="149"/>
  <c r="O53" i="149"/>
  <c r="P53" i="149"/>
  <c r="Q53" i="149"/>
  <c r="R53" i="149"/>
  <c r="G54" i="149"/>
  <c r="H54" i="149"/>
  <c r="I54" i="149"/>
  <c r="J54" i="149"/>
  <c r="K54" i="149"/>
  <c r="L54" i="149"/>
  <c r="M54" i="149"/>
  <c r="N54" i="149"/>
  <c r="O54" i="149"/>
  <c r="P54" i="149"/>
  <c r="Q54" i="149"/>
  <c r="R54" i="149"/>
  <c r="G55" i="149"/>
  <c r="H55" i="149"/>
  <c r="I55" i="149"/>
  <c r="J55" i="149"/>
  <c r="K55" i="149"/>
  <c r="L55" i="149"/>
  <c r="M55" i="149"/>
  <c r="N55" i="149"/>
  <c r="O55" i="149"/>
  <c r="P55" i="149"/>
  <c r="Q55" i="149"/>
  <c r="R55" i="149"/>
  <c r="G56" i="149"/>
  <c r="H56" i="149"/>
  <c r="I56" i="149"/>
  <c r="J56" i="149"/>
  <c r="K56" i="149"/>
  <c r="L56" i="149"/>
  <c r="M56" i="149"/>
  <c r="N56" i="149"/>
  <c r="O56" i="149"/>
  <c r="P56" i="149"/>
  <c r="Q56" i="149"/>
  <c r="R56" i="149"/>
  <c r="G57" i="149"/>
  <c r="H57" i="149"/>
  <c r="I57" i="149"/>
  <c r="J57" i="149"/>
  <c r="K57" i="149"/>
  <c r="L57" i="149"/>
  <c r="M57" i="149"/>
  <c r="N57" i="149"/>
  <c r="O57" i="149"/>
  <c r="P57" i="149"/>
  <c r="Q57" i="149"/>
  <c r="R57" i="149"/>
  <c r="G58" i="149"/>
  <c r="H58" i="149"/>
  <c r="I58" i="149"/>
  <c r="J58" i="149"/>
  <c r="K58" i="149"/>
  <c r="L58" i="149"/>
  <c r="M58" i="149"/>
  <c r="N58" i="149"/>
  <c r="O58" i="149"/>
  <c r="P58" i="149"/>
  <c r="Q58" i="149"/>
  <c r="R58" i="149"/>
  <c r="G59" i="149"/>
  <c r="H59" i="149"/>
  <c r="I59" i="149"/>
  <c r="J59" i="149"/>
  <c r="K59" i="149"/>
  <c r="L59" i="149"/>
  <c r="M59" i="149"/>
  <c r="N59" i="149"/>
  <c r="O59" i="149"/>
  <c r="P59" i="149"/>
  <c r="Q59" i="149"/>
  <c r="R59" i="149"/>
  <c r="G60" i="149"/>
  <c r="H60" i="149"/>
  <c r="I60" i="149"/>
  <c r="J60" i="149"/>
  <c r="K60" i="149"/>
  <c r="L60" i="149"/>
  <c r="M60" i="149"/>
  <c r="N60" i="149"/>
  <c r="O60" i="149"/>
  <c r="P60" i="149"/>
  <c r="Q60" i="149"/>
  <c r="R60" i="149"/>
  <c r="G61" i="149"/>
  <c r="H61" i="149"/>
  <c r="I61" i="149"/>
  <c r="J61" i="149"/>
  <c r="K61" i="149"/>
  <c r="L61" i="149"/>
  <c r="M61" i="149"/>
  <c r="N61" i="149"/>
  <c r="O61" i="149"/>
  <c r="P61" i="149"/>
  <c r="Q61" i="149"/>
  <c r="R61" i="149"/>
  <c r="G62" i="149"/>
  <c r="H62" i="149"/>
  <c r="I62" i="149"/>
  <c r="J62" i="149"/>
  <c r="K62" i="149"/>
  <c r="L62" i="149"/>
  <c r="M62" i="149"/>
  <c r="N62" i="149"/>
  <c r="O62" i="149"/>
  <c r="P62" i="149"/>
  <c r="Q62" i="149"/>
  <c r="R62" i="149"/>
  <c r="G63" i="149"/>
  <c r="H63" i="149"/>
  <c r="I63" i="149"/>
  <c r="J63" i="149"/>
  <c r="K63" i="149"/>
  <c r="L63" i="149"/>
  <c r="M63" i="149"/>
  <c r="N63" i="149"/>
  <c r="O63" i="149"/>
  <c r="P63" i="149"/>
  <c r="Q63" i="149"/>
  <c r="R63" i="149"/>
  <c r="G64" i="149"/>
  <c r="H64" i="149"/>
  <c r="I64" i="149"/>
  <c r="J64" i="149"/>
  <c r="K64" i="149"/>
  <c r="L64" i="149"/>
  <c r="M64" i="149"/>
  <c r="N64" i="149"/>
  <c r="O64" i="149"/>
  <c r="P64" i="149"/>
  <c r="Q64" i="149"/>
  <c r="R64" i="149"/>
  <c r="G65" i="149"/>
  <c r="H65" i="149"/>
  <c r="I65" i="149"/>
  <c r="J65" i="149"/>
  <c r="K65" i="149"/>
  <c r="L65" i="149"/>
  <c r="M65" i="149"/>
  <c r="N65" i="149"/>
  <c r="O65" i="149"/>
  <c r="P65" i="149"/>
  <c r="Q65" i="149"/>
  <c r="R65" i="149"/>
  <c r="G66" i="149"/>
  <c r="H66" i="149"/>
  <c r="I66" i="149"/>
  <c r="J66" i="149"/>
  <c r="K66" i="149"/>
  <c r="L66" i="149"/>
  <c r="M66" i="149"/>
  <c r="N66" i="149"/>
  <c r="O66" i="149"/>
  <c r="P66" i="149"/>
  <c r="Q66" i="149"/>
  <c r="R66" i="149"/>
  <c r="G67" i="149"/>
  <c r="H67" i="149"/>
  <c r="I67" i="149"/>
  <c r="J67" i="149"/>
  <c r="K67" i="149"/>
  <c r="L67" i="149"/>
  <c r="M67" i="149"/>
  <c r="N67" i="149"/>
  <c r="O67" i="149"/>
  <c r="P67" i="149"/>
  <c r="Q67" i="149"/>
  <c r="R67" i="149"/>
  <c r="G68" i="149"/>
  <c r="H68" i="149"/>
  <c r="I68" i="149"/>
  <c r="J68" i="149"/>
  <c r="K68" i="149"/>
  <c r="L68" i="149"/>
  <c r="M68" i="149"/>
  <c r="N68" i="149"/>
  <c r="O68" i="149"/>
  <c r="P68" i="149"/>
  <c r="Q68" i="149"/>
  <c r="R68" i="149"/>
  <c r="G69" i="149"/>
  <c r="H69" i="149"/>
  <c r="I69" i="149"/>
  <c r="J69" i="149"/>
  <c r="K69" i="149"/>
  <c r="L69" i="149"/>
  <c r="M69" i="149"/>
  <c r="N69" i="149"/>
  <c r="O69" i="149"/>
  <c r="P69" i="149"/>
  <c r="Q69" i="149"/>
  <c r="R69" i="149"/>
  <c r="G70" i="149"/>
  <c r="H70" i="149"/>
  <c r="I70" i="149"/>
  <c r="J70" i="149"/>
  <c r="K70" i="149"/>
  <c r="L70" i="149"/>
  <c r="M70" i="149"/>
  <c r="N70" i="149"/>
  <c r="O70" i="149"/>
  <c r="P70" i="149"/>
  <c r="Q70" i="149"/>
  <c r="R70" i="149"/>
  <c r="G71" i="149"/>
  <c r="H71" i="149"/>
  <c r="I71" i="149"/>
  <c r="J71" i="149"/>
  <c r="K71" i="149"/>
  <c r="L71" i="149"/>
  <c r="M71" i="149"/>
  <c r="N71" i="149"/>
  <c r="O71" i="149"/>
  <c r="P71" i="149"/>
  <c r="Q71" i="149"/>
  <c r="R71" i="149"/>
  <c r="G72" i="149"/>
  <c r="H72" i="149"/>
  <c r="I72" i="149"/>
  <c r="J72" i="149"/>
  <c r="K72" i="149"/>
  <c r="L72" i="149"/>
  <c r="M72" i="149"/>
  <c r="N72" i="149"/>
  <c r="O72" i="149"/>
  <c r="P72" i="149"/>
  <c r="Q72" i="149"/>
  <c r="R72" i="149"/>
  <c r="G73" i="149"/>
  <c r="H73" i="149"/>
  <c r="I73" i="149"/>
  <c r="J73" i="149"/>
  <c r="K73" i="149"/>
  <c r="L73" i="149"/>
  <c r="M73" i="149"/>
  <c r="N73" i="149"/>
  <c r="O73" i="149"/>
  <c r="P73" i="149"/>
  <c r="Q73" i="149"/>
  <c r="R73" i="149"/>
  <c r="G74" i="149"/>
  <c r="H74" i="149"/>
  <c r="I74" i="149"/>
  <c r="J74" i="149"/>
  <c r="K74" i="149"/>
  <c r="L74" i="149"/>
  <c r="M74" i="149"/>
  <c r="N74" i="149"/>
  <c r="O74" i="149"/>
  <c r="P74" i="149"/>
  <c r="Q74" i="149"/>
  <c r="R74" i="149"/>
  <c r="G75" i="149"/>
  <c r="H75" i="149"/>
  <c r="I75" i="149"/>
  <c r="J75" i="149"/>
  <c r="K75" i="149"/>
  <c r="L75" i="149"/>
  <c r="M75" i="149"/>
  <c r="N75" i="149"/>
  <c r="O75" i="149"/>
  <c r="P75" i="149"/>
  <c r="Q75" i="149"/>
  <c r="R75" i="149"/>
  <c r="G76" i="149"/>
  <c r="H76" i="149"/>
  <c r="I76" i="149"/>
  <c r="J76" i="149"/>
  <c r="K76" i="149"/>
  <c r="L76" i="149"/>
  <c r="M76" i="149"/>
  <c r="N76" i="149"/>
  <c r="O76" i="149"/>
  <c r="P76" i="149"/>
  <c r="Q76" i="149"/>
  <c r="R76" i="149"/>
  <c r="G77" i="149"/>
  <c r="H77" i="149"/>
  <c r="I77" i="149"/>
  <c r="J77" i="149"/>
  <c r="K77" i="149"/>
  <c r="L77" i="149"/>
  <c r="M77" i="149"/>
  <c r="N77" i="149"/>
  <c r="O77" i="149"/>
  <c r="P77" i="149"/>
  <c r="Q77" i="149"/>
  <c r="R77" i="149"/>
  <c r="G78" i="149"/>
  <c r="H78" i="149"/>
  <c r="I78" i="149"/>
  <c r="J78" i="149"/>
  <c r="K78" i="149"/>
  <c r="L78" i="149"/>
  <c r="M78" i="149"/>
  <c r="N78" i="149"/>
  <c r="O78" i="149"/>
  <c r="P78" i="149"/>
  <c r="Q78" i="149"/>
  <c r="R78" i="149"/>
  <c r="G79" i="149"/>
  <c r="H79" i="149"/>
  <c r="I79" i="149"/>
  <c r="J79" i="149"/>
  <c r="K79" i="149"/>
  <c r="L79" i="149"/>
  <c r="M79" i="149"/>
  <c r="N79" i="149"/>
  <c r="O79" i="149"/>
  <c r="P79" i="149"/>
  <c r="Q79" i="149"/>
  <c r="R79" i="149"/>
  <c r="G80" i="149"/>
  <c r="H80" i="149"/>
  <c r="I80" i="149"/>
  <c r="J80" i="149"/>
  <c r="K80" i="149"/>
  <c r="L80" i="149"/>
  <c r="M80" i="149"/>
  <c r="N80" i="149"/>
  <c r="O80" i="149"/>
  <c r="P80" i="149"/>
  <c r="Q80" i="149"/>
  <c r="R80" i="149"/>
  <c r="G81" i="149"/>
  <c r="H81" i="149"/>
  <c r="I81" i="149"/>
  <c r="J81" i="149"/>
  <c r="K81" i="149"/>
  <c r="L81" i="149"/>
  <c r="M81" i="149"/>
  <c r="N81" i="149"/>
  <c r="O81" i="149"/>
  <c r="P81" i="149"/>
  <c r="Q81" i="149"/>
  <c r="R81" i="149"/>
  <c r="G82" i="149"/>
  <c r="H82" i="149"/>
  <c r="I82" i="149"/>
  <c r="J82" i="149"/>
  <c r="K82" i="149"/>
  <c r="L82" i="149"/>
  <c r="M82" i="149"/>
  <c r="N82" i="149"/>
  <c r="O82" i="149"/>
  <c r="P82" i="149"/>
  <c r="Q82" i="149"/>
  <c r="R82" i="149"/>
  <c r="G83" i="149"/>
  <c r="H83" i="149"/>
  <c r="I83" i="149"/>
  <c r="J83" i="149"/>
  <c r="K83" i="149"/>
  <c r="L83" i="149"/>
  <c r="M83" i="149"/>
  <c r="N83" i="149"/>
  <c r="O83" i="149"/>
  <c r="P83" i="149"/>
  <c r="Q83" i="149"/>
  <c r="R83" i="149"/>
  <c r="G84" i="149"/>
  <c r="H84" i="149"/>
  <c r="I84" i="149"/>
  <c r="J84" i="149"/>
  <c r="K84" i="149"/>
  <c r="L84" i="149"/>
  <c r="M84" i="149"/>
  <c r="N84" i="149"/>
  <c r="O84" i="149"/>
  <c r="P84" i="149"/>
  <c r="Q84" i="149"/>
  <c r="R84" i="149"/>
  <c r="G85" i="149"/>
  <c r="H85" i="149"/>
  <c r="I85" i="149"/>
  <c r="J85" i="149"/>
  <c r="K85" i="149"/>
  <c r="L85" i="149"/>
  <c r="M85" i="149"/>
  <c r="N85" i="149"/>
  <c r="O85" i="149"/>
  <c r="P85" i="149"/>
  <c r="Q85" i="149"/>
  <c r="R85" i="149"/>
  <c r="G86" i="149"/>
  <c r="H86" i="149"/>
  <c r="I86" i="149"/>
  <c r="J86" i="149"/>
  <c r="K86" i="149"/>
  <c r="L86" i="149"/>
  <c r="M86" i="149"/>
  <c r="N86" i="149"/>
  <c r="O86" i="149"/>
  <c r="P86" i="149"/>
  <c r="Q86" i="149"/>
  <c r="R86" i="149"/>
  <c r="G87" i="149"/>
  <c r="H87" i="149"/>
  <c r="I87" i="149"/>
  <c r="J87" i="149"/>
  <c r="K87" i="149"/>
  <c r="L87" i="149"/>
  <c r="M87" i="149"/>
  <c r="N87" i="149"/>
  <c r="O87" i="149"/>
  <c r="P87" i="149"/>
  <c r="Q87" i="149"/>
  <c r="R87" i="149"/>
  <c r="G88" i="149"/>
  <c r="H88" i="149"/>
  <c r="I88" i="149"/>
  <c r="J88" i="149"/>
  <c r="K88" i="149"/>
  <c r="L88" i="149"/>
  <c r="M88" i="149"/>
  <c r="N88" i="149"/>
  <c r="O88" i="149"/>
  <c r="P88" i="149"/>
  <c r="Q88" i="149"/>
  <c r="R88" i="149"/>
  <c r="G89" i="149"/>
  <c r="H89" i="149"/>
  <c r="I89" i="149"/>
  <c r="J89" i="149"/>
  <c r="K89" i="149"/>
  <c r="L89" i="149"/>
  <c r="M89" i="149"/>
  <c r="N89" i="149"/>
  <c r="O89" i="149"/>
  <c r="P89" i="149"/>
  <c r="Q89" i="149"/>
  <c r="R89" i="149"/>
  <c r="G90" i="149"/>
  <c r="H90" i="149"/>
  <c r="I90" i="149"/>
  <c r="J90" i="149"/>
  <c r="K90" i="149"/>
  <c r="L90" i="149"/>
  <c r="M90" i="149"/>
  <c r="N90" i="149"/>
  <c r="O90" i="149"/>
  <c r="P90" i="149"/>
  <c r="Q90" i="149"/>
  <c r="R90" i="149"/>
  <c r="G91" i="149"/>
  <c r="H91" i="149"/>
  <c r="I91" i="149"/>
  <c r="J91" i="149"/>
  <c r="K91" i="149"/>
  <c r="L91" i="149"/>
  <c r="M91" i="149"/>
  <c r="N91" i="149"/>
  <c r="O91" i="149"/>
  <c r="P91" i="149"/>
  <c r="Q91" i="149"/>
  <c r="R91" i="149"/>
  <c r="G92" i="149"/>
  <c r="H92" i="149"/>
  <c r="I92" i="149"/>
  <c r="J92" i="149"/>
  <c r="K92" i="149"/>
  <c r="L92" i="149"/>
  <c r="M92" i="149"/>
  <c r="N92" i="149"/>
  <c r="O92" i="149"/>
  <c r="P92" i="149"/>
  <c r="Q92" i="149"/>
  <c r="R92" i="149"/>
  <c r="G93" i="149"/>
  <c r="H93" i="149"/>
  <c r="I93" i="149"/>
  <c r="J93" i="149"/>
  <c r="K93" i="149"/>
  <c r="L93" i="149"/>
  <c r="M93" i="149"/>
  <c r="N93" i="149"/>
  <c r="O93" i="149"/>
  <c r="P93" i="149"/>
  <c r="Q93" i="149"/>
  <c r="R93" i="149"/>
  <c r="G94" i="149"/>
  <c r="H94" i="149"/>
  <c r="I94" i="149"/>
  <c r="J94" i="149"/>
  <c r="K94" i="149"/>
  <c r="L94" i="149"/>
  <c r="M94" i="149"/>
  <c r="N94" i="149"/>
  <c r="O94" i="149"/>
  <c r="P94" i="149"/>
  <c r="Q94" i="149"/>
  <c r="R94" i="149"/>
  <c r="G95" i="149"/>
  <c r="H95" i="149"/>
  <c r="I95" i="149"/>
  <c r="J95" i="149"/>
  <c r="K95" i="149"/>
  <c r="L95" i="149"/>
  <c r="M95" i="149"/>
  <c r="N95" i="149"/>
  <c r="O95" i="149"/>
  <c r="P95" i="149"/>
  <c r="Q95" i="149"/>
  <c r="R95" i="149"/>
  <c r="G96" i="149"/>
  <c r="H96" i="149"/>
  <c r="I96" i="149"/>
  <c r="J96" i="149"/>
  <c r="K96" i="149"/>
  <c r="L96" i="149"/>
  <c r="M96" i="149"/>
  <c r="N96" i="149"/>
  <c r="O96" i="149"/>
  <c r="P96" i="149"/>
  <c r="Q96" i="149"/>
  <c r="R96" i="149"/>
  <c r="G97" i="149"/>
  <c r="H97" i="149"/>
  <c r="I97" i="149"/>
  <c r="J97" i="149"/>
  <c r="K97" i="149"/>
  <c r="L97" i="149"/>
  <c r="M97" i="149"/>
  <c r="N97" i="149"/>
  <c r="O97" i="149"/>
  <c r="P97" i="149"/>
  <c r="Q97" i="149"/>
  <c r="R97" i="149"/>
  <c r="G98" i="149"/>
  <c r="H98" i="149"/>
  <c r="I98" i="149"/>
  <c r="J98" i="149"/>
  <c r="K98" i="149"/>
  <c r="L98" i="149"/>
  <c r="M98" i="149"/>
  <c r="N98" i="149"/>
  <c r="O98" i="149"/>
  <c r="P98" i="149"/>
  <c r="Q98" i="149"/>
  <c r="R98" i="149"/>
  <c r="G99" i="149"/>
  <c r="H99" i="149"/>
  <c r="I99" i="149"/>
  <c r="J99" i="149"/>
  <c r="K99" i="149"/>
  <c r="L99" i="149"/>
  <c r="M99" i="149"/>
  <c r="N99" i="149"/>
  <c r="O99" i="149"/>
  <c r="P99" i="149"/>
  <c r="Q99" i="149"/>
  <c r="R99" i="149"/>
  <c r="G100" i="149"/>
  <c r="H100" i="149"/>
  <c r="I100" i="149"/>
  <c r="J100" i="149"/>
  <c r="K100" i="149"/>
  <c r="L100" i="149"/>
  <c r="M100" i="149"/>
  <c r="N100" i="149"/>
  <c r="O100" i="149"/>
  <c r="P100" i="149"/>
  <c r="Q100" i="149"/>
  <c r="R100" i="149"/>
  <c r="G101" i="149"/>
  <c r="H101" i="149"/>
  <c r="I101" i="149"/>
  <c r="J101" i="149"/>
  <c r="K101" i="149"/>
  <c r="L101" i="149"/>
  <c r="M101" i="149"/>
  <c r="N101" i="149"/>
  <c r="O101" i="149"/>
  <c r="P101" i="149"/>
  <c r="Q101" i="149"/>
  <c r="R101" i="149"/>
  <c r="G102" i="149"/>
  <c r="H102" i="149"/>
  <c r="I102" i="149"/>
  <c r="J102" i="149"/>
  <c r="K102" i="149"/>
  <c r="L102" i="149"/>
  <c r="M102" i="149"/>
  <c r="N102" i="149"/>
  <c r="O102" i="149"/>
  <c r="P102" i="149"/>
  <c r="Q102" i="149"/>
  <c r="R102" i="149"/>
  <c r="G103" i="149"/>
  <c r="H103" i="149"/>
  <c r="I103" i="149"/>
  <c r="J103" i="149"/>
  <c r="K103" i="149"/>
  <c r="L103" i="149"/>
  <c r="M103" i="149"/>
  <c r="N103" i="149"/>
  <c r="O103" i="149"/>
  <c r="P103" i="149"/>
  <c r="Q103" i="149"/>
  <c r="R103" i="149"/>
  <c r="G104" i="149"/>
  <c r="H104" i="149"/>
  <c r="I104" i="149"/>
  <c r="J104" i="149"/>
  <c r="K104" i="149"/>
  <c r="L104" i="149"/>
  <c r="M104" i="149"/>
  <c r="N104" i="149"/>
  <c r="O104" i="149"/>
  <c r="P104" i="149"/>
  <c r="Q104" i="149"/>
  <c r="R104" i="149"/>
  <c r="G105" i="149"/>
  <c r="H105" i="149"/>
  <c r="I105" i="149"/>
  <c r="J105" i="149"/>
  <c r="K105" i="149"/>
  <c r="L105" i="149"/>
  <c r="M105" i="149"/>
  <c r="N105" i="149"/>
  <c r="O105" i="149"/>
  <c r="P105" i="149"/>
  <c r="Q105" i="149"/>
  <c r="R105" i="149"/>
  <c r="G106" i="149"/>
  <c r="H106" i="149"/>
  <c r="I106" i="149"/>
  <c r="J106" i="149"/>
  <c r="K106" i="149"/>
  <c r="L106" i="149"/>
  <c r="M106" i="149"/>
  <c r="N106" i="149"/>
  <c r="O106" i="149"/>
  <c r="P106" i="149"/>
  <c r="Q106" i="149"/>
  <c r="R106" i="149"/>
  <c r="G107" i="149"/>
  <c r="H107" i="149"/>
  <c r="I107" i="149"/>
  <c r="J107" i="149"/>
  <c r="K107" i="149"/>
  <c r="L107" i="149"/>
  <c r="M107" i="149"/>
  <c r="N107" i="149"/>
  <c r="O107" i="149"/>
  <c r="P107" i="149"/>
  <c r="Q107" i="149"/>
  <c r="R107" i="149"/>
  <c r="G108" i="149"/>
  <c r="H108" i="149"/>
  <c r="I108" i="149"/>
  <c r="J108" i="149"/>
  <c r="K108" i="149"/>
  <c r="L108" i="149"/>
  <c r="M108" i="149"/>
  <c r="N108" i="149"/>
  <c r="O108" i="149"/>
  <c r="P108" i="149"/>
  <c r="Q108" i="149"/>
  <c r="R108" i="149"/>
  <c r="G109" i="149"/>
  <c r="H109" i="149"/>
  <c r="I109" i="149"/>
  <c r="J109" i="149"/>
  <c r="K109" i="149"/>
  <c r="L109" i="149"/>
  <c r="M109" i="149"/>
  <c r="N109" i="149"/>
  <c r="O109" i="149"/>
  <c r="P109" i="149"/>
  <c r="Q109" i="149"/>
  <c r="R109" i="149"/>
  <c r="H16" i="149"/>
  <c r="I16" i="149"/>
  <c r="J16" i="149"/>
  <c r="K16" i="149"/>
  <c r="L16" i="149"/>
  <c r="M16" i="149"/>
  <c r="N16" i="149"/>
  <c r="O16" i="149"/>
  <c r="P16" i="149"/>
  <c r="Q16" i="149"/>
  <c r="R16" i="149"/>
  <c r="G16" i="149"/>
  <c r="C1144" i="149"/>
  <c r="D1144" i="149" s="1"/>
  <c r="C1145" i="149"/>
  <c r="D1145" i="149" s="1"/>
  <c r="C1146" i="149"/>
  <c r="D1146" i="149" s="1"/>
  <c r="C1147" i="149"/>
  <c r="D1147" i="149" s="1"/>
  <c r="C1148" i="149"/>
  <c r="D1148" i="149" s="1"/>
  <c r="C1149" i="149"/>
  <c r="D1149" i="149" s="1"/>
  <c r="C1150" i="149"/>
  <c r="D1150" i="149" s="1"/>
  <c r="C1151" i="149"/>
  <c r="D1151" i="149"/>
  <c r="C1152" i="149"/>
  <c r="D1152" i="149" s="1"/>
  <c r="C1153" i="149"/>
  <c r="D1153" i="149" s="1"/>
  <c r="C1154" i="149"/>
  <c r="D1154" i="149" s="1"/>
  <c r="C1155" i="149"/>
  <c r="D1155" i="149" s="1"/>
  <c r="C1156" i="149"/>
  <c r="D1156" i="149" s="1"/>
  <c r="C1157" i="149"/>
  <c r="D1157" i="149" s="1"/>
  <c r="C1158" i="149"/>
  <c r="D1158" i="149" s="1"/>
  <c r="C1159" i="149"/>
  <c r="D1159" i="149"/>
  <c r="C1160" i="149"/>
  <c r="D1160" i="149" s="1"/>
  <c r="C1161" i="149"/>
  <c r="D1161" i="149" s="1"/>
  <c r="C1162" i="149"/>
  <c r="D1162" i="149" s="1"/>
  <c r="C1163" i="149"/>
  <c r="D1163" i="149" s="1"/>
  <c r="C1164" i="149"/>
  <c r="D1164" i="149" s="1"/>
  <c r="C1165" i="149"/>
  <c r="D1165" i="149" s="1"/>
  <c r="C1166" i="149"/>
  <c r="D1166" i="149" s="1"/>
  <c r="C1167" i="149"/>
  <c r="D1167" i="149"/>
  <c r="C1168" i="149"/>
  <c r="D1168" i="149" s="1"/>
  <c r="C1169" i="149"/>
  <c r="D1169" i="149" s="1"/>
  <c r="C1170" i="149"/>
  <c r="D1170" i="149" s="1"/>
  <c r="C1171" i="149"/>
  <c r="D1171" i="149" s="1"/>
  <c r="C1172" i="149"/>
  <c r="D1172" i="149" s="1"/>
  <c r="C1173" i="149"/>
  <c r="D1173" i="149" s="1"/>
  <c r="C1174" i="149"/>
  <c r="D1174" i="149" s="1"/>
  <c r="C1175" i="149"/>
  <c r="D1175" i="149"/>
  <c r="C1176" i="149"/>
  <c r="D1176" i="149" s="1"/>
  <c r="C1177" i="149"/>
  <c r="D1177" i="149" s="1"/>
  <c r="C1178" i="149"/>
  <c r="D1178" i="149" s="1"/>
  <c r="C1179" i="149"/>
  <c r="D1179" i="149" s="1"/>
  <c r="C1180" i="149"/>
  <c r="D1180" i="149" s="1"/>
  <c r="C1181" i="149"/>
  <c r="D1181" i="149" s="1"/>
  <c r="C1182" i="149"/>
  <c r="D1182" i="149" s="1"/>
  <c r="C1183" i="149"/>
  <c r="D1183" i="149"/>
  <c r="C1184" i="149"/>
  <c r="D1184" i="149" s="1"/>
  <c r="C1185" i="149"/>
  <c r="D1185" i="149" s="1"/>
  <c r="C1186" i="149"/>
  <c r="D1186" i="149" s="1"/>
  <c r="C1187" i="149"/>
  <c r="D1187" i="149" s="1"/>
  <c r="C1188" i="149"/>
  <c r="D1188" i="149" s="1"/>
  <c r="C1189" i="149"/>
  <c r="D1189" i="149" s="1"/>
  <c r="C1190" i="149"/>
  <c r="D1190" i="149" s="1"/>
  <c r="C1191" i="149"/>
  <c r="D1191" i="149"/>
  <c r="C1192" i="149"/>
  <c r="D1192" i="149" s="1"/>
  <c r="C1193" i="149"/>
  <c r="D1193" i="149" s="1"/>
  <c r="C1194" i="149"/>
  <c r="D1194" i="149" s="1"/>
  <c r="C1195" i="149"/>
  <c r="D1195" i="149" s="1"/>
  <c r="C1196" i="149"/>
  <c r="D1196" i="149" s="1"/>
  <c r="C1197" i="149"/>
  <c r="D1197" i="149" s="1"/>
  <c r="C1198" i="149"/>
  <c r="D1198" i="149" s="1"/>
  <c r="C1199" i="149"/>
  <c r="D1199" i="149"/>
  <c r="C1200" i="149"/>
  <c r="D1200" i="149" s="1"/>
  <c r="C1201" i="149"/>
  <c r="D1201" i="149" s="1"/>
  <c r="C1202" i="149"/>
  <c r="D1202" i="149" s="1"/>
  <c r="C1203" i="149"/>
  <c r="D1203" i="149" s="1"/>
  <c r="C1204" i="149"/>
  <c r="D1204" i="149" s="1"/>
  <c r="C1205" i="149"/>
  <c r="D1205" i="149" s="1"/>
  <c r="C1206" i="149"/>
  <c r="D1206" i="149" s="1"/>
  <c r="C1207" i="149"/>
  <c r="D1207" i="149"/>
  <c r="C1208" i="149"/>
  <c r="D1208" i="149" s="1"/>
  <c r="C1209" i="149"/>
  <c r="D1209" i="149" s="1"/>
  <c r="C1210" i="149"/>
  <c r="D1210" i="149" s="1"/>
  <c r="C1211" i="149"/>
  <c r="D1211" i="149" s="1"/>
  <c r="C1212" i="149"/>
  <c r="D1212" i="149" s="1"/>
  <c r="C1213" i="149"/>
  <c r="D1213" i="149" s="1"/>
  <c r="C1214" i="149"/>
  <c r="D1214" i="149" s="1"/>
  <c r="C1215" i="149"/>
  <c r="D1215" i="149"/>
  <c r="A1144" i="149"/>
  <c r="A1145" i="149"/>
  <c r="A1146" i="149"/>
  <c r="A1147" i="149"/>
  <c r="A1148" i="149"/>
  <c r="A1149" i="149"/>
  <c r="A1150" i="149"/>
  <c r="A1151" i="149"/>
  <c r="A1152" i="149"/>
  <c r="A1153" i="149"/>
  <c r="A1154" i="149"/>
  <c r="A1155" i="149"/>
  <c r="A1156" i="149"/>
  <c r="A1157" i="149"/>
  <c r="A1158" i="149"/>
  <c r="A1159" i="149"/>
  <c r="A1160" i="149"/>
  <c r="A1161" i="149"/>
  <c r="A1162" i="149"/>
  <c r="A1163" i="149"/>
  <c r="A1164" i="149"/>
  <c r="A1165" i="149"/>
  <c r="A1166" i="149"/>
  <c r="A1167" i="149"/>
  <c r="A1168" i="149"/>
  <c r="A1169" i="149"/>
  <c r="A1170" i="149"/>
  <c r="A1171" i="149"/>
  <c r="A1172" i="149"/>
  <c r="A1173" i="149"/>
  <c r="A1174" i="149"/>
  <c r="A1175" i="149"/>
  <c r="A1176" i="149"/>
  <c r="A1177" i="149"/>
  <c r="A1178" i="149"/>
  <c r="A1179" i="149"/>
  <c r="A1180" i="149"/>
  <c r="A1181" i="149"/>
  <c r="A1182" i="149"/>
  <c r="A1183" i="149"/>
  <c r="A1184" i="149"/>
  <c r="A1185" i="149"/>
  <c r="A1186" i="149"/>
  <c r="A1187" i="149"/>
  <c r="A1188" i="149"/>
  <c r="A1189" i="149"/>
  <c r="A1190" i="149"/>
  <c r="A1191" i="149"/>
  <c r="A1192" i="149"/>
  <c r="A1193" i="149"/>
  <c r="A1194" i="149"/>
  <c r="A1195" i="149"/>
  <c r="A1196" i="149"/>
  <c r="A1197" i="149"/>
  <c r="A1198" i="149"/>
  <c r="A1199" i="149"/>
  <c r="A1200" i="149"/>
  <c r="A1201" i="149"/>
  <c r="A1202" i="149"/>
  <c r="A1203" i="149"/>
  <c r="A1204" i="149"/>
  <c r="A1205" i="149"/>
  <c r="A1206" i="149"/>
  <c r="A1207" i="149"/>
  <c r="A1208" i="149"/>
  <c r="A1209" i="149"/>
  <c r="A1210" i="149"/>
  <c r="A1211" i="149"/>
  <c r="A1212" i="149"/>
  <c r="A1213" i="149"/>
  <c r="A1214" i="149"/>
  <c r="A1215" i="149"/>
  <c r="V110" i="139"/>
  <c r="W110" i="139"/>
  <c r="X110" i="139"/>
  <c r="Y110" i="139"/>
  <c r="Z110" i="139"/>
  <c r="AA110" i="139"/>
  <c r="AB110" i="139"/>
  <c r="AC110" i="139"/>
  <c r="AD110" i="139"/>
  <c r="AE110" i="139"/>
  <c r="AF110" i="139"/>
  <c r="AG110" i="139"/>
  <c r="AH110" i="139"/>
  <c r="V111" i="139"/>
  <c r="W111" i="139"/>
  <c r="X111" i="139"/>
  <c r="Y111" i="139"/>
  <c r="Z111" i="139"/>
  <c r="AA111" i="139"/>
  <c r="AB111" i="139"/>
  <c r="AC111" i="139"/>
  <c r="AD111" i="139"/>
  <c r="AE111" i="139"/>
  <c r="AF111" i="139"/>
  <c r="AG111" i="139"/>
  <c r="AH111" i="139"/>
  <c r="V112" i="139"/>
  <c r="AH112" i="139" s="1"/>
  <c r="W112" i="139"/>
  <c r="X112" i="139"/>
  <c r="Y112" i="139"/>
  <c r="Z112" i="139"/>
  <c r="AA112" i="139"/>
  <c r="AB112" i="139"/>
  <c r="AC112" i="139"/>
  <c r="AD112" i="139"/>
  <c r="AE112" i="139"/>
  <c r="AF112" i="139"/>
  <c r="AG112" i="139"/>
  <c r="V113" i="139"/>
  <c r="AH113" i="139" s="1"/>
  <c r="W113" i="139"/>
  <c r="X113" i="139"/>
  <c r="Y113" i="139"/>
  <c r="Z113" i="139"/>
  <c r="AA113" i="139"/>
  <c r="AB113" i="139"/>
  <c r="AC113" i="139"/>
  <c r="AD113" i="139"/>
  <c r="AE113" i="139"/>
  <c r="AF113" i="139"/>
  <c r="AG113" i="139"/>
  <c r="V114" i="139"/>
  <c r="W114" i="139"/>
  <c r="X114" i="139"/>
  <c r="Y114" i="139"/>
  <c r="Z114" i="139"/>
  <c r="AA114" i="139"/>
  <c r="AB114" i="139"/>
  <c r="AC114" i="139"/>
  <c r="AD114" i="139"/>
  <c r="AE114" i="139"/>
  <c r="AF114" i="139"/>
  <c r="AG114" i="139"/>
  <c r="AH114" i="139"/>
  <c r="V115" i="139"/>
  <c r="W115" i="139"/>
  <c r="X115" i="139"/>
  <c r="Y115" i="139"/>
  <c r="Z115" i="139"/>
  <c r="AA115" i="139"/>
  <c r="AB115" i="139"/>
  <c r="AC115" i="139"/>
  <c r="AD115" i="139"/>
  <c r="AE115" i="139"/>
  <c r="AF115" i="139"/>
  <c r="AG115" i="139"/>
  <c r="AH115" i="139"/>
  <c r="G110" i="139"/>
  <c r="H110" i="139"/>
  <c r="I110" i="139"/>
  <c r="J110" i="139"/>
  <c r="K110" i="139"/>
  <c r="L110" i="139"/>
  <c r="M110" i="139"/>
  <c r="N110" i="139"/>
  <c r="O110" i="139"/>
  <c r="P110" i="139"/>
  <c r="Q110" i="139"/>
  <c r="R110" i="139"/>
  <c r="S110" i="139"/>
  <c r="G111" i="139"/>
  <c r="H111" i="139"/>
  <c r="I111" i="139"/>
  <c r="J111" i="139"/>
  <c r="K111" i="139"/>
  <c r="L111" i="139"/>
  <c r="M111" i="139"/>
  <c r="N111" i="139"/>
  <c r="O111" i="139"/>
  <c r="P111" i="139"/>
  <c r="Q111" i="139"/>
  <c r="R111" i="139"/>
  <c r="S111" i="139"/>
  <c r="G112" i="139"/>
  <c r="S112" i="139" s="1"/>
  <c r="H112" i="139"/>
  <c r="I112" i="139"/>
  <c r="J112" i="139"/>
  <c r="K112" i="139"/>
  <c r="L112" i="139"/>
  <c r="M112" i="139"/>
  <c r="N112" i="139"/>
  <c r="O112" i="139"/>
  <c r="P112" i="139"/>
  <c r="Q112" i="139"/>
  <c r="R112" i="139"/>
  <c r="G113" i="139"/>
  <c r="S113" i="139" s="1"/>
  <c r="H113" i="139"/>
  <c r="I113" i="139"/>
  <c r="J113" i="139"/>
  <c r="K113" i="139"/>
  <c r="L113" i="139"/>
  <c r="M113" i="139"/>
  <c r="N113" i="139"/>
  <c r="O113" i="139"/>
  <c r="P113" i="139"/>
  <c r="Q113" i="139"/>
  <c r="R113" i="139"/>
  <c r="G114" i="139"/>
  <c r="H114" i="139"/>
  <c r="I114" i="139"/>
  <c r="J114" i="139"/>
  <c r="K114" i="139"/>
  <c r="L114" i="139"/>
  <c r="M114" i="139"/>
  <c r="N114" i="139"/>
  <c r="O114" i="139"/>
  <c r="P114" i="139"/>
  <c r="Q114" i="139"/>
  <c r="R114" i="139"/>
  <c r="S114" i="139"/>
  <c r="G115" i="139"/>
  <c r="H115" i="139"/>
  <c r="I115" i="139"/>
  <c r="J115" i="139"/>
  <c r="K115" i="139"/>
  <c r="L115" i="139"/>
  <c r="M115" i="139"/>
  <c r="N115" i="139"/>
  <c r="O115" i="139"/>
  <c r="P115" i="139"/>
  <c r="Q115" i="139"/>
  <c r="R115" i="139"/>
  <c r="S115" i="139"/>
  <c r="V17" i="139"/>
  <c r="W17" i="139"/>
  <c r="X17" i="139"/>
  <c r="Y17" i="139"/>
  <c r="Z17" i="139"/>
  <c r="AA17" i="139"/>
  <c r="AB17" i="139"/>
  <c r="AC17" i="139"/>
  <c r="AD17" i="139"/>
  <c r="AE17" i="139"/>
  <c r="AF17" i="139"/>
  <c r="AG17" i="139"/>
  <c r="V18" i="139"/>
  <c r="W18" i="139"/>
  <c r="X18" i="139"/>
  <c r="Y18" i="139"/>
  <c r="Z18" i="139"/>
  <c r="AA18" i="139"/>
  <c r="AB18" i="139"/>
  <c r="AC18" i="139"/>
  <c r="AD18" i="139"/>
  <c r="AE18" i="139"/>
  <c r="AF18" i="139"/>
  <c r="AG18" i="139"/>
  <c r="V19" i="139"/>
  <c r="W19" i="139"/>
  <c r="X19" i="139"/>
  <c r="Y19" i="139"/>
  <c r="Z19" i="139"/>
  <c r="AA19" i="139"/>
  <c r="AB19" i="139"/>
  <c r="AC19" i="139"/>
  <c r="AD19" i="139"/>
  <c r="AE19" i="139"/>
  <c r="AF19" i="139"/>
  <c r="AG19" i="139"/>
  <c r="V20" i="139"/>
  <c r="W20" i="139"/>
  <c r="X20" i="139"/>
  <c r="Y20" i="139"/>
  <c r="Z20" i="139"/>
  <c r="AA20" i="139"/>
  <c r="AB20" i="139"/>
  <c r="AC20" i="139"/>
  <c r="AD20" i="139"/>
  <c r="AE20" i="139"/>
  <c r="AF20" i="139"/>
  <c r="AG20" i="139"/>
  <c r="V21" i="139"/>
  <c r="W21" i="139"/>
  <c r="X21" i="139"/>
  <c r="Y21" i="139"/>
  <c r="Z21" i="139"/>
  <c r="AA21" i="139"/>
  <c r="AB21" i="139"/>
  <c r="AC21" i="139"/>
  <c r="AD21" i="139"/>
  <c r="AE21" i="139"/>
  <c r="AF21" i="139"/>
  <c r="AG21" i="139"/>
  <c r="V22" i="139"/>
  <c r="W22" i="139"/>
  <c r="X22" i="139"/>
  <c r="Y22" i="139"/>
  <c r="Z22" i="139"/>
  <c r="AA22" i="139"/>
  <c r="AB22" i="139"/>
  <c r="AC22" i="139"/>
  <c r="AD22" i="139"/>
  <c r="AE22" i="139"/>
  <c r="AF22" i="139"/>
  <c r="AG22" i="139"/>
  <c r="V23" i="139"/>
  <c r="W23" i="139"/>
  <c r="X23" i="139"/>
  <c r="Y23" i="139"/>
  <c r="Z23" i="139"/>
  <c r="AA23" i="139"/>
  <c r="AB23" i="139"/>
  <c r="AC23" i="139"/>
  <c r="AD23" i="139"/>
  <c r="AE23" i="139"/>
  <c r="AF23" i="139"/>
  <c r="AG23" i="139"/>
  <c r="V24" i="139"/>
  <c r="W24" i="139"/>
  <c r="X24" i="139"/>
  <c r="Y24" i="139"/>
  <c r="Z24" i="139"/>
  <c r="AA24" i="139"/>
  <c r="AB24" i="139"/>
  <c r="AC24" i="139"/>
  <c r="AD24" i="139"/>
  <c r="AE24" i="139"/>
  <c r="AF24" i="139"/>
  <c r="AG24" i="139"/>
  <c r="V25" i="139"/>
  <c r="W25" i="139"/>
  <c r="X25" i="139"/>
  <c r="Y25" i="139"/>
  <c r="Z25" i="139"/>
  <c r="AA25" i="139"/>
  <c r="AB25" i="139"/>
  <c r="AC25" i="139"/>
  <c r="AD25" i="139"/>
  <c r="AE25" i="139"/>
  <c r="AF25" i="139"/>
  <c r="AG25" i="139"/>
  <c r="V26" i="139"/>
  <c r="W26" i="139"/>
  <c r="X26" i="139"/>
  <c r="Y26" i="139"/>
  <c r="Z26" i="139"/>
  <c r="AA26" i="139"/>
  <c r="AB26" i="139"/>
  <c r="AC26" i="139"/>
  <c r="AD26" i="139"/>
  <c r="AE26" i="139"/>
  <c r="AF26" i="139"/>
  <c r="AG26" i="139"/>
  <c r="V27" i="139"/>
  <c r="W27" i="139"/>
  <c r="X27" i="139"/>
  <c r="Y27" i="139"/>
  <c r="Z27" i="139"/>
  <c r="AA27" i="139"/>
  <c r="AB27" i="139"/>
  <c r="AC27" i="139"/>
  <c r="AD27" i="139"/>
  <c r="AE27" i="139"/>
  <c r="AF27" i="139"/>
  <c r="AG27" i="139"/>
  <c r="V28" i="139"/>
  <c r="W28" i="139"/>
  <c r="X28" i="139"/>
  <c r="Y28" i="139"/>
  <c r="Z28" i="139"/>
  <c r="AA28" i="139"/>
  <c r="AB28" i="139"/>
  <c r="AC28" i="139"/>
  <c r="AD28" i="139"/>
  <c r="AE28" i="139"/>
  <c r="AF28" i="139"/>
  <c r="AG28" i="139"/>
  <c r="V29" i="139"/>
  <c r="W29" i="139"/>
  <c r="X29" i="139"/>
  <c r="Y29" i="139"/>
  <c r="Z29" i="139"/>
  <c r="AA29" i="139"/>
  <c r="AB29" i="139"/>
  <c r="AC29" i="139"/>
  <c r="AD29" i="139"/>
  <c r="AE29" i="139"/>
  <c r="AF29" i="139"/>
  <c r="AG29" i="139"/>
  <c r="V30" i="139"/>
  <c r="W30" i="139"/>
  <c r="X30" i="139"/>
  <c r="Y30" i="139"/>
  <c r="Z30" i="139"/>
  <c r="AA30" i="139"/>
  <c r="AB30" i="139"/>
  <c r="AC30" i="139"/>
  <c r="AD30" i="139"/>
  <c r="AE30" i="139"/>
  <c r="AF30" i="139"/>
  <c r="AG30" i="139"/>
  <c r="V31" i="139"/>
  <c r="W31" i="139"/>
  <c r="X31" i="139"/>
  <c r="Y31" i="139"/>
  <c r="Z31" i="139"/>
  <c r="AA31" i="139"/>
  <c r="AB31" i="139"/>
  <c r="AC31" i="139"/>
  <c r="AD31" i="139"/>
  <c r="AE31" i="139"/>
  <c r="AF31" i="139"/>
  <c r="AG31" i="139"/>
  <c r="V32" i="139"/>
  <c r="W32" i="139"/>
  <c r="X32" i="139"/>
  <c r="Y32" i="139"/>
  <c r="Z32" i="139"/>
  <c r="AA32" i="139"/>
  <c r="AB32" i="139"/>
  <c r="AC32" i="139"/>
  <c r="AD32" i="139"/>
  <c r="AE32" i="139"/>
  <c r="AF32" i="139"/>
  <c r="AG32" i="139"/>
  <c r="V33" i="139"/>
  <c r="W33" i="139"/>
  <c r="X33" i="139"/>
  <c r="Y33" i="139"/>
  <c r="Z33" i="139"/>
  <c r="AA33" i="139"/>
  <c r="AB33" i="139"/>
  <c r="AC33" i="139"/>
  <c r="AD33" i="139"/>
  <c r="AE33" i="139"/>
  <c r="AF33" i="139"/>
  <c r="AG33" i="139"/>
  <c r="V34" i="139"/>
  <c r="W34" i="139"/>
  <c r="X34" i="139"/>
  <c r="Y34" i="139"/>
  <c r="Z34" i="139"/>
  <c r="AA34" i="139"/>
  <c r="AB34" i="139"/>
  <c r="AC34" i="139"/>
  <c r="AD34" i="139"/>
  <c r="AE34" i="139"/>
  <c r="AF34" i="139"/>
  <c r="AG34" i="139"/>
  <c r="V35" i="139"/>
  <c r="W35" i="139"/>
  <c r="X35" i="139"/>
  <c r="Y35" i="139"/>
  <c r="Z35" i="139"/>
  <c r="AA35" i="139"/>
  <c r="AB35" i="139"/>
  <c r="AC35" i="139"/>
  <c r="AD35" i="139"/>
  <c r="AE35" i="139"/>
  <c r="AF35" i="139"/>
  <c r="AG35" i="139"/>
  <c r="V36" i="139"/>
  <c r="W36" i="139"/>
  <c r="X36" i="139"/>
  <c r="Y36" i="139"/>
  <c r="Z36" i="139"/>
  <c r="AA36" i="139"/>
  <c r="AB36" i="139"/>
  <c r="AC36" i="139"/>
  <c r="AD36" i="139"/>
  <c r="AE36" i="139"/>
  <c r="AF36" i="139"/>
  <c r="AG36" i="139"/>
  <c r="V37" i="139"/>
  <c r="W37" i="139"/>
  <c r="X37" i="139"/>
  <c r="Y37" i="139"/>
  <c r="Z37" i="139"/>
  <c r="AA37" i="139"/>
  <c r="AB37" i="139"/>
  <c r="AC37" i="139"/>
  <c r="AD37" i="139"/>
  <c r="AE37" i="139"/>
  <c r="AF37" i="139"/>
  <c r="AG37" i="139"/>
  <c r="V38" i="139"/>
  <c r="W38" i="139"/>
  <c r="X38" i="139"/>
  <c r="Y38" i="139"/>
  <c r="Z38" i="139"/>
  <c r="AA38" i="139"/>
  <c r="AB38" i="139"/>
  <c r="AC38" i="139"/>
  <c r="AD38" i="139"/>
  <c r="AE38" i="139"/>
  <c r="AF38" i="139"/>
  <c r="AG38" i="139"/>
  <c r="V39" i="139"/>
  <c r="W39" i="139"/>
  <c r="X39" i="139"/>
  <c r="Y39" i="139"/>
  <c r="Z39" i="139"/>
  <c r="AA39" i="139"/>
  <c r="AB39" i="139"/>
  <c r="AC39" i="139"/>
  <c r="AD39" i="139"/>
  <c r="AE39" i="139"/>
  <c r="AF39" i="139"/>
  <c r="AG39" i="139"/>
  <c r="V40" i="139"/>
  <c r="W40" i="139"/>
  <c r="X40" i="139"/>
  <c r="Y40" i="139"/>
  <c r="Z40" i="139"/>
  <c r="AA40" i="139"/>
  <c r="AB40" i="139"/>
  <c r="AC40" i="139"/>
  <c r="AD40" i="139"/>
  <c r="AE40" i="139"/>
  <c r="AF40" i="139"/>
  <c r="AG40" i="139"/>
  <c r="V41" i="139"/>
  <c r="W41" i="139"/>
  <c r="X41" i="139"/>
  <c r="Y41" i="139"/>
  <c r="Z41" i="139"/>
  <c r="AA41" i="139"/>
  <c r="AB41" i="139"/>
  <c r="AC41" i="139"/>
  <c r="AD41" i="139"/>
  <c r="AE41" i="139"/>
  <c r="AF41" i="139"/>
  <c r="AG41" i="139"/>
  <c r="V42" i="139"/>
  <c r="W42" i="139"/>
  <c r="X42" i="139"/>
  <c r="Y42" i="139"/>
  <c r="Z42" i="139"/>
  <c r="AA42" i="139"/>
  <c r="AB42" i="139"/>
  <c r="AC42" i="139"/>
  <c r="AD42" i="139"/>
  <c r="AE42" i="139"/>
  <c r="AF42" i="139"/>
  <c r="AG42" i="139"/>
  <c r="V43" i="139"/>
  <c r="W43" i="139"/>
  <c r="X43" i="139"/>
  <c r="Y43" i="139"/>
  <c r="Z43" i="139"/>
  <c r="AA43" i="139"/>
  <c r="AB43" i="139"/>
  <c r="AC43" i="139"/>
  <c r="AD43" i="139"/>
  <c r="AE43" i="139"/>
  <c r="AF43" i="139"/>
  <c r="AG43" i="139"/>
  <c r="V44" i="139"/>
  <c r="W44" i="139"/>
  <c r="X44" i="139"/>
  <c r="Y44" i="139"/>
  <c r="Z44" i="139"/>
  <c r="AA44" i="139"/>
  <c r="AB44" i="139"/>
  <c r="AC44" i="139"/>
  <c r="AD44" i="139"/>
  <c r="AE44" i="139"/>
  <c r="AF44" i="139"/>
  <c r="AG44" i="139"/>
  <c r="V45" i="139"/>
  <c r="W45" i="139"/>
  <c r="X45" i="139"/>
  <c r="Y45" i="139"/>
  <c r="Z45" i="139"/>
  <c r="AA45" i="139"/>
  <c r="AB45" i="139"/>
  <c r="AC45" i="139"/>
  <c r="AD45" i="139"/>
  <c r="AE45" i="139"/>
  <c r="AF45" i="139"/>
  <c r="AG45" i="139"/>
  <c r="V46" i="139"/>
  <c r="W46" i="139"/>
  <c r="X46" i="139"/>
  <c r="Y46" i="139"/>
  <c r="Z46" i="139"/>
  <c r="AA46" i="139"/>
  <c r="AB46" i="139"/>
  <c r="AC46" i="139"/>
  <c r="AD46" i="139"/>
  <c r="AE46" i="139"/>
  <c r="AF46" i="139"/>
  <c r="AG46" i="139"/>
  <c r="V47" i="139"/>
  <c r="W47" i="139"/>
  <c r="X47" i="139"/>
  <c r="Y47" i="139"/>
  <c r="Z47" i="139"/>
  <c r="AA47" i="139"/>
  <c r="AB47" i="139"/>
  <c r="AC47" i="139"/>
  <c r="AD47" i="139"/>
  <c r="AE47" i="139"/>
  <c r="AF47" i="139"/>
  <c r="AG47" i="139"/>
  <c r="V48" i="139"/>
  <c r="W48" i="139"/>
  <c r="X48" i="139"/>
  <c r="Y48" i="139"/>
  <c r="Z48" i="139"/>
  <c r="AA48" i="139"/>
  <c r="AB48" i="139"/>
  <c r="AC48" i="139"/>
  <c r="AD48" i="139"/>
  <c r="AE48" i="139"/>
  <c r="AF48" i="139"/>
  <c r="AG48" i="139"/>
  <c r="V49" i="139"/>
  <c r="W49" i="139"/>
  <c r="X49" i="139"/>
  <c r="Y49" i="139"/>
  <c r="Z49" i="139"/>
  <c r="AA49" i="139"/>
  <c r="AB49" i="139"/>
  <c r="AC49" i="139"/>
  <c r="AD49" i="139"/>
  <c r="AE49" i="139"/>
  <c r="AF49" i="139"/>
  <c r="AG49" i="139"/>
  <c r="V50" i="139"/>
  <c r="W50" i="139"/>
  <c r="X50" i="139"/>
  <c r="Y50" i="139"/>
  <c r="Z50" i="139"/>
  <c r="AA50" i="139"/>
  <c r="AB50" i="139"/>
  <c r="AC50" i="139"/>
  <c r="AD50" i="139"/>
  <c r="AE50" i="139"/>
  <c r="AF50" i="139"/>
  <c r="AG50" i="139"/>
  <c r="V51" i="139"/>
  <c r="W51" i="139"/>
  <c r="X51" i="139"/>
  <c r="Y51" i="139"/>
  <c r="Z51" i="139"/>
  <c r="AA51" i="139"/>
  <c r="AB51" i="139"/>
  <c r="AC51" i="139"/>
  <c r="AD51" i="139"/>
  <c r="AE51" i="139"/>
  <c r="AF51" i="139"/>
  <c r="AG51" i="139"/>
  <c r="V52" i="139"/>
  <c r="W52" i="139"/>
  <c r="X52" i="139"/>
  <c r="Y52" i="139"/>
  <c r="Z52" i="139"/>
  <c r="AA52" i="139"/>
  <c r="AB52" i="139"/>
  <c r="AC52" i="139"/>
  <c r="AD52" i="139"/>
  <c r="AE52" i="139"/>
  <c r="AF52" i="139"/>
  <c r="AG52" i="139"/>
  <c r="V53" i="139"/>
  <c r="W53" i="139"/>
  <c r="X53" i="139"/>
  <c r="Y53" i="139"/>
  <c r="Z53" i="139"/>
  <c r="AA53" i="139"/>
  <c r="AB53" i="139"/>
  <c r="AC53" i="139"/>
  <c r="AD53" i="139"/>
  <c r="AE53" i="139"/>
  <c r="AF53" i="139"/>
  <c r="AG53" i="139"/>
  <c r="V54" i="139"/>
  <c r="W54" i="139"/>
  <c r="X54" i="139"/>
  <c r="Y54" i="139"/>
  <c r="Z54" i="139"/>
  <c r="AA54" i="139"/>
  <c r="AB54" i="139"/>
  <c r="AC54" i="139"/>
  <c r="AD54" i="139"/>
  <c r="AE54" i="139"/>
  <c r="AF54" i="139"/>
  <c r="AG54" i="139"/>
  <c r="V55" i="139"/>
  <c r="W55" i="139"/>
  <c r="X55" i="139"/>
  <c r="Y55" i="139"/>
  <c r="Z55" i="139"/>
  <c r="AA55" i="139"/>
  <c r="AB55" i="139"/>
  <c r="AC55" i="139"/>
  <c r="AD55" i="139"/>
  <c r="AE55" i="139"/>
  <c r="AF55" i="139"/>
  <c r="AG55" i="139"/>
  <c r="V56" i="139"/>
  <c r="W56" i="139"/>
  <c r="X56" i="139"/>
  <c r="Y56" i="139"/>
  <c r="Z56" i="139"/>
  <c r="AA56" i="139"/>
  <c r="AB56" i="139"/>
  <c r="AC56" i="139"/>
  <c r="AD56" i="139"/>
  <c r="AE56" i="139"/>
  <c r="AF56" i="139"/>
  <c r="AG56" i="139"/>
  <c r="V57" i="139"/>
  <c r="W57" i="139"/>
  <c r="X57" i="139"/>
  <c r="Y57" i="139"/>
  <c r="Z57" i="139"/>
  <c r="AA57" i="139"/>
  <c r="AB57" i="139"/>
  <c r="AC57" i="139"/>
  <c r="AD57" i="139"/>
  <c r="AE57" i="139"/>
  <c r="AF57" i="139"/>
  <c r="AG57" i="139"/>
  <c r="V58" i="139"/>
  <c r="W58" i="139"/>
  <c r="X58" i="139"/>
  <c r="Y58" i="139"/>
  <c r="Z58" i="139"/>
  <c r="AA58" i="139"/>
  <c r="AB58" i="139"/>
  <c r="AC58" i="139"/>
  <c r="AD58" i="139"/>
  <c r="AE58" i="139"/>
  <c r="AF58" i="139"/>
  <c r="AG58" i="139"/>
  <c r="V59" i="139"/>
  <c r="W59" i="139"/>
  <c r="X59" i="139"/>
  <c r="Y59" i="139"/>
  <c r="Z59" i="139"/>
  <c r="AA59" i="139"/>
  <c r="AB59" i="139"/>
  <c r="AC59" i="139"/>
  <c r="AD59" i="139"/>
  <c r="AE59" i="139"/>
  <c r="AF59" i="139"/>
  <c r="AG59" i="139"/>
  <c r="V60" i="139"/>
  <c r="W60" i="139"/>
  <c r="X60" i="139"/>
  <c r="Y60" i="139"/>
  <c r="Z60" i="139"/>
  <c r="AA60" i="139"/>
  <c r="AB60" i="139"/>
  <c r="AC60" i="139"/>
  <c r="AD60" i="139"/>
  <c r="AE60" i="139"/>
  <c r="AF60" i="139"/>
  <c r="AG60" i="139"/>
  <c r="V61" i="139"/>
  <c r="W61" i="139"/>
  <c r="X61" i="139"/>
  <c r="Y61" i="139"/>
  <c r="Z61" i="139"/>
  <c r="AA61" i="139"/>
  <c r="AB61" i="139"/>
  <c r="AC61" i="139"/>
  <c r="AD61" i="139"/>
  <c r="AE61" i="139"/>
  <c r="AF61" i="139"/>
  <c r="AG61" i="139"/>
  <c r="V62" i="139"/>
  <c r="W62" i="139"/>
  <c r="X62" i="139"/>
  <c r="Y62" i="139"/>
  <c r="Z62" i="139"/>
  <c r="AA62" i="139"/>
  <c r="AB62" i="139"/>
  <c r="AC62" i="139"/>
  <c r="AD62" i="139"/>
  <c r="AE62" i="139"/>
  <c r="AF62" i="139"/>
  <c r="AG62" i="139"/>
  <c r="V63" i="139"/>
  <c r="W63" i="139"/>
  <c r="X63" i="139"/>
  <c r="Y63" i="139"/>
  <c r="Z63" i="139"/>
  <c r="AA63" i="139"/>
  <c r="AB63" i="139"/>
  <c r="AC63" i="139"/>
  <c r="AD63" i="139"/>
  <c r="AE63" i="139"/>
  <c r="AF63" i="139"/>
  <c r="AG63" i="139"/>
  <c r="V64" i="139"/>
  <c r="W64" i="139"/>
  <c r="X64" i="139"/>
  <c r="Y64" i="139"/>
  <c r="Z64" i="139"/>
  <c r="AA64" i="139"/>
  <c r="AB64" i="139"/>
  <c r="AC64" i="139"/>
  <c r="AD64" i="139"/>
  <c r="AE64" i="139"/>
  <c r="AF64" i="139"/>
  <c r="AG64" i="139"/>
  <c r="V65" i="139"/>
  <c r="W65" i="139"/>
  <c r="X65" i="139"/>
  <c r="Y65" i="139"/>
  <c r="Z65" i="139"/>
  <c r="AA65" i="139"/>
  <c r="AB65" i="139"/>
  <c r="AC65" i="139"/>
  <c r="AD65" i="139"/>
  <c r="AE65" i="139"/>
  <c r="AF65" i="139"/>
  <c r="AG65" i="139"/>
  <c r="V66" i="139"/>
  <c r="W66" i="139"/>
  <c r="X66" i="139"/>
  <c r="Y66" i="139"/>
  <c r="Z66" i="139"/>
  <c r="AA66" i="139"/>
  <c r="AB66" i="139"/>
  <c r="AC66" i="139"/>
  <c r="AD66" i="139"/>
  <c r="AE66" i="139"/>
  <c r="AF66" i="139"/>
  <c r="AG66" i="139"/>
  <c r="V67" i="139"/>
  <c r="W67" i="139"/>
  <c r="X67" i="139"/>
  <c r="Y67" i="139"/>
  <c r="Z67" i="139"/>
  <c r="AA67" i="139"/>
  <c r="AB67" i="139"/>
  <c r="AC67" i="139"/>
  <c r="AD67" i="139"/>
  <c r="AE67" i="139"/>
  <c r="AF67" i="139"/>
  <c r="AG67" i="139"/>
  <c r="V68" i="139"/>
  <c r="W68" i="139"/>
  <c r="X68" i="139"/>
  <c r="Y68" i="139"/>
  <c r="Z68" i="139"/>
  <c r="AA68" i="139"/>
  <c r="AB68" i="139"/>
  <c r="AC68" i="139"/>
  <c r="AD68" i="139"/>
  <c r="AE68" i="139"/>
  <c r="AF68" i="139"/>
  <c r="AG68" i="139"/>
  <c r="V69" i="139"/>
  <c r="W69" i="139"/>
  <c r="X69" i="139"/>
  <c r="Y69" i="139"/>
  <c r="Z69" i="139"/>
  <c r="AA69" i="139"/>
  <c r="AB69" i="139"/>
  <c r="AC69" i="139"/>
  <c r="AD69" i="139"/>
  <c r="AE69" i="139"/>
  <c r="AF69" i="139"/>
  <c r="AG69" i="139"/>
  <c r="V70" i="139"/>
  <c r="W70" i="139"/>
  <c r="X70" i="139"/>
  <c r="Y70" i="139"/>
  <c r="Z70" i="139"/>
  <c r="AA70" i="139"/>
  <c r="AB70" i="139"/>
  <c r="AC70" i="139"/>
  <c r="AD70" i="139"/>
  <c r="AE70" i="139"/>
  <c r="AF70" i="139"/>
  <c r="AG70" i="139"/>
  <c r="V71" i="139"/>
  <c r="W71" i="139"/>
  <c r="X71" i="139"/>
  <c r="Y71" i="139"/>
  <c r="Z71" i="139"/>
  <c r="AA71" i="139"/>
  <c r="AB71" i="139"/>
  <c r="AC71" i="139"/>
  <c r="AD71" i="139"/>
  <c r="AE71" i="139"/>
  <c r="AF71" i="139"/>
  <c r="AG71" i="139"/>
  <c r="V72" i="139"/>
  <c r="W72" i="139"/>
  <c r="X72" i="139"/>
  <c r="Y72" i="139"/>
  <c r="Z72" i="139"/>
  <c r="AA72" i="139"/>
  <c r="AB72" i="139"/>
  <c r="AC72" i="139"/>
  <c r="AD72" i="139"/>
  <c r="AE72" i="139"/>
  <c r="AF72" i="139"/>
  <c r="AG72" i="139"/>
  <c r="V73" i="139"/>
  <c r="W73" i="139"/>
  <c r="X73" i="139"/>
  <c r="Y73" i="139"/>
  <c r="Z73" i="139"/>
  <c r="AA73" i="139"/>
  <c r="AB73" i="139"/>
  <c r="AC73" i="139"/>
  <c r="AD73" i="139"/>
  <c r="AE73" i="139"/>
  <c r="AF73" i="139"/>
  <c r="AG73" i="139"/>
  <c r="V74" i="139"/>
  <c r="W74" i="139"/>
  <c r="X74" i="139"/>
  <c r="Y74" i="139"/>
  <c r="Z74" i="139"/>
  <c r="AA74" i="139"/>
  <c r="AB74" i="139"/>
  <c r="AC74" i="139"/>
  <c r="AD74" i="139"/>
  <c r="AE74" i="139"/>
  <c r="AF74" i="139"/>
  <c r="AG74" i="139"/>
  <c r="V75" i="139"/>
  <c r="W75" i="139"/>
  <c r="X75" i="139"/>
  <c r="Y75" i="139"/>
  <c r="Z75" i="139"/>
  <c r="AA75" i="139"/>
  <c r="AB75" i="139"/>
  <c r="AC75" i="139"/>
  <c r="AD75" i="139"/>
  <c r="AE75" i="139"/>
  <c r="AF75" i="139"/>
  <c r="AG75" i="139"/>
  <c r="V76" i="139"/>
  <c r="W76" i="139"/>
  <c r="X76" i="139"/>
  <c r="Y76" i="139"/>
  <c r="Z76" i="139"/>
  <c r="AA76" i="139"/>
  <c r="AB76" i="139"/>
  <c r="AC76" i="139"/>
  <c r="AD76" i="139"/>
  <c r="AE76" i="139"/>
  <c r="AF76" i="139"/>
  <c r="AG76" i="139"/>
  <c r="V77" i="139"/>
  <c r="W77" i="139"/>
  <c r="X77" i="139"/>
  <c r="Y77" i="139"/>
  <c r="Z77" i="139"/>
  <c r="AA77" i="139"/>
  <c r="AB77" i="139"/>
  <c r="AC77" i="139"/>
  <c r="AD77" i="139"/>
  <c r="AE77" i="139"/>
  <c r="AF77" i="139"/>
  <c r="AG77" i="139"/>
  <c r="V78" i="139"/>
  <c r="W78" i="139"/>
  <c r="X78" i="139"/>
  <c r="Y78" i="139"/>
  <c r="Z78" i="139"/>
  <c r="AA78" i="139"/>
  <c r="AB78" i="139"/>
  <c r="AC78" i="139"/>
  <c r="AD78" i="139"/>
  <c r="AE78" i="139"/>
  <c r="AF78" i="139"/>
  <c r="AG78" i="139"/>
  <c r="V79" i="139"/>
  <c r="W79" i="139"/>
  <c r="X79" i="139"/>
  <c r="Y79" i="139"/>
  <c r="Z79" i="139"/>
  <c r="AA79" i="139"/>
  <c r="AB79" i="139"/>
  <c r="AC79" i="139"/>
  <c r="AD79" i="139"/>
  <c r="AE79" i="139"/>
  <c r="AF79" i="139"/>
  <c r="AG79" i="139"/>
  <c r="V80" i="139"/>
  <c r="W80" i="139"/>
  <c r="X80" i="139"/>
  <c r="Y80" i="139"/>
  <c r="Z80" i="139"/>
  <c r="AA80" i="139"/>
  <c r="AB80" i="139"/>
  <c r="AC80" i="139"/>
  <c r="AD80" i="139"/>
  <c r="AE80" i="139"/>
  <c r="AF80" i="139"/>
  <c r="AG80" i="139"/>
  <c r="V81" i="139"/>
  <c r="W81" i="139"/>
  <c r="X81" i="139"/>
  <c r="Y81" i="139"/>
  <c r="Z81" i="139"/>
  <c r="AA81" i="139"/>
  <c r="AB81" i="139"/>
  <c r="AC81" i="139"/>
  <c r="AD81" i="139"/>
  <c r="AE81" i="139"/>
  <c r="AF81" i="139"/>
  <c r="AG81" i="139"/>
  <c r="V82" i="139"/>
  <c r="W82" i="139"/>
  <c r="X82" i="139"/>
  <c r="Y82" i="139"/>
  <c r="Z82" i="139"/>
  <c r="AA82" i="139"/>
  <c r="AB82" i="139"/>
  <c r="AC82" i="139"/>
  <c r="AD82" i="139"/>
  <c r="AE82" i="139"/>
  <c r="AF82" i="139"/>
  <c r="AG82" i="139"/>
  <c r="V83" i="139"/>
  <c r="W83" i="139"/>
  <c r="X83" i="139"/>
  <c r="Y83" i="139"/>
  <c r="Z83" i="139"/>
  <c r="AA83" i="139"/>
  <c r="AB83" i="139"/>
  <c r="AC83" i="139"/>
  <c r="AD83" i="139"/>
  <c r="AE83" i="139"/>
  <c r="AF83" i="139"/>
  <c r="AG83" i="139"/>
  <c r="V84" i="139"/>
  <c r="W84" i="139"/>
  <c r="X84" i="139"/>
  <c r="Y84" i="139"/>
  <c r="Z84" i="139"/>
  <c r="AA84" i="139"/>
  <c r="AB84" i="139"/>
  <c r="AC84" i="139"/>
  <c r="AD84" i="139"/>
  <c r="AE84" i="139"/>
  <c r="AF84" i="139"/>
  <c r="AG84" i="139"/>
  <c r="V85" i="139"/>
  <c r="W85" i="139"/>
  <c r="X85" i="139"/>
  <c r="Y85" i="139"/>
  <c r="Z85" i="139"/>
  <c r="AA85" i="139"/>
  <c r="AB85" i="139"/>
  <c r="AC85" i="139"/>
  <c r="AD85" i="139"/>
  <c r="AE85" i="139"/>
  <c r="AF85" i="139"/>
  <c r="AG85" i="139"/>
  <c r="V86" i="139"/>
  <c r="W86" i="139"/>
  <c r="X86" i="139"/>
  <c r="Y86" i="139"/>
  <c r="Z86" i="139"/>
  <c r="AA86" i="139"/>
  <c r="AB86" i="139"/>
  <c r="AC86" i="139"/>
  <c r="AD86" i="139"/>
  <c r="AE86" i="139"/>
  <c r="AF86" i="139"/>
  <c r="AG86" i="139"/>
  <c r="V87" i="139"/>
  <c r="W87" i="139"/>
  <c r="X87" i="139"/>
  <c r="Y87" i="139"/>
  <c r="Z87" i="139"/>
  <c r="AA87" i="139"/>
  <c r="AB87" i="139"/>
  <c r="AC87" i="139"/>
  <c r="AD87" i="139"/>
  <c r="AE87" i="139"/>
  <c r="AF87" i="139"/>
  <c r="AG87" i="139"/>
  <c r="V88" i="139"/>
  <c r="W88" i="139"/>
  <c r="X88" i="139"/>
  <c r="Y88" i="139"/>
  <c r="Z88" i="139"/>
  <c r="AA88" i="139"/>
  <c r="AB88" i="139"/>
  <c r="AC88" i="139"/>
  <c r="AD88" i="139"/>
  <c r="AE88" i="139"/>
  <c r="AF88" i="139"/>
  <c r="AG88" i="139"/>
  <c r="V89" i="139"/>
  <c r="W89" i="139"/>
  <c r="X89" i="139"/>
  <c r="Y89" i="139"/>
  <c r="Z89" i="139"/>
  <c r="AA89" i="139"/>
  <c r="AB89" i="139"/>
  <c r="AC89" i="139"/>
  <c r="AD89" i="139"/>
  <c r="AE89" i="139"/>
  <c r="AF89" i="139"/>
  <c r="AG89" i="139"/>
  <c r="V90" i="139"/>
  <c r="W90" i="139"/>
  <c r="X90" i="139"/>
  <c r="Y90" i="139"/>
  <c r="Z90" i="139"/>
  <c r="AA90" i="139"/>
  <c r="AB90" i="139"/>
  <c r="AC90" i="139"/>
  <c r="AD90" i="139"/>
  <c r="AE90" i="139"/>
  <c r="AF90" i="139"/>
  <c r="AG90" i="139"/>
  <c r="V91" i="139"/>
  <c r="W91" i="139"/>
  <c r="X91" i="139"/>
  <c r="Y91" i="139"/>
  <c r="Z91" i="139"/>
  <c r="AA91" i="139"/>
  <c r="AB91" i="139"/>
  <c r="AC91" i="139"/>
  <c r="AD91" i="139"/>
  <c r="AE91" i="139"/>
  <c r="AF91" i="139"/>
  <c r="AG91" i="139"/>
  <c r="V92" i="139"/>
  <c r="W92" i="139"/>
  <c r="X92" i="139"/>
  <c r="Y92" i="139"/>
  <c r="Z92" i="139"/>
  <c r="AA92" i="139"/>
  <c r="AB92" i="139"/>
  <c r="AC92" i="139"/>
  <c r="AD92" i="139"/>
  <c r="AE92" i="139"/>
  <c r="AF92" i="139"/>
  <c r="AG92" i="139"/>
  <c r="V93" i="139"/>
  <c r="W93" i="139"/>
  <c r="X93" i="139"/>
  <c r="Y93" i="139"/>
  <c r="Z93" i="139"/>
  <c r="AA93" i="139"/>
  <c r="AB93" i="139"/>
  <c r="AC93" i="139"/>
  <c r="AD93" i="139"/>
  <c r="AE93" i="139"/>
  <c r="AF93" i="139"/>
  <c r="AG93" i="139"/>
  <c r="V94" i="139"/>
  <c r="W94" i="139"/>
  <c r="X94" i="139"/>
  <c r="Y94" i="139"/>
  <c r="Z94" i="139"/>
  <c r="AA94" i="139"/>
  <c r="AB94" i="139"/>
  <c r="AC94" i="139"/>
  <c r="AD94" i="139"/>
  <c r="AE94" i="139"/>
  <c r="AF94" i="139"/>
  <c r="AG94" i="139"/>
  <c r="V95" i="139"/>
  <c r="W95" i="139"/>
  <c r="X95" i="139"/>
  <c r="Y95" i="139"/>
  <c r="Z95" i="139"/>
  <c r="AA95" i="139"/>
  <c r="AB95" i="139"/>
  <c r="AC95" i="139"/>
  <c r="AD95" i="139"/>
  <c r="AE95" i="139"/>
  <c r="AF95" i="139"/>
  <c r="AG95" i="139"/>
  <c r="V96" i="139"/>
  <c r="W96" i="139"/>
  <c r="X96" i="139"/>
  <c r="Y96" i="139"/>
  <c r="Z96" i="139"/>
  <c r="AA96" i="139"/>
  <c r="AB96" i="139"/>
  <c r="AC96" i="139"/>
  <c r="AD96" i="139"/>
  <c r="AE96" i="139"/>
  <c r="AF96" i="139"/>
  <c r="AG96" i="139"/>
  <c r="V97" i="139"/>
  <c r="W97" i="139"/>
  <c r="X97" i="139"/>
  <c r="Y97" i="139"/>
  <c r="Z97" i="139"/>
  <c r="AA97" i="139"/>
  <c r="AB97" i="139"/>
  <c r="AC97" i="139"/>
  <c r="AD97" i="139"/>
  <c r="AE97" i="139"/>
  <c r="AF97" i="139"/>
  <c r="AG97" i="139"/>
  <c r="V98" i="139"/>
  <c r="W98" i="139"/>
  <c r="X98" i="139"/>
  <c r="Y98" i="139"/>
  <c r="Z98" i="139"/>
  <c r="AA98" i="139"/>
  <c r="AB98" i="139"/>
  <c r="AC98" i="139"/>
  <c r="AD98" i="139"/>
  <c r="AE98" i="139"/>
  <c r="AF98" i="139"/>
  <c r="AG98" i="139"/>
  <c r="V99" i="139"/>
  <c r="W99" i="139"/>
  <c r="X99" i="139"/>
  <c r="Y99" i="139"/>
  <c r="Z99" i="139"/>
  <c r="AA99" i="139"/>
  <c r="AB99" i="139"/>
  <c r="AC99" i="139"/>
  <c r="AD99" i="139"/>
  <c r="AE99" i="139"/>
  <c r="AF99" i="139"/>
  <c r="AG99" i="139"/>
  <c r="V100" i="139"/>
  <c r="W100" i="139"/>
  <c r="X100" i="139"/>
  <c r="Y100" i="139"/>
  <c r="Z100" i="139"/>
  <c r="AA100" i="139"/>
  <c r="AB100" i="139"/>
  <c r="AC100" i="139"/>
  <c r="AD100" i="139"/>
  <c r="AE100" i="139"/>
  <c r="AF100" i="139"/>
  <c r="AG100" i="139"/>
  <c r="V101" i="139"/>
  <c r="W101" i="139"/>
  <c r="X101" i="139"/>
  <c r="Y101" i="139"/>
  <c r="Z101" i="139"/>
  <c r="AA101" i="139"/>
  <c r="AB101" i="139"/>
  <c r="AC101" i="139"/>
  <c r="AD101" i="139"/>
  <c r="AE101" i="139"/>
  <c r="AF101" i="139"/>
  <c r="AG101" i="139"/>
  <c r="V102" i="139"/>
  <c r="W102" i="139"/>
  <c r="X102" i="139"/>
  <c r="Y102" i="139"/>
  <c r="Z102" i="139"/>
  <c r="AA102" i="139"/>
  <c r="AB102" i="139"/>
  <c r="AC102" i="139"/>
  <c r="AD102" i="139"/>
  <c r="AE102" i="139"/>
  <c r="AF102" i="139"/>
  <c r="AG102" i="139"/>
  <c r="V103" i="139"/>
  <c r="W103" i="139"/>
  <c r="X103" i="139"/>
  <c r="Y103" i="139"/>
  <c r="Z103" i="139"/>
  <c r="AA103" i="139"/>
  <c r="AB103" i="139"/>
  <c r="AC103" i="139"/>
  <c r="AD103" i="139"/>
  <c r="AE103" i="139"/>
  <c r="AF103" i="139"/>
  <c r="AG103" i="139"/>
  <c r="V104" i="139"/>
  <c r="W104" i="139"/>
  <c r="X104" i="139"/>
  <c r="Y104" i="139"/>
  <c r="Z104" i="139"/>
  <c r="AA104" i="139"/>
  <c r="AB104" i="139"/>
  <c r="AC104" i="139"/>
  <c r="AD104" i="139"/>
  <c r="AE104" i="139"/>
  <c r="AF104" i="139"/>
  <c r="AG104" i="139"/>
  <c r="V105" i="139"/>
  <c r="W105" i="139"/>
  <c r="X105" i="139"/>
  <c r="Y105" i="139"/>
  <c r="Z105" i="139"/>
  <c r="AA105" i="139"/>
  <c r="AB105" i="139"/>
  <c r="AC105" i="139"/>
  <c r="AD105" i="139"/>
  <c r="AE105" i="139"/>
  <c r="AF105" i="139"/>
  <c r="AG105" i="139"/>
  <c r="V106" i="139"/>
  <c r="W106" i="139"/>
  <c r="X106" i="139"/>
  <c r="Y106" i="139"/>
  <c r="Z106" i="139"/>
  <c r="AA106" i="139"/>
  <c r="AB106" i="139"/>
  <c r="AC106" i="139"/>
  <c r="AD106" i="139"/>
  <c r="AE106" i="139"/>
  <c r="AF106" i="139"/>
  <c r="AG106" i="139"/>
  <c r="V107" i="139"/>
  <c r="W107" i="139"/>
  <c r="X107" i="139"/>
  <c r="Y107" i="139"/>
  <c r="Z107" i="139"/>
  <c r="AA107" i="139"/>
  <c r="AB107" i="139"/>
  <c r="AC107" i="139"/>
  <c r="AD107" i="139"/>
  <c r="AE107" i="139"/>
  <c r="AF107" i="139"/>
  <c r="AG107" i="139"/>
  <c r="V108" i="139"/>
  <c r="W108" i="139"/>
  <c r="X108" i="139"/>
  <c r="Y108" i="139"/>
  <c r="Z108" i="139"/>
  <c r="AA108" i="139"/>
  <c r="AB108" i="139"/>
  <c r="AC108" i="139"/>
  <c r="AD108" i="139"/>
  <c r="AE108" i="139"/>
  <c r="AF108" i="139"/>
  <c r="AG108" i="139"/>
  <c r="V109" i="139"/>
  <c r="W109" i="139"/>
  <c r="X109" i="139"/>
  <c r="Y109" i="139"/>
  <c r="Z109" i="139"/>
  <c r="AA109" i="139"/>
  <c r="AB109" i="139"/>
  <c r="AC109" i="139"/>
  <c r="AD109" i="139"/>
  <c r="AE109" i="139"/>
  <c r="AF109" i="139"/>
  <c r="AG109" i="139"/>
  <c r="W16" i="139"/>
  <c r="X16" i="139"/>
  <c r="Y16" i="139"/>
  <c r="Z16" i="139"/>
  <c r="AA16" i="139"/>
  <c r="AB16" i="139"/>
  <c r="AC16" i="139"/>
  <c r="AD16" i="139"/>
  <c r="AE16" i="139"/>
  <c r="AF16" i="139"/>
  <c r="AG16" i="139"/>
  <c r="V16" i="139"/>
  <c r="G17" i="139"/>
  <c r="H17" i="139"/>
  <c r="I17" i="139"/>
  <c r="J17" i="139"/>
  <c r="K17" i="139"/>
  <c r="L17" i="139"/>
  <c r="M17" i="139"/>
  <c r="N17" i="139"/>
  <c r="O17" i="139"/>
  <c r="P17" i="139"/>
  <c r="Q17" i="139"/>
  <c r="R17" i="139"/>
  <c r="G18" i="139"/>
  <c r="H18" i="139"/>
  <c r="I18" i="139"/>
  <c r="J18" i="139"/>
  <c r="K18" i="139"/>
  <c r="L18" i="139"/>
  <c r="M18" i="139"/>
  <c r="N18" i="139"/>
  <c r="O18" i="139"/>
  <c r="P18" i="139"/>
  <c r="Q18" i="139"/>
  <c r="R18" i="139"/>
  <c r="G19" i="139"/>
  <c r="H19" i="139"/>
  <c r="I19" i="139"/>
  <c r="J19" i="139"/>
  <c r="K19" i="139"/>
  <c r="L19" i="139"/>
  <c r="M19" i="139"/>
  <c r="N19" i="139"/>
  <c r="O19" i="139"/>
  <c r="P19" i="139"/>
  <c r="Q19" i="139"/>
  <c r="R19" i="139"/>
  <c r="G20" i="139"/>
  <c r="H20" i="139"/>
  <c r="I20" i="139"/>
  <c r="J20" i="139"/>
  <c r="K20" i="139"/>
  <c r="L20" i="139"/>
  <c r="M20" i="139"/>
  <c r="N20" i="139"/>
  <c r="O20" i="139"/>
  <c r="P20" i="139"/>
  <c r="Q20" i="139"/>
  <c r="R20" i="139"/>
  <c r="G21" i="139"/>
  <c r="H21" i="139"/>
  <c r="I21" i="139"/>
  <c r="J21" i="139"/>
  <c r="K21" i="139"/>
  <c r="L21" i="139"/>
  <c r="M21" i="139"/>
  <c r="N21" i="139"/>
  <c r="O21" i="139"/>
  <c r="P21" i="139"/>
  <c r="Q21" i="139"/>
  <c r="R21" i="139"/>
  <c r="G22" i="139"/>
  <c r="H22" i="139"/>
  <c r="I22" i="139"/>
  <c r="J22" i="139"/>
  <c r="K22" i="139"/>
  <c r="L22" i="139"/>
  <c r="M22" i="139"/>
  <c r="N22" i="139"/>
  <c r="O22" i="139"/>
  <c r="P22" i="139"/>
  <c r="Q22" i="139"/>
  <c r="R22" i="139"/>
  <c r="G23" i="139"/>
  <c r="H23" i="139"/>
  <c r="I23" i="139"/>
  <c r="J23" i="139"/>
  <c r="K23" i="139"/>
  <c r="L23" i="139"/>
  <c r="M23" i="139"/>
  <c r="N23" i="139"/>
  <c r="O23" i="139"/>
  <c r="P23" i="139"/>
  <c r="Q23" i="139"/>
  <c r="R23" i="139"/>
  <c r="G24" i="139"/>
  <c r="H24" i="139"/>
  <c r="I24" i="139"/>
  <c r="J24" i="139"/>
  <c r="K24" i="139"/>
  <c r="L24" i="139"/>
  <c r="M24" i="139"/>
  <c r="N24" i="139"/>
  <c r="O24" i="139"/>
  <c r="P24" i="139"/>
  <c r="Q24" i="139"/>
  <c r="R24" i="139"/>
  <c r="G25" i="139"/>
  <c r="H25" i="139"/>
  <c r="I25" i="139"/>
  <c r="J25" i="139"/>
  <c r="K25" i="139"/>
  <c r="L25" i="139"/>
  <c r="M25" i="139"/>
  <c r="N25" i="139"/>
  <c r="O25" i="139"/>
  <c r="P25" i="139"/>
  <c r="Q25" i="139"/>
  <c r="R25" i="139"/>
  <c r="G26" i="139"/>
  <c r="H26" i="139"/>
  <c r="I26" i="139"/>
  <c r="J26" i="139"/>
  <c r="K26" i="139"/>
  <c r="L26" i="139"/>
  <c r="M26" i="139"/>
  <c r="N26" i="139"/>
  <c r="O26" i="139"/>
  <c r="P26" i="139"/>
  <c r="Q26" i="139"/>
  <c r="R26" i="139"/>
  <c r="G27" i="139"/>
  <c r="H27" i="139"/>
  <c r="I27" i="139"/>
  <c r="J27" i="139"/>
  <c r="K27" i="139"/>
  <c r="L27" i="139"/>
  <c r="M27" i="139"/>
  <c r="N27" i="139"/>
  <c r="O27" i="139"/>
  <c r="P27" i="139"/>
  <c r="Q27" i="139"/>
  <c r="R27" i="139"/>
  <c r="G28" i="139"/>
  <c r="H28" i="139"/>
  <c r="I28" i="139"/>
  <c r="J28" i="139"/>
  <c r="K28" i="139"/>
  <c r="L28" i="139"/>
  <c r="M28" i="139"/>
  <c r="N28" i="139"/>
  <c r="O28" i="139"/>
  <c r="P28" i="139"/>
  <c r="Q28" i="139"/>
  <c r="R28" i="139"/>
  <c r="G29" i="139"/>
  <c r="H29" i="139"/>
  <c r="I29" i="139"/>
  <c r="J29" i="139"/>
  <c r="K29" i="139"/>
  <c r="L29" i="139"/>
  <c r="M29" i="139"/>
  <c r="N29" i="139"/>
  <c r="O29" i="139"/>
  <c r="P29" i="139"/>
  <c r="Q29" i="139"/>
  <c r="R29" i="139"/>
  <c r="G30" i="139"/>
  <c r="H30" i="139"/>
  <c r="I30" i="139"/>
  <c r="J30" i="139"/>
  <c r="K30" i="139"/>
  <c r="L30" i="139"/>
  <c r="M30" i="139"/>
  <c r="N30" i="139"/>
  <c r="O30" i="139"/>
  <c r="P30" i="139"/>
  <c r="Q30" i="139"/>
  <c r="R30" i="139"/>
  <c r="G31" i="139"/>
  <c r="H31" i="139"/>
  <c r="I31" i="139"/>
  <c r="J31" i="139"/>
  <c r="K31" i="139"/>
  <c r="L31" i="139"/>
  <c r="M31" i="139"/>
  <c r="N31" i="139"/>
  <c r="O31" i="139"/>
  <c r="P31" i="139"/>
  <c r="Q31" i="139"/>
  <c r="R31" i="139"/>
  <c r="G32" i="139"/>
  <c r="H32" i="139"/>
  <c r="I32" i="139"/>
  <c r="J32" i="139"/>
  <c r="K32" i="139"/>
  <c r="L32" i="139"/>
  <c r="M32" i="139"/>
  <c r="N32" i="139"/>
  <c r="O32" i="139"/>
  <c r="P32" i="139"/>
  <c r="Q32" i="139"/>
  <c r="R32" i="139"/>
  <c r="G33" i="139"/>
  <c r="H33" i="139"/>
  <c r="I33" i="139"/>
  <c r="J33" i="139"/>
  <c r="K33" i="139"/>
  <c r="L33" i="139"/>
  <c r="M33" i="139"/>
  <c r="N33" i="139"/>
  <c r="O33" i="139"/>
  <c r="P33" i="139"/>
  <c r="Q33" i="139"/>
  <c r="R33" i="139"/>
  <c r="G34" i="139"/>
  <c r="H34" i="139"/>
  <c r="I34" i="139"/>
  <c r="J34" i="139"/>
  <c r="K34" i="139"/>
  <c r="L34" i="139"/>
  <c r="M34" i="139"/>
  <c r="N34" i="139"/>
  <c r="O34" i="139"/>
  <c r="P34" i="139"/>
  <c r="Q34" i="139"/>
  <c r="R34" i="139"/>
  <c r="G35" i="139"/>
  <c r="H35" i="139"/>
  <c r="I35" i="139"/>
  <c r="J35" i="139"/>
  <c r="K35" i="139"/>
  <c r="L35" i="139"/>
  <c r="M35" i="139"/>
  <c r="N35" i="139"/>
  <c r="O35" i="139"/>
  <c r="P35" i="139"/>
  <c r="Q35" i="139"/>
  <c r="R35" i="139"/>
  <c r="G36" i="139"/>
  <c r="H36" i="139"/>
  <c r="I36" i="139"/>
  <c r="J36" i="139"/>
  <c r="K36" i="139"/>
  <c r="L36" i="139"/>
  <c r="M36" i="139"/>
  <c r="N36" i="139"/>
  <c r="O36" i="139"/>
  <c r="P36" i="139"/>
  <c r="Q36" i="139"/>
  <c r="R36" i="139"/>
  <c r="G37" i="139"/>
  <c r="H37" i="139"/>
  <c r="I37" i="139"/>
  <c r="J37" i="139"/>
  <c r="K37" i="139"/>
  <c r="L37" i="139"/>
  <c r="M37" i="139"/>
  <c r="N37" i="139"/>
  <c r="O37" i="139"/>
  <c r="P37" i="139"/>
  <c r="Q37" i="139"/>
  <c r="R37" i="139"/>
  <c r="G38" i="139"/>
  <c r="H38" i="139"/>
  <c r="I38" i="139"/>
  <c r="J38" i="139"/>
  <c r="K38" i="139"/>
  <c r="L38" i="139"/>
  <c r="M38" i="139"/>
  <c r="N38" i="139"/>
  <c r="O38" i="139"/>
  <c r="P38" i="139"/>
  <c r="Q38" i="139"/>
  <c r="R38" i="139"/>
  <c r="G39" i="139"/>
  <c r="H39" i="139"/>
  <c r="I39" i="139"/>
  <c r="J39" i="139"/>
  <c r="K39" i="139"/>
  <c r="L39" i="139"/>
  <c r="M39" i="139"/>
  <c r="N39" i="139"/>
  <c r="O39" i="139"/>
  <c r="P39" i="139"/>
  <c r="Q39" i="139"/>
  <c r="R39" i="139"/>
  <c r="G40" i="139"/>
  <c r="H40" i="139"/>
  <c r="I40" i="139"/>
  <c r="J40" i="139"/>
  <c r="K40" i="139"/>
  <c r="L40" i="139"/>
  <c r="M40" i="139"/>
  <c r="N40" i="139"/>
  <c r="O40" i="139"/>
  <c r="P40" i="139"/>
  <c r="Q40" i="139"/>
  <c r="R40" i="139"/>
  <c r="G41" i="139"/>
  <c r="H41" i="139"/>
  <c r="I41" i="139"/>
  <c r="J41" i="139"/>
  <c r="K41" i="139"/>
  <c r="L41" i="139"/>
  <c r="M41" i="139"/>
  <c r="N41" i="139"/>
  <c r="O41" i="139"/>
  <c r="P41" i="139"/>
  <c r="Q41" i="139"/>
  <c r="R41" i="139"/>
  <c r="G42" i="139"/>
  <c r="H42" i="139"/>
  <c r="I42" i="139"/>
  <c r="J42" i="139"/>
  <c r="K42" i="139"/>
  <c r="L42" i="139"/>
  <c r="M42" i="139"/>
  <c r="N42" i="139"/>
  <c r="O42" i="139"/>
  <c r="P42" i="139"/>
  <c r="Q42" i="139"/>
  <c r="R42" i="139"/>
  <c r="G43" i="139"/>
  <c r="H43" i="139"/>
  <c r="I43" i="139"/>
  <c r="J43" i="139"/>
  <c r="K43" i="139"/>
  <c r="L43" i="139"/>
  <c r="M43" i="139"/>
  <c r="N43" i="139"/>
  <c r="O43" i="139"/>
  <c r="P43" i="139"/>
  <c r="Q43" i="139"/>
  <c r="R43" i="139"/>
  <c r="G44" i="139"/>
  <c r="H44" i="139"/>
  <c r="I44" i="139"/>
  <c r="J44" i="139"/>
  <c r="K44" i="139"/>
  <c r="L44" i="139"/>
  <c r="M44" i="139"/>
  <c r="N44" i="139"/>
  <c r="O44" i="139"/>
  <c r="P44" i="139"/>
  <c r="Q44" i="139"/>
  <c r="R44" i="139"/>
  <c r="G45" i="139"/>
  <c r="H45" i="139"/>
  <c r="I45" i="139"/>
  <c r="J45" i="139"/>
  <c r="K45" i="139"/>
  <c r="L45" i="139"/>
  <c r="M45" i="139"/>
  <c r="N45" i="139"/>
  <c r="O45" i="139"/>
  <c r="P45" i="139"/>
  <c r="Q45" i="139"/>
  <c r="R45" i="139"/>
  <c r="G46" i="139"/>
  <c r="H46" i="139"/>
  <c r="I46" i="139"/>
  <c r="J46" i="139"/>
  <c r="K46" i="139"/>
  <c r="L46" i="139"/>
  <c r="M46" i="139"/>
  <c r="N46" i="139"/>
  <c r="O46" i="139"/>
  <c r="P46" i="139"/>
  <c r="Q46" i="139"/>
  <c r="R46" i="139"/>
  <c r="G47" i="139"/>
  <c r="H47" i="139"/>
  <c r="I47" i="139"/>
  <c r="J47" i="139"/>
  <c r="K47" i="139"/>
  <c r="L47" i="139"/>
  <c r="M47" i="139"/>
  <c r="N47" i="139"/>
  <c r="O47" i="139"/>
  <c r="P47" i="139"/>
  <c r="Q47" i="139"/>
  <c r="R47" i="139"/>
  <c r="G48" i="139"/>
  <c r="H48" i="139"/>
  <c r="I48" i="139"/>
  <c r="J48" i="139"/>
  <c r="K48" i="139"/>
  <c r="L48" i="139"/>
  <c r="M48" i="139"/>
  <c r="N48" i="139"/>
  <c r="O48" i="139"/>
  <c r="P48" i="139"/>
  <c r="Q48" i="139"/>
  <c r="R48" i="139"/>
  <c r="G49" i="139"/>
  <c r="H49" i="139"/>
  <c r="I49" i="139"/>
  <c r="J49" i="139"/>
  <c r="K49" i="139"/>
  <c r="L49" i="139"/>
  <c r="M49" i="139"/>
  <c r="N49" i="139"/>
  <c r="O49" i="139"/>
  <c r="P49" i="139"/>
  <c r="Q49" i="139"/>
  <c r="R49" i="139"/>
  <c r="G50" i="139"/>
  <c r="H50" i="139"/>
  <c r="I50" i="139"/>
  <c r="J50" i="139"/>
  <c r="K50" i="139"/>
  <c r="L50" i="139"/>
  <c r="M50" i="139"/>
  <c r="N50" i="139"/>
  <c r="O50" i="139"/>
  <c r="P50" i="139"/>
  <c r="Q50" i="139"/>
  <c r="R50" i="139"/>
  <c r="G51" i="139"/>
  <c r="H51" i="139"/>
  <c r="I51" i="139"/>
  <c r="J51" i="139"/>
  <c r="K51" i="139"/>
  <c r="L51" i="139"/>
  <c r="M51" i="139"/>
  <c r="N51" i="139"/>
  <c r="O51" i="139"/>
  <c r="P51" i="139"/>
  <c r="Q51" i="139"/>
  <c r="R51" i="139"/>
  <c r="G52" i="139"/>
  <c r="H52" i="139"/>
  <c r="I52" i="139"/>
  <c r="J52" i="139"/>
  <c r="K52" i="139"/>
  <c r="L52" i="139"/>
  <c r="M52" i="139"/>
  <c r="N52" i="139"/>
  <c r="O52" i="139"/>
  <c r="P52" i="139"/>
  <c r="Q52" i="139"/>
  <c r="R52" i="139"/>
  <c r="G53" i="139"/>
  <c r="H53" i="139"/>
  <c r="I53" i="139"/>
  <c r="J53" i="139"/>
  <c r="K53" i="139"/>
  <c r="L53" i="139"/>
  <c r="M53" i="139"/>
  <c r="N53" i="139"/>
  <c r="O53" i="139"/>
  <c r="P53" i="139"/>
  <c r="Q53" i="139"/>
  <c r="R53" i="139"/>
  <c r="G54" i="139"/>
  <c r="H54" i="139"/>
  <c r="I54" i="139"/>
  <c r="J54" i="139"/>
  <c r="K54" i="139"/>
  <c r="L54" i="139"/>
  <c r="M54" i="139"/>
  <c r="N54" i="139"/>
  <c r="O54" i="139"/>
  <c r="P54" i="139"/>
  <c r="Q54" i="139"/>
  <c r="R54" i="139"/>
  <c r="G55" i="139"/>
  <c r="H55" i="139"/>
  <c r="I55" i="139"/>
  <c r="J55" i="139"/>
  <c r="K55" i="139"/>
  <c r="L55" i="139"/>
  <c r="M55" i="139"/>
  <c r="N55" i="139"/>
  <c r="O55" i="139"/>
  <c r="P55" i="139"/>
  <c r="Q55" i="139"/>
  <c r="R55" i="139"/>
  <c r="G56" i="139"/>
  <c r="H56" i="139"/>
  <c r="I56" i="139"/>
  <c r="J56" i="139"/>
  <c r="K56" i="139"/>
  <c r="L56" i="139"/>
  <c r="M56" i="139"/>
  <c r="N56" i="139"/>
  <c r="O56" i="139"/>
  <c r="P56" i="139"/>
  <c r="Q56" i="139"/>
  <c r="R56" i="139"/>
  <c r="G57" i="139"/>
  <c r="H57" i="139"/>
  <c r="I57" i="139"/>
  <c r="J57" i="139"/>
  <c r="K57" i="139"/>
  <c r="L57" i="139"/>
  <c r="M57" i="139"/>
  <c r="N57" i="139"/>
  <c r="O57" i="139"/>
  <c r="P57" i="139"/>
  <c r="Q57" i="139"/>
  <c r="R57" i="139"/>
  <c r="G58" i="139"/>
  <c r="H58" i="139"/>
  <c r="I58" i="139"/>
  <c r="J58" i="139"/>
  <c r="K58" i="139"/>
  <c r="L58" i="139"/>
  <c r="M58" i="139"/>
  <c r="N58" i="139"/>
  <c r="O58" i="139"/>
  <c r="P58" i="139"/>
  <c r="Q58" i="139"/>
  <c r="R58" i="139"/>
  <c r="G59" i="139"/>
  <c r="H59" i="139"/>
  <c r="I59" i="139"/>
  <c r="J59" i="139"/>
  <c r="K59" i="139"/>
  <c r="L59" i="139"/>
  <c r="M59" i="139"/>
  <c r="N59" i="139"/>
  <c r="O59" i="139"/>
  <c r="P59" i="139"/>
  <c r="Q59" i="139"/>
  <c r="R59" i="139"/>
  <c r="G60" i="139"/>
  <c r="H60" i="139"/>
  <c r="I60" i="139"/>
  <c r="J60" i="139"/>
  <c r="K60" i="139"/>
  <c r="L60" i="139"/>
  <c r="M60" i="139"/>
  <c r="N60" i="139"/>
  <c r="O60" i="139"/>
  <c r="P60" i="139"/>
  <c r="Q60" i="139"/>
  <c r="R60" i="139"/>
  <c r="G61" i="139"/>
  <c r="H61" i="139"/>
  <c r="I61" i="139"/>
  <c r="J61" i="139"/>
  <c r="K61" i="139"/>
  <c r="L61" i="139"/>
  <c r="M61" i="139"/>
  <c r="N61" i="139"/>
  <c r="O61" i="139"/>
  <c r="P61" i="139"/>
  <c r="Q61" i="139"/>
  <c r="R61" i="139"/>
  <c r="G62" i="139"/>
  <c r="H62" i="139"/>
  <c r="I62" i="139"/>
  <c r="J62" i="139"/>
  <c r="K62" i="139"/>
  <c r="L62" i="139"/>
  <c r="M62" i="139"/>
  <c r="N62" i="139"/>
  <c r="O62" i="139"/>
  <c r="P62" i="139"/>
  <c r="Q62" i="139"/>
  <c r="R62" i="139"/>
  <c r="G63" i="139"/>
  <c r="H63" i="139"/>
  <c r="I63" i="139"/>
  <c r="J63" i="139"/>
  <c r="K63" i="139"/>
  <c r="L63" i="139"/>
  <c r="M63" i="139"/>
  <c r="N63" i="139"/>
  <c r="O63" i="139"/>
  <c r="P63" i="139"/>
  <c r="Q63" i="139"/>
  <c r="R63" i="139"/>
  <c r="G64" i="139"/>
  <c r="H64" i="139"/>
  <c r="I64" i="139"/>
  <c r="J64" i="139"/>
  <c r="K64" i="139"/>
  <c r="L64" i="139"/>
  <c r="M64" i="139"/>
  <c r="N64" i="139"/>
  <c r="O64" i="139"/>
  <c r="P64" i="139"/>
  <c r="Q64" i="139"/>
  <c r="R64" i="139"/>
  <c r="G65" i="139"/>
  <c r="H65" i="139"/>
  <c r="I65" i="139"/>
  <c r="J65" i="139"/>
  <c r="K65" i="139"/>
  <c r="L65" i="139"/>
  <c r="M65" i="139"/>
  <c r="N65" i="139"/>
  <c r="O65" i="139"/>
  <c r="P65" i="139"/>
  <c r="Q65" i="139"/>
  <c r="R65" i="139"/>
  <c r="G66" i="139"/>
  <c r="H66" i="139"/>
  <c r="I66" i="139"/>
  <c r="J66" i="139"/>
  <c r="K66" i="139"/>
  <c r="L66" i="139"/>
  <c r="M66" i="139"/>
  <c r="N66" i="139"/>
  <c r="O66" i="139"/>
  <c r="P66" i="139"/>
  <c r="Q66" i="139"/>
  <c r="R66" i="139"/>
  <c r="G67" i="139"/>
  <c r="H67" i="139"/>
  <c r="I67" i="139"/>
  <c r="J67" i="139"/>
  <c r="K67" i="139"/>
  <c r="L67" i="139"/>
  <c r="M67" i="139"/>
  <c r="N67" i="139"/>
  <c r="O67" i="139"/>
  <c r="P67" i="139"/>
  <c r="Q67" i="139"/>
  <c r="R67" i="139"/>
  <c r="G68" i="139"/>
  <c r="H68" i="139"/>
  <c r="I68" i="139"/>
  <c r="J68" i="139"/>
  <c r="K68" i="139"/>
  <c r="L68" i="139"/>
  <c r="M68" i="139"/>
  <c r="N68" i="139"/>
  <c r="O68" i="139"/>
  <c r="P68" i="139"/>
  <c r="Q68" i="139"/>
  <c r="R68" i="139"/>
  <c r="G69" i="139"/>
  <c r="H69" i="139"/>
  <c r="I69" i="139"/>
  <c r="J69" i="139"/>
  <c r="K69" i="139"/>
  <c r="L69" i="139"/>
  <c r="M69" i="139"/>
  <c r="N69" i="139"/>
  <c r="O69" i="139"/>
  <c r="P69" i="139"/>
  <c r="Q69" i="139"/>
  <c r="R69" i="139"/>
  <c r="G70" i="139"/>
  <c r="H70" i="139"/>
  <c r="I70" i="139"/>
  <c r="J70" i="139"/>
  <c r="K70" i="139"/>
  <c r="L70" i="139"/>
  <c r="M70" i="139"/>
  <c r="N70" i="139"/>
  <c r="O70" i="139"/>
  <c r="P70" i="139"/>
  <c r="Q70" i="139"/>
  <c r="R70" i="139"/>
  <c r="G71" i="139"/>
  <c r="H71" i="139"/>
  <c r="I71" i="139"/>
  <c r="J71" i="139"/>
  <c r="K71" i="139"/>
  <c r="L71" i="139"/>
  <c r="M71" i="139"/>
  <c r="N71" i="139"/>
  <c r="O71" i="139"/>
  <c r="P71" i="139"/>
  <c r="Q71" i="139"/>
  <c r="R71" i="139"/>
  <c r="G72" i="139"/>
  <c r="H72" i="139"/>
  <c r="I72" i="139"/>
  <c r="J72" i="139"/>
  <c r="K72" i="139"/>
  <c r="L72" i="139"/>
  <c r="M72" i="139"/>
  <c r="N72" i="139"/>
  <c r="O72" i="139"/>
  <c r="P72" i="139"/>
  <c r="Q72" i="139"/>
  <c r="R72" i="139"/>
  <c r="G73" i="139"/>
  <c r="H73" i="139"/>
  <c r="I73" i="139"/>
  <c r="J73" i="139"/>
  <c r="K73" i="139"/>
  <c r="L73" i="139"/>
  <c r="M73" i="139"/>
  <c r="N73" i="139"/>
  <c r="O73" i="139"/>
  <c r="P73" i="139"/>
  <c r="Q73" i="139"/>
  <c r="R73" i="139"/>
  <c r="G74" i="139"/>
  <c r="H74" i="139"/>
  <c r="I74" i="139"/>
  <c r="J74" i="139"/>
  <c r="K74" i="139"/>
  <c r="L74" i="139"/>
  <c r="M74" i="139"/>
  <c r="N74" i="139"/>
  <c r="O74" i="139"/>
  <c r="P74" i="139"/>
  <c r="Q74" i="139"/>
  <c r="R74" i="139"/>
  <c r="G75" i="139"/>
  <c r="H75" i="139"/>
  <c r="I75" i="139"/>
  <c r="J75" i="139"/>
  <c r="K75" i="139"/>
  <c r="L75" i="139"/>
  <c r="M75" i="139"/>
  <c r="N75" i="139"/>
  <c r="O75" i="139"/>
  <c r="P75" i="139"/>
  <c r="Q75" i="139"/>
  <c r="R75" i="139"/>
  <c r="G76" i="139"/>
  <c r="H76" i="139"/>
  <c r="I76" i="139"/>
  <c r="J76" i="139"/>
  <c r="K76" i="139"/>
  <c r="L76" i="139"/>
  <c r="M76" i="139"/>
  <c r="N76" i="139"/>
  <c r="O76" i="139"/>
  <c r="P76" i="139"/>
  <c r="Q76" i="139"/>
  <c r="R76" i="139"/>
  <c r="G77" i="139"/>
  <c r="H77" i="139"/>
  <c r="I77" i="139"/>
  <c r="J77" i="139"/>
  <c r="K77" i="139"/>
  <c r="L77" i="139"/>
  <c r="M77" i="139"/>
  <c r="N77" i="139"/>
  <c r="O77" i="139"/>
  <c r="P77" i="139"/>
  <c r="Q77" i="139"/>
  <c r="R77" i="139"/>
  <c r="G78" i="139"/>
  <c r="H78" i="139"/>
  <c r="I78" i="139"/>
  <c r="J78" i="139"/>
  <c r="K78" i="139"/>
  <c r="L78" i="139"/>
  <c r="M78" i="139"/>
  <c r="N78" i="139"/>
  <c r="O78" i="139"/>
  <c r="P78" i="139"/>
  <c r="Q78" i="139"/>
  <c r="R78" i="139"/>
  <c r="G79" i="139"/>
  <c r="H79" i="139"/>
  <c r="I79" i="139"/>
  <c r="J79" i="139"/>
  <c r="K79" i="139"/>
  <c r="L79" i="139"/>
  <c r="M79" i="139"/>
  <c r="N79" i="139"/>
  <c r="O79" i="139"/>
  <c r="P79" i="139"/>
  <c r="Q79" i="139"/>
  <c r="R79" i="139"/>
  <c r="G80" i="139"/>
  <c r="H80" i="139"/>
  <c r="I80" i="139"/>
  <c r="J80" i="139"/>
  <c r="K80" i="139"/>
  <c r="L80" i="139"/>
  <c r="M80" i="139"/>
  <c r="N80" i="139"/>
  <c r="O80" i="139"/>
  <c r="P80" i="139"/>
  <c r="Q80" i="139"/>
  <c r="R80" i="139"/>
  <c r="G81" i="139"/>
  <c r="H81" i="139"/>
  <c r="I81" i="139"/>
  <c r="J81" i="139"/>
  <c r="K81" i="139"/>
  <c r="L81" i="139"/>
  <c r="M81" i="139"/>
  <c r="N81" i="139"/>
  <c r="O81" i="139"/>
  <c r="P81" i="139"/>
  <c r="Q81" i="139"/>
  <c r="R81" i="139"/>
  <c r="G82" i="139"/>
  <c r="H82" i="139"/>
  <c r="I82" i="139"/>
  <c r="J82" i="139"/>
  <c r="K82" i="139"/>
  <c r="L82" i="139"/>
  <c r="M82" i="139"/>
  <c r="N82" i="139"/>
  <c r="O82" i="139"/>
  <c r="P82" i="139"/>
  <c r="Q82" i="139"/>
  <c r="R82" i="139"/>
  <c r="G83" i="139"/>
  <c r="H83" i="139"/>
  <c r="I83" i="139"/>
  <c r="J83" i="139"/>
  <c r="K83" i="139"/>
  <c r="L83" i="139"/>
  <c r="M83" i="139"/>
  <c r="N83" i="139"/>
  <c r="O83" i="139"/>
  <c r="P83" i="139"/>
  <c r="Q83" i="139"/>
  <c r="R83" i="139"/>
  <c r="G84" i="139"/>
  <c r="H84" i="139"/>
  <c r="I84" i="139"/>
  <c r="J84" i="139"/>
  <c r="K84" i="139"/>
  <c r="L84" i="139"/>
  <c r="M84" i="139"/>
  <c r="N84" i="139"/>
  <c r="O84" i="139"/>
  <c r="P84" i="139"/>
  <c r="Q84" i="139"/>
  <c r="R84" i="139"/>
  <c r="G85" i="139"/>
  <c r="H85" i="139"/>
  <c r="I85" i="139"/>
  <c r="J85" i="139"/>
  <c r="K85" i="139"/>
  <c r="L85" i="139"/>
  <c r="M85" i="139"/>
  <c r="N85" i="139"/>
  <c r="O85" i="139"/>
  <c r="P85" i="139"/>
  <c r="Q85" i="139"/>
  <c r="R85" i="139"/>
  <c r="G86" i="139"/>
  <c r="H86" i="139"/>
  <c r="I86" i="139"/>
  <c r="J86" i="139"/>
  <c r="K86" i="139"/>
  <c r="L86" i="139"/>
  <c r="M86" i="139"/>
  <c r="N86" i="139"/>
  <c r="O86" i="139"/>
  <c r="P86" i="139"/>
  <c r="Q86" i="139"/>
  <c r="R86" i="139"/>
  <c r="G87" i="139"/>
  <c r="H87" i="139"/>
  <c r="I87" i="139"/>
  <c r="J87" i="139"/>
  <c r="K87" i="139"/>
  <c r="L87" i="139"/>
  <c r="M87" i="139"/>
  <c r="N87" i="139"/>
  <c r="O87" i="139"/>
  <c r="P87" i="139"/>
  <c r="Q87" i="139"/>
  <c r="R87" i="139"/>
  <c r="G88" i="139"/>
  <c r="H88" i="139"/>
  <c r="I88" i="139"/>
  <c r="J88" i="139"/>
  <c r="K88" i="139"/>
  <c r="L88" i="139"/>
  <c r="M88" i="139"/>
  <c r="N88" i="139"/>
  <c r="O88" i="139"/>
  <c r="P88" i="139"/>
  <c r="Q88" i="139"/>
  <c r="R88" i="139"/>
  <c r="G89" i="139"/>
  <c r="H89" i="139"/>
  <c r="I89" i="139"/>
  <c r="J89" i="139"/>
  <c r="K89" i="139"/>
  <c r="L89" i="139"/>
  <c r="M89" i="139"/>
  <c r="N89" i="139"/>
  <c r="O89" i="139"/>
  <c r="P89" i="139"/>
  <c r="Q89" i="139"/>
  <c r="R89" i="139"/>
  <c r="G90" i="139"/>
  <c r="H90" i="139"/>
  <c r="I90" i="139"/>
  <c r="J90" i="139"/>
  <c r="K90" i="139"/>
  <c r="L90" i="139"/>
  <c r="M90" i="139"/>
  <c r="N90" i="139"/>
  <c r="O90" i="139"/>
  <c r="P90" i="139"/>
  <c r="Q90" i="139"/>
  <c r="R90" i="139"/>
  <c r="G91" i="139"/>
  <c r="H91" i="139"/>
  <c r="I91" i="139"/>
  <c r="J91" i="139"/>
  <c r="K91" i="139"/>
  <c r="L91" i="139"/>
  <c r="M91" i="139"/>
  <c r="N91" i="139"/>
  <c r="O91" i="139"/>
  <c r="P91" i="139"/>
  <c r="Q91" i="139"/>
  <c r="R91" i="139"/>
  <c r="G92" i="139"/>
  <c r="H92" i="139"/>
  <c r="I92" i="139"/>
  <c r="J92" i="139"/>
  <c r="K92" i="139"/>
  <c r="L92" i="139"/>
  <c r="M92" i="139"/>
  <c r="N92" i="139"/>
  <c r="O92" i="139"/>
  <c r="P92" i="139"/>
  <c r="Q92" i="139"/>
  <c r="R92" i="139"/>
  <c r="G93" i="139"/>
  <c r="H93" i="139"/>
  <c r="I93" i="139"/>
  <c r="J93" i="139"/>
  <c r="K93" i="139"/>
  <c r="L93" i="139"/>
  <c r="M93" i="139"/>
  <c r="N93" i="139"/>
  <c r="O93" i="139"/>
  <c r="P93" i="139"/>
  <c r="Q93" i="139"/>
  <c r="R93" i="139"/>
  <c r="G94" i="139"/>
  <c r="H94" i="139"/>
  <c r="I94" i="139"/>
  <c r="J94" i="139"/>
  <c r="K94" i="139"/>
  <c r="L94" i="139"/>
  <c r="M94" i="139"/>
  <c r="N94" i="139"/>
  <c r="O94" i="139"/>
  <c r="P94" i="139"/>
  <c r="Q94" i="139"/>
  <c r="R94" i="139"/>
  <c r="G95" i="139"/>
  <c r="H95" i="139"/>
  <c r="I95" i="139"/>
  <c r="J95" i="139"/>
  <c r="K95" i="139"/>
  <c r="L95" i="139"/>
  <c r="M95" i="139"/>
  <c r="N95" i="139"/>
  <c r="O95" i="139"/>
  <c r="P95" i="139"/>
  <c r="Q95" i="139"/>
  <c r="R95" i="139"/>
  <c r="G96" i="139"/>
  <c r="H96" i="139"/>
  <c r="I96" i="139"/>
  <c r="J96" i="139"/>
  <c r="K96" i="139"/>
  <c r="L96" i="139"/>
  <c r="M96" i="139"/>
  <c r="N96" i="139"/>
  <c r="O96" i="139"/>
  <c r="P96" i="139"/>
  <c r="Q96" i="139"/>
  <c r="R96" i="139"/>
  <c r="G97" i="139"/>
  <c r="H97" i="139"/>
  <c r="I97" i="139"/>
  <c r="J97" i="139"/>
  <c r="K97" i="139"/>
  <c r="L97" i="139"/>
  <c r="M97" i="139"/>
  <c r="N97" i="139"/>
  <c r="O97" i="139"/>
  <c r="P97" i="139"/>
  <c r="Q97" i="139"/>
  <c r="R97" i="139"/>
  <c r="G98" i="139"/>
  <c r="H98" i="139"/>
  <c r="I98" i="139"/>
  <c r="J98" i="139"/>
  <c r="K98" i="139"/>
  <c r="L98" i="139"/>
  <c r="M98" i="139"/>
  <c r="N98" i="139"/>
  <c r="O98" i="139"/>
  <c r="P98" i="139"/>
  <c r="Q98" i="139"/>
  <c r="R98" i="139"/>
  <c r="G99" i="139"/>
  <c r="H99" i="139"/>
  <c r="I99" i="139"/>
  <c r="J99" i="139"/>
  <c r="K99" i="139"/>
  <c r="L99" i="139"/>
  <c r="M99" i="139"/>
  <c r="N99" i="139"/>
  <c r="O99" i="139"/>
  <c r="P99" i="139"/>
  <c r="Q99" i="139"/>
  <c r="R99" i="139"/>
  <c r="G100" i="139"/>
  <c r="H100" i="139"/>
  <c r="I100" i="139"/>
  <c r="J100" i="139"/>
  <c r="K100" i="139"/>
  <c r="L100" i="139"/>
  <c r="M100" i="139"/>
  <c r="N100" i="139"/>
  <c r="O100" i="139"/>
  <c r="P100" i="139"/>
  <c r="Q100" i="139"/>
  <c r="R100" i="139"/>
  <c r="G101" i="139"/>
  <c r="H101" i="139"/>
  <c r="I101" i="139"/>
  <c r="J101" i="139"/>
  <c r="K101" i="139"/>
  <c r="L101" i="139"/>
  <c r="M101" i="139"/>
  <c r="N101" i="139"/>
  <c r="O101" i="139"/>
  <c r="P101" i="139"/>
  <c r="Q101" i="139"/>
  <c r="R101" i="139"/>
  <c r="G102" i="139"/>
  <c r="H102" i="139"/>
  <c r="I102" i="139"/>
  <c r="J102" i="139"/>
  <c r="K102" i="139"/>
  <c r="L102" i="139"/>
  <c r="M102" i="139"/>
  <c r="N102" i="139"/>
  <c r="O102" i="139"/>
  <c r="P102" i="139"/>
  <c r="Q102" i="139"/>
  <c r="R102" i="139"/>
  <c r="G103" i="139"/>
  <c r="H103" i="139"/>
  <c r="I103" i="139"/>
  <c r="J103" i="139"/>
  <c r="K103" i="139"/>
  <c r="L103" i="139"/>
  <c r="M103" i="139"/>
  <c r="N103" i="139"/>
  <c r="O103" i="139"/>
  <c r="P103" i="139"/>
  <c r="Q103" i="139"/>
  <c r="R103" i="139"/>
  <c r="G104" i="139"/>
  <c r="H104" i="139"/>
  <c r="I104" i="139"/>
  <c r="J104" i="139"/>
  <c r="K104" i="139"/>
  <c r="L104" i="139"/>
  <c r="M104" i="139"/>
  <c r="N104" i="139"/>
  <c r="O104" i="139"/>
  <c r="P104" i="139"/>
  <c r="Q104" i="139"/>
  <c r="R104" i="139"/>
  <c r="G105" i="139"/>
  <c r="H105" i="139"/>
  <c r="I105" i="139"/>
  <c r="J105" i="139"/>
  <c r="K105" i="139"/>
  <c r="L105" i="139"/>
  <c r="M105" i="139"/>
  <c r="N105" i="139"/>
  <c r="O105" i="139"/>
  <c r="P105" i="139"/>
  <c r="Q105" i="139"/>
  <c r="R105" i="139"/>
  <c r="G106" i="139"/>
  <c r="H106" i="139"/>
  <c r="I106" i="139"/>
  <c r="J106" i="139"/>
  <c r="K106" i="139"/>
  <c r="L106" i="139"/>
  <c r="M106" i="139"/>
  <c r="N106" i="139"/>
  <c r="O106" i="139"/>
  <c r="P106" i="139"/>
  <c r="Q106" i="139"/>
  <c r="R106" i="139"/>
  <c r="G107" i="139"/>
  <c r="H107" i="139"/>
  <c r="I107" i="139"/>
  <c r="J107" i="139"/>
  <c r="K107" i="139"/>
  <c r="L107" i="139"/>
  <c r="M107" i="139"/>
  <c r="N107" i="139"/>
  <c r="O107" i="139"/>
  <c r="P107" i="139"/>
  <c r="Q107" i="139"/>
  <c r="R107" i="139"/>
  <c r="G108" i="139"/>
  <c r="H108" i="139"/>
  <c r="I108" i="139"/>
  <c r="J108" i="139"/>
  <c r="K108" i="139"/>
  <c r="L108" i="139"/>
  <c r="M108" i="139"/>
  <c r="N108" i="139"/>
  <c r="O108" i="139"/>
  <c r="P108" i="139"/>
  <c r="Q108" i="139"/>
  <c r="R108" i="139"/>
  <c r="G109" i="139"/>
  <c r="H109" i="139"/>
  <c r="I109" i="139"/>
  <c r="J109" i="139"/>
  <c r="K109" i="139"/>
  <c r="L109" i="139"/>
  <c r="M109" i="139"/>
  <c r="N109" i="139"/>
  <c r="O109" i="139"/>
  <c r="P109" i="139"/>
  <c r="Q109" i="139"/>
  <c r="R109" i="139"/>
  <c r="H16" i="139"/>
  <c r="I16" i="139"/>
  <c r="J16" i="139"/>
  <c r="K16" i="139"/>
  <c r="L16" i="139"/>
  <c r="M16" i="139"/>
  <c r="N16" i="139"/>
  <c r="O16" i="139"/>
  <c r="P16" i="139"/>
  <c r="Q16" i="139"/>
  <c r="R16" i="139"/>
  <c r="G16" i="139"/>
  <c r="A1144" i="139"/>
  <c r="A1145" i="139"/>
  <c r="A1146" i="139"/>
  <c r="A1147" i="139"/>
  <c r="A1148" i="139"/>
  <c r="A1149" i="139"/>
  <c r="A1150" i="139"/>
  <c r="A1151" i="139"/>
  <c r="A1152" i="139"/>
  <c r="A1153" i="139"/>
  <c r="A1154" i="139"/>
  <c r="A1155" i="139"/>
  <c r="A1156" i="139"/>
  <c r="A1157" i="139"/>
  <c r="A1158" i="139"/>
  <c r="A1159" i="139"/>
  <c r="A1160" i="139"/>
  <c r="A1161" i="139"/>
  <c r="A1162" i="139"/>
  <c r="A1163" i="139"/>
  <c r="A1164" i="139"/>
  <c r="A1165" i="139"/>
  <c r="A1166" i="139"/>
  <c r="A1167" i="139"/>
  <c r="A1168" i="139"/>
  <c r="A1169" i="139"/>
  <c r="A1170" i="139"/>
  <c r="A1171" i="139"/>
  <c r="A1172" i="139"/>
  <c r="A1173" i="139"/>
  <c r="A1174" i="139"/>
  <c r="A1175" i="139"/>
  <c r="A1176" i="139"/>
  <c r="A1177" i="139"/>
  <c r="A1178" i="139"/>
  <c r="A1179" i="139"/>
  <c r="A1180" i="139"/>
  <c r="A1181" i="139"/>
  <c r="A1182" i="139"/>
  <c r="A1183" i="139"/>
  <c r="A1184" i="139"/>
  <c r="A1185" i="139"/>
  <c r="A1186" i="139"/>
  <c r="A1187" i="139"/>
  <c r="A1188" i="139"/>
  <c r="A1189" i="139"/>
  <c r="A1190" i="139"/>
  <c r="A1191" i="139"/>
  <c r="A1192" i="139"/>
  <c r="A1193" i="139"/>
  <c r="A1194" i="139"/>
  <c r="A1195" i="139"/>
  <c r="A1196" i="139"/>
  <c r="A1197" i="139"/>
  <c r="A1198" i="139"/>
  <c r="A1199" i="139"/>
  <c r="A1200" i="139"/>
  <c r="A1201" i="139"/>
  <c r="A1202" i="139"/>
  <c r="A1203" i="139"/>
  <c r="A1204" i="139"/>
  <c r="A1205" i="139"/>
  <c r="A1206" i="139"/>
  <c r="A1207" i="139"/>
  <c r="A1208" i="139"/>
  <c r="A1209" i="139"/>
  <c r="A1210" i="139"/>
  <c r="A1211" i="139"/>
  <c r="A1212" i="139"/>
  <c r="A1213" i="139"/>
  <c r="A1214" i="139"/>
  <c r="A1215" i="139"/>
  <c r="D1144" i="139"/>
  <c r="D1145" i="139"/>
  <c r="D1146" i="139"/>
  <c r="D1147" i="139"/>
  <c r="D1148" i="139"/>
  <c r="D1149" i="139"/>
  <c r="D1150" i="139"/>
  <c r="D1151" i="139"/>
  <c r="D1152" i="139"/>
  <c r="D1153" i="139"/>
  <c r="D1154" i="139"/>
  <c r="D1155" i="139"/>
  <c r="D1156" i="139"/>
  <c r="D1157" i="139"/>
  <c r="D1158" i="139"/>
  <c r="D1159" i="139"/>
  <c r="D1160" i="139"/>
  <c r="D1161" i="139"/>
  <c r="D1162" i="139"/>
  <c r="D1163" i="139"/>
  <c r="D1164" i="139"/>
  <c r="D1165" i="139"/>
  <c r="D1166" i="139"/>
  <c r="D1167" i="139"/>
  <c r="D1168" i="139"/>
  <c r="D1169" i="139"/>
  <c r="D1170" i="139"/>
  <c r="D1171" i="139"/>
  <c r="D1172" i="139"/>
  <c r="D1173" i="139"/>
  <c r="D1174" i="139"/>
  <c r="D1175" i="139"/>
  <c r="D1176" i="139"/>
  <c r="D1177" i="139"/>
  <c r="D1178" i="139"/>
  <c r="D1179" i="139"/>
  <c r="D1180" i="139"/>
  <c r="D1181" i="139"/>
  <c r="D1182" i="139"/>
  <c r="D1183" i="139"/>
  <c r="D1184" i="139"/>
  <c r="D1185" i="139"/>
  <c r="D1186" i="139"/>
  <c r="D1187" i="139"/>
  <c r="D1188" i="139"/>
  <c r="D1189" i="139"/>
  <c r="D1190" i="139"/>
  <c r="D1191" i="139"/>
  <c r="D1192" i="139"/>
  <c r="D1193" i="139"/>
  <c r="D1194" i="139"/>
  <c r="D1195" i="139"/>
  <c r="D1196" i="139"/>
  <c r="D1197" i="139"/>
  <c r="D1198" i="139"/>
  <c r="D1199" i="139"/>
  <c r="D1200" i="139"/>
  <c r="D1201" i="139"/>
  <c r="D1202" i="139"/>
  <c r="D1203" i="139"/>
  <c r="D1204" i="139"/>
  <c r="D1205" i="139"/>
  <c r="D1206" i="139"/>
  <c r="D1207" i="139"/>
  <c r="D1208" i="139"/>
  <c r="D1209" i="139"/>
  <c r="D1210" i="139"/>
  <c r="D1211" i="139"/>
  <c r="D1212" i="139"/>
  <c r="D1213" i="139"/>
  <c r="D1214" i="139"/>
  <c r="D1215" i="139"/>
  <c r="V110" i="138"/>
  <c r="W110" i="138"/>
  <c r="X110" i="138"/>
  <c r="Y110" i="138"/>
  <c r="Z110" i="138"/>
  <c r="AA110" i="138"/>
  <c r="AB110" i="138"/>
  <c r="AC110" i="138"/>
  <c r="AD110" i="138"/>
  <c r="AE110" i="138"/>
  <c r="AF110" i="138"/>
  <c r="AG110" i="138"/>
  <c r="AH110" i="138"/>
  <c r="V111" i="138"/>
  <c r="W111" i="138"/>
  <c r="X111" i="138"/>
  <c r="Y111" i="138"/>
  <c r="Z111" i="138"/>
  <c r="AA111" i="138"/>
  <c r="AB111" i="138"/>
  <c r="AC111" i="138"/>
  <c r="AD111" i="138"/>
  <c r="AE111" i="138"/>
  <c r="AF111" i="138"/>
  <c r="AG111" i="138"/>
  <c r="AH111" i="138"/>
  <c r="V112" i="138"/>
  <c r="W112" i="138"/>
  <c r="X112" i="138"/>
  <c r="Y112" i="138"/>
  <c r="Z112" i="138"/>
  <c r="AA112" i="138"/>
  <c r="AB112" i="138"/>
  <c r="AC112" i="138"/>
  <c r="AD112" i="138"/>
  <c r="AE112" i="138"/>
  <c r="AF112" i="138"/>
  <c r="AG112" i="138"/>
  <c r="AH112" i="138"/>
  <c r="V113" i="138"/>
  <c r="AH113" i="138" s="1"/>
  <c r="W113" i="138"/>
  <c r="X113" i="138"/>
  <c r="Y113" i="138"/>
  <c r="Z113" i="138"/>
  <c r="AA113" i="138"/>
  <c r="AB113" i="138"/>
  <c r="AC113" i="138"/>
  <c r="AD113" i="138"/>
  <c r="AE113" i="138"/>
  <c r="AF113" i="138"/>
  <c r="AG113" i="138"/>
  <c r="V114" i="138"/>
  <c r="AH114" i="138" s="1"/>
  <c r="W114" i="138"/>
  <c r="X114" i="138"/>
  <c r="Y114" i="138"/>
  <c r="Z114" i="138"/>
  <c r="AA114" i="138"/>
  <c r="AB114" i="138"/>
  <c r="AC114" i="138"/>
  <c r="AD114" i="138"/>
  <c r="AE114" i="138"/>
  <c r="AF114" i="138"/>
  <c r="AG114" i="138"/>
  <c r="V115" i="138"/>
  <c r="W115" i="138"/>
  <c r="X115" i="138"/>
  <c r="Y115" i="138"/>
  <c r="Z115" i="138"/>
  <c r="AA115" i="138"/>
  <c r="AB115" i="138"/>
  <c r="AC115" i="138"/>
  <c r="AD115" i="138"/>
  <c r="AE115" i="138"/>
  <c r="AF115" i="138"/>
  <c r="AG115" i="138"/>
  <c r="AH115" i="138"/>
  <c r="G110" i="138"/>
  <c r="H110" i="138"/>
  <c r="I110" i="138"/>
  <c r="J110" i="138"/>
  <c r="K110" i="138"/>
  <c r="L110" i="138"/>
  <c r="M110" i="138"/>
  <c r="N110" i="138"/>
  <c r="O110" i="138"/>
  <c r="P110" i="138"/>
  <c r="Q110" i="138"/>
  <c r="R110" i="138"/>
  <c r="S110" i="138"/>
  <c r="G111" i="138"/>
  <c r="H111" i="138"/>
  <c r="I111" i="138"/>
  <c r="J111" i="138"/>
  <c r="K111" i="138"/>
  <c r="L111" i="138"/>
  <c r="M111" i="138"/>
  <c r="N111" i="138"/>
  <c r="O111" i="138"/>
  <c r="P111" i="138"/>
  <c r="Q111" i="138"/>
  <c r="R111" i="138"/>
  <c r="S111" i="138"/>
  <c r="G112" i="138"/>
  <c r="S112" i="138" s="1"/>
  <c r="H112" i="138"/>
  <c r="I112" i="138"/>
  <c r="J112" i="138"/>
  <c r="K112" i="138"/>
  <c r="L112" i="138"/>
  <c r="M112" i="138"/>
  <c r="N112" i="138"/>
  <c r="O112" i="138"/>
  <c r="P112" i="138"/>
  <c r="Q112" i="138"/>
  <c r="R112" i="138"/>
  <c r="G113" i="138"/>
  <c r="S113" i="138" s="1"/>
  <c r="H113" i="138"/>
  <c r="I113" i="138"/>
  <c r="J113" i="138"/>
  <c r="K113" i="138"/>
  <c r="L113" i="138"/>
  <c r="M113" i="138"/>
  <c r="N113" i="138"/>
  <c r="O113" i="138"/>
  <c r="P113" i="138"/>
  <c r="Q113" i="138"/>
  <c r="R113" i="138"/>
  <c r="G114" i="138"/>
  <c r="H114" i="138"/>
  <c r="I114" i="138"/>
  <c r="J114" i="138"/>
  <c r="K114" i="138"/>
  <c r="L114" i="138"/>
  <c r="M114" i="138"/>
  <c r="N114" i="138"/>
  <c r="O114" i="138"/>
  <c r="P114" i="138"/>
  <c r="Q114" i="138"/>
  <c r="R114" i="138"/>
  <c r="S114" i="138"/>
  <c r="G115" i="138"/>
  <c r="S115" i="138" s="1"/>
  <c r="H115" i="138"/>
  <c r="I115" i="138"/>
  <c r="J115" i="138"/>
  <c r="K115" i="138"/>
  <c r="L115" i="138"/>
  <c r="M115" i="138"/>
  <c r="N115" i="138"/>
  <c r="O115" i="138"/>
  <c r="P115" i="138"/>
  <c r="Q115" i="138"/>
  <c r="R115" i="138"/>
  <c r="V17" i="138"/>
  <c r="W17" i="138"/>
  <c r="X17" i="138"/>
  <c r="Y17" i="138"/>
  <c r="Z17" i="138"/>
  <c r="AA17" i="138"/>
  <c r="AB17" i="138"/>
  <c r="AC17" i="138"/>
  <c r="AD17" i="138"/>
  <c r="AE17" i="138"/>
  <c r="AF17" i="138"/>
  <c r="AG17" i="138"/>
  <c r="V18" i="138"/>
  <c r="W18" i="138"/>
  <c r="X18" i="138"/>
  <c r="Y18" i="138"/>
  <c r="Z18" i="138"/>
  <c r="AA18" i="138"/>
  <c r="AB18" i="138"/>
  <c r="AC18" i="138"/>
  <c r="AD18" i="138"/>
  <c r="AE18" i="138"/>
  <c r="AF18" i="138"/>
  <c r="AG18" i="138"/>
  <c r="V19" i="138"/>
  <c r="W19" i="138"/>
  <c r="X19" i="138"/>
  <c r="Y19" i="138"/>
  <c r="Z19" i="138"/>
  <c r="AA19" i="138"/>
  <c r="AB19" i="138"/>
  <c r="AC19" i="138"/>
  <c r="AD19" i="138"/>
  <c r="AE19" i="138"/>
  <c r="AF19" i="138"/>
  <c r="AG19" i="138"/>
  <c r="V20" i="138"/>
  <c r="W20" i="138"/>
  <c r="X20" i="138"/>
  <c r="Y20" i="138"/>
  <c r="Z20" i="138"/>
  <c r="AA20" i="138"/>
  <c r="AB20" i="138"/>
  <c r="AC20" i="138"/>
  <c r="AD20" i="138"/>
  <c r="AE20" i="138"/>
  <c r="AF20" i="138"/>
  <c r="AG20" i="138"/>
  <c r="V21" i="138"/>
  <c r="W21" i="138"/>
  <c r="X21" i="138"/>
  <c r="Y21" i="138"/>
  <c r="Z21" i="138"/>
  <c r="AA21" i="138"/>
  <c r="AB21" i="138"/>
  <c r="AC21" i="138"/>
  <c r="AD21" i="138"/>
  <c r="AE21" i="138"/>
  <c r="AF21" i="138"/>
  <c r="AG21" i="138"/>
  <c r="V22" i="138"/>
  <c r="W22" i="138"/>
  <c r="X22" i="138"/>
  <c r="Y22" i="138"/>
  <c r="Z22" i="138"/>
  <c r="AA22" i="138"/>
  <c r="AB22" i="138"/>
  <c r="AC22" i="138"/>
  <c r="AD22" i="138"/>
  <c r="AE22" i="138"/>
  <c r="AF22" i="138"/>
  <c r="AG22" i="138"/>
  <c r="V23" i="138"/>
  <c r="W23" i="138"/>
  <c r="X23" i="138"/>
  <c r="Y23" i="138"/>
  <c r="Z23" i="138"/>
  <c r="AA23" i="138"/>
  <c r="AB23" i="138"/>
  <c r="AC23" i="138"/>
  <c r="AD23" i="138"/>
  <c r="AE23" i="138"/>
  <c r="AF23" i="138"/>
  <c r="AG23" i="138"/>
  <c r="V24" i="138"/>
  <c r="W24" i="138"/>
  <c r="X24" i="138"/>
  <c r="Y24" i="138"/>
  <c r="Z24" i="138"/>
  <c r="AA24" i="138"/>
  <c r="AB24" i="138"/>
  <c r="AC24" i="138"/>
  <c r="AD24" i="138"/>
  <c r="AE24" i="138"/>
  <c r="AF24" i="138"/>
  <c r="AG24" i="138"/>
  <c r="V25" i="138"/>
  <c r="W25" i="138"/>
  <c r="X25" i="138"/>
  <c r="Y25" i="138"/>
  <c r="Z25" i="138"/>
  <c r="AA25" i="138"/>
  <c r="AB25" i="138"/>
  <c r="AC25" i="138"/>
  <c r="AD25" i="138"/>
  <c r="AE25" i="138"/>
  <c r="AF25" i="138"/>
  <c r="AG25" i="138"/>
  <c r="V26" i="138"/>
  <c r="W26" i="138"/>
  <c r="X26" i="138"/>
  <c r="Y26" i="138"/>
  <c r="Z26" i="138"/>
  <c r="AA26" i="138"/>
  <c r="AB26" i="138"/>
  <c r="AC26" i="138"/>
  <c r="AD26" i="138"/>
  <c r="AE26" i="138"/>
  <c r="AF26" i="138"/>
  <c r="AG26" i="138"/>
  <c r="V27" i="138"/>
  <c r="W27" i="138"/>
  <c r="X27" i="138"/>
  <c r="Y27" i="138"/>
  <c r="Z27" i="138"/>
  <c r="AA27" i="138"/>
  <c r="AB27" i="138"/>
  <c r="AC27" i="138"/>
  <c r="AD27" i="138"/>
  <c r="AE27" i="138"/>
  <c r="AF27" i="138"/>
  <c r="AG27" i="138"/>
  <c r="V28" i="138"/>
  <c r="W28" i="138"/>
  <c r="X28" i="138"/>
  <c r="Y28" i="138"/>
  <c r="Z28" i="138"/>
  <c r="AA28" i="138"/>
  <c r="AB28" i="138"/>
  <c r="AC28" i="138"/>
  <c r="AD28" i="138"/>
  <c r="AE28" i="138"/>
  <c r="AF28" i="138"/>
  <c r="AG28" i="138"/>
  <c r="V29" i="138"/>
  <c r="W29" i="138"/>
  <c r="X29" i="138"/>
  <c r="Y29" i="138"/>
  <c r="Z29" i="138"/>
  <c r="AA29" i="138"/>
  <c r="AB29" i="138"/>
  <c r="AC29" i="138"/>
  <c r="AD29" i="138"/>
  <c r="AE29" i="138"/>
  <c r="AF29" i="138"/>
  <c r="AG29" i="138"/>
  <c r="V30" i="138"/>
  <c r="W30" i="138"/>
  <c r="X30" i="138"/>
  <c r="Y30" i="138"/>
  <c r="Z30" i="138"/>
  <c r="AA30" i="138"/>
  <c r="AB30" i="138"/>
  <c r="AC30" i="138"/>
  <c r="AD30" i="138"/>
  <c r="AE30" i="138"/>
  <c r="AF30" i="138"/>
  <c r="AG30" i="138"/>
  <c r="V31" i="138"/>
  <c r="W31" i="138"/>
  <c r="X31" i="138"/>
  <c r="Y31" i="138"/>
  <c r="Z31" i="138"/>
  <c r="AA31" i="138"/>
  <c r="AB31" i="138"/>
  <c r="AC31" i="138"/>
  <c r="AD31" i="138"/>
  <c r="AE31" i="138"/>
  <c r="AF31" i="138"/>
  <c r="AG31" i="138"/>
  <c r="V32" i="138"/>
  <c r="W32" i="138"/>
  <c r="X32" i="138"/>
  <c r="Y32" i="138"/>
  <c r="Z32" i="138"/>
  <c r="AA32" i="138"/>
  <c r="AB32" i="138"/>
  <c r="AC32" i="138"/>
  <c r="AD32" i="138"/>
  <c r="AE32" i="138"/>
  <c r="AF32" i="138"/>
  <c r="AG32" i="138"/>
  <c r="V33" i="138"/>
  <c r="W33" i="138"/>
  <c r="X33" i="138"/>
  <c r="Y33" i="138"/>
  <c r="Z33" i="138"/>
  <c r="AA33" i="138"/>
  <c r="AB33" i="138"/>
  <c r="AC33" i="138"/>
  <c r="AD33" i="138"/>
  <c r="AE33" i="138"/>
  <c r="AF33" i="138"/>
  <c r="AG33" i="138"/>
  <c r="V34" i="138"/>
  <c r="W34" i="138"/>
  <c r="X34" i="138"/>
  <c r="Y34" i="138"/>
  <c r="Z34" i="138"/>
  <c r="AA34" i="138"/>
  <c r="AB34" i="138"/>
  <c r="AC34" i="138"/>
  <c r="AD34" i="138"/>
  <c r="AE34" i="138"/>
  <c r="AF34" i="138"/>
  <c r="AG34" i="138"/>
  <c r="V35" i="138"/>
  <c r="W35" i="138"/>
  <c r="X35" i="138"/>
  <c r="Y35" i="138"/>
  <c r="Z35" i="138"/>
  <c r="AA35" i="138"/>
  <c r="AB35" i="138"/>
  <c r="AC35" i="138"/>
  <c r="AD35" i="138"/>
  <c r="AE35" i="138"/>
  <c r="AF35" i="138"/>
  <c r="AG35" i="138"/>
  <c r="V36" i="138"/>
  <c r="W36" i="138"/>
  <c r="X36" i="138"/>
  <c r="Y36" i="138"/>
  <c r="Z36" i="138"/>
  <c r="AA36" i="138"/>
  <c r="AB36" i="138"/>
  <c r="AC36" i="138"/>
  <c r="AD36" i="138"/>
  <c r="AE36" i="138"/>
  <c r="AF36" i="138"/>
  <c r="AG36" i="138"/>
  <c r="V37" i="138"/>
  <c r="W37" i="138"/>
  <c r="X37" i="138"/>
  <c r="Y37" i="138"/>
  <c r="Z37" i="138"/>
  <c r="AA37" i="138"/>
  <c r="AB37" i="138"/>
  <c r="AC37" i="138"/>
  <c r="AD37" i="138"/>
  <c r="AE37" i="138"/>
  <c r="AF37" i="138"/>
  <c r="AG37" i="138"/>
  <c r="V38" i="138"/>
  <c r="W38" i="138"/>
  <c r="X38" i="138"/>
  <c r="Y38" i="138"/>
  <c r="Z38" i="138"/>
  <c r="AA38" i="138"/>
  <c r="AB38" i="138"/>
  <c r="AC38" i="138"/>
  <c r="AD38" i="138"/>
  <c r="AE38" i="138"/>
  <c r="AF38" i="138"/>
  <c r="AG38" i="138"/>
  <c r="V39" i="138"/>
  <c r="W39" i="138"/>
  <c r="X39" i="138"/>
  <c r="Y39" i="138"/>
  <c r="Z39" i="138"/>
  <c r="AA39" i="138"/>
  <c r="AB39" i="138"/>
  <c r="AC39" i="138"/>
  <c r="AD39" i="138"/>
  <c r="AE39" i="138"/>
  <c r="AF39" i="138"/>
  <c r="AG39" i="138"/>
  <c r="V40" i="138"/>
  <c r="W40" i="138"/>
  <c r="X40" i="138"/>
  <c r="Y40" i="138"/>
  <c r="Z40" i="138"/>
  <c r="AA40" i="138"/>
  <c r="AB40" i="138"/>
  <c r="AC40" i="138"/>
  <c r="AD40" i="138"/>
  <c r="AE40" i="138"/>
  <c r="AF40" i="138"/>
  <c r="AG40" i="138"/>
  <c r="V41" i="138"/>
  <c r="W41" i="138"/>
  <c r="X41" i="138"/>
  <c r="Y41" i="138"/>
  <c r="Z41" i="138"/>
  <c r="AA41" i="138"/>
  <c r="AB41" i="138"/>
  <c r="AC41" i="138"/>
  <c r="AD41" i="138"/>
  <c r="AE41" i="138"/>
  <c r="AF41" i="138"/>
  <c r="AG41" i="138"/>
  <c r="V42" i="138"/>
  <c r="W42" i="138"/>
  <c r="X42" i="138"/>
  <c r="Y42" i="138"/>
  <c r="Z42" i="138"/>
  <c r="AA42" i="138"/>
  <c r="AB42" i="138"/>
  <c r="AC42" i="138"/>
  <c r="AD42" i="138"/>
  <c r="AE42" i="138"/>
  <c r="AF42" i="138"/>
  <c r="AG42" i="138"/>
  <c r="V43" i="138"/>
  <c r="W43" i="138"/>
  <c r="X43" i="138"/>
  <c r="Y43" i="138"/>
  <c r="Z43" i="138"/>
  <c r="AA43" i="138"/>
  <c r="AB43" i="138"/>
  <c r="AC43" i="138"/>
  <c r="AD43" i="138"/>
  <c r="AE43" i="138"/>
  <c r="AF43" i="138"/>
  <c r="AG43" i="138"/>
  <c r="V44" i="138"/>
  <c r="W44" i="138"/>
  <c r="X44" i="138"/>
  <c r="Y44" i="138"/>
  <c r="Z44" i="138"/>
  <c r="AA44" i="138"/>
  <c r="AB44" i="138"/>
  <c r="AC44" i="138"/>
  <c r="AD44" i="138"/>
  <c r="AE44" i="138"/>
  <c r="AF44" i="138"/>
  <c r="AG44" i="138"/>
  <c r="V45" i="138"/>
  <c r="W45" i="138"/>
  <c r="X45" i="138"/>
  <c r="Y45" i="138"/>
  <c r="Z45" i="138"/>
  <c r="AA45" i="138"/>
  <c r="AB45" i="138"/>
  <c r="AC45" i="138"/>
  <c r="AD45" i="138"/>
  <c r="AE45" i="138"/>
  <c r="AF45" i="138"/>
  <c r="AG45" i="138"/>
  <c r="V46" i="138"/>
  <c r="W46" i="138"/>
  <c r="X46" i="138"/>
  <c r="Y46" i="138"/>
  <c r="Z46" i="138"/>
  <c r="AA46" i="138"/>
  <c r="AB46" i="138"/>
  <c r="AC46" i="138"/>
  <c r="AD46" i="138"/>
  <c r="AE46" i="138"/>
  <c r="AF46" i="138"/>
  <c r="AG46" i="138"/>
  <c r="V47" i="138"/>
  <c r="W47" i="138"/>
  <c r="X47" i="138"/>
  <c r="Y47" i="138"/>
  <c r="Z47" i="138"/>
  <c r="AA47" i="138"/>
  <c r="AB47" i="138"/>
  <c r="AC47" i="138"/>
  <c r="AD47" i="138"/>
  <c r="AE47" i="138"/>
  <c r="AF47" i="138"/>
  <c r="AG47" i="138"/>
  <c r="V48" i="138"/>
  <c r="W48" i="138"/>
  <c r="X48" i="138"/>
  <c r="Y48" i="138"/>
  <c r="Z48" i="138"/>
  <c r="AA48" i="138"/>
  <c r="AB48" i="138"/>
  <c r="AC48" i="138"/>
  <c r="AD48" i="138"/>
  <c r="AE48" i="138"/>
  <c r="AF48" i="138"/>
  <c r="AG48" i="138"/>
  <c r="V49" i="138"/>
  <c r="W49" i="138"/>
  <c r="X49" i="138"/>
  <c r="Y49" i="138"/>
  <c r="Z49" i="138"/>
  <c r="AA49" i="138"/>
  <c r="AB49" i="138"/>
  <c r="AC49" i="138"/>
  <c r="AD49" i="138"/>
  <c r="AE49" i="138"/>
  <c r="AF49" i="138"/>
  <c r="AG49" i="138"/>
  <c r="V50" i="138"/>
  <c r="W50" i="138"/>
  <c r="X50" i="138"/>
  <c r="Y50" i="138"/>
  <c r="Z50" i="138"/>
  <c r="AA50" i="138"/>
  <c r="AB50" i="138"/>
  <c r="AC50" i="138"/>
  <c r="AD50" i="138"/>
  <c r="AE50" i="138"/>
  <c r="AF50" i="138"/>
  <c r="AG50" i="138"/>
  <c r="V51" i="138"/>
  <c r="W51" i="138"/>
  <c r="X51" i="138"/>
  <c r="Y51" i="138"/>
  <c r="Z51" i="138"/>
  <c r="AA51" i="138"/>
  <c r="AB51" i="138"/>
  <c r="AC51" i="138"/>
  <c r="AD51" i="138"/>
  <c r="AE51" i="138"/>
  <c r="AF51" i="138"/>
  <c r="AG51" i="138"/>
  <c r="V52" i="138"/>
  <c r="W52" i="138"/>
  <c r="X52" i="138"/>
  <c r="Y52" i="138"/>
  <c r="Z52" i="138"/>
  <c r="AA52" i="138"/>
  <c r="AB52" i="138"/>
  <c r="AC52" i="138"/>
  <c r="AD52" i="138"/>
  <c r="AE52" i="138"/>
  <c r="AF52" i="138"/>
  <c r="AG52" i="138"/>
  <c r="V53" i="138"/>
  <c r="W53" i="138"/>
  <c r="X53" i="138"/>
  <c r="Y53" i="138"/>
  <c r="Z53" i="138"/>
  <c r="AA53" i="138"/>
  <c r="AB53" i="138"/>
  <c r="AC53" i="138"/>
  <c r="AD53" i="138"/>
  <c r="AE53" i="138"/>
  <c r="AF53" i="138"/>
  <c r="AG53" i="138"/>
  <c r="V54" i="138"/>
  <c r="W54" i="138"/>
  <c r="X54" i="138"/>
  <c r="Y54" i="138"/>
  <c r="Z54" i="138"/>
  <c r="AA54" i="138"/>
  <c r="AB54" i="138"/>
  <c r="AC54" i="138"/>
  <c r="AD54" i="138"/>
  <c r="AE54" i="138"/>
  <c r="AF54" i="138"/>
  <c r="AG54" i="138"/>
  <c r="V55" i="138"/>
  <c r="W55" i="138"/>
  <c r="X55" i="138"/>
  <c r="Y55" i="138"/>
  <c r="Z55" i="138"/>
  <c r="AA55" i="138"/>
  <c r="AB55" i="138"/>
  <c r="AC55" i="138"/>
  <c r="AD55" i="138"/>
  <c r="AE55" i="138"/>
  <c r="AF55" i="138"/>
  <c r="AG55" i="138"/>
  <c r="V56" i="138"/>
  <c r="W56" i="138"/>
  <c r="X56" i="138"/>
  <c r="Y56" i="138"/>
  <c r="Z56" i="138"/>
  <c r="AA56" i="138"/>
  <c r="AB56" i="138"/>
  <c r="AC56" i="138"/>
  <c r="AD56" i="138"/>
  <c r="AE56" i="138"/>
  <c r="AF56" i="138"/>
  <c r="AG56" i="138"/>
  <c r="V57" i="138"/>
  <c r="W57" i="138"/>
  <c r="X57" i="138"/>
  <c r="Y57" i="138"/>
  <c r="Z57" i="138"/>
  <c r="AA57" i="138"/>
  <c r="AB57" i="138"/>
  <c r="AC57" i="138"/>
  <c r="AD57" i="138"/>
  <c r="AE57" i="138"/>
  <c r="AF57" i="138"/>
  <c r="AG57" i="138"/>
  <c r="V58" i="138"/>
  <c r="W58" i="138"/>
  <c r="X58" i="138"/>
  <c r="Y58" i="138"/>
  <c r="Z58" i="138"/>
  <c r="AA58" i="138"/>
  <c r="AB58" i="138"/>
  <c r="AC58" i="138"/>
  <c r="AD58" i="138"/>
  <c r="AE58" i="138"/>
  <c r="AF58" i="138"/>
  <c r="AG58" i="138"/>
  <c r="V59" i="138"/>
  <c r="W59" i="138"/>
  <c r="X59" i="138"/>
  <c r="Y59" i="138"/>
  <c r="Z59" i="138"/>
  <c r="AA59" i="138"/>
  <c r="AB59" i="138"/>
  <c r="AC59" i="138"/>
  <c r="AD59" i="138"/>
  <c r="AE59" i="138"/>
  <c r="AF59" i="138"/>
  <c r="AG59" i="138"/>
  <c r="V60" i="138"/>
  <c r="W60" i="138"/>
  <c r="X60" i="138"/>
  <c r="Y60" i="138"/>
  <c r="Z60" i="138"/>
  <c r="AA60" i="138"/>
  <c r="AB60" i="138"/>
  <c r="AC60" i="138"/>
  <c r="AD60" i="138"/>
  <c r="AE60" i="138"/>
  <c r="AF60" i="138"/>
  <c r="AG60" i="138"/>
  <c r="V61" i="138"/>
  <c r="W61" i="138"/>
  <c r="X61" i="138"/>
  <c r="Y61" i="138"/>
  <c r="Z61" i="138"/>
  <c r="AA61" i="138"/>
  <c r="AB61" i="138"/>
  <c r="AC61" i="138"/>
  <c r="AD61" i="138"/>
  <c r="AE61" i="138"/>
  <c r="AF61" i="138"/>
  <c r="AG61" i="138"/>
  <c r="V62" i="138"/>
  <c r="W62" i="138"/>
  <c r="X62" i="138"/>
  <c r="Y62" i="138"/>
  <c r="Z62" i="138"/>
  <c r="AA62" i="138"/>
  <c r="AB62" i="138"/>
  <c r="AC62" i="138"/>
  <c r="AD62" i="138"/>
  <c r="AE62" i="138"/>
  <c r="AF62" i="138"/>
  <c r="AG62" i="138"/>
  <c r="V63" i="138"/>
  <c r="W63" i="138"/>
  <c r="X63" i="138"/>
  <c r="Y63" i="138"/>
  <c r="Z63" i="138"/>
  <c r="AA63" i="138"/>
  <c r="AB63" i="138"/>
  <c r="AC63" i="138"/>
  <c r="AD63" i="138"/>
  <c r="AE63" i="138"/>
  <c r="AF63" i="138"/>
  <c r="AG63" i="138"/>
  <c r="V64" i="138"/>
  <c r="W64" i="138"/>
  <c r="X64" i="138"/>
  <c r="Y64" i="138"/>
  <c r="Z64" i="138"/>
  <c r="AA64" i="138"/>
  <c r="AB64" i="138"/>
  <c r="AC64" i="138"/>
  <c r="AD64" i="138"/>
  <c r="AE64" i="138"/>
  <c r="AF64" i="138"/>
  <c r="AG64" i="138"/>
  <c r="V65" i="138"/>
  <c r="W65" i="138"/>
  <c r="X65" i="138"/>
  <c r="Y65" i="138"/>
  <c r="Z65" i="138"/>
  <c r="AA65" i="138"/>
  <c r="AB65" i="138"/>
  <c r="AC65" i="138"/>
  <c r="AD65" i="138"/>
  <c r="AE65" i="138"/>
  <c r="AF65" i="138"/>
  <c r="AG65" i="138"/>
  <c r="V66" i="138"/>
  <c r="W66" i="138"/>
  <c r="X66" i="138"/>
  <c r="Y66" i="138"/>
  <c r="Z66" i="138"/>
  <c r="AA66" i="138"/>
  <c r="AB66" i="138"/>
  <c r="AC66" i="138"/>
  <c r="AD66" i="138"/>
  <c r="AE66" i="138"/>
  <c r="AF66" i="138"/>
  <c r="AG66" i="138"/>
  <c r="V67" i="138"/>
  <c r="W67" i="138"/>
  <c r="X67" i="138"/>
  <c r="Y67" i="138"/>
  <c r="Z67" i="138"/>
  <c r="AA67" i="138"/>
  <c r="AB67" i="138"/>
  <c r="AC67" i="138"/>
  <c r="AD67" i="138"/>
  <c r="AE67" i="138"/>
  <c r="AF67" i="138"/>
  <c r="AG67" i="138"/>
  <c r="V68" i="138"/>
  <c r="W68" i="138"/>
  <c r="X68" i="138"/>
  <c r="Y68" i="138"/>
  <c r="Z68" i="138"/>
  <c r="AA68" i="138"/>
  <c r="AB68" i="138"/>
  <c r="AC68" i="138"/>
  <c r="AD68" i="138"/>
  <c r="AE68" i="138"/>
  <c r="AF68" i="138"/>
  <c r="AG68" i="138"/>
  <c r="V69" i="138"/>
  <c r="W69" i="138"/>
  <c r="X69" i="138"/>
  <c r="Y69" i="138"/>
  <c r="Z69" i="138"/>
  <c r="AA69" i="138"/>
  <c r="AB69" i="138"/>
  <c r="AC69" i="138"/>
  <c r="AD69" i="138"/>
  <c r="AE69" i="138"/>
  <c r="AF69" i="138"/>
  <c r="AG69" i="138"/>
  <c r="V70" i="138"/>
  <c r="W70" i="138"/>
  <c r="X70" i="138"/>
  <c r="Y70" i="138"/>
  <c r="Z70" i="138"/>
  <c r="AA70" i="138"/>
  <c r="AB70" i="138"/>
  <c r="AC70" i="138"/>
  <c r="AD70" i="138"/>
  <c r="AE70" i="138"/>
  <c r="AF70" i="138"/>
  <c r="AG70" i="138"/>
  <c r="V71" i="138"/>
  <c r="W71" i="138"/>
  <c r="X71" i="138"/>
  <c r="Y71" i="138"/>
  <c r="Z71" i="138"/>
  <c r="AA71" i="138"/>
  <c r="AB71" i="138"/>
  <c r="AC71" i="138"/>
  <c r="AD71" i="138"/>
  <c r="AE71" i="138"/>
  <c r="AF71" i="138"/>
  <c r="AG71" i="138"/>
  <c r="V72" i="138"/>
  <c r="W72" i="138"/>
  <c r="X72" i="138"/>
  <c r="Y72" i="138"/>
  <c r="Z72" i="138"/>
  <c r="AA72" i="138"/>
  <c r="AB72" i="138"/>
  <c r="AC72" i="138"/>
  <c r="AD72" i="138"/>
  <c r="AE72" i="138"/>
  <c r="AF72" i="138"/>
  <c r="AG72" i="138"/>
  <c r="V73" i="138"/>
  <c r="W73" i="138"/>
  <c r="X73" i="138"/>
  <c r="Y73" i="138"/>
  <c r="Z73" i="138"/>
  <c r="AA73" i="138"/>
  <c r="AB73" i="138"/>
  <c r="AC73" i="138"/>
  <c r="AD73" i="138"/>
  <c r="AE73" i="138"/>
  <c r="AF73" i="138"/>
  <c r="AG73" i="138"/>
  <c r="V74" i="138"/>
  <c r="W74" i="138"/>
  <c r="X74" i="138"/>
  <c r="Y74" i="138"/>
  <c r="Z74" i="138"/>
  <c r="AA74" i="138"/>
  <c r="AB74" i="138"/>
  <c r="AC74" i="138"/>
  <c r="AD74" i="138"/>
  <c r="AE74" i="138"/>
  <c r="AF74" i="138"/>
  <c r="AG74" i="138"/>
  <c r="V75" i="138"/>
  <c r="W75" i="138"/>
  <c r="X75" i="138"/>
  <c r="Y75" i="138"/>
  <c r="Z75" i="138"/>
  <c r="AA75" i="138"/>
  <c r="AB75" i="138"/>
  <c r="AC75" i="138"/>
  <c r="AD75" i="138"/>
  <c r="AE75" i="138"/>
  <c r="AF75" i="138"/>
  <c r="AG75" i="138"/>
  <c r="V76" i="138"/>
  <c r="W76" i="138"/>
  <c r="X76" i="138"/>
  <c r="Y76" i="138"/>
  <c r="Z76" i="138"/>
  <c r="AA76" i="138"/>
  <c r="AB76" i="138"/>
  <c r="AC76" i="138"/>
  <c r="AD76" i="138"/>
  <c r="AE76" i="138"/>
  <c r="AF76" i="138"/>
  <c r="AG76" i="138"/>
  <c r="V77" i="138"/>
  <c r="W77" i="138"/>
  <c r="X77" i="138"/>
  <c r="Y77" i="138"/>
  <c r="Z77" i="138"/>
  <c r="AA77" i="138"/>
  <c r="AB77" i="138"/>
  <c r="AC77" i="138"/>
  <c r="AD77" i="138"/>
  <c r="AE77" i="138"/>
  <c r="AF77" i="138"/>
  <c r="AG77" i="138"/>
  <c r="V78" i="138"/>
  <c r="W78" i="138"/>
  <c r="X78" i="138"/>
  <c r="Y78" i="138"/>
  <c r="Z78" i="138"/>
  <c r="AA78" i="138"/>
  <c r="AB78" i="138"/>
  <c r="AC78" i="138"/>
  <c r="AD78" i="138"/>
  <c r="AE78" i="138"/>
  <c r="AF78" i="138"/>
  <c r="AG78" i="138"/>
  <c r="V79" i="138"/>
  <c r="W79" i="138"/>
  <c r="X79" i="138"/>
  <c r="Y79" i="138"/>
  <c r="Z79" i="138"/>
  <c r="AA79" i="138"/>
  <c r="AB79" i="138"/>
  <c r="AC79" i="138"/>
  <c r="AD79" i="138"/>
  <c r="AE79" i="138"/>
  <c r="AF79" i="138"/>
  <c r="AG79" i="138"/>
  <c r="V80" i="138"/>
  <c r="W80" i="138"/>
  <c r="X80" i="138"/>
  <c r="Y80" i="138"/>
  <c r="Z80" i="138"/>
  <c r="AA80" i="138"/>
  <c r="AB80" i="138"/>
  <c r="AC80" i="138"/>
  <c r="AD80" i="138"/>
  <c r="AE80" i="138"/>
  <c r="AF80" i="138"/>
  <c r="AG80" i="138"/>
  <c r="V81" i="138"/>
  <c r="W81" i="138"/>
  <c r="X81" i="138"/>
  <c r="Y81" i="138"/>
  <c r="Z81" i="138"/>
  <c r="AA81" i="138"/>
  <c r="AB81" i="138"/>
  <c r="AC81" i="138"/>
  <c r="AD81" i="138"/>
  <c r="AE81" i="138"/>
  <c r="AF81" i="138"/>
  <c r="AG81" i="138"/>
  <c r="V82" i="138"/>
  <c r="W82" i="138"/>
  <c r="X82" i="138"/>
  <c r="Y82" i="138"/>
  <c r="Z82" i="138"/>
  <c r="AA82" i="138"/>
  <c r="AB82" i="138"/>
  <c r="AC82" i="138"/>
  <c r="AD82" i="138"/>
  <c r="AE82" i="138"/>
  <c r="AF82" i="138"/>
  <c r="AG82" i="138"/>
  <c r="V83" i="138"/>
  <c r="W83" i="138"/>
  <c r="X83" i="138"/>
  <c r="Y83" i="138"/>
  <c r="Z83" i="138"/>
  <c r="AA83" i="138"/>
  <c r="AB83" i="138"/>
  <c r="AC83" i="138"/>
  <c r="AD83" i="138"/>
  <c r="AE83" i="138"/>
  <c r="AF83" i="138"/>
  <c r="AG83" i="138"/>
  <c r="V84" i="138"/>
  <c r="W84" i="138"/>
  <c r="X84" i="138"/>
  <c r="Y84" i="138"/>
  <c r="Z84" i="138"/>
  <c r="AA84" i="138"/>
  <c r="AB84" i="138"/>
  <c r="AC84" i="138"/>
  <c r="AD84" i="138"/>
  <c r="AE84" i="138"/>
  <c r="AF84" i="138"/>
  <c r="AG84" i="138"/>
  <c r="V85" i="138"/>
  <c r="W85" i="138"/>
  <c r="X85" i="138"/>
  <c r="Y85" i="138"/>
  <c r="Z85" i="138"/>
  <c r="AA85" i="138"/>
  <c r="AB85" i="138"/>
  <c r="AC85" i="138"/>
  <c r="AD85" i="138"/>
  <c r="AE85" i="138"/>
  <c r="AF85" i="138"/>
  <c r="AG85" i="138"/>
  <c r="V86" i="138"/>
  <c r="W86" i="138"/>
  <c r="X86" i="138"/>
  <c r="Y86" i="138"/>
  <c r="Z86" i="138"/>
  <c r="AA86" i="138"/>
  <c r="AB86" i="138"/>
  <c r="AC86" i="138"/>
  <c r="AD86" i="138"/>
  <c r="AE86" i="138"/>
  <c r="AF86" i="138"/>
  <c r="AG86" i="138"/>
  <c r="V87" i="138"/>
  <c r="W87" i="138"/>
  <c r="X87" i="138"/>
  <c r="Y87" i="138"/>
  <c r="Z87" i="138"/>
  <c r="AA87" i="138"/>
  <c r="AB87" i="138"/>
  <c r="AC87" i="138"/>
  <c r="AD87" i="138"/>
  <c r="AE87" i="138"/>
  <c r="AF87" i="138"/>
  <c r="AG87" i="138"/>
  <c r="V88" i="138"/>
  <c r="W88" i="138"/>
  <c r="X88" i="138"/>
  <c r="Y88" i="138"/>
  <c r="Z88" i="138"/>
  <c r="AA88" i="138"/>
  <c r="AB88" i="138"/>
  <c r="AC88" i="138"/>
  <c r="AD88" i="138"/>
  <c r="AE88" i="138"/>
  <c r="AF88" i="138"/>
  <c r="AG88" i="138"/>
  <c r="V89" i="138"/>
  <c r="W89" i="138"/>
  <c r="X89" i="138"/>
  <c r="Y89" i="138"/>
  <c r="Z89" i="138"/>
  <c r="AA89" i="138"/>
  <c r="AB89" i="138"/>
  <c r="AC89" i="138"/>
  <c r="AD89" i="138"/>
  <c r="AE89" i="138"/>
  <c r="AF89" i="138"/>
  <c r="AG89" i="138"/>
  <c r="V90" i="138"/>
  <c r="W90" i="138"/>
  <c r="X90" i="138"/>
  <c r="Y90" i="138"/>
  <c r="Z90" i="138"/>
  <c r="AA90" i="138"/>
  <c r="AB90" i="138"/>
  <c r="AC90" i="138"/>
  <c r="AD90" i="138"/>
  <c r="AE90" i="138"/>
  <c r="AF90" i="138"/>
  <c r="AG90" i="138"/>
  <c r="V91" i="138"/>
  <c r="W91" i="138"/>
  <c r="X91" i="138"/>
  <c r="Y91" i="138"/>
  <c r="Z91" i="138"/>
  <c r="AA91" i="138"/>
  <c r="AB91" i="138"/>
  <c r="AC91" i="138"/>
  <c r="AD91" i="138"/>
  <c r="AE91" i="138"/>
  <c r="AF91" i="138"/>
  <c r="AG91" i="138"/>
  <c r="V92" i="138"/>
  <c r="W92" i="138"/>
  <c r="X92" i="138"/>
  <c r="Y92" i="138"/>
  <c r="Z92" i="138"/>
  <c r="AA92" i="138"/>
  <c r="AB92" i="138"/>
  <c r="AC92" i="138"/>
  <c r="AD92" i="138"/>
  <c r="AE92" i="138"/>
  <c r="AF92" i="138"/>
  <c r="AG92" i="138"/>
  <c r="V93" i="138"/>
  <c r="W93" i="138"/>
  <c r="X93" i="138"/>
  <c r="Y93" i="138"/>
  <c r="Z93" i="138"/>
  <c r="AA93" i="138"/>
  <c r="AB93" i="138"/>
  <c r="AC93" i="138"/>
  <c r="AD93" i="138"/>
  <c r="AE93" i="138"/>
  <c r="AF93" i="138"/>
  <c r="AG93" i="138"/>
  <c r="V94" i="138"/>
  <c r="W94" i="138"/>
  <c r="X94" i="138"/>
  <c r="Y94" i="138"/>
  <c r="Z94" i="138"/>
  <c r="AA94" i="138"/>
  <c r="AB94" i="138"/>
  <c r="AC94" i="138"/>
  <c r="AD94" i="138"/>
  <c r="AE94" i="138"/>
  <c r="AF94" i="138"/>
  <c r="AG94" i="138"/>
  <c r="V95" i="138"/>
  <c r="W95" i="138"/>
  <c r="X95" i="138"/>
  <c r="Y95" i="138"/>
  <c r="Z95" i="138"/>
  <c r="AA95" i="138"/>
  <c r="AB95" i="138"/>
  <c r="AC95" i="138"/>
  <c r="AD95" i="138"/>
  <c r="AE95" i="138"/>
  <c r="AF95" i="138"/>
  <c r="AG95" i="138"/>
  <c r="V96" i="138"/>
  <c r="W96" i="138"/>
  <c r="X96" i="138"/>
  <c r="Y96" i="138"/>
  <c r="Z96" i="138"/>
  <c r="AA96" i="138"/>
  <c r="AB96" i="138"/>
  <c r="AC96" i="138"/>
  <c r="AD96" i="138"/>
  <c r="AE96" i="138"/>
  <c r="AF96" i="138"/>
  <c r="AG96" i="138"/>
  <c r="V97" i="138"/>
  <c r="W97" i="138"/>
  <c r="X97" i="138"/>
  <c r="Y97" i="138"/>
  <c r="Z97" i="138"/>
  <c r="AA97" i="138"/>
  <c r="AB97" i="138"/>
  <c r="AC97" i="138"/>
  <c r="AD97" i="138"/>
  <c r="AE97" i="138"/>
  <c r="AF97" i="138"/>
  <c r="AG97" i="138"/>
  <c r="V98" i="138"/>
  <c r="W98" i="138"/>
  <c r="X98" i="138"/>
  <c r="Y98" i="138"/>
  <c r="Z98" i="138"/>
  <c r="AA98" i="138"/>
  <c r="AB98" i="138"/>
  <c r="AC98" i="138"/>
  <c r="AD98" i="138"/>
  <c r="AE98" i="138"/>
  <c r="AF98" i="138"/>
  <c r="AG98" i="138"/>
  <c r="V99" i="138"/>
  <c r="W99" i="138"/>
  <c r="X99" i="138"/>
  <c r="Y99" i="138"/>
  <c r="Z99" i="138"/>
  <c r="AA99" i="138"/>
  <c r="AB99" i="138"/>
  <c r="AC99" i="138"/>
  <c r="AD99" i="138"/>
  <c r="AE99" i="138"/>
  <c r="AF99" i="138"/>
  <c r="AG99" i="138"/>
  <c r="V100" i="138"/>
  <c r="W100" i="138"/>
  <c r="X100" i="138"/>
  <c r="Y100" i="138"/>
  <c r="Z100" i="138"/>
  <c r="AA100" i="138"/>
  <c r="AB100" i="138"/>
  <c r="AC100" i="138"/>
  <c r="AD100" i="138"/>
  <c r="AE100" i="138"/>
  <c r="AF100" i="138"/>
  <c r="AG100" i="138"/>
  <c r="V101" i="138"/>
  <c r="W101" i="138"/>
  <c r="X101" i="138"/>
  <c r="Y101" i="138"/>
  <c r="Z101" i="138"/>
  <c r="AA101" i="138"/>
  <c r="AB101" i="138"/>
  <c r="AC101" i="138"/>
  <c r="AD101" i="138"/>
  <c r="AE101" i="138"/>
  <c r="AF101" i="138"/>
  <c r="AG101" i="138"/>
  <c r="V102" i="138"/>
  <c r="W102" i="138"/>
  <c r="X102" i="138"/>
  <c r="Y102" i="138"/>
  <c r="Z102" i="138"/>
  <c r="AA102" i="138"/>
  <c r="AB102" i="138"/>
  <c r="AC102" i="138"/>
  <c r="AD102" i="138"/>
  <c r="AE102" i="138"/>
  <c r="AF102" i="138"/>
  <c r="AG102" i="138"/>
  <c r="V103" i="138"/>
  <c r="W103" i="138"/>
  <c r="X103" i="138"/>
  <c r="Y103" i="138"/>
  <c r="Z103" i="138"/>
  <c r="AA103" i="138"/>
  <c r="AB103" i="138"/>
  <c r="AC103" i="138"/>
  <c r="AD103" i="138"/>
  <c r="AE103" i="138"/>
  <c r="AF103" i="138"/>
  <c r="AG103" i="138"/>
  <c r="V104" i="138"/>
  <c r="W104" i="138"/>
  <c r="X104" i="138"/>
  <c r="Y104" i="138"/>
  <c r="Z104" i="138"/>
  <c r="AA104" i="138"/>
  <c r="AB104" i="138"/>
  <c r="AC104" i="138"/>
  <c r="AD104" i="138"/>
  <c r="AE104" i="138"/>
  <c r="AF104" i="138"/>
  <c r="AG104" i="138"/>
  <c r="V105" i="138"/>
  <c r="W105" i="138"/>
  <c r="X105" i="138"/>
  <c r="Y105" i="138"/>
  <c r="Z105" i="138"/>
  <c r="AA105" i="138"/>
  <c r="AB105" i="138"/>
  <c r="AC105" i="138"/>
  <c r="AD105" i="138"/>
  <c r="AE105" i="138"/>
  <c r="AF105" i="138"/>
  <c r="AG105" i="138"/>
  <c r="V106" i="138"/>
  <c r="W106" i="138"/>
  <c r="X106" i="138"/>
  <c r="Y106" i="138"/>
  <c r="Z106" i="138"/>
  <c r="AA106" i="138"/>
  <c r="AB106" i="138"/>
  <c r="AC106" i="138"/>
  <c r="AD106" i="138"/>
  <c r="AE106" i="138"/>
  <c r="AF106" i="138"/>
  <c r="AG106" i="138"/>
  <c r="V107" i="138"/>
  <c r="W107" i="138"/>
  <c r="X107" i="138"/>
  <c r="Y107" i="138"/>
  <c r="Z107" i="138"/>
  <c r="AA107" i="138"/>
  <c r="AB107" i="138"/>
  <c r="AC107" i="138"/>
  <c r="AD107" i="138"/>
  <c r="AE107" i="138"/>
  <c r="AF107" i="138"/>
  <c r="AG107" i="138"/>
  <c r="V108" i="138"/>
  <c r="W108" i="138"/>
  <c r="X108" i="138"/>
  <c r="Y108" i="138"/>
  <c r="Z108" i="138"/>
  <c r="AA108" i="138"/>
  <c r="AB108" i="138"/>
  <c r="AC108" i="138"/>
  <c r="AD108" i="138"/>
  <c r="AE108" i="138"/>
  <c r="AF108" i="138"/>
  <c r="AG108" i="138"/>
  <c r="V109" i="138"/>
  <c r="W109" i="138"/>
  <c r="X109" i="138"/>
  <c r="Y109" i="138"/>
  <c r="Z109" i="138"/>
  <c r="AA109" i="138"/>
  <c r="AB109" i="138"/>
  <c r="AC109" i="138"/>
  <c r="AD109" i="138"/>
  <c r="AE109" i="138"/>
  <c r="AF109" i="138"/>
  <c r="AG109" i="138"/>
  <c r="W16" i="138"/>
  <c r="X16" i="138"/>
  <c r="Y16" i="138"/>
  <c r="Z16" i="138"/>
  <c r="AA16" i="138"/>
  <c r="AB16" i="138"/>
  <c r="AC16" i="138"/>
  <c r="AD16" i="138"/>
  <c r="AE16" i="138"/>
  <c r="AF16" i="138"/>
  <c r="AG16" i="138"/>
  <c r="V16" i="138"/>
  <c r="G17" i="138"/>
  <c r="H17" i="138"/>
  <c r="I17" i="138"/>
  <c r="J17" i="138"/>
  <c r="K17" i="138"/>
  <c r="L17" i="138"/>
  <c r="M17" i="138"/>
  <c r="N17" i="138"/>
  <c r="O17" i="138"/>
  <c r="P17" i="138"/>
  <c r="Q17" i="138"/>
  <c r="R17" i="138"/>
  <c r="G18" i="138"/>
  <c r="H18" i="138"/>
  <c r="I18" i="138"/>
  <c r="J18" i="138"/>
  <c r="K18" i="138"/>
  <c r="L18" i="138"/>
  <c r="M18" i="138"/>
  <c r="N18" i="138"/>
  <c r="O18" i="138"/>
  <c r="P18" i="138"/>
  <c r="Q18" i="138"/>
  <c r="R18" i="138"/>
  <c r="G19" i="138"/>
  <c r="H19" i="138"/>
  <c r="I19" i="138"/>
  <c r="J19" i="138"/>
  <c r="K19" i="138"/>
  <c r="L19" i="138"/>
  <c r="M19" i="138"/>
  <c r="N19" i="138"/>
  <c r="O19" i="138"/>
  <c r="P19" i="138"/>
  <c r="Q19" i="138"/>
  <c r="R19" i="138"/>
  <c r="G20" i="138"/>
  <c r="H20" i="138"/>
  <c r="I20" i="138"/>
  <c r="J20" i="138"/>
  <c r="K20" i="138"/>
  <c r="L20" i="138"/>
  <c r="M20" i="138"/>
  <c r="N20" i="138"/>
  <c r="O20" i="138"/>
  <c r="P20" i="138"/>
  <c r="Q20" i="138"/>
  <c r="R20" i="138"/>
  <c r="G21" i="138"/>
  <c r="H21" i="138"/>
  <c r="I21" i="138"/>
  <c r="J21" i="138"/>
  <c r="K21" i="138"/>
  <c r="L21" i="138"/>
  <c r="M21" i="138"/>
  <c r="N21" i="138"/>
  <c r="O21" i="138"/>
  <c r="P21" i="138"/>
  <c r="Q21" i="138"/>
  <c r="R21" i="138"/>
  <c r="G22" i="138"/>
  <c r="H22" i="138"/>
  <c r="I22" i="138"/>
  <c r="J22" i="138"/>
  <c r="K22" i="138"/>
  <c r="L22" i="138"/>
  <c r="M22" i="138"/>
  <c r="N22" i="138"/>
  <c r="O22" i="138"/>
  <c r="P22" i="138"/>
  <c r="Q22" i="138"/>
  <c r="R22" i="138"/>
  <c r="G23" i="138"/>
  <c r="H23" i="138"/>
  <c r="I23" i="138"/>
  <c r="J23" i="138"/>
  <c r="K23" i="138"/>
  <c r="L23" i="138"/>
  <c r="M23" i="138"/>
  <c r="N23" i="138"/>
  <c r="O23" i="138"/>
  <c r="P23" i="138"/>
  <c r="Q23" i="138"/>
  <c r="R23" i="138"/>
  <c r="G24" i="138"/>
  <c r="H24" i="138"/>
  <c r="I24" i="138"/>
  <c r="J24" i="138"/>
  <c r="K24" i="138"/>
  <c r="L24" i="138"/>
  <c r="M24" i="138"/>
  <c r="N24" i="138"/>
  <c r="O24" i="138"/>
  <c r="P24" i="138"/>
  <c r="Q24" i="138"/>
  <c r="R24" i="138"/>
  <c r="G25" i="138"/>
  <c r="H25" i="138"/>
  <c r="I25" i="138"/>
  <c r="J25" i="138"/>
  <c r="K25" i="138"/>
  <c r="L25" i="138"/>
  <c r="M25" i="138"/>
  <c r="N25" i="138"/>
  <c r="O25" i="138"/>
  <c r="P25" i="138"/>
  <c r="Q25" i="138"/>
  <c r="R25" i="138"/>
  <c r="G26" i="138"/>
  <c r="H26" i="138"/>
  <c r="I26" i="138"/>
  <c r="J26" i="138"/>
  <c r="K26" i="138"/>
  <c r="L26" i="138"/>
  <c r="M26" i="138"/>
  <c r="N26" i="138"/>
  <c r="O26" i="138"/>
  <c r="P26" i="138"/>
  <c r="Q26" i="138"/>
  <c r="R26" i="138"/>
  <c r="G27" i="138"/>
  <c r="H27" i="138"/>
  <c r="I27" i="138"/>
  <c r="J27" i="138"/>
  <c r="K27" i="138"/>
  <c r="L27" i="138"/>
  <c r="M27" i="138"/>
  <c r="N27" i="138"/>
  <c r="O27" i="138"/>
  <c r="P27" i="138"/>
  <c r="Q27" i="138"/>
  <c r="R27" i="138"/>
  <c r="G28" i="138"/>
  <c r="H28" i="138"/>
  <c r="I28" i="138"/>
  <c r="J28" i="138"/>
  <c r="K28" i="138"/>
  <c r="L28" i="138"/>
  <c r="M28" i="138"/>
  <c r="N28" i="138"/>
  <c r="O28" i="138"/>
  <c r="P28" i="138"/>
  <c r="Q28" i="138"/>
  <c r="R28" i="138"/>
  <c r="G29" i="138"/>
  <c r="H29" i="138"/>
  <c r="I29" i="138"/>
  <c r="J29" i="138"/>
  <c r="K29" i="138"/>
  <c r="L29" i="138"/>
  <c r="M29" i="138"/>
  <c r="N29" i="138"/>
  <c r="O29" i="138"/>
  <c r="P29" i="138"/>
  <c r="Q29" i="138"/>
  <c r="R29" i="138"/>
  <c r="G30" i="138"/>
  <c r="H30" i="138"/>
  <c r="I30" i="138"/>
  <c r="J30" i="138"/>
  <c r="K30" i="138"/>
  <c r="L30" i="138"/>
  <c r="M30" i="138"/>
  <c r="N30" i="138"/>
  <c r="O30" i="138"/>
  <c r="P30" i="138"/>
  <c r="Q30" i="138"/>
  <c r="R30" i="138"/>
  <c r="G31" i="138"/>
  <c r="H31" i="138"/>
  <c r="I31" i="138"/>
  <c r="J31" i="138"/>
  <c r="K31" i="138"/>
  <c r="L31" i="138"/>
  <c r="M31" i="138"/>
  <c r="N31" i="138"/>
  <c r="O31" i="138"/>
  <c r="P31" i="138"/>
  <c r="Q31" i="138"/>
  <c r="R31" i="138"/>
  <c r="G32" i="138"/>
  <c r="H32" i="138"/>
  <c r="I32" i="138"/>
  <c r="J32" i="138"/>
  <c r="K32" i="138"/>
  <c r="L32" i="138"/>
  <c r="M32" i="138"/>
  <c r="N32" i="138"/>
  <c r="O32" i="138"/>
  <c r="P32" i="138"/>
  <c r="Q32" i="138"/>
  <c r="R32" i="138"/>
  <c r="G33" i="138"/>
  <c r="H33" i="138"/>
  <c r="I33" i="138"/>
  <c r="J33" i="138"/>
  <c r="K33" i="138"/>
  <c r="L33" i="138"/>
  <c r="M33" i="138"/>
  <c r="N33" i="138"/>
  <c r="O33" i="138"/>
  <c r="P33" i="138"/>
  <c r="Q33" i="138"/>
  <c r="R33" i="138"/>
  <c r="G34" i="138"/>
  <c r="H34" i="138"/>
  <c r="I34" i="138"/>
  <c r="J34" i="138"/>
  <c r="K34" i="138"/>
  <c r="L34" i="138"/>
  <c r="M34" i="138"/>
  <c r="N34" i="138"/>
  <c r="O34" i="138"/>
  <c r="P34" i="138"/>
  <c r="Q34" i="138"/>
  <c r="R34" i="138"/>
  <c r="G35" i="138"/>
  <c r="H35" i="138"/>
  <c r="I35" i="138"/>
  <c r="J35" i="138"/>
  <c r="K35" i="138"/>
  <c r="L35" i="138"/>
  <c r="M35" i="138"/>
  <c r="N35" i="138"/>
  <c r="O35" i="138"/>
  <c r="P35" i="138"/>
  <c r="Q35" i="138"/>
  <c r="R35" i="138"/>
  <c r="G36" i="138"/>
  <c r="H36" i="138"/>
  <c r="I36" i="138"/>
  <c r="J36" i="138"/>
  <c r="K36" i="138"/>
  <c r="L36" i="138"/>
  <c r="M36" i="138"/>
  <c r="N36" i="138"/>
  <c r="O36" i="138"/>
  <c r="P36" i="138"/>
  <c r="Q36" i="138"/>
  <c r="R36" i="138"/>
  <c r="G37" i="138"/>
  <c r="H37" i="138"/>
  <c r="I37" i="138"/>
  <c r="J37" i="138"/>
  <c r="K37" i="138"/>
  <c r="L37" i="138"/>
  <c r="M37" i="138"/>
  <c r="N37" i="138"/>
  <c r="O37" i="138"/>
  <c r="P37" i="138"/>
  <c r="Q37" i="138"/>
  <c r="R37" i="138"/>
  <c r="G38" i="138"/>
  <c r="H38" i="138"/>
  <c r="I38" i="138"/>
  <c r="J38" i="138"/>
  <c r="K38" i="138"/>
  <c r="L38" i="138"/>
  <c r="M38" i="138"/>
  <c r="N38" i="138"/>
  <c r="O38" i="138"/>
  <c r="P38" i="138"/>
  <c r="Q38" i="138"/>
  <c r="R38" i="138"/>
  <c r="G39" i="138"/>
  <c r="H39" i="138"/>
  <c r="I39" i="138"/>
  <c r="J39" i="138"/>
  <c r="K39" i="138"/>
  <c r="L39" i="138"/>
  <c r="M39" i="138"/>
  <c r="N39" i="138"/>
  <c r="O39" i="138"/>
  <c r="P39" i="138"/>
  <c r="Q39" i="138"/>
  <c r="R39" i="138"/>
  <c r="G40" i="138"/>
  <c r="H40" i="138"/>
  <c r="I40" i="138"/>
  <c r="J40" i="138"/>
  <c r="K40" i="138"/>
  <c r="L40" i="138"/>
  <c r="M40" i="138"/>
  <c r="N40" i="138"/>
  <c r="O40" i="138"/>
  <c r="P40" i="138"/>
  <c r="Q40" i="138"/>
  <c r="R40" i="138"/>
  <c r="G41" i="138"/>
  <c r="H41" i="138"/>
  <c r="I41" i="138"/>
  <c r="J41" i="138"/>
  <c r="K41" i="138"/>
  <c r="L41" i="138"/>
  <c r="M41" i="138"/>
  <c r="N41" i="138"/>
  <c r="O41" i="138"/>
  <c r="P41" i="138"/>
  <c r="Q41" i="138"/>
  <c r="R41" i="138"/>
  <c r="G42" i="138"/>
  <c r="H42" i="138"/>
  <c r="I42" i="138"/>
  <c r="J42" i="138"/>
  <c r="K42" i="138"/>
  <c r="L42" i="138"/>
  <c r="M42" i="138"/>
  <c r="N42" i="138"/>
  <c r="O42" i="138"/>
  <c r="P42" i="138"/>
  <c r="Q42" i="138"/>
  <c r="R42" i="138"/>
  <c r="G43" i="138"/>
  <c r="H43" i="138"/>
  <c r="I43" i="138"/>
  <c r="J43" i="138"/>
  <c r="K43" i="138"/>
  <c r="L43" i="138"/>
  <c r="M43" i="138"/>
  <c r="N43" i="138"/>
  <c r="O43" i="138"/>
  <c r="P43" i="138"/>
  <c r="Q43" i="138"/>
  <c r="R43" i="138"/>
  <c r="G44" i="138"/>
  <c r="H44" i="138"/>
  <c r="I44" i="138"/>
  <c r="J44" i="138"/>
  <c r="K44" i="138"/>
  <c r="L44" i="138"/>
  <c r="M44" i="138"/>
  <c r="N44" i="138"/>
  <c r="O44" i="138"/>
  <c r="P44" i="138"/>
  <c r="Q44" i="138"/>
  <c r="R44" i="138"/>
  <c r="G45" i="138"/>
  <c r="H45" i="138"/>
  <c r="I45" i="138"/>
  <c r="J45" i="138"/>
  <c r="K45" i="138"/>
  <c r="L45" i="138"/>
  <c r="M45" i="138"/>
  <c r="N45" i="138"/>
  <c r="O45" i="138"/>
  <c r="P45" i="138"/>
  <c r="Q45" i="138"/>
  <c r="R45" i="138"/>
  <c r="G46" i="138"/>
  <c r="H46" i="138"/>
  <c r="I46" i="138"/>
  <c r="J46" i="138"/>
  <c r="K46" i="138"/>
  <c r="L46" i="138"/>
  <c r="M46" i="138"/>
  <c r="N46" i="138"/>
  <c r="O46" i="138"/>
  <c r="P46" i="138"/>
  <c r="Q46" i="138"/>
  <c r="R46" i="138"/>
  <c r="G47" i="138"/>
  <c r="H47" i="138"/>
  <c r="I47" i="138"/>
  <c r="J47" i="138"/>
  <c r="K47" i="138"/>
  <c r="L47" i="138"/>
  <c r="M47" i="138"/>
  <c r="N47" i="138"/>
  <c r="O47" i="138"/>
  <c r="P47" i="138"/>
  <c r="Q47" i="138"/>
  <c r="R47" i="138"/>
  <c r="G48" i="138"/>
  <c r="H48" i="138"/>
  <c r="I48" i="138"/>
  <c r="J48" i="138"/>
  <c r="K48" i="138"/>
  <c r="L48" i="138"/>
  <c r="M48" i="138"/>
  <c r="N48" i="138"/>
  <c r="O48" i="138"/>
  <c r="P48" i="138"/>
  <c r="Q48" i="138"/>
  <c r="R48" i="138"/>
  <c r="G49" i="138"/>
  <c r="H49" i="138"/>
  <c r="I49" i="138"/>
  <c r="J49" i="138"/>
  <c r="K49" i="138"/>
  <c r="L49" i="138"/>
  <c r="M49" i="138"/>
  <c r="N49" i="138"/>
  <c r="O49" i="138"/>
  <c r="P49" i="138"/>
  <c r="Q49" i="138"/>
  <c r="R49" i="138"/>
  <c r="G50" i="138"/>
  <c r="H50" i="138"/>
  <c r="I50" i="138"/>
  <c r="J50" i="138"/>
  <c r="K50" i="138"/>
  <c r="L50" i="138"/>
  <c r="M50" i="138"/>
  <c r="N50" i="138"/>
  <c r="O50" i="138"/>
  <c r="P50" i="138"/>
  <c r="Q50" i="138"/>
  <c r="R50" i="138"/>
  <c r="G51" i="138"/>
  <c r="H51" i="138"/>
  <c r="I51" i="138"/>
  <c r="J51" i="138"/>
  <c r="K51" i="138"/>
  <c r="L51" i="138"/>
  <c r="M51" i="138"/>
  <c r="N51" i="138"/>
  <c r="O51" i="138"/>
  <c r="P51" i="138"/>
  <c r="Q51" i="138"/>
  <c r="R51" i="138"/>
  <c r="G52" i="138"/>
  <c r="H52" i="138"/>
  <c r="I52" i="138"/>
  <c r="J52" i="138"/>
  <c r="K52" i="138"/>
  <c r="L52" i="138"/>
  <c r="M52" i="138"/>
  <c r="N52" i="138"/>
  <c r="O52" i="138"/>
  <c r="P52" i="138"/>
  <c r="Q52" i="138"/>
  <c r="R52" i="138"/>
  <c r="G53" i="138"/>
  <c r="H53" i="138"/>
  <c r="I53" i="138"/>
  <c r="J53" i="138"/>
  <c r="K53" i="138"/>
  <c r="L53" i="138"/>
  <c r="M53" i="138"/>
  <c r="N53" i="138"/>
  <c r="O53" i="138"/>
  <c r="P53" i="138"/>
  <c r="Q53" i="138"/>
  <c r="R53" i="138"/>
  <c r="G54" i="138"/>
  <c r="H54" i="138"/>
  <c r="I54" i="138"/>
  <c r="J54" i="138"/>
  <c r="K54" i="138"/>
  <c r="L54" i="138"/>
  <c r="M54" i="138"/>
  <c r="N54" i="138"/>
  <c r="O54" i="138"/>
  <c r="P54" i="138"/>
  <c r="Q54" i="138"/>
  <c r="R54" i="138"/>
  <c r="G55" i="138"/>
  <c r="H55" i="138"/>
  <c r="I55" i="138"/>
  <c r="J55" i="138"/>
  <c r="K55" i="138"/>
  <c r="L55" i="138"/>
  <c r="M55" i="138"/>
  <c r="N55" i="138"/>
  <c r="O55" i="138"/>
  <c r="P55" i="138"/>
  <c r="Q55" i="138"/>
  <c r="R55" i="138"/>
  <c r="G56" i="138"/>
  <c r="H56" i="138"/>
  <c r="I56" i="138"/>
  <c r="J56" i="138"/>
  <c r="K56" i="138"/>
  <c r="L56" i="138"/>
  <c r="M56" i="138"/>
  <c r="N56" i="138"/>
  <c r="O56" i="138"/>
  <c r="P56" i="138"/>
  <c r="Q56" i="138"/>
  <c r="R56" i="138"/>
  <c r="G57" i="138"/>
  <c r="H57" i="138"/>
  <c r="I57" i="138"/>
  <c r="J57" i="138"/>
  <c r="K57" i="138"/>
  <c r="L57" i="138"/>
  <c r="M57" i="138"/>
  <c r="N57" i="138"/>
  <c r="O57" i="138"/>
  <c r="P57" i="138"/>
  <c r="Q57" i="138"/>
  <c r="R57" i="138"/>
  <c r="G58" i="138"/>
  <c r="H58" i="138"/>
  <c r="I58" i="138"/>
  <c r="J58" i="138"/>
  <c r="K58" i="138"/>
  <c r="L58" i="138"/>
  <c r="M58" i="138"/>
  <c r="N58" i="138"/>
  <c r="O58" i="138"/>
  <c r="P58" i="138"/>
  <c r="Q58" i="138"/>
  <c r="R58" i="138"/>
  <c r="G59" i="138"/>
  <c r="H59" i="138"/>
  <c r="I59" i="138"/>
  <c r="J59" i="138"/>
  <c r="K59" i="138"/>
  <c r="L59" i="138"/>
  <c r="M59" i="138"/>
  <c r="N59" i="138"/>
  <c r="O59" i="138"/>
  <c r="P59" i="138"/>
  <c r="Q59" i="138"/>
  <c r="R59" i="138"/>
  <c r="G60" i="138"/>
  <c r="H60" i="138"/>
  <c r="I60" i="138"/>
  <c r="J60" i="138"/>
  <c r="K60" i="138"/>
  <c r="L60" i="138"/>
  <c r="M60" i="138"/>
  <c r="N60" i="138"/>
  <c r="O60" i="138"/>
  <c r="P60" i="138"/>
  <c r="Q60" i="138"/>
  <c r="R60" i="138"/>
  <c r="G61" i="138"/>
  <c r="H61" i="138"/>
  <c r="I61" i="138"/>
  <c r="J61" i="138"/>
  <c r="K61" i="138"/>
  <c r="L61" i="138"/>
  <c r="M61" i="138"/>
  <c r="N61" i="138"/>
  <c r="O61" i="138"/>
  <c r="P61" i="138"/>
  <c r="Q61" i="138"/>
  <c r="R61" i="138"/>
  <c r="G62" i="138"/>
  <c r="H62" i="138"/>
  <c r="I62" i="138"/>
  <c r="J62" i="138"/>
  <c r="K62" i="138"/>
  <c r="L62" i="138"/>
  <c r="M62" i="138"/>
  <c r="N62" i="138"/>
  <c r="O62" i="138"/>
  <c r="P62" i="138"/>
  <c r="Q62" i="138"/>
  <c r="R62" i="138"/>
  <c r="G63" i="138"/>
  <c r="H63" i="138"/>
  <c r="I63" i="138"/>
  <c r="J63" i="138"/>
  <c r="K63" i="138"/>
  <c r="L63" i="138"/>
  <c r="M63" i="138"/>
  <c r="N63" i="138"/>
  <c r="O63" i="138"/>
  <c r="P63" i="138"/>
  <c r="Q63" i="138"/>
  <c r="R63" i="138"/>
  <c r="G64" i="138"/>
  <c r="H64" i="138"/>
  <c r="I64" i="138"/>
  <c r="J64" i="138"/>
  <c r="K64" i="138"/>
  <c r="L64" i="138"/>
  <c r="M64" i="138"/>
  <c r="N64" i="138"/>
  <c r="O64" i="138"/>
  <c r="P64" i="138"/>
  <c r="Q64" i="138"/>
  <c r="R64" i="138"/>
  <c r="G65" i="138"/>
  <c r="H65" i="138"/>
  <c r="I65" i="138"/>
  <c r="J65" i="138"/>
  <c r="K65" i="138"/>
  <c r="L65" i="138"/>
  <c r="M65" i="138"/>
  <c r="N65" i="138"/>
  <c r="O65" i="138"/>
  <c r="P65" i="138"/>
  <c r="Q65" i="138"/>
  <c r="R65" i="138"/>
  <c r="G66" i="138"/>
  <c r="H66" i="138"/>
  <c r="I66" i="138"/>
  <c r="J66" i="138"/>
  <c r="K66" i="138"/>
  <c r="L66" i="138"/>
  <c r="M66" i="138"/>
  <c r="N66" i="138"/>
  <c r="O66" i="138"/>
  <c r="P66" i="138"/>
  <c r="Q66" i="138"/>
  <c r="R66" i="138"/>
  <c r="G67" i="138"/>
  <c r="H67" i="138"/>
  <c r="I67" i="138"/>
  <c r="J67" i="138"/>
  <c r="K67" i="138"/>
  <c r="L67" i="138"/>
  <c r="M67" i="138"/>
  <c r="N67" i="138"/>
  <c r="O67" i="138"/>
  <c r="P67" i="138"/>
  <c r="Q67" i="138"/>
  <c r="R67" i="138"/>
  <c r="G68" i="138"/>
  <c r="H68" i="138"/>
  <c r="I68" i="138"/>
  <c r="J68" i="138"/>
  <c r="K68" i="138"/>
  <c r="L68" i="138"/>
  <c r="M68" i="138"/>
  <c r="N68" i="138"/>
  <c r="O68" i="138"/>
  <c r="P68" i="138"/>
  <c r="Q68" i="138"/>
  <c r="R68" i="138"/>
  <c r="G69" i="138"/>
  <c r="H69" i="138"/>
  <c r="I69" i="138"/>
  <c r="J69" i="138"/>
  <c r="K69" i="138"/>
  <c r="L69" i="138"/>
  <c r="M69" i="138"/>
  <c r="N69" i="138"/>
  <c r="O69" i="138"/>
  <c r="P69" i="138"/>
  <c r="Q69" i="138"/>
  <c r="R69" i="138"/>
  <c r="G70" i="138"/>
  <c r="H70" i="138"/>
  <c r="I70" i="138"/>
  <c r="J70" i="138"/>
  <c r="K70" i="138"/>
  <c r="L70" i="138"/>
  <c r="M70" i="138"/>
  <c r="N70" i="138"/>
  <c r="O70" i="138"/>
  <c r="P70" i="138"/>
  <c r="Q70" i="138"/>
  <c r="R70" i="138"/>
  <c r="G71" i="138"/>
  <c r="H71" i="138"/>
  <c r="I71" i="138"/>
  <c r="J71" i="138"/>
  <c r="K71" i="138"/>
  <c r="L71" i="138"/>
  <c r="M71" i="138"/>
  <c r="N71" i="138"/>
  <c r="O71" i="138"/>
  <c r="P71" i="138"/>
  <c r="Q71" i="138"/>
  <c r="R71" i="138"/>
  <c r="G72" i="138"/>
  <c r="H72" i="138"/>
  <c r="I72" i="138"/>
  <c r="J72" i="138"/>
  <c r="K72" i="138"/>
  <c r="L72" i="138"/>
  <c r="M72" i="138"/>
  <c r="N72" i="138"/>
  <c r="O72" i="138"/>
  <c r="P72" i="138"/>
  <c r="Q72" i="138"/>
  <c r="R72" i="138"/>
  <c r="G73" i="138"/>
  <c r="H73" i="138"/>
  <c r="I73" i="138"/>
  <c r="J73" i="138"/>
  <c r="K73" i="138"/>
  <c r="L73" i="138"/>
  <c r="M73" i="138"/>
  <c r="N73" i="138"/>
  <c r="O73" i="138"/>
  <c r="P73" i="138"/>
  <c r="Q73" i="138"/>
  <c r="R73" i="138"/>
  <c r="G74" i="138"/>
  <c r="H74" i="138"/>
  <c r="I74" i="138"/>
  <c r="J74" i="138"/>
  <c r="K74" i="138"/>
  <c r="L74" i="138"/>
  <c r="M74" i="138"/>
  <c r="N74" i="138"/>
  <c r="O74" i="138"/>
  <c r="P74" i="138"/>
  <c r="Q74" i="138"/>
  <c r="R74" i="138"/>
  <c r="G75" i="138"/>
  <c r="H75" i="138"/>
  <c r="I75" i="138"/>
  <c r="J75" i="138"/>
  <c r="K75" i="138"/>
  <c r="L75" i="138"/>
  <c r="M75" i="138"/>
  <c r="N75" i="138"/>
  <c r="O75" i="138"/>
  <c r="P75" i="138"/>
  <c r="Q75" i="138"/>
  <c r="R75" i="138"/>
  <c r="G76" i="138"/>
  <c r="H76" i="138"/>
  <c r="I76" i="138"/>
  <c r="J76" i="138"/>
  <c r="K76" i="138"/>
  <c r="L76" i="138"/>
  <c r="M76" i="138"/>
  <c r="N76" i="138"/>
  <c r="O76" i="138"/>
  <c r="P76" i="138"/>
  <c r="Q76" i="138"/>
  <c r="R76" i="138"/>
  <c r="G77" i="138"/>
  <c r="H77" i="138"/>
  <c r="I77" i="138"/>
  <c r="J77" i="138"/>
  <c r="K77" i="138"/>
  <c r="L77" i="138"/>
  <c r="M77" i="138"/>
  <c r="N77" i="138"/>
  <c r="O77" i="138"/>
  <c r="P77" i="138"/>
  <c r="Q77" i="138"/>
  <c r="R77" i="138"/>
  <c r="G78" i="138"/>
  <c r="H78" i="138"/>
  <c r="I78" i="138"/>
  <c r="J78" i="138"/>
  <c r="K78" i="138"/>
  <c r="L78" i="138"/>
  <c r="M78" i="138"/>
  <c r="N78" i="138"/>
  <c r="O78" i="138"/>
  <c r="P78" i="138"/>
  <c r="Q78" i="138"/>
  <c r="R78" i="138"/>
  <c r="G79" i="138"/>
  <c r="H79" i="138"/>
  <c r="I79" i="138"/>
  <c r="J79" i="138"/>
  <c r="K79" i="138"/>
  <c r="L79" i="138"/>
  <c r="M79" i="138"/>
  <c r="N79" i="138"/>
  <c r="O79" i="138"/>
  <c r="P79" i="138"/>
  <c r="Q79" i="138"/>
  <c r="R79" i="138"/>
  <c r="G80" i="138"/>
  <c r="H80" i="138"/>
  <c r="I80" i="138"/>
  <c r="J80" i="138"/>
  <c r="K80" i="138"/>
  <c r="L80" i="138"/>
  <c r="M80" i="138"/>
  <c r="N80" i="138"/>
  <c r="O80" i="138"/>
  <c r="P80" i="138"/>
  <c r="Q80" i="138"/>
  <c r="R80" i="138"/>
  <c r="G81" i="138"/>
  <c r="H81" i="138"/>
  <c r="I81" i="138"/>
  <c r="J81" i="138"/>
  <c r="K81" i="138"/>
  <c r="L81" i="138"/>
  <c r="M81" i="138"/>
  <c r="N81" i="138"/>
  <c r="O81" i="138"/>
  <c r="P81" i="138"/>
  <c r="Q81" i="138"/>
  <c r="R81" i="138"/>
  <c r="G82" i="138"/>
  <c r="H82" i="138"/>
  <c r="I82" i="138"/>
  <c r="J82" i="138"/>
  <c r="K82" i="138"/>
  <c r="L82" i="138"/>
  <c r="M82" i="138"/>
  <c r="N82" i="138"/>
  <c r="O82" i="138"/>
  <c r="P82" i="138"/>
  <c r="Q82" i="138"/>
  <c r="R82" i="138"/>
  <c r="G83" i="138"/>
  <c r="H83" i="138"/>
  <c r="I83" i="138"/>
  <c r="J83" i="138"/>
  <c r="K83" i="138"/>
  <c r="L83" i="138"/>
  <c r="M83" i="138"/>
  <c r="N83" i="138"/>
  <c r="O83" i="138"/>
  <c r="P83" i="138"/>
  <c r="Q83" i="138"/>
  <c r="R83" i="138"/>
  <c r="G84" i="138"/>
  <c r="H84" i="138"/>
  <c r="I84" i="138"/>
  <c r="J84" i="138"/>
  <c r="K84" i="138"/>
  <c r="L84" i="138"/>
  <c r="M84" i="138"/>
  <c r="N84" i="138"/>
  <c r="O84" i="138"/>
  <c r="P84" i="138"/>
  <c r="Q84" i="138"/>
  <c r="R84" i="138"/>
  <c r="G85" i="138"/>
  <c r="H85" i="138"/>
  <c r="I85" i="138"/>
  <c r="J85" i="138"/>
  <c r="K85" i="138"/>
  <c r="L85" i="138"/>
  <c r="M85" i="138"/>
  <c r="N85" i="138"/>
  <c r="O85" i="138"/>
  <c r="P85" i="138"/>
  <c r="Q85" i="138"/>
  <c r="R85" i="138"/>
  <c r="G86" i="138"/>
  <c r="H86" i="138"/>
  <c r="I86" i="138"/>
  <c r="J86" i="138"/>
  <c r="K86" i="138"/>
  <c r="L86" i="138"/>
  <c r="M86" i="138"/>
  <c r="N86" i="138"/>
  <c r="O86" i="138"/>
  <c r="P86" i="138"/>
  <c r="Q86" i="138"/>
  <c r="R86" i="138"/>
  <c r="G87" i="138"/>
  <c r="H87" i="138"/>
  <c r="I87" i="138"/>
  <c r="J87" i="138"/>
  <c r="K87" i="138"/>
  <c r="L87" i="138"/>
  <c r="M87" i="138"/>
  <c r="N87" i="138"/>
  <c r="O87" i="138"/>
  <c r="P87" i="138"/>
  <c r="Q87" i="138"/>
  <c r="R87" i="138"/>
  <c r="G88" i="138"/>
  <c r="H88" i="138"/>
  <c r="I88" i="138"/>
  <c r="J88" i="138"/>
  <c r="K88" i="138"/>
  <c r="L88" i="138"/>
  <c r="M88" i="138"/>
  <c r="N88" i="138"/>
  <c r="O88" i="138"/>
  <c r="P88" i="138"/>
  <c r="Q88" i="138"/>
  <c r="R88" i="138"/>
  <c r="G89" i="138"/>
  <c r="H89" i="138"/>
  <c r="I89" i="138"/>
  <c r="J89" i="138"/>
  <c r="K89" i="138"/>
  <c r="L89" i="138"/>
  <c r="M89" i="138"/>
  <c r="N89" i="138"/>
  <c r="O89" i="138"/>
  <c r="P89" i="138"/>
  <c r="Q89" i="138"/>
  <c r="R89" i="138"/>
  <c r="G90" i="138"/>
  <c r="H90" i="138"/>
  <c r="I90" i="138"/>
  <c r="J90" i="138"/>
  <c r="K90" i="138"/>
  <c r="L90" i="138"/>
  <c r="M90" i="138"/>
  <c r="N90" i="138"/>
  <c r="O90" i="138"/>
  <c r="P90" i="138"/>
  <c r="Q90" i="138"/>
  <c r="R90" i="138"/>
  <c r="G91" i="138"/>
  <c r="H91" i="138"/>
  <c r="I91" i="138"/>
  <c r="J91" i="138"/>
  <c r="K91" i="138"/>
  <c r="L91" i="138"/>
  <c r="M91" i="138"/>
  <c r="N91" i="138"/>
  <c r="O91" i="138"/>
  <c r="P91" i="138"/>
  <c r="Q91" i="138"/>
  <c r="R91" i="138"/>
  <c r="G92" i="138"/>
  <c r="H92" i="138"/>
  <c r="I92" i="138"/>
  <c r="J92" i="138"/>
  <c r="K92" i="138"/>
  <c r="L92" i="138"/>
  <c r="M92" i="138"/>
  <c r="N92" i="138"/>
  <c r="O92" i="138"/>
  <c r="P92" i="138"/>
  <c r="Q92" i="138"/>
  <c r="R92" i="138"/>
  <c r="G93" i="138"/>
  <c r="H93" i="138"/>
  <c r="I93" i="138"/>
  <c r="J93" i="138"/>
  <c r="K93" i="138"/>
  <c r="L93" i="138"/>
  <c r="M93" i="138"/>
  <c r="N93" i="138"/>
  <c r="O93" i="138"/>
  <c r="P93" i="138"/>
  <c r="Q93" i="138"/>
  <c r="R93" i="138"/>
  <c r="G94" i="138"/>
  <c r="H94" i="138"/>
  <c r="I94" i="138"/>
  <c r="J94" i="138"/>
  <c r="K94" i="138"/>
  <c r="L94" i="138"/>
  <c r="M94" i="138"/>
  <c r="N94" i="138"/>
  <c r="O94" i="138"/>
  <c r="P94" i="138"/>
  <c r="Q94" i="138"/>
  <c r="R94" i="138"/>
  <c r="G95" i="138"/>
  <c r="H95" i="138"/>
  <c r="I95" i="138"/>
  <c r="J95" i="138"/>
  <c r="K95" i="138"/>
  <c r="L95" i="138"/>
  <c r="M95" i="138"/>
  <c r="N95" i="138"/>
  <c r="O95" i="138"/>
  <c r="P95" i="138"/>
  <c r="Q95" i="138"/>
  <c r="R95" i="138"/>
  <c r="G96" i="138"/>
  <c r="H96" i="138"/>
  <c r="I96" i="138"/>
  <c r="J96" i="138"/>
  <c r="K96" i="138"/>
  <c r="L96" i="138"/>
  <c r="M96" i="138"/>
  <c r="N96" i="138"/>
  <c r="O96" i="138"/>
  <c r="P96" i="138"/>
  <c r="Q96" i="138"/>
  <c r="R96" i="138"/>
  <c r="G97" i="138"/>
  <c r="H97" i="138"/>
  <c r="I97" i="138"/>
  <c r="J97" i="138"/>
  <c r="K97" i="138"/>
  <c r="L97" i="138"/>
  <c r="M97" i="138"/>
  <c r="N97" i="138"/>
  <c r="O97" i="138"/>
  <c r="P97" i="138"/>
  <c r="Q97" i="138"/>
  <c r="R97" i="138"/>
  <c r="G98" i="138"/>
  <c r="H98" i="138"/>
  <c r="I98" i="138"/>
  <c r="J98" i="138"/>
  <c r="K98" i="138"/>
  <c r="L98" i="138"/>
  <c r="M98" i="138"/>
  <c r="N98" i="138"/>
  <c r="O98" i="138"/>
  <c r="P98" i="138"/>
  <c r="Q98" i="138"/>
  <c r="R98" i="138"/>
  <c r="G99" i="138"/>
  <c r="H99" i="138"/>
  <c r="I99" i="138"/>
  <c r="J99" i="138"/>
  <c r="K99" i="138"/>
  <c r="L99" i="138"/>
  <c r="M99" i="138"/>
  <c r="N99" i="138"/>
  <c r="O99" i="138"/>
  <c r="P99" i="138"/>
  <c r="Q99" i="138"/>
  <c r="R99" i="138"/>
  <c r="G100" i="138"/>
  <c r="H100" i="138"/>
  <c r="I100" i="138"/>
  <c r="J100" i="138"/>
  <c r="K100" i="138"/>
  <c r="L100" i="138"/>
  <c r="M100" i="138"/>
  <c r="N100" i="138"/>
  <c r="O100" i="138"/>
  <c r="P100" i="138"/>
  <c r="Q100" i="138"/>
  <c r="R100" i="138"/>
  <c r="G101" i="138"/>
  <c r="H101" i="138"/>
  <c r="I101" i="138"/>
  <c r="J101" i="138"/>
  <c r="K101" i="138"/>
  <c r="L101" i="138"/>
  <c r="M101" i="138"/>
  <c r="N101" i="138"/>
  <c r="O101" i="138"/>
  <c r="P101" i="138"/>
  <c r="Q101" i="138"/>
  <c r="R101" i="138"/>
  <c r="G102" i="138"/>
  <c r="H102" i="138"/>
  <c r="I102" i="138"/>
  <c r="J102" i="138"/>
  <c r="K102" i="138"/>
  <c r="L102" i="138"/>
  <c r="M102" i="138"/>
  <c r="N102" i="138"/>
  <c r="O102" i="138"/>
  <c r="P102" i="138"/>
  <c r="Q102" i="138"/>
  <c r="R102" i="138"/>
  <c r="G103" i="138"/>
  <c r="H103" i="138"/>
  <c r="I103" i="138"/>
  <c r="J103" i="138"/>
  <c r="K103" i="138"/>
  <c r="L103" i="138"/>
  <c r="M103" i="138"/>
  <c r="N103" i="138"/>
  <c r="O103" i="138"/>
  <c r="P103" i="138"/>
  <c r="Q103" i="138"/>
  <c r="R103" i="138"/>
  <c r="G104" i="138"/>
  <c r="H104" i="138"/>
  <c r="I104" i="138"/>
  <c r="J104" i="138"/>
  <c r="K104" i="138"/>
  <c r="L104" i="138"/>
  <c r="M104" i="138"/>
  <c r="N104" i="138"/>
  <c r="O104" i="138"/>
  <c r="P104" i="138"/>
  <c r="Q104" i="138"/>
  <c r="R104" i="138"/>
  <c r="G105" i="138"/>
  <c r="H105" i="138"/>
  <c r="I105" i="138"/>
  <c r="J105" i="138"/>
  <c r="K105" i="138"/>
  <c r="L105" i="138"/>
  <c r="M105" i="138"/>
  <c r="N105" i="138"/>
  <c r="O105" i="138"/>
  <c r="P105" i="138"/>
  <c r="Q105" i="138"/>
  <c r="R105" i="138"/>
  <c r="G106" i="138"/>
  <c r="H106" i="138"/>
  <c r="I106" i="138"/>
  <c r="J106" i="138"/>
  <c r="K106" i="138"/>
  <c r="L106" i="138"/>
  <c r="M106" i="138"/>
  <c r="N106" i="138"/>
  <c r="O106" i="138"/>
  <c r="P106" i="138"/>
  <c r="Q106" i="138"/>
  <c r="R106" i="138"/>
  <c r="G107" i="138"/>
  <c r="H107" i="138"/>
  <c r="I107" i="138"/>
  <c r="J107" i="138"/>
  <c r="K107" i="138"/>
  <c r="L107" i="138"/>
  <c r="M107" i="138"/>
  <c r="N107" i="138"/>
  <c r="O107" i="138"/>
  <c r="P107" i="138"/>
  <c r="Q107" i="138"/>
  <c r="R107" i="138"/>
  <c r="G108" i="138"/>
  <c r="H108" i="138"/>
  <c r="I108" i="138"/>
  <c r="J108" i="138"/>
  <c r="K108" i="138"/>
  <c r="L108" i="138"/>
  <c r="M108" i="138"/>
  <c r="N108" i="138"/>
  <c r="O108" i="138"/>
  <c r="P108" i="138"/>
  <c r="Q108" i="138"/>
  <c r="R108" i="138"/>
  <c r="G109" i="138"/>
  <c r="H109" i="138"/>
  <c r="I109" i="138"/>
  <c r="J109" i="138"/>
  <c r="K109" i="138"/>
  <c r="L109" i="138"/>
  <c r="M109" i="138"/>
  <c r="N109" i="138"/>
  <c r="O109" i="138"/>
  <c r="P109" i="138"/>
  <c r="Q109" i="138"/>
  <c r="R109" i="138"/>
  <c r="H16" i="138"/>
  <c r="I16" i="138"/>
  <c r="J16" i="138"/>
  <c r="K16" i="138"/>
  <c r="L16" i="138"/>
  <c r="M16" i="138"/>
  <c r="N16" i="138"/>
  <c r="O16" i="138"/>
  <c r="P16" i="138"/>
  <c r="Q16" i="138"/>
  <c r="R16" i="138"/>
  <c r="G16" i="138"/>
  <c r="A1144" i="138"/>
  <c r="A1145" i="138"/>
  <c r="A1146" i="138"/>
  <c r="A1147" i="138"/>
  <c r="A1148" i="138"/>
  <c r="A1149" i="138"/>
  <c r="A1150" i="138"/>
  <c r="A1151" i="138"/>
  <c r="A1152" i="138"/>
  <c r="A1153" i="138"/>
  <c r="A1154" i="138"/>
  <c r="A1155" i="138"/>
  <c r="A1156" i="138"/>
  <c r="A1157" i="138"/>
  <c r="A1158" i="138"/>
  <c r="A1159" i="138"/>
  <c r="A1160" i="138"/>
  <c r="A1161" i="138"/>
  <c r="A1162" i="138"/>
  <c r="A1163" i="138"/>
  <c r="A1164" i="138"/>
  <c r="A1165" i="138"/>
  <c r="A1166" i="138"/>
  <c r="A1167" i="138"/>
  <c r="A1168" i="138"/>
  <c r="A1169" i="138"/>
  <c r="A1170" i="138"/>
  <c r="A1171" i="138"/>
  <c r="A1172" i="138"/>
  <c r="A1173" i="138"/>
  <c r="A1174" i="138"/>
  <c r="A1175" i="138"/>
  <c r="A1176" i="138"/>
  <c r="A1177" i="138"/>
  <c r="A1178" i="138"/>
  <c r="A1179" i="138"/>
  <c r="A1180" i="138"/>
  <c r="A1181" i="138"/>
  <c r="A1182" i="138"/>
  <c r="A1183" i="138"/>
  <c r="A1184" i="138"/>
  <c r="A1185" i="138"/>
  <c r="A1186" i="138"/>
  <c r="A1187" i="138"/>
  <c r="A1188" i="138"/>
  <c r="A1189" i="138"/>
  <c r="A1190" i="138"/>
  <c r="A1191" i="138"/>
  <c r="A1192" i="138"/>
  <c r="A1193" i="138"/>
  <c r="A1194" i="138"/>
  <c r="A1195" i="138"/>
  <c r="A1196" i="138"/>
  <c r="A1197" i="138"/>
  <c r="A1198" i="138"/>
  <c r="A1199" i="138"/>
  <c r="A1200" i="138"/>
  <c r="A1201" i="138"/>
  <c r="A1202" i="138"/>
  <c r="A1203" i="138"/>
  <c r="A1204" i="138"/>
  <c r="A1205" i="138"/>
  <c r="A1206" i="138"/>
  <c r="A1207" i="138"/>
  <c r="A1208" i="138"/>
  <c r="A1209" i="138"/>
  <c r="A1210" i="138"/>
  <c r="A1211" i="138"/>
  <c r="A1212" i="138"/>
  <c r="A1213" i="138"/>
  <c r="A1214" i="138"/>
  <c r="A1215" i="138"/>
  <c r="D1144" i="138"/>
  <c r="D1145" i="138"/>
  <c r="D1146" i="138"/>
  <c r="D1147" i="138"/>
  <c r="D1148" i="138"/>
  <c r="D1149" i="138"/>
  <c r="D1150" i="138"/>
  <c r="D1151" i="138"/>
  <c r="D1152" i="138"/>
  <c r="D1153" i="138"/>
  <c r="D1154" i="138"/>
  <c r="D1155" i="138"/>
  <c r="D1156" i="138"/>
  <c r="D1157" i="138"/>
  <c r="D1158" i="138"/>
  <c r="D1159" i="138"/>
  <c r="D1160" i="138"/>
  <c r="D1161" i="138"/>
  <c r="D1162" i="138"/>
  <c r="D1163" i="138"/>
  <c r="D1164" i="138"/>
  <c r="D1165" i="138"/>
  <c r="D1166" i="138"/>
  <c r="D1167" i="138"/>
  <c r="D1168" i="138"/>
  <c r="D1169" i="138"/>
  <c r="D1170" i="138"/>
  <c r="D1171" i="138"/>
  <c r="D1172" i="138"/>
  <c r="D1173" i="138"/>
  <c r="D1174" i="138"/>
  <c r="D1175" i="138"/>
  <c r="D1176" i="138"/>
  <c r="D1177" i="138"/>
  <c r="D1178" i="138"/>
  <c r="D1179" i="138"/>
  <c r="D1180" i="138"/>
  <c r="D1181" i="138"/>
  <c r="D1182" i="138"/>
  <c r="D1183" i="138"/>
  <c r="D1184" i="138"/>
  <c r="D1185" i="138"/>
  <c r="D1186" i="138"/>
  <c r="D1187" i="138"/>
  <c r="D1188" i="138"/>
  <c r="D1189" i="138"/>
  <c r="D1190" i="138"/>
  <c r="D1191" i="138"/>
  <c r="D1192" i="138"/>
  <c r="D1193" i="138"/>
  <c r="D1194" i="138"/>
  <c r="D1195" i="138"/>
  <c r="D1196" i="138"/>
  <c r="D1197" i="138"/>
  <c r="D1198" i="138"/>
  <c r="D1199" i="138"/>
  <c r="D1200" i="138"/>
  <c r="D1201" i="138"/>
  <c r="D1202" i="138"/>
  <c r="D1203" i="138"/>
  <c r="D1204" i="138"/>
  <c r="D1205" i="138"/>
  <c r="D1206" i="138"/>
  <c r="D1207" i="138"/>
  <c r="D1208" i="138"/>
  <c r="D1209" i="138"/>
  <c r="D1210" i="138"/>
  <c r="D1211" i="138"/>
  <c r="D1212" i="138"/>
  <c r="D1213" i="138"/>
  <c r="D1214" i="138"/>
  <c r="D1215" i="138"/>
  <c r="V110" i="140"/>
  <c r="W110" i="140"/>
  <c r="X110" i="140"/>
  <c r="Y110" i="140"/>
  <c r="Z110" i="140"/>
  <c r="AA110" i="140"/>
  <c r="AB110" i="140"/>
  <c r="AC110" i="140"/>
  <c r="AD110" i="140"/>
  <c r="AE110" i="140"/>
  <c r="AF110" i="140"/>
  <c r="AG110" i="140"/>
  <c r="AH110" i="140"/>
  <c r="V111" i="140"/>
  <c r="W111" i="140"/>
  <c r="X111" i="140"/>
  <c r="Y111" i="140"/>
  <c r="Z111" i="140"/>
  <c r="AA111" i="140"/>
  <c r="AB111" i="140"/>
  <c r="AC111" i="140"/>
  <c r="AD111" i="140"/>
  <c r="AE111" i="140"/>
  <c r="AF111" i="140"/>
  <c r="AG111" i="140"/>
  <c r="AH111" i="140"/>
  <c r="V112" i="140"/>
  <c r="AH112" i="140" s="1"/>
  <c r="W112" i="140"/>
  <c r="X112" i="140"/>
  <c r="Y112" i="140"/>
  <c r="Z112" i="140"/>
  <c r="AA112" i="140"/>
  <c r="AB112" i="140"/>
  <c r="AC112" i="140"/>
  <c r="AD112" i="140"/>
  <c r="AE112" i="140"/>
  <c r="AF112" i="140"/>
  <c r="AG112" i="140"/>
  <c r="V113" i="140"/>
  <c r="AH113" i="140" s="1"/>
  <c r="W113" i="140"/>
  <c r="X113" i="140"/>
  <c r="Y113" i="140"/>
  <c r="Z113" i="140"/>
  <c r="AA113" i="140"/>
  <c r="AB113" i="140"/>
  <c r="AC113" i="140"/>
  <c r="AD113" i="140"/>
  <c r="AE113" i="140"/>
  <c r="AF113" i="140"/>
  <c r="AG113" i="140"/>
  <c r="V114" i="140"/>
  <c r="W114" i="140"/>
  <c r="X114" i="140"/>
  <c r="Y114" i="140"/>
  <c r="Z114" i="140"/>
  <c r="AA114" i="140"/>
  <c r="AB114" i="140"/>
  <c r="AC114" i="140"/>
  <c r="AD114" i="140"/>
  <c r="AE114" i="140"/>
  <c r="AF114" i="140"/>
  <c r="AG114" i="140"/>
  <c r="AH114" i="140"/>
  <c r="V115" i="140"/>
  <c r="W115" i="140"/>
  <c r="X115" i="140"/>
  <c r="Y115" i="140"/>
  <c r="Z115" i="140"/>
  <c r="AA115" i="140"/>
  <c r="AB115" i="140"/>
  <c r="AC115" i="140"/>
  <c r="AD115" i="140"/>
  <c r="AE115" i="140"/>
  <c r="AF115" i="140"/>
  <c r="AG115" i="140"/>
  <c r="AH115" i="140"/>
  <c r="G110" i="140"/>
  <c r="H110" i="140"/>
  <c r="I110" i="140"/>
  <c r="J110" i="140"/>
  <c r="K110" i="140"/>
  <c r="L110" i="140"/>
  <c r="M110" i="140"/>
  <c r="N110" i="140"/>
  <c r="O110" i="140"/>
  <c r="P110" i="140"/>
  <c r="Q110" i="140"/>
  <c r="R110" i="140"/>
  <c r="S110" i="140"/>
  <c r="G111" i="140"/>
  <c r="H111" i="140"/>
  <c r="I111" i="140"/>
  <c r="J111" i="140"/>
  <c r="K111" i="140"/>
  <c r="L111" i="140"/>
  <c r="M111" i="140"/>
  <c r="N111" i="140"/>
  <c r="O111" i="140"/>
  <c r="P111" i="140"/>
  <c r="Q111" i="140"/>
  <c r="R111" i="140"/>
  <c r="S111" i="140"/>
  <c r="G112" i="140"/>
  <c r="H112" i="140"/>
  <c r="I112" i="140"/>
  <c r="J112" i="140"/>
  <c r="K112" i="140"/>
  <c r="L112" i="140"/>
  <c r="M112" i="140"/>
  <c r="N112" i="140"/>
  <c r="O112" i="140"/>
  <c r="P112" i="140"/>
  <c r="Q112" i="140"/>
  <c r="R112" i="140"/>
  <c r="S112" i="140"/>
  <c r="G113" i="140"/>
  <c r="S113" i="140" s="1"/>
  <c r="H113" i="140"/>
  <c r="I113" i="140"/>
  <c r="J113" i="140"/>
  <c r="K113" i="140"/>
  <c r="L113" i="140"/>
  <c r="M113" i="140"/>
  <c r="N113" i="140"/>
  <c r="O113" i="140"/>
  <c r="P113" i="140"/>
  <c r="Q113" i="140"/>
  <c r="R113" i="140"/>
  <c r="G114" i="140"/>
  <c r="S114" i="140" s="1"/>
  <c r="H114" i="140"/>
  <c r="I114" i="140"/>
  <c r="J114" i="140"/>
  <c r="K114" i="140"/>
  <c r="L114" i="140"/>
  <c r="M114" i="140"/>
  <c r="N114" i="140"/>
  <c r="O114" i="140"/>
  <c r="P114" i="140"/>
  <c r="Q114" i="140"/>
  <c r="R114" i="140"/>
  <c r="G115" i="140"/>
  <c r="H115" i="140"/>
  <c r="I115" i="140"/>
  <c r="J115" i="140"/>
  <c r="K115" i="140"/>
  <c r="L115" i="140"/>
  <c r="M115" i="140"/>
  <c r="N115" i="140"/>
  <c r="O115" i="140"/>
  <c r="P115" i="140"/>
  <c r="Q115" i="140"/>
  <c r="R115" i="140"/>
  <c r="S115" i="140"/>
  <c r="V17" i="140"/>
  <c r="W17" i="140"/>
  <c r="X17" i="140"/>
  <c r="Y17" i="140"/>
  <c r="Z17" i="140"/>
  <c r="AA17" i="140"/>
  <c r="AB17" i="140"/>
  <c r="AC17" i="140"/>
  <c r="AD17" i="140"/>
  <c r="AE17" i="140"/>
  <c r="AF17" i="140"/>
  <c r="AG17" i="140"/>
  <c r="V18" i="140"/>
  <c r="W18" i="140"/>
  <c r="X18" i="140"/>
  <c r="Y18" i="140"/>
  <c r="Z18" i="140"/>
  <c r="AA18" i="140"/>
  <c r="AB18" i="140"/>
  <c r="AC18" i="140"/>
  <c r="AD18" i="140"/>
  <c r="AE18" i="140"/>
  <c r="AF18" i="140"/>
  <c r="AG18" i="140"/>
  <c r="V19" i="140"/>
  <c r="W19" i="140"/>
  <c r="X19" i="140"/>
  <c r="Y19" i="140"/>
  <c r="Z19" i="140"/>
  <c r="AA19" i="140"/>
  <c r="AB19" i="140"/>
  <c r="AC19" i="140"/>
  <c r="AD19" i="140"/>
  <c r="AE19" i="140"/>
  <c r="AF19" i="140"/>
  <c r="AG19" i="140"/>
  <c r="V20" i="140"/>
  <c r="W20" i="140"/>
  <c r="X20" i="140"/>
  <c r="Y20" i="140"/>
  <c r="Z20" i="140"/>
  <c r="AA20" i="140"/>
  <c r="AB20" i="140"/>
  <c r="AC20" i="140"/>
  <c r="AD20" i="140"/>
  <c r="AE20" i="140"/>
  <c r="AF20" i="140"/>
  <c r="AG20" i="140"/>
  <c r="V21" i="140"/>
  <c r="W21" i="140"/>
  <c r="X21" i="140"/>
  <c r="Y21" i="140"/>
  <c r="Z21" i="140"/>
  <c r="AA21" i="140"/>
  <c r="AB21" i="140"/>
  <c r="AC21" i="140"/>
  <c r="AD21" i="140"/>
  <c r="AE21" i="140"/>
  <c r="AF21" i="140"/>
  <c r="AG21" i="140"/>
  <c r="V22" i="140"/>
  <c r="W22" i="140"/>
  <c r="X22" i="140"/>
  <c r="Y22" i="140"/>
  <c r="Z22" i="140"/>
  <c r="AA22" i="140"/>
  <c r="AB22" i="140"/>
  <c r="AC22" i="140"/>
  <c r="AD22" i="140"/>
  <c r="AE22" i="140"/>
  <c r="AF22" i="140"/>
  <c r="AG22" i="140"/>
  <c r="V23" i="140"/>
  <c r="W23" i="140"/>
  <c r="X23" i="140"/>
  <c r="Y23" i="140"/>
  <c r="Z23" i="140"/>
  <c r="AA23" i="140"/>
  <c r="AB23" i="140"/>
  <c r="AC23" i="140"/>
  <c r="AD23" i="140"/>
  <c r="AE23" i="140"/>
  <c r="AF23" i="140"/>
  <c r="AG23" i="140"/>
  <c r="V24" i="140"/>
  <c r="W24" i="140"/>
  <c r="X24" i="140"/>
  <c r="Y24" i="140"/>
  <c r="Z24" i="140"/>
  <c r="AA24" i="140"/>
  <c r="AB24" i="140"/>
  <c r="AC24" i="140"/>
  <c r="AD24" i="140"/>
  <c r="AE24" i="140"/>
  <c r="AF24" i="140"/>
  <c r="AG24" i="140"/>
  <c r="V25" i="140"/>
  <c r="W25" i="140"/>
  <c r="X25" i="140"/>
  <c r="Y25" i="140"/>
  <c r="Z25" i="140"/>
  <c r="AA25" i="140"/>
  <c r="AB25" i="140"/>
  <c r="AC25" i="140"/>
  <c r="AD25" i="140"/>
  <c r="AE25" i="140"/>
  <c r="AF25" i="140"/>
  <c r="AG25" i="140"/>
  <c r="V26" i="140"/>
  <c r="W26" i="140"/>
  <c r="X26" i="140"/>
  <c r="Y26" i="140"/>
  <c r="Z26" i="140"/>
  <c r="AA26" i="140"/>
  <c r="AB26" i="140"/>
  <c r="AC26" i="140"/>
  <c r="AD26" i="140"/>
  <c r="AE26" i="140"/>
  <c r="AF26" i="140"/>
  <c r="AG26" i="140"/>
  <c r="V27" i="140"/>
  <c r="W27" i="140"/>
  <c r="X27" i="140"/>
  <c r="Y27" i="140"/>
  <c r="Z27" i="140"/>
  <c r="AA27" i="140"/>
  <c r="AB27" i="140"/>
  <c r="AC27" i="140"/>
  <c r="AD27" i="140"/>
  <c r="AE27" i="140"/>
  <c r="AF27" i="140"/>
  <c r="AG27" i="140"/>
  <c r="V28" i="140"/>
  <c r="W28" i="140"/>
  <c r="X28" i="140"/>
  <c r="Y28" i="140"/>
  <c r="Z28" i="140"/>
  <c r="AA28" i="140"/>
  <c r="AB28" i="140"/>
  <c r="AC28" i="140"/>
  <c r="AD28" i="140"/>
  <c r="AE28" i="140"/>
  <c r="AF28" i="140"/>
  <c r="AG28" i="140"/>
  <c r="V29" i="140"/>
  <c r="W29" i="140"/>
  <c r="X29" i="140"/>
  <c r="Y29" i="140"/>
  <c r="Z29" i="140"/>
  <c r="AA29" i="140"/>
  <c r="AB29" i="140"/>
  <c r="AC29" i="140"/>
  <c r="AD29" i="140"/>
  <c r="AE29" i="140"/>
  <c r="AF29" i="140"/>
  <c r="AG29" i="140"/>
  <c r="V30" i="140"/>
  <c r="W30" i="140"/>
  <c r="X30" i="140"/>
  <c r="Y30" i="140"/>
  <c r="Z30" i="140"/>
  <c r="AA30" i="140"/>
  <c r="AB30" i="140"/>
  <c r="AC30" i="140"/>
  <c r="AD30" i="140"/>
  <c r="AE30" i="140"/>
  <c r="AF30" i="140"/>
  <c r="AG30" i="140"/>
  <c r="V31" i="140"/>
  <c r="W31" i="140"/>
  <c r="X31" i="140"/>
  <c r="Y31" i="140"/>
  <c r="Z31" i="140"/>
  <c r="AA31" i="140"/>
  <c r="AB31" i="140"/>
  <c r="AC31" i="140"/>
  <c r="AD31" i="140"/>
  <c r="AE31" i="140"/>
  <c r="AF31" i="140"/>
  <c r="AG31" i="140"/>
  <c r="V32" i="140"/>
  <c r="W32" i="140"/>
  <c r="X32" i="140"/>
  <c r="Y32" i="140"/>
  <c r="Z32" i="140"/>
  <c r="AA32" i="140"/>
  <c r="AB32" i="140"/>
  <c r="AC32" i="140"/>
  <c r="AD32" i="140"/>
  <c r="AE32" i="140"/>
  <c r="AF32" i="140"/>
  <c r="AG32" i="140"/>
  <c r="V33" i="140"/>
  <c r="W33" i="140"/>
  <c r="X33" i="140"/>
  <c r="Y33" i="140"/>
  <c r="Z33" i="140"/>
  <c r="AA33" i="140"/>
  <c r="AB33" i="140"/>
  <c r="AC33" i="140"/>
  <c r="AD33" i="140"/>
  <c r="AE33" i="140"/>
  <c r="AF33" i="140"/>
  <c r="AG33" i="140"/>
  <c r="V34" i="140"/>
  <c r="W34" i="140"/>
  <c r="X34" i="140"/>
  <c r="Y34" i="140"/>
  <c r="Z34" i="140"/>
  <c r="AA34" i="140"/>
  <c r="AB34" i="140"/>
  <c r="AC34" i="140"/>
  <c r="AD34" i="140"/>
  <c r="AE34" i="140"/>
  <c r="AF34" i="140"/>
  <c r="AG34" i="140"/>
  <c r="V35" i="140"/>
  <c r="W35" i="140"/>
  <c r="X35" i="140"/>
  <c r="Y35" i="140"/>
  <c r="Z35" i="140"/>
  <c r="AA35" i="140"/>
  <c r="AB35" i="140"/>
  <c r="AC35" i="140"/>
  <c r="AD35" i="140"/>
  <c r="AE35" i="140"/>
  <c r="AF35" i="140"/>
  <c r="AG35" i="140"/>
  <c r="V36" i="140"/>
  <c r="W36" i="140"/>
  <c r="X36" i="140"/>
  <c r="Y36" i="140"/>
  <c r="Z36" i="140"/>
  <c r="AA36" i="140"/>
  <c r="AB36" i="140"/>
  <c r="AC36" i="140"/>
  <c r="AD36" i="140"/>
  <c r="AE36" i="140"/>
  <c r="AF36" i="140"/>
  <c r="AG36" i="140"/>
  <c r="V37" i="140"/>
  <c r="W37" i="140"/>
  <c r="X37" i="140"/>
  <c r="Y37" i="140"/>
  <c r="Z37" i="140"/>
  <c r="AA37" i="140"/>
  <c r="AB37" i="140"/>
  <c r="AC37" i="140"/>
  <c r="AD37" i="140"/>
  <c r="AE37" i="140"/>
  <c r="AF37" i="140"/>
  <c r="AG37" i="140"/>
  <c r="V38" i="140"/>
  <c r="W38" i="140"/>
  <c r="X38" i="140"/>
  <c r="Y38" i="140"/>
  <c r="Z38" i="140"/>
  <c r="AA38" i="140"/>
  <c r="AB38" i="140"/>
  <c r="AC38" i="140"/>
  <c r="AD38" i="140"/>
  <c r="AE38" i="140"/>
  <c r="AF38" i="140"/>
  <c r="AG38" i="140"/>
  <c r="V39" i="140"/>
  <c r="W39" i="140"/>
  <c r="X39" i="140"/>
  <c r="Y39" i="140"/>
  <c r="Z39" i="140"/>
  <c r="AA39" i="140"/>
  <c r="AB39" i="140"/>
  <c r="AC39" i="140"/>
  <c r="AD39" i="140"/>
  <c r="AE39" i="140"/>
  <c r="AF39" i="140"/>
  <c r="AG39" i="140"/>
  <c r="V40" i="140"/>
  <c r="W40" i="140"/>
  <c r="X40" i="140"/>
  <c r="Y40" i="140"/>
  <c r="Z40" i="140"/>
  <c r="AA40" i="140"/>
  <c r="AB40" i="140"/>
  <c r="AC40" i="140"/>
  <c r="AD40" i="140"/>
  <c r="AE40" i="140"/>
  <c r="AF40" i="140"/>
  <c r="AG40" i="140"/>
  <c r="V41" i="140"/>
  <c r="W41" i="140"/>
  <c r="X41" i="140"/>
  <c r="Y41" i="140"/>
  <c r="Z41" i="140"/>
  <c r="AA41" i="140"/>
  <c r="AB41" i="140"/>
  <c r="AC41" i="140"/>
  <c r="AD41" i="140"/>
  <c r="AE41" i="140"/>
  <c r="AF41" i="140"/>
  <c r="AG41" i="140"/>
  <c r="V42" i="140"/>
  <c r="W42" i="140"/>
  <c r="X42" i="140"/>
  <c r="Y42" i="140"/>
  <c r="Z42" i="140"/>
  <c r="AA42" i="140"/>
  <c r="AB42" i="140"/>
  <c r="AC42" i="140"/>
  <c r="AD42" i="140"/>
  <c r="AE42" i="140"/>
  <c r="AF42" i="140"/>
  <c r="AG42" i="140"/>
  <c r="V43" i="140"/>
  <c r="W43" i="140"/>
  <c r="X43" i="140"/>
  <c r="Y43" i="140"/>
  <c r="Z43" i="140"/>
  <c r="AA43" i="140"/>
  <c r="AB43" i="140"/>
  <c r="AC43" i="140"/>
  <c r="AD43" i="140"/>
  <c r="AE43" i="140"/>
  <c r="AF43" i="140"/>
  <c r="AG43" i="140"/>
  <c r="V44" i="140"/>
  <c r="W44" i="140"/>
  <c r="X44" i="140"/>
  <c r="Y44" i="140"/>
  <c r="Z44" i="140"/>
  <c r="AA44" i="140"/>
  <c r="AB44" i="140"/>
  <c r="AC44" i="140"/>
  <c r="AD44" i="140"/>
  <c r="AE44" i="140"/>
  <c r="AF44" i="140"/>
  <c r="AG44" i="140"/>
  <c r="V45" i="140"/>
  <c r="W45" i="140"/>
  <c r="X45" i="140"/>
  <c r="Y45" i="140"/>
  <c r="Z45" i="140"/>
  <c r="AA45" i="140"/>
  <c r="AB45" i="140"/>
  <c r="AC45" i="140"/>
  <c r="AD45" i="140"/>
  <c r="AE45" i="140"/>
  <c r="AF45" i="140"/>
  <c r="AG45" i="140"/>
  <c r="V46" i="140"/>
  <c r="W46" i="140"/>
  <c r="X46" i="140"/>
  <c r="Y46" i="140"/>
  <c r="Z46" i="140"/>
  <c r="AA46" i="140"/>
  <c r="AB46" i="140"/>
  <c r="AC46" i="140"/>
  <c r="AD46" i="140"/>
  <c r="AE46" i="140"/>
  <c r="AF46" i="140"/>
  <c r="AG46" i="140"/>
  <c r="V47" i="140"/>
  <c r="W47" i="140"/>
  <c r="X47" i="140"/>
  <c r="Y47" i="140"/>
  <c r="Z47" i="140"/>
  <c r="AA47" i="140"/>
  <c r="AB47" i="140"/>
  <c r="AC47" i="140"/>
  <c r="AD47" i="140"/>
  <c r="AE47" i="140"/>
  <c r="AF47" i="140"/>
  <c r="AG47" i="140"/>
  <c r="V48" i="140"/>
  <c r="W48" i="140"/>
  <c r="X48" i="140"/>
  <c r="Y48" i="140"/>
  <c r="Z48" i="140"/>
  <c r="AA48" i="140"/>
  <c r="AB48" i="140"/>
  <c r="AC48" i="140"/>
  <c r="AD48" i="140"/>
  <c r="AE48" i="140"/>
  <c r="AF48" i="140"/>
  <c r="AG48" i="140"/>
  <c r="V49" i="140"/>
  <c r="W49" i="140"/>
  <c r="X49" i="140"/>
  <c r="Y49" i="140"/>
  <c r="Z49" i="140"/>
  <c r="AA49" i="140"/>
  <c r="AB49" i="140"/>
  <c r="AC49" i="140"/>
  <c r="AD49" i="140"/>
  <c r="AE49" i="140"/>
  <c r="AF49" i="140"/>
  <c r="AG49" i="140"/>
  <c r="V50" i="140"/>
  <c r="W50" i="140"/>
  <c r="X50" i="140"/>
  <c r="Y50" i="140"/>
  <c r="Z50" i="140"/>
  <c r="AA50" i="140"/>
  <c r="AB50" i="140"/>
  <c r="AC50" i="140"/>
  <c r="AD50" i="140"/>
  <c r="AE50" i="140"/>
  <c r="AF50" i="140"/>
  <c r="AG50" i="140"/>
  <c r="V51" i="140"/>
  <c r="W51" i="140"/>
  <c r="X51" i="140"/>
  <c r="Y51" i="140"/>
  <c r="Z51" i="140"/>
  <c r="AA51" i="140"/>
  <c r="AB51" i="140"/>
  <c r="AC51" i="140"/>
  <c r="AD51" i="140"/>
  <c r="AE51" i="140"/>
  <c r="AF51" i="140"/>
  <c r="AG51" i="140"/>
  <c r="V52" i="140"/>
  <c r="W52" i="140"/>
  <c r="X52" i="140"/>
  <c r="Y52" i="140"/>
  <c r="Z52" i="140"/>
  <c r="AA52" i="140"/>
  <c r="AB52" i="140"/>
  <c r="AC52" i="140"/>
  <c r="AD52" i="140"/>
  <c r="AE52" i="140"/>
  <c r="AF52" i="140"/>
  <c r="AG52" i="140"/>
  <c r="V53" i="140"/>
  <c r="W53" i="140"/>
  <c r="X53" i="140"/>
  <c r="Y53" i="140"/>
  <c r="Z53" i="140"/>
  <c r="AA53" i="140"/>
  <c r="AB53" i="140"/>
  <c r="AC53" i="140"/>
  <c r="AD53" i="140"/>
  <c r="AE53" i="140"/>
  <c r="AF53" i="140"/>
  <c r="AG53" i="140"/>
  <c r="V54" i="140"/>
  <c r="W54" i="140"/>
  <c r="X54" i="140"/>
  <c r="Y54" i="140"/>
  <c r="Z54" i="140"/>
  <c r="AA54" i="140"/>
  <c r="AB54" i="140"/>
  <c r="AC54" i="140"/>
  <c r="AD54" i="140"/>
  <c r="AE54" i="140"/>
  <c r="AF54" i="140"/>
  <c r="AG54" i="140"/>
  <c r="V55" i="140"/>
  <c r="W55" i="140"/>
  <c r="X55" i="140"/>
  <c r="Y55" i="140"/>
  <c r="Z55" i="140"/>
  <c r="AA55" i="140"/>
  <c r="AB55" i="140"/>
  <c r="AC55" i="140"/>
  <c r="AD55" i="140"/>
  <c r="AE55" i="140"/>
  <c r="AF55" i="140"/>
  <c r="AG55" i="140"/>
  <c r="V56" i="140"/>
  <c r="W56" i="140"/>
  <c r="X56" i="140"/>
  <c r="Y56" i="140"/>
  <c r="Z56" i="140"/>
  <c r="AA56" i="140"/>
  <c r="AB56" i="140"/>
  <c r="AC56" i="140"/>
  <c r="AD56" i="140"/>
  <c r="AE56" i="140"/>
  <c r="AF56" i="140"/>
  <c r="AG56" i="140"/>
  <c r="V57" i="140"/>
  <c r="W57" i="140"/>
  <c r="X57" i="140"/>
  <c r="Y57" i="140"/>
  <c r="Z57" i="140"/>
  <c r="AA57" i="140"/>
  <c r="AB57" i="140"/>
  <c r="AC57" i="140"/>
  <c r="AD57" i="140"/>
  <c r="AE57" i="140"/>
  <c r="AF57" i="140"/>
  <c r="AG57" i="140"/>
  <c r="V58" i="140"/>
  <c r="W58" i="140"/>
  <c r="X58" i="140"/>
  <c r="Y58" i="140"/>
  <c r="Z58" i="140"/>
  <c r="AA58" i="140"/>
  <c r="AB58" i="140"/>
  <c r="AC58" i="140"/>
  <c r="AD58" i="140"/>
  <c r="AE58" i="140"/>
  <c r="AF58" i="140"/>
  <c r="AG58" i="140"/>
  <c r="V59" i="140"/>
  <c r="W59" i="140"/>
  <c r="X59" i="140"/>
  <c r="Y59" i="140"/>
  <c r="Z59" i="140"/>
  <c r="AA59" i="140"/>
  <c r="AB59" i="140"/>
  <c r="AC59" i="140"/>
  <c r="AD59" i="140"/>
  <c r="AE59" i="140"/>
  <c r="AF59" i="140"/>
  <c r="AG59" i="140"/>
  <c r="V60" i="140"/>
  <c r="W60" i="140"/>
  <c r="X60" i="140"/>
  <c r="Y60" i="140"/>
  <c r="Z60" i="140"/>
  <c r="AA60" i="140"/>
  <c r="AB60" i="140"/>
  <c r="AC60" i="140"/>
  <c r="AD60" i="140"/>
  <c r="AE60" i="140"/>
  <c r="AF60" i="140"/>
  <c r="AG60" i="140"/>
  <c r="V61" i="140"/>
  <c r="W61" i="140"/>
  <c r="X61" i="140"/>
  <c r="Y61" i="140"/>
  <c r="Z61" i="140"/>
  <c r="AA61" i="140"/>
  <c r="AB61" i="140"/>
  <c r="AC61" i="140"/>
  <c r="AD61" i="140"/>
  <c r="AE61" i="140"/>
  <c r="AF61" i="140"/>
  <c r="AG61" i="140"/>
  <c r="V62" i="140"/>
  <c r="W62" i="140"/>
  <c r="X62" i="140"/>
  <c r="Y62" i="140"/>
  <c r="Z62" i="140"/>
  <c r="AA62" i="140"/>
  <c r="AB62" i="140"/>
  <c r="AC62" i="140"/>
  <c r="AD62" i="140"/>
  <c r="AE62" i="140"/>
  <c r="AF62" i="140"/>
  <c r="AG62" i="140"/>
  <c r="V63" i="140"/>
  <c r="W63" i="140"/>
  <c r="X63" i="140"/>
  <c r="Y63" i="140"/>
  <c r="Z63" i="140"/>
  <c r="AA63" i="140"/>
  <c r="AB63" i="140"/>
  <c r="AC63" i="140"/>
  <c r="AD63" i="140"/>
  <c r="AE63" i="140"/>
  <c r="AF63" i="140"/>
  <c r="AG63" i="140"/>
  <c r="V64" i="140"/>
  <c r="W64" i="140"/>
  <c r="X64" i="140"/>
  <c r="Y64" i="140"/>
  <c r="Z64" i="140"/>
  <c r="AA64" i="140"/>
  <c r="AB64" i="140"/>
  <c r="AC64" i="140"/>
  <c r="AD64" i="140"/>
  <c r="AE64" i="140"/>
  <c r="AF64" i="140"/>
  <c r="AG64" i="140"/>
  <c r="V65" i="140"/>
  <c r="W65" i="140"/>
  <c r="X65" i="140"/>
  <c r="Y65" i="140"/>
  <c r="Z65" i="140"/>
  <c r="AA65" i="140"/>
  <c r="AB65" i="140"/>
  <c r="AC65" i="140"/>
  <c r="AD65" i="140"/>
  <c r="AE65" i="140"/>
  <c r="AF65" i="140"/>
  <c r="AG65" i="140"/>
  <c r="V66" i="140"/>
  <c r="W66" i="140"/>
  <c r="X66" i="140"/>
  <c r="Y66" i="140"/>
  <c r="Z66" i="140"/>
  <c r="AA66" i="140"/>
  <c r="AB66" i="140"/>
  <c r="AC66" i="140"/>
  <c r="AD66" i="140"/>
  <c r="AE66" i="140"/>
  <c r="AF66" i="140"/>
  <c r="AG66" i="140"/>
  <c r="V67" i="140"/>
  <c r="W67" i="140"/>
  <c r="X67" i="140"/>
  <c r="Y67" i="140"/>
  <c r="Z67" i="140"/>
  <c r="AA67" i="140"/>
  <c r="AB67" i="140"/>
  <c r="AC67" i="140"/>
  <c r="AD67" i="140"/>
  <c r="AE67" i="140"/>
  <c r="AF67" i="140"/>
  <c r="AG67" i="140"/>
  <c r="V68" i="140"/>
  <c r="W68" i="140"/>
  <c r="X68" i="140"/>
  <c r="Y68" i="140"/>
  <c r="Z68" i="140"/>
  <c r="AA68" i="140"/>
  <c r="AB68" i="140"/>
  <c r="AC68" i="140"/>
  <c r="AD68" i="140"/>
  <c r="AE68" i="140"/>
  <c r="AF68" i="140"/>
  <c r="AG68" i="140"/>
  <c r="V69" i="140"/>
  <c r="W69" i="140"/>
  <c r="X69" i="140"/>
  <c r="Y69" i="140"/>
  <c r="Z69" i="140"/>
  <c r="AA69" i="140"/>
  <c r="AB69" i="140"/>
  <c r="AC69" i="140"/>
  <c r="AD69" i="140"/>
  <c r="AE69" i="140"/>
  <c r="AF69" i="140"/>
  <c r="AG69" i="140"/>
  <c r="V70" i="140"/>
  <c r="W70" i="140"/>
  <c r="X70" i="140"/>
  <c r="Y70" i="140"/>
  <c r="Z70" i="140"/>
  <c r="AA70" i="140"/>
  <c r="AB70" i="140"/>
  <c r="AC70" i="140"/>
  <c r="AD70" i="140"/>
  <c r="AE70" i="140"/>
  <c r="AF70" i="140"/>
  <c r="AG70" i="140"/>
  <c r="V71" i="140"/>
  <c r="W71" i="140"/>
  <c r="X71" i="140"/>
  <c r="Y71" i="140"/>
  <c r="Z71" i="140"/>
  <c r="AA71" i="140"/>
  <c r="AB71" i="140"/>
  <c r="AC71" i="140"/>
  <c r="AD71" i="140"/>
  <c r="AE71" i="140"/>
  <c r="AF71" i="140"/>
  <c r="AG71" i="140"/>
  <c r="V72" i="140"/>
  <c r="W72" i="140"/>
  <c r="X72" i="140"/>
  <c r="Y72" i="140"/>
  <c r="Z72" i="140"/>
  <c r="AA72" i="140"/>
  <c r="AB72" i="140"/>
  <c r="AC72" i="140"/>
  <c r="AD72" i="140"/>
  <c r="AE72" i="140"/>
  <c r="AF72" i="140"/>
  <c r="AG72" i="140"/>
  <c r="V73" i="140"/>
  <c r="W73" i="140"/>
  <c r="X73" i="140"/>
  <c r="Y73" i="140"/>
  <c r="Z73" i="140"/>
  <c r="AA73" i="140"/>
  <c r="AB73" i="140"/>
  <c r="AC73" i="140"/>
  <c r="AD73" i="140"/>
  <c r="AE73" i="140"/>
  <c r="AF73" i="140"/>
  <c r="AG73" i="140"/>
  <c r="V74" i="140"/>
  <c r="W74" i="140"/>
  <c r="X74" i="140"/>
  <c r="Y74" i="140"/>
  <c r="Z74" i="140"/>
  <c r="AA74" i="140"/>
  <c r="AB74" i="140"/>
  <c r="AC74" i="140"/>
  <c r="AD74" i="140"/>
  <c r="AE74" i="140"/>
  <c r="AF74" i="140"/>
  <c r="AG74" i="140"/>
  <c r="V75" i="140"/>
  <c r="W75" i="140"/>
  <c r="X75" i="140"/>
  <c r="Y75" i="140"/>
  <c r="Z75" i="140"/>
  <c r="AA75" i="140"/>
  <c r="AB75" i="140"/>
  <c r="AC75" i="140"/>
  <c r="AD75" i="140"/>
  <c r="AE75" i="140"/>
  <c r="AF75" i="140"/>
  <c r="AG75" i="140"/>
  <c r="V76" i="140"/>
  <c r="W76" i="140"/>
  <c r="X76" i="140"/>
  <c r="Y76" i="140"/>
  <c r="Z76" i="140"/>
  <c r="AA76" i="140"/>
  <c r="AB76" i="140"/>
  <c r="AC76" i="140"/>
  <c r="AD76" i="140"/>
  <c r="AE76" i="140"/>
  <c r="AF76" i="140"/>
  <c r="AG76" i="140"/>
  <c r="V77" i="140"/>
  <c r="W77" i="140"/>
  <c r="X77" i="140"/>
  <c r="Y77" i="140"/>
  <c r="Z77" i="140"/>
  <c r="AA77" i="140"/>
  <c r="AB77" i="140"/>
  <c r="AC77" i="140"/>
  <c r="AD77" i="140"/>
  <c r="AE77" i="140"/>
  <c r="AF77" i="140"/>
  <c r="AG77" i="140"/>
  <c r="V78" i="140"/>
  <c r="W78" i="140"/>
  <c r="X78" i="140"/>
  <c r="Y78" i="140"/>
  <c r="Z78" i="140"/>
  <c r="AA78" i="140"/>
  <c r="AB78" i="140"/>
  <c r="AC78" i="140"/>
  <c r="AD78" i="140"/>
  <c r="AE78" i="140"/>
  <c r="AF78" i="140"/>
  <c r="AG78" i="140"/>
  <c r="V79" i="140"/>
  <c r="W79" i="140"/>
  <c r="X79" i="140"/>
  <c r="Y79" i="140"/>
  <c r="Z79" i="140"/>
  <c r="AA79" i="140"/>
  <c r="AB79" i="140"/>
  <c r="AC79" i="140"/>
  <c r="AD79" i="140"/>
  <c r="AE79" i="140"/>
  <c r="AF79" i="140"/>
  <c r="AG79" i="140"/>
  <c r="V80" i="140"/>
  <c r="W80" i="140"/>
  <c r="X80" i="140"/>
  <c r="Y80" i="140"/>
  <c r="Z80" i="140"/>
  <c r="AA80" i="140"/>
  <c r="AB80" i="140"/>
  <c r="AC80" i="140"/>
  <c r="AD80" i="140"/>
  <c r="AE80" i="140"/>
  <c r="AF80" i="140"/>
  <c r="AG80" i="140"/>
  <c r="V81" i="140"/>
  <c r="W81" i="140"/>
  <c r="X81" i="140"/>
  <c r="Y81" i="140"/>
  <c r="Z81" i="140"/>
  <c r="AA81" i="140"/>
  <c r="AB81" i="140"/>
  <c r="AC81" i="140"/>
  <c r="AD81" i="140"/>
  <c r="AE81" i="140"/>
  <c r="AF81" i="140"/>
  <c r="AG81" i="140"/>
  <c r="V82" i="140"/>
  <c r="W82" i="140"/>
  <c r="X82" i="140"/>
  <c r="Y82" i="140"/>
  <c r="Z82" i="140"/>
  <c r="AA82" i="140"/>
  <c r="AB82" i="140"/>
  <c r="AC82" i="140"/>
  <c r="AD82" i="140"/>
  <c r="AE82" i="140"/>
  <c r="AF82" i="140"/>
  <c r="AG82" i="140"/>
  <c r="V83" i="140"/>
  <c r="W83" i="140"/>
  <c r="X83" i="140"/>
  <c r="Y83" i="140"/>
  <c r="Z83" i="140"/>
  <c r="AA83" i="140"/>
  <c r="AB83" i="140"/>
  <c r="AC83" i="140"/>
  <c r="AD83" i="140"/>
  <c r="AE83" i="140"/>
  <c r="AF83" i="140"/>
  <c r="AG83" i="140"/>
  <c r="V84" i="140"/>
  <c r="W84" i="140"/>
  <c r="X84" i="140"/>
  <c r="Y84" i="140"/>
  <c r="Z84" i="140"/>
  <c r="AA84" i="140"/>
  <c r="AB84" i="140"/>
  <c r="AC84" i="140"/>
  <c r="AD84" i="140"/>
  <c r="AE84" i="140"/>
  <c r="AF84" i="140"/>
  <c r="AG84" i="140"/>
  <c r="V85" i="140"/>
  <c r="W85" i="140"/>
  <c r="X85" i="140"/>
  <c r="Y85" i="140"/>
  <c r="Z85" i="140"/>
  <c r="AA85" i="140"/>
  <c r="AB85" i="140"/>
  <c r="AC85" i="140"/>
  <c r="AD85" i="140"/>
  <c r="AE85" i="140"/>
  <c r="AF85" i="140"/>
  <c r="AG85" i="140"/>
  <c r="V86" i="140"/>
  <c r="W86" i="140"/>
  <c r="X86" i="140"/>
  <c r="Y86" i="140"/>
  <c r="Z86" i="140"/>
  <c r="AA86" i="140"/>
  <c r="AB86" i="140"/>
  <c r="AC86" i="140"/>
  <c r="AD86" i="140"/>
  <c r="AE86" i="140"/>
  <c r="AF86" i="140"/>
  <c r="AG86" i="140"/>
  <c r="V87" i="140"/>
  <c r="W87" i="140"/>
  <c r="X87" i="140"/>
  <c r="Y87" i="140"/>
  <c r="Z87" i="140"/>
  <c r="AA87" i="140"/>
  <c r="AB87" i="140"/>
  <c r="AC87" i="140"/>
  <c r="AD87" i="140"/>
  <c r="AE87" i="140"/>
  <c r="AF87" i="140"/>
  <c r="AG87" i="140"/>
  <c r="V88" i="140"/>
  <c r="W88" i="140"/>
  <c r="X88" i="140"/>
  <c r="Y88" i="140"/>
  <c r="Z88" i="140"/>
  <c r="AA88" i="140"/>
  <c r="AB88" i="140"/>
  <c r="AC88" i="140"/>
  <c r="AD88" i="140"/>
  <c r="AE88" i="140"/>
  <c r="AF88" i="140"/>
  <c r="AG88" i="140"/>
  <c r="V89" i="140"/>
  <c r="W89" i="140"/>
  <c r="X89" i="140"/>
  <c r="Y89" i="140"/>
  <c r="Z89" i="140"/>
  <c r="AA89" i="140"/>
  <c r="AB89" i="140"/>
  <c r="AC89" i="140"/>
  <c r="AD89" i="140"/>
  <c r="AE89" i="140"/>
  <c r="AF89" i="140"/>
  <c r="AG89" i="140"/>
  <c r="V90" i="140"/>
  <c r="W90" i="140"/>
  <c r="X90" i="140"/>
  <c r="Y90" i="140"/>
  <c r="Z90" i="140"/>
  <c r="AA90" i="140"/>
  <c r="AB90" i="140"/>
  <c r="AC90" i="140"/>
  <c r="AD90" i="140"/>
  <c r="AE90" i="140"/>
  <c r="AF90" i="140"/>
  <c r="AG90" i="140"/>
  <c r="V91" i="140"/>
  <c r="W91" i="140"/>
  <c r="X91" i="140"/>
  <c r="Y91" i="140"/>
  <c r="Z91" i="140"/>
  <c r="AA91" i="140"/>
  <c r="AB91" i="140"/>
  <c r="AC91" i="140"/>
  <c r="AD91" i="140"/>
  <c r="AE91" i="140"/>
  <c r="AF91" i="140"/>
  <c r="AG91" i="140"/>
  <c r="V92" i="140"/>
  <c r="W92" i="140"/>
  <c r="X92" i="140"/>
  <c r="Y92" i="140"/>
  <c r="Z92" i="140"/>
  <c r="AA92" i="140"/>
  <c r="AB92" i="140"/>
  <c r="AC92" i="140"/>
  <c r="AD92" i="140"/>
  <c r="AE92" i="140"/>
  <c r="AF92" i="140"/>
  <c r="AG92" i="140"/>
  <c r="V93" i="140"/>
  <c r="W93" i="140"/>
  <c r="X93" i="140"/>
  <c r="Y93" i="140"/>
  <c r="Z93" i="140"/>
  <c r="AA93" i="140"/>
  <c r="AB93" i="140"/>
  <c r="AC93" i="140"/>
  <c r="AD93" i="140"/>
  <c r="AE93" i="140"/>
  <c r="AF93" i="140"/>
  <c r="AG93" i="140"/>
  <c r="V94" i="140"/>
  <c r="W94" i="140"/>
  <c r="X94" i="140"/>
  <c r="Y94" i="140"/>
  <c r="Z94" i="140"/>
  <c r="AA94" i="140"/>
  <c r="AB94" i="140"/>
  <c r="AC94" i="140"/>
  <c r="AD94" i="140"/>
  <c r="AE94" i="140"/>
  <c r="AF94" i="140"/>
  <c r="AG94" i="140"/>
  <c r="V95" i="140"/>
  <c r="W95" i="140"/>
  <c r="X95" i="140"/>
  <c r="Y95" i="140"/>
  <c r="Z95" i="140"/>
  <c r="AA95" i="140"/>
  <c r="AB95" i="140"/>
  <c r="AC95" i="140"/>
  <c r="AD95" i="140"/>
  <c r="AE95" i="140"/>
  <c r="AF95" i="140"/>
  <c r="AG95" i="140"/>
  <c r="V96" i="140"/>
  <c r="W96" i="140"/>
  <c r="X96" i="140"/>
  <c r="Y96" i="140"/>
  <c r="Z96" i="140"/>
  <c r="AA96" i="140"/>
  <c r="AB96" i="140"/>
  <c r="AC96" i="140"/>
  <c r="AD96" i="140"/>
  <c r="AE96" i="140"/>
  <c r="AF96" i="140"/>
  <c r="AG96" i="140"/>
  <c r="V97" i="140"/>
  <c r="W97" i="140"/>
  <c r="X97" i="140"/>
  <c r="Y97" i="140"/>
  <c r="Z97" i="140"/>
  <c r="AA97" i="140"/>
  <c r="AB97" i="140"/>
  <c r="AC97" i="140"/>
  <c r="AD97" i="140"/>
  <c r="AE97" i="140"/>
  <c r="AF97" i="140"/>
  <c r="AG97" i="140"/>
  <c r="V98" i="140"/>
  <c r="W98" i="140"/>
  <c r="X98" i="140"/>
  <c r="Y98" i="140"/>
  <c r="Z98" i="140"/>
  <c r="AA98" i="140"/>
  <c r="AB98" i="140"/>
  <c r="AC98" i="140"/>
  <c r="AD98" i="140"/>
  <c r="AE98" i="140"/>
  <c r="AF98" i="140"/>
  <c r="AG98" i="140"/>
  <c r="V99" i="140"/>
  <c r="W99" i="140"/>
  <c r="X99" i="140"/>
  <c r="Y99" i="140"/>
  <c r="Z99" i="140"/>
  <c r="AA99" i="140"/>
  <c r="AB99" i="140"/>
  <c r="AC99" i="140"/>
  <c r="AD99" i="140"/>
  <c r="AE99" i="140"/>
  <c r="AF99" i="140"/>
  <c r="AG99" i="140"/>
  <c r="V100" i="140"/>
  <c r="W100" i="140"/>
  <c r="X100" i="140"/>
  <c r="Y100" i="140"/>
  <c r="Z100" i="140"/>
  <c r="AA100" i="140"/>
  <c r="AB100" i="140"/>
  <c r="AC100" i="140"/>
  <c r="AD100" i="140"/>
  <c r="AE100" i="140"/>
  <c r="AF100" i="140"/>
  <c r="AG100" i="140"/>
  <c r="V101" i="140"/>
  <c r="W101" i="140"/>
  <c r="X101" i="140"/>
  <c r="Y101" i="140"/>
  <c r="Z101" i="140"/>
  <c r="AA101" i="140"/>
  <c r="AB101" i="140"/>
  <c r="AC101" i="140"/>
  <c r="AD101" i="140"/>
  <c r="AE101" i="140"/>
  <c r="AF101" i="140"/>
  <c r="AG101" i="140"/>
  <c r="V102" i="140"/>
  <c r="W102" i="140"/>
  <c r="X102" i="140"/>
  <c r="Y102" i="140"/>
  <c r="Z102" i="140"/>
  <c r="AA102" i="140"/>
  <c r="AB102" i="140"/>
  <c r="AC102" i="140"/>
  <c r="AD102" i="140"/>
  <c r="AE102" i="140"/>
  <c r="AF102" i="140"/>
  <c r="AG102" i="140"/>
  <c r="V103" i="140"/>
  <c r="W103" i="140"/>
  <c r="X103" i="140"/>
  <c r="Y103" i="140"/>
  <c r="Z103" i="140"/>
  <c r="AA103" i="140"/>
  <c r="AB103" i="140"/>
  <c r="AC103" i="140"/>
  <c r="AD103" i="140"/>
  <c r="AE103" i="140"/>
  <c r="AF103" i="140"/>
  <c r="AG103" i="140"/>
  <c r="V104" i="140"/>
  <c r="W104" i="140"/>
  <c r="X104" i="140"/>
  <c r="Y104" i="140"/>
  <c r="Z104" i="140"/>
  <c r="AA104" i="140"/>
  <c r="AB104" i="140"/>
  <c r="AC104" i="140"/>
  <c r="AD104" i="140"/>
  <c r="AE104" i="140"/>
  <c r="AF104" i="140"/>
  <c r="AG104" i="140"/>
  <c r="V105" i="140"/>
  <c r="W105" i="140"/>
  <c r="X105" i="140"/>
  <c r="Y105" i="140"/>
  <c r="Z105" i="140"/>
  <c r="AA105" i="140"/>
  <c r="AB105" i="140"/>
  <c r="AC105" i="140"/>
  <c r="AD105" i="140"/>
  <c r="AE105" i="140"/>
  <c r="AF105" i="140"/>
  <c r="AG105" i="140"/>
  <c r="V106" i="140"/>
  <c r="W106" i="140"/>
  <c r="X106" i="140"/>
  <c r="Y106" i="140"/>
  <c r="Z106" i="140"/>
  <c r="AA106" i="140"/>
  <c r="AB106" i="140"/>
  <c r="AC106" i="140"/>
  <c r="AD106" i="140"/>
  <c r="AE106" i="140"/>
  <c r="AF106" i="140"/>
  <c r="AG106" i="140"/>
  <c r="V107" i="140"/>
  <c r="W107" i="140"/>
  <c r="X107" i="140"/>
  <c r="Y107" i="140"/>
  <c r="Z107" i="140"/>
  <c r="AA107" i="140"/>
  <c r="AB107" i="140"/>
  <c r="AC107" i="140"/>
  <c r="AD107" i="140"/>
  <c r="AE107" i="140"/>
  <c r="AF107" i="140"/>
  <c r="AG107" i="140"/>
  <c r="V108" i="140"/>
  <c r="W108" i="140"/>
  <c r="X108" i="140"/>
  <c r="Y108" i="140"/>
  <c r="Z108" i="140"/>
  <c r="AA108" i="140"/>
  <c r="AB108" i="140"/>
  <c r="AC108" i="140"/>
  <c r="AD108" i="140"/>
  <c r="AE108" i="140"/>
  <c r="AF108" i="140"/>
  <c r="AG108" i="140"/>
  <c r="V109" i="140"/>
  <c r="W109" i="140"/>
  <c r="X109" i="140"/>
  <c r="Y109" i="140"/>
  <c r="Z109" i="140"/>
  <c r="AA109" i="140"/>
  <c r="AB109" i="140"/>
  <c r="AC109" i="140"/>
  <c r="AD109" i="140"/>
  <c r="AE109" i="140"/>
  <c r="AF109" i="140"/>
  <c r="AG109" i="140"/>
  <c r="W16" i="140"/>
  <c r="X16" i="140"/>
  <c r="Y16" i="140"/>
  <c r="Z16" i="140"/>
  <c r="AA16" i="140"/>
  <c r="AB16" i="140"/>
  <c r="AC16" i="140"/>
  <c r="AD16" i="140"/>
  <c r="AE16" i="140"/>
  <c r="AF16" i="140"/>
  <c r="AG16" i="140"/>
  <c r="V16" i="140"/>
  <c r="G17" i="140"/>
  <c r="H17" i="140"/>
  <c r="I17" i="140"/>
  <c r="J17" i="140"/>
  <c r="K17" i="140"/>
  <c r="L17" i="140"/>
  <c r="M17" i="140"/>
  <c r="N17" i="140"/>
  <c r="O17" i="140"/>
  <c r="P17" i="140"/>
  <c r="Q17" i="140"/>
  <c r="R17" i="140"/>
  <c r="G18" i="140"/>
  <c r="H18" i="140"/>
  <c r="I18" i="140"/>
  <c r="J18" i="140"/>
  <c r="K18" i="140"/>
  <c r="L18" i="140"/>
  <c r="M18" i="140"/>
  <c r="N18" i="140"/>
  <c r="O18" i="140"/>
  <c r="P18" i="140"/>
  <c r="Q18" i="140"/>
  <c r="R18" i="140"/>
  <c r="G19" i="140"/>
  <c r="H19" i="140"/>
  <c r="I19" i="140"/>
  <c r="J19" i="140"/>
  <c r="K19" i="140"/>
  <c r="L19" i="140"/>
  <c r="M19" i="140"/>
  <c r="N19" i="140"/>
  <c r="O19" i="140"/>
  <c r="P19" i="140"/>
  <c r="Q19" i="140"/>
  <c r="R19" i="140"/>
  <c r="G20" i="140"/>
  <c r="H20" i="140"/>
  <c r="I20" i="140"/>
  <c r="J20" i="140"/>
  <c r="K20" i="140"/>
  <c r="L20" i="140"/>
  <c r="M20" i="140"/>
  <c r="N20" i="140"/>
  <c r="O20" i="140"/>
  <c r="P20" i="140"/>
  <c r="Q20" i="140"/>
  <c r="R20" i="140"/>
  <c r="G21" i="140"/>
  <c r="H21" i="140"/>
  <c r="I21" i="140"/>
  <c r="J21" i="140"/>
  <c r="K21" i="140"/>
  <c r="L21" i="140"/>
  <c r="M21" i="140"/>
  <c r="N21" i="140"/>
  <c r="O21" i="140"/>
  <c r="P21" i="140"/>
  <c r="Q21" i="140"/>
  <c r="R21" i="140"/>
  <c r="G22" i="140"/>
  <c r="H22" i="140"/>
  <c r="I22" i="140"/>
  <c r="J22" i="140"/>
  <c r="K22" i="140"/>
  <c r="L22" i="140"/>
  <c r="M22" i="140"/>
  <c r="N22" i="140"/>
  <c r="O22" i="140"/>
  <c r="P22" i="140"/>
  <c r="Q22" i="140"/>
  <c r="R22" i="140"/>
  <c r="G23" i="140"/>
  <c r="H23" i="140"/>
  <c r="I23" i="140"/>
  <c r="J23" i="140"/>
  <c r="K23" i="140"/>
  <c r="L23" i="140"/>
  <c r="M23" i="140"/>
  <c r="N23" i="140"/>
  <c r="O23" i="140"/>
  <c r="P23" i="140"/>
  <c r="Q23" i="140"/>
  <c r="R23" i="140"/>
  <c r="G24" i="140"/>
  <c r="H24" i="140"/>
  <c r="I24" i="140"/>
  <c r="J24" i="140"/>
  <c r="K24" i="140"/>
  <c r="L24" i="140"/>
  <c r="M24" i="140"/>
  <c r="N24" i="140"/>
  <c r="O24" i="140"/>
  <c r="P24" i="140"/>
  <c r="Q24" i="140"/>
  <c r="R24" i="140"/>
  <c r="G25" i="140"/>
  <c r="H25" i="140"/>
  <c r="I25" i="140"/>
  <c r="J25" i="140"/>
  <c r="K25" i="140"/>
  <c r="L25" i="140"/>
  <c r="M25" i="140"/>
  <c r="N25" i="140"/>
  <c r="O25" i="140"/>
  <c r="P25" i="140"/>
  <c r="Q25" i="140"/>
  <c r="R25" i="140"/>
  <c r="G26" i="140"/>
  <c r="H26" i="140"/>
  <c r="I26" i="140"/>
  <c r="J26" i="140"/>
  <c r="K26" i="140"/>
  <c r="L26" i="140"/>
  <c r="M26" i="140"/>
  <c r="N26" i="140"/>
  <c r="O26" i="140"/>
  <c r="P26" i="140"/>
  <c r="Q26" i="140"/>
  <c r="R26" i="140"/>
  <c r="G27" i="140"/>
  <c r="H27" i="140"/>
  <c r="I27" i="140"/>
  <c r="J27" i="140"/>
  <c r="K27" i="140"/>
  <c r="L27" i="140"/>
  <c r="M27" i="140"/>
  <c r="N27" i="140"/>
  <c r="O27" i="140"/>
  <c r="P27" i="140"/>
  <c r="Q27" i="140"/>
  <c r="R27" i="140"/>
  <c r="G28" i="140"/>
  <c r="H28" i="140"/>
  <c r="I28" i="140"/>
  <c r="J28" i="140"/>
  <c r="K28" i="140"/>
  <c r="L28" i="140"/>
  <c r="M28" i="140"/>
  <c r="N28" i="140"/>
  <c r="O28" i="140"/>
  <c r="P28" i="140"/>
  <c r="Q28" i="140"/>
  <c r="R28" i="140"/>
  <c r="G29" i="140"/>
  <c r="H29" i="140"/>
  <c r="I29" i="140"/>
  <c r="J29" i="140"/>
  <c r="K29" i="140"/>
  <c r="L29" i="140"/>
  <c r="M29" i="140"/>
  <c r="N29" i="140"/>
  <c r="O29" i="140"/>
  <c r="P29" i="140"/>
  <c r="Q29" i="140"/>
  <c r="R29" i="140"/>
  <c r="G30" i="140"/>
  <c r="H30" i="140"/>
  <c r="I30" i="140"/>
  <c r="J30" i="140"/>
  <c r="K30" i="140"/>
  <c r="L30" i="140"/>
  <c r="M30" i="140"/>
  <c r="N30" i="140"/>
  <c r="O30" i="140"/>
  <c r="P30" i="140"/>
  <c r="Q30" i="140"/>
  <c r="R30" i="140"/>
  <c r="G31" i="140"/>
  <c r="H31" i="140"/>
  <c r="I31" i="140"/>
  <c r="J31" i="140"/>
  <c r="K31" i="140"/>
  <c r="L31" i="140"/>
  <c r="M31" i="140"/>
  <c r="N31" i="140"/>
  <c r="O31" i="140"/>
  <c r="P31" i="140"/>
  <c r="Q31" i="140"/>
  <c r="R31" i="140"/>
  <c r="G32" i="140"/>
  <c r="H32" i="140"/>
  <c r="I32" i="140"/>
  <c r="J32" i="140"/>
  <c r="K32" i="140"/>
  <c r="L32" i="140"/>
  <c r="M32" i="140"/>
  <c r="N32" i="140"/>
  <c r="O32" i="140"/>
  <c r="P32" i="140"/>
  <c r="Q32" i="140"/>
  <c r="R32" i="140"/>
  <c r="G33" i="140"/>
  <c r="H33" i="140"/>
  <c r="I33" i="140"/>
  <c r="J33" i="140"/>
  <c r="K33" i="140"/>
  <c r="L33" i="140"/>
  <c r="M33" i="140"/>
  <c r="N33" i="140"/>
  <c r="O33" i="140"/>
  <c r="P33" i="140"/>
  <c r="Q33" i="140"/>
  <c r="R33" i="140"/>
  <c r="G34" i="140"/>
  <c r="H34" i="140"/>
  <c r="I34" i="140"/>
  <c r="J34" i="140"/>
  <c r="K34" i="140"/>
  <c r="L34" i="140"/>
  <c r="M34" i="140"/>
  <c r="N34" i="140"/>
  <c r="O34" i="140"/>
  <c r="P34" i="140"/>
  <c r="Q34" i="140"/>
  <c r="R34" i="140"/>
  <c r="G35" i="140"/>
  <c r="H35" i="140"/>
  <c r="I35" i="140"/>
  <c r="J35" i="140"/>
  <c r="K35" i="140"/>
  <c r="L35" i="140"/>
  <c r="M35" i="140"/>
  <c r="N35" i="140"/>
  <c r="O35" i="140"/>
  <c r="P35" i="140"/>
  <c r="Q35" i="140"/>
  <c r="R35" i="140"/>
  <c r="G36" i="140"/>
  <c r="H36" i="140"/>
  <c r="I36" i="140"/>
  <c r="J36" i="140"/>
  <c r="K36" i="140"/>
  <c r="L36" i="140"/>
  <c r="M36" i="140"/>
  <c r="N36" i="140"/>
  <c r="O36" i="140"/>
  <c r="P36" i="140"/>
  <c r="Q36" i="140"/>
  <c r="R36" i="140"/>
  <c r="G37" i="140"/>
  <c r="H37" i="140"/>
  <c r="I37" i="140"/>
  <c r="J37" i="140"/>
  <c r="K37" i="140"/>
  <c r="L37" i="140"/>
  <c r="M37" i="140"/>
  <c r="N37" i="140"/>
  <c r="O37" i="140"/>
  <c r="P37" i="140"/>
  <c r="Q37" i="140"/>
  <c r="R37" i="140"/>
  <c r="G38" i="140"/>
  <c r="H38" i="140"/>
  <c r="I38" i="140"/>
  <c r="J38" i="140"/>
  <c r="K38" i="140"/>
  <c r="L38" i="140"/>
  <c r="M38" i="140"/>
  <c r="N38" i="140"/>
  <c r="O38" i="140"/>
  <c r="P38" i="140"/>
  <c r="Q38" i="140"/>
  <c r="R38" i="140"/>
  <c r="G39" i="140"/>
  <c r="H39" i="140"/>
  <c r="I39" i="140"/>
  <c r="J39" i="140"/>
  <c r="K39" i="140"/>
  <c r="L39" i="140"/>
  <c r="M39" i="140"/>
  <c r="N39" i="140"/>
  <c r="O39" i="140"/>
  <c r="P39" i="140"/>
  <c r="Q39" i="140"/>
  <c r="R39" i="140"/>
  <c r="G40" i="140"/>
  <c r="H40" i="140"/>
  <c r="I40" i="140"/>
  <c r="J40" i="140"/>
  <c r="K40" i="140"/>
  <c r="L40" i="140"/>
  <c r="M40" i="140"/>
  <c r="N40" i="140"/>
  <c r="O40" i="140"/>
  <c r="P40" i="140"/>
  <c r="Q40" i="140"/>
  <c r="R40" i="140"/>
  <c r="G41" i="140"/>
  <c r="H41" i="140"/>
  <c r="I41" i="140"/>
  <c r="J41" i="140"/>
  <c r="K41" i="140"/>
  <c r="L41" i="140"/>
  <c r="M41" i="140"/>
  <c r="N41" i="140"/>
  <c r="O41" i="140"/>
  <c r="P41" i="140"/>
  <c r="Q41" i="140"/>
  <c r="R41" i="140"/>
  <c r="G42" i="140"/>
  <c r="H42" i="140"/>
  <c r="I42" i="140"/>
  <c r="J42" i="140"/>
  <c r="K42" i="140"/>
  <c r="L42" i="140"/>
  <c r="M42" i="140"/>
  <c r="N42" i="140"/>
  <c r="O42" i="140"/>
  <c r="P42" i="140"/>
  <c r="Q42" i="140"/>
  <c r="R42" i="140"/>
  <c r="G43" i="140"/>
  <c r="H43" i="140"/>
  <c r="I43" i="140"/>
  <c r="J43" i="140"/>
  <c r="K43" i="140"/>
  <c r="L43" i="140"/>
  <c r="M43" i="140"/>
  <c r="N43" i="140"/>
  <c r="O43" i="140"/>
  <c r="P43" i="140"/>
  <c r="Q43" i="140"/>
  <c r="R43" i="140"/>
  <c r="G44" i="140"/>
  <c r="H44" i="140"/>
  <c r="I44" i="140"/>
  <c r="J44" i="140"/>
  <c r="K44" i="140"/>
  <c r="L44" i="140"/>
  <c r="M44" i="140"/>
  <c r="N44" i="140"/>
  <c r="O44" i="140"/>
  <c r="P44" i="140"/>
  <c r="Q44" i="140"/>
  <c r="R44" i="140"/>
  <c r="G45" i="140"/>
  <c r="H45" i="140"/>
  <c r="I45" i="140"/>
  <c r="J45" i="140"/>
  <c r="K45" i="140"/>
  <c r="L45" i="140"/>
  <c r="M45" i="140"/>
  <c r="N45" i="140"/>
  <c r="O45" i="140"/>
  <c r="P45" i="140"/>
  <c r="Q45" i="140"/>
  <c r="R45" i="140"/>
  <c r="G46" i="140"/>
  <c r="H46" i="140"/>
  <c r="I46" i="140"/>
  <c r="J46" i="140"/>
  <c r="K46" i="140"/>
  <c r="L46" i="140"/>
  <c r="M46" i="140"/>
  <c r="N46" i="140"/>
  <c r="O46" i="140"/>
  <c r="P46" i="140"/>
  <c r="Q46" i="140"/>
  <c r="R46" i="140"/>
  <c r="G47" i="140"/>
  <c r="H47" i="140"/>
  <c r="I47" i="140"/>
  <c r="J47" i="140"/>
  <c r="K47" i="140"/>
  <c r="L47" i="140"/>
  <c r="M47" i="140"/>
  <c r="N47" i="140"/>
  <c r="O47" i="140"/>
  <c r="P47" i="140"/>
  <c r="Q47" i="140"/>
  <c r="R47" i="140"/>
  <c r="G48" i="140"/>
  <c r="H48" i="140"/>
  <c r="I48" i="140"/>
  <c r="J48" i="140"/>
  <c r="K48" i="140"/>
  <c r="L48" i="140"/>
  <c r="M48" i="140"/>
  <c r="N48" i="140"/>
  <c r="O48" i="140"/>
  <c r="P48" i="140"/>
  <c r="Q48" i="140"/>
  <c r="R48" i="140"/>
  <c r="G49" i="140"/>
  <c r="H49" i="140"/>
  <c r="I49" i="140"/>
  <c r="J49" i="140"/>
  <c r="K49" i="140"/>
  <c r="L49" i="140"/>
  <c r="M49" i="140"/>
  <c r="N49" i="140"/>
  <c r="O49" i="140"/>
  <c r="P49" i="140"/>
  <c r="Q49" i="140"/>
  <c r="R49" i="140"/>
  <c r="G50" i="140"/>
  <c r="H50" i="140"/>
  <c r="I50" i="140"/>
  <c r="J50" i="140"/>
  <c r="K50" i="140"/>
  <c r="L50" i="140"/>
  <c r="M50" i="140"/>
  <c r="N50" i="140"/>
  <c r="O50" i="140"/>
  <c r="P50" i="140"/>
  <c r="Q50" i="140"/>
  <c r="R50" i="140"/>
  <c r="G51" i="140"/>
  <c r="H51" i="140"/>
  <c r="I51" i="140"/>
  <c r="J51" i="140"/>
  <c r="K51" i="140"/>
  <c r="L51" i="140"/>
  <c r="M51" i="140"/>
  <c r="N51" i="140"/>
  <c r="O51" i="140"/>
  <c r="P51" i="140"/>
  <c r="Q51" i="140"/>
  <c r="R51" i="140"/>
  <c r="G52" i="140"/>
  <c r="H52" i="140"/>
  <c r="I52" i="140"/>
  <c r="J52" i="140"/>
  <c r="K52" i="140"/>
  <c r="L52" i="140"/>
  <c r="M52" i="140"/>
  <c r="N52" i="140"/>
  <c r="O52" i="140"/>
  <c r="P52" i="140"/>
  <c r="Q52" i="140"/>
  <c r="R52" i="140"/>
  <c r="G53" i="140"/>
  <c r="H53" i="140"/>
  <c r="I53" i="140"/>
  <c r="J53" i="140"/>
  <c r="K53" i="140"/>
  <c r="L53" i="140"/>
  <c r="M53" i="140"/>
  <c r="N53" i="140"/>
  <c r="O53" i="140"/>
  <c r="P53" i="140"/>
  <c r="Q53" i="140"/>
  <c r="R53" i="140"/>
  <c r="G54" i="140"/>
  <c r="H54" i="140"/>
  <c r="I54" i="140"/>
  <c r="J54" i="140"/>
  <c r="K54" i="140"/>
  <c r="L54" i="140"/>
  <c r="M54" i="140"/>
  <c r="N54" i="140"/>
  <c r="O54" i="140"/>
  <c r="P54" i="140"/>
  <c r="Q54" i="140"/>
  <c r="R54" i="140"/>
  <c r="G55" i="140"/>
  <c r="H55" i="140"/>
  <c r="I55" i="140"/>
  <c r="J55" i="140"/>
  <c r="K55" i="140"/>
  <c r="L55" i="140"/>
  <c r="M55" i="140"/>
  <c r="N55" i="140"/>
  <c r="O55" i="140"/>
  <c r="P55" i="140"/>
  <c r="Q55" i="140"/>
  <c r="R55" i="140"/>
  <c r="G56" i="140"/>
  <c r="H56" i="140"/>
  <c r="I56" i="140"/>
  <c r="J56" i="140"/>
  <c r="K56" i="140"/>
  <c r="L56" i="140"/>
  <c r="M56" i="140"/>
  <c r="N56" i="140"/>
  <c r="O56" i="140"/>
  <c r="P56" i="140"/>
  <c r="Q56" i="140"/>
  <c r="R56" i="140"/>
  <c r="G57" i="140"/>
  <c r="H57" i="140"/>
  <c r="I57" i="140"/>
  <c r="J57" i="140"/>
  <c r="K57" i="140"/>
  <c r="L57" i="140"/>
  <c r="M57" i="140"/>
  <c r="N57" i="140"/>
  <c r="O57" i="140"/>
  <c r="P57" i="140"/>
  <c r="Q57" i="140"/>
  <c r="R57" i="140"/>
  <c r="G58" i="140"/>
  <c r="H58" i="140"/>
  <c r="I58" i="140"/>
  <c r="J58" i="140"/>
  <c r="K58" i="140"/>
  <c r="L58" i="140"/>
  <c r="M58" i="140"/>
  <c r="N58" i="140"/>
  <c r="O58" i="140"/>
  <c r="P58" i="140"/>
  <c r="Q58" i="140"/>
  <c r="R58" i="140"/>
  <c r="G59" i="140"/>
  <c r="H59" i="140"/>
  <c r="I59" i="140"/>
  <c r="J59" i="140"/>
  <c r="K59" i="140"/>
  <c r="L59" i="140"/>
  <c r="M59" i="140"/>
  <c r="N59" i="140"/>
  <c r="O59" i="140"/>
  <c r="P59" i="140"/>
  <c r="Q59" i="140"/>
  <c r="R59" i="140"/>
  <c r="G60" i="140"/>
  <c r="H60" i="140"/>
  <c r="I60" i="140"/>
  <c r="J60" i="140"/>
  <c r="K60" i="140"/>
  <c r="L60" i="140"/>
  <c r="M60" i="140"/>
  <c r="N60" i="140"/>
  <c r="O60" i="140"/>
  <c r="P60" i="140"/>
  <c r="Q60" i="140"/>
  <c r="R60" i="140"/>
  <c r="G61" i="140"/>
  <c r="H61" i="140"/>
  <c r="I61" i="140"/>
  <c r="J61" i="140"/>
  <c r="K61" i="140"/>
  <c r="L61" i="140"/>
  <c r="M61" i="140"/>
  <c r="N61" i="140"/>
  <c r="O61" i="140"/>
  <c r="P61" i="140"/>
  <c r="Q61" i="140"/>
  <c r="R61" i="140"/>
  <c r="G62" i="140"/>
  <c r="H62" i="140"/>
  <c r="I62" i="140"/>
  <c r="J62" i="140"/>
  <c r="K62" i="140"/>
  <c r="L62" i="140"/>
  <c r="M62" i="140"/>
  <c r="N62" i="140"/>
  <c r="O62" i="140"/>
  <c r="P62" i="140"/>
  <c r="Q62" i="140"/>
  <c r="R62" i="140"/>
  <c r="G63" i="140"/>
  <c r="H63" i="140"/>
  <c r="I63" i="140"/>
  <c r="J63" i="140"/>
  <c r="K63" i="140"/>
  <c r="L63" i="140"/>
  <c r="M63" i="140"/>
  <c r="N63" i="140"/>
  <c r="O63" i="140"/>
  <c r="P63" i="140"/>
  <c r="Q63" i="140"/>
  <c r="R63" i="140"/>
  <c r="G64" i="140"/>
  <c r="H64" i="140"/>
  <c r="I64" i="140"/>
  <c r="J64" i="140"/>
  <c r="K64" i="140"/>
  <c r="L64" i="140"/>
  <c r="M64" i="140"/>
  <c r="N64" i="140"/>
  <c r="O64" i="140"/>
  <c r="P64" i="140"/>
  <c r="Q64" i="140"/>
  <c r="R64" i="140"/>
  <c r="G65" i="140"/>
  <c r="H65" i="140"/>
  <c r="I65" i="140"/>
  <c r="J65" i="140"/>
  <c r="K65" i="140"/>
  <c r="L65" i="140"/>
  <c r="M65" i="140"/>
  <c r="N65" i="140"/>
  <c r="O65" i="140"/>
  <c r="P65" i="140"/>
  <c r="Q65" i="140"/>
  <c r="R65" i="140"/>
  <c r="G66" i="140"/>
  <c r="H66" i="140"/>
  <c r="I66" i="140"/>
  <c r="J66" i="140"/>
  <c r="K66" i="140"/>
  <c r="L66" i="140"/>
  <c r="M66" i="140"/>
  <c r="N66" i="140"/>
  <c r="O66" i="140"/>
  <c r="P66" i="140"/>
  <c r="Q66" i="140"/>
  <c r="R66" i="140"/>
  <c r="G67" i="140"/>
  <c r="H67" i="140"/>
  <c r="I67" i="140"/>
  <c r="J67" i="140"/>
  <c r="K67" i="140"/>
  <c r="L67" i="140"/>
  <c r="M67" i="140"/>
  <c r="N67" i="140"/>
  <c r="O67" i="140"/>
  <c r="P67" i="140"/>
  <c r="Q67" i="140"/>
  <c r="R67" i="140"/>
  <c r="G68" i="140"/>
  <c r="H68" i="140"/>
  <c r="I68" i="140"/>
  <c r="J68" i="140"/>
  <c r="K68" i="140"/>
  <c r="L68" i="140"/>
  <c r="M68" i="140"/>
  <c r="N68" i="140"/>
  <c r="O68" i="140"/>
  <c r="P68" i="140"/>
  <c r="Q68" i="140"/>
  <c r="R68" i="140"/>
  <c r="G69" i="140"/>
  <c r="H69" i="140"/>
  <c r="I69" i="140"/>
  <c r="J69" i="140"/>
  <c r="K69" i="140"/>
  <c r="L69" i="140"/>
  <c r="M69" i="140"/>
  <c r="N69" i="140"/>
  <c r="O69" i="140"/>
  <c r="P69" i="140"/>
  <c r="Q69" i="140"/>
  <c r="R69" i="140"/>
  <c r="G70" i="140"/>
  <c r="H70" i="140"/>
  <c r="I70" i="140"/>
  <c r="J70" i="140"/>
  <c r="K70" i="140"/>
  <c r="L70" i="140"/>
  <c r="M70" i="140"/>
  <c r="N70" i="140"/>
  <c r="O70" i="140"/>
  <c r="P70" i="140"/>
  <c r="Q70" i="140"/>
  <c r="R70" i="140"/>
  <c r="G71" i="140"/>
  <c r="H71" i="140"/>
  <c r="I71" i="140"/>
  <c r="J71" i="140"/>
  <c r="K71" i="140"/>
  <c r="L71" i="140"/>
  <c r="M71" i="140"/>
  <c r="N71" i="140"/>
  <c r="O71" i="140"/>
  <c r="P71" i="140"/>
  <c r="Q71" i="140"/>
  <c r="R71" i="140"/>
  <c r="G72" i="140"/>
  <c r="H72" i="140"/>
  <c r="I72" i="140"/>
  <c r="J72" i="140"/>
  <c r="K72" i="140"/>
  <c r="L72" i="140"/>
  <c r="M72" i="140"/>
  <c r="N72" i="140"/>
  <c r="O72" i="140"/>
  <c r="P72" i="140"/>
  <c r="Q72" i="140"/>
  <c r="R72" i="140"/>
  <c r="G73" i="140"/>
  <c r="H73" i="140"/>
  <c r="I73" i="140"/>
  <c r="J73" i="140"/>
  <c r="K73" i="140"/>
  <c r="L73" i="140"/>
  <c r="M73" i="140"/>
  <c r="N73" i="140"/>
  <c r="O73" i="140"/>
  <c r="P73" i="140"/>
  <c r="Q73" i="140"/>
  <c r="R73" i="140"/>
  <c r="G74" i="140"/>
  <c r="H74" i="140"/>
  <c r="I74" i="140"/>
  <c r="J74" i="140"/>
  <c r="K74" i="140"/>
  <c r="L74" i="140"/>
  <c r="M74" i="140"/>
  <c r="N74" i="140"/>
  <c r="O74" i="140"/>
  <c r="P74" i="140"/>
  <c r="Q74" i="140"/>
  <c r="R74" i="140"/>
  <c r="G75" i="140"/>
  <c r="H75" i="140"/>
  <c r="I75" i="140"/>
  <c r="J75" i="140"/>
  <c r="K75" i="140"/>
  <c r="L75" i="140"/>
  <c r="M75" i="140"/>
  <c r="N75" i="140"/>
  <c r="O75" i="140"/>
  <c r="P75" i="140"/>
  <c r="Q75" i="140"/>
  <c r="R75" i="140"/>
  <c r="G76" i="140"/>
  <c r="H76" i="140"/>
  <c r="I76" i="140"/>
  <c r="J76" i="140"/>
  <c r="K76" i="140"/>
  <c r="L76" i="140"/>
  <c r="M76" i="140"/>
  <c r="N76" i="140"/>
  <c r="O76" i="140"/>
  <c r="P76" i="140"/>
  <c r="Q76" i="140"/>
  <c r="R76" i="140"/>
  <c r="G77" i="140"/>
  <c r="H77" i="140"/>
  <c r="I77" i="140"/>
  <c r="J77" i="140"/>
  <c r="K77" i="140"/>
  <c r="L77" i="140"/>
  <c r="M77" i="140"/>
  <c r="N77" i="140"/>
  <c r="O77" i="140"/>
  <c r="P77" i="140"/>
  <c r="Q77" i="140"/>
  <c r="R77" i="140"/>
  <c r="G78" i="140"/>
  <c r="H78" i="140"/>
  <c r="I78" i="140"/>
  <c r="J78" i="140"/>
  <c r="K78" i="140"/>
  <c r="L78" i="140"/>
  <c r="M78" i="140"/>
  <c r="N78" i="140"/>
  <c r="O78" i="140"/>
  <c r="P78" i="140"/>
  <c r="Q78" i="140"/>
  <c r="R78" i="140"/>
  <c r="G79" i="140"/>
  <c r="H79" i="140"/>
  <c r="I79" i="140"/>
  <c r="J79" i="140"/>
  <c r="K79" i="140"/>
  <c r="L79" i="140"/>
  <c r="M79" i="140"/>
  <c r="N79" i="140"/>
  <c r="O79" i="140"/>
  <c r="P79" i="140"/>
  <c r="Q79" i="140"/>
  <c r="R79" i="140"/>
  <c r="G80" i="140"/>
  <c r="H80" i="140"/>
  <c r="I80" i="140"/>
  <c r="J80" i="140"/>
  <c r="K80" i="140"/>
  <c r="L80" i="140"/>
  <c r="M80" i="140"/>
  <c r="N80" i="140"/>
  <c r="O80" i="140"/>
  <c r="P80" i="140"/>
  <c r="Q80" i="140"/>
  <c r="R80" i="140"/>
  <c r="G81" i="140"/>
  <c r="H81" i="140"/>
  <c r="I81" i="140"/>
  <c r="J81" i="140"/>
  <c r="K81" i="140"/>
  <c r="L81" i="140"/>
  <c r="M81" i="140"/>
  <c r="N81" i="140"/>
  <c r="O81" i="140"/>
  <c r="P81" i="140"/>
  <c r="Q81" i="140"/>
  <c r="R81" i="140"/>
  <c r="G82" i="140"/>
  <c r="H82" i="140"/>
  <c r="I82" i="140"/>
  <c r="J82" i="140"/>
  <c r="K82" i="140"/>
  <c r="L82" i="140"/>
  <c r="M82" i="140"/>
  <c r="N82" i="140"/>
  <c r="O82" i="140"/>
  <c r="P82" i="140"/>
  <c r="Q82" i="140"/>
  <c r="R82" i="140"/>
  <c r="G83" i="140"/>
  <c r="H83" i="140"/>
  <c r="I83" i="140"/>
  <c r="J83" i="140"/>
  <c r="K83" i="140"/>
  <c r="L83" i="140"/>
  <c r="M83" i="140"/>
  <c r="N83" i="140"/>
  <c r="O83" i="140"/>
  <c r="P83" i="140"/>
  <c r="Q83" i="140"/>
  <c r="R83" i="140"/>
  <c r="G84" i="140"/>
  <c r="H84" i="140"/>
  <c r="I84" i="140"/>
  <c r="J84" i="140"/>
  <c r="K84" i="140"/>
  <c r="L84" i="140"/>
  <c r="M84" i="140"/>
  <c r="N84" i="140"/>
  <c r="O84" i="140"/>
  <c r="P84" i="140"/>
  <c r="Q84" i="140"/>
  <c r="R84" i="140"/>
  <c r="G85" i="140"/>
  <c r="H85" i="140"/>
  <c r="I85" i="140"/>
  <c r="J85" i="140"/>
  <c r="K85" i="140"/>
  <c r="L85" i="140"/>
  <c r="M85" i="140"/>
  <c r="N85" i="140"/>
  <c r="O85" i="140"/>
  <c r="P85" i="140"/>
  <c r="Q85" i="140"/>
  <c r="R85" i="140"/>
  <c r="G86" i="140"/>
  <c r="H86" i="140"/>
  <c r="I86" i="140"/>
  <c r="J86" i="140"/>
  <c r="K86" i="140"/>
  <c r="L86" i="140"/>
  <c r="M86" i="140"/>
  <c r="N86" i="140"/>
  <c r="O86" i="140"/>
  <c r="P86" i="140"/>
  <c r="Q86" i="140"/>
  <c r="R86" i="140"/>
  <c r="G87" i="140"/>
  <c r="H87" i="140"/>
  <c r="I87" i="140"/>
  <c r="J87" i="140"/>
  <c r="K87" i="140"/>
  <c r="L87" i="140"/>
  <c r="M87" i="140"/>
  <c r="N87" i="140"/>
  <c r="O87" i="140"/>
  <c r="P87" i="140"/>
  <c r="Q87" i="140"/>
  <c r="R87" i="140"/>
  <c r="G88" i="140"/>
  <c r="H88" i="140"/>
  <c r="I88" i="140"/>
  <c r="J88" i="140"/>
  <c r="K88" i="140"/>
  <c r="L88" i="140"/>
  <c r="M88" i="140"/>
  <c r="N88" i="140"/>
  <c r="O88" i="140"/>
  <c r="P88" i="140"/>
  <c r="Q88" i="140"/>
  <c r="R88" i="140"/>
  <c r="G89" i="140"/>
  <c r="H89" i="140"/>
  <c r="I89" i="140"/>
  <c r="J89" i="140"/>
  <c r="K89" i="140"/>
  <c r="L89" i="140"/>
  <c r="M89" i="140"/>
  <c r="N89" i="140"/>
  <c r="O89" i="140"/>
  <c r="P89" i="140"/>
  <c r="Q89" i="140"/>
  <c r="R89" i="140"/>
  <c r="G90" i="140"/>
  <c r="H90" i="140"/>
  <c r="I90" i="140"/>
  <c r="J90" i="140"/>
  <c r="K90" i="140"/>
  <c r="L90" i="140"/>
  <c r="M90" i="140"/>
  <c r="N90" i="140"/>
  <c r="O90" i="140"/>
  <c r="P90" i="140"/>
  <c r="Q90" i="140"/>
  <c r="R90" i="140"/>
  <c r="G91" i="140"/>
  <c r="H91" i="140"/>
  <c r="I91" i="140"/>
  <c r="J91" i="140"/>
  <c r="K91" i="140"/>
  <c r="L91" i="140"/>
  <c r="M91" i="140"/>
  <c r="N91" i="140"/>
  <c r="O91" i="140"/>
  <c r="P91" i="140"/>
  <c r="Q91" i="140"/>
  <c r="R91" i="140"/>
  <c r="G92" i="140"/>
  <c r="H92" i="140"/>
  <c r="I92" i="140"/>
  <c r="J92" i="140"/>
  <c r="K92" i="140"/>
  <c r="L92" i="140"/>
  <c r="M92" i="140"/>
  <c r="N92" i="140"/>
  <c r="O92" i="140"/>
  <c r="P92" i="140"/>
  <c r="Q92" i="140"/>
  <c r="R92" i="140"/>
  <c r="G93" i="140"/>
  <c r="H93" i="140"/>
  <c r="I93" i="140"/>
  <c r="J93" i="140"/>
  <c r="K93" i="140"/>
  <c r="L93" i="140"/>
  <c r="M93" i="140"/>
  <c r="N93" i="140"/>
  <c r="O93" i="140"/>
  <c r="P93" i="140"/>
  <c r="Q93" i="140"/>
  <c r="R93" i="140"/>
  <c r="G94" i="140"/>
  <c r="H94" i="140"/>
  <c r="I94" i="140"/>
  <c r="J94" i="140"/>
  <c r="K94" i="140"/>
  <c r="L94" i="140"/>
  <c r="M94" i="140"/>
  <c r="N94" i="140"/>
  <c r="O94" i="140"/>
  <c r="P94" i="140"/>
  <c r="Q94" i="140"/>
  <c r="R94" i="140"/>
  <c r="G95" i="140"/>
  <c r="H95" i="140"/>
  <c r="I95" i="140"/>
  <c r="J95" i="140"/>
  <c r="K95" i="140"/>
  <c r="L95" i="140"/>
  <c r="M95" i="140"/>
  <c r="N95" i="140"/>
  <c r="O95" i="140"/>
  <c r="P95" i="140"/>
  <c r="Q95" i="140"/>
  <c r="R95" i="140"/>
  <c r="G96" i="140"/>
  <c r="H96" i="140"/>
  <c r="I96" i="140"/>
  <c r="J96" i="140"/>
  <c r="K96" i="140"/>
  <c r="L96" i="140"/>
  <c r="M96" i="140"/>
  <c r="N96" i="140"/>
  <c r="O96" i="140"/>
  <c r="P96" i="140"/>
  <c r="Q96" i="140"/>
  <c r="R96" i="140"/>
  <c r="G97" i="140"/>
  <c r="H97" i="140"/>
  <c r="I97" i="140"/>
  <c r="J97" i="140"/>
  <c r="K97" i="140"/>
  <c r="L97" i="140"/>
  <c r="M97" i="140"/>
  <c r="N97" i="140"/>
  <c r="O97" i="140"/>
  <c r="P97" i="140"/>
  <c r="Q97" i="140"/>
  <c r="R97" i="140"/>
  <c r="G98" i="140"/>
  <c r="H98" i="140"/>
  <c r="I98" i="140"/>
  <c r="J98" i="140"/>
  <c r="K98" i="140"/>
  <c r="L98" i="140"/>
  <c r="M98" i="140"/>
  <c r="N98" i="140"/>
  <c r="O98" i="140"/>
  <c r="P98" i="140"/>
  <c r="Q98" i="140"/>
  <c r="R98" i="140"/>
  <c r="G99" i="140"/>
  <c r="H99" i="140"/>
  <c r="I99" i="140"/>
  <c r="J99" i="140"/>
  <c r="K99" i="140"/>
  <c r="L99" i="140"/>
  <c r="M99" i="140"/>
  <c r="N99" i="140"/>
  <c r="O99" i="140"/>
  <c r="P99" i="140"/>
  <c r="Q99" i="140"/>
  <c r="R99" i="140"/>
  <c r="G100" i="140"/>
  <c r="H100" i="140"/>
  <c r="I100" i="140"/>
  <c r="J100" i="140"/>
  <c r="K100" i="140"/>
  <c r="L100" i="140"/>
  <c r="M100" i="140"/>
  <c r="N100" i="140"/>
  <c r="O100" i="140"/>
  <c r="P100" i="140"/>
  <c r="Q100" i="140"/>
  <c r="R100" i="140"/>
  <c r="G101" i="140"/>
  <c r="H101" i="140"/>
  <c r="I101" i="140"/>
  <c r="J101" i="140"/>
  <c r="K101" i="140"/>
  <c r="L101" i="140"/>
  <c r="M101" i="140"/>
  <c r="N101" i="140"/>
  <c r="O101" i="140"/>
  <c r="P101" i="140"/>
  <c r="Q101" i="140"/>
  <c r="R101" i="140"/>
  <c r="G102" i="140"/>
  <c r="H102" i="140"/>
  <c r="I102" i="140"/>
  <c r="J102" i="140"/>
  <c r="K102" i="140"/>
  <c r="L102" i="140"/>
  <c r="M102" i="140"/>
  <c r="N102" i="140"/>
  <c r="O102" i="140"/>
  <c r="P102" i="140"/>
  <c r="Q102" i="140"/>
  <c r="R102" i="140"/>
  <c r="G103" i="140"/>
  <c r="H103" i="140"/>
  <c r="I103" i="140"/>
  <c r="J103" i="140"/>
  <c r="K103" i="140"/>
  <c r="L103" i="140"/>
  <c r="M103" i="140"/>
  <c r="N103" i="140"/>
  <c r="O103" i="140"/>
  <c r="P103" i="140"/>
  <c r="Q103" i="140"/>
  <c r="R103" i="140"/>
  <c r="G104" i="140"/>
  <c r="H104" i="140"/>
  <c r="I104" i="140"/>
  <c r="J104" i="140"/>
  <c r="K104" i="140"/>
  <c r="L104" i="140"/>
  <c r="M104" i="140"/>
  <c r="N104" i="140"/>
  <c r="O104" i="140"/>
  <c r="P104" i="140"/>
  <c r="Q104" i="140"/>
  <c r="R104" i="140"/>
  <c r="G105" i="140"/>
  <c r="H105" i="140"/>
  <c r="I105" i="140"/>
  <c r="J105" i="140"/>
  <c r="K105" i="140"/>
  <c r="L105" i="140"/>
  <c r="M105" i="140"/>
  <c r="N105" i="140"/>
  <c r="O105" i="140"/>
  <c r="P105" i="140"/>
  <c r="Q105" i="140"/>
  <c r="R105" i="140"/>
  <c r="G106" i="140"/>
  <c r="H106" i="140"/>
  <c r="I106" i="140"/>
  <c r="J106" i="140"/>
  <c r="K106" i="140"/>
  <c r="L106" i="140"/>
  <c r="M106" i="140"/>
  <c r="N106" i="140"/>
  <c r="O106" i="140"/>
  <c r="P106" i="140"/>
  <c r="Q106" i="140"/>
  <c r="R106" i="140"/>
  <c r="G107" i="140"/>
  <c r="H107" i="140"/>
  <c r="I107" i="140"/>
  <c r="J107" i="140"/>
  <c r="K107" i="140"/>
  <c r="L107" i="140"/>
  <c r="M107" i="140"/>
  <c r="N107" i="140"/>
  <c r="O107" i="140"/>
  <c r="P107" i="140"/>
  <c r="Q107" i="140"/>
  <c r="R107" i="140"/>
  <c r="G108" i="140"/>
  <c r="H108" i="140"/>
  <c r="I108" i="140"/>
  <c r="J108" i="140"/>
  <c r="K108" i="140"/>
  <c r="L108" i="140"/>
  <c r="M108" i="140"/>
  <c r="N108" i="140"/>
  <c r="O108" i="140"/>
  <c r="P108" i="140"/>
  <c r="Q108" i="140"/>
  <c r="R108" i="140"/>
  <c r="G109" i="140"/>
  <c r="H109" i="140"/>
  <c r="I109" i="140"/>
  <c r="J109" i="140"/>
  <c r="K109" i="140"/>
  <c r="L109" i="140"/>
  <c r="M109" i="140"/>
  <c r="N109" i="140"/>
  <c r="O109" i="140"/>
  <c r="P109" i="140"/>
  <c r="Q109" i="140"/>
  <c r="R109" i="140"/>
  <c r="H16" i="140"/>
  <c r="I16" i="140"/>
  <c r="J16" i="140"/>
  <c r="K16" i="140"/>
  <c r="L16" i="140"/>
  <c r="M16" i="140"/>
  <c r="N16" i="140"/>
  <c r="O16" i="140"/>
  <c r="P16" i="140"/>
  <c r="Q16" i="140"/>
  <c r="R16" i="140"/>
  <c r="G16" i="140"/>
  <c r="A1144" i="140"/>
  <c r="A1145" i="140"/>
  <c r="A1146" i="140"/>
  <c r="A1147" i="140"/>
  <c r="A1148" i="140"/>
  <c r="A1149" i="140"/>
  <c r="A1150" i="140"/>
  <c r="A1151" i="140"/>
  <c r="A1152" i="140"/>
  <c r="A1153" i="140"/>
  <c r="A1154" i="140"/>
  <c r="A1155" i="140"/>
  <c r="A1156" i="140"/>
  <c r="A1157" i="140"/>
  <c r="A1158" i="140"/>
  <c r="A1159" i="140"/>
  <c r="A1160" i="140"/>
  <c r="A1161" i="140"/>
  <c r="A1162" i="140"/>
  <c r="A1163" i="140"/>
  <c r="A1164" i="140"/>
  <c r="A1165" i="140"/>
  <c r="A1166" i="140"/>
  <c r="A1167" i="140"/>
  <c r="A1168" i="140"/>
  <c r="A1169" i="140"/>
  <c r="A1170" i="140"/>
  <c r="A1171" i="140"/>
  <c r="A1172" i="140"/>
  <c r="A1173" i="140"/>
  <c r="A1174" i="140"/>
  <c r="A1175" i="140"/>
  <c r="A1176" i="140"/>
  <c r="A1177" i="140"/>
  <c r="A1178" i="140"/>
  <c r="A1179" i="140"/>
  <c r="A1180" i="140"/>
  <c r="A1181" i="140"/>
  <c r="A1182" i="140"/>
  <c r="A1183" i="140"/>
  <c r="A1184" i="140"/>
  <c r="A1185" i="140"/>
  <c r="A1186" i="140"/>
  <c r="A1187" i="140"/>
  <c r="A1188" i="140"/>
  <c r="A1189" i="140"/>
  <c r="A1190" i="140"/>
  <c r="A1191" i="140"/>
  <c r="A1192" i="140"/>
  <c r="A1193" i="140"/>
  <c r="A1194" i="140"/>
  <c r="A1195" i="140"/>
  <c r="A1196" i="140"/>
  <c r="A1197" i="140"/>
  <c r="A1198" i="140"/>
  <c r="A1199" i="140"/>
  <c r="A1200" i="140"/>
  <c r="A1201" i="140"/>
  <c r="A1202" i="140"/>
  <c r="A1203" i="140"/>
  <c r="A1204" i="140"/>
  <c r="A1205" i="140"/>
  <c r="A1206" i="140"/>
  <c r="A1207" i="140"/>
  <c r="A1208" i="140"/>
  <c r="A1209" i="140"/>
  <c r="A1210" i="140"/>
  <c r="A1211" i="140"/>
  <c r="A1212" i="140"/>
  <c r="A1213" i="140"/>
  <c r="A1214" i="140"/>
  <c r="A1215" i="140"/>
  <c r="D1144" i="140"/>
  <c r="D1145" i="140"/>
  <c r="D1146" i="140"/>
  <c r="D1147" i="140"/>
  <c r="D1148" i="140"/>
  <c r="D1149" i="140"/>
  <c r="D1150" i="140"/>
  <c r="D1151" i="140"/>
  <c r="D1152" i="140"/>
  <c r="D1153" i="140"/>
  <c r="D1154" i="140"/>
  <c r="D1155" i="140"/>
  <c r="D1156" i="140"/>
  <c r="D1157" i="140"/>
  <c r="D1158" i="140"/>
  <c r="D1159" i="140"/>
  <c r="D1160" i="140"/>
  <c r="D1161" i="140"/>
  <c r="D1162" i="140"/>
  <c r="D1163" i="140"/>
  <c r="D1164" i="140"/>
  <c r="D1165" i="140"/>
  <c r="D1166" i="140"/>
  <c r="D1167" i="140"/>
  <c r="D1168" i="140"/>
  <c r="D1169" i="140"/>
  <c r="D1170" i="140"/>
  <c r="D1171" i="140"/>
  <c r="D1172" i="140"/>
  <c r="D1173" i="140"/>
  <c r="D1174" i="140"/>
  <c r="D1175" i="140"/>
  <c r="D1176" i="140"/>
  <c r="D1177" i="140"/>
  <c r="D1178" i="140"/>
  <c r="D1179" i="140"/>
  <c r="D1180" i="140"/>
  <c r="D1181" i="140"/>
  <c r="D1182" i="140"/>
  <c r="D1183" i="140"/>
  <c r="D1184" i="140"/>
  <c r="D1185" i="140"/>
  <c r="D1186" i="140"/>
  <c r="D1187" i="140"/>
  <c r="D1188" i="140"/>
  <c r="D1189" i="140"/>
  <c r="D1190" i="140"/>
  <c r="D1191" i="140"/>
  <c r="D1192" i="140"/>
  <c r="D1193" i="140"/>
  <c r="D1194" i="140"/>
  <c r="D1195" i="140"/>
  <c r="D1196" i="140"/>
  <c r="D1197" i="140"/>
  <c r="D1198" i="140"/>
  <c r="D1199" i="140"/>
  <c r="D1200" i="140"/>
  <c r="D1201" i="140"/>
  <c r="D1202" i="140"/>
  <c r="D1203" i="140"/>
  <c r="D1204" i="140"/>
  <c r="D1205" i="140"/>
  <c r="D1206" i="140"/>
  <c r="D1207" i="140"/>
  <c r="D1208" i="140"/>
  <c r="D1209" i="140"/>
  <c r="D1210" i="140"/>
  <c r="D1211" i="140"/>
  <c r="D1212" i="140"/>
  <c r="D1213" i="140"/>
  <c r="D1214" i="140"/>
  <c r="D1215" i="140"/>
  <c r="V110" i="141"/>
  <c r="W110" i="141"/>
  <c r="X110" i="141"/>
  <c r="Y110" i="141"/>
  <c r="Z110" i="141"/>
  <c r="AA110" i="141"/>
  <c r="AB110" i="141"/>
  <c r="AC110" i="141"/>
  <c r="AD110" i="141"/>
  <c r="AE110" i="141"/>
  <c r="AF110" i="141"/>
  <c r="AG110" i="141"/>
  <c r="AH110" i="141"/>
  <c r="V111" i="141"/>
  <c r="W111" i="141"/>
  <c r="AH111" i="141" s="1"/>
  <c r="X111" i="141"/>
  <c r="Y111" i="141"/>
  <c r="Z111" i="141"/>
  <c r="AA111" i="141"/>
  <c r="AB111" i="141"/>
  <c r="AC111" i="141"/>
  <c r="AD111" i="141"/>
  <c r="AE111" i="141"/>
  <c r="AF111" i="141"/>
  <c r="AG111" i="141"/>
  <c r="V112" i="141"/>
  <c r="W112" i="141"/>
  <c r="X112" i="141"/>
  <c r="Y112" i="141"/>
  <c r="Z112" i="141"/>
  <c r="AA112" i="141"/>
  <c r="AB112" i="141"/>
  <c r="AC112" i="141"/>
  <c r="AD112" i="141"/>
  <c r="AE112" i="141"/>
  <c r="AF112" i="141"/>
  <c r="AG112" i="141"/>
  <c r="AH112" i="141"/>
  <c r="V113" i="141"/>
  <c r="AH113" i="141" s="1"/>
  <c r="W113" i="141"/>
  <c r="X113" i="141"/>
  <c r="Y113" i="141"/>
  <c r="Z113" i="141"/>
  <c r="AA113" i="141"/>
  <c r="AB113" i="141"/>
  <c r="AC113" i="141"/>
  <c r="AD113" i="141"/>
  <c r="AE113" i="141"/>
  <c r="AF113" i="141"/>
  <c r="AG113" i="141"/>
  <c r="V114" i="141"/>
  <c r="AH114" i="141" s="1"/>
  <c r="W114" i="141"/>
  <c r="X114" i="141"/>
  <c r="Y114" i="141"/>
  <c r="Z114" i="141"/>
  <c r="AA114" i="141"/>
  <c r="AB114" i="141"/>
  <c r="AC114" i="141"/>
  <c r="AD114" i="141"/>
  <c r="AE114" i="141"/>
  <c r="AF114" i="141"/>
  <c r="AG114" i="141"/>
  <c r="V115" i="141"/>
  <c r="AH115" i="141" s="1"/>
  <c r="W115" i="141"/>
  <c r="X115" i="141"/>
  <c r="Y115" i="141"/>
  <c r="Z115" i="141"/>
  <c r="AA115" i="141"/>
  <c r="AB115" i="141"/>
  <c r="AC115" i="141"/>
  <c r="AD115" i="141"/>
  <c r="AE115" i="141"/>
  <c r="AF115" i="141"/>
  <c r="AG115" i="141"/>
  <c r="G110" i="141"/>
  <c r="H110" i="141"/>
  <c r="I110" i="141"/>
  <c r="J110" i="141"/>
  <c r="K110" i="141"/>
  <c r="L110" i="141"/>
  <c r="M110" i="141"/>
  <c r="N110" i="141"/>
  <c r="O110" i="141"/>
  <c r="P110" i="141"/>
  <c r="Q110" i="141"/>
  <c r="R110" i="141"/>
  <c r="S110" i="141"/>
  <c r="G111" i="141"/>
  <c r="H111" i="141"/>
  <c r="S111" i="141" s="1"/>
  <c r="I111" i="141"/>
  <c r="J111" i="141"/>
  <c r="K111" i="141"/>
  <c r="L111" i="141"/>
  <c r="M111" i="141"/>
  <c r="N111" i="141"/>
  <c r="O111" i="141"/>
  <c r="P111" i="141"/>
  <c r="Q111" i="141"/>
  <c r="R111" i="141"/>
  <c r="G112" i="141"/>
  <c r="H112" i="141"/>
  <c r="I112" i="141"/>
  <c r="J112" i="141"/>
  <c r="K112" i="141"/>
  <c r="L112" i="141"/>
  <c r="M112" i="141"/>
  <c r="N112" i="141"/>
  <c r="O112" i="141"/>
  <c r="P112" i="141"/>
  <c r="Q112" i="141"/>
  <c r="R112" i="141"/>
  <c r="S112" i="141"/>
  <c r="G113" i="141"/>
  <c r="H113" i="141"/>
  <c r="I113" i="141"/>
  <c r="J113" i="141"/>
  <c r="K113" i="141"/>
  <c r="L113" i="141"/>
  <c r="M113" i="141"/>
  <c r="N113" i="141"/>
  <c r="O113" i="141"/>
  <c r="P113" i="141"/>
  <c r="Q113" i="141"/>
  <c r="R113" i="141"/>
  <c r="S113" i="141"/>
  <c r="G114" i="141"/>
  <c r="S114" i="141" s="1"/>
  <c r="H114" i="141"/>
  <c r="I114" i="141"/>
  <c r="J114" i="141"/>
  <c r="K114" i="141"/>
  <c r="L114" i="141"/>
  <c r="M114" i="141"/>
  <c r="N114" i="141"/>
  <c r="O114" i="141"/>
  <c r="P114" i="141"/>
  <c r="Q114" i="141"/>
  <c r="R114" i="141"/>
  <c r="G115" i="141"/>
  <c r="S115" i="141" s="1"/>
  <c r="H115" i="141"/>
  <c r="I115" i="141"/>
  <c r="J115" i="141"/>
  <c r="K115" i="141"/>
  <c r="L115" i="141"/>
  <c r="M115" i="141"/>
  <c r="N115" i="141"/>
  <c r="O115" i="141"/>
  <c r="P115" i="141"/>
  <c r="Q115" i="141"/>
  <c r="R115" i="141"/>
  <c r="V17" i="141"/>
  <c r="W17" i="141"/>
  <c r="X17" i="141"/>
  <c r="Y17" i="141"/>
  <c r="Z17" i="141"/>
  <c r="AA17" i="141"/>
  <c r="AB17" i="141"/>
  <c r="AC17" i="141"/>
  <c r="AD17" i="141"/>
  <c r="AE17" i="141"/>
  <c r="AF17" i="141"/>
  <c r="AG17" i="141"/>
  <c r="V18" i="141"/>
  <c r="W18" i="141"/>
  <c r="X18" i="141"/>
  <c r="Y18" i="141"/>
  <c r="Z18" i="141"/>
  <c r="AA18" i="141"/>
  <c r="AB18" i="141"/>
  <c r="AC18" i="141"/>
  <c r="AD18" i="141"/>
  <c r="AE18" i="141"/>
  <c r="AF18" i="141"/>
  <c r="AG18" i="141"/>
  <c r="V19" i="141"/>
  <c r="W19" i="141"/>
  <c r="X19" i="141"/>
  <c r="Y19" i="141"/>
  <c r="Z19" i="141"/>
  <c r="AA19" i="141"/>
  <c r="AB19" i="141"/>
  <c r="AC19" i="141"/>
  <c r="AD19" i="141"/>
  <c r="AE19" i="141"/>
  <c r="AF19" i="141"/>
  <c r="AG19" i="141"/>
  <c r="V20" i="141"/>
  <c r="W20" i="141"/>
  <c r="X20" i="141"/>
  <c r="Y20" i="141"/>
  <c r="Z20" i="141"/>
  <c r="AA20" i="141"/>
  <c r="AB20" i="141"/>
  <c r="AC20" i="141"/>
  <c r="AD20" i="141"/>
  <c r="AE20" i="141"/>
  <c r="AF20" i="141"/>
  <c r="AG20" i="141"/>
  <c r="V21" i="141"/>
  <c r="W21" i="141"/>
  <c r="X21" i="141"/>
  <c r="Y21" i="141"/>
  <c r="Z21" i="141"/>
  <c r="AA21" i="141"/>
  <c r="AB21" i="141"/>
  <c r="AC21" i="141"/>
  <c r="AD21" i="141"/>
  <c r="AE21" i="141"/>
  <c r="AF21" i="141"/>
  <c r="AG21" i="141"/>
  <c r="V22" i="141"/>
  <c r="W22" i="141"/>
  <c r="X22" i="141"/>
  <c r="Y22" i="141"/>
  <c r="Z22" i="141"/>
  <c r="AA22" i="141"/>
  <c r="AB22" i="141"/>
  <c r="AC22" i="141"/>
  <c r="AD22" i="141"/>
  <c r="AE22" i="141"/>
  <c r="AF22" i="141"/>
  <c r="AG22" i="141"/>
  <c r="V23" i="141"/>
  <c r="W23" i="141"/>
  <c r="X23" i="141"/>
  <c r="Y23" i="141"/>
  <c r="Z23" i="141"/>
  <c r="AA23" i="141"/>
  <c r="AB23" i="141"/>
  <c r="AC23" i="141"/>
  <c r="AD23" i="141"/>
  <c r="AE23" i="141"/>
  <c r="AF23" i="141"/>
  <c r="AG23" i="141"/>
  <c r="V24" i="141"/>
  <c r="W24" i="141"/>
  <c r="X24" i="141"/>
  <c r="Y24" i="141"/>
  <c r="Z24" i="141"/>
  <c r="AA24" i="141"/>
  <c r="AB24" i="141"/>
  <c r="AC24" i="141"/>
  <c r="AD24" i="141"/>
  <c r="AE24" i="141"/>
  <c r="AF24" i="141"/>
  <c r="AG24" i="141"/>
  <c r="V25" i="141"/>
  <c r="W25" i="141"/>
  <c r="X25" i="141"/>
  <c r="Y25" i="141"/>
  <c r="Z25" i="141"/>
  <c r="AA25" i="141"/>
  <c r="AB25" i="141"/>
  <c r="AC25" i="141"/>
  <c r="AD25" i="141"/>
  <c r="AE25" i="141"/>
  <c r="AF25" i="141"/>
  <c r="AG25" i="141"/>
  <c r="V26" i="141"/>
  <c r="W26" i="141"/>
  <c r="X26" i="141"/>
  <c r="Y26" i="141"/>
  <c r="Z26" i="141"/>
  <c r="AA26" i="141"/>
  <c r="AB26" i="141"/>
  <c r="AC26" i="141"/>
  <c r="AD26" i="141"/>
  <c r="AE26" i="141"/>
  <c r="AF26" i="141"/>
  <c r="AG26" i="141"/>
  <c r="V27" i="141"/>
  <c r="W27" i="141"/>
  <c r="X27" i="141"/>
  <c r="Y27" i="141"/>
  <c r="Z27" i="141"/>
  <c r="AA27" i="141"/>
  <c r="AB27" i="141"/>
  <c r="AC27" i="141"/>
  <c r="AD27" i="141"/>
  <c r="AE27" i="141"/>
  <c r="AF27" i="141"/>
  <c r="AG27" i="141"/>
  <c r="V28" i="141"/>
  <c r="W28" i="141"/>
  <c r="X28" i="141"/>
  <c r="Y28" i="141"/>
  <c r="Z28" i="141"/>
  <c r="AA28" i="141"/>
  <c r="AB28" i="141"/>
  <c r="AC28" i="141"/>
  <c r="AD28" i="141"/>
  <c r="AE28" i="141"/>
  <c r="AF28" i="141"/>
  <c r="AG28" i="141"/>
  <c r="V29" i="141"/>
  <c r="W29" i="141"/>
  <c r="X29" i="141"/>
  <c r="Y29" i="141"/>
  <c r="Z29" i="141"/>
  <c r="AA29" i="141"/>
  <c r="AB29" i="141"/>
  <c r="AC29" i="141"/>
  <c r="AD29" i="141"/>
  <c r="AE29" i="141"/>
  <c r="AF29" i="141"/>
  <c r="AG29" i="141"/>
  <c r="V30" i="141"/>
  <c r="W30" i="141"/>
  <c r="X30" i="141"/>
  <c r="Y30" i="141"/>
  <c r="Z30" i="141"/>
  <c r="AA30" i="141"/>
  <c r="AB30" i="141"/>
  <c r="AC30" i="141"/>
  <c r="AD30" i="141"/>
  <c r="AE30" i="141"/>
  <c r="AF30" i="141"/>
  <c r="AG30" i="141"/>
  <c r="V31" i="141"/>
  <c r="W31" i="141"/>
  <c r="X31" i="141"/>
  <c r="Y31" i="141"/>
  <c r="Z31" i="141"/>
  <c r="AA31" i="141"/>
  <c r="AB31" i="141"/>
  <c r="AC31" i="141"/>
  <c r="AD31" i="141"/>
  <c r="AE31" i="141"/>
  <c r="AF31" i="141"/>
  <c r="AG31" i="141"/>
  <c r="V32" i="141"/>
  <c r="W32" i="141"/>
  <c r="X32" i="141"/>
  <c r="Y32" i="141"/>
  <c r="Z32" i="141"/>
  <c r="AA32" i="141"/>
  <c r="AB32" i="141"/>
  <c r="AC32" i="141"/>
  <c r="AD32" i="141"/>
  <c r="AE32" i="141"/>
  <c r="AF32" i="141"/>
  <c r="AG32" i="141"/>
  <c r="V33" i="141"/>
  <c r="W33" i="141"/>
  <c r="X33" i="141"/>
  <c r="Y33" i="141"/>
  <c r="Z33" i="141"/>
  <c r="AA33" i="141"/>
  <c r="AB33" i="141"/>
  <c r="AC33" i="141"/>
  <c r="AD33" i="141"/>
  <c r="AE33" i="141"/>
  <c r="AF33" i="141"/>
  <c r="AG33" i="141"/>
  <c r="V34" i="141"/>
  <c r="W34" i="141"/>
  <c r="X34" i="141"/>
  <c r="Y34" i="141"/>
  <c r="Z34" i="141"/>
  <c r="AA34" i="141"/>
  <c r="AB34" i="141"/>
  <c r="AC34" i="141"/>
  <c r="AD34" i="141"/>
  <c r="AE34" i="141"/>
  <c r="AF34" i="141"/>
  <c r="AG34" i="141"/>
  <c r="V35" i="141"/>
  <c r="W35" i="141"/>
  <c r="X35" i="141"/>
  <c r="Y35" i="141"/>
  <c r="Z35" i="141"/>
  <c r="AA35" i="141"/>
  <c r="AB35" i="141"/>
  <c r="AC35" i="141"/>
  <c r="AD35" i="141"/>
  <c r="AE35" i="141"/>
  <c r="AF35" i="141"/>
  <c r="AG35" i="141"/>
  <c r="V36" i="141"/>
  <c r="W36" i="141"/>
  <c r="X36" i="141"/>
  <c r="Y36" i="141"/>
  <c r="Z36" i="141"/>
  <c r="AA36" i="141"/>
  <c r="AB36" i="141"/>
  <c r="AC36" i="141"/>
  <c r="AD36" i="141"/>
  <c r="AE36" i="141"/>
  <c r="AF36" i="141"/>
  <c r="AG36" i="141"/>
  <c r="V37" i="141"/>
  <c r="W37" i="141"/>
  <c r="X37" i="141"/>
  <c r="Y37" i="141"/>
  <c r="Z37" i="141"/>
  <c r="AA37" i="141"/>
  <c r="AB37" i="141"/>
  <c r="AC37" i="141"/>
  <c r="AD37" i="141"/>
  <c r="AE37" i="141"/>
  <c r="AF37" i="141"/>
  <c r="AG37" i="141"/>
  <c r="V38" i="141"/>
  <c r="W38" i="141"/>
  <c r="X38" i="141"/>
  <c r="Y38" i="141"/>
  <c r="Z38" i="141"/>
  <c r="AA38" i="141"/>
  <c r="AB38" i="141"/>
  <c r="AC38" i="141"/>
  <c r="AD38" i="141"/>
  <c r="AE38" i="141"/>
  <c r="AF38" i="141"/>
  <c r="AG38" i="141"/>
  <c r="V39" i="141"/>
  <c r="W39" i="141"/>
  <c r="X39" i="141"/>
  <c r="Y39" i="141"/>
  <c r="Z39" i="141"/>
  <c r="AA39" i="141"/>
  <c r="AB39" i="141"/>
  <c r="AC39" i="141"/>
  <c r="AD39" i="141"/>
  <c r="AE39" i="141"/>
  <c r="AF39" i="141"/>
  <c r="AG39" i="141"/>
  <c r="V40" i="141"/>
  <c r="W40" i="141"/>
  <c r="X40" i="141"/>
  <c r="Y40" i="141"/>
  <c r="Z40" i="141"/>
  <c r="AA40" i="141"/>
  <c r="AB40" i="141"/>
  <c r="AC40" i="141"/>
  <c r="AD40" i="141"/>
  <c r="AE40" i="141"/>
  <c r="AF40" i="141"/>
  <c r="AG40" i="141"/>
  <c r="V41" i="141"/>
  <c r="W41" i="141"/>
  <c r="X41" i="141"/>
  <c r="Y41" i="141"/>
  <c r="Z41" i="141"/>
  <c r="AA41" i="141"/>
  <c r="AB41" i="141"/>
  <c r="AC41" i="141"/>
  <c r="AD41" i="141"/>
  <c r="AE41" i="141"/>
  <c r="AF41" i="141"/>
  <c r="AG41" i="141"/>
  <c r="V42" i="141"/>
  <c r="W42" i="141"/>
  <c r="X42" i="141"/>
  <c r="Y42" i="141"/>
  <c r="Z42" i="141"/>
  <c r="AA42" i="141"/>
  <c r="AB42" i="141"/>
  <c r="AC42" i="141"/>
  <c r="AD42" i="141"/>
  <c r="AE42" i="141"/>
  <c r="AF42" i="141"/>
  <c r="AG42" i="141"/>
  <c r="V43" i="141"/>
  <c r="W43" i="141"/>
  <c r="X43" i="141"/>
  <c r="Y43" i="141"/>
  <c r="Z43" i="141"/>
  <c r="AA43" i="141"/>
  <c r="AB43" i="141"/>
  <c r="AC43" i="141"/>
  <c r="AD43" i="141"/>
  <c r="AE43" i="141"/>
  <c r="AF43" i="141"/>
  <c r="AG43" i="141"/>
  <c r="V44" i="141"/>
  <c r="W44" i="141"/>
  <c r="X44" i="141"/>
  <c r="Y44" i="141"/>
  <c r="Z44" i="141"/>
  <c r="AA44" i="141"/>
  <c r="AB44" i="141"/>
  <c r="AC44" i="141"/>
  <c r="AD44" i="141"/>
  <c r="AE44" i="141"/>
  <c r="AF44" i="141"/>
  <c r="AG44" i="141"/>
  <c r="V45" i="141"/>
  <c r="W45" i="141"/>
  <c r="X45" i="141"/>
  <c r="Y45" i="141"/>
  <c r="Z45" i="141"/>
  <c r="AA45" i="141"/>
  <c r="AB45" i="141"/>
  <c r="AC45" i="141"/>
  <c r="AD45" i="141"/>
  <c r="AE45" i="141"/>
  <c r="AF45" i="141"/>
  <c r="AG45" i="141"/>
  <c r="V46" i="141"/>
  <c r="W46" i="141"/>
  <c r="X46" i="141"/>
  <c r="Y46" i="141"/>
  <c r="Z46" i="141"/>
  <c r="AA46" i="141"/>
  <c r="AB46" i="141"/>
  <c r="AC46" i="141"/>
  <c r="AD46" i="141"/>
  <c r="AE46" i="141"/>
  <c r="AF46" i="141"/>
  <c r="AG46" i="141"/>
  <c r="V47" i="141"/>
  <c r="W47" i="141"/>
  <c r="X47" i="141"/>
  <c r="Y47" i="141"/>
  <c r="Z47" i="141"/>
  <c r="AA47" i="141"/>
  <c r="AB47" i="141"/>
  <c r="AC47" i="141"/>
  <c r="AD47" i="141"/>
  <c r="AE47" i="141"/>
  <c r="AF47" i="141"/>
  <c r="AG47" i="141"/>
  <c r="V48" i="141"/>
  <c r="W48" i="141"/>
  <c r="X48" i="141"/>
  <c r="Y48" i="141"/>
  <c r="Z48" i="141"/>
  <c r="AA48" i="141"/>
  <c r="AB48" i="141"/>
  <c r="AC48" i="141"/>
  <c r="AD48" i="141"/>
  <c r="AE48" i="141"/>
  <c r="AF48" i="141"/>
  <c r="AG48" i="141"/>
  <c r="V49" i="141"/>
  <c r="W49" i="141"/>
  <c r="X49" i="141"/>
  <c r="Y49" i="141"/>
  <c r="Z49" i="141"/>
  <c r="AA49" i="141"/>
  <c r="AB49" i="141"/>
  <c r="AC49" i="141"/>
  <c r="AD49" i="141"/>
  <c r="AE49" i="141"/>
  <c r="AF49" i="141"/>
  <c r="AG49" i="141"/>
  <c r="V50" i="141"/>
  <c r="W50" i="141"/>
  <c r="X50" i="141"/>
  <c r="Y50" i="141"/>
  <c r="Z50" i="141"/>
  <c r="AA50" i="141"/>
  <c r="AB50" i="141"/>
  <c r="AC50" i="141"/>
  <c r="AD50" i="141"/>
  <c r="AE50" i="141"/>
  <c r="AF50" i="141"/>
  <c r="AG50" i="141"/>
  <c r="V51" i="141"/>
  <c r="W51" i="141"/>
  <c r="X51" i="141"/>
  <c r="Y51" i="141"/>
  <c r="Z51" i="141"/>
  <c r="AA51" i="141"/>
  <c r="AB51" i="141"/>
  <c r="AC51" i="141"/>
  <c r="AD51" i="141"/>
  <c r="AE51" i="141"/>
  <c r="AF51" i="141"/>
  <c r="AG51" i="141"/>
  <c r="V52" i="141"/>
  <c r="W52" i="141"/>
  <c r="X52" i="141"/>
  <c r="Y52" i="141"/>
  <c r="Z52" i="141"/>
  <c r="AA52" i="141"/>
  <c r="AB52" i="141"/>
  <c r="AC52" i="141"/>
  <c r="AD52" i="141"/>
  <c r="AE52" i="141"/>
  <c r="AF52" i="141"/>
  <c r="AG52" i="141"/>
  <c r="V53" i="141"/>
  <c r="W53" i="141"/>
  <c r="X53" i="141"/>
  <c r="Y53" i="141"/>
  <c r="Z53" i="141"/>
  <c r="AA53" i="141"/>
  <c r="AB53" i="141"/>
  <c r="AC53" i="141"/>
  <c r="AD53" i="141"/>
  <c r="AE53" i="141"/>
  <c r="AF53" i="141"/>
  <c r="AG53" i="141"/>
  <c r="V54" i="141"/>
  <c r="W54" i="141"/>
  <c r="X54" i="141"/>
  <c r="Y54" i="141"/>
  <c r="Z54" i="141"/>
  <c r="AA54" i="141"/>
  <c r="AB54" i="141"/>
  <c r="AC54" i="141"/>
  <c r="AD54" i="141"/>
  <c r="AE54" i="141"/>
  <c r="AF54" i="141"/>
  <c r="AG54" i="141"/>
  <c r="V55" i="141"/>
  <c r="W55" i="141"/>
  <c r="X55" i="141"/>
  <c r="Y55" i="141"/>
  <c r="Z55" i="141"/>
  <c r="AA55" i="141"/>
  <c r="AB55" i="141"/>
  <c r="AC55" i="141"/>
  <c r="AD55" i="141"/>
  <c r="AE55" i="141"/>
  <c r="AF55" i="141"/>
  <c r="AG55" i="141"/>
  <c r="V56" i="141"/>
  <c r="W56" i="141"/>
  <c r="X56" i="141"/>
  <c r="Y56" i="141"/>
  <c r="Z56" i="141"/>
  <c r="AA56" i="141"/>
  <c r="AB56" i="141"/>
  <c r="AC56" i="141"/>
  <c r="AD56" i="141"/>
  <c r="AE56" i="141"/>
  <c r="AF56" i="141"/>
  <c r="AG56" i="141"/>
  <c r="V57" i="141"/>
  <c r="W57" i="141"/>
  <c r="X57" i="141"/>
  <c r="Y57" i="141"/>
  <c r="Z57" i="141"/>
  <c r="AA57" i="141"/>
  <c r="AB57" i="141"/>
  <c r="AC57" i="141"/>
  <c r="AD57" i="141"/>
  <c r="AE57" i="141"/>
  <c r="AF57" i="141"/>
  <c r="AG57" i="141"/>
  <c r="V58" i="141"/>
  <c r="W58" i="141"/>
  <c r="X58" i="141"/>
  <c r="Y58" i="141"/>
  <c r="Z58" i="141"/>
  <c r="AA58" i="141"/>
  <c r="AB58" i="141"/>
  <c r="AC58" i="141"/>
  <c r="AD58" i="141"/>
  <c r="AE58" i="141"/>
  <c r="AF58" i="141"/>
  <c r="AG58" i="141"/>
  <c r="V59" i="141"/>
  <c r="W59" i="141"/>
  <c r="X59" i="141"/>
  <c r="Y59" i="141"/>
  <c r="Z59" i="141"/>
  <c r="AA59" i="141"/>
  <c r="AB59" i="141"/>
  <c r="AC59" i="141"/>
  <c r="AD59" i="141"/>
  <c r="AE59" i="141"/>
  <c r="AF59" i="141"/>
  <c r="AG59" i="141"/>
  <c r="V60" i="141"/>
  <c r="W60" i="141"/>
  <c r="X60" i="141"/>
  <c r="Y60" i="141"/>
  <c r="Z60" i="141"/>
  <c r="AA60" i="141"/>
  <c r="AB60" i="141"/>
  <c r="AC60" i="141"/>
  <c r="AD60" i="141"/>
  <c r="AE60" i="141"/>
  <c r="AF60" i="141"/>
  <c r="AG60" i="141"/>
  <c r="V61" i="141"/>
  <c r="W61" i="141"/>
  <c r="X61" i="141"/>
  <c r="Y61" i="141"/>
  <c r="Z61" i="141"/>
  <c r="AA61" i="141"/>
  <c r="AB61" i="141"/>
  <c r="AC61" i="141"/>
  <c r="AD61" i="141"/>
  <c r="AE61" i="141"/>
  <c r="AF61" i="141"/>
  <c r="AG61" i="141"/>
  <c r="V62" i="141"/>
  <c r="W62" i="141"/>
  <c r="X62" i="141"/>
  <c r="Y62" i="141"/>
  <c r="Z62" i="141"/>
  <c r="AA62" i="141"/>
  <c r="AB62" i="141"/>
  <c r="AC62" i="141"/>
  <c r="AD62" i="141"/>
  <c r="AE62" i="141"/>
  <c r="AF62" i="141"/>
  <c r="AG62" i="141"/>
  <c r="V63" i="141"/>
  <c r="W63" i="141"/>
  <c r="X63" i="141"/>
  <c r="Y63" i="141"/>
  <c r="Z63" i="141"/>
  <c r="AA63" i="141"/>
  <c r="AB63" i="141"/>
  <c r="AC63" i="141"/>
  <c r="AD63" i="141"/>
  <c r="AE63" i="141"/>
  <c r="AF63" i="141"/>
  <c r="AG63" i="141"/>
  <c r="V64" i="141"/>
  <c r="W64" i="141"/>
  <c r="X64" i="141"/>
  <c r="Y64" i="141"/>
  <c r="Z64" i="141"/>
  <c r="AA64" i="141"/>
  <c r="AB64" i="141"/>
  <c r="AC64" i="141"/>
  <c r="AD64" i="141"/>
  <c r="AE64" i="141"/>
  <c r="AF64" i="141"/>
  <c r="AG64" i="141"/>
  <c r="V65" i="141"/>
  <c r="W65" i="141"/>
  <c r="X65" i="141"/>
  <c r="Y65" i="141"/>
  <c r="Z65" i="141"/>
  <c r="AA65" i="141"/>
  <c r="AB65" i="141"/>
  <c r="AC65" i="141"/>
  <c r="AD65" i="141"/>
  <c r="AE65" i="141"/>
  <c r="AF65" i="141"/>
  <c r="AG65" i="141"/>
  <c r="V66" i="141"/>
  <c r="W66" i="141"/>
  <c r="X66" i="141"/>
  <c r="Y66" i="141"/>
  <c r="Z66" i="141"/>
  <c r="AA66" i="141"/>
  <c r="AB66" i="141"/>
  <c r="AC66" i="141"/>
  <c r="AD66" i="141"/>
  <c r="AE66" i="141"/>
  <c r="AF66" i="141"/>
  <c r="AG66" i="141"/>
  <c r="V67" i="141"/>
  <c r="W67" i="141"/>
  <c r="X67" i="141"/>
  <c r="Y67" i="141"/>
  <c r="Z67" i="141"/>
  <c r="AA67" i="141"/>
  <c r="AB67" i="141"/>
  <c r="AC67" i="141"/>
  <c r="AD67" i="141"/>
  <c r="AE67" i="141"/>
  <c r="AF67" i="141"/>
  <c r="AG67" i="141"/>
  <c r="V68" i="141"/>
  <c r="W68" i="141"/>
  <c r="X68" i="141"/>
  <c r="Y68" i="141"/>
  <c r="Z68" i="141"/>
  <c r="AA68" i="141"/>
  <c r="AB68" i="141"/>
  <c r="AC68" i="141"/>
  <c r="AD68" i="141"/>
  <c r="AE68" i="141"/>
  <c r="AF68" i="141"/>
  <c r="AG68" i="141"/>
  <c r="V69" i="141"/>
  <c r="W69" i="141"/>
  <c r="X69" i="141"/>
  <c r="Y69" i="141"/>
  <c r="Z69" i="141"/>
  <c r="AA69" i="141"/>
  <c r="AB69" i="141"/>
  <c r="AC69" i="141"/>
  <c r="AD69" i="141"/>
  <c r="AE69" i="141"/>
  <c r="AF69" i="141"/>
  <c r="AG69" i="141"/>
  <c r="V70" i="141"/>
  <c r="W70" i="141"/>
  <c r="X70" i="141"/>
  <c r="Y70" i="141"/>
  <c r="Z70" i="141"/>
  <c r="AA70" i="141"/>
  <c r="AB70" i="141"/>
  <c r="AC70" i="141"/>
  <c r="AD70" i="141"/>
  <c r="AE70" i="141"/>
  <c r="AF70" i="141"/>
  <c r="AG70" i="141"/>
  <c r="V71" i="141"/>
  <c r="W71" i="141"/>
  <c r="X71" i="141"/>
  <c r="Y71" i="141"/>
  <c r="Z71" i="141"/>
  <c r="AA71" i="141"/>
  <c r="AB71" i="141"/>
  <c r="AC71" i="141"/>
  <c r="AD71" i="141"/>
  <c r="AE71" i="141"/>
  <c r="AF71" i="141"/>
  <c r="AG71" i="141"/>
  <c r="V72" i="141"/>
  <c r="W72" i="141"/>
  <c r="X72" i="141"/>
  <c r="Y72" i="141"/>
  <c r="Z72" i="141"/>
  <c r="AA72" i="141"/>
  <c r="AB72" i="141"/>
  <c r="AC72" i="141"/>
  <c r="AD72" i="141"/>
  <c r="AE72" i="141"/>
  <c r="AF72" i="141"/>
  <c r="AG72" i="141"/>
  <c r="V73" i="141"/>
  <c r="W73" i="141"/>
  <c r="X73" i="141"/>
  <c r="Y73" i="141"/>
  <c r="Z73" i="141"/>
  <c r="AA73" i="141"/>
  <c r="AB73" i="141"/>
  <c r="AC73" i="141"/>
  <c r="AD73" i="141"/>
  <c r="AE73" i="141"/>
  <c r="AF73" i="141"/>
  <c r="AG73" i="141"/>
  <c r="V74" i="141"/>
  <c r="W74" i="141"/>
  <c r="X74" i="141"/>
  <c r="Y74" i="141"/>
  <c r="Z74" i="141"/>
  <c r="AA74" i="141"/>
  <c r="AB74" i="141"/>
  <c r="AC74" i="141"/>
  <c r="AD74" i="141"/>
  <c r="AE74" i="141"/>
  <c r="AF74" i="141"/>
  <c r="AG74" i="141"/>
  <c r="V75" i="141"/>
  <c r="W75" i="141"/>
  <c r="X75" i="141"/>
  <c r="Y75" i="141"/>
  <c r="Z75" i="141"/>
  <c r="AA75" i="141"/>
  <c r="AB75" i="141"/>
  <c r="AC75" i="141"/>
  <c r="AD75" i="141"/>
  <c r="AE75" i="141"/>
  <c r="AF75" i="141"/>
  <c r="AG75" i="141"/>
  <c r="V76" i="141"/>
  <c r="W76" i="141"/>
  <c r="X76" i="141"/>
  <c r="Y76" i="141"/>
  <c r="Z76" i="141"/>
  <c r="AA76" i="141"/>
  <c r="AB76" i="141"/>
  <c r="AC76" i="141"/>
  <c r="AD76" i="141"/>
  <c r="AE76" i="141"/>
  <c r="AF76" i="141"/>
  <c r="AG76" i="141"/>
  <c r="V77" i="141"/>
  <c r="W77" i="141"/>
  <c r="X77" i="141"/>
  <c r="Y77" i="141"/>
  <c r="Z77" i="141"/>
  <c r="AA77" i="141"/>
  <c r="AB77" i="141"/>
  <c r="AC77" i="141"/>
  <c r="AD77" i="141"/>
  <c r="AE77" i="141"/>
  <c r="AF77" i="141"/>
  <c r="AG77" i="141"/>
  <c r="V78" i="141"/>
  <c r="W78" i="141"/>
  <c r="X78" i="141"/>
  <c r="Y78" i="141"/>
  <c r="Z78" i="141"/>
  <c r="AA78" i="141"/>
  <c r="AB78" i="141"/>
  <c r="AC78" i="141"/>
  <c r="AD78" i="141"/>
  <c r="AE78" i="141"/>
  <c r="AF78" i="141"/>
  <c r="AG78" i="141"/>
  <c r="V79" i="141"/>
  <c r="W79" i="141"/>
  <c r="X79" i="141"/>
  <c r="Y79" i="141"/>
  <c r="Z79" i="141"/>
  <c r="AA79" i="141"/>
  <c r="AB79" i="141"/>
  <c r="AC79" i="141"/>
  <c r="AD79" i="141"/>
  <c r="AE79" i="141"/>
  <c r="AF79" i="141"/>
  <c r="AG79" i="141"/>
  <c r="V80" i="141"/>
  <c r="W80" i="141"/>
  <c r="X80" i="141"/>
  <c r="Y80" i="141"/>
  <c r="Z80" i="141"/>
  <c r="AA80" i="141"/>
  <c r="AB80" i="141"/>
  <c r="AC80" i="141"/>
  <c r="AD80" i="141"/>
  <c r="AE80" i="141"/>
  <c r="AF80" i="141"/>
  <c r="AG80" i="141"/>
  <c r="V81" i="141"/>
  <c r="W81" i="141"/>
  <c r="X81" i="141"/>
  <c r="Y81" i="141"/>
  <c r="Z81" i="141"/>
  <c r="AA81" i="141"/>
  <c r="AB81" i="141"/>
  <c r="AC81" i="141"/>
  <c r="AD81" i="141"/>
  <c r="AE81" i="141"/>
  <c r="AF81" i="141"/>
  <c r="AG81" i="141"/>
  <c r="V82" i="141"/>
  <c r="W82" i="141"/>
  <c r="X82" i="141"/>
  <c r="Y82" i="141"/>
  <c r="Z82" i="141"/>
  <c r="AA82" i="141"/>
  <c r="AB82" i="141"/>
  <c r="AC82" i="141"/>
  <c r="AD82" i="141"/>
  <c r="AE82" i="141"/>
  <c r="AF82" i="141"/>
  <c r="AG82" i="141"/>
  <c r="V83" i="141"/>
  <c r="W83" i="141"/>
  <c r="X83" i="141"/>
  <c r="Y83" i="141"/>
  <c r="Z83" i="141"/>
  <c r="AA83" i="141"/>
  <c r="AB83" i="141"/>
  <c r="AC83" i="141"/>
  <c r="AD83" i="141"/>
  <c r="AE83" i="141"/>
  <c r="AF83" i="141"/>
  <c r="AG83" i="141"/>
  <c r="V84" i="141"/>
  <c r="W84" i="141"/>
  <c r="X84" i="141"/>
  <c r="Y84" i="141"/>
  <c r="Z84" i="141"/>
  <c r="AA84" i="141"/>
  <c r="AB84" i="141"/>
  <c r="AC84" i="141"/>
  <c r="AD84" i="141"/>
  <c r="AE84" i="141"/>
  <c r="AF84" i="141"/>
  <c r="AG84" i="141"/>
  <c r="V85" i="141"/>
  <c r="W85" i="141"/>
  <c r="X85" i="141"/>
  <c r="Y85" i="141"/>
  <c r="Z85" i="141"/>
  <c r="AA85" i="141"/>
  <c r="AB85" i="141"/>
  <c r="AC85" i="141"/>
  <c r="AD85" i="141"/>
  <c r="AE85" i="141"/>
  <c r="AF85" i="141"/>
  <c r="AG85" i="141"/>
  <c r="V86" i="141"/>
  <c r="W86" i="141"/>
  <c r="X86" i="141"/>
  <c r="Y86" i="141"/>
  <c r="Z86" i="141"/>
  <c r="AA86" i="141"/>
  <c r="AB86" i="141"/>
  <c r="AC86" i="141"/>
  <c r="AD86" i="141"/>
  <c r="AE86" i="141"/>
  <c r="AF86" i="141"/>
  <c r="AG86" i="141"/>
  <c r="V87" i="141"/>
  <c r="W87" i="141"/>
  <c r="X87" i="141"/>
  <c r="Y87" i="141"/>
  <c r="Z87" i="141"/>
  <c r="AA87" i="141"/>
  <c r="AB87" i="141"/>
  <c r="AC87" i="141"/>
  <c r="AD87" i="141"/>
  <c r="AE87" i="141"/>
  <c r="AF87" i="141"/>
  <c r="AG87" i="141"/>
  <c r="V88" i="141"/>
  <c r="W88" i="141"/>
  <c r="X88" i="141"/>
  <c r="Y88" i="141"/>
  <c r="Z88" i="141"/>
  <c r="AA88" i="141"/>
  <c r="AB88" i="141"/>
  <c r="AC88" i="141"/>
  <c r="AD88" i="141"/>
  <c r="AE88" i="141"/>
  <c r="AF88" i="141"/>
  <c r="AG88" i="141"/>
  <c r="V89" i="141"/>
  <c r="W89" i="141"/>
  <c r="X89" i="141"/>
  <c r="Y89" i="141"/>
  <c r="Z89" i="141"/>
  <c r="AA89" i="141"/>
  <c r="AB89" i="141"/>
  <c r="AC89" i="141"/>
  <c r="AD89" i="141"/>
  <c r="AE89" i="141"/>
  <c r="AF89" i="141"/>
  <c r="AG89" i="141"/>
  <c r="V90" i="141"/>
  <c r="W90" i="141"/>
  <c r="X90" i="141"/>
  <c r="Y90" i="141"/>
  <c r="Z90" i="141"/>
  <c r="AA90" i="141"/>
  <c r="AB90" i="141"/>
  <c r="AC90" i="141"/>
  <c r="AD90" i="141"/>
  <c r="AE90" i="141"/>
  <c r="AF90" i="141"/>
  <c r="AG90" i="141"/>
  <c r="V91" i="141"/>
  <c r="W91" i="141"/>
  <c r="X91" i="141"/>
  <c r="Y91" i="141"/>
  <c r="Z91" i="141"/>
  <c r="AA91" i="141"/>
  <c r="AB91" i="141"/>
  <c r="AC91" i="141"/>
  <c r="AD91" i="141"/>
  <c r="AE91" i="141"/>
  <c r="AF91" i="141"/>
  <c r="AG91" i="141"/>
  <c r="V92" i="141"/>
  <c r="W92" i="141"/>
  <c r="X92" i="141"/>
  <c r="Y92" i="141"/>
  <c r="Z92" i="141"/>
  <c r="AA92" i="141"/>
  <c r="AB92" i="141"/>
  <c r="AC92" i="141"/>
  <c r="AD92" i="141"/>
  <c r="AE92" i="141"/>
  <c r="AF92" i="141"/>
  <c r="AG92" i="141"/>
  <c r="V93" i="141"/>
  <c r="W93" i="141"/>
  <c r="X93" i="141"/>
  <c r="Y93" i="141"/>
  <c r="Z93" i="141"/>
  <c r="AA93" i="141"/>
  <c r="AB93" i="141"/>
  <c r="AC93" i="141"/>
  <c r="AD93" i="141"/>
  <c r="AE93" i="141"/>
  <c r="AF93" i="141"/>
  <c r="AG93" i="141"/>
  <c r="V94" i="141"/>
  <c r="W94" i="141"/>
  <c r="X94" i="141"/>
  <c r="Y94" i="141"/>
  <c r="Z94" i="141"/>
  <c r="AA94" i="141"/>
  <c r="AB94" i="141"/>
  <c r="AC94" i="141"/>
  <c r="AD94" i="141"/>
  <c r="AE94" i="141"/>
  <c r="AF94" i="141"/>
  <c r="AG94" i="141"/>
  <c r="V95" i="141"/>
  <c r="W95" i="141"/>
  <c r="X95" i="141"/>
  <c r="Y95" i="141"/>
  <c r="Z95" i="141"/>
  <c r="AA95" i="141"/>
  <c r="AB95" i="141"/>
  <c r="AC95" i="141"/>
  <c r="AD95" i="141"/>
  <c r="AE95" i="141"/>
  <c r="AF95" i="141"/>
  <c r="AG95" i="141"/>
  <c r="V96" i="141"/>
  <c r="W96" i="141"/>
  <c r="X96" i="141"/>
  <c r="Y96" i="141"/>
  <c r="Z96" i="141"/>
  <c r="AA96" i="141"/>
  <c r="AB96" i="141"/>
  <c r="AC96" i="141"/>
  <c r="AD96" i="141"/>
  <c r="AE96" i="141"/>
  <c r="AF96" i="141"/>
  <c r="AG96" i="141"/>
  <c r="V97" i="141"/>
  <c r="W97" i="141"/>
  <c r="X97" i="141"/>
  <c r="Y97" i="141"/>
  <c r="Z97" i="141"/>
  <c r="AA97" i="141"/>
  <c r="AB97" i="141"/>
  <c r="AC97" i="141"/>
  <c r="AD97" i="141"/>
  <c r="AE97" i="141"/>
  <c r="AF97" i="141"/>
  <c r="AG97" i="141"/>
  <c r="V98" i="141"/>
  <c r="W98" i="141"/>
  <c r="X98" i="141"/>
  <c r="Y98" i="141"/>
  <c r="Z98" i="141"/>
  <c r="AA98" i="141"/>
  <c r="AB98" i="141"/>
  <c r="AC98" i="141"/>
  <c r="AD98" i="141"/>
  <c r="AE98" i="141"/>
  <c r="AF98" i="141"/>
  <c r="AG98" i="141"/>
  <c r="V99" i="141"/>
  <c r="W99" i="141"/>
  <c r="X99" i="141"/>
  <c r="Y99" i="141"/>
  <c r="Z99" i="141"/>
  <c r="AA99" i="141"/>
  <c r="AB99" i="141"/>
  <c r="AC99" i="141"/>
  <c r="AD99" i="141"/>
  <c r="AE99" i="141"/>
  <c r="AF99" i="141"/>
  <c r="AG99" i="141"/>
  <c r="V100" i="141"/>
  <c r="W100" i="141"/>
  <c r="X100" i="141"/>
  <c r="Y100" i="141"/>
  <c r="Z100" i="141"/>
  <c r="AA100" i="141"/>
  <c r="AB100" i="141"/>
  <c r="AC100" i="141"/>
  <c r="AD100" i="141"/>
  <c r="AE100" i="141"/>
  <c r="AF100" i="141"/>
  <c r="AG100" i="141"/>
  <c r="V101" i="141"/>
  <c r="W101" i="141"/>
  <c r="X101" i="141"/>
  <c r="Y101" i="141"/>
  <c r="Z101" i="141"/>
  <c r="AA101" i="141"/>
  <c r="AB101" i="141"/>
  <c r="AC101" i="141"/>
  <c r="AD101" i="141"/>
  <c r="AE101" i="141"/>
  <c r="AF101" i="141"/>
  <c r="AG101" i="141"/>
  <c r="V102" i="141"/>
  <c r="W102" i="141"/>
  <c r="X102" i="141"/>
  <c r="Y102" i="141"/>
  <c r="Z102" i="141"/>
  <c r="AA102" i="141"/>
  <c r="AB102" i="141"/>
  <c r="AC102" i="141"/>
  <c r="AD102" i="141"/>
  <c r="AE102" i="141"/>
  <c r="AF102" i="141"/>
  <c r="AG102" i="141"/>
  <c r="V103" i="141"/>
  <c r="W103" i="141"/>
  <c r="X103" i="141"/>
  <c r="Y103" i="141"/>
  <c r="Z103" i="141"/>
  <c r="AA103" i="141"/>
  <c r="AB103" i="141"/>
  <c r="AC103" i="141"/>
  <c r="AD103" i="141"/>
  <c r="AE103" i="141"/>
  <c r="AF103" i="141"/>
  <c r="AG103" i="141"/>
  <c r="V104" i="141"/>
  <c r="W104" i="141"/>
  <c r="X104" i="141"/>
  <c r="Y104" i="141"/>
  <c r="Z104" i="141"/>
  <c r="AA104" i="141"/>
  <c r="AB104" i="141"/>
  <c r="AC104" i="141"/>
  <c r="AD104" i="141"/>
  <c r="AE104" i="141"/>
  <c r="AF104" i="141"/>
  <c r="AG104" i="141"/>
  <c r="V105" i="141"/>
  <c r="W105" i="141"/>
  <c r="X105" i="141"/>
  <c r="Y105" i="141"/>
  <c r="Z105" i="141"/>
  <c r="AA105" i="141"/>
  <c r="AB105" i="141"/>
  <c r="AC105" i="141"/>
  <c r="AD105" i="141"/>
  <c r="AE105" i="141"/>
  <c r="AF105" i="141"/>
  <c r="AG105" i="141"/>
  <c r="V106" i="141"/>
  <c r="W106" i="141"/>
  <c r="X106" i="141"/>
  <c r="Y106" i="141"/>
  <c r="Z106" i="141"/>
  <c r="AA106" i="141"/>
  <c r="AB106" i="141"/>
  <c r="AC106" i="141"/>
  <c r="AD106" i="141"/>
  <c r="AE106" i="141"/>
  <c r="AF106" i="141"/>
  <c r="AG106" i="141"/>
  <c r="V107" i="141"/>
  <c r="W107" i="141"/>
  <c r="X107" i="141"/>
  <c r="Y107" i="141"/>
  <c r="Z107" i="141"/>
  <c r="AA107" i="141"/>
  <c r="AB107" i="141"/>
  <c r="AC107" i="141"/>
  <c r="AD107" i="141"/>
  <c r="AE107" i="141"/>
  <c r="AF107" i="141"/>
  <c r="AG107" i="141"/>
  <c r="V108" i="141"/>
  <c r="W108" i="141"/>
  <c r="X108" i="141"/>
  <c r="Y108" i="141"/>
  <c r="Z108" i="141"/>
  <c r="AA108" i="141"/>
  <c r="AB108" i="141"/>
  <c r="AC108" i="141"/>
  <c r="AD108" i="141"/>
  <c r="AE108" i="141"/>
  <c r="AF108" i="141"/>
  <c r="AG108" i="141"/>
  <c r="V109" i="141"/>
  <c r="W109" i="141"/>
  <c r="X109" i="141"/>
  <c r="Y109" i="141"/>
  <c r="Z109" i="141"/>
  <c r="AA109" i="141"/>
  <c r="AB109" i="141"/>
  <c r="AC109" i="141"/>
  <c r="AD109" i="141"/>
  <c r="AE109" i="141"/>
  <c r="AF109" i="141"/>
  <c r="AG109" i="141"/>
  <c r="W16" i="141"/>
  <c r="X16" i="141"/>
  <c r="Y16" i="141"/>
  <c r="Z16" i="141"/>
  <c r="AA16" i="141"/>
  <c r="AB16" i="141"/>
  <c r="AC16" i="141"/>
  <c r="AD16" i="141"/>
  <c r="AE16" i="141"/>
  <c r="AF16" i="141"/>
  <c r="AG16" i="141"/>
  <c r="V16" i="141"/>
  <c r="G17" i="141"/>
  <c r="H17" i="141"/>
  <c r="I17" i="141"/>
  <c r="J17" i="141"/>
  <c r="K17" i="141"/>
  <c r="L17" i="141"/>
  <c r="M17" i="141"/>
  <c r="N17" i="141"/>
  <c r="O17" i="141"/>
  <c r="P17" i="141"/>
  <c r="Q17" i="141"/>
  <c r="R17" i="141"/>
  <c r="G18" i="141"/>
  <c r="H18" i="141"/>
  <c r="I18" i="141"/>
  <c r="J18" i="141"/>
  <c r="K18" i="141"/>
  <c r="L18" i="141"/>
  <c r="M18" i="141"/>
  <c r="N18" i="141"/>
  <c r="O18" i="141"/>
  <c r="P18" i="141"/>
  <c r="Q18" i="141"/>
  <c r="R18" i="141"/>
  <c r="G19" i="141"/>
  <c r="H19" i="141"/>
  <c r="I19" i="141"/>
  <c r="J19" i="141"/>
  <c r="K19" i="141"/>
  <c r="L19" i="141"/>
  <c r="M19" i="141"/>
  <c r="N19" i="141"/>
  <c r="O19" i="141"/>
  <c r="P19" i="141"/>
  <c r="Q19" i="141"/>
  <c r="R19" i="141"/>
  <c r="G20" i="141"/>
  <c r="H20" i="141"/>
  <c r="I20" i="141"/>
  <c r="J20" i="141"/>
  <c r="K20" i="141"/>
  <c r="L20" i="141"/>
  <c r="M20" i="141"/>
  <c r="N20" i="141"/>
  <c r="O20" i="141"/>
  <c r="P20" i="141"/>
  <c r="Q20" i="141"/>
  <c r="R20" i="141"/>
  <c r="G21" i="141"/>
  <c r="H21" i="141"/>
  <c r="I21" i="141"/>
  <c r="J21" i="141"/>
  <c r="K21" i="141"/>
  <c r="L21" i="141"/>
  <c r="M21" i="141"/>
  <c r="N21" i="141"/>
  <c r="O21" i="141"/>
  <c r="P21" i="141"/>
  <c r="Q21" i="141"/>
  <c r="R21" i="141"/>
  <c r="G22" i="141"/>
  <c r="H22" i="141"/>
  <c r="I22" i="141"/>
  <c r="J22" i="141"/>
  <c r="K22" i="141"/>
  <c r="L22" i="141"/>
  <c r="M22" i="141"/>
  <c r="N22" i="141"/>
  <c r="O22" i="141"/>
  <c r="P22" i="141"/>
  <c r="Q22" i="141"/>
  <c r="R22" i="141"/>
  <c r="G23" i="141"/>
  <c r="H23" i="141"/>
  <c r="I23" i="141"/>
  <c r="J23" i="141"/>
  <c r="K23" i="141"/>
  <c r="L23" i="141"/>
  <c r="M23" i="141"/>
  <c r="N23" i="141"/>
  <c r="O23" i="141"/>
  <c r="P23" i="141"/>
  <c r="Q23" i="141"/>
  <c r="R23" i="141"/>
  <c r="G24" i="141"/>
  <c r="H24" i="141"/>
  <c r="I24" i="141"/>
  <c r="J24" i="141"/>
  <c r="K24" i="141"/>
  <c r="L24" i="141"/>
  <c r="M24" i="141"/>
  <c r="N24" i="141"/>
  <c r="O24" i="141"/>
  <c r="P24" i="141"/>
  <c r="Q24" i="141"/>
  <c r="R24" i="141"/>
  <c r="G25" i="141"/>
  <c r="H25" i="141"/>
  <c r="I25" i="141"/>
  <c r="J25" i="141"/>
  <c r="K25" i="141"/>
  <c r="L25" i="141"/>
  <c r="M25" i="141"/>
  <c r="N25" i="141"/>
  <c r="O25" i="141"/>
  <c r="P25" i="141"/>
  <c r="Q25" i="141"/>
  <c r="R25" i="141"/>
  <c r="G26" i="141"/>
  <c r="H26" i="141"/>
  <c r="I26" i="141"/>
  <c r="J26" i="141"/>
  <c r="K26" i="141"/>
  <c r="L26" i="141"/>
  <c r="M26" i="141"/>
  <c r="N26" i="141"/>
  <c r="O26" i="141"/>
  <c r="P26" i="141"/>
  <c r="Q26" i="141"/>
  <c r="R26" i="141"/>
  <c r="G27" i="141"/>
  <c r="H27" i="141"/>
  <c r="I27" i="141"/>
  <c r="J27" i="141"/>
  <c r="K27" i="141"/>
  <c r="L27" i="141"/>
  <c r="M27" i="141"/>
  <c r="N27" i="141"/>
  <c r="O27" i="141"/>
  <c r="P27" i="141"/>
  <c r="Q27" i="141"/>
  <c r="R27" i="141"/>
  <c r="G28" i="141"/>
  <c r="H28" i="141"/>
  <c r="I28" i="141"/>
  <c r="J28" i="141"/>
  <c r="K28" i="141"/>
  <c r="L28" i="141"/>
  <c r="M28" i="141"/>
  <c r="N28" i="141"/>
  <c r="O28" i="141"/>
  <c r="P28" i="141"/>
  <c r="Q28" i="141"/>
  <c r="R28" i="141"/>
  <c r="G29" i="141"/>
  <c r="H29" i="141"/>
  <c r="I29" i="141"/>
  <c r="J29" i="141"/>
  <c r="K29" i="141"/>
  <c r="L29" i="141"/>
  <c r="M29" i="141"/>
  <c r="N29" i="141"/>
  <c r="O29" i="141"/>
  <c r="P29" i="141"/>
  <c r="Q29" i="141"/>
  <c r="R29" i="141"/>
  <c r="G30" i="141"/>
  <c r="H30" i="141"/>
  <c r="I30" i="141"/>
  <c r="J30" i="141"/>
  <c r="K30" i="141"/>
  <c r="L30" i="141"/>
  <c r="M30" i="141"/>
  <c r="N30" i="141"/>
  <c r="O30" i="141"/>
  <c r="P30" i="141"/>
  <c r="Q30" i="141"/>
  <c r="R30" i="141"/>
  <c r="G31" i="141"/>
  <c r="H31" i="141"/>
  <c r="I31" i="141"/>
  <c r="J31" i="141"/>
  <c r="K31" i="141"/>
  <c r="L31" i="141"/>
  <c r="M31" i="141"/>
  <c r="N31" i="141"/>
  <c r="O31" i="141"/>
  <c r="P31" i="141"/>
  <c r="Q31" i="141"/>
  <c r="R31" i="141"/>
  <c r="G32" i="141"/>
  <c r="H32" i="141"/>
  <c r="I32" i="141"/>
  <c r="J32" i="141"/>
  <c r="K32" i="141"/>
  <c r="L32" i="141"/>
  <c r="M32" i="141"/>
  <c r="N32" i="141"/>
  <c r="O32" i="141"/>
  <c r="P32" i="141"/>
  <c r="Q32" i="141"/>
  <c r="R32" i="141"/>
  <c r="G33" i="141"/>
  <c r="H33" i="141"/>
  <c r="I33" i="141"/>
  <c r="J33" i="141"/>
  <c r="K33" i="141"/>
  <c r="L33" i="141"/>
  <c r="M33" i="141"/>
  <c r="N33" i="141"/>
  <c r="O33" i="141"/>
  <c r="P33" i="141"/>
  <c r="Q33" i="141"/>
  <c r="R33" i="141"/>
  <c r="G34" i="141"/>
  <c r="H34" i="141"/>
  <c r="I34" i="141"/>
  <c r="J34" i="141"/>
  <c r="K34" i="141"/>
  <c r="L34" i="141"/>
  <c r="M34" i="141"/>
  <c r="N34" i="141"/>
  <c r="O34" i="141"/>
  <c r="P34" i="141"/>
  <c r="Q34" i="141"/>
  <c r="R34" i="141"/>
  <c r="G35" i="141"/>
  <c r="H35" i="141"/>
  <c r="I35" i="141"/>
  <c r="J35" i="141"/>
  <c r="K35" i="141"/>
  <c r="L35" i="141"/>
  <c r="M35" i="141"/>
  <c r="N35" i="141"/>
  <c r="O35" i="141"/>
  <c r="P35" i="141"/>
  <c r="Q35" i="141"/>
  <c r="R35" i="141"/>
  <c r="G36" i="141"/>
  <c r="H36" i="141"/>
  <c r="I36" i="141"/>
  <c r="J36" i="141"/>
  <c r="K36" i="141"/>
  <c r="L36" i="141"/>
  <c r="M36" i="141"/>
  <c r="N36" i="141"/>
  <c r="O36" i="141"/>
  <c r="P36" i="141"/>
  <c r="Q36" i="141"/>
  <c r="R36" i="141"/>
  <c r="G37" i="141"/>
  <c r="H37" i="141"/>
  <c r="I37" i="141"/>
  <c r="J37" i="141"/>
  <c r="K37" i="141"/>
  <c r="L37" i="141"/>
  <c r="M37" i="141"/>
  <c r="N37" i="141"/>
  <c r="O37" i="141"/>
  <c r="P37" i="141"/>
  <c r="Q37" i="141"/>
  <c r="R37" i="141"/>
  <c r="G38" i="141"/>
  <c r="H38" i="141"/>
  <c r="I38" i="141"/>
  <c r="J38" i="141"/>
  <c r="K38" i="141"/>
  <c r="L38" i="141"/>
  <c r="M38" i="141"/>
  <c r="N38" i="141"/>
  <c r="O38" i="141"/>
  <c r="P38" i="141"/>
  <c r="Q38" i="141"/>
  <c r="R38" i="141"/>
  <c r="G39" i="141"/>
  <c r="H39" i="141"/>
  <c r="I39" i="141"/>
  <c r="J39" i="141"/>
  <c r="K39" i="141"/>
  <c r="L39" i="141"/>
  <c r="M39" i="141"/>
  <c r="N39" i="141"/>
  <c r="O39" i="141"/>
  <c r="P39" i="141"/>
  <c r="Q39" i="141"/>
  <c r="R39" i="141"/>
  <c r="G40" i="141"/>
  <c r="H40" i="141"/>
  <c r="I40" i="141"/>
  <c r="J40" i="141"/>
  <c r="K40" i="141"/>
  <c r="L40" i="141"/>
  <c r="M40" i="141"/>
  <c r="N40" i="141"/>
  <c r="O40" i="141"/>
  <c r="P40" i="141"/>
  <c r="Q40" i="141"/>
  <c r="R40" i="141"/>
  <c r="G41" i="141"/>
  <c r="H41" i="141"/>
  <c r="I41" i="141"/>
  <c r="J41" i="141"/>
  <c r="K41" i="141"/>
  <c r="L41" i="141"/>
  <c r="M41" i="141"/>
  <c r="N41" i="141"/>
  <c r="O41" i="141"/>
  <c r="P41" i="141"/>
  <c r="Q41" i="141"/>
  <c r="R41" i="141"/>
  <c r="G42" i="141"/>
  <c r="H42" i="141"/>
  <c r="I42" i="141"/>
  <c r="J42" i="141"/>
  <c r="K42" i="141"/>
  <c r="L42" i="141"/>
  <c r="M42" i="141"/>
  <c r="N42" i="141"/>
  <c r="O42" i="141"/>
  <c r="P42" i="141"/>
  <c r="Q42" i="141"/>
  <c r="R42" i="141"/>
  <c r="G43" i="141"/>
  <c r="H43" i="141"/>
  <c r="I43" i="141"/>
  <c r="J43" i="141"/>
  <c r="K43" i="141"/>
  <c r="L43" i="141"/>
  <c r="M43" i="141"/>
  <c r="N43" i="141"/>
  <c r="O43" i="141"/>
  <c r="P43" i="141"/>
  <c r="Q43" i="141"/>
  <c r="R43" i="141"/>
  <c r="G44" i="141"/>
  <c r="H44" i="141"/>
  <c r="I44" i="141"/>
  <c r="J44" i="141"/>
  <c r="K44" i="141"/>
  <c r="L44" i="141"/>
  <c r="M44" i="141"/>
  <c r="N44" i="141"/>
  <c r="O44" i="141"/>
  <c r="P44" i="141"/>
  <c r="Q44" i="141"/>
  <c r="R44" i="141"/>
  <c r="G45" i="141"/>
  <c r="H45" i="141"/>
  <c r="I45" i="141"/>
  <c r="J45" i="141"/>
  <c r="K45" i="141"/>
  <c r="L45" i="141"/>
  <c r="M45" i="141"/>
  <c r="N45" i="141"/>
  <c r="O45" i="141"/>
  <c r="P45" i="141"/>
  <c r="Q45" i="141"/>
  <c r="R45" i="141"/>
  <c r="G46" i="141"/>
  <c r="H46" i="141"/>
  <c r="I46" i="141"/>
  <c r="J46" i="141"/>
  <c r="K46" i="141"/>
  <c r="L46" i="141"/>
  <c r="M46" i="141"/>
  <c r="N46" i="141"/>
  <c r="O46" i="141"/>
  <c r="P46" i="141"/>
  <c r="Q46" i="141"/>
  <c r="R46" i="141"/>
  <c r="G47" i="141"/>
  <c r="H47" i="141"/>
  <c r="I47" i="141"/>
  <c r="J47" i="141"/>
  <c r="K47" i="141"/>
  <c r="L47" i="141"/>
  <c r="M47" i="141"/>
  <c r="N47" i="141"/>
  <c r="O47" i="141"/>
  <c r="P47" i="141"/>
  <c r="Q47" i="141"/>
  <c r="R47" i="141"/>
  <c r="G48" i="141"/>
  <c r="H48" i="141"/>
  <c r="I48" i="141"/>
  <c r="J48" i="141"/>
  <c r="K48" i="141"/>
  <c r="L48" i="141"/>
  <c r="M48" i="141"/>
  <c r="N48" i="141"/>
  <c r="O48" i="141"/>
  <c r="P48" i="141"/>
  <c r="Q48" i="141"/>
  <c r="R48" i="141"/>
  <c r="G49" i="141"/>
  <c r="H49" i="141"/>
  <c r="I49" i="141"/>
  <c r="J49" i="141"/>
  <c r="K49" i="141"/>
  <c r="L49" i="141"/>
  <c r="M49" i="141"/>
  <c r="N49" i="141"/>
  <c r="O49" i="141"/>
  <c r="P49" i="141"/>
  <c r="Q49" i="141"/>
  <c r="R49" i="141"/>
  <c r="G50" i="141"/>
  <c r="H50" i="141"/>
  <c r="I50" i="141"/>
  <c r="J50" i="141"/>
  <c r="K50" i="141"/>
  <c r="L50" i="141"/>
  <c r="M50" i="141"/>
  <c r="N50" i="141"/>
  <c r="O50" i="141"/>
  <c r="P50" i="141"/>
  <c r="Q50" i="141"/>
  <c r="R50" i="141"/>
  <c r="G51" i="141"/>
  <c r="H51" i="141"/>
  <c r="I51" i="141"/>
  <c r="J51" i="141"/>
  <c r="K51" i="141"/>
  <c r="L51" i="141"/>
  <c r="M51" i="141"/>
  <c r="N51" i="141"/>
  <c r="O51" i="141"/>
  <c r="P51" i="141"/>
  <c r="Q51" i="141"/>
  <c r="R51" i="141"/>
  <c r="G52" i="141"/>
  <c r="H52" i="141"/>
  <c r="I52" i="141"/>
  <c r="J52" i="141"/>
  <c r="K52" i="141"/>
  <c r="L52" i="141"/>
  <c r="M52" i="141"/>
  <c r="N52" i="141"/>
  <c r="O52" i="141"/>
  <c r="P52" i="141"/>
  <c r="Q52" i="141"/>
  <c r="R52" i="141"/>
  <c r="G53" i="141"/>
  <c r="H53" i="141"/>
  <c r="I53" i="141"/>
  <c r="J53" i="141"/>
  <c r="K53" i="141"/>
  <c r="L53" i="141"/>
  <c r="M53" i="141"/>
  <c r="N53" i="141"/>
  <c r="O53" i="141"/>
  <c r="P53" i="141"/>
  <c r="Q53" i="141"/>
  <c r="R53" i="141"/>
  <c r="G54" i="141"/>
  <c r="H54" i="141"/>
  <c r="I54" i="141"/>
  <c r="J54" i="141"/>
  <c r="K54" i="141"/>
  <c r="L54" i="141"/>
  <c r="M54" i="141"/>
  <c r="N54" i="141"/>
  <c r="O54" i="141"/>
  <c r="P54" i="141"/>
  <c r="Q54" i="141"/>
  <c r="R54" i="141"/>
  <c r="G55" i="141"/>
  <c r="H55" i="141"/>
  <c r="I55" i="141"/>
  <c r="J55" i="141"/>
  <c r="K55" i="141"/>
  <c r="L55" i="141"/>
  <c r="M55" i="141"/>
  <c r="N55" i="141"/>
  <c r="O55" i="141"/>
  <c r="P55" i="141"/>
  <c r="Q55" i="141"/>
  <c r="R55" i="141"/>
  <c r="G56" i="141"/>
  <c r="H56" i="141"/>
  <c r="I56" i="141"/>
  <c r="J56" i="141"/>
  <c r="K56" i="141"/>
  <c r="L56" i="141"/>
  <c r="M56" i="141"/>
  <c r="N56" i="141"/>
  <c r="O56" i="141"/>
  <c r="P56" i="141"/>
  <c r="Q56" i="141"/>
  <c r="R56" i="141"/>
  <c r="G57" i="141"/>
  <c r="H57" i="141"/>
  <c r="I57" i="141"/>
  <c r="J57" i="141"/>
  <c r="K57" i="141"/>
  <c r="L57" i="141"/>
  <c r="M57" i="141"/>
  <c r="N57" i="141"/>
  <c r="O57" i="141"/>
  <c r="P57" i="141"/>
  <c r="Q57" i="141"/>
  <c r="R57" i="141"/>
  <c r="G58" i="141"/>
  <c r="H58" i="141"/>
  <c r="I58" i="141"/>
  <c r="J58" i="141"/>
  <c r="K58" i="141"/>
  <c r="L58" i="141"/>
  <c r="M58" i="141"/>
  <c r="N58" i="141"/>
  <c r="O58" i="141"/>
  <c r="P58" i="141"/>
  <c r="Q58" i="141"/>
  <c r="R58" i="141"/>
  <c r="G59" i="141"/>
  <c r="H59" i="141"/>
  <c r="I59" i="141"/>
  <c r="J59" i="141"/>
  <c r="K59" i="141"/>
  <c r="L59" i="141"/>
  <c r="M59" i="141"/>
  <c r="N59" i="141"/>
  <c r="O59" i="141"/>
  <c r="P59" i="141"/>
  <c r="Q59" i="141"/>
  <c r="R59" i="141"/>
  <c r="G60" i="141"/>
  <c r="H60" i="141"/>
  <c r="I60" i="141"/>
  <c r="J60" i="141"/>
  <c r="K60" i="141"/>
  <c r="L60" i="141"/>
  <c r="M60" i="141"/>
  <c r="N60" i="141"/>
  <c r="O60" i="141"/>
  <c r="P60" i="141"/>
  <c r="Q60" i="141"/>
  <c r="R60" i="141"/>
  <c r="G61" i="141"/>
  <c r="H61" i="141"/>
  <c r="I61" i="141"/>
  <c r="J61" i="141"/>
  <c r="K61" i="141"/>
  <c r="L61" i="141"/>
  <c r="M61" i="141"/>
  <c r="N61" i="141"/>
  <c r="O61" i="141"/>
  <c r="P61" i="141"/>
  <c r="Q61" i="141"/>
  <c r="R61" i="141"/>
  <c r="G62" i="141"/>
  <c r="H62" i="141"/>
  <c r="I62" i="141"/>
  <c r="J62" i="141"/>
  <c r="K62" i="141"/>
  <c r="L62" i="141"/>
  <c r="M62" i="141"/>
  <c r="N62" i="141"/>
  <c r="O62" i="141"/>
  <c r="P62" i="141"/>
  <c r="Q62" i="141"/>
  <c r="R62" i="141"/>
  <c r="G63" i="141"/>
  <c r="H63" i="141"/>
  <c r="I63" i="141"/>
  <c r="J63" i="141"/>
  <c r="K63" i="141"/>
  <c r="L63" i="141"/>
  <c r="M63" i="141"/>
  <c r="N63" i="141"/>
  <c r="O63" i="141"/>
  <c r="P63" i="141"/>
  <c r="Q63" i="141"/>
  <c r="R63" i="141"/>
  <c r="G64" i="141"/>
  <c r="H64" i="141"/>
  <c r="I64" i="141"/>
  <c r="J64" i="141"/>
  <c r="K64" i="141"/>
  <c r="L64" i="141"/>
  <c r="M64" i="141"/>
  <c r="N64" i="141"/>
  <c r="O64" i="141"/>
  <c r="P64" i="141"/>
  <c r="Q64" i="141"/>
  <c r="R64" i="141"/>
  <c r="G65" i="141"/>
  <c r="H65" i="141"/>
  <c r="I65" i="141"/>
  <c r="J65" i="141"/>
  <c r="K65" i="141"/>
  <c r="L65" i="141"/>
  <c r="M65" i="141"/>
  <c r="N65" i="141"/>
  <c r="O65" i="141"/>
  <c r="P65" i="141"/>
  <c r="Q65" i="141"/>
  <c r="R65" i="141"/>
  <c r="G66" i="141"/>
  <c r="H66" i="141"/>
  <c r="I66" i="141"/>
  <c r="J66" i="141"/>
  <c r="K66" i="141"/>
  <c r="L66" i="141"/>
  <c r="M66" i="141"/>
  <c r="N66" i="141"/>
  <c r="O66" i="141"/>
  <c r="P66" i="141"/>
  <c r="Q66" i="141"/>
  <c r="R66" i="141"/>
  <c r="G67" i="141"/>
  <c r="H67" i="141"/>
  <c r="I67" i="141"/>
  <c r="J67" i="141"/>
  <c r="K67" i="141"/>
  <c r="L67" i="141"/>
  <c r="M67" i="141"/>
  <c r="N67" i="141"/>
  <c r="O67" i="141"/>
  <c r="P67" i="141"/>
  <c r="Q67" i="141"/>
  <c r="R67" i="141"/>
  <c r="G68" i="141"/>
  <c r="H68" i="141"/>
  <c r="I68" i="141"/>
  <c r="J68" i="141"/>
  <c r="K68" i="141"/>
  <c r="L68" i="141"/>
  <c r="M68" i="141"/>
  <c r="N68" i="141"/>
  <c r="O68" i="141"/>
  <c r="P68" i="141"/>
  <c r="Q68" i="141"/>
  <c r="R68" i="141"/>
  <c r="G69" i="141"/>
  <c r="H69" i="141"/>
  <c r="I69" i="141"/>
  <c r="J69" i="141"/>
  <c r="K69" i="141"/>
  <c r="L69" i="141"/>
  <c r="M69" i="141"/>
  <c r="N69" i="141"/>
  <c r="O69" i="141"/>
  <c r="P69" i="141"/>
  <c r="Q69" i="141"/>
  <c r="R69" i="141"/>
  <c r="G70" i="141"/>
  <c r="H70" i="141"/>
  <c r="I70" i="141"/>
  <c r="J70" i="141"/>
  <c r="K70" i="141"/>
  <c r="L70" i="141"/>
  <c r="M70" i="141"/>
  <c r="N70" i="141"/>
  <c r="O70" i="141"/>
  <c r="P70" i="141"/>
  <c r="Q70" i="141"/>
  <c r="R70" i="141"/>
  <c r="G71" i="141"/>
  <c r="H71" i="141"/>
  <c r="I71" i="141"/>
  <c r="J71" i="141"/>
  <c r="K71" i="141"/>
  <c r="L71" i="141"/>
  <c r="M71" i="141"/>
  <c r="N71" i="141"/>
  <c r="O71" i="141"/>
  <c r="P71" i="141"/>
  <c r="Q71" i="141"/>
  <c r="R71" i="141"/>
  <c r="G72" i="141"/>
  <c r="H72" i="141"/>
  <c r="I72" i="141"/>
  <c r="J72" i="141"/>
  <c r="K72" i="141"/>
  <c r="L72" i="141"/>
  <c r="M72" i="141"/>
  <c r="N72" i="141"/>
  <c r="O72" i="141"/>
  <c r="P72" i="141"/>
  <c r="Q72" i="141"/>
  <c r="R72" i="141"/>
  <c r="G73" i="141"/>
  <c r="H73" i="141"/>
  <c r="I73" i="141"/>
  <c r="J73" i="141"/>
  <c r="K73" i="141"/>
  <c r="L73" i="141"/>
  <c r="M73" i="141"/>
  <c r="N73" i="141"/>
  <c r="O73" i="141"/>
  <c r="P73" i="141"/>
  <c r="Q73" i="141"/>
  <c r="R73" i="141"/>
  <c r="G74" i="141"/>
  <c r="H74" i="141"/>
  <c r="I74" i="141"/>
  <c r="J74" i="141"/>
  <c r="K74" i="141"/>
  <c r="L74" i="141"/>
  <c r="M74" i="141"/>
  <c r="N74" i="141"/>
  <c r="O74" i="141"/>
  <c r="P74" i="141"/>
  <c r="Q74" i="141"/>
  <c r="R74" i="141"/>
  <c r="G75" i="141"/>
  <c r="H75" i="141"/>
  <c r="I75" i="141"/>
  <c r="J75" i="141"/>
  <c r="K75" i="141"/>
  <c r="L75" i="141"/>
  <c r="M75" i="141"/>
  <c r="N75" i="141"/>
  <c r="O75" i="141"/>
  <c r="P75" i="141"/>
  <c r="Q75" i="141"/>
  <c r="R75" i="141"/>
  <c r="G76" i="141"/>
  <c r="H76" i="141"/>
  <c r="I76" i="141"/>
  <c r="J76" i="141"/>
  <c r="K76" i="141"/>
  <c r="L76" i="141"/>
  <c r="M76" i="141"/>
  <c r="N76" i="141"/>
  <c r="O76" i="141"/>
  <c r="P76" i="141"/>
  <c r="Q76" i="141"/>
  <c r="R76" i="141"/>
  <c r="G77" i="141"/>
  <c r="H77" i="141"/>
  <c r="I77" i="141"/>
  <c r="J77" i="141"/>
  <c r="K77" i="141"/>
  <c r="L77" i="141"/>
  <c r="M77" i="141"/>
  <c r="N77" i="141"/>
  <c r="O77" i="141"/>
  <c r="P77" i="141"/>
  <c r="Q77" i="141"/>
  <c r="R77" i="141"/>
  <c r="G78" i="141"/>
  <c r="H78" i="141"/>
  <c r="I78" i="141"/>
  <c r="J78" i="141"/>
  <c r="K78" i="141"/>
  <c r="L78" i="141"/>
  <c r="M78" i="141"/>
  <c r="N78" i="141"/>
  <c r="O78" i="141"/>
  <c r="P78" i="141"/>
  <c r="Q78" i="141"/>
  <c r="R78" i="141"/>
  <c r="G79" i="141"/>
  <c r="H79" i="141"/>
  <c r="I79" i="141"/>
  <c r="J79" i="141"/>
  <c r="K79" i="141"/>
  <c r="L79" i="141"/>
  <c r="M79" i="141"/>
  <c r="N79" i="141"/>
  <c r="O79" i="141"/>
  <c r="P79" i="141"/>
  <c r="Q79" i="141"/>
  <c r="R79" i="141"/>
  <c r="G80" i="141"/>
  <c r="H80" i="141"/>
  <c r="I80" i="141"/>
  <c r="J80" i="141"/>
  <c r="K80" i="141"/>
  <c r="L80" i="141"/>
  <c r="M80" i="141"/>
  <c r="N80" i="141"/>
  <c r="O80" i="141"/>
  <c r="P80" i="141"/>
  <c r="Q80" i="141"/>
  <c r="R80" i="141"/>
  <c r="G81" i="141"/>
  <c r="H81" i="141"/>
  <c r="I81" i="141"/>
  <c r="J81" i="141"/>
  <c r="K81" i="141"/>
  <c r="L81" i="141"/>
  <c r="M81" i="141"/>
  <c r="N81" i="141"/>
  <c r="O81" i="141"/>
  <c r="P81" i="141"/>
  <c r="Q81" i="141"/>
  <c r="R81" i="141"/>
  <c r="G82" i="141"/>
  <c r="H82" i="141"/>
  <c r="I82" i="141"/>
  <c r="J82" i="141"/>
  <c r="K82" i="141"/>
  <c r="L82" i="141"/>
  <c r="M82" i="141"/>
  <c r="N82" i="141"/>
  <c r="O82" i="141"/>
  <c r="P82" i="141"/>
  <c r="Q82" i="141"/>
  <c r="R82" i="141"/>
  <c r="G83" i="141"/>
  <c r="H83" i="141"/>
  <c r="I83" i="141"/>
  <c r="J83" i="141"/>
  <c r="K83" i="141"/>
  <c r="L83" i="141"/>
  <c r="M83" i="141"/>
  <c r="N83" i="141"/>
  <c r="O83" i="141"/>
  <c r="P83" i="141"/>
  <c r="Q83" i="141"/>
  <c r="R83" i="141"/>
  <c r="G84" i="141"/>
  <c r="H84" i="141"/>
  <c r="I84" i="141"/>
  <c r="J84" i="141"/>
  <c r="K84" i="141"/>
  <c r="L84" i="141"/>
  <c r="M84" i="141"/>
  <c r="N84" i="141"/>
  <c r="O84" i="141"/>
  <c r="P84" i="141"/>
  <c r="Q84" i="141"/>
  <c r="R84" i="141"/>
  <c r="G85" i="141"/>
  <c r="H85" i="141"/>
  <c r="I85" i="141"/>
  <c r="J85" i="141"/>
  <c r="K85" i="141"/>
  <c r="L85" i="141"/>
  <c r="M85" i="141"/>
  <c r="N85" i="141"/>
  <c r="O85" i="141"/>
  <c r="P85" i="141"/>
  <c r="Q85" i="141"/>
  <c r="R85" i="141"/>
  <c r="G86" i="141"/>
  <c r="H86" i="141"/>
  <c r="I86" i="141"/>
  <c r="J86" i="141"/>
  <c r="K86" i="141"/>
  <c r="L86" i="141"/>
  <c r="M86" i="141"/>
  <c r="N86" i="141"/>
  <c r="O86" i="141"/>
  <c r="P86" i="141"/>
  <c r="Q86" i="141"/>
  <c r="R86" i="141"/>
  <c r="G87" i="141"/>
  <c r="H87" i="141"/>
  <c r="I87" i="141"/>
  <c r="J87" i="141"/>
  <c r="K87" i="141"/>
  <c r="L87" i="141"/>
  <c r="M87" i="141"/>
  <c r="N87" i="141"/>
  <c r="O87" i="141"/>
  <c r="P87" i="141"/>
  <c r="Q87" i="141"/>
  <c r="R87" i="141"/>
  <c r="G88" i="141"/>
  <c r="H88" i="141"/>
  <c r="I88" i="141"/>
  <c r="J88" i="141"/>
  <c r="K88" i="141"/>
  <c r="L88" i="141"/>
  <c r="M88" i="141"/>
  <c r="N88" i="141"/>
  <c r="O88" i="141"/>
  <c r="P88" i="141"/>
  <c r="Q88" i="141"/>
  <c r="R88" i="141"/>
  <c r="G89" i="141"/>
  <c r="H89" i="141"/>
  <c r="I89" i="141"/>
  <c r="J89" i="141"/>
  <c r="K89" i="141"/>
  <c r="L89" i="141"/>
  <c r="M89" i="141"/>
  <c r="N89" i="141"/>
  <c r="O89" i="141"/>
  <c r="P89" i="141"/>
  <c r="Q89" i="141"/>
  <c r="R89" i="141"/>
  <c r="G90" i="141"/>
  <c r="H90" i="141"/>
  <c r="I90" i="141"/>
  <c r="J90" i="141"/>
  <c r="K90" i="141"/>
  <c r="L90" i="141"/>
  <c r="M90" i="141"/>
  <c r="N90" i="141"/>
  <c r="O90" i="141"/>
  <c r="P90" i="141"/>
  <c r="Q90" i="141"/>
  <c r="R90" i="141"/>
  <c r="G91" i="141"/>
  <c r="H91" i="141"/>
  <c r="I91" i="141"/>
  <c r="J91" i="141"/>
  <c r="K91" i="141"/>
  <c r="L91" i="141"/>
  <c r="M91" i="141"/>
  <c r="N91" i="141"/>
  <c r="O91" i="141"/>
  <c r="P91" i="141"/>
  <c r="Q91" i="141"/>
  <c r="R91" i="141"/>
  <c r="G92" i="141"/>
  <c r="H92" i="141"/>
  <c r="I92" i="141"/>
  <c r="J92" i="141"/>
  <c r="K92" i="141"/>
  <c r="L92" i="141"/>
  <c r="M92" i="141"/>
  <c r="N92" i="141"/>
  <c r="O92" i="141"/>
  <c r="P92" i="141"/>
  <c r="Q92" i="141"/>
  <c r="R92" i="141"/>
  <c r="G93" i="141"/>
  <c r="H93" i="141"/>
  <c r="I93" i="141"/>
  <c r="J93" i="141"/>
  <c r="K93" i="141"/>
  <c r="L93" i="141"/>
  <c r="M93" i="141"/>
  <c r="N93" i="141"/>
  <c r="O93" i="141"/>
  <c r="P93" i="141"/>
  <c r="Q93" i="141"/>
  <c r="R93" i="141"/>
  <c r="G94" i="141"/>
  <c r="H94" i="141"/>
  <c r="I94" i="141"/>
  <c r="J94" i="141"/>
  <c r="K94" i="141"/>
  <c r="L94" i="141"/>
  <c r="M94" i="141"/>
  <c r="N94" i="141"/>
  <c r="O94" i="141"/>
  <c r="P94" i="141"/>
  <c r="Q94" i="141"/>
  <c r="R94" i="141"/>
  <c r="G95" i="141"/>
  <c r="H95" i="141"/>
  <c r="I95" i="141"/>
  <c r="J95" i="141"/>
  <c r="K95" i="141"/>
  <c r="L95" i="141"/>
  <c r="M95" i="141"/>
  <c r="N95" i="141"/>
  <c r="O95" i="141"/>
  <c r="P95" i="141"/>
  <c r="Q95" i="141"/>
  <c r="R95" i="141"/>
  <c r="G96" i="141"/>
  <c r="H96" i="141"/>
  <c r="I96" i="141"/>
  <c r="J96" i="141"/>
  <c r="K96" i="141"/>
  <c r="L96" i="141"/>
  <c r="M96" i="141"/>
  <c r="N96" i="141"/>
  <c r="O96" i="141"/>
  <c r="P96" i="141"/>
  <c r="Q96" i="141"/>
  <c r="R96" i="141"/>
  <c r="G97" i="141"/>
  <c r="H97" i="141"/>
  <c r="I97" i="141"/>
  <c r="J97" i="141"/>
  <c r="K97" i="141"/>
  <c r="L97" i="141"/>
  <c r="M97" i="141"/>
  <c r="N97" i="141"/>
  <c r="O97" i="141"/>
  <c r="P97" i="141"/>
  <c r="Q97" i="141"/>
  <c r="R97" i="141"/>
  <c r="G98" i="141"/>
  <c r="H98" i="141"/>
  <c r="I98" i="141"/>
  <c r="J98" i="141"/>
  <c r="K98" i="141"/>
  <c r="L98" i="141"/>
  <c r="M98" i="141"/>
  <c r="N98" i="141"/>
  <c r="O98" i="141"/>
  <c r="P98" i="141"/>
  <c r="Q98" i="141"/>
  <c r="R98" i="141"/>
  <c r="G99" i="141"/>
  <c r="H99" i="141"/>
  <c r="I99" i="141"/>
  <c r="J99" i="141"/>
  <c r="K99" i="141"/>
  <c r="L99" i="141"/>
  <c r="M99" i="141"/>
  <c r="N99" i="141"/>
  <c r="O99" i="141"/>
  <c r="P99" i="141"/>
  <c r="Q99" i="141"/>
  <c r="R99" i="141"/>
  <c r="G100" i="141"/>
  <c r="H100" i="141"/>
  <c r="I100" i="141"/>
  <c r="J100" i="141"/>
  <c r="K100" i="141"/>
  <c r="L100" i="141"/>
  <c r="M100" i="141"/>
  <c r="N100" i="141"/>
  <c r="O100" i="141"/>
  <c r="P100" i="141"/>
  <c r="Q100" i="141"/>
  <c r="R100" i="141"/>
  <c r="G101" i="141"/>
  <c r="H101" i="141"/>
  <c r="I101" i="141"/>
  <c r="J101" i="141"/>
  <c r="K101" i="141"/>
  <c r="L101" i="141"/>
  <c r="M101" i="141"/>
  <c r="N101" i="141"/>
  <c r="O101" i="141"/>
  <c r="P101" i="141"/>
  <c r="Q101" i="141"/>
  <c r="R101" i="141"/>
  <c r="G102" i="141"/>
  <c r="H102" i="141"/>
  <c r="I102" i="141"/>
  <c r="J102" i="141"/>
  <c r="K102" i="141"/>
  <c r="L102" i="141"/>
  <c r="M102" i="141"/>
  <c r="N102" i="141"/>
  <c r="O102" i="141"/>
  <c r="P102" i="141"/>
  <c r="Q102" i="141"/>
  <c r="R102" i="141"/>
  <c r="G103" i="141"/>
  <c r="H103" i="141"/>
  <c r="I103" i="141"/>
  <c r="J103" i="141"/>
  <c r="K103" i="141"/>
  <c r="L103" i="141"/>
  <c r="M103" i="141"/>
  <c r="N103" i="141"/>
  <c r="O103" i="141"/>
  <c r="P103" i="141"/>
  <c r="Q103" i="141"/>
  <c r="R103" i="141"/>
  <c r="G104" i="141"/>
  <c r="H104" i="141"/>
  <c r="I104" i="141"/>
  <c r="J104" i="141"/>
  <c r="K104" i="141"/>
  <c r="L104" i="141"/>
  <c r="M104" i="141"/>
  <c r="N104" i="141"/>
  <c r="O104" i="141"/>
  <c r="P104" i="141"/>
  <c r="Q104" i="141"/>
  <c r="R104" i="141"/>
  <c r="G105" i="141"/>
  <c r="H105" i="141"/>
  <c r="I105" i="141"/>
  <c r="J105" i="141"/>
  <c r="K105" i="141"/>
  <c r="L105" i="141"/>
  <c r="M105" i="141"/>
  <c r="N105" i="141"/>
  <c r="O105" i="141"/>
  <c r="P105" i="141"/>
  <c r="Q105" i="141"/>
  <c r="R105" i="141"/>
  <c r="G106" i="141"/>
  <c r="H106" i="141"/>
  <c r="I106" i="141"/>
  <c r="J106" i="141"/>
  <c r="K106" i="141"/>
  <c r="L106" i="141"/>
  <c r="M106" i="141"/>
  <c r="N106" i="141"/>
  <c r="O106" i="141"/>
  <c r="P106" i="141"/>
  <c r="Q106" i="141"/>
  <c r="R106" i="141"/>
  <c r="G107" i="141"/>
  <c r="H107" i="141"/>
  <c r="I107" i="141"/>
  <c r="J107" i="141"/>
  <c r="K107" i="141"/>
  <c r="L107" i="141"/>
  <c r="M107" i="141"/>
  <c r="N107" i="141"/>
  <c r="O107" i="141"/>
  <c r="P107" i="141"/>
  <c r="Q107" i="141"/>
  <c r="R107" i="141"/>
  <c r="G108" i="141"/>
  <c r="H108" i="141"/>
  <c r="I108" i="141"/>
  <c r="J108" i="141"/>
  <c r="K108" i="141"/>
  <c r="L108" i="141"/>
  <c r="M108" i="141"/>
  <c r="N108" i="141"/>
  <c r="O108" i="141"/>
  <c r="P108" i="141"/>
  <c r="Q108" i="141"/>
  <c r="R108" i="141"/>
  <c r="G109" i="141"/>
  <c r="H109" i="141"/>
  <c r="I109" i="141"/>
  <c r="J109" i="141"/>
  <c r="K109" i="141"/>
  <c r="L109" i="141"/>
  <c r="M109" i="141"/>
  <c r="N109" i="141"/>
  <c r="O109" i="141"/>
  <c r="P109" i="141"/>
  <c r="Q109" i="141"/>
  <c r="R109" i="141"/>
  <c r="H16" i="141"/>
  <c r="I16" i="141"/>
  <c r="J16" i="141"/>
  <c r="K16" i="141"/>
  <c r="L16" i="141"/>
  <c r="M16" i="141"/>
  <c r="N16" i="141"/>
  <c r="O16" i="141"/>
  <c r="P16" i="141"/>
  <c r="Q16" i="141"/>
  <c r="R16" i="141"/>
  <c r="G16" i="141"/>
  <c r="A1144" i="141"/>
  <c r="A1145" i="141"/>
  <c r="A1146" i="141"/>
  <c r="A1147" i="141"/>
  <c r="A1148" i="141"/>
  <c r="A1149" i="141"/>
  <c r="A1150" i="141"/>
  <c r="A1151" i="141"/>
  <c r="A1152" i="141"/>
  <c r="A1153" i="141"/>
  <c r="A1154" i="141"/>
  <c r="A1155" i="141"/>
  <c r="A1156" i="141"/>
  <c r="A1157" i="141"/>
  <c r="A1158" i="141"/>
  <c r="A1159" i="141"/>
  <c r="A1160" i="141"/>
  <c r="A1161" i="141"/>
  <c r="A1162" i="141"/>
  <c r="A1163" i="141"/>
  <c r="A1164" i="141"/>
  <c r="A1165" i="141"/>
  <c r="A1166" i="141"/>
  <c r="A1167" i="141"/>
  <c r="A1168" i="141"/>
  <c r="A1169" i="141"/>
  <c r="A1170" i="141"/>
  <c r="A1171" i="141"/>
  <c r="A1172" i="141"/>
  <c r="A1173" i="141"/>
  <c r="A1174" i="141"/>
  <c r="A1175" i="141"/>
  <c r="A1176" i="141"/>
  <c r="A1177" i="141"/>
  <c r="A1178" i="141"/>
  <c r="A1179" i="141"/>
  <c r="A1180" i="141"/>
  <c r="A1181" i="141"/>
  <c r="A1182" i="141"/>
  <c r="A1183" i="141"/>
  <c r="A1184" i="141"/>
  <c r="A1185" i="141"/>
  <c r="A1186" i="141"/>
  <c r="A1187" i="141"/>
  <c r="A1188" i="141"/>
  <c r="A1189" i="141"/>
  <c r="A1190" i="141"/>
  <c r="A1191" i="141"/>
  <c r="A1192" i="141"/>
  <c r="A1193" i="141"/>
  <c r="A1194" i="141"/>
  <c r="A1195" i="141"/>
  <c r="A1196" i="141"/>
  <c r="A1197" i="141"/>
  <c r="A1198" i="141"/>
  <c r="A1199" i="141"/>
  <c r="A1200" i="141"/>
  <c r="A1201" i="141"/>
  <c r="A1202" i="141"/>
  <c r="A1203" i="141"/>
  <c r="A1204" i="141"/>
  <c r="A1205" i="141"/>
  <c r="A1206" i="141"/>
  <c r="A1207" i="141"/>
  <c r="A1208" i="141"/>
  <c r="A1209" i="141"/>
  <c r="A1210" i="141"/>
  <c r="A1211" i="141"/>
  <c r="A1212" i="141"/>
  <c r="A1213" i="141"/>
  <c r="A1214" i="141"/>
  <c r="A1215" i="141"/>
  <c r="D1144" i="141"/>
  <c r="D1145" i="141"/>
  <c r="D1146" i="141"/>
  <c r="D1147" i="141"/>
  <c r="D1148" i="141"/>
  <c r="D1149" i="141"/>
  <c r="D1150" i="141"/>
  <c r="D1151" i="141"/>
  <c r="D1152" i="141"/>
  <c r="D1153" i="141"/>
  <c r="D1154" i="141"/>
  <c r="D1155" i="141"/>
  <c r="D1156" i="141"/>
  <c r="D1157" i="141"/>
  <c r="D1158" i="141"/>
  <c r="D1159" i="141"/>
  <c r="D1160" i="141"/>
  <c r="D1161" i="141"/>
  <c r="D1162" i="141"/>
  <c r="D1163" i="141"/>
  <c r="D1164" i="141"/>
  <c r="D1165" i="141"/>
  <c r="D1166" i="141"/>
  <c r="D1167" i="141"/>
  <c r="D1168" i="141"/>
  <c r="D1169" i="141"/>
  <c r="D1170" i="141"/>
  <c r="D1171" i="141"/>
  <c r="D1172" i="141"/>
  <c r="D1173" i="141"/>
  <c r="D1174" i="141"/>
  <c r="D1175" i="141"/>
  <c r="D1176" i="141"/>
  <c r="D1177" i="141"/>
  <c r="D1178" i="141"/>
  <c r="D1179" i="141"/>
  <c r="D1180" i="141"/>
  <c r="D1181" i="141"/>
  <c r="D1182" i="141"/>
  <c r="D1183" i="141"/>
  <c r="D1184" i="141"/>
  <c r="D1185" i="141"/>
  <c r="D1186" i="141"/>
  <c r="D1187" i="141"/>
  <c r="D1188" i="141"/>
  <c r="D1189" i="141"/>
  <c r="D1190" i="141"/>
  <c r="D1191" i="141"/>
  <c r="D1192" i="141"/>
  <c r="D1193" i="141"/>
  <c r="D1194" i="141"/>
  <c r="D1195" i="141"/>
  <c r="D1196" i="141"/>
  <c r="D1197" i="141"/>
  <c r="D1198" i="141"/>
  <c r="D1199" i="141"/>
  <c r="D1200" i="141"/>
  <c r="D1201" i="141"/>
  <c r="D1202" i="141"/>
  <c r="D1203" i="141"/>
  <c r="D1204" i="141"/>
  <c r="D1205" i="141"/>
  <c r="D1206" i="141"/>
  <c r="D1207" i="141"/>
  <c r="D1208" i="141"/>
  <c r="D1209" i="141"/>
  <c r="D1210" i="141"/>
  <c r="D1211" i="141"/>
  <c r="D1212" i="141"/>
  <c r="D1213" i="141"/>
  <c r="D1214" i="141"/>
  <c r="D1215" i="141"/>
  <c r="V110" i="148"/>
  <c r="W110" i="148"/>
  <c r="X110" i="148"/>
  <c r="Y110" i="148"/>
  <c r="Z110" i="148"/>
  <c r="AA110" i="148"/>
  <c r="AB110" i="148"/>
  <c r="AC110" i="148"/>
  <c r="AH110" i="148" s="1"/>
  <c r="AD110" i="148"/>
  <c r="AE110" i="148"/>
  <c r="AF110" i="148"/>
  <c r="AG110" i="148"/>
  <c r="V111" i="148"/>
  <c r="W111" i="148"/>
  <c r="AH111" i="148" s="1"/>
  <c r="X111" i="148"/>
  <c r="Y111" i="148"/>
  <c r="Z111" i="148"/>
  <c r="AA111" i="148"/>
  <c r="AB111" i="148"/>
  <c r="AC111" i="148"/>
  <c r="AD111" i="148"/>
  <c r="AE111" i="148"/>
  <c r="AF111" i="148"/>
  <c r="AG111" i="148"/>
  <c r="V112" i="148"/>
  <c r="W112" i="148"/>
  <c r="AH112" i="148" s="1"/>
  <c r="X112" i="148"/>
  <c r="Y112" i="148"/>
  <c r="Z112" i="148"/>
  <c r="AA112" i="148"/>
  <c r="AB112" i="148"/>
  <c r="AC112" i="148"/>
  <c r="AD112" i="148"/>
  <c r="AE112" i="148"/>
  <c r="AF112" i="148"/>
  <c r="AG112" i="148"/>
  <c r="V113" i="148"/>
  <c r="AH113" i="148" s="1"/>
  <c r="W113" i="148"/>
  <c r="X113" i="148"/>
  <c r="Y113" i="148"/>
  <c r="Z113" i="148"/>
  <c r="AA113" i="148"/>
  <c r="AB113" i="148"/>
  <c r="AC113" i="148"/>
  <c r="AD113" i="148"/>
  <c r="AE113" i="148"/>
  <c r="AF113" i="148"/>
  <c r="AG113" i="148"/>
  <c r="V114" i="148"/>
  <c r="W114" i="148"/>
  <c r="AH114" i="148" s="1"/>
  <c r="X114" i="148"/>
  <c r="Y114" i="148"/>
  <c r="Z114" i="148"/>
  <c r="AA114" i="148"/>
  <c r="AB114" i="148"/>
  <c r="AC114" i="148"/>
  <c r="AD114" i="148"/>
  <c r="AE114" i="148"/>
  <c r="AF114" i="148"/>
  <c r="AG114" i="148"/>
  <c r="V115" i="148"/>
  <c r="W115" i="148"/>
  <c r="X115" i="148"/>
  <c r="AH115" i="148" s="1"/>
  <c r="Y115" i="148"/>
  <c r="Z115" i="148"/>
  <c r="AA115" i="148"/>
  <c r="AB115" i="148"/>
  <c r="AC115" i="148"/>
  <c r="AD115" i="148"/>
  <c r="AE115" i="148"/>
  <c r="AF115" i="148"/>
  <c r="AG115" i="148"/>
  <c r="G110" i="148"/>
  <c r="H110" i="148"/>
  <c r="I110" i="148"/>
  <c r="J110" i="148"/>
  <c r="K110" i="148"/>
  <c r="L110" i="148"/>
  <c r="S110" i="148" s="1"/>
  <c r="M110" i="148"/>
  <c r="N110" i="148"/>
  <c r="O110" i="148"/>
  <c r="P110" i="148"/>
  <c r="Q110" i="148"/>
  <c r="R110" i="148"/>
  <c r="G111" i="148"/>
  <c r="H111" i="148"/>
  <c r="S111" i="148" s="1"/>
  <c r="I111" i="148"/>
  <c r="J111" i="148"/>
  <c r="K111" i="148"/>
  <c r="L111" i="148"/>
  <c r="M111" i="148"/>
  <c r="N111" i="148"/>
  <c r="O111" i="148"/>
  <c r="P111" i="148"/>
  <c r="Q111" i="148"/>
  <c r="R111" i="148"/>
  <c r="G112" i="148"/>
  <c r="H112" i="148"/>
  <c r="S112" i="148" s="1"/>
  <c r="I112" i="148"/>
  <c r="J112" i="148"/>
  <c r="K112" i="148"/>
  <c r="L112" i="148"/>
  <c r="M112" i="148"/>
  <c r="N112" i="148"/>
  <c r="O112" i="148"/>
  <c r="P112" i="148"/>
  <c r="Q112" i="148"/>
  <c r="R112" i="148"/>
  <c r="G113" i="148"/>
  <c r="S113" i="148" s="1"/>
  <c r="H113" i="148"/>
  <c r="I113" i="148"/>
  <c r="J113" i="148"/>
  <c r="K113" i="148"/>
  <c r="L113" i="148"/>
  <c r="M113" i="148"/>
  <c r="N113" i="148"/>
  <c r="O113" i="148"/>
  <c r="P113" i="148"/>
  <c r="Q113" i="148"/>
  <c r="R113" i="148"/>
  <c r="G114" i="148"/>
  <c r="H114" i="148"/>
  <c r="S114" i="148" s="1"/>
  <c r="I114" i="148"/>
  <c r="J114" i="148"/>
  <c r="K114" i="148"/>
  <c r="L114" i="148"/>
  <c r="M114" i="148"/>
  <c r="N114" i="148"/>
  <c r="O114" i="148"/>
  <c r="P114" i="148"/>
  <c r="Q114" i="148"/>
  <c r="R114" i="148"/>
  <c r="G115" i="148"/>
  <c r="H115" i="148"/>
  <c r="I115" i="148"/>
  <c r="J115" i="148"/>
  <c r="S115" i="148" s="1"/>
  <c r="K115" i="148"/>
  <c r="L115" i="148"/>
  <c r="M115" i="148"/>
  <c r="N115" i="148"/>
  <c r="O115" i="148"/>
  <c r="P115" i="148"/>
  <c r="Q115" i="148"/>
  <c r="R115" i="148"/>
  <c r="V17" i="148"/>
  <c r="W17" i="148"/>
  <c r="X17" i="148"/>
  <c r="Y17" i="148"/>
  <c r="Z17" i="148"/>
  <c r="AA17" i="148"/>
  <c r="AB17" i="148"/>
  <c r="AC17" i="148"/>
  <c r="AD17" i="148"/>
  <c r="AE17" i="148"/>
  <c r="AF17" i="148"/>
  <c r="AG17" i="148"/>
  <c r="V18" i="148"/>
  <c r="W18" i="148"/>
  <c r="X18" i="148"/>
  <c r="Y18" i="148"/>
  <c r="Z18" i="148"/>
  <c r="AA18" i="148"/>
  <c r="AB18" i="148"/>
  <c r="AC18" i="148"/>
  <c r="AD18" i="148"/>
  <c r="AE18" i="148"/>
  <c r="AF18" i="148"/>
  <c r="AG18" i="148"/>
  <c r="V19" i="148"/>
  <c r="W19" i="148"/>
  <c r="X19" i="148"/>
  <c r="Y19" i="148"/>
  <c r="Z19" i="148"/>
  <c r="AA19" i="148"/>
  <c r="AB19" i="148"/>
  <c r="AC19" i="148"/>
  <c r="AD19" i="148"/>
  <c r="AE19" i="148"/>
  <c r="AF19" i="148"/>
  <c r="AG19" i="148"/>
  <c r="V20" i="148"/>
  <c r="W20" i="148"/>
  <c r="X20" i="148"/>
  <c r="Y20" i="148"/>
  <c r="Z20" i="148"/>
  <c r="AA20" i="148"/>
  <c r="AB20" i="148"/>
  <c r="AC20" i="148"/>
  <c r="AD20" i="148"/>
  <c r="AE20" i="148"/>
  <c r="AF20" i="148"/>
  <c r="AG20" i="148"/>
  <c r="V21" i="148"/>
  <c r="W21" i="148"/>
  <c r="X21" i="148"/>
  <c r="Y21" i="148"/>
  <c r="Z21" i="148"/>
  <c r="AA21" i="148"/>
  <c r="AB21" i="148"/>
  <c r="AC21" i="148"/>
  <c r="AD21" i="148"/>
  <c r="AE21" i="148"/>
  <c r="AF21" i="148"/>
  <c r="AG21" i="148"/>
  <c r="V22" i="148"/>
  <c r="W22" i="148"/>
  <c r="X22" i="148"/>
  <c r="Y22" i="148"/>
  <c r="Z22" i="148"/>
  <c r="AA22" i="148"/>
  <c r="AB22" i="148"/>
  <c r="AC22" i="148"/>
  <c r="AD22" i="148"/>
  <c r="AE22" i="148"/>
  <c r="AF22" i="148"/>
  <c r="AG22" i="148"/>
  <c r="V23" i="148"/>
  <c r="W23" i="148"/>
  <c r="X23" i="148"/>
  <c r="Y23" i="148"/>
  <c r="Z23" i="148"/>
  <c r="AA23" i="148"/>
  <c r="AB23" i="148"/>
  <c r="AC23" i="148"/>
  <c r="AD23" i="148"/>
  <c r="AE23" i="148"/>
  <c r="AF23" i="148"/>
  <c r="AG23" i="148"/>
  <c r="V24" i="148"/>
  <c r="W24" i="148"/>
  <c r="X24" i="148"/>
  <c r="Y24" i="148"/>
  <c r="Z24" i="148"/>
  <c r="AA24" i="148"/>
  <c r="AB24" i="148"/>
  <c r="AC24" i="148"/>
  <c r="AD24" i="148"/>
  <c r="AE24" i="148"/>
  <c r="AF24" i="148"/>
  <c r="AG24" i="148"/>
  <c r="V25" i="148"/>
  <c r="W25" i="148"/>
  <c r="X25" i="148"/>
  <c r="Y25" i="148"/>
  <c r="Z25" i="148"/>
  <c r="AA25" i="148"/>
  <c r="AB25" i="148"/>
  <c r="AC25" i="148"/>
  <c r="AD25" i="148"/>
  <c r="AE25" i="148"/>
  <c r="AF25" i="148"/>
  <c r="AG25" i="148"/>
  <c r="V26" i="148"/>
  <c r="W26" i="148"/>
  <c r="X26" i="148"/>
  <c r="Y26" i="148"/>
  <c r="Z26" i="148"/>
  <c r="AA26" i="148"/>
  <c r="AB26" i="148"/>
  <c r="AC26" i="148"/>
  <c r="AD26" i="148"/>
  <c r="AE26" i="148"/>
  <c r="AF26" i="148"/>
  <c r="AG26" i="148"/>
  <c r="V27" i="148"/>
  <c r="W27" i="148"/>
  <c r="X27" i="148"/>
  <c r="Y27" i="148"/>
  <c r="Z27" i="148"/>
  <c r="AA27" i="148"/>
  <c r="AB27" i="148"/>
  <c r="AC27" i="148"/>
  <c r="AD27" i="148"/>
  <c r="AE27" i="148"/>
  <c r="AF27" i="148"/>
  <c r="AG27" i="148"/>
  <c r="V28" i="148"/>
  <c r="W28" i="148"/>
  <c r="X28" i="148"/>
  <c r="Y28" i="148"/>
  <c r="Z28" i="148"/>
  <c r="AA28" i="148"/>
  <c r="AB28" i="148"/>
  <c r="AC28" i="148"/>
  <c r="AD28" i="148"/>
  <c r="AE28" i="148"/>
  <c r="AF28" i="148"/>
  <c r="AG28" i="148"/>
  <c r="V29" i="148"/>
  <c r="W29" i="148"/>
  <c r="X29" i="148"/>
  <c r="Y29" i="148"/>
  <c r="Z29" i="148"/>
  <c r="AA29" i="148"/>
  <c r="AB29" i="148"/>
  <c r="AC29" i="148"/>
  <c r="AD29" i="148"/>
  <c r="AE29" i="148"/>
  <c r="AF29" i="148"/>
  <c r="AG29" i="148"/>
  <c r="V30" i="148"/>
  <c r="W30" i="148"/>
  <c r="X30" i="148"/>
  <c r="Y30" i="148"/>
  <c r="Z30" i="148"/>
  <c r="AA30" i="148"/>
  <c r="AB30" i="148"/>
  <c r="AC30" i="148"/>
  <c r="AD30" i="148"/>
  <c r="AE30" i="148"/>
  <c r="AF30" i="148"/>
  <c r="AG30" i="148"/>
  <c r="V31" i="148"/>
  <c r="W31" i="148"/>
  <c r="X31" i="148"/>
  <c r="Y31" i="148"/>
  <c r="Z31" i="148"/>
  <c r="AA31" i="148"/>
  <c r="AB31" i="148"/>
  <c r="AC31" i="148"/>
  <c r="AD31" i="148"/>
  <c r="AE31" i="148"/>
  <c r="AF31" i="148"/>
  <c r="AG31" i="148"/>
  <c r="V32" i="148"/>
  <c r="W32" i="148"/>
  <c r="X32" i="148"/>
  <c r="Y32" i="148"/>
  <c r="Z32" i="148"/>
  <c r="AA32" i="148"/>
  <c r="AB32" i="148"/>
  <c r="AC32" i="148"/>
  <c r="AD32" i="148"/>
  <c r="AE32" i="148"/>
  <c r="AF32" i="148"/>
  <c r="AG32" i="148"/>
  <c r="V33" i="148"/>
  <c r="W33" i="148"/>
  <c r="X33" i="148"/>
  <c r="Y33" i="148"/>
  <c r="Z33" i="148"/>
  <c r="AA33" i="148"/>
  <c r="AB33" i="148"/>
  <c r="AC33" i="148"/>
  <c r="AD33" i="148"/>
  <c r="AE33" i="148"/>
  <c r="AF33" i="148"/>
  <c r="AG33" i="148"/>
  <c r="V34" i="148"/>
  <c r="W34" i="148"/>
  <c r="X34" i="148"/>
  <c r="Y34" i="148"/>
  <c r="Z34" i="148"/>
  <c r="AA34" i="148"/>
  <c r="AB34" i="148"/>
  <c r="AC34" i="148"/>
  <c r="AD34" i="148"/>
  <c r="AE34" i="148"/>
  <c r="AF34" i="148"/>
  <c r="AG34" i="148"/>
  <c r="V35" i="148"/>
  <c r="W35" i="148"/>
  <c r="X35" i="148"/>
  <c r="Y35" i="148"/>
  <c r="Z35" i="148"/>
  <c r="AA35" i="148"/>
  <c r="AB35" i="148"/>
  <c r="AC35" i="148"/>
  <c r="AD35" i="148"/>
  <c r="AE35" i="148"/>
  <c r="AF35" i="148"/>
  <c r="AG35" i="148"/>
  <c r="V36" i="148"/>
  <c r="W36" i="148"/>
  <c r="X36" i="148"/>
  <c r="Y36" i="148"/>
  <c r="Z36" i="148"/>
  <c r="AA36" i="148"/>
  <c r="AB36" i="148"/>
  <c r="AC36" i="148"/>
  <c r="AD36" i="148"/>
  <c r="AE36" i="148"/>
  <c r="AF36" i="148"/>
  <c r="AG36" i="148"/>
  <c r="V37" i="148"/>
  <c r="W37" i="148"/>
  <c r="X37" i="148"/>
  <c r="Y37" i="148"/>
  <c r="Z37" i="148"/>
  <c r="AA37" i="148"/>
  <c r="AB37" i="148"/>
  <c r="AC37" i="148"/>
  <c r="AD37" i="148"/>
  <c r="AE37" i="148"/>
  <c r="AF37" i="148"/>
  <c r="AG37" i="148"/>
  <c r="V38" i="148"/>
  <c r="W38" i="148"/>
  <c r="X38" i="148"/>
  <c r="Y38" i="148"/>
  <c r="Z38" i="148"/>
  <c r="AA38" i="148"/>
  <c r="AB38" i="148"/>
  <c r="AC38" i="148"/>
  <c r="AD38" i="148"/>
  <c r="AE38" i="148"/>
  <c r="AF38" i="148"/>
  <c r="AG38" i="148"/>
  <c r="V39" i="148"/>
  <c r="W39" i="148"/>
  <c r="X39" i="148"/>
  <c r="Y39" i="148"/>
  <c r="Z39" i="148"/>
  <c r="AA39" i="148"/>
  <c r="AB39" i="148"/>
  <c r="AC39" i="148"/>
  <c r="AD39" i="148"/>
  <c r="AE39" i="148"/>
  <c r="AF39" i="148"/>
  <c r="AG39" i="148"/>
  <c r="V40" i="148"/>
  <c r="W40" i="148"/>
  <c r="X40" i="148"/>
  <c r="Y40" i="148"/>
  <c r="Z40" i="148"/>
  <c r="AA40" i="148"/>
  <c r="AB40" i="148"/>
  <c r="AC40" i="148"/>
  <c r="AD40" i="148"/>
  <c r="AE40" i="148"/>
  <c r="AF40" i="148"/>
  <c r="AG40" i="148"/>
  <c r="V41" i="148"/>
  <c r="W41" i="148"/>
  <c r="X41" i="148"/>
  <c r="Y41" i="148"/>
  <c r="Z41" i="148"/>
  <c r="AA41" i="148"/>
  <c r="AB41" i="148"/>
  <c r="AC41" i="148"/>
  <c r="AD41" i="148"/>
  <c r="AE41" i="148"/>
  <c r="AF41" i="148"/>
  <c r="AG41" i="148"/>
  <c r="V42" i="148"/>
  <c r="W42" i="148"/>
  <c r="X42" i="148"/>
  <c r="Y42" i="148"/>
  <c r="Z42" i="148"/>
  <c r="AA42" i="148"/>
  <c r="AB42" i="148"/>
  <c r="AC42" i="148"/>
  <c r="AD42" i="148"/>
  <c r="AE42" i="148"/>
  <c r="AF42" i="148"/>
  <c r="AG42" i="148"/>
  <c r="V43" i="148"/>
  <c r="W43" i="148"/>
  <c r="X43" i="148"/>
  <c r="Y43" i="148"/>
  <c r="Z43" i="148"/>
  <c r="AA43" i="148"/>
  <c r="AB43" i="148"/>
  <c r="AC43" i="148"/>
  <c r="AD43" i="148"/>
  <c r="AE43" i="148"/>
  <c r="AF43" i="148"/>
  <c r="AG43" i="148"/>
  <c r="V44" i="148"/>
  <c r="W44" i="148"/>
  <c r="X44" i="148"/>
  <c r="Y44" i="148"/>
  <c r="Z44" i="148"/>
  <c r="AA44" i="148"/>
  <c r="AB44" i="148"/>
  <c r="AC44" i="148"/>
  <c r="AD44" i="148"/>
  <c r="AE44" i="148"/>
  <c r="AF44" i="148"/>
  <c r="AG44" i="148"/>
  <c r="V45" i="148"/>
  <c r="W45" i="148"/>
  <c r="X45" i="148"/>
  <c r="Y45" i="148"/>
  <c r="Z45" i="148"/>
  <c r="AA45" i="148"/>
  <c r="AB45" i="148"/>
  <c r="AC45" i="148"/>
  <c r="AD45" i="148"/>
  <c r="AE45" i="148"/>
  <c r="AF45" i="148"/>
  <c r="AG45" i="148"/>
  <c r="V46" i="148"/>
  <c r="W46" i="148"/>
  <c r="X46" i="148"/>
  <c r="Y46" i="148"/>
  <c r="Z46" i="148"/>
  <c r="AA46" i="148"/>
  <c r="AB46" i="148"/>
  <c r="AC46" i="148"/>
  <c r="AD46" i="148"/>
  <c r="AE46" i="148"/>
  <c r="AF46" i="148"/>
  <c r="AG46" i="148"/>
  <c r="V47" i="148"/>
  <c r="W47" i="148"/>
  <c r="X47" i="148"/>
  <c r="Y47" i="148"/>
  <c r="Z47" i="148"/>
  <c r="AA47" i="148"/>
  <c r="AB47" i="148"/>
  <c r="AC47" i="148"/>
  <c r="AD47" i="148"/>
  <c r="AE47" i="148"/>
  <c r="AF47" i="148"/>
  <c r="AG47" i="148"/>
  <c r="V48" i="148"/>
  <c r="W48" i="148"/>
  <c r="X48" i="148"/>
  <c r="Y48" i="148"/>
  <c r="Z48" i="148"/>
  <c r="AA48" i="148"/>
  <c r="AB48" i="148"/>
  <c r="AC48" i="148"/>
  <c r="AD48" i="148"/>
  <c r="AE48" i="148"/>
  <c r="AF48" i="148"/>
  <c r="AG48" i="148"/>
  <c r="V49" i="148"/>
  <c r="W49" i="148"/>
  <c r="X49" i="148"/>
  <c r="Y49" i="148"/>
  <c r="Z49" i="148"/>
  <c r="AA49" i="148"/>
  <c r="AB49" i="148"/>
  <c r="AC49" i="148"/>
  <c r="AD49" i="148"/>
  <c r="AE49" i="148"/>
  <c r="AF49" i="148"/>
  <c r="AG49" i="148"/>
  <c r="V50" i="148"/>
  <c r="W50" i="148"/>
  <c r="X50" i="148"/>
  <c r="Y50" i="148"/>
  <c r="Z50" i="148"/>
  <c r="AA50" i="148"/>
  <c r="AB50" i="148"/>
  <c r="AC50" i="148"/>
  <c r="AD50" i="148"/>
  <c r="AE50" i="148"/>
  <c r="AF50" i="148"/>
  <c r="AG50" i="148"/>
  <c r="V51" i="148"/>
  <c r="W51" i="148"/>
  <c r="X51" i="148"/>
  <c r="Y51" i="148"/>
  <c r="Z51" i="148"/>
  <c r="AA51" i="148"/>
  <c r="AB51" i="148"/>
  <c r="AC51" i="148"/>
  <c r="AD51" i="148"/>
  <c r="AE51" i="148"/>
  <c r="AF51" i="148"/>
  <c r="AG51" i="148"/>
  <c r="V52" i="148"/>
  <c r="W52" i="148"/>
  <c r="X52" i="148"/>
  <c r="Y52" i="148"/>
  <c r="Z52" i="148"/>
  <c r="AA52" i="148"/>
  <c r="AB52" i="148"/>
  <c r="AC52" i="148"/>
  <c r="AD52" i="148"/>
  <c r="AE52" i="148"/>
  <c r="AF52" i="148"/>
  <c r="AG52" i="148"/>
  <c r="V53" i="148"/>
  <c r="W53" i="148"/>
  <c r="X53" i="148"/>
  <c r="Y53" i="148"/>
  <c r="Z53" i="148"/>
  <c r="AA53" i="148"/>
  <c r="AB53" i="148"/>
  <c r="AC53" i="148"/>
  <c r="AD53" i="148"/>
  <c r="AE53" i="148"/>
  <c r="AF53" i="148"/>
  <c r="AG53" i="148"/>
  <c r="V54" i="148"/>
  <c r="W54" i="148"/>
  <c r="X54" i="148"/>
  <c r="Y54" i="148"/>
  <c r="Z54" i="148"/>
  <c r="AA54" i="148"/>
  <c r="AB54" i="148"/>
  <c r="AC54" i="148"/>
  <c r="AD54" i="148"/>
  <c r="AE54" i="148"/>
  <c r="AF54" i="148"/>
  <c r="AG54" i="148"/>
  <c r="V55" i="148"/>
  <c r="W55" i="148"/>
  <c r="X55" i="148"/>
  <c r="Y55" i="148"/>
  <c r="Z55" i="148"/>
  <c r="AA55" i="148"/>
  <c r="AB55" i="148"/>
  <c r="AC55" i="148"/>
  <c r="AD55" i="148"/>
  <c r="AE55" i="148"/>
  <c r="AF55" i="148"/>
  <c r="AG55" i="148"/>
  <c r="V56" i="148"/>
  <c r="W56" i="148"/>
  <c r="X56" i="148"/>
  <c r="Y56" i="148"/>
  <c r="Z56" i="148"/>
  <c r="AA56" i="148"/>
  <c r="AB56" i="148"/>
  <c r="AC56" i="148"/>
  <c r="AD56" i="148"/>
  <c r="AE56" i="148"/>
  <c r="AF56" i="148"/>
  <c r="AG56" i="148"/>
  <c r="V57" i="148"/>
  <c r="W57" i="148"/>
  <c r="X57" i="148"/>
  <c r="Y57" i="148"/>
  <c r="Z57" i="148"/>
  <c r="AA57" i="148"/>
  <c r="AB57" i="148"/>
  <c r="AC57" i="148"/>
  <c r="AD57" i="148"/>
  <c r="AE57" i="148"/>
  <c r="AF57" i="148"/>
  <c r="AG57" i="148"/>
  <c r="V58" i="148"/>
  <c r="W58" i="148"/>
  <c r="X58" i="148"/>
  <c r="Y58" i="148"/>
  <c r="Z58" i="148"/>
  <c r="AA58" i="148"/>
  <c r="AB58" i="148"/>
  <c r="AC58" i="148"/>
  <c r="AD58" i="148"/>
  <c r="AE58" i="148"/>
  <c r="AF58" i="148"/>
  <c r="AG58" i="148"/>
  <c r="V59" i="148"/>
  <c r="W59" i="148"/>
  <c r="X59" i="148"/>
  <c r="Y59" i="148"/>
  <c r="Z59" i="148"/>
  <c r="AA59" i="148"/>
  <c r="AB59" i="148"/>
  <c r="AC59" i="148"/>
  <c r="AD59" i="148"/>
  <c r="AE59" i="148"/>
  <c r="AF59" i="148"/>
  <c r="AG59" i="148"/>
  <c r="V60" i="148"/>
  <c r="W60" i="148"/>
  <c r="X60" i="148"/>
  <c r="Y60" i="148"/>
  <c r="Z60" i="148"/>
  <c r="AA60" i="148"/>
  <c r="AB60" i="148"/>
  <c r="AC60" i="148"/>
  <c r="AD60" i="148"/>
  <c r="AE60" i="148"/>
  <c r="AF60" i="148"/>
  <c r="AG60" i="148"/>
  <c r="V61" i="148"/>
  <c r="W61" i="148"/>
  <c r="X61" i="148"/>
  <c r="Y61" i="148"/>
  <c r="Z61" i="148"/>
  <c r="AA61" i="148"/>
  <c r="AB61" i="148"/>
  <c r="AC61" i="148"/>
  <c r="AD61" i="148"/>
  <c r="AE61" i="148"/>
  <c r="AF61" i="148"/>
  <c r="AG61" i="148"/>
  <c r="V62" i="148"/>
  <c r="W62" i="148"/>
  <c r="X62" i="148"/>
  <c r="Y62" i="148"/>
  <c r="Z62" i="148"/>
  <c r="AA62" i="148"/>
  <c r="AB62" i="148"/>
  <c r="AC62" i="148"/>
  <c r="AD62" i="148"/>
  <c r="AE62" i="148"/>
  <c r="AF62" i="148"/>
  <c r="AG62" i="148"/>
  <c r="V63" i="148"/>
  <c r="W63" i="148"/>
  <c r="X63" i="148"/>
  <c r="Y63" i="148"/>
  <c r="Z63" i="148"/>
  <c r="AA63" i="148"/>
  <c r="AB63" i="148"/>
  <c r="AC63" i="148"/>
  <c r="AD63" i="148"/>
  <c r="AE63" i="148"/>
  <c r="AF63" i="148"/>
  <c r="AG63" i="148"/>
  <c r="V64" i="148"/>
  <c r="W64" i="148"/>
  <c r="X64" i="148"/>
  <c r="Y64" i="148"/>
  <c r="Z64" i="148"/>
  <c r="AA64" i="148"/>
  <c r="AB64" i="148"/>
  <c r="AC64" i="148"/>
  <c r="AD64" i="148"/>
  <c r="AE64" i="148"/>
  <c r="AF64" i="148"/>
  <c r="AG64" i="148"/>
  <c r="V65" i="148"/>
  <c r="W65" i="148"/>
  <c r="X65" i="148"/>
  <c r="Y65" i="148"/>
  <c r="Z65" i="148"/>
  <c r="AA65" i="148"/>
  <c r="AB65" i="148"/>
  <c r="AC65" i="148"/>
  <c r="AD65" i="148"/>
  <c r="AE65" i="148"/>
  <c r="AF65" i="148"/>
  <c r="AG65" i="148"/>
  <c r="V66" i="148"/>
  <c r="W66" i="148"/>
  <c r="X66" i="148"/>
  <c r="Y66" i="148"/>
  <c r="Z66" i="148"/>
  <c r="AA66" i="148"/>
  <c r="AB66" i="148"/>
  <c r="AC66" i="148"/>
  <c r="AD66" i="148"/>
  <c r="AE66" i="148"/>
  <c r="AF66" i="148"/>
  <c r="AG66" i="148"/>
  <c r="V67" i="148"/>
  <c r="W67" i="148"/>
  <c r="X67" i="148"/>
  <c r="Y67" i="148"/>
  <c r="Z67" i="148"/>
  <c r="AA67" i="148"/>
  <c r="AB67" i="148"/>
  <c r="AC67" i="148"/>
  <c r="AD67" i="148"/>
  <c r="AE67" i="148"/>
  <c r="AF67" i="148"/>
  <c r="AG67" i="148"/>
  <c r="V68" i="148"/>
  <c r="W68" i="148"/>
  <c r="X68" i="148"/>
  <c r="Y68" i="148"/>
  <c r="Z68" i="148"/>
  <c r="AA68" i="148"/>
  <c r="AB68" i="148"/>
  <c r="AC68" i="148"/>
  <c r="AD68" i="148"/>
  <c r="AE68" i="148"/>
  <c r="AF68" i="148"/>
  <c r="AG68" i="148"/>
  <c r="V69" i="148"/>
  <c r="W69" i="148"/>
  <c r="X69" i="148"/>
  <c r="Y69" i="148"/>
  <c r="Z69" i="148"/>
  <c r="AA69" i="148"/>
  <c r="AB69" i="148"/>
  <c r="AC69" i="148"/>
  <c r="AD69" i="148"/>
  <c r="AE69" i="148"/>
  <c r="AF69" i="148"/>
  <c r="AG69" i="148"/>
  <c r="V70" i="148"/>
  <c r="W70" i="148"/>
  <c r="X70" i="148"/>
  <c r="Y70" i="148"/>
  <c r="Z70" i="148"/>
  <c r="AA70" i="148"/>
  <c r="AB70" i="148"/>
  <c r="AC70" i="148"/>
  <c r="AD70" i="148"/>
  <c r="AE70" i="148"/>
  <c r="AF70" i="148"/>
  <c r="AG70" i="148"/>
  <c r="V71" i="148"/>
  <c r="W71" i="148"/>
  <c r="X71" i="148"/>
  <c r="Y71" i="148"/>
  <c r="Z71" i="148"/>
  <c r="AA71" i="148"/>
  <c r="AB71" i="148"/>
  <c r="AC71" i="148"/>
  <c r="AD71" i="148"/>
  <c r="AE71" i="148"/>
  <c r="AF71" i="148"/>
  <c r="AG71" i="148"/>
  <c r="V72" i="148"/>
  <c r="W72" i="148"/>
  <c r="X72" i="148"/>
  <c r="Y72" i="148"/>
  <c r="Z72" i="148"/>
  <c r="AA72" i="148"/>
  <c r="AB72" i="148"/>
  <c r="AC72" i="148"/>
  <c r="AD72" i="148"/>
  <c r="AE72" i="148"/>
  <c r="AF72" i="148"/>
  <c r="AG72" i="148"/>
  <c r="V73" i="148"/>
  <c r="W73" i="148"/>
  <c r="X73" i="148"/>
  <c r="Y73" i="148"/>
  <c r="Z73" i="148"/>
  <c r="AA73" i="148"/>
  <c r="AB73" i="148"/>
  <c r="AC73" i="148"/>
  <c r="AD73" i="148"/>
  <c r="AE73" i="148"/>
  <c r="AF73" i="148"/>
  <c r="AG73" i="148"/>
  <c r="V74" i="148"/>
  <c r="W74" i="148"/>
  <c r="X74" i="148"/>
  <c r="Y74" i="148"/>
  <c r="Z74" i="148"/>
  <c r="AA74" i="148"/>
  <c r="AB74" i="148"/>
  <c r="AC74" i="148"/>
  <c r="AD74" i="148"/>
  <c r="AE74" i="148"/>
  <c r="AF74" i="148"/>
  <c r="AG74" i="148"/>
  <c r="V75" i="148"/>
  <c r="W75" i="148"/>
  <c r="X75" i="148"/>
  <c r="Y75" i="148"/>
  <c r="Z75" i="148"/>
  <c r="AA75" i="148"/>
  <c r="AB75" i="148"/>
  <c r="AC75" i="148"/>
  <c r="AD75" i="148"/>
  <c r="AE75" i="148"/>
  <c r="AF75" i="148"/>
  <c r="AG75" i="148"/>
  <c r="V76" i="148"/>
  <c r="W76" i="148"/>
  <c r="X76" i="148"/>
  <c r="Y76" i="148"/>
  <c r="Z76" i="148"/>
  <c r="AA76" i="148"/>
  <c r="AB76" i="148"/>
  <c r="AC76" i="148"/>
  <c r="AD76" i="148"/>
  <c r="AE76" i="148"/>
  <c r="AF76" i="148"/>
  <c r="AG76" i="148"/>
  <c r="V77" i="148"/>
  <c r="W77" i="148"/>
  <c r="X77" i="148"/>
  <c r="Y77" i="148"/>
  <c r="Z77" i="148"/>
  <c r="AA77" i="148"/>
  <c r="AB77" i="148"/>
  <c r="AC77" i="148"/>
  <c r="AD77" i="148"/>
  <c r="AE77" i="148"/>
  <c r="AF77" i="148"/>
  <c r="AG77" i="148"/>
  <c r="V78" i="148"/>
  <c r="W78" i="148"/>
  <c r="X78" i="148"/>
  <c r="Y78" i="148"/>
  <c r="Z78" i="148"/>
  <c r="AA78" i="148"/>
  <c r="AB78" i="148"/>
  <c r="AC78" i="148"/>
  <c r="AD78" i="148"/>
  <c r="AE78" i="148"/>
  <c r="AF78" i="148"/>
  <c r="AG78" i="148"/>
  <c r="V79" i="148"/>
  <c r="W79" i="148"/>
  <c r="X79" i="148"/>
  <c r="Y79" i="148"/>
  <c r="Z79" i="148"/>
  <c r="AA79" i="148"/>
  <c r="AB79" i="148"/>
  <c r="AC79" i="148"/>
  <c r="AD79" i="148"/>
  <c r="AE79" i="148"/>
  <c r="AF79" i="148"/>
  <c r="AG79" i="148"/>
  <c r="V80" i="148"/>
  <c r="W80" i="148"/>
  <c r="X80" i="148"/>
  <c r="Y80" i="148"/>
  <c r="Z80" i="148"/>
  <c r="AA80" i="148"/>
  <c r="AB80" i="148"/>
  <c r="AC80" i="148"/>
  <c r="AD80" i="148"/>
  <c r="AE80" i="148"/>
  <c r="AF80" i="148"/>
  <c r="AG80" i="148"/>
  <c r="V81" i="148"/>
  <c r="W81" i="148"/>
  <c r="X81" i="148"/>
  <c r="Y81" i="148"/>
  <c r="Z81" i="148"/>
  <c r="AA81" i="148"/>
  <c r="AB81" i="148"/>
  <c r="AC81" i="148"/>
  <c r="AD81" i="148"/>
  <c r="AE81" i="148"/>
  <c r="AF81" i="148"/>
  <c r="AG81" i="148"/>
  <c r="V82" i="148"/>
  <c r="W82" i="148"/>
  <c r="X82" i="148"/>
  <c r="Y82" i="148"/>
  <c r="Z82" i="148"/>
  <c r="AA82" i="148"/>
  <c r="AB82" i="148"/>
  <c r="AC82" i="148"/>
  <c r="AD82" i="148"/>
  <c r="AE82" i="148"/>
  <c r="AF82" i="148"/>
  <c r="AG82" i="148"/>
  <c r="V83" i="148"/>
  <c r="W83" i="148"/>
  <c r="X83" i="148"/>
  <c r="Y83" i="148"/>
  <c r="Z83" i="148"/>
  <c r="AA83" i="148"/>
  <c r="AB83" i="148"/>
  <c r="AC83" i="148"/>
  <c r="AD83" i="148"/>
  <c r="AE83" i="148"/>
  <c r="AF83" i="148"/>
  <c r="AG83" i="148"/>
  <c r="V84" i="148"/>
  <c r="W84" i="148"/>
  <c r="X84" i="148"/>
  <c r="Y84" i="148"/>
  <c r="Z84" i="148"/>
  <c r="AA84" i="148"/>
  <c r="AB84" i="148"/>
  <c r="AC84" i="148"/>
  <c r="AD84" i="148"/>
  <c r="AE84" i="148"/>
  <c r="AF84" i="148"/>
  <c r="AG84" i="148"/>
  <c r="V85" i="148"/>
  <c r="W85" i="148"/>
  <c r="X85" i="148"/>
  <c r="Y85" i="148"/>
  <c r="Z85" i="148"/>
  <c r="AA85" i="148"/>
  <c r="AB85" i="148"/>
  <c r="AC85" i="148"/>
  <c r="AD85" i="148"/>
  <c r="AE85" i="148"/>
  <c r="AF85" i="148"/>
  <c r="AG85" i="148"/>
  <c r="V86" i="148"/>
  <c r="W86" i="148"/>
  <c r="X86" i="148"/>
  <c r="Y86" i="148"/>
  <c r="Z86" i="148"/>
  <c r="AA86" i="148"/>
  <c r="AB86" i="148"/>
  <c r="AC86" i="148"/>
  <c r="AD86" i="148"/>
  <c r="AE86" i="148"/>
  <c r="AF86" i="148"/>
  <c r="AG86" i="148"/>
  <c r="V87" i="148"/>
  <c r="W87" i="148"/>
  <c r="X87" i="148"/>
  <c r="Y87" i="148"/>
  <c r="Z87" i="148"/>
  <c r="AA87" i="148"/>
  <c r="AB87" i="148"/>
  <c r="AC87" i="148"/>
  <c r="AD87" i="148"/>
  <c r="AE87" i="148"/>
  <c r="AF87" i="148"/>
  <c r="AG87" i="148"/>
  <c r="V88" i="148"/>
  <c r="W88" i="148"/>
  <c r="X88" i="148"/>
  <c r="Y88" i="148"/>
  <c r="Z88" i="148"/>
  <c r="AA88" i="148"/>
  <c r="AB88" i="148"/>
  <c r="AC88" i="148"/>
  <c r="AD88" i="148"/>
  <c r="AE88" i="148"/>
  <c r="AF88" i="148"/>
  <c r="AG88" i="148"/>
  <c r="V89" i="148"/>
  <c r="W89" i="148"/>
  <c r="X89" i="148"/>
  <c r="Y89" i="148"/>
  <c r="Z89" i="148"/>
  <c r="AA89" i="148"/>
  <c r="AB89" i="148"/>
  <c r="AC89" i="148"/>
  <c r="AD89" i="148"/>
  <c r="AE89" i="148"/>
  <c r="AF89" i="148"/>
  <c r="AG89" i="148"/>
  <c r="V90" i="148"/>
  <c r="W90" i="148"/>
  <c r="X90" i="148"/>
  <c r="Y90" i="148"/>
  <c r="Z90" i="148"/>
  <c r="AA90" i="148"/>
  <c r="AB90" i="148"/>
  <c r="AC90" i="148"/>
  <c r="AD90" i="148"/>
  <c r="AE90" i="148"/>
  <c r="AF90" i="148"/>
  <c r="AG90" i="148"/>
  <c r="V91" i="148"/>
  <c r="W91" i="148"/>
  <c r="X91" i="148"/>
  <c r="Y91" i="148"/>
  <c r="Z91" i="148"/>
  <c r="AA91" i="148"/>
  <c r="AB91" i="148"/>
  <c r="AC91" i="148"/>
  <c r="AD91" i="148"/>
  <c r="AE91" i="148"/>
  <c r="AF91" i="148"/>
  <c r="AG91" i="148"/>
  <c r="V92" i="148"/>
  <c r="W92" i="148"/>
  <c r="X92" i="148"/>
  <c r="Y92" i="148"/>
  <c r="Z92" i="148"/>
  <c r="AA92" i="148"/>
  <c r="AB92" i="148"/>
  <c r="AC92" i="148"/>
  <c r="AD92" i="148"/>
  <c r="AE92" i="148"/>
  <c r="AF92" i="148"/>
  <c r="AG92" i="148"/>
  <c r="V93" i="148"/>
  <c r="W93" i="148"/>
  <c r="X93" i="148"/>
  <c r="Y93" i="148"/>
  <c r="Z93" i="148"/>
  <c r="AA93" i="148"/>
  <c r="AB93" i="148"/>
  <c r="AC93" i="148"/>
  <c r="AD93" i="148"/>
  <c r="AE93" i="148"/>
  <c r="AF93" i="148"/>
  <c r="AG93" i="148"/>
  <c r="V94" i="148"/>
  <c r="W94" i="148"/>
  <c r="X94" i="148"/>
  <c r="Y94" i="148"/>
  <c r="Z94" i="148"/>
  <c r="AA94" i="148"/>
  <c r="AB94" i="148"/>
  <c r="AC94" i="148"/>
  <c r="AD94" i="148"/>
  <c r="AE94" i="148"/>
  <c r="AF94" i="148"/>
  <c r="AG94" i="148"/>
  <c r="V95" i="148"/>
  <c r="W95" i="148"/>
  <c r="X95" i="148"/>
  <c r="Y95" i="148"/>
  <c r="Z95" i="148"/>
  <c r="AA95" i="148"/>
  <c r="AB95" i="148"/>
  <c r="AC95" i="148"/>
  <c r="AD95" i="148"/>
  <c r="AE95" i="148"/>
  <c r="AF95" i="148"/>
  <c r="AG95" i="148"/>
  <c r="V96" i="148"/>
  <c r="W96" i="148"/>
  <c r="X96" i="148"/>
  <c r="Y96" i="148"/>
  <c r="Z96" i="148"/>
  <c r="AA96" i="148"/>
  <c r="AB96" i="148"/>
  <c r="AC96" i="148"/>
  <c r="AD96" i="148"/>
  <c r="AE96" i="148"/>
  <c r="AF96" i="148"/>
  <c r="AG96" i="148"/>
  <c r="V97" i="148"/>
  <c r="W97" i="148"/>
  <c r="X97" i="148"/>
  <c r="Y97" i="148"/>
  <c r="Z97" i="148"/>
  <c r="AA97" i="148"/>
  <c r="AB97" i="148"/>
  <c r="AC97" i="148"/>
  <c r="AD97" i="148"/>
  <c r="AE97" i="148"/>
  <c r="AF97" i="148"/>
  <c r="AG97" i="148"/>
  <c r="V98" i="148"/>
  <c r="W98" i="148"/>
  <c r="X98" i="148"/>
  <c r="Y98" i="148"/>
  <c r="Z98" i="148"/>
  <c r="AA98" i="148"/>
  <c r="AB98" i="148"/>
  <c r="AC98" i="148"/>
  <c r="AD98" i="148"/>
  <c r="AE98" i="148"/>
  <c r="AF98" i="148"/>
  <c r="AG98" i="148"/>
  <c r="V99" i="148"/>
  <c r="W99" i="148"/>
  <c r="X99" i="148"/>
  <c r="Y99" i="148"/>
  <c r="Z99" i="148"/>
  <c r="AA99" i="148"/>
  <c r="AB99" i="148"/>
  <c r="AC99" i="148"/>
  <c r="AD99" i="148"/>
  <c r="AE99" i="148"/>
  <c r="AF99" i="148"/>
  <c r="AG99" i="148"/>
  <c r="V100" i="148"/>
  <c r="W100" i="148"/>
  <c r="X100" i="148"/>
  <c r="Y100" i="148"/>
  <c r="Z100" i="148"/>
  <c r="AA100" i="148"/>
  <c r="AB100" i="148"/>
  <c r="AC100" i="148"/>
  <c r="AD100" i="148"/>
  <c r="AE100" i="148"/>
  <c r="AF100" i="148"/>
  <c r="AG100" i="148"/>
  <c r="V101" i="148"/>
  <c r="W101" i="148"/>
  <c r="X101" i="148"/>
  <c r="Y101" i="148"/>
  <c r="Z101" i="148"/>
  <c r="AA101" i="148"/>
  <c r="AB101" i="148"/>
  <c r="AC101" i="148"/>
  <c r="AD101" i="148"/>
  <c r="AE101" i="148"/>
  <c r="AF101" i="148"/>
  <c r="AG101" i="148"/>
  <c r="V102" i="148"/>
  <c r="W102" i="148"/>
  <c r="X102" i="148"/>
  <c r="Y102" i="148"/>
  <c r="Z102" i="148"/>
  <c r="AA102" i="148"/>
  <c r="AB102" i="148"/>
  <c r="AC102" i="148"/>
  <c r="AD102" i="148"/>
  <c r="AE102" i="148"/>
  <c r="AF102" i="148"/>
  <c r="AG102" i="148"/>
  <c r="V103" i="148"/>
  <c r="W103" i="148"/>
  <c r="X103" i="148"/>
  <c r="Y103" i="148"/>
  <c r="Z103" i="148"/>
  <c r="AA103" i="148"/>
  <c r="AB103" i="148"/>
  <c r="AC103" i="148"/>
  <c r="AD103" i="148"/>
  <c r="AE103" i="148"/>
  <c r="AF103" i="148"/>
  <c r="AG103" i="148"/>
  <c r="V104" i="148"/>
  <c r="W104" i="148"/>
  <c r="X104" i="148"/>
  <c r="Y104" i="148"/>
  <c r="Z104" i="148"/>
  <c r="AA104" i="148"/>
  <c r="AB104" i="148"/>
  <c r="AC104" i="148"/>
  <c r="AD104" i="148"/>
  <c r="AE104" i="148"/>
  <c r="AF104" i="148"/>
  <c r="AG104" i="148"/>
  <c r="V105" i="148"/>
  <c r="W105" i="148"/>
  <c r="X105" i="148"/>
  <c r="Y105" i="148"/>
  <c r="Z105" i="148"/>
  <c r="AA105" i="148"/>
  <c r="AB105" i="148"/>
  <c r="AC105" i="148"/>
  <c r="AD105" i="148"/>
  <c r="AE105" i="148"/>
  <c r="AF105" i="148"/>
  <c r="AG105" i="148"/>
  <c r="V106" i="148"/>
  <c r="W106" i="148"/>
  <c r="X106" i="148"/>
  <c r="Y106" i="148"/>
  <c r="Z106" i="148"/>
  <c r="AA106" i="148"/>
  <c r="AB106" i="148"/>
  <c r="AC106" i="148"/>
  <c r="AD106" i="148"/>
  <c r="AE106" i="148"/>
  <c r="AF106" i="148"/>
  <c r="AG106" i="148"/>
  <c r="V107" i="148"/>
  <c r="W107" i="148"/>
  <c r="X107" i="148"/>
  <c r="Y107" i="148"/>
  <c r="Z107" i="148"/>
  <c r="AA107" i="148"/>
  <c r="AB107" i="148"/>
  <c r="AC107" i="148"/>
  <c r="AD107" i="148"/>
  <c r="AE107" i="148"/>
  <c r="AF107" i="148"/>
  <c r="AG107" i="148"/>
  <c r="V108" i="148"/>
  <c r="W108" i="148"/>
  <c r="X108" i="148"/>
  <c r="Y108" i="148"/>
  <c r="Z108" i="148"/>
  <c r="AA108" i="148"/>
  <c r="AB108" i="148"/>
  <c r="AC108" i="148"/>
  <c r="AD108" i="148"/>
  <c r="AE108" i="148"/>
  <c r="AF108" i="148"/>
  <c r="AG108" i="148"/>
  <c r="V109" i="148"/>
  <c r="W109" i="148"/>
  <c r="X109" i="148"/>
  <c r="Y109" i="148"/>
  <c r="Z109" i="148"/>
  <c r="AA109" i="148"/>
  <c r="AB109" i="148"/>
  <c r="AC109" i="148"/>
  <c r="AD109" i="148"/>
  <c r="AE109" i="148"/>
  <c r="AF109" i="148"/>
  <c r="AG109" i="148"/>
  <c r="W16" i="148"/>
  <c r="X16" i="148"/>
  <c r="Y16" i="148"/>
  <c r="Z16" i="148"/>
  <c r="AA16" i="148"/>
  <c r="AB16" i="148"/>
  <c r="AC16" i="148"/>
  <c r="AD16" i="148"/>
  <c r="AE16" i="148"/>
  <c r="AF16" i="148"/>
  <c r="AG16" i="148"/>
  <c r="V16" i="148"/>
  <c r="G17" i="148"/>
  <c r="H17" i="148"/>
  <c r="I17" i="148"/>
  <c r="J17" i="148"/>
  <c r="K17" i="148"/>
  <c r="L17" i="148"/>
  <c r="M17" i="148"/>
  <c r="N17" i="148"/>
  <c r="O17" i="148"/>
  <c r="P17" i="148"/>
  <c r="Q17" i="148"/>
  <c r="R17" i="148"/>
  <c r="G18" i="148"/>
  <c r="H18" i="148"/>
  <c r="I18" i="148"/>
  <c r="J18" i="148"/>
  <c r="K18" i="148"/>
  <c r="L18" i="148"/>
  <c r="M18" i="148"/>
  <c r="N18" i="148"/>
  <c r="O18" i="148"/>
  <c r="P18" i="148"/>
  <c r="Q18" i="148"/>
  <c r="R18" i="148"/>
  <c r="G19" i="148"/>
  <c r="H19" i="148"/>
  <c r="I19" i="148"/>
  <c r="J19" i="148"/>
  <c r="K19" i="148"/>
  <c r="L19" i="148"/>
  <c r="M19" i="148"/>
  <c r="N19" i="148"/>
  <c r="O19" i="148"/>
  <c r="P19" i="148"/>
  <c r="Q19" i="148"/>
  <c r="R19" i="148"/>
  <c r="G20" i="148"/>
  <c r="H20" i="148"/>
  <c r="I20" i="148"/>
  <c r="J20" i="148"/>
  <c r="K20" i="148"/>
  <c r="L20" i="148"/>
  <c r="M20" i="148"/>
  <c r="N20" i="148"/>
  <c r="O20" i="148"/>
  <c r="P20" i="148"/>
  <c r="Q20" i="148"/>
  <c r="R20" i="148"/>
  <c r="G21" i="148"/>
  <c r="H21" i="148"/>
  <c r="I21" i="148"/>
  <c r="J21" i="148"/>
  <c r="K21" i="148"/>
  <c r="L21" i="148"/>
  <c r="M21" i="148"/>
  <c r="N21" i="148"/>
  <c r="O21" i="148"/>
  <c r="P21" i="148"/>
  <c r="Q21" i="148"/>
  <c r="R21" i="148"/>
  <c r="G22" i="148"/>
  <c r="H22" i="148"/>
  <c r="I22" i="148"/>
  <c r="J22" i="148"/>
  <c r="K22" i="148"/>
  <c r="L22" i="148"/>
  <c r="M22" i="148"/>
  <c r="N22" i="148"/>
  <c r="O22" i="148"/>
  <c r="P22" i="148"/>
  <c r="Q22" i="148"/>
  <c r="R22" i="148"/>
  <c r="G23" i="148"/>
  <c r="H23" i="148"/>
  <c r="I23" i="148"/>
  <c r="J23" i="148"/>
  <c r="K23" i="148"/>
  <c r="L23" i="148"/>
  <c r="M23" i="148"/>
  <c r="N23" i="148"/>
  <c r="O23" i="148"/>
  <c r="P23" i="148"/>
  <c r="Q23" i="148"/>
  <c r="R23" i="148"/>
  <c r="G24" i="148"/>
  <c r="H24" i="148"/>
  <c r="I24" i="148"/>
  <c r="J24" i="148"/>
  <c r="K24" i="148"/>
  <c r="L24" i="148"/>
  <c r="M24" i="148"/>
  <c r="N24" i="148"/>
  <c r="O24" i="148"/>
  <c r="P24" i="148"/>
  <c r="Q24" i="148"/>
  <c r="R24" i="148"/>
  <c r="G25" i="148"/>
  <c r="H25" i="148"/>
  <c r="I25" i="148"/>
  <c r="J25" i="148"/>
  <c r="K25" i="148"/>
  <c r="L25" i="148"/>
  <c r="M25" i="148"/>
  <c r="N25" i="148"/>
  <c r="O25" i="148"/>
  <c r="P25" i="148"/>
  <c r="Q25" i="148"/>
  <c r="R25" i="148"/>
  <c r="G26" i="148"/>
  <c r="H26" i="148"/>
  <c r="I26" i="148"/>
  <c r="J26" i="148"/>
  <c r="K26" i="148"/>
  <c r="L26" i="148"/>
  <c r="M26" i="148"/>
  <c r="N26" i="148"/>
  <c r="O26" i="148"/>
  <c r="P26" i="148"/>
  <c r="Q26" i="148"/>
  <c r="R26" i="148"/>
  <c r="G27" i="148"/>
  <c r="H27" i="148"/>
  <c r="I27" i="148"/>
  <c r="J27" i="148"/>
  <c r="K27" i="148"/>
  <c r="L27" i="148"/>
  <c r="M27" i="148"/>
  <c r="N27" i="148"/>
  <c r="O27" i="148"/>
  <c r="P27" i="148"/>
  <c r="Q27" i="148"/>
  <c r="R27" i="148"/>
  <c r="G28" i="148"/>
  <c r="H28" i="148"/>
  <c r="I28" i="148"/>
  <c r="J28" i="148"/>
  <c r="K28" i="148"/>
  <c r="L28" i="148"/>
  <c r="M28" i="148"/>
  <c r="N28" i="148"/>
  <c r="O28" i="148"/>
  <c r="P28" i="148"/>
  <c r="Q28" i="148"/>
  <c r="R28" i="148"/>
  <c r="G29" i="148"/>
  <c r="H29" i="148"/>
  <c r="I29" i="148"/>
  <c r="J29" i="148"/>
  <c r="K29" i="148"/>
  <c r="L29" i="148"/>
  <c r="M29" i="148"/>
  <c r="N29" i="148"/>
  <c r="O29" i="148"/>
  <c r="P29" i="148"/>
  <c r="Q29" i="148"/>
  <c r="R29" i="148"/>
  <c r="G30" i="148"/>
  <c r="H30" i="148"/>
  <c r="I30" i="148"/>
  <c r="J30" i="148"/>
  <c r="K30" i="148"/>
  <c r="L30" i="148"/>
  <c r="M30" i="148"/>
  <c r="N30" i="148"/>
  <c r="O30" i="148"/>
  <c r="P30" i="148"/>
  <c r="Q30" i="148"/>
  <c r="R30" i="148"/>
  <c r="G31" i="148"/>
  <c r="H31" i="148"/>
  <c r="I31" i="148"/>
  <c r="J31" i="148"/>
  <c r="K31" i="148"/>
  <c r="L31" i="148"/>
  <c r="M31" i="148"/>
  <c r="N31" i="148"/>
  <c r="O31" i="148"/>
  <c r="P31" i="148"/>
  <c r="Q31" i="148"/>
  <c r="R31" i="148"/>
  <c r="G32" i="148"/>
  <c r="H32" i="148"/>
  <c r="I32" i="148"/>
  <c r="J32" i="148"/>
  <c r="K32" i="148"/>
  <c r="L32" i="148"/>
  <c r="M32" i="148"/>
  <c r="N32" i="148"/>
  <c r="O32" i="148"/>
  <c r="P32" i="148"/>
  <c r="Q32" i="148"/>
  <c r="R32" i="148"/>
  <c r="G33" i="148"/>
  <c r="H33" i="148"/>
  <c r="I33" i="148"/>
  <c r="J33" i="148"/>
  <c r="K33" i="148"/>
  <c r="L33" i="148"/>
  <c r="M33" i="148"/>
  <c r="N33" i="148"/>
  <c r="O33" i="148"/>
  <c r="P33" i="148"/>
  <c r="Q33" i="148"/>
  <c r="R33" i="148"/>
  <c r="G34" i="148"/>
  <c r="H34" i="148"/>
  <c r="I34" i="148"/>
  <c r="J34" i="148"/>
  <c r="K34" i="148"/>
  <c r="L34" i="148"/>
  <c r="M34" i="148"/>
  <c r="N34" i="148"/>
  <c r="O34" i="148"/>
  <c r="P34" i="148"/>
  <c r="Q34" i="148"/>
  <c r="R34" i="148"/>
  <c r="G35" i="148"/>
  <c r="H35" i="148"/>
  <c r="I35" i="148"/>
  <c r="J35" i="148"/>
  <c r="K35" i="148"/>
  <c r="L35" i="148"/>
  <c r="M35" i="148"/>
  <c r="N35" i="148"/>
  <c r="O35" i="148"/>
  <c r="P35" i="148"/>
  <c r="Q35" i="148"/>
  <c r="R35" i="148"/>
  <c r="G36" i="148"/>
  <c r="H36" i="148"/>
  <c r="I36" i="148"/>
  <c r="J36" i="148"/>
  <c r="K36" i="148"/>
  <c r="L36" i="148"/>
  <c r="M36" i="148"/>
  <c r="N36" i="148"/>
  <c r="O36" i="148"/>
  <c r="P36" i="148"/>
  <c r="Q36" i="148"/>
  <c r="R36" i="148"/>
  <c r="G37" i="148"/>
  <c r="H37" i="148"/>
  <c r="I37" i="148"/>
  <c r="J37" i="148"/>
  <c r="K37" i="148"/>
  <c r="L37" i="148"/>
  <c r="M37" i="148"/>
  <c r="N37" i="148"/>
  <c r="O37" i="148"/>
  <c r="P37" i="148"/>
  <c r="Q37" i="148"/>
  <c r="R37" i="148"/>
  <c r="G38" i="148"/>
  <c r="H38" i="148"/>
  <c r="I38" i="148"/>
  <c r="J38" i="148"/>
  <c r="K38" i="148"/>
  <c r="L38" i="148"/>
  <c r="M38" i="148"/>
  <c r="N38" i="148"/>
  <c r="O38" i="148"/>
  <c r="P38" i="148"/>
  <c r="Q38" i="148"/>
  <c r="R38" i="148"/>
  <c r="G39" i="148"/>
  <c r="H39" i="148"/>
  <c r="I39" i="148"/>
  <c r="J39" i="148"/>
  <c r="K39" i="148"/>
  <c r="L39" i="148"/>
  <c r="M39" i="148"/>
  <c r="N39" i="148"/>
  <c r="O39" i="148"/>
  <c r="P39" i="148"/>
  <c r="Q39" i="148"/>
  <c r="R39" i="148"/>
  <c r="G40" i="148"/>
  <c r="H40" i="148"/>
  <c r="I40" i="148"/>
  <c r="J40" i="148"/>
  <c r="K40" i="148"/>
  <c r="L40" i="148"/>
  <c r="M40" i="148"/>
  <c r="N40" i="148"/>
  <c r="O40" i="148"/>
  <c r="P40" i="148"/>
  <c r="Q40" i="148"/>
  <c r="R40" i="148"/>
  <c r="G41" i="148"/>
  <c r="H41" i="148"/>
  <c r="I41" i="148"/>
  <c r="J41" i="148"/>
  <c r="K41" i="148"/>
  <c r="L41" i="148"/>
  <c r="M41" i="148"/>
  <c r="N41" i="148"/>
  <c r="O41" i="148"/>
  <c r="P41" i="148"/>
  <c r="Q41" i="148"/>
  <c r="R41" i="148"/>
  <c r="G42" i="148"/>
  <c r="H42" i="148"/>
  <c r="I42" i="148"/>
  <c r="J42" i="148"/>
  <c r="K42" i="148"/>
  <c r="L42" i="148"/>
  <c r="M42" i="148"/>
  <c r="N42" i="148"/>
  <c r="O42" i="148"/>
  <c r="P42" i="148"/>
  <c r="Q42" i="148"/>
  <c r="R42" i="148"/>
  <c r="G43" i="148"/>
  <c r="H43" i="148"/>
  <c r="I43" i="148"/>
  <c r="J43" i="148"/>
  <c r="K43" i="148"/>
  <c r="L43" i="148"/>
  <c r="M43" i="148"/>
  <c r="N43" i="148"/>
  <c r="O43" i="148"/>
  <c r="P43" i="148"/>
  <c r="Q43" i="148"/>
  <c r="R43" i="148"/>
  <c r="G44" i="148"/>
  <c r="H44" i="148"/>
  <c r="I44" i="148"/>
  <c r="J44" i="148"/>
  <c r="K44" i="148"/>
  <c r="L44" i="148"/>
  <c r="M44" i="148"/>
  <c r="N44" i="148"/>
  <c r="O44" i="148"/>
  <c r="P44" i="148"/>
  <c r="Q44" i="148"/>
  <c r="R44" i="148"/>
  <c r="G45" i="148"/>
  <c r="H45" i="148"/>
  <c r="I45" i="148"/>
  <c r="J45" i="148"/>
  <c r="K45" i="148"/>
  <c r="L45" i="148"/>
  <c r="M45" i="148"/>
  <c r="N45" i="148"/>
  <c r="O45" i="148"/>
  <c r="P45" i="148"/>
  <c r="Q45" i="148"/>
  <c r="R45" i="148"/>
  <c r="G46" i="148"/>
  <c r="H46" i="148"/>
  <c r="I46" i="148"/>
  <c r="J46" i="148"/>
  <c r="K46" i="148"/>
  <c r="L46" i="148"/>
  <c r="M46" i="148"/>
  <c r="N46" i="148"/>
  <c r="O46" i="148"/>
  <c r="P46" i="148"/>
  <c r="Q46" i="148"/>
  <c r="R46" i="148"/>
  <c r="G47" i="148"/>
  <c r="H47" i="148"/>
  <c r="I47" i="148"/>
  <c r="J47" i="148"/>
  <c r="K47" i="148"/>
  <c r="L47" i="148"/>
  <c r="M47" i="148"/>
  <c r="N47" i="148"/>
  <c r="O47" i="148"/>
  <c r="P47" i="148"/>
  <c r="Q47" i="148"/>
  <c r="R47" i="148"/>
  <c r="G48" i="148"/>
  <c r="H48" i="148"/>
  <c r="I48" i="148"/>
  <c r="J48" i="148"/>
  <c r="K48" i="148"/>
  <c r="L48" i="148"/>
  <c r="M48" i="148"/>
  <c r="N48" i="148"/>
  <c r="O48" i="148"/>
  <c r="P48" i="148"/>
  <c r="Q48" i="148"/>
  <c r="R48" i="148"/>
  <c r="G49" i="148"/>
  <c r="H49" i="148"/>
  <c r="I49" i="148"/>
  <c r="J49" i="148"/>
  <c r="K49" i="148"/>
  <c r="L49" i="148"/>
  <c r="M49" i="148"/>
  <c r="N49" i="148"/>
  <c r="O49" i="148"/>
  <c r="P49" i="148"/>
  <c r="Q49" i="148"/>
  <c r="R49" i="148"/>
  <c r="G50" i="148"/>
  <c r="H50" i="148"/>
  <c r="I50" i="148"/>
  <c r="J50" i="148"/>
  <c r="K50" i="148"/>
  <c r="L50" i="148"/>
  <c r="M50" i="148"/>
  <c r="N50" i="148"/>
  <c r="O50" i="148"/>
  <c r="P50" i="148"/>
  <c r="Q50" i="148"/>
  <c r="R50" i="148"/>
  <c r="G51" i="148"/>
  <c r="H51" i="148"/>
  <c r="I51" i="148"/>
  <c r="J51" i="148"/>
  <c r="K51" i="148"/>
  <c r="L51" i="148"/>
  <c r="M51" i="148"/>
  <c r="N51" i="148"/>
  <c r="O51" i="148"/>
  <c r="P51" i="148"/>
  <c r="Q51" i="148"/>
  <c r="R51" i="148"/>
  <c r="G52" i="148"/>
  <c r="H52" i="148"/>
  <c r="I52" i="148"/>
  <c r="J52" i="148"/>
  <c r="K52" i="148"/>
  <c r="L52" i="148"/>
  <c r="M52" i="148"/>
  <c r="N52" i="148"/>
  <c r="O52" i="148"/>
  <c r="P52" i="148"/>
  <c r="Q52" i="148"/>
  <c r="R52" i="148"/>
  <c r="G53" i="148"/>
  <c r="H53" i="148"/>
  <c r="I53" i="148"/>
  <c r="J53" i="148"/>
  <c r="K53" i="148"/>
  <c r="L53" i="148"/>
  <c r="M53" i="148"/>
  <c r="N53" i="148"/>
  <c r="O53" i="148"/>
  <c r="P53" i="148"/>
  <c r="Q53" i="148"/>
  <c r="R53" i="148"/>
  <c r="G54" i="148"/>
  <c r="H54" i="148"/>
  <c r="I54" i="148"/>
  <c r="J54" i="148"/>
  <c r="K54" i="148"/>
  <c r="L54" i="148"/>
  <c r="M54" i="148"/>
  <c r="N54" i="148"/>
  <c r="O54" i="148"/>
  <c r="P54" i="148"/>
  <c r="Q54" i="148"/>
  <c r="R54" i="148"/>
  <c r="G55" i="148"/>
  <c r="H55" i="148"/>
  <c r="I55" i="148"/>
  <c r="J55" i="148"/>
  <c r="K55" i="148"/>
  <c r="L55" i="148"/>
  <c r="M55" i="148"/>
  <c r="N55" i="148"/>
  <c r="O55" i="148"/>
  <c r="P55" i="148"/>
  <c r="Q55" i="148"/>
  <c r="R55" i="148"/>
  <c r="G56" i="148"/>
  <c r="H56" i="148"/>
  <c r="I56" i="148"/>
  <c r="J56" i="148"/>
  <c r="K56" i="148"/>
  <c r="L56" i="148"/>
  <c r="M56" i="148"/>
  <c r="N56" i="148"/>
  <c r="O56" i="148"/>
  <c r="P56" i="148"/>
  <c r="Q56" i="148"/>
  <c r="R56" i="148"/>
  <c r="G57" i="148"/>
  <c r="H57" i="148"/>
  <c r="I57" i="148"/>
  <c r="J57" i="148"/>
  <c r="K57" i="148"/>
  <c r="L57" i="148"/>
  <c r="M57" i="148"/>
  <c r="N57" i="148"/>
  <c r="O57" i="148"/>
  <c r="P57" i="148"/>
  <c r="Q57" i="148"/>
  <c r="R57" i="148"/>
  <c r="G58" i="148"/>
  <c r="H58" i="148"/>
  <c r="I58" i="148"/>
  <c r="J58" i="148"/>
  <c r="K58" i="148"/>
  <c r="L58" i="148"/>
  <c r="M58" i="148"/>
  <c r="N58" i="148"/>
  <c r="O58" i="148"/>
  <c r="P58" i="148"/>
  <c r="Q58" i="148"/>
  <c r="R58" i="148"/>
  <c r="G59" i="148"/>
  <c r="H59" i="148"/>
  <c r="I59" i="148"/>
  <c r="J59" i="148"/>
  <c r="K59" i="148"/>
  <c r="L59" i="148"/>
  <c r="M59" i="148"/>
  <c r="N59" i="148"/>
  <c r="O59" i="148"/>
  <c r="P59" i="148"/>
  <c r="Q59" i="148"/>
  <c r="R59" i="148"/>
  <c r="G60" i="148"/>
  <c r="H60" i="148"/>
  <c r="I60" i="148"/>
  <c r="J60" i="148"/>
  <c r="K60" i="148"/>
  <c r="L60" i="148"/>
  <c r="M60" i="148"/>
  <c r="N60" i="148"/>
  <c r="O60" i="148"/>
  <c r="P60" i="148"/>
  <c r="Q60" i="148"/>
  <c r="R60" i="148"/>
  <c r="G61" i="148"/>
  <c r="H61" i="148"/>
  <c r="I61" i="148"/>
  <c r="J61" i="148"/>
  <c r="K61" i="148"/>
  <c r="L61" i="148"/>
  <c r="M61" i="148"/>
  <c r="N61" i="148"/>
  <c r="O61" i="148"/>
  <c r="P61" i="148"/>
  <c r="Q61" i="148"/>
  <c r="R61" i="148"/>
  <c r="G62" i="148"/>
  <c r="H62" i="148"/>
  <c r="I62" i="148"/>
  <c r="J62" i="148"/>
  <c r="K62" i="148"/>
  <c r="L62" i="148"/>
  <c r="M62" i="148"/>
  <c r="N62" i="148"/>
  <c r="O62" i="148"/>
  <c r="P62" i="148"/>
  <c r="Q62" i="148"/>
  <c r="R62" i="148"/>
  <c r="G63" i="148"/>
  <c r="H63" i="148"/>
  <c r="I63" i="148"/>
  <c r="J63" i="148"/>
  <c r="K63" i="148"/>
  <c r="L63" i="148"/>
  <c r="M63" i="148"/>
  <c r="N63" i="148"/>
  <c r="O63" i="148"/>
  <c r="P63" i="148"/>
  <c r="Q63" i="148"/>
  <c r="R63" i="148"/>
  <c r="G64" i="148"/>
  <c r="H64" i="148"/>
  <c r="I64" i="148"/>
  <c r="J64" i="148"/>
  <c r="K64" i="148"/>
  <c r="L64" i="148"/>
  <c r="M64" i="148"/>
  <c r="N64" i="148"/>
  <c r="O64" i="148"/>
  <c r="P64" i="148"/>
  <c r="Q64" i="148"/>
  <c r="R64" i="148"/>
  <c r="G65" i="148"/>
  <c r="H65" i="148"/>
  <c r="I65" i="148"/>
  <c r="J65" i="148"/>
  <c r="K65" i="148"/>
  <c r="L65" i="148"/>
  <c r="M65" i="148"/>
  <c r="N65" i="148"/>
  <c r="O65" i="148"/>
  <c r="P65" i="148"/>
  <c r="Q65" i="148"/>
  <c r="R65" i="148"/>
  <c r="G66" i="148"/>
  <c r="H66" i="148"/>
  <c r="I66" i="148"/>
  <c r="J66" i="148"/>
  <c r="K66" i="148"/>
  <c r="L66" i="148"/>
  <c r="M66" i="148"/>
  <c r="N66" i="148"/>
  <c r="O66" i="148"/>
  <c r="P66" i="148"/>
  <c r="Q66" i="148"/>
  <c r="R66" i="148"/>
  <c r="G67" i="148"/>
  <c r="H67" i="148"/>
  <c r="I67" i="148"/>
  <c r="J67" i="148"/>
  <c r="K67" i="148"/>
  <c r="L67" i="148"/>
  <c r="M67" i="148"/>
  <c r="N67" i="148"/>
  <c r="O67" i="148"/>
  <c r="P67" i="148"/>
  <c r="Q67" i="148"/>
  <c r="R67" i="148"/>
  <c r="G68" i="148"/>
  <c r="H68" i="148"/>
  <c r="I68" i="148"/>
  <c r="J68" i="148"/>
  <c r="K68" i="148"/>
  <c r="L68" i="148"/>
  <c r="M68" i="148"/>
  <c r="N68" i="148"/>
  <c r="O68" i="148"/>
  <c r="P68" i="148"/>
  <c r="Q68" i="148"/>
  <c r="R68" i="148"/>
  <c r="G69" i="148"/>
  <c r="H69" i="148"/>
  <c r="I69" i="148"/>
  <c r="J69" i="148"/>
  <c r="K69" i="148"/>
  <c r="L69" i="148"/>
  <c r="M69" i="148"/>
  <c r="N69" i="148"/>
  <c r="O69" i="148"/>
  <c r="P69" i="148"/>
  <c r="Q69" i="148"/>
  <c r="R69" i="148"/>
  <c r="G70" i="148"/>
  <c r="H70" i="148"/>
  <c r="I70" i="148"/>
  <c r="J70" i="148"/>
  <c r="K70" i="148"/>
  <c r="L70" i="148"/>
  <c r="M70" i="148"/>
  <c r="N70" i="148"/>
  <c r="O70" i="148"/>
  <c r="P70" i="148"/>
  <c r="Q70" i="148"/>
  <c r="R70" i="148"/>
  <c r="G71" i="148"/>
  <c r="H71" i="148"/>
  <c r="I71" i="148"/>
  <c r="J71" i="148"/>
  <c r="K71" i="148"/>
  <c r="L71" i="148"/>
  <c r="M71" i="148"/>
  <c r="N71" i="148"/>
  <c r="O71" i="148"/>
  <c r="P71" i="148"/>
  <c r="Q71" i="148"/>
  <c r="R71" i="148"/>
  <c r="G72" i="148"/>
  <c r="H72" i="148"/>
  <c r="I72" i="148"/>
  <c r="J72" i="148"/>
  <c r="K72" i="148"/>
  <c r="L72" i="148"/>
  <c r="M72" i="148"/>
  <c r="N72" i="148"/>
  <c r="O72" i="148"/>
  <c r="P72" i="148"/>
  <c r="Q72" i="148"/>
  <c r="R72" i="148"/>
  <c r="G73" i="148"/>
  <c r="H73" i="148"/>
  <c r="I73" i="148"/>
  <c r="J73" i="148"/>
  <c r="K73" i="148"/>
  <c r="L73" i="148"/>
  <c r="M73" i="148"/>
  <c r="N73" i="148"/>
  <c r="O73" i="148"/>
  <c r="P73" i="148"/>
  <c r="Q73" i="148"/>
  <c r="R73" i="148"/>
  <c r="G74" i="148"/>
  <c r="H74" i="148"/>
  <c r="I74" i="148"/>
  <c r="J74" i="148"/>
  <c r="K74" i="148"/>
  <c r="L74" i="148"/>
  <c r="M74" i="148"/>
  <c r="N74" i="148"/>
  <c r="O74" i="148"/>
  <c r="P74" i="148"/>
  <c r="Q74" i="148"/>
  <c r="R74" i="148"/>
  <c r="G75" i="148"/>
  <c r="H75" i="148"/>
  <c r="I75" i="148"/>
  <c r="J75" i="148"/>
  <c r="K75" i="148"/>
  <c r="L75" i="148"/>
  <c r="M75" i="148"/>
  <c r="N75" i="148"/>
  <c r="O75" i="148"/>
  <c r="P75" i="148"/>
  <c r="Q75" i="148"/>
  <c r="R75" i="148"/>
  <c r="G76" i="148"/>
  <c r="H76" i="148"/>
  <c r="I76" i="148"/>
  <c r="J76" i="148"/>
  <c r="K76" i="148"/>
  <c r="L76" i="148"/>
  <c r="M76" i="148"/>
  <c r="N76" i="148"/>
  <c r="O76" i="148"/>
  <c r="P76" i="148"/>
  <c r="Q76" i="148"/>
  <c r="R76" i="148"/>
  <c r="G77" i="148"/>
  <c r="H77" i="148"/>
  <c r="I77" i="148"/>
  <c r="J77" i="148"/>
  <c r="K77" i="148"/>
  <c r="L77" i="148"/>
  <c r="M77" i="148"/>
  <c r="N77" i="148"/>
  <c r="O77" i="148"/>
  <c r="P77" i="148"/>
  <c r="Q77" i="148"/>
  <c r="R77" i="148"/>
  <c r="G78" i="148"/>
  <c r="H78" i="148"/>
  <c r="I78" i="148"/>
  <c r="J78" i="148"/>
  <c r="K78" i="148"/>
  <c r="L78" i="148"/>
  <c r="M78" i="148"/>
  <c r="N78" i="148"/>
  <c r="O78" i="148"/>
  <c r="P78" i="148"/>
  <c r="Q78" i="148"/>
  <c r="R78" i="148"/>
  <c r="G79" i="148"/>
  <c r="H79" i="148"/>
  <c r="I79" i="148"/>
  <c r="J79" i="148"/>
  <c r="K79" i="148"/>
  <c r="L79" i="148"/>
  <c r="M79" i="148"/>
  <c r="N79" i="148"/>
  <c r="O79" i="148"/>
  <c r="P79" i="148"/>
  <c r="Q79" i="148"/>
  <c r="R79" i="148"/>
  <c r="G80" i="148"/>
  <c r="H80" i="148"/>
  <c r="I80" i="148"/>
  <c r="J80" i="148"/>
  <c r="K80" i="148"/>
  <c r="L80" i="148"/>
  <c r="M80" i="148"/>
  <c r="N80" i="148"/>
  <c r="O80" i="148"/>
  <c r="P80" i="148"/>
  <c r="Q80" i="148"/>
  <c r="R80" i="148"/>
  <c r="G81" i="148"/>
  <c r="H81" i="148"/>
  <c r="I81" i="148"/>
  <c r="J81" i="148"/>
  <c r="K81" i="148"/>
  <c r="L81" i="148"/>
  <c r="M81" i="148"/>
  <c r="N81" i="148"/>
  <c r="O81" i="148"/>
  <c r="P81" i="148"/>
  <c r="Q81" i="148"/>
  <c r="R81" i="148"/>
  <c r="G82" i="148"/>
  <c r="H82" i="148"/>
  <c r="I82" i="148"/>
  <c r="J82" i="148"/>
  <c r="K82" i="148"/>
  <c r="L82" i="148"/>
  <c r="M82" i="148"/>
  <c r="N82" i="148"/>
  <c r="O82" i="148"/>
  <c r="P82" i="148"/>
  <c r="Q82" i="148"/>
  <c r="R82" i="148"/>
  <c r="G83" i="148"/>
  <c r="H83" i="148"/>
  <c r="I83" i="148"/>
  <c r="J83" i="148"/>
  <c r="K83" i="148"/>
  <c r="L83" i="148"/>
  <c r="M83" i="148"/>
  <c r="N83" i="148"/>
  <c r="O83" i="148"/>
  <c r="P83" i="148"/>
  <c r="Q83" i="148"/>
  <c r="R83" i="148"/>
  <c r="G84" i="148"/>
  <c r="H84" i="148"/>
  <c r="I84" i="148"/>
  <c r="J84" i="148"/>
  <c r="K84" i="148"/>
  <c r="L84" i="148"/>
  <c r="M84" i="148"/>
  <c r="N84" i="148"/>
  <c r="O84" i="148"/>
  <c r="P84" i="148"/>
  <c r="Q84" i="148"/>
  <c r="R84" i="148"/>
  <c r="G85" i="148"/>
  <c r="H85" i="148"/>
  <c r="I85" i="148"/>
  <c r="J85" i="148"/>
  <c r="K85" i="148"/>
  <c r="L85" i="148"/>
  <c r="M85" i="148"/>
  <c r="N85" i="148"/>
  <c r="O85" i="148"/>
  <c r="P85" i="148"/>
  <c r="Q85" i="148"/>
  <c r="R85" i="148"/>
  <c r="G86" i="148"/>
  <c r="H86" i="148"/>
  <c r="I86" i="148"/>
  <c r="J86" i="148"/>
  <c r="K86" i="148"/>
  <c r="L86" i="148"/>
  <c r="M86" i="148"/>
  <c r="N86" i="148"/>
  <c r="O86" i="148"/>
  <c r="P86" i="148"/>
  <c r="Q86" i="148"/>
  <c r="R86" i="148"/>
  <c r="G87" i="148"/>
  <c r="H87" i="148"/>
  <c r="I87" i="148"/>
  <c r="J87" i="148"/>
  <c r="K87" i="148"/>
  <c r="L87" i="148"/>
  <c r="M87" i="148"/>
  <c r="N87" i="148"/>
  <c r="O87" i="148"/>
  <c r="P87" i="148"/>
  <c r="Q87" i="148"/>
  <c r="R87" i="148"/>
  <c r="G88" i="148"/>
  <c r="H88" i="148"/>
  <c r="I88" i="148"/>
  <c r="J88" i="148"/>
  <c r="K88" i="148"/>
  <c r="L88" i="148"/>
  <c r="M88" i="148"/>
  <c r="N88" i="148"/>
  <c r="O88" i="148"/>
  <c r="P88" i="148"/>
  <c r="Q88" i="148"/>
  <c r="R88" i="148"/>
  <c r="G89" i="148"/>
  <c r="H89" i="148"/>
  <c r="I89" i="148"/>
  <c r="J89" i="148"/>
  <c r="K89" i="148"/>
  <c r="L89" i="148"/>
  <c r="M89" i="148"/>
  <c r="N89" i="148"/>
  <c r="O89" i="148"/>
  <c r="P89" i="148"/>
  <c r="Q89" i="148"/>
  <c r="R89" i="148"/>
  <c r="G90" i="148"/>
  <c r="H90" i="148"/>
  <c r="I90" i="148"/>
  <c r="J90" i="148"/>
  <c r="K90" i="148"/>
  <c r="L90" i="148"/>
  <c r="M90" i="148"/>
  <c r="N90" i="148"/>
  <c r="O90" i="148"/>
  <c r="P90" i="148"/>
  <c r="Q90" i="148"/>
  <c r="R90" i="148"/>
  <c r="G91" i="148"/>
  <c r="H91" i="148"/>
  <c r="I91" i="148"/>
  <c r="J91" i="148"/>
  <c r="K91" i="148"/>
  <c r="L91" i="148"/>
  <c r="M91" i="148"/>
  <c r="N91" i="148"/>
  <c r="O91" i="148"/>
  <c r="P91" i="148"/>
  <c r="Q91" i="148"/>
  <c r="R91" i="148"/>
  <c r="G92" i="148"/>
  <c r="H92" i="148"/>
  <c r="I92" i="148"/>
  <c r="J92" i="148"/>
  <c r="K92" i="148"/>
  <c r="L92" i="148"/>
  <c r="M92" i="148"/>
  <c r="N92" i="148"/>
  <c r="O92" i="148"/>
  <c r="P92" i="148"/>
  <c r="Q92" i="148"/>
  <c r="R92" i="148"/>
  <c r="G93" i="148"/>
  <c r="H93" i="148"/>
  <c r="I93" i="148"/>
  <c r="J93" i="148"/>
  <c r="K93" i="148"/>
  <c r="L93" i="148"/>
  <c r="M93" i="148"/>
  <c r="N93" i="148"/>
  <c r="O93" i="148"/>
  <c r="P93" i="148"/>
  <c r="Q93" i="148"/>
  <c r="R93" i="148"/>
  <c r="G94" i="148"/>
  <c r="H94" i="148"/>
  <c r="I94" i="148"/>
  <c r="J94" i="148"/>
  <c r="K94" i="148"/>
  <c r="L94" i="148"/>
  <c r="M94" i="148"/>
  <c r="N94" i="148"/>
  <c r="O94" i="148"/>
  <c r="P94" i="148"/>
  <c r="Q94" i="148"/>
  <c r="R94" i="148"/>
  <c r="G95" i="148"/>
  <c r="H95" i="148"/>
  <c r="I95" i="148"/>
  <c r="J95" i="148"/>
  <c r="K95" i="148"/>
  <c r="L95" i="148"/>
  <c r="M95" i="148"/>
  <c r="N95" i="148"/>
  <c r="O95" i="148"/>
  <c r="P95" i="148"/>
  <c r="Q95" i="148"/>
  <c r="R95" i="148"/>
  <c r="G96" i="148"/>
  <c r="H96" i="148"/>
  <c r="I96" i="148"/>
  <c r="J96" i="148"/>
  <c r="K96" i="148"/>
  <c r="L96" i="148"/>
  <c r="M96" i="148"/>
  <c r="N96" i="148"/>
  <c r="O96" i="148"/>
  <c r="P96" i="148"/>
  <c r="Q96" i="148"/>
  <c r="R96" i="148"/>
  <c r="G97" i="148"/>
  <c r="H97" i="148"/>
  <c r="I97" i="148"/>
  <c r="J97" i="148"/>
  <c r="K97" i="148"/>
  <c r="L97" i="148"/>
  <c r="M97" i="148"/>
  <c r="N97" i="148"/>
  <c r="O97" i="148"/>
  <c r="P97" i="148"/>
  <c r="Q97" i="148"/>
  <c r="R97" i="148"/>
  <c r="G98" i="148"/>
  <c r="H98" i="148"/>
  <c r="I98" i="148"/>
  <c r="J98" i="148"/>
  <c r="K98" i="148"/>
  <c r="L98" i="148"/>
  <c r="M98" i="148"/>
  <c r="N98" i="148"/>
  <c r="O98" i="148"/>
  <c r="P98" i="148"/>
  <c r="Q98" i="148"/>
  <c r="R98" i="148"/>
  <c r="G99" i="148"/>
  <c r="H99" i="148"/>
  <c r="I99" i="148"/>
  <c r="J99" i="148"/>
  <c r="K99" i="148"/>
  <c r="L99" i="148"/>
  <c r="M99" i="148"/>
  <c r="N99" i="148"/>
  <c r="O99" i="148"/>
  <c r="P99" i="148"/>
  <c r="Q99" i="148"/>
  <c r="R99" i="148"/>
  <c r="G100" i="148"/>
  <c r="H100" i="148"/>
  <c r="I100" i="148"/>
  <c r="J100" i="148"/>
  <c r="K100" i="148"/>
  <c r="L100" i="148"/>
  <c r="M100" i="148"/>
  <c r="N100" i="148"/>
  <c r="O100" i="148"/>
  <c r="P100" i="148"/>
  <c r="Q100" i="148"/>
  <c r="R100" i="148"/>
  <c r="G101" i="148"/>
  <c r="H101" i="148"/>
  <c r="I101" i="148"/>
  <c r="J101" i="148"/>
  <c r="K101" i="148"/>
  <c r="L101" i="148"/>
  <c r="M101" i="148"/>
  <c r="N101" i="148"/>
  <c r="O101" i="148"/>
  <c r="P101" i="148"/>
  <c r="Q101" i="148"/>
  <c r="R101" i="148"/>
  <c r="G102" i="148"/>
  <c r="H102" i="148"/>
  <c r="I102" i="148"/>
  <c r="J102" i="148"/>
  <c r="K102" i="148"/>
  <c r="L102" i="148"/>
  <c r="M102" i="148"/>
  <c r="N102" i="148"/>
  <c r="O102" i="148"/>
  <c r="P102" i="148"/>
  <c r="Q102" i="148"/>
  <c r="R102" i="148"/>
  <c r="G103" i="148"/>
  <c r="H103" i="148"/>
  <c r="I103" i="148"/>
  <c r="J103" i="148"/>
  <c r="K103" i="148"/>
  <c r="L103" i="148"/>
  <c r="M103" i="148"/>
  <c r="N103" i="148"/>
  <c r="O103" i="148"/>
  <c r="P103" i="148"/>
  <c r="Q103" i="148"/>
  <c r="R103" i="148"/>
  <c r="G104" i="148"/>
  <c r="H104" i="148"/>
  <c r="I104" i="148"/>
  <c r="J104" i="148"/>
  <c r="K104" i="148"/>
  <c r="L104" i="148"/>
  <c r="M104" i="148"/>
  <c r="N104" i="148"/>
  <c r="O104" i="148"/>
  <c r="P104" i="148"/>
  <c r="Q104" i="148"/>
  <c r="R104" i="148"/>
  <c r="G105" i="148"/>
  <c r="H105" i="148"/>
  <c r="I105" i="148"/>
  <c r="J105" i="148"/>
  <c r="K105" i="148"/>
  <c r="L105" i="148"/>
  <c r="M105" i="148"/>
  <c r="N105" i="148"/>
  <c r="O105" i="148"/>
  <c r="P105" i="148"/>
  <c r="Q105" i="148"/>
  <c r="R105" i="148"/>
  <c r="G106" i="148"/>
  <c r="H106" i="148"/>
  <c r="I106" i="148"/>
  <c r="J106" i="148"/>
  <c r="K106" i="148"/>
  <c r="L106" i="148"/>
  <c r="M106" i="148"/>
  <c r="N106" i="148"/>
  <c r="O106" i="148"/>
  <c r="P106" i="148"/>
  <c r="Q106" i="148"/>
  <c r="R106" i="148"/>
  <c r="G107" i="148"/>
  <c r="H107" i="148"/>
  <c r="I107" i="148"/>
  <c r="J107" i="148"/>
  <c r="K107" i="148"/>
  <c r="L107" i="148"/>
  <c r="M107" i="148"/>
  <c r="N107" i="148"/>
  <c r="O107" i="148"/>
  <c r="P107" i="148"/>
  <c r="Q107" i="148"/>
  <c r="R107" i="148"/>
  <c r="G108" i="148"/>
  <c r="H108" i="148"/>
  <c r="I108" i="148"/>
  <c r="J108" i="148"/>
  <c r="K108" i="148"/>
  <c r="L108" i="148"/>
  <c r="M108" i="148"/>
  <c r="N108" i="148"/>
  <c r="O108" i="148"/>
  <c r="P108" i="148"/>
  <c r="Q108" i="148"/>
  <c r="R108" i="148"/>
  <c r="G109" i="148"/>
  <c r="H109" i="148"/>
  <c r="I109" i="148"/>
  <c r="J109" i="148"/>
  <c r="K109" i="148"/>
  <c r="L109" i="148"/>
  <c r="M109" i="148"/>
  <c r="N109" i="148"/>
  <c r="O109" i="148"/>
  <c r="P109" i="148"/>
  <c r="Q109" i="148"/>
  <c r="R109" i="148"/>
  <c r="H16" i="148"/>
  <c r="I16" i="148"/>
  <c r="J16" i="148"/>
  <c r="K16" i="148"/>
  <c r="L16" i="148"/>
  <c r="M16" i="148"/>
  <c r="N16" i="148"/>
  <c r="O16" i="148"/>
  <c r="P16" i="148"/>
  <c r="Q16" i="148"/>
  <c r="R16" i="148"/>
  <c r="G16" i="148"/>
  <c r="C1145" i="148"/>
  <c r="C1146" i="148"/>
  <c r="C1147" i="148"/>
  <c r="C1148" i="148"/>
  <c r="C1149" i="148"/>
  <c r="C1150" i="148"/>
  <c r="C1151" i="148"/>
  <c r="C1152" i="148"/>
  <c r="C1153" i="148"/>
  <c r="C1154" i="148"/>
  <c r="C1155" i="148"/>
  <c r="C1156" i="148"/>
  <c r="C1157" i="148"/>
  <c r="C1158" i="148"/>
  <c r="C1159" i="148"/>
  <c r="C1160" i="148"/>
  <c r="C1161" i="148"/>
  <c r="C1162" i="148"/>
  <c r="C1163" i="148"/>
  <c r="C1164" i="148"/>
  <c r="C1165" i="148"/>
  <c r="C1166" i="148"/>
  <c r="C1167" i="148"/>
  <c r="C1168" i="148"/>
  <c r="C1169" i="148"/>
  <c r="C1170" i="148"/>
  <c r="C1171" i="148"/>
  <c r="C1172" i="148"/>
  <c r="C1173" i="148"/>
  <c r="C1174" i="148"/>
  <c r="C1175" i="148"/>
  <c r="C1176" i="148"/>
  <c r="C1177" i="148"/>
  <c r="C1178" i="148"/>
  <c r="C1179" i="148"/>
  <c r="C1180" i="148"/>
  <c r="C1181" i="148"/>
  <c r="C1182" i="148"/>
  <c r="C1183" i="148"/>
  <c r="C1184" i="148"/>
  <c r="C1185" i="148"/>
  <c r="C1186" i="148"/>
  <c r="C1187" i="148"/>
  <c r="C1188" i="148"/>
  <c r="C1189" i="148"/>
  <c r="C1190" i="148"/>
  <c r="C1191" i="148"/>
  <c r="C1192" i="148"/>
  <c r="C1193" i="148"/>
  <c r="C1194" i="148"/>
  <c r="C1195" i="148"/>
  <c r="C1196" i="148"/>
  <c r="C1197" i="148"/>
  <c r="C1198" i="148"/>
  <c r="C1199" i="148"/>
  <c r="C1200" i="148"/>
  <c r="C1201" i="148"/>
  <c r="C1202" i="148"/>
  <c r="C1203" i="148"/>
  <c r="C1204" i="148"/>
  <c r="C1205" i="148"/>
  <c r="C1206" i="148"/>
  <c r="C1207" i="148"/>
  <c r="C1208" i="148"/>
  <c r="C1209" i="148"/>
  <c r="C1210" i="148"/>
  <c r="C1211" i="148"/>
  <c r="C1212" i="148"/>
  <c r="C1213" i="148"/>
  <c r="C1214" i="148"/>
  <c r="C1215" i="148"/>
  <c r="C1144" i="148"/>
  <c r="A1144" i="148"/>
  <c r="A1145" i="148"/>
  <c r="A1146" i="148"/>
  <c r="A1147" i="148"/>
  <c r="A1148" i="148"/>
  <c r="A1149" i="148"/>
  <c r="A1150" i="148"/>
  <c r="A1151" i="148"/>
  <c r="A1152" i="148"/>
  <c r="A1153" i="148"/>
  <c r="A1154" i="148"/>
  <c r="A1155" i="148"/>
  <c r="A1156" i="148"/>
  <c r="A1157" i="148"/>
  <c r="A1158" i="148"/>
  <c r="A1159" i="148"/>
  <c r="A1160" i="148"/>
  <c r="A1161" i="148"/>
  <c r="A1162" i="148"/>
  <c r="A1163" i="148"/>
  <c r="A1164" i="148"/>
  <c r="A1165" i="148"/>
  <c r="A1166" i="148"/>
  <c r="A1167" i="148"/>
  <c r="A1168" i="148"/>
  <c r="A1169" i="148"/>
  <c r="A1170" i="148"/>
  <c r="A1171" i="148"/>
  <c r="A1172" i="148"/>
  <c r="A1173" i="148"/>
  <c r="A1174" i="148"/>
  <c r="A1175" i="148"/>
  <c r="A1176" i="148"/>
  <c r="A1177" i="148"/>
  <c r="A1178" i="148"/>
  <c r="A1179" i="148"/>
  <c r="A1180" i="148"/>
  <c r="A1181" i="148"/>
  <c r="A1182" i="148"/>
  <c r="A1183" i="148"/>
  <c r="A1184" i="148"/>
  <c r="A1185" i="148"/>
  <c r="A1186" i="148"/>
  <c r="A1187" i="148"/>
  <c r="A1188" i="148"/>
  <c r="A1189" i="148"/>
  <c r="A1190" i="148"/>
  <c r="A1191" i="148"/>
  <c r="A1192" i="148"/>
  <c r="A1193" i="148"/>
  <c r="A1194" i="148"/>
  <c r="A1195" i="148"/>
  <c r="A1196" i="148"/>
  <c r="A1197" i="148"/>
  <c r="A1198" i="148"/>
  <c r="A1199" i="148"/>
  <c r="A1200" i="148"/>
  <c r="A1201" i="148"/>
  <c r="A1202" i="148"/>
  <c r="A1203" i="148"/>
  <c r="A1204" i="148"/>
  <c r="A1205" i="148"/>
  <c r="A1206" i="148"/>
  <c r="A1207" i="148"/>
  <c r="A1208" i="148"/>
  <c r="A1209" i="148"/>
  <c r="A1210" i="148"/>
  <c r="A1211" i="148"/>
  <c r="A1212" i="148"/>
  <c r="A1213" i="148"/>
  <c r="A1214" i="148"/>
  <c r="A1215" i="148"/>
  <c r="V110" i="147"/>
  <c r="W110" i="147"/>
  <c r="X110" i="147"/>
  <c r="Y110" i="147"/>
  <c r="Z110" i="147"/>
  <c r="AA110" i="147"/>
  <c r="AB110" i="147"/>
  <c r="AC110" i="147"/>
  <c r="AD110" i="147"/>
  <c r="AE110" i="147"/>
  <c r="AF110" i="147"/>
  <c r="AG110" i="147"/>
  <c r="AH110" i="147"/>
  <c r="V111" i="147"/>
  <c r="W111" i="147"/>
  <c r="X111" i="147"/>
  <c r="Y111" i="147"/>
  <c r="Z111" i="147"/>
  <c r="AA111" i="147"/>
  <c r="AB111" i="147"/>
  <c r="AC111" i="147"/>
  <c r="AD111" i="147"/>
  <c r="AE111" i="147"/>
  <c r="AF111" i="147"/>
  <c r="AG111" i="147"/>
  <c r="AH111" i="147"/>
  <c r="V112" i="147"/>
  <c r="W112" i="147"/>
  <c r="X112" i="147"/>
  <c r="Y112" i="147"/>
  <c r="Z112" i="147"/>
  <c r="AA112" i="147"/>
  <c r="AB112" i="147"/>
  <c r="AC112" i="147"/>
  <c r="AD112" i="147"/>
  <c r="AE112" i="147"/>
  <c r="AF112" i="147"/>
  <c r="AG112" i="147"/>
  <c r="AH112" i="147"/>
  <c r="V113" i="147"/>
  <c r="AH113" i="147" s="1"/>
  <c r="W113" i="147"/>
  <c r="X113" i="147"/>
  <c r="Y113" i="147"/>
  <c r="Z113" i="147"/>
  <c r="AA113" i="147"/>
  <c r="AB113" i="147"/>
  <c r="AC113" i="147"/>
  <c r="AD113" i="147"/>
  <c r="AE113" i="147"/>
  <c r="AF113" i="147"/>
  <c r="AG113" i="147"/>
  <c r="V114" i="147"/>
  <c r="W114" i="147"/>
  <c r="X114" i="147"/>
  <c r="Y114" i="147"/>
  <c r="Z114" i="147"/>
  <c r="AA114" i="147"/>
  <c r="AB114" i="147"/>
  <c r="AC114" i="147"/>
  <c r="AD114" i="147"/>
  <c r="AE114" i="147"/>
  <c r="AF114" i="147"/>
  <c r="AG114" i="147"/>
  <c r="AH114" i="147"/>
  <c r="V115" i="147"/>
  <c r="W115" i="147"/>
  <c r="X115" i="147"/>
  <c r="Y115" i="147"/>
  <c r="Z115" i="147"/>
  <c r="AA115" i="147"/>
  <c r="AB115" i="147"/>
  <c r="AC115" i="147"/>
  <c r="AD115" i="147"/>
  <c r="AE115" i="147"/>
  <c r="AF115" i="147"/>
  <c r="AG115" i="147"/>
  <c r="AH115" i="147"/>
  <c r="V17" i="147"/>
  <c r="W17" i="147"/>
  <c r="X17" i="147"/>
  <c r="Y17" i="147"/>
  <c r="Z17" i="147"/>
  <c r="AA17" i="147"/>
  <c r="AB17" i="147"/>
  <c r="AC17" i="147"/>
  <c r="AD17" i="147"/>
  <c r="AE17" i="147"/>
  <c r="AF17" i="147"/>
  <c r="AG17" i="147"/>
  <c r="V18" i="147"/>
  <c r="W18" i="147"/>
  <c r="X18" i="147"/>
  <c r="Y18" i="147"/>
  <c r="Z18" i="147"/>
  <c r="AA18" i="147"/>
  <c r="AB18" i="147"/>
  <c r="AC18" i="147"/>
  <c r="AD18" i="147"/>
  <c r="AE18" i="147"/>
  <c r="AF18" i="147"/>
  <c r="AG18" i="147"/>
  <c r="V19" i="147"/>
  <c r="W19" i="147"/>
  <c r="X19" i="147"/>
  <c r="Y19" i="147"/>
  <c r="Z19" i="147"/>
  <c r="AA19" i="147"/>
  <c r="AB19" i="147"/>
  <c r="AC19" i="147"/>
  <c r="AD19" i="147"/>
  <c r="AE19" i="147"/>
  <c r="AF19" i="147"/>
  <c r="AG19" i="147"/>
  <c r="V20" i="147"/>
  <c r="W20" i="147"/>
  <c r="X20" i="147"/>
  <c r="Y20" i="147"/>
  <c r="Z20" i="147"/>
  <c r="AA20" i="147"/>
  <c r="AB20" i="147"/>
  <c r="AC20" i="147"/>
  <c r="AD20" i="147"/>
  <c r="AE20" i="147"/>
  <c r="AF20" i="147"/>
  <c r="AG20" i="147"/>
  <c r="V21" i="147"/>
  <c r="W21" i="147"/>
  <c r="X21" i="147"/>
  <c r="Y21" i="147"/>
  <c r="Z21" i="147"/>
  <c r="AA21" i="147"/>
  <c r="AB21" i="147"/>
  <c r="AC21" i="147"/>
  <c r="AD21" i="147"/>
  <c r="AE21" i="147"/>
  <c r="AF21" i="147"/>
  <c r="AG21" i="147"/>
  <c r="V22" i="147"/>
  <c r="W22" i="147"/>
  <c r="X22" i="147"/>
  <c r="Y22" i="147"/>
  <c r="Z22" i="147"/>
  <c r="AA22" i="147"/>
  <c r="AB22" i="147"/>
  <c r="AC22" i="147"/>
  <c r="AD22" i="147"/>
  <c r="AE22" i="147"/>
  <c r="AF22" i="147"/>
  <c r="AG22" i="147"/>
  <c r="V23" i="147"/>
  <c r="W23" i="147"/>
  <c r="X23" i="147"/>
  <c r="Y23" i="147"/>
  <c r="Z23" i="147"/>
  <c r="AA23" i="147"/>
  <c r="AB23" i="147"/>
  <c r="AC23" i="147"/>
  <c r="AD23" i="147"/>
  <c r="AE23" i="147"/>
  <c r="AF23" i="147"/>
  <c r="AG23" i="147"/>
  <c r="V24" i="147"/>
  <c r="W24" i="147"/>
  <c r="X24" i="147"/>
  <c r="Y24" i="147"/>
  <c r="Z24" i="147"/>
  <c r="AA24" i="147"/>
  <c r="AB24" i="147"/>
  <c r="AC24" i="147"/>
  <c r="AD24" i="147"/>
  <c r="AE24" i="147"/>
  <c r="AF24" i="147"/>
  <c r="AG24" i="147"/>
  <c r="V25" i="147"/>
  <c r="W25" i="147"/>
  <c r="X25" i="147"/>
  <c r="Y25" i="147"/>
  <c r="Z25" i="147"/>
  <c r="AA25" i="147"/>
  <c r="AB25" i="147"/>
  <c r="AC25" i="147"/>
  <c r="AD25" i="147"/>
  <c r="AE25" i="147"/>
  <c r="AF25" i="147"/>
  <c r="AG25" i="147"/>
  <c r="V26" i="147"/>
  <c r="W26" i="147"/>
  <c r="X26" i="147"/>
  <c r="Y26" i="147"/>
  <c r="Z26" i="147"/>
  <c r="AA26" i="147"/>
  <c r="AB26" i="147"/>
  <c r="AC26" i="147"/>
  <c r="AD26" i="147"/>
  <c r="AE26" i="147"/>
  <c r="AF26" i="147"/>
  <c r="AG26" i="147"/>
  <c r="V27" i="147"/>
  <c r="W27" i="147"/>
  <c r="X27" i="147"/>
  <c r="Y27" i="147"/>
  <c r="Z27" i="147"/>
  <c r="AA27" i="147"/>
  <c r="AB27" i="147"/>
  <c r="AC27" i="147"/>
  <c r="AD27" i="147"/>
  <c r="AE27" i="147"/>
  <c r="AF27" i="147"/>
  <c r="AG27" i="147"/>
  <c r="V28" i="147"/>
  <c r="W28" i="147"/>
  <c r="X28" i="147"/>
  <c r="Y28" i="147"/>
  <c r="Z28" i="147"/>
  <c r="AA28" i="147"/>
  <c r="AB28" i="147"/>
  <c r="AC28" i="147"/>
  <c r="AD28" i="147"/>
  <c r="AE28" i="147"/>
  <c r="AF28" i="147"/>
  <c r="AG28" i="147"/>
  <c r="V29" i="147"/>
  <c r="W29" i="147"/>
  <c r="X29" i="147"/>
  <c r="Y29" i="147"/>
  <c r="Z29" i="147"/>
  <c r="AA29" i="147"/>
  <c r="AB29" i="147"/>
  <c r="AC29" i="147"/>
  <c r="AD29" i="147"/>
  <c r="AE29" i="147"/>
  <c r="AF29" i="147"/>
  <c r="AG29" i="147"/>
  <c r="V30" i="147"/>
  <c r="W30" i="147"/>
  <c r="X30" i="147"/>
  <c r="Y30" i="147"/>
  <c r="Z30" i="147"/>
  <c r="AA30" i="147"/>
  <c r="AB30" i="147"/>
  <c r="AC30" i="147"/>
  <c r="AD30" i="147"/>
  <c r="AE30" i="147"/>
  <c r="AF30" i="147"/>
  <c r="AG30" i="147"/>
  <c r="V31" i="147"/>
  <c r="W31" i="147"/>
  <c r="X31" i="147"/>
  <c r="Y31" i="147"/>
  <c r="Z31" i="147"/>
  <c r="AA31" i="147"/>
  <c r="AB31" i="147"/>
  <c r="AC31" i="147"/>
  <c r="AD31" i="147"/>
  <c r="AE31" i="147"/>
  <c r="AF31" i="147"/>
  <c r="AG31" i="147"/>
  <c r="V32" i="147"/>
  <c r="W32" i="147"/>
  <c r="X32" i="147"/>
  <c r="Y32" i="147"/>
  <c r="Z32" i="147"/>
  <c r="AA32" i="147"/>
  <c r="AB32" i="147"/>
  <c r="AC32" i="147"/>
  <c r="AD32" i="147"/>
  <c r="AE32" i="147"/>
  <c r="AF32" i="147"/>
  <c r="AG32" i="147"/>
  <c r="V33" i="147"/>
  <c r="W33" i="147"/>
  <c r="X33" i="147"/>
  <c r="Y33" i="147"/>
  <c r="Z33" i="147"/>
  <c r="AA33" i="147"/>
  <c r="AB33" i="147"/>
  <c r="AC33" i="147"/>
  <c r="AD33" i="147"/>
  <c r="AE33" i="147"/>
  <c r="AF33" i="147"/>
  <c r="AG33" i="147"/>
  <c r="V34" i="147"/>
  <c r="W34" i="147"/>
  <c r="X34" i="147"/>
  <c r="Y34" i="147"/>
  <c r="Z34" i="147"/>
  <c r="AA34" i="147"/>
  <c r="AB34" i="147"/>
  <c r="AC34" i="147"/>
  <c r="AD34" i="147"/>
  <c r="AE34" i="147"/>
  <c r="AF34" i="147"/>
  <c r="AG34" i="147"/>
  <c r="V35" i="147"/>
  <c r="W35" i="147"/>
  <c r="X35" i="147"/>
  <c r="Y35" i="147"/>
  <c r="Z35" i="147"/>
  <c r="AA35" i="147"/>
  <c r="AB35" i="147"/>
  <c r="AC35" i="147"/>
  <c r="AD35" i="147"/>
  <c r="AE35" i="147"/>
  <c r="AF35" i="147"/>
  <c r="AG35" i="147"/>
  <c r="V36" i="147"/>
  <c r="W36" i="147"/>
  <c r="X36" i="147"/>
  <c r="Y36" i="147"/>
  <c r="Z36" i="147"/>
  <c r="AA36" i="147"/>
  <c r="AB36" i="147"/>
  <c r="AC36" i="147"/>
  <c r="AD36" i="147"/>
  <c r="AE36" i="147"/>
  <c r="AF36" i="147"/>
  <c r="AG36" i="147"/>
  <c r="V37" i="147"/>
  <c r="W37" i="147"/>
  <c r="X37" i="147"/>
  <c r="Y37" i="147"/>
  <c r="Z37" i="147"/>
  <c r="AA37" i="147"/>
  <c r="AB37" i="147"/>
  <c r="AC37" i="147"/>
  <c r="AD37" i="147"/>
  <c r="AE37" i="147"/>
  <c r="AF37" i="147"/>
  <c r="AG37" i="147"/>
  <c r="V38" i="147"/>
  <c r="W38" i="147"/>
  <c r="X38" i="147"/>
  <c r="Y38" i="147"/>
  <c r="Z38" i="147"/>
  <c r="AA38" i="147"/>
  <c r="AB38" i="147"/>
  <c r="AC38" i="147"/>
  <c r="AD38" i="147"/>
  <c r="AE38" i="147"/>
  <c r="AF38" i="147"/>
  <c r="AG38" i="147"/>
  <c r="V39" i="147"/>
  <c r="W39" i="147"/>
  <c r="X39" i="147"/>
  <c r="Y39" i="147"/>
  <c r="Z39" i="147"/>
  <c r="AA39" i="147"/>
  <c r="AB39" i="147"/>
  <c r="AC39" i="147"/>
  <c r="AD39" i="147"/>
  <c r="AE39" i="147"/>
  <c r="AF39" i="147"/>
  <c r="AG39" i="147"/>
  <c r="V40" i="147"/>
  <c r="W40" i="147"/>
  <c r="X40" i="147"/>
  <c r="Y40" i="147"/>
  <c r="Z40" i="147"/>
  <c r="AA40" i="147"/>
  <c r="AB40" i="147"/>
  <c r="AC40" i="147"/>
  <c r="AD40" i="147"/>
  <c r="AE40" i="147"/>
  <c r="AF40" i="147"/>
  <c r="AG40" i="147"/>
  <c r="V41" i="147"/>
  <c r="W41" i="147"/>
  <c r="X41" i="147"/>
  <c r="Y41" i="147"/>
  <c r="Z41" i="147"/>
  <c r="AA41" i="147"/>
  <c r="AB41" i="147"/>
  <c r="AC41" i="147"/>
  <c r="AD41" i="147"/>
  <c r="AE41" i="147"/>
  <c r="AF41" i="147"/>
  <c r="AG41" i="147"/>
  <c r="V42" i="147"/>
  <c r="W42" i="147"/>
  <c r="X42" i="147"/>
  <c r="Y42" i="147"/>
  <c r="Z42" i="147"/>
  <c r="AA42" i="147"/>
  <c r="AB42" i="147"/>
  <c r="AC42" i="147"/>
  <c r="AD42" i="147"/>
  <c r="AE42" i="147"/>
  <c r="AF42" i="147"/>
  <c r="AG42" i="147"/>
  <c r="V43" i="147"/>
  <c r="W43" i="147"/>
  <c r="X43" i="147"/>
  <c r="Y43" i="147"/>
  <c r="Z43" i="147"/>
  <c r="AA43" i="147"/>
  <c r="AB43" i="147"/>
  <c r="AC43" i="147"/>
  <c r="AD43" i="147"/>
  <c r="AE43" i="147"/>
  <c r="AF43" i="147"/>
  <c r="AG43" i="147"/>
  <c r="V44" i="147"/>
  <c r="W44" i="147"/>
  <c r="X44" i="147"/>
  <c r="Y44" i="147"/>
  <c r="Z44" i="147"/>
  <c r="AA44" i="147"/>
  <c r="AB44" i="147"/>
  <c r="AC44" i="147"/>
  <c r="AD44" i="147"/>
  <c r="AE44" i="147"/>
  <c r="AF44" i="147"/>
  <c r="AG44" i="147"/>
  <c r="V45" i="147"/>
  <c r="W45" i="147"/>
  <c r="X45" i="147"/>
  <c r="Y45" i="147"/>
  <c r="Z45" i="147"/>
  <c r="AA45" i="147"/>
  <c r="AB45" i="147"/>
  <c r="AC45" i="147"/>
  <c r="AD45" i="147"/>
  <c r="AE45" i="147"/>
  <c r="AF45" i="147"/>
  <c r="AG45" i="147"/>
  <c r="V46" i="147"/>
  <c r="W46" i="147"/>
  <c r="X46" i="147"/>
  <c r="Y46" i="147"/>
  <c r="Z46" i="147"/>
  <c r="AA46" i="147"/>
  <c r="AB46" i="147"/>
  <c r="AC46" i="147"/>
  <c r="AD46" i="147"/>
  <c r="AE46" i="147"/>
  <c r="AF46" i="147"/>
  <c r="AG46" i="147"/>
  <c r="V47" i="147"/>
  <c r="W47" i="147"/>
  <c r="X47" i="147"/>
  <c r="Y47" i="147"/>
  <c r="Z47" i="147"/>
  <c r="AA47" i="147"/>
  <c r="AB47" i="147"/>
  <c r="AC47" i="147"/>
  <c r="AD47" i="147"/>
  <c r="AE47" i="147"/>
  <c r="AF47" i="147"/>
  <c r="AG47" i="147"/>
  <c r="V48" i="147"/>
  <c r="W48" i="147"/>
  <c r="X48" i="147"/>
  <c r="Y48" i="147"/>
  <c r="Z48" i="147"/>
  <c r="AA48" i="147"/>
  <c r="AB48" i="147"/>
  <c r="AC48" i="147"/>
  <c r="AD48" i="147"/>
  <c r="AE48" i="147"/>
  <c r="AF48" i="147"/>
  <c r="AG48" i="147"/>
  <c r="V49" i="147"/>
  <c r="W49" i="147"/>
  <c r="X49" i="147"/>
  <c r="Y49" i="147"/>
  <c r="Z49" i="147"/>
  <c r="AA49" i="147"/>
  <c r="AB49" i="147"/>
  <c r="AC49" i="147"/>
  <c r="AD49" i="147"/>
  <c r="AE49" i="147"/>
  <c r="AF49" i="147"/>
  <c r="AG49" i="147"/>
  <c r="V50" i="147"/>
  <c r="W50" i="147"/>
  <c r="X50" i="147"/>
  <c r="Y50" i="147"/>
  <c r="Z50" i="147"/>
  <c r="AA50" i="147"/>
  <c r="AB50" i="147"/>
  <c r="AC50" i="147"/>
  <c r="AD50" i="147"/>
  <c r="AE50" i="147"/>
  <c r="AF50" i="147"/>
  <c r="AG50" i="147"/>
  <c r="V51" i="147"/>
  <c r="W51" i="147"/>
  <c r="X51" i="147"/>
  <c r="Y51" i="147"/>
  <c r="Z51" i="147"/>
  <c r="AA51" i="147"/>
  <c r="AB51" i="147"/>
  <c r="AC51" i="147"/>
  <c r="AD51" i="147"/>
  <c r="AE51" i="147"/>
  <c r="AF51" i="147"/>
  <c r="AG51" i="147"/>
  <c r="V52" i="147"/>
  <c r="W52" i="147"/>
  <c r="X52" i="147"/>
  <c r="Y52" i="147"/>
  <c r="Z52" i="147"/>
  <c r="AA52" i="147"/>
  <c r="AB52" i="147"/>
  <c r="AC52" i="147"/>
  <c r="AD52" i="147"/>
  <c r="AE52" i="147"/>
  <c r="AF52" i="147"/>
  <c r="AG52" i="147"/>
  <c r="V53" i="147"/>
  <c r="W53" i="147"/>
  <c r="X53" i="147"/>
  <c r="Y53" i="147"/>
  <c r="Z53" i="147"/>
  <c r="AA53" i="147"/>
  <c r="AB53" i="147"/>
  <c r="AC53" i="147"/>
  <c r="AD53" i="147"/>
  <c r="AE53" i="147"/>
  <c r="AF53" i="147"/>
  <c r="AG53" i="147"/>
  <c r="V54" i="147"/>
  <c r="W54" i="147"/>
  <c r="X54" i="147"/>
  <c r="Y54" i="147"/>
  <c r="Z54" i="147"/>
  <c r="AA54" i="147"/>
  <c r="AB54" i="147"/>
  <c r="AC54" i="147"/>
  <c r="AD54" i="147"/>
  <c r="AE54" i="147"/>
  <c r="AF54" i="147"/>
  <c r="AG54" i="147"/>
  <c r="V55" i="147"/>
  <c r="W55" i="147"/>
  <c r="X55" i="147"/>
  <c r="Y55" i="147"/>
  <c r="Z55" i="147"/>
  <c r="AA55" i="147"/>
  <c r="AB55" i="147"/>
  <c r="AC55" i="147"/>
  <c r="AD55" i="147"/>
  <c r="AE55" i="147"/>
  <c r="AF55" i="147"/>
  <c r="AG55" i="147"/>
  <c r="V56" i="147"/>
  <c r="W56" i="147"/>
  <c r="X56" i="147"/>
  <c r="Y56" i="147"/>
  <c r="Z56" i="147"/>
  <c r="AA56" i="147"/>
  <c r="AB56" i="147"/>
  <c r="AC56" i="147"/>
  <c r="AD56" i="147"/>
  <c r="AE56" i="147"/>
  <c r="AF56" i="147"/>
  <c r="AG56" i="147"/>
  <c r="V57" i="147"/>
  <c r="W57" i="147"/>
  <c r="X57" i="147"/>
  <c r="Y57" i="147"/>
  <c r="Z57" i="147"/>
  <c r="AA57" i="147"/>
  <c r="AB57" i="147"/>
  <c r="AC57" i="147"/>
  <c r="AD57" i="147"/>
  <c r="AE57" i="147"/>
  <c r="AF57" i="147"/>
  <c r="AG57" i="147"/>
  <c r="V58" i="147"/>
  <c r="W58" i="147"/>
  <c r="X58" i="147"/>
  <c r="Y58" i="147"/>
  <c r="Z58" i="147"/>
  <c r="AA58" i="147"/>
  <c r="AB58" i="147"/>
  <c r="AC58" i="147"/>
  <c r="AD58" i="147"/>
  <c r="AE58" i="147"/>
  <c r="AF58" i="147"/>
  <c r="AG58" i="147"/>
  <c r="V59" i="147"/>
  <c r="W59" i="147"/>
  <c r="X59" i="147"/>
  <c r="Y59" i="147"/>
  <c r="Z59" i="147"/>
  <c r="AA59" i="147"/>
  <c r="AB59" i="147"/>
  <c r="AC59" i="147"/>
  <c r="AD59" i="147"/>
  <c r="AE59" i="147"/>
  <c r="AF59" i="147"/>
  <c r="AG59" i="147"/>
  <c r="V60" i="147"/>
  <c r="W60" i="147"/>
  <c r="X60" i="147"/>
  <c r="Y60" i="147"/>
  <c r="Z60" i="147"/>
  <c r="AA60" i="147"/>
  <c r="AB60" i="147"/>
  <c r="AC60" i="147"/>
  <c r="AD60" i="147"/>
  <c r="AE60" i="147"/>
  <c r="AF60" i="147"/>
  <c r="AG60" i="147"/>
  <c r="V61" i="147"/>
  <c r="W61" i="147"/>
  <c r="X61" i="147"/>
  <c r="Y61" i="147"/>
  <c r="Z61" i="147"/>
  <c r="AA61" i="147"/>
  <c r="AB61" i="147"/>
  <c r="AC61" i="147"/>
  <c r="AD61" i="147"/>
  <c r="AE61" i="147"/>
  <c r="AF61" i="147"/>
  <c r="AG61" i="147"/>
  <c r="V62" i="147"/>
  <c r="W62" i="147"/>
  <c r="X62" i="147"/>
  <c r="Y62" i="147"/>
  <c r="Z62" i="147"/>
  <c r="AA62" i="147"/>
  <c r="AB62" i="147"/>
  <c r="AC62" i="147"/>
  <c r="AD62" i="147"/>
  <c r="AE62" i="147"/>
  <c r="AF62" i="147"/>
  <c r="AG62" i="147"/>
  <c r="V63" i="147"/>
  <c r="W63" i="147"/>
  <c r="X63" i="147"/>
  <c r="Y63" i="147"/>
  <c r="Z63" i="147"/>
  <c r="AA63" i="147"/>
  <c r="AB63" i="147"/>
  <c r="AC63" i="147"/>
  <c r="AD63" i="147"/>
  <c r="AE63" i="147"/>
  <c r="AF63" i="147"/>
  <c r="AG63" i="147"/>
  <c r="V64" i="147"/>
  <c r="W64" i="147"/>
  <c r="X64" i="147"/>
  <c r="Y64" i="147"/>
  <c r="Z64" i="147"/>
  <c r="AA64" i="147"/>
  <c r="AB64" i="147"/>
  <c r="AC64" i="147"/>
  <c r="AD64" i="147"/>
  <c r="AE64" i="147"/>
  <c r="AF64" i="147"/>
  <c r="AG64" i="147"/>
  <c r="V65" i="147"/>
  <c r="W65" i="147"/>
  <c r="X65" i="147"/>
  <c r="Y65" i="147"/>
  <c r="Z65" i="147"/>
  <c r="AA65" i="147"/>
  <c r="AB65" i="147"/>
  <c r="AC65" i="147"/>
  <c r="AD65" i="147"/>
  <c r="AE65" i="147"/>
  <c r="AF65" i="147"/>
  <c r="AG65" i="147"/>
  <c r="V66" i="147"/>
  <c r="W66" i="147"/>
  <c r="X66" i="147"/>
  <c r="Y66" i="147"/>
  <c r="Z66" i="147"/>
  <c r="AA66" i="147"/>
  <c r="AB66" i="147"/>
  <c r="AC66" i="147"/>
  <c r="AD66" i="147"/>
  <c r="AE66" i="147"/>
  <c r="AF66" i="147"/>
  <c r="AG66" i="147"/>
  <c r="V67" i="147"/>
  <c r="W67" i="147"/>
  <c r="X67" i="147"/>
  <c r="Y67" i="147"/>
  <c r="Z67" i="147"/>
  <c r="AA67" i="147"/>
  <c r="AB67" i="147"/>
  <c r="AC67" i="147"/>
  <c r="AD67" i="147"/>
  <c r="AE67" i="147"/>
  <c r="AF67" i="147"/>
  <c r="AG67" i="147"/>
  <c r="V68" i="147"/>
  <c r="W68" i="147"/>
  <c r="X68" i="147"/>
  <c r="Y68" i="147"/>
  <c r="Z68" i="147"/>
  <c r="AA68" i="147"/>
  <c r="AB68" i="147"/>
  <c r="AC68" i="147"/>
  <c r="AD68" i="147"/>
  <c r="AE68" i="147"/>
  <c r="AF68" i="147"/>
  <c r="AG68" i="147"/>
  <c r="V69" i="147"/>
  <c r="W69" i="147"/>
  <c r="X69" i="147"/>
  <c r="Y69" i="147"/>
  <c r="Z69" i="147"/>
  <c r="AA69" i="147"/>
  <c r="AB69" i="147"/>
  <c r="AC69" i="147"/>
  <c r="AD69" i="147"/>
  <c r="AE69" i="147"/>
  <c r="AF69" i="147"/>
  <c r="AG69" i="147"/>
  <c r="V70" i="147"/>
  <c r="W70" i="147"/>
  <c r="X70" i="147"/>
  <c r="Y70" i="147"/>
  <c r="Z70" i="147"/>
  <c r="AA70" i="147"/>
  <c r="AB70" i="147"/>
  <c r="AC70" i="147"/>
  <c r="AD70" i="147"/>
  <c r="AE70" i="147"/>
  <c r="AF70" i="147"/>
  <c r="AG70" i="147"/>
  <c r="V71" i="147"/>
  <c r="W71" i="147"/>
  <c r="X71" i="147"/>
  <c r="Y71" i="147"/>
  <c r="Z71" i="147"/>
  <c r="AA71" i="147"/>
  <c r="AB71" i="147"/>
  <c r="AC71" i="147"/>
  <c r="AD71" i="147"/>
  <c r="AE71" i="147"/>
  <c r="AF71" i="147"/>
  <c r="AG71" i="147"/>
  <c r="V72" i="147"/>
  <c r="W72" i="147"/>
  <c r="X72" i="147"/>
  <c r="Y72" i="147"/>
  <c r="Z72" i="147"/>
  <c r="AA72" i="147"/>
  <c r="AB72" i="147"/>
  <c r="AC72" i="147"/>
  <c r="AD72" i="147"/>
  <c r="AE72" i="147"/>
  <c r="AF72" i="147"/>
  <c r="AG72" i="147"/>
  <c r="V73" i="147"/>
  <c r="W73" i="147"/>
  <c r="X73" i="147"/>
  <c r="Y73" i="147"/>
  <c r="Z73" i="147"/>
  <c r="AA73" i="147"/>
  <c r="AB73" i="147"/>
  <c r="AC73" i="147"/>
  <c r="AD73" i="147"/>
  <c r="AE73" i="147"/>
  <c r="AF73" i="147"/>
  <c r="AG73" i="147"/>
  <c r="V74" i="147"/>
  <c r="W74" i="147"/>
  <c r="X74" i="147"/>
  <c r="Y74" i="147"/>
  <c r="Z74" i="147"/>
  <c r="AA74" i="147"/>
  <c r="AB74" i="147"/>
  <c r="AC74" i="147"/>
  <c r="AD74" i="147"/>
  <c r="AE74" i="147"/>
  <c r="AF74" i="147"/>
  <c r="AG74" i="147"/>
  <c r="V75" i="147"/>
  <c r="W75" i="147"/>
  <c r="X75" i="147"/>
  <c r="Y75" i="147"/>
  <c r="Z75" i="147"/>
  <c r="AA75" i="147"/>
  <c r="AB75" i="147"/>
  <c r="AC75" i="147"/>
  <c r="AD75" i="147"/>
  <c r="AE75" i="147"/>
  <c r="AF75" i="147"/>
  <c r="AG75" i="147"/>
  <c r="V76" i="147"/>
  <c r="W76" i="147"/>
  <c r="X76" i="147"/>
  <c r="Y76" i="147"/>
  <c r="Z76" i="147"/>
  <c r="AA76" i="147"/>
  <c r="AB76" i="147"/>
  <c r="AC76" i="147"/>
  <c r="AD76" i="147"/>
  <c r="AE76" i="147"/>
  <c r="AF76" i="147"/>
  <c r="AG76" i="147"/>
  <c r="V77" i="147"/>
  <c r="W77" i="147"/>
  <c r="X77" i="147"/>
  <c r="Y77" i="147"/>
  <c r="Z77" i="147"/>
  <c r="AA77" i="147"/>
  <c r="AB77" i="147"/>
  <c r="AC77" i="147"/>
  <c r="AD77" i="147"/>
  <c r="AE77" i="147"/>
  <c r="AF77" i="147"/>
  <c r="AG77" i="147"/>
  <c r="V78" i="147"/>
  <c r="W78" i="147"/>
  <c r="X78" i="147"/>
  <c r="Y78" i="147"/>
  <c r="Z78" i="147"/>
  <c r="AA78" i="147"/>
  <c r="AB78" i="147"/>
  <c r="AC78" i="147"/>
  <c r="AD78" i="147"/>
  <c r="AE78" i="147"/>
  <c r="AF78" i="147"/>
  <c r="AG78" i="147"/>
  <c r="V79" i="147"/>
  <c r="W79" i="147"/>
  <c r="X79" i="147"/>
  <c r="Y79" i="147"/>
  <c r="Z79" i="147"/>
  <c r="AA79" i="147"/>
  <c r="AB79" i="147"/>
  <c r="AC79" i="147"/>
  <c r="AD79" i="147"/>
  <c r="AE79" i="147"/>
  <c r="AF79" i="147"/>
  <c r="AG79" i="147"/>
  <c r="V80" i="147"/>
  <c r="W80" i="147"/>
  <c r="X80" i="147"/>
  <c r="Y80" i="147"/>
  <c r="Z80" i="147"/>
  <c r="AA80" i="147"/>
  <c r="AB80" i="147"/>
  <c r="AC80" i="147"/>
  <c r="AD80" i="147"/>
  <c r="AE80" i="147"/>
  <c r="AF80" i="147"/>
  <c r="AG80" i="147"/>
  <c r="V81" i="147"/>
  <c r="W81" i="147"/>
  <c r="X81" i="147"/>
  <c r="Y81" i="147"/>
  <c r="Z81" i="147"/>
  <c r="AA81" i="147"/>
  <c r="AB81" i="147"/>
  <c r="AC81" i="147"/>
  <c r="AD81" i="147"/>
  <c r="AE81" i="147"/>
  <c r="AF81" i="147"/>
  <c r="AG81" i="147"/>
  <c r="V82" i="147"/>
  <c r="W82" i="147"/>
  <c r="X82" i="147"/>
  <c r="Y82" i="147"/>
  <c r="Z82" i="147"/>
  <c r="AA82" i="147"/>
  <c r="AB82" i="147"/>
  <c r="AC82" i="147"/>
  <c r="AD82" i="147"/>
  <c r="AE82" i="147"/>
  <c r="AF82" i="147"/>
  <c r="AG82" i="147"/>
  <c r="V83" i="147"/>
  <c r="W83" i="147"/>
  <c r="X83" i="147"/>
  <c r="Y83" i="147"/>
  <c r="Z83" i="147"/>
  <c r="AA83" i="147"/>
  <c r="AB83" i="147"/>
  <c r="AC83" i="147"/>
  <c r="AD83" i="147"/>
  <c r="AE83" i="147"/>
  <c r="AF83" i="147"/>
  <c r="AG83" i="147"/>
  <c r="V84" i="147"/>
  <c r="W84" i="147"/>
  <c r="X84" i="147"/>
  <c r="Y84" i="147"/>
  <c r="Z84" i="147"/>
  <c r="AA84" i="147"/>
  <c r="AB84" i="147"/>
  <c r="AC84" i="147"/>
  <c r="AD84" i="147"/>
  <c r="AE84" i="147"/>
  <c r="AF84" i="147"/>
  <c r="AG84" i="147"/>
  <c r="V85" i="147"/>
  <c r="W85" i="147"/>
  <c r="X85" i="147"/>
  <c r="Y85" i="147"/>
  <c r="Z85" i="147"/>
  <c r="AA85" i="147"/>
  <c r="AB85" i="147"/>
  <c r="AC85" i="147"/>
  <c r="AD85" i="147"/>
  <c r="AE85" i="147"/>
  <c r="AF85" i="147"/>
  <c r="AG85" i="147"/>
  <c r="V86" i="147"/>
  <c r="W86" i="147"/>
  <c r="X86" i="147"/>
  <c r="Y86" i="147"/>
  <c r="Z86" i="147"/>
  <c r="AA86" i="147"/>
  <c r="AB86" i="147"/>
  <c r="AC86" i="147"/>
  <c r="AD86" i="147"/>
  <c r="AE86" i="147"/>
  <c r="AF86" i="147"/>
  <c r="AG86" i="147"/>
  <c r="V87" i="147"/>
  <c r="W87" i="147"/>
  <c r="X87" i="147"/>
  <c r="Y87" i="147"/>
  <c r="Z87" i="147"/>
  <c r="AA87" i="147"/>
  <c r="AB87" i="147"/>
  <c r="AC87" i="147"/>
  <c r="AD87" i="147"/>
  <c r="AE87" i="147"/>
  <c r="AF87" i="147"/>
  <c r="AG87" i="147"/>
  <c r="V88" i="147"/>
  <c r="W88" i="147"/>
  <c r="X88" i="147"/>
  <c r="Y88" i="147"/>
  <c r="Z88" i="147"/>
  <c r="AA88" i="147"/>
  <c r="AB88" i="147"/>
  <c r="AC88" i="147"/>
  <c r="AD88" i="147"/>
  <c r="AE88" i="147"/>
  <c r="AF88" i="147"/>
  <c r="AG88" i="147"/>
  <c r="V89" i="147"/>
  <c r="W89" i="147"/>
  <c r="X89" i="147"/>
  <c r="Y89" i="147"/>
  <c r="Z89" i="147"/>
  <c r="AA89" i="147"/>
  <c r="AB89" i="147"/>
  <c r="AC89" i="147"/>
  <c r="AD89" i="147"/>
  <c r="AE89" i="147"/>
  <c r="AF89" i="147"/>
  <c r="AG89" i="147"/>
  <c r="V90" i="147"/>
  <c r="W90" i="147"/>
  <c r="X90" i="147"/>
  <c r="Y90" i="147"/>
  <c r="Z90" i="147"/>
  <c r="AA90" i="147"/>
  <c r="AB90" i="147"/>
  <c r="AC90" i="147"/>
  <c r="AD90" i="147"/>
  <c r="AE90" i="147"/>
  <c r="AF90" i="147"/>
  <c r="AG90" i="147"/>
  <c r="V91" i="147"/>
  <c r="W91" i="147"/>
  <c r="X91" i="147"/>
  <c r="Y91" i="147"/>
  <c r="Z91" i="147"/>
  <c r="AA91" i="147"/>
  <c r="AB91" i="147"/>
  <c r="AC91" i="147"/>
  <c r="AD91" i="147"/>
  <c r="AE91" i="147"/>
  <c r="AF91" i="147"/>
  <c r="AG91" i="147"/>
  <c r="V92" i="147"/>
  <c r="W92" i="147"/>
  <c r="X92" i="147"/>
  <c r="Y92" i="147"/>
  <c r="Z92" i="147"/>
  <c r="AA92" i="147"/>
  <c r="AB92" i="147"/>
  <c r="AC92" i="147"/>
  <c r="AD92" i="147"/>
  <c r="AE92" i="147"/>
  <c r="AF92" i="147"/>
  <c r="AG92" i="147"/>
  <c r="V93" i="147"/>
  <c r="W93" i="147"/>
  <c r="X93" i="147"/>
  <c r="Y93" i="147"/>
  <c r="Z93" i="147"/>
  <c r="AA93" i="147"/>
  <c r="AB93" i="147"/>
  <c r="AC93" i="147"/>
  <c r="AD93" i="147"/>
  <c r="AE93" i="147"/>
  <c r="AF93" i="147"/>
  <c r="AG93" i="147"/>
  <c r="V94" i="147"/>
  <c r="W94" i="147"/>
  <c r="X94" i="147"/>
  <c r="Y94" i="147"/>
  <c r="Z94" i="147"/>
  <c r="AA94" i="147"/>
  <c r="AB94" i="147"/>
  <c r="AC94" i="147"/>
  <c r="AD94" i="147"/>
  <c r="AE94" i="147"/>
  <c r="AF94" i="147"/>
  <c r="AG94" i="147"/>
  <c r="V95" i="147"/>
  <c r="W95" i="147"/>
  <c r="X95" i="147"/>
  <c r="Y95" i="147"/>
  <c r="Z95" i="147"/>
  <c r="AA95" i="147"/>
  <c r="AB95" i="147"/>
  <c r="AC95" i="147"/>
  <c r="AD95" i="147"/>
  <c r="AE95" i="147"/>
  <c r="AF95" i="147"/>
  <c r="AG95" i="147"/>
  <c r="V96" i="147"/>
  <c r="W96" i="147"/>
  <c r="X96" i="147"/>
  <c r="Y96" i="147"/>
  <c r="Z96" i="147"/>
  <c r="AA96" i="147"/>
  <c r="AB96" i="147"/>
  <c r="AC96" i="147"/>
  <c r="AD96" i="147"/>
  <c r="AE96" i="147"/>
  <c r="AF96" i="147"/>
  <c r="AG96" i="147"/>
  <c r="V97" i="147"/>
  <c r="W97" i="147"/>
  <c r="X97" i="147"/>
  <c r="Y97" i="147"/>
  <c r="Z97" i="147"/>
  <c r="AA97" i="147"/>
  <c r="AB97" i="147"/>
  <c r="AC97" i="147"/>
  <c r="AD97" i="147"/>
  <c r="AE97" i="147"/>
  <c r="AF97" i="147"/>
  <c r="AG97" i="147"/>
  <c r="V98" i="147"/>
  <c r="W98" i="147"/>
  <c r="X98" i="147"/>
  <c r="Y98" i="147"/>
  <c r="Z98" i="147"/>
  <c r="AA98" i="147"/>
  <c r="AB98" i="147"/>
  <c r="AC98" i="147"/>
  <c r="AD98" i="147"/>
  <c r="AE98" i="147"/>
  <c r="AF98" i="147"/>
  <c r="AG98" i="147"/>
  <c r="V99" i="147"/>
  <c r="W99" i="147"/>
  <c r="X99" i="147"/>
  <c r="Y99" i="147"/>
  <c r="Z99" i="147"/>
  <c r="AA99" i="147"/>
  <c r="AB99" i="147"/>
  <c r="AC99" i="147"/>
  <c r="AD99" i="147"/>
  <c r="AE99" i="147"/>
  <c r="AF99" i="147"/>
  <c r="AG99" i="147"/>
  <c r="V100" i="147"/>
  <c r="W100" i="147"/>
  <c r="X100" i="147"/>
  <c r="Y100" i="147"/>
  <c r="Z100" i="147"/>
  <c r="AA100" i="147"/>
  <c r="AB100" i="147"/>
  <c r="AC100" i="147"/>
  <c r="AD100" i="147"/>
  <c r="AE100" i="147"/>
  <c r="AF100" i="147"/>
  <c r="AG100" i="147"/>
  <c r="V101" i="147"/>
  <c r="W101" i="147"/>
  <c r="X101" i="147"/>
  <c r="Y101" i="147"/>
  <c r="Z101" i="147"/>
  <c r="AA101" i="147"/>
  <c r="AB101" i="147"/>
  <c r="AC101" i="147"/>
  <c r="AD101" i="147"/>
  <c r="AE101" i="147"/>
  <c r="AF101" i="147"/>
  <c r="AG101" i="147"/>
  <c r="V102" i="147"/>
  <c r="W102" i="147"/>
  <c r="X102" i="147"/>
  <c r="Y102" i="147"/>
  <c r="Z102" i="147"/>
  <c r="AA102" i="147"/>
  <c r="AB102" i="147"/>
  <c r="AC102" i="147"/>
  <c r="AD102" i="147"/>
  <c r="AE102" i="147"/>
  <c r="AF102" i="147"/>
  <c r="AG102" i="147"/>
  <c r="V103" i="147"/>
  <c r="W103" i="147"/>
  <c r="X103" i="147"/>
  <c r="Y103" i="147"/>
  <c r="Z103" i="147"/>
  <c r="AA103" i="147"/>
  <c r="AB103" i="147"/>
  <c r="AC103" i="147"/>
  <c r="AD103" i="147"/>
  <c r="AE103" i="147"/>
  <c r="AF103" i="147"/>
  <c r="AG103" i="147"/>
  <c r="V104" i="147"/>
  <c r="W104" i="147"/>
  <c r="X104" i="147"/>
  <c r="Y104" i="147"/>
  <c r="Z104" i="147"/>
  <c r="AA104" i="147"/>
  <c r="AB104" i="147"/>
  <c r="AC104" i="147"/>
  <c r="AD104" i="147"/>
  <c r="AE104" i="147"/>
  <c r="AF104" i="147"/>
  <c r="AG104" i="147"/>
  <c r="V105" i="147"/>
  <c r="W105" i="147"/>
  <c r="X105" i="147"/>
  <c r="Y105" i="147"/>
  <c r="Z105" i="147"/>
  <c r="AA105" i="147"/>
  <c r="AB105" i="147"/>
  <c r="AC105" i="147"/>
  <c r="AD105" i="147"/>
  <c r="AE105" i="147"/>
  <c r="AF105" i="147"/>
  <c r="AG105" i="147"/>
  <c r="V106" i="147"/>
  <c r="W106" i="147"/>
  <c r="X106" i="147"/>
  <c r="Y106" i="147"/>
  <c r="Z106" i="147"/>
  <c r="AA106" i="147"/>
  <c r="AB106" i="147"/>
  <c r="AC106" i="147"/>
  <c r="AD106" i="147"/>
  <c r="AE106" i="147"/>
  <c r="AF106" i="147"/>
  <c r="AG106" i="147"/>
  <c r="V107" i="147"/>
  <c r="W107" i="147"/>
  <c r="X107" i="147"/>
  <c r="Y107" i="147"/>
  <c r="Z107" i="147"/>
  <c r="AA107" i="147"/>
  <c r="AB107" i="147"/>
  <c r="AC107" i="147"/>
  <c r="AD107" i="147"/>
  <c r="AE107" i="147"/>
  <c r="AF107" i="147"/>
  <c r="AG107" i="147"/>
  <c r="V108" i="147"/>
  <c r="W108" i="147"/>
  <c r="X108" i="147"/>
  <c r="Y108" i="147"/>
  <c r="Z108" i="147"/>
  <c r="AA108" i="147"/>
  <c r="AB108" i="147"/>
  <c r="AC108" i="147"/>
  <c r="AD108" i="147"/>
  <c r="AE108" i="147"/>
  <c r="AF108" i="147"/>
  <c r="AG108" i="147"/>
  <c r="V109" i="147"/>
  <c r="W109" i="147"/>
  <c r="X109" i="147"/>
  <c r="Y109" i="147"/>
  <c r="Z109" i="147"/>
  <c r="AA109" i="147"/>
  <c r="AB109" i="147"/>
  <c r="AC109" i="147"/>
  <c r="AD109" i="147"/>
  <c r="AE109" i="147"/>
  <c r="AF109" i="147"/>
  <c r="AG109" i="147"/>
  <c r="W16" i="147"/>
  <c r="X16" i="147"/>
  <c r="Y16" i="147"/>
  <c r="Z16" i="147"/>
  <c r="AA16" i="147"/>
  <c r="AB16" i="147"/>
  <c r="AC16" i="147"/>
  <c r="AD16" i="147"/>
  <c r="AE16" i="147"/>
  <c r="AF16" i="147"/>
  <c r="AG16" i="147"/>
  <c r="V16" i="147"/>
  <c r="G17" i="147"/>
  <c r="H17" i="147"/>
  <c r="I17" i="147"/>
  <c r="J17" i="147"/>
  <c r="K17" i="147"/>
  <c r="L17" i="147"/>
  <c r="M17" i="147"/>
  <c r="N17" i="147"/>
  <c r="O17" i="147"/>
  <c r="P17" i="147"/>
  <c r="Q17" i="147"/>
  <c r="R17" i="147"/>
  <c r="G18" i="147"/>
  <c r="H18" i="147"/>
  <c r="I18" i="147"/>
  <c r="J18" i="147"/>
  <c r="K18" i="147"/>
  <c r="L18" i="147"/>
  <c r="M18" i="147"/>
  <c r="N18" i="147"/>
  <c r="O18" i="147"/>
  <c r="P18" i="147"/>
  <c r="Q18" i="147"/>
  <c r="R18" i="147"/>
  <c r="G19" i="147"/>
  <c r="H19" i="147"/>
  <c r="I19" i="147"/>
  <c r="J19" i="147"/>
  <c r="K19" i="147"/>
  <c r="L19" i="147"/>
  <c r="M19" i="147"/>
  <c r="N19" i="147"/>
  <c r="O19" i="147"/>
  <c r="P19" i="147"/>
  <c r="Q19" i="147"/>
  <c r="R19" i="147"/>
  <c r="G20" i="147"/>
  <c r="H20" i="147"/>
  <c r="I20" i="147"/>
  <c r="J20" i="147"/>
  <c r="K20" i="147"/>
  <c r="L20" i="147"/>
  <c r="M20" i="147"/>
  <c r="N20" i="147"/>
  <c r="O20" i="147"/>
  <c r="P20" i="147"/>
  <c r="Q20" i="147"/>
  <c r="R20" i="147"/>
  <c r="G21" i="147"/>
  <c r="H21" i="147"/>
  <c r="I21" i="147"/>
  <c r="J21" i="147"/>
  <c r="K21" i="147"/>
  <c r="L21" i="147"/>
  <c r="M21" i="147"/>
  <c r="N21" i="147"/>
  <c r="O21" i="147"/>
  <c r="P21" i="147"/>
  <c r="Q21" i="147"/>
  <c r="R21" i="147"/>
  <c r="G22" i="147"/>
  <c r="H22" i="147"/>
  <c r="I22" i="147"/>
  <c r="J22" i="147"/>
  <c r="K22" i="147"/>
  <c r="L22" i="147"/>
  <c r="M22" i="147"/>
  <c r="N22" i="147"/>
  <c r="O22" i="147"/>
  <c r="P22" i="147"/>
  <c r="Q22" i="147"/>
  <c r="R22" i="147"/>
  <c r="G23" i="147"/>
  <c r="H23" i="147"/>
  <c r="I23" i="147"/>
  <c r="J23" i="147"/>
  <c r="K23" i="147"/>
  <c r="L23" i="147"/>
  <c r="M23" i="147"/>
  <c r="N23" i="147"/>
  <c r="O23" i="147"/>
  <c r="P23" i="147"/>
  <c r="Q23" i="147"/>
  <c r="R23" i="147"/>
  <c r="G24" i="147"/>
  <c r="H24" i="147"/>
  <c r="I24" i="147"/>
  <c r="J24" i="147"/>
  <c r="K24" i="147"/>
  <c r="L24" i="147"/>
  <c r="M24" i="147"/>
  <c r="N24" i="147"/>
  <c r="O24" i="147"/>
  <c r="P24" i="147"/>
  <c r="Q24" i="147"/>
  <c r="R24" i="147"/>
  <c r="G25" i="147"/>
  <c r="H25" i="147"/>
  <c r="I25" i="147"/>
  <c r="J25" i="147"/>
  <c r="K25" i="147"/>
  <c r="L25" i="147"/>
  <c r="M25" i="147"/>
  <c r="N25" i="147"/>
  <c r="O25" i="147"/>
  <c r="P25" i="147"/>
  <c r="Q25" i="147"/>
  <c r="R25" i="147"/>
  <c r="G26" i="147"/>
  <c r="H26" i="147"/>
  <c r="I26" i="147"/>
  <c r="J26" i="147"/>
  <c r="K26" i="147"/>
  <c r="L26" i="147"/>
  <c r="M26" i="147"/>
  <c r="N26" i="147"/>
  <c r="O26" i="147"/>
  <c r="P26" i="147"/>
  <c r="Q26" i="147"/>
  <c r="R26" i="147"/>
  <c r="G27" i="147"/>
  <c r="H27" i="147"/>
  <c r="I27" i="147"/>
  <c r="J27" i="147"/>
  <c r="K27" i="147"/>
  <c r="L27" i="147"/>
  <c r="M27" i="147"/>
  <c r="N27" i="147"/>
  <c r="O27" i="147"/>
  <c r="P27" i="147"/>
  <c r="Q27" i="147"/>
  <c r="R27" i="147"/>
  <c r="G28" i="147"/>
  <c r="H28" i="147"/>
  <c r="I28" i="147"/>
  <c r="J28" i="147"/>
  <c r="K28" i="147"/>
  <c r="L28" i="147"/>
  <c r="M28" i="147"/>
  <c r="N28" i="147"/>
  <c r="O28" i="147"/>
  <c r="P28" i="147"/>
  <c r="Q28" i="147"/>
  <c r="R28" i="147"/>
  <c r="G29" i="147"/>
  <c r="H29" i="147"/>
  <c r="I29" i="147"/>
  <c r="J29" i="147"/>
  <c r="K29" i="147"/>
  <c r="L29" i="147"/>
  <c r="M29" i="147"/>
  <c r="N29" i="147"/>
  <c r="O29" i="147"/>
  <c r="P29" i="147"/>
  <c r="Q29" i="147"/>
  <c r="R29" i="147"/>
  <c r="G30" i="147"/>
  <c r="H30" i="147"/>
  <c r="I30" i="147"/>
  <c r="J30" i="147"/>
  <c r="K30" i="147"/>
  <c r="L30" i="147"/>
  <c r="M30" i="147"/>
  <c r="N30" i="147"/>
  <c r="O30" i="147"/>
  <c r="P30" i="147"/>
  <c r="Q30" i="147"/>
  <c r="R30" i="147"/>
  <c r="G31" i="147"/>
  <c r="H31" i="147"/>
  <c r="I31" i="147"/>
  <c r="J31" i="147"/>
  <c r="K31" i="147"/>
  <c r="L31" i="147"/>
  <c r="M31" i="147"/>
  <c r="N31" i="147"/>
  <c r="O31" i="147"/>
  <c r="P31" i="147"/>
  <c r="Q31" i="147"/>
  <c r="R31" i="147"/>
  <c r="G32" i="147"/>
  <c r="H32" i="147"/>
  <c r="I32" i="147"/>
  <c r="J32" i="147"/>
  <c r="K32" i="147"/>
  <c r="L32" i="147"/>
  <c r="M32" i="147"/>
  <c r="N32" i="147"/>
  <c r="O32" i="147"/>
  <c r="P32" i="147"/>
  <c r="Q32" i="147"/>
  <c r="R32" i="147"/>
  <c r="G33" i="147"/>
  <c r="H33" i="147"/>
  <c r="I33" i="147"/>
  <c r="J33" i="147"/>
  <c r="K33" i="147"/>
  <c r="L33" i="147"/>
  <c r="M33" i="147"/>
  <c r="N33" i="147"/>
  <c r="O33" i="147"/>
  <c r="P33" i="147"/>
  <c r="Q33" i="147"/>
  <c r="R33" i="147"/>
  <c r="G34" i="147"/>
  <c r="H34" i="147"/>
  <c r="I34" i="147"/>
  <c r="J34" i="147"/>
  <c r="K34" i="147"/>
  <c r="L34" i="147"/>
  <c r="M34" i="147"/>
  <c r="N34" i="147"/>
  <c r="O34" i="147"/>
  <c r="P34" i="147"/>
  <c r="Q34" i="147"/>
  <c r="R34" i="147"/>
  <c r="G35" i="147"/>
  <c r="H35" i="147"/>
  <c r="I35" i="147"/>
  <c r="J35" i="147"/>
  <c r="K35" i="147"/>
  <c r="L35" i="147"/>
  <c r="M35" i="147"/>
  <c r="N35" i="147"/>
  <c r="O35" i="147"/>
  <c r="P35" i="147"/>
  <c r="Q35" i="147"/>
  <c r="R35" i="147"/>
  <c r="G36" i="147"/>
  <c r="H36" i="147"/>
  <c r="I36" i="147"/>
  <c r="J36" i="147"/>
  <c r="K36" i="147"/>
  <c r="L36" i="147"/>
  <c r="M36" i="147"/>
  <c r="N36" i="147"/>
  <c r="O36" i="147"/>
  <c r="P36" i="147"/>
  <c r="Q36" i="147"/>
  <c r="R36" i="147"/>
  <c r="G37" i="147"/>
  <c r="H37" i="147"/>
  <c r="I37" i="147"/>
  <c r="J37" i="147"/>
  <c r="K37" i="147"/>
  <c r="L37" i="147"/>
  <c r="M37" i="147"/>
  <c r="N37" i="147"/>
  <c r="O37" i="147"/>
  <c r="P37" i="147"/>
  <c r="Q37" i="147"/>
  <c r="R37" i="147"/>
  <c r="G38" i="147"/>
  <c r="H38" i="147"/>
  <c r="I38" i="147"/>
  <c r="J38" i="147"/>
  <c r="K38" i="147"/>
  <c r="L38" i="147"/>
  <c r="M38" i="147"/>
  <c r="N38" i="147"/>
  <c r="O38" i="147"/>
  <c r="P38" i="147"/>
  <c r="Q38" i="147"/>
  <c r="R38" i="147"/>
  <c r="G39" i="147"/>
  <c r="H39" i="147"/>
  <c r="I39" i="147"/>
  <c r="J39" i="147"/>
  <c r="K39" i="147"/>
  <c r="L39" i="147"/>
  <c r="M39" i="147"/>
  <c r="N39" i="147"/>
  <c r="O39" i="147"/>
  <c r="P39" i="147"/>
  <c r="Q39" i="147"/>
  <c r="R39" i="147"/>
  <c r="G40" i="147"/>
  <c r="H40" i="147"/>
  <c r="I40" i="147"/>
  <c r="J40" i="147"/>
  <c r="K40" i="147"/>
  <c r="L40" i="147"/>
  <c r="M40" i="147"/>
  <c r="N40" i="147"/>
  <c r="O40" i="147"/>
  <c r="P40" i="147"/>
  <c r="Q40" i="147"/>
  <c r="R40" i="147"/>
  <c r="G41" i="147"/>
  <c r="H41" i="147"/>
  <c r="I41" i="147"/>
  <c r="J41" i="147"/>
  <c r="K41" i="147"/>
  <c r="L41" i="147"/>
  <c r="M41" i="147"/>
  <c r="N41" i="147"/>
  <c r="O41" i="147"/>
  <c r="P41" i="147"/>
  <c r="Q41" i="147"/>
  <c r="R41" i="147"/>
  <c r="G42" i="147"/>
  <c r="H42" i="147"/>
  <c r="I42" i="147"/>
  <c r="J42" i="147"/>
  <c r="K42" i="147"/>
  <c r="L42" i="147"/>
  <c r="M42" i="147"/>
  <c r="N42" i="147"/>
  <c r="O42" i="147"/>
  <c r="P42" i="147"/>
  <c r="Q42" i="147"/>
  <c r="R42" i="147"/>
  <c r="G43" i="147"/>
  <c r="H43" i="147"/>
  <c r="I43" i="147"/>
  <c r="J43" i="147"/>
  <c r="K43" i="147"/>
  <c r="L43" i="147"/>
  <c r="M43" i="147"/>
  <c r="N43" i="147"/>
  <c r="O43" i="147"/>
  <c r="P43" i="147"/>
  <c r="Q43" i="147"/>
  <c r="R43" i="147"/>
  <c r="G44" i="147"/>
  <c r="H44" i="147"/>
  <c r="I44" i="147"/>
  <c r="J44" i="147"/>
  <c r="K44" i="147"/>
  <c r="L44" i="147"/>
  <c r="M44" i="147"/>
  <c r="N44" i="147"/>
  <c r="O44" i="147"/>
  <c r="P44" i="147"/>
  <c r="Q44" i="147"/>
  <c r="R44" i="147"/>
  <c r="G45" i="147"/>
  <c r="H45" i="147"/>
  <c r="I45" i="147"/>
  <c r="J45" i="147"/>
  <c r="K45" i="147"/>
  <c r="L45" i="147"/>
  <c r="M45" i="147"/>
  <c r="N45" i="147"/>
  <c r="O45" i="147"/>
  <c r="P45" i="147"/>
  <c r="Q45" i="147"/>
  <c r="R45" i="147"/>
  <c r="G46" i="147"/>
  <c r="H46" i="147"/>
  <c r="I46" i="147"/>
  <c r="J46" i="147"/>
  <c r="K46" i="147"/>
  <c r="L46" i="147"/>
  <c r="M46" i="147"/>
  <c r="N46" i="147"/>
  <c r="O46" i="147"/>
  <c r="P46" i="147"/>
  <c r="Q46" i="147"/>
  <c r="R46" i="147"/>
  <c r="G47" i="147"/>
  <c r="H47" i="147"/>
  <c r="I47" i="147"/>
  <c r="J47" i="147"/>
  <c r="K47" i="147"/>
  <c r="L47" i="147"/>
  <c r="M47" i="147"/>
  <c r="N47" i="147"/>
  <c r="O47" i="147"/>
  <c r="P47" i="147"/>
  <c r="Q47" i="147"/>
  <c r="R47" i="147"/>
  <c r="G48" i="147"/>
  <c r="H48" i="147"/>
  <c r="I48" i="147"/>
  <c r="J48" i="147"/>
  <c r="K48" i="147"/>
  <c r="L48" i="147"/>
  <c r="M48" i="147"/>
  <c r="N48" i="147"/>
  <c r="O48" i="147"/>
  <c r="P48" i="147"/>
  <c r="Q48" i="147"/>
  <c r="R48" i="147"/>
  <c r="G49" i="147"/>
  <c r="H49" i="147"/>
  <c r="I49" i="147"/>
  <c r="J49" i="147"/>
  <c r="K49" i="147"/>
  <c r="L49" i="147"/>
  <c r="M49" i="147"/>
  <c r="N49" i="147"/>
  <c r="O49" i="147"/>
  <c r="P49" i="147"/>
  <c r="Q49" i="147"/>
  <c r="R49" i="147"/>
  <c r="G50" i="147"/>
  <c r="H50" i="147"/>
  <c r="I50" i="147"/>
  <c r="J50" i="147"/>
  <c r="K50" i="147"/>
  <c r="L50" i="147"/>
  <c r="M50" i="147"/>
  <c r="N50" i="147"/>
  <c r="O50" i="147"/>
  <c r="P50" i="147"/>
  <c r="Q50" i="147"/>
  <c r="R50" i="147"/>
  <c r="G51" i="147"/>
  <c r="H51" i="147"/>
  <c r="I51" i="147"/>
  <c r="J51" i="147"/>
  <c r="K51" i="147"/>
  <c r="L51" i="147"/>
  <c r="M51" i="147"/>
  <c r="N51" i="147"/>
  <c r="O51" i="147"/>
  <c r="P51" i="147"/>
  <c r="Q51" i="147"/>
  <c r="R51" i="147"/>
  <c r="G52" i="147"/>
  <c r="H52" i="147"/>
  <c r="I52" i="147"/>
  <c r="J52" i="147"/>
  <c r="K52" i="147"/>
  <c r="L52" i="147"/>
  <c r="M52" i="147"/>
  <c r="N52" i="147"/>
  <c r="O52" i="147"/>
  <c r="P52" i="147"/>
  <c r="Q52" i="147"/>
  <c r="R52" i="147"/>
  <c r="G53" i="147"/>
  <c r="H53" i="147"/>
  <c r="I53" i="147"/>
  <c r="J53" i="147"/>
  <c r="K53" i="147"/>
  <c r="L53" i="147"/>
  <c r="M53" i="147"/>
  <c r="N53" i="147"/>
  <c r="O53" i="147"/>
  <c r="P53" i="147"/>
  <c r="Q53" i="147"/>
  <c r="R53" i="147"/>
  <c r="G54" i="147"/>
  <c r="H54" i="147"/>
  <c r="I54" i="147"/>
  <c r="J54" i="147"/>
  <c r="K54" i="147"/>
  <c r="L54" i="147"/>
  <c r="M54" i="147"/>
  <c r="N54" i="147"/>
  <c r="O54" i="147"/>
  <c r="P54" i="147"/>
  <c r="Q54" i="147"/>
  <c r="R54" i="147"/>
  <c r="G55" i="147"/>
  <c r="H55" i="147"/>
  <c r="I55" i="147"/>
  <c r="J55" i="147"/>
  <c r="K55" i="147"/>
  <c r="L55" i="147"/>
  <c r="M55" i="147"/>
  <c r="N55" i="147"/>
  <c r="O55" i="147"/>
  <c r="P55" i="147"/>
  <c r="Q55" i="147"/>
  <c r="R55" i="147"/>
  <c r="G56" i="147"/>
  <c r="H56" i="147"/>
  <c r="I56" i="147"/>
  <c r="J56" i="147"/>
  <c r="K56" i="147"/>
  <c r="L56" i="147"/>
  <c r="M56" i="147"/>
  <c r="N56" i="147"/>
  <c r="O56" i="147"/>
  <c r="P56" i="147"/>
  <c r="Q56" i="147"/>
  <c r="R56" i="147"/>
  <c r="G57" i="147"/>
  <c r="H57" i="147"/>
  <c r="I57" i="147"/>
  <c r="J57" i="147"/>
  <c r="K57" i="147"/>
  <c r="L57" i="147"/>
  <c r="M57" i="147"/>
  <c r="N57" i="147"/>
  <c r="O57" i="147"/>
  <c r="P57" i="147"/>
  <c r="Q57" i="147"/>
  <c r="R57" i="147"/>
  <c r="G58" i="147"/>
  <c r="H58" i="147"/>
  <c r="I58" i="147"/>
  <c r="J58" i="147"/>
  <c r="K58" i="147"/>
  <c r="L58" i="147"/>
  <c r="M58" i="147"/>
  <c r="N58" i="147"/>
  <c r="O58" i="147"/>
  <c r="P58" i="147"/>
  <c r="Q58" i="147"/>
  <c r="R58" i="147"/>
  <c r="G59" i="147"/>
  <c r="H59" i="147"/>
  <c r="I59" i="147"/>
  <c r="J59" i="147"/>
  <c r="K59" i="147"/>
  <c r="L59" i="147"/>
  <c r="M59" i="147"/>
  <c r="N59" i="147"/>
  <c r="O59" i="147"/>
  <c r="P59" i="147"/>
  <c r="Q59" i="147"/>
  <c r="R59" i="147"/>
  <c r="G60" i="147"/>
  <c r="H60" i="147"/>
  <c r="I60" i="147"/>
  <c r="J60" i="147"/>
  <c r="K60" i="147"/>
  <c r="L60" i="147"/>
  <c r="M60" i="147"/>
  <c r="N60" i="147"/>
  <c r="O60" i="147"/>
  <c r="P60" i="147"/>
  <c r="Q60" i="147"/>
  <c r="R60" i="147"/>
  <c r="G61" i="147"/>
  <c r="H61" i="147"/>
  <c r="I61" i="147"/>
  <c r="J61" i="147"/>
  <c r="K61" i="147"/>
  <c r="L61" i="147"/>
  <c r="M61" i="147"/>
  <c r="N61" i="147"/>
  <c r="O61" i="147"/>
  <c r="P61" i="147"/>
  <c r="Q61" i="147"/>
  <c r="R61" i="147"/>
  <c r="G62" i="147"/>
  <c r="H62" i="147"/>
  <c r="I62" i="147"/>
  <c r="J62" i="147"/>
  <c r="K62" i="147"/>
  <c r="L62" i="147"/>
  <c r="M62" i="147"/>
  <c r="N62" i="147"/>
  <c r="O62" i="147"/>
  <c r="P62" i="147"/>
  <c r="Q62" i="147"/>
  <c r="R62" i="147"/>
  <c r="G63" i="147"/>
  <c r="H63" i="147"/>
  <c r="I63" i="147"/>
  <c r="J63" i="147"/>
  <c r="K63" i="147"/>
  <c r="L63" i="147"/>
  <c r="M63" i="147"/>
  <c r="N63" i="147"/>
  <c r="O63" i="147"/>
  <c r="P63" i="147"/>
  <c r="Q63" i="147"/>
  <c r="R63" i="147"/>
  <c r="G64" i="147"/>
  <c r="H64" i="147"/>
  <c r="I64" i="147"/>
  <c r="J64" i="147"/>
  <c r="K64" i="147"/>
  <c r="L64" i="147"/>
  <c r="M64" i="147"/>
  <c r="N64" i="147"/>
  <c r="O64" i="147"/>
  <c r="P64" i="147"/>
  <c r="Q64" i="147"/>
  <c r="R64" i="147"/>
  <c r="G65" i="147"/>
  <c r="H65" i="147"/>
  <c r="I65" i="147"/>
  <c r="J65" i="147"/>
  <c r="K65" i="147"/>
  <c r="L65" i="147"/>
  <c r="M65" i="147"/>
  <c r="N65" i="147"/>
  <c r="O65" i="147"/>
  <c r="P65" i="147"/>
  <c r="Q65" i="147"/>
  <c r="R65" i="147"/>
  <c r="G66" i="147"/>
  <c r="H66" i="147"/>
  <c r="I66" i="147"/>
  <c r="J66" i="147"/>
  <c r="K66" i="147"/>
  <c r="L66" i="147"/>
  <c r="M66" i="147"/>
  <c r="N66" i="147"/>
  <c r="O66" i="147"/>
  <c r="P66" i="147"/>
  <c r="Q66" i="147"/>
  <c r="R66" i="147"/>
  <c r="G67" i="147"/>
  <c r="H67" i="147"/>
  <c r="I67" i="147"/>
  <c r="J67" i="147"/>
  <c r="K67" i="147"/>
  <c r="L67" i="147"/>
  <c r="M67" i="147"/>
  <c r="N67" i="147"/>
  <c r="O67" i="147"/>
  <c r="P67" i="147"/>
  <c r="Q67" i="147"/>
  <c r="R67" i="147"/>
  <c r="G68" i="147"/>
  <c r="H68" i="147"/>
  <c r="I68" i="147"/>
  <c r="J68" i="147"/>
  <c r="K68" i="147"/>
  <c r="L68" i="147"/>
  <c r="M68" i="147"/>
  <c r="N68" i="147"/>
  <c r="O68" i="147"/>
  <c r="P68" i="147"/>
  <c r="Q68" i="147"/>
  <c r="R68" i="147"/>
  <c r="G69" i="147"/>
  <c r="H69" i="147"/>
  <c r="I69" i="147"/>
  <c r="J69" i="147"/>
  <c r="K69" i="147"/>
  <c r="L69" i="147"/>
  <c r="M69" i="147"/>
  <c r="N69" i="147"/>
  <c r="O69" i="147"/>
  <c r="P69" i="147"/>
  <c r="Q69" i="147"/>
  <c r="R69" i="147"/>
  <c r="G70" i="147"/>
  <c r="H70" i="147"/>
  <c r="I70" i="147"/>
  <c r="J70" i="147"/>
  <c r="K70" i="147"/>
  <c r="L70" i="147"/>
  <c r="M70" i="147"/>
  <c r="N70" i="147"/>
  <c r="O70" i="147"/>
  <c r="P70" i="147"/>
  <c r="Q70" i="147"/>
  <c r="R70" i="147"/>
  <c r="G71" i="147"/>
  <c r="H71" i="147"/>
  <c r="I71" i="147"/>
  <c r="J71" i="147"/>
  <c r="K71" i="147"/>
  <c r="L71" i="147"/>
  <c r="M71" i="147"/>
  <c r="N71" i="147"/>
  <c r="O71" i="147"/>
  <c r="P71" i="147"/>
  <c r="Q71" i="147"/>
  <c r="R71" i="147"/>
  <c r="G72" i="147"/>
  <c r="H72" i="147"/>
  <c r="I72" i="147"/>
  <c r="J72" i="147"/>
  <c r="K72" i="147"/>
  <c r="L72" i="147"/>
  <c r="M72" i="147"/>
  <c r="N72" i="147"/>
  <c r="O72" i="147"/>
  <c r="P72" i="147"/>
  <c r="Q72" i="147"/>
  <c r="R72" i="147"/>
  <c r="G73" i="147"/>
  <c r="H73" i="147"/>
  <c r="I73" i="147"/>
  <c r="J73" i="147"/>
  <c r="K73" i="147"/>
  <c r="L73" i="147"/>
  <c r="M73" i="147"/>
  <c r="N73" i="147"/>
  <c r="O73" i="147"/>
  <c r="P73" i="147"/>
  <c r="Q73" i="147"/>
  <c r="R73" i="147"/>
  <c r="G74" i="147"/>
  <c r="H74" i="147"/>
  <c r="I74" i="147"/>
  <c r="J74" i="147"/>
  <c r="K74" i="147"/>
  <c r="L74" i="147"/>
  <c r="M74" i="147"/>
  <c r="N74" i="147"/>
  <c r="O74" i="147"/>
  <c r="P74" i="147"/>
  <c r="Q74" i="147"/>
  <c r="R74" i="147"/>
  <c r="G75" i="147"/>
  <c r="H75" i="147"/>
  <c r="I75" i="147"/>
  <c r="J75" i="147"/>
  <c r="K75" i="147"/>
  <c r="L75" i="147"/>
  <c r="M75" i="147"/>
  <c r="N75" i="147"/>
  <c r="O75" i="147"/>
  <c r="P75" i="147"/>
  <c r="Q75" i="147"/>
  <c r="R75" i="147"/>
  <c r="G76" i="147"/>
  <c r="H76" i="147"/>
  <c r="I76" i="147"/>
  <c r="J76" i="147"/>
  <c r="K76" i="147"/>
  <c r="L76" i="147"/>
  <c r="M76" i="147"/>
  <c r="N76" i="147"/>
  <c r="O76" i="147"/>
  <c r="P76" i="147"/>
  <c r="Q76" i="147"/>
  <c r="R76" i="147"/>
  <c r="G77" i="147"/>
  <c r="H77" i="147"/>
  <c r="I77" i="147"/>
  <c r="J77" i="147"/>
  <c r="K77" i="147"/>
  <c r="L77" i="147"/>
  <c r="M77" i="147"/>
  <c r="N77" i="147"/>
  <c r="O77" i="147"/>
  <c r="P77" i="147"/>
  <c r="Q77" i="147"/>
  <c r="R77" i="147"/>
  <c r="G78" i="147"/>
  <c r="H78" i="147"/>
  <c r="I78" i="147"/>
  <c r="J78" i="147"/>
  <c r="K78" i="147"/>
  <c r="L78" i="147"/>
  <c r="M78" i="147"/>
  <c r="N78" i="147"/>
  <c r="O78" i="147"/>
  <c r="P78" i="147"/>
  <c r="Q78" i="147"/>
  <c r="R78" i="147"/>
  <c r="G79" i="147"/>
  <c r="H79" i="147"/>
  <c r="I79" i="147"/>
  <c r="J79" i="147"/>
  <c r="K79" i="147"/>
  <c r="L79" i="147"/>
  <c r="M79" i="147"/>
  <c r="N79" i="147"/>
  <c r="O79" i="147"/>
  <c r="P79" i="147"/>
  <c r="Q79" i="147"/>
  <c r="R79" i="147"/>
  <c r="G80" i="147"/>
  <c r="H80" i="147"/>
  <c r="I80" i="147"/>
  <c r="J80" i="147"/>
  <c r="K80" i="147"/>
  <c r="L80" i="147"/>
  <c r="M80" i="147"/>
  <c r="N80" i="147"/>
  <c r="O80" i="147"/>
  <c r="P80" i="147"/>
  <c r="Q80" i="147"/>
  <c r="R80" i="147"/>
  <c r="G81" i="147"/>
  <c r="H81" i="147"/>
  <c r="I81" i="147"/>
  <c r="J81" i="147"/>
  <c r="K81" i="147"/>
  <c r="L81" i="147"/>
  <c r="M81" i="147"/>
  <c r="N81" i="147"/>
  <c r="O81" i="147"/>
  <c r="P81" i="147"/>
  <c r="Q81" i="147"/>
  <c r="R81" i="147"/>
  <c r="G82" i="147"/>
  <c r="H82" i="147"/>
  <c r="I82" i="147"/>
  <c r="J82" i="147"/>
  <c r="K82" i="147"/>
  <c r="L82" i="147"/>
  <c r="M82" i="147"/>
  <c r="N82" i="147"/>
  <c r="O82" i="147"/>
  <c r="P82" i="147"/>
  <c r="Q82" i="147"/>
  <c r="R82" i="147"/>
  <c r="G83" i="147"/>
  <c r="H83" i="147"/>
  <c r="I83" i="147"/>
  <c r="J83" i="147"/>
  <c r="K83" i="147"/>
  <c r="L83" i="147"/>
  <c r="M83" i="147"/>
  <c r="N83" i="147"/>
  <c r="O83" i="147"/>
  <c r="P83" i="147"/>
  <c r="Q83" i="147"/>
  <c r="R83" i="147"/>
  <c r="G84" i="147"/>
  <c r="H84" i="147"/>
  <c r="I84" i="147"/>
  <c r="J84" i="147"/>
  <c r="K84" i="147"/>
  <c r="L84" i="147"/>
  <c r="M84" i="147"/>
  <c r="N84" i="147"/>
  <c r="O84" i="147"/>
  <c r="P84" i="147"/>
  <c r="Q84" i="147"/>
  <c r="R84" i="147"/>
  <c r="G85" i="147"/>
  <c r="H85" i="147"/>
  <c r="I85" i="147"/>
  <c r="J85" i="147"/>
  <c r="K85" i="147"/>
  <c r="L85" i="147"/>
  <c r="M85" i="147"/>
  <c r="N85" i="147"/>
  <c r="O85" i="147"/>
  <c r="P85" i="147"/>
  <c r="Q85" i="147"/>
  <c r="R85" i="147"/>
  <c r="G86" i="147"/>
  <c r="H86" i="147"/>
  <c r="I86" i="147"/>
  <c r="J86" i="147"/>
  <c r="K86" i="147"/>
  <c r="L86" i="147"/>
  <c r="M86" i="147"/>
  <c r="N86" i="147"/>
  <c r="O86" i="147"/>
  <c r="P86" i="147"/>
  <c r="Q86" i="147"/>
  <c r="R86" i="147"/>
  <c r="G87" i="147"/>
  <c r="H87" i="147"/>
  <c r="I87" i="147"/>
  <c r="J87" i="147"/>
  <c r="K87" i="147"/>
  <c r="L87" i="147"/>
  <c r="M87" i="147"/>
  <c r="N87" i="147"/>
  <c r="O87" i="147"/>
  <c r="P87" i="147"/>
  <c r="Q87" i="147"/>
  <c r="R87" i="147"/>
  <c r="G88" i="147"/>
  <c r="H88" i="147"/>
  <c r="I88" i="147"/>
  <c r="J88" i="147"/>
  <c r="K88" i="147"/>
  <c r="L88" i="147"/>
  <c r="M88" i="147"/>
  <c r="N88" i="147"/>
  <c r="O88" i="147"/>
  <c r="P88" i="147"/>
  <c r="Q88" i="147"/>
  <c r="R88" i="147"/>
  <c r="G89" i="147"/>
  <c r="H89" i="147"/>
  <c r="I89" i="147"/>
  <c r="J89" i="147"/>
  <c r="K89" i="147"/>
  <c r="L89" i="147"/>
  <c r="M89" i="147"/>
  <c r="N89" i="147"/>
  <c r="O89" i="147"/>
  <c r="P89" i="147"/>
  <c r="Q89" i="147"/>
  <c r="R89" i="147"/>
  <c r="G90" i="147"/>
  <c r="H90" i="147"/>
  <c r="I90" i="147"/>
  <c r="J90" i="147"/>
  <c r="K90" i="147"/>
  <c r="L90" i="147"/>
  <c r="M90" i="147"/>
  <c r="N90" i="147"/>
  <c r="O90" i="147"/>
  <c r="P90" i="147"/>
  <c r="Q90" i="147"/>
  <c r="R90" i="147"/>
  <c r="G91" i="147"/>
  <c r="H91" i="147"/>
  <c r="I91" i="147"/>
  <c r="J91" i="147"/>
  <c r="K91" i="147"/>
  <c r="L91" i="147"/>
  <c r="M91" i="147"/>
  <c r="N91" i="147"/>
  <c r="O91" i="147"/>
  <c r="P91" i="147"/>
  <c r="Q91" i="147"/>
  <c r="R91" i="147"/>
  <c r="G92" i="147"/>
  <c r="H92" i="147"/>
  <c r="I92" i="147"/>
  <c r="J92" i="147"/>
  <c r="K92" i="147"/>
  <c r="L92" i="147"/>
  <c r="M92" i="147"/>
  <c r="N92" i="147"/>
  <c r="O92" i="147"/>
  <c r="P92" i="147"/>
  <c r="Q92" i="147"/>
  <c r="R92" i="147"/>
  <c r="G93" i="147"/>
  <c r="H93" i="147"/>
  <c r="I93" i="147"/>
  <c r="J93" i="147"/>
  <c r="K93" i="147"/>
  <c r="L93" i="147"/>
  <c r="M93" i="147"/>
  <c r="N93" i="147"/>
  <c r="O93" i="147"/>
  <c r="P93" i="147"/>
  <c r="Q93" i="147"/>
  <c r="R93" i="147"/>
  <c r="G94" i="147"/>
  <c r="H94" i="147"/>
  <c r="I94" i="147"/>
  <c r="J94" i="147"/>
  <c r="K94" i="147"/>
  <c r="L94" i="147"/>
  <c r="M94" i="147"/>
  <c r="N94" i="147"/>
  <c r="O94" i="147"/>
  <c r="P94" i="147"/>
  <c r="Q94" i="147"/>
  <c r="R94" i="147"/>
  <c r="G95" i="147"/>
  <c r="H95" i="147"/>
  <c r="I95" i="147"/>
  <c r="J95" i="147"/>
  <c r="K95" i="147"/>
  <c r="L95" i="147"/>
  <c r="M95" i="147"/>
  <c r="N95" i="147"/>
  <c r="O95" i="147"/>
  <c r="P95" i="147"/>
  <c r="Q95" i="147"/>
  <c r="R95" i="147"/>
  <c r="G96" i="147"/>
  <c r="H96" i="147"/>
  <c r="I96" i="147"/>
  <c r="J96" i="147"/>
  <c r="K96" i="147"/>
  <c r="L96" i="147"/>
  <c r="M96" i="147"/>
  <c r="N96" i="147"/>
  <c r="O96" i="147"/>
  <c r="P96" i="147"/>
  <c r="Q96" i="147"/>
  <c r="R96" i="147"/>
  <c r="G97" i="147"/>
  <c r="H97" i="147"/>
  <c r="I97" i="147"/>
  <c r="J97" i="147"/>
  <c r="K97" i="147"/>
  <c r="L97" i="147"/>
  <c r="M97" i="147"/>
  <c r="N97" i="147"/>
  <c r="O97" i="147"/>
  <c r="P97" i="147"/>
  <c r="Q97" i="147"/>
  <c r="R97" i="147"/>
  <c r="G98" i="147"/>
  <c r="H98" i="147"/>
  <c r="I98" i="147"/>
  <c r="J98" i="147"/>
  <c r="K98" i="147"/>
  <c r="L98" i="147"/>
  <c r="M98" i="147"/>
  <c r="N98" i="147"/>
  <c r="O98" i="147"/>
  <c r="P98" i="147"/>
  <c r="Q98" i="147"/>
  <c r="R98" i="147"/>
  <c r="G99" i="147"/>
  <c r="H99" i="147"/>
  <c r="I99" i="147"/>
  <c r="J99" i="147"/>
  <c r="K99" i="147"/>
  <c r="L99" i="147"/>
  <c r="M99" i="147"/>
  <c r="N99" i="147"/>
  <c r="O99" i="147"/>
  <c r="P99" i="147"/>
  <c r="Q99" i="147"/>
  <c r="R99" i="147"/>
  <c r="G100" i="147"/>
  <c r="H100" i="147"/>
  <c r="I100" i="147"/>
  <c r="J100" i="147"/>
  <c r="K100" i="147"/>
  <c r="L100" i="147"/>
  <c r="M100" i="147"/>
  <c r="N100" i="147"/>
  <c r="O100" i="147"/>
  <c r="P100" i="147"/>
  <c r="Q100" i="147"/>
  <c r="R100" i="147"/>
  <c r="G101" i="147"/>
  <c r="H101" i="147"/>
  <c r="I101" i="147"/>
  <c r="J101" i="147"/>
  <c r="K101" i="147"/>
  <c r="L101" i="147"/>
  <c r="M101" i="147"/>
  <c r="N101" i="147"/>
  <c r="O101" i="147"/>
  <c r="P101" i="147"/>
  <c r="Q101" i="147"/>
  <c r="R101" i="147"/>
  <c r="G102" i="147"/>
  <c r="H102" i="147"/>
  <c r="I102" i="147"/>
  <c r="J102" i="147"/>
  <c r="K102" i="147"/>
  <c r="L102" i="147"/>
  <c r="M102" i="147"/>
  <c r="N102" i="147"/>
  <c r="O102" i="147"/>
  <c r="P102" i="147"/>
  <c r="Q102" i="147"/>
  <c r="R102" i="147"/>
  <c r="G103" i="147"/>
  <c r="H103" i="147"/>
  <c r="I103" i="147"/>
  <c r="J103" i="147"/>
  <c r="K103" i="147"/>
  <c r="L103" i="147"/>
  <c r="M103" i="147"/>
  <c r="N103" i="147"/>
  <c r="O103" i="147"/>
  <c r="P103" i="147"/>
  <c r="Q103" i="147"/>
  <c r="R103" i="147"/>
  <c r="G104" i="147"/>
  <c r="H104" i="147"/>
  <c r="I104" i="147"/>
  <c r="J104" i="147"/>
  <c r="K104" i="147"/>
  <c r="L104" i="147"/>
  <c r="M104" i="147"/>
  <c r="N104" i="147"/>
  <c r="O104" i="147"/>
  <c r="P104" i="147"/>
  <c r="Q104" i="147"/>
  <c r="R104" i="147"/>
  <c r="G105" i="147"/>
  <c r="H105" i="147"/>
  <c r="I105" i="147"/>
  <c r="J105" i="147"/>
  <c r="K105" i="147"/>
  <c r="L105" i="147"/>
  <c r="M105" i="147"/>
  <c r="N105" i="147"/>
  <c r="O105" i="147"/>
  <c r="P105" i="147"/>
  <c r="Q105" i="147"/>
  <c r="R105" i="147"/>
  <c r="G106" i="147"/>
  <c r="H106" i="147"/>
  <c r="I106" i="147"/>
  <c r="J106" i="147"/>
  <c r="K106" i="147"/>
  <c r="L106" i="147"/>
  <c r="M106" i="147"/>
  <c r="N106" i="147"/>
  <c r="O106" i="147"/>
  <c r="P106" i="147"/>
  <c r="Q106" i="147"/>
  <c r="R106" i="147"/>
  <c r="G107" i="147"/>
  <c r="H107" i="147"/>
  <c r="I107" i="147"/>
  <c r="J107" i="147"/>
  <c r="K107" i="147"/>
  <c r="L107" i="147"/>
  <c r="M107" i="147"/>
  <c r="N107" i="147"/>
  <c r="O107" i="147"/>
  <c r="P107" i="147"/>
  <c r="Q107" i="147"/>
  <c r="R107" i="147"/>
  <c r="G108" i="147"/>
  <c r="H108" i="147"/>
  <c r="I108" i="147"/>
  <c r="J108" i="147"/>
  <c r="K108" i="147"/>
  <c r="L108" i="147"/>
  <c r="M108" i="147"/>
  <c r="N108" i="147"/>
  <c r="O108" i="147"/>
  <c r="P108" i="147"/>
  <c r="Q108" i="147"/>
  <c r="R108" i="147"/>
  <c r="G109" i="147"/>
  <c r="H109" i="147"/>
  <c r="I109" i="147"/>
  <c r="J109" i="147"/>
  <c r="K109" i="147"/>
  <c r="L109" i="147"/>
  <c r="M109" i="147"/>
  <c r="N109" i="147"/>
  <c r="O109" i="147"/>
  <c r="P109" i="147"/>
  <c r="Q109" i="147"/>
  <c r="R109" i="147"/>
  <c r="G110" i="147"/>
  <c r="H110" i="147"/>
  <c r="I110" i="147"/>
  <c r="J110" i="147"/>
  <c r="K110" i="147"/>
  <c r="L110" i="147"/>
  <c r="M110" i="147"/>
  <c r="N110" i="147"/>
  <c r="O110" i="147"/>
  <c r="P110" i="147"/>
  <c r="Q110" i="147"/>
  <c r="R110" i="147"/>
  <c r="G111" i="147"/>
  <c r="S111" i="147" s="1"/>
  <c r="H111" i="147"/>
  <c r="I111" i="147"/>
  <c r="J111" i="147"/>
  <c r="K111" i="147"/>
  <c r="L111" i="147"/>
  <c r="M111" i="147"/>
  <c r="N111" i="147"/>
  <c r="O111" i="147"/>
  <c r="P111" i="147"/>
  <c r="Q111" i="147"/>
  <c r="R111" i="147"/>
  <c r="G112" i="147"/>
  <c r="S112" i="147" s="1"/>
  <c r="H112" i="147"/>
  <c r="I112" i="147"/>
  <c r="J112" i="147"/>
  <c r="K112" i="147"/>
  <c r="L112" i="147"/>
  <c r="M112" i="147"/>
  <c r="N112" i="147"/>
  <c r="O112" i="147"/>
  <c r="P112" i="147"/>
  <c r="Q112" i="147"/>
  <c r="R112" i="147"/>
  <c r="G113" i="147"/>
  <c r="H113" i="147"/>
  <c r="I113" i="147"/>
  <c r="J113" i="147"/>
  <c r="K113" i="147"/>
  <c r="L113" i="147"/>
  <c r="M113" i="147"/>
  <c r="N113" i="147"/>
  <c r="O113" i="147"/>
  <c r="P113" i="147"/>
  <c r="Q113" i="147"/>
  <c r="R113" i="147"/>
  <c r="G114" i="147"/>
  <c r="H114" i="147"/>
  <c r="I114" i="147"/>
  <c r="J114" i="147"/>
  <c r="K114" i="147"/>
  <c r="L114" i="147"/>
  <c r="M114" i="147"/>
  <c r="N114" i="147"/>
  <c r="O114" i="147"/>
  <c r="P114" i="147"/>
  <c r="Q114" i="147"/>
  <c r="R114" i="147"/>
  <c r="G115" i="147"/>
  <c r="S115" i="147" s="1"/>
  <c r="H115" i="147"/>
  <c r="I115" i="147"/>
  <c r="J115" i="147"/>
  <c r="K115" i="147"/>
  <c r="L115" i="147"/>
  <c r="M115" i="147"/>
  <c r="N115" i="147"/>
  <c r="O115" i="147"/>
  <c r="P115" i="147"/>
  <c r="Q115" i="147"/>
  <c r="R115" i="147"/>
  <c r="H16" i="147"/>
  <c r="I16" i="147"/>
  <c r="J16" i="147"/>
  <c r="K16" i="147"/>
  <c r="L16" i="147"/>
  <c r="M16" i="147"/>
  <c r="N16" i="147"/>
  <c r="O16" i="147"/>
  <c r="P16" i="147"/>
  <c r="Q16" i="147"/>
  <c r="R16" i="147"/>
  <c r="G16" i="147"/>
  <c r="S110" i="147"/>
  <c r="S113" i="147"/>
  <c r="S114" i="147"/>
  <c r="A1144" i="147"/>
  <c r="A1145" i="147"/>
  <c r="A1146" i="147"/>
  <c r="A1147" i="147"/>
  <c r="A1148" i="147"/>
  <c r="A1149" i="147"/>
  <c r="A1150" i="147"/>
  <c r="A1151" i="147"/>
  <c r="A1152" i="147"/>
  <c r="A1153" i="147"/>
  <c r="A1154" i="147"/>
  <c r="A1155" i="147"/>
  <c r="A1156" i="147"/>
  <c r="A1157" i="147"/>
  <c r="A1158" i="147"/>
  <c r="A1159" i="147"/>
  <c r="A1160" i="147"/>
  <c r="A1161" i="147"/>
  <c r="A1162" i="147"/>
  <c r="A1163" i="147"/>
  <c r="A1164" i="147"/>
  <c r="A1165" i="147"/>
  <c r="A1166" i="147"/>
  <c r="A1167" i="147"/>
  <c r="A1168" i="147"/>
  <c r="A1169" i="147"/>
  <c r="A1170" i="147"/>
  <c r="A1171" i="147"/>
  <c r="A1172" i="147"/>
  <c r="A1173" i="147"/>
  <c r="A1174" i="147"/>
  <c r="A1175" i="147"/>
  <c r="A1176" i="147"/>
  <c r="A1177" i="147"/>
  <c r="A1178" i="147"/>
  <c r="A1179" i="147"/>
  <c r="A1180" i="147"/>
  <c r="A1181" i="147"/>
  <c r="A1182" i="147"/>
  <c r="A1183" i="147"/>
  <c r="A1184" i="147"/>
  <c r="A1185" i="147"/>
  <c r="A1186" i="147"/>
  <c r="A1187" i="147"/>
  <c r="A1188" i="147"/>
  <c r="A1189" i="147"/>
  <c r="A1190" i="147"/>
  <c r="A1191" i="147"/>
  <c r="A1192" i="147"/>
  <c r="A1193" i="147"/>
  <c r="A1194" i="147"/>
  <c r="A1195" i="147"/>
  <c r="A1196" i="147"/>
  <c r="A1197" i="147"/>
  <c r="A1198" i="147"/>
  <c r="A1199" i="147"/>
  <c r="A1200" i="147"/>
  <c r="A1201" i="147"/>
  <c r="A1202" i="147"/>
  <c r="A1203" i="147"/>
  <c r="A1204" i="147"/>
  <c r="A1205" i="147"/>
  <c r="A1206" i="147"/>
  <c r="A1207" i="147"/>
  <c r="A1208" i="147"/>
  <c r="A1209" i="147"/>
  <c r="A1210" i="147"/>
  <c r="A1211" i="147"/>
  <c r="A1212" i="147"/>
  <c r="A1213" i="147"/>
  <c r="A1214" i="147"/>
  <c r="A1215" i="147"/>
  <c r="D1144" i="147"/>
  <c r="D1145" i="147"/>
  <c r="D1146" i="147"/>
  <c r="D1147" i="147"/>
  <c r="D1148" i="147"/>
  <c r="D1149" i="147"/>
  <c r="D1150" i="147"/>
  <c r="D1151" i="147"/>
  <c r="D1152" i="147"/>
  <c r="D1153" i="147"/>
  <c r="D1154" i="147"/>
  <c r="D1155" i="147"/>
  <c r="D1156" i="147"/>
  <c r="D1157" i="147"/>
  <c r="D1158" i="147"/>
  <c r="D1159" i="147"/>
  <c r="D1160" i="147"/>
  <c r="D1161" i="147"/>
  <c r="D1162" i="147"/>
  <c r="D1163" i="147"/>
  <c r="D1164" i="147"/>
  <c r="D1165" i="147"/>
  <c r="D1166" i="147"/>
  <c r="D1167" i="147"/>
  <c r="D1168" i="147"/>
  <c r="D1169" i="147"/>
  <c r="D1170" i="147"/>
  <c r="D1171" i="147"/>
  <c r="D1172" i="147"/>
  <c r="D1173" i="147"/>
  <c r="D1174" i="147"/>
  <c r="D1175" i="147"/>
  <c r="D1176" i="147"/>
  <c r="D1177" i="147"/>
  <c r="D1178" i="147"/>
  <c r="D1179" i="147"/>
  <c r="D1180" i="147"/>
  <c r="D1181" i="147"/>
  <c r="D1182" i="147"/>
  <c r="D1183" i="147"/>
  <c r="D1184" i="147"/>
  <c r="D1185" i="147"/>
  <c r="D1186" i="147"/>
  <c r="D1187" i="147"/>
  <c r="D1188" i="147"/>
  <c r="D1189" i="147"/>
  <c r="D1190" i="147"/>
  <c r="D1191" i="147"/>
  <c r="D1192" i="147"/>
  <c r="D1193" i="147"/>
  <c r="D1194" i="147"/>
  <c r="D1195" i="147"/>
  <c r="D1196" i="147"/>
  <c r="D1197" i="147"/>
  <c r="D1198" i="147"/>
  <c r="D1199" i="147"/>
  <c r="D1200" i="147"/>
  <c r="D1201" i="147"/>
  <c r="D1202" i="147"/>
  <c r="D1203" i="147"/>
  <c r="D1204" i="147"/>
  <c r="D1205" i="147"/>
  <c r="D1206" i="147"/>
  <c r="D1207" i="147"/>
  <c r="D1208" i="147"/>
  <c r="D1209" i="147"/>
  <c r="D1210" i="147"/>
  <c r="D1211" i="147"/>
  <c r="D1212" i="147"/>
  <c r="D1213" i="147"/>
  <c r="D1214" i="147"/>
  <c r="D1215" i="147"/>
  <c r="D1060" i="147"/>
  <c r="D1061" i="147"/>
  <c r="D1062" i="147"/>
  <c r="D1063" i="147"/>
  <c r="D1064" i="147"/>
  <c r="D1065" i="147"/>
  <c r="D1066" i="147"/>
  <c r="D1067" i="147"/>
  <c r="D1068" i="147"/>
  <c r="D1069" i="147"/>
  <c r="D1070" i="147"/>
  <c r="D1071" i="147"/>
  <c r="D1072" i="147"/>
  <c r="D1073" i="147"/>
  <c r="D1074" i="147"/>
  <c r="D1075" i="147"/>
  <c r="D1076" i="147"/>
  <c r="D1077" i="147"/>
  <c r="D1078" i="147"/>
  <c r="D1079" i="147"/>
  <c r="D1080" i="147"/>
  <c r="D1081" i="147"/>
  <c r="D1082" i="147"/>
  <c r="D1083" i="147"/>
  <c r="D1084" i="147"/>
  <c r="D1085" i="147"/>
  <c r="D1086" i="147"/>
  <c r="D1087" i="147"/>
  <c r="D1088" i="147"/>
  <c r="D1089" i="147"/>
  <c r="D1090" i="147"/>
  <c r="D1091" i="147"/>
  <c r="D1092" i="147"/>
  <c r="D1093" i="147"/>
  <c r="D1094" i="147"/>
  <c r="D1095" i="147"/>
  <c r="D1096" i="147"/>
  <c r="D1097" i="147"/>
  <c r="D1098" i="147"/>
  <c r="D1099" i="147"/>
  <c r="D1100" i="147"/>
  <c r="D1101" i="147"/>
  <c r="D1102" i="147"/>
  <c r="D1103" i="147"/>
  <c r="D1104" i="147"/>
  <c r="D1105" i="147"/>
  <c r="D1106" i="147"/>
  <c r="D1107" i="147"/>
  <c r="D1108" i="147"/>
  <c r="D1109" i="147"/>
  <c r="D1110" i="147"/>
  <c r="D1111" i="147"/>
  <c r="D1112" i="147"/>
  <c r="D1113" i="147"/>
  <c r="D1114" i="147"/>
  <c r="D1115" i="147"/>
  <c r="D1116" i="147"/>
  <c r="D1117" i="147"/>
  <c r="D1118" i="147"/>
  <c r="D1119" i="147"/>
  <c r="D1120" i="147"/>
  <c r="D1121" i="147"/>
  <c r="D1122" i="147"/>
  <c r="D1123" i="147"/>
  <c r="D1124" i="147"/>
  <c r="D1125" i="147"/>
  <c r="D1126" i="147"/>
  <c r="D1127" i="147"/>
  <c r="D1128" i="147"/>
  <c r="D1129" i="147"/>
  <c r="D1130" i="147"/>
  <c r="D1131" i="147"/>
  <c r="D1132" i="147"/>
  <c r="D1133" i="147"/>
  <c r="D1134" i="147"/>
  <c r="D1135" i="147"/>
  <c r="D1136" i="147"/>
  <c r="D1137" i="147"/>
  <c r="D1138" i="147"/>
  <c r="D1139" i="147"/>
  <c r="D1140" i="147"/>
  <c r="D1141" i="147"/>
  <c r="D1142" i="147"/>
  <c r="D1143" i="147"/>
  <c r="V110" i="146"/>
  <c r="W110" i="146"/>
  <c r="X110" i="146"/>
  <c r="Y110" i="146"/>
  <c r="Z110" i="146"/>
  <c r="AA110" i="146"/>
  <c r="AB110" i="146"/>
  <c r="AC110" i="146"/>
  <c r="AD110" i="146"/>
  <c r="AE110" i="146"/>
  <c r="AF110" i="146"/>
  <c r="AG110" i="146"/>
  <c r="AH110" i="146"/>
  <c r="V111" i="146"/>
  <c r="W111" i="146"/>
  <c r="X111" i="146"/>
  <c r="Y111" i="146"/>
  <c r="Z111" i="146"/>
  <c r="AA111" i="146"/>
  <c r="AB111" i="146"/>
  <c r="AC111" i="146"/>
  <c r="AD111" i="146"/>
  <c r="AE111" i="146"/>
  <c r="AF111" i="146"/>
  <c r="AG111" i="146"/>
  <c r="AH111" i="146"/>
  <c r="V112" i="146"/>
  <c r="W112" i="146"/>
  <c r="X112" i="146"/>
  <c r="Y112" i="146"/>
  <c r="Z112" i="146"/>
  <c r="AA112" i="146"/>
  <c r="AB112" i="146"/>
  <c r="AC112" i="146"/>
  <c r="AD112" i="146"/>
  <c r="AE112" i="146"/>
  <c r="AF112" i="146"/>
  <c r="AG112" i="146"/>
  <c r="AH112" i="146"/>
  <c r="V113" i="146"/>
  <c r="AH113" i="146" s="1"/>
  <c r="W113" i="146"/>
  <c r="X113" i="146"/>
  <c r="Y113" i="146"/>
  <c r="Z113" i="146"/>
  <c r="AA113" i="146"/>
  <c r="AB113" i="146"/>
  <c r="AC113" i="146"/>
  <c r="AD113" i="146"/>
  <c r="AE113" i="146"/>
  <c r="AF113" i="146"/>
  <c r="AG113" i="146"/>
  <c r="V114" i="146"/>
  <c r="W114" i="146"/>
  <c r="X114" i="146"/>
  <c r="Y114" i="146"/>
  <c r="Z114" i="146"/>
  <c r="AA114" i="146"/>
  <c r="AB114" i="146"/>
  <c r="AC114" i="146"/>
  <c r="AD114" i="146"/>
  <c r="AE114" i="146"/>
  <c r="AF114" i="146"/>
  <c r="AG114" i="146"/>
  <c r="AH114" i="146"/>
  <c r="V115" i="146"/>
  <c r="W115" i="146"/>
  <c r="X115" i="146"/>
  <c r="Y115" i="146"/>
  <c r="Z115" i="146"/>
  <c r="AA115" i="146"/>
  <c r="AB115" i="146"/>
  <c r="AC115" i="146"/>
  <c r="AD115" i="146"/>
  <c r="AE115" i="146"/>
  <c r="AF115" i="146"/>
  <c r="AG115" i="146"/>
  <c r="AH115" i="146"/>
  <c r="G110" i="146"/>
  <c r="H110" i="146"/>
  <c r="I110" i="146"/>
  <c r="J110" i="146"/>
  <c r="K110" i="146"/>
  <c r="L110" i="146"/>
  <c r="M110" i="146"/>
  <c r="N110" i="146"/>
  <c r="O110" i="146"/>
  <c r="P110" i="146"/>
  <c r="Q110" i="146"/>
  <c r="R110" i="146"/>
  <c r="S110" i="146"/>
  <c r="G111" i="146"/>
  <c r="H111" i="146"/>
  <c r="I111" i="146"/>
  <c r="J111" i="146"/>
  <c r="K111" i="146"/>
  <c r="L111" i="146"/>
  <c r="M111" i="146"/>
  <c r="N111" i="146"/>
  <c r="O111" i="146"/>
  <c r="P111" i="146"/>
  <c r="Q111" i="146"/>
  <c r="R111" i="146"/>
  <c r="S111" i="146"/>
  <c r="G112" i="146"/>
  <c r="H112" i="146"/>
  <c r="I112" i="146"/>
  <c r="J112" i="146"/>
  <c r="K112" i="146"/>
  <c r="L112" i="146"/>
  <c r="M112" i="146"/>
  <c r="N112" i="146"/>
  <c r="O112" i="146"/>
  <c r="P112" i="146"/>
  <c r="Q112" i="146"/>
  <c r="R112" i="146"/>
  <c r="S112" i="146"/>
  <c r="G113" i="146"/>
  <c r="S113" i="146" s="1"/>
  <c r="H113" i="146"/>
  <c r="I113" i="146"/>
  <c r="J113" i="146"/>
  <c r="K113" i="146"/>
  <c r="L113" i="146"/>
  <c r="M113" i="146"/>
  <c r="N113" i="146"/>
  <c r="O113" i="146"/>
  <c r="P113" i="146"/>
  <c r="Q113" i="146"/>
  <c r="R113" i="146"/>
  <c r="G114" i="146"/>
  <c r="H114" i="146"/>
  <c r="I114" i="146"/>
  <c r="J114" i="146"/>
  <c r="K114" i="146"/>
  <c r="L114" i="146"/>
  <c r="M114" i="146"/>
  <c r="N114" i="146"/>
  <c r="O114" i="146"/>
  <c r="P114" i="146"/>
  <c r="Q114" i="146"/>
  <c r="R114" i="146"/>
  <c r="S114" i="146"/>
  <c r="G115" i="146"/>
  <c r="H115" i="146"/>
  <c r="I115" i="146"/>
  <c r="J115" i="146"/>
  <c r="K115" i="146"/>
  <c r="L115" i="146"/>
  <c r="M115" i="146"/>
  <c r="N115" i="146"/>
  <c r="O115" i="146"/>
  <c r="P115" i="146"/>
  <c r="Q115" i="146"/>
  <c r="R115" i="146"/>
  <c r="S115" i="146"/>
  <c r="V17" i="146"/>
  <c r="W17" i="146"/>
  <c r="X17" i="146"/>
  <c r="Y17" i="146"/>
  <c r="Z17" i="146"/>
  <c r="AA17" i="146"/>
  <c r="AB17" i="146"/>
  <c r="AC17" i="146"/>
  <c r="AD17" i="146"/>
  <c r="AE17" i="146"/>
  <c r="AF17" i="146"/>
  <c r="AG17" i="146"/>
  <c r="V18" i="146"/>
  <c r="W18" i="146"/>
  <c r="X18" i="146"/>
  <c r="Y18" i="146"/>
  <c r="Z18" i="146"/>
  <c r="AA18" i="146"/>
  <c r="AB18" i="146"/>
  <c r="AC18" i="146"/>
  <c r="AD18" i="146"/>
  <c r="AE18" i="146"/>
  <c r="AF18" i="146"/>
  <c r="AG18" i="146"/>
  <c r="V19" i="146"/>
  <c r="W19" i="146"/>
  <c r="X19" i="146"/>
  <c r="Y19" i="146"/>
  <c r="Z19" i="146"/>
  <c r="AA19" i="146"/>
  <c r="AB19" i="146"/>
  <c r="AC19" i="146"/>
  <c r="AD19" i="146"/>
  <c r="AE19" i="146"/>
  <c r="AF19" i="146"/>
  <c r="AG19" i="146"/>
  <c r="V20" i="146"/>
  <c r="W20" i="146"/>
  <c r="X20" i="146"/>
  <c r="Y20" i="146"/>
  <c r="Z20" i="146"/>
  <c r="AA20" i="146"/>
  <c r="AB20" i="146"/>
  <c r="AC20" i="146"/>
  <c r="AD20" i="146"/>
  <c r="AE20" i="146"/>
  <c r="AF20" i="146"/>
  <c r="AG20" i="146"/>
  <c r="V21" i="146"/>
  <c r="W21" i="146"/>
  <c r="X21" i="146"/>
  <c r="Y21" i="146"/>
  <c r="Z21" i="146"/>
  <c r="AA21" i="146"/>
  <c r="AB21" i="146"/>
  <c r="AC21" i="146"/>
  <c r="AD21" i="146"/>
  <c r="AE21" i="146"/>
  <c r="AF21" i="146"/>
  <c r="AG21" i="146"/>
  <c r="V22" i="146"/>
  <c r="W22" i="146"/>
  <c r="X22" i="146"/>
  <c r="Y22" i="146"/>
  <c r="Z22" i="146"/>
  <c r="AA22" i="146"/>
  <c r="AB22" i="146"/>
  <c r="AC22" i="146"/>
  <c r="AD22" i="146"/>
  <c r="AE22" i="146"/>
  <c r="AF22" i="146"/>
  <c r="AG22" i="146"/>
  <c r="V23" i="146"/>
  <c r="W23" i="146"/>
  <c r="X23" i="146"/>
  <c r="Y23" i="146"/>
  <c r="Z23" i="146"/>
  <c r="AA23" i="146"/>
  <c r="AB23" i="146"/>
  <c r="AC23" i="146"/>
  <c r="AD23" i="146"/>
  <c r="AE23" i="146"/>
  <c r="AF23" i="146"/>
  <c r="AG23" i="146"/>
  <c r="V24" i="146"/>
  <c r="W24" i="146"/>
  <c r="X24" i="146"/>
  <c r="Y24" i="146"/>
  <c r="Z24" i="146"/>
  <c r="AA24" i="146"/>
  <c r="AB24" i="146"/>
  <c r="AC24" i="146"/>
  <c r="AD24" i="146"/>
  <c r="AE24" i="146"/>
  <c r="AF24" i="146"/>
  <c r="AG24" i="146"/>
  <c r="V25" i="146"/>
  <c r="W25" i="146"/>
  <c r="X25" i="146"/>
  <c r="Y25" i="146"/>
  <c r="Z25" i="146"/>
  <c r="AA25" i="146"/>
  <c r="AB25" i="146"/>
  <c r="AC25" i="146"/>
  <c r="AD25" i="146"/>
  <c r="AE25" i="146"/>
  <c r="AF25" i="146"/>
  <c r="AG25" i="146"/>
  <c r="V26" i="146"/>
  <c r="W26" i="146"/>
  <c r="X26" i="146"/>
  <c r="Y26" i="146"/>
  <c r="Z26" i="146"/>
  <c r="AA26" i="146"/>
  <c r="AB26" i="146"/>
  <c r="AC26" i="146"/>
  <c r="AD26" i="146"/>
  <c r="AE26" i="146"/>
  <c r="AF26" i="146"/>
  <c r="AG26" i="146"/>
  <c r="V27" i="146"/>
  <c r="W27" i="146"/>
  <c r="X27" i="146"/>
  <c r="Y27" i="146"/>
  <c r="Z27" i="146"/>
  <c r="AA27" i="146"/>
  <c r="AB27" i="146"/>
  <c r="AC27" i="146"/>
  <c r="AD27" i="146"/>
  <c r="AE27" i="146"/>
  <c r="AF27" i="146"/>
  <c r="AG27" i="146"/>
  <c r="V28" i="146"/>
  <c r="W28" i="146"/>
  <c r="X28" i="146"/>
  <c r="Y28" i="146"/>
  <c r="Z28" i="146"/>
  <c r="AA28" i="146"/>
  <c r="AB28" i="146"/>
  <c r="AC28" i="146"/>
  <c r="AD28" i="146"/>
  <c r="AE28" i="146"/>
  <c r="AF28" i="146"/>
  <c r="AG28" i="146"/>
  <c r="V29" i="146"/>
  <c r="W29" i="146"/>
  <c r="X29" i="146"/>
  <c r="Y29" i="146"/>
  <c r="Z29" i="146"/>
  <c r="AA29" i="146"/>
  <c r="AB29" i="146"/>
  <c r="AC29" i="146"/>
  <c r="AD29" i="146"/>
  <c r="AE29" i="146"/>
  <c r="AF29" i="146"/>
  <c r="AG29" i="146"/>
  <c r="V30" i="146"/>
  <c r="W30" i="146"/>
  <c r="X30" i="146"/>
  <c r="Y30" i="146"/>
  <c r="Z30" i="146"/>
  <c r="AA30" i="146"/>
  <c r="AB30" i="146"/>
  <c r="AC30" i="146"/>
  <c r="AD30" i="146"/>
  <c r="AE30" i="146"/>
  <c r="AF30" i="146"/>
  <c r="AG30" i="146"/>
  <c r="V31" i="146"/>
  <c r="W31" i="146"/>
  <c r="X31" i="146"/>
  <c r="Y31" i="146"/>
  <c r="Z31" i="146"/>
  <c r="AA31" i="146"/>
  <c r="AB31" i="146"/>
  <c r="AC31" i="146"/>
  <c r="AD31" i="146"/>
  <c r="AE31" i="146"/>
  <c r="AF31" i="146"/>
  <c r="AG31" i="146"/>
  <c r="V32" i="146"/>
  <c r="W32" i="146"/>
  <c r="X32" i="146"/>
  <c r="Y32" i="146"/>
  <c r="Z32" i="146"/>
  <c r="AA32" i="146"/>
  <c r="AB32" i="146"/>
  <c r="AC32" i="146"/>
  <c r="AD32" i="146"/>
  <c r="AE32" i="146"/>
  <c r="AF32" i="146"/>
  <c r="AG32" i="146"/>
  <c r="V33" i="146"/>
  <c r="W33" i="146"/>
  <c r="X33" i="146"/>
  <c r="Y33" i="146"/>
  <c r="Z33" i="146"/>
  <c r="AA33" i="146"/>
  <c r="AB33" i="146"/>
  <c r="AC33" i="146"/>
  <c r="AD33" i="146"/>
  <c r="AE33" i="146"/>
  <c r="AF33" i="146"/>
  <c r="AG33" i="146"/>
  <c r="V34" i="146"/>
  <c r="W34" i="146"/>
  <c r="X34" i="146"/>
  <c r="Y34" i="146"/>
  <c r="Z34" i="146"/>
  <c r="AA34" i="146"/>
  <c r="AB34" i="146"/>
  <c r="AC34" i="146"/>
  <c r="AD34" i="146"/>
  <c r="AE34" i="146"/>
  <c r="AF34" i="146"/>
  <c r="AG34" i="146"/>
  <c r="V35" i="146"/>
  <c r="W35" i="146"/>
  <c r="X35" i="146"/>
  <c r="Y35" i="146"/>
  <c r="Z35" i="146"/>
  <c r="AA35" i="146"/>
  <c r="AB35" i="146"/>
  <c r="AC35" i="146"/>
  <c r="AD35" i="146"/>
  <c r="AE35" i="146"/>
  <c r="AF35" i="146"/>
  <c r="AG35" i="146"/>
  <c r="V36" i="146"/>
  <c r="W36" i="146"/>
  <c r="X36" i="146"/>
  <c r="Y36" i="146"/>
  <c r="Z36" i="146"/>
  <c r="AA36" i="146"/>
  <c r="AB36" i="146"/>
  <c r="AC36" i="146"/>
  <c r="AD36" i="146"/>
  <c r="AE36" i="146"/>
  <c r="AF36" i="146"/>
  <c r="AG36" i="146"/>
  <c r="V37" i="146"/>
  <c r="W37" i="146"/>
  <c r="X37" i="146"/>
  <c r="Y37" i="146"/>
  <c r="Z37" i="146"/>
  <c r="AA37" i="146"/>
  <c r="AB37" i="146"/>
  <c r="AC37" i="146"/>
  <c r="AD37" i="146"/>
  <c r="AE37" i="146"/>
  <c r="AF37" i="146"/>
  <c r="AG37" i="146"/>
  <c r="V38" i="146"/>
  <c r="W38" i="146"/>
  <c r="X38" i="146"/>
  <c r="Y38" i="146"/>
  <c r="Z38" i="146"/>
  <c r="AA38" i="146"/>
  <c r="AB38" i="146"/>
  <c r="AC38" i="146"/>
  <c r="AD38" i="146"/>
  <c r="AE38" i="146"/>
  <c r="AF38" i="146"/>
  <c r="AG38" i="146"/>
  <c r="V39" i="146"/>
  <c r="W39" i="146"/>
  <c r="X39" i="146"/>
  <c r="Y39" i="146"/>
  <c r="Z39" i="146"/>
  <c r="AA39" i="146"/>
  <c r="AB39" i="146"/>
  <c r="AC39" i="146"/>
  <c r="AD39" i="146"/>
  <c r="AE39" i="146"/>
  <c r="AF39" i="146"/>
  <c r="AG39" i="146"/>
  <c r="V40" i="146"/>
  <c r="W40" i="146"/>
  <c r="X40" i="146"/>
  <c r="Y40" i="146"/>
  <c r="Z40" i="146"/>
  <c r="AA40" i="146"/>
  <c r="AB40" i="146"/>
  <c r="AC40" i="146"/>
  <c r="AD40" i="146"/>
  <c r="AE40" i="146"/>
  <c r="AF40" i="146"/>
  <c r="AG40" i="146"/>
  <c r="V41" i="146"/>
  <c r="W41" i="146"/>
  <c r="X41" i="146"/>
  <c r="Y41" i="146"/>
  <c r="Z41" i="146"/>
  <c r="AA41" i="146"/>
  <c r="AB41" i="146"/>
  <c r="AC41" i="146"/>
  <c r="AD41" i="146"/>
  <c r="AE41" i="146"/>
  <c r="AF41" i="146"/>
  <c r="AG41" i="146"/>
  <c r="V42" i="146"/>
  <c r="W42" i="146"/>
  <c r="X42" i="146"/>
  <c r="Y42" i="146"/>
  <c r="Z42" i="146"/>
  <c r="AA42" i="146"/>
  <c r="AB42" i="146"/>
  <c r="AC42" i="146"/>
  <c r="AD42" i="146"/>
  <c r="AE42" i="146"/>
  <c r="AF42" i="146"/>
  <c r="AG42" i="146"/>
  <c r="V43" i="146"/>
  <c r="W43" i="146"/>
  <c r="X43" i="146"/>
  <c r="Y43" i="146"/>
  <c r="Z43" i="146"/>
  <c r="AA43" i="146"/>
  <c r="AB43" i="146"/>
  <c r="AC43" i="146"/>
  <c r="AD43" i="146"/>
  <c r="AE43" i="146"/>
  <c r="AF43" i="146"/>
  <c r="AG43" i="146"/>
  <c r="V44" i="146"/>
  <c r="W44" i="146"/>
  <c r="X44" i="146"/>
  <c r="Y44" i="146"/>
  <c r="Z44" i="146"/>
  <c r="AA44" i="146"/>
  <c r="AB44" i="146"/>
  <c r="AC44" i="146"/>
  <c r="AD44" i="146"/>
  <c r="AE44" i="146"/>
  <c r="AF44" i="146"/>
  <c r="AG44" i="146"/>
  <c r="V45" i="146"/>
  <c r="W45" i="146"/>
  <c r="X45" i="146"/>
  <c r="Y45" i="146"/>
  <c r="Z45" i="146"/>
  <c r="AA45" i="146"/>
  <c r="AB45" i="146"/>
  <c r="AC45" i="146"/>
  <c r="AD45" i="146"/>
  <c r="AE45" i="146"/>
  <c r="AF45" i="146"/>
  <c r="AG45" i="146"/>
  <c r="V46" i="146"/>
  <c r="W46" i="146"/>
  <c r="X46" i="146"/>
  <c r="Y46" i="146"/>
  <c r="Z46" i="146"/>
  <c r="AA46" i="146"/>
  <c r="AB46" i="146"/>
  <c r="AC46" i="146"/>
  <c r="AD46" i="146"/>
  <c r="AE46" i="146"/>
  <c r="AF46" i="146"/>
  <c r="AG46" i="146"/>
  <c r="V47" i="146"/>
  <c r="W47" i="146"/>
  <c r="X47" i="146"/>
  <c r="Y47" i="146"/>
  <c r="Z47" i="146"/>
  <c r="AA47" i="146"/>
  <c r="AB47" i="146"/>
  <c r="AC47" i="146"/>
  <c r="AD47" i="146"/>
  <c r="AE47" i="146"/>
  <c r="AF47" i="146"/>
  <c r="AG47" i="146"/>
  <c r="V48" i="146"/>
  <c r="W48" i="146"/>
  <c r="X48" i="146"/>
  <c r="Y48" i="146"/>
  <c r="Z48" i="146"/>
  <c r="AA48" i="146"/>
  <c r="AB48" i="146"/>
  <c r="AC48" i="146"/>
  <c r="AD48" i="146"/>
  <c r="AE48" i="146"/>
  <c r="AF48" i="146"/>
  <c r="AG48" i="146"/>
  <c r="V49" i="146"/>
  <c r="W49" i="146"/>
  <c r="X49" i="146"/>
  <c r="Y49" i="146"/>
  <c r="Z49" i="146"/>
  <c r="AA49" i="146"/>
  <c r="AB49" i="146"/>
  <c r="AC49" i="146"/>
  <c r="AD49" i="146"/>
  <c r="AE49" i="146"/>
  <c r="AF49" i="146"/>
  <c r="AG49" i="146"/>
  <c r="V50" i="146"/>
  <c r="W50" i="146"/>
  <c r="X50" i="146"/>
  <c r="Y50" i="146"/>
  <c r="Z50" i="146"/>
  <c r="AA50" i="146"/>
  <c r="AB50" i="146"/>
  <c r="AC50" i="146"/>
  <c r="AD50" i="146"/>
  <c r="AE50" i="146"/>
  <c r="AF50" i="146"/>
  <c r="AG50" i="146"/>
  <c r="V51" i="146"/>
  <c r="W51" i="146"/>
  <c r="X51" i="146"/>
  <c r="Y51" i="146"/>
  <c r="Z51" i="146"/>
  <c r="AA51" i="146"/>
  <c r="AB51" i="146"/>
  <c r="AC51" i="146"/>
  <c r="AD51" i="146"/>
  <c r="AE51" i="146"/>
  <c r="AF51" i="146"/>
  <c r="AG51" i="146"/>
  <c r="V52" i="146"/>
  <c r="W52" i="146"/>
  <c r="X52" i="146"/>
  <c r="Y52" i="146"/>
  <c r="Z52" i="146"/>
  <c r="AA52" i="146"/>
  <c r="AB52" i="146"/>
  <c r="AC52" i="146"/>
  <c r="AD52" i="146"/>
  <c r="AE52" i="146"/>
  <c r="AF52" i="146"/>
  <c r="AG52" i="146"/>
  <c r="V53" i="146"/>
  <c r="W53" i="146"/>
  <c r="X53" i="146"/>
  <c r="Y53" i="146"/>
  <c r="Z53" i="146"/>
  <c r="AA53" i="146"/>
  <c r="AB53" i="146"/>
  <c r="AC53" i="146"/>
  <c r="AD53" i="146"/>
  <c r="AE53" i="146"/>
  <c r="AF53" i="146"/>
  <c r="AG53" i="146"/>
  <c r="V54" i="146"/>
  <c r="W54" i="146"/>
  <c r="X54" i="146"/>
  <c r="Y54" i="146"/>
  <c r="Z54" i="146"/>
  <c r="AA54" i="146"/>
  <c r="AB54" i="146"/>
  <c r="AC54" i="146"/>
  <c r="AD54" i="146"/>
  <c r="AE54" i="146"/>
  <c r="AF54" i="146"/>
  <c r="AG54" i="146"/>
  <c r="V55" i="146"/>
  <c r="W55" i="146"/>
  <c r="X55" i="146"/>
  <c r="Y55" i="146"/>
  <c r="Z55" i="146"/>
  <c r="AA55" i="146"/>
  <c r="AB55" i="146"/>
  <c r="AC55" i="146"/>
  <c r="AD55" i="146"/>
  <c r="AE55" i="146"/>
  <c r="AF55" i="146"/>
  <c r="AG55" i="146"/>
  <c r="V56" i="146"/>
  <c r="W56" i="146"/>
  <c r="X56" i="146"/>
  <c r="Y56" i="146"/>
  <c r="Z56" i="146"/>
  <c r="AA56" i="146"/>
  <c r="AB56" i="146"/>
  <c r="AC56" i="146"/>
  <c r="AD56" i="146"/>
  <c r="AE56" i="146"/>
  <c r="AF56" i="146"/>
  <c r="AG56" i="146"/>
  <c r="V57" i="146"/>
  <c r="W57" i="146"/>
  <c r="X57" i="146"/>
  <c r="Y57" i="146"/>
  <c r="Z57" i="146"/>
  <c r="AA57" i="146"/>
  <c r="AB57" i="146"/>
  <c r="AC57" i="146"/>
  <c r="AD57" i="146"/>
  <c r="AE57" i="146"/>
  <c r="AF57" i="146"/>
  <c r="AG57" i="146"/>
  <c r="V58" i="146"/>
  <c r="W58" i="146"/>
  <c r="X58" i="146"/>
  <c r="Y58" i="146"/>
  <c r="Z58" i="146"/>
  <c r="AA58" i="146"/>
  <c r="AB58" i="146"/>
  <c r="AC58" i="146"/>
  <c r="AD58" i="146"/>
  <c r="AE58" i="146"/>
  <c r="AF58" i="146"/>
  <c r="AG58" i="146"/>
  <c r="V59" i="146"/>
  <c r="W59" i="146"/>
  <c r="X59" i="146"/>
  <c r="Y59" i="146"/>
  <c r="Z59" i="146"/>
  <c r="AA59" i="146"/>
  <c r="AB59" i="146"/>
  <c r="AC59" i="146"/>
  <c r="AD59" i="146"/>
  <c r="AE59" i="146"/>
  <c r="AF59" i="146"/>
  <c r="AG59" i="146"/>
  <c r="V60" i="146"/>
  <c r="W60" i="146"/>
  <c r="X60" i="146"/>
  <c r="Y60" i="146"/>
  <c r="Z60" i="146"/>
  <c r="AA60" i="146"/>
  <c r="AB60" i="146"/>
  <c r="AC60" i="146"/>
  <c r="AD60" i="146"/>
  <c r="AE60" i="146"/>
  <c r="AF60" i="146"/>
  <c r="AG60" i="146"/>
  <c r="V61" i="146"/>
  <c r="W61" i="146"/>
  <c r="X61" i="146"/>
  <c r="Y61" i="146"/>
  <c r="Z61" i="146"/>
  <c r="AA61" i="146"/>
  <c r="AB61" i="146"/>
  <c r="AC61" i="146"/>
  <c r="AD61" i="146"/>
  <c r="AE61" i="146"/>
  <c r="AF61" i="146"/>
  <c r="AG61" i="146"/>
  <c r="V62" i="146"/>
  <c r="W62" i="146"/>
  <c r="X62" i="146"/>
  <c r="Y62" i="146"/>
  <c r="Z62" i="146"/>
  <c r="AA62" i="146"/>
  <c r="AB62" i="146"/>
  <c r="AC62" i="146"/>
  <c r="AD62" i="146"/>
  <c r="AE62" i="146"/>
  <c r="AF62" i="146"/>
  <c r="AG62" i="146"/>
  <c r="V63" i="146"/>
  <c r="W63" i="146"/>
  <c r="X63" i="146"/>
  <c r="Y63" i="146"/>
  <c r="Z63" i="146"/>
  <c r="AA63" i="146"/>
  <c r="AB63" i="146"/>
  <c r="AC63" i="146"/>
  <c r="AD63" i="146"/>
  <c r="AE63" i="146"/>
  <c r="AF63" i="146"/>
  <c r="AG63" i="146"/>
  <c r="V64" i="146"/>
  <c r="W64" i="146"/>
  <c r="X64" i="146"/>
  <c r="Y64" i="146"/>
  <c r="Z64" i="146"/>
  <c r="AA64" i="146"/>
  <c r="AB64" i="146"/>
  <c r="AC64" i="146"/>
  <c r="AD64" i="146"/>
  <c r="AE64" i="146"/>
  <c r="AF64" i="146"/>
  <c r="AG64" i="146"/>
  <c r="V65" i="146"/>
  <c r="W65" i="146"/>
  <c r="X65" i="146"/>
  <c r="Y65" i="146"/>
  <c r="Z65" i="146"/>
  <c r="AA65" i="146"/>
  <c r="AB65" i="146"/>
  <c r="AC65" i="146"/>
  <c r="AD65" i="146"/>
  <c r="AE65" i="146"/>
  <c r="AF65" i="146"/>
  <c r="AG65" i="146"/>
  <c r="V66" i="146"/>
  <c r="W66" i="146"/>
  <c r="X66" i="146"/>
  <c r="Y66" i="146"/>
  <c r="Z66" i="146"/>
  <c r="AA66" i="146"/>
  <c r="AB66" i="146"/>
  <c r="AC66" i="146"/>
  <c r="AD66" i="146"/>
  <c r="AE66" i="146"/>
  <c r="AF66" i="146"/>
  <c r="AG66" i="146"/>
  <c r="V67" i="146"/>
  <c r="W67" i="146"/>
  <c r="X67" i="146"/>
  <c r="Y67" i="146"/>
  <c r="Z67" i="146"/>
  <c r="AA67" i="146"/>
  <c r="AB67" i="146"/>
  <c r="AC67" i="146"/>
  <c r="AD67" i="146"/>
  <c r="AE67" i="146"/>
  <c r="AF67" i="146"/>
  <c r="AG67" i="146"/>
  <c r="V68" i="146"/>
  <c r="W68" i="146"/>
  <c r="X68" i="146"/>
  <c r="Y68" i="146"/>
  <c r="Z68" i="146"/>
  <c r="AA68" i="146"/>
  <c r="AB68" i="146"/>
  <c r="AC68" i="146"/>
  <c r="AD68" i="146"/>
  <c r="AE68" i="146"/>
  <c r="AF68" i="146"/>
  <c r="AG68" i="146"/>
  <c r="V69" i="146"/>
  <c r="W69" i="146"/>
  <c r="X69" i="146"/>
  <c r="Y69" i="146"/>
  <c r="Z69" i="146"/>
  <c r="AA69" i="146"/>
  <c r="AB69" i="146"/>
  <c r="AC69" i="146"/>
  <c r="AD69" i="146"/>
  <c r="AE69" i="146"/>
  <c r="AF69" i="146"/>
  <c r="AG69" i="146"/>
  <c r="V70" i="146"/>
  <c r="W70" i="146"/>
  <c r="X70" i="146"/>
  <c r="Y70" i="146"/>
  <c r="Z70" i="146"/>
  <c r="AA70" i="146"/>
  <c r="AB70" i="146"/>
  <c r="AC70" i="146"/>
  <c r="AD70" i="146"/>
  <c r="AE70" i="146"/>
  <c r="AF70" i="146"/>
  <c r="AG70" i="146"/>
  <c r="V71" i="146"/>
  <c r="W71" i="146"/>
  <c r="X71" i="146"/>
  <c r="Y71" i="146"/>
  <c r="Z71" i="146"/>
  <c r="AA71" i="146"/>
  <c r="AB71" i="146"/>
  <c r="AC71" i="146"/>
  <c r="AD71" i="146"/>
  <c r="AE71" i="146"/>
  <c r="AF71" i="146"/>
  <c r="AG71" i="146"/>
  <c r="V72" i="146"/>
  <c r="W72" i="146"/>
  <c r="X72" i="146"/>
  <c r="Y72" i="146"/>
  <c r="Z72" i="146"/>
  <c r="AA72" i="146"/>
  <c r="AB72" i="146"/>
  <c r="AC72" i="146"/>
  <c r="AD72" i="146"/>
  <c r="AE72" i="146"/>
  <c r="AF72" i="146"/>
  <c r="AG72" i="146"/>
  <c r="V73" i="146"/>
  <c r="W73" i="146"/>
  <c r="X73" i="146"/>
  <c r="Y73" i="146"/>
  <c r="Z73" i="146"/>
  <c r="AA73" i="146"/>
  <c r="AB73" i="146"/>
  <c r="AC73" i="146"/>
  <c r="AD73" i="146"/>
  <c r="AE73" i="146"/>
  <c r="AF73" i="146"/>
  <c r="AG73" i="146"/>
  <c r="V74" i="146"/>
  <c r="W74" i="146"/>
  <c r="X74" i="146"/>
  <c r="Y74" i="146"/>
  <c r="Z74" i="146"/>
  <c r="AA74" i="146"/>
  <c r="AB74" i="146"/>
  <c r="AC74" i="146"/>
  <c r="AD74" i="146"/>
  <c r="AE74" i="146"/>
  <c r="AF74" i="146"/>
  <c r="AG74" i="146"/>
  <c r="V75" i="146"/>
  <c r="W75" i="146"/>
  <c r="X75" i="146"/>
  <c r="Y75" i="146"/>
  <c r="Z75" i="146"/>
  <c r="AA75" i="146"/>
  <c r="AB75" i="146"/>
  <c r="AC75" i="146"/>
  <c r="AD75" i="146"/>
  <c r="AE75" i="146"/>
  <c r="AF75" i="146"/>
  <c r="AG75" i="146"/>
  <c r="V76" i="146"/>
  <c r="W76" i="146"/>
  <c r="X76" i="146"/>
  <c r="Y76" i="146"/>
  <c r="Z76" i="146"/>
  <c r="AA76" i="146"/>
  <c r="AB76" i="146"/>
  <c r="AC76" i="146"/>
  <c r="AD76" i="146"/>
  <c r="AE76" i="146"/>
  <c r="AF76" i="146"/>
  <c r="AG76" i="146"/>
  <c r="V77" i="146"/>
  <c r="W77" i="146"/>
  <c r="X77" i="146"/>
  <c r="Y77" i="146"/>
  <c r="Z77" i="146"/>
  <c r="AA77" i="146"/>
  <c r="AB77" i="146"/>
  <c r="AC77" i="146"/>
  <c r="AD77" i="146"/>
  <c r="AE77" i="146"/>
  <c r="AF77" i="146"/>
  <c r="AG77" i="146"/>
  <c r="V78" i="146"/>
  <c r="W78" i="146"/>
  <c r="X78" i="146"/>
  <c r="Y78" i="146"/>
  <c r="Z78" i="146"/>
  <c r="AA78" i="146"/>
  <c r="AB78" i="146"/>
  <c r="AC78" i="146"/>
  <c r="AD78" i="146"/>
  <c r="AE78" i="146"/>
  <c r="AF78" i="146"/>
  <c r="AG78" i="146"/>
  <c r="V79" i="146"/>
  <c r="W79" i="146"/>
  <c r="X79" i="146"/>
  <c r="Y79" i="146"/>
  <c r="Z79" i="146"/>
  <c r="AA79" i="146"/>
  <c r="AB79" i="146"/>
  <c r="AC79" i="146"/>
  <c r="AD79" i="146"/>
  <c r="AE79" i="146"/>
  <c r="AF79" i="146"/>
  <c r="AG79" i="146"/>
  <c r="V80" i="146"/>
  <c r="W80" i="146"/>
  <c r="X80" i="146"/>
  <c r="Y80" i="146"/>
  <c r="Z80" i="146"/>
  <c r="AA80" i="146"/>
  <c r="AB80" i="146"/>
  <c r="AC80" i="146"/>
  <c r="AD80" i="146"/>
  <c r="AE80" i="146"/>
  <c r="AF80" i="146"/>
  <c r="AG80" i="146"/>
  <c r="V81" i="146"/>
  <c r="W81" i="146"/>
  <c r="X81" i="146"/>
  <c r="Y81" i="146"/>
  <c r="Z81" i="146"/>
  <c r="AA81" i="146"/>
  <c r="AB81" i="146"/>
  <c r="AC81" i="146"/>
  <c r="AD81" i="146"/>
  <c r="AE81" i="146"/>
  <c r="AF81" i="146"/>
  <c r="AG81" i="146"/>
  <c r="V82" i="146"/>
  <c r="W82" i="146"/>
  <c r="X82" i="146"/>
  <c r="Y82" i="146"/>
  <c r="Z82" i="146"/>
  <c r="AA82" i="146"/>
  <c r="AB82" i="146"/>
  <c r="AC82" i="146"/>
  <c r="AD82" i="146"/>
  <c r="AE82" i="146"/>
  <c r="AF82" i="146"/>
  <c r="AG82" i="146"/>
  <c r="V83" i="146"/>
  <c r="W83" i="146"/>
  <c r="X83" i="146"/>
  <c r="Y83" i="146"/>
  <c r="Z83" i="146"/>
  <c r="AA83" i="146"/>
  <c r="AB83" i="146"/>
  <c r="AC83" i="146"/>
  <c r="AD83" i="146"/>
  <c r="AE83" i="146"/>
  <c r="AF83" i="146"/>
  <c r="AG83" i="146"/>
  <c r="V84" i="146"/>
  <c r="W84" i="146"/>
  <c r="X84" i="146"/>
  <c r="Y84" i="146"/>
  <c r="Z84" i="146"/>
  <c r="AA84" i="146"/>
  <c r="AB84" i="146"/>
  <c r="AC84" i="146"/>
  <c r="AD84" i="146"/>
  <c r="AE84" i="146"/>
  <c r="AF84" i="146"/>
  <c r="AG84" i="146"/>
  <c r="V85" i="146"/>
  <c r="W85" i="146"/>
  <c r="X85" i="146"/>
  <c r="Y85" i="146"/>
  <c r="Z85" i="146"/>
  <c r="AA85" i="146"/>
  <c r="AB85" i="146"/>
  <c r="AC85" i="146"/>
  <c r="AD85" i="146"/>
  <c r="AE85" i="146"/>
  <c r="AF85" i="146"/>
  <c r="AG85" i="146"/>
  <c r="V86" i="146"/>
  <c r="W86" i="146"/>
  <c r="X86" i="146"/>
  <c r="Y86" i="146"/>
  <c r="Z86" i="146"/>
  <c r="AA86" i="146"/>
  <c r="AB86" i="146"/>
  <c r="AC86" i="146"/>
  <c r="AD86" i="146"/>
  <c r="AE86" i="146"/>
  <c r="AF86" i="146"/>
  <c r="AG86" i="146"/>
  <c r="V87" i="146"/>
  <c r="W87" i="146"/>
  <c r="X87" i="146"/>
  <c r="Y87" i="146"/>
  <c r="Z87" i="146"/>
  <c r="AA87" i="146"/>
  <c r="AB87" i="146"/>
  <c r="AC87" i="146"/>
  <c r="AD87" i="146"/>
  <c r="AE87" i="146"/>
  <c r="AF87" i="146"/>
  <c r="AG87" i="146"/>
  <c r="V88" i="146"/>
  <c r="W88" i="146"/>
  <c r="X88" i="146"/>
  <c r="Y88" i="146"/>
  <c r="Z88" i="146"/>
  <c r="AA88" i="146"/>
  <c r="AB88" i="146"/>
  <c r="AC88" i="146"/>
  <c r="AD88" i="146"/>
  <c r="AE88" i="146"/>
  <c r="AF88" i="146"/>
  <c r="AG88" i="146"/>
  <c r="V89" i="146"/>
  <c r="W89" i="146"/>
  <c r="X89" i="146"/>
  <c r="Y89" i="146"/>
  <c r="Z89" i="146"/>
  <c r="AA89" i="146"/>
  <c r="AB89" i="146"/>
  <c r="AC89" i="146"/>
  <c r="AD89" i="146"/>
  <c r="AE89" i="146"/>
  <c r="AF89" i="146"/>
  <c r="AG89" i="146"/>
  <c r="V90" i="146"/>
  <c r="W90" i="146"/>
  <c r="X90" i="146"/>
  <c r="Y90" i="146"/>
  <c r="Z90" i="146"/>
  <c r="AA90" i="146"/>
  <c r="AB90" i="146"/>
  <c r="AC90" i="146"/>
  <c r="AD90" i="146"/>
  <c r="AE90" i="146"/>
  <c r="AF90" i="146"/>
  <c r="AG90" i="146"/>
  <c r="V91" i="146"/>
  <c r="W91" i="146"/>
  <c r="X91" i="146"/>
  <c r="Y91" i="146"/>
  <c r="Z91" i="146"/>
  <c r="AA91" i="146"/>
  <c r="AB91" i="146"/>
  <c r="AC91" i="146"/>
  <c r="AD91" i="146"/>
  <c r="AE91" i="146"/>
  <c r="AF91" i="146"/>
  <c r="AG91" i="146"/>
  <c r="V92" i="146"/>
  <c r="W92" i="146"/>
  <c r="X92" i="146"/>
  <c r="Y92" i="146"/>
  <c r="Z92" i="146"/>
  <c r="AA92" i="146"/>
  <c r="AB92" i="146"/>
  <c r="AC92" i="146"/>
  <c r="AD92" i="146"/>
  <c r="AE92" i="146"/>
  <c r="AF92" i="146"/>
  <c r="AG92" i="146"/>
  <c r="V93" i="146"/>
  <c r="W93" i="146"/>
  <c r="X93" i="146"/>
  <c r="Y93" i="146"/>
  <c r="Z93" i="146"/>
  <c r="AA93" i="146"/>
  <c r="AB93" i="146"/>
  <c r="AC93" i="146"/>
  <c r="AD93" i="146"/>
  <c r="AE93" i="146"/>
  <c r="AF93" i="146"/>
  <c r="AG93" i="146"/>
  <c r="V94" i="146"/>
  <c r="W94" i="146"/>
  <c r="X94" i="146"/>
  <c r="Y94" i="146"/>
  <c r="Z94" i="146"/>
  <c r="AA94" i="146"/>
  <c r="AB94" i="146"/>
  <c r="AC94" i="146"/>
  <c r="AD94" i="146"/>
  <c r="AE94" i="146"/>
  <c r="AF94" i="146"/>
  <c r="AG94" i="146"/>
  <c r="V95" i="146"/>
  <c r="W95" i="146"/>
  <c r="X95" i="146"/>
  <c r="Y95" i="146"/>
  <c r="Z95" i="146"/>
  <c r="AA95" i="146"/>
  <c r="AB95" i="146"/>
  <c r="AC95" i="146"/>
  <c r="AD95" i="146"/>
  <c r="AE95" i="146"/>
  <c r="AF95" i="146"/>
  <c r="AG95" i="146"/>
  <c r="V96" i="146"/>
  <c r="W96" i="146"/>
  <c r="X96" i="146"/>
  <c r="Y96" i="146"/>
  <c r="Z96" i="146"/>
  <c r="AA96" i="146"/>
  <c r="AB96" i="146"/>
  <c r="AC96" i="146"/>
  <c r="AD96" i="146"/>
  <c r="AE96" i="146"/>
  <c r="AF96" i="146"/>
  <c r="AG96" i="146"/>
  <c r="V97" i="146"/>
  <c r="W97" i="146"/>
  <c r="X97" i="146"/>
  <c r="Y97" i="146"/>
  <c r="Z97" i="146"/>
  <c r="AA97" i="146"/>
  <c r="AB97" i="146"/>
  <c r="AC97" i="146"/>
  <c r="AD97" i="146"/>
  <c r="AE97" i="146"/>
  <c r="AF97" i="146"/>
  <c r="AG97" i="146"/>
  <c r="V98" i="146"/>
  <c r="W98" i="146"/>
  <c r="X98" i="146"/>
  <c r="Y98" i="146"/>
  <c r="Z98" i="146"/>
  <c r="AA98" i="146"/>
  <c r="AB98" i="146"/>
  <c r="AC98" i="146"/>
  <c r="AD98" i="146"/>
  <c r="AE98" i="146"/>
  <c r="AF98" i="146"/>
  <c r="AG98" i="146"/>
  <c r="V99" i="146"/>
  <c r="W99" i="146"/>
  <c r="X99" i="146"/>
  <c r="Y99" i="146"/>
  <c r="Z99" i="146"/>
  <c r="AA99" i="146"/>
  <c r="AB99" i="146"/>
  <c r="AC99" i="146"/>
  <c r="AD99" i="146"/>
  <c r="AE99" i="146"/>
  <c r="AF99" i="146"/>
  <c r="AG99" i="146"/>
  <c r="V100" i="146"/>
  <c r="W100" i="146"/>
  <c r="X100" i="146"/>
  <c r="Y100" i="146"/>
  <c r="Z100" i="146"/>
  <c r="AA100" i="146"/>
  <c r="AB100" i="146"/>
  <c r="AC100" i="146"/>
  <c r="AD100" i="146"/>
  <c r="AE100" i="146"/>
  <c r="AF100" i="146"/>
  <c r="AG100" i="146"/>
  <c r="V101" i="146"/>
  <c r="W101" i="146"/>
  <c r="X101" i="146"/>
  <c r="Y101" i="146"/>
  <c r="Z101" i="146"/>
  <c r="AA101" i="146"/>
  <c r="AB101" i="146"/>
  <c r="AC101" i="146"/>
  <c r="AD101" i="146"/>
  <c r="AE101" i="146"/>
  <c r="AF101" i="146"/>
  <c r="AG101" i="146"/>
  <c r="V102" i="146"/>
  <c r="W102" i="146"/>
  <c r="X102" i="146"/>
  <c r="Y102" i="146"/>
  <c r="Z102" i="146"/>
  <c r="AA102" i="146"/>
  <c r="AB102" i="146"/>
  <c r="AC102" i="146"/>
  <c r="AD102" i="146"/>
  <c r="AE102" i="146"/>
  <c r="AF102" i="146"/>
  <c r="AG102" i="146"/>
  <c r="V103" i="146"/>
  <c r="W103" i="146"/>
  <c r="X103" i="146"/>
  <c r="Y103" i="146"/>
  <c r="Z103" i="146"/>
  <c r="AA103" i="146"/>
  <c r="AB103" i="146"/>
  <c r="AC103" i="146"/>
  <c r="AD103" i="146"/>
  <c r="AE103" i="146"/>
  <c r="AF103" i="146"/>
  <c r="AG103" i="146"/>
  <c r="V104" i="146"/>
  <c r="W104" i="146"/>
  <c r="X104" i="146"/>
  <c r="Y104" i="146"/>
  <c r="Z104" i="146"/>
  <c r="AA104" i="146"/>
  <c r="AB104" i="146"/>
  <c r="AC104" i="146"/>
  <c r="AD104" i="146"/>
  <c r="AE104" i="146"/>
  <c r="AF104" i="146"/>
  <c r="AG104" i="146"/>
  <c r="V105" i="146"/>
  <c r="W105" i="146"/>
  <c r="X105" i="146"/>
  <c r="Y105" i="146"/>
  <c r="Z105" i="146"/>
  <c r="AA105" i="146"/>
  <c r="AB105" i="146"/>
  <c r="AC105" i="146"/>
  <c r="AD105" i="146"/>
  <c r="AE105" i="146"/>
  <c r="AF105" i="146"/>
  <c r="AG105" i="146"/>
  <c r="V106" i="146"/>
  <c r="W106" i="146"/>
  <c r="X106" i="146"/>
  <c r="Y106" i="146"/>
  <c r="Z106" i="146"/>
  <c r="AA106" i="146"/>
  <c r="AB106" i="146"/>
  <c r="AC106" i="146"/>
  <c r="AD106" i="146"/>
  <c r="AE106" i="146"/>
  <c r="AF106" i="146"/>
  <c r="AG106" i="146"/>
  <c r="V107" i="146"/>
  <c r="W107" i="146"/>
  <c r="X107" i="146"/>
  <c r="Y107" i="146"/>
  <c r="Z107" i="146"/>
  <c r="AA107" i="146"/>
  <c r="AB107" i="146"/>
  <c r="AC107" i="146"/>
  <c r="AD107" i="146"/>
  <c r="AE107" i="146"/>
  <c r="AF107" i="146"/>
  <c r="AG107" i="146"/>
  <c r="V108" i="146"/>
  <c r="W108" i="146"/>
  <c r="X108" i="146"/>
  <c r="Y108" i="146"/>
  <c r="Z108" i="146"/>
  <c r="AA108" i="146"/>
  <c r="AB108" i="146"/>
  <c r="AC108" i="146"/>
  <c r="AD108" i="146"/>
  <c r="AE108" i="146"/>
  <c r="AF108" i="146"/>
  <c r="AG108" i="146"/>
  <c r="V109" i="146"/>
  <c r="W109" i="146"/>
  <c r="X109" i="146"/>
  <c r="Y109" i="146"/>
  <c r="Z109" i="146"/>
  <c r="AA109" i="146"/>
  <c r="AB109" i="146"/>
  <c r="AC109" i="146"/>
  <c r="AD109" i="146"/>
  <c r="AE109" i="146"/>
  <c r="AF109" i="146"/>
  <c r="AG109" i="146"/>
  <c r="W16" i="146"/>
  <c r="X16" i="146"/>
  <c r="Y16" i="146"/>
  <c r="Z16" i="146"/>
  <c r="AA16" i="146"/>
  <c r="AB16" i="146"/>
  <c r="AC16" i="146"/>
  <c r="AD16" i="146"/>
  <c r="AE16" i="146"/>
  <c r="AF16" i="146"/>
  <c r="AG16" i="146"/>
  <c r="V16" i="146"/>
  <c r="G17" i="146"/>
  <c r="H17" i="146"/>
  <c r="I17" i="146"/>
  <c r="J17" i="146"/>
  <c r="K17" i="146"/>
  <c r="L17" i="146"/>
  <c r="M17" i="146"/>
  <c r="N17" i="146"/>
  <c r="O17" i="146"/>
  <c r="P17" i="146"/>
  <c r="Q17" i="146"/>
  <c r="R17" i="146"/>
  <c r="G18" i="146"/>
  <c r="H18" i="146"/>
  <c r="I18" i="146"/>
  <c r="J18" i="146"/>
  <c r="K18" i="146"/>
  <c r="L18" i="146"/>
  <c r="M18" i="146"/>
  <c r="N18" i="146"/>
  <c r="O18" i="146"/>
  <c r="P18" i="146"/>
  <c r="Q18" i="146"/>
  <c r="R18" i="146"/>
  <c r="G19" i="146"/>
  <c r="H19" i="146"/>
  <c r="I19" i="146"/>
  <c r="J19" i="146"/>
  <c r="K19" i="146"/>
  <c r="L19" i="146"/>
  <c r="M19" i="146"/>
  <c r="N19" i="146"/>
  <c r="O19" i="146"/>
  <c r="P19" i="146"/>
  <c r="Q19" i="146"/>
  <c r="R19" i="146"/>
  <c r="G20" i="146"/>
  <c r="H20" i="146"/>
  <c r="I20" i="146"/>
  <c r="J20" i="146"/>
  <c r="K20" i="146"/>
  <c r="L20" i="146"/>
  <c r="M20" i="146"/>
  <c r="N20" i="146"/>
  <c r="O20" i="146"/>
  <c r="P20" i="146"/>
  <c r="Q20" i="146"/>
  <c r="R20" i="146"/>
  <c r="G21" i="146"/>
  <c r="H21" i="146"/>
  <c r="I21" i="146"/>
  <c r="J21" i="146"/>
  <c r="K21" i="146"/>
  <c r="L21" i="146"/>
  <c r="M21" i="146"/>
  <c r="N21" i="146"/>
  <c r="O21" i="146"/>
  <c r="P21" i="146"/>
  <c r="Q21" i="146"/>
  <c r="R21" i="146"/>
  <c r="G22" i="146"/>
  <c r="H22" i="146"/>
  <c r="I22" i="146"/>
  <c r="J22" i="146"/>
  <c r="K22" i="146"/>
  <c r="L22" i="146"/>
  <c r="M22" i="146"/>
  <c r="N22" i="146"/>
  <c r="O22" i="146"/>
  <c r="P22" i="146"/>
  <c r="Q22" i="146"/>
  <c r="R22" i="146"/>
  <c r="G23" i="146"/>
  <c r="H23" i="146"/>
  <c r="I23" i="146"/>
  <c r="J23" i="146"/>
  <c r="K23" i="146"/>
  <c r="L23" i="146"/>
  <c r="M23" i="146"/>
  <c r="N23" i="146"/>
  <c r="O23" i="146"/>
  <c r="P23" i="146"/>
  <c r="Q23" i="146"/>
  <c r="R23" i="146"/>
  <c r="G24" i="146"/>
  <c r="H24" i="146"/>
  <c r="I24" i="146"/>
  <c r="J24" i="146"/>
  <c r="K24" i="146"/>
  <c r="L24" i="146"/>
  <c r="M24" i="146"/>
  <c r="N24" i="146"/>
  <c r="O24" i="146"/>
  <c r="P24" i="146"/>
  <c r="Q24" i="146"/>
  <c r="R24" i="146"/>
  <c r="G25" i="146"/>
  <c r="H25" i="146"/>
  <c r="I25" i="146"/>
  <c r="J25" i="146"/>
  <c r="K25" i="146"/>
  <c r="L25" i="146"/>
  <c r="M25" i="146"/>
  <c r="N25" i="146"/>
  <c r="O25" i="146"/>
  <c r="P25" i="146"/>
  <c r="Q25" i="146"/>
  <c r="R25" i="146"/>
  <c r="G26" i="146"/>
  <c r="H26" i="146"/>
  <c r="I26" i="146"/>
  <c r="J26" i="146"/>
  <c r="K26" i="146"/>
  <c r="L26" i="146"/>
  <c r="M26" i="146"/>
  <c r="N26" i="146"/>
  <c r="O26" i="146"/>
  <c r="P26" i="146"/>
  <c r="Q26" i="146"/>
  <c r="R26" i="146"/>
  <c r="G27" i="146"/>
  <c r="H27" i="146"/>
  <c r="I27" i="146"/>
  <c r="J27" i="146"/>
  <c r="K27" i="146"/>
  <c r="L27" i="146"/>
  <c r="M27" i="146"/>
  <c r="N27" i="146"/>
  <c r="O27" i="146"/>
  <c r="P27" i="146"/>
  <c r="Q27" i="146"/>
  <c r="R27" i="146"/>
  <c r="G28" i="146"/>
  <c r="H28" i="146"/>
  <c r="I28" i="146"/>
  <c r="J28" i="146"/>
  <c r="K28" i="146"/>
  <c r="L28" i="146"/>
  <c r="M28" i="146"/>
  <c r="N28" i="146"/>
  <c r="O28" i="146"/>
  <c r="P28" i="146"/>
  <c r="Q28" i="146"/>
  <c r="R28" i="146"/>
  <c r="G29" i="146"/>
  <c r="H29" i="146"/>
  <c r="I29" i="146"/>
  <c r="J29" i="146"/>
  <c r="K29" i="146"/>
  <c r="L29" i="146"/>
  <c r="M29" i="146"/>
  <c r="N29" i="146"/>
  <c r="O29" i="146"/>
  <c r="P29" i="146"/>
  <c r="Q29" i="146"/>
  <c r="R29" i="146"/>
  <c r="G30" i="146"/>
  <c r="H30" i="146"/>
  <c r="I30" i="146"/>
  <c r="J30" i="146"/>
  <c r="K30" i="146"/>
  <c r="L30" i="146"/>
  <c r="M30" i="146"/>
  <c r="N30" i="146"/>
  <c r="O30" i="146"/>
  <c r="P30" i="146"/>
  <c r="Q30" i="146"/>
  <c r="R30" i="146"/>
  <c r="G31" i="146"/>
  <c r="H31" i="146"/>
  <c r="I31" i="146"/>
  <c r="J31" i="146"/>
  <c r="K31" i="146"/>
  <c r="L31" i="146"/>
  <c r="M31" i="146"/>
  <c r="N31" i="146"/>
  <c r="O31" i="146"/>
  <c r="P31" i="146"/>
  <c r="Q31" i="146"/>
  <c r="R31" i="146"/>
  <c r="G32" i="146"/>
  <c r="H32" i="146"/>
  <c r="I32" i="146"/>
  <c r="J32" i="146"/>
  <c r="K32" i="146"/>
  <c r="L32" i="146"/>
  <c r="M32" i="146"/>
  <c r="N32" i="146"/>
  <c r="O32" i="146"/>
  <c r="P32" i="146"/>
  <c r="Q32" i="146"/>
  <c r="R32" i="146"/>
  <c r="G33" i="146"/>
  <c r="H33" i="146"/>
  <c r="I33" i="146"/>
  <c r="J33" i="146"/>
  <c r="K33" i="146"/>
  <c r="L33" i="146"/>
  <c r="M33" i="146"/>
  <c r="N33" i="146"/>
  <c r="O33" i="146"/>
  <c r="P33" i="146"/>
  <c r="Q33" i="146"/>
  <c r="R33" i="146"/>
  <c r="G34" i="146"/>
  <c r="H34" i="146"/>
  <c r="I34" i="146"/>
  <c r="J34" i="146"/>
  <c r="K34" i="146"/>
  <c r="L34" i="146"/>
  <c r="M34" i="146"/>
  <c r="N34" i="146"/>
  <c r="O34" i="146"/>
  <c r="P34" i="146"/>
  <c r="Q34" i="146"/>
  <c r="R34" i="146"/>
  <c r="G35" i="146"/>
  <c r="H35" i="146"/>
  <c r="I35" i="146"/>
  <c r="J35" i="146"/>
  <c r="K35" i="146"/>
  <c r="L35" i="146"/>
  <c r="M35" i="146"/>
  <c r="N35" i="146"/>
  <c r="O35" i="146"/>
  <c r="P35" i="146"/>
  <c r="Q35" i="146"/>
  <c r="R35" i="146"/>
  <c r="G36" i="146"/>
  <c r="H36" i="146"/>
  <c r="I36" i="146"/>
  <c r="J36" i="146"/>
  <c r="K36" i="146"/>
  <c r="L36" i="146"/>
  <c r="M36" i="146"/>
  <c r="N36" i="146"/>
  <c r="O36" i="146"/>
  <c r="P36" i="146"/>
  <c r="Q36" i="146"/>
  <c r="R36" i="146"/>
  <c r="G37" i="146"/>
  <c r="H37" i="146"/>
  <c r="I37" i="146"/>
  <c r="J37" i="146"/>
  <c r="K37" i="146"/>
  <c r="L37" i="146"/>
  <c r="M37" i="146"/>
  <c r="N37" i="146"/>
  <c r="O37" i="146"/>
  <c r="P37" i="146"/>
  <c r="Q37" i="146"/>
  <c r="R37" i="146"/>
  <c r="G38" i="146"/>
  <c r="H38" i="146"/>
  <c r="I38" i="146"/>
  <c r="J38" i="146"/>
  <c r="K38" i="146"/>
  <c r="L38" i="146"/>
  <c r="M38" i="146"/>
  <c r="N38" i="146"/>
  <c r="O38" i="146"/>
  <c r="P38" i="146"/>
  <c r="Q38" i="146"/>
  <c r="R38" i="146"/>
  <c r="G39" i="146"/>
  <c r="H39" i="146"/>
  <c r="I39" i="146"/>
  <c r="J39" i="146"/>
  <c r="K39" i="146"/>
  <c r="L39" i="146"/>
  <c r="M39" i="146"/>
  <c r="N39" i="146"/>
  <c r="O39" i="146"/>
  <c r="P39" i="146"/>
  <c r="Q39" i="146"/>
  <c r="R39" i="146"/>
  <c r="G40" i="146"/>
  <c r="H40" i="146"/>
  <c r="I40" i="146"/>
  <c r="J40" i="146"/>
  <c r="K40" i="146"/>
  <c r="L40" i="146"/>
  <c r="M40" i="146"/>
  <c r="N40" i="146"/>
  <c r="O40" i="146"/>
  <c r="P40" i="146"/>
  <c r="Q40" i="146"/>
  <c r="R40" i="146"/>
  <c r="G41" i="146"/>
  <c r="H41" i="146"/>
  <c r="I41" i="146"/>
  <c r="J41" i="146"/>
  <c r="K41" i="146"/>
  <c r="L41" i="146"/>
  <c r="M41" i="146"/>
  <c r="N41" i="146"/>
  <c r="O41" i="146"/>
  <c r="P41" i="146"/>
  <c r="Q41" i="146"/>
  <c r="R41" i="146"/>
  <c r="G42" i="146"/>
  <c r="H42" i="146"/>
  <c r="I42" i="146"/>
  <c r="J42" i="146"/>
  <c r="K42" i="146"/>
  <c r="L42" i="146"/>
  <c r="M42" i="146"/>
  <c r="N42" i="146"/>
  <c r="O42" i="146"/>
  <c r="P42" i="146"/>
  <c r="Q42" i="146"/>
  <c r="R42" i="146"/>
  <c r="G43" i="146"/>
  <c r="H43" i="146"/>
  <c r="I43" i="146"/>
  <c r="J43" i="146"/>
  <c r="K43" i="146"/>
  <c r="L43" i="146"/>
  <c r="M43" i="146"/>
  <c r="N43" i="146"/>
  <c r="O43" i="146"/>
  <c r="P43" i="146"/>
  <c r="Q43" i="146"/>
  <c r="R43" i="146"/>
  <c r="G44" i="146"/>
  <c r="H44" i="146"/>
  <c r="I44" i="146"/>
  <c r="J44" i="146"/>
  <c r="K44" i="146"/>
  <c r="L44" i="146"/>
  <c r="M44" i="146"/>
  <c r="N44" i="146"/>
  <c r="O44" i="146"/>
  <c r="P44" i="146"/>
  <c r="Q44" i="146"/>
  <c r="R44" i="146"/>
  <c r="G45" i="146"/>
  <c r="H45" i="146"/>
  <c r="I45" i="146"/>
  <c r="J45" i="146"/>
  <c r="K45" i="146"/>
  <c r="L45" i="146"/>
  <c r="M45" i="146"/>
  <c r="N45" i="146"/>
  <c r="O45" i="146"/>
  <c r="P45" i="146"/>
  <c r="Q45" i="146"/>
  <c r="R45" i="146"/>
  <c r="G46" i="146"/>
  <c r="H46" i="146"/>
  <c r="I46" i="146"/>
  <c r="J46" i="146"/>
  <c r="K46" i="146"/>
  <c r="L46" i="146"/>
  <c r="M46" i="146"/>
  <c r="N46" i="146"/>
  <c r="O46" i="146"/>
  <c r="P46" i="146"/>
  <c r="Q46" i="146"/>
  <c r="R46" i="146"/>
  <c r="G47" i="146"/>
  <c r="H47" i="146"/>
  <c r="I47" i="146"/>
  <c r="J47" i="146"/>
  <c r="K47" i="146"/>
  <c r="L47" i="146"/>
  <c r="M47" i="146"/>
  <c r="N47" i="146"/>
  <c r="O47" i="146"/>
  <c r="P47" i="146"/>
  <c r="Q47" i="146"/>
  <c r="R47" i="146"/>
  <c r="G48" i="146"/>
  <c r="H48" i="146"/>
  <c r="I48" i="146"/>
  <c r="J48" i="146"/>
  <c r="K48" i="146"/>
  <c r="L48" i="146"/>
  <c r="M48" i="146"/>
  <c r="N48" i="146"/>
  <c r="O48" i="146"/>
  <c r="P48" i="146"/>
  <c r="Q48" i="146"/>
  <c r="R48" i="146"/>
  <c r="G49" i="146"/>
  <c r="H49" i="146"/>
  <c r="I49" i="146"/>
  <c r="J49" i="146"/>
  <c r="K49" i="146"/>
  <c r="L49" i="146"/>
  <c r="M49" i="146"/>
  <c r="N49" i="146"/>
  <c r="O49" i="146"/>
  <c r="P49" i="146"/>
  <c r="Q49" i="146"/>
  <c r="R49" i="146"/>
  <c r="G50" i="146"/>
  <c r="H50" i="146"/>
  <c r="I50" i="146"/>
  <c r="J50" i="146"/>
  <c r="K50" i="146"/>
  <c r="L50" i="146"/>
  <c r="M50" i="146"/>
  <c r="N50" i="146"/>
  <c r="O50" i="146"/>
  <c r="P50" i="146"/>
  <c r="Q50" i="146"/>
  <c r="R50" i="146"/>
  <c r="G51" i="146"/>
  <c r="H51" i="146"/>
  <c r="I51" i="146"/>
  <c r="J51" i="146"/>
  <c r="K51" i="146"/>
  <c r="L51" i="146"/>
  <c r="M51" i="146"/>
  <c r="N51" i="146"/>
  <c r="O51" i="146"/>
  <c r="P51" i="146"/>
  <c r="Q51" i="146"/>
  <c r="R51" i="146"/>
  <c r="G52" i="146"/>
  <c r="H52" i="146"/>
  <c r="I52" i="146"/>
  <c r="J52" i="146"/>
  <c r="K52" i="146"/>
  <c r="L52" i="146"/>
  <c r="M52" i="146"/>
  <c r="N52" i="146"/>
  <c r="O52" i="146"/>
  <c r="P52" i="146"/>
  <c r="Q52" i="146"/>
  <c r="R52" i="146"/>
  <c r="G53" i="146"/>
  <c r="H53" i="146"/>
  <c r="I53" i="146"/>
  <c r="J53" i="146"/>
  <c r="K53" i="146"/>
  <c r="L53" i="146"/>
  <c r="M53" i="146"/>
  <c r="N53" i="146"/>
  <c r="O53" i="146"/>
  <c r="P53" i="146"/>
  <c r="Q53" i="146"/>
  <c r="R53" i="146"/>
  <c r="G54" i="146"/>
  <c r="H54" i="146"/>
  <c r="I54" i="146"/>
  <c r="J54" i="146"/>
  <c r="K54" i="146"/>
  <c r="L54" i="146"/>
  <c r="M54" i="146"/>
  <c r="N54" i="146"/>
  <c r="O54" i="146"/>
  <c r="P54" i="146"/>
  <c r="Q54" i="146"/>
  <c r="R54" i="146"/>
  <c r="G55" i="146"/>
  <c r="H55" i="146"/>
  <c r="I55" i="146"/>
  <c r="J55" i="146"/>
  <c r="K55" i="146"/>
  <c r="L55" i="146"/>
  <c r="M55" i="146"/>
  <c r="N55" i="146"/>
  <c r="O55" i="146"/>
  <c r="P55" i="146"/>
  <c r="Q55" i="146"/>
  <c r="R55" i="146"/>
  <c r="G56" i="146"/>
  <c r="H56" i="146"/>
  <c r="I56" i="146"/>
  <c r="J56" i="146"/>
  <c r="K56" i="146"/>
  <c r="L56" i="146"/>
  <c r="M56" i="146"/>
  <c r="N56" i="146"/>
  <c r="O56" i="146"/>
  <c r="P56" i="146"/>
  <c r="Q56" i="146"/>
  <c r="R56" i="146"/>
  <c r="G57" i="146"/>
  <c r="H57" i="146"/>
  <c r="I57" i="146"/>
  <c r="J57" i="146"/>
  <c r="K57" i="146"/>
  <c r="L57" i="146"/>
  <c r="M57" i="146"/>
  <c r="N57" i="146"/>
  <c r="O57" i="146"/>
  <c r="P57" i="146"/>
  <c r="Q57" i="146"/>
  <c r="R57" i="146"/>
  <c r="G58" i="146"/>
  <c r="H58" i="146"/>
  <c r="I58" i="146"/>
  <c r="J58" i="146"/>
  <c r="K58" i="146"/>
  <c r="L58" i="146"/>
  <c r="M58" i="146"/>
  <c r="N58" i="146"/>
  <c r="O58" i="146"/>
  <c r="P58" i="146"/>
  <c r="Q58" i="146"/>
  <c r="R58" i="146"/>
  <c r="G59" i="146"/>
  <c r="H59" i="146"/>
  <c r="I59" i="146"/>
  <c r="J59" i="146"/>
  <c r="K59" i="146"/>
  <c r="L59" i="146"/>
  <c r="M59" i="146"/>
  <c r="N59" i="146"/>
  <c r="O59" i="146"/>
  <c r="P59" i="146"/>
  <c r="Q59" i="146"/>
  <c r="R59" i="146"/>
  <c r="G60" i="146"/>
  <c r="H60" i="146"/>
  <c r="I60" i="146"/>
  <c r="J60" i="146"/>
  <c r="K60" i="146"/>
  <c r="L60" i="146"/>
  <c r="M60" i="146"/>
  <c r="N60" i="146"/>
  <c r="O60" i="146"/>
  <c r="P60" i="146"/>
  <c r="Q60" i="146"/>
  <c r="R60" i="146"/>
  <c r="G61" i="146"/>
  <c r="H61" i="146"/>
  <c r="I61" i="146"/>
  <c r="J61" i="146"/>
  <c r="K61" i="146"/>
  <c r="L61" i="146"/>
  <c r="M61" i="146"/>
  <c r="N61" i="146"/>
  <c r="O61" i="146"/>
  <c r="P61" i="146"/>
  <c r="Q61" i="146"/>
  <c r="R61" i="146"/>
  <c r="G62" i="146"/>
  <c r="H62" i="146"/>
  <c r="I62" i="146"/>
  <c r="J62" i="146"/>
  <c r="K62" i="146"/>
  <c r="L62" i="146"/>
  <c r="M62" i="146"/>
  <c r="N62" i="146"/>
  <c r="O62" i="146"/>
  <c r="P62" i="146"/>
  <c r="Q62" i="146"/>
  <c r="R62" i="146"/>
  <c r="G63" i="146"/>
  <c r="H63" i="146"/>
  <c r="I63" i="146"/>
  <c r="J63" i="146"/>
  <c r="K63" i="146"/>
  <c r="L63" i="146"/>
  <c r="M63" i="146"/>
  <c r="N63" i="146"/>
  <c r="O63" i="146"/>
  <c r="P63" i="146"/>
  <c r="Q63" i="146"/>
  <c r="R63" i="146"/>
  <c r="G64" i="146"/>
  <c r="H64" i="146"/>
  <c r="I64" i="146"/>
  <c r="J64" i="146"/>
  <c r="K64" i="146"/>
  <c r="L64" i="146"/>
  <c r="M64" i="146"/>
  <c r="N64" i="146"/>
  <c r="O64" i="146"/>
  <c r="P64" i="146"/>
  <c r="Q64" i="146"/>
  <c r="R64" i="146"/>
  <c r="G65" i="146"/>
  <c r="H65" i="146"/>
  <c r="I65" i="146"/>
  <c r="J65" i="146"/>
  <c r="K65" i="146"/>
  <c r="L65" i="146"/>
  <c r="M65" i="146"/>
  <c r="N65" i="146"/>
  <c r="O65" i="146"/>
  <c r="P65" i="146"/>
  <c r="Q65" i="146"/>
  <c r="R65" i="146"/>
  <c r="G66" i="146"/>
  <c r="H66" i="146"/>
  <c r="I66" i="146"/>
  <c r="J66" i="146"/>
  <c r="K66" i="146"/>
  <c r="L66" i="146"/>
  <c r="M66" i="146"/>
  <c r="N66" i="146"/>
  <c r="O66" i="146"/>
  <c r="P66" i="146"/>
  <c r="Q66" i="146"/>
  <c r="R66" i="146"/>
  <c r="G67" i="146"/>
  <c r="H67" i="146"/>
  <c r="I67" i="146"/>
  <c r="J67" i="146"/>
  <c r="K67" i="146"/>
  <c r="L67" i="146"/>
  <c r="M67" i="146"/>
  <c r="N67" i="146"/>
  <c r="O67" i="146"/>
  <c r="P67" i="146"/>
  <c r="Q67" i="146"/>
  <c r="R67" i="146"/>
  <c r="G68" i="146"/>
  <c r="H68" i="146"/>
  <c r="I68" i="146"/>
  <c r="J68" i="146"/>
  <c r="K68" i="146"/>
  <c r="L68" i="146"/>
  <c r="M68" i="146"/>
  <c r="N68" i="146"/>
  <c r="O68" i="146"/>
  <c r="P68" i="146"/>
  <c r="Q68" i="146"/>
  <c r="R68" i="146"/>
  <c r="G69" i="146"/>
  <c r="H69" i="146"/>
  <c r="I69" i="146"/>
  <c r="J69" i="146"/>
  <c r="K69" i="146"/>
  <c r="L69" i="146"/>
  <c r="M69" i="146"/>
  <c r="N69" i="146"/>
  <c r="O69" i="146"/>
  <c r="P69" i="146"/>
  <c r="Q69" i="146"/>
  <c r="R69" i="146"/>
  <c r="G70" i="146"/>
  <c r="H70" i="146"/>
  <c r="I70" i="146"/>
  <c r="J70" i="146"/>
  <c r="K70" i="146"/>
  <c r="L70" i="146"/>
  <c r="M70" i="146"/>
  <c r="N70" i="146"/>
  <c r="O70" i="146"/>
  <c r="P70" i="146"/>
  <c r="Q70" i="146"/>
  <c r="R70" i="146"/>
  <c r="G71" i="146"/>
  <c r="H71" i="146"/>
  <c r="I71" i="146"/>
  <c r="J71" i="146"/>
  <c r="K71" i="146"/>
  <c r="L71" i="146"/>
  <c r="M71" i="146"/>
  <c r="N71" i="146"/>
  <c r="O71" i="146"/>
  <c r="P71" i="146"/>
  <c r="Q71" i="146"/>
  <c r="R71" i="146"/>
  <c r="G72" i="146"/>
  <c r="H72" i="146"/>
  <c r="I72" i="146"/>
  <c r="J72" i="146"/>
  <c r="K72" i="146"/>
  <c r="L72" i="146"/>
  <c r="M72" i="146"/>
  <c r="N72" i="146"/>
  <c r="O72" i="146"/>
  <c r="P72" i="146"/>
  <c r="Q72" i="146"/>
  <c r="R72" i="146"/>
  <c r="G73" i="146"/>
  <c r="H73" i="146"/>
  <c r="I73" i="146"/>
  <c r="J73" i="146"/>
  <c r="K73" i="146"/>
  <c r="L73" i="146"/>
  <c r="M73" i="146"/>
  <c r="N73" i="146"/>
  <c r="O73" i="146"/>
  <c r="P73" i="146"/>
  <c r="Q73" i="146"/>
  <c r="R73" i="146"/>
  <c r="G74" i="146"/>
  <c r="H74" i="146"/>
  <c r="I74" i="146"/>
  <c r="J74" i="146"/>
  <c r="K74" i="146"/>
  <c r="L74" i="146"/>
  <c r="M74" i="146"/>
  <c r="N74" i="146"/>
  <c r="O74" i="146"/>
  <c r="P74" i="146"/>
  <c r="Q74" i="146"/>
  <c r="R74" i="146"/>
  <c r="G75" i="146"/>
  <c r="H75" i="146"/>
  <c r="I75" i="146"/>
  <c r="J75" i="146"/>
  <c r="K75" i="146"/>
  <c r="L75" i="146"/>
  <c r="M75" i="146"/>
  <c r="N75" i="146"/>
  <c r="O75" i="146"/>
  <c r="P75" i="146"/>
  <c r="Q75" i="146"/>
  <c r="R75" i="146"/>
  <c r="G76" i="146"/>
  <c r="H76" i="146"/>
  <c r="I76" i="146"/>
  <c r="J76" i="146"/>
  <c r="K76" i="146"/>
  <c r="L76" i="146"/>
  <c r="M76" i="146"/>
  <c r="N76" i="146"/>
  <c r="O76" i="146"/>
  <c r="P76" i="146"/>
  <c r="Q76" i="146"/>
  <c r="R76" i="146"/>
  <c r="G77" i="146"/>
  <c r="H77" i="146"/>
  <c r="I77" i="146"/>
  <c r="J77" i="146"/>
  <c r="K77" i="146"/>
  <c r="L77" i="146"/>
  <c r="M77" i="146"/>
  <c r="N77" i="146"/>
  <c r="O77" i="146"/>
  <c r="P77" i="146"/>
  <c r="Q77" i="146"/>
  <c r="R77" i="146"/>
  <c r="G78" i="146"/>
  <c r="H78" i="146"/>
  <c r="I78" i="146"/>
  <c r="J78" i="146"/>
  <c r="K78" i="146"/>
  <c r="L78" i="146"/>
  <c r="M78" i="146"/>
  <c r="N78" i="146"/>
  <c r="O78" i="146"/>
  <c r="P78" i="146"/>
  <c r="Q78" i="146"/>
  <c r="R78" i="146"/>
  <c r="G79" i="146"/>
  <c r="H79" i="146"/>
  <c r="I79" i="146"/>
  <c r="J79" i="146"/>
  <c r="K79" i="146"/>
  <c r="L79" i="146"/>
  <c r="M79" i="146"/>
  <c r="N79" i="146"/>
  <c r="O79" i="146"/>
  <c r="P79" i="146"/>
  <c r="Q79" i="146"/>
  <c r="R79" i="146"/>
  <c r="G80" i="146"/>
  <c r="H80" i="146"/>
  <c r="I80" i="146"/>
  <c r="J80" i="146"/>
  <c r="K80" i="146"/>
  <c r="L80" i="146"/>
  <c r="M80" i="146"/>
  <c r="N80" i="146"/>
  <c r="O80" i="146"/>
  <c r="P80" i="146"/>
  <c r="Q80" i="146"/>
  <c r="R80" i="146"/>
  <c r="G81" i="146"/>
  <c r="H81" i="146"/>
  <c r="I81" i="146"/>
  <c r="J81" i="146"/>
  <c r="K81" i="146"/>
  <c r="L81" i="146"/>
  <c r="M81" i="146"/>
  <c r="N81" i="146"/>
  <c r="O81" i="146"/>
  <c r="P81" i="146"/>
  <c r="Q81" i="146"/>
  <c r="R81" i="146"/>
  <c r="G82" i="146"/>
  <c r="H82" i="146"/>
  <c r="I82" i="146"/>
  <c r="J82" i="146"/>
  <c r="K82" i="146"/>
  <c r="L82" i="146"/>
  <c r="M82" i="146"/>
  <c r="N82" i="146"/>
  <c r="O82" i="146"/>
  <c r="P82" i="146"/>
  <c r="Q82" i="146"/>
  <c r="R82" i="146"/>
  <c r="G83" i="146"/>
  <c r="H83" i="146"/>
  <c r="I83" i="146"/>
  <c r="J83" i="146"/>
  <c r="K83" i="146"/>
  <c r="L83" i="146"/>
  <c r="M83" i="146"/>
  <c r="N83" i="146"/>
  <c r="O83" i="146"/>
  <c r="P83" i="146"/>
  <c r="Q83" i="146"/>
  <c r="R83" i="146"/>
  <c r="G84" i="146"/>
  <c r="H84" i="146"/>
  <c r="I84" i="146"/>
  <c r="J84" i="146"/>
  <c r="K84" i="146"/>
  <c r="L84" i="146"/>
  <c r="M84" i="146"/>
  <c r="N84" i="146"/>
  <c r="O84" i="146"/>
  <c r="P84" i="146"/>
  <c r="Q84" i="146"/>
  <c r="R84" i="146"/>
  <c r="G85" i="146"/>
  <c r="H85" i="146"/>
  <c r="I85" i="146"/>
  <c r="J85" i="146"/>
  <c r="K85" i="146"/>
  <c r="L85" i="146"/>
  <c r="M85" i="146"/>
  <c r="N85" i="146"/>
  <c r="O85" i="146"/>
  <c r="P85" i="146"/>
  <c r="Q85" i="146"/>
  <c r="R85" i="146"/>
  <c r="G86" i="146"/>
  <c r="H86" i="146"/>
  <c r="I86" i="146"/>
  <c r="J86" i="146"/>
  <c r="K86" i="146"/>
  <c r="L86" i="146"/>
  <c r="M86" i="146"/>
  <c r="N86" i="146"/>
  <c r="O86" i="146"/>
  <c r="P86" i="146"/>
  <c r="Q86" i="146"/>
  <c r="R86" i="146"/>
  <c r="G87" i="146"/>
  <c r="H87" i="146"/>
  <c r="I87" i="146"/>
  <c r="J87" i="146"/>
  <c r="K87" i="146"/>
  <c r="L87" i="146"/>
  <c r="M87" i="146"/>
  <c r="N87" i="146"/>
  <c r="O87" i="146"/>
  <c r="P87" i="146"/>
  <c r="Q87" i="146"/>
  <c r="R87" i="146"/>
  <c r="G88" i="146"/>
  <c r="H88" i="146"/>
  <c r="I88" i="146"/>
  <c r="J88" i="146"/>
  <c r="K88" i="146"/>
  <c r="L88" i="146"/>
  <c r="M88" i="146"/>
  <c r="N88" i="146"/>
  <c r="O88" i="146"/>
  <c r="P88" i="146"/>
  <c r="Q88" i="146"/>
  <c r="R88" i="146"/>
  <c r="G89" i="146"/>
  <c r="H89" i="146"/>
  <c r="I89" i="146"/>
  <c r="J89" i="146"/>
  <c r="K89" i="146"/>
  <c r="L89" i="146"/>
  <c r="M89" i="146"/>
  <c r="N89" i="146"/>
  <c r="O89" i="146"/>
  <c r="P89" i="146"/>
  <c r="Q89" i="146"/>
  <c r="R89" i="146"/>
  <c r="G90" i="146"/>
  <c r="H90" i="146"/>
  <c r="I90" i="146"/>
  <c r="J90" i="146"/>
  <c r="K90" i="146"/>
  <c r="L90" i="146"/>
  <c r="M90" i="146"/>
  <c r="N90" i="146"/>
  <c r="O90" i="146"/>
  <c r="P90" i="146"/>
  <c r="Q90" i="146"/>
  <c r="R90" i="146"/>
  <c r="G91" i="146"/>
  <c r="H91" i="146"/>
  <c r="I91" i="146"/>
  <c r="J91" i="146"/>
  <c r="K91" i="146"/>
  <c r="L91" i="146"/>
  <c r="M91" i="146"/>
  <c r="N91" i="146"/>
  <c r="O91" i="146"/>
  <c r="P91" i="146"/>
  <c r="Q91" i="146"/>
  <c r="R91" i="146"/>
  <c r="G92" i="146"/>
  <c r="H92" i="146"/>
  <c r="I92" i="146"/>
  <c r="J92" i="146"/>
  <c r="K92" i="146"/>
  <c r="L92" i="146"/>
  <c r="M92" i="146"/>
  <c r="N92" i="146"/>
  <c r="O92" i="146"/>
  <c r="P92" i="146"/>
  <c r="Q92" i="146"/>
  <c r="R92" i="146"/>
  <c r="G93" i="146"/>
  <c r="H93" i="146"/>
  <c r="I93" i="146"/>
  <c r="J93" i="146"/>
  <c r="K93" i="146"/>
  <c r="L93" i="146"/>
  <c r="M93" i="146"/>
  <c r="N93" i="146"/>
  <c r="O93" i="146"/>
  <c r="P93" i="146"/>
  <c r="Q93" i="146"/>
  <c r="R93" i="146"/>
  <c r="G94" i="146"/>
  <c r="H94" i="146"/>
  <c r="I94" i="146"/>
  <c r="J94" i="146"/>
  <c r="K94" i="146"/>
  <c r="L94" i="146"/>
  <c r="M94" i="146"/>
  <c r="N94" i="146"/>
  <c r="O94" i="146"/>
  <c r="P94" i="146"/>
  <c r="Q94" i="146"/>
  <c r="R94" i="146"/>
  <c r="G95" i="146"/>
  <c r="H95" i="146"/>
  <c r="I95" i="146"/>
  <c r="J95" i="146"/>
  <c r="K95" i="146"/>
  <c r="L95" i="146"/>
  <c r="M95" i="146"/>
  <c r="N95" i="146"/>
  <c r="O95" i="146"/>
  <c r="P95" i="146"/>
  <c r="Q95" i="146"/>
  <c r="R95" i="146"/>
  <c r="G96" i="146"/>
  <c r="H96" i="146"/>
  <c r="I96" i="146"/>
  <c r="J96" i="146"/>
  <c r="K96" i="146"/>
  <c r="L96" i="146"/>
  <c r="M96" i="146"/>
  <c r="N96" i="146"/>
  <c r="O96" i="146"/>
  <c r="P96" i="146"/>
  <c r="Q96" i="146"/>
  <c r="R96" i="146"/>
  <c r="G97" i="146"/>
  <c r="H97" i="146"/>
  <c r="I97" i="146"/>
  <c r="J97" i="146"/>
  <c r="K97" i="146"/>
  <c r="L97" i="146"/>
  <c r="M97" i="146"/>
  <c r="N97" i="146"/>
  <c r="O97" i="146"/>
  <c r="P97" i="146"/>
  <c r="Q97" i="146"/>
  <c r="R97" i="146"/>
  <c r="G98" i="146"/>
  <c r="H98" i="146"/>
  <c r="I98" i="146"/>
  <c r="J98" i="146"/>
  <c r="K98" i="146"/>
  <c r="L98" i="146"/>
  <c r="M98" i="146"/>
  <c r="N98" i="146"/>
  <c r="O98" i="146"/>
  <c r="P98" i="146"/>
  <c r="Q98" i="146"/>
  <c r="R98" i="146"/>
  <c r="G99" i="146"/>
  <c r="H99" i="146"/>
  <c r="I99" i="146"/>
  <c r="J99" i="146"/>
  <c r="K99" i="146"/>
  <c r="L99" i="146"/>
  <c r="M99" i="146"/>
  <c r="N99" i="146"/>
  <c r="O99" i="146"/>
  <c r="P99" i="146"/>
  <c r="Q99" i="146"/>
  <c r="R99" i="146"/>
  <c r="G100" i="146"/>
  <c r="H100" i="146"/>
  <c r="I100" i="146"/>
  <c r="J100" i="146"/>
  <c r="K100" i="146"/>
  <c r="L100" i="146"/>
  <c r="M100" i="146"/>
  <c r="N100" i="146"/>
  <c r="O100" i="146"/>
  <c r="P100" i="146"/>
  <c r="Q100" i="146"/>
  <c r="R100" i="146"/>
  <c r="G101" i="146"/>
  <c r="H101" i="146"/>
  <c r="I101" i="146"/>
  <c r="J101" i="146"/>
  <c r="K101" i="146"/>
  <c r="L101" i="146"/>
  <c r="M101" i="146"/>
  <c r="N101" i="146"/>
  <c r="O101" i="146"/>
  <c r="P101" i="146"/>
  <c r="Q101" i="146"/>
  <c r="R101" i="146"/>
  <c r="G102" i="146"/>
  <c r="H102" i="146"/>
  <c r="I102" i="146"/>
  <c r="J102" i="146"/>
  <c r="K102" i="146"/>
  <c r="L102" i="146"/>
  <c r="M102" i="146"/>
  <c r="N102" i="146"/>
  <c r="O102" i="146"/>
  <c r="P102" i="146"/>
  <c r="Q102" i="146"/>
  <c r="R102" i="146"/>
  <c r="G103" i="146"/>
  <c r="H103" i="146"/>
  <c r="I103" i="146"/>
  <c r="J103" i="146"/>
  <c r="K103" i="146"/>
  <c r="L103" i="146"/>
  <c r="M103" i="146"/>
  <c r="N103" i="146"/>
  <c r="O103" i="146"/>
  <c r="P103" i="146"/>
  <c r="Q103" i="146"/>
  <c r="R103" i="146"/>
  <c r="G104" i="146"/>
  <c r="H104" i="146"/>
  <c r="I104" i="146"/>
  <c r="J104" i="146"/>
  <c r="K104" i="146"/>
  <c r="L104" i="146"/>
  <c r="M104" i="146"/>
  <c r="N104" i="146"/>
  <c r="O104" i="146"/>
  <c r="P104" i="146"/>
  <c r="Q104" i="146"/>
  <c r="R104" i="146"/>
  <c r="G105" i="146"/>
  <c r="H105" i="146"/>
  <c r="I105" i="146"/>
  <c r="J105" i="146"/>
  <c r="K105" i="146"/>
  <c r="L105" i="146"/>
  <c r="M105" i="146"/>
  <c r="N105" i="146"/>
  <c r="O105" i="146"/>
  <c r="P105" i="146"/>
  <c r="Q105" i="146"/>
  <c r="R105" i="146"/>
  <c r="G106" i="146"/>
  <c r="H106" i="146"/>
  <c r="I106" i="146"/>
  <c r="J106" i="146"/>
  <c r="K106" i="146"/>
  <c r="L106" i="146"/>
  <c r="M106" i="146"/>
  <c r="N106" i="146"/>
  <c r="O106" i="146"/>
  <c r="P106" i="146"/>
  <c r="Q106" i="146"/>
  <c r="R106" i="146"/>
  <c r="G107" i="146"/>
  <c r="H107" i="146"/>
  <c r="I107" i="146"/>
  <c r="J107" i="146"/>
  <c r="K107" i="146"/>
  <c r="L107" i="146"/>
  <c r="M107" i="146"/>
  <c r="N107" i="146"/>
  <c r="O107" i="146"/>
  <c r="P107" i="146"/>
  <c r="Q107" i="146"/>
  <c r="R107" i="146"/>
  <c r="G108" i="146"/>
  <c r="H108" i="146"/>
  <c r="I108" i="146"/>
  <c r="J108" i="146"/>
  <c r="K108" i="146"/>
  <c r="L108" i="146"/>
  <c r="M108" i="146"/>
  <c r="N108" i="146"/>
  <c r="O108" i="146"/>
  <c r="P108" i="146"/>
  <c r="Q108" i="146"/>
  <c r="R108" i="146"/>
  <c r="G109" i="146"/>
  <c r="H109" i="146"/>
  <c r="I109" i="146"/>
  <c r="J109" i="146"/>
  <c r="K109" i="146"/>
  <c r="L109" i="146"/>
  <c r="M109" i="146"/>
  <c r="N109" i="146"/>
  <c r="O109" i="146"/>
  <c r="P109" i="146"/>
  <c r="Q109" i="146"/>
  <c r="R109" i="146"/>
  <c r="H16" i="146"/>
  <c r="I16" i="146"/>
  <c r="J16" i="146"/>
  <c r="K16" i="146"/>
  <c r="L16" i="146"/>
  <c r="M16" i="146"/>
  <c r="N16" i="146"/>
  <c r="O16" i="146"/>
  <c r="P16" i="146"/>
  <c r="Q16" i="146"/>
  <c r="R16" i="146"/>
  <c r="G16" i="146"/>
  <c r="A1144" i="146"/>
  <c r="A1145" i="146"/>
  <c r="A1146" i="146"/>
  <c r="A1147" i="146"/>
  <c r="A1148" i="146"/>
  <c r="A1149" i="146"/>
  <c r="A1150" i="146"/>
  <c r="A1151" i="146"/>
  <c r="A1152" i="146"/>
  <c r="A1153" i="146"/>
  <c r="A1154" i="146"/>
  <c r="A1155" i="146"/>
  <c r="A1156" i="146"/>
  <c r="A1157" i="146"/>
  <c r="A1158" i="146"/>
  <c r="A1159" i="146"/>
  <c r="A1160" i="146"/>
  <c r="A1161" i="146"/>
  <c r="A1162" i="146"/>
  <c r="A1163" i="146"/>
  <c r="A1164" i="146"/>
  <c r="A1165" i="146"/>
  <c r="A1166" i="146"/>
  <c r="A1167" i="146"/>
  <c r="A1168" i="146"/>
  <c r="A1169" i="146"/>
  <c r="A1170" i="146"/>
  <c r="A1171" i="146"/>
  <c r="A1172" i="146"/>
  <c r="A1173" i="146"/>
  <c r="A1174" i="146"/>
  <c r="A1175" i="146"/>
  <c r="A1176" i="146"/>
  <c r="A1177" i="146"/>
  <c r="A1178" i="146"/>
  <c r="A1179" i="146"/>
  <c r="A1180" i="146"/>
  <c r="A1181" i="146"/>
  <c r="A1182" i="146"/>
  <c r="A1183" i="146"/>
  <c r="A1184" i="146"/>
  <c r="A1185" i="146"/>
  <c r="A1186" i="146"/>
  <c r="A1187" i="146"/>
  <c r="A1188" i="146"/>
  <c r="A1189" i="146"/>
  <c r="A1190" i="146"/>
  <c r="A1191" i="146"/>
  <c r="A1192" i="146"/>
  <c r="A1193" i="146"/>
  <c r="A1194" i="146"/>
  <c r="A1195" i="146"/>
  <c r="A1196" i="146"/>
  <c r="A1197" i="146"/>
  <c r="A1198" i="146"/>
  <c r="A1199" i="146"/>
  <c r="A1200" i="146"/>
  <c r="A1201" i="146"/>
  <c r="A1202" i="146"/>
  <c r="A1203" i="146"/>
  <c r="A1204" i="146"/>
  <c r="A1205" i="146"/>
  <c r="A1206" i="146"/>
  <c r="A1207" i="146"/>
  <c r="A1208" i="146"/>
  <c r="A1209" i="146"/>
  <c r="A1210" i="146"/>
  <c r="A1211" i="146"/>
  <c r="A1212" i="146"/>
  <c r="A1213" i="146"/>
  <c r="A1214" i="146"/>
  <c r="A1215" i="146"/>
  <c r="D1144" i="146"/>
  <c r="D1145" i="146"/>
  <c r="D1146" i="146"/>
  <c r="D1147" i="146"/>
  <c r="D1148" i="146"/>
  <c r="D1149" i="146"/>
  <c r="D1150" i="146"/>
  <c r="D1151" i="146"/>
  <c r="D1152" i="146"/>
  <c r="D1153" i="146"/>
  <c r="D1154" i="146"/>
  <c r="D1155" i="146"/>
  <c r="D1156" i="146"/>
  <c r="D1157" i="146"/>
  <c r="D1158" i="146"/>
  <c r="D1159" i="146"/>
  <c r="D1160" i="146"/>
  <c r="D1161" i="146"/>
  <c r="D1162" i="146"/>
  <c r="D1163" i="146"/>
  <c r="D1164" i="146"/>
  <c r="D1165" i="146"/>
  <c r="D1166" i="146"/>
  <c r="D1167" i="146"/>
  <c r="D1168" i="146"/>
  <c r="D1169" i="146"/>
  <c r="D1170" i="146"/>
  <c r="D1171" i="146"/>
  <c r="D1172" i="146"/>
  <c r="D1173" i="146"/>
  <c r="D1174" i="146"/>
  <c r="D1175" i="146"/>
  <c r="D1176" i="146"/>
  <c r="D1177" i="146"/>
  <c r="D1178" i="146"/>
  <c r="D1179" i="146"/>
  <c r="D1180" i="146"/>
  <c r="D1181" i="146"/>
  <c r="D1182" i="146"/>
  <c r="D1183" i="146"/>
  <c r="D1184" i="146"/>
  <c r="D1185" i="146"/>
  <c r="D1186" i="146"/>
  <c r="D1187" i="146"/>
  <c r="D1188" i="146"/>
  <c r="D1189" i="146"/>
  <c r="D1190" i="146"/>
  <c r="D1191" i="146"/>
  <c r="D1192" i="146"/>
  <c r="D1193" i="146"/>
  <c r="D1194" i="146"/>
  <c r="D1195" i="146"/>
  <c r="D1196" i="146"/>
  <c r="D1197" i="146"/>
  <c r="D1198" i="146"/>
  <c r="D1199" i="146"/>
  <c r="D1200" i="146"/>
  <c r="D1201" i="146"/>
  <c r="D1202" i="146"/>
  <c r="D1203" i="146"/>
  <c r="D1204" i="146"/>
  <c r="D1205" i="146"/>
  <c r="D1206" i="146"/>
  <c r="D1207" i="146"/>
  <c r="D1208" i="146"/>
  <c r="D1209" i="146"/>
  <c r="D1210" i="146"/>
  <c r="D1211" i="146"/>
  <c r="D1212" i="146"/>
  <c r="D1213" i="146"/>
  <c r="D1214" i="146"/>
  <c r="D1215" i="146"/>
  <c r="D1056" i="146"/>
  <c r="D1057" i="146"/>
  <c r="D1058" i="146"/>
  <c r="D1059" i="146"/>
  <c r="D1060" i="146"/>
  <c r="D1061" i="146"/>
  <c r="D1062" i="146"/>
  <c r="D1063" i="146"/>
  <c r="D1064" i="146"/>
  <c r="D1065" i="146"/>
  <c r="D1066" i="146"/>
  <c r="D1067" i="146"/>
  <c r="D1068" i="146"/>
  <c r="D1069" i="146"/>
  <c r="D1070" i="146"/>
  <c r="D1071" i="146"/>
  <c r="D1072" i="146"/>
  <c r="D1073" i="146"/>
  <c r="D1074" i="146"/>
  <c r="D1075" i="146"/>
  <c r="D1076" i="146"/>
  <c r="D1077" i="146"/>
  <c r="D1078" i="146"/>
  <c r="D1079" i="146"/>
  <c r="D1080" i="146"/>
  <c r="D1081" i="146"/>
  <c r="D1082" i="146"/>
  <c r="D1083" i="146"/>
  <c r="D1084" i="146"/>
  <c r="D1085" i="146"/>
  <c r="D1086" i="146"/>
  <c r="D1087" i="146"/>
  <c r="D1088" i="146"/>
  <c r="D1089" i="146"/>
  <c r="D1090" i="146"/>
  <c r="D1091" i="146"/>
  <c r="D1092" i="146"/>
  <c r="D1093" i="146"/>
  <c r="D1094" i="146"/>
  <c r="D1095" i="146"/>
  <c r="D1096" i="146"/>
  <c r="D1097" i="146"/>
  <c r="D1098" i="146"/>
  <c r="D1099" i="146"/>
  <c r="D1100" i="146"/>
  <c r="D1101" i="146"/>
  <c r="D1102" i="146"/>
  <c r="D1103" i="146"/>
  <c r="D1104" i="146"/>
  <c r="D1105" i="146"/>
  <c r="D1106" i="146"/>
  <c r="D1107" i="146"/>
  <c r="D1108" i="146"/>
  <c r="D1109" i="146"/>
  <c r="D1110" i="146"/>
  <c r="D1111" i="146"/>
  <c r="D1112" i="146"/>
  <c r="D1113" i="146"/>
  <c r="D1114" i="146"/>
  <c r="D1115" i="146"/>
  <c r="D1116" i="146"/>
  <c r="D1117" i="146"/>
  <c r="D1118" i="146"/>
  <c r="D1119" i="146"/>
  <c r="D1120" i="146"/>
  <c r="D1121" i="146"/>
  <c r="D1122" i="146"/>
  <c r="D1123" i="146"/>
  <c r="D1124" i="146"/>
  <c r="D1125" i="146"/>
  <c r="D1126" i="146"/>
  <c r="D1127" i="146"/>
  <c r="D1128" i="146"/>
  <c r="D1129" i="146"/>
  <c r="D1130" i="146"/>
  <c r="D1131" i="146"/>
  <c r="D1132" i="146"/>
  <c r="D1133" i="146"/>
  <c r="D1134" i="146"/>
  <c r="D1135" i="146"/>
  <c r="D1136" i="146"/>
  <c r="D1137" i="146"/>
  <c r="D1138" i="146"/>
  <c r="D1139" i="146"/>
  <c r="D1140" i="146"/>
  <c r="D1141" i="146"/>
  <c r="D1142" i="146"/>
  <c r="D1143" i="146"/>
  <c r="V110" i="145"/>
  <c r="W110" i="145"/>
  <c r="X110" i="145"/>
  <c r="Y110" i="145"/>
  <c r="Z110" i="145"/>
  <c r="AA110" i="145"/>
  <c r="AB110" i="145"/>
  <c r="AH110" i="145" s="1"/>
  <c r="AC110" i="145"/>
  <c r="AD110" i="145"/>
  <c r="AE110" i="145"/>
  <c r="AF110" i="145"/>
  <c r="AG110" i="145"/>
  <c r="V111" i="145"/>
  <c r="W111" i="145"/>
  <c r="X111" i="145"/>
  <c r="AH111" i="145" s="1"/>
  <c r="Y111" i="145"/>
  <c r="Z111" i="145"/>
  <c r="AA111" i="145"/>
  <c r="AB111" i="145"/>
  <c r="AC111" i="145"/>
  <c r="AD111" i="145"/>
  <c r="AE111" i="145"/>
  <c r="AF111" i="145"/>
  <c r="AG111" i="145"/>
  <c r="V112" i="145"/>
  <c r="W112" i="145"/>
  <c r="X112" i="145"/>
  <c r="Y112" i="145"/>
  <c r="Z112" i="145"/>
  <c r="AA112" i="145"/>
  <c r="AH112" i="145" s="1"/>
  <c r="AB112" i="145"/>
  <c r="AC112" i="145"/>
  <c r="AD112" i="145"/>
  <c r="AE112" i="145"/>
  <c r="AF112" i="145"/>
  <c r="AG112" i="145"/>
  <c r="V113" i="145"/>
  <c r="AH113" i="145" s="1"/>
  <c r="W113" i="145"/>
  <c r="X113" i="145"/>
  <c r="Y113" i="145"/>
  <c r="Z113" i="145"/>
  <c r="AA113" i="145"/>
  <c r="AB113" i="145"/>
  <c r="AC113" i="145"/>
  <c r="AD113" i="145"/>
  <c r="AE113" i="145"/>
  <c r="AF113" i="145"/>
  <c r="AG113" i="145"/>
  <c r="V114" i="145"/>
  <c r="W114" i="145"/>
  <c r="X114" i="145"/>
  <c r="AH114" i="145" s="1"/>
  <c r="Y114" i="145"/>
  <c r="Z114" i="145"/>
  <c r="AA114" i="145"/>
  <c r="AB114" i="145"/>
  <c r="AC114" i="145"/>
  <c r="AD114" i="145"/>
  <c r="AE114" i="145"/>
  <c r="AF114" i="145"/>
  <c r="AG114" i="145"/>
  <c r="V115" i="145"/>
  <c r="W115" i="145"/>
  <c r="X115" i="145"/>
  <c r="Y115" i="145"/>
  <c r="Z115" i="145"/>
  <c r="AA115" i="145"/>
  <c r="AB115" i="145"/>
  <c r="AC115" i="145"/>
  <c r="AD115" i="145"/>
  <c r="AE115" i="145"/>
  <c r="AF115" i="145"/>
  <c r="AG115" i="145"/>
  <c r="AH115" i="145"/>
  <c r="G110" i="145"/>
  <c r="H110" i="145"/>
  <c r="I110" i="145"/>
  <c r="J110" i="145"/>
  <c r="K110" i="145"/>
  <c r="L110" i="145"/>
  <c r="M110" i="145"/>
  <c r="S110" i="145" s="1"/>
  <c r="N110" i="145"/>
  <c r="O110" i="145"/>
  <c r="P110" i="145"/>
  <c r="Q110" i="145"/>
  <c r="R110" i="145"/>
  <c r="G111" i="145"/>
  <c r="H111" i="145"/>
  <c r="I111" i="145"/>
  <c r="S111" i="145" s="1"/>
  <c r="J111" i="145"/>
  <c r="K111" i="145"/>
  <c r="L111" i="145"/>
  <c r="M111" i="145"/>
  <c r="N111" i="145"/>
  <c r="O111" i="145"/>
  <c r="P111" i="145"/>
  <c r="Q111" i="145"/>
  <c r="R111" i="145"/>
  <c r="G112" i="145"/>
  <c r="S112" i="145" s="1"/>
  <c r="H112" i="145"/>
  <c r="I112" i="145"/>
  <c r="J112" i="145"/>
  <c r="K112" i="145"/>
  <c r="L112" i="145"/>
  <c r="M112" i="145"/>
  <c r="N112" i="145"/>
  <c r="O112" i="145"/>
  <c r="P112" i="145"/>
  <c r="Q112" i="145"/>
  <c r="R112" i="145"/>
  <c r="G113" i="145"/>
  <c r="S113" i="145" s="1"/>
  <c r="H113" i="145"/>
  <c r="I113" i="145"/>
  <c r="J113" i="145"/>
  <c r="K113" i="145"/>
  <c r="L113" i="145"/>
  <c r="M113" i="145"/>
  <c r="N113" i="145"/>
  <c r="O113" i="145"/>
  <c r="P113" i="145"/>
  <c r="Q113" i="145"/>
  <c r="R113" i="145"/>
  <c r="G114" i="145"/>
  <c r="S114" i="145" s="1"/>
  <c r="H114" i="145"/>
  <c r="I114" i="145"/>
  <c r="J114" i="145"/>
  <c r="K114" i="145"/>
  <c r="L114" i="145"/>
  <c r="M114" i="145"/>
  <c r="N114" i="145"/>
  <c r="O114" i="145"/>
  <c r="P114" i="145"/>
  <c r="Q114" i="145"/>
  <c r="R114" i="145"/>
  <c r="G115" i="145"/>
  <c r="H115" i="145"/>
  <c r="I115" i="145"/>
  <c r="J115" i="145"/>
  <c r="K115" i="145"/>
  <c r="L115" i="145"/>
  <c r="M115" i="145"/>
  <c r="N115" i="145"/>
  <c r="O115" i="145"/>
  <c r="S115" i="145" s="1"/>
  <c r="P115" i="145"/>
  <c r="Q115" i="145"/>
  <c r="R115" i="145"/>
  <c r="V17" i="145"/>
  <c r="W17" i="145"/>
  <c r="X17" i="145"/>
  <c r="Y17" i="145"/>
  <c r="Z17" i="145"/>
  <c r="AA17" i="145"/>
  <c r="AB17" i="145"/>
  <c r="AC17" i="145"/>
  <c r="AD17" i="145"/>
  <c r="AE17" i="145"/>
  <c r="AF17" i="145"/>
  <c r="AG17" i="145"/>
  <c r="V18" i="145"/>
  <c r="W18" i="145"/>
  <c r="X18" i="145"/>
  <c r="Y18" i="145"/>
  <c r="Z18" i="145"/>
  <c r="AA18" i="145"/>
  <c r="AB18" i="145"/>
  <c r="AC18" i="145"/>
  <c r="AD18" i="145"/>
  <c r="AE18" i="145"/>
  <c r="AF18" i="145"/>
  <c r="AG18" i="145"/>
  <c r="V19" i="145"/>
  <c r="W19" i="145"/>
  <c r="X19" i="145"/>
  <c r="Y19" i="145"/>
  <c r="Z19" i="145"/>
  <c r="AA19" i="145"/>
  <c r="AB19" i="145"/>
  <c r="AC19" i="145"/>
  <c r="AD19" i="145"/>
  <c r="AE19" i="145"/>
  <c r="AF19" i="145"/>
  <c r="AG19" i="145"/>
  <c r="V20" i="145"/>
  <c r="W20" i="145"/>
  <c r="X20" i="145"/>
  <c r="Y20" i="145"/>
  <c r="Z20" i="145"/>
  <c r="AA20" i="145"/>
  <c r="AB20" i="145"/>
  <c r="AC20" i="145"/>
  <c r="AD20" i="145"/>
  <c r="AE20" i="145"/>
  <c r="AF20" i="145"/>
  <c r="AG20" i="145"/>
  <c r="V21" i="145"/>
  <c r="W21" i="145"/>
  <c r="X21" i="145"/>
  <c r="Y21" i="145"/>
  <c r="Z21" i="145"/>
  <c r="AA21" i="145"/>
  <c r="AB21" i="145"/>
  <c r="AC21" i="145"/>
  <c r="AD21" i="145"/>
  <c r="AE21" i="145"/>
  <c r="AF21" i="145"/>
  <c r="AG21" i="145"/>
  <c r="V22" i="145"/>
  <c r="W22" i="145"/>
  <c r="X22" i="145"/>
  <c r="Y22" i="145"/>
  <c r="Z22" i="145"/>
  <c r="AA22" i="145"/>
  <c r="AB22" i="145"/>
  <c r="AC22" i="145"/>
  <c r="AD22" i="145"/>
  <c r="AE22" i="145"/>
  <c r="AF22" i="145"/>
  <c r="AG22" i="145"/>
  <c r="V23" i="145"/>
  <c r="W23" i="145"/>
  <c r="X23" i="145"/>
  <c r="Y23" i="145"/>
  <c r="Z23" i="145"/>
  <c r="AA23" i="145"/>
  <c r="AB23" i="145"/>
  <c r="AC23" i="145"/>
  <c r="AD23" i="145"/>
  <c r="AE23" i="145"/>
  <c r="AF23" i="145"/>
  <c r="AG23" i="145"/>
  <c r="V24" i="145"/>
  <c r="W24" i="145"/>
  <c r="X24" i="145"/>
  <c r="Y24" i="145"/>
  <c r="Z24" i="145"/>
  <c r="AA24" i="145"/>
  <c r="AB24" i="145"/>
  <c r="AC24" i="145"/>
  <c r="AD24" i="145"/>
  <c r="AE24" i="145"/>
  <c r="AF24" i="145"/>
  <c r="AG24" i="145"/>
  <c r="V25" i="145"/>
  <c r="W25" i="145"/>
  <c r="X25" i="145"/>
  <c r="Y25" i="145"/>
  <c r="Z25" i="145"/>
  <c r="AA25" i="145"/>
  <c r="AB25" i="145"/>
  <c r="AC25" i="145"/>
  <c r="AD25" i="145"/>
  <c r="AE25" i="145"/>
  <c r="AF25" i="145"/>
  <c r="AG25" i="145"/>
  <c r="V26" i="145"/>
  <c r="W26" i="145"/>
  <c r="X26" i="145"/>
  <c r="Y26" i="145"/>
  <c r="Z26" i="145"/>
  <c r="AA26" i="145"/>
  <c r="AB26" i="145"/>
  <c r="AC26" i="145"/>
  <c r="AD26" i="145"/>
  <c r="AE26" i="145"/>
  <c r="AF26" i="145"/>
  <c r="AG26" i="145"/>
  <c r="V27" i="145"/>
  <c r="W27" i="145"/>
  <c r="X27" i="145"/>
  <c r="Y27" i="145"/>
  <c r="Z27" i="145"/>
  <c r="AA27" i="145"/>
  <c r="AB27" i="145"/>
  <c r="AC27" i="145"/>
  <c r="AD27" i="145"/>
  <c r="AE27" i="145"/>
  <c r="AF27" i="145"/>
  <c r="AG27" i="145"/>
  <c r="V28" i="145"/>
  <c r="W28" i="145"/>
  <c r="X28" i="145"/>
  <c r="Y28" i="145"/>
  <c r="Z28" i="145"/>
  <c r="AA28" i="145"/>
  <c r="AB28" i="145"/>
  <c r="AC28" i="145"/>
  <c r="AD28" i="145"/>
  <c r="AE28" i="145"/>
  <c r="AF28" i="145"/>
  <c r="AG28" i="145"/>
  <c r="V29" i="145"/>
  <c r="W29" i="145"/>
  <c r="X29" i="145"/>
  <c r="Y29" i="145"/>
  <c r="Z29" i="145"/>
  <c r="AA29" i="145"/>
  <c r="AB29" i="145"/>
  <c r="AC29" i="145"/>
  <c r="AD29" i="145"/>
  <c r="AE29" i="145"/>
  <c r="AF29" i="145"/>
  <c r="AG29" i="145"/>
  <c r="V30" i="145"/>
  <c r="W30" i="145"/>
  <c r="X30" i="145"/>
  <c r="Y30" i="145"/>
  <c r="Z30" i="145"/>
  <c r="AA30" i="145"/>
  <c r="AB30" i="145"/>
  <c r="AC30" i="145"/>
  <c r="AD30" i="145"/>
  <c r="AE30" i="145"/>
  <c r="AF30" i="145"/>
  <c r="AG30" i="145"/>
  <c r="V31" i="145"/>
  <c r="W31" i="145"/>
  <c r="X31" i="145"/>
  <c r="Y31" i="145"/>
  <c r="Z31" i="145"/>
  <c r="AA31" i="145"/>
  <c r="AB31" i="145"/>
  <c r="AC31" i="145"/>
  <c r="AD31" i="145"/>
  <c r="AE31" i="145"/>
  <c r="AF31" i="145"/>
  <c r="AG31" i="145"/>
  <c r="V32" i="145"/>
  <c r="W32" i="145"/>
  <c r="X32" i="145"/>
  <c r="Y32" i="145"/>
  <c r="Z32" i="145"/>
  <c r="AA32" i="145"/>
  <c r="AB32" i="145"/>
  <c r="AC32" i="145"/>
  <c r="AD32" i="145"/>
  <c r="AE32" i="145"/>
  <c r="AF32" i="145"/>
  <c r="AG32" i="145"/>
  <c r="V33" i="145"/>
  <c r="W33" i="145"/>
  <c r="X33" i="145"/>
  <c r="Y33" i="145"/>
  <c r="Z33" i="145"/>
  <c r="AA33" i="145"/>
  <c r="AB33" i="145"/>
  <c r="AC33" i="145"/>
  <c r="AD33" i="145"/>
  <c r="AE33" i="145"/>
  <c r="AF33" i="145"/>
  <c r="AG33" i="145"/>
  <c r="V34" i="145"/>
  <c r="W34" i="145"/>
  <c r="X34" i="145"/>
  <c r="Y34" i="145"/>
  <c r="Z34" i="145"/>
  <c r="AA34" i="145"/>
  <c r="AB34" i="145"/>
  <c r="AC34" i="145"/>
  <c r="AD34" i="145"/>
  <c r="AE34" i="145"/>
  <c r="AF34" i="145"/>
  <c r="AG34" i="145"/>
  <c r="V35" i="145"/>
  <c r="W35" i="145"/>
  <c r="X35" i="145"/>
  <c r="Y35" i="145"/>
  <c r="Z35" i="145"/>
  <c r="AA35" i="145"/>
  <c r="AB35" i="145"/>
  <c r="AC35" i="145"/>
  <c r="AD35" i="145"/>
  <c r="AE35" i="145"/>
  <c r="AF35" i="145"/>
  <c r="AG35" i="145"/>
  <c r="V36" i="145"/>
  <c r="W36" i="145"/>
  <c r="X36" i="145"/>
  <c r="Y36" i="145"/>
  <c r="Z36" i="145"/>
  <c r="AA36" i="145"/>
  <c r="AB36" i="145"/>
  <c r="AC36" i="145"/>
  <c r="AD36" i="145"/>
  <c r="AE36" i="145"/>
  <c r="AF36" i="145"/>
  <c r="AG36" i="145"/>
  <c r="V37" i="145"/>
  <c r="W37" i="145"/>
  <c r="X37" i="145"/>
  <c r="Y37" i="145"/>
  <c r="Z37" i="145"/>
  <c r="AA37" i="145"/>
  <c r="AB37" i="145"/>
  <c r="AC37" i="145"/>
  <c r="AD37" i="145"/>
  <c r="AE37" i="145"/>
  <c r="AF37" i="145"/>
  <c r="AG37" i="145"/>
  <c r="V38" i="145"/>
  <c r="W38" i="145"/>
  <c r="X38" i="145"/>
  <c r="Y38" i="145"/>
  <c r="Z38" i="145"/>
  <c r="AA38" i="145"/>
  <c r="AB38" i="145"/>
  <c r="AC38" i="145"/>
  <c r="AD38" i="145"/>
  <c r="AE38" i="145"/>
  <c r="AF38" i="145"/>
  <c r="AG38" i="145"/>
  <c r="V39" i="145"/>
  <c r="W39" i="145"/>
  <c r="X39" i="145"/>
  <c r="Y39" i="145"/>
  <c r="Z39" i="145"/>
  <c r="AA39" i="145"/>
  <c r="AB39" i="145"/>
  <c r="AC39" i="145"/>
  <c r="AD39" i="145"/>
  <c r="AE39" i="145"/>
  <c r="AF39" i="145"/>
  <c r="AG39" i="145"/>
  <c r="V40" i="145"/>
  <c r="W40" i="145"/>
  <c r="X40" i="145"/>
  <c r="Y40" i="145"/>
  <c r="Z40" i="145"/>
  <c r="AA40" i="145"/>
  <c r="AB40" i="145"/>
  <c r="AC40" i="145"/>
  <c r="AD40" i="145"/>
  <c r="AE40" i="145"/>
  <c r="AF40" i="145"/>
  <c r="AG40" i="145"/>
  <c r="V41" i="145"/>
  <c r="W41" i="145"/>
  <c r="X41" i="145"/>
  <c r="Y41" i="145"/>
  <c r="Z41" i="145"/>
  <c r="AA41" i="145"/>
  <c r="AB41" i="145"/>
  <c r="AC41" i="145"/>
  <c r="AD41" i="145"/>
  <c r="AE41" i="145"/>
  <c r="AF41" i="145"/>
  <c r="AG41" i="145"/>
  <c r="V42" i="145"/>
  <c r="W42" i="145"/>
  <c r="X42" i="145"/>
  <c r="Y42" i="145"/>
  <c r="Z42" i="145"/>
  <c r="AA42" i="145"/>
  <c r="AB42" i="145"/>
  <c r="AC42" i="145"/>
  <c r="AD42" i="145"/>
  <c r="AE42" i="145"/>
  <c r="AF42" i="145"/>
  <c r="AG42" i="145"/>
  <c r="V43" i="145"/>
  <c r="W43" i="145"/>
  <c r="X43" i="145"/>
  <c r="Y43" i="145"/>
  <c r="Z43" i="145"/>
  <c r="AA43" i="145"/>
  <c r="AB43" i="145"/>
  <c r="AC43" i="145"/>
  <c r="AD43" i="145"/>
  <c r="AE43" i="145"/>
  <c r="AF43" i="145"/>
  <c r="AG43" i="145"/>
  <c r="V44" i="145"/>
  <c r="W44" i="145"/>
  <c r="X44" i="145"/>
  <c r="Y44" i="145"/>
  <c r="Z44" i="145"/>
  <c r="AA44" i="145"/>
  <c r="AB44" i="145"/>
  <c r="AC44" i="145"/>
  <c r="AD44" i="145"/>
  <c r="AE44" i="145"/>
  <c r="AF44" i="145"/>
  <c r="AG44" i="145"/>
  <c r="V45" i="145"/>
  <c r="W45" i="145"/>
  <c r="X45" i="145"/>
  <c r="Y45" i="145"/>
  <c r="Z45" i="145"/>
  <c r="AA45" i="145"/>
  <c r="AB45" i="145"/>
  <c r="AC45" i="145"/>
  <c r="AD45" i="145"/>
  <c r="AE45" i="145"/>
  <c r="AF45" i="145"/>
  <c r="AG45" i="145"/>
  <c r="V46" i="145"/>
  <c r="W46" i="145"/>
  <c r="X46" i="145"/>
  <c r="Y46" i="145"/>
  <c r="Z46" i="145"/>
  <c r="AA46" i="145"/>
  <c r="AB46" i="145"/>
  <c r="AC46" i="145"/>
  <c r="AD46" i="145"/>
  <c r="AE46" i="145"/>
  <c r="AF46" i="145"/>
  <c r="AG46" i="145"/>
  <c r="V47" i="145"/>
  <c r="W47" i="145"/>
  <c r="X47" i="145"/>
  <c r="Y47" i="145"/>
  <c r="Z47" i="145"/>
  <c r="AA47" i="145"/>
  <c r="AB47" i="145"/>
  <c r="AC47" i="145"/>
  <c r="AD47" i="145"/>
  <c r="AE47" i="145"/>
  <c r="AF47" i="145"/>
  <c r="AG47" i="145"/>
  <c r="V48" i="145"/>
  <c r="W48" i="145"/>
  <c r="X48" i="145"/>
  <c r="Y48" i="145"/>
  <c r="Z48" i="145"/>
  <c r="AA48" i="145"/>
  <c r="AB48" i="145"/>
  <c r="AC48" i="145"/>
  <c r="AD48" i="145"/>
  <c r="AE48" i="145"/>
  <c r="AF48" i="145"/>
  <c r="AG48" i="145"/>
  <c r="V49" i="145"/>
  <c r="W49" i="145"/>
  <c r="X49" i="145"/>
  <c r="Y49" i="145"/>
  <c r="Z49" i="145"/>
  <c r="AA49" i="145"/>
  <c r="AB49" i="145"/>
  <c r="AC49" i="145"/>
  <c r="AD49" i="145"/>
  <c r="AE49" i="145"/>
  <c r="AF49" i="145"/>
  <c r="AG49" i="145"/>
  <c r="V50" i="145"/>
  <c r="W50" i="145"/>
  <c r="X50" i="145"/>
  <c r="Y50" i="145"/>
  <c r="Z50" i="145"/>
  <c r="AA50" i="145"/>
  <c r="AB50" i="145"/>
  <c r="AC50" i="145"/>
  <c r="AD50" i="145"/>
  <c r="AE50" i="145"/>
  <c r="AF50" i="145"/>
  <c r="AG50" i="145"/>
  <c r="V51" i="145"/>
  <c r="W51" i="145"/>
  <c r="X51" i="145"/>
  <c r="Y51" i="145"/>
  <c r="Z51" i="145"/>
  <c r="AA51" i="145"/>
  <c r="AB51" i="145"/>
  <c r="AC51" i="145"/>
  <c r="AD51" i="145"/>
  <c r="AE51" i="145"/>
  <c r="AF51" i="145"/>
  <c r="AG51" i="145"/>
  <c r="V52" i="145"/>
  <c r="W52" i="145"/>
  <c r="X52" i="145"/>
  <c r="Y52" i="145"/>
  <c r="Z52" i="145"/>
  <c r="AA52" i="145"/>
  <c r="AB52" i="145"/>
  <c r="AC52" i="145"/>
  <c r="AD52" i="145"/>
  <c r="AE52" i="145"/>
  <c r="AF52" i="145"/>
  <c r="AG52" i="145"/>
  <c r="V53" i="145"/>
  <c r="W53" i="145"/>
  <c r="X53" i="145"/>
  <c r="Y53" i="145"/>
  <c r="Z53" i="145"/>
  <c r="AA53" i="145"/>
  <c r="AB53" i="145"/>
  <c r="AC53" i="145"/>
  <c r="AD53" i="145"/>
  <c r="AE53" i="145"/>
  <c r="AF53" i="145"/>
  <c r="AG53" i="145"/>
  <c r="V54" i="145"/>
  <c r="W54" i="145"/>
  <c r="X54" i="145"/>
  <c r="Y54" i="145"/>
  <c r="Z54" i="145"/>
  <c r="AA54" i="145"/>
  <c r="AB54" i="145"/>
  <c r="AC54" i="145"/>
  <c r="AD54" i="145"/>
  <c r="AE54" i="145"/>
  <c r="AF54" i="145"/>
  <c r="AG54" i="145"/>
  <c r="V55" i="145"/>
  <c r="W55" i="145"/>
  <c r="X55" i="145"/>
  <c r="Y55" i="145"/>
  <c r="Z55" i="145"/>
  <c r="AA55" i="145"/>
  <c r="AB55" i="145"/>
  <c r="AC55" i="145"/>
  <c r="AD55" i="145"/>
  <c r="AE55" i="145"/>
  <c r="AF55" i="145"/>
  <c r="AG55" i="145"/>
  <c r="V56" i="145"/>
  <c r="W56" i="145"/>
  <c r="X56" i="145"/>
  <c r="Y56" i="145"/>
  <c r="Z56" i="145"/>
  <c r="AA56" i="145"/>
  <c r="AB56" i="145"/>
  <c r="AC56" i="145"/>
  <c r="AD56" i="145"/>
  <c r="AE56" i="145"/>
  <c r="AF56" i="145"/>
  <c r="AG56" i="145"/>
  <c r="V57" i="145"/>
  <c r="W57" i="145"/>
  <c r="X57" i="145"/>
  <c r="Y57" i="145"/>
  <c r="Z57" i="145"/>
  <c r="AA57" i="145"/>
  <c r="AB57" i="145"/>
  <c r="AC57" i="145"/>
  <c r="AD57" i="145"/>
  <c r="AE57" i="145"/>
  <c r="AF57" i="145"/>
  <c r="AG57" i="145"/>
  <c r="V58" i="145"/>
  <c r="W58" i="145"/>
  <c r="X58" i="145"/>
  <c r="Y58" i="145"/>
  <c r="Z58" i="145"/>
  <c r="AA58" i="145"/>
  <c r="AB58" i="145"/>
  <c r="AC58" i="145"/>
  <c r="AD58" i="145"/>
  <c r="AE58" i="145"/>
  <c r="AF58" i="145"/>
  <c r="AG58" i="145"/>
  <c r="V59" i="145"/>
  <c r="W59" i="145"/>
  <c r="X59" i="145"/>
  <c r="Y59" i="145"/>
  <c r="Z59" i="145"/>
  <c r="AA59" i="145"/>
  <c r="AB59" i="145"/>
  <c r="AC59" i="145"/>
  <c r="AD59" i="145"/>
  <c r="AE59" i="145"/>
  <c r="AF59" i="145"/>
  <c r="AG59" i="145"/>
  <c r="V60" i="145"/>
  <c r="W60" i="145"/>
  <c r="X60" i="145"/>
  <c r="Y60" i="145"/>
  <c r="Z60" i="145"/>
  <c r="AA60" i="145"/>
  <c r="AB60" i="145"/>
  <c r="AC60" i="145"/>
  <c r="AD60" i="145"/>
  <c r="AE60" i="145"/>
  <c r="AF60" i="145"/>
  <c r="AG60" i="145"/>
  <c r="V61" i="145"/>
  <c r="W61" i="145"/>
  <c r="X61" i="145"/>
  <c r="Y61" i="145"/>
  <c r="Z61" i="145"/>
  <c r="AA61" i="145"/>
  <c r="AB61" i="145"/>
  <c r="AC61" i="145"/>
  <c r="AD61" i="145"/>
  <c r="AE61" i="145"/>
  <c r="AF61" i="145"/>
  <c r="AG61" i="145"/>
  <c r="V62" i="145"/>
  <c r="W62" i="145"/>
  <c r="X62" i="145"/>
  <c r="Y62" i="145"/>
  <c r="Z62" i="145"/>
  <c r="AA62" i="145"/>
  <c r="AB62" i="145"/>
  <c r="AC62" i="145"/>
  <c r="AD62" i="145"/>
  <c r="AE62" i="145"/>
  <c r="AF62" i="145"/>
  <c r="AG62" i="145"/>
  <c r="V63" i="145"/>
  <c r="W63" i="145"/>
  <c r="X63" i="145"/>
  <c r="Y63" i="145"/>
  <c r="Z63" i="145"/>
  <c r="AA63" i="145"/>
  <c r="AB63" i="145"/>
  <c r="AC63" i="145"/>
  <c r="AD63" i="145"/>
  <c r="AE63" i="145"/>
  <c r="AF63" i="145"/>
  <c r="AG63" i="145"/>
  <c r="V64" i="145"/>
  <c r="W64" i="145"/>
  <c r="X64" i="145"/>
  <c r="Y64" i="145"/>
  <c r="Z64" i="145"/>
  <c r="AA64" i="145"/>
  <c r="AB64" i="145"/>
  <c r="AC64" i="145"/>
  <c r="AD64" i="145"/>
  <c r="AE64" i="145"/>
  <c r="AF64" i="145"/>
  <c r="AG64" i="145"/>
  <c r="V65" i="145"/>
  <c r="W65" i="145"/>
  <c r="X65" i="145"/>
  <c r="Y65" i="145"/>
  <c r="Z65" i="145"/>
  <c r="AA65" i="145"/>
  <c r="AB65" i="145"/>
  <c r="AC65" i="145"/>
  <c r="AD65" i="145"/>
  <c r="AE65" i="145"/>
  <c r="AF65" i="145"/>
  <c r="AG65" i="145"/>
  <c r="V66" i="145"/>
  <c r="W66" i="145"/>
  <c r="X66" i="145"/>
  <c r="Y66" i="145"/>
  <c r="Z66" i="145"/>
  <c r="AA66" i="145"/>
  <c r="AB66" i="145"/>
  <c r="AC66" i="145"/>
  <c r="AD66" i="145"/>
  <c r="AE66" i="145"/>
  <c r="AF66" i="145"/>
  <c r="AG66" i="145"/>
  <c r="V67" i="145"/>
  <c r="W67" i="145"/>
  <c r="X67" i="145"/>
  <c r="Y67" i="145"/>
  <c r="Z67" i="145"/>
  <c r="AA67" i="145"/>
  <c r="AB67" i="145"/>
  <c r="AC67" i="145"/>
  <c r="AD67" i="145"/>
  <c r="AE67" i="145"/>
  <c r="AF67" i="145"/>
  <c r="AG67" i="145"/>
  <c r="V68" i="145"/>
  <c r="W68" i="145"/>
  <c r="X68" i="145"/>
  <c r="Y68" i="145"/>
  <c r="Z68" i="145"/>
  <c r="AA68" i="145"/>
  <c r="AB68" i="145"/>
  <c r="AC68" i="145"/>
  <c r="AD68" i="145"/>
  <c r="AE68" i="145"/>
  <c r="AF68" i="145"/>
  <c r="AG68" i="145"/>
  <c r="V69" i="145"/>
  <c r="W69" i="145"/>
  <c r="X69" i="145"/>
  <c r="Y69" i="145"/>
  <c r="Z69" i="145"/>
  <c r="AA69" i="145"/>
  <c r="AB69" i="145"/>
  <c r="AC69" i="145"/>
  <c r="AD69" i="145"/>
  <c r="AE69" i="145"/>
  <c r="AF69" i="145"/>
  <c r="AG69" i="145"/>
  <c r="V70" i="145"/>
  <c r="W70" i="145"/>
  <c r="X70" i="145"/>
  <c r="Y70" i="145"/>
  <c r="Z70" i="145"/>
  <c r="AA70" i="145"/>
  <c r="AB70" i="145"/>
  <c r="AC70" i="145"/>
  <c r="AD70" i="145"/>
  <c r="AE70" i="145"/>
  <c r="AF70" i="145"/>
  <c r="AG70" i="145"/>
  <c r="V71" i="145"/>
  <c r="W71" i="145"/>
  <c r="X71" i="145"/>
  <c r="Y71" i="145"/>
  <c r="Z71" i="145"/>
  <c r="AA71" i="145"/>
  <c r="AB71" i="145"/>
  <c r="AC71" i="145"/>
  <c r="AD71" i="145"/>
  <c r="AE71" i="145"/>
  <c r="AF71" i="145"/>
  <c r="AG71" i="145"/>
  <c r="V72" i="145"/>
  <c r="W72" i="145"/>
  <c r="X72" i="145"/>
  <c r="Y72" i="145"/>
  <c r="Z72" i="145"/>
  <c r="AA72" i="145"/>
  <c r="AB72" i="145"/>
  <c r="AC72" i="145"/>
  <c r="AD72" i="145"/>
  <c r="AE72" i="145"/>
  <c r="AF72" i="145"/>
  <c r="AG72" i="145"/>
  <c r="V73" i="145"/>
  <c r="W73" i="145"/>
  <c r="X73" i="145"/>
  <c r="Y73" i="145"/>
  <c r="Z73" i="145"/>
  <c r="AA73" i="145"/>
  <c r="AB73" i="145"/>
  <c r="AC73" i="145"/>
  <c r="AD73" i="145"/>
  <c r="AE73" i="145"/>
  <c r="AF73" i="145"/>
  <c r="AG73" i="145"/>
  <c r="V74" i="145"/>
  <c r="W74" i="145"/>
  <c r="X74" i="145"/>
  <c r="Y74" i="145"/>
  <c r="Z74" i="145"/>
  <c r="AA74" i="145"/>
  <c r="AB74" i="145"/>
  <c r="AC74" i="145"/>
  <c r="AD74" i="145"/>
  <c r="AE74" i="145"/>
  <c r="AF74" i="145"/>
  <c r="AG74" i="145"/>
  <c r="V75" i="145"/>
  <c r="W75" i="145"/>
  <c r="X75" i="145"/>
  <c r="Y75" i="145"/>
  <c r="Z75" i="145"/>
  <c r="AA75" i="145"/>
  <c r="AB75" i="145"/>
  <c r="AC75" i="145"/>
  <c r="AD75" i="145"/>
  <c r="AE75" i="145"/>
  <c r="AF75" i="145"/>
  <c r="AG75" i="145"/>
  <c r="V76" i="145"/>
  <c r="W76" i="145"/>
  <c r="X76" i="145"/>
  <c r="Y76" i="145"/>
  <c r="Z76" i="145"/>
  <c r="AA76" i="145"/>
  <c r="AB76" i="145"/>
  <c r="AC76" i="145"/>
  <c r="AD76" i="145"/>
  <c r="AE76" i="145"/>
  <c r="AF76" i="145"/>
  <c r="AG76" i="145"/>
  <c r="V77" i="145"/>
  <c r="W77" i="145"/>
  <c r="X77" i="145"/>
  <c r="Y77" i="145"/>
  <c r="Z77" i="145"/>
  <c r="AA77" i="145"/>
  <c r="AB77" i="145"/>
  <c r="AC77" i="145"/>
  <c r="AD77" i="145"/>
  <c r="AE77" i="145"/>
  <c r="AF77" i="145"/>
  <c r="AG77" i="145"/>
  <c r="V78" i="145"/>
  <c r="W78" i="145"/>
  <c r="X78" i="145"/>
  <c r="Y78" i="145"/>
  <c r="Z78" i="145"/>
  <c r="AA78" i="145"/>
  <c r="AB78" i="145"/>
  <c r="AC78" i="145"/>
  <c r="AD78" i="145"/>
  <c r="AE78" i="145"/>
  <c r="AF78" i="145"/>
  <c r="AG78" i="145"/>
  <c r="V79" i="145"/>
  <c r="W79" i="145"/>
  <c r="X79" i="145"/>
  <c r="Y79" i="145"/>
  <c r="Z79" i="145"/>
  <c r="AA79" i="145"/>
  <c r="AB79" i="145"/>
  <c r="AC79" i="145"/>
  <c r="AD79" i="145"/>
  <c r="AE79" i="145"/>
  <c r="AF79" i="145"/>
  <c r="AG79" i="145"/>
  <c r="V80" i="145"/>
  <c r="W80" i="145"/>
  <c r="X80" i="145"/>
  <c r="Y80" i="145"/>
  <c r="Z80" i="145"/>
  <c r="AA80" i="145"/>
  <c r="AB80" i="145"/>
  <c r="AC80" i="145"/>
  <c r="AD80" i="145"/>
  <c r="AE80" i="145"/>
  <c r="AF80" i="145"/>
  <c r="AG80" i="145"/>
  <c r="V81" i="145"/>
  <c r="W81" i="145"/>
  <c r="X81" i="145"/>
  <c r="Y81" i="145"/>
  <c r="Z81" i="145"/>
  <c r="AA81" i="145"/>
  <c r="AB81" i="145"/>
  <c r="AC81" i="145"/>
  <c r="AD81" i="145"/>
  <c r="AE81" i="145"/>
  <c r="AF81" i="145"/>
  <c r="AG81" i="145"/>
  <c r="V82" i="145"/>
  <c r="W82" i="145"/>
  <c r="X82" i="145"/>
  <c r="Y82" i="145"/>
  <c r="Z82" i="145"/>
  <c r="AA82" i="145"/>
  <c r="AB82" i="145"/>
  <c r="AC82" i="145"/>
  <c r="AD82" i="145"/>
  <c r="AE82" i="145"/>
  <c r="AF82" i="145"/>
  <c r="AG82" i="145"/>
  <c r="V83" i="145"/>
  <c r="W83" i="145"/>
  <c r="X83" i="145"/>
  <c r="Y83" i="145"/>
  <c r="Z83" i="145"/>
  <c r="AA83" i="145"/>
  <c r="AB83" i="145"/>
  <c r="AC83" i="145"/>
  <c r="AD83" i="145"/>
  <c r="AE83" i="145"/>
  <c r="AF83" i="145"/>
  <c r="AG83" i="145"/>
  <c r="V84" i="145"/>
  <c r="W84" i="145"/>
  <c r="X84" i="145"/>
  <c r="Y84" i="145"/>
  <c r="Z84" i="145"/>
  <c r="AA84" i="145"/>
  <c r="AB84" i="145"/>
  <c r="AC84" i="145"/>
  <c r="AD84" i="145"/>
  <c r="AE84" i="145"/>
  <c r="AF84" i="145"/>
  <c r="AG84" i="145"/>
  <c r="V85" i="145"/>
  <c r="W85" i="145"/>
  <c r="X85" i="145"/>
  <c r="Y85" i="145"/>
  <c r="Z85" i="145"/>
  <c r="AA85" i="145"/>
  <c r="AB85" i="145"/>
  <c r="AC85" i="145"/>
  <c r="AD85" i="145"/>
  <c r="AE85" i="145"/>
  <c r="AF85" i="145"/>
  <c r="AG85" i="145"/>
  <c r="V86" i="145"/>
  <c r="W86" i="145"/>
  <c r="X86" i="145"/>
  <c r="Y86" i="145"/>
  <c r="Z86" i="145"/>
  <c r="AA86" i="145"/>
  <c r="AB86" i="145"/>
  <c r="AC86" i="145"/>
  <c r="AD86" i="145"/>
  <c r="AE86" i="145"/>
  <c r="AF86" i="145"/>
  <c r="AG86" i="145"/>
  <c r="V87" i="145"/>
  <c r="W87" i="145"/>
  <c r="X87" i="145"/>
  <c r="Y87" i="145"/>
  <c r="Z87" i="145"/>
  <c r="AA87" i="145"/>
  <c r="AB87" i="145"/>
  <c r="AC87" i="145"/>
  <c r="AD87" i="145"/>
  <c r="AE87" i="145"/>
  <c r="AF87" i="145"/>
  <c r="AG87" i="145"/>
  <c r="V88" i="145"/>
  <c r="W88" i="145"/>
  <c r="X88" i="145"/>
  <c r="Y88" i="145"/>
  <c r="Z88" i="145"/>
  <c r="AA88" i="145"/>
  <c r="AB88" i="145"/>
  <c r="AC88" i="145"/>
  <c r="AD88" i="145"/>
  <c r="AE88" i="145"/>
  <c r="AF88" i="145"/>
  <c r="AG88" i="145"/>
  <c r="V89" i="145"/>
  <c r="W89" i="145"/>
  <c r="X89" i="145"/>
  <c r="Y89" i="145"/>
  <c r="Z89" i="145"/>
  <c r="AA89" i="145"/>
  <c r="AB89" i="145"/>
  <c r="AC89" i="145"/>
  <c r="AD89" i="145"/>
  <c r="AE89" i="145"/>
  <c r="AF89" i="145"/>
  <c r="AG89" i="145"/>
  <c r="V90" i="145"/>
  <c r="W90" i="145"/>
  <c r="X90" i="145"/>
  <c r="Y90" i="145"/>
  <c r="Z90" i="145"/>
  <c r="AA90" i="145"/>
  <c r="AB90" i="145"/>
  <c r="AC90" i="145"/>
  <c r="AD90" i="145"/>
  <c r="AE90" i="145"/>
  <c r="AF90" i="145"/>
  <c r="AG90" i="145"/>
  <c r="V91" i="145"/>
  <c r="W91" i="145"/>
  <c r="X91" i="145"/>
  <c r="Y91" i="145"/>
  <c r="Z91" i="145"/>
  <c r="AA91" i="145"/>
  <c r="AB91" i="145"/>
  <c r="AC91" i="145"/>
  <c r="AD91" i="145"/>
  <c r="AE91" i="145"/>
  <c r="AF91" i="145"/>
  <c r="AG91" i="145"/>
  <c r="V92" i="145"/>
  <c r="W92" i="145"/>
  <c r="X92" i="145"/>
  <c r="Y92" i="145"/>
  <c r="Z92" i="145"/>
  <c r="AA92" i="145"/>
  <c r="AB92" i="145"/>
  <c r="AC92" i="145"/>
  <c r="AD92" i="145"/>
  <c r="AE92" i="145"/>
  <c r="AF92" i="145"/>
  <c r="AG92" i="145"/>
  <c r="V93" i="145"/>
  <c r="W93" i="145"/>
  <c r="X93" i="145"/>
  <c r="Y93" i="145"/>
  <c r="Z93" i="145"/>
  <c r="AA93" i="145"/>
  <c r="AB93" i="145"/>
  <c r="AC93" i="145"/>
  <c r="AD93" i="145"/>
  <c r="AE93" i="145"/>
  <c r="AF93" i="145"/>
  <c r="AG93" i="145"/>
  <c r="V94" i="145"/>
  <c r="W94" i="145"/>
  <c r="X94" i="145"/>
  <c r="Y94" i="145"/>
  <c r="Z94" i="145"/>
  <c r="AA94" i="145"/>
  <c r="AB94" i="145"/>
  <c r="AC94" i="145"/>
  <c r="AD94" i="145"/>
  <c r="AE94" i="145"/>
  <c r="AF94" i="145"/>
  <c r="AG94" i="145"/>
  <c r="V95" i="145"/>
  <c r="W95" i="145"/>
  <c r="X95" i="145"/>
  <c r="Y95" i="145"/>
  <c r="Z95" i="145"/>
  <c r="AA95" i="145"/>
  <c r="AB95" i="145"/>
  <c r="AC95" i="145"/>
  <c r="AD95" i="145"/>
  <c r="AE95" i="145"/>
  <c r="AF95" i="145"/>
  <c r="AG95" i="145"/>
  <c r="V96" i="145"/>
  <c r="W96" i="145"/>
  <c r="X96" i="145"/>
  <c r="Y96" i="145"/>
  <c r="Z96" i="145"/>
  <c r="AA96" i="145"/>
  <c r="AB96" i="145"/>
  <c r="AC96" i="145"/>
  <c r="AD96" i="145"/>
  <c r="AE96" i="145"/>
  <c r="AF96" i="145"/>
  <c r="AG96" i="145"/>
  <c r="V97" i="145"/>
  <c r="W97" i="145"/>
  <c r="X97" i="145"/>
  <c r="Y97" i="145"/>
  <c r="Z97" i="145"/>
  <c r="AA97" i="145"/>
  <c r="AB97" i="145"/>
  <c r="AC97" i="145"/>
  <c r="AD97" i="145"/>
  <c r="AE97" i="145"/>
  <c r="AF97" i="145"/>
  <c r="AG97" i="145"/>
  <c r="V98" i="145"/>
  <c r="W98" i="145"/>
  <c r="X98" i="145"/>
  <c r="Y98" i="145"/>
  <c r="Z98" i="145"/>
  <c r="AA98" i="145"/>
  <c r="AB98" i="145"/>
  <c r="AC98" i="145"/>
  <c r="AD98" i="145"/>
  <c r="AE98" i="145"/>
  <c r="AF98" i="145"/>
  <c r="AG98" i="145"/>
  <c r="V99" i="145"/>
  <c r="W99" i="145"/>
  <c r="X99" i="145"/>
  <c r="Y99" i="145"/>
  <c r="Z99" i="145"/>
  <c r="AA99" i="145"/>
  <c r="AB99" i="145"/>
  <c r="AC99" i="145"/>
  <c r="AD99" i="145"/>
  <c r="AE99" i="145"/>
  <c r="AF99" i="145"/>
  <c r="AG99" i="145"/>
  <c r="V100" i="145"/>
  <c r="W100" i="145"/>
  <c r="X100" i="145"/>
  <c r="Y100" i="145"/>
  <c r="Z100" i="145"/>
  <c r="AA100" i="145"/>
  <c r="AB100" i="145"/>
  <c r="AC100" i="145"/>
  <c r="AD100" i="145"/>
  <c r="AE100" i="145"/>
  <c r="AF100" i="145"/>
  <c r="AG100" i="145"/>
  <c r="V101" i="145"/>
  <c r="W101" i="145"/>
  <c r="X101" i="145"/>
  <c r="Y101" i="145"/>
  <c r="Z101" i="145"/>
  <c r="AA101" i="145"/>
  <c r="AB101" i="145"/>
  <c r="AC101" i="145"/>
  <c r="AD101" i="145"/>
  <c r="AE101" i="145"/>
  <c r="AF101" i="145"/>
  <c r="AG101" i="145"/>
  <c r="V102" i="145"/>
  <c r="W102" i="145"/>
  <c r="X102" i="145"/>
  <c r="Y102" i="145"/>
  <c r="Z102" i="145"/>
  <c r="AA102" i="145"/>
  <c r="AB102" i="145"/>
  <c r="AC102" i="145"/>
  <c r="AD102" i="145"/>
  <c r="AE102" i="145"/>
  <c r="AF102" i="145"/>
  <c r="AG102" i="145"/>
  <c r="V103" i="145"/>
  <c r="W103" i="145"/>
  <c r="X103" i="145"/>
  <c r="Y103" i="145"/>
  <c r="Z103" i="145"/>
  <c r="AA103" i="145"/>
  <c r="AB103" i="145"/>
  <c r="AC103" i="145"/>
  <c r="AD103" i="145"/>
  <c r="AE103" i="145"/>
  <c r="AF103" i="145"/>
  <c r="AG103" i="145"/>
  <c r="V104" i="145"/>
  <c r="W104" i="145"/>
  <c r="X104" i="145"/>
  <c r="Y104" i="145"/>
  <c r="Z104" i="145"/>
  <c r="AA104" i="145"/>
  <c r="AB104" i="145"/>
  <c r="AC104" i="145"/>
  <c r="AD104" i="145"/>
  <c r="AE104" i="145"/>
  <c r="AF104" i="145"/>
  <c r="AG104" i="145"/>
  <c r="V105" i="145"/>
  <c r="W105" i="145"/>
  <c r="X105" i="145"/>
  <c r="Y105" i="145"/>
  <c r="Z105" i="145"/>
  <c r="AA105" i="145"/>
  <c r="AB105" i="145"/>
  <c r="AC105" i="145"/>
  <c r="AD105" i="145"/>
  <c r="AE105" i="145"/>
  <c r="AF105" i="145"/>
  <c r="AG105" i="145"/>
  <c r="V106" i="145"/>
  <c r="W106" i="145"/>
  <c r="X106" i="145"/>
  <c r="Y106" i="145"/>
  <c r="Z106" i="145"/>
  <c r="AA106" i="145"/>
  <c r="AB106" i="145"/>
  <c r="AC106" i="145"/>
  <c r="AD106" i="145"/>
  <c r="AE106" i="145"/>
  <c r="AF106" i="145"/>
  <c r="AG106" i="145"/>
  <c r="V107" i="145"/>
  <c r="W107" i="145"/>
  <c r="X107" i="145"/>
  <c r="Y107" i="145"/>
  <c r="Z107" i="145"/>
  <c r="AA107" i="145"/>
  <c r="AB107" i="145"/>
  <c r="AC107" i="145"/>
  <c r="AD107" i="145"/>
  <c r="AE107" i="145"/>
  <c r="AF107" i="145"/>
  <c r="AG107" i="145"/>
  <c r="V108" i="145"/>
  <c r="W108" i="145"/>
  <c r="X108" i="145"/>
  <c r="Y108" i="145"/>
  <c r="Z108" i="145"/>
  <c r="AA108" i="145"/>
  <c r="AB108" i="145"/>
  <c r="AC108" i="145"/>
  <c r="AD108" i="145"/>
  <c r="AE108" i="145"/>
  <c r="AF108" i="145"/>
  <c r="AG108" i="145"/>
  <c r="V109" i="145"/>
  <c r="W109" i="145"/>
  <c r="X109" i="145"/>
  <c r="Y109" i="145"/>
  <c r="Z109" i="145"/>
  <c r="AA109" i="145"/>
  <c r="AB109" i="145"/>
  <c r="AC109" i="145"/>
  <c r="AD109" i="145"/>
  <c r="AE109" i="145"/>
  <c r="AF109" i="145"/>
  <c r="AG109" i="145"/>
  <c r="W16" i="145"/>
  <c r="X16" i="145"/>
  <c r="Y16" i="145"/>
  <c r="Z16" i="145"/>
  <c r="AA16" i="145"/>
  <c r="AB16" i="145"/>
  <c r="AC16" i="145"/>
  <c r="AD16" i="145"/>
  <c r="AE16" i="145"/>
  <c r="AF16" i="145"/>
  <c r="AG16" i="145"/>
  <c r="V16" i="145"/>
  <c r="G17" i="145"/>
  <c r="H17" i="145"/>
  <c r="I17" i="145"/>
  <c r="J17" i="145"/>
  <c r="K17" i="145"/>
  <c r="L17" i="145"/>
  <c r="M17" i="145"/>
  <c r="N17" i="145"/>
  <c r="O17" i="145"/>
  <c r="P17" i="145"/>
  <c r="Q17" i="145"/>
  <c r="R17" i="145"/>
  <c r="G18" i="145"/>
  <c r="H18" i="145"/>
  <c r="I18" i="145"/>
  <c r="J18" i="145"/>
  <c r="K18" i="145"/>
  <c r="L18" i="145"/>
  <c r="M18" i="145"/>
  <c r="N18" i="145"/>
  <c r="O18" i="145"/>
  <c r="P18" i="145"/>
  <c r="Q18" i="145"/>
  <c r="R18" i="145"/>
  <c r="G19" i="145"/>
  <c r="H19" i="145"/>
  <c r="I19" i="145"/>
  <c r="J19" i="145"/>
  <c r="K19" i="145"/>
  <c r="L19" i="145"/>
  <c r="M19" i="145"/>
  <c r="N19" i="145"/>
  <c r="O19" i="145"/>
  <c r="P19" i="145"/>
  <c r="Q19" i="145"/>
  <c r="R19" i="145"/>
  <c r="G20" i="145"/>
  <c r="H20" i="145"/>
  <c r="I20" i="145"/>
  <c r="J20" i="145"/>
  <c r="K20" i="145"/>
  <c r="L20" i="145"/>
  <c r="M20" i="145"/>
  <c r="N20" i="145"/>
  <c r="O20" i="145"/>
  <c r="P20" i="145"/>
  <c r="Q20" i="145"/>
  <c r="R20" i="145"/>
  <c r="G21" i="145"/>
  <c r="H21" i="145"/>
  <c r="I21" i="145"/>
  <c r="J21" i="145"/>
  <c r="K21" i="145"/>
  <c r="L21" i="145"/>
  <c r="M21" i="145"/>
  <c r="N21" i="145"/>
  <c r="O21" i="145"/>
  <c r="P21" i="145"/>
  <c r="Q21" i="145"/>
  <c r="R21" i="145"/>
  <c r="G22" i="145"/>
  <c r="H22" i="145"/>
  <c r="I22" i="145"/>
  <c r="J22" i="145"/>
  <c r="K22" i="145"/>
  <c r="L22" i="145"/>
  <c r="M22" i="145"/>
  <c r="N22" i="145"/>
  <c r="O22" i="145"/>
  <c r="P22" i="145"/>
  <c r="Q22" i="145"/>
  <c r="R22" i="145"/>
  <c r="G23" i="145"/>
  <c r="H23" i="145"/>
  <c r="I23" i="145"/>
  <c r="J23" i="145"/>
  <c r="K23" i="145"/>
  <c r="L23" i="145"/>
  <c r="M23" i="145"/>
  <c r="N23" i="145"/>
  <c r="O23" i="145"/>
  <c r="P23" i="145"/>
  <c r="Q23" i="145"/>
  <c r="R23" i="145"/>
  <c r="G24" i="145"/>
  <c r="H24" i="145"/>
  <c r="I24" i="145"/>
  <c r="J24" i="145"/>
  <c r="K24" i="145"/>
  <c r="L24" i="145"/>
  <c r="M24" i="145"/>
  <c r="N24" i="145"/>
  <c r="O24" i="145"/>
  <c r="P24" i="145"/>
  <c r="Q24" i="145"/>
  <c r="R24" i="145"/>
  <c r="G25" i="145"/>
  <c r="H25" i="145"/>
  <c r="I25" i="145"/>
  <c r="J25" i="145"/>
  <c r="K25" i="145"/>
  <c r="L25" i="145"/>
  <c r="M25" i="145"/>
  <c r="N25" i="145"/>
  <c r="O25" i="145"/>
  <c r="P25" i="145"/>
  <c r="Q25" i="145"/>
  <c r="R25" i="145"/>
  <c r="G26" i="145"/>
  <c r="H26" i="145"/>
  <c r="I26" i="145"/>
  <c r="J26" i="145"/>
  <c r="K26" i="145"/>
  <c r="L26" i="145"/>
  <c r="M26" i="145"/>
  <c r="N26" i="145"/>
  <c r="O26" i="145"/>
  <c r="P26" i="145"/>
  <c r="Q26" i="145"/>
  <c r="R26" i="145"/>
  <c r="G27" i="145"/>
  <c r="H27" i="145"/>
  <c r="I27" i="145"/>
  <c r="J27" i="145"/>
  <c r="K27" i="145"/>
  <c r="L27" i="145"/>
  <c r="M27" i="145"/>
  <c r="N27" i="145"/>
  <c r="O27" i="145"/>
  <c r="P27" i="145"/>
  <c r="Q27" i="145"/>
  <c r="R27" i="145"/>
  <c r="G28" i="145"/>
  <c r="H28" i="145"/>
  <c r="I28" i="145"/>
  <c r="J28" i="145"/>
  <c r="K28" i="145"/>
  <c r="L28" i="145"/>
  <c r="M28" i="145"/>
  <c r="N28" i="145"/>
  <c r="O28" i="145"/>
  <c r="P28" i="145"/>
  <c r="Q28" i="145"/>
  <c r="R28" i="145"/>
  <c r="G29" i="145"/>
  <c r="H29" i="145"/>
  <c r="I29" i="145"/>
  <c r="J29" i="145"/>
  <c r="K29" i="145"/>
  <c r="L29" i="145"/>
  <c r="M29" i="145"/>
  <c r="N29" i="145"/>
  <c r="O29" i="145"/>
  <c r="P29" i="145"/>
  <c r="Q29" i="145"/>
  <c r="R29" i="145"/>
  <c r="G30" i="145"/>
  <c r="H30" i="145"/>
  <c r="I30" i="145"/>
  <c r="J30" i="145"/>
  <c r="K30" i="145"/>
  <c r="L30" i="145"/>
  <c r="M30" i="145"/>
  <c r="N30" i="145"/>
  <c r="O30" i="145"/>
  <c r="P30" i="145"/>
  <c r="Q30" i="145"/>
  <c r="R30" i="145"/>
  <c r="G31" i="145"/>
  <c r="H31" i="145"/>
  <c r="I31" i="145"/>
  <c r="J31" i="145"/>
  <c r="K31" i="145"/>
  <c r="L31" i="145"/>
  <c r="M31" i="145"/>
  <c r="N31" i="145"/>
  <c r="O31" i="145"/>
  <c r="P31" i="145"/>
  <c r="Q31" i="145"/>
  <c r="R31" i="145"/>
  <c r="G32" i="145"/>
  <c r="H32" i="145"/>
  <c r="I32" i="145"/>
  <c r="J32" i="145"/>
  <c r="K32" i="145"/>
  <c r="L32" i="145"/>
  <c r="M32" i="145"/>
  <c r="N32" i="145"/>
  <c r="O32" i="145"/>
  <c r="P32" i="145"/>
  <c r="Q32" i="145"/>
  <c r="R32" i="145"/>
  <c r="G33" i="145"/>
  <c r="H33" i="145"/>
  <c r="I33" i="145"/>
  <c r="J33" i="145"/>
  <c r="K33" i="145"/>
  <c r="L33" i="145"/>
  <c r="M33" i="145"/>
  <c r="N33" i="145"/>
  <c r="O33" i="145"/>
  <c r="P33" i="145"/>
  <c r="Q33" i="145"/>
  <c r="R33" i="145"/>
  <c r="G34" i="145"/>
  <c r="H34" i="145"/>
  <c r="I34" i="145"/>
  <c r="J34" i="145"/>
  <c r="K34" i="145"/>
  <c r="L34" i="145"/>
  <c r="M34" i="145"/>
  <c r="N34" i="145"/>
  <c r="O34" i="145"/>
  <c r="P34" i="145"/>
  <c r="Q34" i="145"/>
  <c r="R34" i="145"/>
  <c r="G35" i="145"/>
  <c r="H35" i="145"/>
  <c r="I35" i="145"/>
  <c r="J35" i="145"/>
  <c r="K35" i="145"/>
  <c r="L35" i="145"/>
  <c r="M35" i="145"/>
  <c r="N35" i="145"/>
  <c r="O35" i="145"/>
  <c r="P35" i="145"/>
  <c r="Q35" i="145"/>
  <c r="R35" i="145"/>
  <c r="G36" i="145"/>
  <c r="H36" i="145"/>
  <c r="I36" i="145"/>
  <c r="J36" i="145"/>
  <c r="K36" i="145"/>
  <c r="L36" i="145"/>
  <c r="M36" i="145"/>
  <c r="N36" i="145"/>
  <c r="O36" i="145"/>
  <c r="P36" i="145"/>
  <c r="Q36" i="145"/>
  <c r="R36" i="145"/>
  <c r="G37" i="145"/>
  <c r="H37" i="145"/>
  <c r="I37" i="145"/>
  <c r="J37" i="145"/>
  <c r="K37" i="145"/>
  <c r="L37" i="145"/>
  <c r="M37" i="145"/>
  <c r="N37" i="145"/>
  <c r="O37" i="145"/>
  <c r="P37" i="145"/>
  <c r="Q37" i="145"/>
  <c r="R37" i="145"/>
  <c r="G38" i="145"/>
  <c r="H38" i="145"/>
  <c r="I38" i="145"/>
  <c r="J38" i="145"/>
  <c r="K38" i="145"/>
  <c r="L38" i="145"/>
  <c r="M38" i="145"/>
  <c r="N38" i="145"/>
  <c r="O38" i="145"/>
  <c r="P38" i="145"/>
  <c r="Q38" i="145"/>
  <c r="R38" i="145"/>
  <c r="G39" i="145"/>
  <c r="H39" i="145"/>
  <c r="I39" i="145"/>
  <c r="J39" i="145"/>
  <c r="K39" i="145"/>
  <c r="L39" i="145"/>
  <c r="M39" i="145"/>
  <c r="N39" i="145"/>
  <c r="O39" i="145"/>
  <c r="P39" i="145"/>
  <c r="Q39" i="145"/>
  <c r="R39" i="145"/>
  <c r="G40" i="145"/>
  <c r="H40" i="145"/>
  <c r="I40" i="145"/>
  <c r="J40" i="145"/>
  <c r="K40" i="145"/>
  <c r="L40" i="145"/>
  <c r="M40" i="145"/>
  <c r="N40" i="145"/>
  <c r="O40" i="145"/>
  <c r="P40" i="145"/>
  <c r="Q40" i="145"/>
  <c r="R40" i="145"/>
  <c r="G41" i="145"/>
  <c r="H41" i="145"/>
  <c r="I41" i="145"/>
  <c r="J41" i="145"/>
  <c r="K41" i="145"/>
  <c r="L41" i="145"/>
  <c r="M41" i="145"/>
  <c r="N41" i="145"/>
  <c r="O41" i="145"/>
  <c r="P41" i="145"/>
  <c r="Q41" i="145"/>
  <c r="R41" i="145"/>
  <c r="G42" i="145"/>
  <c r="H42" i="145"/>
  <c r="I42" i="145"/>
  <c r="J42" i="145"/>
  <c r="K42" i="145"/>
  <c r="L42" i="145"/>
  <c r="M42" i="145"/>
  <c r="N42" i="145"/>
  <c r="O42" i="145"/>
  <c r="P42" i="145"/>
  <c r="Q42" i="145"/>
  <c r="R42" i="145"/>
  <c r="G43" i="145"/>
  <c r="H43" i="145"/>
  <c r="I43" i="145"/>
  <c r="J43" i="145"/>
  <c r="K43" i="145"/>
  <c r="L43" i="145"/>
  <c r="M43" i="145"/>
  <c r="N43" i="145"/>
  <c r="O43" i="145"/>
  <c r="P43" i="145"/>
  <c r="Q43" i="145"/>
  <c r="R43" i="145"/>
  <c r="G44" i="145"/>
  <c r="H44" i="145"/>
  <c r="I44" i="145"/>
  <c r="J44" i="145"/>
  <c r="K44" i="145"/>
  <c r="L44" i="145"/>
  <c r="M44" i="145"/>
  <c r="N44" i="145"/>
  <c r="O44" i="145"/>
  <c r="P44" i="145"/>
  <c r="Q44" i="145"/>
  <c r="R44" i="145"/>
  <c r="G45" i="145"/>
  <c r="H45" i="145"/>
  <c r="I45" i="145"/>
  <c r="J45" i="145"/>
  <c r="K45" i="145"/>
  <c r="L45" i="145"/>
  <c r="M45" i="145"/>
  <c r="N45" i="145"/>
  <c r="O45" i="145"/>
  <c r="P45" i="145"/>
  <c r="Q45" i="145"/>
  <c r="R45" i="145"/>
  <c r="G46" i="145"/>
  <c r="H46" i="145"/>
  <c r="I46" i="145"/>
  <c r="J46" i="145"/>
  <c r="K46" i="145"/>
  <c r="L46" i="145"/>
  <c r="M46" i="145"/>
  <c r="N46" i="145"/>
  <c r="O46" i="145"/>
  <c r="P46" i="145"/>
  <c r="Q46" i="145"/>
  <c r="R46" i="145"/>
  <c r="G47" i="145"/>
  <c r="H47" i="145"/>
  <c r="I47" i="145"/>
  <c r="J47" i="145"/>
  <c r="K47" i="145"/>
  <c r="L47" i="145"/>
  <c r="M47" i="145"/>
  <c r="N47" i="145"/>
  <c r="O47" i="145"/>
  <c r="P47" i="145"/>
  <c r="Q47" i="145"/>
  <c r="R47" i="145"/>
  <c r="G48" i="145"/>
  <c r="H48" i="145"/>
  <c r="I48" i="145"/>
  <c r="J48" i="145"/>
  <c r="K48" i="145"/>
  <c r="L48" i="145"/>
  <c r="M48" i="145"/>
  <c r="N48" i="145"/>
  <c r="O48" i="145"/>
  <c r="P48" i="145"/>
  <c r="Q48" i="145"/>
  <c r="R48" i="145"/>
  <c r="G49" i="145"/>
  <c r="H49" i="145"/>
  <c r="I49" i="145"/>
  <c r="J49" i="145"/>
  <c r="K49" i="145"/>
  <c r="L49" i="145"/>
  <c r="M49" i="145"/>
  <c r="N49" i="145"/>
  <c r="O49" i="145"/>
  <c r="P49" i="145"/>
  <c r="Q49" i="145"/>
  <c r="R49" i="145"/>
  <c r="G50" i="145"/>
  <c r="H50" i="145"/>
  <c r="I50" i="145"/>
  <c r="J50" i="145"/>
  <c r="K50" i="145"/>
  <c r="L50" i="145"/>
  <c r="M50" i="145"/>
  <c r="N50" i="145"/>
  <c r="O50" i="145"/>
  <c r="P50" i="145"/>
  <c r="Q50" i="145"/>
  <c r="R50" i="145"/>
  <c r="G51" i="145"/>
  <c r="H51" i="145"/>
  <c r="I51" i="145"/>
  <c r="J51" i="145"/>
  <c r="K51" i="145"/>
  <c r="L51" i="145"/>
  <c r="M51" i="145"/>
  <c r="N51" i="145"/>
  <c r="O51" i="145"/>
  <c r="P51" i="145"/>
  <c r="Q51" i="145"/>
  <c r="R51" i="145"/>
  <c r="G52" i="145"/>
  <c r="H52" i="145"/>
  <c r="I52" i="145"/>
  <c r="J52" i="145"/>
  <c r="K52" i="145"/>
  <c r="L52" i="145"/>
  <c r="M52" i="145"/>
  <c r="N52" i="145"/>
  <c r="O52" i="145"/>
  <c r="P52" i="145"/>
  <c r="Q52" i="145"/>
  <c r="R52" i="145"/>
  <c r="G53" i="145"/>
  <c r="H53" i="145"/>
  <c r="I53" i="145"/>
  <c r="J53" i="145"/>
  <c r="K53" i="145"/>
  <c r="L53" i="145"/>
  <c r="M53" i="145"/>
  <c r="N53" i="145"/>
  <c r="O53" i="145"/>
  <c r="P53" i="145"/>
  <c r="Q53" i="145"/>
  <c r="R53" i="145"/>
  <c r="G54" i="145"/>
  <c r="H54" i="145"/>
  <c r="I54" i="145"/>
  <c r="J54" i="145"/>
  <c r="K54" i="145"/>
  <c r="L54" i="145"/>
  <c r="M54" i="145"/>
  <c r="N54" i="145"/>
  <c r="O54" i="145"/>
  <c r="P54" i="145"/>
  <c r="Q54" i="145"/>
  <c r="R54" i="145"/>
  <c r="G55" i="145"/>
  <c r="H55" i="145"/>
  <c r="I55" i="145"/>
  <c r="J55" i="145"/>
  <c r="K55" i="145"/>
  <c r="L55" i="145"/>
  <c r="M55" i="145"/>
  <c r="N55" i="145"/>
  <c r="O55" i="145"/>
  <c r="P55" i="145"/>
  <c r="Q55" i="145"/>
  <c r="R55" i="145"/>
  <c r="G56" i="145"/>
  <c r="H56" i="145"/>
  <c r="I56" i="145"/>
  <c r="J56" i="145"/>
  <c r="K56" i="145"/>
  <c r="L56" i="145"/>
  <c r="M56" i="145"/>
  <c r="N56" i="145"/>
  <c r="O56" i="145"/>
  <c r="P56" i="145"/>
  <c r="Q56" i="145"/>
  <c r="R56" i="145"/>
  <c r="G57" i="145"/>
  <c r="H57" i="145"/>
  <c r="I57" i="145"/>
  <c r="J57" i="145"/>
  <c r="K57" i="145"/>
  <c r="L57" i="145"/>
  <c r="M57" i="145"/>
  <c r="N57" i="145"/>
  <c r="O57" i="145"/>
  <c r="P57" i="145"/>
  <c r="Q57" i="145"/>
  <c r="R57" i="145"/>
  <c r="G58" i="145"/>
  <c r="H58" i="145"/>
  <c r="I58" i="145"/>
  <c r="J58" i="145"/>
  <c r="K58" i="145"/>
  <c r="L58" i="145"/>
  <c r="M58" i="145"/>
  <c r="N58" i="145"/>
  <c r="O58" i="145"/>
  <c r="P58" i="145"/>
  <c r="Q58" i="145"/>
  <c r="R58" i="145"/>
  <c r="G59" i="145"/>
  <c r="H59" i="145"/>
  <c r="I59" i="145"/>
  <c r="J59" i="145"/>
  <c r="K59" i="145"/>
  <c r="L59" i="145"/>
  <c r="M59" i="145"/>
  <c r="N59" i="145"/>
  <c r="O59" i="145"/>
  <c r="P59" i="145"/>
  <c r="Q59" i="145"/>
  <c r="R59" i="145"/>
  <c r="G60" i="145"/>
  <c r="H60" i="145"/>
  <c r="I60" i="145"/>
  <c r="J60" i="145"/>
  <c r="K60" i="145"/>
  <c r="L60" i="145"/>
  <c r="M60" i="145"/>
  <c r="N60" i="145"/>
  <c r="O60" i="145"/>
  <c r="P60" i="145"/>
  <c r="Q60" i="145"/>
  <c r="R60" i="145"/>
  <c r="G61" i="145"/>
  <c r="H61" i="145"/>
  <c r="I61" i="145"/>
  <c r="J61" i="145"/>
  <c r="K61" i="145"/>
  <c r="L61" i="145"/>
  <c r="M61" i="145"/>
  <c r="N61" i="145"/>
  <c r="O61" i="145"/>
  <c r="P61" i="145"/>
  <c r="Q61" i="145"/>
  <c r="R61" i="145"/>
  <c r="G62" i="145"/>
  <c r="H62" i="145"/>
  <c r="I62" i="145"/>
  <c r="J62" i="145"/>
  <c r="K62" i="145"/>
  <c r="L62" i="145"/>
  <c r="M62" i="145"/>
  <c r="N62" i="145"/>
  <c r="O62" i="145"/>
  <c r="P62" i="145"/>
  <c r="Q62" i="145"/>
  <c r="R62" i="145"/>
  <c r="G63" i="145"/>
  <c r="H63" i="145"/>
  <c r="I63" i="145"/>
  <c r="J63" i="145"/>
  <c r="K63" i="145"/>
  <c r="L63" i="145"/>
  <c r="M63" i="145"/>
  <c r="N63" i="145"/>
  <c r="O63" i="145"/>
  <c r="P63" i="145"/>
  <c r="Q63" i="145"/>
  <c r="R63" i="145"/>
  <c r="G64" i="145"/>
  <c r="H64" i="145"/>
  <c r="I64" i="145"/>
  <c r="J64" i="145"/>
  <c r="K64" i="145"/>
  <c r="L64" i="145"/>
  <c r="M64" i="145"/>
  <c r="N64" i="145"/>
  <c r="O64" i="145"/>
  <c r="P64" i="145"/>
  <c r="Q64" i="145"/>
  <c r="R64" i="145"/>
  <c r="G65" i="145"/>
  <c r="H65" i="145"/>
  <c r="I65" i="145"/>
  <c r="J65" i="145"/>
  <c r="K65" i="145"/>
  <c r="L65" i="145"/>
  <c r="M65" i="145"/>
  <c r="N65" i="145"/>
  <c r="O65" i="145"/>
  <c r="P65" i="145"/>
  <c r="Q65" i="145"/>
  <c r="R65" i="145"/>
  <c r="G66" i="145"/>
  <c r="H66" i="145"/>
  <c r="I66" i="145"/>
  <c r="J66" i="145"/>
  <c r="K66" i="145"/>
  <c r="L66" i="145"/>
  <c r="M66" i="145"/>
  <c r="N66" i="145"/>
  <c r="O66" i="145"/>
  <c r="P66" i="145"/>
  <c r="Q66" i="145"/>
  <c r="R66" i="145"/>
  <c r="G67" i="145"/>
  <c r="H67" i="145"/>
  <c r="I67" i="145"/>
  <c r="J67" i="145"/>
  <c r="K67" i="145"/>
  <c r="L67" i="145"/>
  <c r="M67" i="145"/>
  <c r="N67" i="145"/>
  <c r="O67" i="145"/>
  <c r="P67" i="145"/>
  <c r="Q67" i="145"/>
  <c r="R67" i="145"/>
  <c r="G68" i="145"/>
  <c r="H68" i="145"/>
  <c r="I68" i="145"/>
  <c r="J68" i="145"/>
  <c r="K68" i="145"/>
  <c r="L68" i="145"/>
  <c r="M68" i="145"/>
  <c r="N68" i="145"/>
  <c r="O68" i="145"/>
  <c r="P68" i="145"/>
  <c r="Q68" i="145"/>
  <c r="R68" i="145"/>
  <c r="G69" i="145"/>
  <c r="H69" i="145"/>
  <c r="I69" i="145"/>
  <c r="J69" i="145"/>
  <c r="K69" i="145"/>
  <c r="L69" i="145"/>
  <c r="M69" i="145"/>
  <c r="N69" i="145"/>
  <c r="O69" i="145"/>
  <c r="P69" i="145"/>
  <c r="Q69" i="145"/>
  <c r="R69" i="145"/>
  <c r="G70" i="145"/>
  <c r="H70" i="145"/>
  <c r="I70" i="145"/>
  <c r="J70" i="145"/>
  <c r="K70" i="145"/>
  <c r="L70" i="145"/>
  <c r="M70" i="145"/>
  <c r="N70" i="145"/>
  <c r="O70" i="145"/>
  <c r="P70" i="145"/>
  <c r="Q70" i="145"/>
  <c r="R70" i="145"/>
  <c r="G71" i="145"/>
  <c r="H71" i="145"/>
  <c r="I71" i="145"/>
  <c r="J71" i="145"/>
  <c r="K71" i="145"/>
  <c r="L71" i="145"/>
  <c r="M71" i="145"/>
  <c r="N71" i="145"/>
  <c r="O71" i="145"/>
  <c r="P71" i="145"/>
  <c r="Q71" i="145"/>
  <c r="R71" i="145"/>
  <c r="G72" i="145"/>
  <c r="H72" i="145"/>
  <c r="I72" i="145"/>
  <c r="J72" i="145"/>
  <c r="K72" i="145"/>
  <c r="L72" i="145"/>
  <c r="M72" i="145"/>
  <c r="N72" i="145"/>
  <c r="O72" i="145"/>
  <c r="P72" i="145"/>
  <c r="Q72" i="145"/>
  <c r="R72" i="145"/>
  <c r="G73" i="145"/>
  <c r="H73" i="145"/>
  <c r="I73" i="145"/>
  <c r="J73" i="145"/>
  <c r="K73" i="145"/>
  <c r="L73" i="145"/>
  <c r="M73" i="145"/>
  <c r="N73" i="145"/>
  <c r="O73" i="145"/>
  <c r="P73" i="145"/>
  <c r="Q73" i="145"/>
  <c r="R73" i="145"/>
  <c r="G74" i="145"/>
  <c r="H74" i="145"/>
  <c r="I74" i="145"/>
  <c r="J74" i="145"/>
  <c r="K74" i="145"/>
  <c r="L74" i="145"/>
  <c r="M74" i="145"/>
  <c r="N74" i="145"/>
  <c r="O74" i="145"/>
  <c r="P74" i="145"/>
  <c r="Q74" i="145"/>
  <c r="R74" i="145"/>
  <c r="G75" i="145"/>
  <c r="H75" i="145"/>
  <c r="I75" i="145"/>
  <c r="J75" i="145"/>
  <c r="K75" i="145"/>
  <c r="L75" i="145"/>
  <c r="M75" i="145"/>
  <c r="N75" i="145"/>
  <c r="O75" i="145"/>
  <c r="P75" i="145"/>
  <c r="Q75" i="145"/>
  <c r="R75" i="145"/>
  <c r="G76" i="145"/>
  <c r="H76" i="145"/>
  <c r="I76" i="145"/>
  <c r="J76" i="145"/>
  <c r="K76" i="145"/>
  <c r="L76" i="145"/>
  <c r="M76" i="145"/>
  <c r="N76" i="145"/>
  <c r="O76" i="145"/>
  <c r="P76" i="145"/>
  <c r="Q76" i="145"/>
  <c r="R76" i="145"/>
  <c r="G77" i="145"/>
  <c r="H77" i="145"/>
  <c r="I77" i="145"/>
  <c r="J77" i="145"/>
  <c r="K77" i="145"/>
  <c r="L77" i="145"/>
  <c r="M77" i="145"/>
  <c r="N77" i="145"/>
  <c r="O77" i="145"/>
  <c r="P77" i="145"/>
  <c r="Q77" i="145"/>
  <c r="R77" i="145"/>
  <c r="G78" i="145"/>
  <c r="H78" i="145"/>
  <c r="I78" i="145"/>
  <c r="J78" i="145"/>
  <c r="K78" i="145"/>
  <c r="L78" i="145"/>
  <c r="M78" i="145"/>
  <c r="N78" i="145"/>
  <c r="O78" i="145"/>
  <c r="P78" i="145"/>
  <c r="Q78" i="145"/>
  <c r="R78" i="145"/>
  <c r="G79" i="145"/>
  <c r="H79" i="145"/>
  <c r="I79" i="145"/>
  <c r="J79" i="145"/>
  <c r="K79" i="145"/>
  <c r="L79" i="145"/>
  <c r="M79" i="145"/>
  <c r="N79" i="145"/>
  <c r="O79" i="145"/>
  <c r="P79" i="145"/>
  <c r="Q79" i="145"/>
  <c r="R79" i="145"/>
  <c r="G80" i="145"/>
  <c r="H80" i="145"/>
  <c r="I80" i="145"/>
  <c r="J80" i="145"/>
  <c r="K80" i="145"/>
  <c r="L80" i="145"/>
  <c r="M80" i="145"/>
  <c r="N80" i="145"/>
  <c r="O80" i="145"/>
  <c r="P80" i="145"/>
  <c r="Q80" i="145"/>
  <c r="R80" i="145"/>
  <c r="G81" i="145"/>
  <c r="H81" i="145"/>
  <c r="I81" i="145"/>
  <c r="J81" i="145"/>
  <c r="K81" i="145"/>
  <c r="L81" i="145"/>
  <c r="M81" i="145"/>
  <c r="N81" i="145"/>
  <c r="O81" i="145"/>
  <c r="P81" i="145"/>
  <c r="Q81" i="145"/>
  <c r="R81" i="145"/>
  <c r="G82" i="145"/>
  <c r="H82" i="145"/>
  <c r="I82" i="145"/>
  <c r="J82" i="145"/>
  <c r="K82" i="145"/>
  <c r="L82" i="145"/>
  <c r="M82" i="145"/>
  <c r="N82" i="145"/>
  <c r="O82" i="145"/>
  <c r="P82" i="145"/>
  <c r="Q82" i="145"/>
  <c r="R82" i="145"/>
  <c r="G83" i="145"/>
  <c r="H83" i="145"/>
  <c r="I83" i="145"/>
  <c r="J83" i="145"/>
  <c r="K83" i="145"/>
  <c r="L83" i="145"/>
  <c r="M83" i="145"/>
  <c r="N83" i="145"/>
  <c r="O83" i="145"/>
  <c r="P83" i="145"/>
  <c r="Q83" i="145"/>
  <c r="R83" i="145"/>
  <c r="G84" i="145"/>
  <c r="H84" i="145"/>
  <c r="I84" i="145"/>
  <c r="J84" i="145"/>
  <c r="K84" i="145"/>
  <c r="L84" i="145"/>
  <c r="M84" i="145"/>
  <c r="N84" i="145"/>
  <c r="O84" i="145"/>
  <c r="P84" i="145"/>
  <c r="Q84" i="145"/>
  <c r="R84" i="145"/>
  <c r="G85" i="145"/>
  <c r="H85" i="145"/>
  <c r="I85" i="145"/>
  <c r="J85" i="145"/>
  <c r="K85" i="145"/>
  <c r="L85" i="145"/>
  <c r="M85" i="145"/>
  <c r="N85" i="145"/>
  <c r="O85" i="145"/>
  <c r="P85" i="145"/>
  <c r="Q85" i="145"/>
  <c r="R85" i="145"/>
  <c r="G86" i="145"/>
  <c r="H86" i="145"/>
  <c r="I86" i="145"/>
  <c r="J86" i="145"/>
  <c r="K86" i="145"/>
  <c r="L86" i="145"/>
  <c r="M86" i="145"/>
  <c r="N86" i="145"/>
  <c r="O86" i="145"/>
  <c r="P86" i="145"/>
  <c r="Q86" i="145"/>
  <c r="R86" i="145"/>
  <c r="G87" i="145"/>
  <c r="H87" i="145"/>
  <c r="I87" i="145"/>
  <c r="J87" i="145"/>
  <c r="K87" i="145"/>
  <c r="L87" i="145"/>
  <c r="M87" i="145"/>
  <c r="N87" i="145"/>
  <c r="O87" i="145"/>
  <c r="P87" i="145"/>
  <c r="Q87" i="145"/>
  <c r="R87" i="145"/>
  <c r="G88" i="145"/>
  <c r="H88" i="145"/>
  <c r="I88" i="145"/>
  <c r="J88" i="145"/>
  <c r="K88" i="145"/>
  <c r="L88" i="145"/>
  <c r="M88" i="145"/>
  <c r="N88" i="145"/>
  <c r="O88" i="145"/>
  <c r="P88" i="145"/>
  <c r="Q88" i="145"/>
  <c r="R88" i="145"/>
  <c r="G89" i="145"/>
  <c r="H89" i="145"/>
  <c r="I89" i="145"/>
  <c r="J89" i="145"/>
  <c r="K89" i="145"/>
  <c r="L89" i="145"/>
  <c r="M89" i="145"/>
  <c r="N89" i="145"/>
  <c r="O89" i="145"/>
  <c r="P89" i="145"/>
  <c r="Q89" i="145"/>
  <c r="R89" i="145"/>
  <c r="G90" i="145"/>
  <c r="H90" i="145"/>
  <c r="I90" i="145"/>
  <c r="J90" i="145"/>
  <c r="K90" i="145"/>
  <c r="L90" i="145"/>
  <c r="M90" i="145"/>
  <c r="N90" i="145"/>
  <c r="O90" i="145"/>
  <c r="P90" i="145"/>
  <c r="Q90" i="145"/>
  <c r="R90" i="145"/>
  <c r="G91" i="145"/>
  <c r="H91" i="145"/>
  <c r="I91" i="145"/>
  <c r="J91" i="145"/>
  <c r="K91" i="145"/>
  <c r="L91" i="145"/>
  <c r="M91" i="145"/>
  <c r="N91" i="145"/>
  <c r="O91" i="145"/>
  <c r="P91" i="145"/>
  <c r="Q91" i="145"/>
  <c r="R91" i="145"/>
  <c r="G92" i="145"/>
  <c r="H92" i="145"/>
  <c r="I92" i="145"/>
  <c r="J92" i="145"/>
  <c r="K92" i="145"/>
  <c r="L92" i="145"/>
  <c r="M92" i="145"/>
  <c r="N92" i="145"/>
  <c r="O92" i="145"/>
  <c r="P92" i="145"/>
  <c r="Q92" i="145"/>
  <c r="R92" i="145"/>
  <c r="G93" i="145"/>
  <c r="H93" i="145"/>
  <c r="I93" i="145"/>
  <c r="J93" i="145"/>
  <c r="K93" i="145"/>
  <c r="L93" i="145"/>
  <c r="M93" i="145"/>
  <c r="N93" i="145"/>
  <c r="O93" i="145"/>
  <c r="P93" i="145"/>
  <c r="Q93" i="145"/>
  <c r="R93" i="145"/>
  <c r="G94" i="145"/>
  <c r="H94" i="145"/>
  <c r="I94" i="145"/>
  <c r="J94" i="145"/>
  <c r="K94" i="145"/>
  <c r="L94" i="145"/>
  <c r="M94" i="145"/>
  <c r="N94" i="145"/>
  <c r="O94" i="145"/>
  <c r="P94" i="145"/>
  <c r="Q94" i="145"/>
  <c r="R94" i="145"/>
  <c r="G95" i="145"/>
  <c r="H95" i="145"/>
  <c r="I95" i="145"/>
  <c r="J95" i="145"/>
  <c r="K95" i="145"/>
  <c r="L95" i="145"/>
  <c r="M95" i="145"/>
  <c r="N95" i="145"/>
  <c r="O95" i="145"/>
  <c r="P95" i="145"/>
  <c r="Q95" i="145"/>
  <c r="R95" i="145"/>
  <c r="G96" i="145"/>
  <c r="H96" i="145"/>
  <c r="I96" i="145"/>
  <c r="J96" i="145"/>
  <c r="K96" i="145"/>
  <c r="L96" i="145"/>
  <c r="M96" i="145"/>
  <c r="N96" i="145"/>
  <c r="O96" i="145"/>
  <c r="P96" i="145"/>
  <c r="Q96" i="145"/>
  <c r="R96" i="145"/>
  <c r="G97" i="145"/>
  <c r="H97" i="145"/>
  <c r="I97" i="145"/>
  <c r="J97" i="145"/>
  <c r="K97" i="145"/>
  <c r="L97" i="145"/>
  <c r="M97" i="145"/>
  <c r="N97" i="145"/>
  <c r="O97" i="145"/>
  <c r="P97" i="145"/>
  <c r="Q97" i="145"/>
  <c r="R97" i="145"/>
  <c r="G98" i="145"/>
  <c r="H98" i="145"/>
  <c r="I98" i="145"/>
  <c r="J98" i="145"/>
  <c r="K98" i="145"/>
  <c r="L98" i="145"/>
  <c r="M98" i="145"/>
  <c r="N98" i="145"/>
  <c r="O98" i="145"/>
  <c r="P98" i="145"/>
  <c r="Q98" i="145"/>
  <c r="R98" i="145"/>
  <c r="G99" i="145"/>
  <c r="H99" i="145"/>
  <c r="I99" i="145"/>
  <c r="J99" i="145"/>
  <c r="K99" i="145"/>
  <c r="L99" i="145"/>
  <c r="M99" i="145"/>
  <c r="N99" i="145"/>
  <c r="O99" i="145"/>
  <c r="P99" i="145"/>
  <c r="Q99" i="145"/>
  <c r="R99" i="145"/>
  <c r="G100" i="145"/>
  <c r="H100" i="145"/>
  <c r="I100" i="145"/>
  <c r="J100" i="145"/>
  <c r="K100" i="145"/>
  <c r="L100" i="145"/>
  <c r="M100" i="145"/>
  <c r="N100" i="145"/>
  <c r="O100" i="145"/>
  <c r="P100" i="145"/>
  <c r="Q100" i="145"/>
  <c r="R100" i="145"/>
  <c r="G101" i="145"/>
  <c r="H101" i="145"/>
  <c r="I101" i="145"/>
  <c r="J101" i="145"/>
  <c r="K101" i="145"/>
  <c r="L101" i="145"/>
  <c r="M101" i="145"/>
  <c r="N101" i="145"/>
  <c r="O101" i="145"/>
  <c r="P101" i="145"/>
  <c r="Q101" i="145"/>
  <c r="R101" i="145"/>
  <c r="G102" i="145"/>
  <c r="H102" i="145"/>
  <c r="I102" i="145"/>
  <c r="J102" i="145"/>
  <c r="K102" i="145"/>
  <c r="L102" i="145"/>
  <c r="M102" i="145"/>
  <c r="N102" i="145"/>
  <c r="O102" i="145"/>
  <c r="P102" i="145"/>
  <c r="Q102" i="145"/>
  <c r="R102" i="145"/>
  <c r="G103" i="145"/>
  <c r="H103" i="145"/>
  <c r="I103" i="145"/>
  <c r="J103" i="145"/>
  <c r="K103" i="145"/>
  <c r="L103" i="145"/>
  <c r="M103" i="145"/>
  <c r="N103" i="145"/>
  <c r="O103" i="145"/>
  <c r="P103" i="145"/>
  <c r="Q103" i="145"/>
  <c r="R103" i="145"/>
  <c r="G104" i="145"/>
  <c r="H104" i="145"/>
  <c r="I104" i="145"/>
  <c r="J104" i="145"/>
  <c r="K104" i="145"/>
  <c r="L104" i="145"/>
  <c r="M104" i="145"/>
  <c r="N104" i="145"/>
  <c r="O104" i="145"/>
  <c r="P104" i="145"/>
  <c r="Q104" i="145"/>
  <c r="R104" i="145"/>
  <c r="G105" i="145"/>
  <c r="H105" i="145"/>
  <c r="I105" i="145"/>
  <c r="J105" i="145"/>
  <c r="K105" i="145"/>
  <c r="L105" i="145"/>
  <c r="M105" i="145"/>
  <c r="N105" i="145"/>
  <c r="O105" i="145"/>
  <c r="P105" i="145"/>
  <c r="Q105" i="145"/>
  <c r="R105" i="145"/>
  <c r="G106" i="145"/>
  <c r="H106" i="145"/>
  <c r="I106" i="145"/>
  <c r="J106" i="145"/>
  <c r="K106" i="145"/>
  <c r="L106" i="145"/>
  <c r="M106" i="145"/>
  <c r="N106" i="145"/>
  <c r="O106" i="145"/>
  <c r="P106" i="145"/>
  <c r="Q106" i="145"/>
  <c r="R106" i="145"/>
  <c r="G107" i="145"/>
  <c r="H107" i="145"/>
  <c r="I107" i="145"/>
  <c r="J107" i="145"/>
  <c r="K107" i="145"/>
  <c r="L107" i="145"/>
  <c r="M107" i="145"/>
  <c r="N107" i="145"/>
  <c r="O107" i="145"/>
  <c r="P107" i="145"/>
  <c r="Q107" i="145"/>
  <c r="R107" i="145"/>
  <c r="G108" i="145"/>
  <c r="H108" i="145"/>
  <c r="I108" i="145"/>
  <c r="J108" i="145"/>
  <c r="K108" i="145"/>
  <c r="L108" i="145"/>
  <c r="M108" i="145"/>
  <c r="N108" i="145"/>
  <c r="O108" i="145"/>
  <c r="P108" i="145"/>
  <c r="Q108" i="145"/>
  <c r="R108" i="145"/>
  <c r="G109" i="145"/>
  <c r="H109" i="145"/>
  <c r="I109" i="145"/>
  <c r="J109" i="145"/>
  <c r="K109" i="145"/>
  <c r="L109" i="145"/>
  <c r="M109" i="145"/>
  <c r="N109" i="145"/>
  <c r="O109" i="145"/>
  <c r="P109" i="145"/>
  <c r="Q109" i="145"/>
  <c r="R109" i="145"/>
  <c r="H16" i="145"/>
  <c r="I16" i="145"/>
  <c r="J16" i="145"/>
  <c r="K16" i="145"/>
  <c r="L16" i="145"/>
  <c r="M16" i="145"/>
  <c r="N16" i="145"/>
  <c r="O16" i="145"/>
  <c r="P16" i="145"/>
  <c r="Q16" i="145"/>
  <c r="R16" i="145"/>
  <c r="G16" i="145"/>
  <c r="D1144" i="145"/>
  <c r="D1145" i="145"/>
  <c r="D1146" i="145"/>
  <c r="D1147" i="145"/>
  <c r="D1148" i="145"/>
  <c r="D1149" i="145"/>
  <c r="D1150" i="145"/>
  <c r="D1151" i="145"/>
  <c r="D1152" i="145"/>
  <c r="D1153" i="145"/>
  <c r="D1154" i="145"/>
  <c r="D1155" i="145"/>
  <c r="D1156" i="145"/>
  <c r="D1157" i="145"/>
  <c r="D1158" i="145"/>
  <c r="D1159" i="145"/>
  <c r="D1160" i="145"/>
  <c r="D1161" i="145"/>
  <c r="D1162" i="145"/>
  <c r="D1163" i="145"/>
  <c r="D1164" i="145"/>
  <c r="D1165" i="145"/>
  <c r="D1166" i="145"/>
  <c r="D1167" i="145"/>
  <c r="D1168" i="145"/>
  <c r="D1169" i="145"/>
  <c r="D1170" i="145"/>
  <c r="D1171" i="145"/>
  <c r="D1172" i="145"/>
  <c r="D1173" i="145"/>
  <c r="D1174" i="145"/>
  <c r="D1175" i="145"/>
  <c r="D1176" i="145"/>
  <c r="D1177" i="145"/>
  <c r="D1178" i="145"/>
  <c r="D1179" i="145"/>
  <c r="D1180" i="145"/>
  <c r="D1181" i="145"/>
  <c r="D1182" i="145"/>
  <c r="D1183" i="145"/>
  <c r="D1184" i="145"/>
  <c r="D1185" i="145"/>
  <c r="D1186" i="145"/>
  <c r="D1187" i="145"/>
  <c r="D1188" i="145"/>
  <c r="D1189" i="145"/>
  <c r="D1190" i="145"/>
  <c r="D1191" i="145"/>
  <c r="D1192" i="145"/>
  <c r="D1193" i="145"/>
  <c r="D1194" i="145"/>
  <c r="D1195" i="145"/>
  <c r="D1196" i="145"/>
  <c r="D1197" i="145"/>
  <c r="D1198" i="145"/>
  <c r="D1199" i="145"/>
  <c r="D1200" i="145"/>
  <c r="D1201" i="145"/>
  <c r="D1202" i="145"/>
  <c r="D1203" i="145"/>
  <c r="D1204" i="145"/>
  <c r="D1205" i="145"/>
  <c r="D1206" i="145"/>
  <c r="D1207" i="145"/>
  <c r="D1208" i="145"/>
  <c r="D1209" i="145"/>
  <c r="D1210" i="145"/>
  <c r="D1211" i="145"/>
  <c r="D1212" i="145"/>
  <c r="D1213" i="145"/>
  <c r="D1214" i="145"/>
  <c r="D1215" i="145"/>
  <c r="A1144" i="145"/>
  <c r="A1145" i="145"/>
  <c r="A1146" i="145"/>
  <c r="A1147" i="145"/>
  <c r="A1148" i="145"/>
  <c r="A1149" i="145"/>
  <c r="A1150" i="145"/>
  <c r="A1151" i="145"/>
  <c r="A1152" i="145"/>
  <c r="A1153" i="145"/>
  <c r="A1154" i="145"/>
  <c r="A1155" i="145"/>
  <c r="A1156" i="145"/>
  <c r="A1157" i="145"/>
  <c r="A1158" i="145"/>
  <c r="A1159" i="145"/>
  <c r="A1160" i="145"/>
  <c r="A1161" i="145"/>
  <c r="A1162" i="145"/>
  <c r="A1163" i="145"/>
  <c r="A1164" i="145"/>
  <c r="A1165" i="145"/>
  <c r="A1166" i="145"/>
  <c r="A1167" i="145"/>
  <c r="A1168" i="145"/>
  <c r="A1169" i="145"/>
  <c r="A1170" i="145"/>
  <c r="A1171" i="145"/>
  <c r="A1172" i="145"/>
  <c r="A1173" i="145"/>
  <c r="A1174" i="145"/>
  <c r="A1175" i="145"/>
  <c r="A1176" i="145"/>
  <c r="A1177" i="145"/>
  <c r="A1178" i="145"/>
  <c r="A1179" i="145"/>
  <c r="A1180" i="145"/>
  <c r="A1181" i="145"/>
  <c r="A1182" i="145"/>
  <c r="A1183" i="145"/>
  <c r="A1184" i="145"/>
  <c r="A1185" i="145"/>
  <c r="A1186" i="145"/>
  <c r="A1187" i="145"/>
  <c r="A1188" i="145"/>
  <c r="A1189" i="145"/>
  <c r="A1190" i="145"/>
  <c r="A1191" i="145"/>
  <c r="A1192" i="145"/>
  <c r="A1193" i="145"/>
  <c r="A1194" i="145"/>
  <c r="A1195" i="145"/>
  <c r="A1196" i="145"/>
  <c r="A1197" i="145"/>
  <c r="A1198" i="145"/>
  <c r="A1199" i="145"/>
  <c r="A1200" i="145"/>
  <c r="A1201" i="145"/>
  <c r="A1202" i="145"/>
  <c r="A1203" i="145"/>
  <c r="A1204" i="145"/>
  <c r="A1205" i="145"/>
  <c r="A1206" i="145"/>
  <c r="A1207" i="145"/>
  <c r="A1208" i="145"/>
  <c r="A1209" i="145"/>
  <c r="A1210" i="145"/>
  <c r="A1211" i="145"/>
  <c r="A1212" i="145"/>
  <c r="A1213" i="145"/>
  <c r="A1214" i="145"/>
  <c r="A1215" i="145"/>
  <c r="V110" i="144"/>
  <c r="W110" i="144"/>
  <c r="X110" i="144"/>
  <c r="Y110" i="144"/>
  <c r="Z110" i="144"/>
  <c r="AA110" i="144"/>
  <c r="AB110" i="144"/>
  <c r="AH110" i="144" s="1"/>
  <c r="AC110" i="144"/>
  <c r="AD110" i="144"/>
  <c r="AE110" i="144"/>
  <c r="AF110" i="144"/>
  <c r="AG110" i="144"/>
  <c r="V111" i="144"/>
  <c r="W111" i="144"/>
  <c r="X111" i="144"/>
  <c r="AH111" i="144" s="1"/>
  <c r="Y111" i="144"/>
  <c r="Z111" i="144"/>
  <c r="AA111" i="144"/>
  <c r="AB111" i="144"/>
  <c r="AC111" i="144"/>
  <c r="AD111" i="144"/>
  <c r="AE111" i="144"/>
  <c r="AF111" i="144"/>
  <c r="AG111" i="144"/>
  <c r="V112" i="144"/>
  <c r="W112" i="144"/>
  <c r="X112" i="144"/>
  <c r="Y112" i="144"/>
  <c r="Z112" i="144"/>
  <c r="AA112" i="144"/>
  <c r="AH112" i="144" s="1"/>
  <c r="AB112" i="144"/>
  <c r="AC112" i="144"/>
  <c r="AD112" i="144"/>
  <c r="AE112" i="144"/>
  <c r="AF112" i="144"/>
  <c r="AG112" i="144"/>
  <c r="V113" i="144"/>
  <c r="AH113" i="144" s="1"/>
  <c r="W113" i="144"/>
  <c r="X113" i="144"/>
  <c r="Y113" i="144"/>
  <c r="Z113" i="144"/>
  <c r="AA113" i="144"/>
  <c r="AB113" i="144"/>
  <c r="AC113" i="144"/>
  <c r="AD113" i="144"/>
  <c r="AE113" i="144"/>
  <c r="AF113" i="144"/>
  <c r="AG113" i="144"/>
  <c r="V114" i="144"/>
  <c r="W114" i="144"/>
  <c r="X114" i="144"/>
  <c r="AH114" i="144" s="1"/>
  <c r="Y114" i="144"/>
  <c r="Z114" i="144"/>
  <c r="AA114" i="144"/>
  <c r="AB114" i="144"/>
  <c r="AC114" i="144"/>
  <c r="AD114" i="144"/>
  <c r="AE114" i="144"/>
  <c r="AF114" i="144"/>
  <c r="AG114" i="144"/>
  <c r="V115" i="144"/>
  <c r="W115" i="144"/>
  <c r="X115" i="144"/>
  <c r="Y115" i="144"/>
  <c r="Z115" i="144"/>
  <c r="AA115" i="144"/>
  <c r="AH115" i="144" s="1"/>
  <c r="AB115" i="144"/>
  <c r="AC115" i="144"/>
  <c r="AD115" i="144"/>
  <c r="AE115" i="144"/>
  <c r="AF115" i="144"/>
  <c r="AG115" i="144"/>
  <c r="G110" i="144"/>
  <c r="H110" i="144"/>
  <c r="I110" i="144"/>
  <c r="J110" i="144"/>
  <c r="K110" i="144"/>
  <c r="L110" i="144"/>
  <c r="S110" i="144" s="1"/>
  <c r="M110" i="144"/>
  <c r="N110" i="144"/>
  <c r="O110" i="144"/>
  <c r="P110" i="144"/>
  <c r="Q110" i="144"/>
  <c r="R110" i="144"/>
  <c r="G111" i="144"/>
  <c r="H111" i="144"/>
  <c r="S111" i="144" s="1"/>
  <c r="I111" i="144"/>
  <c r="J111" i="144"/>
  <c r="K111" i="144"/>
  <c r="L111" i="144"/>
  <c r="M111" i="144"/>
  <c r="N111" i="144"/>
  <c r="O111" i="144"/>
  <c r="P111" i="144"/>
  <c r="Q111" i="144"/>
  <c r="R111" i="144"/>
  <c r="G112" i="144"/>
  <c r="H112" i="144"/>
  <c r="I112" i="144"/>
  <c r="J112" i="144"/>
  <c r="K112" i="144"/>
  <c r="S112" i="144" s="1"/>
  <c r="L112" i="144"/>
  <c r="M112" i="144"/>
  <c r="N112" i="144"/>
  <c r="O112" i="144"/>
  <c r="P112" i="144"/>
  <c r="Q112" i="144"/>
  <c r="R112" i="144"/>
  <c r="G113" i="144"/>
  <c r="S113" i="144" s="1"/>
  <c r="H113" i="144"/>
  <c r="I113" i="144"/>
  <c r="J113" i="144"/>
  <c r="K113" i="144"/>
  <c r="L113" i="144"/>
  <c r="M113" i="144"/>
  <c r="N113" i="144"/>
  <c r="O113" i="144"/>
  <c r="P113" i="144"/>
  <c r="Q113" i="144"/>
  <c r="R113" i="144"/>
  <c r="G114" i="144"/>
  <c r="H114" i="144"/>
  <c r="S114" i="144" s="1"/>
  <c r="I114" i="144"/>
  <c r="J114" i="144"/>
  <c r="K114" i="144"/>
  <c r="L114" i="144"/>
  <c r="M114" i="144"/>
  <c r="N114" i="144"/>
  <c r="O114" i="144"/>
  <c r="P114" i="144"/>
  <c r="Q114" i="144"/>
  <c r="R114" i="144"/>
  <c r="G115" i="144"/>
  <c r="H115" i="144"/>
  <c r="I115" i="144"/>
  <c r="J115" i="144"/>
  <c r="S115" i="144" s="1"/>
  <c r="K115" i="144"/>
  <c r="L115" i="144"/>
  <c r="M115" i="144"/>
  <c r="N115" i="144"/>
  <c r="O115" i="144"/>
  <c r="P115" i="144"/>
  <c r="Q115" i="144"/>
  <c r="R115" i="144"/>
  <c r="V17" i="144"/>
  <c r="W17" i="144"/>
  <c r="X17" i="144"/>
  <c r="Y17" i="144"/>
  <c r="Z17" i="144"/>
  <c r="AA17" i="144"/>
  <c r="AB17" i="144"/>
  <c r="AC17" i="144"/>
  <c r="AD17" i="144"/>
  <c r="AE17" i="144"/>
  <c r="AF17" i="144"/>
  <c r="AG17" i="144"/>
  <c r="V18" i="144"/>
  <c r="W18" i="144"/>
  <c r="X18" i="144"/>
  <c r="Y18" i="144"/>
  <c r="Z18" i="144"/>
  <c r="AA18" i="144"/>
  <c r="AB18" i="144"/>
  <c r="AC18" i="144"/>
  <c r="AD18" i="144"/>
  <c r="AE18" i="144"/>
  <c r="AF18" i="144"/>
  <c r="AG18" i="144"/>
  <c r="V19" i="144"/>
  <c r="W19" i="144"/>
  <c r="X19" i="144"/>
  <c r="Y19" i="144"/>
  <c r="Z19" i="144"/>
  <c r="AA19" i="144"/>
  <c r="AB19" i="144"/>
  <c r="AC19" i="144"/>
  <c r="AD19" i="144"/>
  <c r="AE19" i="144"/>
  <c r="AF19" i="144"/>
  <c r="AG19" i="144"/>
  <c r="V20" i="144"/>
  <c r="W20" i="144"/>
  <c r="X20" i="144"/>
  <c r="Y20" i="144"/>
  <c r="Z20" i="144"/>
  <c r="AA20" i="144"/>
  <c r="AB20" i="144"/>
  <c r="AC20" i="144"/>
  <c r="AD20" i="144"/>
  <c r="AE20" i="144"/>
  <c r="AF20" i="144"/>
  <c r="AG20" i="144"/>
  <c r="V21" i="144"/>
  <c r="W21" i="144"/>
  <c r="X21" i="144"/>
  <c r="Y21" i="144"/>
  <c r="Z21" i="144"/>
  <c r="AA21" i="144"/>
  <c r="AB21" i="144"/>
  <c r="AC21" i="144"/>
  <c r="AD21" i="144"/>
  <c r="AE21" i="144"/>
  <c r="AF21" i="144"/>
  <c r="AG21" i="144"/>
  <c r="V22" i="144"/>
  <c r="W22" i="144"/>
  <c r="X22" i="144"/>
  <c r="Y22" i="144"/>
  <c r="Z22" i="144"/>
  <c r="AA22" i="144"/>
  <c r="AB22" i="144"/>
  <c r="AC22" i="144"/>
  <c r="AD22" i="144"/>
  <c r="AE22" i="144"/>
  <c r="AF22" i="144"/>
  <c r="AG22" i="144"/>
  <c r="V23" i="144"/>
  <c r="W23" i="144"/>
  <c r="X23" i="144"/>
  <c r="Y23" i="144"/>
  <c r="Z23" i="144"/>
  <c r="AA23" i="144"/>
  <c r="AB23" i="144"/>
  <c r="AC23" i="144"/>
  <c r="AD23" i="144"/>
  <c r="AE23" i="144"/>
  <c r="AF23" i="144"/>
  <c r="AG23" i="144"/>
  <c r="V24" i="144"/>
  <c r="W24" i="144"/>
  <c r="X24" i="144"/>
  <c r="Y24" i="144"/>
  <c r="Z24" i="144"/>
  <c r="AA24" i="144"/>
  <c r="AB24" i="144"/>
  <c r="AC24" i="144"/>
  <c r="AD24" i="144"/>
  <c r="AE24" i="144"/>
  <c r="AF24" i="144"/>
  <c r="AG24" i="144"/>
  <c r="V25" i="144"/>
  <c r="W25" i="144"/>
  <c r="X25" i="144"/>
  <c r="Y25" i="144"/>
  <c r="Z25" i="144"/>
  <c r="AA25" i="144"/>
  <c r="AB25" i="144"/>
  <c r="AC25" i="144"/>
  <c r="AD25" i="144"/>
  <c r="AE25" i="144"/>
  <c r="AF25" i="144"/>
  <c r="AG25" i="144"/>
  <c r="V26" i="144"/>
  <c r="W26" i="144"/>
  <c r="X26" i="144"/>
  <c r="Y26" i="144"/>
  <c r="Z26" i="144"/>
  <c r="AA26" i="144"/>
  <c r="AB26" i="144"/>
  <c r="AC26" i="144"/>
  <c r="AD26" i="144"/>
  <c r="AE26" i="144"/>
  <c r="AF26" i="144"/>
  <c r="AG26" i="144"/>
  <c r="V27" i="144"/>
  <c r="W27" i="144"/>
  <c r="X27" i="144"/>
  <c r="Y27" i="144"/>
  <c r="Z27" i="144"/>
  <c r="AA27" i="144"/>
  <c r="AB27" i="144"/>
  <c r="AC27" i="144"/>
  <c r="AD27" i="144"/>
  <c r="AE27" i="144"/>
  <c r="AF27" i="144"/>
  <c r="AG27" i="144"/>
  <c r="V28" i="144"/>
  <c r="W28" i="144"/>
  <c r="X28" i="144"/>
  <c r="Y28" i="144"/>
  <c r="Z28" i="144"/>
  <c r="AA28" i="144"/>
  <c r="AB28" i="144"/>
  <c r="AC28" i="144"/>
  <c r="AD28" i="144"/>
  <c r="AE28" i="144"/>
  <c r="AF28" i="144"/>
  <c r="AG28" i="144"/>
  <c r="V29" i="144"/>
  <c r="W29" i="144"/>
  <c r="X29" i="144"/>
  <c r="Y29" i="144"/>
  <c r="Z29" i="144"/>
  <c r="AA29" i="144"/>
  <c r="AB29" i="144"/>
  <c r="AC29" i="144"/>
  <c r="AD29" i="144"/>
  <c r="AE29" i="144"/>
  <c r="AF29" i="144"/>
  <c r="AG29" i="144"/>
  <c r="V30" i="144"/>
  <c r="W30" i="144"/>
  <c r="X30" i="144"/>
  <c r="Y30" i="144"/>
  <c r="Z30" i="144"/>
  <c r="AA30" i="144"/>
  <c r="AB30" i="144"/>
  <c r="AC30" i="144"/>
  <c r="AD30" i="144"/>
  <c r="AE30" i="144"/>
  <c r="AF30" i="144"/>
  <c r="AG30" i="144"/>
  <c r="V31" i="144"/>
  <c r="W31" i="144"/>
  <c r="X31" i="144"/>
  <c r="Y31" i="144"/>
  <c r="Z31" i="144"/>
  <c r="AA31" i="144"/>
  <c r="AB31" i="144"/>
  <c r="AC31" i="144"/>
  <c r="AD31" i="144"/>
  <c r="AE31" i="144"/>
  <c r="AF31" i="144"/>
  <c r="AG31" i="144"/>
  <c r="V32" i="144"/>
  <c r="W32" i="144"/>
  <c r="X32" i="144"/>
  <c r="Y32" i="144"/>
  <c r="Z32" i="144"/>
  <c r="AA32" i="144"/>
  <c r="AB32" i="144"/>
  <c r="AC32" i="144"/>
  <c r="AD32" i="144"/>
  <c r="AE32" i="144"/>
  <c r="AF32" i="144"/>
  <c r="AG32" i="144"/>
  <c r="V33" i="144"/>
  <c r="W33" i="144"/>
  <c r="X33" i="144"/>
  <c r="Y33" i="144"/>
  <c r="Z33" i="144"/>
  <c r="AA33" i="144"/>
  <c r="AB33" i="144"/>
  <c r="AC33" i="144"/>
  <c r="AD33" i="144"/>
  <c r="AE33" i="144"/>
  <c r="AF33" i="144"/>
  <c r="AG33" i="144"/>
  <c r="V34" i="144"/>
  <c r="W34" i="144"/>
  <c r="X34" i="144"/>
  <c r="Y34" i="144"/>
  <c r="Z34" i="144"/>
  <c r="AA34" i="144"/>
  <c r="AB34" i="144"/>
  <c r="AC34" i="144"/>
  <c r="AD34" i="144"/>
  <c r="AE34" i="144"/>
  <c r="AF34" i="144"/>
  <c r="AG34" i="144"/>
  <c r="V35" i="144"/>
  <c r="W35" i="144"/>
  <c r="X35" i="144"/>
  <c r="Y35" i="144"/>
  <c r="Z35" i="144"/>
  <c r="AA35" i="144"/>
  <c r="AB35" i="144"/>
  <c r="AC35" i="144"/>
  <c r="AD35" i="144"/>
  <c r="AE35" i="144"/>
  <c r="AF35" i="144"/>
  <c r="AG35" i="144"/>
  <c r="V36" i="144"/>
  <c r="W36" i="144"/>
  <c r="X36" i="144"/>
  <c r="Y36" i="144"/>
  <c r="Z36" i="144"/>
  <c r="AA36" i="144"/>
  <c r="AB36" i="144"/>
  <c r="AC36" i="144"/>
  <c r="AD36" i="144"/>
  <c r="AE36" i="144"/>
  <c r="AF36" i="144"/>
  <c r="AG36" i="144"/>
  <c r="V37" i="144"/>
  <c r="W37" i="144"/>
  <c r="X37" i="144"/>
  <c r="Y37" i="144"/>
  <c r="Z37" i="144"/>
  <c r="AA37" i="144"/>
  <c r="AB37" i="144"/>
  <c r="AC37" i="144"/>
  <c r="AD37" i="144"/>
  <c r="AE37" i="144"/>
  <c r="AF37" i="144"/>
  <c r="AG37" i="144"/>
  <c r="V38" i="144"/>
  <c r="W38" i="144"/>
  <c r="X38" i="144"/>
  <c r="Y38" i="144"/>
  <c r="Z38" i="144"/>
  <c r="AA38" i="144"/>
  <c r="AB38" i="144"/>
  <c r="AC38" i="144"/>
  <c r="AD38" i="144"/>
  <c r="AE38" i="144"/>
  <c r="AF38" i="144"/>
  <c r="AG38" i="144"/>
  <c r="V39" i="144"/>
  <c r="W39" i="144"/>
  <c r="X39" i="144"/>
  <c r="Y39" i="144"/>
  <c r="Z39" i="144"/>
  <c r="AA39" i="144"/>
  <c r="AB39" i="144"/>
  <c r="AC39" i="144"/>
  <c r="AD39" i="144"/>
  <c r="AE39" i="144"/>
  <c r="AF39" i="144"/>
  <c r="AG39" i="144"/>
  <c r="V40" i="144"/>
  <c r="W40" i="144"/>
  <c r="X40" i="144"/>
  <c r="Y40" i="144"/>
  <c r="Z40" i="144"/>
  <c r="AA40" i="144"/>
  <c r="AB40" i="144"/>
  <c r="AC40" i="144"/>
  <c r="AD40" i="144"/>
  <c r="AE40" i="144"/>
  <c r="AF40" i="144"/>
  <c r="AG40" i="144"/>
  <c r="V41" i="144"/>
  <c r="W41" i="144"/>
  <c r="X41" i="144"/>
  <c r="Y41" i="144"/>
  <c r="Z41" i="144"/>
  <c r="AA41" i="144"/>
  <c r="AB41" i="144"/>
  <c r="AC41" i="144"/>
  <c r="AD41" i="144"/>
  <c r="AE41" i="144"/>
  <c r="AF41" i="144"/>
  <c r="AG41" i="144"/>
  <c r="V42" i="144"/>
  <c r="W42" i="144"/>
  <c r="X42" i="144"/>
  <c r="Y42" i="144"/>
  <c r="Z42" i="144"/>
  <c r="AA42" i="144"/>
  <c r="AB42" i="144"/>
  <c r="AC42" i="144"/>
  <c r="AD42" i="144"/>
  <c r="AE42" i="144"/>
  <c r="AF42" i="144"/>
  <c r="AG42" i="144"/>
  <c r="V43" i="144"/>
  <c r="W43" i="144"/>
  <c r="X43" i="144"/>
  <c r="Y43" i="144"/>
  <c r="Z43" i="144"/>
  <c r="AA43" i="144"/>
  <c r="AB43" i="144"/>
  <c r="AC43" i="144"/>
  <c r="AD43" i="144"/>
  <c r="AE43" i="144"/>
  <c r="AF43" i="144"/>
  <c r="AG43" i="144"/>
  <c r="V44" i="144"/>
  <c r="W44" i="144"/>
  <c r="X44" i="144"/>
  <c r="Y44" i="144"/>
  <c r="Z44" i="144"/>
  <c r="AA44" i="144"/>
  <c r="AB44" i="144"/>
  <c r="AC44" i="144"/>
  <c r="AD44" i="144"/>
  <c r="AE44" i="144"/>
  <c r="AF44" i="144"/>
  <c r="AG44" i="144"/>
  <c r="V45" i="144"/>
  <c r="W45" i="144"/>
  <c r="X45" i="144"/>
  <c r="Y45" i="144"/>
  <c r="Z45" i="144"/>
  <c r="AA45" i="144"/>
  <c r="AB45" i="144"/>
  <c r="AC45" i="144"/>
  <c r="AD45" i="144"/>
  <c r="AE45" i="144"/>
  <c r="AF45" i="144"/>
  <c r="AG45" i="144"/>
  <c r="V46" i="144"/>
  <c r="W46" i="144"/>
  <c r="X46" i="144"/>
  <c r="Y46" i="144"/>
  <c r="Z46" i="144"/>
  <c r="AA46" i="144"/>
  <c r="AB46" i="144"/>
  <c r="AC46" i="144"/>
  <c r="AD46" i="144"/>
  <c r="AE46" i="144"/>
  <c r="AF46" i="144"/>
  <c r="AG46" i="144"/>
  <c r="V47" i="144"/>
  <c r="W47" i="144"/>
  <c r="X47" i="144"/>
  <c r="Y47" i="144"/>
  <c r="Z47" i="144"/>
  <c r="AA47" i="144"/>
  <c r="AB47" i="144"/>
  <c r="AC47" i="144"/>
  <c r="AD47" i="144"/>
  <c r="AE47" i="144"/>
  <c r="AF47" i="144"/>
  <c r="AG47" i="144"/>
  <c r="V48" i="144"/>
  <c r="W48" i="144"/>
  <c r="X48" i="144"/>
  <c r="Y48" i="144"/>
  <c r="Z48" i="144"/>
  <c r="AA48" i="144"/>
  <c r="AB48" i="144"/>
  <c r="AC48" i="144"/>
  <c r="AD48" i="144"/>
  <c r="AE48" i="144"/>
  <c r="AF48" i="144"/>
  <c r="AG48" i="144"/>
  <c r="V49" i="144"/>
  <c r="W49" i="144"/>
  <c r="X49" i="144"/>
  <c r="Y49" i="144"/>
  <c r="Z49" i="144"/>
  <c r="AA49" i="144"/>
  <c r="AB49" i="144"/>
  <c r="AC49" i="144"/>
  <c r="AD49" i="144"/>
  <c r="AE49" i="144"/>
  <c r="AF49" i="144"/>
  <c r="AG49" i="144"/>
  <c r="V50" i="144"/>
  <c r="W50" i="144"/>
  <c r="X50" i="144"/>
  <c r="Y50" i="144"/>
  <c r="Z50" i="144"/>
  <c r="AA50" i="144"/>
  <c r="AB50" i="144"/>
  <c r="AC50" i="144"/>
  <c r="AD50" i="144"/>
  <c r="AE50" i="144"/>
  <c r="AF50" i="144"/>
  <c r="AG50" i="144"/>
  <c r="V51" i="144"/>
  <c r="W51" i="144"/>
  <c r="X51" i="144"/>
  <c r="Y51" i="144"/>
  <c r="Z51" i="144"/>
  <c r="AA51" i="144"/>
  <c r="AB51" i="144"/>
  <c r="AC51" i="144"/>
  <c r="AD51" i="144"/>
  <c r="AE51" i="144"/>
  <c r="AF51" i="144"/>
  <c r="AG51" i="144"/>
  <c r="V52" i="144"/>
  <c r="W52" i="144"/>
  <c r="X52" i="144"/>
  <c r="Y52" i="144"/>
  <c r="Z52" i="144"/>
  <c r="AA52" i="144"/>
  <c r="AB52" i="144"/>
  <c r="AC52" i="144"/>
  <c r="AD52" i="144"/>
  <c r="AE52" i="144"/>
  <c r="AF52" i="144"/>
  <c r="AG52" i="144"/>
  <c r="V53" i="144"/>
  <c r="W53" i="144"/>
  <c r="X53" i="144"/>
  <c r="Y53" i="144"/>
  <c r="Z53" i="144"/>
  <c r="AA53" i="144"/>
  <c r="AB53" i="144"/>
  <c r="AC53" i="144"/>
  <c r="AD53" i="144"/>
  <c r="AE53" i="144"/>
  <c r="AF53" i="144"/>
  <c r="AG53" i="144"/>
  <c r="V54" i="144"/>
  <c r="W54" i="144"/>
  <c r="X54" i="144"/>
  <c r="Y54" i="144"/>
  <c r="Z54" i="144"/>
  <c r="AA54" i="144"/>
  <c r="AB54" i="144"/>
  <c r="AC54" i="144"/>
  <c r="AD54" i="144"/>
  <c r="AE54" i="144"/>
  <c r="AF54" i="144"/>
  <c r="AG54" i="144"/>
  <c r="V55" i="144"/>
  <c r="W55" i="144"/>
  <c r="X55" i="144"/>
  <c r="Y55" i="144"/>
  <c r="Z55" i="144"/>
  <c r="AA55" i="144"/>
  <c r="AB55" i="144"/>
  <c r="AC55" i="144"/>
  <c r="AD55" i="144"/>
  <c r="AE55" i="144"/>
  <c r="AF55" i="144"/>
  <c r="AG55" i="144"/>
  <c r="V56" i="144"/>
  <c r="W56" i="144"/>
  <c r="X56" i="144"/>
  <c r="Y56" i="144"/>
  <c r="Z56" i="144"/>
  <c r="AA56" i="144"/>
  <c r="AB56" i="144"/>
  <c r="AC56" i="144"/>
  <c r="AD56" i="144"/>
  <c r="AE56" i="144"/>
  <c r="AF56" i="144"/>
  <c r="AG56" i="144"/>
  <c r="V57" i="144"/>
  <c r="W57" i="144"/>
  <c r="X57" i="144"/>
  <c r="Y57" i="144"/>
  <c r="Z57" i="144"/>
  <c r="AA57" i="144"/>
  <c r="AB57" i="144"/>
  <c r="AC57" i="144"/>
  <c r="AD57" i="144"/>
  <c r="AE57" i="144"/>
  <c r="AF57" i="144"/>
  <c r="AG57" i="144"/>
  <c r="V58" i="144"/>
  <c r="W58" i="144"/>
  <c r="X58" i="144"/>
  <c r="Y58" i="144"/>
  <c r="Z58" i="144"/>
  <c r="AA58" i="144"/>
  <c r="AB58" i="144"/>
  <c r="AC58" i="144"/>
  <c r="AD58" i="144"/>
  <c r="AE58" i="144"/>
  <c r="AF58" i="144"/>
  <c r="AG58" i="144"/>
  <c r="V59" i="144"/>
  <c r="W59" i="144"/>
  <c r="X59" i="144"/>
  <c r="Y59" i="144"/>
  <c r="Z59" i="144"/>
  <c r="AA59" i="144"/>
  <c r="AB59" i="144"/>
  <c r="AC59" i="144"/>
  <c r="AD59" i="144"/>
  <c r="AE59" i="144"/>
  <c r="AF59" i="144"/>
  <c r="AG59" i="144"/>
  <c r="V60" i="144"/>
  <c r="W60" i="144"/>
  <c r="X60" i="144"/>
  <c r="Y60" i="144"/>
  <c r="Z60" i="144"/>
  <c r="AA60" i="144"/>
  <c r="AB60" i="144"/>
  <c r="AC60" i="144"/>
  <c r="AD60" i="144"/>
  <c r="AE60" i="144"/>
  <c r="AF60" i="144"/>
  <c r="AG60" i="144"/>
  <c r="V61" i="144"/>
  <c r="W61" i="144"/>
  <c r="X61" i="144"/>
  <c r="Y61" i="144"/>
  <c r="Z61" i="144"/>
  <c r="AA61" i="144"/>
  <c r="AB61" i="144"/>
  <c r="AC61" i="144"/>
  <c r="AD61" i="144"/>
  <c r="AE61" i="144"/>
  <c r="AF61" i="144"/>
  <c r="AG61" i="144"/>
  <c r="V62" i="144"/>
  <c r="W62" i="144"/>
  <c r="X62" i="144"/>
  <c r="Y62" i="144"/>
  <c r="Z62" i="144"/>
  <c r="AA62" i="144"/>
  <c r="AB62" i="144"/>
  <c r="AC62" i="144"/>
  <c r="AD62" i="144"/>
  <c r="AE62" i="144"/>
  <c r="AF62" i="144"/>
  <c r="AG62" i="144"/>
  <c r="V63" i="144"/>
  <c r="W63" i="144"/>
  <c r="X63" i="144"/>
  <c r="Y63" i="144"/>
  <c r="Z63" i="144"/>
  <c r="AA63" i="144"/>
  <c r="AB63" i="144"/>
  <c r="AC63" i="144"/>
  <c r="AD63" i="144"/>
  <c r="AE63" i="144"/>
  <c r="AF63" i="144"/>
  <c r="AG63" i="144"/>
  <c r="V64" i="144"/>
  <c r="W64" i="144"/>
  <c r="X64" i="144"/>
  <c r="Y64" i="144"/>
  <c r="Z64" i="144"/>
  <c r="AA64" i="144"/>
  <c r="AB64" i="144"/>
  <c r="AC64" i="144"/>
  <c r="AD64" i="144"/>
  <c r="AE64" i="144"/>
  <c r="AF64" i="144"/>
  <c r="AG64" i="144"/>
  <c r="V65" i="144"/>
  <c r="W65" i="144"/>
  <c r="X65" i="144"/>
  <c r="Y65" i="144"/>
  <c r="Z65" i="144"/>
  <c r="AA65" i="144"/>
  <c r="AB65" i="144"/>
  <c r="AC65" i="144"/>
  <c r="AD65" i="144"/>
  <c r="AE65" i="144"/>
  <c r="AF65" i="144"/>
  <c r="AG65" i="144"/>
  <c r="V66" i="144"/>
  <c r="W66" i="144"/>
  <c r="X66" i="144"/>
  <c r="Y66" i="144"/>
  <c r="Z66" i="144"/>
  <c r="AA66" i="144"/>
  <c r="AB66" i="144"/>
  <c r="AC66" i="144"/>
  <c r="AD66" i="144"/>
  <c r="AE66" i="144"/>
  <c r="AF66" i="144"/>
  <c r="AG66" i="144"/>
  <c r="V67" i="144"/>
  <c r="W67" i="144"/>
  <c r="X67" i="144"/>
  <c r="Y67" i="144"/>
  <c r="Z67" i="144"/>
  <c r="AA67" i="144"/>
  <c r="AB67" i="144"/>
  <c r="AC67" i="144"/>
  <c r="AD67" i="144"/>
  <c r="AE67" i="144"/>
  <c r="AF67" i="144"/>
  <c r="AG67" i="144"/>
  <c r="V68" i="144"/>
  <c r="W68" i="144"/>
  <c r="X68" i="144"/>
  <c r="Y68" i="144"/>
  <c r="Z68" i="144"/>
  <c r="AA68" i="144"/>
  <c r="AB68" i="144"/>
  <c r="AC68" i="144"/>
  <c r="AD68" i="144"/>
  <c r="AE68" i="144"/>
  <c r="AF68" i="144"/>
  <c r="AG68" i="144"/>
  <c r="V69" i="144"/>
  <c r="W69" i="144"/>
  <c r="X69" i="144"/>
  <c r="Y69" i="144"/>
  <c r="Z69" i="144"/>
  <c r="AA69" i="144"/>
  <c r="AB69" i="144"/>
  <c r="AC69" i="144"/>
  <c r="AD69" i="144"/>
  <c r="AE69" i="144"/>
  <c r="AF69" i="144"/>
  <c r="AG69" i="144"/>
  <c r="V70" i="144"/>
  <c r="W70" i="144"/>
  <c r="X70" i="144"/>
  <c r="Y70" i="144"/>
  <c r="Z70" i="144"/>
  <c r="AA70" i="144"/>
  <c r="AB70" i="144"/>
  <c r="AC70" i="144"/>
  <c r="AD70" i="144"/>
  <c r="AE70" i="144"/>
  <c r="AF70" i="144"/>
  <c r="AG70" i="144"/>
  <c r="V71" i="144"/>
  <c r="W71" i="144"/>
  <c r="X71" i="144"/>
  <c r="Y71" i="144"/>
  <c r="Z71" i="144"/>
  <c r="AA71" i="144"/>
  <c r="AB71" i="144"/>
  <c r="AC71" i="144"/>
  <c r="AD71" i="144"/>
  <c r="AE71" i="144"/>
  <c r="AF71" i="144"/>
  <c r="AG71" i="144"/>
  <c r="V72" i="144"/>
  <c r="W72" i="144"/>
  <c r="X72" i="144"/>
  <c r="Y72" i="144"/>
  <c r="Z72" i="144"/>
  <c r="AA72" i="144"/>
  <c r="AB72" i="144"/>
  <c r="AC72" i="144"/>
  <c r="AD72" i="144"/>
  <c r="AE72" i="144"/>
  <c r="AF72" i="144"/>
  <c r="AG72" i="144"/>
  <c r="V73" i="144"/>
  <c r="W73" i="144"/>
  <c r="X73" i="144"/>
  <c r="Y73" i="144"/>
  <c r="Z73" i="144"/>
  <c r="AA73" i="144"/>
  <c r="AB73" i="144"/>
  <c r="AC73" i="144"/>
  <c r="AD73" i="144"/>
  <c r="AE73" i="144"/>
  <c r="AF73" i="144"/>
  <c r="AG73" i="144"/>
  <c r="V74" i="144"/>
  <c r="W74" i="144"/>
  <c r="X74" i="144"/>
  <c r="Y74" i="144"/>
  <c r="Z74" i="144"/>
  <c r="AA74" i="144"/>
  <c r="AB74" i="144"/>
  <c r="AC74" i="144"/>
  <c r="AD74" i="144"/>
  <c r="AE74" i="144"/>
  <c r="AF74" i="144"/>
  <c r="AG74" i="144"/>
  <c r="V75" i="144"/>
  <c r="W75" i="144"/>
  <c r="X75" i="144"/>
  <c r="Y75" i="144"/>
  <c r="Z75" i="144"/>
  <c r="AA75" i="144"/>
  <c r="AB75" i="144"/>
  <c r="AC75" i="144"/>
  <c r="AD75" i="144"/>
  <c r="AE75" i="144"/>
  <c r="AF75" i="144"/>
  <c r="AG75" i="144"/>
  <c r="V76" i="144"/>
  <c r="W76" i="144"/>
  <c r="X76" i="144"/>
  <c r="Y76" i="144"/>
  <c r="Z76" i="144"/>
  <c r="AA76" i="144"/>
  <c r="AB76" i="144"/>
  <c r="AC76" i="144"/>
  <c r="AD76" i="144"/>
  <c r="AE76" i="144"/>
  <c r="AF76" i="144"/>
  <c r="AG76" i="144"/>
  <c r="V77" i="144"/>
  <c r="W77" i="144"/>
  <c r="X77" i="144"/>
  <c r="Y77" i="144"/>
  <c r="Z77" i="144"/>
  <c r="AA77" i="144"/>
  <c r="AB77" i="144"/>
  <c r="AC77" i="144"/>
  <c r="AD77" i="144"/>
  <c r="AE77" i="144"/>
  <c r="AF77" i="144"/>
  <c r="AG77" i="144"/>
  <c r="V78" i="144"/>
  <c r="W78" i="144"/>
  <c r="X78" i="144"/>
  <c r="Y78" i="144"/>
  <c r="Z78" i="144"/>
  <c r="AA78" i="144"/>
  <c r="AB78" i="144"/>
  <c r="AC78" i="144"/>
  <c r="AD78" i="144"/>
  <c r="AE78" i="144"/>
  <c r="AF78" i="144"/>
  <c r="AG78" i="144"/>
  <c r="V79" i="144"/>
  <c r="W79" i="144"/>
  <c r="X79" i="144"/>
  <c r="Y79" i="144"/>
  <c r="Z79" i="144"/>
  <c r="AA79" i="144"/>
  <c r="AB79" i="144"/>
  <c r="AC79" i="144"/>
  <c r="AD79" i="144"/>
  <c r="AE79" i="144"/>
  <c r="AF79" i="144"/>
  <c r="AG79" i="144"/>
  <c r="V80" i="144"/>
  <c r="W80" i="144"/>
  <c r="X80" i="144"/>
  <c r="Y80" i="144"/>
  <c r="Z80" i="144"/>
  <c r="AA80" i="144"/>
  <c r="AB80" i="144"/>
  <c r="AC80" i="144"/>
  <c r="AD80" i="144"/>
  <c r="AE80" i="144"/>
  <c r="AF80" i="144"/>
  <c r="AG80" i="144"/>
  <c r="V81" i="144"/>
  <c r="W81" i="144"/>
  <c r="X81" i="144"/>
  <c r="Y81" i="144"/>
  <c r="Z81" i="144"/>
  <c r="AA81" i="144"/>
  <c r="AB81" i="144"/>
  <c r="AC81" i="144"/>
  <c r="AD81" i="144"/>
  <c r="AE81" i="144"/>
  <c r="AF81" i="144"/>
  <c r="AG81" i="144"/>
  <c r="V82" i="144"/>
  <c r="W82" i="144"/>
  <c r="X82" i="144"/>
  <c r="Y82" i="144"/>
  <c r="Z82" i="144"/>
  <c r="AA82" i="144"/>
  <c r="AB82" i="144"/>
  <c r="AC82" i="144"/>
  <c r="AD82" i="144"/>
  <c r="AE82" i="144"/>
  <c r="AF82" i="144"/>
  <c r="AG82" i="144"/>
  <c r="V83" i="144"/>
  <c r="W83" i="144"/>
  <c r="X83" i="144"/>
  <c r="Y83" i="144"/>
  <c r="Z83" i="144"/>
  <c r="AA83" i="144"/>
  <c r="AB83" i="144"/>
  <c r="AC83" i="144"/>
  <c r="AD83" i="144"/>
  <c r="AE83" i="144"/>
  <c r="AF83" i="144"/>
  <c r="AG83" i="144"/>
  <c r="V84" i="144"/>
  <c r="W84" i="144"/>
  <c r="X84" i="144"/>
  <c r="Y84" i="144"/>
  <c r="Z84" i="144"/>
  <c r="AA84" i="144"/>
  <c r="AB84" i="144"/>
  <c r="AC84" i="144"/>
  <c r="AD84" i="144"/>
  <c r="AE84" i="144"/>
  <c r="AF84" i="144"/>
  <c r="AG84" i="144"/>
  <c r="V85" i="144"/>
  <c r="W85" i="144"/>
  <c r="X85" i="144"/>
  <c r="Y85" i="144"/>
  <c r="Z85" i="144"/>
  <c r="AA85" i="144"/>
  <c r="AB85" i="144"/>
  <c r="AC85" i="144"/>
  <c r="AD85" i="144"/>
  <c r="AE85" i="144"/>
  <c r="AF85" i="144"/>
  <c r="AG85" i="144"/>
  <c r="V86" i="144"/>
  <c r="W86" i="144"/>
  <c r="X86" i="144"/>
  <c r="Y86" i="144"/>
  <c r="Z86" i="144"/>
  <c r="AA86" i="144"/>
  <c r="AB86" i="144"/>
  <c r="AC86" i="144"/>
  <c r="AD86" i="144"/>
  <c r="AE86" i="144"/>
  <c r="AF86" i="144"/>
  <c r="AG86" i="144"/>
  <c r="V87" i="144"/>
  <c r="W87" i="144"/>
  <c r="X87" i="144"/>
  <c r="Y87" i="144"/>
  <c r="Z87" i="144"/>
  <c r="AA87" i="144"/>
  <c r="AB87" i="144"/>
  <c r="AC87" i="144"/>
  <c r="AD87" i="144"/>
  <c r="AE87" i="144"/>
  <c r="AF87" i="144"/>
  <c r="AG87" i="144"/>
  <c r="V88" i="144"/>
  <c r="W88" i="144"/>
  <c r="X88" i="144"/>
  <c r="Y88" i="144"/>
  <c r="Z88" i="144"/>
  <c r="AA88" i="144"/>
  <c r="AB88" i="144"/>
  <c r="AC88" i="144"/>
  <c r="AD88" i="144"/>
  <c r="AE88" i="144"/>
  <c r="AF88" i="144"/>
  <c r="AG88" i="144"/>
  <c r="V89" i="144"/>
  <c r="W89" i="144"/>
  <c r="X89" i="144"/>
  <c r="Y89" i="144"/>
  <c r="Z89" i="144"/>
  <c r="AA89" i="144"/>
  <c r="AB89" i="144"/>
  <c r="AC89" i="144"/>
  <c r="AD89" i="144"/>
  <c r="AE89" i="144"/>
  <c r="AF89" i="144"/>
  <c r="AG89" i="144"/>
  <c r="V90" i="144"/>
  <c r="W90" i="144"/>
  <c r="X90" i="144"/>
  <c r="Y90" i="144"/>
  <c r="Z90" i="144"/>
  <c r="AA90" i="144"/>
  <c r="AB90" i="144"/>
  <c r="AC90" i="144"/>
  <c r="AD90" i="144"/>
  <c r="AE90" i="144"/>
  <c r="AF90" i="144"/>
  <c r="AG90" i="144"/>
  <c r="V91" i="144"/>
  <c r="W91" i="144"/>
  <c r="X91" i="144"/>
  <c r="Y91" i="144"/>
  <c r="Z91" i="144"/>
  <c r="AA91" i="144"/>
  <c r="AB91" i="144"/>
  <c r="AC91" i="144"/>
  <c r="AD91" i="144"/>
  <c r="AE91" i="144"/>
  <c r="AF91" i="144"/>
  <c r="AG91" i="144"/>
  <c r="V92" i="144"/>
  <c r="W92" i="144"/>
  <c r="X92" i="144"/>
  <c r="Y92" i="144"/>
  <c r="Z92" i="144"/>
  <c r="AA92" i="144"/>
  <c r="AB92" i="144"/>
  <c r="AC92" i="144"/>
  <c r="AD92" i="144"/>
  <c r="AE92" i="144"/>
  <c r="AF92" i="144"/>
  <c r="AG92" i="144"/>
  <c r="V93" i="144"/>
  <c r="W93" i="144"/>
  <c r="X93" i="144"/>
  <c r="Y93" i="144"/>
  <c r="Z93" i="144"/>
  <c r="AA93" i="144"/>
  <c r="AB93" i="144"/>
  <c r="AC93" i="144"/>
  <c r="AD93" i="144"/>
  <c r="AE93" i="144"/>
  <c r="AF93" i="144"/>
  <c r="AG93" i="144"/>
  <c r="V94" i="144"/>
  <c r="W94" i="144"/>
  <c r="X94" i="144"/>
  <c r="Y94" i="144"/>
  <c r="Z94" i="144"/>
  <c r="AA94" i="144"/>
  <c r="AB94" i="144"/>
  <c r="AC94" i="144"/>
  <c r="AD94" i="144"/>
  <c r="AE94" i="144"/>
  <c r="AF94" i="144"/>
  <c r="AG94" i="144"/>
  <c r="V95" i="144"/>
  <c r="W95" i="144"/>
  <c r="X95" i="144"/>
  <c r="Y95" i="144"/>
  <c r="Z95" i="144"/>
  <c r="AA95" i="144"/>
  <c r="AB95" i="144"/>
  <c r="AC95" i="144"/>
  <c r="AD95" i="144"/>
  <c r="AE95" i="144"/>
  <c r="AF95" i="144"/>
  <c r="AG95" i="144"/>
  <c r="V96" i="144"/>
  <c r="W96" i="144"/>
  <c r="X96" i="144"/>
  <c r="Y96" i="144"/>
  <c r="Z96" i="144"/>
  <c r="AA96" i="144"/>
  <c r="AB96" i="144"/>
  <c r="AC96" i="144"/>
  <c r="AD96" i="144"/>
  <c r="AE96" i="144"/>
  <c r="AF96" i="144"/>
  <c r="AG96" i="144"/>
  <c r="V97" i="144"/>
  <c r="W97" i="144"/>
  <c r="X97" i="144"/>
  <c r="Y97" i="144"/>
  <c r="Z97" i="144"/>
  <c r="AA97" i="144"/>
  <c r="AB97" i="144"/>
  <c r="AC97" i="144"/>
  <c r="AD97" i="144"/>
  <c r="AE97" i="144"/>
  <c r="AF97" i="144"/>
  <c r="AG97" i="144"/>
  <c r="V98" i="144"/>
  <c r="W98" i="144"/>
  <c r="X98" i="144"/>
  <c r="Y98" i="144"/>
  <c r="Z98" i="144"/>
  <c r="AA98" i="144"/>
  <c r="AB98" i="144"/>
  <c r="AC98" i="144"/>
  <c r="AD98" i="144"/>
  <c r="AE98" i="144"/>
  <c r="AF98" i="144"/>
  <c r="AG98" i="144"/>
  <c r="V99" i="144"/>
  <c r="W99" i="144"/>
  <c r="X99" i="144"/>
  <c r="Y99" i="144"/>
  <c r="Z99" i="144"/>
  <c r="AA99" i="144"/>
  <c r="AB99" i="144"/>
  <c r="AC99" i="144"/>
  <c r="AD99" i="144"/>
  <c r="AE99" i="144"/>
  <c r="AF99" i="144"/>
  <c r="AG99" i="144"/>
  <c r="V100" i="144"/>
  <c r="W100" i="144"/>
  <c r="X100" i="144"/>
  <c r="Y100" i="144"/>
  <c r="Z100" i="144"/>
  <c r="AA100" i="144"/>
  <c r="AB100" i="144"/>
  <c r="AC100" i="144"/>
  <c r="AD100" i="144"/>
  <c r="AE100" i="144"/>
  <c r="AF100" i="144"/>
  <c r="AG100" i="144"/>
  <c r="V101" i="144"/>
  <c r="W101" i="144"/>
  <c r="X101" i="144"/>
  <c r="Y101" i="144"/>
  <c r="Z101" i="144"/>
  <c r="AA101" i="144"/>
  <c r="AB101" i="144"/>
  <c r="AC101" i="144"/>
  <c r="AD101" i="144"/>
  <c r="AE101" i="144"/>
  <c r="AF101" i="144"/>
  <c r="AG101" i="144"/>
  <c r="V102" i="144"/>
  <c r="W102" i="144"/>
  <c r="X102" i="144"/>
  <c r="Y102" i="144"/>
  <c r="Z102" i="144"/>
  <c r="AA102" i="144"/>
  <c r="AB102" i="144"/>
  <c r="AC102" i="144"/>
  <c r="AD102" i="144"/>
  <c r="AE102" i="144"/>
  <c r="AF102" i="144"/>
  <c r="AG102" i="144"/>
  <c r="V103" i="144"/>
  <c r="W103" i="144"/>
  <c r="X103" i="144"/>
  <c r="Y103" i="144"/>
  <c r="Z103" i="144"/>
  <c r="AA103" i="144"/>
  <c r="AB103" i="144"/>
  <c r="AC103" i="144"/>
  <c r="AD103" i="144"/>
  <c r="AE103" i="144"/>
  <c r="AF103" i="144"/>
  <c r="AG103" i="144"/>
  <c r="V104" i="144"/>
  <c r="W104" i="144"/>
  <c r="X104" i="144"/>
  <c r="Y104" i="144"/>
  <c r="Z104" i="144"/>
  <c r="AA104" i="144"/>
  <c r="AB104" i="144"/>
  <c r="AC104" i="144"/>
  <c r="AD104" i="144"/>
  <c r="AE104" i="144"/>
  <c r="AF104" i="144"/>
  <c r="AG104" i="144"/>
  <c r="V105" i="144"/>
  <c r="W105" i="144"/>
  <c r="X105" i="144"/>
  <c r="Y105" i="144"/>
  <c r="Z105" i="144"/>
  <c r="AA105" i="144"/>
  <c r="AB105" i="144"/>
  <c r="AC105" i="144"/>
  <c r="AD105" i="144"/>
  <c r="AE105" i="144"/>
  <c r="AF105" i="144"/>
  <c r="AG105" i="144"/>
  <c r="V106" i="144"/>
  <c r="W106" i="144"/>
  <c r="X106" i="144"/>
  <c r="Y106" i="144"/>
  <c r="Z106" i="144"/>
  <c r="AA106" i="144"/>
  <c r="AB106" i="144"/>
  <c r="AC106" i="144"/>
  <c r="AD106" i="144"/>
  <c r="AE106" i="144"/>
  <c r="AF106" i="144"/>
  <c r="AG106" i="144"/>
  <c r="V107" i="144"/>
  <c r="W107" i="144"/>
  <c r="X107" i="144"/>
  <c r="Y107" i="144"/>
  <c r="Z107" i="144"/>
  <c r="AA107" i="144"/>
  <c r="AB107" i="144"/>
  <c r="AC107" i="144"/>
  <c r="AD107" i="144"/>
  <c r="AE107" i="144"/>
  <c r="AF107" i="144"/>
  <c r="AG107" i="144"/>
  <c r="V108" i="144"/>
  <c r="W108" i="144"/>
  <c r="X108" i="144"/>
  <c r="Y108" i="144"/>
  <c r="Z108" i="144"/>
  <c r="AA108" i="144"/>
  <c r="AB108" i="144"/>
  <c r="AC108" i="144"/>
  <c r="AD108" i="144"/>
  <c r="AE108" i="144"/>
  <c r="AF108" i="144"/>
  <c r="AG108" i="144"/>
  <c r="V109" i="144"/>
  <c r="W109" i="144"/>
  <c r="X109" i="144"/>
  <c r="Y109" i="144"/>
  <c r="Z109" i="144"/>
  <c r="AA109" i="144"/>
  <c r="AB109" i="144"/>
  <c r="AC109" i="144"/>
  <c r="AD109" i="144"/>
  <c r="AE109" i="144"/>
  <c r="AF109" i="144"/>
  <c r="AG109" i="144"/>
  <c r="W16" i="144"/>
  <c r="X16" i="144"/>
  <c r="Y16" i="144"/>
  <c r="Z16" i="144"/>
  <c r="AA16" i="144"/>
  <c r="AB16" i="144"/>
  <c r="AC16" i="144"/>
  <c r="AD16" i="144"/>
  <c r="AE16" i="144"/>
  <c r="AF16" i="144"/>
  <c r="AG16" i="144"/>
  <c r="V16" i="144"/>
  <c r="G17" i="144"/>
  <c r="H17" i="144"/>
  <c r="I17" i="144"/>
  <c r="J17" i="144"/>
  <c r="K17" i="144"/>
  <c r="L17" i="144"/>
  <c r="M17" i="144"/>
  <c r="N17" i="144"/>
  <c r="O17" i="144"/>
  <c r="P17" i="144"/>
  <c r="Q17" i="144"/>
  <c r="R17" i="144"/>
  <c r="G18" i="144"/>
  <c r="H18" i="144"/>
  <c r="I18" i="144"/>
  <c r="J18" i="144"/>
  <c r="K18" i="144"/>
  <c r="L18" i="144"/>
  <c r="M18" i="144"/>
  <c r="N18" i="144"/>
  <c r="O18" i="144"/>
  <c r="P18" i="144"/>
  <c r="Q18" i="144"/>
  <c r="R18" i="144"/>
  <c r="G19" i="144"/>
  <c r="H19" i="144"/>
  <c r="I19" i="144"/>
  <c r="J19" i="144"/>
  <c r="K19" i="144"/>
  <c r="L19" i="144"/>
  <c r="M19" i="144"/>
  <c r="N19" i="144"/>
  <c r="O19" i="144"/>
  <c r="P19" i="144"/>
  <c r="Q19" i="144"/>
  <c r="R19" i="144"/>
  <c r="G20" i="144"/>
  <c r="H20" i="144"/>
  <c r="I20" i="144"/>
  <c r="J20" i="144"/>
  <c r="K20" i="144"/>
  <c r="L20" i="144"/>
  <c r="M20" i="144"/>
  <c r="N20" i="144"/>
  <c r="O20" i="144"/>
  <c r="P20" i="144"/>
  <c r="Q20" i="144"/>
  <c r="R20" i="144"/>
  <c r="G21" i="144"/>
  <c r="H21" i="144"/>
  <c r="I21" i="144"/>
  <c r="J21" i="144"/>
  <c r="K21" i="144"/>
  <c r="L21" i="144"/>
  <c r="M21" i="144"/>
  <c r="N21" i="144"/>
  <c r="O21" i="144"/>
  <c r="P21" i="144"/>
  <c r="Q21" i="144"/>
  <c r="R21" i="144"/>
  <c r="G22" i="144"/>
  <c r="H22" i="144"/>
  <c r="I22" i="144"/>
  <c r="J22" i="144"/>
  <c r="K22" i="144"/>
  <c r="L22" i="144"/>
  <c r="M22" i="144"/>
  <c r="N22" i="144"/>
  <c r="O22" i="144"/>
  <c r="P22" i="144"/>
  <c r="Q22" i="144"/>
  <c r="R22" i="144"/>
  <c r="G23" i="144"/>
  <c r="H23" i="144"/>
  <c r="I23" i="144"/>
  <c r="J23" i="144"/>
  <c r="K23" i="144"/>
  <c r="L23" i="144"/>
  <c r="M23" i="144"/>
  <c r="N23" i="144"/>
  <c r="O23" i="144"/>
  <c r="P23" i="144"/>
  <c r="Q23" i="144"/>
  <c r="R23" i="144"/>
  <c r="G24" i="144"/>
  <c r="H24" i="144"/>
  <c r="I24" i="144"/>
  <c r="J24" i="144"/>
  <c r="K24" i="144"/>
  <c r="L24" i="144"/>
  <c r="M24" i="144"/>
  <c r="N24" i="144"/>
  <c r="O24" i="144"/>
  <c r="P24" i="144"/>
  <c r="Q24" i="144"/>
  <c r="R24" i="144"/>
  <c r="G25" i="144"/>
  <c r="H25" i="144"/>
  <c r="I25" i="144"/>
  <c r="J25" i="144"/>
  <c r="K25" i="144"/>
  <c r="L25" i="144"/>
  <c r="M25" i="144"/>
  <c r="N25" i="144"/>
  <c r="O25" i="144"/>
  <c r="P25" i="144"/>
  <c r="Q25" i="144"/>
  <c r="R25" i="144"/>
  <c r="G26" i="144"/>
  <c r="H26" i="144"/>
  <c r="I26" i="144"/>
  <c r="J26" i="144"/>
  <c r="K26" i="144"/>
  <c r="L26" i="144"/>
  <c r="M26" i="144"/>
  <c r="N26" i="144"/>
  <c r="O26" i="144"/>
  <c r="P26" i="144"/>
  <c r="Q26" i="144"/>
  <c r="R26" i="144"/>
  <c r="G27" i="144"/>
  <c r="H27" i="144"/>
  <c r="I27" i="144"/>
  <c r="J27" i="144"/>
  <c r="K27" i="144"/>
  <c r="L27" i="144"/>
  <c r="M27" i="144"/>
  <c r="N27" i="144"/>
  <c r="O27" i="144"/>
  <c r="P27" i="144"/>
  <c r="Q27" i="144"/>
  <c r="R27" i="144"/>
  <c r="G28" i="144"/>
  <c r="H28" i="144"/>
  <c r="I28" i="144"/>
  <c r="J28" i="144"/>
  <c r="K28" i="144"/>
  <c r="L28" i="144"/>
  <c r="M28" i="144"/>
  <c r="N28" i="144"/>
  <c r="O28" i="144"/>
  <c r="P28" i="144"/>
  <c r="Q28" i="144"/>
  <c r="R28" i="144"/>
  <c r="G29" i="144"/>
  <c r="H29" i="144"/>
  <c r="I29" i="144"/>
  <c r="J29" i="144"/>
  <c r="K29" i="144"/>
  <c r="L29" i="144"/>
  <c r="M29" i="144"/>
  <c r="N29" i="144"/>
  <c r="O29" i="144"/>
  <c r="P29" i="144"/>
  <c r="Q29" i="144"/>
  <c r="R29" i="144"/>
  <c r="G30" i="144"/>
  <c r="H30" i="144"/>
  <c r="I30" i="144"/>
  <c r="J30" i="144"/>
  <c r="K30" i="144"/>
  <c r="L30" i="144"/>
  <c r="M30" i="144"/>
  <c r="N30" i="144"/>
  <c r="O30" i="144"/>
  <c r="P30" i="144"/>
  <c r="Q30" i="144"/>
  <c r="R30" i="144"/>
  <c r="G31" i="144"/>
  <c r="H31" i="144"/>
  <c r="I31" i="144"/>
  <c r="J31" i="144"/>
  <c r="K31" i="144"/>
  <c r="L31" i="144"/>
  <c r="M31" i="144"/>
  <c r="N31" i="144"/>
  <c r="O31" i="144"/>
  <c r="P31" i="144"/>
  <c r="Q31" i="144"/>
  <c r="R31" i="144"/>
  <c r="G32" i="144"/>
  <c r="H32" i="144"/>
  <c r="I32" i="144"/>
  <c r="J32" i="144"/>
  <c r="K32" i="144"/>
  <c r="L32" i="144"/>
  <c r="M32" i="144"/>
  <c r="N32" i="144"/>
  <c r="O32" i="144"/>
  <c r="P32" i="144"/>
  <c r="Q32" i="144"/>
  <c r="R32" i="144"/>
  <c r="G33" i="144"/>
  <c r="H33" i="144"/>
  <c r="I33" i="144"/>
  <c r="J33" i="144"/>
  <c r="K33" i="144"/>
  <c r="L33" i="144"/>
  <c r="M33" i="144"/>
  <c r="N33" i="144"/>
  <c r="O33" i="144"/>
  <c r="P33" i="144"/>
  <c r="Q33" i="144"/>
  <c r="R33" i="144"/>
  <c r="G34" i="144"/>
  <c r="H34" i="144"/>
  <c r="I34" i="144"/>
  <c r="J34" i="144"/>
  <c r="K34" i="144"/>
  <c r="L34" i="144"/>
  <c r="M34" i="144"/>
  <c r="N34" i="144"/>
  <c r="O34" i="144"/>
  <c r="P34" i="144"/>
  <c r="Q34" i="144"/>
  <c r="R34" i="144"/>
  <c r="G35" i="144"/>
  <c r="H35" i="144"/>
  <c r="I35" i="144"/>
  <c r="J35" i="144"/>
  <c r="K35" i="144"/>
  <c r="L35" i="144"/>
  <c r="M35" i="144"/>
  <c r="N35" i="144"/>
  <c r="O35" i="144"/>
  <c r="P35" i="144"/>
  <c r="Q35" i="144"/>
  <c r="R35" i="144"/>
  <c r="G36" i="144"/>
  <c r="H36" i="144"/>
  <c r="I36" i="144"/>
  <c r="J36" i="144"/>
  <c r="K36" i="144"/>
  <c r="L36" i="144"/>
  <c r="M36" i="144"/>
  <c r="N36" i="144"/>
  <c r="O36" i="144"/>
  <c r="P36" i="144"/>
  <c r="Q36" i="144"/>
  <c r="R36" i="144"/>
  <c r="G37" i="144"/>
  <c r="H37" i="144"/>
  <c r="I37" i="144"/>
  <c r="J37" i="144"/>
  <c r="K37" i="144"/>
  <c r="L37" i="144"/>
  <c r="M37" i="144"/>
  <c r="N37" i="144"/>
  <c r="O37" i="144"/>
  <c r="P37" i="144"/>
  <c r="Q37" i="144"/>
  <c r="R37" i="144"/>
  <c r="G38" i="144"/>
  <c r="H38" i="144"/>
  <c r="I38" i="144"/>
  <c r="J38" i="144"/>
  <c r="K38" i="144"/>
  <c r="L38" i="144"/>
  <c r="M38" i="144"/>
  <c r="N38" i="144"/>
  <c r="O38" i="144"/>
  <c r="P38" i="144"/>
  <c r="Q38" i="144"/>
  <c r="R38" i="144"/>
  <c r="G39" i="144"/>
  <c r="H39" i="144"/>
  <c r="I39" i="144"/>
  <c r="J39" i="144"/>
  <c r="K39" i="144"/>
  <c r="L39" i="144"/>
  <c r="M39" i="144"/>
  <c r="N39" i="144"/>
  <c r="O39" i="144"/>
  <c r="P39" i="144"/>
  <c r="Q39" i="144"/>
  <c r="R39" i="144"/>
  <c r="G40" i="144"/>
  <c r="H40" i="144"/>
  <c r="I40" i="144"/>
  <c r="J40" i="144"/>
  <c r="K40" i="144"/>
  <c r="L40" i="144"/>
  <c r="M40" i="144"/>
  <c r="N40" i="144"/>
  <c r="O40" i="144"/>
  <c r="P40" i="144"/>
  <c r="Q40" i="144"/>
  <c r="R40" i="144"/>
  <c r="G41" i="144"/>
  <c r="H41" i="144"/>
  <c r="I41" i="144"/>
  <c r="J41" i="144"/>
  <c r="K41" i="144"/>
  <c r="L41" i="144"/>
  <c r="M41" i="144"/>
  <c r="N41" i="144"/>
  <c r="O41" i="144"/>
  <c r="P41" i="144"/>
  <c r="Q41" i="144"/>
  <c r="R41" i="144"/>
  <c r="G42" i="144"/>
  <c r="H42" i="144"/>
  <c r="I42" i="144"/>
  <c r="J42" i="144"/>
  <c r="K42" i="144"/>
  <c r="L42" i="144"/>
  <c r="M42" i="144"/>
  <c r="N42" i="144"/>
  <c r="O42" i="144"/>
  <c r="P42" i="144"/>
  <c r="Q42" i="144"/>
  <c r="R42" i="144"/>
  <c r="G43" i="144"/>
  <c r="H43" i="144"/>
  <c r="I43" i="144"/>
  <c r="J43" i="144"/>
  <c r="K43" i="144"/>
  <c r="L43" i="144"/>
  <c r="M43" i="144"/>
  <c r="N43" i="144"/>
  <c r="O43" i="144"/>
  <c r="P43" i="144"/>
  <c r="Q43" i="144"/>
  <c r="R43" i="144"/>
  <c r="G44" i="144"/>
  <c r="H44" i="144"/>
  <c r="I44" i="144"/>
  <c r="J44" i="144"/>
  <c r="K44" i="144"/>
  <c r="L44" i="144"/>
  <c r="M44" i="144"/>
  <c r="N44" i="144"/>
  <c r="O44" i="144"/>
  <c r="P44" i="144"/>
  <c r="Q44" i="144"/>
  <c r="R44" i="144"/>
  <c r="G45" i="144"/>
  <c r="H45" i="144"/>
  <c r="I45" i="144"/>
  <c r="J45" i="144"/>
  <c r="K45" i="144"/>
  <c r="L45" i="144"/>
  <c r="M45" i="144"/>
  <c r="N45" i="144"/>
  <c r="O45" i="144"/>
  <c r="P45" i="144"/>
  <c r="Q45" i="144"/>
  <c r="R45" i="144"/>
  <c r="G46" i="144"/>
  <c r="H46" i="144"/>
  <c r="I46" i="144"/>
  <c r="J46" i="144"/>
  <c r="K46" i="144"/>
  <c r="L46" i="144"/>
  <c r="M46" i="144"/>
  <c r="N46" i="144"/>
  <c r="O46" i="144"/>
  <c r="P46" i="144"/>
  <c r="Q46" i="144"/>
  <c r="R46" i="144"/>
  <c r="G47" i="144"/>
  <c r="H47" i="144"/>
  <c r="I47" i="144"/>
  <c r="J47" i="144"/>
  <c r="K47" i="144"/>
  <c r="L47" i="144"/>
  <c r="M47" i="144"/>
  <c r="N47" i="144"/>
  <c r="O47" i="144"/>
  <c r="P47" i="144"/>
  <c r="Q47" i="144"/>
  <c r="R47" i="144"/>
  <c r="G48" i="144"/>
  <c r="H48" i="144"/>
  <c r="I48" i="144"/>
  <c r="J48" i="144"/>
  <c r="K48" i="144"/>
  <c r="L48" i="144"/>
  <c r="M48" i="144"/>
  <c r="N48" i="144"/>
  <c r="O48" i="144"/>
  <c r="P48" i="144"/>
  <c r="Q48" i="144"/>
  <c r="R48" i="144"/>
  <c r="G49" i="144"/>
  <c r="H49" i="144"/>
  <c r="I49" i="144"/>
  <c r="J49" i="144"/>
  <c r="K49" i="144"/>
  <c r="L49" i="144"/>
  <c r="M49" i="144"/>
  <c r="N49" i="144"/>
  <c r="O49" i="144"/>
  <c r="P49" i="144"/>
  <c r="Q49" i="144"/>
  <c r="R49" i="144"/>
  <c r="G50" i="144"/>
  <c r="H50" i="144"/>
  <c r="I50" i="144"/>
  <c r="J50" i="144"/>
  <c r="K50" i="144"/>
  <c r="L50" i="144"/>
  <c r="M50" i="144"/>
  <c r="N50" i="144"/>
  <c r="O50" i="144"/>
  <c r="P50" i="144"/>
  <c r="Q50" i="144"/>
  <c r="R50" i="144"/>
  <c r="G51" i="144"/>
  <c r="H51" i="144"/>
  <c r="I51" i="144"/>
  <c r="J51" i="144"/>
  <c r="K51" i="144"/>
  <c r="L51" i="144"/>
  <c r="M51" i="144"/>
  <c r="N51" i="144"/>
  <c r="O51" i="144"/>
  <c r="P51" i="144"/>
  <c r="Q51" i="144"/>
  <c r="R51" i="144"/>
  <c r="G52" i="144"/>
  <c r="H52" i="144"/>
  <c r="I52" i="144"/>
  <c r="J52" i="144"/>
  <c r="K52" i="144"/>
  <c r="L52" i="144"/>
  <c r="M52" i="144"/>
  <c r="N52" i="144"/>
  <c r="O52" i="144"/>
  <c r="P52" i="144"/>
  <c r="Q52" i="144"/>
  <c r="R52" i="144"/>
  <c r="G53" i="144"/>
  <c r="H53" i="144"/>
  <c r="I53" i="144"/>
  <c r="J53" i="144"/>
  <c r="K53" i="144"/>
  <c r="L53" i="144"/>
  <c r="M53" i="144"/>
  <c r="N53" i="144"/>
  <c r="O53" i="144"/>
  <c r="P53" i="144"/>
  <c r="Q53" i="144"/>
  <c r="R53" i="144"/>
  <c r="G54" i="144"/>
  <c r="H54" i="144"/>
  <c r="I54" i="144"/>
  <c r="J54" i="144"/>
  <c r="K54" i="144"/>
  <c r="L54" i="144"/>
  <c r="M54" i="144"/>
  <c r="N54" i="144"/>
  <c r="O54" i="144"/>
  <c r="P54" i="144"/>
  <c r="Q54" i="144"/>
  <c r="R54" i="144"/>
  <c r="G55" i="144"/>
  <c r="H55" i="144"/>
  <c r="I55" i="144"/>
  <c r="J55" i="144"/>
  <c r="K55" i="144"/>
  <c r="L55" i="144"/>
  <c r="M55" i="144"/>
  <c r="N55" i="144"/>
  <c r="O55" i="144"/>
  <c r="P55" i="144"/>
  <c r="Q55" i="144"/>
  <c r="R55" i="144"/>
  <c r="G56" i="144"/>
  <c r="H56" i="144"/>
  <c r="I56" i="144"/>
  <c r="J56" i="144"/>
  <c r="K56" i="144"/>
  <c r="L56" i="144"/>
  <c r="M56" i="144"/>
  <c r="N56" i="144"/>
  <c r="O56" i="144"/>
  <c r="P56" i="144"/>
  <c r="Q56" i="144"/>
  <c r="R56" i="144"/>
  <c r="G57" i="144"/>
  <c r="H57" i="144"/>
  <c r="I57" i="144"/>
  <c r="J57" i="144"/>
  <c r="K57" i="144"/>
  <c r="L57" i="144"/>
  <c r="M57" i="144"/>
  <c r="N57" i="144"/>
  <c r="O57" i="144"/>
  <c r="P57" i="144"/>
  <c r="Q57" i="144"/>
  <c r="R57" i="144"/>
  <c r="G58" i="144"/>
  <c r="H58" i="144"/>
  <c r="I58" i="144"/>
  <c r="J58" i="144"/>
  <c r="K58" i="144"/>
  <c r="L58" i="144"/>
  <c r="M58" i="144"/>
  <c r="N58" i="144"/>
  <c r="O58" i="144"/>
  <c r="P58" i="144"/>
  <c r="Q58" i="144"/>
  <c r="R58" i="144"/>
  <c r="G59" i="144"/>
  <c r="H59" i="144"/>
  <c r="I59" i="144"/>
  <c r="J59" i="144"/>
  <c r="K59" i="144"/>
  <c r="L59" i="144"/>
  <c r="M59" i="144"/>
  <c r="N59" i="144"/>
  <c r="O59" i="144"/>
  <c r="P59" i="144"/>
  <c r="Q59" i="144"/>
  <c r="R59" i="144"/>
  <c r="G60" i="144"/>
  <c r="H60" i="144"/>
  <c r="I60" i="144"/>
  <c r="J60" i="144"/>
  <c r="K60" i="144"/>
  <c r="L60" i="144"/>
  <c r="M60" i="144"/>
  <c r="N60" i="144"/>
  <c r="O60" i="144"/>
  <c r="P60" i="144"/>
  <c r="Q60" i="144"/>
  <c r="R60" i="144"/>
  <c r="G61" i="144"/>
  <c r="H61" i="144"/>
  <c r="I61" i="144"/>
  <c r="J61" i="144"/>
  <c r="K61" i="144"/>
  <c r="L61" i="144"/>
  <c r="M61" i="144"/>
  <c r="N61" i="144"/>
  <c r="O61" i="144"/>
  <c r="P61" i="144"/>
  <c r="Q61" i="144"/>
  <c r="R61" i="144"/>
  <c r="G62" i="144"/>
  <c r="H62" i="144"/>
  <c r="I62" i="144"/>
  <c r="J62" i="144"/>
  <c r="K62" i="144"/>
  <c r="L62" i="144"/>
  <c r="M62" i="144"/>
  <c r="N62" i="144"/>
  <c r="O62" i="144"/>
  <c r="P62" i="144"/>
  <c r="Q62" i="144"/>
  <c r="R62" i="144"/>
  <c r="G63" i="144"/>
  <c r="H63" i="144"/>
  <c r="I63" i="144"/>
  <c r="J63" i="144"/>
  <c r="K63" i="144"/>
  <c r="L63" i="144"/>
  <c r="M63" i="144"/>
  <c r="N63" i="144"/>
  <c r="O63" i="144"/>
  <c r="P63" i="144"/>
  <c r="Q63" i="144"/>
  <c r="R63" i="144"/>
  <c r="G64" i="144"/>
  <c r="H64" i="144"/>
  <c r="I64" i="144"/>
  <c r="J64" i="144"/>
  <c r="K64" i="144"/>
  <c r="L64" i="144"/>
  <c r="M64" i="144"/>
  <c r="N64" i="144"/>
  <c r="O64" i="144"/>
  <c r="P64" i="144"/>
  <c r="Q64" i="144"/>
  <c r="R64" i="144"/>
  <c r="G65" i="144"/>
  <c r="H65" i="144"/>
  <c r="I65" i="144"/>
  <c r="J65" i="144"/>
  <c r="K65" i="144"/>
  <c r="L65" i="144"/>
  <c r="M65" i="144"/>
  <c r="N65" i="144"/>
  <c r="O65" i="144"/>
  <c r="P65" i="144"/>
  <c r="Q65" i="144"/>
  <c r="R65" i="144"/>
  <c r="G66" i="144"/>
  <c r="H66" i="144"/>
  <c r="I66" i="144"/>
  <c r="J66" i="144"/>
  <c r="K66" i="144"/>
  <c r="L66" i="144"/>
  <c r="M66" i="144"/>
  <c r="N66" i="144"/>
  <c r="O66" i="144"/>
  <c r="P66" i="144"/>
  <c r="Q66" i="144"/>
  <c r="R66" i="144"/>
  <c r="G67" i="144"/>
  <c r="H67" i="144"/>
  <c r="I67" i="144"/>
  <c r="J67" i="144"/>
  <c r="K67" i="144"/>
  <c r="L67" i="144"/>
  <c r="M67" i="144"/>
  <c r="N67" i="144"/>
  <c r="O67" i="144"/>
  <c r="P67" i="144"/>
  <c r="Q67" i="144"/>
  <c r="R67" i="144"/>
  <c r="G68" i="144"/>
  <c r="H68" i="144"/>
  <c r="I68" i="144"/>
  <c r="J68" i="144"/>
  <c r="K68" i="144"/>
  <c r="L68" i="144"/>
  <c r="M68" i="144"/>
  <c r="N68" i="144"/>
  <c r="O68" i="144"/>
  <c r="P68" i="144"/>
  <c r="Q68" i="144"/>
  <c r="R68" i="144"/>
  <c r="G69" i="144"/>
  <c r="H69" i="144"/>
  <c r="I69" i="144"/>
  <c r="J69" i="144"/>
  <c r="K69" i="144"/>
  <c r="L69" i="144"/>
  <c r="M69" i="144"/>
  <c r="N69" i="144"/>
  <c r="O69" i="144"/>
  <c r="P69" i="144"/>
  <c r="Q69" i="144"/>
  <c r="R69" i="144"/>
  <c r="G70" i="144"/>
  <c r="H70" i="144"/>
  <c r="I70" i="144"/>
  <c r="J70" i="144"/>
  <c r="K70" i="144"/>
  <c r="L70" i="144"/>
  <c r="M70" i="144"/>
  <c r="N70" i="144"/>
  <c r="O70" i="144"/>
  <c r="P70" i="144"/>
  <c r="Q70" i="144"/>
  <c r="R70" i="144"/>
  <c r="G71" i="144"/>
  <c r="H71" i="144"/>
  <c r="I71" i="144"/>
  <c r="J71" i="144"/>
  <c r="K71" i="144"/>
  <c r="L71" i="144"/>
  <c r="M71" i="144"/>
  <c r="N71" i="144"/>
  <c r="O71" i="144"/>
  <c r="P71" i="144"/>
  <c r="Q71" i="144"/>
  <c r="R71" i="144"/>
  <c r="G72" i="144"/>
  <c r="H72" i="144"/>
  <c r="I72" i="144"/>
  <c r="J72" i="144"/>
  <c r="K72" i="144"/>
  <c r="L72" i="144"/>
  <c r="M72" i="144"/>
  <c r="N72" i="144"/>
  <c r="O72" i="144"/>
  <c r="P72" i="144"/>
  <c r="Q72" i="144"/>
  <c r="R72" i="144"/>
  <c r="G73" i="144"/>
  <c r="H73" i="144"/>
  <c r="I73" i="144"/>
  <c r="J73" i="144"/>
  <c r="K73" i="144"/>
  <c r="L73" i="144"/>
  <c r="M73" i="144"/>
  <c r="N73" i="144"/>
  <c r="O73" i="144"/>
  <c r="P73" i="144"/>
  <c r="Q73" i="144"/>
  <c r="R73" i="144"/>
  <c r="G74" i="144"/>
  <c r="H74" i="144"/>
  <c r="I74" i="144"/>
  <c r="J74" i="144"/>
  <c r="K74" i="144"/>
  <c r="L74" i="144"/>
  <c r="M74" i="144"/>
  <c r="N74" i="144"/>
  <c r="O74" i="144"/>
  <c r="P74" i="144"/>
  <c r="Q74" i="144"/>
  <c r="R74" i="144"/>
  <c r="G75" i="144"/>
  <c r="H75" i="144"/>
  <c r="I75" i="144"/>
  <c r="J75" i="144"/>
  <c r="K75" i="144"/>
  <c r="L75" i="144"/>
  <c r="M75" i="144"/>
  <c r="N75" i="144"/>
  <c r="O75" i="144"/>
  <c r="P75" i="144"/>
  <c r="Q75" i="144"/>
  <c r="R75" i="144"/>
  <c r="G76" i="144"/>
  <c r="H76" i="144"/>
  <c r="I76" i="144"/>
  <c r="J76" i="144"/>
  <c r="K76" i="144"/>
  <c r="L76" i="144"/>
  <c r="M76" i="144"/>
  <c r="N76" i="144"/>
  <c r="O76" i="144"/>
  <c r="P76" i="144"/>
  <c r="Q76" i="144"/>
  <c r="R76" i="144"/>
  <c r="G77" i="144"/>
  <c r="H77" i="144"/>
  <c r="I77" i="144"/>
  <c r="J77" i="144"/>
  <c r="K77" i="144"/>
  <c r="L77" i="144"/>
  <c r="M77" i="144"/>
  <c r="N77" i="144"/>
  <c r="O77" i="144"/>
  <c r="P77" i="144"/>
  <c r="Q77" i="144"/>
  <c r="R77" i="144"/>
  <c r="G78" i="144"/>
  <c r="H78" i="144"/>
  <c r="I78" i="144"/>
  <c r="J78" i="144"/>
  <c r="K78" i="144"/>
  <c r="L78" i="144"/>
  <c r="M78" i="144"/>
  <c r="N78" i="144"/>
  <c r="O78" i="144"/>
  <c r="P78" i="144"/>
  <c r="Q78" i="144"/>
  <c r="R78" i="144"/>
  <c r="G79" i="144"/>
  <c r="H79" i="144"/>
  <c r="I79" i="144"/>
  <c r="J79" i="144"/>
  <c r="K79" i="144"/>
  <c r="L79" i="144"/>
  <c r="M79" i="144"/>
  <c r="N79" i="144"/>
  <c r="O79" i="144"/>
  <c r="P79" i="144"/>
  <c r="Q79" i="144"/>
  <c r="R79" i="144"/>
  <c r="G80" i="144"/>
  <c r="H80" i="144"/>
  <c r="I80" i="144"/>
  <c r="J80" i="144"/>
  <c r="K80" i="144"/>
  <c r="L80" i="144"/>
  <c r="M80" i="144"/>
  <c r="N80" i="144"/>
  <c r="O80" i="144"/>
  <c r="P80" i="144"/>
  <c r="Q80" i="144"/>
  <c r="R80" i="144"/>
  <c r="G81" i="144"/>
  <c r="H81" i="144"/>
  <c r="I81" i="144"/>
  <c r="J81" i="144"/>
  <c r="K81" i="144"/>
  <c r="L81" i="144"/>
  <c r="M81" i="144"/>
  <c r="N81" i="144"/>
  <c r="O81" i="144"/>
  <c r="P81" i="144"/>
  <c r="Q81" i="144"/>
  <c r="R81" i="144"/>
  <c r="G82" i="144"/>
  <c r="H82" i="144"/>
  <c r="I82" i="144"/>
  <c r="J82" i="144"/>
  <c r="K82" i="144"/>
  <c r="L82" i="144"/>
  <c r="M82" i="144"/>
  <c r="N82" i="144"/>
  <c r="O82" i="144"/>
  <c r="P82" i="144"/>
  <c r="Q82" i="144"/>
  <c r="R82" i="144"/>
  <c r="G83" i="144"/>
  <c r="H83" i="144"/>
  <c r="I83" i="144"/>
  <c r="J83" i="144"/>
  <c r="K83" i="144"/>
  <c r="L83" i="144"/>
  <c r="M83" i="144"/>
  <c r="N83" i="144"/>
  <c r="O83" i="144"/>
  <c r="P83" i="144"/>
  <c r="Q83" i="144"/>
  <c r="R83" i="144"/>
  <c r="G84" i="144"/>
  <c r="H84" i="144"/>
  <c r="I84" i="144"/>
  <c r="J84" i="144"/>
  <c r="K84" i="144"/>
  <c r="L84" i="144"/>
  <c r="M84" i="144"/>
  <c r="N84" i="144"/>
  <c r="O84" i="144"/>
  <c r="P84" i="144"/>
  <c r="Q84" i="144"/>
  <c r="R84" i="144"/>
  <c r="G85" i="144"/>
  <c r="H85" i="144"/>
  <c r="I85" i="144"/>
  <c r="J85" i="144"/>
  <c r="K85" i="144"/>
  <c r="L85" i="144"/>
  <c r="M85" i="144"/>
  <c r="N85" i="144"/>
  <c r="O85" i="144"/>
  <c r="P85" i="144"/>
  <c r="Q85" i="144"/>
  <c r="R85" i="144"/>
  <c r="G86" i="144"/>
  <c r="H86" i="144"/>
  <c r="I86" i="144"/>
  <c r="J86" i="144"/>
  <c r="K86" i="144"/>
  <c r="L86" i="144"/>
  <c r="M86" i="144"/>
  <c r="N86" i="144"/>
  <c r="O86" i="144"/>
  <c r="P86" i="144"/>
  <c r="Q86" i="144"/>
  <c r="R86" i="144"/>
  <c r="G87" i="144"/>
  <c r="H87" i="144"/>
  <c r="I87" i="144"/>
  <c r="J87" i="144"/>
  <c r="K87" i="144"/>
  <c r="L87" i="144"/>
  <c r="M87" i="144"/>
  <c r="N87" i="144"/>
  <c r="O87" i="144"/>
  <c r="P87" i="144"/>
  <c r="Q87" i="144"/>
  <c r="R87" i="144"/>
  <c r="G88" i="144"/>
  <c r="H88" i="144"/>
  <c r="I88" i="144"/>
  <c r="J88" i="144"/>
  <c r="K88" i="144"/>
  <c r="L88" i="144"/>
  <c r="M88" i="144"/>
  <c r="N88" i="144"/>
  <c r="O88" i="144"/>
  <c r="P88" i="144"/>
  <c r="Q88" i="144"/>
  <c r="R88" i="144"/>
  <c r="G89" i="144"/>
  <c r="H89" i="144"/>
  <c r="I89" i="144"/>
  <c r="J89" i="144"/>
  <c r="K89" i="144"/>
  <c r="L89" i="144"/>
  <c r="M89" i="144"/>
  <c r="N89" i="144"/>
  <c r="O89" i="144"/>
  <c r="P89" i="144"/>
  <c r="Q89" i="144"/>
  <c r="R89" i="144"/>
  <c r="G90" i="144"/>
  <c r="H90" i="144"/>
  <c r="I90" i="144"/>
  <c r="J90" i="144"/>
  <c r="K90" i="144"/>
  <c r="L90" i="144"/>
  <c r="M90" i="144"/>
  <c r="N90" i="144"/>
  <c r="O90" i="144"/>
  <c r="P90" i="144"/>
  <c r="Q90" i="144"/>
  <c r="R90" i="144"/>
  <c r="G91" i="144"/>
  <c r="H91" i="144"/>
  <c r="I91" i="144"/>
  <c r="J91" i="144"/>
  <c r="K91" i="144"/>
  <c r="L91" i="144"/>
  <c r="M91" i="144"/>
  <c r="N91" i="144"/>
  <c r="O91" i="144"/>
  <c r="P91" i="144"/>
  <c r="Q91" i="144"/>
  <c r="R91" i="144"/>
  <c r="G92" i="144"/>
  <c r="H92" i="144"/>
  <c r="I92" i="144"/>
  <c r="J92" i="144"/>
  <c r="K92" i="144"/>
  <c r="L92" i="144"/>
  <c r="M92" i="144"/>
  <c r="N92" i="144"/>
  <c r="O92" i="144"/>
  <c r="P92" i="144"/>
  <c r="Q92" i="144"/>
  <c r="R92" i="144"/>
  <c r="G93" i="144"/>
  <c r="H93" i="144"/>
  <c r="I93" i="144"/>
  <c r="J93" i="144"/>
  <c r="K93" i="144"/>
  <c r="L93" i="144"/>
  <c r="M93" i="144"/>
  <c r="N93" i="144"/>
  <c r="O93" i="144"/>
  <c r="P93" i="144"/>
  <c r="Q93" i="144"/>
  <c r="R93" i="144"/>
  <c r="G94" i="144"/>
  <c r="H94" i="144"/>
  <c r="I94" i="144"/>
  <c r="J94" i="144"/>
  <c r="K94" i="144"/>
  <c r="L94" i="144"/>
  <c r="M94" i="144"/>
  <c r="N94" i="144"/>
  <c r="O94" i="144"/>
  <c r="P94" i="144"/>
  <c r="Q94" i="144"/>
  <c r="R94" i="144"/>
  <c r="G95" i="144"/>
  <c r="H95" i="144"/>
  <c r="I95" i="144"/>
  <c r="J95" i="144"/>
  <c r="K95" i="144"/>
  <c r="L95" i="144"/>
  <c r="M95" i="144"/>
  <c r="N95" i="144"/>
  <c r="O95" i="144"/>
  <c r="P95" i="144"/>
  <c r="Q95" i="144"/>
  <c r="R95" i="144"/>
  <c r="G96" i="144"/>
  <c r="H96" i="144"/>
  <c r="I96" i="144"/>
  <c r="J96" i="144"/>
  <c r="K96" i="144"/>
  <c r="L96" i="144"/>
  <c r="M96" i="144"/>
  <c r="N96" i="144"/>
  <c r="O96" i="144"/>
  <c r="P96" i="144"/>
  <c r="Q96" i="144"/>
  <c r="R96" i="144"/>
  <c r="G97" i="144"/>
  <c r="H97" i="144"/>
  <c r="I97" i="144"/>
  <c r="J97" i="144"/>
  <c r="K97" i="144"/>
  <c r="L97" i="144"/>
  <c r="M97" i="144"/>
  <c r="N97" i="144"/>
  <c r="O97" i="144"/>
  <c r="P97" i="144"/>
  <c r="Q97" i="144"/>
  <c r="R97" i="144"/>
  <c r="G98" i="144"/>
  <c r="H98" i="144"/>
  <c r="I98" i="144"/>
  <c r="J98" i="144"/>
  <c r="K98" i="144"/>
  <c r="L98" i="144"/>
  <c r="M98" i="144"/>
  <c r="N98" i="144"/>
  <c r="O98" i="144"/>
  <c r="P98" i="144"/>
  <c r="Q98" i="144"/>
  <c r="R98" i="144"/>
  <c r="G99" i="144"/>
  <c r="H99" i="144"/>
  <c r="I99" i="144"/>
  <c r="J99" i="144"/>
  <c r="K99" i="144"/>
  <c r="L99" i="144"/>
  <c r="M99" i="144"/>
  <c r="N99" i="144"/>
  <c r="O99" i="144"/>
  <c r="P99" i="144"/>
  <c r="Q99" i="144"/>
  <c r="R99" i="144"/>
  <c r="G100" i="144"/>
  <c r="H100" i="144"/>
  <c r="I100" i="144"/>
  <c r="J100" i="144"/>
  <c r="K100" i="144"/>
  <c r="L100" i="144"/>
  <c r="M100" i="144"/>
  <c r="N100" i="144"/>
  <c r="O100" i="144"/>
  <c r="P100" i="144"/>
  <c r="Q100" i="144"/>
  <c r="R100" i="144"/>
  <c r="G101" i="144"/>
  <c r="H101" i="144"/>
  <c r="I101" i="144"/>
  <c r="J101" i="144"/>
  <c r="K101" i="144"/>
  <c r="L101" i="144"/>
  <c r="M101" i="144"/>
  <c r="N101" i="144"/>
  <c r="O101" i="144"/>
  <c r="P101" i="144"/>
  <c r="Q101" i="144"/>
  <c r="R101" i="144"/>
  <c r="G102" i="144"/>
  <c r="H102" i="144"/>
  <c r="I102" i="144"/>
  <c r="J102" i="144"/>
  <c r="K102" i="144"/>
  <c r="L102" i="144"/>
  <c r="M102" i="144"/>
  <c r="N102" i="144"/>
  <c r="O102" i="144"/>
  <c r="P102" i="144"/>
  <c r="Q102" i="144"/>
  <c r="R102" i="144"/>
  <c r="G103" i="144"/>
  <c r="H103" i="144"/>
  <c r="I103" i="144"/>
  <c r="J103" i="144"/>
  <c r="K103" i="144"/>
  <c r="L103" i="144"/>
  <c r="M103" i="144"/>
  <c r="N103" i="144"/>
  <c r="O103" i="144"/>
  <c r="P103" i="144"/>
  <c r="Q103" i="144"/>
  <c r="R103" i="144"/>
  <c r="G104" i="144"/>
  <c r="H104" i="144"/>
  <c r="I104" i="144"/>
  <c r="J104" i="144"/>
  <c r="K104" i="144"/>
  <c r="L104" i="144"/>
  <c r="M104" i="144"/>
  <c r="N104" i="144"/>
  <c r="O104" i="144"/>
  <c r="P104" i="144"/>
  <c r="Q104" i="144"/>
  <c r="R104" i="144"/>
  <c r="G105" i="144"/>
  <c r="H105" i="144"/>
  <c r="I105" i="144"/>
  <c r="J105" i="144"/>
  <c r="K105" i="144"/>
  <c r="L105" i="144"/>
  <c r="M105" i="144"/>
  <c r="N105" i="144"/>
  <c r="O105" i="144"/>
  <c r="P105" i="144"/>
  <c r="Q105" i="144"/>
  <c r="R105" i="144"/>
  <c r="G106" i="144"/>
  <c r="H106" i="144"/>
  <c r="I106" i="144"/>
  <c r="J106" i="144"/>
  <c r="K106" i="144"/>
  <c r="L106" i="144"/>
  <c r="M106" i="144"/>
  <c r="N106" i="144"/>
  <c r="O106" i="144"/>
  <c r="P106" i="144"/>
  <c r="Q106" i="144"/>
  <c r="R106" i="144"/>
  <c r="G107" i="144"/>
  <c r="H107" i="144"/>
  <c r="I107" i="144"/>
  <c r="J107" i="144"/>
  <c r="K107" i="144"/>
  <c r="L107" i="144"/>
  <c r="M107" i="144"/>
  <c r="N107" i="144"/>
  <c r="O107" i="144"/>
  <c r="P107" i="144"/>
  <c r="Q107" i="144"/>
  <c r="R107" i="144"/>
  <c r="G108" i="144"/>
  <c r="H108" i="144"/>
  <c r="I108" i="144"/>
  <c r="J108" i="144"/>
  <c r="K108" i="144"/>
  <c r="L108" i="144"/>
  <c r="M108" i="144"/>
  <c r="N108" i="144"/>
  <c r="O108" i="144"/>
  <c r="P108" i="144"/>
  <c r="Q108" i="144"/>
  <c r="R108" i="144"/>
  <c r="G109" i="144"/>
  <c r="H109" i="144"/>
  <c r="I109" i="144"/>
  <c r="J109" i="144"/>
  <c r="K109" i="144"/>
  <c r="L109" i="144"/>
  <c r="M109" i="144"/>
  <c r="N109" i="144"/>
  <c r="O109" i="144"/>
  <c r="P109" i="144"/>
  <c r="Q109" i="144"/>
  <c r="R109" i="144"/>
  <c r="H16" i="144"/>
  <c r="I16" i="144"/>
  <c r="J16" i="144"/>
  <c r="K16" i="144"/>
  <c r="L16" i="144"/>
  <c r="M16" i="144"/>
  <c r="N16" i="144"/>
  <c r="O16" i="144"/>
  <c r="P16" i="144"/>
  <c r="Q16" i="144"/>
  <c r="R16" i="144"/>
  <c r="G16" i="144"/>
  <c r="D1144" i="144"/>
  <c r="D1145" i="144"/>
  <c r="D1146" i="144"/>
  <c r="D1147" i="144"/>
  <c r="D1148" i="144"/>
  <c r="D1149" i="144"/>
  <c r="D1150" i="144"/>
  <c r="D1151" i="144"/>
  <c r="D1152" i="144"/>
  <c r="D1153" i="144"/>
  <c r="D1154" i="144"/>
  <c r="D1155" i="144"/>
  <c r="D1156" i="144"/>
  <c r="D1157" i="144"/>
  <c r="D1158" i="144"/>
  <c r="D1159" i="144"/>
  <c r="D1160" i="144"/>
  <c r="D1161" i="144"/>
  <c r="D1162" i="144"/>
  <c r="D1163" i="144"/>
  <c r="D1164" i="144"/>
  <c r="D1165" i="144"/>
  <c r="D1166" i="144"/>
  <c r="D1167" i="144"/>
  <c r="D1168" i="144"/>
  <c r="D1169" i="144"/>
  <c r="D1170" i="144"/>
  <c r="D1171" i="144"/>
  <c r="D1172" i="144"/>
  <c r="D1173" i="144"/>
  <c r="D1174" i="144"/>
  <c r="D1175" i="144"/>
  <c r="D1176" i="144"/>
  <c r="D1177" i="144"/>
  <c r="D1178" i="144"/>
  <c r="D1179" i="144"/>
  <c r="D1180" i="144"/>
  <c r="D1181" i="144"/>
  <c r="D1182" i="144"/>
  <c r="D1183" i="144"/>
  <c r="D1184" i="144"/>
  <c r="D1185" i="144"/>
  <c r="D1186" i="144"/>
  <c r="D1187" i="144"/>
  <c r="D1188" i="144"/>
  <c r="D1189" i="144"/>
  <c r="D1190" i="144"/>
  <c r="D1191" i="144"/>
  <c r="D1192" i="144"/>
  <c r="D1193" i="144"/>
  <c r="D1194" i="144"/>
  <c r="D1195" i="144"/>
  <c r="D1196" i="144"/>
  <c r="D1197" i="144"/>
  <c r="D1198" i="144"/>
  <c r="D1199" i="144"/>
  <c r="D1200" i="144"/>
  <c r="D1201" i="144"/>
  <c r="D1202" i="144"/>
  <c r="D1203" i="144"/>
  <c r="D1204" i="144"/>
  <c r="D1205" i="144"/>
  <c r="D1206" i="144"/>
  <c r="D1207" i="144"/>
  <c r="D1208" i="144"/>
  <c r="D1209" i="144"/>
  <c r="D1210" i="144"/>
  <c r="D1211" i="144"/>
  <c r="D1212" i="144"/>
  <c r="D1213" i="144"/>
  <c r="D1214" i="144"/>
  <c r="D1215" i="144"/>
  <c r="A1144" i="144"/>
  <c r="A1145" i="144"/>
  <c r="A1146" i="144"/>
  <c r="A1147" i="144"/>
  <c r="A1148" i="144"/>
  <c r="A1149" i="144"/>
  <c r="A1150" i="144"/>
  <c r="A1151" i="144"/>
  <c r="A1152" i="144"/>
  <c r="A1153" i="144"/>
  <c r="A1154" i="144"/>
  <c r="A1155" i="144"/>
  <c r="A1156" i="144"/>
  <c r="A1157" i="144"/>
  <c r="A1158" i="144"/>
  <c r="A1159" i="144"/>
  <c r="A1160" i="144"/>
  <c r="A1161" i="144"/>
  <c r="A1162" i="144"/>
  <c r="A1163" i="144"/>
  <c r="A1164" i="144"/>
  <c r="A1165" i="144"/>
  <c r="A1166" i="144"/>
  <c r="A1167" i="144"/>
  <c r="A1168" i="144"/>
  <c r="A1169" i="144"/>
  <c r="A1170" i="144"/>
  <c r="A1171" i="144"/>
  <c r="A1172" i="144"/>
  <c r="A1173" i="144"/>
  <c r="A1174" i="144"/>
  <c r="A1175" i="144"/>
  <c r="A1176" i="144"/>
  <c r="A1177" i="144"/>
  <c r="A1178" i="144"/>
  <c r="A1179" i="144"/>
  <c r="A1180" i="144"/>
  <c r="A1181" i="144"/>
  <c r="A1182" i="144"/>
  <c r="A1183" i="144"/>
  <c r="A1184" i="144"/>
  <c r="A1185" i="144"/>
  <c r="A1186" i="144"/>
  <c r="A1187" i="144"/>
  <c r="A1188" i="144"/>
  <c r="A1189" i="144"/>
  <c r="A1190" i="144"/>
  <c r="A1191" i="144"/>
  <c r="A1192" i="144"/>
  <c r="A1193" i="144"/>
  <c r="A1194" i="144"/>
  <c r="A1195" i="144"/>
  <c r="A1196" i="144"/>
  <c r="A1197" i="144"/>
  <c r="A1198" i="144"/>
  <c r="A1199" i="144"/>
  <c r="A1200" i="144"/>
  <c r="A1201" i="144"/>
  <c r="A1202" i="144"/>
  <c r="A1203" i="144"/>
  <c r="A1204" i="144"/>
  <c r="A1205" i="144"/>
  <c r="A1206" i="144"/>
  <c r="A1207" i="144"/>
  <c r="A1208" i="144"/>
  <c r="A1209" i="144"/>
  <c r="A1210" i="144"/>
  <c r="A1211" i="144"/>
  <c r="A1212" i="144"/>
  <c r="A1213" i="144"/>
  <c r="A1214" i="144"/>
  <c r="A1215" i="144"/>
  <c r="G110" i="143"/>
  <c r="H110" i="143"/>
  <c r="I110" i="143"/>
  <c r="J110" i="143"/>
  <c r="K110" i="143"/>
  <c r="L110" i="143"/>
  <c r="M110" i="143"/>
  <c r="S110" i="143" s="1"/>
  <c r="N110" i="143"/>
  <c r="O110" i="143"/>
  <c r="P110" i="143"/>
  <c r="Q110" i="143"/>
  <c r="R110" i="143"/>
  <c r="G111" i="143"/>
  <c r="H111" i="143"/>
  <c r="I111" i="143"/>
  <c r="S111" i="143" s="1"/>
  <c r="J111" i="143"/>
  <c r="K111" i="143"/>
  <c r="L111" i="143"/>
  <c r="M111" i="143"/>
  <c r="N111" i="143"/>
  <c r="O111" i="143"/>
  <c r="P111" i="143"/>
  <c r="Q111" i="143"/>
  <c r="R111" i="143"/>
  <c r="G112" i="143"/>
  <c r="H112" i="143"/>
  <c r="I112" i="143"/>
  <c r="J112" i="143"/>
  <c r="K112" i="143"/>
  <c r="L112" i="143"/>
  <c r="S112" i="143" s="1"/>
  <c r="M112" i="143"/>
  <c r="N112" i="143"/>
  <c r="O112" i="143"/>
  <c r="P112" i="143"/>
  <c r="Q112" i="143"/>
  <c r="R112" i="143"/>
  <c r="G113" i="143"/>
  <c r="S113" i="143" s="1"/>
  <c r="H113" i="143"/>
  <c r="I113" i="143"/>
  <c r="J113" i="143"/>
  <c r="K113" i="143"/>
  <c r="L113" i="143"/>
  <c r="M113" i="143"/>
  <c r="N113" i="143"/>
  <c r="O113" i="143"/>
  <c r="P113" i="143"/>
  <c r="Q113" i="143"/>
  <c r="R113" i="143"/>
  <c r="G114" i="143"/>
  <c r="S114" i="143" s="1"/>
  <c r="H114" i="143"/>
  <c r="I114" i="143"/>
  <c r="J114" i="143"/>
  <c r="K114" i="143"/>
  <c r="L114" i="143"/>
  <c r="M114" i="143"/>
  <c r="N114" i="143"/>
  <c r="O114" i="143"/>
  <c r="P114" i="143"/>
  <c r="Q114" i="143"/>
  <c r="R114" i="143"/>
  <c r="G115" i="143"/>
  <c r="H115" i="143"/>
  <c r="I115" i="143"/>
  <c r="J115" i="143"/>
  <c r="K115" i="143"/>
  <c r="L115" i="143"/>
  <c r="S115" i="143" s="1"/>
  <c r="M115" i="143"/>
  <c r="N115" i="143"/>
  <c r="O115" i="143"/>
  <c r="P115" i="143"/>
  <c r="Q115" i="143"/>
  <c r="R115" i="143"/>
  <c r="G17" i="143"/>
  <c r="H17" i="143"/>
  <c r="I17" i="143"/>
  <c r="J17" i="143"/>
  <c r="K17" i="143"/>
  <c r="L17" i="143"/>
  <c r="M17" i="143"/>
  <c r="N17" i="143"/>
  <c r="O17" i="143"/>
  <c r="P17" i="143"/>
  <c r="Q17" i="143"/>
  <c r="R17" i="143"/>
  <c r="G18" i="143"/>
  <c r="H18" i="143"/>
  <c r="I18" i="143"/>
  <c r="J18" i="143"/>
  <c r="K18" i="143"/>
  <c r="L18" i="143"/>
  <c r="M18" i="143"/>
  <c r="N18" i="143"/>
  <c r="O18" i="143"/>
  <c r="P18" i="143"/>
  <c r="Q18" i="143"/>
  <c r="R18" i="143"/>
  <c r="G19" i="143"/>
  <c r="H19" i="143"/>
  <c r="I19" i="143"/>
  <c r="J19" i="143"/>
  <c r="K19" i="143"/>
  <c r="L19" i="143"/>
  <c r="M19" i="143"/>
  <c r="N19" i="143"/>
  <c r="O19" i="143"/>
  <c r="P19" i="143"/>
  <c r="Q19" i="143"/>
  <c r="R19" i="143"/>
  <c r="G20" i="143"/>
  <c r="H20" i="143"/>
  <c r="I20" i="143"/>
  <c r="J20" i="143"/>
  <c r="K20" i="143"/>
  <c r="L20" i="143"/>
  <c r="M20" i="143"/>
  <c r="N20" i="143"/>
  <c r="O20" i="143"/>
  <c r="P20" i="143"/>
  <c r="Q20" i="143"/>
  <c r="R20" i="143"/>
  <c r="G21" i="143"/>
  <c r="H21" i="143"/>
  <c r="I21" i="143"/>
  <c r="J21" i="143"/>
  <c r="K21" i="143"/>
  <c r="L21" i="143"/>
  <c r="M21" i="143"/>
  <c r="N21" i="143"/>
  <c r="O21" i="143"/>
  <c r="P21" i="143"/>
  <c r="Q21" i="143"/>
  <c r="R21" i="143"/>
  <c r="G22" i="143"/>
  <c r="H22" i="143"/>
  <c r="I22" i="143"/>
  <c r="J22" i="143"/>
  <c r="K22" i="143"/>
  <c r="L22" i="143"/>
  <c r="M22" i="143"/>
  <c r="N22" i="143"/>
  <c r="O22" i="143"/>
  <c r="P22" i="143"/>
  <c r="Q22" i="143"/>
  <c r="R22" i="143"/>
  <c r="G23" i="143"/>
  <c r="H23" i="143"/>
  <c r="I23" i="143"/>
  <c r="J23" i="143"/>
  <c r="K23" i="143"/>
  <c r="L23" i="143"/>
  <c r="M23" i="143"/>
  <c r="N23" i="143"/>
  <c r="O23" i="143"/>
  <c r="P23" i="143"/>
  <c r="Q23" i="143"/>
  <c r="R23" i="143"/>
  <c r="G24" i="143"/>
  <c r="H24" i="143"/>
  <c r="I24" i="143"/>
  <c r="J24" i="143"/>
  <c r="K24" i="143"/>
  <c r="L24" i="143"/>
  <c r="M24" i="143"/>
  <c r="N24" i="143"/>
  <c r="O24" i="143"/>
  <c r="P24" i="143"/>
  <c r="Q24" i="143"/>
  <c r="R24" i="143"/>
  <c r="G25" i="143"/>
  <c r="H25" i="143"/>
  <c r="I25" i="143"/>
  <c r="J25" i="143"/>
  <c r="K25" i="143"/>
  <c r="L25" i="143"/>
  <c r="M25" i="143"/>
  <c r="N25" i="143"/>
  <c r="O25" i="143"/>
  <c r="P25" i="143"/>
  <c r="Q25" i="143"/>
  <c r="R25" i="143"/>
  <c r="G26" i="143"/>
  <c r="H26" i="143"/>
  <c r="I26" i="143"/>
  <c r="J26" i="143"/>
  <c r="K26" i="143"/>
  <c r="L26" i="143"/>
  <c r="M26" i="143"/>
  <c r="N26" i="143"/>
  <c r="O26" i="143"/>
  <c r="P26" i="143"/>
  <c r="Q26" i="143"/>
  <c r="R26" i="143"/>
  <c r="G27" i="143"/>
  <c r="H27" i="143"/>
  <c r="I27" i="143"/>
  <c r="J27" i="143"/>
  <c r="K27" i="143"/>
  <c r="L27" i="143"/>
  <c r="M27" i="143"/>
  <c r="N27" i="143"/>
  <c r="O27" i="143"/>
  <c r="P27" i="143"/>
  <c r="Q27" i="143"/>
  <c r="R27" i="143"/>
  <c r="G28" i="143"/>
  <c r="H28" i="143"/>
  <c r="I28" i="143"/>
  <c r="J28" i="143"/>
  <c r="K28" i="143"/>
  <c r="L28" i="143"/>
  <c r="M28" i="143"/>
  <c r="N28" i="143"/>
  <c r="O28" i="143"/>
  <c r="P28" i="143"/>
  <c r="Q28" i="143"/>
  <c r="R28" i="143"/>
  <c r="G29" i="143"/>
  <c r="H29" i="143"/>
  <c r="I29" i="143"/>
  <c r="J29" i="143"/>
  <c r="K29" i="143"/>
  <c r="L29" i="143"/>
  <c r="M29" i="143"/>
  <c r="N29" i="143"/>
  <c r="O29" i="143"/>
  <c r="P29" i="143"/>
  <c r="Q29" i="143"/>
  <c r="R29" i="143"/>
  <c r="G30" i="143"/>
  <c r="H30" i="143"/>
  <c r="I30" i="143"/>
  <c r="J30" i="143"/>
  <c r="K30" i="143"/>
  <c r="L30" i="143"/>
  <c r="M30" i="143"/>
  <c r="N30" i="143"/>
  <c r="O30" i="143"/>
  <c r="P30" i="143"/>
  <c r="Q30" i="143"/>
  <c r="R30" i="143"/>
  <c r="G31" i="143"/>
  <c r="H31" i="143"/>
  <c r="I31" i="143"/>
  <c r="J31" i="143"/>
  <c r="K31" i="143"/>
  <c r="L31" i="143"/>
  <c r="M31" i="143"/>
  <c r="N31" i="143"/>
  <c r="O31" i="143"/>
  <c r="P31" i="143"/>
  <c r="Q31" i="143"/>
  <c r="R31" i="143"/>
  <c r="G32" i="143"/>
  <c r="H32" i="143"/>
  <c r="I32" i="143"/>
  <c r="J32" i="143"/>
  <c r="K32" i="143"/>
  <c r="L32" i="143"/>
  <c r="M32" i="143"/>
  <c r="N32" i="143"/>
  <c r="O32" i="143"/>
  <c r="P32" i="143"/>
  <c r="Q32" i="143"/>
  <c r="R32" i="143"/>
  <c r="G33" i="143"/>
  <c r="H33" i="143"/>
  <c r="I33" i="143"/>
  <c r="J33" i="143"/>
  <c r="K33" i="143"/>
  <c r="L33" i="143"/>
  <c r="M33" i="143"/>
  <c r="N33" i="143"/>
  <c r="O33" i="143"/>
  <c r="P33" i="143"/>
  <c r="Q33" i="143"/>
  <c r="R33" i="143"/>
  <c r="G34" i="143"/>
  <c r="H34" i="143"/>
  <c r="I34" i="143"/>
  <c r="J34" i="143"/>
  <c r="K34" i="143"/>
  <c r="L34" i="143"/>
  <c r="M34" i="143"/>
  <c r="N34" i="143"/>
  <c r="O34" i="143"/>
  <c r="P34" i="143"/>
  <c r="Q34" i="143"/>
  <c r="R34" i="143"/>
  <c r="G35" i="143"/>
  <c r="H35" i="143"/>
  <c r="I35" i="143"/>
  <c r="J35" i="143"/>
  <c r="K35" i="143"/>
  <c r="L35" i="143"/>
  <c r="M35" i="143"/>
  <c r="N35" i="143"/>
  <c r="O35" i="143"/>
  <c r="P35" i="143"/>
  <c r="Q35" i="143"/>
  <c r="R35" i="143"/>
  <c r="G36" i="143"/>
  <c r="H36" i="143"/>
  <c r="I36" i="143"/>
  <c r="J36" i="143"/>
  <c r="K36" i="143"/>
  <c r="L36" i="143"/>
  <c r="M36" i="143"/>
  <c r="N36" i="143"/>
  <c r="O36" i="143"/>
  <c r="P36" i="143"/>
  <c r="Q36" i="143"/>
  <c r="R36" i="143"/>
  <c r="G37" i="143"/>
  <c r="H37" i="143"/>
  <c r="I37" i="143"/>
  <c r="J37" i="143"/>
  <c r="K37" i="143"/>
  <c r="L37" i="143"/>
  <c r="M37" i="143"/>
  <c r="N37" i="143"/>
  <c r="O37" i="143"/>
  <c r="P37" i="143"/>
  <c r="Q37" i="143"/>
  <c r="R37" i="143"/>
  <c r="G38" i="143"/>
  <c r="H38" i="143"/>
  <c r="I38" i="143"/>
  <c r="J38" i="143"/>
  <c r="K38" i="143"/>
  <c r="L38" i="143"/>
  <c r="M38" i="143"/>
  <c r="N38" i="143"/>
  <c r="O38" i="143"/>
  <c r="P38" i="143"/>
  <c r="Q38" i="143"/>
  <c r="R38" i="143"/>
  <c r="G39" i="143"/>
  <c r="H39" i="143"/>
  <c r="I39" i="143"/>
  <c r="J39" i="143"/>
  <c r="K39" i="143"/>
  <c r="L39" i="143"/>
  <c r="M39" i="143"/>
  <c r="N39" i="143"/>
  <c r="O39" i="143"/>
  <c r="P39" i="143"/>
  <c r="Q39" i="143"/>
  <c r="R39" i="143"/>
  <c r="G40" i="143"/>
  <c r="H40" i="143"/>
  <c r="I40" i="143"/>
  <c r="J40" i="143"/>
  <c r="K40" i="143"/>
  <c r="L40" i="143"/>
  <c r="M40" i="143"/>
  <c r="N40" i="143"/>
  <c r="O40" i="143"/>
  <c r="P40" i="143"/>
  <c r="Q40" i="143"/>
  <c r="R40" i="143"/>
  <c r="G41" i="143"/>
  <c r="H41" i="143"/>
  <c r="I41" i="143"/>
  <c r="J41" i="143"/>
  <c r="K41" i="143"/>
  <c r="L41" i="143"/>
  <c r="M41" i="143"/>
  <c r="N41" i="143"/>
  <c r="O41" i="143"/>
  <c r="P41" i="143"/>
  <c r="Q41" i="143"/>
  <c r="R41" i="143"/>
  <c r="G42" i="143"/>
  <c r="H42" i="143"/>
  <c r="I42" i="143"/>
  <c r="J42" i="143"/>
  <c r="K42" i="143"/>
  <c r="L42" i="143"/>
  <c r="M42" i="143"/>
  <c r="N42" i="143"/>
  <c r="O42" i="143"/>
  <c r="P42" i="143"/>
  <c r="Q42" i="143"/>
  <c r="R42" i="143"/>
  <c r="G43" i="143"/>
  <c r="H43" i="143"/>
  <c r="I43" i="143"/>
  <c r="J43" i="143"/>
  <c r="K43" i="143"/>
  <c r="L43" i="143"/>
  <c r="M43" i="143"/>
  <c r="N43" i="143"/>
  <c r="O43" i="143"/>
  <c r="P43" i="143"/>
  <c r="Q43" i="143"/>
  <c r="R43" i="143"/>
  <c r="G44" i="143"/>
  <c r="H44" i="143"/>
  <c r="I44" i="143"/>
  <c r="J44" i="143"/>
  <c r="K44" i="143"/>
  <c r="L44" i="143"/>
  <c r="M44" i="143"/>
  <c r="N44" i="143"/>
  <c r="O44" i="143"/>
  <c r="P44" i="143"/>
  <c r="Q44" i="143"/>
  <c r="R44" i="143"/>
  <c r="G45" i="143"/>
  <c r="H45" i="143"/>
  <c r="I45" i="143"/>
  <c r="J45" i="143"/>
  <c r="K45" i="143"/>
  <c r="L45" i="143"/>
  <c r="M45" i="143"/>
  <c r="N45" i="143"/>
  <c r="O45" i="143"/>
  <c r="P45" i="143"/>
  <c r="Q45" i="143"/>
  <c r="R45" i="143"/>
  <c r="G46" i="143"/>
  <c r="H46" i="143"/>
  <c r="I46" i="143"/>
  <c r="J46" i="143"/>
  <c r="K46" i="143"/>
  <c r="L46" i="143"/>
  <c r="M46" i="143"/>
  <c r="N46" i="143"/>
  <c r="O46" i="143"/>
  <c r="P46" i="143"/>
  <c r="Q46" i="143"/>
  <c r="R46" i="143"/>
  <c r="G47" i="143"/>
  <c r="H47" i="143"/>
  <c r="I47" i="143"/>
  <c r="J47" i="143"/>
  <c r="K47" i="143"/>
  <c r="L47" i="143"/>
  <c r="M47" i="143"/>
  <c r="N47" i="143"/>
  <c r="O47" i="143"/>
  <c r="P47" i="143"/>
  <c r="Q47" i="143"/>
  <c r="R47" i="143"/>
  <c r="G48" i="143"/>
  <c r="H48" i="143"/>
  <c r="I48" i="143"/>
  <c r="J48" i="143"/>
  <c r="K48" i="143"/>
  <c r="L48" i="143"/>
  <c r="M48" i="143"/>
  <c r="N48" i="143"/>
  <c r="O48" i="143"/>
  <c r="P48" i="143"/>
  <c r="Q48" i="143"/>
  <c r="R48" i="143"/>
  <c r="G49" i="143"/>
  <c r="H49" i="143"/>
  <c r="I49" i="143"/>
  <c r="J49" i="143"/>
  <c r="K49" i="143"/>
  <c r="L49" i="143"/>
  <c r="M49" i="143"/>
  <c r="N49" i="143"/>
  <c r="O49" i="143"/>
  <c r="P49" i="143"/>
  <c r="Q49" i="143"/>
  <c r="R49" i="143"/>
  <c r="G50" i="143"/>
  <c r="H50" i="143"/>
  <c r="I50" i="143"/>
  <c r="J50" i="143"/>
  <c r="K50" i="143"/>
  <c r="L50" i="143"/>
  <c r="M50" i="143"/>
  <c r="N50" i="143"/>
  <c r="O50" i="143"/>
  <c r="P50" i="143"/>
  <c r="Q50" i="143"/>
  <c r="R50" i="143"/>
  <c r="G51" i="143"/>
  <c r="H51" i="143"/>
  <c r="I51" i="143"/>
  <c r="J51" i="143"/>
  <c r="K51" i="143"/>
  <c r="L51" i="143"/>
  <c r="M51" i="143"/>
  <c r="N51" i="143"/>
  <c r="O51" i="143"/>
  <c r="P51" i="143"/>
  <c r="Q51" i="143"/>
  <c r="R51" i="143"/>
  <c r="G52" i="143"/>
  <c r="H52" i="143"/>
  <c r="I52" i="143"/>
  <c r="J52" i="143"/>
  <c r="K52" i="143"/>
  <c r="L52" i="143"/>
  <c r="M52" i="143"/>
  <c r="N52" i="143"/>
  <c r="O52" i="143"/>
  <c r="P52" i="143"/>
  <c r="Q52" i="143"/>
  <c r="R52" i="143"/>
  <c r="G53" i="143"/>
  <c r="H53" i="143"/>
  <c r="I53" i="143"/>
  <c r="J53" i="143"/>
  <c r="K53" i="143"/>
  <c r="L53" i="143"/>
  <c r="M53" i="143"/>
  <c r="N53" i="143"/>
  <c r="O53" i="143"/>
  <c r="P53" i="143"/>
  <c r="Q53" i="143"/>
  <c r="R53" i="143"/>
  <c r="G54" i="143"/>
  <c r="H54" i="143"/>
  <c r="I54" i="143"/>
  <c r="J54" i="143"/>
  <c r="K54" i="143"/>
  <c r="L54" i="143"/>
  <c r="M54" i="143"/>
  <c r="N54" i="143"/>
  <c r="O54" i="143"/>
  <c r="P54" i="143"/>
  <c r="Q54" i="143"/>
  <c r="R54" i="143"/>
  <c r="G55" i="143"/>
  <c r="H55" i="143"/>
  <c r="I55" i="143"/>
  <c r="J55" i="143"/>
  <c r="K55" i="143"/>
  <c r="L55" i="143"/>
  <c r="M55" i="143"/>
  <c r="N55" i="143"/>
  <c r="O55" i="143"/>
  <c r="P55" i="143"/>
  <c r="Q55" i="143"/>
  <c r="R55" i="143"/>
  <c r="G56" i="143"/>
  <c r="H56" i="143"/>
  <c r="I56" i="143"/>
  <c r="J56" i="143"/>
  <c r="K56" i="143"/>
  <c r="L56" i="143"/>
  <c r="M56" i="143"/>
  <c r="N56" i="143"/>
  <c r="O56" i="143"/>
  <c r="P56" i="143"/>
  <c r="Q56" i="143"/>
  <c r="R56" i="143"/>
  <c r="G57" i="143"/>
  <c r="H57" i="143"/>
  <c r="I57" i="143"/>
  <c r="J57" i="143"/>
  <c r="K57" i="143"/>
  <c r="L57" i="143"/>
  <c r="M57" i="143"/>
  <c r="N57" i="143"/>
  <c r="O57" i="143"/>
  <c r="P57" i="143"/>
  <c r="Q57" i="143"/>
  <c r="R57" i="143"/>
  <c r="G58" i="143"/>
  <c r="H58" i="143"/>
  <c r="I58" i="143"/>
  <c r="J58" i="143"/>
  <c r="K58" i="143"/>
  <c r="L58" i="143"/>
  <c r="M58" i="143"/>
  <c r="N58" i="143"/>
  <c r="O58" i="143"/>
  <c r="P58" i="143"/>
  <c r="Q58" i="143"/>
  <c r="R58" i="143"/>
  <c r="G59" i="143"/>
  <c r="H59" i="143"/>
  <c r="I59" i="143"/>
  <c r="J59" i="143"/>
  <c r="K59" i="143"/>
  <c r="L59" i="143"/>
  <c r="M59" i="143"/>
  <c r="N59" i="143"/>
  <c r="O59" i="143"/>
  <c r="P59" i="143"/>
  <c r="Q59" i="143"/>
  <c r="R59" i="143"/>
  <c r="G60" i="143"/>
  <c r="H60" i="143"/>
  <c r="I60" i="143"/>
  <c r="J60" i="143"/>
  <c r="K60" i="143"/>
  <c r="L60" i="143"/>
  <c r="M60" i="143"/>
  <c r="N60" i="143"/>
  <c r="O60" i="143"/>
  <c r="P60" i="143"/>
  <c r="Q60" i="143"/>
  <c r="R60" i="143"/>
  <c r="G61" i="143"/>
  <c r="H61" i="143"/>
  <c r="I61" i="143"/>
  <c r="J61" i="143"/>
  <c r="K61" i="143"/>
  <c r="L61" i="143"/>
  <c r="M61" i="143"/>
  <c r="N61" i="143"/>
  <c r="O61" i="143"/>
  <c r="P61" i="143"/>
  <c r="Q61" i="143"/>
  <c r="R61" i="143"/>
  <c r="G62" i="143"/>
  <c r="H62" i="143"/>
  <c r="I62" i="143"/>
  <c r="J62" i="143"/>
  <c r="K62" i="143"/>
  <c r="L62" i="143"/>
  <c r="M62" i="143"/>
  <c r="N62" i="143"/>
  <c r="O62" i="143"/>
  <c r="P62" i="143"/>
  <c r="Q62" i="143"/>
  <c r="R62" i="143"/>
  <c r="G63" i="143"/>
  <c r="H63" i="143"/>
  <c r="I63" i="143"/>
  <c r="J63" i="143"/>
  <c r="K63" i="143"/>
  <c r="L63" i="143"/>
  <c r="M63" i="143"/>
  <c r="N63" i="143"/>
  <c r="O63" i="143"/>
  <c r="P63" i="143"/>
  <c r="Q63" i="143"/>
  <c r="R63" i="143"/>
  <c r="G64" i="143"/>
  <c r="H64" i="143"/>
  <c r="I64" i="143"/>
  <c r="J64" i="143"/>
  <c r="K64" i="143"/>
  <c r="L64" i="143"/>
  <c r="M64" i="143"/>
  <c r="N64" i="143"/>
  <c r="O64" i="143"/>
  <c r="P64" i="143"/>
  <c r="Q64" i="143"/>
  <c r="R64" i="143"/>
  <c r="G65" i="143"/>
  <c r="H65" i="143"/>
  <c r="I65" i="143"/>
  <c r="J65" i="143"/>
  <c r="K65" i="143"/>
  <c r="L65" i="143"/>
  <c r="M65" i="143"/>
  <c r="N65" i="143"/>
  <c r="O65" i="143"/>
  <c r="P65" i="143"/>
  <c r="Q65" i="143"/>
  <c r="R65" i="143"/>
  <c r="G66" i="143"/>
  <c r="H66" i="143"/>
  <c r="I66" i="143"/>
  <c r="J66" i="143"/>
  <c r="K66" i="143"/>
  <c r="L66" i="143"/>
  <c r="M66" i="143"/>
  <c r="N66" i="143"/>
  <c r="O66" i="143"/>
  <c r="P66" i="143"/>
  <c r="Q66" i="143"/>
  <c r="R66" i="143"/>
  <c r="G67" i="143"/>
  <c r="H67" i="143"/>
  <c r="I67" i="143"/>
  <c r="J67" i="143"/>
  <c r="K67" i="143"/>
  <c r="L67" i="143"/>
  <c r="M67" i="143"/>
  <c r="N67" i="143"/>
  <c r="O67" i="143"/>
  <c r="P67" i="143"/>
  <c r="Q67" i="143"/>
  <c r="R67" i="143"/>
  <c r="G68" i="143"/>
  <c r="H68" i="143"/>
  <c r="I68" i="143"/>
  <c r="J68" i="143"/>
  <c r="K68" i="143"/>
  <c r="L68" i="143"/>
  <c r="M68" i="143"/>
  <c r="N68" i="143"/>
  <c r="O68" i="143"/>
  <c r="P68" i="143"/>
  <c r="Q68" i="143"/>
  <c r="R68" i="143"/>
  <c r="G69" i="143"/>
  <c r="H69" i="143"/>
  <c r="I69" i="143"/>
  <c r="J69" i="143"/>
  <c r="K69" i="143"/>
  <c r="L69" i="143"/>
  <c r="M69" i="143"/>
  <c r="N69" i="143"/>
  <c r="O69" i="143"/>
  <c r="P69" i="143"/>
  <c r="Q69" i="143"/>
  <c r="R69" i="143"/>
  <c r="G70" i="143"/>
  <c r="H70" i="143"/>
  <c r="I70" i="143"/>
  <c r="J70" i="143"/>
  <c r="K70" i="143"/>
  <c r="L70" i="143"/>
  <c r="M70" i="143"/>
  <c r="N70" i="143"/>
  <c r="O70" i="143"/>
  <c r="P70" i="143"/>
  <c r="Q70" i="143"/>
  <c r="R70" i="143"/>
  <c r="G71" i="143"/>
  <c r="H71" i="143"/>
  <c r="I71" i="143"/>
  <c r="J71" i="143"/>
  <c r="K71" i="143"/>
  <c r="L71" i="143"/>
  <c r="M71" i="143"/>
  <c r="N71" i="143"/>
  <c r="O71" i="143"/>
  <c r="P71" i="143"/>
  <c r="Q71" i="143"/>
  <c r="R71" i="143"/>
  <c r="G72" i="143"/>
  <c r="H72" i="143"/>
  <c r="I72" i="143"/>
  <c r="J72" i="143"/>
  <c r="K72" i="143"/>
  <c r="L72" i="143"/>
  <c r="M72" i="143"/>
  <c r="N72" i="143"/>
  <c r="O72" i="143"/>
  <c r="P72" i="143"/>
  <c r="Q72" i="143"/>
  <c r="R72" i="143"/>
  <c r="G73" i="143"/>
  <c r="H73" i="143"/>
  <c r="I73" i="143"/>
  <c r="J73" i="143"/>
  <c r="K73" i="143"/>
  <c r="L73" i="143"/>
  <c r="M73" i="143"/>
  <c r="N73" i="143"/>
  <c r="O73" i="143"/>
  <c r="P73" i="143"/>
  <c r="Q73" i="143"/>
  <c r="R73" i="143"/>
  <c r="G74" i="143"/>
  <c r="H74" i="143"/>
  <c r="I74" i="143"/>
  <c r="J74" i="143"/>
  <c r="K74" i="143"/>
  <c r="L74" i="143"/>
  <c r="M74" i="143"/>
  <c r="N74" i="143"/>
  <c r="O74" i="143"/>
  <c r="P74" i="143"/>
  <c r="Q74" i="143"/>
  <c r="R74" i="143"/>
  <c r="G75" i="143"/>
  <c r="H75" i="143"/>
  <c r="I75" i="143"/>
  <c r="J75" i="143"/>
  <c r="K75" i="143"/>
  <c r="L75" i="143"/>
  <c r="M75" i="143"/>
  <c r="N75" i="143"/>
  <c r="O75" i="143"/>
  <c r="P75" i="143"/>
  <c r="Q75" i="143"/>
  <c r="R75" i="143"/>
  <c r="G76" i="143"/>
  <c r="H76" i="143"/>
  <c r="I76" i="143"/>
  <c r="J76" i="143"/>
  <c r="K76" i="143"/>
  <c r="L76" i="143"/>
  <c r="M76" i="143"/>
  <c r="N76" i="143"/>
  <c r="O76" i="143"/>
  <c r="P76" i="143"/>
  <c r="Q76" i="143"/>
  <c r="R76" i="143"/>
  <c r="G77" i="143"/>
  <c r="H77" i="143"/>
  <c r="I77" i="143"/>
  <c r="J77" i="143"/>
  <c r="K77" i="143"/>
  <c r="L77" i="143"/>
  <c r="M77" i="143"/>
  <c r="N77" i="143"/>
  <c r="O77" i="143"/>
  <c r="P77" i="143"/>
  <c r="Q77" i="143"/>
  <c r="R77" i="143"/>
  <c r="G78" i="143"/>
  <c r="H78" i="143"/>
  <c r="I78" i="143"/>
  <c r="J78" i="143"/>
  <c r="K78" i="143"/>
  <c r="L78" i="143"/>
  <c r="M78" i="143"/>
  <c r="N78" i="143"/>
  <c r="O78" i="143"/>
  <c r="P78" i="143"/>
  <c r="Q78" i="143"/>
  <c r="R78" i="143"/>
  <c r="G79" i="143"/>
  <c r="H79" i="143"/>
  <c r="I79" i="143"/>
  <c r="J79" i="143"/>
  <c r="K79" i="143"/>
  <c r="L79" i="143"/>
  <c r="M79" i="143"/>
  <c r="N79" i="143"/>
  <c r="O79" i="143"/>
  <c r="P79" i="143"/>
  <c r="Q79" i="143"/>
  <c r="R79" i="143"/>
  <c r="G80" i="143"/>
  <c r="H80" i="143"/>
  <c r="I80" i="143"/>
  <c r="J80" i="143"/>
  <c r="K80" i="143"/>
  <c r="L80" i="143"/>
  <c r="M80" i="143"/>
  <c r="N80" i="143"/>
  <c r="O80" i="143"/>
  <c r="P80" i="143"/>
  <c r="Q80" i="143"/>
  <c r="R80" i="143"/>
  <c r="G81" i="143"/>
  <c r="H81" i="143"/>
  <c r="I81" i="143"/>
  <c r="J81" i="143"/>
  <c r="K81" i="143"/>
  <c r="L81" i="143"/>
  <c r="M81" i="143"/>
  <c r="N81" i="143"/>
  <c r="O81" i="143"/>
  <c r="P81" i="143"/>
  <c r="Q81" i="143"/>
  <c r="R81" i="143"/>
  <c r="G82" i="143"/>
  <c r="H82" i="143"/>
  <c r="I82" i="143"/>
  <c r="J82" i="143"/>
  <c r="K82" i="143"/>
  <c r="L82" i="143"/>
  <c r="M82" i="143"/>
  <c r="N82" i="143"/>
  <c r="O82" i="143"/>
  <c r="P82" i="143"/>
  <c r="Q82" i="143"/>
  <c r="R82" i="143"/>
  <c r="G83" i="143"/>
  <c r="H83" i="143"/>
  <c r="I83" i="143"/>
  <c r="J83" i="143"/>
  <c r="K83" i="143"/>
  <c r="L83" i="143"/>
  <c r="M83" i="143"/>
  <c r="N83" i="143"/>
  <c r="O83" i="143"/>
  <c r="P83" i="143"/>
  <c r="Q83" i="143"/>
  <c r="R83" i="143"/>
  <c r="G84" i="143"/>
  <c r="H84" i="143"/>
  <c r="I84" i="143"/>
  <c r="J84" i="143"/>
  <c r="K84" i="143"/>
  <c r="L84" i="143"/>
  <c r="M84" i="143"/>
  <c r="N84" i="143"/>
  <c r="O84" i="143"/>
  <c r="P84" i="143"/>
  <c r="Q84" i="143"/>
  <c r="R84" i="143"/>
  <c r="G85" i="143"/>
  <c r="H85" i="143"/>
  <c r="I85" i="143"/>
  <c r="J85" i="143"/>
  <c r="K85" i="143"/>
  <c r="L85" i="143"/>
  <c r="M85" i="143"/>
  <c r="N85" i="143"/>
  <c r="O85" i="143"/>
  <c r="P85" i="143"/>
  <c r="Q85" i="143"/>
  <c r="R85" i="143"/>
  <c r="G86" i="143"/>
  <c r="H86" i="143"/>
  <c r="I86" i="143"/>
  <c r="J86" i="143"/>
  <c r="K86" i="143"/>
  <c r="L86" i="143"/>
  <c r="M86" i="143"/>
  <c r="N86" i="143"/>
  <c r="O86" i="143"/>
  <c r="P86" i="143"/>
  <c r="Q86" i="143"/>
  <c r="R86" i="143"/>
  <c r="G87" i="143"/>
  <c r="H87" i="143"/>
  <c r="I87" i="143"/>
  <c r="J87" i="143"/>
  <c r="K87" i="143"/>
  <c r="L87" i="143"/>
  <c r="M87" i="143"/>
  <c r="N87" i="143"/>
  <c r="O87" i="143"/>
  <c r="P87" i="143"/>
  <c r="Q87" i="143"/>
  <c r="R87" i="143"/>
  <c r="G88" i="143"/>
  <c r="H88" i="143"/>
  <c r="I88" i="143"/>
  <c r="J88" i="143"/>
  <c r="K88" i="143"/>
  <c r="L88" i="143"/>
  <c r="M88" i="143"/>
  <c r="N88" i="143"/>
  <c r="O88" i="143"/>
  <c r="P88" i="143"/>
  <c r="Q88" i="143"/>
  <c r="R88" i="143"/>
  <c r="G89" i="143"/>
  <c r="H89" i="143"/>
  <c r="I89" i="143"/>
  <c r="J89" i="143"/>
  <c r="K89" i="143"/>
  <c r="L89" i="143"/>
  <c r="M89" i="143"/>
  <c r="N89" i="143"/>
  <c r="O89" i="143"/>
  <c r="P89" i="143"/>
  <c r="Q89" i="143"/>
  <c r="R89" i="143"/>
  <c r="G90" i="143"/>
  <c r="H90" i="143"/>
  <c r="I90" i="143"/>
  <c r="J90" i="143"/>
  <c r="K90" i="143"/>
  <c r="L90" i="143"/>
  <c r="M90" i="143"/>
  <c r="N90" i="143"/>
  <c r="O90" i="143"/>
  <c r="P90" i="143"/>
  <c r="Q90" i="143"/>
  <c r="R90" i="143"/>
  <c r="G91" i="143"/>
  <c r="H91" i="143"/>
  <c r="I91" i="143"/>
  <c r="J91" i="143"/>
  <c r="K91" i="143"/>
  <c r="L91" i="143"/>
  <c r="M91" i="143"/>
  <c r="N91" i="143"/>
  <c r="O91" i="143"/>
  <c r="P91" i="143"/>
  <c r="Q91" i="143"/>
  <c r="R91" i="143"/>
  <c r="G92" i="143"/>
  <c r="H92" i="143"/>
  <c r="I92" i="143"/>
  <c r="J92" i="143"/>
  <c r="K92" i="143"/>
  <c r="L92" i="143"/>
  <c r="M92" i="143"/>
  <c r="N92" i="143"/>
  <c r="O92" i="143"/>
  <c r="P92" i="143"/>
  <c r="Q92" i="143"/>
  <c r="R92" i="143"/>
  <c r="G93" i="143"/>
  <c r="H93" i="143"/>
  <c r="I93" i="143"/>
  <c r="J93" i="143"/>
  <c r="K93" i="143"/>
  <c r="L93" i="143"/>
  <c r="M93" i="143"/>
  <c r="N93" i="143"/>
  <c r="O93" i="143"/>
  <c r="P93" i="143"/>
  <c r="Q93" i="143"/>
  <c r="R93" i="143"/>
  <c r="G94" i="143"/>
  <c r="H94" i="143"/>
  <c r="I94" i="143"/>
  <c r="J94" i="143"/>
  <c r="K94" i="143"/>
  <c r="L94" i="143"/>
  <c r="M94" i="143"/>
  <c r="N94" i="143"/>
  <c r="O94" i="143"/>
  <c r="P94" i="143"/>
  <c r="Q94" i="143"/>
  <c r="R94" i="143"/>
  <c r="G95" i="143"/>
  <c r="H95" i="143"/>
  <c r="I95" i="143"/>
  <c r="J95" i="143"/>
  <c r="K95" i="143"/>
  <c r="L95" i="143"/>
  <c r="M95" i="143"/>
  <c r="N95" i="143"/>
  <c r="O95" i="143"/>
  <c r="P95" i="143"/>
  <c r="Q95" i="143"/>
  <c r="R95" i="143"/>
  <c r="G96" i="143"/>
  <c r="H96" i="143"/>
  <c r="I96" i="143"/>
  <c r="J96" i="143"/>
  <c r="K96" i="143"/>
  <c r="L96" i="143"/>
  <c r="M96" i="143"/>
  <c r="N96" i="143"/>
  <c r="O96" i="143"/>
  <c r="P96" i="143"/>
  <c r="Q96" i="143"/>
  <c r="R96" i="143"/>
  <c r="G97" i="143"/>
  <c r="H97" i="143"/>
  <c r="I97" i="143"/>
  <c r="J97" i="143"/>
  <c r="K97" i="143"/>
  <c r="L97" i="143"/>
  <c r="M97" i="143"/>
  <c r="N97" i="143"/>
  <c r="O97" i="143"/>
  <c r="P97" i="143"/>
  <c r="Q97" i="143"/>
  <c r="R97" i="143"/>
  <c r="G98" i="143"/>
  <c r="H98" i="143"/>
  <c r="I98" i="143"/>
  <c r="J98" i="143"/>
  <c r="K98" i="143"/>
  <c r="L98" i="143"/>
  <c r="M98" i="143"/>
  <c r="N98" i="143"/>
  <c r="O98" i="143"/>
  <c r="P98" i="143"/>
  <c r="Q98" i="143"/>
  <c r="R98" i="143"/>
  <c r="G99" i="143"/>
  <c r="H99" i="143"/>
  <c r="I99" i="143"/>
  <c r="J99" i="143"/>
  <c r="K99" i="143"/>
  <c r="L99" i="143"/>
  <c r="M99" i="143"/>
  <c r="N99" i="143"/>
  <c r="O99" i="143"/>
  <c r="P99" i="143"/>
  <c r="Q99" i="143"/>
  <c r="R99" i="143"/>
  <c r="G100" i="143"/>
  <c r="H100" i="143"/>
  <c r="I100" i="143"/>
  <c r="J100" i="143"/>
  <c r="K100" i="143"/>
  <c r="L100" i="143"/>
  <c r="M100" i="143"/>
  <c r="N100" i="143"/>
  <c r="O100" i="143"/>
  <c r="P100" i="143"/>
  <c r="Q100" i="143"/>
  <c r="R100" i="143"/>
  <c r="G101" i="143"/>
  <c r="H101" i="143"/>
  <c r="I101" i="143"/>
  <c r="J101" i="143"/>
  <c r="K101" i="143"/>
  <c r="L101" i="143"/>
  <c r="M101" i="143"/>
  <c r="N101" i="143"/>
  <c r="O101" i="143"/>
  <c r="P101" i="143"/>
  <c r="Q101" i="143"/>
  <c r="R101" i="143"/>
  <c r="G102" i="143"/>
  <c r="H102" i="143"/>
  <c r="I102" i="143"/>
  <c r="J102" i="143"/>
  <c r="K102" i="143"/>
  <c r="L102" i="143"/>
  <c r="M102" i="143"/>
  <c r="N102" i="143"/>
  <c r="O102" i="143"/>
  <c r="P102" i="143"/>
  <c r="Q102" i="143"/>
  <c r="R102" i="143"/>
  <c r="G103" i="143"/>
  <c r="H103" i="143"/>
  <c r="I103" i="143"/>
  <c r="J103" i="143"/>
  <c r="K103" i="143"/>
  <c r="L103" i="143"/>
  <c r="M103" i="143"/>
  <c r="N103" i="143"/>
  <c r="O103" i="143"/>
  <c r="P103" i="143"/>
  <c r="Q103" i="143"/>
  <c r="R103" i="143"/>
  <c r="G104" i="143"/>
  <c r="H104" i="143"/>
  <c r="I104" i="143"/>
  <c r="J104" i="143"/>
  <c r="K104" i="143"/>
  <c r="L104" i="143"/>
  <c r="M104" i="143"/>
  <c r="N104" i="143"/>
  <c r="O104" i="143"/>
  <c r="P104" i="143"/>
  <c r="Q104" i="143"/>
  <c r="R104" i="143"/>
  <c r="G105" i="143"/>
  <c r="H105" i="143"/>
  <c r="I105" i="143"/>
  <c r="J105" i="143"/>
  <c r="K105" i="143"/>
  <c r="L105" i="143"/>
  <c r="M105" i="143"/>
  <c r="N105" i="143"/>
  <c r="O105" i="143"/>
  <c r="P105" i="143"/>
  <c r="Q105" i="143"/>
  <c r="R105" i="143"/>
  <c r="G106" i="143"/>
  <c r="H106" i="143"/>
  <c r="I106" i="143"/>
  <c r="J106" i="143"/>
  <c r="K106" i="143"/>
  <c r="L106" i="143"/>
  <c r="M106" i="143"/>
  <c r="N106" i="143"/>
  <c r="O106" i="143"/>
  <c r="P106" i="143"/>
  <c r="Q106" i="143"/>
  <c r="R106" i="143"/>
  <c r="G107" i="143"/>
  <c r="H107" i="143"/>
  <c r="I107" i="143"/>
  <c r="J107" i="143"/>
  <c r="K107" i="143"/>
  <c r="L107" i="143"/>
  <c r="M107" i="143"/>
  <c r="N107" i="143"/>
  <c r="O107" i="143"/>
  <c r="P107" i="143"/>
  <c r="Q107" i="143"/>
  <c r="R107" i="143"/>
  <c r="G108" i="143"/>
  <c r="H108" i="143"/>
  <c r="I108" i="143"/>
  <c r="J108" i="143"/>
  <c r="K108" i="143"/>
  <c r="L108" i="143"/>
  <c r="M108" i="143"/>
  <c r="N108" i="143"/>
  <c r="O108" i="143"/>
  <c r="P108" i="143"/>
  <c r="Q108" i="143"/>
  <c r="R108" i="143"/>
  <c r="G109" i="143"/>
  <c r="H109" i="143"/>
  <c r="I109" i="143"/>
  <c r="J109" i="143"/>
  <c r="K109" i="143"/>
  <c r="L109" i="143"/>
  <c r="M109" i="143"/>
  <c r="N109" i="143"/>
  <c r="O109" i="143"/>
  <c r="P109" i="143"/>
  <c r="Q109" i="143"/>
  <c r="R109" i="143"/>
  <c r="H16" i="143"/>
  <c r="I16" i="143"/>
  <c r="J16" i="143"/>
  <c r="K16" i="143"/>
  <c r="L16" i="143"/>
  <c r="M16" i="143"/>
  <c r="N16" i="143"/>
  <c r="O16" i="143"/>
  <c r="P16" i="143"/>
  <c r="Q16" i="143"/>
  <c r="R16" i="143"/>
  <c r="G16" i="143"/>
  <c r="A1144" i="143"/>
  <c r="A1145" i="143"/>
  <c r="A1146" i="143"/>
  <c r="A1147" i="143"/>
  <c r="A1148" i="143"/>
  <c r="A1149" i="143"/>
  <c r="A1150" i="143"/>
  <c r="A1151" i="143"/>
  <c r="A1152" i="143"/>
  <c r="A1153" i="143"/>
  <c r="A1154" i="143"/>
  <c r="A1155" i="143"/>
  <c r="A1156" i="143"/>
  <c r="A1157" i="143"/>
  <c r="A1158" i="143"/>
  <c r="A1159" i="143"/>
  <c r="A1160" i="143"/>
  <c r="A1161" i="143"/>
  <c r="A1162" i="143"/>
  <c r="A1163" i="143"/>
  <c r="A1164" i="143"/>
  <c r="A1165" i="143"/>
  <c r="A1166" i="143"/>
  <c r="A1167" i="143"/>
  <c r="A1168" i="143"/>
  <c r="A1169" i="143"/>
  <c r="A1170" i="143"/>
  <c r="A1171" i="143"/>
  <c r="A1172" i="143"/>
  <c r="A1173" i="143"/>
  <c r="A1174" i="143"/>
  <c r="A1175" i="143"/>
  <c r="A1176" i="143"/>
  <c r="A1177" i="143"/>
  <c r="A1178" i="143"/>
  <c r="A1179" i="143"/>
  <c r="A1180" i="143"/>
  <c r="A1181" i="143"/>
  <c r="A1182" i="143"/>
  <c r="A1183" i="143"/>
  <c r="A1184" i="143"/>
  <c r="A1185" i="143"/>
  <c r="A1186" i="143"/>
  <c r="A1187" i="143"/>
  <c r="A1188" i="143"/>
  <c r="A1189" i="143"/>
  <c r="A1190" i="143"/>
  <c r="A1191" i="143"/>
  <c r="A1192" i="143"/>
  <c r="A1193" i="143"/>
  <c r="A1194" i="143"/>
  <c r="A1195" i="143"/>
  <c r="A1196" i="143"/>
  <c r="A1197" i="143"/>
  <c r="A1198" i="143"/>
  <c r="A1199" i="143"/>
  <c r="A1200" i="143"/>
  <c r="A1201" i="143"/>
  <c r="A1202" i="143"/>
  <c r="A1203" i="143"/>
  <c r="A1204" i="143"/>
  <c r="A1205" i="143"/>
  <c r="A1206" i="143"/>
  <c r="A1207" i="143"/>
  <c r="A1208" i="143"/>
  <c r="A1209" i="143"/>
  <c r="A1210" i="143"/>
  <c r="A1211" i="143"/>
  <c r="A1212" i="143"/>
  <c r="A1213" i="143"/>
  <c r="A1214" i="143"/>
  <c r="A1215" i="143"/>
  <c r="C1215" i="129"/>
  <c r="A1215" i="129"/>
  <c r="C1214" i="129"/>
  <c r="A1214" i="129"/>
  <c r="C1213" i="129"/>
  <c r="A1213" i="129"/>
  <c r="C1212" i="129"/>
  <c r="A1212" i="129"/>
  <c r="C1211" i="129"/>
  <c r="A1211" i="129"/>
  <c r="C1210" i="129"/>
  <c r="A1210" i="129"/>
  <c r="C1209" i="129"/>
  <c r="A1209" i="129"/>
  <c r="C1208" i="129"/>
  <c r="A1208" i="129"/>
  <c r="C1207" i="129"/>
  <c r="A1207" i="129"/>
  <c r="C1206" i="129"/>
  <c r="A1206" i="129"/>
  <c r="C1205" i="129"/>
  <c r="A1205" i="129"/>
  <c r="C1204" i="129"/>
  <c r="A1204" i="129"/>
  <c r="C1203" i="129"/>
  <c r="A1203" i="129"/>
  <c r="C1202" i="129"/>
  <c r="A1202" i="129"/>
  <c r="C1201" i="129"/>
  <c r="A1201" i="129"/>
  <c r="C1200" i="129"/>
  <c r="A1200" i="129"/>
  <c r="C1199" i="129"/>
  <c r="A1199" i="129"/>
  <c r="C1198" i="129"/>
  <c r="A1198" i="129"/>
  <c r="C1197" i="129"/>
  <c r="A1197" i="129"/>
  <c r="C1196" i="129"/>
  <c r="A1196" i="129"/>
  <c r="C1195" i="129"/>
  <c r="A1195" i="129"/>
  <c r="C1194" i="129"/>
  <c r="A1194" i="129"/>
  <c r="C1193" i="129"/>
  <c r="A1193" i="129"/>
  <c r="C1192" i="129"/>
  <c r="A1192" i="129"/>
  <c r="C1191" i="129"/>
  <c r="A1191" i="129"/>
  <c r="C1190" i="129"/>
  <c r="A1190" i="129"/>
  <c r="C1189" i="129"/>
  <c r="A1189" i="129"/>
  <c r="C1188" i="129"/>
  <c r="A1188" i="129"/>
  <c r="C1187" i="129"/>
  <c r="A1187" i="129"/>
  <c r="C1186" i="129"/>
  <c r="A1186" i="129"/>
  <c r="C1185" i="129"/>
  <c r="A1185" i="129"/>
  <c r="C1184" i="129"/>
  <c r="A1184" i="129"/>
  <c r="C1183" i="129"/>
  <c r="A1183" i="129"/>
  <c r="C1182" i="129"/>
  <c r="A1182" i="129"/>
  <c r="C1181" i="129"/>
  <c r="A1181" i="129"/>
  <c r="C1180" i="129"/>
  <c r="A1180" i="129"/>
  <c r="C1179" i="129"/>
  <c r="A1179" i="129"/>
  <c r="C1178" i="129"/>
  <c r="A1178" i="129"/>
  <c r="C1177" i="129"/>
  <c r="A1177" i="129"/>
  <c r="C1176" i="129"/>
  <c r="A1176" i="129"/>
  <c r="C1175" i="129"/>
  <c r="A1175" i="129"/>
  <c r="C1174" i="129"/>
  <c r="A1174" i="129"/>
  <c r="C1173" i="129"/>
  <c r="A1173" i="129"/>
  <c r="C1172" i="129"/>
  <c r="A1172" i="129"/>
  <c r="C1171" i="129"/>
  <c r="A1171" i="129"/>
  <c r="C1170" i="129"/>
  <c r="A1170" i="129"/>
  <c r="C1169" i="129"/>
  <c r="A1169" i="129"/>
  <c r="C1168" i="129"/>
  <c r="A1168" i="129"/>
  <c r="C1167" i="129"/>
  <c r="A1167" i="129"/>
  <c r="C1166" i="129"/>
  <c r="A1166" i="129"/>
  <c r="C1165" i="129"/>
  <c r="A1165" i="129"/>
  <c r="C1164" i="129"/>
  <c r="A1164" i="129"/>
  <c r="C1163" i="129"/>
  <c r="A1163" i="129"/>
  <c r="C1162" i="129"/>
  <c r="A1162" i="129"/>
  <c r="C1161" i="129"/>
  <c r="A1161" i="129"/>
  <c r="C1160" i="129"/>
  <c r="A1160" i="129"/>
  <c r="C1159" i="129"/>
  <c r="A1159" i="129"/>
  <c r="C1158" i="129"/>
  <c r="A1158" i="129"/>
  <c r="C1157" i="129"/>
  <c r="A1157" i="129"/>
  <c r="C1156" i="129"/>
  <c r="A1156" i="129"/>
  <c r="C1155" i="129"/>
  <c r="A1155" i="129"/>
  <c r="C1154" i="129"/>
  <c r="A1154" i="129"/>
  <c r="C1153" i="129"/>
  <c r="A1153" i="129"/>
  <c r="C1152" i="129"/>
  <c r="A1152" i="129"/>
  <c r="C1151" i="129"/>
  <c r="A1151" i="129"/>
  <c r="C1150" i="129"/>
  <c r="A1150" i="129"/>
  <c r="C1149" i="129"/>
  <c r="A1149" i="129"/>
  <c r="C1148" i="129"/>
  <c r="A1148" i="129"/>
  <c r="C1147" i="129"/>
  <c r="A1147" i="129"/>
  <c r="C1146" i="129"/>
  <c r="A1146" i="129"/>
  <c r="C1145" i="129"/>
  <c r="A1145" i="129"/>
  <c r="C1144" i="129"/>
  <c r="A1144" i="129"/>
  <c r="C1143" i="129"/>
  <c r="A1143" i="129"/>
  <c r="C1142" i="129"/>
  <c r="A1142" i="129"/>
  <c r="C1141" i="129"/>
  <c r="A1141" i="129"/>
  <c r="C1140" i="129"/>
  <c r="A1140" i="129"/>
  <c r="C1139" i="129"/>
  <c r="A1139" i="129"/>
  <c r="C1138" i="129"/>
  <c r="A1138" i="129"/>
  <c r="C1137" i="129"/>
  <c r="A1137" i="129"/>
  <c r="C1136" i="129"/>
  <c r="A1136" i="129"/>
  <c r="C1135" i="129"/>
  <c r="A1135" i="129"/>
  <c r="C1134" i="129"/>
  <c r="A1134" i="129"/>
  <c r="C1133" i="129"/>
  <c r="A1133" i="129"/>
  <c r="C1132" i="129"/>
  <c r="A1132" i="129"/>
  <c r="C1131" i="129"/>
  <c r="A1131" i="129"/>
  <c r="C1130" i="129"/>
  <c r="A1130" i="129"/>
  <c r="C1129" i="129"/>
  <c r="A1129" i="129"/>
  <c r="C1128" i="129"/>
  <c r="A1128" i="129"/>
  <c r="C1127" i="129"/>
  <c r="A1127" i="129"/>
  <c r="C1126" i="129"/>
  <c r="A1126" i="129"/>
  <c r="C1125" i="129"/>
  <c r="A1125" i="129"/>
  <c r="C1124" i="129"/>
  <c r="A1124" i="129"/>
  <c r="C1123" i="129"/>
  <c r="A1123" i="129"/>
  <c r="C1122" i="129"/>
  <c r="A1122" i="129"/>
  <c r="C1121" i="129"/>
  <c r="A1121" i="129"/>
  <c r="C1120" i="129"/>
  <c r="A1120" i="129"/>
  <c r="C1119" i="129"/>
  <c r="A1119" i="129"/>
  <c r="C1118" i="129"/>
  <c r="A1118" i="129"/>
  <c r="C1117" i="129"/>
  <c r="A1117" i="129"/>
  <c r="C1116" i="129"/>
  <c r="A1116" i="129"/>
  <c r="C1115" i="129"/>
  <c r="A1115" i="129"/>
  <c r="C1114" i="129"/>
  <c r="A1114" i="129"/>
  <c r="C1113" i="129"/>
  <c r="A1113" i="129"/>
  <c r="C1112" i="129"/>
  <c r="A1112" i="129"/>
  <c r="C1111" i="129"/>
  <c r="A1111" i="129"/>
  <c r="C1110" i="129"/>
  <c r="A1110" i="129"/>
  <c r="C1109" i="129"/>
  <c r="A1109" i="129"/>
  <c r="C1108" i="129"/>
  <c r="A1108" i="129"/>
  <c r="C1107" i="129"/>
  <c r="A1107" i="129"/>
  <c r="C1106" i="129"/>
  <c r="A1106" i="129"/>
  <c r="C1105" i="129"/>
  <c r="A1105" i="129"/>
  <c r="C1104" i="129"/>
  <c r="A1104" i="129"/>
  <c r="C1103" i="129"/>
  <c r="A1103" i="129"/>
  <c r="C1102" i="129"/>
  <c r="A1102" i="129"/>
  <c r="C1101" i="129"/>
  <c r="A1101" i="129"/>
  <c r="C1100" i="129"/>
  <c r="A1100" i="129"/>
  <c r="C1099" i="129"/>
  <c r="A1099" i="129"/>
  <c r="C1098" i="129"/>
  <c r="A1098" i="129"/>
  <c r="C1097" i="129"/>
  <c r="A1097" i="129"/>
  <c r="C1096" i="129"/>
  <c r="A1096" i="129"/>
  <c r="C1095" i="129"/>
  <c r="A1095" i="129"/>
  <c r="C1094" i="129"/>
  <c r="A1094" i="129"/>
  <c r="C1093" i="129"/>
  <c r="A1093" i="129"/>
  <c r="C1092" i="129"/>
  <c r="A1092" i="129"/>
  <c r="C1091" i="129"/>
  <c r="A1091" i="129"/>
  <c r="C1090" i="129"/>
  <c r="A1090" i="129"/>
  <c r="C1089" i="129"/>
  <c r="A1089" i="129"/>
  <c r="C1088" i="129"/>
  <c r="A1088" i="129"/>
  <c r="C1087" i="129"/>
  <c r="A1087" i="129"/>
  <c r="C1086" i="129"/>
  <c r="A1086" i="129"/>
  <c r="C1085" i="129"/>
  <c r="A1085" i="129"/>
  <c r="C1084" i="129"/>
  <c r="A1084" i="129"/>
  <c r="C1083" i="129"/>
  <c r="A1083" i="129"/>
  <c r="C1082" i="129"/>
  <c r="A1082" i="129"/>
  <c r="C1081" i="129"/>
  <c r="A1081" i="129"/>
  <c r="C1080" i="129"/>
  <c r="A1080" i="129"/>
  <c r="C1079" i="129"/>
  <c r="A1079" i="129"/>
  <c r="C1078" i="129"/>
  <c r="A1078" i="129"/>
  <c r="C1077" i="129"/>
  <c r="A1077" i="129"/>
  <c r="C1076" i="129"/>
  <c r="A1076" i="129"/>
  <c r="C1075" i="129"/>
  <c r="A1075" i="129"/>
  <c r="C1074" i="129"/>
  <c r="A1074" i="129"/>
  <c r="C1073" i="129"/>
  <c r="A1073" i="129"/>
  <c r="C1072" i="129"/>
  <c r="A1072" i="129"/>
  <c r="C1071" i="129"/>
  <c r="A1071" i="129"/>
  <c r="C1070" i="129"/>
  <c r="A1070" i="129"/>
  <c r="C1069" i="129"/>
  <c r="A1069" i="129"/>
  <c r="C1068" i="129"/>
  <c r="A1068" i="129"/>
  <c r="C1067" i="129"/>
  <c r="A1067" i="129"/>
  <c r="C1066" i="129"/>
  <c r="A1066" i="129"/>
  <c r="C1065" i="129"/>
  <c r="A1065" i="129"/>
  <c r="C1064" i="129"/>
  <c r="A1064" i="129"/>
  <c r="C1063" i="129"/>
  <c r="A1063" i="129"/>
  <c r="C1062" i="129"/>
  <c r="A1062" i="129"/>
  <c r="C1061" i="129"/>
  <c r="A1061" i="129"/>
  <c r="C1060" i="129"/>
  <c r="A1060" i="129"/>
  <c r="C1059" i="129"/>
  <c r="A1059" i="129"/>
  <c r="C1058" i="129"/>
  <c r="A1058" i="129"/>
  <c r="C1057" i="129"/>
  <c r="A1057" i="129"/>
  <c r="C1056" i="129"/>
  <c r="A1056" i="129"/>
  <c r="C1055" i="129"/>
  <c r="A1055" i="129"/>
  <c r="C1054" i="129"/>
  <c r="A1054" i="129"/>
  <c r="C1053" i="129"/>
  <c r="A1053" i="129"/>
  <c r="C1052" i="129"/>
  <c r="A1052" i="129"/>
  <c r="C1051" i="129"/>
  <c r="A1051" i="129"/>
  <c r="C1050" i="129"/>
  <c r="A1050" i="129"/>
  <c r="C1049" i="129"/>
  <c r="A1049" i="129"/>
  <c r="C1048" i="129"/>
  <c r="A1048" i="129"/>
  <c r="C1047" i="129"/>
  <c r="A1047" i="129"/>
  <c r="C1046" i="129"/>
  <c r="A1046" i="129"/>
  <c r="C1045" i="129"/>
  <c r="A1045" i="129"/>
  <c r="C1044" i="129"/>
  <c r="A1044" i="129"/>
  <c r="C1043" i="129"/>
  <c r="A1043" i="129"/>
  <c r="C1042" i="129"/>
  <c r="A1042" i="129"/>
  <c r="C1041" i="129"/>
  <c r="A1041" i="129"/>
  <c r="C1040" i="129"/>
  <c r="A1040" i="129"/>
  <c r="C1039" i="129"/>
  <c r="A1039" i="129"/>
  <c r="C1038" i="129"/>
  <c r="A1038" i="129"/>
  <c r="C1037" i="129"/>
  <c r="A1037" i="129"/>
  <c r="C1036" i="129"/>
  <c r="A1036" i="129"/>
  <c r="C1035" i="129"/>
  <c r="A1035" i="129"/>
  <c r="C1034" i="129"/>
  <c r="A1034" i="129"/>
  <c r="C1033" i="129"/>
  <c r="A1033" i="129"/>
  <c r="C1032" i="129"/>
  <c r="A1032" i="129"/>
  <c r="C1031" i="129"/>
  <c r="A1031" i="129"/>
  <c r="C1030" i="129"/>
  <c r="A1030" i="129"/>
  <c r="C1029" i="129"/>
  <c r="A1029" i="129"/>
  <c r="C1028" i="129"/>
  <c r="A1028" i="129"/>
  <c r="C1027" i="129"/>
  <c r="A1027" i="129"/>
  <c r="C1026" i="129"/>
  <c r="A1026" i="129"/>
  <c r="C1025" i="129"/>
  <c r="A1025" i="129"/>
  <c r="C1024" i="129"/>
  <c r="A1024" i="129"/>
  <c r="C1023" i="129"/>
  <c r="A1023" i="129"/>
  <c r="C1022" i="129"/>
  <c r="A1022" i="129"/>
  <c r="C1021" i="129"/>
  <c r="A1021" i="129"/>
  <c r="C1020" i="129"/>
  <c r="A1020" i="129"/>
  <c r="C1019" i="129"/>
  <c r="A1019" i="129"/>
  <c r="C1018" i="129"/>
  <c r="A1018" i="129"/>
  <c r="C1017" i="129"/>
  <c r="A1017" i="129"/>
  <c r="C1016" i="129"/>
  <c r="A1016" i="129"/>
  <c r="C1015" i="129"/>
  <c r="A1015" i="129"/>
  <c r="C1014" i="129"/>
  <c r="A1014" i="129"/>
  <c r="C1013" i="129"/>
  <c r="A1013" i="129"/>
  <c r="C1012" i="129"/>
  <c r="A1012" i="129"/>
  <c r="C1011" i="129"/>
  <c r="A1011" i="129"/>
  <c r="C1010" i="129"/>
  <c r="A1010" i="129"/>
  <c r="C1009" i="129"/>
  <c r="A1009" i="129"/>
  <c r="C1008" i="129"/>
  <c r="A1008" i="129"/>
  <c r="C1007" i="129"/>
  <c r="A1007" i="129"/>
  <c r="C1006" i="129"/>
  <c r="A1006" i="129"/>
  <c r="C1005" i="129"/>
  <c r="A1005" i="129"/>
  <c r="C1004" i="129"/>
  <c r="A1004" i="129"/>
  <c r="C1003" i="129"/>
  <c r="A1003" i="129"/>
  <c r="C1002" i="129"/>
  <c r="A1002" i="129"/>
  <c r="C1001" i="129"/>
  <c r="A1001" i="129"/>
  <c r="C1000" i="129"/>
  <c r="A1000" i="129"/>
  <c r="C999" i="129"/>
  <c r="A999" i="129"/>
  <c r="C998" i="129"/>
  <c r="A998" i="129"/>
  <c r="C997" i="129"/>
  <c r="A997" i="129"/>
  <c r="C996" i="129"/>
  <c r="A996" i="129"/>
  <c r="C995" i="129"/>
  <c r="A995" i="129"/>
  <c r="C994" i="129"/>
  <c r="A994" i="129"/>
  <c r="C993" i="129"/>
  <c r="A993" i="129"/>
  <c r="C992" i="129"/>
  <c r="A992" i="129"/>
  <c r="C991" i="129"/>
  <c r="A991" i="129"/>
  <c r="C990" i="129"/>
  <c r="A990" i="129"/>
  <c r="C989" i="129"/>
  <c r="A989" i="129"/>
  <c r="C988" i="129"/>
  <c r="A988" i="129"/>
  <c r="C987" i="129"/>
  <c r="A987" i="129"/>
  <c r="C986" i="129"/>
  <c r="A986" i="129"/>
  <c r="C985" i="129"/>
  <c r="A985" i="129"/>
  <c r="C984" i="129"/>
  <c r="A984" i="129"/>
  <c r="C983" i="129"/>
  <c r="A983" i="129"/>
  <c r="C982" i="129"/>
  <c r="A982" i="129"/>
  <c r="C981" i="129"/>
  <c r="A981" i="129"/>
  <c r="C980" i="129"/>
  <c r="A980" i="129"/>
  <c r="C979" i="129"/>
  <c r="A979" i="129"/>
  <c r="C978" i="129"/>
  <c r="A978" i="129"/>
  <c r="C977" i="129"/>
  <c r="A977" i="129"/>
  <c r="C976" i="129"/>
  <c r="A976" i="129"/>
  <c r="C975" i="129"/>
  <c r="A975" i="129"/>
  <c r="C974" i="129"/>
  <c r="A974" i="129"/>
  <c r="C973" i="129"/>
  <c r="A973" i="129"/>
  <c r="C972" i="129"/>
  <c r="A972" i="129"/>
  <c r="C971" i="129"/>
  <c r="A971" i="129"/>
  <c r="C970" i="129"/>
  <c r="A970" i="129"/>
  <c r="C969" i="129"/>
  <c r="A969" i="129"/>
  <c r="C968" i="129"/>
  <c r="A968" i="129"/>
  <c r="C967" i="129"/>
  <c r="A967" i="129"/>
  <c r="C966" i="129"/>
  <c r="A966" i="129"/>
  <c r="C965" i="129"/>
  <c r="A965" i="129"/>
  <c r="C964" i="129"/>
  <c r="A964" i="129"/>
  <c r="C963" i="129"/>
  <c r="A963" i="129"/>
  <c r="C962" i="129"/>
  <c r="A962" i="129"/>
  <c r="C961" i="129"/>
  <c r="A961" i="129"/>
  <c r="C960" i="129"/>
  <c r="A960" i="129"/>
  <c r="C959" i="129"/>
  <c r="A959" i="129"/>
  <c r="C958" i="129"/>
  <c r="A958" i="129"/>
  <c r="C957" i="129"/>
  <c r="A957" i="129"/>
  <c r="C956" i="129"/>
  <c r="A956" i="129"/>
  <c r="C955" i="129"/>
  <c r="A955" i="129"/>
  <c r="C954" i="129"/>
  <c r="A954" i="129"/>
  <c r="C953" i="129"/>
  <c r="A953" i="129"/>
  <c r="C952" i="129"/>
  <c r="A952" i="129"/>
  <c r="C951" i="129"/>
  <c r="A951" i="129"/>
  <c r="C950" i="129"/>
  <c r="A950" i="129"/>
  <c r="C949" i="129"/>
  <c r="A949" i="129"/>
  <c r="C948" i="129"/>
  <c r="A948" i="129"/>
  <c r="C947" i="129"/>
  <c r="A947" i="129"/>
  <c r="C946" i="129"/>
  <c r="A946" i="129"/>
  <c r="C945" i="129"/>
  <c r="A945" i="129"/>
  <c r="C944" i="129"/>
  <c r="A944" i="129"/>
  <c r="C943" i="129"/>
  <c r="A943" i="129"/>
  <c r="C942" i="129"/>
  <c r="A942" i="129"/>
  <c r="C941" i="129"/>
  <c r="A941" i="129"/>
  <c r="C940" i="129"/>
  <c r="A940" i="129"/>
  <c r="C939" i="129"/>
  <c r="A939" i="129"/>
  <c r="C938" i="129"/>
  <c r="A938" i="129"/>
  <c r="C937" i="129"/>
  <c r="A937" i="129"/>
  <c r="C936" i="129"/>
  <c r="A936" i="129"/>
  <c r="C935" i="129"/>
  <c r="A935" i="129"/>
  <c r="C934" i="129"/>
  <c r="A934" i="129"/>
  <c r="C933" i="129"/>
  <c r="A933" i="129"/>
  <c r="C932" i="129"/>
  <c r="A932" i="129"/>
  <c r="C931" i="129"/>
  <c r="A931" i="129"/>
  <c r="C930" i="129"/>
  <c r="A930" i="129"/>
  <c r="C929" i="129"/>
  <c r="A929" i="129"/>
  <c r="C928" i="129"/>
  <c r="A928" i="129"/>
  <c r="C927" i="129"/>
  <c r="A927" i="129"/>
  <c r="C926" i="129"/>
  <c r="A926" i="129"/>
  <c r="C925" i="129"/>
  <c r="A925" i="129"/>
  <c r="C924" i="129"/>
  <c r="A924" i="129"/>
  <c r="C923" i="129"/>
  <c r="A923" i="129"/>
  <c r="C922" i="129"/>
  <c r="A922" i="129"/>
  <c r="C921" i="129"/>
  <c r="A921" i="129"/>
  <c r="C920" i="129"/>
  <c r="A920" i="129"/>
  <c r="C919" i="129"/>
  <c r="A919" i="129"/>
  <c r="C918" i="129"/>
  <c r="A918" i="129"/>
  <c r="C917" i="129"/>
  <c r="A917" i="129"/>
  <c r="C916" i="129"/>
  <c r="A916" i="129"/>
  <c r="C915" i="129"/>
  <c r="A915" i="129"/>
  <c r="C914" i="129"/>
  <c r="A914" i="129"/>
  <c r="C913" i="129"/>
  <c r="A913" i="129"/>
  <c r="C912" i="129"/>
  <c r="A912" i="129"/>
  <c r="C911" i="129"/>
  <c r="A911" i="129"/>
  <c r="C910" i="129"/>
  <c r="A910" i="129"/>
  <c r="C909" i="129"/>
  <c r="A909" i="129"/>
  <c r="C908" i="129"/>
  <c r="A908" i="129"/>
  <c r="C907" i="129"/>
  <c r="A907" i="129"/>
  <c r="C906" i="129"/>
  <c r="A906" i="129"/>
  <c r="C905" i="129"/>
  <c r="A905" i="129"/>
  <c r="C904" i="129"/>
  <c r="A904" i="129"/>
  <c r="C903" i="129"/>
  <c r="A903" i="129"/>
  <c r="C902" i="129"/>
  <c r="A902" i="129"/>
  <c r="C901" i="129"/>
  <c r="A901" i="129"/>
  <c r="C900" i="129"/>
  <c r="A900" i="129"/>
  <c r="C899" i="129"/>
  <c r="A899" i="129"/>
  <c r="C898" i="129"/>
  <c r="A898" i="129"/>
  <c r="C897" i="129"/>
  <c r="A897" i="129"/>
  <c r="C896" i="129"/>
  <c r="A896" i="129"/>
  <c r="C895" i="129"/>
  <c r="A895" i="129"/>
  <c r="C894" i="129"/>
  <c r="A894" i="129"/>
  <c r="C893" i="129"/>
  <c r="A893" i="129"/>
  <c r="C892" i="129"/>
  <c r="A892" i="129"/>
  <c r="C891" i="129"/>
  <c r="A891" i="129"/>
  <c r="C890" i="129"/>
  <c r="A890" i="129"/>
  <c r="C889" i="129"/>
  <c r="A889" i="129"/>
  <c r="C888" i="129"/>
  <c r="A888" i="129"/>
  <c r="C887" i="129"/>
  <c r="A887" i="129"/>
  <c r="C886" i="129"/>
  <c r="A886" i="129"/>
  <c r="C885" i="129"/>
  <c r="A885" i="129"/>
  <c r="C884" i="129"/>
  <c r="A884" i="129"/>
  <c r="C883" i="129"/>
  <c r="A883" i="129"/>
  <c r="C882" i="129"/>
  <c r="A882" i="129"/>
  <c r="C881" i="129"/>
  <c r="A881" i="129"/>
  <c r="C880" i="129"/>
  <c r="A880" i="129"/>
  <c r="C879" i="129"/>
  <c r="A879" i="129"/>
  <c r="C878" i="129"/>
  <c r="A878" i="129"/>
  <c r="C877" i="129"/>
  <c r="A877" i="129"/>
  <c r="C876" i="129"/>
  <c r="A876" i="129"/>
  <c r="C875" i="129"/>
  <c r="A875" i="129"/>
  <c r="C874" i="129"/>
  <c r="A874" i="129"/>
  <c r="C873" i="129"/>
  <c r="A873" i="129"/>
  <c r="C872" i="129"/>
  <c r="A872" i="129"/>
  <c r="C871" i="129"/>
  <c r="A871" i="129"/>
  <c r="C870" i="129"/>
  <c r="A870" i="129"/>
  <c r="C869" i="129"/>
  <c r="A869" i="129"/>
  <c r="C868" i="129"/>
  <c r="A868" i="129"/>
  <c r="C867" i="129"/>
  <c r="A867" i="129"/>
  <c r="C866" i="129"/>
  <c r="A866" i="129"/>
  <c r="C865" i="129"/>
  <c r="A865" i="129"/>
  <c r="C864" i="129"/>
  <c r="A864" i="129"/>
  <c r="C863" i="129"/>
  <c r="A863" i="129"/>
  <c r="C862" i="129"/>
  <c r="A862" i="129"/>
  <c r="C861" i="129"/>
  <c r="A861" i="129"/>
  <c r="C860" i="129"/>
  <c r="A860" i="129"/>
  <c r="C859" i="129"/>
  <c r="A859" i="129"/>
  <c r="C858" i="129"/>
  <c r="A858" i="129"/>
  <c r="C857" i="129"/>
  <c r="A857" i="129"/>
  <c r="C856" i="129"/>
  <c r="A856" i="129"/>
  <c r="C855" i="129"/>
  <c r="A855" i="129"/>
  <c r="C854" i="129"/>
  <c r="A854" i="129"/>
  <c r="C853" i="129"/>
  <c r="A853" i="129"/>
  <c r="C852" i="129"/>
  <c r="A852" i="129"/>
  <c r="C851" i="129"/>
  <c r="A851" i="129"/>
  <c r="C850" i="129"/>
  <c r="A850" i="129"/>
  <c r="C849" i="129"/>
  <c r="A849" i="129"/>
  <c r="C848" i="129"/>
  <c r="A848" i="129"/>
  <c r="C847" i="129"/>
  <c r="A847" i="129"/>
  <c r="C846" i="129"/>
  <c r="A846" i="129"/>
  <c r="C845" i="129"/>
  <c r="A845" i="129"/>
  <c r="C844" i="129"/>
  <c r="A844" i="129"/>
  <c r="C843" i="129"/>
  <c r="A843" i="129"/>
  <c r="C842" i="129"/>
  <c r="A842" i="129"/>
  <c r="C841" i="129"/>
  <c r="A841" i="129"/>
  <c r="C840" i="129"/>
  <c r="A840" i="129"/>
  <c r="C839" i="129"/>
  <c r="A839" i="129"/>
  <c r="C838" i="129"/>
  <c r="A838" i="129"/>
  <c r="C837" i="129"/>
  <c r="A837" i="129"/>
  <c r="C836" i="129"/>
  <c r="A836" i="129"/>
  <c r="C835" i="129"/>
  <c r="A835" i="129"/>
  <c r="C834" i="129"/>
  <c r="A834" i="129"/>
  <c r="C833" i="129"/>
  <c r="A833" i="129"/>
  <c r="C832" i="129"/>
  <c r="A832" i="129"/>
  <c r="C831" i="129"/>
  <c r="A831" i="129"/>
  <c r="C830" i="129"/>
  <c r="A830" i="129"/>
  <c r="C829" i="129"/>
  <c r="A829" i="129"/>
  <c r="C828" i="129"/>
  <c r="A828" i="129"/>
  <c r="C827" i="129"/>
  <c r="A827" i="129"/>
  <c r="C826" i="129"/>
  <c r="A826" i="129"/>
  <c r="C825" i="129"/>
  <c r="A825" i="129"/>
  <c r="C824" i="129"/>
  <c r="A824" i="129"/>
  <c r="C823" i="129"/>
  <c r="A823" i="129"/>
  <c r="C822" i="129"/>
  <c r="A822" i="129"/>
  <c r="C821" i="129"/>
  <c r="A821" i="129"/>
  <c r="C820" i="129"/>
  <c r="A820" i="129"/>
  <c r="C819" i="129"/>
  <c r="A819" i="129"/>
  <c r="C818" i="129"/>
  <c r="A818" i="129"/>
  <c r="C817" i="129"/>
  <c r="A817" i="129"/>
  <c r="C816" i="129"/>
  <c r="A816" i="129"/>
  <c r="C815" i="129"/>
  <c r="A815" i="129"/>
  <c r="C814" i="129"/>
  <c r="A814" i="129"/>
  <c r="C813" i="129"/>
  <c r="A813" i="129"/>
  <c r="C812" i="129"/>
  <c r="A812" i="129"/>
  <c r="C811" i="129"/>
  <c r="A811" i="129"/>
  <c r="C810" i="129"/>
  <c r="A810" i="129"/>
  <c r="C809" i="129"/>
  <c r="A809" i="129"/>
  <c r="C808" i="129"/>
  <c r="A808" i="129"/>
  <c r="C807" i="129"/>
  <c r="A807" i="129"/>
  <c r="C806" i="129"/>
  <c r="A806" i="129"/>
  <c r="C805" i="129"/>
  <c r="A805" i="129"/>
  <c r="C804" i="129"/>
  <c r="A804" i="129"/>
  <c r="C803" i="129"/>
  <c r="A803" i="129"/>
  <c r="C802" i="129"/>
  <c r="A802" i="129"/>
  <c r="C801" i="129"/>
  <c r="A801" i="129"/>
  <c r="C800" i="129"/>
  <c r="A800" i="129"/>
  <c r="C799" i="129"/>
  <c r="A799" i="129"/>
  <c r="C798" i="129"/>
  <c r="A798" i="129"/>
  <c r="C797" i="129"/>
  <c r="A797" i="129"/>
  <c r="C796" i="129"/>
  <c r="A796" i="129"/>
  <c r="C795" i="129"/>
  <c r="A795" i="129"/>
  <c r="C794" i="129"/>
  <c r="A794" i="129"/>
  <c r="C793" i="129"/>
  <c r="A793" i="129"/>
  <c r="C792" i="129"/>
  <c r="A792" i="129"/>
  <c r="C791" i="129"/>
  <c r="A791" i="129"/>
  <c r="C790" i="129"/>
  <c r="A790" i="129"/>
  <c r="C789" i="129"/>
  <c r="A789" i="129"/>
  <c r="C788" i="129"/>
  <c r="A788" i="129"/>
  <c r="C787" i="129"/>
  <c r="A787" i="129"/>
  <c r="C786" i="129"/>
  <c r="A786" i="129"/>
  <c r="C785" i="129"/>
  <c r="A785" i="129"/>
  <c r="C784" i="129"/>
  <c r="A784" i="129"/>
  <c r="C783" i="129"/>
  <c r="A783" i="129"/>
  <c r="C782" i="129"/>
  <c r="A782" i="129"/>
  <c r="C781" i="129"/>
  <c r="A781" i="129"/>
  <c r="C780" i="129"/>
  <c r="A780" i="129"/>
  <c r="C779" i="129"/>
  <c r="A779" i="129"/>
  <c r="C778" i="129"/>
  <c r="A778" i="129"/>
  <c r="C777" i="129"/>
  <c r="A777" i="129"/>
  <c r="C776" i="129"/>
  <c r="A776" i="129"/>
  <c r="C775" i="129"/>
  <c r="A775" i="129"/>
  <c r="C774" i="129"/>
  <c r="A774" i="129"/>
  <c r="C773" i="129"/>
  <c r="A773" i="129"/>
  <c r="C772" i="129"/>
  <c r="A772" i="129"/>
  <c r="C771" i="129"/>
  <c r="A771" i="129"/>
  <c r="C770" i="129"/>
  <c r="A770" i="129"/>
  <c r="C769" i="129"/>
  <c r="A769" i="129"/>
  <c r="C768" i="129"/>
  <c r="A768" i="129"/>
  <c r="C767" i="129"/>
  <c r="A767" i="129"/>
  <c r="C766" i="129"/>
  <c r="A766" i="129"/>
  <c r="C765" i="129"/>
  <c r="A765" i="129"/>
  <c r="C764" i="129"/>
  <c r="A764" i="129"/>
  <c r="C763" i="129"/>
  <c r="A763" i="129"/>
  <c r="C762" i="129"/>
  <c r="A762" i="129"/>
  <c r="C761" i="129"/>
  <c r="A761" i="129"/>
  <c r="C760" i="129"/>
  <c r="A760" i="129"/>
  <c r="C759" i="129"/>
  <c r="A759" i="129"/>
  <c r="C758" i="129"/>
  <c r="A758" i="129"/>
  <c r="C757" i="129"/>
  <c r="A757" i="129"/>
  <c r="C756" i="129"/>
  <c r="A756" i="129"/>
  <c r="C755" i="129"/>
  <c r="A755" i="129"/>
  <c r="C754" i="129"/>
  <c r="A754" i="129"/>
  <c r="C753" i="129"/>
  <c r="A753" i="129"/>
  <c r="C752" i="129"/>
  <c r="A752" i="129"/>
  <c r="C751" i="129"/>
  <c r="A751" i="129"/>
  <c r="C750" i="129"/>
  <c r="A750" i="129"/>
  <c r="C749" i="129"/>
  <c r="A749" i="129"/>
  <c r="C748" i="129"/>
  <c r="A748" i="129"/>
  <c r="C747" i="129"/>
  <c r="A747" i="129"/>
  <c r="C746" i="129"/>
  <c r="A746" i="129"/>
  <c r="C745" i="129"/>
  <c r="A745" i="129"/>
  <c r="C744" i="129"/>
  <c r="A744" i="129"/>
  <c r="C743" i="129"/>
  <c r="A743" i="129"/>
  <c r="C742" i="129"/>
  <c r="A742" i="129"/>
  <c r="C741" i="129"/>
  <c r="A741" i="129"/>
  <c r="C740" i="129"/>
  <c r="A740" i="129"/>
  <c r="C739" i="129"/>
  <c r="A739" i="129"/>
  <c r="C738" i="129"/>
  <c r="A738" i="129"/>
  <c r="C737" i="129"/>
  <c r="A737" i="129"/>
  <c r="C736" i="129"/>
  <c r="A736" i="129"/>
  <c r="C735" i="129"/>
  <c r="A735" i="129"/>
  <c r="C734" i="129"/>
  <c r="A734" i="129"/>
  <c r="C733" i="129"/>
  <c r="A733" i="129"/>
  <c r="C732" i="129"/>
  <c r="A732" i="129"/>
  <c r="C731" i="129"/>
  <c r="A731" i="129"/>
  <c r="C730" i="129"/>
  <c r="A730" i="129"/>
  <c r="C729" i="129"/>
  <c r="A729" i="129"/>
  <c r="C728" i="129"/>
  <c r="A728" i="129"/>
  <c r="C727" i="129"/>
  <c r="A727" i="129"/>
  <c r="C726" i="129"/>
  <c r="A726" i="129"/>
  <c r="C725" i="129"/>
  <c r="A725" i="129"/>
  <c r="C724" i="129"/>
  <c r="A724" i="129"/>
  <c r="C723" i="129"/>
  <c r="A723" i="129"/>
  <c r="C722" i="129"/>
  <c r="A722" i="129"/>
  <c r="C721" i="129"/>
  <c r="A721" i="129"/>
  <c r="C720" i="129"/>
  <c r="A720" i="129"/>
  <c r="C719" i="129"/>
  <c r="A719" i="129"/>
  <c r="C718" i="129"/>
  <c r="A718" i="129"/>
  <c r="C717" i="129"/>
  <c r="A717" i="129"/>
  <c r="C716" i="129"/>
  <c r="A716" i="129"/>
  <c r="C715" i="129"/>
  <c r="A715" i="129"/>
  <c r="C714" i="129"/>
  <c r="A714" i="129"/>
  <c r="C713" i="129"/>
  <c r="A713" i="129"/>
  <c r="C712" i="129"/>
  <c r="A712" i="129"/>
  <c r="C711" i="129"/>
  <c r="A711" i="129"/>
  <c r="C710" i="129"/>
  <c r="A710" i="129"/>
  <c r="C709" i="129"/>
  <c r="A709" i="129"/>
  <c r="C708" i="129"/>
  <c r="A708" i="129"/>
  <c r="C707" i="129"/>
  <c r="A707" i="129"/>
  <c r="C706" i="129"/>
  <c r="A706" i="129"/>
  <c r="C705" i="129"/>
  <c r="A705" i="129"/>
  <c r="C704" i="129"/>
  <c r="A704" i="129"/>
  <c r="C703" i="129"/>
  <c r="A703" i="129"/>
  <c r="C702" i="129"/>
  <c r="A702" i="129"/>
  <c r="C701" i="129"/>
  <c r="A701" i="129"/>
  <c r="C700" i="129"/>
  <c r="A700" i="129"/>
  <c r="C699" i="129"/>
  <c r="A699" i="129"/>
  <c r="C698" i="129"/>
  <c r="A698" i="129"/>
  <c r="C697" i="129"/>
  <c r="A697" i="129"/>
  <c r="C696" i="129"/>
  <c r="A696" i="129"/>
  <c r="C695" i="129"/>
  <c r="A695" i="129"/>
  <c r="C694" i="129"/>
  <c r="A694" i="129"/>
  <c r="C693" i="129"/>
  <c r="A693" i="129"/>
  <c r="C692" i="129"/>
  <c r="A692" i="129"/>
  <c r="C691" i="129"/>
  <c r="A691" i="129"/>
  <c r="C690" i="129"/>
  <c r="A690" i="129"/>
  <c r="C689" i="129"/>
  <c r="A689" i="129"/>
  <c r="C688" i="129"/>
  <c r="A688" i="129"/>
  <c r="C687" i="129"/>
  <c r="A687" i="129"/>
  <c r="C686" i="129"/>
  <c r="A686" i="129"/>
  <c r="C685" i="129"/>
  <c r="A685" i="129"/>
  <c r="C684" i="129"/>
  <c r="A684" i="129"/>
  <c r="C683" i="129"/>
  <c r="A683" i="129"/>
  <c r="C682" i="129"/>
  <c r="A682" i="129"/>
  <c r="C681" i="129"/>
  <c r="A681" i="129"/>
  <c r="C680" i="129"/>
  <c r="A680" i="129"/>
  <c r="C679" i="129"/>
  <c r="A679" i="129"/>
  <c r="C678" i="129"/>
  <c r="A678" i="129"/>
  <c r="C677" i="129"/>
  <c r="A677" i="129"/>
  <c r="C676" i="129"/>
  <c r="A676" i="129"/>
  <c r="C675" i="129"/>
  <c r="A675" i="129"/>
  <c r="C674" i="129"/>
  <c r="A674" i="129"/>
  <c r="C673" i="129"/>
  <c r="A673" i="129"/>
  <c r="C672" i="129"/>
  <c r="A672" i="129"/>
  <c r="C671" i="129"/>
  <c r="A671" i="129"/>
  <c r="C670" i="129"/>
  <c r="A670" i="129"/>
  <c r="C669" i="129"/>
  <c r="A669" i="129"/>
  <c r="C668" i="129"/>
  <c r="A668" i="129"/>
  <c r="C667" i="129"/>
  <c r="A667" i="129"/>
  <c r="C666" i="129"/>
  <c r="A666" i="129"/>
  <c r="C665" i="129"/>
  <c r="A665" i="129"/>
  <c r="C664" i="129"/>
  <c r="A664" i="129"/>
  <c r="C663" i="129"/>
  <c r="A663" i="129"/>
  <c r="C662" i="129"/>
  <c r="A662" i="129"/>
  <c r="C661" i="129"/>
  <c r="A661" i="129"/>
  <c r="C660" i="129"/>
  <c r="A660" i="129"/>
  <c r="C659" i="129"/>
  <c r="A659" i="129"/>
  <c r="C658" i="129"/>
  <c r="A658" i="129"/>
  <c r="C657" i="129"/>
  <c r="A657" i="129"/>
  <c r="C656" i="129"/>
  <c r="A656" i="129"/>
  <c r="C655" i="129"/>
  <c r="A655" i="129"/>
  <c r="C654" i="129"/>
  <c r="A654" i="129"/>
  <c r="C653" i="129"/>
  <c r="A653" i="129"/>
  <c r="C652" i="129"/>
  <c r="A652" i="129"/>
  <c r="C651" i="129"/>
  <c r="A651" i="129"/>
  <c r="C650" i="129"/>
  <c r="A650" i="129"/>
  <c r="C649" i="129"/>
  <c r="A649" i="129"/>
  <c r="C648" i="129"/>
  <c r="A648" i="129"/>
  <c r="C647" i="129"/>
  <c r="A647" i="129"/>
  <c r="C646" i="129"/>
  <c r="A646" i="129"/>
  <c r="C645" i="129"/>
  <c r="A645" i="129"/>
  <c r="C644" i="129"/>
  <c r="A644" i="129"/>
  <c r="C643" i="129"/>
  <c r="A643" i="129"/>
  <c r="C642" i="129"/>
  <c r="A642" i="129"/>
  <c r="C641" i="129"/>
  <c r="A641" i="129"/>
  <c r="C640" i="129"/>
  <c r="A640" i="129"/>
  <c r="C639" i="129"/>
  <c r="A639" i="129"/>
  <c r="C638" i="129"/>
  <c r="A638" i="129"/>
  <c r="C637" i="129"/>
  <c r="A637" i="129"/>
  <c r="C636" i="129"/>
  <c r="A636" i="129"/>
  <c r="C635" i="129"/>
  <c r="A635" i="129"/>
  <c r="C634" i="129"/>
  <c r="A634" i="129"/>
  <c r="C633" i="129"/>
  <c r="A633" i="129"/>
  <c r="C632" i="129"/>
  <c r="A632" i="129"/>
  <c r="C631" i="129"/>
  <c r="A631" i="129"/>
  <c r="C630" i="129"/>
  <c r="A630" i="129"/>
  <c r="C629" i="129"/>
  <c r="A629" i="129"/>
  <c r="C628" i="129"/>
  <c r="A628" i="129"/>
  <c r="C627" i="129"/>
  <c r="A627" i="129"/>
  <c r="C626" i="129"/>
  <c r="A626" i="129"/>
  <c r="C625" i="129"/>
  <c r="A625" i="129"/>
  <c r="C624" i="129"/>
  <c r="A624" i="129"/>
  <c r="C623" i="129"/>
  <c r="A623" i="129"/>
  <c r="C622" i="129"/>
  <c r="A622" i="129"/>
  <c r="C621" i="129"/>
  <c r="A621" i="129"/>
  <c r="C620" i="129"/>
  <c r="A620" i="129"/>
  <c r="C619" i="129"/>
  <c r="A619" i="129"/>
  <c r="C618" i="129"/>
  <c r="A618" i="129"/>
  <c r="C617" i="129"/>
  <c r="A617" i="129"/>
  <c r="C616" i="129"/>
  <c r="A616" i="129"/>
  <c r="C615" i="129"/>
  <c r="A615" i="129"/>
  <c r="C614" i="129"/>
  <c r="A614" i="129"/>
  <c r="C613" i="129"/>
  <c r="A613" i="129"/>
  <c r="C612" i="129"/>
  <c r="A612" i="129"/>
  <c r="C611" i="129"/>
  <c r="A611" i="129"/>
  <c r="C610" i="129"/>
  <c r="A610" i="129"/>
  <c r="C609" i="129"/>
  <c r="A609" i="129"/>
  <c r="C608" i="129"/>
  <c r="A608" i="129"/>
  <c r="C607" i="129"/>
  <c r="A607" i="129"/>
  <c r="C606" i="129"/>
  <c r="A606" i="129"/>
  <c r="C605" i="129"/>
  <c r="A605" i="129"/>
  <c r="C604" i="129"/>
  <c r="A604" i="129"/>
  <c r="C603" i="129"/>
  <c r="A603" i="129"/>
  <c r="C602" i="129"/>
  <c r="A602" i="129"/>
  <c r="C601" i="129"/>
  <c r="A601" i="129"/>
  <c r="C600" i="129"/>
  <c r="A600" i="129"/>
  <c r="C599" i="129"/>
  <c r="A599" i="129"/>
  <c r="C598" i="129"/>
  <c r="A598" i="129"/>
  <c r="C597" i="129"/>
  <c r="A597" i="129"/>
  <c r="C596" i="129"/>
  <c r="A596" i="129"/>
  <c r="C595" i="129"/>
  <c r="A595" i="129"/>
  <c r="C594" i="129"/>
  <c r="A594" i="129"/>
  <c r="C593" i="129"/>
  <c r="A593" i="129"/>
  <c r="C592" i="129"/>
  <c r="A592" i="129"/>
  <c r="C591" i="129"/>
  <c r="A591" i="129"/>
  <c r="C590" i="129"/>
  <c r="A590" i="129"/>
  <c r="C589" i="129"/>
  <c r="A589" i="129"/>
  <c r="C588" i="129"/>
  <c r="A588" i="129"/>
  <c r="C587" i="129"/>
  <c r="A587" i="129"/>
  <c r="C586" i="129"/>
  <c r="A586" i="129"/>
  <c r="C585" i="129"/>
  <c r="A585" i="129"/>
  <c r="C584" i="129"/>
  <c r="A584" i="129"/>
  <c r="C583" i="129"/>
  <c r="A583" i="129"/>
  <c r="C582" i="129"/>
  <c r="A582" i="129"/>
  <c r="C581" i="129"/>
  <c r="A581" i="129"/>
  <c r="C580" i="129"/>
  <c r="A580" i="129"/>
  <c r="C579" i="129"/>
  <c r="A579" i="129"/>
  <c r="C578" i="129"/>
  <c r="A578" i="129"/>
  <c r="C577" i="129"/>
  <c r="A577" i="129"/>
  <c r="C576" i="129"/>
  <c r="A576" i="129"/>
  <c r="C575" i="129"/>
  <c r="A575" i="129"/>
  <c r="C574" i="129"/>
  <c r="A574" i="129"/>
  <c r="C573" i="129"/>
  <c r="A573" i="129"/>
  <c r="C572" i="129"/>
  <c r="A572" i="129"/>
  <c r="C571" i="129"/>
  <c r="A571" i="129"/>
  <c r="C570" i="129"/>
  <c r="A570" i="129"/>
  <c r="C569" i="129"/>
  <c r="A569" i="129"/>
  <c r="C568" i="129"/>
  <c r="A568" i="129"/>
  <c r="C567" i="129"/>
  <c r="A567" i="129"/>
  <c r="C566" i="129"/>
  <c r="A566" i="129"/>
  <c r="C565" i="129"/>
  <c r="A565" i="129"/>
  <c r="C564" i="129"/>
  <c r="A564" i="129"/>
  <c r="C563" i="129"/>
  <c r="A563" i="129"/>
  <c r="C562" i="129"/>
  <c r="A562" i="129"/>
  <c r="C561" i="129"/>
  <c r="A561" i="129"/>
  <c r="C560" i="129"/>
  <c r="A560" i="129"/>
  <c r="C559" i="129"/>
  <c r="A559" i="129"/>
  <c r="C558" i="129"/>
  <c r="A558" i="129"/>
  <c r="C557" i="129"/>
  <c r="A557" i="129"/>
  <c r="C556" i="129"/>
  <c r="A556" i="129"/>
  <c r="C555" i="129"/>
  <c r="A555" i="129"/>
  <c r="C554" i="129"/>
  <c r="A554" i="129"/>
  <c r="C553" i="129"/>
  <c r="A553" i="129"/>
  <c r="C552" i="129"/>
  <c r="A552" i="129"/>
  <c r="C551" i="129"/>
  <c r="A551" i="129"/>
  <c r="C550" i="129"/>
  <c r="A550" i="129"/>
  <c r="C549" i="129"/>
  <c r="A549" i="129"/>
  <c r="C548" i="129"/>
  <c r="A548" i="129"/>
  <c r="C547" i="129"/>
  <c r="A547" i="129"/>
  <c r="C546" i="129"/>
  <c r="A546" i="129"/>
  <c r="C545" i="129"/>
  <c r="A545" i="129"/>
  <c r="C544" i="129"/>
  <c r="A544" i="129"/>
  <c r="C543" i="129"/>
  <c r="A543" i="129"/>
  <c r="C542" i="129"/>
  <c r="A542" i="129"/>
  <c r="C541" i="129"/>
  <c r="A541" i="129"/>
  <c r="C540" i="129"/>
  <c r="A540" i="129"/>
  <c r="C539" i="129"/>
  <c r="A539" i="129"/>
  <c r="C538" i="129"/>
  <c r="A538" i="129"/>
  <c r="C537" i="129"/>
  <c r="A537" i="129"/>
  <c r="C536" i="129"/>
  <c r="A536" i="129"/>
  <c r="C535" i="129"/>
  <c r="A535" i="129"/>
  <c r="C534" i="129"/>
  <c r="A534" i="129"/>
  <c r="C533" i="129"/>
  <c r="A533" i="129"/>
  <c r="C532" i="129"/>
  <c r="A532" i="129"/>
  <c r="C531" i="129"/>
  <c r="A531" i="129"/>
  <c r="C530" i="129"/>
  <c r="A530" i="129"/>
  <c r="C529" i="129"/>
  <c r="A529" i="129"/>
  <c r="C528" i="129"/>
  <c r="A528" i="129"/>
  <c r="C527" i="129"/>
  <c r="A527" i="129"/>
  <c r="C526" i="129"/>
  <c r="A526" i="129"/>
  <c r="C525" i="129"/>
  <c r="A525" i="129"/>
  <c r="C524" i="129"/>
  <c r="A524" i="129"/>
  <c r="C523" i="129"/>
  <c r="A523" i="129"/>
  <c r="C522" i="129"/>
  <c r="A522" i="129"/>
  <c r="C521" i="129"/>
  <c r="A521" i="129"/>
  <c r="C520" i="129"/>
  <c r="A520" i="129"/>
  <c r="C519" i="129"/>
  <c r="A519" i="129"/>
  <c r="C518" i="129"/>
  <c r="A518" i="129"/>
  <c r="C517" i="129"/>
  <c r="A517" i="129"/>
  <c r="C516" i="129"/>
  <c r="A516" i="129"/>
  <c r="C515" i="129"/>
  <c r="A515" i="129"/>
  <c r="C514" i="129"/>
  <c r="A514" i="129"/>
  <c r="C513" i="129"/>
  <c r="A513" i="129"/>
  <c r="C512" i="129"/>
  <c r="A512" i="129"/>
  <c r="C511" i="129"/>
  <c r="A511" i="129"/>
  <c r="C510" i="129"/>
  <c r="A510" i="129"/>
  <c r="C509" i="129"/>
  <c r="A509" i="129"/>
  <c r="C508" i="129"/>
  <c r="A508" i="129"/>
  <c r="C507" i="129"/>
  <c r="A507" i="129"/>
  <c r="C506" i="129"/>
  <c r="A506" i="129"/>
  <c r="C505" i="129"/>
  <c r="A505" i="129"/>
  <c r="C504" i="129"/>
  <c r="A504" i="129"/>
  <c r="C503" i="129"/>
  <c r="A503" i="129"/>
  <c r="C502" i="129"/>
  <c r="A502" i="129"/>
  <c r="C501" i="129"/>
  <c r="A501" i="129"/>
  <c r="C500" i="129"/>
  <c r="A500" i="129"/>
  <c r="C499" i="129"/>
  <c r="A499" i="129"/>
  <c r="C498" i="129"/>
  <c r="A498" i="129"/>
  <c r="C497" i="129"/>
  <c r="A497" i="129"/>
  <c r="C496" i="129"/>
  <c r="A496" i="129"/>
  <c r="C495" i="129"/>
  <c r="A495" i="129"/>
  <c r="C494" i="129"/>
  <c r="A494" i="129"/>
  <c r="C493" i="129"/>
  <c r="A493" i="129"/>
  <c r="C492" i="129"/>
  <c r="A492" i="129"/>
  <c r="C491" i="129"/>
  <c r="A491" i="129"/>
  <c r="C490" i="129"/>
  <c r="A490" i="129"/>
  <c r="C489" i="129"/>
  <c r="A489" i="129"/>
  <c r="C488" i="129"/>
  <c r="A488" i="129"/>
  <c r="C487" i="129"/>
  <c r="A487" i="129"/>
  <c r="C486" i="129"/>
  <c r="A486" i="129"/>
  <c r="C485" i="129"/>
  <c r="A485" i="129"/>
  <c r="C484" i="129"/>
  <c r="A484" i="129"/>
  <c r="C483" i="129"/>
  <c r="A483" i="129"/>
  <c r="C482" i="129"/>
  <c r="A482" i="129"/>
  <c r="C481" i="129"/>
  <c r="A481" i="129"/>
  <c r="C480" i="129"/>
  <c r="A480" i="129"/>
  <c r="C479" i="129"/>
  <c r="A479" i="129"/>
  <c r="C478" i="129"/>
  <c r="A478" i="129"/>
  <c r="C477" i="129"/>
  <c r="A477" i="129"/>
  <c r="C476" i="129"/>
  <c r="A476" i="129"/>
  <c r="C475" i="129"/>
  <c r="A475" i="129"/>
  <c r="C474" i="129"/>
  <c r="A474" i="129"/>
  <c r="C473" i="129"/>
  <c r="A473" i="129"/>
  <c r="C472" i="129"/>
  <c r="A472" i="129"/>
  <c r="C471" i="129"/>
  <c r="A471" i="129"/>
  <c r="C470" i="129"/>
  <c r="A470" i="129"/>
  <c r="C469" i="129"/>
  <c r="A469" i="129"/>
  <c r="C468" i="129"/>
  <c r="A468" i="129"/>
  <c r="C467" i="129"/>
  <c r="A467" i="129"/>
  <c r="C466" i="129"/>
  <c r="A466" i="129"/>
  <c r="C465" i="129"/>
  <c r="A465" i="129"/>
  <c r="C464" i="129"/>
  <c r="A464" i="129"/>
  <c r="C463" i="129"/>
  <c r="A463" i="129"/>
  <c r="C462" i="129"/>
  <c r="A462" i="129"/>
  <c r="C461" i="129"/>
  <c r="A461" i="129"/>
  <c r="C460" i="129"/>
  <c r="A460" i="129"/>
  <c r="C459" i="129"/>
  <c r="A459" i="129"/>
  <c r="C458" i="129"/>
  <c r="A458" i="129"/>
  <c r="C457" i="129"/>
  <c r="A457" i="129"/>
  <c r="C456" i="129"/>
  <c r="A456" i="129"/>
  <c r="C455" i="129"/>
  <c r="A455" i="129"/>
  <c r="C454" i="129"/>
  <c r="A454" i="129"/>
  <c r="C453" i="129"/>
  <c r="A453" i="129"/>
  <c r="C452" i="129"/>
  <c r="A452" i="129"/>
  <c r="C451" i="129"/>
  <c r="A451" i="129"/>
  <c r="C450" i="129"/>
  <c r="A450" i="129"/>
  <c r="C449" i="129"/>
  <c r="A449" i="129"/>
  <c r="C448" i="129"/>
  <c r="A448" i="129"/>
  <c r="C447" i="129"/>
  <c r="A447" i="129"/>
  <c r="C446" i="129"/>
  <c r="A446" i="129"/>
  <c r="C445" i="129"/>
  <c r="A445" i="129"/>
  <c r="C444" i="129"/>
  <c r="A444" i="129"/>
  <c r="C443" i="129"/>
  <c r="A443" i="129"/>
  <c r="C442" i="129"/>
  <c r="A442" i="129"/>
  <c r="C441" i="129"/>
  <c r="A441" i="129"/>
  <c r="C440" i="129"/>
  <c r="A440" i="129"/>
  <c r="C439" i="129"/>
  <c r="A439" i="129"/>
  <c r="C438" i="129"/>
  <c r="A438" i="129"/>
  <c r="C437" i="129"/>
  <c r="A437" i="129"/>
  <c r="C436" i="129"/>
  <c r="A436" i="129"/>
  <c r="C435" i="129"/>
  <c r="A435" i="129"/>
  <c r="C434" i="129"/>
  <c r="A434" i="129"/>
  <c r="C433" i="129"/>
  <c r="A433" i="129"/>
  <c r="C432" i="129"/>
  <c r="A432" i="129"/>
  <c r="C431" i="129"/>
  <c r="A431" i="129"/>
  <c r="C430" i="129"/>
  <c r="A430" i="129"/>
  <c r="C429" i="129"/>
  <c r="A429" i="129"/>
  <c r="C428" i="129"/>
  <c r="A428" i="129"/>
  <c r="C427" i="129"/>
  <c r="A427" i="129"/>
  <c r="C426" i="129"/>
  <c r="A426" i="129"/>
  <c r="C425" i="129"/>
  <c r="A425" i="129"/>
  <c r="C424" i="129"/>
  <c r="A424" i="129"/>
  <c r="C423" i="129"/>
  <c r="A423" i="129"/>
  <c r="C422" i="129"/>
  <c r="A422" i="129"/>
  <c r="C421" i="129"/>
  <c r="A421" i="129"/>
  <c r="C420" i="129"/>
  <c r="A420" i="129"/>
  <c r="C419" i="129"/>
  <c r="A419" i="129"/>
  <c r="C418" i="129"/>
  <c r="A418" i="129"/>
  <c r="C417" i="129"/>
  <c r="A417" i="129"/>
  <c r="C416" i="129"/>
  <c r="A416" i="129"/>
  <c r="C415" i="129"/>
  <c r="A415" i="129"/>
  <c r="C414" i="129"/>
  <c r="A414" i="129"/>
  <c r="C413" i="129"/>
  <c r="A413" i="129"/>
  <c r="C412" i="129"/>
  <c r="A412" i="129"/>
  <c r="C411" i="129"/>
  <c r="A411" i="129"/>
  <c r="C410" i="129"/>
  <c r="A410" i="129"/>
  <c r="C409" i="129"/>
  <c r="A409" i="129"/>
  <c r="C408" i="129"/>
  <c r="A408" i="129"/>
  <c r="C407" i="129"/>
  <c r="A407" i="129"/>
  <c r="C406" i="129"/>
  <c r="A406" i="129"/>
  <c r="C405" i="129"/>
  <c r="A405" i="129"/>
  <c r="C404" i="129"/>
  <c r="A404" i="129"/>
  <c r="C403" i="129"/>
  <c r="A403" i="129"/>
  <c r="C402" i="129"/>
  <c r="A402" i="129"/>
  <c r="C401" i="129"/>
  <c r="A401" i="129"/>
  <c r="C400" i="129"/>
  <c r="A400" i="129"/>
  <c r="C399" i="129"/>
  <c r="A399" i="129"/>
  <c r="C398" i="129"/>
  <c r="A398" i="129"/>
  <c r="C397" i="129"/>
  <c r="A397" i="129"/>
  <c r="C396" i="129"/>
  <c r="A396" i="129"/>
  <c r="C395" i="129"/>
  <c r="A395" i="129"/>
  <c r="C394" i="129"/>
  <c r="A394" i="129"/>
  <c r="C393" i="129"/>
  <c r="A393" i="129"/>
  <c r="C392" i="129"/>
  <c r="A392" i="129"/>
  <c r="C391" i="129"/>
  <c r="A391" i="129"/>
  <c r="C390" i="129"/>
  <c r="A390" i="129"/>
  <c r="C389" i="129"/>
  <c r="A389" i="129"/>
  <c r="C388" i="129"/>
  <c r="A388" i="129"/>
  <c r="C387" i="129"/>
  <c r="A387" i="129"/>
  <c r="C386" i="129"/>
  <c r="A386" i="129"/>
  <c r="C385" i="129"/>
  <c r="A385" i="129"/>
  <c r="C384" i="129"/>
  <c r="A384" i="129"/>
  <c r="C383" i="129"/>
  <c r="A383" i="129"/>
  <c r="C382" i="129"/>
  <c r="A382" i="129"/>
  <c r="C381" i="129"/>
  <c r="A381" i="129"/>
  <c r="C380" i="129"/>
  <c r="A380" i="129"/>
  <c r="C379" i="129"/>
  <c r="A379" i="129"/>
  <c r="C378" i="129"/>
  <c r="A378" i="129"/>
  <c r="C377" i="129"/>
  <c r="A377" i="129"/>
  <c r="C376" i="129"/>
  <c r="A376" i="129"/>
  <c r="C375" i="129"/>
  <c r="A375" i="129"/>
  <c r="C374" i="129"/>
  <c r="A374" i="129"/>
  <c r="C373" i="129"/>
  <c r="A373" i="129"/>
  <c r="C372" i="129"/>
  <c r="A372" i="129"/>
  <c r="C371" i="129"/>
  <c r="A371" i="129"/>
  <c r="C370" i="129"/>
  <c r="A370" i="129"/>
  <c r="C369" i="129"/>
  <c r="A369" i="129"/>
  <c r="C368" i="129"/>
  <c r="A368" i="129"/>
  <c r="C367" i="129"/>
  <c r="A367" i="129"/>
  <c r="C366" i="129"/>
  <c r="A366" i="129"/>
  <c r="C365" i="129"/>
  <c r="A365" i="129"/>
  <c r="C364" i="129"/>
  <c r="A364" i="129"/>
  <c r="C363" i="129"/>
  <c r="A363" i="129"/>
  <c r="C362" i="129"/>
  <c r="A362" i="129"/>
  <c r="C361" i="129"/>
  <c r="A361" i="129"/>
  <c r="C360" i="129"/>
  <c r="A360" i="129"/>
  <c r="C359" i="129"/>
  <c r="A359" i="129"/>
  <c r="C358" i="129"/>
  <c r="A358" i="129"/>
  <c r="C357" i="129"/>
  <c r="A357" i="129"/>
  <c r="C356" i="129"/>
  <c r="A356" i="129"/>
  <c r="C355" i="129"/>
  <c r="A355" i="129"/>
  <c r="C354" i="129"/>
  <c r="A354" i="129"/>
  <c r="C353" i="129"/>
  <c r="A353" i="129"/>
  <c r="C352" i="129"/>
  <c r="A352" i="129"/>
  <c r="C351" i="129"/>
  <c r="A351" i="129"/>
  <c r="C350" i="129"/>
  <c r="A350" i="129"/>
  <c r="C349" i="129"/>
  <c r="A349" i="129"/>
  <c r="C348" i="129"/>
  <c r="A348" i="129"/>
  <c r="C347" i="129"/>
  <c r="A347" i="129"/>
  <c r="C346" i="129"/>
  <c r="A346" i="129"/>
  <c r="C345" i="129"/>
  <c r="A345" i="129"/>
  <c r="C344" i="129"/>
  <c r="A344" i="129"/>
  <c r="C343" i="129"/>
  <c r="A343" i="129"/>
  <c r="C342" i="129"/>
  <c r="A342" i="129"/>
  <c r="C341" i="129"/>
  <c r="A341" i="129"/>
  <c r="C340" i="129"/>
  <c r="A340" i="129"/>
  <c r="C339" i="129"/>
  <c r="A339" i="129"/>
  <c r="C338" i="129"/>
  <c r="A338" i="129"/>
  <c r="C337" i="129"/>
  <c r="A337" i="129"/>
  <c r="C336" i="129"/>
  <c r="A336" i="129"/>
  <c r="C335" i="129"/>
  <c r="A335" i="129"/>
  <c r="C334" i="129"/>
  <c r="A334" i="129"/>
  <c r="C333" i="129"/>
  <c r="A333" i="129"/>
  <c r="C332" i="129"/>
  <c r="A332" i="129"/>
  <c r="C331" i="129"/>
  <c r="A331" i="129"/>
  <c r="C330" i="129"/>
  <c r="A330" i="129"/>
  <c r="C329" i="129"/>
  <c r="A329" i="129"/>
  <c r="C328" i="129"/>
  <c r="A328" i="129"/>
  <c r="C327" i="129"/>
  <c r="A327" i="129"/>
  <c r="C326" i="129"/>
  <c r="A326" i="129"/>
  <c r="C325" i="129"/>
  <c r="A325" i="129"/>
  <c r="C324" i="129"/>
  <c r="A324" i="129"/>
  <c r="C323" i="129"/>
  <c r="A323" i="129"/>
  <c r="C322" i="129"/>
  <c r="A322" i="129"/>
  <c r="C321" i="129"/>
  <c r="A321" i="129"/>
  <c r="C320" i="129"/>
  <c r="A320" i="129"/>
  <c r="C319" i="129"/>
  <c r="A319" i="129"/>
  <c r="C318" i="129"/>
  <c r="A318" i="129"/>
  <c r="C317" i="129"/>
  <c r="A317" i="129"/>
  <c r="C316" i="129"/>
  <c r="A316" i="129"/>
  <c r="C315" i="129"/>
  <c r="A315" i="129"/>
  <c r="C314" i="129"/>
  <c r="A314" i="129"/>
  <c r="C313" i="129"/>
  <c r="A313" i="129"/>
  <c r="C312" i="129"/>
  <c r="A312" i="129"/>
  <c r="C311" i="129"/>
  <c r="A311" i="129"/>
  <c r="C310" i="129"/>
  <c r="A310" i="129"/>
  <c r="C309" i="129"/>
  <c r="A309" i="129"/>
  <c r="C308" i="129"/>
  <c r="A308" i="129"/>
  <c r="C307" i="129"/>
  <c r="A307" i="129"/>
  <c r="C306" i="129"/>
  <c r="A306" i="129"/>
  <c r="C305" i="129"/>
  <c r="A305" i="129"/>
  <c r="C304" i="129"/>
  <c r="A304" i="129"/>
  <c r="C303" i="129"/>
  <c r="A303" i="129"/>
  <c r="C302" i="129"/>
  <c r="A302" i="129"/>
  <c r="C301" i="129"/>
  <c r="A301" i="129"/>
  <c r="C300" i="129"/>
  <c r="A300" i="129"/>
  <c r="C299" i="129"/>
  <c r="A299" i="129"/>
  <c r="C298" i="129"/>
  <c r="A298" i="129"/>
  <c r="C297" i="129"/>
  <c r="A297" i="129"/>
  <c r="C296" i="129"/>
  <c r="A296" i="129"/>
  <c r="C295" i="129"/>
  <c r="A295" i="129"/>
  <c r="C294" i="129"/>
  <c r="A294" i="129"/>
  <c r="C293" i="129"/>
  <c r="A293" i="129"/>
  <c r="C292" i="129"/>
  <c r="A292" i="129"/>
  <c r="C291" i="129"/>
  <c r="A291" i="129"/>
  <c r="C290" i="129"/>
  <c r="A290" i="129"/>
  <c r="C289" i="129"/>
  <c r="A289" i="129"/>
  <c r="C288" i="129"/>
  <c r="A288" i="129"/>
  <c r="C287" i="129"/>
  <c r="A287" i="129"/>
  <c r="C286" i="129"/>
  <c r="A286" i="129"/>
  <c r="C285" i="129"/>
  <c r="A285" i="129"/>
  <c r="C284" i="129"/>
  <c r="A284" i="129"/>
  <c r="C283" i="129"/>
  <c r="A283" i="129"/>
  <c r="C282" i="129"/>
  <c r="A282" i="129"/>
  <c r="C281" i="129"/>
  <c r="A281" i="129"/>
  <c r="C280" i="129"/>
  <c r="A280" i="129"/>
  <c r="C279" i="129"/>
  <c r="A279" i="129"/>
  <c r="C278" i="129"/>
  <c r="A278" i="129"/>
  <c r="C277" i="129"/>
  <c r="A277" i="129"/>
  <c r="C276" i="129"/>
  <c r="A276" i="129"/>
  <c r="C275" i="129"/>
  <c r="A275" i="129"/>
  <c r="C274" i="129"/>
  <c r="A274" i="129"/>
  <c r="C273" i="129"/>
  <c r="A273" i="129"/>
  <c r="C272" i="129"/>
  <c r="A272" i="129"/>
  <c r="C271" i="129"/>
  <c r="A271" i="129"/>
  <c r="C270" i="129"/>
  <c r="A270" i="129"/>
  <c r="C269" i="129"/>
  <c r="A269" i="129"/>
  <c r="C268" i="129"/>
  <c r="A268" i="129"/>
  <c r="C267" i="129"/>
  <c r="A267" i="129"/>
  <c r="C266" i="129"/>
  <c r="A266" i="129"/>
  <c r="C265" i="129"/>
  <c r="A265" i="129"/>
  <c r="C264" i="129"/>
  <c r="A264" i="129"/>
  <c r="C263" i="129"/>
  <c r="A263" i="129"/>
  <c r="C262" i="129"/>
  <c r="A262" i="129"/>
  <c r="C261" i="129"/>
  <c r="A261" i="129"/>
  <c r="C260" i="129"/>
  <c r="A260" i="129"/>
  <c r="C259" i="129"/>
  <c r="A259" i="129"/>
  <c r="C258" i="129"/>
  <c r="A258" i="129"/>
  <c r="C257" i="129"/>
  <c r="A257" i="129"/>
  <c r="C256" i="129"/>
  <c r="A256" i="129"/>
  <c r="C255" i="129"/>
  <c r="A255" i="129"/>
  <c r="C254" i="129"/>
  <c r="A254" i="129"/>
  <c r="C253" i="129"/>
  <c r="A253" i="129"/>
  <c r="C252" i="129"/>
  <c r="A252" i="129"/>
  <c r="C251" i="129"/>
  <c r="A251" i="129"/>
  <c r="C250" i="129"/>
  <c r="A250" i="129"/>
  <c r="C249" i="129"/>
  <c r="A249" i="129"/>
  <c r="C248" i="129"/>
  <c r="A248" i="129"/>
  <c r="C247" i="129"/>
  <c r="A247" i="129"/>
  <c r="C246" i="129"/>
  <c r="A246" i="129"/>
  <c r="C245" i="129"/>
  <c r="A245" i="129"/>
  <c r="C244" i="129"/>
  <c r="A244" i="129"/>
  <c r="C243" i="129"/>
  <c r="A243" i="129"/>
  <c r="C242" i="129"/>
  <c r="A242" i="129"/>
  <c r="C241" i="129"/>
  <c r="A241" i="129"/>
  <c r="C240" i="129"/>
  <c r="A240" i="129"/>
  <c r="C239" i="129"/>
  <c r="A239" i="129"/>
  <c r="C238" i="129"/>
  <c r="A238" i="129"/>
  <c r="C237" i="129"/>
  <c r="A237" i="129"/>
  <c r="C236" i="129"/>
  <c r="A236" i="129"/>
  <c r="C235" i="129"/>
  <c r="A235" i="129"/>
  <c r="C234" i="129"/>
  <c r="A234" i="129"/>
  <c r="C233" i="129"/>
  <c r="A233" i="129"/>
  <c r="C232" i="129"/>
  <c r="A232" i="129"/>
  <c r="C231" i="129"/>
  <c r="A231" i="129"/>
  <c r="C230" i="129"/>
  <c r="A230" i="129"/>
  <c r="C229" i="129"/>
  <c r="A229" i="129"/>
  <c r="C228" i="129"/>
  <c r="A228" i="129"/>
  <c r="C227" i="129"/>
  <c r="A227" i="129"/>
  <c r="C226" i="129"/>
  <c r="A226" i="129"/>
  <c r="C225" i="129"/>
  <c r="A225" i="129"/>
  <c r="C224" i="129"/>
  <c r="A224" i="129"/>
  <c r="C223" i="129"/>
  <c r="A223" i="129"/>
  <c r="C222" i="129"/>
  <c r="A222" i="129"/>
  <c r="C221" i="129"/>
  <c r="A221" i="129"/>
  <c r="C220" i="129"/>
  <c r="A220" i="129"/>
  <c r="C219" i="129"/>
  <c r="A219" i="129"/>
  <c r="C218" i="129"/>
  <c r="A218" i="129"/>
  <c r="C217" i="129"/>
  <c r="A217" i="129"/>
  <c r="C216" i="129"/>
  <c r="A216" i="129"/>
  <c r="C215" i="129"/>
  <c r="A215" i="129"/>
  <c r="C214" i="129"/>
  <c r="A214" i="129"/>
  <c r="C213" i="129"/>
  <c r="A213" i="129"/>
  <c r="C212" i="129"/>
  <c r="A212" i="129"/>
  <c r="C211" i="129"/>
  <c r="A211" i="129"/>
  <c r="C210" i="129"/>
  <c r="A210" i="129"/>
  <c r="C209" i="129"/>
  <c r="A209" i="129"/>
  <c r="C208" i="129"/>
  <c r="A208" i="129"/>
  <c r="C207" i="129"/>
  <c r="A207" i="129"/>
  <c r="C206" i="129"/>
  <c r="A206" i="129"/>
  <c r="C205" i="129"/>
  <c r="A205" i="129"/>
  <c r="C204" i="129"/>
  <c r="A204" i="129"/>
  <c r="C203" i="129"/>
  <c r="A203" i="129"/>
  <c r="C202" i="129"/>
  <c r="A202" i="129"/>
  <c r="C201" i="129"/>
  <c r="A201" i="129"/>
  <c r="C200" i="129"/>
  <c r="A200" i="129"/>
  <c r="C199" i="129"/>
  <c r="A199" i="129"/>
  <c r="C198" i="129"/>
  <c r="A198" i="129"/>
  <c r="C197" i="129"/>
  <c r="A197" i="129"/>
  <c r="C196" i="129"/>
  <c r="A196" i="129"/>
  <c r="C195" i="129"/>
  <c r="A195" i="129"/>
  <c r="C194" i="129"/>
  <c r="A194" i="129"/>
  <c r="C193" i="129"/>
  <c r="A193" i="129"/>
  <c r="C192" i="129"/>
  <c r="A192" i="129"/>
  <c r="C191" i="129"/>
  <c r="A191" i="129"/>
  <c r="C190" i="129"/>
  <c r="A190" i="129"/>
  <c r="C189" i="129"/>
  <c r="A189" i="129"/>
  <c r="C188" i="129"/>
  <c r="A188" i="129"/>
  <c r="C187" i="129"/>
  <c r="A187" i="129"/>
  <c r="C186" i="129"/>
  <c r="A186" i="129"/>
  <c r="C185" i="129"/>
  <c r="A185" i="129"/>
  <c r="C184" i="129"/>
  <c r="A184" i="129"/>
  <c r="C183" i="129"/>
  <c r="A183" i="129"/>
  <c r="C182" i="129"/>
  <c r="A182" i="129"/>
  <c r="C181" i="129"/>
  <c r="A181" i="129"/>
  <c r="C180" i="129"/>
  <c r="A180" i="129"/>
  <c r="C179" i="129"/>
  <c r="A179" i="129"/>
  <c r="C178" i="129"/>
  <c r="A178" i="129"/>
  <c r="C177" i="129"/>
  <c r="A177" i="129"/>
  <c r="C176" i="129"/>
  <c r="A176" i="129"/>
  <c r="C175" i="129"/>
  <c r="A175" i="129"/>
  <c r="C174" i="129"/>
  <c r="A174" i="129"/>
  <c r="C173" i="129"/>
  <c r="A173" i="129"/>
  <c r="C172" i="129"/>
  <c r="A172" i="129"/>
  <c r="C171" i="129"/>
  <c r="A171" i="129"/>
  <c r="C170" i="129"/>
  <c r="A170" i="129"/>
  <c r="C169" i="129"/>
  <c r="A169" i="129"/>
  <c r="C168" i="129"/>
  <c r="A168" i="129"/>
  <c r="C167" i="129"/>
  <c r="A167" i="129"/>
  <c r="C166" i="129"/>
  <c r="A166" i="129"/>
  <c r="C165" i="129"/>
  <c r="A165" i="129"/>
  <c r="C164" i="129"/>
  <c r="A164" i="129"/>
  <c r="C163" i="129"/>
  <c r="A163" i="129"/>
  <c r="C162" i="129"/>
  <c r="A162" i="129"/>
  <c r="C161" i="129"/>
  <c r="A161" i="129"/>
  <c r="C160" i="129"/>
  <c r="A160" i="129"/>
  <c r="C159" i="129"/>
  <c r="A159" i="129"/>
  <c r="C158" i="129"/>
  <c r="A158" i="129"/>
  <c r="C157" i="129"/>
  <c r="A157" i="129"/>
  <c r="C156" i="129"/>
  <c r="A156" i="129"/>
  <c r="C155" i="129"/>
  <c r="A155" i="129"/>
  <c r="C154" i="129"/>
  <c r="A154" i="129"/>
  <c r="C153" i="129"/>
  <c r="A153" i="129"/>
  <c r="C152" i="129"/>
  <c r="A152" i="129"/>
  <c r="C151" i="129"/>
  <c r="A151" i="129"/>
  <c r="C150" i="129"/>
  <c r="A150" i="129"/>
  <c r="C149" i="129"/>
  <c r="A149" i="129"/>
  <c r="C148" i="129"/>
  <c r="A148" i="129"/>
  <c r="C147" i="129"/>
  <c r="A147" i="129"/>
  <c r="C146" i="129"/>
  <c r="A146" i="129"/>
  <c r="C145" i="129"/>
  <c r="A145" i="129"/>
  <c r="C144" i="129"/>
  <c r="A144" i="129"/>
  <c r="C143" i="129"/>
  <c r="A143" i="129"/>
  <c r="C142" i="129"/>
  <c r="A142" i="129"/>
  <c r="C141" i="129"/>
  <c r="A141" i="129"/>
  <c r="C140" i="129"/>
  <c r="A140" i="129"/>
  <c r="C139" i="129"/>
  <c r="A139" i="129"/>
  <c r="C138" i="129"/>
  <c r="A138" i="129"/>
  <c r="C137" i="129"/>
  <c r="A137" i="129"/>
  <c r="C136" i="129"/>
  <c r="A136" i="129"/>
  <c r="C135" i="129"/>
  <c r="A135" i="129"/>
  <c r="C134" i="129"/>
  <c r="A134" i="129"/>
  <c r="C133" i="129"/>
  <c r="A133" i="129"/>
  <c r="C132" i="129"/>
  <c r="A132" i="129"/>
  <c r="C131" i="129"/>
  <c r="A131" i="129"/>
  <c r="C130" i="129"/>
  <c r="A130" i="129"/>
  <c r="C129" i="129"/>
  <c r="A129" i="129"/>
  <c r="C128" i="129"/>
  <c r="A128" i="129"/>
  <c r="C127" i="129"/>
  <c r="A127" i="129"/>
  <c r="C126" i="129"/>
  <c r="A126" i="129"/>
  <c r="C125" i="129"/>
  <c r="A125" i="129"/>
  <c r="C124" i="129"/>
  <c r="A124" i="129"/>
  <c r="C123" i="129"/>
  <c r="A123" i="129"/>
  <c r="C122" i="129"/>
  <c r="A122" i="129"/>
  <c r="C121" i="129"/>
  <c r="A121" i="129"/>
  <c r="C120" i="129"/>
  <c r="A120" i="129"/>
  <c r="C119" i="129"/>
  <c r="A119" i="129"/>
  <c r="C118" i="129"/>
  <c r="A118" i="129"/>
  <c r="C117" i="129"/>
  <c r="A117" i="129"/>
  <c r="C116" i="129"/>
  <c r="A116" i="129"/>
  <c r="AG115" i="129"/>
  <c r="AF115" i="129"/>
  <c r="AE115" i="129"/>
  <c r="AD115" i="129"/>
  <c r="AC115" i="129"/>
  <c r="AB115" i="129"/>
  <c r="AA115" i="129"/>
  <c r="AH115" i="129" s="1"/>
  <c r="Z115" i="129"/>
  <c r="Y115" i="129"/>
  <c r="X115" i="129"/>
  <c r="W115" i="129"/>
  <c r="V115" i="129"/>
  <c r="R115" i="129"/>
  <c r="Q115" i="129"/>
  <c r="P115" i="129"/>
  <c r="O115" i="129"/>
  <c r="N115" i="129"/>
  <c r="M115" i="129"/>
  <c r="L115" i="129"/>
  <c r="K115" i="129"/>
  <c r="J115" i="129"/>
  <c r="I115" i="129"/>
  <c r="S115" i="129" s="1"/>
  <c r="H115" i="129"/>
  <c r="G115" i="129"/>
  <c r="C115" i="129"/>
  <c r="A115" i="129"/>
  <c r="AG114" i="129"/>
  <c r="AF114" i="129"/>
  <c r="AE114" i="129"/>
  <c r="AD114" i="129"/>
  <c r="AC114" i="129"/>
  <c r="AB114" i="129"/>
  <c r="AA114" i="129"/>
  <c r="Z114" i="129"/>
  <c r="Y114" i="129"/>
  <c r="X114" i="129"/>
  <c r="W114" i="129"/>
  <c r="AH114" i="129" s="1"/>
  <c r="V114" i="129"/>
  <c r="R114" i="129"/>
  <c r="Q114" i="129"/>
  <c r="P114" i="129"/>
  <c r="O114" i="129"/>
  <c r="N114" i="129"/>
  <c r="M114" i="129"/>
  <c r="L114" i="129"/>
  <c r="K114" i="129"/>
  <c r="J114" i="129"/>
  <c r="I114" i="129"/>
  <c r="H114" i="129"/>
  <c r="G114" i="129"/>
  <c r="S114" i="129" s="1"/>
  <c r="C114" i="129"/>
  <c r="A114" i="129"/>
  <c r="AG113" i="129"/>
  <c r="AF113" i="129"/>
  <c r="AE113" i="129"/>
  <c r="AD113" i="129"/>
  <c r="AC113" i="129"/>
  <c r="AB113" i="129"/>
  <c r="AA113" i="129"/>
  <c r="Z113" i="129"/>
  <c r="Y113" i="129"/>
  <c r="X113" i="129"/>
  <c r="W113" i="129"/>
  <c r="V113" i="129"/>
  <c r="AH113" i="129" s="1"/>
  <c r="R113" i="129"/>
  <c r="Q113" i="129"/>
  <c r="P113" i="129"/>
  <c r="O113" i="129"/>
  <c r="N113" i="129"/>
  <c r="M113" i="129"/>
  <c r="L113" i="129"/>
  <c r="K113" i="129"/>
  <c r="J113" i="129"/>
  <c r="I113" i="129"/>
  <c r="H113" i="129"/>
  <c r="S113" i="129" s="1"/>
  <c r="G113" i="129"/>
  <c r="C113" i="129"/>
  <c r="A113" i="129"/>
  <c r="AG112" i="129"/>
  <c r="AF112" i="129"/>
  <c r="AE112" i="129"/>
  <c r="AD112" i="129"/>
  <c r="AC112" i="129"/>
  <c r="AB112" i="129"/>
  <c r="AA112" i="129"/>
  <c r="Z112" i="129"/>
  <c r="Y112" i="129"/>
  <c r="X112" i="129"/>
  <c r="W112" i="129"/>
  <c r="V112" i="129"/>
  <c r="AH112" i="129" s="1"/>
  <c r="R112" i="129"/>
  <c r="Q112" i="129"/>
  <c r="P112" i="129"/>
  <c r="O112" i="129"/>
  <c r="N112" i="129"/>
  <c r="M112" i="129"/>
  <c r="L112" i="129"/>
  <c r="K112" i="129"/>
  <c r="J112" i="129"/>
  <c r="I112" i="129"/>
  <c r="H112" i="129"/>
  <c r="G112" i="129"/>
  <c r="S112" i="129" s="1"/>
  <c r="C112" i="129"/>
  <c r="A112" i="129"/>
  <c r="AG111" i="129"/>
  <c r="AF111" i="129"/>
  <c r="AE111" i="129"/>
  <c r="AD111" i="129"/>
  <c r="AC111" i="129"/>
  <c r="AB111" i="129"/>
  <c r="AA111" i="129"/>
  <c r="AH111" i="129" s="1"/>
  <c r="Z111" i="129"/>
  <c r="Y111" i="129"/>
  <c r="X111" i="129"/>
  <c r="W111" i="129"/>
  <c r="V111" i="129"/>
  <c r="R111" i="129"/>
  <c r="Q111" i="129"/>
  <c r="P111" i="129"/>
  <c r="O111" i="129"/>
  <c r="N111" i="129"/>
  <c r="M111" i="129"/>
  <c r="L111" i="129"/>
  <c r="K111" i="129"/>
  <c r="J111" i="129"/>
  <c r="I111" i="129"/>
  <c r="S111" i="129" s="1"/>
  <c r="H111" i="129"/>
  <c r="G111" i="129"/>
  <c r="C111" i="129"/>
  <c r="A111" i="129"/>
  <c r="AG110" i="129"/>
  <c r="AF110" i="129"/>
  <c r="AE110" i="129"/>
  <c r="AD110" i="129"/>
  <c r="AC110" i="129"/>
  <c r="AB110" i="129"/>
  <c r="AA110" i="129"/>
  <c r="Z110" i="129"/>
  <c r="Y110" i="129"/>
  <c r="X110" i="129"/>
  <c r="W110" i="129"/>
  <c r="AH110" i="129" s="1"/>
  <c r="V110" i="129"/>
  <c r="R110" i="129"/>
  <c r="Q110" i="129"/>
  <c r="P110" i="129"/>
  <c r="O110" i="129"/>
  <c r="N110" i="129"/>
  <c r="M110" i="129"/>
  <c r="L110" i="129"/>
  <c r="K110" i="129"/>
  <c r="J110" i="129"/>
  <c r="I110" i="129"/>
  <c r="H110" i="129"/>
  <c r="G110" i="129"/>
  <c r="S110" i="129" s="1"/>
  <c r="C110" i="129"/>
  <c r="A110" i="129"/>
  <c r="AG109" i="129"/>
  <c r="AF109" i="129"/>
  <c r="AE109" i="129"/>
  <c r="AD109" i="129"/>
  <c r="AC109" i="129"/>
  <c r="AB109" i="129"/>
  <c r="AA109" i="129"/>
  <c r="Z109" i="129"/>
  <c r="Y109" i="129"/>
  <c r="X109" i="129"/>
  <c r="W109" i="129"/>
  <c r="V109" i="129"/>
  <c r="AH109" i="129" s="1"/>
  <c r="R109" i="129"/>
  <c r="Q109" i="129"/>
  <c r="P109" i="129"/>
  <c r="O109" i="129"/>
  <c r="N109" i="129"/>
  <c r="M109" i="129"/>
  <c r="L109" i="129"/>
  <c r="K109" i="129"/>
  <c r="J109" i="129"/>
  <c r="I109" i="129"/>
  <c r="H109" i="129"/>
  <c r="S109" i="129" s="1"/>
  <c r="G109" i="129"/>
  <c r="C109" i="129"/>
  <c r="A109" i="129"/>
  <c r="AG108" i="129"/>
  <c r="AF108" i="129"/>
  <c r="AE108" i="129"/>
  <c r="AD108" i="129"/>
  <c r="AC108" i="129"/>
  <c r="AB108" i="129"/>
  <c r="AA108" i="129"/>
  <c r="Z108" i="129"/>
  <c r="Y108" i="129"/>
  <c r="X108" i="129"/>
  <c r="W108" i="129"/>
  <c r="V108" i="129"/>
  <c r="AH108" i="129" s="1"/>
  <c r="R108" i="129"/>
  <c r="Q108" i="129"/>
  <c r="P108" i="129"/>
  <c r="O108" i="129"/>
  <c r="N108" i="129"/>
  <c r="M108" i="129"/>
  <c r="L108" i="129"/>
  <c r="K108" i="129"/>
  <c r="J108" i="129"/>
  <c r="I108" i="129"/>
  <c r="H108" i="129"/>
  <c r="G108" i="129"/>
  <c r="S108" i="129" s="1"/>
  <c r="C108" i="129"/>
  <c r="A108" i="129"/>
  <c r="AG107" i="129"/>
  <c r="AF107" i="129"/>
  <c r="AE107" i="129"/>
  <c r="AD107" i="129"/>
  <c r="AC107" i="129"/>
  <c r="AB107" i="129"/>
  <c r="AA107" i="129"/>
  <c r="AH107" i="129" s="1"/>
  <c r="Z107" i="129"/>
  <c r="Y107" i="129"/>
  <c r="X107" i="129"/>
  <c r="W107" i="129"/>
  <c r="V107" i="129"/>
  <c r="R107" i="129"/>
  <c r="Q107" i="129"/>
  <c r="P107" i="129"/>
  <c r="O107" i="129"/>
  <c r="N107" i="129"/>
  <c r="M107" i="129"/>
  <c r="L107" i="129"/>
  <c r="K107" i="129"/>
  <c r="J107" i="129"/>
  <c r="I107" i="129"/>
  <c r="S107" i="129" s="1"/>
  <c r="H107" i="129"/>
  <c r="G107" i="129"/>
  <c r="C107" i="129"/>
  <c r="A107" i="129"/>
  <c r="AG106" i="129"/>
  <c r="AF106" i="129"/>
  <c r="AE106" i="129"/>
  <c r="AD106" i="129"/>
  <c r="AC106" i="129"/>
  <c r="AB106" i="129"/>
  <c r="AA106" i="129"/>
  <c r="Z106" i="129"/>
  <c r="Y106" i="129"/>
  <c r="X106" i="129"/>
  <c r="W106" i="129"/>
  <c r="AH106" i="129" s="1"/>
  <c r="V106" i="129"/>
  <c r="R106" i="129"/>
  <c r="Q106" i="129"/>
  <c r="P106" i="129"/>
  <c r="O106" i="129"/>
  <c r="N106" i="129"/>
  <c r="M106" i="129"/>
  <c r="L106" i="129"/>
  <c r="K106" i="129"/>
  <c r="J106" i="129"/>
  <c r="I106" i="129"/>
  <c r="H106" i="129"/>
  <c r="G106" i="129"/>
  <c r="S106" i="129" s="1"/>
  <c r="C106" i="129"/>
  <c r="A106" i="129"/>
  <c r="AG105" i="129"/>
  <c r="AF105" i="129"/>
  <c r="AE105" i="129"/>
  <c r="AD105" i="129"/>
  <c r="AC105" i="129"/>
  <c r="AB105" i="129"/>
  <c r="AA105" i="129"/>
  <c r="Z105" i="129"/>
  <c r="Y105" i="129"/>
  <c r="X105" i="129"/>
  <c r="W105" i="129"/>
  <c r="V105" i="129"/>
  <c r="AH105" i="129" s="1"/>
  <c r="R105" i="129"/>
  <c r="Q105" i="129"/>
  <c r="P105" i="129"/>
  <c r="O105" i="129"/>
  <c r="N105" i="129"/>
  <c r="M105" i="129"/>
  <c r="L105" i="129"/>
  <c r="K105" i="129"/>
  <c r="J105" i="129"/>
  <c r="I105" i="129"/>
  <c r="H105" i="129"/>
  <c r="S105" i="129" s="1"/>
  <c r="G105" i="129"/>
  <c r="C105" i="129"/>
  <c r="A105" i="129"/>
  <c r="AG104" i="129"/>
  <c r="AF104" i="129"/>
  <c r="AE104" i="129"/>
  <c r="AD104" i="129"/>
  <c r="AC104" i="129"/>
  <c r="AB104" i="129"/>
  <c r="AA104" i="129"/>
  <c r="Z104" i="129"/>
  <c r="Y104" i="129"/>
  <c r="X104" i="129"/>
  <c r="W104" i="129"/>
  <c r="V104" i="129"/>
  <c r="AH104" i="129" s="1"/>
  <c r="R104" i="129"/>
  <c r="Q104" i="129"/>
  <c r="P104" i="129"/>
  <c r="O104" i="129"/>
  <c r="N104" i="129"/>
  <c r="M104" i="129"/>
  <c r="L104" i="129"/>
  <c r="K104" i="129"/>
  <c r="J104" i="129"/>
  <c r="I104" i="129"/>
  <c r="H104" i="129"/>
  <c r="G104" i="129"/>
  <c r="S104" i="129" s="1"/>
  <c r="C104" i="129"/>
  <c r="A104" i="129"/>
  <c r="AG103" i="129"/>
  <c r="AF103" i="129"/>
  <c r="AE103" i="129"/>
  <c r="AD103" i="129"/>
  <c r="AC103" i="129"/>
  <c r="AB103" i="129"/>
  <c r="AA103" i="129"/>
  <c r="AH103" i="129" s="1"/>
  <c r="Z103" i="129"/>
  <c r="Y103" i="129"/>
  <c r="X103" i="129"/>
  <c r="W103" i="129"/>
  <c r="V103" i="129"/>
  <c r="R103" i="129"/>
  <c r="Q103" i="129"/>
  <c r="P103" i="129"/>
  <c r="O103" i="129"/>
  <c r="N103" i="129"/>
  <c r="M103" i="129"/>
  <c r="L103" i="129"/>
  <c r="K103" i="129"/>
  <c r="J103" i="129"/>
  <c r="I103" i="129"/>
  <c r="S103" i="129" s="1"/>
  <c r="H103" i="129"/>
  <c r="G103" i="129"/>
  <c r="C103" i="129"/>
  <c r="A103" i="129"/>
  <c r="AG102" i="129"/>
  <c r="AF102" i="129"/>
  <c r="AE102" i="129"/>
  <c r="AD102" i="129"/>
  <c r="AC102" i="129"/>
  <c r="AB102" i="129"/>
  <c r="AA102" i="129"/>
  <c r="Z102" i="129"/>
  <c r="Y102" i="129"/>
  <c r="X102" i="129"/>
  <c r="W102" i="129"/>
  <c r="AH102" i="129" s="1"/>
  <c r="V102" i="129"/>
  <c r="R102" i="129"/>
  <c r="Q102" i="129"/>
  <c r="P102" i="129"/>
  <c r="O102" i="129"/>
  <c r="N102" i="129"/>
  <c r="M102" i="129"/>
  <c r="L102" i="129"/>
  <c r="K102" i="129"/>
  <c r="J102" i="129"/>
  <c r="I102" i="129"/>
  <c r="H102" i="129"/>
  <c r="G102" i="129"/>
  <c r="S102" i="129" s="1"/>
  <c r="C102" i="129"/>
  <c r="A102" i="129"/>
  <c r="AG101" i="129"/>
  <c r="AF101" i="129"/>
  <c r="AE101" i="129"/>
  <c r="AD101" i="129"/>
  <c r="AC101" i="129"/>
  <c r="AB101" i="129"/>
  <c r="AA101" i="129"/>
  <c r="Z101" i="129"/>
  <c r="Y101" i="129"/>
  <c r="X101" i="129"/>
  <c r="W101" i="129"/>
  <c r="V101" i="129"/>
  <c r="AH101" i="129" s="1"/>
  <c r="R101" i="129"/>
  <c r="Q101" i="129"/>
  <c r="P101" i="129"/>
  <c r="O101" i="129"/>
  <c r="N101" i="129"/>
  <c r="M101" i="129"/>
  <c r="L101" i="129"/>
  <c r="K101" i="129"/>
  <c r="J101" i="129"/>
  <c r="I101" i="129"/>
  <c r="H101" i="129"/>
  <c r="S101" i="129" s="1"/>
  <c r="G101" i="129"/>
  <c r="C101" i="129"/>
  <c r="A101" i="129"/>
  <c r="AG100" i="129"/>
  <c r="AF100" i="129"/>
  <c r="AE100" i="129"/>
  <c r="AD100" i="129"/>
  <c r="AC100" i="129"/>
  <c r="AB100" i="129"/>
  <c r="AA100" i="129"/>
  <c r="Z100" i="129"/>
  <c r="Y100" i="129"/>
  <c r="X100" i="129"/>
  <c r="W100" i="129"/>
  <c r="V100" i="129"/>
  <c r="AH100" i="129" s="1"/>
  <c r="R100" i="129"/>
  <c r="Q100" i="129"/>
  <c r="P100" i="129"/>
  <c r="O100" i="129"/>
  <c r="N100" i="129"/>
  <c r="M100" i="129"/>
  <c r="L100" i="129"/>
  <c r="K100" i="129"/>
  <c r="J100" i="129"/>
  <c r="I100" i="129"/>
  <c r="H100" i="129"/>
  <c r="G100" i="129"/>
  <c r="S100" i="129" s="1"/>
  <c r="C100" i="129"/>
  <c r="A100" i="129"/>
  <c r="AG99" i="129"/>
  <c r="AF99" i="129"/>
  <c r="AE99" i="129"/>
  <c r="AD99" i="129"/>
  <c r="AC99" i="129"/>
  <c r="AB99" i="129"/>
  <c r="AA99" i="129"/>
  <c r="AH99" i="129" s="1"/>
  <c r="Z99" i="129"/>
  <c r="Y99" i="129"/>
  <c r="X99" i="129"/>
  <c r="W99" i="129"/>
  <c r="V99" i="129"/>
  <c r="R99" i="129"/>
  <c r="Q99" i="129"/>
  <c r="P99" i="129"/>
  <c r="O99" i="129"/>
  <c r="N99" i="129"/>
  <c r="M99" i="129"/>
  <c r="L99" i="129"/>
  <c r="K99" i="129"/>
  <c r="J99" i="129"/>
  <c r="I99" i="129"/>
  <c r="S99" i="129" s="1"/>
  <c r="H99" i="129"/>
  <c r="G99" i="129"/>
  <c r="C99" i="129"/>
  <c r="A99" i="129"/>
  <c r="AG98" i="129"/>
  <c r="AF98" i="129"/>
  <c r="AE98" i="129"/>
  <c r="AD98" i="129"/>
  <c r="AC98" i="129"/>
  <c r="AB98" i="129"/>
  <c r="AA98" i="129"/>
  <c r="Z98" i="129"/>
  <c r="Y98" i="129"/>
  <c r="X98" i="129"/>
  <c r="W98" i="129"/>
  <c r="AH98" i="129" s="1"/>
  <c r="V98" i="129"/>
  <c r="R98" i="129"/>
  <c r="Q98" i="129"/>
  <c r="P98" i="129"/>
  <c r="O98" i="129"/>
  <c r="N98" i="129"/>
  <c r="M98" i="129"/>
  <c r="L98" i="129"/>
  <c r="K98" i="129"/>
  <c r="J98" i="129"/>
  <c r="I98" i="129"/>
  <c r="H98" i="129"/>
  <c r="G98" i="129"/>
  <c r="S98" i="129" s="1"/>
  <c r="C98" i="129"/>
  <c r="A98" i="129"/>
  <c r="AG97" i="129"/>
  <c r="AF97" i="129"/>
  <c r="AE97" i="129"/>
  <c r="AD97" i="129"/>
  <c r="AC97" i="129"/>
  <c r="AB97" i="129"/>
  <c r="AA97" i="129"/>
  <c r="Z97" i="129"/>
  <c r="Y97" i="129"/>
  <c r="X97" i="129"/>
  <c r="W97" i="129"/>
  <c r="V97" i="129"/>
  <c r="AH97" i="129" s="1"/>
  <c r="R97" i="129"/>
  <c r="Q97" i="129"/>
  <c r="P97" i="129"/>
  <c r="O97" i="129"/>
  <c r="N97" i="129"/>
  <c r="M97" i="129"/>
  <c r="L97" i="129"/>
  <c r="K97" i="129"/>
  <c r="J97" i="129"/>
  <c r="I97" i="129"/>
  <c r="H97" i="129"/>
  <c r="S97" i="129" s="1"/>
  <c r="G97" i="129"/>
  <c r="C97" i="129"/>
  <c r="A97" i="129"/>
  <c r="AG96" i="129"/>
  <c r="AF96" i="129"/>
  <c r="AE96" i="129"/>
  <c r="AD96" i="129"/>
  <c r="AC96" i="129"/>
  <c r="AB96" i="129"/>
  <c r="AA96" i="129"/>
  <c r="Z96" i="129"/>
  <c r="Y96" i="129"/>
  <c r="X96" i="129"/>
  <c r="W96" i="129"/>
  <c r="V96" i="129"/>
  <c r="AH96" i="129" s="1"/>
  <c r="R96" i="129"/>
  <c r="Q96" i="129"/>
  <c r="P96" i="129"/>
  <c r="O96" i="129"/>
  <c r="N96" i="129"/>
  <c r="M96" i="129"/>
  <c r="L96" i="129"/>
  <c r="K96" i="129"/>
  <c r="J96" i="129"/>
  <c r="I96" i="129"/>
  <c r="H96" i="129"/>
  <c r="G96" i="129"/>
  <c r="S96" i="129" s="1"/>
  <c r="C96" i="129"/>
  <c r="A96" i="129"/>
  <c r="AG95" i="129"/>
  <c r="AF95" i="129"/>
  <c r="AE95" i="129"/>
  <c r="AD95" i="129"/>
  <c r="AC95" i="129"/>
  <c r="AB95" i="129"/>
  <c r="AA95" i="129"/>
  <c r="AH95" i="129" s="1"/>
  <c r="Z95" i="129"/>
  <c r="Y95" i="129"/>
  <c r="X95" i="129"/>
  <c r="W95" i="129"/>
  <c r="V95" i="129"/>
  <c r="R95" i="129"/>
  <c r="Q95" i="129"/>
  <c r="P95" i="129"/>
  <c r="O95" i="129"/>
  <c r="N95" i="129"/>
  <c r="M95" i="129"/>
  <c r="L95" i="129"/>
  <c r="K95" i="129"/>
  <c r="J95" i="129"/>
  <c r="I95" i="129"/>
  <c r="S95" i="129" s="1"/>
  <c r="H95" i="129"/>
  <c r="G95" i="129"/>
  <c r="C95" i="129"/>
  <c r="A95" i="129"/>
  <c r="AG94" i="129"/>
  <c r="AF94" i="129"/>
  <c r="AE94" i="129"/>
  <c r="AD94" i="129"/>
  <c r="AC94" i="129"/>
  <c r="AB94" i="129"/>
  <c r="AA94" i="129"/>
  <c r="Z94" i="129"/>
  <c r="Y94" i="129"/>
  <c r="X94" i="129"/>
  <c r="W94" i="129"/>
  <c r="AH94" i="129" s="1"/>
  <c r="V94" i="129"/>
  <c r="R94" i="129"/>
  <c r="Q94" i="129"/>
  <c r="P94" i="129"/>
  <c r="O94" i="129"/>
  <c r="N94" i="129"/>
  <c r="M94" i="129"/>
  <c r="L94" i="129"/>
  <c r="K94" i="129"/>
  <c r="J94" i="129"/>
  <c r="I94" i="129"/>
  <c r="H94" i="129"/>
  <c r="G94" i="129"/>
  <c r="S94" i="129" s="1"/>
  <c r="C94" i="129"/>
  <c r="A94" i="129"/>
  <c r="AG93" i="129"/>
  <c r="AF93" i="129"/>
  <c r="AE93" i="129"/>
  <c r="AD93" i="129"/>
  <c r="AC93" i="129"/>
  <c r="AB93" i="129"/>
  <c r="AA93" i="129"/>
  <c r="Z93" i="129"/>
  <c r="Y93" i="129"/>
  <c r="X93" i="129"/>
  <c r="W93" i="129"/>
  <c r="V93" i="129"/>
  <c r="AH93" i="129" s="1"/>
  <c r="R93" i="129"/>
  <c r="Q93" i="129"/>
  <c r="P93" i="129"/>
  <c r="O93" i="129"/>
  <c r="N93" i="129"/>
  <c r="M93" i="129"/>
  <c r="L93" i="129"/>
  <c r="K93" i="129"/>
  <c r="J93" i="129"/>
  <c r="I93" i="129"/>
  <c r="H93" i="129"/>
  <c r="S93" i="129" s="1"/>
  <c r="G93" i="129"/>
  <c r="C93" i="129"/>
  <c r="A93" i="129"/>
  <c r="AG92" i="129"/>
  <c r="AF92" i="129"/>
  <c r="AE92" i="129"/>
  <c r="AD92" i="129"/>
  <c r="AC92" i="129"/>
  <c r="AB92" i="129"/>
  <c r="AA92" i="129"/>
  <c r="Z92" i="129"/>
  <c r="Y92" i="129"/>
  <c r="X92" i="129"/>
  <c r="W92" i="129"/>
  <c r="V92" i="129"/>
  <c r="AH92" i="129" s="1"/>
  <c r="R92" i="129"/>
  <c r="Q92" i="129"/>
  <c r="P92" i="129"/>
  <c r="O92" i="129"/>
  <c r="N92" i="129"/>
  <c r="M92" i="129"/>
  <c r="L92" i="129"/>
  <c r="K92" i="129"/>
  <c r="J92" i="129"/>
  <c r="I92" i="129"/>
  <c r="H92" i="129"/>
  <c r="G92" i="129"/>
  <c r="S92" i="129" s="1"/>
  <c r="C92" i="129"/>
  <c r="A92" i="129"/>
  <c r="AG91" i="129"/>
  <c r="AF91" i="129"/>
  <c r="AE91" i="129"/>
  <c r="AD91" i="129"/>
  <c r="AC91" i="129"/>
  <c r="AB91" i="129"/>
  <c r="AA91" i="129"/>
  <c r="AH91" i="129" s="1"/>
  <c r="Z91" i="129"/>
  <c r="Y91" i="129"/>
  <c r="X91" i="129"/>
  <c r="W91" i="129"/>
  <c r="V91" i="129"/>
  <c r="R91" i="129"/>
  <c r="Q91" i="129"/>
  <c r="P91" i="129"/>
  <c r="O91" i="129"/>
  <c r="N91" i="129"/>
  <c r="M91" i="129"/>
  <c r="L91" i="129"/>
  <c r="K91" i="129"/>
  <c r="J91" i="129"/>
  <c r="I91" i="129"/>
  <c r="S91" i="129" s="1"/>
  <c r="H91" i="129"/>
  <c r="G91" i="129"/>
  <c r="C91" i="129"/>
  <c r="A91" i="129"/>
  <c r="AG90" i="129"/>
  <c r="AF90" i="129"/>
  <c r="AE90" i="129"/>
  <c r="AD90" i="129"/>
  <c r="AC90" i="129"/>
  <c r="AB90" i="129"/>
  <c r="AA90" i="129"/>
  <c r="Z90" i="129"/>
  <c r="Y90" i="129"/>
  <c r="X90" i="129"/>
  <c r="W90" i="129"/>
  <c r="AH90" i="129" s="1"/>
  <c r="V90" i="129"/>
  <c r="R90" i="129"/>
  <c r="Q90" i="129"/>
  <c r="P90" i="129"/>
  <c r="O90" i="129"/>
  <c r="N90" i="129"/>
  <c r="M90" i="129"/>
  <c r="L90" i="129"/>
  <c r="K90" i="129"/>
  <c r="J90" i="129"/>
  <c r="I90" i="129"/>
  <c r="H90" i="129"/>
  <c r="G90" i="129"/>
  <c r="S90" i="129" s="1"/>
  <c r="C90" i="129"/>
  <c r="A90" i="129"/>
  <c r="AG89" i="129"/>
  <c r="AF89" i="129"/>
  <c r="AE89" i="129"/>
  <c r="AD89" i="129"/>
  <c r="AC89" i="129"/>
  <c r="AB89" i="129"/>
  <c r="AA89" i="129"/>
  <c r="Z89" i="129"/>
  <c r="Y89" i="129"/>
  <c r="X89" i="129"/>
  <c r="W89" i="129"/>
  <c r="V89" i="129"/>
  <c r="AH89" i="129" s="1"/>
  <c r="R89" i="129"/>
  <c r="Q89" i="129"/>
  <c r="P89" i="129"/>
  <c r="O89" i="129"/>
  <c r="N89" i="129"/>
  <c r="M89" i="129"/>
  <c r="L89" i="129"/>
  <c r="K89" i="129"/>
  <c r="J89" i="129"/>
  <c r="I89" i="129"/>
  <c r="H89" i="129"/>
  <c r="S89" i="129" s="1"/>
  <c r="G89" i="129"/>
  <c r="C89" i="129"/>
  <c r="A89" i="129"/>
  <c r="AG88" i="129"/>
  <c r="AF88" i="129"/>
  <c r="AE88" i="129"/>
  <c r="AD88" i="129"/>
  <c r="AC88" i="129"/>
  <c r="AB88" i="129"/>
  <c r="AA88" i="129"/>
  <c r="Z88" i="129"/>
  <c r="Y88" i="129"/>
  <c r="X88" i="129"/>
  <c r="W88" i="129"/>
  <c r="V88" i="129"/>
  <c r="AH88" i="129" s="1"/>
  <c r="R88" i="129"/>
  <c r="Q88" i="129"/>
  <c r="P88" i="129"/>
  <c r="O88" i="129"/>
  <c r="N88" i="129"/>
  <c r="M88" i="129"/>
  <c r="L88" i="129"/>
  <c r="K88" i="129"/>
  <c r="J88" i="129"/>
  <c r="I88" i="129"/>
  <c r="H88" i="129"/>
  <c r="G88" i="129"/>
  <c r="S88" i="129" s="1"/>
  <c r="C88" i="129"/>
  <c r="A88" i="129"/>
  <c r="AG87" i="129"/>
  <c r="AF87" i="129"/>
  <c r="AE87" i="129"/>
  <c r="AD87" i="129"/>
  <c r="AC87" i="129"/>
  <c r="AB87" i="129"/>
  <c r="AA87" i="129"/>
  <c r="AH87" i="129" s="1"/>
  <c r="Z87" i="129"/>
  <c r="Y87" i="129"/>
  <c r="X87" i="129"/>
  <c r="W87" i="129"/>
  <c r="V87" i="129"/>
  <c r="R87" i="129"/>
  <c r="Q87" i="129"/>
  <c r="P87" i="129"/>
  <c r="O87" i="129"/>
  <c r="N87" i="129"/>
  <c r="M87" i="129"/>
  <c r="L87" i="129"/>
  <c r="K87" i="129"/>
  <c r="J87" i="129"/>
  <c r="I87" i="129"/>
  <c r="S87" i="129" s="1"/>
  <c r="H87" i="129"/>
  <c r="G87" i="129"/>
  <c r="C87" i="129"/>
  <c r="A87" i="129"/>
  <c r="AG86" i="129"/>
  <c r="AF86" i="129"/>
  <c r="AE86" i="129"/>
  <c r="AD86" i="129"/>
  <c r="AC86" i="129"/>
  <c r="AB86" i="129"/>
  <c r="AA86" i="129"/>
  <c r="Z86" i="129"/>
  <c r="Y86" i="129"/>
  <c r="X86" i="129"/>
  <c r="W86" i="129"/>
  <c r="AH86" i="129" s="1"/>
  <c r="V86" i="129"/>
  <c r="R86" i="129"/>
  <c r="Q86" i="129"/>
  <c r="P86" i="129"/>
  <c r="O86" i="129"/>
  <c r="N86" i="129"/>
  <c r="M86" i="129"/>
  <c r="L86" i="129"/>
  <c r="K86" i="129"/>
  <c r="J86" i="129"/>
  <c r="I86" i="129"/>
  <c r="H86" i="129"/>
  <c r="G86" i="129"/>
  <c r="S86" i="129" s="1"/>
  <c r="C86" i="129"/>
  <c r="A86" i="129"/>
  <c r="AG85" i="129"/>
  <c r="AF85" i="129"/>
  <c r="AE85" i="129"/>
  <c r="AD85" i="129"/>
  <c r="AC85" i="129"/>
  <c r="AB85" i="129"/>
  <c r="AA85" i="129"/>
  <c r="Z85" i="129"/>
  <c r="Y85" i="129"/>
  <c r="X85" i="129"/>
  <c r="W85" i="129"/>
  <c r="V85" i="129"/>
  <c r="AH85" i="129" s="1"/>
  <c r="R85" i="129"/>
  <c r="Q85" i="129"/>
  <c r="P85" i="129"/>
  <c r="O85" i="129"/>
  <c r="N85" i="129"/>
  <c r="M85" i="129"/>
  <c r="L85" i="129"/>
  <c r="K85" i="129"/>
  <c r="J85" i="129"/>
  <c r="I85" i="129"/>
  <c r="H85" i="129"/>
  <c r="S85" i="129" s="1"/>
  <c r="G85" i="129"/>
  <c r="C85" i="129"/>
  <c r="A85" i="129"/>
  <c r="AG84" i="129"/>
  <c r="AF84" i="129"/>
  <c r="AE84" i="129"/>
  <c r="AD84" i="129"/>
  <c r="AC84" i="129"/>
  <c r="AB84" i="129"/>
  <c r="AA84" i="129"/>
  <c r="Z84" i="129"/>
  <c r="Y84" i="129"/>
  <c r="X84" i="129"/>
  <c r="W84" i="129"/>
  <c r="V84" i="129"/>
  <c r="AH84" i="129" s="1"/>
  <c r="R84" i="129"/>
  <c r="Q84" i="129"/>
  <c r="P84" i="129"/>
  <c r="O84" i="129"/>
  <c r="N84" i="129"/>
  <c r="M84" i="129"/>
  <c r="L84" i="129"/>
  <c r="K84" i="129"/>
  <c r="J84" i="129"/>
  <c r="I84" i="129"/>
  <c r="H84" i="129"/>
  <c r="G84" i="129"/>
  <c r="S84" i="129" s="1"/>
  <c r="C84" i="129"/>
  <c r="A84" i="129"/>
  <c r="AG83" i="129"/>
  <c r="AF83" i="129"/>
  <c r="AE83" i="129"/>
  <c r="AD83" i="129"/>
  <c r="AC83" i="129"/>
  <c r="AB83" i="129"/>
  <c r="AA83" i="129"/>
  <c r="AH83" i="129" s="1"/>
  <c r="Z83" i="129"/>
  <c r="Y83" i="129"/>
  <c r="X83" i="129"/>
  <c r="W83" i="129"/>
  <c r="V83" i="129"/>
  <c r="R83" i="129"/>
  <c r="Q83" i="129"/>
  <c r="P83" i="129"/>
  <c r="O83" i="129"/>
  <c r="N83" i="129"/>
  <c r="M83" i="129"/>
  <c r="L83" i="129"/>
  <c r="K83" i="129"/>
  <c r="J83" i="129"/>
  <c r="I83" i="129"/>
  <c r="S83" i="129" s="1"/>
  <c r="H83" i="129"/>
  <c r="G83" i="129"/>
  <c r="C83" i="129"/>
  <c r="A83" i="129"/>
  <c r="AG82" i="129"/>
  <c r="AF82" i="129"/>
  <c r="AE82" i="129"/>
  <c r="AD82" i="129"/>
  <c r="AC82" i="129"/>
  <c r="AB82" i="129"/>
  <c r="AA82" i="129"/>
  <c r="Z82" i="129"/>
  <c r="Y82" i="129"/>
  <c r="X82" i="129"/>
  <c r="W82" i="129"/>
  <c r="AH82" i="129" s="1"/>
  <c r="V82" i="129"/>
  <c r="R82" i="129"/>
  <c r="Q82" i="129"/>
  <c r="P82" i="129"/>
  <c r="O82" i="129"/>
  <c r="N82" i="129"/>
  <c r="M82" i="129"/>
  <c r="L82" i="129"/>
  <c r="K82" i="129"/>
  <c r="J82" i="129"/>
  <c r="I82" i="129"/>
  <c r="H82" i="129"/>
  <c r="G82" i="129"/>
  <c r="S82" i="129" s="1"/>
  <c r="C82" i="129"/>
  <c r="A82" i="129"/>
  <c r="AG81" i="129"/>
  <c r="AF81" i="129"/>
  <c r="AE81" i="129"/>
  <c r="AD81" i="129"/>
  <c r="AC81" i="129"/>
  <c r="AB81" i="129"/>
  <c r="AA81" i="129"/>
  <c r="Z81" i="129"/>
  <c r="Y81" i="129"/>
  <c r="X81" i="129"/>
  <c r="W81" i="129"/>
  <c r="V81" i="129"/>
  <c r="AH81" i="129" s="1"/>
  <c r="R81" i="129"/>
  <c r="Q81" i="129"/>
  <c r="P81" i="129"/>
  <c r="O81" i="129"/>
  <c r="N81" i="129"/>
  <c r="M81" i="129"/>
  <c r="L81" i="129"/>
  <c r="K81" i="129"/>
  <c r="J81" i="129"/>
  <c r="I81" i="129"/>
  <c r="H81" i="129"/>
  <c r="S81" i="129" s="1"/>
  <c r="G81" i="129"/>
  <c r="C81" i="129"/>
  <c r="A81" i="129"/>
  <c r="AG80" i="129"/>
  <c r="AF80" i="129"/>
  <c r="AE80" i="129"/>
  <c r="AD80" i="129"/>
  <c r="AC80" i="129"/>
  <c r="AB80" i="129"/>
  <c r="AA80" i="129"/>
  <c r="Z80" i="129"/>
  <c r="Y80" i="129"/>
  <c r="X80" i="129"/>
  <c r="W80" i="129"/>
  <c r="V80" i="129"/>
  <c r="AH80" i="129" s="1"/>
  <c r="R80" i="129"/>
  <c r="Q80" i="129"/>
  <c r="P80" i="129"/>
  <c r="O80" i="129"/>
  <c r="N80" i="129"/>
  <c r="M80" i="129"/>
  <c r="L80" i="129"/>
  <c r="K80" i="129"/>
  <c r="J80" i="129"/>
  <c r="I80" i="129"/>
  <c r="H80" i="129"/>
  <c r="G80" i="129"/>
  <c r="S80" i="129" s="1"/>
  <c r="C80" i="129"/>
  <c r="A80" i="129"/>
  <c r="AG79" i="129"/>
  <c r="AF79" i="129"/>
  <c r="AE79" i="129"/>
  <c r="AD79" i="129"/>
  <c r="AC79" i="129"/>
  <c r="AB79" i="129"/>
  <c r="AA79" i="129"/>
  <c r="AH79" i="129" s="1"/>
  <c r="Z79" i="129"/>
  <c r="Y79" i="129"/>
  <c r="X79" i="129"/>
  <c r="W79" i="129"/>
  <c r="V79" i="129"/>
  <c r="R79" i="129"/>
  <c r="Q79" i="129"/>
  <c r="P79" i="129"/>
  <c r="O79" i="129"/>
  <c r="N79" i="129"/>
  <c r="M79" i="129"/>
  <c r="L79" i="129"/>
  <c r="K79" i="129"/>
  <c r="J79" i="129"/>
  <c r="I79" i="129"/>
  <c r="S79" i="129" s="1"/>
  <c r="H79" i="129"/>
  <c r="G79" i="129"/>
  <c r="C79" i="129"/>
  <c r="A79" i="129"/>
  <c r="AG78" i="129"/>
  <c r="AF78" i="129"/>
  <c r="AE78" i="129"/>
  <c r="AD78" i="129"/>
  <c r="AC78" i="129"/>
  <c r="AB78" i="129"/>
  <c r="AA78" i="129"/>
  <c r="Z78" i="129"/>
  <c r="Y78" i="129"/>
  <c r="X78" i="129"/>
  <c r="W78" i="129"/>
  <c r="AH78" i="129" s="1"/>
  <c r="V78" i="129"/>
  <c r="R78" i="129"/>
  <c r="Q78" i="129"/>
  <c r="P78" i="129"/>
  <c r="O78" i="129"/>
  <c r="N78" i="129"/>
  <c r="M78" i="129"/>
  <c r="L78" i="129"/>
  <c r="K78" i="129"/>
  <c r="J78" i="129"/>
  <c r="I78" i="129"/>
  <c r="H78" i="129"/>
  <c r="G78" i="129"/>
  <c r="S78" i="129" s="1"/>
  <c r="C78" i="129"/>
  <c r="A78" i="129"/>
  <c r="AG77" i="129"/>
  <c r="AF77" i="129"/>
  <c r="AE77" i="129"/>
  <c r="AD77" i="129"/>
  <c r="AC77" i="129"/>
  <c r="AB77" i="129"/>
  <c r="AA77" i="129"/>
  <c r="Z77" i="129"/>
  <c r="Y77" i="129"/>
  <c r="X77" i="129"/>
  <c r="W77" i="129"/>
  <c r="V77" i="129"/>
  <c r="AH77" i="129" s="1"/>
  <c r="R77" i="129"/>
  <c r="Q77" i="129"/>
  <c r="P77" i="129"/>
  <c r="O77" i="129"/>
  <c r="N77" i="129"/>
  <c r="M77" i="129"/>
  <c r="L77" i="129"/>
  <c r="K77" i="129"/>
  <c r="J77" i="129"/>
  <c r="I77" i="129"/>
  <c r="H77" i="129"/>
  <c r="S77" i="129" s="1"/>
  <c r="G77" i="129"/>
  <c r="C77" i="129"/>
  <c r="A77" i="129"/>
  <c r="AG76" i="129"/>
  <c r="AF76" i="129"/>
  <c r="AE76" i="129"/>
  <c r="AD76" i="129"/>
  <c r="AC76" i="129"/>
  <c r="AB76" i="129"/>
  <c r="AA76" i="129"/>
  <c r="Z76" i="129"/>
  <c r="Y76" i="129"/>
  <c r="X76" i="129"/>
  <c r="W76" i="129"/>
  <c r="V76" i="129"/>
  <c r="AH76" i="129" s="1"/>
  <c r="R76" i="129"/>
  <c r="Q76" i="129"/>
  <c r="P76" i="129"/>
  <c r="O76" i="129"/>
  <c r="N76" i="129"/>
  <c r="M76" i="129"/>
  <c r="L76" i="129"/>
  <c r="K76" i="129"/>
  <c r="J76" i="129"/>
  <c r="I76" i="129"/>
  <c r="H76" i="129"/>
  <c r="G76" i="129"/>
  <c r="S76" i="129" s="1"/>
  <c r="C76" i="129"/>
  <c r="A76" i="129"/>
  <c r="AG75" i="129"/>
  <c r="AF75" i="129"/>
  <c r="AE75" i="129"/>
  <c r="AD75" i="129"/>
  <c r="AC75" i="129"/>
  <c r="AB75" i="129"/>
  <c r="AA75" i="129"/>
  <c r="AH75" i="129" s="1"/>
  <c r="Z75" i="129"/>
  <c r="Y75" i="129"/>
  <c r="X75" i="129"/>
  <c r="W75" i="129"/>
  <c r="V75" i="129"/>
  <c r="R75" i="129"/>
  <c r="Q75" i="129"/>
  <c r="P75" i="129"/>
  <c r="O75" i="129"/>
  <c r="N75" i="129"/>
  <c r="M75" i="129"/>
  <c r="L75" i="129"/>
  <c r="K75" i="129"/>
  <c r="J75" i="129"/>
  <c r="I75" i="129"/>
  <c r="S75" i="129" s="1"/>
  <c r="H75" i="129"/>
  <c r="G75" i="129"/>
  <c r="C75" i="129"/>
  <c r="A75" i="129"/>
  <c r="AG74" i="129"/>
  <c r="AF74" i="129"/>
  <c r="AE74" i="129"/>
  <c r="AD74" i="129"/>
  <c r="AC74" i="129"/>
  <c r="AB74" i="129"/>
  <c r="AA74" i="129"/>
  <c r="Z74" i="129"/>
  <c r="Y74" i="129"/>
  <c r="X74" i="129"/>
  <c r="W74" i="129"/>
  <c r="AH74" i="129" s="1"/>
  <c r="V74" i="129"/>
  <c r="R74" i="129"/>
  <c r="Q74" i="129"/>
  <c r="P74" i="129"/>
  <c r="O74" i="129"/>
  <c r="N74" i="129"/>
  <c r="M74" i="129"/>
  <c r="L74" i="129"/>
  <c r="K74" i="129"/>
  <c r="J74" i="129"/>
  <c r="I74" i="129"/>
  <c r="H74" i="129"/>
  <c r="G74" i="129"/>
  <c r="S74" i="129" s="1"/>
  <c r="C74" i="129"/>
  <c r="A74" i="129"/>
  <c r="AG73" i="129"/>
  <c r="AF73" i="129"/>
  <c r="AE73" i="129"/>
  <c r="AD73" i="129"/>
  <c r="AC73" i="129"/>
  <c r="AB73" i="129"/>
  <c r="AA73" i="129"/>
  <c r="Z73" i="129"/>
  <c r="Y73" i="129"/>
  <c r="X73" i="129"/>
  <c r="W73" i="129"/>
  <c r="V73" i="129"/>
  <c r="AH73" i="129" s="1"/>
  <c r="R73" i="129"/>
  <c r="Q73" i="129"/>
  <c r="P73" i="129"/>
  <c r="O73" i="129"/>
  <c r="N73" i="129"/>
  <c r="M73" i="129"/>
  <c r="L73" i="129"/>
  <c r="K73" i="129"/>
  <c r="J73" i="129"/>
  <c r="I73" i="129"/>
  <c r="H73" i="129"/>
  <c r="S73" i="129" s="1"/>
  <c r="G73" i="129"/>
  <c r="C73" i="129"/>
  <c r="A73" i="129"/>
  <c r="AG72" i="129"/>
  <c r="AF72" i="129"/>
  <c r="AE72" i="129"/>
  <c r="AD72" i="129"/>
  <c r="AC72" i="129"/>
  <c r="AB72" i="129"/>
  <c r="AA72" i="129"/>
  <c r="Z72" i="129"/>
  <c r="Y72" i="129"/>
  <c r="X72" i="129"/>
  <c r="W72" i="129"/>
  <c r="V72" i="129"/>
  <c r="AH72" i="129" s="1"/>
  <c r="R72" i="129"/>
  <c r="Q72" i="129"/>
  <c r="P72" i="129"/>
  <c r="O72" i="129"/>
  <c r="N72" i="129"/>
  <c r="M72" i="129"/>
  <c r="L72" i="129"/>
  <c r="K72" i="129"/>
  <c r="J72" i="129"/>
  <c r="I72" i="129"/>
  <c r="H72" i="129"/>
  <c r="G72" i="129"/>
  <c r="S72" i="129" s="1"/>
  <c r="C72" i="129"/>
  <c r="A72" i="129"/>
  <c r="AG71" i="129"/>
  <c r="AF71" i="129"/>
  <c r="AE71" i="129"/>
  <c r="AD71" i="129"/>
  <c r="AC71" i="129"/>
  <c r="AB71" i="129"/>
  <c r="AA71" i="129"/>
  <c r="AH71" i="129" s="1"/>
  <c r="Z71" i="129"/>
  <c r="Y71" i="129"/>
  <c r="X71" i="129"/>
  <c r="W71" i="129"/>
  <c r="V71" i="129"/>
  <c r="R71" i="129"/>
  <c r="Q71" i="129"/>
  <c r="P71" i="129"/>
  <c r="O71" i="129"/>
  <c r="N71" i="129"/>
  <c r="M71" i="129"/>
  <c r="L71" i="129"/>
  <c r="K71" i="129"/>
  <c r="J71" i="129"/>
  <c r="I71" i="129"/>
  <c r="S71" i="129" s="1"/>
  <c r="H71" i="129"/>
  <c r="G71" i="129"/>
  <c r="C71" i="129"/>
  <c r="A71" i="129"/>
  <c r="AG70" i="129"/>
  <c r="AF70" i="129"/>
  <c r="AE70" i="129"/>
  <c r="AD70" i="129"/>
  <c r="AC70" i="129"/>
  <c r="AB70" i="129"/>
  <c r="AA70" i="129"/>
  <c r="Z70" i="129"/>
  <c r="Y70" i="129"/>
  <c r="X70" i="129"/>
  <c r="W70" i="129"/>
  <c r="AH70" i="129" s="1"/>
  <c r="V70" i="129"/>
  <c r="R70" i="129"/>
  <c r="Q70" i="129"/>
  <c r="P70" i="129"/>
  <c r="O70" i="129"/>
  <c r="N70" i="129"/>
  <c r="M70" i="129"/>
  <c r="L70" i="129"/>
  <c r="K70" i="129"/>
  <c r="J70" i="129"/>
  <c r="I70" i="129"/>
  <c r="H70" i="129"/>
  <c r="G70" i="129"/>
  <c r="S70" i="129" s="1"/>
  <c r="C70" i="129"/>
  <c r="A70" i="129"/>
  <c r="AG69" i="129"/>
  <c r="AF69" i="129"/>
  <c r="AE69" i="129"/>
  <c r="AD69" i="129"/>
  <c r="AC69" i="129"/>
  <c r="AB69" i="129"/>
  <c r="AA69" i="129"/>
  <c r="Z69" i="129"/>
  <c r="Y69" i="129"/>
  <c r="X69" i="129"/>
  <c r="W69" i="129"/>
  <c r="V69" i="129"/>
  <c r="AH69" i="129" s="1"/>
  <c r="R69" i="129"/>
  <c r="Q69" i="129"/>
  <c r="P69" i="129"/>
  <c r="O69" i="129"/>
  <c r="N69" i="129"/>
  <c r="M69" i="129"/>
  <c r="L69" i="129"/>
  <c r="K69" i="129"/>
  <c r="J69" i="129"/>
  <c r="I69" i="129"/>
  <c r="H69" i="129"/>
  <c r="S69" i="129" s="1"/>
  <c r="G69" i="129"/>
  <c r="C69" i="129"/>
  <c r="A69" i="129"/>
  <c r="AG68" i="129"/>
  <c r="AF68" i="129"/>
  <c r="AE68" i="129"/>
  <c r="AD68" i="129"/>
  <c r="AC68" i="129"/>
  <c r="AB68" i="129"/>
  <c r="AA68" i="129"/>
  <c r="Z68" i="129"/>
  <c r="Y68" i="129"/>
  <c r="X68" i="129"/>
  <c r="W68" i="129"/>
  <c r="V68" i="129"/>
  <c r="AH68" i="129" s="1"/>
  <c r="R68" i="129"/>
  <c r="Q68" i="129"/>
  <c r="P68" i="129"/>
  <c r="O68" i="129"/>
  <c r="N68" i="129"/>
  <c r="M68" i="129"/>
  <c r="L68" i="129"/>
  <c r="K68" i="129"/>
  <c r="J68" i="129"/>
  <c r="I68" i="129"/>
  <c r="H68" i="129"/>
  <c r="G68" i="129"/>
  <c r="S68" i="129" s="1"/>
  <c r="C68" i="129"/>
  <c r="A68" i="129"/>
  <c r="AG67" i="129"/>
  <c r="AF67" i="129"/>
  <c r="AE67" i="129"/>
  <c r="AD67" i="129"/>
  <c r="AC67" i="129"/>
  <c r="AB67" i="129"/>
  <c r="AA67" i="129"/>
  <c r="AH67" i="129" s="1"/>
  <c r="Z67" i="129"/>
  <c r="Y67" i="129"/>
  <c r="X67" i="129"/>
  <c r="W67" i="129"/>
  <c r="V67" i="129"/>
  <c r="R67" i="129"/>
  <c r="Q67" i="129"/>
  <c r="P67" i="129"/>
  <c r="O67" i="129"/>
  <c r="N67" i="129"/>
  <c r="M67" i="129"/>
  <c r="L67" i="129"/>
  <c r="K67" i="129"/>
  <c r="J67" i="129"/>
  <c r="I67" i="129"/>
  <c r="S67" i="129" s="1"/>
  <c r="H67" i="129"/>
  <c r="G67" i="129"/>
  <c r="C67" i="129"/>
  <c r="A67" i="129"/>
  <c r="AG66" i="129"/>
  <c r="AF66" i="129"/>
  <c r="AE66" i="129"/>
  <c r="AD66" i="129"/>
  <c r="AC66" i="129"/>
  <c r="AB66" i="129"/>
  <c r="AA66" i="129"/>
  <c r="Z66" i="129"/>
  <c r="Y66" i="129"/>
  <c r="X66" i="129"/>
  <c r="W66" i="129"/>
  <c r="AH66" i="129" s="1"/>
  <c r="V66" i="129"/>
  <c r="R66" i="129"/>
  <c r="Q66" i="129"/>
  <c r="P66" i="129"/>
  <c r="O66" i="129"/>
  <c r="N66" i="129"/>
  <c r="M66" i="129"/>
  <c r="L66" i="129"/>
  <c r="K66" i="129"/>
  <c r="J66" i="129"/>
  <c r="I66" i="129"/>
  <c r="H66" i="129"/>
  <c r="G66" i="129"/>
  <c r="S66" i="129" s="1"/>
  <c r="C66" i="129"/>
  <c r="A66" i="129"/>
  <c r="AG65" i="129"/>
  <c r="AF65" i="129"/>
  <c r="AE65" i="129"/>
  <c r="AD65" i="129"/>
  <c r="AC65" i="129"/>
  <c r="AB65" i="129"/>
  <c r="AA65" i="129"/>
  <c r="Z65" i="129"/>
  <c r="Y65" i="129"/>
  <c r="X65" i="129"/>
  <c r="W65" i="129"/>
  <c r="V65" i="129"/>
  <c r="AH65" i="129" s="1"/>
  <c r="R65" i="129"/>
  <c r="Q65" i="129"/>
  <c r="P65" i="129"/>
  <c r="O65" i="129"/>
  <c r="N65" i="129"/>
  <c r="M65" i="129"/>
  <c r="L65" i="129"/>
  <c r="K65" i="129"/>
  <c r="J65" i="129"/>
  <c r="I65" i="129"/>
  <c r="H65" i="129"/>
  <c r="S65" i="129" s="1"/>
  <c r="G65" i="129"/>
  <c r="C65" i="129"/>
  <c r="A65" i="129"/>
  <c r="AG64" i="129"/>
  <c r="AF64" i="129"/>
  <c r="AE64" i="129"/>
  <c r="AD64" i="129"/>
  <c r="AC64" i="129"/>
  <c r="AB64" i="129"/>
  <c r="AA64" i="129"/>
  <c r="Z64" i="129"/>
  <c r="Y64" i="129"/>
  <c r="X64" i="129"/>
  <c r="W64" i="129"/>
  <c r="V64" i="129"/>
  <c r="AH64" i="129" s="1"/>
  <c r="R64" i="129"/>
  <c r="Q64" i="129"/>
  <c r="P64" i="129"/>
  <c r="O64" i="129"/>
  <c r="N64" i="129"/>
  <c r="M64" i="129"/>
  <c r="L64" i="129"/>
  <c r="K64" i="129"/>
  <c r="J64" i="129"/>
  <c r="I64" i="129"/>
  <c r="H64" i="129"/>
  <c r="G64" i="129"/>
  <c r="S64" i="129" s="1"/>
  <c r="C64" i="129"/>
  <c r="A64" i="129"/>
  <c r="AG63" i="129"/>
  <c r="AF63" i="129"/>
  <c r="AE63" i="129"/>
  <c r="AD63" i="129"/>
  <c r="AC63" i="129"/>
  <c r="AB63" i="129"/>
  <c r="AA63" i="129"/>
  <c r="AH63" i="129" s="1"/>
  <c r="Z63" i="129"/>
  <c r="Y63" i="129"/>
  <c r="X63" i="129"/>
  <c r="W63" i="129"/>
  <c r="V63" i="129"/>
  <c r="R63" i="129"/>
  <c r="Q63" i="129"/>
  <c r="P63" i="129"/>
  <c r="O63" i="129"/>
  <c r="N63" i="129"/>
  <c r="M63" i="129"/>
  <c r="L63" i="129"/>
  <c r="K63" i="129"/>
  <c r="J63" i="129"/>
  <c r="I63" i="129"/>
  <c r="S63" i="129" s="1"/>
  <c r="H63" i="129"/>
  <c r="G63" i="129"/>
  <c r="C63" i="129"/>
  <c r="A63" i="129"/>
  <c r="AG62" i="129"/>
  <c r="AF62" i="129"/>
  <c r="AE62" i="129"/>
  <c r="AD62" i="129"/>
  <c r="AC62" i="129"/>
  <c r="AB62" i="129"/>
  <c r="AA62" i="129"/>
  <c r="Z62" i="129"/>
  <c r="Y62" i="129"/>
  <c r="X62" i="129"/>
  <c r="W62" i="129"/>
  <c r="AH62" i="129" s="1"/>
  <c r="V62" i="129"/>
  <c r="R62" i="129"/>
  <c r="Q62" i="129"/>
  <c r="P62" i="129"/>
  <c r="O62" i="129"/>
  <c r="N62" i="129"/>
  <c r="M62" i="129"/>
  <c r="L62" i="129"/>
  <c r="K62" i="129"/>
  <c r="J62" i="129"/>
  <c r="I62" i="129"/>
  <c r="H62" i="129"/>
  <c r="G62" i="129"/>
  <c r="S62" i="129" s="1"/>
  <c r="C62" i="129"/>
  <c r="A62" i="129"/>
  <c r="AG61" i="129"/>
  <c r="AF61" i="129"/>
  <c r="AE61" i="129"/>
  <c r="AD61" i="129"/>
  <c r="AC61" i="129"/>
  <c r="AB61" i="129"/>
  <c r="AA61" i="129"/>
  <c r="Z61" i="129"/>
  <c r="Y61" i="129"/>
  <c r="X61" i="129"/>
  <c r="W61" i="129"/>
  <c r="V61" i="129"/>
  <c r="AH61" i="129" s="1"/>
  <c r="R61" i="129"/>
  <c r="Q61" i="129"/>
  <c r="P61" i="129"/>
  <c r="O61" i="129"/>
  <c r="N61" i="129"/>
  <c r="M61" i="129"/>
  <c r="L61" i="129"/>
  <c r="K61" i="129"/>
  <c r="J61" i="129"/>
  <c r="I61" i="129"/>
  <c r="H61" i="129"/>
  <c r="S61" i="129" s="1"/>
  <c r="G61" i="129"/>
  <c r="C61" i="129"/>
  <c r="A61" i="129"/>
  <c r="AG60" i="129"/>
  <c r="AF60" i="129"/>
  <c r="AE60" i="129"/>
  <c r="AD60" i="129"/>
  <c r="AC60" i="129"/>
  <c r="AB60" i="129"/>
  <c r="AA60" i="129"/>
  <c r="Z60" i="129"/>
  <c r="Y60" i="129"/>
  <c r="X60" i="129"/>
  <c r="W60" i="129"/>
  <c r="V60" i="129"/>
  <c r="AH60" i="129" s="1"/>
  <c r="R60" i="129"/>
  <c r="Q60" i="129"/>
  <c r="P60" i="129"/>
  <c r="O60" i="129"/>
  <c r="N60" i="129"/>
  <c r="M60" i="129"/>
  <c r="L60" i="129"/>
  <c r="K60" i="129"/>
  <c r="J60" i="129"/>
  <c r="I60" i="129"/>
  <c r="H60" i="129"/>
  <c r="G60" i="129"/>
  <c r="S60" i="129" s="1"/>
  <c r="C60" i="129"/>
  <c r="A60" i="129"/>
  <c r="AG59" i="129"/>
  <c r="AF59" i="129"/>
  <c r="AE59" i="129"/>
  <c r="AD59" i="129"/>
  <c r="AC59" i="129"/>
  <c r="AB59" i="129"/>
  <c r="AA59" i="129"/>
  <c r="AH59" i="129" s="1"/>
  <c r="Z59" i="129"/>
  <c r="Y59" i="129"/>
  <c r="X59" i="129"/>
  <c r="W59" i="129"/>
  <c r="V59" i="129"/>
  <c r="R59" i="129"/>
  <c r="Q59" i="129"/>
  <c r="P59" i="129"/>
  <c r="O59" i="129"/>
  <c r="N59" i="129"/>
  <c r="M59" i="129"/>
  <c r="L59" i="129"/>
  <c r="K59" i="129"/>
  <c r="J59" i="129"/>
  <c r="I59" i="129"/>
  <c r="S59" i="129" s="1"/>
  <c r="H59" i="129"/>
  <c r="G59" i="129"/>
  <c r="C59" i="129"/>
  <c r="A59" i="129"/>
  <c r="AG58" i="129"/>
  <c r="AF58" i="129"/>
  <c r="AE58" i="129"/>
  <c r="AD58" i="129"/>
  <c r="AC58" i="129"/>
  <c r="AB58" i="129"/>
  <c r="AA58" i="129"/>
  <c r="Z58" i="129"/>
  <c r="Y58" i="129"/>
  <c r="X58" i="129"/>
  <c r="W58" i="129"/>
  <c r="AH58" i="129" s="1"/>
  <c r="V58" i="129"/>
  <c r="R58" i="129"/>
  <c r="Q58" i="129"/>
  <c r="P58" i="129"/>
  <c r="O58" i="129"/>
  <c r="N58" i="129"/>
  <c r="M58" i="129"/>
  <c r="L58" i="129"/>
  <c r="K58" i="129"/>
  <c r="J58" i="129"/>
  <c r="I58" i="129"/>
  <c r="H58" i="129"/>
  <c r="G58" i="129"/>
  <c r="S58" i="129" s="1"/>
  <c r="C58" i="129"/>
  <c r="A58" i="129"/>
  <c r="AG57" i="129"/>
  <c r="AF57" i="129"/>
  <c r="AE57" i="129"/>
  <c r="AD57" i="129"/>
  <c r="AC57" i="129"/>
  <c r="AB57" i="129"/>
  <c r="AA57" i="129"/>
  <c r="Z57" i="129"/>
  <c r="Y57" i="129"/>
  <c r="X57" i="129"/>
  <c r="W57" i="129"/>
  <c r="V57" i="129"/>
  <c r="AH57" i="129" s="1"/>
  <c r="R57" i="129"/>
  <c r="Q57" i="129"/>
  <c r="P57" i="129"/>
  <c r="O57" i="129"/>
  <c r="N57" i="129"/>
  <c r="M57" i="129"/>
  <c r="L57" i="129"/>
  <c r="K57" i="129"/>
  <c r="J57" i="129"/>
  <c r="I57" i="129"/>
  <c r="H57" i="129"/>
  <c r="S57" i="129" s="1"/>
  <c r="G57" i="129"/>
  <c r="C57" i="129"/>
  <c r="A57" i="129"/>
  <c r="AG56" i="129"/>
  <c r="AF56" i="129"/>
  <c r="AE56" i="129"/>
  <c r="AD56" i="129"/>
  <c r="AC56" i="129"/>
  <c r="AB56" i="129"/>
  <c r="AA56" i="129"/>
  <c r="Z56" i="129"/>
  <c r="Y56" i="129"/>
  <c r="X56" i="129"/>
  <c r="W56" i="129"/>
  <c r="V56" i="129"/>
  <c r="AH56" i="129" s="1"/>
  <c r="R56" i="129"/>
  <c r="Q56" i="129"/>
  <c r="P56" i="129"/>
  <c r="O56" i="129"/>
  <c r="N56" i="129"/>
  <c r="M56" i="129"/>
  <c r="L56" i="129"/>
  <c r="K56" i="129"/>
  <c r="J56" i="129"/>
  <c r="I56" i="129"/>
  <c r="H56" i="129"/>
  <c r="G56" i="129"/>
  <c r="S56" i="129" s="1"/>
  <c r="C56" i="129"/>
  <c r="A56" i="129"/>
  <c r="AG55" i="129"/>
  <c r="AF55" i="129"/>
  <c r="AE55" i="129"/>
  <c r="AD55" i="129"/>
  <c r="AC55" i="129"/>
  <c r="AB55" i="129"/>
  <c r="AA55" i="129"/>
  <c r="AH55" i="129" s="1"/>
  <c r="Z55" i="129"/>
  <c r="Y55" i="129"/>
  <c r="X55" i="129"/>
  <c r="W55" i="129"/>
  <c r="V55" i="129"/>
  <c r="R55" i="129"/>
  <c r="Q55" i="129"/>
  <c r="P55" i="129"/>
  <c r="O55" i="129"/>
  <c r="N55" i="129"/>
  <c r="M55" i="129"/>
  <c r="L55" i="129"/>
  <c r="K55" i="129"/>
  <c r="J55" i="129"/>
  <c r="I55" i="129"/>
  <c r="S55" i="129" s="1"/>
  <c r="H55" i="129"/>
  <c r="G55" i="129"/>
  <c r="C55" i="129"/>
  <c r="A55" i="129"/>
  <c r="AG54" i="129"/>
  <c r="AF54" i="129"/>
  <c r="AE54" i="129"/>
  <c r="AD54" i="129"/>
  <c r="AC54" i="129"/>
  <c r="AB54" i="129"/>
  <c r="AA54" i="129"/>
  <c r="Z54" i="129"/>
  <c r="Y54" i="129"/>
  <c r="X54" i="129"/>
  <c r="W54" i="129"/>
  <c r="AH54" i="129" s="1"/>
  <c r="V54" i="129"/>
  <c r="R54" i="129"/>
  <c r="Q54" i="129"/>
  <c r="P54" i="129"/>
  <c r="O54" i="129"/>
  <c r="N54" i="129"/>
  <c r="M54" i="129"/>
  <c r="L54" i="129"/>
  <c r="K54" i="129"/>
  <c r="J54" i="129"/>
  <c r="I54" i="129"/>
  <c r="H54" i="129"/>
  <c r="G54" i="129"/>
  <c r="S54" i="129" s="1"/>
  <c r="C54" i="129"/>
  <c r="A54" i="129"/>
  <c r="AG53" i="129"/>
  <c r="AF53" i="129"/>
  <c r="AE53" i="129"/>
  <c r="AD53" i="129"/>
  <c r="AC53" i="129"/>
  <c r="AB53" i="129"/>
  <c r="AA53" i="129"/>
  <c r="Z53" i="129"/>
  <c r="Y53" i="129"/>
  <c r="X53" i="129"/>
  <c r="W53" i="129"/>
  <c r="V53" i="129"/>
  <c r="AH53" i="129" s="1"/>
  <c r="R53" i="129"/>
  <c r="Q53" i="129"/>
  <c r="P53" i="129"/>
  <c r="O53" i="129"/>
  <c r="N53" i="129"/>
  <c r="M53" i="129"/>
  <c r="L53" i="129"/>
  <c r="K53" i="129"/>
  <c r="J53" i="129"/>
  <c r="I53" i="129"/>
  <c r="H53" i="129"/>
  <c r="S53" i="129" s="1"/>
  <c r="G53" i="129"/>
  <c r="C53" i="129"/>
  <c r="A53" i="129"/>
  <c r="AG52" i="129"/>
  <c r="AF52" i="129"/>
  <c r="AE52" i="129"/>
  <c r="AD52" i="129"/>
  <c r="AC52" i="129"/>
  <c r="AB52" i="129"/>
  <c r="AA52" i="129"/>
  <c r="Z52" i="129"/>
  <c r="Y52" i="129"/>
  <c r="X52" i="129"/>
  <c r="W52" i="129"/>
  <c r="V52" i="129"/>
  <c r="AH52" i="129" s="1"/>
  <c r="R52" i="129"/>
  <c r="Q52" i="129"/>
  <c r="P52" i="129"/>
  <c r="O52" i="129"/>
  <c r="N52" i="129"/>
  <c r="M52" i="129"/>
  <c r="L52" i="129"/>
  <c r="K52" i="129"/>
  <c r="J52" i="129"/>
  <c r="I52" i="129"/>
  <c r="H52" i="129"/>
  <c r="G52" i="129"/>
  <c r="S52" i="129" s="1"/>
  <c r="C52" i="129"/>
  <c r="A52" i="129"/>
  <c r="AG51" i="129"/>
  <c r="AF51" i="129"/>
  <c r="AE51" i="129"/>
  <c r="AD51" i="129"/>
  <c r="AC51" i="129"/>
  <c r="AB51" i="129"/>
  <c r="AA51" i="129"/>
  <c r="AH51" i="129" s="1"/>
  <c r="Z51" i="129"/>
  <c r="Y51" i="129"/>
  <c r="X51" i="129"/>
  <c r="W51" i="129"/>
  <c r="V51" i="129"/>
  <c r="R51" i="129"/>
  <c r="Q51" i="129"/>
  <c r="P51" i="129"/>
  <c r="O51" i="129"/>
  <c r="N51" i="129"/>
  <c r="M51" i="129"/>
  <c r="L51" i="129"/>
  <c r="K51" i="129"/>
  <c r="J51" i="129"/>
  <c r="I51" i="129"/>
  <c r="S51" i="129" s="1"/>
  <c r="H51" i="129"/>
  <c r="G51" i="129"/>
  <c r="C51" i="129"/>
  <c r="A51" i="129"/>
  <c r="AG50" i="129"/>
  <c r="AF50" i="129"/>
  <c r="AE50" i="129"/>
  <c r="AD50" i="129"/>
  <c r="AC50" i="129"/>
  <c r="AB50" i="129"/>
  <c r="AA50" i="129"/>
  <c r="Z50" i="129"/>
  <c r="Y50" i="129"/>
  <c r="X50" i="129"/>
  <c r="W50" i="129"/>
  <c r="AH50" i="129" s="1"/>
  <c r="V50" i="129"/>
  <c r="R50" i="129"/>
  <c r="Q50" i="129"/>
  <c r="P50" i="129"/>
  <c r="O50" i="129"/>
  <c r="N50" i="129"/>
  <c r="M50" i="129"/>
  <c r="L50" i="129"/>
  <c r="K50" i="129"/>
  <c r="J50" i="129"/>
  <c r="I50" i="129"/>
  <c r="H50" i="129"/>
  <c r="G50" i="129"/>
  <c r="S50" i="129" s="1"/>
  <c r="C50" i="129"/>
  <c r="A50" i="129"/>
  <c r="AG49" i="129"/>
  <c r="AF49" i="129"/>
  <c r="AE49" i="129"/>
  <c r="AD49" i="129"/>
  <c r="AC49" i="129"/>
  <c r="AB49" i="129"/>
  <c r="AA49" i="129"/>
  <c r="Z49" i="129"/>
  <c r="Y49" i="129"/>
  <c r="X49" i="129"/>
  <c r="W49" i="129"/>
  <c r="V49" i="129"/>
  <c r="AH49" i="129" s="1"/>
  <c r="R49" i="129"/>
  <c r="Q49" i="129"/>
  <c r="P49" i="129"/>
  <c r="O49" i="129"/>
  <c r="N49" i="129"/>
  <c r="M49" i="129"/>
  <c r="L49" i="129"/>
  <c r="K49" i="129"/>
  <c r="J49" i="129"/>
  <c r="I49" i="129"/>
  <c r="H49" i="129"/>
  <c r="S49" i="129" s="1"/>
  <c r="G49" i="129"/>
  <c r="C49" i="129"/>
  <c r="A49" i="129"/>
  <c r="AG48" i="129"/>
  <c r="AF48" i="129"/>
  <c r="AE48" i="129"/>
  <c r="AD48" i="129"/>
  <c r="AC48" i="129"/>
  <c r="AB48" i="129"/>
  <c r="AA48" i="129"/>
  <c r="Z48" i="129"/>
  <c r="Y48" i="129"/>
  <c r="X48" i="129"/>
  <c r="W48" i="129"/>
  <c r="V48" i="129"/>
  <c r="AH48" i="129" s="1"/>
  <c r="R48" i="129"/>
  <c r="Q48" i="129"/>
  <c r="P48" i="129"/>
  <c r="O48" i="129"/>
  <c r="N48" i="129"/>
  <c r="M48" i="129"/>
  <c r="L48" i="129"/>
  <c r="K48" i="129"/>
  <c r="J48" i="129"/>
  <c r="I48" i="129"/>
  <c r="H48" i="129"/>
  <c r="G48" i="129"/>
  <c r="S48" i="129" s="1"/>
  <c r="C48" i="129"/>
  <c r="A48" i="129"/>
  <c r="AG47" i="129"/>
  <c r="AF47" i="129"/>
  <c r="AE47" i="129"/>
  <c r="AD47" i="129"/>
  <c r="AC47" i="129"/>
  <c r="AB47" i="129"/>
  <c r="AA47" i="129"/>
  <c r="AH47" i="129" s="1"/>
  <c r="Z47" i="129"/>
  <c r="Y47" i="129"/>
  <c r="X47" i="129"/>
  <c r="W47" i="129"/>
  <c r="V47" i="129"/>
  <c r="R47" i="129"/>
  <c r="Q47" i="129"/>
  <c r="P47" i="129"/>
  <c r="O47" i="129"/>
  <c r="N47" i="129"/>
  <c r="M47" i="129"/>
  <c r="L47" i="129"/>
  <c r="K47" i="129"/>
  <c r="J47" i="129"/>
  <c r="I47" i="129"/>
  <c r="S47" i="129" s="1"/>
  <c r="H47" i="129"/>
  <c r="G47" i="129"/>
  <c r="C47" i="129"/>
  <c r="A47" i="129"/>
  <c r="AG46" i="129"/>
  <c r="AF46" i="129"/>
  <c r="AE46" i="129"/>
  <c r="AD46" i="129"/>
  <c r="AC46" i="129"/>
  <c r="AB46" i="129"/>
  <c r="AA46" i="129"/>
  <c r="Z46" i="129"/>
  <c r="Y46" i="129"/>
  <c r="X46" i="129"/>
  <c r="W46" i="129"/>
  <c r="AH46" i="129" s="1"/>
  <c r="V46" i="129"/>
  <c r="R46" i="129"/>
  <c r="Q46" i="129"/>
  <c r="P46" i="129"/>
  <c r="O46" i="129"/>
  <c r="N46" i="129"/>
  <c r="M46" i="129"/>
  <c r="L46" i="129"/>
  <c r="K46" i="129"/>
  <c r="J46" i="129"/>
  <c r="I46" i="129"/>
  <c r="H46" i="129"/>
  <c r="G46" i="129"/>
  <c r="S46" i="129" s="1"/>
  <c r="C46" i="129"/>
  <c r="A46" i="129"/>
  <c r="AG45" i="129"/>
  <c r="AF45" i="129"/>
  <c r="AE45" i="129"/>
  <c r="AD45" i="129"/>
  <c r="AC45" i="129"/>
  <c r="AB45" i="129"/>
  <c r="AA45" i="129"/>
  <c r="Z45" i="129"/>
  <c r="Y45" i="129"/>
  <c r="X45" i="129"/>
  <c r="W45" i="129"/>
  <c r="V45" i="129"/>
  <c r="AH45" i="129" s="1"/>
  <c r="R45" i="129"/>
  <c r="Q45" i="129"/>
  <c r="P45" i="129"/>
  <c r="O45" i="129"/>
  <c r="N45" i="129"/>
  <c r="M45" i="129"/>
  <c r="L45" i="129"/>
  <c r="K45" i="129"/>
  <c r="J45" i="129"/>
  <c r="I45" i="129"/>
  <c r="H45" i="129"/>
  <c r="S45" i="129" s="1"/>
  <c r="G45" i="129"/>
  <c r="C45" i="129"/>
  <c r="A45" i="129"/>
  <c r="AG44" i="129"/>
  <c r="AF44" i="129"/>
  <c r="AE44" i="129"/>
  <c r="AD44" i="129"/>
  <c r="AC44" i="129"/>
  <c r="AB44" i="129"/>
  <c r="AA44" i="129"/>
  <c r="Z44" i="129"/>
  <c r="Y44" i="129"/>
  <c r="X44" i="129"/>
  <c r="W44" i="129"/>
  <c r="V44" i="129"/>
  <c r="AH44" i="129" s="1"/>
  <c r="R44" i="129"/>
  <c r="Q44" i="129"/>
  <c r="P44" i="129"/>
  <c r="O44" i="129"/>
  <c r="N44" i="129"/>
  <c r="M44" i="129"/>
  <c r="L44" i="129"/>
  <c r="K44" i="129"/>
  <c r="J44" i="129"/>
  <c r="I44" i="129"/>
  <c r="H44" i="129"/>
  <c r="G44" i="129"/>
  <c r="S44" i="129" s="1"/>
  <c r="C44" i="129"/>
  <c r="A44" i="129"/>
  <c r="AG43" i="129"/>
  <c r="AF43" i="129"/>
  <c r="AE43" i="129"/>
  <c r="AD43" i="129"/>
  <c r="AC43" i="129"/>
  <c r="AB43" i="129"/>
  <c r="AA43" i="129"/>
  <c r="AH43" i="129" s="1"/>
  <c r="Z43" i="129"/>
  <c r="Y43" i="129"/>
  <c r="X43" i="129"/>
  <c r="W43" i="129"/>
  <c r="V43" i="129"/>
  <c r="R43" i="129"/>
  <c r="Q43" i="129"/>
  <c r="P43" i="129"/>
  <c r="O43" i="129"/>
  <c r="N43" i="129"/>
  <c r="M43" i="129"/>
  <c r="L43" i="129"/>
  <c r="K43" i="129"/>
  <c r="J43" i="129"/>
  <c r="I43" i="129"/>
  <c r="S43" i="129" s="1"/>
  <c r="H43" i="129"/>
  <c r="G43" i="129"/>
  <c r="C43" i="129"/>
  <c r="A43" i="129"/>
  <c r="AG42" i="129"/>
  <c r="AF42" i="129"/>
  <c r="AE42" i="129"/>
  <c r="AD42" i="129"/>
  <c r="AC42" i="129"/>
  <c r="AB42" i="129"/>
  <c r="AA42" i="129"/>
  <c r="Z42" i="129"/>
  <c r="Y42" i="129"/>
  <c r="X42" i="129"/>
  <c r="W42" i="129"/>
  <c r="AH42" i="129" s="1"/>
  <c r="V42" i="129"/>
  <c r="R42" i="129"/>
  <c r="Q42" i="129"/>
  <c r="P42" i="129"/>
  <c r="O42" i="129"/>
  <c r="N42" i="129"/>
  <c r="M42" i="129"/>
  <c r="L42" i="129"/>
  <c r="K42" i="129"/>
  <c r="J42" i="129"/>
  <c r="I42" i="129"/>
  <c r="H42" i="129"/>
  <c r="G42" i="129"/>
  <c r="S42" i="129" s="1"/>
  <c r="C42" i="129"/>
  <c r="A42" i="129"/>
  <c r="AG41" i="129"/>
  <c r="AF41" i="129"/>
  <c r="AE41" i="129"/>
  <c r="AD41" i="129"/>
  <c r="AC41" i="129"/>
  <c r="AB41" i="129"/>
  <c r="AA41" i="129"/>
  <c r="Z41" i="129"/>
  <c r="Y41" i="129"/>
  <c r="X41" i="129"/>
  <c r="W41" i="129"/>
  <c r="V41" i="129"/>
  <c r="AH41" i="129" s="1"/>
  <c r="R41" i="129"/>
  <c r="Q41" i="129"/>
  <c r="P41" i="129"/>
  <c r="O41" i="129"/>
  <c r="N41" i="129"/>
  <c r="M41" i="129"/>
  <c r="L41" i="129"/>
  <c r="K41" i="129"/>
  <c r="J41" i="129"/>
  <c r="I41" i="129"/>
  <c r="H41" i="129"/>
  <c r="S41" i="129" s="1"/>
  <c r="G41" i="129"/>
  <c r="C41" i="129"/>
  <c r="A41" i="129"/>
  <c r="AG40" i="129"/>
  <c r="AF40" i="129"/>
  <c r="AE40" i="129"/>
  <c r="AD40" i="129"/>
  <c r="AC40" i="129"/>
  <c r="AB40" i="129"/>
  <c r="AA40" i="129"/>
  <c r="Z40" i="129"/>
  <c r="Y40" i="129"/>
  <c r="X40" i="129"/>
  <c r="W40" i="129"/>
  <c r="V40" i="129"/>
  <c r="AH40" i="129" s="1"/>
  <c r="R40" i="129"/>
  <c r="Q40" i="129"/>
  <c r="P40" i="129"/>
  <c r="O40" i="129"/>
  <c r="N40" i="129"/>
  <c r="M40" i="129"/>
  <c r="L40" i="129"/>
  <c r="K40" i="129"/>
  <c r="J40" i="129"/>
  <c r="I40" i="129"/>
  <c r="H40" i="129"/>
  <c r="G40" i="129"/>
  <c r="S40" i="129" s="1"/>
  <c r="C40" i="129"/>
  <c r="A40" i="129"/>
  <c r="AG39" i="129"/>
  <c r="AF39" i="129"/>
  <c r="AE39" i="129"/>
  <c r="AD39" i="129"/>
  <c r="AC39" i="129"/>
  <c r="AB39" i="129"/>
  <c r="AA39" i="129"/>
  <c r="AH39" i="129" s="1"/>
  <c r="Z39" i="129"/>
  <c r="Y39" i="129"/>
  <c r="X39" i="129"/>
  <c r="W39" i="129"/>
  <c r="V39" i="129"/>
  <c r="R39" i="129"/>
  <c r="Q39" i="129"/>
  <c r="P39" i="129"/>
  <c r="O39" i="129"/>
  <c r="N39" i="129"/>
  <c r="M39" i="129"/>
  <c r="L39" i="129"/>
  <c r="K39" i="129"/>
  <c r="J39" i="129"/>
  <c r="I39" i="129"/>
  <c r="S39" i="129" s="1"/>
  <c r="H39" i="129"/>
  <c r="G39" i="129"/>
  <c r="C39" i="129"/>
  <c r="A39" i="129"/>
  <c r="AG38" i="129"/>
  <c r="AF38" i="129"/>
  <c r="AE38" i="129"/>
  <c r="AD38" i="129"/>
  <c r="AC38" i="129"/>
  <c r="AB38" i="129"/>
  <c r="AA38" i="129"/>
  <c r="Z38" i="129"/>
  <c r="Y38" i="129"/>
  <c r="X38" i="129"/>
  <c r="W38" i="129"/>
  <c r="AH38" i="129" s="1"/>
  <c r="V38" i="129"/>
  <c r="R38" i="129"/>
  <c r="Q38" i="129"/>
  <c r="P38" i="129"/>
  <c r="O38" i="129"/>
  <c r="N38" i="129"/>
  <c r="M38" i="129"/>
  <c r="L38" i="129"/>
  <c r="K38" i="129"/>
  <c r="J38" i="129"/>
  <c r="I38" i="129"/>
  <c r="H38" i="129"/>
  <c r="G38" i="129"/>
  <c r="S38" i="129" s="1"/>
  <c r="C38" i="129"/>
  <c r="A38" i="129"/>
  <c r="AG37" i="129"/>
  <c r="AF37" i="129"/>
  <c r="AE37" i="129"/>
  <c r="AD37" i="129"/>
  <c r="AC37" i="129"/>
  <c r="AB37" i="129"/>
  <c r="AA37" i="129"/>
  <c r="Z37" i="129"/>
  <c r="Y37" i="129"/>
  <c r="X37" i="129"/>
  <c r="W37" i="129"/>
  <c r="V37" i="129"/>
  <c r="AH37" i="129" s="1"/>
  <c r="R37" i="129"/>
  <c r="Q37" i="129"/>
  <c r="P37" i="129"/>
  <c r="O37" i="129"/>
  <c r="N37" i="129"/>
  <c r="M37" i="129"/>
  <c r="L37" i="129"/>
  <c r="K37" i="129"/>
  <c r="J37" i="129"/>
  <c r="I37" i="129"/>
  <c r="H37" i="129"/>
  <c r="S37" i="129" s="1"/>
  <c r="G37" i="129"/>
  <c r="C37" i="129"/>
  <c r="A37" i="129"/>
  <c r="AG36" i="129"/>
  <c r="AF36" i="129"/>
  <c r="AE36" i="129"/>
  <c r="AD36" i="129"/>
  <c r="AC36" i="129"/>
  <c r="AB36" i="129"/>
  <c r="AA36" i="129"/>
  <c r="Z36" i="129"/>
  <c r="Y36" i="129"/>
  <c r="X36" i="129"/>
  <c r="W36" i="129"/>
  <c r="V36" i="129"/>
  <c r="AH36" i="129" s="1"/>
  <c r="R36" i="129"/>
  <c r="Q36" i="129"/>
  <c r="P36" i="129"/>
  <c r="O36" i="129"/>
  <c r="N36" i="129"/>
  <c r="M36" i="129"/>
  <c r="L36" i="129"/>
  <c r="K36" i="129"/>
  <c r="J36" i="129"/>
  <c r="I36" i="129"/>
  <c r="H36" i="129"/>
  <c r="G36" i="129"/>
  <c r="S36" i="129" s="1"/>
  <c r="C36" i="129"/>
  <c r="A36" i="129"/>
  <c r="AG35" i="129"/>
  <c r="AF35" i="129"/>
  <c r="AE35" i="129"/>
  <c r="AD35" i="129"/>
  <c r="AC35" i="129"/>
  <c r="AB35" i="129"/>
  <c r="AA35" i="129"/>
  <c r="AH35" i="129" s="1"/>
  <c r="Z35" i="129"/>
  <c r="Y35" i="129"/>
  <c r="X35" i="129"/>
  <c r="W35" i="129"/>
  <c r="V35" i="129"/>
  <c r="R35" i="129"/>
  <c r="Q35" i="129"/>
  <c r="P35" i="129"/>
  <c r="O35" i="129"/>
  <c r="N35" i="129"/>
  <c r="M35" i="129"/>
  <c r="L35" i="129"/>
  <c r="K35" i="129"/>
  <c r="J35" i="129"/>
  <c r="I35" i="129"/>
  <c r="S35" i="129" s="1"/>
  <c r="H35" i="129"/>
  <c r="G35" i="129"/>
  <c r="C35" i="129"/>
  <c r="A35" i="129"/>
  <c r="AG34" i="129"/>
  <c r="AF34" i="129"/>
  <c r="AE34" i="129"/>
  <c r="AD34" i="129"/>
  <c r="AC34" i="129"/>
  <c r="AB34" i="129"/>
  <c r="AA34" i="129"/>
  <c r="Z34" i="129"/>
  <c r="Y34" i="129"/>
  <c r="X34" i="129"/>
  <c r="W34" i="129"/>
  <c r="AH34" i="129" s="1"/>
  <c r="V34" i="129"/>
  <c r="R34" i="129"/>
  <c r="Q34" i="129"/>
  <c r="P34" i="129"/>
  <c r="O34" i="129"/>
  <c r="N34" i="129"/>
  <c r="M34" i="129"/>
  <c r="L34" i="129"/>
  <c r="K34" i="129"/>
  <c r="J34" i="129"/>
  <c r="I34" i="129"/>
  <c r="H34" i="129"/>
  <c r="G34" i="129"/>
  <c r="S34" i="129" s="1"/>
  <c r="C34" i="129"/>
  <c r="A34" i="129"/>
  <c r="AG33" i="129"/>
  <c r="AF33" i="129"/>
  <c r="AE33" i="129"/>
  <c r="AD33" i="129"/>
  <c r="AC33" i="129"/>
  <c r="AB33" i="129"/>
  <c r="AA33" i="129"/>
  <c r="Z33" i="129"/>
  <c r="Y33" i="129"/>
  <c r="X33" i="129"/>
  <c r="W33" i="129"/>
  <c r="V33" i="129"/>
  <c r="AH33" i="129" s="1"/>
  <c r="R33" i="129"/>
  <c r="Q33" i="129"/>
  <c r="P33" i="129"/>
  <c r="O33" i="129"/>
  <c r="N33" i="129"/>
  <c r="M33" i="129"/>
  <c r="L33" i="129"/>
  <c r="K33" i="129"/>
  <c r="J33" i="129"/>
  <c r="I33" i="129"/>
  <c r="H33" i="129"/>
  <c r="S33" i="129" s="1"/>
  <c r="G33" i="129"/>
  <c r="C33" i="129"/>
  <c r="A33" i="129"/>
  <c r="AG32" i="129"/>
  <c r="AF32" i="129"/>
  <c r="AE32" i="129"/>
  <c r="AD32" i="129"/>
  <c r="AC32" i="129"/>
  <c r="AB32" i="129"/>
  <c r="AA32" i="129"/>
  <c r="Z32" i="129"/>
  <c r="Y32" i="129"/>
  <c r="X32" i="129"/>
  <c r="W32" i="129"/>
  <c r="V32" i="129"/>
  <c r="AH32" i="129" s="1"/>
  <c r="R32" i="129"/>
  <c r="Q32" i="129"/>
  <c r="P32" i="129"/>
  <c r="O32" i="129"/>
  <c r="N32" i="129"/>
  <c r="M32" i="129"/>
  <c r="L32" i="129"/>
  <c r="K32" i="129"/>
  <c r="J32" i="129"/>
  <c r="I32" i="129"/>
  <c r="H32" i="129"/>
  <c r="G32" i="129"/>
  <c r="S32" i="129" s="1"/>
  <c r="C32" i="129"/>
  <c r="A32" i="129"/>
  <c r="AG31" i="129"/>
  <c r="AF31" i="129"/>
  <c r="AE31" i="129"/>
  <c r="AD31" i="129"/>
  <c r="AC31" i="129"/>
  <c r="AB31" i="129"/>
  <c r="AA31" i="129"/>
  <c r="AH31" i="129" s="1"/>
  <c r="Z31" i="129"/>
  <c r="Y31" i="129"/>
  <c r="X31" i="129"/>
  <c r="W31" i="129"/>
  <c r="V31" i="129"/>
  <c r="R31" i="129"/>
  <c r="Q31" i="129"/>
  <c r="P31" i="129"/>
  <c r="O31" i="129"/>
  <c r="N31" i="129"/>
  <c r="M31" i="129"/>
  <c r="L31" i="129"/>
  <c r="K31" i="129"/>
  <c r="J31" i="129"/>
  <c r="I31" i="129"/>
  <c r="S31" i="129" s="1"/>
  <c r="H31" i="129"/>
  <c r="G31" i="129"/>
  <c r="C31" i="129"/>
  <c r="A31" i="129"/>
  <c r="AG30" i="129"/>
  <c r="AF30" i="129"/>
  <c r="AE30" i="129"/>
  <c r="AD30" i="129"/>
  <c r="AC30" i="129"/>
  <c r="AB30" i="129"/>
  <c r="AA30" i="129"/>
  <c r="Z30" i="129"/>
  <c r="Y30" i="129"/>
  <c r="X30" i="129"/>
  <c r="W30" i="129"/>
  <c r="AH30" i="129" s="1"/>
  <c r="V30" i="129"/>
  <c r="R30" i="129"/>
  <c r="Q30" i="129"/>
  <c r="P30" i="129"/>
  <c r="O30" i="129"/>
  <c r="N30" i="129"/>
  <c r="M30" i="129"/>
  <c r="L30" i="129"/>
  <c r="K30" i="129"/>
  <c r="J30" i="129"/>
  <c r="I30" i="129"/>
  <c r="H30" i="129"/>
  <c r="G30" i="129"/>
  <c r="S30" i="129" s="1"/>
  <c r="C30" i="129"/>
  <c r="A30" i="129"/>
  <c r="AG29" i="129"/>
  <c r="AF29" i="129"/>
  <c r="AE29" i="129"/>
  <c r="AD29" i="129"/>
  <c r="AC29" i="129"/>
  <c r="AB29" i="129"/>
  <c r="AA29" i="129"/>
  <c r="Z29" i="129"/>
  <c r="Y29" i="129"/>
  <c r="X29" i="129"/>
  <c r="W29" i="129"/>
  <c r="V29" i="129"/>
  <c r="AH29" i="129" s="1"/>
  <c r="R29" i="129"/>
  <c r="Q29" i="129"/>
  <c r="P29" i="129"/>
  <c r="O29" i="129"/>
  <c r="N29" i="129"/>
  <c r="M29" i="129"/>
  <c r="L29" i="129"/>
  <c r="K29" i="129"/>
  <c r="J29" i="129"/>
  <c r="I29" i="129"/>
  <c r="H29" i="129"/>
  <c r="S29" i="129" s="1"/>
  <c r="G29" i="129"/>
  <c r="C29" i="129"/>
  <c r="A29" i="129"/>
  <c r="AG28" i="129"/>
  <c r="AF28" i="129"/>
  <c r="AE28" i="129"/>
  <c r="AD28" i="129"/>
  <c r="AC28" i="129"/>
  <c r="AB28" i="129"/>
  <c r="AA28" i="129"/>
  <c r="Z28" i="129"/>
  <c r="Y28" i="129"/>
  <c r="X28" i="129"/>
  <c r="W28" i="129"/>
  <c r="V28" i="129"/>
  <c r="AH28" i="129" s="1"/>
  <c r="R28" i="129"/>
  <c r="Q28" i="129"/>
  <c r="P28" i="129"/>
  <c r="O28" i="129"/>
  <c r="N28" i="129"/>
  <c r="M28" i="129"/>
  <c r="L28" i="129"/>
  <c r="K28" i="129"/>
  <c r="J28" i="129"/>
  <c r="I28" i="129"/>
  <c r="H28" i="129"/>
  <c r="G28" i="129"/>
  <c r="S28" i="129" s="1"/>
  <c r="C28" i="129"/>
  <c r="A28" i="129"/>
  <c r="AG27" i="129"/>
  <c r="AF27" i="129"/>
  <c r="AE27" i="129"/>
  <c r="AD27" i="129"/>
  <c r="AC27" i="129"/>
  <c r="AB27" i="129"/>
  <c r="AA27" i="129"/>
  <c r="AH27" i="129" s="1"/>
  <c r="Z27" i="129"/>
  <c r="Y27" i="129"/>
  <c r="X27" i="129"/>
  <c r="W27" i="129"/>
  <c r="V27" i="129"/>
  <c r="R27" i="129"/>
  <c r="Q27" i="129"/>
  <c r="P27" i="129"/>
  <c r="O27" i="129"/>
  <c r="N27" i="129"/>
  <c r="M27" i="129"/>
  <c r="L27" i="129"/>
  <c r="K27" i="129"/>
  <c r="J27" i="129"/>
  <c r="I27" i="129"/>
  <c r="S27" i="129" s="1"/>
  <c r="H27" i="129"/>
  <c r="G27" i="129"/>
  <c r="C27" i="129"/>
  <c r="A27" i="129"/>
  <c r="AG26" i="129"/>
  <c r="AF26" i="129"/>
  <c r="AE26" i="129"/>
  <c r="AD26" i="129"/>
  <c r="AC26" i="129"/>
  <c r="AB26" i="129"/>
  <c r="AA26" i="129"/>
  <c r="Z26" i="129"/>
  <c r="Y26" i="129"/>
  <c r="X26" i="129"/>
  <c r="W26" i="129"/>
  <c r="AH26" i="129" s="1"/>
  <c r="V26" i="129"/>
  <c r="R26" i="129"/>
  <c r="Q26" i="129"/>
  <c r="P26" i="129"/>
  <c r="O26" i="129"/>
  <c r="N26" i="129"/>
  <c r="M26" i="129"/>
  <c r="L26" i="129"/>
  <c r="K26" i="129"/>
  <c r="J26" i="129"/>
  <c r="I26" i="129"/>
  <c r="H26" i="129"/>
  <c r="G26" i="129"/>
  <c r="S26" i="129" s="1"/>
  <c r="C26" i="129"/>
  <c r="A26" i="129"/>
  <c r="AG25" i="129"/>
  <c r="AF25" i="129"/>
  <c r="AE25" i="129"/>
  <c r="AD25" i="129"/>
  <c r="AC25" i="129"/>
  <c r="AB25" i="129"/>
  <c r="AA25" i="129"/>
  <c r="Z25" i="129"/>
  <c r="Y25" i="129"/>
  <c r="X25" i="129"/>
  <c r="W25" i="129"/>
  <c r="V25" i="129"/>
  <c r="AH25" i="129" s="1"/>
  <c r="R25" i="129"/>
  <c r="Q25" i="129"/>
  <c r="P25" i="129"/>
  <c r="O25" i="129"/>
  <c r="N25" i="129"/>
  <c r="M25" i="129"/>
  <c r="L25" i="129"/>
  <c r="K25" i="129"/>
  <c r="J25" i="129"/>
  <c r="I25" i="129"/>
  <c r="H25" i="129"/>
  <c r="S25" i="129" s="1"/>
  <c r="G25" i="129"/>
  <c r="C25" i="129"/>
  <c r="A25" i="129"/>
  <c r="AG24" i="129"/>
  <c r="AF24" i="129"/>
  <c r="AE24" i="129"/>
  <c r="AD24" i="129"/>
  <c r="AC24" i="129"/>
  <c r="AB24" i="129"/>
  <c r="AA24" i="129"/>
  <c r="Z24" i="129"/>
  <c r="Y24" i="129"/>
  <c r="X24" i="129"/>
  <c r="W24" i="129"/>
  <c r="V24" i="129"/>
  <c r="AH24" i="129" s="1"/>
  <c r="R24" i="129"/>
  <c r="Q24" i="129"/>
  <c r="P24" i="129"/>
  <c r="O24" i="129"/>
  <c r="N24" i="129"/>
  <c r="M24" i="129"/>
  <c r="L24" i="129"/>
  <c r="K24" i="129"/>
  <c r="J24" i="129"/>
  <c r="I24" i="129"/>
  <c r="H24" i="129"/>
  <c r="G24" i="129"/>
  <c r="S24" i="129" s="1"/>
  <c r="C24" i="129"/>
  <c r="A24" i="129"/>
  <c r="AG23" i="129"/>
  <c r="AF23" i="129"/>
  <c r="AE23" i="129"/>
  <c r="AD23" i="129"/>
  <c r="AC23" i="129"/>
  <c r="AB23" i="129"/>
  <c r="AA23" i="129"/>
  <c r="AH23" i="129" s="1"/>
  <c r="Z23" i="129"/>
  <c r="Y23" i="129"/>
  <c r="X23" i="129"/>
  <c r="W23" i="129"/>
  <c r="V23" i="129"/>
  <c r="R23" i="129"/>
  <c r="Q23" i="129"/>
  <c r="P23" i="129"/>
  <c r="O23" i="129"/>
  <c r="N23" i="129"/>
  <c r="M23" i="129"/>
  <c r="L23" i="129"/>
  <c r="K23" i="129"/>
  <c r="J23" i="129"/>
  <c r="I23" i="129"/>
  <c r="S23" i="129" s="1"/>
  <c r="H23" i="129"/>
  <c r="G23" i="129"/>
  <c r="C23" i="129"/>
  <c r="A23" i="129"/>
  <c r="AG22" i="129"/>
  <c r="AF22" i="129"/>
  <c r="AE22" i="129"/>
  <c r="AD22" i="129"/>
  <c r="AC22" i="129"/>
  <c r="AB22" i="129"/>
  <c r="AA22" i="129"/>
  <c r="Z22" i="129"/>
  <c r="Y22" i="129"/>
  <c r="X22" i="129"/>
  <c r="W22" i="129"/>
  <c r="AH22" i="129" s="1"/>
  <c r="V22" i="129"/>
  <c r="R22" i="129"/>
  <c r="Q22" i="129"/>
  <c r="P22" i="129"/>
  <c r="O22" i="129"/>
  <c r="N22" i="129"/>
  <c r="M22" i="129"/>
  <c r="L22" i="129"/>
  <c r="K22" i="129"/>
  <c r="J22" i="129"/>
  <c r="I22" i="129"/>
  <c r="H22" i="129"/>
  <c r="G22" i="129"/>
  <c r="S22" i="129" s="1"/>
  <c r="C22" i="129"/>
  <c r="A22" i="129"/>
  <c r="AG21" i="129"/>
  <c r="AF21" i="129"/>
  <c r="AE21" i="129"/>
  <c r="AD21" i="129"/>
  <c r="AC21" i="129"/>
  <c r="AB21" i="129"/>
  <c r="AA21" i="129"/>
  <c r="Z21" i="129"/>
  <c r="Y21" i="129"/>
  <c r="X21" i="129"/>
  <c r="W21" i="129"/>
  <c r="V21" i="129"/>
  <c r="AH21" i="129" s="1"/>
  <c r="R21" i="129"/>
  <c r="Q21" i="129"/>
  <c r="P21" i="129"/>
  <c r="O21" i="129"/>
  <c r="N21" i="129"/>
  <c r="M21" i="129"/>
  <c r="L21" i="129"/>
  <c r="K21" i="129"/>
  <c r="J21" i="129"/>
  <c r="I21" i="129"/>
  <c r="H21" i="129"/>
  <c r="S21" i="129" s="1"/>
  <c r="G21" i="129"/>
  <c r="C21" i="129"/>
  <c r="A21" i="129"/>
  <c r="AG20" i="129"/>
  <c r="AF20" i="129"/>
  <c r="AE20" i="129"/>
  <c r="AD20" i="129"/>
  <c r="AC20" i="129"/>
  <c r="AB20" i="129"/>
  <c r="AA20" i="129"/>
  <c r="Z20" i="129"/>
  <c r="Y20" i="129"/>
  <c r="X20" i="129"/>
  <c r="W20" i="129"/>
  <c r="V20" i="129"/>
  <c r="AH20" i="129" s="1"/>
  <c r="R20" i="129"/>
  <c r="Q20" i="129"/>
  <c r="P20" i="129"/>
  <c r="O20" i="129"/>
  <c r="N20" i="129"/>
  <c r="M20" i="129"/>
  <c r="L20" i="129"/>
  <c r="K20" i="129"/>
  <c r="J20" i="129"/>
  <c r="I20" i="129"/>
  <c r="H20" i="129"/>
  <c r="G20" i="129"/>
  <c r="S20" i="129" s="1"/>
  <c r="C20" i="129"/>
  <c r="A20" i="129"/>
  <c r="AG19" i="129"/>
  <c r="AF19" i="129"/>
  <c r="AE19" i="129"/>
  <c r="AD19" i="129"/>
  <c r="AC19" i="129"/>
  <c r="AB19" i="129"/>
  <c r="AA19" i="129"/>
  <c r="AH19" i="129" s="1"/>
  <c r="Z19" i="129"/>
  <c r="Y19" i="129"/>
  <c r="X19" i="129"/>
  <c r="W19" i="129"/>
  <c r="V19" i="129"/>
  <c r="R19" i="129"/>
  <c r="Q19" i="129"/>
  <c r="P19" i="129"/>
  <c r="O19" i="129"/>
  <c r="N19" i="129"/>
  <c r="M19" i="129"/>
  <c r="L19" i="129"/>
  <c r="K19" i="129"/>
  <c r="J19" i="129"/>
  <c r="I19" i="129"/>
  <c r="S19" i="129" s="1"/>
  <c r="H19" i="129"/>
  <c r="G19" i="129"/>
  <c r="C19" i="129"/>
  <c r="A19" i="129"/>
  <c r="AG18" i="129"/>
  <c r="AF18" i="129"/>
  <c r="AE18" i="129"/>
  <c r="AD18" i="129"/>
  <c r="AC18" i="129"/>
  <c r="AB18" i="129"/>
  <c r="AA18" i="129"/>
  <c r="Z18" i="129"/>
  <c r="Y18" i="129"/>
  <c r="X18" i="129"/>
  <c r="W18" i="129"/>
  <c r="AH18" i="129" s="1"/>
  <c r="V18" i="129"/>
  <c r="R18" i="129"/>
  <c r="Q18" i="129"/>
  <c r="P18" i="129"/>
  <c r="O18" i="129"/>
  <c r="N18" i="129"/>
  <c r="M18" i="129"/>
  <c r="L18" i="129"/>
  <c r="K18" i="129"/>
  <c r="J18" i="129"/>
  <c r="I18" i="129"/>
  <c r="H18" i="129"/>
  <c r="G18" i="129"/>
  <c r="S18" i="129" s="1"/>
  <c r="C18" i="129"/>
  <c r="A18" i="129"/>
  <c r="AG17" i="129"/>
  <c r="AF17" i="129"/>
  <c r="AE17" i="129"/>
  <c r="AD17" i="129"/>
  <c r="AC17" i="129"/>
  <c r="AB17" i="129"/>
  <c r="AA17" i="129"/>
  <c r="Z17" i="129"/>
  <c r="Y17" i="129"/>
  <c r="X17" i="129"/>
  <c r="W17" i="129"/>
  <c r="V17" i="129"/>
  <c r="AH17" i="129" s="1"/>
  <c r="R17" i="129"/>
  <c r="Q17" i="129"/>
  <c r="P17" i="129"/>
  <c r="O17" i="129"/>
  <c r="N17" i="129"/>
  <c r="M17" i="129"/>
  <c r="L17" i="129"/>
  <c r="K17" i="129"/>
  <c r="J17" i="129"/>
  <c r="I17" i="129"/>
  <c r="H17" i="129"/>
  <c r="S17" i="129" s="1"/>
  <c r="G17" i="129"/>
  <c r="C17" i="129"/>
  <c r="A17" i="129"/>
  <c r="AG16" i="129"/>
  <c r="AF16" i="129"/>
  <c r="AE16" i="129"/>
  <c r="AD16" i="129"/>
  <c r="AC16" i="129"/>
  <c r="AB16" i="129"/>
  <c r="AA16" i="129"/>
  <c r="Z16" i="129"/>
  <c r="Y16" i="129"/>
  <c r="X16" i="129"/>
  <c r="W16" i="129"/>
  <c r="V16" i="129"/>
  <c r="AH16" i="129" s="1"/>
  <c r="R16" i="129"/>
  <c r="Q16" i="129"/>
  <c r="P16" i="129"/>
  <c r="O16" i="129"/>
  <c r="N16" i="129"/>
  <c r="M16" i="129"/>
  <c r="L16" i="129"/>
  <c r="K16" i="129"/>
  <c r="J16" i="129"/>
  <c r="I16" i="129"/>
  <c r="H16" i="129"/>
  <c r="G16" i="129"/>
  <c r="S16" i="129" s="1"/>
  <c r="C16" i="129"/>
  <c r="A16" i="129"/>
  <c r="C17" i="149"/>
  <c r="C18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32" i="149"/>
  <c r="C33" i="149"/>
  <c r="C34" i="149"/>
  <c r="C35" i="149"/>
  <c r="C36" i="149"/>
  <c r="C37" i="149"/>
  <c r="C38" i="149"/>
  <c r="C39" i="149"/>
  <c r="C40" i="149"/>
  <c r="C41" i="149"/>
  <c r="C42" i="149"/>
  <c r="C43" i="149"/>
  <c r="C44" i="149"/>
  <c r="C45" i="149"/>
  <c r="C46" i="149"/>
  <c r="C47" i="149"/>
  <c r="C48" i="149"/>
  <c r="C49" i="149"/>
  <c r="C50" i="149"/>
  <c r="C51" i="149"/>
  <c r="C52" i="149"/>
  <c r="C53" i="149"/>
  <c r="C54" i="149"/>
  <c r="C55" i="149"/>
  <c r="C56" i="149"/>
  <c r="C57" i="149"/>
  <c r="C58" i="149"/>
  <c r="C59" i="149"/>
  <c r="C60" i="149"/>
  <c r="C61" i="149"/>
  <c r="C62" i="149"/>
  <c r="C63" i="149"/>
  <c r="C64" i="149"/>
  <c r="C65" i="149"/>
  <c r="C66" i="149"/>
  <c r="C67" i="149"/>
  <c r="C68" i="149"/>
  <c r="C69" i="149"/>
  <c r="C70" i="149"/>
  <c r="C71" i="149"/>
  <c r="C72" i="149"/>
  <c r="C73" i="149"/>
  <c r="C74" i="149"/>
  <c r="C75" i="149"/>
  <c r="C76" i="149"/>
  <c r="C77" i="149"/>
  <c r="C78" i="149"/>
  <c r="C79" i="149"/>
  <c r="C80" i="149"/>
  <c r="C81" i="149"/>
  <c r="C82" i="149"/>
  <c r="C83" i="149"/>
  <c r="C84" i="149"/>
  <c r="C85" i="149"/>
  <c r="C86" i="149"/>
  <c r="C87" i="149"/>
  <c r="C88" i="149"/>
  <c r="C89" i="149"/>
  <c r="C90" i="149"/>
  <c r="C91" i="149"/>
  <c r="C92" i="149"/>
  <c r="C93" i="149"/>
  <c r="C94" i="149"/>
  <c r="C95" i="149"/>
  <c r="C96" i="149"/>
  <c r="C97" i="149"/>
  <c r="C98" i="149"/>
  <c r="C99" i="149"/>
  <c r="C100" i="149"/>
  <c r="C101" i="149"/>
  <c r="C102" i="149"/>
  <c r="C103" i="149"/>
  <c r="C104" i="149"/>
  <c r="C105" i="149"/>
  <c r="C106" i="149"/>
  <c r="C107" i="149"/>
  <c r="C108" i="149"/>
  <c r="C109" i="149"/>
  <c r="C110" i="149"/>
  <c r="C111" i="149"/>
  <c r="C112" i="149"/>
  <c r="C113" i="149"/>
  <c r="C114" i="149"/>
  <c r="C115" i="149"/>
  <c r="C116" i="149"/>
  <c r="C117" i="149"/>
  <c r="C118" i="149"/>
  <c r="C119" i="149"/>
  <c r="C120" i="149"/>
  <c r="C121" i="149"/>
  <c r="C122" i="149"/>
  <c r="C123" i="149"/>
  <c r="C124" i="149"/>
  <c r="C125" i="149"/>
  <c r="C126" i="149"/>
  <c r="C127" i="149"/>
  <c r="C128" i="149"/>
  <c r="C129" i="149"/>
  <c r="C130" i="149"/>
  <c r="C131" i="149"/>
  <c r="C132" i="149"/>
  <c r="C133" i="149"/>
  <c r="C134" i="149"/>
  <c r="C135" i="149"/>
  <c r="C136" i="149"/>
  <c r="C137" i="149"/>
  <c r="C138" i="149"/>
  <c r="C139" i="149"/>
  <c r="C140" i="149"/>
  <c r="C141" i="149"/>
  <c r="C142" i="149"/>
  <c r="C143" i="149"/>
  <c r="C144" i="149"/>
  <c r="C145" i="149"/>
  <c r="C146" i="149"/>
  <c r="C147" i="149"/>
  <c r="C148" i="149"/>
  <c r="C149" i="149"/>
  <c r="C150" i="149"/>
  <c r="C151" i="149"/>
  <c r="C152" i="149"/>
  <c r="C153" i="149"/>
  <c r="C154" i="149"/>
  <c r="C155" i="149"/>
  <c r="C156" i="149"/>
  <c r="C157" i="149"/>
  <c r="C158" i="149"/>
  <c r="C159" i="149"/>
  <c r="C160" i="149"/>
  <c r="C161" i="149"/>
  <c r="C162" i="149"/>
  <c r="C163" i="149"/>
  <c r="C164" i="149"/>
  <c r="C165" i="149"/>
  <c r="C166" i="149"/>
  <c r="C167" i="149"/>
  <c r="C168" i="149"/>
  <c r="C169" i="149"/>
  <c r="C170" i="149"/>
  <c r="C171" i="149"/>
  <c r="C172" i="149"/>
  <c r="C173" i="149"/>
  <c r="C174" i="149"/>
  <c r="C175" i="149"/>
  <c r="C176" i="149"/>
  <c r="C177" i="149"/>
  <c r="C178" i="149"/>
  <c r="C179" i="149"/>
  <c r="C180" i="149"/>
  <c r="C181" i="149"/>
  <c r="C182" i="149"/>
  <c r="C183" i="149"/>
  <c r="C184" i="149"/>
  <c r="C185" i="149"/>
  <c r="C186" i="149"/>
  <c r="C187" i="149"/>
  <c r="C188" i="149"/>
  <c r="C189" i="149"/>
  <c r="C190" i="149"/>
  <c r="C191" i="149"/>
  <c r="C192" i="149"/>
  <c r="C193" i="149"/>
  <c r="C194" i="149"/>
  <c r="C195" i="149"/>
  <c r="C196" i="149"/>
  <c r="C197" i="149"/>
  <c r="C198" i="149"/>
  <c r="C199" i="149"/>
  <c r="C200" i="149"/>
  <c r="C201" i="149"/>
  <c r="C202" i="149"/>
  <c r="C203" i="149"/>
  <c r="C204" i="149"/>
  <c r="C205" i="149"/>
  <c r="C206" i="149"/>
  <c r="C207" i="149"/>
  <c r="C208" i="149"/>
  <c r="C209" i="149"/>
  <c r="C210" i="149"/>
  <c r="C211" i="149"/>
  <c r="C212" i="149"/>
  <c r="C213" i="149"/>
  <c r="C214" i="149"/>
  <c r="C215" i="149"/>
  <c r="C216" i="149"/>
  <c r="C217" i="149"/>
  <c r="C218" i="149"/>
  <c r="C219" i="149"/>
  <c r="C220" i="149"/>
  <c r="C221" i="149"/>
  <c r="C222" i="149"/>
  <c r="C223" i="149"/>
  <c r="C224" i="149"/>
  <c r="C225" i="149"/>
  <c r="C226" i="149"/>
  <c r="C227" i="149"/>
  <c r="C228" i="149"/>
  <c r="C229" i="149"/>
  <c r="C230" i="149"/>
  <c r="C231" i="149"/>
  <c r="C232" i="149"/>
  <c r="C233" i="149"/>
  <c r="C234" i="149"/>
  <c r="C235" i="149"/>
  <c r="C236" i="149"/>
  <c r="C237" i="149"/>
  <c r="C238" i="149"/>
  <c r="C239" i="149"/>
  <c r="C240" i="149"/>
  <c r="C241" i="149"/>
  <c r="C242" i="149"/>
  <c r="C243" i="149"/>
  <c r="C244" i="149"/>
  <c r="C245" i="149"/>
  <c r="C246" i="149"/>
  <c r="C247" i="149"/>
  <c r="C248" i="149"/>
  <c r="C249" i="149"/>
  <c r="C250" i="149"/>
  <c r="C251" i="149"/>
  <c r="C252" i="149"/>
  <c r="C253" i="149"/>
  <c r="C254" i="149"/>
  <c r="C255" i="149"/>
  <c r="C256" i="149"/>
  <c r="C257" i="149"/>
  <c r="C258" i="149"/>
  <c r="C259" i="149"/>
  <c r="C260" i="149"/>
  <c r="C261" i="149"/>
  <c r="C262" i="149"/>
  <c r="C263" i="149"/>
  <c r="C264" i="149"/>
  <c r="C265" i="149"/>
  <c r="C266" i="149"/>
  <c r="C267" i="149"/>
  <c r="C268" i="149"/>
  <c r="C269" i="149"/>
  <c r="C270" i="149"/>
  <c r="C271" i="149"/>
  <c r="C272" i="149"/>
  <c r="C273" i="149"/>
  <c r="C274" i="149"/>
  <c r="C275" i="149"/>
  <c r="C276" i="149"/>
  <c r="C277" i="149"/>
  <c r="C278" i="149"/>
  <c r="C279" i="149"/>
  <c r="C280" i="149"/>
  <c r="C281" i="149"/>
  <c r="C282" i="149"/>
  <c r="C283" i="149"/>
  <c r="C284" i="149"/>
  <c r="C285" i="149"/>
  <c r="C286" i="149"/>
  <c r="C287" i="149"/>
  <c r="C288" i="149"/>
  <c r="C289" i="149"/>
  <c r="C290" i="149"/>
  <c r="C291" i="149"/>
  <c r="C292" i="149"/>
  <c r="C293" i="149"/>
  <c r="C294" i="149"/>
  <c r="C295" i="149"/>
  <c r="C296" i="149"/>
  <c r="C297" i="149"/>
  <c r="C298" i="149"/>
  <c r="C299" i="149"/>
  <c r="C300" i="149"/>
  <c r="C301" i="149"/>
  <c r="C302" i="149"/>
  <c r="C303" i="149"/>
  <c r="C304" i="149"/>
  <c r="C305" i="149"/>
  <c r="C306" i="149"/>
  <c r="C307" i="149"/>
  <c r="C308" i="149"/>
  <c r="C309" i="149"/>
  <c r="C310" i="149"/>
  <c r="C311" i="149"/>
  <c r="C312" i="149"/>
  <c r="C313" i="149"/>
  <c r="C314" i="149"/>
  <c r="C315" i="149"/>
  <c r="C316" i="149"/>
  <c r="C317" i="149"/>
  <c r="C318" i="149"/>
  <c r="C319" i="149"/>
  <c r="C320" i="149"/>
  <c r="C321" i="149"/>
  <c r="C322" i="149"/>
  <c r="C323" i="149"/>
  <c r="C324" i="149"/>
  <c r="C325" i="149"/>
  <c r="C326" i="149"/>
  <c r="C327" i="149"/>
  <c r="C328" i="149"/>
  <c r="C329" i="149"/>
  <c r="C330" i="149"/>
  <c r="C331" i="149"/>
  <c r="C332" i="149"/>
  <c r="C333" i="149"/>
  <c r="C334" i="149"/>
  <c r="C335" i="149"/>
  <c r="C336" i="149"/>
  <c r="C337" i="149"/>
  <c r="C338" i="149"/>
  <c r="C339" i="149"/>
  <c r="C340" i="149"/>
  <c r="C341" i="149"/>
  <c r="C342" i="149"/>
  <c r="C343" i="149"/>
  <c r="C344" i="149"/>
  <c r="C345" i="149"/>
  <c r="C346" i="149"/>
  <c r="C347" i="149"/>
  <c r="C348" i="149"/>
  <c r="C349" i="149"/>
  <c r="C350" i="149"/>
  <c r="C351" i="149"/>
  <c r="C352" i="149"/>
  <c r="C353" i="149"/>
  <c r="C354" i="149"/>
  <c r="C355" i="149"/>
  <c r="C356" i="149"/>
  <c r="C357" i="149"/>
  <c r="C358" i="149"/>
  <c r="C359" i="149"/>
  <c r="C360" i="149"/>
  <c r="C361" i="149"/>
  <c r="C362" i="149"/>
  <c r="C363" i="149"/>
  <c r="C364" i="149"/>
  <c r="C365" i="149"/>
  <c r="C366" i="149"/>
  <c r="C367" i="149"/>
  <c r="C368" i="149"/>
  <c r="C369" i="149"/>
  <c r="C370" i="149"/>
  <c r="C371" i="149"/>
  <c r="C372" i="149"/>
  <c r="C373" i="149"/>
  <c r="C374" i="149"/>
  <c r="C375" i="149"/>
  <c r="C376" i="149"/>
  <c r="C377" i="149"/>
  <c r="C378" i="149"/>
  <c r="C379" i="149"/>
  <c r="C380" i="149"/>
  <c r="C381" i="149"/>
  <c r="C382" i="149"/>
  <c r="C383" i="149"/>
  <c r="C384" i="149"/>
  <c r="C385" i="149"/>
  <c r="C386" i="149"/>
  <c r="C387" i="149"/>
  <c r="C388" i="149"/>
  <c r="C389" i="149"/>
  <c r="C390" i="149"/>
  <c r="C391" i="149"/>
  <c r="C392" i="149"/>
  <c r="C393" i="149"/>
  <c r="C394" i="149"/>
  <c r="C395" i="149"/>
  <c r="C396" i="149"/>
  <c r="C397" i="149"/>
  <c r="C398" i="149"/>
  <c r="C399" i="149"/>
  <c r="C400" i="149"/>
  <c r="C401" i="149"/>
  <c r="C402" i="149"/>
  <c r="C403" i="149"/>
  <c r="C404" i="149"/>
  <c r="C405" i="149"/>
  <c r="C406" i="149"/>
  <c r="C407" i="149"/>
  <c r="C408" i="149"/>
  <c r="C409" i="149"/>
  <c r="C410" i="149"/>
  <c r="C411" i="149"/>
  <c r="C412" i="149"/>
  <c r="C413" i="149"/>
  <c r="C414" i="149"/>
  <c r="C415" i="149"/>
  <c r="C416" i="149"/>
  <c r="C417" i="149"/>
  <c r="C418" i="149"/>
  <c r="C419" i="149"/>
  <c r="C420" i="149"/>
  <c r="C421" i="149"/>
  <c r="C422" i="149"/>
  <c r="C423" i="149"/>
  <c r="C424" i="149"/>
  <c r="C425" i="149"/>
  <c r="C426" i="149"/>
  <c r="C427" i="149"/>
  <c r="C428" i="149"/>
  <c r="C429" i="149"/>
  <c r="C430" i="149"/>
  <c r="C431" i="149"/>
  <c r="C432" i="149"/>
  <c r="C433" i="149"/>
  <c r="C434" i="149"/>
  <c r="C435" i="149"/>
  <c r="C436" i="149"/>
  <c r="C437" i="149"/>
  <c r="C438" i="149"/>
  <c r="C439" i="149"/>
  <c r="C440" i="149"/>
  <c r="C441" i="149"/>
  <c r="C442" i="149"/>
  <c r="C443" i="149"/>
  <c r="C444" i="149"/>
  <c r="C445" i="149"/>
  <c r="C446" i="149"/>
  <c r="C447" i="149"/>
  <c r="C448" i="149"/>
  <c r="C449" i="149"/>
  <c r="C450" i="149"/>
  <c r="C451" i="149"/>
  <c r="C452" i="149"/>
  <c r="C453" i="149"/>
  <c r="C454" i="149"/>
  <c r="C455" i="149"/>
  <c r="C456" i="149"/>
  <c r="C457" i="149"/>
  <c r="C458" i="149"/>
  <c r="C459" i="149"/>
  <c r="C460" i="149"/>
  <c r="C461" i="149"/>
  <c r="C462" i="149"/>
  <c r="C463" i="149"/>
  <c r="C464" i="149"/>
  <c r="C465" i="149"/>
  <c r="C466" i="149"/>
  <c r="C467" i="149"/>
  <c r="C468" i="149"/>
  <c r="C469" i="149"/>
  <c r="C470" i="149"/>
  <c r="C471" i="149"/>
  <c r="C472" i="149"/>
  <c r="C473" i="149"/>
  <c r="C474" i="149"/>
  <c r="C475" i="149"/>
  <c r="C476" i="149"/>
  <c r="C477" i="149"/>
  <c r="C478" i="149"/>
  <c r="C479" i="149"/>
  <c r="C480" i="149"/>
  <c r="C481" i="149"/>
  <c r="C482" i="149"/>
  <c r="C483" i="149"/>
  <c r="C484" i="149"/>
  <c r="C485" i="149"/>
  <c r="C486" i="149"/>
  <c r="C487" i="149"/>
  <c r="C488" i="149"/>
  <c r="C489" i="149"/>
  <c r="C490" i="149"/>
  <c r="C491" i="149"/>
  <c r="C492" i="149"/>
  <c r="C493" i="149"/>
  <c r="C494" i="149"/>
  <c r="C495" i="149"/>
  <c r="C496" i="149"/>
  <c r="C497" i="149"/>
  <c r="C498" i="149"/>
  <c r="C499" i="149"/>
  <c r="C500" i="149"/>
  <c r="C501" i="149"/>
  <c r="C502" i="149"/>
  <c r="C503" i="149"/>
  <c r="C504" i="149"/>
  <c r="C505" i="149"/>
  <c r="C506" i="149"/>
  <c r="C507" i="149"/>
  <c r="C508" i="149"/>
  <c r="C509" i="149"/>
  <c r="C510" i="149"/>
  <c r="C511" i="149"/>
  <c r="C512" i="149"/>
  <c r="C513" i="149"/>
  <c r="C514" i="149"/>
  <c r="C515" i="149"/>
  <c r="C516" i="149"/>
  <c r="C517" i="149"/>
  <c r="C518" i="149"/>
  <c r="C519" i="149"/>
  <c r="C520" i="149"/>
  <c r="C521" i="149"/>
  <c r="C522" i="149"/>
  <c r="C523" i="149"/>
  <c r="C524" i="149"/>
  <c r="C525" i="149"/>
  <c r="C526" i="149"/>
  <c r="C527" i="149"/>
  <c r="C528" i="149"/>
  <c r="C529" i="149"/>
  <c r="C530" i="149"/>
  <c r="C531" i="149"/>
  <c r="C532" i="149"/>
  <c r="C533" i="149"/>
  <c r="C534" i="149"/>
  <c r="C535" i="149"/>
  <c r="C536" i="149"/>
  <c r="C537" i="149"/>
  <c r="C538" i="149"/>
  <c r="C539" i="149"/>
  <c r="C540" i="149"/>
  <c r="C541" i="149"/>
  <c r="C542" i="149"/>
  <c r="C543" i="149"/>
  <c r="C544" i="149"/>
  <c r="C545" i="149"/>
  <c r="C546" i="149"/>
  <c r="C547" i="149"/>
  <c r="C548" i="149"/>
  <c r="C549" i="149"/>
  <c r="C550" i="149"/>
  <c r="C551" i="149"/>
  <c r="C552" i="149"/>
  <c r="C553" i="149"/>
  <c r="C554" i="149"/>
  <c r="C555" i="149"/>
  <c r="C556" i="149"/>
  <c r="C557" i="149"/>
  <c r="C558" i="149"/>
  <c r="C559" i="149"/>
  <c r="C560" i="149"/>
  <c r="C561" i="149"/>
  <c r="C562" i="149"/>
  <c r="C563" i="149"/>
  <c r="C564" i="149"/>
  <c r="C565" i="149"/>
  <c r="C566" i="149"/>
  <c r="C567" i="149"/>
  <c r="C568" i="149"/>
  <c r="C569" i="149"/>
  <c r="C570" i="149"/>
  <c r="C571" i="149"/>
  <c r="C572" i="149"/>
  <c r="C573" i="149"/>
  <c r="C574" i="149"/>
  <c r="C575" i="149"/>
  <c r="C576" i="149"/>
  <c r="C577" i="149"/>
  <c r="C578" i="149"/>
  <c r="C579" i="149"/>
  <c r="C580" i="149"/>
  <c r="C581" i="149"/>
  <c r="C582" i="149"/>
  <c r="C583" i="149"/>
  <c r="C584" i="149"/>
  <c r="C585" i="149"/>
  <c r="C586" i="149"/>
  <c r="C587" i="149"/>
  <c r="C588" i="149"/>
  <c r="C589" i="149"/>
  <c r="C590" i="149"/>
  <c r="C591" i="149"/>
  <c r="C592" i="149"/>
  <c r="C593" i="149"/>
  <c r="C594" i="149"/>
  <c r="C595" i="149"/>
  <c r="C596" i="149"/>
  <c r="C597" i="149"/>
  <c r="C598" i="149"/>
  <c r="C599" i="149"/>
  <c r="C600" i="149"/>
  <c r="C601" i="149"/>
  <c r="C602" i="149"/>
  <c r="C603" i="149"/>
  <c r="C604" i="149"/>
  <c r="C605" i="149"/>
  <c r="C606" i="149"/>
  <c r="C607" i="149"/>
  <c r="C608" i="149"/>
  <c r="C609" i="149"/>
  <c r="C610" i="149"/>
  <c r="C611" i="149"/>
  <c r="C612" i="149"/>
  <c r="C613" i="149"/>
  <c r="C614" i="149"/>
  <c r="C615" i="149"/>
  <c r="C616" i="149"/>
  <c r="C617" i="149"/>
  <c r="C618" i="149"/>
  <c r="C619" i="149"/>
  <c r="C620" i="149"/>
  <c r="C621" i="149"/>
  <c r="C622" i="149"/>
  <c r="C623" i="149"/>
  <c r="C624" i="149"/>
  <c r="C625" i="149"/>
  <c r="C626" i="149"/>
  <c r="C627" i="149"/>
  <c r="C628" i="149"/>
  <c r="C629" i="149"/>
  <c r="C630" i="149"/>
  <c r="C631" i="149"/>
  <c r="C632" i="149"/>
  <c r="C633" i="149"/>
  <c r="C634" i="149"/>
  <c r="C635" i="149"/>
  <c r="C636" i="149"/>
  <c r="C637" i="149"/>
  <c r="C638" i="149"/>
  <c r="C639" i="149"/>
  <c r="C640" i="149"/>
  <c r="C641" i="149"/>
  <c r="C642" i="149"/>
  <c r="C643" i="149"/>
  <c r="C644" i="149"/>
  <c r="C645" i="149"/>
  <c r="C646" i="149"/>
  <c r="C647" i="149"/>
  <c r="C648" i="149"/>
  <c r="C649" i="149"/>
  <c r="C650" i="149"/>
  <c r="C651" i="149"/>
  <c r="C652" i="149"/>
  <c r="C653" i="149"/>
  <c r="C654" i="149"/>
  <c r="C655" i="149"/>
  <c r="C656" i="149"/>
  <c r="C657" i="149"/>
  <c r="C658" i="149"/>
  <c r="C659" i="149"/>
  <c r="C660" i="149"/>
  <c r="C661" i="149"/>
  <c r="C662" i="149"/>
  <c r="C663" i="149"/>
  <c r="C664" i="149"/>
  <c r="C665" i="149"/>
  <c r="C666" i="149"/>
  <c r="C667" i="149"/>
  <c r="C668" i="149"/>
  <c r="C669" i="149"/>
  <c r="C670" i="149"/>
  <c r="C671" i="149"/>
  <c r="C672" i="149"/>
  <c r="C673" i="149"/>
  <c r="C674" i="149"/>
  <c r="C675" i="149"/>
  <c r="C676" i="149"/>
  <c r="C677" i="149"/>
  <c r="C678" i="149"/>
  <c r="C679" i="149"/>
  <c r="C680" i="149"/>
  <c r="C681" i="149"/>
  <c r="C682" i="149"/>
  <c r="C683" i="149"/>
  <c r="C684" i="149"/>
  <c r="C685" i="149"/>
  <c r="C686" i="149"/>
  <c r="C687" i="149"/>
  <c r="C688" i="149"/>
  <c r="C689" i="149"/>
  <c r="C690" i="149"/>
  <c r="C691" i="149"/>
  <c r="C692" i="149"/>
  <c r="C693" i="149"/>
  <c r="C694" i="149"/>
  <c r="C695" i="149"/>
  <c r="C696" i="149"/>
  <c r="C697" i="149"/>
  <c r="C698" i="149"/>
  <c r="C699" i="149"/>
  <c r="C700" i="149"/>
  <c r="C701" i="149"/>
  <c r="C702" i="149"/>
  <c r="C703" i="149"/>
  <c r="C704" i="149"/>
  <c r="C705" i="149"/>
  <c r="C706" i="149"/>
  <c r="C707" i="149"/>
  <c r="C708" i="149"/>
  <c r="C709" i="149"/>
  <c r="C710" i="149"/>
  <c r="C711" i="149"/>
  <c r="C712" i="149"/>
  <c r="C713" i="149"/>
  <c r="C714" i="149"/>
  <c r="C715" i="149"/>
  <c r="C716" i="149"/>
  <c r="C717" i="149"/>
  <c r="C718" i="149"/>
  <c r="C719" i="149"/>
  <c r="C720" i="149"/>
  <c r="C721" i="149"/>
  <c r="C722" i="149"/>
  <c r="C723" i="149"/>
  <c r="C724" i="149"/>
  <c r="C725" i="149"/>
  <c r="C726" i="149"/>
  <c r="C727" i="149"/>
  <c r="C728" i="149"/>
  <c r="C729" i="149"/>
  <c r="C730" i="149"/>
  <c r="C731" i="149"/>
  <c r="C732" i="149"/>
  <c r="C733" i="149"/>
  <c r="C734" i="149"/>
  <c r="C735" i="149"/>
  <c r="C736" i="149"/>
  <c r="C737" i="149"/>
  <c r="C738" i="149"/>
  <c r="C739" i="149"/>
  <c r="C740" i="149"/>
  <c r="C741" i="149"/>
  <c r="C742" i="149"/>
  <c r="C743" i="149"/>
  <c r="C744" i="149"/>
  <c r="C745" i="149"/>
  <c r="C746" i="149"/>
  <c r="C747" i="149"/>
  <c r="C748" i="149"/>
  <c r="C749" i="149"/>
  <c r="C750" i="149"/>
  <c r="C751" i="149"/>
  <c r="C752" i="149"/>
  <c r="C753" i="149"/>
  <c r="C754" i="149"/>
  <c r="C755" i="149"/>
  <c r="C756" i="149"/>
  <c r="C757" i="149"/>
  <c r="C758" i="149"/>
  <c r="C759" i="149"/>
  <c r="C760" i="149"/>
  <c r="C761" i="149"/>
  <c r="C762" i="149"/>
  <c r="C763" i="149"/>
  <c r="C764" i="149"/>
  <c r="C765" i="149"/>
  <c r="C766" i="149"/>
  <c r="C767" i="149"/>
  <c r="C768" i="149"/>
  <c r="C769" i="149"/>
  <c r="C770" i="149"/>
  <c r="C771" i="149"/>
  <c r="C772" i="149"/>
  <c r="C773" i="149"/>
  <c r="C774" i="149"/>
  <c r="C775" i="149"/>
  <c r="C776" i="149"/>
  <c r="C777" i="149"/>
  <c r="C778" i="149"/>
  <c r="C779" i="149"/>
  <c r="C780" i="149"/>
  <c r="C781" i="149"/>
  <c r="C782" i="149"/>
  <c r="C783" i="149"/>
  <c r="C784" i="149"/>
  <c r="C785" i="149"/>
  <c r="C786" i="149"/>
  <c r="C787" i="149"/>
  <c r="C788" i="149"/>
  <c r="C789" i="149"/>
  <c r="C790" i="149"/>
  <c r="C791" i="149"/>
  <c r="C792" i="149"/>
  <c r="C793" i="149"/>
  <c r="C794" i="149"/>
  <c r="C795" i="149"/>
  <c r="C796" i="149"/>
  <c r="C797" i="149"/>
  <c r="C798" i="149"/>
  <c r="C799" i="149"/>
  <c r="C800" i="149"/>
  <c r="C801" i="149"/>
  <c r="C802" i="149"/>
  <c r="C803" i="149"/>
  <c r="C804" i="149"/>
  <c r="C805" i="149"/>
  <c r="C806" i="149"/>
  <c r="C807" i="149"/>
  <c r="C808" i="149"/>
  <c r="C809" i="149"/>
  <c r="C810" i="149"/>
  <c r="C811" i="149"/>
  <c r="C812" i="149"/>
  <c r="C813" i="149"/>
  <c r="C814" i="149"/>
  <c r="C815" i="149"/>
  <c r="C816" i="149"/>
  <c r="C817" i="149"/>
  <c r="C818" i="149"/>
  <c r="C819" i="149"/>
  <c r="C820" i="149"/>
  <c r="C821" i="149"/>
  <c r="C822" i="149"/>
  <c r="C823" i="149"/>
  <c r="C824" i="149"/>
  <c r="C825" i="149"/>
  <c r="C826" i="149"/>
  <c r="C827" i="149"/>
  <c r="C828" i="149"/>
  <c r="C829" i="149"/>
  <c r="C830" i="149"/>
  <c r="C831" i="149"/>
  <c r="C832" i="149"/>
  <c r="C833" i="149"/>
  <c r="C834" i="149"/>
  <c r="C835" i="149"/>
  <c r="C836" i="149"/>
  <c r="C837" i="149"/>
  <c r="C838" i="149"/>
  <c r="C839" i="149"/>
  <c r="C840" i="149"/>
  <c r="C841" i="149"/>
  <c r="C842" i="149"/>
  <c r="C843" i="149"/>
  <c r="C844" i="149"/>
  <c r="C845" i="149"/>
  <c r="C846" i="149"/>
  <c r="C847" i="149"/>
  <c r="C848" i="149"/>
  <c r="C849" i="149"/>
  <c r="C850" i="149"/>
  <c r="C851" i="149"/>
  <c r="C852" i="149"/>
  <c r="C853" i="149"/>
  <c r="C854" i="149"/>
  <c r="C855" i="149"/>
  <c r="C856" i="149"/>
  <c r="C857" i="149"/>
  <c r="C858" i="149"/>
  <c r="C859" i="149"/>
  <c r="C860" i="149"/>
  <c r="C861" i="149"/>
  <c r="C862" i="149"/>
  <c r="C863" i="149"/>
  <c r="C864" i="149"/>
  <c r="C865" i="149"/>
  <c r="C866" i="149"/>
  <c r="C867" i="149"/>
  <c r="C868" i="149"/>
  <c r="C869" i="149"/>
  <c r="C870" i="149"/>
  <c r="C871" i="149"/>
  <c r="C872" i="149"/>
  <c r="C873" i="149"/>
  <c r="C874" i="149"/>
  <c r="C875" i="149"/>
  <c r="C876" i="149"/>
  <c r="C877" i="149"/>
  <c r="C878" i="149"/>
  <c r="C879" i="149"/>
  <c r="C880" i="149"/>
  <c r="C881" i="149"/>
  <c r="C882" i="149"/>
  <c r="C883" i="149"/>
  <c r="C884" i="149"/>
  <c r="C885" i="149"/>
  <c r="C886" i="149"/>
  <c r="C887" i="149"/>
  <c r="C888" i="149"/>
  <c r="C889" i="149"/>
  <c r="C890" i="149"/>
  <c r="C891" i="149"/>
  <c r="C892" i="149"/>
  <c r="C893" i="149"/>
  <c r="C894" i="149"/>
  <c r="C895" i="149"/>
  <c r="C896" i="149"/>
  <c r="C897" i="149"/>
  <c r="C898" i="149"/>
  <c r="C899" i="149"/>
  <c r="C900" i="149"/>
  <c r="C901" i="149"/>
  <c r="C902" i="149"/>
  <c r="C903" i="149"/>
  <c r="C904" i="149"/>
  <c r="C905" i="149"/>
  <c r="C906" i="149"/>
  <c r="C907" i="149"/>
  <c r="C908" i="149"/>
  <c r="C909" i="149"/>
  <c r="C910" i="149"/>
  <c r="C911" i="149"/>
  <c r="C912" i="149"/>
  <c r="C913" i="149"/>
  <c r="C914" i="149"/>
  <c r="C915" i="149"/>
  <c r="C916" i="149"/>
  <c r="C917" i="149"/>
  <c r="C918" i="149"/>
  <c r="C919" i="149"/>
  <c r="C920" i="149"/>
  <c r="C921" i="149"/>
  <c r="C922" i="149"/>
  <c r="C923" i="149"/>
  <c r="C924" i="149"/>
  <c r="C925" i="149"/>
  <c r="C926" i="149"/>
  <c r="C927" i="149"/>
  <c r="C928" i="149"/>
  <c r="C929" i="149"/>
  <c r="C930" i="149"/>
  <c r="C931" i="149"/>
  <c r="C932" i="149"/>
  <c r="C933" i="149"/>
  <c r="C934" i="149"/>
  <c r="C935" i="149"/>
  <c r="C936" i="149"/>
  <c r="C937" i="149"/>
  <c r="C938" i="149"/>
  <c r="C939" i="149"/>
  <c r="C940" i="149"/>
  <c r="C941" i="149"/>
  <c r="C942" i="149"/>
  <c r="C943" i="149"/>
  <c r="C944" i="149"/>
  <c r="C945" i="149"/>
  <c r="C946" i="149"/>
  <c r="C947" i="149"/>
  <c r="C948" i="149"/>
  <c r="C949" i="149"/>
  <c r="C950" i="149"/>
  <c r="C951" i="149"/>
  <c r="C952" i="149"/>
  <c r="C953" i="149"/>
  <c r="C954" i="149"/>
  <c r="C955" i="149"/>
  <c r="C956" i="149"/>
  <c r="C957" i="149"/>
  <c r="C958" i="149"/>
  <c r="C959" i="149"/>
  <c r="C960" i="149"/>
  <c r="C961" i="149"/>
  <c r="C962" i="149"/>
  <c r="C963" i="149"/>
  <c r="C964" i="149"/>
  <c r="C965" i="149"/>
  <c r="C966" i="149"/>
  <c r="C967" i="149"/>
  <c r="C968" i="149"/>
  <c r="C969" i="149"/>
  <c r="C970" i="149"/>
  <c r="C971" i="149"/>
  <c r="C972" i="149"/>
  <c r="C973" i="149"/>
  <c r="C974" i="149"/>
  <c r="C975" i="149"/>
  <c r="C976" i="149"/>
  <c r="C977" i="149"/>
  <c r="C978" i="149"/>
  <c r="C979" i="149"/>
  <c r="C980" i="149"/>
  <c r="C981" i="149"/>
  <c r="C982" i="149"/>
  <c r="C983" i="149"/>
  <c r="C984" i="149"/>
  <c r="C985" i="149"/>
  <c r="C986" i="149"/>
  <c r="C987" i="149"/>
  <c r="C988" i="149"/>
  <c r="C989" i="149"/>
  <c r="C990" i="149"/>
  <c r="C991" i="149"/>
  <c r="C992" i="149"/>
  <c r="C993" i="149"/>
  <c r="C994" i="149"/>
  <c r="C995" i="149"/>
  <c r="C996" i="149"/>
  <c r="C997" i="149"/>
  <c r="C998" i="149"/>
  <c r="C999" i="149"/>
  <c r="C1000" i="149"/>
  <c r="C1001" i="149"/>
  <c r="C1002" i="149"/>
  <c r="C1003" i="149"/>
  <c r="C1004" i="149"/>
  <c r="C1005" i="149"/>
  <c r="C1006" i="149"/>
  <c r="C1007" i="149"/>
  <c r="C1008" i="149"/>
  <c r="C1009" i="149"/>
  <c r="C1010" i="149"/>
  <c r="C1011" i="149"/>
  <c r="C1012" i="149"/>
  <c r="C1013" i="149"/>
  <c r="C1014" i="149"/>
  <c r="C1015" i="149"/>
  <c r="C1016" i="149"/>
  <c r="C1017" i="149"/>
  <c r="C1018" i="149"/>
  <c r="C1019" i="149"/>
  <c r="C1020" i="149"/>
  <c r="C1021" i="149"/>
  <c r="C1022" i="149"/>
  <c r="C1023" i="149"/>
  <c r="C1024" i="149"/>
  <c r="C1025" i="149"/>
  <c r="C1026" i="149"/>
  <c r="C1027" i="149"/>
  <c r="C1028" i="149"/>
  <c r="C1029" i="149"/>
  <c r="C1030" i="149"/>
  <c r="C1031" i="149"/>
  <c r="C1032" i="149"/>
  <c r="C1033" i="149"/>
  <c r="C1034" i="149"/>
  <c r="C1035" i="149"/>
  <c r="C1036" i="149"/>
  <c r="C1037" i="149"/>
  <c r="C1038" i="149"/>
  <c r="C1039" i="149"/>
  <c r="C1040" i="149"/>
  <c r="C1041" i="149"/>
  <c r="C1042" i="149"/>
  <c r="C1043" i="149"/>
  <c r="C1044" i="149"/>
  <c r="C1045" i="149"/>
  <c r="C1046" i="149"/>
  <c r="C1047" i="149"/>
  <c r="C1048" i="149"/>
  <c r="C1049" i="149"/>
  <c r="C1050" i="149"/>
  <c r="C1051" i="149"/>
  <c r="C1052" i="149"/>
  <c r="C1053" i="149"/>
  <c r="C1054" i="149"/>
  <c r="C1055" i="149"/>
  <c r="C1056" i="149"/>
  <c r="C1057" i="149"/>
  <c r="C1058" i="149"/>
  <c r="C1059" i="149"/>
  <c r="C1060" i="149"/>
  <c r="C1061" i="149"/>
  <c r="C1062" i="149"/>
  <c r="C1063" i="149"/>
  <c r="C1064" i="149"/>
  <c r="C1065" i="149"/>
  <c r="C1066" i="149"/>
  <c r="C1067" i="149"/>
  <c r="C1068" i="149"/>
  <c r="C1069" i="149"/>
  <c r="C1070" i="149"/>
  <c r="C1071" i="149"/>
  <c r="C1072" i="149"/>
  <c r="C1073" i="149"/>
  <c r="C1074" i="149"/>
  <c r="C1075" i="149"/>
  <c r="C1076" i="149"/>
  <c r="C1077" i="149"/>
  <c r="C1078" i="149"/>
  <c r="C1079" i="149"/>
  <c r="C1080" i="149"/>
  <c r="C1081" i="149"/>
  <c r="C1082" i="149"/>
  <c r="C1083" i="149"/>
  <c r="C1084" i="149"/>
  <c r="C1085" i="149"/>
  <c r="C1086" i="149"/>
  <c r="C1087" i="149"/>
  <c r="C1088" i="149"/>
  <c r="C1089" i="149"/>
  <c r="C1090" i="149"/>
  <c r="C1091" i="149"/>
  <c r="C1092" i="149"/>
  <c r="C1093" i="149"/>
  <c r="C1094" i="149"/>
  <c r="C1095" i="149"/>
  <c r="C1096" i="149"/>
  <c r="C1097" i="149"/>
  <c r="C1098" i="149"/>
  <c r="C1099" i="149"/>
  <c r="C1100" i="149"/>
  <c r="C1101" i="149"/>
  <c r="C1102" i="149"/>
  <c r="C1103" i="149"/>
  <c r="C1104" i="149"/>
  <c r="C1105" i="149"/>
  <c r="C1106" i="149"/>
  <c r="C1107" i="149"/>
  <c r="C1108" i="149"/>
  <c r="C1109" i="149"/>
  <c r="C1110" i="149"/>
  <c r="C1111" i="149"/>
  <c r="C1112" i="149"/>
  <c r="C1113" i="149"/>
  <c r="C1114" i="149"/>
  <c r="C1115" i="149"/>
  <c r="C1116" i="149"/>
  <c r="C1117" i="149"/>
  <c r="C1118" i="149"/>
  <c r="C1119" i="149"/>
  <c r="C1120" i="149"/>
  <c r="C1121" i="149"/>
  <c r="C1122" i="149"/>
  <c r="C1123" i="149"/>
  <c r="C1124" i="149"/>
  <c r="C1125" i="149"/>
  <c r="C1126" i="149"/>
  <c r="C1127" i="149"/>
  <c r="C1128" i="149"/>
  <c r="C1129" i="149"/>
  <c r="C1130" i="149"/>
  <c r="C1131" i="149"/>
  <c r="C1132" i="149"/>
  <c r="C1133" i="149"/>
  <c r="C1134" i="149"/>
  <c r="C1135" i="149"/>
  <c r="C1136" i="149"/>
  <c r="C1137" i="149"/>
  <c r="C1138" i="149"/>
  <c r="C1139" i="149"/>
  <c r="C1140" i="149"/>
  <c r="C1141" i="149"/>
  <c r="C1142" i="149"/>
  <c r="C1143" i="149"/>
  <c r="C16" i="149"/>
  <c r="P1" i="151"/>
  <c r="AI1" i="151" s="1"/>
  <c r="AX1136" i="151"/>
  <c r="AE1136" i="151"/>
  <c r="AX1135" i="151"/>
  <c r="AE1135" i="151"/>
  <c r="AX1134" i="151"/>
  <c r="AE1134" i="151"/>
  <c r="AX1133" i="151"/>
  <c r="AE1133" i="151"/>
  <c r="AX1132" i="151"/>
  <c r="AE1132" i="151"/>
  <c r="AX1131" i="151"/>
  <c r="AE1131" i="151"/>
  <c r="AX1130" i="151"/>
  <c r="AE1130" i="151"/>
  <c r="AX1129" i="151"/>
  <c r="AE1129" i="151"/>
  <c r="AX1128" i="151"/>
  <c r="AE1128" i="151"/>
  <c r="AX1127" i="151"/>
  <c r="AE1127" i="151"/>
  <c r="AX1126" i="151"/>
  <c r="AE1126" i="151"/>
  <c r="AX1125" i="151"/>
  <c r="AE1125" i="151"/>
  <c r="AX1124" i="151"/>
  <c r="AE1124" i="151"/>
  <c r="AX1123" i="151"/>
  <c r="AE1123" i="151"/>
  <c r="AX1122" i="151"/>
  <c r="AE1122" i="151"/>
  <c r="AX1121" i="151"/>
  <c r="AE1121" i="151"/>
  <c r="AX1120" i="151"/>
  <c r="AE1120" i="151"/>
  <c r="AX1119" i="151"/>
  <c r="AE1119" i="151"/>
  <c r="AX1118" i="151"/>
  <c r="AE1118" i="151"/>
  <c r="AX1117" i="151"/>
  <c r="AE1117" i="151"/>
  <c r="AX1116" i="151"/>
  <c r="AE1116" i="151"/>
  <c r="AX1115" i="151"/>
  <c r="AE1115" i="151"/>
  <c r="AX1114" i="151"/>
  <c r="AE1114" i="151"/>
  <c r="AX1113" i="151"/>
  <c r="AE1113" i="151"/>
  <c r="AX1112" i="151"/>
  <c r="AE1112" i="151"/>
  <c r="AX1111" i="151"/>
  <c r="AE1111" i="151"/>
  <c r="AX1110" i="151"/>
  <c r="AE1110" i="151"/>
  <c r="AX1109" i="151"/>
  <c r="AE1109" i="151"/>
  <c r="AX1108" i="151"/>
  <c r="AE1108" i="151"/>
  <c r="AX1107" i="151"/>
  <c r="AE1107" i="151"/>
  <c r="AX1106" i="151"/>
  <c r="AE1106" i="151"/>
  <c r="AX1105" i="151"/>
  <c r="AE1105" i="151"/>
  <c r="AX1104" i="151"/>
  <c r="AE1104" i="151"/>
  <c r="AX1103" i="151"/>
  <c r="AE1103" i="151"/>
  <c r="AX1102" i="151"/>
  <c r="AE1102" i="151"/>
  <c r="AX1101" i="151"/>
  <c r="AE1101" i="151"/>
  <c r="AX1100" i="151"/>
  <c r="AE1100" i="151"/>
  <c r="AX1099" i="151"/>
  <c r="AE1099" i="151"/>
  <c r="AX1098" i="151"/>
  <c r="AE1098" i="151"/>
  <c r="AX1097" i="151"/>
  <c r="AE1097" i="151"/>
  <c r="AX1096" i="151"/>
  <c r="AE1096" i="151"/>
  <c r="AX1095" i="151"/>
  <c r="AE1095" i="151"/>
  <c r="AX1094" i="151"/>
  <c r="AE1094" i="151"/>
  <c r="AX1093" i="151"/>
  <c r="AE1093" i="151"/>
  <c r="AX1092" i="151"/>
  <c r="AE1092" i="151"/>
  <c r="AX1091" i="151"/>
  <c r="AE1091" i="151"/>
  <c r="AX1090" i="151"/>
  <c r="AE1090" i="151"/>
  <c r="AX1089" i="151"/>
  <c r="AE1089" i="151"/>
  <c r="AX1088" i="151"/>
  <c r="AE1088" i="151"/>
  <c r="AX1087" i="151"/>
  <c r="AE1087" i="151"/>
  <c r="AX1086" i="151"/>
  <c r="AE1086" i="151"/>
  <c r="AX1085" i="151"/>
  <c r="AE1085" i="151"/>
  <c r="AX1084" i="151"/>
  <c r="AE1084" i="151"/>
  <c r="AX1083" i="151"/>
  <c r="AE1083" i="151"/>
  <c r="AX1082" i="151"/>
  <c r="AE1082" i="151"/>
  <c r="AX1081" i="151"/>
  <c r="AE1081" i="151"/>
  <c r="AX1080" i="151"/>
  <c r="AE1080" i="151"/>
  <c r="AX1079" i="151"/>
  <c r="AE1079" i="151"/>
  <c r="AX1078" i="151"/>
  <c r="AE1078" i="151"/>
  <c r="AX1077" i="151"/>
  <c r="AE1077" i="151"/>
  <c r="AX1076" i="151"/>
  <c r="AE1076" i="151"/>
  <c r="AX1075" i="151"/>
  <c r="AE1075" i="151"/>
  <c r="AX1074" i="151"/>
  <c r="AE1074" i="151"/>
  <c r="AX1073" i="151"/>
  <c r="AE1073" i="151"/>
  <c r="AX1072" i="151"/>
  <c r="AE1072" i="151"/>
  <c r="AX1071" i="151"/>
  <c r="AE1071" i="151"/>
  <c r="AX1070" i="151"/>
  <c r="AE1070" i="151"/>
  <c r="AX1069" i="151"/>
  <c r="AE1069" i="151"/>
  <c r="AX1068" i="151"/>
  <c r="AE1068" i="151"/>
  <c r="AX1067" i="151"/>
  <c r="AE1067" i="151"/>
  <c r="AX1066" i="151"/>
  <c r="AE1066" i="151"/>
  <c r="AX1065" i="151"/>
  <c r="AE1065" i="151"/>
  <c r="AX1064" i="151"/>
  <c r="AE1064" i="151"/>
  <c r="AX1063" i="151"/>
  <c r="AE1063" i="151"/>
  <c r="AX1062" i="151"/>
  <c r="AE1062" i="151"/>
  <c r="AX1061" i="151"/>
  <c r="AE1061" i="151"/>
  <c r="AX1060" i="151"/>
  <c r="AE1060" i="151"/>
  <c r="AX1059" i="151"/>
  <c r="AE1059" i="151"/>
  <c r="AX1058" i="151"/>
  <c r="AE1058" i="151"/>
  <c r="AX1057" i="151"/>
  <c r="AE1057" i="151"/>
  <c r="AX1056" i="151"/>
  <c r="AE1056" i="151"/>
  <c r="AX1055" i="151"/>
  <c r="AE1055" i="151"/>
  <c r="AX1054" i="151"/>
  <c r="AE1054" i="151"/>
  <c r="AX1053" i="151"/>
  <c r="AE1053" i="151"/>
  <c r="AX1052" i="151"/>
  <c r="AE1052" i="151"/>
  <c r="AX1051" i="151"/>
  <c r="AE1051" i="151"/>
  <c r="AX1050" i="151"/>
  <c r="AE1050" i="151"/>
  <c r="AX1049" i="151"/>
  <c r="AE1049" i="151"/>
  <c r="AX1048" i="151"/>
  <c r="AE1048" i="151"/>
  <c r="AX1047" i="151"/>
  <c r="AE1047" i="151"/>
  <c r="AX1046" i="151"/>
  <c r="AE1046" i="151"/>
  <c r="AX1045" i="151"/>
  <c r="AE1045" i="151"/>
  <c r="AX1044" i="151"/>
  <c r="AE1044" i="151"/>
  <c r="AX1043" i="151"/>
  <c r="AE1043" i="151"/>
  <c r="AX1042" i="151"/>
  <c r="AE1042" i="151"/>
  <c r="AX1041" i="151"/>
  <c r="AE1041" i="151"/>
  <c r="AX1040" i="151"/>
  <c r="AE1040" i="151"/>
  <c r="AX1039" i="151"/>
  <c r="AE1039" i="151"/>
  <c r="AX1038" i="151"/>
  <c r="AE1038" i="151"/>
  <c r="AX1037" i="151"/>
  <c r="AE1037" i="151"/>
  <c r="AX1036" i="151"/>
  <c r="AE1036" i="151"/>
  <c r="AX1035" i="151"/>
  <c r="AE1035" i="151"/>
  <c r="AX1034" i="151"/>
  <c r="AE1034" i="151"/>
  <c r="AX1033" i="151"/>
  <c r="AE1033" i="151"/>
  <c r="AX1032" i="151"/>
  <c r="AE1032" i="151"/>
  <c r="AX1031" i="151"/>
  <c r="AE1031" i="151"/>
  <c r="AX1030" i="151"/>
  <c r="AE1030" i="151"/>
  <c r="AX1029" i="151"/>
  <c r="AE1029" i="151"/>
  <c r="AX1028" i="151"/>
  <c r="AE1028" i="151"/>
  <c r="AX1027" i="151"/>
  <c r="AE1027" i="151"/>
  <c r="AX1026" i="151"/>
  <c r="AE1026" i="151"/>
  <c r="AX1025" i="151"/>
  <c r="AE1025" i="151"/>
  <c r="AX1024" i="151"/>
  <c r="AE1024" i="151"/>
  <c r="AX1023" i="151"/>
  <c r="AE1023" i="151"/>
  <c r="AX1022" i="151"/>
  <c r="AE1022" i="151"/>
  <c r="AX1021" i="151"/>
  <c r="AE1021" i="151"/>
  <c r="AX1020" i="151"/>
  <c r="AE1020" i="151"/>
  <c r="AX1019" i="151"/>
  <c r="AE1019" i="151"/>
  <c r="AX1018" i="151"/>
  <c r="AE1018" i="151"/>
  <c r="AX1017" i="151"/>
  <c r="AE1017" i="151"/>
  <c r="AX1016" i="151"/>
  <c r="AE1016" i="151"/>
  <c r="AX1015" i="151"/>
  <c r="AE1015" i="151"/>
  <c r="AX1014" i="151"/>
  <c r="AE1014" i="151"/>
  <c r="AX1013" i="151"/>
  <c r="AE1013" i="151"/>
  <c r="AX1012" i="151"/>
  <c r="AE1012" i="151"/>
  <c r="AX1011" i="151"/>
  <c r="AE1011" i="151"/>
  <c r="AX1010" i="151"/>
  <c r="AE1010" i="151"/>
  <c r="AX1009" i="151"/>
  <c r="AE1009" i="151"/>
  <c r="AX1008" i="151"/>
  <c r="AE1008" i="151"/>
  <c r="AX1007" i="151"/>
  <c r="AE1007" i="151"/>
  <c r="AX1006" i="151"/>
  <c r="AE1006" i="151"/>
  <c r="AX1005" i="151"/>
  <c r="AE1005" i="151"/>
  <c r="AX1004" i="151"/>
  <c r="AE1004" i="151"/>
  <c r="AX1003" i="151"/>
  <c r="AE1003" i="151"/>
  <c r="AX1002" i="151"/>
  <c r="AE1002" i="151"/>
  <c r="AX1001" i="151"/>
  <c r="AE1001" i="151"/>
  <c r="AX1000" i="151"/>
  <c r="AE1000" i="151"/>
  <c r="AX999" i="151"/>
  <c r="AE999" i="151"/>
  <c r="AX998" i="151"/>
  <c r="AE998" i="151"/>
  <c r="AX997" i="151"/>
  <c r="AE997" i="151"/>
  <c r="AX996" i="151"/>
  <c r="AE996" i="151"/>
  <c r="AX995" i="151"/>
  <c r="AE995" i="151"/>
  <c r="AX994" i="151"/>
  <c r="AE994" i="151"/>
  <c r="AX993" i="151"/>
  <c r="AE993" i="151"/>
  <c r="AX992" i="151"/>
  <c r="AE992" i="151"/>
  <c r="AX991" i="151"/>
  <c r="AE991" i="151"/>
  <c r="AX990" i="151"/>
  <c r="AE990" i="151"/>
  <c r="AX989" i="151"/>
  <c r="AE989" i="151"/>
  <c r="AX988" i="151"/>
  <c r="AE988" i="151"/>
  <c r="AX987" i="151"/>
  <c r="AE987" i="151"/>
  <c r="AX986" i="151"/>
  <c r="AE986" i="151"/>
  <c r="AX985" i="151"/>
  <c r="AE985" i="151"/>
  <c r="AX984" i="151"/>
  <c r="AE984" i="151"/>
  <c r="AX983" i="151"/>
  <c r="AE983" i="151"/>
  <c r="AX982" i="151"/>
  <c r="AE982" i="151"/>
  <c r="AX981" i="151"/>
  <c r="AE981" i="151"/>
  <c r="AX980" i="151"/>
  <c r="AE980" i="151"/>
  <c r="AX979" i="151"/>
  <c r="AE979" i="151"/>
  <c r="AX978" i="151"/>
  <c r="AE978" i="151"/>
  <c r="AX977" i="151"/>
  <c r="AE977" i="151"/>
  <c r="AX976" i="151"/>
  <c r="AE976" i="151"/>
  <c r="AX975" i="151"/>
  <c r="AE975" i="151"/>
  <c r="AX974" i="151"/>
  <c r="AE974" i="151"/>
  <c r="AX973" i="151"/>
  <c r="AE973" i="151"/>
  <c r="AX972" i="151"/>
  <c r="AE972" i="151"/>
  <c r="AX971" i="151"/>
  <c r="AE971" i="151"/>
  <c r="AX970" i="151"/>
  <c r="AE970" i="151"/>
  <c r="AX969" i="151"/>
  <c r="AE969" i="151"/>
  <c r="AX968" i="151"/>
  <c r="AE968" i="151"/>
  <c r="AX967" i="151"/>
  <c r="AE967" i="151"/>
  <c r="AX966" i="151"/>
  <c r="AE966" i="151"/>
  <c r="AX965" i="151"/>
  <c r="AE965" i="151"/>
  <c r="AX964" i="151"/>
  <c r="AE964" i="151"/>
  <c r="AX963" i="151"/>
  <c r="AE963" i="151"/>
  <c r="AX962" i="151"/>
  <c r="AE962" i="151"/>
  <c r="AX961" i="151"/>
  <c r="AE961" i="151"/>
  <c r="AX960" i="151"/>
  <c r="AE960" i="151"/>
  <c r="AX959" i="151"/>
  <c r="AE959" i="151"/>
  <c r="AX958" i="151"/>
  <c r="AE958" i="151"/>
  <c r="AX957" i="151"/>
  <c r="AE957" i="151"/>
  <c r="AX956" i="151"/>
  <c r="AE956" i="151"/>
  <c r="AX955" i="151"/>
  <c r="AE955" i="151"/>
  <c r="AX954" i="151"/>
  <c r="AE954" i="151"/>
  <c r="AX953" i="151"/>
  <c r="AE953" i="151"/>
  <c r="AX952" i="151"/>
  <c r="AE952" i="151"/>
  <c r="AX951" i="151"/>
  <c r="AE951" i="151"/>
  <c r="AX950" i="151"/>
  <c r="AE950" i="151"/>
  <c r="AX949" i="151"/>
  <c r="AE949" i="151"/>
  <c r="AX948" i="151"/>
  <c r="AE948" i="151"/>
  <c r="AX947" i="151"/>
  <c r="AE947" i="151"/>
  <c r="AX946" i="151"/>
  <c r="AE946" i="151"/>
  <c r="AX945" i="151"/>
  <c r="AE945" i="151"/>
  <c r="AX944" i="151"/>
  <c r="AE944" i="151"/>
  <c r="AX943" i="151"/>
  <c r="AE943" i="151"/>
  <c r="AX942" i="151"/>
  <c r="AE942" i="151"/>
  <c r="AX941" i="151"/>
  <c r="AE941" i="151"/>
  <c r="AX940" i="151"/>
  <c r="AE940" i="151"/>
  <c r="AX939" i="151"/>
  <c r="AE939" i="151"/>
  <c r="AX938" i="151"/>
  <c r="AE938" i="151"/>
  <c r="AX937" i="151"/>
  <c r="AE937" i="151"/>
  <c r="AX936" i="151"/>
  <c r="AE936" i="151"/>
  <c r="AX935" i="151"/>
  <c r="AE935" i="151"/>
  <c r="AX934" i="151"/>
  <c r="AE934" i="151"/>
  <c r="AX933" i="151"/>
  <c r="AE933" i="151"/>
  <c r="AX932" i="151"/>
  <c r="AE932" i="151"/>
  <c r="AX931" i="151"/>
  <c r="AE931" i="151"/>
  <c r="AX930" i="151"/>
  <c r="AE930" i="151"/>
  <c r="AX929" i="151"/>
  <c r="AE929" i="151"/>
  <c r="AX928" i="151"/>
  <c r="AE928" i="151"/>
  <c r="AX927" i="151"/>
  <c r="AE927" i="151"/>
  <c r="AX926" i="151"/>
  <c r="AE926" i="151"/>
  <c r="AX925" i="151"/>
  <c r="AE925" i="151"/>
  <c r="AX924" i="151"/>
  <c r="AE924" i="151"/>
  <c r="AX923" i="151"/>
  <c r="AE923" i="151"/>
  <c r="AX922" i="151"/>
  <c r="AE922" i="151"/>
  <c r="AX921" i="151"/>
  <c r="AE921" i="151"/>
  <c r="AX920" i="151"/>
  <c r="AE920" i="151"/>
  <c r="AX919" i="151"/>
  <c r="AE919" i="151"/>
  <c r="AX918" i="151"/>
  <c r="AE918" i="151"/>
  <c r="AX917" i="151"/>
  <c r="AE917" i="151"/>
  <c r="AX916" i="151"/>
  <c r="AE916" i="151"/>
  <c r="AX915" i="151"/>
  <c r="AE915" i="151"/>
  <c r="AX914" i="151"/>
  <c r="AE914" i="151"/>
  <c r="AX913" i="151"/>
  <c r="AE913" i="151"/>
  <c r="AX912" i="151"/>
  <c r="AE912" i="151"/>
  <c r="AX911" i="151"/>
  <c r="AE911" i="151"/>
  <c r="AX910" i="151"/>
  <c r="AE910" i="151"/>
  <c r="AX909" i="151"/>
  <c r="AE909" i="151"/>
  <c r="AX908" i="151"/>
  <c r="AE908" i="151"/>
  <c r="AX907" i="151"/>
  <c r="AE907" i="151"/>
  <c r="AX906" i="151"/>
  <c r="AE906" i="151"/>
  <c r="AX905" i="151"/>
  <c r="AE905" i="151"/>
  <c r="AX904" i="151"/>
  <c r="AE904" i="151"/>
  <c r="AX903" i="151"/>
  <c r="AE903" i="151"/>
  <c r="AX902" i="151"/>
  <c r="AE902" i="151"/>
  <c r="AX901" i="151"/>
  <c r="AE901" i="151"/>
  <c r="AX900" i="151"/>
  <c r="AE900" i="151"/>
  <c r="AX899" i="151"/>
  <c r="AE899" i="151"/>
  <c r="AX898" i="151"/>
  <c r="AE898" i="151"/>
  <c r="AX897" i="151"/>
  <c r="AE897" i="151"/>
  <c r="AX896" i="151"/>
  <c r="AE896" i="151"/>
  <c r="AX895" i="151"/>
  <c r="AE895" i="151"/>
  <c r="AX894" i="151"/>
  <c r="AE894" i="151"/>
  <c r="AX893" i="151"/>
  <c r="AE893" i="151"/>
  <c r="AX892" i="151"/>
  <c r="AE892" i="151"/>
  <c r="AX891" i="151"/>
  <c r="AE891" i="151"/>
  <c r="AX890" i="151"/>
  <c r="AE890" i="151"/>
  <c r="AX889" i="151"/>
  <c r="AE889" i="151"/>
  <c r="AX888" i="151"/>
  <c r="AE888" i="151"/>
  <c r="AX887" i="151"/>
  <c r="AE887" i="151"/>
  <c r="AX886" i="151"/>
  <c r="AE886" i="151"/>
  <c r="AX885" i="151"/>
  <c r="AE885" i="151"/>
  <c r="AX884" i="151"/>
  <c r="AE884" i="151"/>
  <c r="AX883" i="151"/>
  <c r="AE883" i="151"/>
  <c r="AX882" i="151"/>
  <c r="AE882" i="151"/>
  <c r="AX881" i="151"/>
  <c r="AE881" i="151"/>
  <c r="AX880" i="151"/>
  <c r="AE880" i="151"/>
  <c r="AX879" i="151"/>
  <c r="AE879" i="151"/>
  <c r="AX878" i="151"/>
  <c r="AE878" i="151"/>
  <c r="AX877" i="151"/>
  <c r="AE877" i="151"/>
  <c r="AX876" i="151"/>
  <c r="AE876" i="151"/>
  <c r="AX875" i="151"/>
  <c r="AE875" i="151"/>
  <c r="AX874" i="151"/>
  <c r="AE874" i="151"/>
  <c r="AX873" i="151"/>
  <c r="AE873" i="151"/>
  <c r="AX872" i="151"/>
  <c r="AE872" i="151"/>
  <c r="AX871" i="151"/>
  <c r="AE871" i="151"/>
  <c r="AX870" i="151"/>
  <c r="AE870" i="151"/>
  <c r="AX869" i="151"/>
  <c r="AE869" i="151"/>
  <c r="AX868" i="151"/>
  <c r="AE868" i="151"/>
  <c r="AX867" i="151"/>
  <c r="AE867" i="151"/>
  <c r="AX866" i="151"/>
  <c r="AE866" i="151"/>
  <c r="AX865" i="151"/>
  <c r="AE865" i="151"/>
  <c r="AX864" i="151"/>
  <c r="AE864" i="151"/>
  <c r="AX863" i="151"/>
  <c r="AE863" i="151"/>
  <c r="AX862" i="151"/>
  <c r="AE862" i="151"/>
  <c r="AX861" i="151"/>
  <c r="AE861" i="151"/>
  <c r="AX860" i="151"/>
  <c r="AE860" i="151"/>
  <c r="AX859" i="151"/>
  <c r="AE859" i="151"/>
  <c r="AX858" i="151"/>
  <c r="AE858" i="151"/>
  <c r="AX857" i="151"/>
  <c r="AE857" i="151"/>
  <c r="AX856" i="151"/>
  <c r="AE856" i="151"/>
  <c r="AX855" i="151"/>
  <c r="AE855" i="151"/>
  <c r="AX854" i="151"/>
  <c r="AE854" i="151"/>
  <c r="AX853" i="151"/>
  <c r="AE853" i="151"/>
  <c r="AX852" i="151"/>
  <c r="AE852" i="151"/>
  <c r="AX851" i="151"/>
  <c r="AE851" i="151"/>
  <c r="AX850" i="151"/>
  <c r="AE850" i="151"/>
  <c r="AX849" i="151"/>
  <c r="AE849" i="151"/>
  <c r="AX848" i="151"/>
  <c r="AE848" i="151"/>
  <c r="AX847" i="151"/>
  <c r="AE847" i="151"/>
  <c r="AX846" i="151"/>
  <c r="AE846" i="151"/>
  <c r="AX845" i="151"/>
  <c r="AE845" i="151"/>
  <c r="AX844" i="151"/>
  <c r="AE844" i="151"/>
  <c r="AX843" i="151"/>
  <c r="AE843" i="151"/>
  <c r="AX842" i="151"/>
  <c r="AE842" i="151"/>
  <c r="AX841" i="151"/>
  <c r="AE841" i="151"/>
  <c r="AX840" i="151"/>
  <c r="AE840" i="151"/>
  <c r="AX839" i="151"/>
  <c r="AE839" i="151"/>
  <c r="AX838" i="151"/>
  <c r="AE838" i="151"/>
  <c r="AX837" i="151"/>
  <c r="AE837" i="151"/>
  <c r="AX836" i="151"/>
  <c r="AE836" i="151"/>
  <c r="AX835" i="151"/>
  <c r="AE835" i="151"/>
  <c r="AX834" i="151"/>
  <c r="AE834" i="151"/>
  <c r="AX833" i="151"/>
  <c r="AE833" i="151"/>
  <c r="AX832" i="151"/>
  <c r="AE832" i="151"/>
  <c r="AX831" i="151"/>
  <c r="AE831" i="151"/>
  <c r="AX830" i="151"/>
  <c r="AE830" i="151"/>
  <c r="AX829" i="151"/>
  <c r="AE829" i="151"/>
  <c r="AX828" i="151"/>
  <c r="AE828" i="151"/>
  <c r="AX827" i="151"/>
  <c r="AE827" i="151"/>
  <c r="AX826" i="151"/>
  <c r="AE826" i="151"/>
  <c r="AX825" i="151"/>
  <c r="AE825" i="151"/>
  <c r="AX824" i="151"/>
  <c r="AE824" i="151"/>
  <c r="AX823" i="151"/>
  <c r="AE823" i="151"/>
  <c r="AX822" i="151"/>
  <c r="AE822" i="151"/>
  <c r="AX821" i="151"/>
  <c r="AE821" i="151"/>
  <c r="AX820" i="151"/>
  <c r="AE820" i="151"/>
  <c r="AX819" i="151"/>
  <c r="AE819" i="151"/>
  <c r="AX818" i="151"/>
  <c r="AE818" i="151"/>
  <c r="AX817" i="151"/>
  <c r="AE817" i="151"/>
  <c r="AX816" i="151"/>
  <c r="AE816" i="151"/>
  <c r="AX815" i="151"/>
  <c r="AE815" i="151"/>
  <c r="AX814" i="151"/>
  <c r="AE814" i="151"/>
  <c r="AX813" i="151"/>
  <c r="AE813" i="151"/>
  <c r="AX812" i="151"/>
  <c r="AE812" i="151"/>
  <c r="AX811" i="151"/>
  <c r="AE811" i="151"/>
  <c r="AX810" i="151"/>
  <c r="AE810" i="151"/>
  <c r="AX809" i="151"/>
  <c r="AE809" i="151"/>
  <c r="AX808" i="151"/>
  <c r="AE808" i="151"/>
  <c r="AX807" i="151"/>
  <c r="AE807" i="151"/>
  <c r="AX806" i="151"/>
  <c r="AE806" i="151"/>
  <c r="AX805" i="151"/>
  <c r="AE805" i="151"/>
  <c r="AX804" i="151"/>
  <c r="AE804" i="151"/>
  <c r="AX803" i="151"/>
  <c r="AE803" i="151"/>
  <c r="AX802" i="151"/>
  <c r="AE802" i="151"/>
  <c r="AX801" i="151"/>
  <c r="AE801" i="151"/>
  <c r="AX800" i="151"/>
  <c r="AE800" i="151"/>
  <c r="AX799" i="151"/>
  <c r="AE799" i="151"/>
  <c r="AX798" i="151"/>
  <c r="AE798" i="151"/>
  <c r="AX797" i="151"/>
  <c r="AE797" i="151"/>
  <c r="AX796" i="151"/>
  <c r="AE796" i="151"/>
  <c r="AX795" i="151"/>
  <c r="AE795" i="151"/>
  <c r="AX794" i="151"/>
  <c r="AE794" i="151"/>
  <c r="AX793" i="151"/>
  <c r="AE793" i="151"/>
  <c r="AX792" i="151"/>
  <c r="AE792" i="151"/>
  <c r="AX791" i="151"/>
  <c r="AE791" i="151"/>
  <c r="AX790" i="151"/>
  <c r="AE790" i="151"/>
  <c r="AX789" i="151"/>
  <c r="AE789" i="151"/>
  <c r="AX788" i="151"/>
  <c r="AE788" i="151"/>
  <c r="AX787" i="151"/>
  <c r="AE787" i="151"/>
  <c r="AX786" i="151"/>
  <c r="AE786" i="151"/>
  <c r="AX785" i="151"/>
  <c r="AE785" i="151"/>
  <c r="AX784" i="151"/>
  <c r="AE784" i="151"/>
  <c r="AX783" i="151"/>
  <c r="AE783" i="151"/>
  <c r="AX782" i="151"/>
  <c r="AE782" i="151"/>
  <c r="AX781" i="151"/>
  <c r="AE781" i="151"/>
  <c r="AX780" i="151"/>
  <c r="AE780" i="151"/>
  <c r="AX779" i="151"/>
  <c r="AE779" i="151"/>
  <c r="AX778" i="151"/>
  <c r="AE778" i="151"/>
  <c r="AX777" i="151"/>
  <c r="AE777" i="151"/>
  <c r="AX776" i="151"/>
  <c r="AE776" i="151"/>
  <c r="AX775" i="151"/>
  <c r="AE775" i="151"/>
  <c r="AX774" i="151"/>
  <c r="AE774" i="151"/>
  <c r="AX773" i="151"/>
  <c r="AE773" i="151"/>
  <c r="AX772" i="151"/>
  <c r="AE772" i="151"/>
  <c r="AX771" i="151"/>
  <c r="AE771" i="151"/>
  <c r="AX770" i="151"/>
  <c r="AE770" i="151"/>
  <c r="AX769" i="151"/>
  <c r="AE769" i="151"/>
  <c r="AX768" i="151"/>
  <c r="AE768" i="151"/>
  <c r="AX767" i="151"/>
  <c r="AE767" i="151"/>
  <c r="AX766" i="151"/>
  <c r="AE766" i="151"/>
  <c r="AX765" i="151"/>
  <c r="AE765" i="151"/>
  <c r="AX764" i="151"/>
  <c r="AE764" i="151"/>
  <c r="AX763" i="151"/>
  <c r="AE763" i="151"/>
  <c r="AX762" i="151"/>
  <c r="AE762" i="151"/>
  <c r="AX761" i="151"/>
  <c r="AE761" i="151"/>
  <c r="AX760" i="151"/>
  <c r="AE760" i="151"/>
  <c r="AX759" i="151"/>
  <c r="AE759" i="151"/>
  <c r="AX758" i="151"/>
  <c r="AE758" i="151"/>
  <c r="AX757" i="151"/>
  <c r="AE757" i="151"/>
  <c r="AX756" i="151"/>
  <c r="AE756" i="151"/>
  <c r="AX755" i="151"/>
  <c r="AE755" i="151"/>
  <c r="AX754" i="151"/>
  <c r="AE754" i="151"/>
  <c r="AX753" i="151"/>
  <c r="AE753" i="151"/>
  <c r="AX752" i="151"/>
  <c r="AE752" i="151"/>
  <c r="AX751" i="151"/>
  <c r="AE751" i="151"/>
  <c r="AX750" i="151"/>
  <c r="AE750" i="151"/>
  <c r="AX749" i="151"/>
  <c r="AE749" i="151"/>
  <c r="AX748" i="151"/>
  <c r="AE748" i="151"/>
  <c r="AX747" i="151"/>
  <c r="AE747" i="151"/>
  <c r="AX746" i="151"/>
  <c r="AE746" i="151"/>
  <c r="AX745" i="151"/>
  <c r="AE745" i="151"/>
  <c r="AX744" i="151"/>
  <c r="AE744" i="151"/>
  <c r="AX743" i="151"/>
  <c r="AE743" i="151"/>
  <c r="AX742" i="151"/>
  <c r="AE742" i="151"/>
  <c r="AX741" i="151"/>
  <c r="AE741" i="151"/>
  <c r="AX740" i="151"/>
  <c r="AE740" i="151"/>
  <c r="AX739" i="151"/>
  <c r="AE739" i="151"/>
  <c r="AX738" i="151"/>
  <c r="AE738" i="151"/>
  <c r="AX737" i="151"/>
  <c r="AE737" i="151"/>
  <c r="AX736" i="151"/>
  <c r="AE736" i="151"/>
  <c r="AX735" i="151"/>
  <c r="AE735" i="151"/>
  <c r="AX734" i="151"/>
  <c r="AE734" i="151"/>
  <c r="AX733" i="151"/>
  <c r="AE733" i="151"/>
  <c r="AX732" i="151"/>
  <c r="AE732" i="151"/>
  <c r="AX731" i="151"/>
  <c r="AE731" i="151"/>
  <c r="AX730" i="151"/>
  <c r="AE730" i="151"/>
  <c r="AX729" i="151"/>
  <c r="AE729" i="151"/>
  <c r="AX728" i="151"/>
  <c r="AE728" i="151"/>
  <c r="AX727" i="151"/>
  <c r="AE727" i="151"/>
  <c r="AX726" i="151"/>
  <c r="AE726" i="151"/>
  <c r="AX725" i="151"/>
  <c r="AE725" i="151"/>
  <c r="AX724" i="151"/>
  <c r="AE724" i="151"/>
  <c r="AX723" i="151"/>
  <c r="AE723" i="151"/>
  <c r="AX722" i="151"/>
  <c r="AE722" i="151"/>
  <c r="AX721" i="151"/>
  <c r="AE721" i="151"/>
  <c r="AX720" i="151"/>
  <c r="AE720" i="151"/>
  <c r="AX719" i="151"/>
  <c r="AE719" i="151"/>
  <c r="AX718" i="151"/>
  <c r="AE718" i="151"/>
  <c r="AX717" i="151"/>
  <c r="AE717" i="151"/>
  <c r="AX716" i="151"/>
  <c r="AE716" i="151"/>
  <c r="AX715" i="151"/>
  <c r="AE715" i="151"/>
  <c r="AX714" i="151"/>
  <c r="AE714" i="151"/>
  <c r="AX713" i="151"/>
  <c r="AE713" i="151"/>
  <c r="AX712" i="151"/>
  <c r="AE712" i="151"/>
  <c r="AX711" i="151"/>
  <c r="AE711" i="151"/>
  <c r="AX710" i="151"/>
  <c r="AE710" i="151"/>
  <c r="AX709" i="151"/>
  <c r="AE709" i="151"/>
  <c r="AX708" i="151"/>
  <c r="AE708" i="151"/>
  <c r="AX707" i="151"/>
  <c r="AE707" i="151"/>
  <c r="AX706" i="151"/>
  <c r="AE706" i="151"/>
  <c r="AX705" i="151"/>
  <c r="AE705" i="151"/>
  <c r="AX704" i="151"/>
  <c r="AE704" i="151"/>
  <c r="AX703" i="151"/>
  <c r="AE703" i="151"/>
  <c r="AX702" i="151"/>
  <c r="AE702" i="151"/>
  <c r="AX701" i="151"/>
  <c r="AE701" i="151"/>
  <c r="AX700" i="151"/>
  <c r="AE700" i="151"/>
  <c r="AX699" i="151"/>
  <c r="AE699" i="151"/>
  <c r="AX698" i="151"/>
  <c r="AE698" i="151"/>
  <c r="AX697" i="151"/>
  <c r="AE697" i="151"/>
  <c r="AX696" i="151"/>
  <c r="AE696" i="151"/>
  <c r="AX695" i="151"/>
  <c r="AE695" i="151"/>
  <c r="AX694" i="151"/>
  <c r="AE694" i="151"/>
  <c r="AX693" i="151"/>
  <c r="AE693" i="151"/>
  <c r="AX692" i="151"/>
  <c r="AE692" i="151"/>
  <c r="AX691" i="151"/>
  <c r="AE691" i="151"/>
  <c r="AX690" i="151"/>
  <c r="AE690" i="151"/>
  <c r="AX689" i="151"/>
  <c r="AE689" i="151"/>
  <c r="AX688" i="151"/>
  <c r="AE688" i="151"/>
  <c r="AX687" i="151"/>
  <c r="AE687" i="151"/>
  <c r="AX686" i="151"/>
  <c r="AE686" i="151"/>
  <c r="AX685" i="151"/>
  <c r="AE685" i="151"/>
  <c r="AX684" i="151"/>
  <c r="AE684" i="151"/>
  <c r="AX683" i="151"/>
  <c r="AE683" i="151"/>
  <c r="AX682" i="151"/>
  <c r="AE682" i="151"/>
  <c r="AX681" i="151"/>
  <c r="AE681" i="151"/>
  <c r="AX680" i="151"/>
  <c r="AE680" i="151"/>
  <c r="AX679" i="151"/>
  <c r="AE679" i="151"/>
  <c r="AX678" i="151"/>
  <c r="AE678" i="151"/>
  <c r="AX677" i="151"/>
  <c r="AE677" i="151"/>
  <c r="AX676" i="151"/>
  <c r="AE676" i="151"/>
  <c r="AX675" i="151"/>
  <c r="AE675" i="151"/>
  <c r="AX674" i="151"/>
  <c r="AE674" i="151"/>
  <c r="AX673" i="151"/>
  <c r="AE673" i="151"/>
  <c r="AX672" i="151"/>
  <c r="AE672" i="151"/>
  <c r="AX671" i="151"/>
  <c r="AE671" i="151"/>
  <c r="AX670" i="151"/>
  <c r="AE670" i="151"/>
  <c r="AX669" i="151"/>
  <c r="AE669" i="151"/>
  <c r="AX668" i="151"/>
  <c r="AE668" i="151"/>
  <c r="AX667" i="151"/>
  <c r="AE667" i="151"/>
  <c r="AX666" i="151"/>
  <c r="AE666" i="151"/>
  <c r="AX665" i="151"/>
  <c r="AE665" i="151"/>
  <c r="AX664" i="151"/>
  <c r="AE664" i="151"/>
  <c r="AX663" i="151"/>
  <c r="AE663" i="151"/>
  <c r="AX662" i="151"/>
  <c r="AE662" i="151"/>
  <c r="AX661" i="151"/>
  <c r="AE661" i="151"/>
  <c r="AX660" i="151"/>
  <c r="AE660" i="151"/>
  <c r="AX659" i="151"/>
  <c r="AE659" i="151"/>
  <c r="AX658" i="151"/>
  <c r="AE658" i="151"/>
  <c r="AX657" i="151"/>
  <c r="AE657" i="151"/>
  <c r="AX656" i="151"/>
  <c r="AE656" i="151"/>
  <c r="AX655" i="151"/>
  <c r="AE655" i="151"/>
  <c r="AX654" i="151"/>
  <c r="AE654" i="151"/>
  <c r="AX653" i="151"/>
  <c r="AE653" i="151"/>
  <c r="AX652" i="151"/>
  <c r="AE652" i="151"/>
  <c r="AX651" i="151"/>
  <c r="AE651" i="151"/>
  <c r="AX650" i="151"/>
  <c r="AE650" i="151"/>
  <c r="AX649" i="151"/>
  <c r="AE649" i="151"/>
  <c r="AX648" i="151"/>
  <c r="AE648" i="151"/>
  <c r="AX647" i="151"/>
  <c r="AE647" i="151"/>
  <c r="AX646" i="151"/>
  <c r="AE646" i="151"/>
  <c r="AX645" i="151"/>
  <c r="AE645" i="151"/>
  <c r="AX644" i="151"/>
  <c r="AE644" i="151"/>
  <c r="AX643" i="151"/>
  <c r="AE643" i="151"/>
  <c r="AX642" i="151"/>
  <c r="AE642" i="151"/>
  <c r="AX641" i="151"/>
  <c r="AE641" i="151"/>
  <c r="AX640" i="151"/>
  <c r="AE640" i="151"/>
  <c r="AX639" i="151"/>
  <c r="AE639" i="151"/>
  <c r="AX638" i="151"/>
  <c r="AE638" i="151"/>
  <c r="AX637" i="151"/>
  <c r="AE637" i="151"/>
  <c r="AX636" i="151"/>
  <c r="AE636" i="151"/>
  <c r="AX635" i="151"/>
  <c r="AE635" i="151"/>
  <c r="AX634" i="151"/>
  <c r="AE634" i="151"/>
  <c r="AX633" i="151"/>
  <c r="AE633" i="151"/>
  <c r="AX632" i="151"/>
  <c r="AE632" i="151"/>
  <c r="AX631" i="151"/>
  <c r="AE631" i="151"/>
  <c r="AX630" i="151"/>
  <c r="AE630" i="151"/>
  <c r="AX629" i="151"/>
  <c r="AE629" i="151"/>
  <c r="AX628" i="151"/>
  <c r="AE628" i="151"/>
  <c r="AX627" i="151"/>
  <c r="AE627" i="151"/>
  <c r="AX626" i="151"/>
  <c r="AE626" i="151"/>
  <c r="AX625" i="151"/>
  <c r="AE625" i="151"/>
  <c r="AX624" i="151"/>
  <c r="AE624" i="151"/>
  <c r="AX623" i="151"/>
  <c r="AE623" i="151"/>
  <c r="AX622" i="151"/>
  <c r="AE622" i="151"/>
  <c r="AX621" i="151"/>
  <c r="AE621" i="151"/>
  <c r="AX620" i="151"/>
  <c r="AE620" i="151"/>
  <c r="AX619" i="151"/>
  <c r="AE619" i="151"/>
  <c r="AX618" i="151"/>
  <c r="AE618" i="151"/>
  <c r="AX617" i="151"/>
  <c r="AE617" i="151"/>
  <c r="AX616" i="151"/>
  <c r="AE616" i="151"/>
  <c r="AX615" i="151"/>
  <c r="AE615" i="151"/>
  <c r="AX614" i="151"/>
  <c r="AE614" i="151"/>
  <c r="AX613" i="151"/>
  <c r="AE613" i="151"/>
  <c r="AX612" i="151"/>
  <c r="AE612" i="151"/>
  <c r="AX611" i="151"/>
  <c r="AE611" i="151"/>
  <c r="AX610" i="151"/>
  <c r="AE610" i="151"/>
  <c r="AX609" i="151"/>
  <c r="AE609" i="151"/>
  <c r="AX608" i="151"/>
  <c r="AE608" i="151"/>
  <c r="AX607" i="151"/>
  <c r="AE607" i="151"/>
  <c r="AX606" i="151"/>
  <c r="AE606" i="151"/>
  <c r="AX605" i="151"/>
  <c r="AE605" i="151"/>
  <c r="AX604" i="151"/>
  <c r="AE604" i="151"/>
  <c r="AX603" i="151"/>
  <c r="AE603" i="151"/>
  <c r="AX602" i="151"/>
  <c r="AE602" i="151"/>
  <c r="AX601" i="151"/>
  <c r="AE601" i="151"/>
  <c r="AX600" i="151"/>
  <c r="AE600" i="151"/>
  <c r="AX599" i="151"/>
  <c r="AE599" i="151"/>
  <c r="AX598" i="151"/>
  <c r="AE598" i="151"/>
  <c r="AX597" i="151"/>
  <c r="AE597" i="151"/>
  <c r="AX596" i="151"/>
  <c r="AE596" i="151"/>
  <c r="AX595" i="151"/>
  <c r="AE595" i="151"/>
  <c r="AX594" i="151"/>
  <c r="AE594" i="151"/>
  <c r="AX593" i="151"/>
  <c r="AE593" i="151"/>
  <c r="AX592" i="151"/>
  <c r="AE592" i="151"/>
  <c r="AX591" i="151"/>
  <c r="AE591" i="151"/>
  <c r="AX590" i="151"/>
  <c r="AE590" i="151"/>
  <c r="AX589" i="151"/>
  <c r="AE589" i="151"/>
  <c r="AX588" i="151"/>
  <c r="AE588" i="151"/>
  <c r="AX587" i="151"/>
  <c r="AE587" i="151"/>
  <c r="AX586" i="151"/>
  <c r="AE586" i="151"/>
  <c r="AX585" i="151"/>
  <c r="AE585" i="151"/>
  <c r="AX584" i="151"/>
  <c r="AE584" i="151"/>
  <c r="AX583" i="151"/>
  <c r="AE583" i="151"/>
  <c r="AX582" i="151"/>
  <c r="AE582" i="151"/>
  <c r="AX581" i="151"/>
  <c r="AE581" i="151"/>
  <c r="AX580" i="151"/>
  <c r="AE580" i="151"/>
  <c r="AX579" i="151"/>
  <c r="AE579" i="151"/>
  <c r="AX578" i="151"/>
  <c r="AE578" i="151"/>
  <c r="AX577" i="151"/>
  <c r="AE577" i="151"/>
  <c r="AX576" i="151"/>
  <c r="AE576" i="151"/>
  <c r="AX575" i="151"/>
  <c r="AE575" i="151"/>
  <c r="AX574" i="151"/>
  <c r="AE574" i="151"/>
  <c r="AX573" i="151"/>
  <c r="AE573" i="151"/>
  <c r="AX572" i="151"/>
  <c r="AE572" i="151"/>
  <c r="AX571" i="151"/>
  <c r="AE571" i="151"/>
  <c r="AX570" i="151"/>
  <c r="AE570" i="151"/>
  <c r="AX569" i="151"/>
  <c r="AE569" i="151"/>
  <c r="AX568" i="151"/>
  <c r="AE568" i="151"/>
  <c r="AX567" i="151"/>
  <c r="AE567" i="151"/>
  <c r="AX566" i="151"/>
  <c r="AE566" i="151"/>
  <c r="AX565" i="151"/>
  <c r="AE565" i="151"/>
  <c r="AX564" i="151"/>
  <c r="AE564" i="151"/>
  <c r="AX563" i="151"/>
  <c r="AE563" i="151"/>
  <c r="AX562" i="151"/>
  <c r="AE562" i="151"/>
  <c r="AX561" i="151"/>
  <c r="AE561" i="151"/>
  <c r="AX560" i="151"/>
  <c r="AE560" i="151"/>
  <c r="AX559" i="151"/>
  <c r="AE559" i="151"/>
  <c r="AX558" i="151"/>
  <c r="AE558" i="151"/>
  <c r="AX557" i="151"/>
  <c r="AE557" i="151"/>
  <c r="AX556" i="151"/>
  <c r="AE556" i="151"/>
  <c r="AX555" i="151"/>
  <c r="AE555" i="151"/>
  <c r="AX554" i="151"/>
  <c r="AE554" i="151"/>
  <c r="AX553" i="151"/>
  <c r="AE553" i="151"/>
  <c r="AX552" i="151"/>
  <c r="AE552" i="151"/>
  <c r="AX551" i="151"/>
  <c r="AE551" i="151"/>
  <c r="AX550" i="151"/>
  <c r="AE550" i="151"/>
  <c r="AX549" i="151"/>
  <c r="AE549" i="151"/>
  <c r="AX548" i="151"/>
  <c r="AE548" i="151"/>
  <c r="AX547" i="151"/>
  <c r="AE547" i="151"/>
  <c r="AX546" i="151"/>
  <c r="AE546" i="151"/>
  <c r="AX545" i="151"/>
  <c r="AE545" i="151"/>
  <c r="AX544" i="151"/>
  <c r="AE544" i="151"/>
  <c r="AX543" i="151"/>
  <c r="AE543" i="151"/>
  <c r="AX542" i="151"/>
  <c r="AE542" i="151"/>
  <c r="AX541" i="151"/>
  <c r="AE541" i="151"/>
  <c r="AX540" i="151"/>
  <c r="AE540" i="151"/>
  <c r="AX539" i="151"/>
  <c r="AE539" i="151"/>
  <c r="AX538" i="151"/>
  <c r="AE538" i="151"/>
  <c r="AX537" i="151"/>
  <c r="AE537" i="151"/>
  <c r="AX536" i="151"/>
  <c r="AE536" i="151"/>
  <c r="AX535" i="151"/>
  <c r="AE535" i="151"/>
  <c r="AX534" i="151"/>
  <c r="AE534" i="151"/>
  <c r="AX533" i="151"/>
  <c r="AE533" i="151"/>
  <c r="AX532" i="151"/>
  <c r="AE532" i="151"/>
  <c r="AX531" i="151"/>
  <c r="AE531" i="151"/>
  <c r="AX530" i="151"/>
  <c r="AE530" i="151"/>
  <c r="AX529" i="151"/>
  <c r="AE529" i="151"/>
  <c r="AX528" i="151"/>
  <c r="AE528" i="151"/>
  <c r="AX527" i="151"/>
  <c r="AE527" i="151"/>
  <c r="AX526" i="151"/>
  <c r="AE526" i="151"/>
  <c r="AX525" i="151"/>
  <c r="AE525" i="151"/>
  <c r="AX524" i="151"/>
  <c r="AE524" i="151"/>
  <c r="AX523" i="151"/>
  <c r="AE523" i="151"/>
  <c r="AX522" i="151"/>
  <c r="AE522" i="151"/>
  <c r="AX521" i="151"/>
  <c r="AE521" i="151"/>
  <c r="AX520" i="151"/>
  <c r="AE520" i="151"/>
  <c r="AX519" i="151"/>
  <c r="AE519" i="151"/>
  <c r="AX518" i="151"/>
  <c r="AE518" i="151"/>
  <c r="AX517" i="151"/>
  <c r="AE517" i="151"/>
  <c r="AX516" i="151"/>
  <c r="AE516" i="151"/>
  <c r="AX515" i="151"/>
  <c r="AE515" i="151"/>
  <c r="AX514" i="151"/>
  <c r="AE514" i="151"/>
  <c r="AX513" i="151"/>
  <c r="AE513" i="151"/>
  <c r="AX512" i="151"/>
  <c r="AE512" i="151"/>
  <c r="AX511" i="151"/>
  <c r="AE511" i="151"/>
  <c r="AX510" i="151"/>
  <c r="AE510" i="151"/>
  <c r="AX509" i="151"/>
  <c r="AE509" i="151"/>
  <c r="AX508" i="151"/>
  <c r="AE508" i="151"/>
  <c r="AX507" i="151"/>
  <c r="AE507" i="151"/>
  <c r="AX506" i="151"/>
  <c r="AE506" i="151"/>
  <c r="AX505" i="151"/>
  <c r="AE505" i="151"/>
  <c r="AX504" i="151"/>
  <c r="AE504" i="151"/>
  <c r="AX503" i="151"/>
  <c r="AE503" i="151"/>
  <c r="AX502" i="151"/>
  <c r="AE502" i="151"/>
  <c r="AX501" i="151"/>
  <c r="AE501" i="151"/>
  <c r="AX500" i="151"/>
  <c r="AE500" i="151"/>
  <c r="AX499" i="151"/>
  <c r="AE499" i="151"/>
  <c r="AX498" i="151"/>
  <c r="AE498" i="151"/>
  <c r="AX497" i="151"/>
  <c r="AE497" i="151"/>
  <c r="AX496" i="151"/>
  <c r="AE496" i="151"/>
  <c r="AX495" i="151"/>
  <c r="AE495" i="151"/>
  <c r="AX494" i="151"/>
  <c r="AE494" i="151"/>
  <c r="AX493" i="151"/>
  <c r="AE493" i="151"/>
  <c r="AX492" i="151"/>
  <c r="AE492" i="151"/>
  <c r="AX491" i="151"/>
  <c r="AE491" i="151"/>
  <c r="AX490" i="151"/>
  <c r="AE490" i="151"/>
  <c r="AX489" i="151"/>
  <c r="AE489" i="151"/>
  <c r="AX488" i="151"/>
  <c r="AE488" i="151"/>
  <c r="AX487" i="151"/>
  <c r="AE487" i="151"/>
  <c r="AX486" i="151"/>
  <c r="AE486" i="151"/>
  <c r="AX485" i="151"/>
  <c r="AE485" i="151"/>
  <c r="AX484" i="151"/>
  <c r="AE484" i="151"/>
  <c r="AX483" i="151"/>
  <c r="AE483" i="151"/>
  <c r="AX482" i="151"/>
  <c r="AE482" i="151"/>
  <c r="AX481" i="151"/>
  <c r="AE481" i="151"/>
  <c r="AX480" i="151"/>
  <c r="AE480" i="151"/>
  <c r="AX479" i="151"/>
  <c r="AE479" i="151"/>
  <c r="AX478" i="151"/>
  <c r="AE478" i="151"/>
  <c r="AX477" i="151"/>
  <c r="AE477" i="151"/>
  <c r="AX476" i="151"/>
  <c r="AE476" i="151"/>
  <c r="AX475" i="151"/>
  <c r="AE475" i="151"/>
  <c r="AX474" i="151"/>
  <c r="AE474" i="151"/>
  <c r="AX473" i="151"/>
  <c r="AE473" i="151"/>
  <c r="AX472" i="151"/>
  <c r="AE472" i="151"/>
  <c r="AX471" i="151"/>
  <c r="AE471" i="151"/>
  <c r="AX470" i="151"/>
  <c r="AE470" i="151"/>
  <c r="AX469" i="151"/>
  <c r="AE469" i="151"/>
  <c r="AX468" i="151"/>
  <c r="AE468" i="151"/>
  <c r="AX467" i="151"/>
  <c r="AE467" i="151"/>
  <c r="AX466" i="151"/>
  <c r="AE466" i="151"/>
  <c r="AX465" i="151"/>
  <c r="AE465" i="151"/>
  <c r="AX464" i="151"/>
  <c r="AE464" i="151"/>
  <c r="AX463" i="151"/>
  <c r="AE463" i="151"/>
  <c r="AX462" i="151"/>
  <c r="AE462" i="151"/>
  <c r="AX461" i="151"/>
  <c r="AE461" i="151"/>
  <c r="AX460" i="151"/>
  <c r="AE460" i="151"/>
  <c r="AX459" i="151"/>
  <c r="AE459" i="151"/>
  <c r="AX458" i="151"/>
  <c r="AE458" i="151"/>
  <c r="AX457" i="151"/>
  <c r="AE457" i="151"/>
  <c r="AX456" i="151"/>
  <c r="AE456" i="151"/>
  <c r="AX455" i="151"/>
  <c r="AE455" i="151"/>
  <c r="AX454" i="151"/>
  <c r="AE454" i="151"/>
  <c r="AX453" i="151"/>
  <c r="AE453" i="151"/>
  <c r="AX452" i="151"/>
  <c r="AE452" i="151"/>
  <c r="AX451" i="151"/>
  <c r="AE451" i="151"/>
  <c r="AX450" i="151"/>
  <c r="AE450" i="151"/>
  <c r="AX449" i="151"/>
  <c r="AE449" i="151"/>
  <c r="AX448" i="151"/>
  <c r="AE448" i="151"/>
  <c r="AX447" i="151"/>
  <c r="AE447" i="151"/>
  <c r="AX446" i="151"/>
  <c r="AE446" i="151"/>
  <c r="AX445" i="151"/>
  <c r="AE445" i="151"/>
  <c r="AX444" i="151"/>
  <c r="AE444" i="151"/>
  <c r="AX443" i="151"/>
  <c r="AE443" i="151"/>
  <c r="AX442" i="151"/>
  <c r="AE442" i="151"/>
  <c r="AX441" i="151"/>
  <c r="AE441" i="151"/>
  <c r="AX440" i="151"/>
  <c r="AE440" i="151"/>
  <c r="AX439" i="151"/>
  <c r="AE439" i="151"/>
  <c r="AX438" i="151"/>
  <c r="AE438" i="151"/>
  <c r="AX437" i="151"/>
  <c r="AE437" i="151"/>
  <c r="AX436" i="151"/>
  <c r="AE436" i="151"/>
  <c r="AX435" i="151"/>
  <c r="AE435" i="151"/>
  <c r="AX434" i="151"/>
  <c r="AE434" i="151"/>
  <c r="AX433" i="151"/>
  <c r="AE433" i="151"/>
  <c r="AX432" i="151"/>
  <c r="AE432" i="151"/>
  <c r="AX431" i="151"/>
  <c r="AE431" i="151"/>
  <c r="AX430" i="151"/>
  <c r="AE430" i="151"/>
  <c r="AX429" i="151"/>
  <c r="AE429" i="151"/>
  <c r="AX428" i="151"/>
  <c r="AE428" i="151"/>
  <c r="AX427" i="151"/>
  <c r="AE427" i="151"/>
  <c r="AX426" i="151"/>
  <c r="AE426" i="151"/>
  <c r="AX425" i="151"/>
  <c r="AE425" i="151"/>
  <c r="AX424" i="151"/>
  <c r="AE424" i="151"/>
  <c r="AX423" i="151"/>
  <c r="AE423" i="151"/>
  <c r="AX422" i="151"/>
  <c r="AE422" i="151"/>
  <c r="AX421" i="151"/>
  <c r="AE421" i="151"/>
  <c r="AX420" i="151"/>
  <c r="AE420" i="151"/>
  <c r="AX419" i="151"/>
  <c r="AE419" i="151"/>
  <c r="AX418" i="151"/>
  <c r="AE418" i="151"/>
  <c r="AX417" i="151"/>
  <c r="AE417" i="151"/>
  <c r="AX416" i="151"/>
  <c r="AE416" i="151"/>
  <c r="AX415" i="151"/>
  <c r="AE415" i="151"/>
  <c r="AX414" i="151"/>
  <c r="AE414" i="151"/>
  <c r="AX413" i="151"/>
  <c r="AE413" i="151"/>
  <c r="AX412" i="151"/>
  <c r="AE412" i="151"/>
  <c r="AX411" i="151"/>
  <c r="AE411" i="151"/>
  <c r="AX410" i="151"/>
  <c r="AE410" i="151"/>
  <c r="AX409" i="151"/>
  <c r="AE409" i="151"/>
  <c r="AX408" i="151"/>
  <c r="AE408" i="151"/>
  <c r="AX407" i="151"/>
  <c r="AE407" i="151"/>
  <c r="AX406" i="151"/>
  <c r="AE406" i="151"/>
  <c r="AX405" i="151"/>
  <c r="AE405" i="151"/>
  <c r="AX404" i="151"/>
  <c r="AE404" i="151"/>
  <c r="AX403" i="151"/>
  <c r="AE403" i="151"/>
  <c r="AX402" i="151"/>
  <c r="AE402" i="151"/>
  <c r="AX401" i="151"/>
  <c r="AE401" i="151"/>
  <c r="AX400" i="151"/>
  <c r="AE400" i="151"/>
  <c r="AX399" i="151"/>
  <c r="AE399" i="151"/>
  <c r="AX398" i="151"/>
  <c r="AE398" i="151"/>
  <c r="AX397" i="151"/>
  <c r="AE397" i="151"/>
  <c r="AX396" i="151"/>
  <c r="AE396" i="151"/>
  <c r="AX395" i="151"/>
  <c r="AE395" i="151"/>
  <c r="AX394" i="151"/>
  <c r="AE394" i="151"/>
  <c r="AX393" i="151"/>
  <c r="AE393" i="151"/>
  <c r="AX392" i="151"/>
  <c r="AE392" i="151"/>
  <c r="AX391" i="151"/>
  <c r="AE391" i="151"/>
  <c r="AX390" i="151"/>
  <c r="AE390" i="151"/>
  <c r="AX389" i="151"/>
  <c r="AE389" i="151"/>
  <c r="AX388" i="151"/>
  <c r="AE388" i="151"/>
  <c r="AX387" i="151"/>
  <c r="AE387" i="151"/>
  <c r="AX386" i="151"/>
  <c r="AE386" i="151"/>
  <c r="AX385" i="151"/>
  <c r="AE385" i="151"/>
  <c r="AX384" i="151"/>
  <c r="AE384" i="151"/>
  <c r="AX383" i="151"/>
  <c r="AE383" i="151"/>
  <c r="AX382" i="151"/>
  <c r="AE382" i="151"/>
  <c r="AX381" i="151"/>
  <c r="AE381" i="151"/>
  <c r="AX380" i="151"/>
  <c r="AE380" i="151"/>
  <c r="AX379" i="151"/>
  <c r="AE379" i="151"/>
  <c r="AX378" i="151"/>
  <c r="AE378" i="151"/>
  <c r="AX377" i="151"/>
  <c r="AE377" i="151"/>
  <c r="AX376" i="151"/>
  <c r="AE376" i="151"/>
  <c r="AX375" i="151"/>
  <c r="AE375" i="151"/>
  <c r="AX374" i="151"/>
  <c r="AE374" i="151"/>
  <c r="AX373" i="151"/>
  <c r="AE373" i="151"/>
  <c r="AX372" i="151"/>
  <c r="AE372" i="151"/>
  <c r="AX371" i="151"/>
  <c r="AE371" i="151"/>
  <c r="AX370" i="151"/>
  <c r="AE370" i="151"/>
  <c r="AX369" i="151"/>
  <c r="AE369" i="151"/>
  <c r="AX368" i="151"/>
  <c r="AE368" i="151"/>
  <c r="AX367" i="151"/>
  <c r="AE367" i="151"/>
  <c r="AX366" i="151"/>
  <c r="AE366" i="151"/>
  <c r="AX365" i="151"/>
  <c r="AE365" i="151"/>
  <c r="AX364" i="151"/>
  <c r="AE364" i="151"/>
  <c r="AX363" i="151"/>
  <c r="AE363" i="151"/>
  <c r="AX362" i="151"/>
  <c r="AE362" i="151"/>
  <c r="AX361" i="151"/>
  <c r="AE361" i="151"/>
  <c r="AX360" i="151"/>
  <c r="AE360" i="151"/>
  <c r="AX359" i="151"/>
  <c r="AE359" i="151"/>
  <c r="AX358" i="151"/>
  <c r="AE358" i="151"/>
  <c r="AX357" i="151"/>
  <c r="AE357" i="151"/>
  <c r="AX356" i="151"/>
  <c r="AE356" i="151"/>
  <c r="AX355" i="151"/>
  <c r="AE355" i="151"/>
  <c r="AX354" i="151"/>
  <c r="AE354" i="151"/>
  <c r="AX353" i="151"/>
  <c r="AE353" i="151"/>
  <c r="AX352" i="151"/>
  <c r="AE352" i="151"/>
  <c r="AX351" i="151"/>
  <c r="AE351" i="151"/>
  <c r="AX350" i="151"/>
  <c r="AE350" i="151"/>
  <c r="AX349" i="151"/>
  <c r="AE349" i="151"/>
  <c r="AX348" i="151"/>
  <c r="AE348" i="151"/>
  <c r="AX347" i="151"/>
  <c r="AE347" i="151"/>
  <c r="AX346" i="151"/>
  <c r="AE346" i="151"/>
  <c r="AX345" i="151"/>
  <c r="AE345" i="151"/>
  <c r="AX344" i="151"/>
  <c r="AE344" i="151"/>
  <c r="AX343" i="151"/>
  <c r="AE343" i="151"/>
  <c r="AX342" i="151"/>
  <c r="AE342" i="151"/>
  <c r="AX341" i="151"/>
  <c r="AE341" i="151"/>
  <c r="AX340" i="151"/>
  <c r="AE340" i="151"/>
  <c r="AX339" i="151"/>
  <c r="AE339" i="151"/>
  <c r="AX338" i="151"/>
  <c r="AE338" i="151"/>
  <c r="AX337" i="151"/>
  <c r="AE337" i="151"/>
  <c r="AX336" i="151"/>
  <c r="AE336" i="151"/>
  <c r="AX335" i="151"/>
  <c r="AE335" i="151"/>
  <c r="AX334" i="151"/>
  <c r="AE334" i="151"/>
  <c r="AX333" i="151"/>
  <c r="AE333" i="151"/>
  <c r="AX332" i="151"/>
  <c r="AE332" i="151"/>
  <c r="AX331" i="151"/>
  <c r="AE331" i="151"/>
  <c r="AX330" i="151"/>
  <c r="AE330" i="151"/>
  <c r="AX329" i="151"/>
  <c r="AE329" i="151"/>
  <c r="AX328" i="151"/>
  <c r="AE328" i="151"/>
  <c r="AX327" i="151"/>
  <c r="AE327" i="151"/>
  <c r="AX326" i="151"/>
  <c r="AE326" i="151"/>
  <c r="AX325" i="151"/>
  <c r="AE325" i="151"/>
  <c r="AX324" i="151"/>
  <c r="AE324" i="151"/>
  <c r="AX323" i="151"/>
  <c r="AE323" i="151"/>
  <c r="AX322" i="151"/>
  <c r="AE322" i="151"/>
  <c r="AX321" i="151"/>
  <c r="AE321" i="151"/>
  <c r="AX320" i="151"/>
  <c r="AE320" i="151"/>
  <c r="AX319" i="151"/>
  <c r="AE319" i="151"/>
  <c r="AX318" i="151"/>
  <c r="AE318" i="151"/>
  <c r="AX317" i="151"/>
  <c r="AE317" i="151"/>
  <c r="AX316" i="151"/>
  <c r="AE316" i="151"/>
  <c r="AX315" i="151"/>
  <c r="AE315" i="151"/>
  <c r="AX314" i="151"/>
  <c r="AE314" i="151"/>
  <c r="AX313" i="151"/>
  <c r="AE313" i="151"/>
  <c r="AX312" i="151"/>
  <c r="AE312" i="151"/>
  <c r="AX311" i="151"/>
  <c r="AE311" i="151"/>
  <c r="AX310" i="151"/>
  <c r="AE310" i="151"/>
  <c r="AX309" i="151"/>
  <c r="AE309" i="151"/>
  <c r="AX308" i="151"/>
  <c r="AE308" i="151"/>
  <c r="AX307" i="151"/>
  <c r="AE307" i="151"/>
  <c r="AX306" i="151"/>
  <c r="AE306" i="151"/>
  <c r="AX305" i="151"/>
  <c r="AE305" i="151"/>
  <c r="AX304" i="151"/>
  <c r="AE304" i="151"/>
  <c r="AX303" i="151"/>
  <c r="AE303" i="151"/>
  <c r="AX302" i="151"/>
  <c r="AE302" i="151"/>
  <c r="AX301" i="151"/>
  <c r="AE301" i="151"/>
  <c r="AX300" i="151"/>
  <c r="AE300" i="151"/>
  <c r="AX299" i="151"/>
  <c r="AE299" i="151"/>
  <c r="AX298" i="151"/>
  <c r="AE298" i="151"/>
  <c r="AX297" i="151"/>
  <c r="AE297" i="151"/>
  <c r="AX296" i="151"/>
  <c r="AE296" i="151"/>
  <c r="AX295" i="151"/>
  <c r="AE295" i="151"/>
  <c r="AX294" i="151"/>
  <c r="AE294" i="151"/>
  <c r="AX293" i="151"/>
  <c r="AE293" i="151"/>
  <c r="AX292" i="151"/>
  <c r="AE292" i="151"/>
  <c r="AX291" i="151"/>
  <c r="AE291" i="151"/>
  <c r="AX290" i="151"/>
  <c r="AE290" i="151"/>
  <c r="AX289" i="151"/>
  <c r="AE289" i="151"/>
  <c r="AX288" i="151"/>
  <c r="AE288" i="151"/>
  <c r="AX287" i="151"/>
  <c r="AE287" i="151"/>
  <c r="AX286" i="151"/>
  <c r="AE286" i="151"/>
  <c r="AX285" i="151"/>
  <c r="AE285" i="151"/>
  <c r="AX284" i="151"/>
  <c r="AE284" i="151"/>
  <c r="AX283" i="151"/>
  <c r="AE283" i="151"/>
  <c r="AX282" i="151"/>
  <c r="AE282" i="151"/>
  <c r="AX281" i="151"/>
  <c r="AE281" i="151"/>
  <c r="AX280" i="151"/>
  <c r="AE280" i="151"/>
  <c r="AX279" i="151"/>
  <c r="AE279" i="151"/>
  <c r="AX278" i="151"/>
  <c r="AE278" i="151"/>
  <c r="AX277" i="151"/>
  <c r="AE277" i="151"/>
  <c r="AX276" i="151"/>
  <c r="AE276" i="151"/>
  <c r="AX275" i="151"/>
  <c r="AE275" i="151"/>
  <c r="AX274" i="151"/>
  <c r="AE274" i="151"/>
  <c r="AX273" i="151"/>
  <c r="AE273" i="151"/>
  <c r="AX272" i="151"/>
  <c r="AE272" i="151"/>
  <c r="AX271" i="151"/>
  <c r="AE271" i="151"/>
  <c r="AX270" i="151"/>
  <c r="AE270" i="151"/>
  <c r="AX269" i="151"/>
  <c r="AE269" i="151"/>
  <c r="AX268" i="151"/>
  <c r="AE268" i="151"/>
  <c r="AX267" i="151"/>
  <c r="AE267" i="151"/>
  <c r="AX266" i="151"/>
  <c r="AE266" i="151"/>
  <c r="AX265" i="151"/>
  <c r="AE265" i="151"/>
  <c r="AX264" i="151"/>
  <c r="AE264" i="151"/>
  <c r="AX263" i="151"/>
  <c r="AE263" i="151"/>
  <c r="AX262" i="151"/>
  <c r="AE262" i="151"/>
  <c r="AX261" i="151"/>
  <c r="AE261" i="151"/>
  <c r="AX260" i="151"/>
  <c r="AE260" i="151"/>
  <c r="AX259" i="151"/>
  <c r="AE259" i="151"/>
  <c r="AX258" i="151"/>
  <c r="AE258" i="151"/>
  <c r="AX257" i="151"/>
  <c r="AE257" i="151"/>
  <c r="AX256" i="151"/>
  <c r="AE256" i="151"/>
  <c r="AX255" i="151"/>
  <c r="AE255" i="151"/>
  <c r="AX254" i="151"/>
  <c r="AE254" i="151"/>
  <c r="AX253" i="151"/>
  <c r="AE253" i="151"/>
  <c r="AX252" i="151"/>
  <c r="AE252" i="151"/>
  <c r="AX251" i="151"/>
  <c r="AE251" i="151"/>
  <c r="AX250" i="151"/>
  <c r="AE250" i="151"/>
  <c r="AX249" i="151"/>
  <c r="AE249" i="151"/>
  <c r="AX248" i="151"/>
  <c r="AE248" i="151"/>
  <c r="AX247" i="151"/>
  <c r="AE247" i="151"/>
  <c r="AX246" i="151"/>
  <c r="AE246" i="151"/>
  <c r="AX245" i="151"/>
  <c r="AE245" i="151"/>
  <c r="AX244" i="151"/>
  <c r="AE244" i="151"/>
  <c r="AX243" i="151"/>
  <c r="AE243" i="151"/>
  <c r="AX242" i="151"/>
  <c r="AE242" i="151"/>
  <c r="AX241" i="151"/>
  <c r="AE241" i="151"/>
  <c r="AX240" i="151"/>
  <c r="AE240" i="151"/>
  <c r="AX239" i="151"/>
  <c r="AE239" i="151"/>
  <c r="AX238" i="151"/>
  <c r="AE238" i="151"/>
  <c r="AX237" i="151"/>
  <c r="AE237" i="151"/>
  <c r="AX236" i="151"/>
  <c r="AE236" i="151"/>
  <c r="AX235" i="151"/>
  <c r="AE235" i="151"/>
  <c r="AX234" i="151"/>
  <c r="AE234" i="151"/>
  <c r="AX233" i="151"/>
  <c r="AE233" i="151"/>
  <c r="AX232" i="151"/>
  <c r="AE232" i="151"/>
  <c r="AX231" i="151"/>
  <c r="AE231" i="151"/>
  <c r="AX230" i="151"/>
  <c r="AE230" i="151"/>
  <c r="AX229" i="151"/>
  <c r="AE229" i="151"/>
  <c r="AX228" i="151"/>
  <c r="AE228" i="151"/>
  <c r="AX227" i="151"/>
  <c r="AE227" i="151"/>
  <c r="AX226" i="151"/>
  <c r="AE226" i="151"/>
  <c r="AX225" i="151"/>
  <c r="AE225" i="151"/>
  <c r="AX224" i="151"/>
  <c r="AE224" i="151"/>
  <c r="AX223" i="151"/>
  <c r="AE223" i="151"/>
  <c r="AX222" i="151"/>
  <c r="AE222" i="151"/>
  <c r="AX221" i="151"/>
  <c r="AE221" i="151"/>
  <c r="AX220" i="151"/>
  <c r="AE220" i="151"/>
  <c r="AX219" i="151"/>
  <c r="AE219" i="151"/>
  <c r="AX218" i="151"/>
  <c r="AE218" i="151"/>
  <c r="AX217" i="151"/>
  <c r="AE217" i="151"/>
  <c r="AX216" i="151"/>
  <c r="AE216" i="151"/>
  <c r="AX215" i="151"/>
  <c r="AE215" i="151"/>
  <c r="AX214" i="151"/>
  <c r="AE214" i="151"/>
  <c r="AX213" i="151"/>
  <c r="AE213" i="151"/>
  <c r="AX212" i="151"/>
  <c r="AE212" i="151"/>
  <c r="AX211" i="151"/>
  <c r="AE211" i="151"/>
  <c r="AX210" i="151"/>
  <c r="AE210" i="151"/>
  <c r="AX209" i="151"/>
  <c r="AE209" i="151"/>
  <c r="AX208" i="151"/>
  <c r="AE208" i="151"/>
  <c r="AX207" i="151"/>
  <c r="AE207" i="151"/>
  <c r="AX206" i="151"/>
  <c r="AE206" i="151"/>
  <c r="AX205" i="151"/>
  <c r="AE205" i="151"/>
  <c r="AX204" i="151"/>
  <c r="AE204" i="151"/>
  <c r="AX203" i="151"/>
  <c r="AE203" i="151"/>
  <c r="AX202" i="151"/>
  <c r="AE202" i="151"/>
  <c r="AX201" i="151"/>
  <c r="AE201" i="151"/>
  <c r="AX200" i="151"/>
  <c r="AE200" i="151"/>
  <c r="AX199" i="151"/>
  <c r="AE199" i="151"/>
  <c r="AX198" i="151"/>
  <c r="AE198" i="151"/>
  <c r="AX197" i="151"/>
  <c r="AE197" i="151"/>
  <c r="AX196" i="151"/>
  <c r="AE196" i="151"/>
  <c r="AX195" i="151"/>
  <c r="AE195" i="151"/>
  <c r="AX194" i="151"/>
  <c r="AE194" i="151"/>
  <c r="AX193" i="151"/>
  <c r="AE193" i="151"/>
  <c r="AX192" i="151"/>
  <c r="AE192" i="151"/>
  <c r="AX191" i="151"/>
  <c r="AE191" i="151"/>
  <c r="AX190" i="151"/>
  <c r="AE190" i="151"/>
  <c r="AX189" i="151"/>
  <c r="AE189" i="151"/>
  <c r="AX188" i="151"/>
  <c r="AE188" i="151"/>
  <c r="AX187" i="151"/>
  <c r="AE187" i="151"/>
  <c r="AX186" i="151"/>
  <c r="AE186" i="151"/>
  <c r="AX185" i="151"/>
  <c r="AE185" i="151"/>
  <c r="AX184" i="151"/>
  <c r="AE184" i="151"/>
  <c r="AX183" i="151"/>
  <c r="AE183" i="151"/>
  <c r="AX182" i="151"/>
  <c r="AE182" i="151"/>
  <c r="AX181" i="151"/>
  <c r="AE181" i="151"/>
  <c r="AX180" i="151"/>
  <c r="AE180" i="151"/>
  <c r="AX179" i="151"/>
  <c r="AE179" i="151"/>
  <c r="AX178" i="151"/>
  <c r="AE178" i="151"/>
  <c r="AX177" i="151"/>
  <c r="AE177" i="151"/>
  <c r="AX176" i="151"/>
  <c r="AE176" i="151"/>
  <c r="AX175" i="151"/>
  <c r="AE175" i="151"/>
  <c r="AX174" i="151"/>
  <c r="AE174" i="151"/>
  <c r="AX173" i="151"/>
  <c r="AE173" i="151"/>
  <c r="AX172" i="151"/>
  <c r="AE172" i="151"/>
  <c r="AX171" i="151"/>
  <c r="AE171" i="151"/>
  <c r="AX170" i="151"/>
  <c r="AE170" i="151"/>
  <c r="AX169" i="151"/>
  <c r="AE169" i="151"/>
  <c r="AX168" i="151"/>
  <c r="AE168" i="151"/>
  <c r="AX167" i="151"/>
  <c r="AE167" i="151"/>
  <c r="AX166" i="151"/>
  <c r="AE166" i="151"/>
  <c r="AX165" i="151"/>
  <c r="AE165" i="151"/>
  <c r="AX164" i="151"/>
  <c r="AE164" i="151"/>
  <c r="AX163" i="151"/>
  <c r="AE163" i="151"/>
  <c r="AX162" i="151"/>
  <c r="AE162" i="151"/>
  <c r="AX161" i="151"/>
  <c r="AE161" i="151"/>
  <c r="AX160" i="151"/>
  <c r="AE160" i="151"/>
  <c r="AX159" i="151"/>
  <c r="AE159" i="151"/>
  <c r="AX158" i="151"/>
  <c r="AE158" i="151"/>
  <c r="AX157" i="151"/>
  <c r="AE157" i="151"/>
  <c r="AX156" i="151"/>
  <c r="AE156" i="151"/>
  <c r="AX155" i="151"/>
  <c r="AE155" i="151"/>
  <c r="AX154" i="151"/>
  <c r="AE154" i="151"/>
  <c r="AX153" i="151"/>
  <c r="AE153" i="151"/>
  <c r="AX152" i="151"/>
  <c r="AE152" i="151"/>
  <c r="AX151" i="151"/>
  <c r="AE151" i="151"/>
  <c r="AX150" i="151"/>
  <c r="AE150" i="151"/>
  <c r="AX149" i="151"/>
  <c r="AE149" i="151"/>
  <c r="AX148" i="151"/>
  <c r="AE148" i="151"/>
  <c r="AX147" i="151"/>
  <c r="AE147" i="151"/>
  <c r="AX146" i="151"/>
  <c r="AE146" i="151"/>
  <c r="AX145" i="151"/>
  <c r="AE145" i="151"/>
  <c r="AX144" i="151"/>
  <c r="AE144" i="151"/>
  <c r="AX143" i="151"/>
  <c r="AE143" i="151"/>
  <c r="AX142" i="151"/>
  <c r="AE142" i="151"/>
  <c r="AX141" i="151"/>
  <c r="AE141" i="151"/>
  <c r="AX140" i="151"/>
  <c r="AE140" i="151"/>
  <c r="AX139" i="151"/>
  <c r="AE139" i="151"/>
  <c r="AX138" i="151"/>
  <c r="AE138" i="151"/>
  <c r="AX137" i="151"/>
  <c r="AE137" i="151"/>
  <c r="AX136" i="151"/>
  <c r="AE136" i="151"/>
  <c r="AX135" i="151"/>
  <c r="AE135" i="151"/>
  <c r="AX134" i="151"/>
  <c r="AE134" i="151"/>
  <c r="AX133" i="151"/>
  <c r="AE133" i="151"/>
  <c r="AX132" i="151"/>
  <c r="AE132" i="151"/>
  <c r="AX131" i="151"/>
  <c r="AE131" i="151"/>
  <c r="AX130" i="151"/>
  <c r="AE130" i="151"/>
  <c r="AX129" i="151"/>
  <c r="AE129" i="151"/>
  <c r="AX128" i="151"/>
  <c r="AE128" i="151"/>
  <c r="AX127" i="151"/>
  <c r="AE127" i="151"/>
  <c r="AX126" i="151"/>
  <c r="AE126" i="151"/>
  <c r="AX125" i="151"/>
  <c r="AE125" i="151"/>
  <c r="AX124" i="151"/>
  <c r="AE124" i="151"/>
  <c r="AX123" i="151"/>
  <c r="AE123" i="151"/>
  <c r="AX122" i="151"/>
  <c r="AE122" i="151"/>
  <c r="AX121" i="151"/>
  <c r="AE121" i="151"/>
  <c r="AX120" i="151"/>
  <c r="AE120" i="151"/>
  <c r="AX119" i="151"/>
  <c r="AE119" i="151"/>
  <c r="AX118" i="151"/>
  <c r="AE118" i="151"/>
  <c r="AX117" i="151"/>
  <c r="AE117" i="151"/>
  <c r="AX116" i="151"/>
  <c r="AE116" i="151"/>
  <c r="AX115" i="151"/>
  <c r="AE115" i="151"/>
  <c r="AX114" i="151"/>
  <c r="AE114" i="151"/>
  <c r="AX113" i="151"/>
  <c r="AE113" i="151"/>
  <c r="AX112" i="151"/>
  <c r="AE112" i="151"/>
  <c r="A127" i="151"/>
  <c r="AX111" i="151"/>
  <c r="AE111" i="151"/>
  <c r="AX110" i="151"/>
  <c r="AE110" i="151"/>
  <c r="AX109" i="151"/>
  <c r="AE109" i="151"/>
  <c r="AX108" i="151"/>
  <c r="AE108" i="151"/>
  <c r="AX107" i="151"/>
  <c r="AE107" i="151"/>
  <c r="AX106" i="151"/>
  <c r="AE106" i="151"/>
  <c r="AX105" i="151"/>
  <c r="AE105" i="151"/>
  <c r="AX104" i="151"/>
  <c r="AE104" i="151"/>
  <c r="AX103" i="151"/>
  <c r="AV103" i="151"/>
  <c r="AE103" i="151"/>
  <c r="N103" i="151"/>
  <c r="AX102" i="151"/>
  <c r="AV102" i="151"/>
  <c r="AE102" i="151"/>
  <c r="N102" i="151"/>
  <c r="AX101" i="151"/>
  <c r="AV101" i="151"/>
  <c r="AE101" i="151"/>
  <c r="N101" i="151"/>
  <c r="B158" i="151" s="1"/>
  <c r="AX100" i="151"/>
  <c r="AV100" i="151"/>
  <c r="AE100" i="151"/>
  <c r="N100" i="151"/>
  <c r="B157" i="151" s="1"/>
  <c r="AX99" i="151"/>
  <c r="AV99" i="151"/>
  <c r="AE99" i="151"/>
  <c r="N99" i="151"/>
  <c r="AX98" i="151"/>
  <c r="AV98" i="151"/>
  <c r="AE98" i="151"/>
  <c r="N98" i="151"/>
  <c r="B156" i="151" s="1"/>
  <c r="AX97" i="151"/>
  <c r="AV97" i="151"/>
  <c r="AE97" i="151"/>
  <c r="N97" i="151"/>
  <c r="AX96" i="151"/>
  <c r="AV96" i="151"/>
  <c r="AE96" i="151"/>
  <c r="N96" i="151"/>
  <c r="B155" i="151" s="1"/>
  <c r="AX95" i="151"/>
  <c r="AV95" i="151"/>
  <c r="AE95" i="151"/>
  <c r="N95" i="151"/>
  <c r="B154" i="151" s="1"/>
  <c r="AX94" i="151"/>
  <c r="AV94" i="151"/>
  <c r="AE94" i="151"/>
  <c r="N94" i="151"/>
  <c r="B153" i="151" s="1"/>
  <c r="AX93" i="151"/>
  <c r="AV93" i="151"/>
  <c r="AE93" i="151"/>
  <c r="N93" i="151"/>
  <c r="B152" i="151" s="1"/>
  <c r="AX92" i="151"/>
  <c r="AV92" i="151"/>
  <c r="AE92" i="151"/>
  <c r="N92" i="151"/>
  <c r="B151" i="151" s="1"/>
  <c r="AX91" i="151"/>
  <c r="AV91" i="151"/>
  <c r="AE91" i="151"/>
  <c r="N91" i="151"/>
  <c r="B150" i="151" s="1"/>
  <c r="AX90" i="151"/>
  <c r="AV90" i="151"/>
  <c r="AE90" i="151"/>
  <c r="N90" i="151"/>
  <c r="B149" i="151" s="1"/>
  <c r="AX89" i="151"/>
  <c r="AV89" i="151"/>
  <c r="AE89" i="151"/>
  <c r="N89" i="151"/>
  <c r="B148" i="151" s="1"/>
  <c r="AX88" i="151"/>
  <c r="AV88" i="151"/>
  <c r="AE88" i="151"/>
  <c r="N88" i="151"/>
  <c r="B147" i="151" s="1"/>
  <c r="AX87" i="151"/>
  <c r="AV87" i="151"/>
  <c r="AE87" i="151"/>
  <c r="N87" i="151"/>
  <c r="B146" i="151" s="1"/>
  <c r="AX86" i="151"/>
  <c r="AV86" i="151"/>
  <c r="AE86" i="151"/>
  <c r="N86" i="151"/>
  <c r="B145" i="151" s="1"/>
  <c r="AX85" i="151"/>
  <c r="AV85" i="151"/>
  <c r="AE85" i="151"/>
  <c r="N85" i="151"/>
  <c r="B144" i="151" s="1"/>
  <c r="AX84" i="151"/>
  <c r="AV84" i="151"/>
  <c r="AE84" i="151"/>
  <c r="N84" i="151"/>
  <c r="B143" i="151" s="1"/>
  <c r="AX83" i="151"/>
  <c r="AV83" i="151"/>
  <c r="AE83" i="151"/>
  <c r="N83" i="151"/>
  <c r="B142" i="151" s="1"/>
  <c r="AX82" i="151"/>
  <c r="AV82" i="151"/>
  <c r="AE82" i="151"/>
  <c r="N82" i="151"/>
  <c r="B141" i="151" s="1"/>
  <c r="AX81" i="151"/>
  <c r="AV81" i="151"/>
  <c r="AE81" i="151"/>
  <c r="N81" i="151"/>
  <c r="B140" i="151" s="1"/>
  <c r="AX80" i="151"/>
  <c r="AV80" i="151"/>
  <c r="AE80" i="151"/>
  <c r="N80" i="151"/>
  <c r="B139" i="151" s="1"/>
  <c r="AX79" i="151"/>
  <c r="AV79" i="151"/>
  <c r="AE79" i="151"/>
  <c r="N79" i="151"/>
  <c r="B138" i="151" s="1"/>
  <c r="AX78" i="151"/>
  <c r="AV78" i="151"/>
  <c r="AE78" i="151"/>
  <c r="N78" i="151"/>
  <c r="B137" i="151" s="1"/>
  <c r="AX77" i="151"/>
  <c r="AV77" i="151"/>
  <c r="AE77" i="151"/>
  <c r="N77" i="151"/>
  <c r="B136" i="151" s="1"/>
  <c r="AX76" i="151"/>
  <c r="AV76" i="151"/>
  <c r="AE76" i="151"/>
  <c r="N76" i="151"/>
  <c r="B135" i="151" s="1"/>
  <c r="AX75" i="151"/>
  <c r="AV75" i="151"/>
  <c r="AE75" i="151"/>
  <c r="N75" i="151"/>
  <c r="B134" i="151" s="1"/>
  <c r="AX74" i="151"/>
  <c r="AV74" i="151"/>
  <c r="AE74" i="151"/>
  <c r="N74" i="151"/>
  <c r="AX73" i="151"/>
  <c r="AV73" i="151"/>
  <c r="AE73" i="151"/>
  <c r="N73" i="151"/>
  <c r="AX72" i="151"/>
  <c r="AV72" i="151"/>
  <c r="AE72" i="151"/>
  <c r="N72" i="151"/>
  <c r="AX71" i="151"/>
  <c r="AV71" i="151"/>
  <c r="AE71" i="151"/>
  <c r="N71" i="151"/>
  <c r="AX70" i="151"/>
  <c r="AV70" i="151"/>
  <c r="AE70" i="151"/>
  <c r="N70" i="151"/>
  <c r="AX69" i="151"/>
  <c r="AV69" i="151"/>
  <c r="AE69" i="151"/>
  <c r="N69" i="151"/>
  <c r="AX68" i="151"/>
  <c r="AV68" i="151"/>
  <c r="AE68" i="151"/>
  <c r="N68" i="151"/>
  <c r="AX67" i="151"/>
  <c r="AV67" i="151"/>
  <c r="AE67" i="151"/>
  <c r="N67" i="151"/>
  <c r="AX66" i="151"/>
  <c r="AV66" i="151"/>
  <c r="AE66" i="151"/>
  <c r="N66" i="151"/>
  <c r="AX65" i="151"/>
  <c r="AV65" i="151"/>
  <c r="AE65" i="151"/>
  <c r="N65" i="151"/>
  <c r="AX64" i="151"/>
  <c r="AV64" i="151"/>
  <c r="AE64" i="151"/>
  <c r="N64" i="151"/>
  <c r="AX63" i="151"/>
  <c r="AV63" i="151"/>
  <c r="AE63" i="151"/>
  <c r="N63" i="151"/>
  <c r="AX62" i="151"/>
  <c r="AV62" i="151"/>
  <c r="AE62" i="151"/>
  <c r="N62" i="151"/>
  <c r="AX61" i="151"/>
  <c r="AV61" i="151"/>
  <c r="AE61" i="151"/>
  <c r="AC61" i="151"/>
  <c r="N61" i="151"/>
  <c r="AX60" i="151"/>
  <c r="AV60" i="151"/>
  <c r="AE60" i="151"/>
  <c r="AC60" i="151"/>
  <c r="N60" i="151"/>
  <c r="AX59" i="151"/>
  <c r="AV59" i="151"/>
  <c r="AE59" i="151"/>
  <c r="AC59" i="151"/>
  <c r="N59" i="151"/>
  <c r="AX58" i="151"/>
  <c r="AV58" i="151"/>
  <c r="AE58" i="151"/>
  <c r="AC58" i="151"/>
  <c r="N58" i="151"/>
  <c r="AX57" i="151"/>
  <c r="AV57" i="151"/>
  <c r="AE57" i="151"/>
  <c r="AC57" i="151"/>
  <c r="N57" i="151"/>
  <c r="AX56" i="151"/>
  <c r="AV56" i="151"/>
  <c r="AE56" i="151"/>
  <c r="AC56" i="151"/>
  <c r="N56" i="151"/>
  <c r="AX55" i="151"/>
  <c r="AV55" i="151"/>
  <c r="AE55" i="151"/>
  <c r="N55" i="151"/>
  <c r="AX54" i="151"/>
  <c r="AV54" i="151"/>
  <c r="AE54" i="151"/>
  <c r="N54" i="151"/>
  <c r="AX53" i="151"/>
  <c r="AV53" i="151"/>
  <c r="AE53" i="151"/>
  <c r="N53" i="151"/>
  <c r="AX52" i="151"/>
  <c r="AV52" i="151"/>
  <c r="AE52" i="151"/>
  <c r="N52" i="151"/>
  <c r="AX51" i="151"/>
  <c r="AV51" i="151"/>
  <c r="AE51" i="151"/>
  <c r="N51" i="151"/>
  <c r="AX50" i="151"/>
  <c r="AV50" i="151"/>
  <c r="AE50" i="151"/>
  <c r="N50" i="151"/>
  <c r="AX49" i="151"/>
  <c r="AV49" i="151"/>
  <c r="AE49" i="151"/>
  <c r="N49" i="151"/>
  <c r="AX48" i="151"/>
  <c r="AV48" i="151"/>
  <c r="AE48" i="151"/>
  <c r="AC48" i="151"/>
  <c r="N48" i="151"/>
  <c r="AX47" i="151"/>
  <c r="AV47" i="151"/>
  <c r="AE47" i="151"/>
  <c r="N47" i="151"/>
  <c r="AX46" i="151"/>
  <c r="AV46" i="151"/>
  <c r="AE46" i="151"/>
  <c r="N46" i="151"/>
  <c r="AX45" i="151"/>
  <c r="AV45" i="151"/>
  <c r="AE45" i="151"/>
  <c r="N45" i="151"/>
  <c r="AX44" i="151"/>
  <c r="AV44" i="151"/>
  <c r="AE44" i="151"/>
  <c r="N44" i="151"/>
  <c r="AX43" i="151"/>
  <c r="AV43" i="151"/>
  <c r="AE43" i="151"/>
  <c r="N43" i="151"/>
  <c r="AX42" i="151"/>
  <c r="AV42" i="151"/>
  <c r="AE42" i="151"/>
  <c r="N42" i="151"/>
  <c r="AX41" i="151"/>
  <c r="AV41" i="151"/>
  <c r="AE41" i="151"/>
  <c r="N41" i="151"/>
  <c r="AX40" i="151"/>
  <c r="AV40" i="151"/>
  <c r="AE40" i="151"/>
  <c r="N40" i="151"/>
  <c r="AX39" i="151"/>
  <c r="AV39" i="151"/>
  <c r="AE39" i="151"/>
  <c r="AC39" i="151"/>
  <c r="N39" i="151"/>
  <c r="AX38" i="151"/>
  <c r="AV38" i="151"/>
  <c r="AE38" i="151"/>
  <c r="N38" i="151"/>
  <c r="AX37" i="151"/>
  <c r="AV37" i="151"/>
  <c r="AE37" i="151"/>
  <c r="N37" i="151"/>
  <c r="AX36" i="151"/>
  <c r="AV36" i="151"/>
  <c r="AE36" i="151"/>
  <c r="N36" i="151"/>
  <c r="AX35" i="151"/>
  <c r="AV35" i="151"/>
  <c r="AE35" i="151"/>
  <c r="N35" i="151"/>
  <c r="AX34" i="151"/>
  <c r="AV34" i="151"/>
  <c r="AE34" i="151"/>
  <c r="N34" i="151"/>
  <c r="AX33" i="151"/>
  <c r="AV33" i="151"/>
  <c r="AE33" i="151"/>
  <c r="N33" i="151"/>
  <c r="AX32" i="151"/>
  <c r="AV32" i="151"/>
  <c r="AE32" i="151"/>
  <c r="N32" i="151"/>
  <c r="AX31" i="151"/>
  <c r="AV31" i="151"/>
  <c r="AE31" i="151"/>
  <c r="N31" i="151"/>
  <c r="AX30" i="151"/>
  <c r="AV30" i="151"/>
  <c r="AE30" i="151"/>
  <c r="AC30" i="151"/>
  <c r="N30" i="151"/>
  <c r="AX29" i="151"/>
  <c r="AV29" i="151"/>
  <c r="AE29" i="151"/>
  <c r="N29" i="151"/>
  <c r="AX28" i="151"/>
  <c r="AV28" i="151"/>
  <c r="AE28" i="151"/>
  <c r="AC28" i="151"/>
  <c r="N28" i="151"/>
  <c r="AX27" i="151"/>
  <c r="AV27" i="151"/>
  <c r="AE27" i="151"/>
  <c r="N27" i="151"/>
  <c r="AX26" i="151"/>
  <c r="AV26" i="151"/>
  <c r="AE26" i="151"/>
  <c r="N26" i="151"/>
  <c r="AX25" i="151"/>
  <c r="AV25" i="151"/>
  <c r="AE25" i="151"/>
  <c r="AC25" i="151"/>
  <c r="N25" i="151"/>
  <c r="AX24" i="151"/>
  <c r="AV24" i="151"/>
  <c r="AE24" i="151"/>
  <c r="N24" i="151"/>
  <c r="AX23" i="151"/>
  <c r="AV23" i="151"/>
  <c r="AE23" i="151"/>
  <c r="AC23" i="151"/>
  <c r="N23" i="151"/>
  <c r="AX22" i="151"/>
  <c r="AV22" i="151"/>
  <c r="AE22" i="151"/>
  <c r="N22" i="151"/>
  <c r="AX21" i="151"/>
  <c r="AV21" i="151"/>
  <c r="AE21" i="151"/>
  <c r="AC21" i="151"/>
  <c r="N21" i="151"/>
  <c r="AX20" i="151"/>
  <c r="AV20" i="151"/>
  <c r="AE20" i="151"/>
  <c r="N20" i="151"/>
  <c r="AX19" i="151"/>
  <c r="AV19" i="151"/>
  <c r="AE19" i="151"/>
  <c r="N19" i="151"/>
  <c r="AX18" i="151"/>
  <c r="AV18" i="151"/>
  <c r="AE18" i="151"/>
  <c r="N18" i="151"/>
  <c r="AX17" i="151"/>
  <c r="AV17" i="151"/>
  <c r="AE17" i="151"/>
  <c r="N17" i="151"/>
  <c r="AX16" i="151"/>
  <c r="AV16" i="151"/>
  <c r="AE16" i="151"/>
  <c r="N16" i="151"/>
  <c r="AX15" i="151"/>
  <c r="AV15" i="151"/>
  <c r="AE15" i="151"/>
  <c r="N15" i="151"/>
  <c r="AX14" i="151"/>
  <c r="AV14" i="151"/>
  <c r="AE14" i="151"/>
  <c r="N14" i="151"/>
  <c r="AX13" i="151"/>
  <c r="AV13" i="151"/>
  <c r="AE13" i="151"/>
  <c r="N13" i="151"/>
  <c r="AX12" i="151"/>
  <c r="AV12" i="151"/>
  <c r="AE12" i="151"/>
  <c r="AC12" i="151"/>
  <c r="N12" i="151"/>
  <c r="AX11" i="151"/>
  <c r="AV11" i="151"/>
  <c r="AE11" i="151"/>
  <c r="AC11" i="151"/>
  <c r="N11" i="151"/>
  <c r="AX10" i="151"/>
  <c r="AV10" i="151"/>
  <c r="AE10" i="151"/>
  <c r="AC10" i="151"/>
  <c r="N10" i="151"/>
  <c r="AX9" i="151"/>
  <c r="AV9" i="151"/>
  <c r="AE9" i="151"/>
  <c r="AC9" i="151"/>
  <c r="N9" i="151"/>
  <c r="D121" i="151"/>
  <c r="N121" i="151"/>
  <c r="M121" i="151"/>
  <c r="F121" i="151"/>
  <c r="K121" i="151"/>
  <c r="G121" i="151"/>
  <c r="L121" i="151"/>
  <c r="I121" i="151"/>
  <c r="E121" i="151"/>
  <c r="C121" i="151"/>
  <c r="H121" i="151"/>
  <c r="J121" i="151"/>
  <c r="AB94" i="135" l="1"/>
  <c r="AG1028" i="135" s="1"/>
  <c r="AB94" i="151"/>
  <c r="AG1028" i="151" s="1"/>
  <c r="T90" i="135"/>
  <c r="AG972" i="135" s="1"/>
  <c r="T90" i="151"/>
  <c r="AG972" i="151" s="1"/>
  <c r="X85" i="135"/>
  <c r="AG916" i="135" s="1"/>
  <c r="X85" i="151"/>
  <c r="AG916" i="151" s="1"/>
  <c r="AB82" i="135"/>
  <c r="AG884" i="135" s="1"/>
  <c r="AB82" i="151"/>
  <c r="AG884" i="151" s="1"/>
  <c r="AB78" i="135"/>
  <c r="AG836" i="135" s="1"/>
  <c r="AB78" i="151"/>
  <c r="AG836" i="151" s="1"/>
  <c r="AG1107" i="151"/>
  <c r="W101" i="135"/>
  <c r="AG1107" i="135" s="1"/>
  <c r="AG1099" i="151"/>
  <c r="AA100" i="135"/>
  <c r="AG1099" i="135" s="1"/>
  <c r="AG1091" i="151"/>
  <c r="S100" i="135"/>
  <c r="AG1091" i="135" s="1"/>
  <c r="F1187" i="133"/>
  <c r="D1187" i="46"/>
  <c r="L117" i="46" s="1"/>
  <c r="F1176" i="133"/>
  <c r="D1176" i="46"/>
  <c r="M116" i="46" s="1"/>
  <c r="D1159" i="46"/>
  <c r="H115" i="46" s="1"/>
  <c r="F1148" i="133"/>
  <c r="D1148" i="46"/>
  <c r="I114" i="46" s="1"/>
  <c r="T114" i="46" s="1"/>
  <c r="V95" i="151"/>
  <c r="AG1034" i="151" s="1"/>
  <c r="W93" i="151"/>
  <c r="AG1011" i="151" s="1"/>
  <c r="Y91" i="151"/>
  <c r="AG989" i="151" s="1"/>
  <c r="R90" i="151"/>
  <c r="AG970" i="151" s="1"/>
  <c r="S88" i="151"/>
  <c r="AG947" i="151" s="1"/>
  <c r="U86" i="151"/>
  <c r="AG925" i="151" s="1"/>
  <c r="Z84" i="151"/>
  <c r="AG906" i="151" s="1"/>
  <c r="AA82" i="151"/>
  <c r="AG883" i="151" s="1"/>
  <c r="Q81" i="151"/>
  <c r="AG861" i="151" s="1"/>
  <c r="V79" i="151"/>
  <c r="AG842" i="151" s="1"/>
  <c r="W77" i="151"/>
  <c r="AG819" i="151" s="1"/>
  <c r="Y75" i="151"/>
  <c r="AG797" i="151" s="1"/>
  <c r="T100" i="135"/>
  <c r="AG1092" i="135" s="1"/>
  <c r="U105" i="135"/>
  <c r="AG1153" i="135" s="1"/>
  <c r="D1163" i="133" s="1"/>
  <c r="AG1108" i="151"/>
  <c r="X101" i="135"/>
  <c r="AG1108" i="135" s="1"/>
  <c r="T96" i="135"/>
  <c r="AG1044" i="135" s="1"/>
  <c r="T96" i="151"/>
  <c r="AG1044" i="151" s="1"/>
  <c r="X91" i="135"/>
  <c r="AG988" i="135" s="1"/>
  <c r="X91" i="151"/>
  <c r="AG988" i="151" s="1"/>
  <c r="T86" i="135"/>
  <c r="AG924" i="135" s="1"/>
  <c r="T86" i="151"/>
  <c r="AG924" i="151" s="1"/>
  <c r="AB80" i="135"/>
  <c r="AG860" i="135" s="1"/>
  <c r="AB80" i="151"/>
  <c r="AG860" i="151" s="1"/>
  <c r="X75" i="135"/>
  <c r="AG796" i="135" s="1"/>
  <c r="X75" i="151"/>
  <c r="AG796" i="151" s="1"/>
  <c r="F1199" i="133"/>
  <c r="D1199" i="46"/>
  <c r="L118" i="46" s="1"/>
  <c r="AG1098" i="151"/>
  <c r="Z100" i="135"/>
  <c r="AG1098" i="135" s="1"/>
  <c r="AG1090" i="151"/>
  <c r="R100" i="135"/>
  <c r="AG1090" i="135" s="1"/>
  <c r="W78" i="135"/>
  <c r="AG831" i="135" s="1"/>
  <c r="AA96" i="151"/>
  <c r="AG1051" i="151" s="1"/>
  <c r="Q95" i="151"/>
  <c r="AG1029" i="151" s="1"/>
  <c r="V93" i="151"/>
  <c r="AG1010" i="151" s="1"/>
  <c r="W91" i="151"/>
  <c r="AG987" i="151" s="1"/>
  <c r="Y89" i="151"/>
  <c r="AG965" i="151" s="1"/>
  <c r="R88" i="151"/>
  <c r="AG946" i="151" s="1"/>
  <c r="S86" i="151"/>
  <c r="AG923" i="151" s="1"/>
  <c r="U84" i="151"/>
  <c r="AG901" i="151" s="1"/>
  <c r="Z82" i="151"/>
  <c r="AG882" i="151" s="1"/>
  <c r="AA80" i="151"/>
  <c r="AG859" i="151" s="1"/>
  <c r="Q79" i="151"/>
  <c r="AG837" i="151" s="1"/>
  <c r="V77" i="151"/>
  <c r="AG818" i="151" s="1"/>
  <c r="W75" i="151"/>
  <c r="AG795" i="151" s="1"/>
  <c r="V100" i="135"/>
  <c r="AG1094" i="135" s="1"/>
  <c r="AB105" i="135"/>
  <c r="AG1160" i="135" s="1"/>
  <c r="D1170" i="133" s="1"/>
  <c r="D1170" i="46" s="1"/>
  <c r="S115" i="46" s="1"/>
  <c r="AG1068" i="151"/>
  <c r="T98" i="135"/>
  <c r="AG1068" i="135" s="1"/>
  <c r="X93" i="135"/>
  <c r="AG1012" i="135" s="1"/>
  <c r="X93" i="151"/>
  <c r="AG1012" i="151" s="1"/>
  <c r="AB88" i="135"/>
  <c r="AG956" i="135" s="1"/>
  <c r="AB88" i="151"/>
  <c r="AG956" i="151" s="1"/>
  <c r="AB84" i="135"/>
  <c r="AG908" i="135" s="1"/>
  <c r="AB84" i="151"/>
  <c r="AG908" i="151" s="1"/>
  <c r="T80" i="135"/>
  <c r="AG852" i="135" s="1"/>
  <c r="T80" i="151"/>
  <c r="AG852" i="151" s="1"/>
  <c r="T76" i="135"/>
  <c r="AG804" i="135" s="1"/>
  <c r="T76" i="151"/>
  <c r="AG804" i="151" s="1"/>
  <c r="AG1105" i="151"/>
  <c r="U101" i="135"/>
  <c r="AG1105" i="135" s="1"/>
  <c r="AG1097" i="151"/>
  <c r="Y100" i="135"/>
  <c r="AG1097" i="135" s="1"/>
  <c r="AG1089" i="151"/>
  <c r="Q100" i="135"/>
  <c r="AG1089" i="135" s="1"/>
  <c r="AG1073" i="151"/>
  <c r="Y98" i="135"/>
  <c r="AG1073" i="135" s="1"/>
  <c r="AG1065" i="151"/>
  <c r="Q98" i="135"/>
  <c r="AG1065" i="135" s="1"/>
  <c r="Y96" i="135"/>
  <c r="AG1049" i="135" s="1"/>
  <c r="Y96" i="151"/>
  <c r="AG1049" i="151" s="1"/>
  <c r="Q96" i="135"/>
  <c r="AG1041" i="135" s="1"/>
  <c r="Q96" i="151"/>
  <c r="AG1041" i="151" s="1"/>
  <c r="U95" i="135"/>
  <c r="AG1033" i="135" s="1"/>
  <c r="U95" i="151"/>
  <c r="AG1033" i="151" s="1"/>
  <c r="Y94" i="135"/>
  <c r="AG1025" i="135" s="1"/>
  <c r="Y94" i="151"/>
  <c r="AG1025" i="151" s="1"/>
  <c r="Q94" i="135"/>
  <c r="AG1017" i="135" s="1"/>
  <c r="Q94" i="151"/>
  <c r="AG1017" i="151" s="1"/>
  <c r="U93" i="135"/>
  <c r="AG1009" i="135" s="1"/>
  <c r="U93" i="151"/>
  <c r="AG1009" i="151" s="1"/>
  <c r="Y92" i="135"/>
  <c r="AG1001" i="135" s="1"/>
  <c r="Y92" i="151"/>
  <c r="AG1001" i="151" s="1"/>
  <c r="Q92" i="135"/>
  <c r="AG993" i="135" s="1"/>
  <c r="Q92" i="151"/>
  <c r="AG993" i="151" s="1"/>
  <c r="U91" i="135"/>
  <c r="AG985" i="135" s="1"/>
  <c r="U91" i="151"/>
  <c r="AG985" i="151" s="1"/>
  <c r="Y90" i="135"/>
  <c r="AG977" i="135" s="1"/>
  <c r="Y90" i="151"/>
  <c r="AG977" i="151" s="1"/>
  <c r="Q90" i="135"/>
  <c r="AG969" i="135" s="1"/>
  <c r="Q90" i="151"/>
  <c r="AG969" i="151" s="1"/>
  <c r="U89" i="135"/>
  <c r="AG961" i="135" s="1"/>
  <c r="U89" i="151"/>
  <c r="AG961" i="151" s="1"/>
  <c r="Y88" i="135"/>
  <c r="AG953" i="135" s="1"/>
  <c r="Y88" i="151"/>
  <c r="AG953" i="151" s="1"/>
  <c r="Q88" i="135"/>
  <c r="AG945" i="135" s="1"/>
  <c r="Q88" i="151"/>
  <c r="AG945" i="151" s="1"/>
  <c r="U87" i="135"/>
  <c r="AG937" i="135" s="1"/>
  <c r="U87" i="151"/>
  <c r="AG937" i="151" s="1"/>
  <c r="Y86" i="135"/>
  <c r="AG929" i="135" s="1"/>
  <c r="Y86" i="151"/>
  <c r="AG929" i="151" s="1"/>
  <c r="Q86" i="135"/>
  <c r="AG921" i="135" s="1"/>
  <c r="Q86" i="151"/>
  <c r="AG921" i="151" s="1"/>
  <c r="U85" i="135"/>
  <c r="AG913" i="135" s="1"/>
  <c r="U85" i="151"/>
  <c r="AG913" i="151" s="1"/>
  <c r="Y84" i="135"/>
  <c r="AG905" i="135" s="1"/>
  <c r="Y84" i="151"/>
  <c r="AG905" i="151" s="1"/>
  <c r="Q84" i="135"/>
  <c r="AG897" i="135" s="1"/>
  <c r="Q84" i="151"/>
  <c r="AG897" i="151" s="1"/>
  <c r="U83" i="135"/>
  <c r="AG889" i="135" s="1"/>
  <c r="U83" i="151"/>
  <c r="AG889" i="151" s="1"/>
  <c r="Y82" i="135"/>
  <c r="AG881" i="135" s="1"/>
  <c r="Y82" i="151"/>
  <c r="AG881" i="151" s="1"/>
  <c r="Q82" i="135"/>
  <c r="AG873" i="135" s="1"/>
  <c r="Q82" i="151"/>
  <c r="AG873" i="151" s="1"/>
  <c r="U81" i="135"/>
  <c r="AG865" i="135" s="1"/>
  <c r="U81" i="151"/>
  <c r="AG865" i="151" s="1"/>
  <c r="Y80" i="135"/>
  <c r="AG857" i="135" s="1"/>
  <c r="Y80" i="151"/>
  <c r="AG857" i="151" s="1"/>
  <c r="Q80" i="135"/>
  <c r="AG849" i="135" s="1"/>
  <c r="Q80" i="151"/>
  <c r="AG849" i="151" s="1"/>
  <c r="U79" i="135"/>
  <c r="AG841" i="135" s="1"/>
  <c r="U79" i="151"/>
  <c r="AG841" i="151" s="1"/>
  <c r="Y78" i="135"/>
  <c r="AG833" i="135" s="1"/>
  <c r="Y78" i="151"/>
  <c r="AG833" i="151" s="1"/>
  <c r="Q78" i="135"/>
  <c r="AG825" i="135" s="1"/>
  <c r="Q78" i="151"/>
  <c r="AG825" i="151" s="1"/>
  <c r="U77" i="135"/>
  <c r="AG817" i="135" s="1"/>
  <c r="U77" i="151"/>
  <c r="AG817" i="151" s="1"/>
  <c r="Y76" i="135"/>
  <c r="AG809" i="135" s="1"/>
  <c r="Y76" i="151"/>
  <c r="AG809" i="151" s="1"/>
  <c r="Q76" i="135"/>
  <c r="AG801" i="135" s="1"/>
  <c r="Q76" i="151"/>
  <c r="AG801" i="151" s="1"/>
  <c r="U75" i="135"/>
  <c r="AG793" i="135" s="1"/>
  <c r="U75" i="151"/>
  <c r="AG793" i="151" s="1"/>
  <c r="AG1159" i="151"/>
  <c r="AA105" i="135"/>
  <c r="AG1159" i="135" s="1"/>
  <c r="D1169" i="133" s="1"/>
  <c r="AG1151" i="151"/>
  <c r="S105" i="135"/>
  <c r="AG1151" i="135" s="1"/>
  <c r="D1161" i="133" s="1"/>
  <c r="S77" i="135"/>
  <c r="AG815" i="135" s="1"/>
  <c r="F1156" i="133"/>
  <c r="D1156" i="46"/>
  <c r="Q114" i="46" s="1"/>
  <c r="Z96" i="151"/>
  <c r="AG1050" i="151" s="1"/>
  <c r="AA94" i="151"/>
  <c r="AG1027" i="151" s="1"/>
  <c r="Q93" i="151"/>
  <c r="AG1005" i="151" s="1"/>
  <c r="V91" i="151"/>
  <c r="AG986" i="151" s="1"/>
  <c r="W89" i="151"/>
  <c r="AG963" i="151" s="1"/>
  <c r="Y87" i="151"/>
  <c r="AG941" i="151" s="1"/>
  <c r="R86" i="151"/>
  <c r="AG922" i="151" s="1"/>
  <c r="S84" i="151"/>
  <c r="AG899" i="151" s="1"/>
  <c r="U82" i="151"/>
  <c r="AG877" i="151" s="1"/>
  <c r="Z80" i="151"/>
  <c r="AG858" i="151" s="1"/>
  <c r="AA78" i="151"/>
  <c r="AG835" i="151" s="1"/>
  <c r="Q77" i="151"/>
  <c r="AG813" i="151" s="1"/>
  <c r="V75" i="151"/>
  <c r="AG794" i="151" s="1"/>
  <c r="W100" i="135"/>
  <c r="AG1095" i="135" s="1"/>
  <c r="AG1100" i="151"/>
  <c r="AB100" i="135"/>
  <c r="AG1100" i="135" s="1"/>
  <c r="AB96" i="135"/>
  <c r="AG1052" i="135" s="1"/>
  <c r="AB96" i="151"/>
  <c r="AG1052" i="151" s="1"/>
  <c r="T92" i="135"/>
  <c r="AG996" i="135" s="1"/>
  <c r="T92" i="151"/>
  <c r="AG996" i="151" s="1"/>
  <c r="AB86" i="135"/>
  <c r="AG932" i="135" s="1"/>
  <c r="AB86" i="151"/>
  <c r="AG932" i="151" s="1"/>
  <c r="X81" i="135"/>
  <c r="AG868" i="135" s="1"/>
  <c r="X81" i="151"/>
  <c r="AG868" i="151" s="1"/>
  <c r="AB76" i="135"/>
  <c r="AG812" i="135" s="1"/>
  <c r="AB76" i="151"/>
  <c r="AG812" i="151" s="1"/>
  <c r="F1188" i="133"/>
  <c r="D1188" i="46"/>
  <c r="M117" i="46" s="1"/>
  <c r="AG1112" i="151"/>
  <c r="AB101" i="135"/>
  <c r="AG1112" i="135" s="1"/>
  <c r="AG1104" i="151"/>
  <c r="T101" i="135"/>
  <c r="AG1104" i="135" s="1"/>
  <c r="AG1096" i="151"/>
  <c r="X100" i="135"/>
  <c r="AG1096" i="135" s="1"/>
  <c r="X96" i="135"/>
  <c r="AG1048" i="135" s="1"/>
  <c r="X96" i="151"/>
  <c r="AG1048" i="151" s="1"/>
  <c r="AB95" i="135"/>
  <c r="AG1040" i="135" s="1"/>
  <c r="AB95" i="151"/>
  <c r="AG1040" i="151" s="1"/>
  <c r="T95" i="135"/>
  <c r="AG1032" i="135" s="1"/>
  <c r="T95" i="151"/>
  <c r="AG1032" i="151" s="1"/>
  <c r="X94" i="135"/>
  <c r="AG1024" i="135" s="1"/>
  <c r="X94" i="151"/>
  <c r="AG1024" i="151" s="1"/>
  <c r="AB93" i="135"/>
  <c r="AG1016" i="135" s="1"/>
  <c r="AB93" i="151"/>
  <c r="AG1016" i="151" s="1"/>
  <c r="T93" i="135"/>
  <c r="AG1008" i="135" s="1"/>
  <c r="T93" i="151"/>
  <c r="AG1008" i="151" s="1"/>
  <c r="X92" i="135"/>
  <c r="AG1000" i="135" s="1"/>
  <c r="X92" i="151"/>
  <c r="AG1000" i="151" s="1"/>
  <c r="AB91" i="135"/>
  <c r="AG992" i="135" s="1"/>
  <c r="AB91" i="151"/>
  <c r="AG992" i="151" s="1"/>
  <c r="T91" i="135"/>
  <c r="AG984" i="135" s="1"/>
  <c r="T91" i="151"/>
  <c r="AG984" i="151" s="1"/>
  <c r="X90" i="135"/>
  <c r="AG976" i="135" s="1"/>
  <c r="X90" i="151"/>
  <c r="AG976" i="151" s="1"/>
  <c r="AB89" i="135"/>
  <c r="AG968" i="135" s="1"/>
  <c r="AB89" i="151"/>
  <c r="AG968" i="151" s="1"/>
  <c r="T89" i="135"/>
  <c r="AG960" i="135" s="1"/>
  <c r="T89" i="151"/>
  <c r="AG960" i="151" s="1"/>
  <c r="X88" i="135"/>
  <c r="AG952" i="135" s="1"/>
  <c r="X88" i="151"/>
  <c r="AG952" i="151" s="1"/>
  <c r="AB87" i="135"/>
  <c r="AG944" i="135" s="1"/>
  <c r="AB87" i="151"/>
  <c r="AG944" i="151" s="1"/>
  <c r="T87" i="135"/>
  <c r="AG936" i="135" s="1"/>
  <c r="T87" i="151"/>
  <c r="AG936" i="151" s="1"/>
  <c r="X86" i="135"/>
  <c r="AG928" i="135" s="1"/>
  <c r="X86" i="151"/>
  <c r="AG928" i="151" s="1"/>
  <c r="AB85" i="135"/>
  <c r="AG920" i="135" s="1"/>
  <c r="AB85" i="151"/>
  <c r="AG920" i="151" s="1"/>
  <c r="T85" i="135"/>
  <c r="AG912" i="135" s="1"/>
  <c r="T85" i="151"/>
  <c r="AG912" i="151" s="1"/>
  <c r="X84" i="135"/>
  <c r="AG904" i="135" s="1"/>
  <c r="X84" i="151"/>
  <c r="AG904" i="151" s="1"/>
  <c r="AB83" i="135"/>
  <c r="AG896" i="135" s="1"/>
  <c r="AB83" i="151"/>
  <c r="AG896" i="151" s="1"/>
  <c r="T83" i="135"/>
  <c r="AG888" i="135" s="1"/>
  <c r="T83" i="151"/>
  <c r="AG888" i="151" s="1"/>
  <c r="X82" i="135"/>
  <c r="AG880" i="135" s="1"/>
  <c r="X82" i="151"/>
  <c r="AG880" i="151" s="1"/>
  <c r="AB81" i="135"/>
  <c r="AG872" i="135" s="1"/>
  <c r="AB81" i="151"/>
  <c r="AG872" i="151" s="1"/>
  <c r="T81" i="135"/>
  <c r="AG864" i="135" s="1"/>
  <c r="T81" i="151"/>
  <c r="AG864" i="151" s="1"/>
  <c r="X80" i="135"/>
  <c r="AG856" i="135" s="1"/>
  <c r="X80" i="151"/>
  <c r="AG856" i="151" s="1"/>
  <c r="AB79" i="135"/>
  <c r="AG848" i="135" s="1"/>
  <c r="AB79" i="151"/>
  <c r="AG848" i="151" s="1"/>
  <c r="T79" i="135"/>
  <c r="AG840" i="135" s="1"/>
  <c r="T79" i="151"/>
  <c r="AG840" i="151" s="1"/>
  <c r="X78" i="135"/>
  <c r="AG832" i="135" s="1"/>
  <c r="X78" i="151"/>
  <c r="AG832" i="151" s="1"/>
  <c r="AB77" i="135"/>
  <c r="AG824" i="135" s="1"/>
  <c r="AB77" i="151"/>
  <c r="AG824" i="151" s="1"/>
  <c r="T77" i="135"/>
  <c r="AG816" i="135" s="1"/>
  <c r="T77" i="151"/>
  <c r="AG816" i="151" s="1"/>
  <c r="X76" i="135"/>
  <c r="AG808" i="135" s="1"/>
  <c r="X76" i="151"/>
  <c r="AG808" i="151" s="1"/>
  <c r="AB75" i="135"/>
  <c r="AG800" i="135" s="1"/>
  <c r="AB75" i="151"/>
  <c r="AG800" i="151" s="1"/>
  <c r="T75" i="135"/>
  <c r="AG792" i="135" s="1"/>
  <c r="T75" i="151"/>
  <c r="AG792" i="151" s="1"/>
  <c r="AG1158" i="151"/>
  <c r="Z105" i="135"/>
  <c r="AG1158" i="135" s="1"/>
  <c r="D1168" i="133" s="1"/>
  <c r="AG1150" i="151"/>
  <c r="R105" i="135"/>
  <c r="AG1150" i="135" s="1"/>
  <c r="D1160" i="133" s="1"/>
  <c r="D1160" i="46" s="1"/>
  <c r="I115" i="46" s="1"/>
  <c r="W86" i="135"/>
  <c r="AG927" i="135" s="1"/>
  <c r="AA75" i="135"/>
  <c r="AG799" i="135" s="1"/>
  <c r="F1193" i="133"/>
  <c r="D1193" i="46"/>
  <c r="R117" i="46" s="1"/>
  <c r="I117" i="133"/>
  <c r="D1183" i="46"/>
  <c r="H117" i="46" s="1"/>
  <c r="D1172" i="46"/>
  <c r="I116" i="46" s="1"/>
  <c r="I116" i="133"/>
  <c r="F1172" i="133"/>
  <c r="F1155" i="133"/>
  <c r="D1155" i="46"/>
  <c r="P114" i="46" s="1"/>
  <c r="U96" i="151"/>
  <c r="AG1045" i="151" s="1"/>
  <c r="Z94" i="151"/>
  <c r="AG1026" i="151" s="1"/>
  <c r="AA92" i="151"/>
  <c r="AG1003" i="151" s="1"/>
  <c r="Q91" i="151"/>
  <c r="AG981" i="151" s="1"/>
  <c r="W87" i="151"/>
  <c r="AG939" i="151" s="1"/>
  <c r="Y85" i="151"/>
  <c r="AG917" i="151" s="1"/>
  <c r="R84" i="151"/>
  <c r="AG898" i="151" s="1"/>
  <c r="S82" i="151"/>
  <c r="AG875" i="151" s="1"/>
  <c r="U80" i="151"/>
  <c r="AG853" i="151" s="1"/>
  <c r="Z78" i="151"/>
  <c r="AG834" i="151" s="1"/>
  <c r="AA76" i="151"/>
  <c r="AG811" i="151" s="1"/>
  <c r="Q75" i="151"/>
  <c r="AG789" i="151" s="1"/>
  <c r="F1200" i="133"/>
  <c r="D1200" i="46"/>
  <c r="M118" i="46" s="1"/>
  <c r="R98" i="135"/>
  <c r="AG1066" i="135" s="1"/>
  <c r="Q101" i="135"/>
  <c r="AG1101" i="135" s="1"/>
  <c r="X95" i="135"/>
  <c r="AG1036" i="135" s="1"/>
  <c r="X95" i="151"/>
  <c r="AG1036" i="151" s="1"/>
  <c r="AB90" i="135"/>
  <c r="AG980" i="135" s="1"/>
  <c r="AB90" i="151"/>
  <c r="AG980" i="151" s="1"/>
  <c r="X87" i="135"/>
  <c r="AG940" i="135" s="1"/>
  <c r="X87" i="151"/>
  <c r="AG940" i="151" s="1"/>
  <c r="T82" i="135"/>
  <c r="AG876" i="135" s="1"/>
  <c r="T82" i="151"/>
  <c r="AG876" i="151" s="1"/>
  <c r="X77" i="135"/>
  <c r="AG820" i="135" s="1"/>
  <c r="X77" i="151"/>
  <c r="AG820" i="151" s="1"/>
  <c r="AG1154" i="151"/>
  <c r="V105" i="135"/>
  <c r="AG1154" i="135" s="1"/>
  <c r="D1164" i="133" s="1"/>
  <c r="F1177" i="133"/>
  <c r="D1177" i="46"/>
  <c r="N116" i="46" s="1"/>
  <c r="F1184" i="133"/>
  <c r="D1184" i="46"/>
  <c r="I117" i="46" s="1"/>
  <c r="AG1071" i="151"/>
  <c r="W98" i="135"/>
  <c r="AG1071" i="135" s="1"/>
  <c r="W96" i="135"/>
  <c r="AG1047" i="135" s="1"/>
  <c r="W96" i="151"/>
  <c r="AG1047" i="151" s="1"/>
  <c r="AA95" i="135"/>
  <c r="AG1039" i="135" s="1"/>
  <c r="AA95" i="151"/>
  <c r="AG1039" i="151" s="1"/>
  <c r="S95" i="135"/>
  <c r="AG1031" i="135" s="1"/>
  <c r="S95" i="151"/>
  <c r="AG1031" i="151" s="1"/>
  <c r="W94" i="135"/>
  <c r="AG1023" i="135" s="1"/>
  <c r="W94" i="151"/>
  <c r="AG1023" i="151" s="1"/>
  <c r="AA93" i="135"/>
  <c r="AG1015" i="135" s="1"/>
  <c r="AA93" i="151"/>
  <c r="AG1015" i="151" s="1"/>
  <c r="S93" i="135"/>
  <c r="AG1007" i="135" s="1"/>
  <c r="S93" i="151"/>
  <c r="AG1007" i="151" s="1"/>
  <c r="W92" i="135"/>
  <c r="AG999" i="135" s="1"/>
  <c r="W92" i="151"/>
  <c r="AG999" i="151" s="1"/>
  <c r="AA91" i="135"/>
  <c r="AG991" i="135" s="1"/>
  <c r="AA91" i="151"/>
  <c r="AG991" i="151" s="1"/>
  <c r="S91" i="135"/>
  <c r="AG983" i="135" s="1"/>
  <c r="S91" i="151"/>
  <c r="AG983" i="151" s="1"/>
  <c r="W90" i="135"/>
  <c r="AG975" i="135" s="1"/>
  <c r="W90" i="151"/>
  <c r="AG975" i="151" s="1"/>
  <c r="AA89" i="135"/>
  <c r="AG967" i="135" s="1"/>
  <c r="AA89" i="151"/>
  <c r="AG967" i="151" s="1"/>
  <c r="S89" i="135"/>
  <c r="AG959" i="135" s="1"/>
  <c r="S89" i="151"/>
  <c r="AG959" i="151" s="1"/>
  <c r="W88" i="135"/>
  <c r="AG951" i="135" s="1"/>
  <c r="W88" i="151"/>
  <c r="AG951" i="151" s="1"/>
  <c r="AA87" i="135"/>
  <c r="AG943" i="135" s="1"/>
  <c r="AA87" i="151"/>
  <c r="AG943" i="151" s="1"/>
  <c r="S87" i="135"/>
  <c r="AG935" i="135" s="1"/>
  <c r="S87" i="151"/>
  <c r="AG935" i="151" s="1"/>
  <c r="AA85" i="135"/>
  <c r="AG919" i="135" s="1"/>
  <c r="AA85" i="151"/>
  <c r="AG919" i="151" s="1"/>
  <c r="W84" i="135"/>
  <c r="AG903" i="135" s="1"/>
  <c r="W84" i="151"/>
  <c r="AG903" i="151" s="1"/>
  <c r="S83" i="135"/>
  <c r="AG887" i="135" s="1"/>
  <c r="S83" i="151"/>
  <c r="AG887" i="151" s="1"/>
  <c r="AA81" i="135"/>
  <c r="AG871" i="135" s="1"/>
  <c r="AA81" i="151"/>
  <c r="AG871" i="151" s="1"/>
  <c r="W80" i="135"/>
  <c r="AG855" i="135" s="1"/>
  <c r="W80" i="151"/>
  <c r="AG855" i="151" s="1"/>
  <c r="S79" i="135"/>
  <c r="AG839" i="135" s="1"/>
  <c r="S79" i="151"/>
  <c r="AG839" i="151" s="1"/>
  <c r="AA77" i="135"/>
  <c r="AG823" i="135" s="1"/>
  <c r="AA77" i="151"/>
  <c r="AG823" i="151" s="1"/>
  <c r="W76" i="135"/>
  <c r="AG807" i="135" s="1"/>
  <c r="W76" i="151"/>
  <c r="AG807" i="151" s="1"/>
  <c r="S75" i="135"/>
  <c r="AG791" i="135" s="1"/>
  <c r="S75" i="151"/>
  <c r="AG791" i="151" s="1"/>
  <c r="AG1157" i="151"/>
  <c r="Y105" i="135"/>
  <c r="AG1157" i="135" s="1"/>
  <c r="D1167" i="133" s="1"/>
  <c r="D1167" i="46" s="1"/>
  <c r="P115" i="46" s="1"/>
  <c r="S85" i="135"/>
  <c r="AG911" i="135" s="1"/>
  <c r="D1213" i="46"/>
  <c r="N119" i="46" s="1"/>
  <c r="F1213" i="133"/>
  <c r="D1192" i="46"/>
  <c r="Q117" i="46" s="1"/>
  <c r="F1192" i="133"/>
  <c r="S96" i="151"/>
  <c r="AG1043" i="151" s="1"/>
  <c r="U94" i="151"/>
  <c r="AG1021" i="151" s="1"/>
  <c r="Z92" i="151"/>
  <c r="AG1002" i="151" s="1"/>
  <c r="AA90" i="151"/>
  <c r="AG979" i="151" s="1"/>
  <c r="Q89" i="151"/>
  <c r="AG957" i="151" s="1"/>
  <c r="V87" i="151"/>
  <c r="AG938" i="151" s="1"/>
  <c r="W85" i="151"/>
  <c r="AG915" i="151" s="1"/>
  <c r="Y83" i="151"/>
  <c r="AG893" i="151" s="1"/>
  <c r="R82" i="151"/>
  <c r="AG874" i="151" s="1"/>
  <c r="S80" i="151"/>
  <c r="AG851" i="151" s="1"/>
  <c r="U78" i="151"/>
  <c r="AG829" i="151" s="1"/>
  <c r="Z76" i="151"/>
  <c r="AG810" i="151" s="1"/>
  <c r="S98" i="135"/>
  <c r="AG1067" i="135" s="1"/>
  <c r="S101" i="135"/>
  <c r="AG1103" i="135" s="1"/>
  <c r="AB92" i="135"/>
  <c r="AG1004" i="135" s="1"/>
  <c r="AB92" i="151"/>
  <c r="AG1004" i="151" s="1"/>
  <c r="T88" i="135"/>
  <c r="AG948" i="135" s="1"/>
  <c r="T88" i="151"/>
  <c r="AG948" i="151" s="1"/>
  <c r="X83" i="135"/>
  <c r="AG892" i="135" s="1"/>
  <c r="X83" i="151"/>
  <c r="AG892" i="151" s="1"/>
  <c r="T78" i="135"/>
  <c r="AG828" i="135" s="1"/>
  <c r="T78" i="151"/>
  <c r="AG828" i="151" s="1"/>
  <c r="AG1110" i="151"/>
  <c r="Z101" i="135"/>
  <c r="AG1110" i="135" s="1"/>
  <c r="AG1102" i="151"/>
  <c r="R101" i="135"/>
  <c r="AG1102" i="135" s="1"/>
  <c r="AG1070" i="151"/>
  <c r="V98" i="135"/>
  <c r="AG1070" i="135" s="1"/>
  <c r="V96" i="135"/>
  <c r="AG1046" i="135" s="1"/>
  <c r="V96" i="151"/>
  <c r="AG1046" i="151" s="1"/>
  <c r="Z95" i="135"/>
  <c r="AG1038" i="135" s="1"/>
  <c r="Z95" i="151"/>
  <c r="AG1038" i="151" s="1"/>
  <c r="R95" i="135"/>
  <c r="AG1030" i="135" s="1"/>
  <c r="R95" i="151"/>
  <c r="AG1030" i="151" s="1"/>
  <c r="V94" i="135"/>
  <c r="AG1022" i="135" s="1"/>
  <c r="V94" i="151"/>
  <c r="AG1022" i="151" s="1"/>
  <c r="Z93" i="135"/>
  <c r="AG1014" i="135" s="1"/>
  <c r="Z93" i="151"/>
  <c r="AG1014" i="151" s="1"/>
  <c r="R93" i="135"/>
  <c r="AG1006" i="135" s="1"/>
  <c r="R93" i="151"/>
  <c r="AG1006" i="151" s="1"/>
  <c r="V92" i="135"/>
  <c r="AG998" i="135" s="1"/>
  <c r="V92" i="151"/>
  <c r="AG998" i="151" s="1"/>
  <c r="Z91" i="135"/>
  <c r="AG990" i="135" s="1"/>
  <c r="Z91" i="151"/>
  <c r="AG990" i="151" s="1"/>
  <c r="R91" i="135"/>
  <c r="AG982" i="135" s="1"/>
  <c r="R91" i="151"/>
  <c r="AG982" i="151" s="1"/>
  <c r="V90" i="135"/>
  <c r="AG974" i="135" s="1"/>
  <c r="V90" i="151"/>
  <c r="AG974" i="151" s="1"/>
  <c r="Z89" i="135"/>
  <c r="AG966" i="135" s="1"/>
  <c r="Z89" i="151"/>
  <c r="AG966" i="151" s="1"/>
  <c r="R89" i="135"/>
  <c r="AG958" i="135" s="1"/>
  <c r="R89" i="151"/>
  <c r="AG958" i="151" s="1"/>
  <c r="V88" i="135"/>
  <c r="AG950" i="135" s="1"/>
  <c r="V88" i="151"/>
  <c r="AG950" i="151" s="1"/>
  <c r="Z87" i="135"/>
  <c r="AG942" i="135" s="1"/>
  <c r="Z87" i="151"/>
  <c r="AG942" i="151" s="1"/>
  <c r="R87" i="135"/>
  <c r="AG934" i="135" s="1"/>
  <c r="R87" i="151"/>
  <c r="AG934" i="151" s="1"/>
  <c r="V86" i="135"/>
  <c r="AG926" i="135" s="1"/>
  <c r="V86" i="151"/>
  <c r="AG926" i="151" s="1"/>
  <c r="Z85" i="135"/>
  <c r="AG918" i="135" s="1"/>
  <c r="Z85" i="151"/>
  <c r="AG918" i="151" s="1"/>
  <c r="R85" i="135"/>
  <c r="AG910" i="135" s="1"/>
  <c r="R85" i="151"/>
  <c r="AG910" i="151" s="1"/>
  <c r="V84" i="135"/>
  <c r="AG902" i="135" s="1"/>
  <c r="V84" i="151"/>
  <c r="AG902" i="151" s="1"/>
  <c r="Z83" i="135"/>
  <c r="AG894" i="135" s="1"/>
  <c r="Z83" i="151"/>
  <c r="AG894" i="151" s="1"/>
  <c r="R83" i="135"/>
  <c r="AG886" i="135" s="1"/>
  <c r="R83" i="151"/>
  <c r="AG886" i="151" s="1"/>
  <c r="V82" i="135"/>
  <c r="AG878" i="135" s="1"/>
  <c r="V82" i="151"/>
  <c r="AG878" i="151" s="1"/>
  <c r="Z81" i="135"/>
  <c r="AG870" i="135" s="1"/>
  <c r="Z81" i="151"/>
  <c r="AG870" i="151" s="1"/>
  <c r="R81" i="135"/>
  <c r="AG862" i="135" s="1"/>
  <c r="R81" i="151"/>
  <c r="AG862" i="151" s="1"/>
  <c r="V80" i="135"/>
  <c r="AG854" i="135" s="1"/>
  <c r="V80" i="151"/>
  <c r="AG854" i="151" s="1"/>
  <c r="Z79" i="135"/>
  <c r="AG846" i="135" s="1"/>
  <c r="Z79" i="151"/>
  <c r="AG846" i="151" s="1"/>
  <c r="R79" i="135"/>
  <c r="AG838" i="135" s="1"/>
  <c r="R79" i="151"/>
  <c r="AG838" i="151" s="1"/>
  <c r="V78" i="135"/>
  <c r="AG830" i="135" s="1"/>
  <c r="V78" i="151"/>
  <c r="AG830" i="151" s="1"/>
  <c r="Z77" i="135"/>
  <c r="AG822" i="135" s="1"/>
  <c r="Z77" i="151"/>
  <c r="AG822" i="151" s="1"/>
  <c r="R77" i="135"/>
  <c r="AG814" i="135" s="1"/>
  <c r="R77" i="151"/>
  <c r="AG814" i="151" s="1"/>
  <c r="V76" i="135"/>
  <c r="AG806" i="135" s="1"/>
  <c r="V76" i="151"/>
  <c r="AG806" i="151" s="1"/>
  <c r="Z75" i="135"/>
  <c r="AG798" i="135" s="1"/>
  <c r="Z75" i="151"/>
  <c r="AG798" i="151" s="1"/>
  <c r="R75" i="135"/>
  <c r="AG790" i="135" s="1"/>
  <c r="R75" i="151"/>
  <c r="AG790" i="151" s="1"/>
  <c r="AG1156" i="151"/>
  <c r="X105" i="135"/>
  <c r="AG1156" i="135" s="1"/>
  <c r="D1166" i="133" s="1"/>
  <c r="D1166" i="46" s="1"/>
  <c r="O115" i="46" s="1"/>
  <c r="F1212" i="133"/>
  <c r="D1212" i="46"/>
  <c r="M119" i="46" s="1"/>
  <c r="F1180" i="133"/>
  <c r="D1180" i="46"/>
  <c r="Q116" i="46" s="1"/>
  <c r="R96" i="151"/>
  <c r="AG1042" i="151" s="1"/>
  <c r="S94" i="151"/>
  <c r="AG1019" i="151" s="1"/>
  <c r="U92" i="151"/>
  <c r="AG997" i="151" s="1"/>
  <c r="Z90" i="151"/>
  <c r="AG978" i="151" s="1"/>
  <c r="AA88" i="151"/>
  <c r="AG955" i="151" s="1"/>
  <c r="Q87" i="151"/>
  <c r="AG933" i="151" s="1"/>
  <c r="V85" i="151"/>
  <c r="AG914" i="151" s="1"/>
  <c r="W83" i="151"/>
  <c r="AG891" i="151" s="1"/>
  <c r="Y81" i="151"/>
  <c r="AG869" i="151" s="1"/>
  <c r="R80" i="151"/>
  <c r="AG850" i="151" s="1"/>
  <c r="S78" i="151"/>
  <c r="AG827" i="151" s="1"/>
  <c r="U76" i="151"/>
  <c r="AG805" i="151" s="1"/>
  <c r="F1195" i="133"/>
  <c r="I118" i="133"/>
  <c r="D1195" i="46"/>
  <c r="H118" i="46" s="1"/>
  <c r="T118" i="46" s="1"/>
  <c r="F1158" i="133"/>
  <c r="D1158" i="46"/>
  <c r="S114" i="46" s="1"/>
  <c r="X98" i="135"/>
  <c r="AG1072" i="135" s="1"/>
  <c r="V101" i="135"/>
  <c r="AG1106" i="135" s="1"/>
  <c r="F1206" i="133"/>
  <c r="D1206" i="46"/>
  <c r="S118" i="46" s="1"/>
  <c r="AG1076" i="151"/>
  <c r="AB98" i="135"/>
  <c r="AG1076" i="135" s="1"/>
  <c r="T94" i="135"/>
  <c r="AG1020" i="135" s="1"/>
  <c r="T94" i="151"/>
  <c r="AG1020" i="151" s="1"/>
  <c r="X89" i="135"/>
  <c r="AG964" i="135" s="1"/>
  <c r="X89" i="151"/>
  <c r="AG964" i="151" s="1"/>
  <c r="T84" i="135"/>
  <c r="AG900" i="135" s="1"/>
  <c r="T84" i="151"/>
  <c r="AG900" i="151" s="1"/>
  <c r="X79" i="135"/>
  <c r="AG844" i="135" s="1"/>
  <c r="X79" i="151"/>
  <c r="AG844" i="151" s="1"/>
  <c r="D1209" i="46"/>
  <c r="J119" i="46" s="1"/>
  <c r="F1209" i="133"/>
  <c r="AG1109" i="151"/>
  <c r="Y101" i="135"/>
  <c r="AG1109" i="135" s="1"/>
  <c r="AG1093" i="151"/>
  <c r="U100" i="135"/>
  <c r="AG1093" i="135" s="1"/>
  <c r="AG1069" i="151"/>
  <c r="U98" i="135"/>
  <c r="AG1069" i="135" s="1"/>
  <c r="AG1155" i="151"/>
  <c r="W105" i="135"/>
  <c r="AG1155" i="135" s="1"/>
  <c r="D1165" i="133" s="1"/>
  <c r="D1165" i="46" s="1"/>
  <c r="N115" i="46" s="1"/>
  <c r="W82" i="135"/>
  <c r="AG879" i="135" s="1"/>
  <c r="Y95" i="151"/>
  <c r="AG1037" i="151" s="1"/>
  <c r="R94" i="151"/>
  <c r="AG1018" i="151" s="1"/>
  <c r="S92" i="151"/>
  <c r="AG995" i="151" s="1"/>
  <c r="U90" i="151"/>
  <c r="AG973" i="151" s="1"/>
  <c r="Z88" i="151"/>
  <c r="AG954" i="151" s="1"/>
  <c r="AA86" i="151"/>
  <c r="AG931" i="151" s="1"/>
  <c r="Q85" i="151"/>
  <c r="AG909" i="151" s="1"/>
  <c r="V83" i="151"/>
  <c r="AG890" i="151" s="1"/>
  <c r="W81" i="151"/>
  <c r="AG867" i="151" s="1"/>
  <c r="Y79" i="151"/>
  <c r="AG845" i="151" s="1"/>
  <c r="R78" i="151"/>
  <c r="AG826" i="151" s="1"/>
  <c r="S76" i="151"/>
  <c r="AG803" i="151" s="1"/>
  <c r="Z98" i="135"/>
  <c r="AG1074" i="135" s="1"/>
  <c r="AA101" i="135"/>
  <c r="AG1111" i="135" s="1"/>
  <c r="F1189" i="133"/>
  <c r="D1189" i="46"/>
  <c r="N117" i="46" s="1"/>
  <c r="T117" i="46" s="1"/>
  <c r="F1157" i="133"/>
  <c r="D1157" i="46"/>
  <c r="R114" i="46" s="1"/>
  <c r="I119" i="133"/>
  <c r="F1207" i="133"/>
  <c r="F1196" i="133"/>
  <c r="D1196" i="46"/>
  <c r="I118" i="46" s="1"/>
  <c r="F1201" i="133"/>
  <c r="I114" i="133"/>
  <c r="D1151" i="46"/>
  <c r="L114" i="46" s="1"/>
  <c r="F1204" i="133"/>
  <c r="D1204" i="46"/>
  <c r="Q118" i="46" s="1"/>
  <c r="F1182" i="133"/>
  <c r="F1208" i="133"/>
  <c r="F1203" i="133"/>
  <c r="D1203" i="46"/>
  <c r="P118" i="46" s="1"/>
  <c r="D1181" i="46"/>
  <c r="R116" i="46" s="1"/>
  <c r="F1181" i="133"/>
  <c r="F1171" i="133"/>
  <c r="D1171" i="46"/>
  <c r="H116" i="46" s="1"/>
  <c r="T116" i="46" s="1"/>
  <c r="D1149" i="46"/>
  <c r="J114" i="46" s="1"/>
  <c r="F1149" i="133"/>
  <c r="F1174" i="133"/>
  <c r="D1174" i="46"/>
  <c r="K116" i="46" s="1"/>
  <c r="F1175" i="133"/>
  <c r="D1207" i="46"/>
  <c r="H119" i="46" s="1"/>
  <c r="T119" i="46" s="1"/>
  <c r="F1159" i="133"/>
  <c r="F1214" i="133"/>
  <c r="F1215" i="133"/>
  <c r="F1202" i="133"/>
  <c r="F1190" i="133"/>
  <c r="F1183" i="133"/>
  <c r="F1152" i="133"/>
  <c r="F1194" i="133"/>
  <c r="F1162" i="133"/>
  <c r="F1218" i="133"/>
  <c r="F1186" i="133"/>
  <c r="F1211" i="133"/>
  <c r="F1205" i="133"/>
  <c r="F1167" i="133"/>
  <c r="F1154" i="133"/>
  <c r="F1210" i="133"/>
  <c r="F1198" i="133"/>
  <c r="F1179" i="133"/>
  <c r="F1173" i="133"/>
  <c r="F1160" i="133"/>
  <c r="F1197" i="133"/>
  <c r="F1191" i="133"/>
  <c r="F1178" i="133"/>
  <c r="F1166" i="133"/>
  <c r="F1165" i="133"/>
  <c r="F1216" i="133"/>
  <c r="C126" i="151"/>
  <c r="AH111" i="142"/>
  <c r="AC104" i="135"/>
  <c r="AH115" i="142"/>
  <c r="AH112" i="142"/>
  <c r="B14" i="129"/>
  <c r="N122" i="151"/>
  <c r="C123" i="151" s="1"/>
  <c r="D123" i="151" s="1"/>
  <c r="E123" i="151" s="1"/>
  <c r="AC27" i="151"/>
  <c r="AC38" i="151"/>
  <c r="AC42" i="151"/>
  <c r="AC13" i="151"/>
  <c r="AC20" i="151"/>
  <c r="AC29" i="151"/>
  <c r="AC46" i="151"/>
  <c r="AC15" i="151"/>
  <c r="AC22" i="151"/>
  <c r="AC31" i="151"/>
  <c r="AC49" i="151"/>
  <c r="AC51" i="151"/>
  <c r="AC73" i="151"/>
  <c r="AC102" i="151"/>
  <c r="AC24" i="151"/>
  <c r="AC33" i="151"/>
  <c r="AC53" i="151"/>
  <c r="AC34" i="151"/>
  <c r="AC18" i="151"/>
  <c r="AC68" i="151"/>
  <c r="AC26" i="151"/>
  <c r="AC17" i="151"/>
  <c r="AC35" i="151"/>
  <c r="AC37" i="151"/>
  <c r="AC47" i="151"/>
  <c r="AC55" i="151"/>
  <c r="AC71" i="151"/>
  <c r="AC54" i="151"/>
  <c r="AC40" i="151"/>
  <c r="AC19" i="151"/>
  <c r="AC45" i="151"/>
  <c r="AC44" i="151"/>
  <c r="AC74" i="151"/>
  <c r="AC16" i="151"/>
  <c r="AC62" i="151"/>
  <c r="AC64" i="151"/>
  <c r="AC66" i="151"/>
  <c r="AC14" i="151"/>
  <c r="AC50" i="151"/>
  <c r="AC32" i="151"/>
  <c r="AC52" i="151"/>
  <c r="AC41" i="151"/>
  <c r="AC36" i="151"/>
  <c r="AC43" i="151"/>
  <c r="AC63" i="151"/>
  <c r="AC70" i="151"/>
  <c r="AC72" i="151"/>
  <c r="AC99" i="151"/>
  <c r="AC65" i="151"/>
  <c r="AC67" i="151"/>
  <c r="AC103" i="151"/>
  <c r="AC69" i="151"/>
  <c r="AC97" i="151"/>
  <c r="F1164" i="133" l="1"/>
  <c r="D1164" i="46"/>
  <c r="M115" i="46" s="1"/>
  <c r="D1163" i="46"/>
  <c r="L115" i="46" s="1"/>
  <c r="F1163" i="133"/>
  <c r="I115" i="133"/>
  <c r="F1168" i="133"/>
  <c r="D1168" i="46"/>
  <c r="Q115" i="46" s="1"/>
  <c r="F1161" i="133"/>
  <c r="D1161" i="46"/>
  <c r="J115" i="46" s="1"/>
  <c r="AC105" i="135"/>
  <c r="AC101" i="135"/>
  <c r="F1169" i="133"/>
  <c r="D1169" i="46"/>
  <c r="R115" i="46" s="1"/>
  <c r="F1170" i="133"/>
  <c r="AC105" i="151"/>
  <c r="F123" i="151"/>
  <c r="G123" i="151" s="1"/>
  <c r="H123" i="151" s="1"/>
  <c r="I123" i="151" s="1"/>
  <c r="J123" i="151" s="1"/>
  <c r="K123" i="151" s="1"/>
  <c r="L123" i="151" s="1"/>
  <c r="M123" i="151" s="1"/>
  <c r="N123" i="151" s="1"/>
  <c r="D126" i="151"/>
  <c r="E126" i="151" s="1"/>
  <c r="F126" i="151" s="1"/>
  <c r="G126" i="151" s="1"/>
  <c r="H126" i="151" s="1"/>
  <c r="I126" i="151" s="1"/>
  <c r="J126" i="151" s="1"/>
  <c r="K126" i="151" s="1"/>
  <c r="L126" i="151" s="1"/>
  <c r="M126" i="151" s="1"/>
  <c r="N126" i="151" s="1"/>
  <c r="S17" i="149"/>
  <c r="S18" i="149"/>
  <c r="S19" i="149"/>
  <c r="S20" i="149"/>
  <c r="S21" i="149"/>
  <c r="S22" i="149"/>
  <c r="S23" i="149"/>
  <c r="S24" i="149"/>
  <c r="D184" i="149"/>
  <c r="AH30" i="149" s="1"/>
  <c r="D292" i="149"/>
  <c r="AH39" i="149" s="1"/>
  <c r="D352" i="149"/>
  <c r="AH44" i="149" s="1"/>
  <c r="D436" i="149"/>
  <c r="AH51" i="149" s="1"/>
  <c r="D520" i="149"/>
  <c r="AH58" i="149" s="1"/>
  <c r="D664" i="149"/>
  <c r="D808" i="149"/>
  <c r="D952" i="149"/>
  <c r="D1072" i="149"/>
  <c r="D364" i="149"/>
  <c r="AH45" i="149" s="1"/>
  <c r="D1053" i="149"/>
  <c r="D1065" i="149"/>
  <c r="D1077" i="149"/>
  <c r="D1089" i="149"/>
  <c r="D1101" i="149"/>
  <c r="D1113" i="149"/>
  <c r="D1125" i="149"/>
  <c r="D1137" i="149"/>
  <c r="D1143" i="149"/>
  <c r="A1143" i="149"/>
  <c r="D1142" i="149"/>
  <c r="A1142" i="149"/>
  <c r="D1141" i="149"/>
  <c r="A1141" i="149"/>
  <c r="D1140" i="149"/>
  <c r="A1140" i="149"/>
  <c r="D1139" i="149"/>
  <c r="A1139" i="149"/>
  <c r="D1138" i="149"/>
  <c r="A1138" i="149"/>
  <c r="A1137" i="149"/>
  <c r="D1136" i="149"/>
  <c r="A1136" i="149"/>
  <c r="D1135" i="149"/>
  <c r="A1135" i="149"/>
  <c r="D1134" i="149"/>
  <c r="A1134" i="149"/>
  <c r="D1133" i="149"/>
  <c r="A1133" i="149"/>
  <c r="A1132" i="149"/>
  <c r="D1131" i="149"/>
  <c r="A1131" i="149"/>
  <c r="D1130" i="149"/>
  <c r="A1130" i="149"/>
  <c r="D1129" i="149"/>
  <c r="A1129" i="149"/>
  <c r="D1128" i="149"/>
  <c r="A1128" i="149"/>
  <c r="D1127" i="149"/>
  <c r="A1127" i="149"/>
  <c r="D1126" i="149"/>
  <c r="A1126" i="149"/>
  <c r="A1125" i="149"/>
  <c r="D1124" i="149"/>
  <c r="A1124" i="149"/>
  <c r="D1123" i="149"/>
  <c r="A1123" i="149"/>
  <c r="D1122" i="149"/>
  <c r="A1122" i="149"/>
  <c r="D1121" i="149"/>
  <c r="A1121" i="149"/>
  <c r="A1120" i="149"/>
  <c r="D1119" i="149"/>
  <c r="A1119" i="149"/>
  <c r="D1118" i="149"/>
  <c r="A1118" i="149"/>
  <c r="D1117" i="149"/>
  <c r="A1117" i="149"/>
  <c r="D1116" i="149"/>
  <c r="A1116" i="149"/>
  <c r="D1115" i="149"/>
  <c r="A1115" i="149"/>
  <c r="D1114" i="149"/>
  <c r="A1114" i="149"/>
  <c r="A1113" i="149"/>
  <c r="D1112" i="149"/>
  <c r="A1112" i="149"/>
  <c r="D1111" i="149"/>
  <c r="A1111" i="149"/>
  <c r="D1110" i="149"/>
  <c r="A1110" i="149"/>
  <c r="D1109" i="149"/>
  <c r="A1109" i="149"/>
  <c r="A1108" i="149"/>
  <c r="D1107" i="149"/>
  <c r="A1107" i="149"/>
  <c r="D1106" i="149"/>
  <c r="A1106" i="149"/>
  <c r="D1105" i="149"/>
  <c r="A1105" i="149"/>
  <c r="D1104" i="149"/>
  <c r="A1104" i="149"/>
  <c r="D1103" i="149"/>
  <c r="A1103" i="149"/>
  <c r="D1102" i="149"/>
  <c r="A1102" i="149"/>
  <c r="A1101" i="149"/>
  <c r="D1100" i="149"/>
  <c r="A1100" i="149"/>
  <c r="D1099" i="149"/>
  <c r="A1099" i="149"/>
  <c r="D1098" i="149"/>
  <c r="A1098" i="149"/>
  <c r="D1097" i="149"/>
  <c r="A1097" i="149"/>
  <c r="A1096" i="149"/>
  <c r="D1095" i="149"/>
  <c r="A1095" i="149"/>
  <c r="D1094" i="149"/>
  <c r="A1094" i="149"/>
  <c r="D1093" i="149"/>
  <c r="A1093" i="149"/>
  <c r="D1092" i="149"/>
  <c r="A1092" i="149"/>
  <c r="D1091" i="149"/>
  <c r="A1091" i="149"/>
  <c r="D1090" i="149"/>
  <c r="A1090" i="149"/>
  <c r="A1089" i="149"/>
  <c r="D1088" i="149"/>
  <c r="A1088" i="149"/>
  <c r="D1087" i="149"/>
  <c r="A1087" i="149"/>
  <c r="D1086" i="149"/>
  <c r="A1086" i="149"/>
  <c r="D1085" i="149"/>
  <c r="A1085" i="149"/>
  <c r="A1084" i="149"/>
  <c r="D1083" i="149"/>
  <c r="A1083" i="149"/>
  <c r="D1082" i="149"/>
  <c r="A1082" i="149"/>
  <c r="D1081" i="149"/>
  <c r="A1081" i="149"/>
  <c r="D1080" i="149"/>
  <c r="A1080" i="149"/>
  <c r="D1079" i="149"/>
  <c r="A1079" i="149"/>
  <c r="D1078" i="149"/>
  <c r="A1078" i="149"/>
  <c r="A1077" i="149"/>
  <c r="D1076" i="149"/>
  <c r="A1076" i="149"/>
  <c r="D1075" i="149"/>
  <c r="A1075" i="149"/>
  <c r="D1074" i="149"/>
  <c r="A1074" i="149"/>
  <c r="D1073" i="149"/>
  <c r="A1073" i="149"/>
  <c r="A1072" i="149"/>
  <c r="D1071" i="149"/>
  <c r="A1071" i="149"/>
  <c r="D1070" i="149"/>
  <c r="A1070" i="149"/>
  <c r="D1069" i="149"/>
  <c r="A1069" i="149"/>
  <c r="D1068" i="149"/>
  <c r="A1068" i="149"/>
  <c r="D1067" i="149"/>
  <c r="A1067" i="149"/>
  <c r="D1066" i="149"/>
  <c r="A1066" i="149"/>
  <c r="A1065" i="149"/>
  <c r="D1064" i="149"/>
  <c r="A1064" i="149"/>
  <c r="D1063" i="149"/>
  <c r="A1063" i="149"/>
  <c r="D1062" i="149"/>
  <c r="A1062" i="149"/>
  <c r="D1061" i="149"/>
  <c r="A1061" i="149"/>
  <c r="A1060" i="149"/>
  <c r="D1059" i="149"/>
  <c r="A1059" i="149"/>
  <c r="D1058" i="149"/>
  <c r="A1058" i="149"/>
  <c r="D1057" i="149"/>
  <c r="A1057" i="149"/>
  <c r="D1056" i="149"/>
  <c r="A1056" i="149"/>
  <c r="D1055" i="149"/>
  <c r="A1055" i="149"/>
  <c r="D1054" i="149"/>
  <c r="A1054" i="149"/>
  <c r="A1053" i="149"/>
  <c r="D1052" i="149"/>
  <c r="A1052" i="149"/>
  <c r="D1051" i="149"/>
  <c r="A1051" i="149"/>
  <c r="D1050" i="149"/>
  <c r="A1050" i="149"/>
  <c r="D1049" i="149"/>
  <c r="A1049" i="149"/>
  <c r="A1048" i="149"/>
  <c r="D1047" i="149"/>
  <c r="A1047" i="149"/>
  <c r="D1046" i="149"/>
  <c r="A1046" i="149"/>
  <c r="D1045" i="149"/>
  <c r="A1045" i="149"/>
  <c r="D1044" i="149"/>
  <c r="A1044" i="149"/>
  <c r="D1043" i="149"/>
  <c r="A1043" i="149"/>
  <c r="D1042" i="149"/>
  <c r="A1042" i="149"/>
  <c r="D1041" i="149"/>
  <c r="A1041" i="149"/>
  <c r="D1040" i="149"/>
  <c r="A1040" i="149"/>
  <c r="D1039" i="149"/>
  <c r="A1039" i="149"/>
  <c r="D1038" i="149"/>
  <c r="A1038" i="149"/>
  <c r="D1037" i="149"/>
  <c r="A1037" i="149"/>
  <c r="A1036" i="149"/>
  <c r="D1035" i="149"/>
  <c r="A1035" i="149"/>
  <c r="D1034" i="149"/>
  <c r="A1034" i="149"/>
  <c r="D1033" i="149"/>
  <c r="A1033" i="149"/>
  <c r="D1032" i="149"/>
  <c r="A1032" i="149"/>
  <c r="D1031" i="149"/>
  <c r="A1031" i="149"/>
  <c r="D1030" i="149"/>
  <c r="A1030" i="149"/>
  <c r="D1029" i="149"/>
  <c r="A1029" i="149"/>
  <c r="D1028" i="149"/>
  <c r="A1028" i="149"/>
  <c r="D1027" i="149"/>
  <c r="A1027" i="149"/>
  <c r="D1026" i="149"/>
  <c r="A1026" i="149"/>
  <c r="D1025" i="149"/>
  <c r="A1025" i="149"/>
  <c r="A1024" i="149"/>
  <c r="D1023" i="149"/>
  <c r="A1023" i="149"/>
  <c r="D1022" i="149"/>
  <c r="A1022" i="149"/>
  <c r="D1021" i="149"/>
  <c r="A1021" i="149"/>
  <c r="D1020" i="149"/>
  <c r="A1020" i="149"/>
  <c r="D1019" i="149"/>
  <c r="A1019" i="149"/>
  <c r="D1018" i="149"/>
  <c r="A1018" i="149"/>
  <c r="D1017" i="149"/>
  <c r="A1017" i="149"/>
  <c r="D1016" i="149"/>
  <c r="A1016" i="149"/>
  <c r="D1015" i="149"/>
  <c r="A1015" i="149"/>
  <c r="D1014" i="149"/>
  <c r="A1014" i="149"/>
  <c r="D1013" i="149"/>
  <c r="A1013" i="149"/>
  <c r="A1012" i="149"/>
  <c r="D1011" i="149"/>
  <c r="A1011" i="149"/>
  <c r="D1010" i="149"/>
  <c r="A1010" i="149"/>
  <c r="D1009" i="149"/>
  <c r="A1009" i="149"/>
  <c r="D1008" i="149"/>
  <c r="A1008" i="149"/>
  <c r="D1007" i="149"/>
  <c r="A1007" i="149"/>
  <c r="D1006" i="149"/>
  <c r="A1006" i="149"/>
  <c r="D1005" i="149"/>
  <c r="A1005" i="149"/>
  <c r="D1004" i="149"/>
  <c r="A1004" i="149"/>
  <c r="D1003" i="149"/>
  <c r="A1003" i="149"/>
  <c r="D1002" i="149"/>
  <c r="A1002" i="149"/>
  <c r="D1001" i="149"/>
  <c r="A1001" i="149"/>
  <c r="A1000" i="149"/>
  <c r="D999" i="149"/>
  <c r="A999" i="149"/>
  <c r="D998" i="149"/>
  <c r="A998" i="149"/>
  <c r="D997" i="149"/>
  <c r="A997" i="149"/>
  <c r="D996" i="149"/>
  <c r="A996" i="149"/>
  <c r="D995" i="149"/>
  <c r="A995" i="149"/>
  <c r="D994" i="149"/>
  <c r="A994" i="149"/>
  <c r="D993" i="149"/>
  <c r="A993" i="149"/>
  <c r="D992" i="149"/>
  <c r="A992" i="149"/>
  <c r="D991" i="149"/>
  <c r="A991" i="149"/>
  <c r="D990" i="149"/>
  <c r="A990" i="149"/>
  <c r="D989" i="149"/>
  <c r="A989" i="149"/>
  <c r="A988" i="149"/>
  <c r="D987" i="149"/>
  <c r="A987" i="149"/>
  <c r="D986" i="149"/>
  <c r="A986" i="149"/>
  <c r="D985" i="149"/>
  <c r="A985" i="149"/>
  <c r="D984" i="149"/>
  <c r="A984" i="149"/>
  <c r="D983" i="149"/>
  <c r="A983" i="149"/>
  <c r="D982" i="149"/>
  <c r="A982" i="149"/>
  <c r="D981" i="149"/>
  <c r="A981" i="149"/>
  <c r="D980" i="149"/>
  <c r="A980" i="149"/>
  <c r="D979" i="149"/>
  <c r="A979" i="149"/>
  <c r="D978" i="149"/>
  <c r="A978" i="149"/>
  <c r="D977" i="149"/>
  <c r="A977" i="149"/>
  <c r="A976" i="149"/>
  <c r="D975" i="149"/>
  <c r="A975" i="149"/>
  <c r="D974" i="149"/>
  <c r="A974" i="149"/>
  <c r="D973" i="149"/>
  <c r="A973" i="149"/>
  <c r="D972" i="149"/>
  <c r="A972" i="149"/>
  <c r="D971" i="149"/>
  <c r="A971" i="149"/>
  <c r="D970" i="149"/>
  <c r="A970" i="149"/>
  <c r="D969" i="149"/>
  <c r="A969" i="149"/>
  <c r="D968" i="149"/>
  <c r="A968" i="149"/>
  <c r="D967" i="149"/>
  <c r="A967" i="149"/>
  <c r="D966" i="149"/>
  <c r="A966" i="149"/>
  <c r="D965" i="149"/>
  <c r="A965" i="149"/>
  <c r="A964" i="149"/>
  <c r="D963" i="149"/>
  <c r="A963" i="149"/>
  <c r="D962" i="149"/>
  <c r="A962" i="149"/>
  <c r="D961" i="149"/>
  <c r="A961" i="149"/>
  <c r="D960" i="149"/>
  <c r="A960" i="149"/>
  <c r="D959" i="149"/>
  <c r="A959" i="149"/>
  <c r="D958" i="149"/>
  <c r="A958" i="149"/>
  <c r="D957" i="149"/>
  <c r="A957" i="149"/>
  <c r="D956" i="149"/>
  <c r="A956" i="149"/>
  <c r="D955" i="149"/>
  <c r="A955" i="149"/>
  <c r="D954" i="149"/>
  <c r="A954" i="149"/>
  <c r="D953" i="149"/>
  <c r="A953" i="149"/>
  <c r="A952" i="149"/>
  <c r="D951" i="149"/>
  <c r="A951" i="149"/>
  <c r="D950" i="149"/>
  <c r="A950" i="149"/>
  <c r="D949" i="149"/>
  <c r="A949" i="149"/>
  <c r="D948" i="149"/>
  <c r="A948" i="149"/>
  <c r="D947" i="149"/>
  <c r="A947" i="149"/>
  <c r="D946" i="149"/>
  <c r="A946" i="149"/>
  <c r="D945" i="149"/>
  <c r="A945" i="149"/>
  <c r="D944" i="149"/>
  <c r="A944" i="149"/>
  <c r="D943" i="149"/>
  <c r="A943" i="149"/>
  <c r="D942" i="149"/>
  <c r="A942" i="149"/>
  <c r="D941" i="149"/>
  <c r="A941" i="149"/>
  <c r="A940" i="149"/>
  <c r="D939" i="149"/>
  <c r="A939" i="149"/>
  <c r="D938" i="149"/>
  <c r="A938" i="149"/>
  <c r="D937" i="149"/>
  <c r="A937" i="149"/>
  <c r="D936" i="149"/>
  <c r="A936" i="149"/>
  <c r="D935" i="149"/>
  <c r="A935" i="149"/>
  <c r="D934" i="149"/>
  <c r="A934" i="149"/>
  <c r="D933" i="149"/>
  <c r="A933" i="149"/>
  <c r="D932" i="149"/>
  <c r="A932" i="149"/>
  <c r="D931" i="149"/>
  <c r="A931" i="149"/>
  <c r="D930" i="149"/>
  <c r="A930" i="149"/>
  <c r="D929" i="149"/>
  <c r="A929" i="149"/>
  <c r="A928" i="149"/>
  <c r="D927" i="149"/>
  <c r="A927" i="149"/>
  <c r="D926" i="149"/>
  <c r="A926" i="149"/>
  <c r="D925" i="149"/>
  <c r="A925" i="149"/>
  <c r="D924" i="149"/>
  <c r="A924" i="149"/>
  <c r="D923" i="149"/>
  <c r="A923" i="149"/>
  <c r="D922" i="149"/>
  <c r="A922" i="149"/>
  <c r="D921" i="149"/>
  <c r="A921" i="149"/>
  <c r="D920" i="149"/>
  <c r="A920" i="149"/>
  <c r="D919" i="149"/>
  <c r="A919" i="149"/>
  <c r="D918" i="149"/>
  <c r="A918" i="149"/>
  <c r="D917" i="149"/>
  <c r="A917" i="149"/>
  <c r="A916" i="149"/>
  <c r="D915" i="149"/>
  <c r="A915" i="149"/>
  <c r="D914" i="149"/>
  <c r="A914" i="149"/>
  <c r="D913" i="149"/>
  <c r="A913" i="149"/>
  <c r="D912" i="149"/>
  <c r="A912" i="149"/>
  <c r="D911" i="149"/>
  <c r="A911" i="149"/>
  <c r="D910" i="149"/>
  <c r="A910" i="149"/>
  <c r="D909" i="149"/>
  <c r="A909" i="149"/>
  <c r="D908" i="149"/>
  <c r="A908" i="149"/>
  <c r="D907" i="149"/>
  <c r="A907" i="149"/>
  <c r="D906" i="149"/>
  <c r="A906" i="149"/>
  <c r="D905" i="149"/>
  <c r="A905" i="149"/>
  <c r="A904" i="149"/>
  <c r="D903" i="149"/>
  <c r="A903" i="149"/>
  <c r="D902" i="149"/>
  <c r="A902" i="149"/>
  <c r="D901" i="149"/>
  <c r="A901" i="149"/>
  <c r="D900" i="149"/>
  <c r="A900" i="149"/>
  <c r="D899" i="149"/>
  <c r="A899" i="149"/>
  <c r="D898" i="149"/>
  <c r="A898" i="149"/>
  <c r="D897" i="149"/>
  <c r="A897" i="149"/>
  <c r="D896" i="149"/>
  <c r="A896" i="149"/>
  <c r="D895" i="149"/>
  <c r="A895" i="149"/>
  <c r="D894" i="149"/>
  <c r="A894" i="149"/>
  <c r="D893" i="149"/>
  <c r="A893" i="149"/>
  <c r="A892" i="149"/>
  <c r="D891" i="149"/>
  <c r="A891" i="149"/>
  <c r="D890" i="149"/>
  <c r="A890" i="149"/>
  <c r="D889" i="149"/>
  <c r="A889" i="149"/>
  <c r="D888" i="149"/>
  <c r="A888" i="149"/>
  <c r="D887" i="149"/>
  <c r="A887" i="149"/>
  <c r="D886" i="149"/>
  <c r="A886" i="149"/>
  <c r="D885" i="149"/>
  <c r="A885" i="149"/>
  <c r="D884" i="149"/>
  <c r="A884" i="149"/>
  <c r="D883" i="149"/>
  <c r="A883" i="149"/>
  <c r="D882" i="149"/>
  <c r="A882" i="149"/>
  <c r="D881" i="149"/>
  <c r="A881" i="149"/>
  <c r="A880" i="149"/>
  <c r="D879" i="149"/>
  <c r="A879" i="149"/>
  <c r="D878" i="149"/>
  <c r="A878" i="149"/>
  <c r="D877" i="149"/>
  <c r="A877" i="149"/>
  <c r="D876" i="149"/>
  <c r="A876" i="149"/>
  <c r="D875" i="149"/>
  <c r="A875" i="149"/>
  <c r="D874" i="149"/>
  <c r="A874" i="149"/>
  <c r="D873" i="149"/>
  <c r="A873" i="149"/>
  <c r="D872" i="149"/>
  <c r="A872" i="149"/>
  <c r="D871" i="149"/>
  <c r="A871" i="149"/>
  <c r="D870" i="149"/>
  <c r="A870" i="149"/>
  <c r="D869" i="149"/>
  <c r="A869" i="149"/>
  <c r="A868" i="149"/>
  <c r="D867" i="149"/>
  <c r="A867" i="149"/>
  <c r="D866" i="149"/>
  <c r="A866" i="149"/>
  <c r="D865" i="149"/>
  <c r="A865" i="149"/>
  <c r="D864" i="149"/>
  <c r="A864" i="149"/>
  <c r="D863" i="149"/>
  <c r="A863" i="149"/>
  <c r="D862" i="149"/>
  <c r="A862" i="149"/>
  <c r="D861" i="149"/>
  <c r="A861" i="149"/>
  <c r="D860" i="149"/>
  <c r="A860" i="149"/>
  <c r="D859" i="149"/>
  <c r="A859" i="149"/>
  <c r="D858" i="149"/>
  <c r="A858" i="149"/>
  <c r="D857" i="149"/>
  <c r="A857" i="149"/>
  <c r="A856" i="149"/>
  <c r="D855" i="149"/>
  <c r="A855" i="149"/>
  <c r="D854" i="149"/>
  <c r="A854" i="149"/>
  <c r="D853" i="149"/>
  <c r="A853" i="149"/>
  <c r="D852" i="149"/>
  <c r="A852" i="149"/>
  <c r="D851" i="149"/>
  <c r="A851" i="149"/>
  <c r="D850" i="149"/>
  <c r="A850" i="149"/>
  <c r="D849" i="149"/>
  <c r="A849" i="149"/>
  <c r="D848" i="149"/>
  <c r="A848" i="149"/>
  <c r="D847" i="149"/>
  <c r="A847" i="149"/>
  <c r="D846" i="149"/>
  <c r="A846" i="149"/>
  <c r="D845" i="149"/>
  <c r="A845" i="149"/>
  <c r="A844" i="149"/>
  <c r="D843" i="149"/>
  <c r="A843" i="149"/>
  <c r="D842" i="149"/>
  <c r="A842" i="149"/>
  <c r="D841" i="149"/>
  <c r="A841" i="149"/>
  <c r="D840" i="149"/>
  <c r="A840" i="149"/>
  <c r="D839" i="149"/>
  <c r="A839" i="149"/>
  <c r="D838" i="149"/>
  <c r="A838" i="149"/>
  <c r="D837" i="149"/>
  <c r="A837" i="149"/>
  <c r="D836" i="149"/>
  <c r="A836" i="149"/>
  <c r="D835" i="149"/>
  <c r="A835" i="149"/>
  <c r="D834" i="149"/>
  <c r="A834" i="149"/>
  <c r="D833" i="149"/>
  <c r="A833" i="149"/>
  <c r="A832" i="149"/>
  <c r="D831" i="149"/>
  <c r="A831" i="149"/>
  <c r="D830" i="149"/>
  <c r="A830" i="149"/>
  <c r="D829" i="149"/>
  <c r="A829" i="149"/>
  <c r="D828" i="149"/>
  <c r="A828" i="149"/>
  <c r="D827" i="149"/>
  <c r="A827" i="149"/>
  <c r="D826" i="149"/>
  <c r="A826" i="149"/>
  <c r="D825" i="149"/>
  <c r="A825" i="149"/>
  <c r="D824" i="149"/>
  <c r="A824" i="149"/>
  <c r="D823" i="149"/>
  <c r="A823" i="149"/>
  <c r="D822" i="149"/>
  <c r="A822" i="149"/>
  <c r="D821" i="149"/>
  <c r="A821" i="149"/>
  <c r="A820" i="149"/>
  <c r="D819" i="149"/>
  <c r="A819" i="149"/>
  <c r="D818" i="149"/>
  <c r="A818" i="149"/>
  <c r="D817" i="149"/>
  <c r="A817" i="149"/>
  <c r="D816" i="149"/>
  <c r="A816" i="149"/>
  <c r="D815" i="149"/>
  <c r="A815" i="149"/>
  <c r="D814" i="149"/>
  <c r="A814" i="149"/>
  <c r="D813" i="149"/>
  <c r="A813" i="149"/>
  <c r="D812" i="149"/>
  <c r="A812" i="149"/>
  <c r="D811" i="149"/>
  <c r="A811" i="149"/>
  <c r="D810" i="149"/>
  <c r="A810" i="149"/>
  <c r="D809" i="149"/>
  <c r="A809" i="149"/>
  <c r="A808" i="149"/>
  <c r="D807" i="149"/>
  <c r="A807" i="149"/>
  <c r="D806" i="149"/>
  <c r="A806" i="149"/>
  <c r="D805" i="149"/>
  <c r="A805" i="149"/>
  <c r="D804" i="149"/>
  <c r="A804" i="149"/>
  <c r="D803" i="149"/>
  <c r="A803" i="149"/>
  <c r="D802" i="149"/>
  <c r="A802" i="149"/>
  <c r="D801" i="149"/>
  <c r="A801" i="149"/>
  <c r="D800" i="149"/>
  <c r="A800" i="149"/>
  <c r="D799" i="149"/>
  <c r="A799" i="149"/>
  <c r="D798" i="149"/>
  <c r="A798" i="149"/>
  <c r="D797" i="149"/>
  <c r="A797" i="149"/>
  <c r="A796" i="149"/>
  <c r="D795" i="149"/>
  <c r="A795" i="149"/>
  <c r="D794" i="149"/>
  <c r="A794" i="149"/>
  <c r="D793" i="149"/>
  <c r="A793" i="149"/>
  <c r="D792" i="149"/>
  <c r="A792" i="149"/>
  <c r="D791" i="149"/>
  <c r="A791" i="149"/>
  <c r="D790" i="149"/>
  <c r="A790" i="149"/>
  <c r="D789" i="149"/>
  <c r="A789" i="149"/>
  <c r="D788" i="149"/>
  <c r="A788" i="149"/>
  <c r="D787" i="149"/>
  <c r="A787" i="149"/>
  <c r="D786" i="149"/>
  <c r="A786" i="149"/>
  <c r="D785" i="149"/>
  <c r="A785" i="149"/>
  <c r="A784" i="149"/>
  <c r="D783" i="149"/>
  <c r="A783" i="149"/>
  <c r="D782" i="149"/>
  <c r="A782" i="149"/>
  <c r="D781" i="149"/>
  <c r="A781" i="149"/>
  <c r="D780" i="149"/>
  <c r="A780" i="149"/>
  <c r="D779" i="149"/>
  <c r="A779" i="149"/>
  <c r="D778" i="149"/>
  <c r="A778" i="149"/>
  <c r="D777" i="149"/>
  <c r="A777" i="149"/>
  <c r="D776" i="149"/>
  <c r="A776" i="149"/>
  <c r="D775" i="149"/>
  <c r="A775" i="149"/>
  <c r="D774" i="149"/>
  <c r="A774" i="149"/>
  <c r="D773" i="149"/>
  <c r="A773" i="149"/>
  <c r="A772" i="149"/>
  <c r="D771" i="149"/>
  <c r="A771" i="149"/>
  <c r="D770" i="149"/>
  <c r="A770" i="149"/>
  <c r="D769" i="149"/>
  <c r="A769" i="149"/>
  <c r="D768" i="149"/>
  <c r="A768" i="149"/>
  <c r="D767" i="149"/>
  <c r="A767" i="149"/>
  <c r="D766" i="149"/>
  <c r="A766" i="149"/>
  <c r="D765" i="149"/>
  <c r="A765" i="149"/>
  <c r="D764" i="149"/>
  <c r="A764" i="149"/>
  <c r="D763" i="149"/>
  <c r="A763" i="149"/>
  <c r="D762" i="149"/>
  <c r="A762" i="149"/>
  <c r="D761" i="149"/>
  <c r="A761" i="149"/>
  <c r="A760" i="149"/>
  <c r="D759" i="149"/>
  <c r="A759" i="149"/>
  <c r="D758" i="149"/>
  <c r="A758" i="149"/>
  <c r="D757" i="149"/>
  <c r="A757" i="149"/>
  <c r="D756" i="149"/>
  <c r="A756" i="149"/>
  <c r="D755" i="149"/>
  <c r="A755" i="149"/>
  <c r="D754" i="149"/>
  <c r="A754" i="149"/>
  <c r="D753" i="149"/>
  <c r="A753" i="149"/>
  <c r="D752" i="149"/>
  <c r="A752" i="149"/>
  <c r="D751" i="149"/>
  <c r="A751" i="149"/>
  <c r="D750" i="149"/>
  <c r="A750" i="149"/>
  <c r="D749" i="149"/>
  <c r="A749" i="149"/>
  <c r="A748" i="149"/>
  <c r="D747" i="149"/>
  <c r="A747" i="149"/>
  <c r="D746" i="149"/>
  <c r="A746" i="149"/>
  <c r="D745" i="149"/>
  <c r="A745" i="149"/>
  <c r="D744" i="149"/>
  <c r="A744" i="149"/>
  <c r="D743" i="149"/>
  <c r="A743" i="149"/>
  <c r="D742" i="149"/>
  <c r="A742" i="149"/>
  <c r="D741" i="149"/>
  <c r="A741" i="149"/>
  <c r="D740" i="149"/>
  <c r="A740" i="149"/>
  <c r="D739" i="149"/>
  <c r="A739" i="149"/>
  <c r="D738" i="149"/>
  <c r="A738" i="149"/>
  <c r="D737" i="149"/>
  <c r="A737" i="149"/>
  <c r="A736" i="149"/>
  <c r="D735" i="149"/>
  <c r="A735" i="149"/>
  <c r="D734" i="149"/>
  <c r="A734" i="149"/>
  <c r="D733" i="149"/>
  <c r="A733" i="149"/>
  <c r="D732" i="149"/>
  <c r="A732" i="149"/>
  <c r="D731" i="149"/>
  <c r="A731" i="149"/>
  <c r="D730" i="149"/>
  <c r="A730" i="149"/>
  <c r="D729" i="149"/>
  <c r="A729" i="149"/>
  <c r="D728" i="149"/>
  <c r="A728" i="149"/>
  <c r="D727" i="149"/>
  <c r="A727" i="149"/>
  <c r="D726" i="149"/>
  <c r="A726" i="149"/>
  <c r="D725" i="149"/>
  <c r="A725" i="149"/>
  <c r="A724" i="149"/>
  <c r="D723" i="149"/>
  <c r="A723" i="149"/>
  <c r="D722" i="149"/>
  <c r="A722" i="149"/>
  <c r="D721" i="149"/>
  <c r="A721" i="149"/>
  <c r="D720" i="149"/>
  <c r="A720" i="149"/>
  <c r="D719" i="149"/>
  <c r="A719" i="149"/>
  <c r="D718" i="149"/>
  <c r="A718" i="149"/>
  <c r="D717" i="149"/>
  <c r="A717" i="149"/>
  <c r="D716" i="149"/>
  <c r="A716" i="149"/>
  <c r="D715" i="149"/>
  <c r="A715" i="149"/>
  <c r="D714" i="149"/>
  <c r="A714" i="149"/>
  <c r="D713" i="149"/>
  <c r="A713" i="149"/>
  <c r="A712" i="149"/>
  <c r="D711" i="149"/>
  <c r="A711" i="149"/>
  <c r="D710" i="149"/>
  <c r="A710" i="149"/>
  <c r="D709" i="149"/>
  <c r="A709" i="149"/>
  <c r="D708" i="149"/>
  <c r="A708" i="149"/>
  <c r="D707" i="149"/>
  <c r="A707" i="149"/>
  <c r="D706" i="149"/>
  <c r="A706" i="149"/>
  <c r="D705" i="149"/>
  <c r="A705" i="149"/>
  <c r="D704" i="149"/>
  <c r="A704" i="149"/>
  <c r="D703" i="149"/>
  <c r="A703" i="149"/>
  <c r="D702" i="149"/>
  <c r="A702" i="149"/>
  <c r="D701" i="149"/>
  <c r="A701" i="149"/>
  <c r="A700" i="149"/>
  <c r="D699" i="149"/>
  <c r="A699" i="149"/>
  <c r="D698" i="149"/>
  <c r="A698" i="149"/>
  <c r="D697" i="149"/>
  <c r="A697" i="149"/>
  <c r="D696" i="149"/>
  <c r="A696" i="149"/>
  <c r="D695" i="149"/>
  <c r="A695" i="149"/>
  <c r="D694" i="149"/>
  <c r="A694" i="149"/>
  <c r="D693" i="149"/>
  <c r="A693" i="149"/>
  <c r="D692" i="149"/>
  <c r="A692" i="149"/>
  <c r="D691" i="149"/>
  <c r="A691" i="149"/>
  <c r="D690" i="149"/>
  <c r="A690" i="149"/>
  <c r="D689" i="149"/>
  <c r="A689" i="149"/>
  <c r="A688" i="149"/>
  <c r="D687" i="149"/>
  <c r="A687" i="149"/>
  <c r="D686" i="149"/>
  <c r="A686" i="149"/>
  <c r="D685" i="149"/>
  <c r="A685" i="149"/>
  <c r="D684" i="149"/>
  <c r="A684" i="149"/>
  <c r="D683" i="149"/>
  <c r="A683" i="149"/>
  <c r="D682" i="149"/>
  <c r="A682" i="149"/>
  <c r="D681" i="149"/>
  <c r="A681" i="149"/>
  <c r="D680" i="149"/>
  <c r="A680" i="149"/>
  <c r="D679" i="149"/>
  <c r="A679" i="149"/>
  <c r="D678" i="149"/>
  <c r="A678" i="149"/>
  <c r="D677" i="149"/>
  <c r="A677" i="149"/>
  <c r="A676" i="149"/>
  <c r="D675" i="149"/>
  <c r="A675" i="149"/>
  <c r="D674" i="149"/>
  <c r="A674" i="149"/>
  <c r="D673" i="149"/>
  <c r="A673" i="149"/>
  <c r="D672" i="149"/>
  <c r="A672" i="149"/>
  <c r="D671" i="149"/>
  <c r="A671" i="149"/>
  <c r="D670" i="149"/>
  <c r="A670" i="149"/>
  <c r="D669" i="149"/>
  <c r="A669" i="149"/>
  <c r="D668" i="149"/>
  <c r="A668" i="149"/>
  <c r="D667" i="149"/>
  <c r="A667" i="149"/>
  <c r="D666" i="149"/>
  <c r="A666" i="149"/>
  <c r="D665" i="149"/>
  <c r="A665" i="149"/>
  <c r="A664" i="149"/>
  <c r="D663" i="149"/>
  <c r="A663" i="149"/>
  <c r="D662" i="149"/>
  <c r="A662" i="149"/>
  <c r="D661" i="149"/>
  <c r="A661" i="149"/>
  <c r="D660" i="149"/>
  <c r="A660" i="149"/>
  <c r="D659" i="149"/>
  <c r="A659" i="149"/>
  <c r="D658" i="149"/>
  <c r="A658" i="149"/>
  <c r="D657" i="149"/>
  <c r="A657" i="149"/>
  <c r="D656" i="149"/>
  <c r="A656" i="149"/>
  <c r="D655" i="149"/>
  <c r="A655" i="149"/>
  <c r="D654" i="149"/>
  <c r="A654" i="149"/>
  <c r="D653" i="149"/>
  <c r="A653" i="149"/>
  <c r="A652" i="149"/>
  <c r="D651" i="149"/>
  <c r="A651" i="149"/>
  <c r="D650" i="149"/>
  <c r="A650" i="149"/>
  <c r="D649" i="149"/>
  <c r="A649" i="149"/>
  <c r="D648" i="149"/>
  <c r="A648" i="149"/>
  <c r="D647" i="149"/>
  <c r="A647" i="149"/>
  <c r="D646" i="149"/>
  <c r="A646" i="149"/>
  <c r="D645" i="149"/>
  <c r="A645" i="149"/>
  <c r="D644" i="149"/>
  <c r="A644" i="149"/>
  <c r="D643" i="149"/>
  <c r="A643" i="149"/>
  <c r="D642" i="149"/>
  <c r="A642" i="149"/>
  <c r="D641" i="149"/>
  <c r="A641" i="149"/>
  <c r="A640" i="149"/>
  <c r="D639" i="149"/>
  <c r="A639" i="149"/>
  <c r="D638" i="149"/>
  <c r="A638" i="149"/>
  <c r="D637" i="149"/>
  <c r="A637" i="149"/>
  <c r="D636" i="149"/>
  <c r="A636" i="149"/>
  <c r="D635" i="149"/>
  <c r="A635" i="149"/>
  <c r="D634" i="149"/>
  <c r="A634" i="149"/>
  <c r="D633" i="149"/>
  <c r="A633" i="149"/>
  <c r="D632" i="149"/>
  <c r="A632" i="149"/>
  <c r="D631" i="149"/>
  <c r="A631" i="149"/>
  <c r="D630" i="149"/>
  <c r="A630" i="149"/>
  <c r="D629" i="149"/>
  <c r="A629" i="149"/>
  <c r="A628" i="149"/>
  <c r="D627" i="149"/>
  <c r="A627" i="149"/>
  <c r="D626" i="149"/>
  <c r="A626" i="149"/>
  <c r="D625" i="149"/>
  <c r="A625" i="149"/>
  <c r="D624" i="149"/>
  <c r="A624" i="149"/>
  <c r="D623" i="149"/>
  <c r="A623" i="149"/>
  <c r="D622" i="149"/>
  <c r="A622" i="149"/>
  <c r="D621" i="149"/>
  <c r="A621" i="149"/>
  <c r="D620" i="149"/>
  <c r="A620" i="149"/>
  <c r="D619" i="149"/>
  <c r="A619" i="149"/>
  <c r="D618" i="149"/>
  <c r="A618" i="149"/>
  <c r="D617" i="149"/>
  <c r="A617" i="149"/>
  <c r="A616" i="149"/>
  <c r="D615" i="149"/>
  <c r="A615" i="149"/>
  <c r="D614" i="149"/>
  <c r="A614" i="149"/>
  <c r="D613" i="149"/>
  <c r="A613" i="149"/>
  <c r="D612" i="149"/>
  <c r="A612" i="149"/>
  <c r="D611" i="149"/>
  <c r="A611" i="149"/>
  <c r="D610" i="149"/>
  <c r="A610" i="149"/>
  <c r="D609" i="149"/>
  <c r="A609" i="149"/>
  <c r="D608" i="149"/>
  <c r="A608" i="149"/>
  <c r="D607" i="149"/>
  <c r="A607" i="149"/>
  <c r="D606" i="149"/>
  <c r="A606" i="149"/>
  <c r="D605" i="149"/>
  <c r="A605" i="149"/>
  <c r="A604" i="149"/>
  <c r="D603" i="149"/>
  <c r="A603" i="149"/>
  <c r="D602" i="149"/>
  <c r="A602" i="149"/>
  <c r="D601" i="149"/>
  <c r="A601" i="149"/>
  <c r="D600" i="149"/>
  <c r="A600" i="149"/>
  <c r="D599" i="149"/>
  <c r="A599" i="149"/>
  <c r="D598" i="149"/>
  <c r="A598" i="149"/>
  <c r="D597" i="149"/>
  <c r="A597" i="149"/>
  <c r="D596" i="149"/>
  <c r="A596" i="149"/>
  <c r="D595" i="149"/>
  <c r="A595" i="149"/>
  <c r="D594" i="149"/>
  <c r="A594" i="149"/>
  <c r="D593" i="149"/>
  <c r="A593" i="149"/>
  <c r="A592" i="149"/>
  <c r="D591" i="149"/>
  <c r="A591" i="149"/>
  <c r="D590" i="149"/>
  <c r="A590" i="149"/>
  <c r="D589" i="149"/>
  <c r="A589" i="149"/>
  <c r="D588" i="149"/>
  <c r="A588" i="149"/>
  <c r="D587" i="149"/>
  <c r="A587" i="149"/>
  <c r="D586" i="149"/>
  <c r="A586" i="149"/>
  <c r="D585" i="149"/>
  <c r="A585" i="149"/>
  <c r="D584" i="149"/>
  <c r="A584" i="149"/>
  <c r="D583" i="149"/>
  <c r="A583" i="149"/>
  <c r="D582" i="149"/>
  <c r="A582" i="149"/>
  <c r="D581" i="149"/>
  <c r="A581" i="149"/>
  <c r="A580" i="149"/>
  <c r="D579" i="149"/>
  <c r="A579" i="149"/>
  <c r="D578" i="149"/>
  <c r="A578" i="149"/>
  <c r="D577" i="149"/>
  <c r="A577" i="149"/>
  <c r="D576" i="149"/>
  <c r="A576" i="149"/>
  <c r="D575" i="149"/>
  <c r="A575" i="149"/>
  <c r="D574" i="149"/>
  <c r="A574" i="149"/>
  <c r="D573" i="149"/>
  <c r="A573" i="149"/>
  <c r="D572" i="149"/>
  <c r="A572" i="149"/>
  <c r="D571" i="149"/>
  <c r="A571" i="149"/>
  <c r="D570" i="149"/>
  <c r="A570" i="149"/>
  <c r="D569" i="149"/>
  <c r="A569" i="149"/>
  <c r="A568" i="149"/>
  <c r="D567" i="149"/>
  <c r="A567" i="149"/>
  <c r="D566" i="149"/>
  <c r="A566" i="149"/>
  <c r="D565" i="149"/>
  <c r="A565" i="149"/>
  <c r="D564" i="149"/>
  <c r="A564" i="149"/>
  <c r="D563" i="149"/>
  <c r="A563" i="149"/>
  <c r="D562" i="149"/>
  <c r="A562" i="149"/>
  <c r="D561" i="149"/>
  <c r="A561" i="149"/>
  <c r="D560" i="149"/>
  <c r="A560" i="149"/>
  <c r="D559" i="149"/>
  <c r="A559" i="149"/>
  <c r="D558" i="149"/>
  <c r="A558" i="149"/>
  <c r="D557" i="149"/>
  <c r="A557" i="149"/>
  <c r="A556" i="149"/>
  <c r="D555" i="149"/>
  <c r="A555" i="149"/>
  <c r="D554" i="149"/>
  <c r="A554" i="149"/>
  <c r="D553" i="149"/>
  <c r="A553" i="149"/>
  <c r="D552" i="149"/>
  <c r="A552" i="149"/>
  <c r="D551" i="149"/>
  <c r="A551" i="149"/>
  <c r="D550" i="149"/>
  <c r="A550" i="149"/>
  <c r="D549" i="149"/>
  <c r="A549" i="149"/>
  <c r="D548" i="149"/>
  <c r="A548" i="149"/>
  <c r="D547" i="149"/>
  <c r="A547" i="149"/>
  <c r="D546" i="149"/>
  <c r="A546" i="149"/>
  <c r="D545" i="149"/>
  <c r="A545" i="149"/>
  <c r="A544" i="149"/>
  <c r="D543" i="149"/>
  <c r="A543" i="149"/>
  <c r="D542" i="149"/>
  <c r="A542" i="149"/>
  <c r="D541" i="149"/>
  <c r="A541" i="149"/>
  <c r="D540" i="149"/>
  <c r="A540" i="149"/>
  <c r="D539" i="149"/>
  <c r="A539" i="149"/>
  <c r="D538" i="149"/>
  <c r="A538" i="149"/>
  <c r="D537" i="149"/>
  <c r="A537" i="149"/>
  <c r="D536" i="149"/>
  <c r="A536" i="149"/>
  <c r="D535" i="149"/>
  <c r="A535" i="149"/>
  <c r="D534" i="149"/>
  <c r="A534" i="149"/>
  <c r="D533" i="149"/>
  <c r="A533" i="149"/>
  <c r="A532" i="149"/>
  <c r="D531" i="149"/>
  <c r="A531" i="149"/>
  <c r="D530" i="149"/>
  <c r="A530" i="149"/>
  <c r="D529" i="149"/>
  <c r="A529" i="149"/>
  <c r="D528" i="149"/>
  <c r="A528" i="149"/>
  <c r="D527" i="149"/>
  <c r="A527" i="149"/>
  <c r="D526" i="149"/>
  <c r="A526" i="149"/>
  <c r="D525" i="149"/>
  <c r="A525" i="149"/>
  <c r="D524" i="149"/>
  <c r="A524" i="149"/>
  <c r="D523" i="149"/>
  <c r="A523" i="149"/>
  <c r="D522" i="149"/>
  <c r="A522" i="149"/>
  <c r="D521" i="149"/>
  <c r="A521" i="149"/>
  <c r="A520" i="149"/>
  <c r="D519" i="149"/>
  <c r="A519" i="149"/>
  <c r="D518" i="149"/>
  <c r="A518" i="149"/>
  <c r="D517" i="149"/>
  <c r="A517" i="149"/>
  <c r="D516" i="149"/>
  <c r="A516" i="149"/>
  <c r="D515" i="149"/>
  <c r="A515" i="149"/>
  <c r="D514" i="149"/>
  <c r="A514" i="149"/>
  <c r="D513" i="149"/>
  <c r="A513" i="149"/>
  <c r="D512" i="149"/>
  <c r="A512" i="149"/>
  <c r="D511" i="149"/>
  <c r="A511" i="149"/>
  <c r="D510" i="149"/>
  <c r="A510" i="149"/>
  <c r="D509" i="149"/>
  <c r="A509" i="149"/>
  <c r="A508" i="149"/>
  <c r="D507" i="149"/>
  <c r="A507" i="149"/>
  <c r="D506" i="149"/>
  <c r="A506" i="149"/>
  <c r="D505" i="149"/>
  <c r="A505" i="149"/>
  <c r="D504" i="149"/>
  <c r="A504" i="149"/>
  <c r="D503" i="149"/>
  <c r="A503" i="149"/>
  <c r="D502" i="149"/>
  <c r="A502" i="149"/>
  <c r="D501" i="149"/>
  <c r="A501" i="149"/>
  <c r="D500" i="149"/>
  <c r="A500" i="149"/>
  <c r="D499" i="149"/>
  <c r="A499" i="149"/>
  <c r="D498" i="149"/>
  <c r="A498" i="149"/>
  <c r="D497" i="149"/>
  <c r="A497" i="149"/>
  <c r="A496" i="149"/>
  <c r="D495" i="149"/>
  <c r="A495" i="149"/>
  <c r="D494" i="149"/>
  <c r="A494" i="149"/>
  <c r="D493" i="149"/>
  <c r="A493" i="149"/>
  <c r="D492" i="149"/>
  <c r="A492" i="149"/>
  <c r="D491" i="149"/>
  <c r="A491" i="149"/>
  <c r="D490" i="149"/>
  <c r="A490" i="149"/>
  <c r="D489" i="149"/>
  <c r="A489" i="149"/>
  <c r="D488" i="149"/>
  <c r="A488" i="149"/>
  <c r="D487" i="149"/>
  <c r="A487" i="149"/>
  <c r="D486" i="149"/>
  <c r="A486" i="149"/>
  <c r="D485" i="149"/>
  <c r="A485" i="149"/>
  <c r="A484" i="149"/>
  <c r="D483" i="149"/>
  <c r="A483" i="149"/>
  <c r="D482" i="149"/>
  <c r="A482" i="149"/>
  <c r="D481" i="149"/>
  <c r="A481" i="149"/>
  <c r="D480" i="149"/>
  <c r="A480" i="149"/>
  <c r="D479" i="149"/>
  <c r="A479" i="149"/>
  <c r="D478" i="149"/>
  <c r="A478" i="149"/>
  <c r="D477" i="149"/>
  <c r="A477" i="149"/>
  <c r="D476" i="149"/>
  <c r="A476" i="149"/>
  <c r="D475" i="149"/>
  <c r="A475" i="149"/>
  <c r="D474" i="149"/>
  <c r="A474" i="149"/>
  <c r="D473" i="149"/>
  <c r="A473" i="149"/>
  <c r="A472" i="149"/>
  <c r="D471" i="149"/>
  <c r="A471" i="149"/>
  <c r="D470" i="149"/>
  <c r="A470" i="149"/>
  <c r="D469" i="149"/>
  <c r="A469" i="149"/>
  <c r="D468" i="149"/>
  <c r="A468" i="149"/>
  <c r="D467" i="149"/>
  <c r="A467" i="149"/>
  <c r="D466" i="149"/>
  <c r="A466" i="149"/>
  <c r="D465" i="149"/>
  <c r="A465" i="149"/>
  <c r="D464" i="149"/>
  <c r="A464" i="149"/>
  <c r="D463" i="149"/>
  <c r="A463" i="149"/>
  <c r="D462" i="149"/>
  <c r="A462" i="149"/>
  <c r="D461" i="149"/>
  <c r="A461" i="149"/>
  <c r="A460" i="149"/>
  <c r="D459" i="149"/>
  <c r="A459" i="149"/>
  <c r="D458" i="149"/>
  <c r="A458" i="149"/>
  <c r="D457" i="149"/>
  <c r="A457" i="149"/>
  <c r="D456" i="149"/>
  <c r="A456" i="149"/>
  <c r="D455" i="149"/>
  <c r="A455" i="149"/>
  <c r="D454" i="149"/>
  <c r="A454" i="149"/>
  <c r="D453" i="149"/>
  <c r="A453" i="149"/>
  <c r="D452" i="149"/>
  <c r="A452" i="149"/>
  <c r="D451" i="149"/>
  <c r="A451" i="149"/>
  <c r="D450" i="149"/>
  <c r="A450" i="149"/>
  <c r="D449" i="149"/>
  <c r="A449" i="149"/>
  <c r="A448" i="149"/>
  <c r="D447" i="149"/>
  <c r="A447" i="149"/>
  <c r="D446" i="149"/>
  <c r="A446" i="149"/>
  <c r="D445" i="149"/>
  <c r="A445" i="149"/>
  <c r="D444" i="149"/>
  <c r="A444" i="149"/>
  <c r="D443" i="149"/>
  <c r="A443" i="149"/>
  <c r="D442" i="149"/>
  <c r="A442" i="149"/>
  <c r="D441" i="149"/>
  <c r="A441" i="149"/>
  <c r="D440" i="149"/>
  <c r="A440" i="149"/>
  <c r="D439" i="149"/>
  <c r="A439" i="149"/>
  <c r="D438" i="149"/>
  <c r="A438" i="149"/>
  <c r="D437" i="149"/>
  <c r="A437" i="149"/>
  <c r="A436" i="149"/>
  <c r="D435" i="149"/>
  <c r="A435" i="149"/>
  <c r="D434" i="149"/>
  <c r="A434" i="149"/>
  <c r="D433" i="149"/>
  <c r="A433" i="149"/>
  <c r="D432" i="149"/>
  <c r="A432" i="149"/>
  <c r="D431" i="149"/>
  <c r="A431" i="149"/>
  <c r="D430" i="149"/>
  <c r="A430" i="149"/>
  <c r="D429" i="149"/>
  <c r="A429" i="149"/>
  <c r="D428" i="149"/>
  <c r="A428" i="149"/>
  <c r="D427" i="149"/>
  <c r="A427" i="149"/>
  <c r="D426" i="149"/>
  <c r="A426" i="149"/>
  <c r="D425" i="149"/>
  <c r="A425" i="149"/>
  <c r="A424" i="149"/>
  <c r="D423" i="149"/>
  <c r="A423" i="149"/>
  <c r="D422" i="149"/>
  <c r="A422" i="149"/>
  <c r="D421" i="149"/>
  <c r="A421" i="149"/>
  <c r="D420" i="149"/>
  <c r="A420" i="149"/>
  <c r="D419" i="149"/>
  <c r="A419" i="149"/>
  <c r="D418" i="149"/>
  <c r="A418" i="149"/>
  <c r="D417" i="149"/>
  <c r="A417" i="149"/>
  <c r="D416" i="149"/>
  <c r="A416" i="149"/>
  <c r="D415" i="149"/>
  <c r="A415" i="149"/>
  <c r="D414" i="149"/>
  <c r="A414" i="149"/>
  <c r="D413" i="149"/>
  <c r="A413" i="149"/>
  <c r="A412" i="149"/>
  <c r="D411" i="149"/>
  <c r="A411" i="149"/>
  <c r="D410" i="149"/>
  <c r="A410" i="149"/>
  <c r="D409" i="149"/>
  <c r="A409" i="149"/>
  <c r="D408" i="149"/>
  <c r="A408" i="149"/>
  <c r="D407" i="149"/>
  <c r="A407" i="149"/>
  <c r="D406" i="149"/>
  <c r="A406" i="149"/>
  <c r="D405" i="149"/>
  <c r="A405" i="149"/>
  <c r="D404" i="149"/>
  <c r="A404" i="149"/>
  <c r="D403" i="149"/>
  <c r="A403" i="149"/>
  <c r="D402" i="149"/>
  <c r="A402" i="149"/>
  <c r="D401" i="149"/>
  <c r="A401" i="149"/>
  <c r="A400" i="149"/>
  <c r="D399" i="149"/>
  <c r="A399" i="149"/>
  <c r="D398" i="149"/>
  <c r="A398" i="149"/>
  <c r="D397" i="149"/>
  <c r="A397" i="149"/>
  <c r="D396" i="149"/>
  <c r="A396" i="149"/>
  <c r="D395" i="149"/>
  <c r="A395" i="149"/>
  <c r="D394" i="149"/>
  <c r="A394" i="149"/>
  <c r="D393" i="149"/>
  <c r="A393" i="149"/>
  <c r="D392" i="149"/>
  <c r="A392" i="149"/>
  <c r="D391" i="149"/>
  <c r="A391" i="149"/>
  <c r="D390" i="149"/>
  <c r="A390" i="149"/>
  <c r="D389" i="149"/>
  <c r="A389" i="149"/>
  <c r="A388" i="149"/>
  <c r="D387" i="149"/>
  <c r="A387" i="149"/>
  <c r="D386" i="149"/>
  <c r="A386" i="149"/>
  <c r="D385" i="149"/>
  <c r="A385" i="149"/>
  <c r="D384" i="149"/>
  <c r="A384" i="149"/>
  <c r="D383" i="149"/>
  <c r="A383" i="149"/>
  <c r="D382" i="149"/>
  <c r="A382" i="149"/>
  <c r="D381" i="149"/>
  <c r="A381" i="149"/>
  <c r="D380" i="149"/>
  <c r="A380" i="149"/>
  <c r="D379" i="149"/>
  <c r="A379" i="149"/>
  <c r="D378" i="149"/>
  <c r="A378" i="149"/>
  <c r="D377" i="149"/>
  <c r="A377" i="149"/>
  <c r="A376" i="149"/>
  <c r="D375" i="149"/>
  <c r="A375" i="149"/>
  <c r="D374" i="149"/>
  <c r="A374" i="149"/>
  <c r="D373" i="149"/>
  <c r="A373" i="149"/>
  <c r="D372" i="149"/>
  <c r="A372" i="149"/>
  <c r="D371" i="149"/>
  <c r="A371" i="149"/>
  <c r="D370" i="149"/>
  <c r="A370" i="149"/>
  <c r="D369" i="149"/>
  <c r="A369" i="149"/>
  <c r="D368" i="149"/>
  <c r="A368" i="149"/>
  <c r="D367" i="149"/>
  <c r="A367" i="149"/>
  <c r="D366" i="149"/>
  <c r="A366" i="149"/>
  <c r="D365" i="149"/>
  <c r="A365" i="149"/>
  <c r="A364" i="149"/>
  <c r="D363" i="149"/>
  <c r="A363" i="149"/>
  <c r="D362" i="149"/>
  <c r="A362" i="149"/>
  <c r="D361" i="149"/>
  <c r="A361" i="149"/>
  <c r="D360" i="149"/>
  <c r="A360" i="149"/>
  <c r="D359" i="149"/>
  <c r="A359" i="149"/>
  <c r="D358" i="149"/>
  <c r="A358" i="149"/>
  <c r="D357" i="149"/>
  <c r="A357" i="149"/>
  <c r="D356" i="149"/>
  <c r="A356" i="149"/>
  <c r="D355" i="149"/>
  <c r="A355" i="149"/>
  <c r="D354" i="149"/>
  <c r="A354" i="149"/>
  <c r="D353" i="149"/>
  <c r="A353" i="149"/>
  <c r="A352" i="149"/>
  <c r="D351" i="149"/>
  <c r="A351" i="149"/>
  <c r="D350" i="149"/>
  <c r="A350" i="149"/>
  <c r="D349" i="149"/>
  <c r="A349" i="149"/>
  <c r="D348" i="149"/>
  <c r="A348" i="149"/>
  <c r="D347" i="149"/>
  <c r="A347" i="149"/>
  <c r="D346" i="149"/>
  <c r="A346" i="149"/>
  <c r="D345" i="149"/>
  <c r="A345" i="149"/>
  <c r="D344" i="149"/>
  <c r="A344" i="149"/>
  <c r="D343" i="149"/>
  <c r="A343" i="149"/>
  <c r="D342" i="149"/>
  <c r="A342" i="149"/>
  <c r="D341" i="149"/>
  <c r="A341" i="149"/>
  <c r="A340" i="149"/>
  <c r="D339" i="149"/>
  <c r="A339" i="149"/>
  <c r="D338" i="149"/>
  <c r="A338" i="149"/>
  <c r="D337" i="149"/>
  <c r="A337" i="149"/>
  <c r="D336" i="149"/>
  <c r="A336" i="149"/>
  <c r="D335" i="149"/>
  <c r="A335" i="149"/>
  <c r="D334" i="149"/>
  <c r="A334" i="149"/>
  <c r="D333" i="149"/>
  <c r="A333" i="149"/>
  <c r="D332" i="149"/>
  <c r="A332" i="149"/>
  <c r="D331" i="149"/>
  <c r="A331" i="149"/>
  <c r="D330" i="149"/>
  <c r="A330" i="149"/>
  <c r="D329" i="149"/>
  <c r="A329" i="149"/>
  <c r="A328" i="149"/>
  <c r="D327" i="149"/>
  <c r="A327" i="149"/>
  <c r="D326" i="149"/>
  <c r="A326" i="149"/>
  <c r="D325" i="149"/>
  <c r="A325" i="149"/>
  <c r="D324" i="149"/>
  <c r="A324" i="149"/>
  <c r="D323" i="149"/>
  <c r="A323" i="149"/>
  <c r="D322" i="149"/>
  <c r="A322" i="149"/>
  <c r="D321" i="149"/>
  <c r="A321" i="149"/>
  <c r="D320" i="149"/>
  <c r="A320" i="149"/>
  <c r="D319" i="149"/>
  <c r="A319" i="149"/>
  <c r="D318" i="149"/>
  <c r="A318" i="149"/>
  <c r="D317" i="149"/>
  <c r="A317" i="149"/>
  <c r="A316" i="149"/>
  <c r="D315" i="149"/>
  <c r="A315" i="149"/>
  <c r="D314" i="149"/>
  <c r="A314" i="149"/>
  <c r="D313" i="149"/>
  <c r="A313" i="149"/>
  <c r="D312" i="149"/>
  <c r="A312" i="149"/>
  <c r="D311" i="149"/>
  <c r="A311" i="149"/>
  <c r="D310" i="149"/>
  <c r="A310" i="149"/>
  <c r="D309" i="149"/>
  <c r="A309" i="149"/>
  <c r="D308" i="149"/>
  <c r="A308" i="149"/>
  <c r="D307" i="149"/>
  <c r="A307" i="149"/>
  <c r="D306" i="149"/>
  <c r="A306" i="149"/>
  <c r="D305" i="149"/>
  <c r="A305" i="149"/>
  <c r="A304" i="149"/>
  <c r="D303" i="149"/>
  <c r="A303" i="149"/>
  <c r="D302" i="149"/>
  <c r="A302" i="149"/>
  <c r="D301" i="149"/>
  <c r="A301" i="149"/>
  <c r="D300" i="149"/>
  <c r="A300" i="149"/>
  <c r="D299" i="149"/>
  <c r="A299" i="149"/>
  <c r="D298" i="149"/>
  <c r="A298" i="149"/>
  <c r="D297" i="149"/>
  <c r="A297" i="149"/>
  <c r="D296" i="149"/>
  <c r="A296" i="149"/>
  <c r="D295" i="149"/>
  <c r="A295" i="149"/>
  <c r="D294" i="149"/>
  <c r="A294" i="149"/>
  <c r="D293" i="149"/>
  <c r="A293" i="149"/>
  <c r="A292" i="149"/>
  <c r="D291" i="149"/>
  <c r="A291" i="149"/>
  <c r="D290" i="149"/>
  <c r="A290" i="149"/>
  <c r="D289" i="149"/>
  <c r="A289" i="149"/>
  <c r="D288" i="149"/>
  <c r="A288" i="149"/>
  <c r="D287" i="149"/>
  <c r="A287" i="149"/>
  <c r="D286" i="149"/>
  <c r="A286" i="149"/>
  <c r="D285" i="149"/>
  <c r="A285" i="149"/>
  <c r="D284" i="149"/>
  <c r="A284" i="149"/>
  <c r="D283" i="149"/>
  <c r="A283" i="149"/>
  <c r="D282" i="149"/>
  <c r="A282" i="149"/>
  <c r="D281" i="149"/>
  <c r="A281" i="149"/>
  <c r="A280" i="149"/>
  <c r="D279" i="149"/>
  <c r="A279" i="149"/>
  <c r="D278" i="149"/>
  <c r="A278" i="149"/>
  <c r="D277" i="149"/>
  <c r="A277" i="149"/>
  <c r="D276" i="149"/>
  <c r="A276" i="149"/>
  <c r="D275" i="149"/>
  <c r="A275" i="149"/>
  <c r="D274" i="149"/>
  <c r="A274" i="149"/>
  <c r="D273" i="149"/>
  <c r="A273" i="149"/>
  <c r="D272" i="149"/>
  <c r="A272" i="149"/>
  <c r="D271" i="149"/>
  <c r="A271" i="149"/>
  <c r="D270" i="149"/>
  <c r="A270" i="149"/>
  <c r="D269" i="149"/>
  <c r="A269" i="149"/>
  <c r="A268" i="149"/>
  <c r="D267" i="149"/>
  <c r="A267" i="149"/>
  <c r="D266" i="149"/>
  <c r="A266" i="149"/>
  <c r="D265" i="149"/>
  <c r="A265" i="149"/>
  <c r="D264" i="149"/>
  <c r="A264" i="149"/>
  <c r="D263" i="149"/>
  <c r="A263" i="149"/>
  <c r="D262" i="149"/>
  <c r="A262" i="149"/>
  <c r="D261" i="149"/>
  <c r="A261" i="149"/>
  <c r="D260" i="149"/>
  <c r="A260" i="149"/>
  <c r="D259" i="149"/>
  <c r="A259" i="149"/>
  <c r="D258" i="149"/>
  <c r="A258" i="149"/>
  <c r="D257" i="149"/>
  <c r="A257" i="149"/>
  <c r="A256" i="149"/>
  <c r="D255" i="149"/>
  <c r="A255" i="149"/>
  <c r="D254" i="149"/>
  <c r="A254" i="149"/>
  <c r="D253" i="149"/>
  <c r="A253" i="149"/>
  <c r="D252" i="149"/>
  <c r="A252" i="149"/>
  <c r="D251" i="149"/>
  <c r="A251" i="149"/>
  <c r="D250" i="149"/>
  <c r="A250" i="149"/>
  <c r="D249" i="149"/>
  <c r="A249" i="149"/>
  <c r="D248" i="149"/>
  <c r="A248" i="149"/>
  <c r="D247" i="149"/>
  <c r="A247" i="149"/>
  <c r="D246" i="149"/>
  <c r="A246" i="149"/>
  <c r="D245" i="149"/>
  <c r="A245" i="149"/>
  <c r="A244" i="149"/>
  <c r="D243" i="149"/>
  <c r="A243" i="149"/>
  <c r="D242" i="149"/>
  <c r="A242" i="149"/>
  <c r="D241" i="149"/>
  <c r="A241" i="149"/>
  <c r="D240" i="149"/>
  <c r="A240" i="149"/>
  <c r="D239" i="149"/>
  <c r="A239" i="149"/>
  <c r="D238" i="149"/>
  <c r="A238" i="149"/>
  <c r="D237" i="149"/>
  <c r="A237" i="149"/>
  <c r="D236" i="149"/>
  <c r="A236" i="149"/>
  <c r="D235" i="149"/>
  <c r="A235" i="149"/>
  <c r="D234" i="149"/>
  <c r="A234" i="149"/>
  <c r="D233" i="149"/>
  <c r="A233" i="149"/>
  <c r="A232" i="149"/>
  <c r="D231" i="149"/>
  <c r="A231" i="149"/>
  <c r="D230" i="149"/>
  <c r="A230" i="149"/>
  <c r="D229" i="149"/>
  <c r="A229" i="149"/>
  <c r="D228" i="149"/>
  <c r="A228" i="149"/>
  <c r="D227" i="149"/>
  <c r="A227" i="149"/>
  <c r="D226" i="149"/>
  <c r="A226" i="149"/>
  <c r="D225" i="149"/>
  <c r="A225" i="149"/>
  <c r="D224" i="149"/>
  <c r="A224" i="149"/>
  <c r="D223" i="149"/>
  <c r="A223" i="149"/>
  <c r="D222" i="149"/>
  <c r="A222" i="149"/>
  <c r="D221" i="149"/>
  <c r="A221" i="149"/>
  <c r="A220" i="149"/>
  <c r="D219" i="149"/>
  <c r="A219" i="149"/>
  <c r="D218" i="149"/>
  <c r="A218" i="149"/>
  <c r="D217" i="149"/>
  <c r="A217" i="149"/>
  <c r="D216" i="149"/>
  <c r="A216" i="149"/>
  <c r="D215" i="149"/>
  <c r="A215" i="149"/>
  <c r="D214" i="149"/>
  <c r="A214" i="149"/>
  <c r="D213" i="149"/>
  <c r="A213" i="149"/>
  <c r="D212" i="149"/>
  <c r="A212" i="149"/>
  <c r="D211" i="149"/>
  <c r="A211" i="149"/>
  <c r="D210" i="149"/>
  <c r="A210" i="149"/>
  <c r="D209" i="149"/>
  <c r="A209" i="149"/>
  <c r="A208" i="149"/>
  <c r="D207" i="149"/>
  <c r="A207" i="149"/>
  <c r="D206" i="149"/>
  <c r="A206" i="149"/>
  <c r="D205" i="149"/>
  <c r="A205" i="149"/>
  <c r="D204" i="149"/>
  <c r="A204" i="149"/>
  <c r="D203" i="149"/>
  <c r="A203" i="149"/>
  <c r="D202" i="149"/>
  <c r="A202" i="149"/>
  <c r="D201" i="149"/>
  <c r="A201" i="149"/>
  <c r="D200" i="149"/>
  <c r="A200" i="149"/>
  <c r="D199" i="149"/>
  <c r="A199" i="149"/>
  <c r="D198" i="149"/>
  <c r="A198" i="149"/>
  <c r="D197" i="149"/>
  <c r="A197" i="149"/>
  <c r="A196" i="149"/>
  <c r="D195" i="149"/>
  <c r="A195" i="149"/>
  <c r="D194" i="149"/>
  <c r="A194" i="149"/>
  <c r="D193" i="149"/>
  <c r="A193" i="149"/>
  <c r="D192" i="149"/>
  <c r="A192" i="149"/>
  <c r="D191" i="149"/>
  <c r="A191" i="149"/>
  <c r="D190" i="149"/>
  <c r="A190" i="149"/>
  <c r="D189" i="149"/>
  <c r="A189" i="149"/>
  <c r="D188" i="149"/>
  <c r="A188" i="149"/>
  <c r="D187" i="149"/>
  <c r="A187" i="149"/>
  <c r="D186" i="149"/>
  <c r="A186" i="149"/>
  <c r="D185" i="149"/>
  <c r="A185" i="149"/>
  <c r="A184" i="149"/>
  <c r="D183" i="149"/>
  <c r="A183" i="149"/>
  <c r="D182" i="149"/>
  <c r="A182" i="149"/>
  <c r="D181" i="149"/>
  <c r="A181" i="149"/>
  <c r="D180" i="149"/>
  <c r="A180" i="149"/>
  <c r="D179" i="149"/>
  <c r="A179" i="149"/>
  <c r="D178" i="149"/>
  <c r="A178" i="149"/>
  <c r="D177" i="149"/>
  <c r="A177" i="149"/>
  <c r="D176" i="149"/>
  <c r="A176" i="149"/>
  <c r="D175" i="149"/>
  <c r="A175" i="149"/>
  <c r="D174" i="149"/>
  <c r="A174" i="149"/>
  <c r="D173" i="149"/>
  <c r="A173" i="149"/>
  <c r="A172" i="149"/>
  <c r="D171" i="149"/>
  <c r="A171" i="149"/>
  <c r="D170" i="149"/>
  <c r="A170" i="149"/>
  <c r="D169" i="149"/>
  <c r="A169" i="149"/>
  <c r="D168" i="149"/>
  <c r="A168" i="149"/>
  <c r="D167" i="149"/>
  <c r="A167" i="149"/>
  <c r="D166" i="149"/>
  <c r="A166" i="149"/>
  <c r="D165" i="149"/>
  <c r="A165" i="149"/>
  <c r="D164" i="149"/>
  <c r="A164" i="149"/>
  <c r="D163" i="149"/>
  <c r="A163" i="149"/>
  <c r="D162" i="149"/>
  <c r="A162" i="149"/>
  <c r="D161" i="149"/>
  <c r="A161" i="149"/>
  <c r="A160" i="149"/>
  <c r="D159" i="149"/>
  <c r="A159" i="149"/>
  <c r="D158" i="149"/>
  <c r="A158" i="149"/>
  <c r="D157" i="149"/>
  <c r="A157" i="149"/>
  <c r="D156" i="149"/>
  <c r="A156" i="149"/>
  <c r="D155" i="149"/>
  <c r="A155" i="149"/>
  <c r="D154" i="149"/>
  <c r="A154" i="149"/>
  <c r="D153" i="149"/>
  <c r="A153" i="149"/>
  <c r="D152" i="149"/>
  <c r="A152" i="149"/>
  <c r="D151" i="149"/>
  <c r="A151" i="149"/>
  <c r="D150" i="149"/>
  <c r="A150" i="149"/>
  <c r="D149" i="149"/>
  <c r="A149" i="149"/>
  <c r="A148" i="149"/>
  <c r="D147" i="149"/>
  <c r="A147" i="149"/>
  <c r="D146" i="149"/>
  <c r="A146" i="149"/>
  <c r="D145" i="149"/>
  <c r="A145" i="149"/>
  <c r="D144" i="149"/>
  <c r="A144" i="149"/>
  <c r="D143" i="149"/>
  <c r="A143" i="149"/>
  <c r="D142" i="149"/>
  <c r="A142" i="149"/>
  <c r="D141" i="149"/>
  <c r="A141" i="149"/>
  <c r="D140" i="149"/>
  <c r="A140" i="149"/>
  <c r="D139" i="149"/>
  <c r="A139" i="149"/>
  <c r="D138" i="149"/>
  <c r="A138" i="149"/>
  <c r="D137" i="149"/>
  <c r="A137" i="149"/>
  <c r="A136" i="149"/>
  <c r="D135" i="149"/>
  <c r="A135" i="149"/>
  <c r="D134" i="149"/>
  <c r="A134" i="149"/>
  <c r="D133" i="149"/>
  <c r="A133" i="149"/>
  <c r="D132" i="149"/>
  <c r="A132" i="149"/>
  <c r="D131" i="149"/>
  <c r="A131" i="149"/>
  <c r="D130" i="149"/>
  <c r="A130" i="149"/>
  <c r="D129" i="149"/>
  <c r="A129" i="149"/>
  <c r="D128" i="149"/>
  <c r="A128" i="149"/>
  <c r="D127" i="149"/>
  <c r="A127" i="149"/>
  <c r="D126" i="149"/>
  <c r="A126" i="149"/>
  <c r="D125" i="149"/>
  <c r="A125" i="149"/>
  <c r="A124" i="149"/>
  <c r="D123" i="149"/>
  <c r="A123" i="149"/>
  <c r="D122" i="149"/>
  <c r="A122" i="149"/>
  <c r="D121" i="149"/>
  <c r="A121" i="149"/>
  <c r="D120" i="149"/>
  <c r="A120" i="149"/>
  <c r="D119" i="149"/>
  <c r="A119" i="149"/>
  <c r="D118" i="149"/>
  <c r="A118" i="149"/>
  <c r="D117" i="149"/>
  <c r="A117" i="149"/>
  <c r="D116" i="149"/>
  <c r="A116" i="149"/>
  <c r="D115" i="149"/>
  <c r="A115" i="149"/>
  <c r="D114" i="149"/>
  <c r="A114" i="149"/>
  <c r="D113" i="149"/>
  <c r="A113" i="149"/>
  <c r="A112" i="149"/>
  <c r="D111" i="149"/>
  <c r="A111" i="149"/>
  <c r="D110" i="149"/>
  <c r="A110" i="149"/>
  <c r="D109" i="149"/>
  <c r="A109" i="149"/>
  <c r="D108" i="149"/>
  <c r="A108" i="149"/>
  <c r="D107" i="149"/>
  <c r="A107" i="149"/>
  <c r="D106" i="149"/>
  <c r="A106" i="149"/>
  <c r="D105" i="149"/>
  <c r="A105" i="149"/>
  <c r="D104" i="149"/>
  <c r="A104" i="149"/>
  <c r="D103" i="149"/>
  <c r="A103" i="149"/>
  <c r="D102" i="149"/>
  <c r="A102" i="149"/>
  <c r="D101" i="149"/>
  <c r="A101" i="149"/>
  <c r="A100" i="149"/>
  <c r="D99" i="149"/>
  <c r="A99" i="149"/>
  <c r="D98" i="149"/>
  <c r="A98" i="149"/>
  <c r="D97" i="149"/>
  <c r="A97" i="149"/>
  <c r="D96" i="149"/>
  <c r="A96" i="149"/>
  <c r="D95" i="149"/>
  <c r="A95" i="149"/>
  <c r="D94" i="149"/>
  <c r="A94" i="149"/>
  <c r="D93" i="149"/>
  <c r="A93" i="149"/>
  <c r="D92" i="149"/>
  <c r="A92" i="149"/>
  <c r="D91" i="149"/>
  <c r="A91" i="149"/>
  <c r="D90" i="149"/>
  <c r="A90" i="149"/>
  <c r="D89" i="149"/>
  <c r="A89" i="149"/>
  <c r="A88" i="149"/>
  <c r="D87" i="149"/>
  <c r="A87" i="149"/>
  <c r="D86" i="149"/>
  <c r="A86" i="149"/>
  <c r="D85" i="149"/>
  <c r="A85" i="149"/>
  <c r="D84" i="149"/>
  <c r="A84" i="149"/>
  <c r="D83" i="149"/>
  <c r="A83" i="149"/>
  <c r="D82" i="149"/>
  <c r="A82" i="149"/>
  <c r="D81" i="149"/>
  <c r="A81" i="149"/>
  <c r="D80" i="149"/>
  <c r="A80" i="149"/>
  <c r="D79" i="149"/>
  <c r="A79" i="149"/>
  <c r="D78" i="149"/>
  <c r="A78" i="149"/>
  <c r="D77" i="149"/>
  <c r="A77" i="149"/>
  <c r="A76" i="149"/>
  <c r="D75" i="149"/>
  <c r="A75" i="149"/>
  <c r="D74" i="149"/>
  <c r="A74" i="149"/>
  <c r="D73" i="149"/>
  <c r="A73" i="149"/>
  <c r="D72" i="149"/>
  <c r="A72" i="149"/>
  <c r="D71" i="149"/>
  <c r="A71" i="149"/>
  <c r="D70" i="149"/>
  <c r="A70" i="149"/>
  <c r="D69" i="149"/>
  <c r="A69" i="149"/>
  <c r="D68" i="149"/>
  <c r="A68" i="149"/>
  <c r="D67" i="149"/>
  <c r="A67" i="149"/>
  <c r="D66" i="149"/>
  <c r="A66" i="149"/>
  <c r="D65" i="149"/>
  <c r="A65" i="149"/>
  <c r="A64" i="149"/>
  <c r="D63" i="149"/>
  <c r="A63" i="149"/>
  <c r="D62" i="149"/>
  <c r="A62" i="149"/>
  <c r="D61" i="149"/>
  <c r="A61" i="149"/>
  <c r="D60" i="149"/>
  <c r="A60" i="149"/>
  <c r="D59" i="149"/>
  <c r="A59" i="149"/>
  <c r="D58" i="149"/>
  <c r="A58" i="149"/>
  <c r="D57" i="149"/>
  <c r="A57" i="149"/>
  <c r="D56" i="149"/>
  <c r="A56" i="149"/>
  <c r="D55" i="149"/>
  <c r="A55" i="149"/>
  <c r="D54" i="149"/>
  <c r="A54" i="149"/>
  <c r="D53" i="149"/>
  <c r="A53" i="149"/>
  <c r="A52" i="149"/>
  <c r="D51" i="149"/>
  <c r="A51" i="149"/>
  <c r="D50" i="149"/>
  <c r="A50" i="149"/>
  <c r="D49" i="149"/>
  <c r="A49" i="149"/>
  <c r="D48" i="149"/>
  <c r="A48" i="149"/>
  <c r="D47" i="149"/>
  <c r="A47" i="149"/>
  <c r="D46" i="149"/>
  <c r="A46" i="149"/>
  <c r="D45" i="149"/>
  <c r="A45" i="149"/>
  <c r="D44" i="149"/>
  <c r="A44" i="149"/>
  <c r="D43" i="149"/>
  <c r="A43" i="149"/>
  <c r="D42" i="149"/>
  <c r="A42" i="149"/>
  <c r="D41" i="149"/>
  <c r="A41" i="149"/>
  <c r="A40" i="149"/>
  <c r="D39" i="149"/>
  <c r="A39" i="149"/>
  <c r="D38" i="149"/>
  <c r="A38" i="149"/>
  <c r="D37" i="149"/>
  <c r="A37" i="149"/>
  <c r="D36" i="149"/>
  <c r="A36" i="149"/>
  <c r="D35" i="149"/>
  <c r="A35" i="149"/>
  <c r="D34" i="149"/>
  <c r="A34" i="149"/>
  <c r="D33" i="149"/>
  <c r="A33" i="149"/>
  <c r="D32" i="149"/>
  <c r="A32" i="149"/>
  <c r="D31" i="149"/>
  <c r="A31" i="149"/>
  <c r="D30" i="149"/>
  <c r="A30" i="149"/>
  <c r="D29" i="149"/>
  <c r="A29" i="149"/>
  <c r="A28" i="149"/>
  <c r="D27" i="149"/>
  <c r="A27" i="149"/>
  <c r="D26" i="149"/>
  <c r="A26" i="149"/>
  <c r="D25" i="149"/>
  <c r="A25" i="149"/>
  <c r="D24" i="149"/>
  <c r="A24" i="149"/>
  <c r="D23" i="149"/>
  <c r="A23" i="149"/>
  <c r="D22" i="149"/>
  <c r="A22" i="149"/>
  <c r="D21" i="149"/>
  <c r="A21" i="149"/>
  <c r="D20" i="149"/>
  <c r="A20" i="149"/>
  <c r="D19" i="149"/>
  <c r="A19" i="149"/>
  <c r="D18" i="149"/>
  <c r="A18" i="149"/>
  <c r="D17" i="149"/>
  <c r="A17" i="149"/>
  <c r="S16" i="149"/>
  <c r="D16" i="149"/>
  <c r="AH16" i="149" s="1"/>
  <c r="A16" i="149"/>
  <c r="D1143" i="148"/>
  <c r="A1143" i="148"/>
  <c r="D1142" i="148"/>
  <c r="A1142" i="148"/>
  <c r="D1141" i="148"/>
  <c r="A1141" i="148"/>
  <c r="D1140" i="148"/>
  <c r="A1140" i="148"/>
  <c r="D1139" i="148"/>
  <c r="A1139" i="148"/>
  <c r="D1138" i="148"/>
  <c r="A1138" i="148"/>
  <c r="D1137" i="148"/>
  <c r="A1137" i="148"/>
  <c r="D1136" i="148"/>
  <c r="A1136" i="148"/>
  <c r="D1135" i="148"/>
  <c r="A1135" i="148"/>
  <c r="D1134" i="148"/>
  <c r="A1134" i="148"/>
  <c r="D1133" i="148"/>
  <c r="A1133" i="148"/>
  <c r="D1132" i="148"/>
  <c r="A1132" i="148"/>
  <c r="D1131" i="148"/>
  <c r="A1131" i="148"/>
  <c r="D1130" i="148"/>
  <c r="A1130" i="148"/>
  <c r="D1129" i="148"/>
  <c r="A1129" i="148"/>
  <c r="D1128" i="148"/>
  <c r="A1128" i="148"/>
  <c r="D1127" i="148"/>
  <c r="A1127" i="148"/>
  <c r="D1126" i="148"/>
  <c r="A1126" i="148"/>
  <c r="D1125" i="148"/>
  <c r="A1125" i="148"/>
  <c r="D1124" i="148"/>
  <c r="A1124" i="148"/>
  <c r="D1123" i="148"/>
  <c r="A1123" i="148"/>
  <c r="D1122" i="148"/>
  <c r="A1122" i="148"/>
  <c r="D1121" i="148"/>
  <c r="A1121" i="148"/>
  <c r="D1120" i="148"/>
  <c r="A1120" i="148"/>
  <c r="D1119" i="148"/>
  <c r="A1119" i="148"/>
  <c r="D1118" i="148"/>
  <c r="A1118" i="148"/>
  <c r="D1117" i="148"/>
  <c r="A1117" i="148"/>
  <c r="D1116" i="148"/>
  <c r="A1116" i="148"/>
  <c r="D1115" i="148"/>
  <c r="A1115" i="148"/>
  <c r="D1114" i="148"/>
  <c r="A1114" i="148"/>
  <c r="D1113" i="148"/>
  <c r="A1113" i="148"/>
  <c r="D1112" i="148"/>
  <c r="A1112" i="148"/>
  <c r="D1111" i="148"/>
  <c r="A1111" i="148"/>
  <c r="D1110" i="148"/>
  <c r="A1110" i="148"/>
  <c r="D1109" i="148"/>
  <c r="A1109" i="148"/>
  <c r="D1108" i="148"/>
  <c r="A1108" i="148"/>
  <c r="D1107" i="148"/>
  <c r="A1107" i="148"/>
  <c r="D1106" i="148"/>
  <c r="A1106" i="148"/>
  <c r="D1105" i="148"/>
  <c r="A1105" i="148"/>
  <c r="D1104" i="148"/>
  <c r="A1104" i="148"/>
  <c r="D1103" i="148"/>
  <c r="A1103" i="148"/>
  <c r="D1102" i="148"/>
  <c r="A1102" i="148"/>
  <c r="D1101" i="148"/>
  <c r="A1101" i="148"/>
  <c r="D1100" i="148"/>
  <c r="A1100" i="148"/>
  <c r="D1099" i="148"/>
  <c r="A1099" i="148"/>
  <c r="D1098" i="148"/>
  <c r="A1098" i="148"/>
  <c r="D1097" i="148"/>
  <c r="A1097" i="148"/>
  <c r="D1096" i="148"/>
  <c r="A1096" i="148"/>
  <c r="D1095" i="148"/>
  <c r="A1095" i="148"/>
  <c r="D1094" i="148"/>
  <c r="A1094" i="148"/>
  <c r="D1093" i="148"/>
  <c r="A1093" i="148"/>
  <c r="D1092" i="148"/>
  <c r="A1092" i="148"/>
  <c r="D1091" i="148"/>
  <c r="A1091" i="148"/>
  <c r="D1090" i="148"/>
  <c r="A1090" i="148"/>
  <c r="D1089" i="148"/>
  <c r="A1089" i="148"/>
  <c r="D1088" i="148"/>
  <c r="A1088" i="148"/>
  <c r="D1087" i="148"/>
  <c r="A1087" i="148"/>
  <c r="D1086" i="148"/>
  <c r="A1086" i="148"/>
  <c r="D1085" i="148"/>
  <c r="A1085" i="148"/>
  <c r="D1084" i="148"/>
  <c r="A1084" i="148"/>
  <c r="D1083" i="148"/>
  <c r="A1083" i="148"/>
  <c r="D1082" i="148"/>
  <c r="A1082" i="148"/>
  <c r="D1081" i="148"/>
  <c r="A1081" i="148"/>
  <c r="D1080" i="148"/>
  <c r="A1080" i="148"/>
  <c r="D1079" i="148"/>
  <c r="A1079" i="148"/>
  <c r="D1078" i="148"/>
  <c r="A1078" i="148"/>
  <c r="D1077" i="148"/>
  <c r="A1077" i="148"/>
  <c r="D1076" i="148"/>
  <c r="A1076" i="148"/>
  <c r="D1075" i="148"/>
  <c r="A1075" i="148"/>
  <c r="D1074" i="148"/>
  <c r="A1074" i="148"/>
  <c r="D1073" i="148"/>
  <c r="A1073" i="148"/>
  <c r="D1072" i="148"/>
  <c r="A1072" i="148"/>
  <c r="D1071" i="148"/>
  <c r="A1071" i="148"/>
  <c r="D1070" i="148"/>
  <c r="A1070" i="148"/>
  <c r="D1069" i="148"/>
  <c r="A1069" i="148"/>
  <c r="D1068" i="148"/>
  <c r="A1068" i="148"/>
  <c r="D1067" i="148"/>
  <c r="A1067" i="148"/>
  <c r="D1066" i="148"/>
  <c r="A1066" i="148"/>
  <c r="D1065" i="148"/>
  <c r="A1065" i="148"/>
  <c r="D1064" i="148"/>
  <c r="A1064" i="148"/>
  <c r="D1063" i="148"/>
  <c r="A1063" i="148"/>
  <c r="D1062" i="148"/>
  <c r="A1062" i="148"/>
  <c r="D1061" i="148"/>
  <c r="A1061" i="148"/>
  <c r="D1060" i="148"/>
  <c r="A1060" i="148"/>
  <c r="D1059" i="148"/>
  <c r="A1059" i="148"/>
  <c r="D1058" i="148"/>
  <c r="A1058" i="148"/>
  <c r="D1057" i="148"/>
  <c r="A1057" i="148"/>
  <c r="D1056" i="148"/>
  <c r="A1056" i="148"/>
  <c r="D1055" i="148"/>
  <c r="A1055" i="148"/>
  <c r="D1054" i="148"/>
  <c r="A1054" i="148"/>
  <c r="D1053" i="148"/>
  <c r="A1053" i="148"/>
  <c r="D1052" i="148"/>
  <c r="A1052" i="148"/>
  <c r="D1051" i="148"/>
  <c r="A1051" i="148"/>
  <c r="D1050" i="148"/>
  <c r="A1050" i="148"/>
  <c r="D1049" i="148"/>
  <c r="A1049" i="148"/>
  <c r="D1048" i="148"/>
  <c r="A1048" i="148"/>
  <c r="D1047" i="148"/>
  <c r="A1047" i="148"/>
  <c r="D1046" i="148"/>
  <c r="A1046" i="148"/>
  <c r="D1045" i="148"/>
  <c r="A1045" i="148"/>
  <c r="D1044" i="148"/>
  <c r="A1044" i="148"/>
  <c r="D1043" i="148"/>
  <c r="A1043" i="148"/>
  <c r="D1042" i="148"/>
  <c r="A1042" i="148"/>
  <c r="D1041" i="148"/>
  <c r="A1041" i="148"/>
  <c r="D1040" i="148"/>
  <c r="A1040" i="148"/>
  <c r="D1039" i="148"/>
  <c r="A1039" i="148"/>
  <c r="D1038" i="148"/>
  <c r="A1038" i="148"/>
  <c r="D1037" i="148"/>
  <c r="A1037" i="148"/>
  <c r="D1036" i="148"/>
  <c r="A1036" i="148"/>
  <c r="D1035" i="148"/>
  <c r="A1035" i="148"/>
  <c r="D1034" i="148"/>
  <c r="A1034" i="148"/>
  <c r="D1033" i="148"/>
  <c r="A1033" i="148"/>
  <c r="D1032" i="148"/>
  <c r="A1032" i="148"/>
  <c r="D1031" i="148"/>
  <c r="A1031" i="148"/>
  <c r="D1030" i="148"/>
  <c r="A1030" i="148"/>
  <c r="D1029" i="148"/>
  <c r="A1029" i="148"/>
  <c r="D1028" i="148"/>
  <c r="A1028" i="148"/>
  <c r="D1027" i="148"/>
  <c r="A1027" i="148"/>
  <c r="D1026" i="148"/>
  <c r="A1026" i="148"/>
  <c r="D1025" i="148"/>
  <c r="A1025" i="148"/>
  <c r="D1024" i="148"/>
  <c r="A1024" i="148"/>
  <c r="D1023" i="148"/>
  <c r="A1023" i="148"/>
  <c r="D1022" i="148"/>
  <c r="A1022" i="148"/>
  <c r="D1021" i="148"/>
  <c r="A1021" i="148"/>
  <c r="D1020" i="148"/>
  <c r="A1020" i="148"/>
  <c r="D1019" i="148"/>
  <c r="A1019" i="148"/>
  <c r="D1018" i="148"/>
  <c r="A1018" i="148"/>
  <c r="D1017" i="148"/>
  <c r="A1017" i="148"/>
  <c r="D1016" i="148"/>
  <c r="A1016" i="148"/>
  <c r="D1015" i="148"/>
  <c r="A1015" i="148"/>
  <c r="D1014" i="148"/>
  <c r="A1014" i="148"/>
  <c r="D1013" i="148"/>
  <c r="A1013" i="148"/>
  <c r="D1012" i="148"/>
  <c r="A1012" i="148"/>
  <c r="D1011" i="148"/>
  <c r="A1011" i="148"/>
  <c r="D1010" i="148"/>
  <c r="A1010" i="148"/>
  <c r="D1009" i="148"/>
  <c r="A1009" i="148"/>
  <c r="D1008" i="148"/>
  <c r="A1008" i="148"/>
  <c r="D1007" i="148"/>
  <c r="A1007" i="148"/>
  <c r="D1006" i="148"/>
  <c r="A1006" i="148"/>
  <c r="D1005" i="148"/>
  <c r="A1005" i="148"/>
  <c r="D1004" i="148"/>
  <c r="A1004" i="148"/>
  <c r="D1003" i="148"/>
  <c r="A1003" i="148"/>
  <c r="D1002" i="148"/>
  <c r="A1002" i="148"/>
  <c r="D1001" i="148"/>
  <c r="A1001" i="148"/>
  <c r="D1000" i="148"/>
  <c r="A1000" i="148"/>
  <c r="D999" i="148"/>
  <c r="A999" i="148"/>
  <c r="D998" i="148"/>
  <c r="A998" i="148"/>
  <c r="D997" i="148"/>
  <c r="A997" i="148"/>
  <c r="D996" i="148"/>
  <c r="A996" i="148"/>
  <c r="D995" i="148"/>
  <c r="A995" i="148"/>
  <c r="D994" i="148"/>
  <c r="A994" i="148"/>
  <c r="D993" i="148"/>
  <c r="A993" i="148"/>
  <c r="D992" i="148"/>
  <c r="A992" i="148"/>
  <c r="D991" i="148"/>
  <c r="A991" i="148"/>
  <c r="D990" i="148"/>
  <c r="A990" i="148"/>
  <c r="D989" i="148"/>
  <c r="A989" i="148"/>
  <c r="D988" i="148"/>
  <c r="A988" i="148"/>
  <c r="D987" i="148"/>
  <c r="A987" i="148"/>
  <c r="D986" i="148"/>
  <c r="A986" i="148"/>
  <c r="D985" i="148"/>
  <c r="A985" i="148"/>
  <c r="D984" i="148"/>
  <c r="A984" i="148"/>
  <c r="D983" i="148"/>
  <c r="A983" i="148"/>
  <c r="D982" i="148"/>
  <c r="A982" i="148"/>
  <c r="D981" i="148"/>
  <c r="A981" i="148"/>
  <c r="D980" i="148"/>
  <c r="A980" i="148"/>
  <c r="D979" i="148"/>
  <c r="A979" i="148"/>
  <c r="D978" i="148"/>
  <c r="A978" i="148"/>
  <c r="D977" i="148"/>
  <c r="A977" i="148"/>
  <c r="D976" i="148"/>
  <c r="A976" i="148"/>
  <c r="D975" i="148"/>
  <c r="A975" i="148"/>
  <c r="D974" i="148"/>
  <c r="A974" i="148"/>
  <c r="D973" i="148"/>
  <c r="A973" i="148"/>
  <c r="D972" i="148"/>
  <c r="A972" i="148"/>
  <c r="D971" i="148"/>
  <c r="A971" i="148"/>
  <c r="D970" i="148"/>
  <c r="A970" i="148"/>
  <c r="D969" i="148"/>
  <c r="A969" i="148"/>
  <c r="D968" i="148"/>
  <c r="A968" i="148"/>
  <c r="D967" i="148"/>
  <c r="A967" i="148"/>
  <c r="D966" i="148"/>
  <c r="A966" i="148"/>
  <c r="D965" i="148"/>
  <c r="A965" i="148"/>
  <c r="D964" i="148"/>
  <c r="A964" i="148"/>
  <c r="D963" i="148"/>
  <c r="A963" i="148"/>
  <c r="D962" i="148"/>
  <c r="A962" i="148"/>
  <c r="D961" i="148"/>
  <c r="A961" i="148"/>
  <c r="D960" i="148"/>
  <c r="A960" i="148"/>
  <c r="D959" i="148"/>
  <c r="A959" i="148"/>
  <c r="D958" i="148"/>
  <c r="A958" i="148"/>
  <c r="D957" i="148"/>
  <c r="A957" i="148"/>
  <c r="D956" i="148"/>
  <c r="A956" i="148"/>
  <c r="D955" i="148"/>
  <c r="A955" i="148"/>
  <c r="D954" i="148"/>
  <c r="A954" i="148"/>
  <c r="D953" i="148"/>
  <c r="A953" i="148"/>
  <c r="D952" i="148"/>
  <c r="A952" i="148"/>
  <c r="D951" i="148"/>
  <c r="A951" i="148"/>
  <c r="D950" i="148"/>
  <c r="A950" i="148"/>
  <c r="D949" i="148"/>
  <c r="A949" i="148"/>
  <c r="D948" i="148"/>
  <c r="A948" i="148"/>
  <c r="D947" i="148"/>
  <c r="A947" i="148"/>
  <c r="D946" i="148"/>
  <c r="A946" i="148"/>
  <c r="D945" i="148"/>
  <c r="A945" i="148"/>
  <c r="D944" i="148"/>
  <c r="A944" i="148"/>
  <c r="D943" i="148"/>
  <c r="A943" i="148"/>
  <c r="D942" i="148"/>
  <c r="A942" i="148"/>
  <c r="D941" i="148"/>
  <c r="A941" i="148"/>
  <c r="D940" i="148"/>
  <c r="A940" i="148"/>
  <c r="D939" i="148"/>
  <c r="A939" i="148"/>
  <c r="D938" i="148"/>
  <c r="A938" i="148"/>
  <c r="D937" i="148"/>
  <c r="A937" i="148"/>
  <c r="D936" i="148"/>
  <c r="A936" i="148"/>
  <c r="D935" i="148"/>
  <c r="A935" i="148"/>
  <c r="D934" i="148"/>
  <c r="A934" i="148"/>
  <c r="D933" i="148"/>
  <c r="A933" i="148"/>
  <c r="D932" i="148"/>
  <c r="A932" i="148"/>
  <c r="D931" i="148"/>
  <c r="A931" i="148"/>
  <c r="D930" i="148"/>
  <c r="A930" i="148"/>
  <c r="D929" i="148"/>
  <c r="A929" i="148"/>
  <c r="D928" i="148"/>
  <c r="A928" i="148"/>
  <c r="D927" i="148"/>
  <c r="A927" i="148"/>
  <c r="D926" i="148"/>
  <c r="A926" i="148"/>
  <c r="D925" i="148"/>
  <c r="A925" i="148"/>
  <c r="D924" i="148"/>
  <c r="A924" i="148"/>
  <c r="D923" i="148"/>
  <c r="A923" i="148"/>
  <c r="D922" i="148"/>
  <c r="A922" i="148"/>
  <c r="D921" i="148"/>
  <c r="A921" i="148"/>
  <c r="D920" i="148"/>
  <c r="A920" i="148"/>
  <c r="D919" i="148"/>
  <c r="A919" i="148"/>
  <c r="D918" i="148"/>
  <c r="A918" i="148"/>
  <c r="D917" i="148"/>
  <c r="A917" i="148"/>
  <c r="D916" i="148"/>
  <c r="A916" i="148"/>
  <c r="D915" i="148"/>
  <c r="A915" i="148"/>
  <c r="D914" i="148"/>
  <c r="A914" i="148"/>
  <c r="D913" i="148"/>
  <c r="A913" i="148"/>
  <c r="D912" i="148"/>
  <c r="A912" i="148"/>
  <c r="D911" i="148"/>
  <c r="A911" i="148"/>
  <c r="D910" i="148"/>
  <c r="A910" i="148"/>
  <c r="D909" i="148"/>
  <c r="A909" i="148"/>
  <c r="D908" i="148"/>
  <c r="A908" i="148"/>
  <c r="D907" i="148"/>
  <c r="A907" i="148"/>
  <c r="D906" i="148"/>
  <c r="A906" i="148"/>
  <c r="D905" i="148"/>
  <c r="A905" i="148"/>
  <c r="D904" i="148"/>
  <c r="A904" i="148"/>
  <c r="D903" i="148"/>
  <c r="A903" i="148"/>
  <c r="D902" i="148"/>
  <c r="A902" i="148"/>
  <c r="D901" i="148"/>
  <c r="A901" i="148"/>
  <c r="D900" i="148"/>
  <c r="A900" i="148"/>
  <c r="D899" i="148"/>
  <c r="A899" i="148"/>
  <c r="D898" i="148"/>
  <c r="A898" i="148"/>
  <c r="D897" i="148"/>
  <c r="A897" i="148"/>
  <c r="D896" i="148"/>
  <c r="A896" i="148"/>
  <c r="D895" i="148"/>
  <c r="A895" i="148"/>
  <c r="D894" i="148"/>
  <c r="A894" i="148"/>
  <c r="D893" i="148"/>
  <c r="A893" i="148"/>
  <c r="D892" i="148"/>
  <c r="A892" i="148"/>
  <c r="D891" i="148"/>
  <c r="A891" i="148"/>
  <c r="D890" i="148"/>
  <c r="A890" i="148"/>
  <c r="D889" i="148"/>
  <c r="A889" i="148"/>
  <c r="D888" i="148"/>
  <c r="A888" i="148"/>
  <c r="D887" i="148"/>
  <c r="A887" i="148"/>
  <c r="D886" i="148"/>
  <c r="A886" i="148"/>
  <c r="D885" i="148"/>
  <c r="A885" i="148"/>
  <c r="D884" i="148"/>
  <c r="A884" i="148"/>
  <c r="D883" i="148"/>
  <c r="A883" i="148"/>
  <c r="D882" i="148"/>
  <c r="A882" i="148"/>
  <c r="D881" i="148"/>
  <c r="A881" i="148"/>
  <c r="D880" i="148"/>
  <c r="A880" i="148"/>
  <c r="D879" i="148"/>
  <c r="A879" i="148"/>
  <c r="D878" i="148"/>
  <c r="A878" i="148"/>
  <c r="D877" i="148"/>
  <c r="A877" i="148"/>
  <c r="D876" i="148"/>
  <c r="A876" i="148"/>
  <c r="D875" i="148"/>
  <c r="A875" i="148"/>
  <c r="D874" i="148"/>
  <c r="A874" i="148"/>
  <c r="D873" i="148"/>
  <c r="A873" i="148"/>
  <c r="D872" i="148"/>
  <c r="A872" i="148"/>
  <c r="D871" i="148"/>
  <c r="A871" i="148"/>
  <c r="D870" i="148"/>
  <c r="A870" i="148"/>
  <c r="D869" i="148"/>
  <c r="A869" i="148"/>
  <c r="D868" i="148"/>
  <c r="A868" i="148"/>
  <c r="D867" i="148"/>
  <c r="A867" i="148"/>
  <c r="D866" i="148"/>
  <c r="A866" i="148"/>
  <c r="D865" i="148"/>
  <c r="A865" i="148"/>
  <c r="D864" i="148"/>
  <c r="A864" i="148"/>
  <c r="D863" i="148"/>
  <c r="A863" i="148"/>
  <c r="D862" i="148"/>
  <c r="A862" i="148"/>
  <c r="D861" i="148"/>
  <c r="A861" i="148"/>
  <c r="D860" i="148"/>
  <c r="A860" i="148"/>
  <c r="D859" i="148"/>
  <c r="A859" i="148"/>
  <c r="D858" i="148"/>
  <c r="A858" i="148"/>
  <c r="D857" i="148"/>
  <c r="A857" i="148"/>
  <c r="D856" i="148"/>
  <c r="A856" i="148"/>
  <c r="D855" i="148"/>
  <c r="A855" i="148"/>
  <c r="D854" i="148"/>
  <c r="A854" i="148"/>
  <c r="D853" i="148"/>
  <c r="A853" i="148"/>
  <c r="D852" i="148"/>
  <c r="A852" i="148"/>
  <c r="D851" i="148"/>
  <c r="A851" i="148"/>
  <c r="D850" i="148"/>
  <c r="A850" i="148"/>
  <c r="D849" i="148"/>
  <c r="A849" i="148"/>
  <c r="D848" i="148"/>
  <c r="A848" i="148"/>
  <c r="D847" i="148"/>
  <c r="A847" i="148"/>
  <c r="D846" i="148"/>
  <c r="A846" i="148"/>
  <c r="D845" i="148"/>
  <c r="A845" i="148"/>
  <c r="D844" i="148"/>
  <c r="A844" i="148"/>
  <c r="D843" i="148"/>
  <c r="A843" i="148"/>
  <c r="D842" i="148"/>
  <c r="A842" i="148"/>
  <c r="D841" i="148"/>
  <c r="A841" i="148"/>
  <c r="D840" i="148"/>
  <c r="A840" i="148"/>
  <c r="D839" i="148"/>
  <c r="A839" i="148"/>
  <c r="D838" i="148"/>
  <c r="A838" i="148"/>
  <c r="D837" i="148"/>
  <c r="A837" i="148"/>
  <c r="D836" i="148"/>
  <c r="A836" i="148"/>
  <c r="D835" i="148"/>
  <c r="A835" i="148"/>
  <c r="D834" i="148"/>
  <c r="A834" i="148"/>
  <c r="D833" i="148"/>
  <c r="A833" i="148"/>
  <c r="D832" i="148"/>
  <c r="A832" i="148"/>
  <c r="D831" i="148"/>
  <c r="A831" i="148"/>
  <c r="D830" i="148"/>
  <c r="A830" i="148"/>
  <c r="D829" i="148"/>
  <c r="A829" i="148"/>
  <c r="D828" i="148"/>
  <c r="A828" i="148"/>
  <c r="D827" i="148"/>
  <c r="A827" i="148"/>
  <c r="D826" i="148"/>
  <c r="A826" i="148"/>
  <c r="D825" i="148"/>
  <c r="A825" i="148"/>
  <c r="D824" i="148"/>
  <c r="A824" i="148"/>
  <c r="D823" i="148"/>
  <c r="A823" i="148"/>
  <c r="D822" i="148"/>
  <c r="A822" i="148"/>
  <c r="D821" i="148"/>
  <c r="A821" i="148"/>
  <c r="D820" i="148"/>
  <c r="A820" i="148"/>
  <c r="D819" i="148"/>
  <c r="A819" i="148"/>
  <c r="D818" i="148"/>
  <c r="A818" i="148"/>
  <c r="D817" i="148"/>
  <c r="A817" i="148"/>
  <c r="D816" i="148"/>
  <c r="A816" i="148"/>
  <c r="D815" i="148"/>
  <c r="A815" i="148"/>
  <c r="D814" i="148"/>
  <c r="A814" i="148"/>
  <c r="D813" i="148"/>
  <c r="A813" i="148"/>
  <c r="D812" i="148"/>
  <c r="A812" i="148"/>
  <c r="D811" i="148"/>
  <c r="A811" i="148"/>
  <c r="D810" i="148"/>
  <c r="A810" i="148"/>
  <c r="D809" i="148"/>
  <c r="A809" i="148"/>
  <c r="D808" i="148"/>
  <c r="A808" i="148"/>
  <c r="D807" i="148"/>
  <c r="A807" i="148"/>
  <c r="D806" i="148"/>
  <c r="A806" i="148"/>
  <c r="D805" i="148"/>
  <c r="A805" i="148"/>
  <c r="D804" i="148"/>
  <c r="A804" i="148"/>
  <c r="D803" i="148"/>
  <c r="A803" i="148"/>
  <c r="D802" i="148"/>
  <c r="A802" i="148"/>
  <c r="D801" i="148"/>
  <c r="A801" i="148"/>
  <c r="D800" i="148"/>
  <c r="A800" i="148"/>
  <c r="D799" i="148"/>
  <c r="A799" i="148"/>
  <c r="D798" i="148"/>
  <c r="A798" i="148"/>
  <c r="D797" i="148"/>
  <c r="A797" i="148"/>
  <c r="D796" i="148"/>
  <c r="A796" i="148"/>
  <c r="D795" i="148"/>
  <c r="A795" i="148"/>
  <c r="D794" i="148"/>
  <c r="A794" i="148"/>
  <c r="D793" i="148"/>
  <c r="A793" i="148"/>
  <c r="D792" i="148"/>
  <c r="A792" i="148"/>
  <c r="D791" i="148"/>
  <c r="A791" i="148"/>
  <c r="D790" i="148"/>
  <c r="A790" i="148"/>
  <c r="D789" i="148"/>
  <c r="A789" i="148"/>
  <c r="D788" i="148"/>
  <c r="A788" i="148"/>
  <c r="D787" i="148"/>
  <c r="A787" i="148"/>
  <c r="D786" i="148"/>
  <c r="A786" i="148"/>
  <c r="D785" i="148"/>
  <c r="A785" i="148"/>
  <c r="D784" i="148"/>
  <c r="A784" i="148"/>
  <c r="D783" i="148"/>
  <c r="A783" i="148"/>
  <c r="D782" i="148"/>
  <c r="A782" i="148"/>
  <c r="D781" i="148"/>
  <c r="A781" i="148"/>
  <c r="D780" i="148"/>
  <c r="A780" i="148"/>
  <c r="D779" i="148"/>
  <c r="A779" i="148"/>
  <c r="D778" i="148"/>
  <c r="A778" i="148"/>
  <c r="D777" i="148"/>
  <c r="A777" i="148"/>
  <c r="D776" i="148"/>
  <c r="A776" i="148"/>
  <c r="D775" i="148"/>
  <c r="A775" i="148"/>
  <c r="D774" i="148"/>
  <c r="A774" i="148"/>
  <c r="D773" i="148"/>
  <c r="A773" i="148"/>
  <c r="D772" i="148"/>
  <c r="A772" i="148"/>
  <c r="D771" i="148"/>
  <c r="A771" i="148"/>
  <c r="D770" i="148"/>
  <c r="A770" i="148"/>
  <c r="D769" i="148"/>
  <c r="A769" i="148"/>
  <c r="D768" i="148"/>
  <c r="A768" i="148"/>
  <c r="D767" i="148"/>
  <c r="A767" i="148"/>
  <c r="D766" i="148"/>
  <c r="A766" i="148"/>
  <c r="D765" i="148"/>
  <c r="A765" i="148"/>
  <c r="D764" i="148"/>
  <c r="A764" i="148"/>
  <c r="D763" i="148"/>
  <c r="A763" i="148"/>
  <c r="D762" i="148"/>
  <c r="A762" i="148"/>
  <c r="D761" i="148"/>
  <c r="A761" i="148"/>
  <c r="D760" i="148"/>
  <c r="A760" i="148"/>
  <c r="D759" i="148"/>
  <c r="A759" i="148"/>
  <c r="D758" i="148"/>
  <c r="A758" i="148"/>
  <c r="D757" i="148"/>
  <c r="A757" i="148"/>
  <c r="D756" i="148"/>
  <c r="A756" i="148"/>
  <c r="D755" i="148"/>
  <c r="A755" i="148"/>
  <c r="D754" i="148"/>
  <c r="A754" i="148"/>
  <c r="D753" i="148"/>
  <c r="A753" i="148"/>
  <c r="D752" i="148"/>
  <c r="A752" i="148"/>
  <c r="D751" i="148"/>
  <c r="A751" i="148"/>
  <c r="D750" i="148"/>
  <c r="A750" i="148"/>
  <c r="D749" i="148"/>
  <c r="A749" i="148"/>
  <c r="D748" i="148"/>
  <c r="A748" i="148"/>
  <c r="D747" i="148"/>
  <c r="A747" i="148"/>
  <c r="D746" i="148"/>
  <c r="A746" i="148"/>
  <c r="D745" i="148"/>
  <c r="A745" i="148"/>
  <c r="D744" i="148"/>
  <c r="A744" i="148"/>
  <c r="D743" i="148"/>
  <c r="A743" i="148"/>
  <c r="D742" i="148"/>
  <c r="A742" i="148"/>
  <c r="D741" i="148"/>
  <c r="A741" i="148"/>
  <c r="D740" i="148"/>
  <c r="A740" i="148"/>
  <c r="D739" i="148"/>
  <c r="A739" i="148"/>
  <c r="D738" i="148"/>
  <c r="A738" i="148"/>
  <c r="D737" i="148"/>
  <c r="A737" i="148"/>
  <c r="D736" i="148"/>
  <c r="A736" i="148"/>
  <c r="D735" i="148"/>
  <c r="A735" i="148"/>
  <c r="D734" i="148"/>
  <c r="A734" i="148"/>
  <c r="D733" i="148"/>
  <c r="A733" i="148"/>
  <c r="D732" i="148"/>
  <c r="A732" i="148"/>
  <c r="D731" i="148"/>
  <c r="A731" i="148"/>
  <c r="D730" i="148"/>
  <c r="A730" i="148"/>
  <c r="D729" i="148"/>
  <c r="A729" i="148"/>
  <c r="D728" i="148"/>
  <c r="A728" i="148"/>
  <c r="D727" i="148"/>
  <c r="A727" i="148"/>
  <c r="D726" i="148"/>
  <c r="A726" i="148"/>
  <c r="D725" i="148"/>
  <c r="A725" i="148"/>
  <c r="D724" i="148"/>
  <c r="A724" i="148"/>
  <c r="D723" i="148"/>
  <c r="A723" i="148"/>
  <c r="D722" i="148"/>
  <c r="A722" i="148"/>
  <c r="D721" i="148"/>
  <c r="A721" i="148"/>
  <c r="D720" i="148"/>
  <c r="A720" i="148"/>
  <c r="D719" i="148"/>
  <c r="A719" i="148"/>
  <c r="D718" i="148"/>
  <c r="A718" i="148"/>
  <c r="D717" i="148"/>
  <c r="A717" i="148"/>
  <c r="D716" i="148"/>
  <c r="A716" i="148"/>
  <c r="D715" i="148"/>
  <c r="A715" i="148"/>
  <c r="D714" i="148"/>
  <c r="A714" i="148"/>
  <c r="D713" i="148"/>
  <c r="A713" i="148"/>
  <c r="D712" i="148"/>
  <c r="A712" i="148"/>
  <c r="D711" i="148"/>
  <c r="A711" i="148"/>
  <c r="D710" i="148"/>
  <c r="A710" i="148"/>
  <c r="D709" i="148"/>
  <c r="A709" i="148"/>
  <c r="D708" i="148"/>
  <c r="A708" i="148"/>
  <c r="D707" i="148"/>
  <c r="A707" i="148"/>
  <c r="D706" i="148"/>
  <c r="A706" i="148"/>
  <c r="D705" i="148"/>
  <c r="A705" i="148"/>
  <c r="D704" i="148"/>
  <c r="A704" i="148"/>
  <c r="D703" i="148"/>
  <c r="A703" i="148"/>
  <c r="D702" i="148"/>
  <c r="A702" i="148"/>
  <c r="D701" i="148"/>
  <c r="A701" i="148"/>
  <c r="D700" i="148"/>
  <c r="A700" i="148"/>
  <c r="D699" i="148"/>
  <c r="A699" i="148"/>
  <c r="D698" i="148"/>
  <c r="A698" i="148"/>
  <c r="D697" i="148"/>
  <c r="A697" i="148"/>
  <c r="D696" i="148"/>
  <c r="A696" i="148"/>
  <c r="D695" i="148"/>
  <c r="A695" i="148"/>
  <c r="D694" i="148"/>
  <c r="A694" i="148"/>
  <c r="D693" i="148"/>
  <c r="A693" i="148"/>
  <c r="D692" i="148"/>
  <c r="A692" i="148"/>
  <c r="D691" i="148"/>
  <c r="A691" i="148"/>
  <c r="D690" i="148"/>
  <c r="A690" i="148"/>
  <c r="D689" i="148"/>
  <c r="A689" i="148"/>
  <c r="D688" i="148"/>
  <c r="A688" i="148"/>
  <c r="D687" i="148"/>
  <c r="A687" i="148"/>
  <c r="D686" i="148"/>
  <c r="A686" i="148"/>
  <c r="D685" i="148"/>
  <c r="A685" i="148"/>
  <c r="D684" i="148"/>
  <c r="A684" i="148"/>
  <c r="D683" i="148"/>
  <c r="A683" i="148"/>
  <c r="D682" i="148"/>
  <c r="A682" i="148"/>
  <c r="D681" i="148"/>
  <c r="A681" i="148"/>
  <c r="D680" i="148"/>
  <c r="A680" i="148"/>
  <c r="D679" i="148"/>
  <c r="A679" i="148"/>
  <c r="D678" i="148"/>
  <c r="A678" i="148"/>
  <c r="D677" i="148"/>
  <c r="A677" i="148"/>
  <c r="D676" i="148"/>
  <c r="A676" i="148"/>
  <c r="D675" i="148"/>
  <c r="A675" i="148"/>
  <c r="D674" i="148"/>
  <c r="A674" i="148"/>
  <c r="D673" i="148"/>
  <c r="A673" i="148"/>
  <c r="D672" i="148"/>
  <c r="A672" i="148"/>
  <c r="D671" i="148"/>
  <c r="A671" i="148"/>
  <c r="D670" i="148"/>
  <c r="A670" i="148"/>
  <c r="D669" i="148"/>
  <c r="A669" i="148"/>
  <c r="D668" i="148"/>
  <c r="A668" i="148"/>
  <c r="D667" i="148"/>
  <c r="A667" i="148"/>
  <c r="D666" i="148"/>
  <c r="A666" i="148"/>
  <c r="D665" i="148"/>
  <c r="A665" i="148"/>
  <c r="D664" i="148"/>
  <c r="A664" i="148"/>
  <c r="D663" i="148"/>
  <c r="A663" i="148"/>
  <c r="D662" i="148"/>
  <c r="A662" i="148"/>
  <c r="D661" i="148"/>
  <c r="A661" i="148"/>
  <c r="D660" i="148"/>
  <c r="A660" i="148"/>
  <c r="D659" i="148"/>
  <c r="A659" i="148"/>
  <c r="D658" i="148"/>
  <c r="A658" i="148"/>
  <c r="D657" i="148"/>
  <c r="A657" i="148"/>
  <c r="D656" i="148"/>
  <c r="A656" i="148"/>
  <c r="D655" i="148"/>
  <c r="A655" i="148"/>
  <c r="D654" i="148"/>
  <c r="A654" i="148"/>
  <c r="D653" i="148"/>
  <c r="A653" i="148"/>
  <c r="D652" i="148"/>
  <c r="A652" i="148"/>
  <c r="D651" i="148"/>
  <c r="A651" i="148"/>
  <c r="D650" i="148"/>
  <c r="A650" i="148"/>
  <c r="D649" i="148"/>
  <c r="A649" i="148"/>
  <c r="D648" i="148"/>
  <c r="A648" i="148"/>
  <c r="D647" i="148"/>
  <c r="A647" i="148"/>
  <c r="D646" i="148"/>
  <c r="A646" i="148"/>
  <c r="D645" i="148"/>
  <c r="A645" i="148"/>
  <c r="D644" i="148"/>
  <c r="A644" i="148"/>
  <c r="D643" i="148"/>
  <c r="A643" i="148"/>
  <c r="D642" i="148"/>
  <c r="A642" i="148"/>
  <c r="D641" i="148"/>
  <c r="A641" i="148"/>
  <c r="D640" i="148"/>
  <c r="A640" i="148"/>
  <c r="D639" i="148"/>
  <c r="A639" i="148"/>
  <c r="D638" i="148"/>
  <c r="A638" i="148"/>
  <c r="D637" i="148"/>
  <c r="A637" i="148"/>
  <c r="D636" i="148"/>
  <c r="A636" i="148"/>
  <c r="D635" i="148"/>
  <c r="A635" i="148"/>
  <c r="D634" i="148"/>
  <c r="A634" i="148"/>
  <c r="D633" i="148"/>
  <c r="A633" i="148"/>
  <c r="D632" i="148"/>
  <c r="A632" i="148"/>
  <c r="D631" i="148"/>
  <c r="A631" i="148"/>
  <c r="D630" i="148"/>
  <c r="A630" i="148"/>
  <c r="D629" i="148"/>
  <c r="A629" i="148"/>
  <c r="D628" i="148"/>
  <c r="A628" i="148"/>
  <c r="D627" i="148"/>
  <c r="A627" i="148"/>
  <c r="D626" i="148"/>
  <c r="A626" i="148"/>
  <c r="D625" i="148"/>
  <c r="A625" i="148"/>
  <c r="D624" i="148"/>
  <c r="A624" i="148"/>
  <c r="D623" i="148"/>
  <c r="A623" i="148"/>
  <c r="D622" i="148"/>
  <c r="A622" i="148"/>
  <c r="D621" i="148"/>
  <c r="A621" i="148"/>
  <c r="D620" i="148"/>
  <c r="A620" i="148"/>
  <c r="D619" i="148"/>
  <c r="A619" i="148"/>
  <c r="D618" i="148"/>
  <c r="A618" i="148"/>
  <c r="D617" i="148"/>
  <c r="A617" i="148"/>
  <c r="D616" i="148"/>
  <c r="A616" i="148"/>
  <c r="D615" i="148"/>
  <c r="A615" i="148"/>
  <c r="D614" i="148"/>
  <c r="A614" i="148"/>
  <c r="D613" i="148"/>
  <c r="A613" i="148"/>
  <c r="D612" i="148"/>
  <c r="A612" i="148"/>
  <c r="D611" i="148"/>
  <c r="A611" i="148"/>
  <c r="D610" i="148"/>
  <c r="A610" i="148"/>
  <c r="D609" i="148"/>
  <c r="A609" i="148"/>
  <c r="D608" i="148"/>
  <c r="A608" i="148"/>
  <c r="D607" i="148"/>
  <c r="A607" i="148"/>
  <c r="D606" i="148"/>
  <c r="A606" i="148"/>
  <c r="D605" i="148"/>
  <c r="A605" i="148"/>
  <c r="D604" i="148"/>
  <c r="A604" i="148"/>
  <c r="D603" i="148"/>
  <c r="A603" i="148"/>
  <c r="D602" i="148"/>
  <c r="A602" i="148"/>
  <c r="D601" i="148"/>
  <c r="A601" i="148"/>
  <c r="D600" i="148"/>
  <c r="A600" i="148"/>
  <c r="D599" i="148"/>
  <c r="A599" i="148"/>
  <c r="D598" i="148"/>
  <c r="A598" i="148"/>
  <c r="D597" i="148"/>
  <c r="A597" i="148"/>
  <c r="D596" i="148"/>
  <c r="A596" i="148"/>
  <c r="D595" i="148"/>
  <c r="A595" i="148"/>
  <c r="D594" i="148"/>
  <c r="A594" i="148"/>
  <c r="D593" i="148"/>
  <c r="A593" i="148"/>
  <c r="D592" i="148"/>
  <c r="A592" i="148"/>
  <c r="D591" i="148"/>
  <c r="A591" i="148"/>
  <c r="D590" i="148"/>
  <c r="A590" i="148"/>
  <c r="D589" i="148"/>
  <c r="A589" i="148"/>
  <c r="D588" i="148"/>
  <c r="A588" i="148"/>
  <c r="D587" i="148"/>
  <c r="A587" i="148"/>
  <c r="D586" i="148"/>
  <c r="A586" i="148"/>
  <c r="D585" i="148"/>
  <c r="A585" i="148"/>
  <c r="D584" i="148"/>
  <c r="A584" i="148"/>
  <c r="D583" i="148"/>
  <c r="A583" i="148"/>
  <c r="D582" i="148"/>
  <c r="A582" i="148"/>
  <c r="D581" i="148"/>
  <c r="A581" i="148"/>
  <c r="D580" i="148"/>
  <c r="A580" i="148"/>
  <c r="D579" i="148"/>
  <c r="A579" i="148"/>
  <c r="D578" i="148"/>
  <c r="A578" i="148"/>
  <c r="D577" i="148"/>
  <c r="A577" i="148"/>
  <c r="D576" i="148"/>
  <c r="A576" i="148"/>
  <c r="D575" i="148"/>
  <c r="A575" i="148"/>
  <c r="D574" i="148"/>
  <c r="A574" i="148"/>
  <c r="D573" i="148"/>
  <c r="A573" i="148"/>
  <c r="D572" i="148"/>
  <c r="A572" i="148"/>
  <c r="D571" i="148"/>
  <c r="A571" i="148"/>
  <c r="D570" i="148"/>
  <c r="A570" i="148"/>
  <c r="D569" i="148"/>
  <c r="A569" i="148"/>
  <c r="D568" i="148"/>
  <c r="A568" i="148"/>
  <c r="D567" i="148"/>
  <c r="A567" i="148"/>
  <c r="D566" i="148"/>
  <c r="A566" i="148"/>
  <c r="D565" i="148"/>
  <c r="A565" i="148"/>
  <c r="D564" i="148"/>
  <c r="A564" i="148"/>
  <c r="D563" i="148"/>
  <c r="A563" i="148"/>
  <c r="D562" i="148"/>
  <c r="A562" i="148"/>
  <c r="D561" i="148"/>
  <c r="A561" i="148"/>
  <c r="D560" i="148"/>
  <c r="A560" i="148"/>
  <c r="D559" i="148"/>
  <c r="A559" i="148"/>
  <c r="D558" i="148"/>
  <c r="A558" i="148"/>
  <c r="D557" i="148"/>
  <c r="A557" i="148"/>
  <c r="D556" i="148"/>
  <c r="A556" i="148"/>
  <c r="D555" i="148"/>
  <c r="A555" i="148"/>
  <c r="D554" i="148"/>
  <c r="A554" i="148"/>
  <c r="D553" i="148"/>
  <c r="A553" i="148"/>
  <c r="D552" i="148"/>
  <c r="A552" i="148"/>
  <c r="D551" i="148"/>
  <c r="A551" i="148"/>
  <c r="D550" i="148"/>
  <c r="A550" i="148"/>
  <c r="D549" i="148"/>
  <c r="A549" i="148"/>
  <c r="D548" i="148"/>
  <c r="A548" i="148"/>
  <c r="D547" i="148"/>
  <c r="A547" i="148"/>
  <c r="D546" i="148"/>
  <c r="A546" i="148"/>
  <c r="D545" i="148"/>
  <c r="A545" i="148"/>
  <c r="D544" i="148"/>
  <c r="A544" i="148"/>
  <c r="D543" i="148"/>
  <c r="A543" i="148"/>
  <c r="D542" i="148"/>
  <c r="A542" i="148"/>
  <c r="D541" i="148"/>
  <c r="A541" i="148"/>
  <c r="D540" i="148"/>
  <c r="A540" i="148"/>
  <c r="D539" i="148"/>
  <c r="A539" i="148"/>
  <c r="D538" i="148"/>
  <c r="A538" i="148"/>
  <c r="D537" i="148"/>
  <c r="A537" i="148"/>
  <c r="D536" i="148"/>
  <c r="A536" i="148"/>
  <c r="D535" i="148"/>
  <c r="A535" i="148"/>
  <c r="D534" i="148"/>
  <c r="A534" i="148"/>
  <c r="D533" i="148"/>
  <c r="A533" i="148"/>
  <c r="D532" i="148"/>
  <c r="A532" i="148"/>
  <c r="D531" i="148"/>
  <c r="A531" i="148"/>
  <c r="D530" i="148"/>
  <c r="A530" i="148"/>
  <c r="D529" i="148"/>
  <c r="A529" i="148"/>
  <c r="D528" i="148"/>
  <c r="A528" i="148"/>
  <c r="D527" i="148"/>
  <c r="A527" i="148"/>
  <c r="D526" i="148"/>
  <c r="A526" i="148"/>
  <c r="D525" i="148"/>
  <c r="A525" i="148"/>
  <c r="D524" i="148"/>
  <c r="A524" i="148"/>
  <c r="D523" i="148"/>
  <c r="A523" i="148"/>
  <c r="D522" i="148"/>
  <c r="A522" i="148"/>
  <c r="D521" i="148"/>
  <c r="A521" i="148"/>
  <c r="D520" i="148"/>
  <c r="A520" i="148"/>
  <c r="D519" i="148"/>
  <c r="A519" i="148"/>
  <c r="D518" i="148"/>
  <c r="A518" i="148"/>
  <c r="D517" i="148"/>
  <c r="A517" i="148"/>
  <c r="D516" i="148"/>
  <c r="A516" i="148"/>
  <c r="D515" i="148"/>
  <c r="A515" i="148"/>
  <c r="D514" i="148"/>
  <c r="A514" i="148"/>
  <c r="D513" i="148"/>
  <c r="A513" i="148"/>
  <c r="D512" i="148"/>
  <c r="A512" i="148"/>
  <c r="D511" i="148"/>
  <c r="A511" i="148"/>
  <c r="D510" i="148"/>
  <c r="A510" i="148"/>
  <c r="D509" i="148"/>
  <c r="A509" i="148"/>
  <c r="D508" i="148"/>
  <c r="A508" i="148"/>
  <c r="D507" i="148"/>
  <c r="A507" i="148"/>
  <c r="D506" i="148"/>
  <c r="A506" i="148"/>
  <c r="D505" i="148"/>
  <c r="A505" i="148"/>
  <c r="D504" i="148"/>
  <c r="A504" i="148"/>
  <c r="D503" i="148"/>
  <c r="A503" i="148"/>
  <c r="D502" i="148"/>
  <c r="A502" i="148"/>
  <c r="D501" i="148"/>
  <c r="A501" i="148"/>
  <c r="D500" i="148"/>
  <c r="A500" i="148"/>
  <c r="D499" i="148"/>
  <c r="A499" i="148"/>
  <c r="D498" i="148"/>
  <c r="A498" i="148"/>
  <c r="D497" i="148"/>
  <c r="A497" i="148"/>
  <c r="D496" i="148"/>
  <c r="A496" i="148"/>
  <c r="D495" i="148"/>
  <c r="A495" i="148"/>
  <c r="D494" i="148"/>
  <c r="A494" i="148"/>
  <c r="D493" i="148"/>
  <c r="A493" i="148"/>
  <c r="D492" i="148"/>
  <c r="A492" i="148"/>
  <c r="D491" i="148"/>
  <c r="A491" i="148"/>
  <c r="D490" i="148"/>
  <c r="A490" i="148"/>
  <c r="D489" i="148"/>
  <c r="A489" i="148"/>
  <c r="D488" i="148"/>
  <c r="A488" i="148"/>
  <c r="D487" i="148"/>
  <c r="A487" i="148"/>
  <c r="D486" i="148"/>
  <c r="A486" i="148"/>
  <c r="D485" i="148"/>
  <c r="A485" i="148"/>
  <c r="D484" i="148"/>
  <c r="A484" i="148"/>
  <c r="D483" i="148"/>
  <c r="A483" i="148"/>
  <c r="D482" i="148"/>
  <c r="A482" i="148"/>
  <c r="D481" i="148"/>
  <c r="A481" i="148"/>
  <c r="D480" i="148"/>
  <c r="A480" i="148"/>
  <c r="D479" i="148"/>
  <c r="A479" i="148"/>
  <c r="D478" i="148"/>
  <c r="A478" i="148"/>
  <c r="D477" i="148"/>
  <c r="A477" i="148"/>
  <c r="D476" i="148"/>
  <c r="A476" i="148"/>
  <c r="D475" i="148"/>
  <c r="A475" i="148"/>
  <c r="D474" i="148"/>
  <c r="A474" i="148"/>
  <c r="D473" i="148"/>
  <c r="A473" i="148"/>
  <c r="D472" i="148"/>
  <c r="A472" i="148"/>
  <c r="D471" i="148"/>
  <c r="A471" i="148"/>
  <c r="D470" i="148"/>
  <c r="A470" i="148"/>
  <c r="D469" i="148"/>
  <c r="A469" i="148"/>
  <c r="D468" i="148"/>
  <c r="A468" i="148"/>
  <c r="D467" i="148"/>
  <c r="A467" i="148"/>
  <c r="D466" i="148"/>
  <c r="A466" i="148"/>
  <c r="D465" i="148"/>
  <c r="A465" i="148"/>
  <c r="D464" i="148"/>
  <c r="A464" i="148"/>
  <c r="D463" i="148"/>
  <c r="A463" i="148"/>
  <c r="D462" i="148"/>
  <c r="A462" i="148"/>
  <c r="D461" i="148"/>
  <c r="A461" i="148"/>
  <c r="D460" i="148"/>
  <c r="A460" i="148"/>
  <c r="D459" i="148"/>
  <c r="A459" i="148"/>
  <c r="D458" i="148"/>
  <c r="A458" i="148"/>
  <c r="D457" i="148"/>
  <c r="A457" i="148"/>
  <c r="D456" i="148"/>
  <c r="A456" i="148"/>
  <c r="D455" i="148"/>
  <c r="A455" i="148"/>
  <c r="D454" i="148"/>
  <c r="A454" i="148"/>
  <c r="D453" i="148"/>
  <c r="A453" i="148"/>
  <c r="D452" i="148"/>
  <c r="A452" i="148"/>
  <c r="D451" i="148"/>
  <c r="A451" i="148"/>
  <c r="D450" i="148"/>
  <c r="A450" i="148"/>
  <c r="D449" i="148"/>
  <c r="A449" i="148"/>
  <c r="D448" i="148"/>
  <c r="A448" i="148"/>
  <c r="D447" i="148"/>
  <c r="A447" i="148"/>
  <c r="D446" i="148"/>
  <c r="A446" i="148"/>
  <c r="D445" i="148"/>
  <c r="A445" i="148"/>
  <c r="D444" i="148"/>
  <c r="A444" i="148"/>
  <c r="D443" i="148"/>
  <c r="A443" i="148"/>
  <c r="D442" i="148"/>
  <c r="A442" i="148"/>
  <c r="D441" i="148"/>
  <c r="A441" i="148"/>
  <c r="D440" i="148"/>
  <c r="A440" i="148"/>
  <c r="D439" i="148"/>
  <c r="A439" i="148"/>
  <c r="D438" i="148"/>
  <c r="A438" i="148"/>
  <c r="D437" i="148"/>
  <c r="A437" i="148"/>
  <c r="D436" i="148"/>
  <c r="A436" i="148"/>
  <c r="D435" i="148"/>
  <c r="A435" i="148"/>
  <c r="D434" i="148"/>
  <c r="A434" i="148"/>
  <c r="D433" i="148"/>
  <c r="A433" i="148"/>
  <c r="D432" i="148"/>
  <c r="A432" i="148"/>
  <c r="D431" i="148"/>
  <c r="A431" i="148"/>
  <c r="D430" i="148"/>
  <c r="A430" i="148"/>
  <c r="D429" i="148"/>
  <c r="A429" i="148"/>
  <c r="D428" i="148"/>
  <c r="A428" i="148"/>
  <c r="D427" i="148"/>
  <c r="A427" i="148"/>
  <c r="D426" i="148"/>
  <c r="A426" i="148"/>
  <c r="D425" i="148"/>
  <c r="A425" i="148"/>
  <c r="D424" i="148"/>
  <c r="A424" i="148"/>
  <c r="D423" i="148"/>
  <c r="A423" i="148"/>
  <c r="D422" i="148"/>
  <c r="A422" i="148"/>
  <c r="D421" i="148"/>
  <c r="A421" i="148"/>
  <c r="D420" i="148"/>
  <c r="A420" i="148"/>
  <c r="D419" i="148"/>
  <c r="A419" i="148"/>
  <c r="D418" i="148"/>
  <c r="A418" i="148"/>
  <c r="D417" i="148"/>
  <c r="A417" i="148"/>
  <c r="D416" i="148"/>
  <c r="A416" i="148"/>
  <c r="D415" i="148"/>
  <c r="A415" i="148"/>
  <c r="D414" i="148"/>
  <c r="A414" i="148"/>
  <c r="D413" i="148"/>
  <c r="A413" i="148"/>
  <c r="D412" i="148"/>
  <c r="A412" i="148"/>
  <c r="D411" i="148"/>
  <c r="A411" i="148"/>
  <c r="D410" i="148"/>
  <c r="A410" i="148"/>
  <c r="D409" i="148"/>
  <c r="A409" i="148"/>
  <c r="D408" i="148"/>
  <c r="A408" i="148"/>
  <c r="D407" i="148"/>
  <c r="A407" i="148"/>
  <c r="D406" i="148"/>
  <c r="A406" i="148"/>
  <c r="D405" i="148"/>
  <c r="A405" i="148"/>
  <c r="D404" i="148"/>
  <c r="A404" i="148"/>
  <c r="D403" i="148"/>
  <c r="A403" i="148"/>
  <c r="D402" i="148"/>
  <c r="A402" i="148"/>
  <c r="D401" i="148"/>
  <c r="A401" i="148"/>
  <c r="D400" i="148"/>
  <c r="A400" i="148"/>
  <c r="D399" i="148"/>
  <c r="A399" i="148"/>
  <c r="D398" i="148"/>
  <c r="A398" i="148"/>
  <c r="D397" i="148"/>
  <c r="A397" i="148"/>
  <c r="D396" i="148"/>
  <c r="A396" i="148"/>
  <c r="D395" i="148"/>
  <c r="A395" i="148"/>
  <c r="D394" i="148"/>
  <c r="A394" i="148"/>
  <c r="D393" i="148"/>
  <c r="A393" i="148"/>
  <c r="D392" i="148"/>
  <c r="A392" i="148"/>
  <c r="D391" i="148"/>
  <c r="A391" i="148"/>
  <c r="D390" i="148"/>
  <c r="A390" i="148"/>
  <c r="D389" i="148"/>
  <c r="A389" i="148"/>
  <c r="D388" i="148"/>
  <c r="A388" i="148"/>
  <c r="D387" i="148"/>
  <c r="A387" i="148"/>
  <c r="D386" i="148"/>
  <c r="A386" i="148"/>
  <c r="D385" i="148"/>
  <c r="A385" i="148"/>
  <c r="D384" i="148"/>
  <c r="A384" i="148"/>
  <c r="D383" i="148"/>
  <c r="A383" i="148"/>
  <c r="D382" i="148"/>
  <c r="A382" i="148"/>
  <c r="D381" i="148"/>
  <c r="A381" i="148"/>
  <c r="D380" i="148"/>
  <c r="A380" i="148"/>
  <c r="D379" i="148"/>
  <c r="A379" i="148"/>
  <c r="D378" i="148"/>
  <c r="A378" i="148"/>
  <c r="D377" i="148"/>
  <c r="A377" i="148"/>
  <c r="D376" i="148"/>
  <c r="A376" i="148"/>
  <c r="D375" i="148"/>
  <c r="A375" i="148"/>
  <c r="D374" i="148"/>
  <c r="A374" i="148"/>
  <c r="D373" i="148"/>
  <c r="A373" i="148"/>
  <c r="D372" i="148"/>
  <c r="A372" i="148"/>
  <c r="D371" i="148"/>
  <c r="A371" i="148"/>
  <c r="D370" i="148"/>
  <c r="A370" i="148"/>
  <c r="D369" i="148"/>
  <c r="A369" i="148"/>
  <c r="D368" i="148"/>
  <c r="A368" i="148"/>
  <c r="D367" i="148"/>
  <c r="A367" i="148"/>
  <c r="D366" i="148"/>
  <c r="A366" i="148"/>
  <c r="D365" i="148"/>
  <c r="A365" i="148"/>
  <c r="D364" i="148"/>
  <c r="A364" i="148"/>
  <c r="D363" i="148"/>
  <c r="A363" i="148"/>
  <c r="D362" i="148"/>
  <c r="A362" i="148"/>
  <c r="D361" i="148"/>
  <c r="A361" i="148"/>
  <c r="D360" i="148"/>
  <c r="A360" i="148"/>
  <c r="D359" i="148"/>
  <c r="A359" i="148"/>
  <c r="D358" i="148"/>
  <c r="A358" i="148"/>
  <c r="D357" i="148"/>
  <c r="A357" i="148"/>
  <c r="D356" i="148"/>
  <c r="A356" i="148"/>
  <c r="D355" i="148"/>
  <c r="A355" i="148"/>
  <c r="D354" i="148"/>
  <c r="A354" i="148"/>
  <c r="D353" i="148"/>
  <c r="A353" i="148"/>
  <c r="D352" i="148"/>
  <c r="A352" i="148"/>
  <c r="D351" i="148"/>
  <c r="A351" i="148"/>
  <c r="D350" i="148"/>
  <c r="A350" i="148"/>
  <c r="D349" i="148"/>
  <c r="A349" i="148"/>
  <c r="D348" i="148"/>
  <c r="A348" i="148"/>
  <c r="D347" i="148"/>
  <c r="A347" i="148"/>
  <c r="D346" i="148"/>
  <c r="A346" i="148"/>
  <c r="D345" i="148"/>
  <c r="A345" i="148"/>
  <c r="D344" i="148"/>
  <c r="A344" i="148"/>
  <c r="D343" i="148"/>
  <c r="A343" i="148"/>
  <c r="D342" i="148"/>
  <c r="A342" i="148"/>
  <c r="D341" i="148"/>
  <c r="A341" i="148"/>
  <c r="D340" i="148"/>
  <c r="A340" i="148"/>
  <c r="D339" i="148"/>
  <c r="A339" i="148"/>
  <c r="D338" i="148"/>
  <c r="A338" i="148"/>
  <c r="D337" i="148"/>
  <c r="A337" i="148"/>
  <c r="D336" i="148"/>
  <c r="A336" i="148"/>
  <c r="D335" i="148"/>
  <c r="A335" i="148"/>
  <c r="D334" i="148"/>
  <c r="A334" i="148"/>
  <c r="D333" i="148"/>
  <c r="A333" i="148"/>
  <c r="D332" i="148"/>
  <c r="A332" i="148"/>
  <c r="D331" i="148"/>
  <c r="A331" i="148"/>
  <c r="D330" i="148"/>
  <c r="A330" i="148"/>
  <c r="D329" i="148"/>
  <c r="A329" i="148"/>
  <c r="D328" i="148"/>
  <c r="A328" i="148"/>
  <c r="D327" i="148"/>
  <c r="A327" i="148"/>
  <c r="D326" i="148"/>
  <c r="A326" i="148"/>
  <c r="D325" i="148"/>
  <c r="A325" i="148"/>
  <c r="D324" i="148"/>
  <c r="A324" i="148"/>
  <c r="D323" i="148"/>
  <c r="A323" i="148"/>
  <c r="D322" i="148"/>
  <c r="A322" i="148"/>
  <c r="D321" i="148"/>
  <c r="A321" i="148"/>
  <c r="D320" i="148"/>
  <c r="A320" i="148"/>
  <c r="D319" i="148"/>
  <c r="A319" i="148"/>
  <c r="D318" i="148"/>
  <c r="A318" i="148"/>
  <c r="D317" i="148"/>
  <c r="A317" i="148"/>
  <c r="D316" i="148"/>
  <c r="A316" i="148"/>
  <c r="D315" i="148"/>
  <c r="A315" i="148"/>
  <c r="D314" i="148"/>
  <c r="A314" i="148"/>
  <c r="D313" i="148"/>
  <c r="A313" i="148"/>
  <c r="D312" i="148"/>
  <c r="A312" i="148"/>
  <c r="D311" i="148"/>
  <c r="A311" i="148"/>
  <c r="D310" i="148"/>
  <c r="A310" i="148"/>
  <c r="D309" i="148"/>
  <c r="A309" i="148"/>
  <c r="D308" i="148"/>
  <c r="A308" i="148"/>
  <c r="D307" i="148"/>
  <c r="A307" i="148"/>
  <c r="D306" i="148"/>
  <c r="A306" i="148"/>
  <c r="D305" i="148"/>
  <c r="A305" i="148"/>
  <c r="D304" i="148"/>
  <c r="A304" i="148"/>
  <c r="D303" i="148"/>
  <c r="A303" i="148"/>
  <c r="D302" i="148"/>
  <c r="A302" i="148"/>
  <c r="D301" i="148"/>
  <c r="A301" i="148"/>
  <c r="D300" i="148"/>
  <c r="A300" i="148"/>
  <c r="D299" i="148"/>
  <c r="A299" i="148"/>
  <c r="D298" i="148"/>
  <c r="A298" i="148"/>
  <c r="D297" i="148"/>
  <c r="A297" i="148"/>
  <c r="D296" i="148"/>
  <c r="A296" i="148"/>
  <c r="D295" i="148"/>
  <c r="A295" i="148"/>
  <c r="D294" i="148"/>
  <c r="A294" i="148"/>
  <c r="D293" i="148"/>
  <c r="A293" i="148"/>
  <c r="D292" i="148"/>
  <c r="A292" i="148"/>
  <c r="D291" i="148"/>
  <c r="A291" i="148"/>
  <c r="D290" i="148"/>
  <c r="A290" i="148"/>
  <c r="D289" i="148"/>
  <c r="A289" i="148"/>
  <c r="D288" i="148"/>
  <c r="A288" i="148"/>
  <c r="D287" i="148"/>
  <c r="A287" i="148"/>
  <c r="D286" i="148"/>
  <c r="A286" i="148"/>
  <c r="D285" i="148"/>
  <c r="A285" i="148"/>
  <c r="D284" i="148"/>
  <c r="A284" i="148"/>
  <c r="D283" i="148"/>
  <c r="A283" i="148"/>
  <c r="D282" i="148"/>
  <c r="A282" i="148"/>
  <c r="D281" i="148"/>
  <c r="A281" i="148"/>
  <c r="D280" i="148"/>
  <c r="A280" i="148"/>
  <c r="D279" i="148"/>
  <c r="A279" i="148"/>
  <c r="D278" i="148"/>
  <c r="A278" i="148"/>
  <c r="D277" i="148"/>
  <c r="A277" i="148"/>
  <c r="D276" i="148"/>
  <c r="A276" i="148"/>
  <c r="D275" i="148"/>
  <c r="A275" i="148"/>
  <c r="D274" i="148"/>
  <c r="A274" i="148"/>
  <c r="D273" i="148"/>
  <c r="A273" i="148"/>
  <c r="D272" i="148"/>
  <c r="A272" i="148"/>
  <c r="D271" i="148"/>
  <c r="A271" i="148"/>
  <c r="D270" i="148"/>
  <c r="A270" i="148"/>
  <c r="D269" i="148"/>
  <c r="A269" i="148"/>
  <c r="D268" i="148"/>
  <c r="A268" i="148"/>
  <c r="D267" i="148"/>
  <c r="A267" i="148"/>
  <c r="D266" i="148"/>
  <c r="A266" i="148"/>
  <c r="D265" i="148"/>
  <c r="A265" i="148"/>
  <c r="D264" i="148"/>
  <c r="A264" i="148"/>
  <c r="D263" i="148"/>
  <c r="A263" i="148"/>
  <c r="D262" i="148"/>
  <c r="A262" i="148"/>
  <c r="D261" i="148"/>
  <c r="A261" i="148"/>
  <c r="D260" i="148"/>
  <c r="A260" i="148"/>
  <c r="D259" i="148"/>
  <c r="A259" i="148"/>
  <c r="D258" i="148"/>
  <c r="A258" i="148"/>
  <c r="D257" i="148"/>
  <c r="A257" i="148"/>
  <c r="D256" i="148"/>
  <c r="A256" i="148"/>
  <c r="D255" i="148"/>
  <c r="A255" i="148"/>
  <c r="D254" i="148"/>
  <c r="A254" i="148"/>
  <c r="D253" i="148"/>
  <c r="A253" i="148"/>
  <c r="D252" i="148"/>
  <c r="A252" i="148"/>
  <c r="D251" i="148"/>
  <c r="A251" i="148"/>
  <c r="D250" i="148"/>
  <c r="A250" i="148"/>
  <c r="D249" i="148"/>
  <c r="A249" i="148"/>
  <c r="D248" i="148"/>
  <c r="A248" i="148"/>
  <c r="D247" i="148"/>
  <c r="A247" i="148"/>
  <c r="D246" i="148"/>
  <c r="A246" i="148"/>
  <c r="D245" i="148"/>
  <c r="A245" i="148"/>
  <c r="D244" i="148"/>
  <c r="A244" i="148"/>
  <c r="D243" i="148"/>
  <c r="A243" i="148"/>
  <c r="D242" i="148"/>
  <c r="A242" i="148"/>
  <c r="D241" i="148"/>
  <c r="A241" i="148"/>
  <c r="D240" i="148"/>
  <c r="A240" i="148"/>
  <c r="D239" i="148"/>
  <c r="A239" i="148"/>
  <c r="D238" i="148"/>
  <c r="A238" i="148"/>
  <c r="D237" i="148"/>
  <c r="A237" i="148"/>
  <c r="D236" i="148"/>
  <c r="A236" i="148"/>
  <c r="D235" i="148"/>
  <c r="A235" i="148"/>
  <c r="D234" i="148"/>
  <c r="A234" i="148"/>
  <c r="D233" i="148"/>
  <c r="A233" i="148"/>
  <c r="D232" i="148"/>
  <c r="A232" i="148"/>
  <c r="D231" i="148"/>
  <c r="A231" i="148"/>
  <c r="D230" i="148"/>
  <c r="A230" i="148"/>
  <c r="D229" i="148"/>
  <c r="A229" i="148"/>
  <c r="D228" i="148"/>
  <c r="A228" i="148"/>
  <c r="D227" i="148"/>
  <c r="A227" i="148"/>
  <c r="D226" i="148"/>
  <c r="A226" i="148"/>
  <c r="D225" i="148"/>
  <c r="A225" i="148"/>
  <c r="D224" i="148"/>
  <c r="A224" i="148"/>
  <c r="D223" i="148"/>
  <c r="A223" i="148"/>
  <c r="D222" i="148"/>
  <c r="A222" i="148"/>
  <c r="D221" i="148"/>
  <c r="A221" i="148"/>
  <c r="D220" i="148"/>
  <c r="A220" i="148"/>
  <c r="D219" i="148"/>
  <c r="A219" i="148"/>
  <c r="D218" i="148"/>
  <c r="A218" i="148"/>
  <c r="D217" i="148"/>
  <c r="A217" i="148"/>
  <c r="D216" i="148"/>
  <c r="A216" i="148"/>
  <c r="D215" i="148"/>
  <c r="A215" i="148"/>
  <c r="D214" i="148"/>
  <c r="A214" i="148"/>
  <c r="D213" i="148"/>
  <c r="A213" i="148"/>
  <c r="D212" i="148"/>
  <c r="A212" i="148"/>
  <c r="D211" i="148"/>
  <c r="A211" i="148"/>
  <c r="D210" i="148"/>
  <c r="A210" i="148"/>
  <c r="D209" i="148"/>
  <c r="A209" i="148"/>
  <c r="D208" i="148"/>
  <c r="A208" i="148"/>
  <c r="D207" i="148"/>
  <c r="A207" i="148"/>
  <c r="D206" i="148"/>
  <c r="A206" i="148"/>
  <c r="D205" i="148"/>
  <c r="A205" i="148"/>
  <c r="D204" i="148"/>
  <c r="A204" i="148"/>
  <c r="D203" i="148"/>
  <c r="A203" i="148"/>
  <c r="D202" i="148"/>
  <c r="A202" i="148"/>
  <c r="D201" i="148"/>
  <c r="A201" i="148"/>
  <c r="D200" i="148"/>
  <c r="A200" i="148"/>
  <c r="D199" i="148"/>
  <c r="A199" i="148"/>
  <c r="D198" i="148"/>
  <c r="A198" i="148"/>
  <c r="D197" i="148"/>
  <c r="A197" i="148"/>
  <c r="D196" i="148"/>
  <c r="A196" i="148"/>
  <c r="D195" i="148"/>
  <c r="A195" i="148"/>
  <c r="D194" i="148"/>
  <c r="A194" i="148"/>
  <c r="D193" i="148"/>
  <c r="A193" i="148"/>
  <c r="D192" i="148"/>
  <c r="A192" i="148"/>
  <c r="D191" i="148"/>
  <c r="A191" i="148"/>
  <c r="D190" i="148"/>
  <c r="A190" i="148"/>
  <c r="D189" i="148"/>
  <c r="A189" i="148"/>
  <c r="D188" i="148"/>
  <c r="A188" i="148"/>
  <c r="D187" i="148"/>
  <c r="A187" i="148"/>
  <c r="D186" i="148"/>
  <c r="A186" i="148"/>
  <c r="D185" i="148"/>
  <c r="A185" i="148"/>
  <c r="D184" i="148"/>
  <c r="A184" i="148"/>
  <c r="D183" i="148"/>
  <c r="A183" i="148"/>
  <c r="D182" i="148"/>
  <c r="A182" i="148"/>
  <c r="D181" i="148"/>
  <c r="A181" i="148"/>
  <c r="D180" i="148"/>
  <c r="A180" i="148"/>
  <c r="D179" i="148"/>
  <c r="A179" i="148"/>
  <c r="D178" i="148"/>
  <c r="A178" i="148"/>
  <c r="D177" i="148"/>
  <c r="A177" i="148"/>
  <c r="D176" i="148"/>
  <c r="A176" i="148"/>
  <c r="D175" i="148"/>
  <c r="A175" i="148"/>
  <c r="D174" i="148"/>
  <c r="A174" i="148"/>
  <c r="D173" i="148"/>
  <c r="A173" i="148"/>
  <c r="D172" i="148"/>
  <c r="A172" i="148"/>
  <c r="D171" i="148"/>
  <c r="A171" i="148"/>
  <c r="D170" i="148"/>
  <c r="A170" i="148"/>
  <c r="D169" i="148"/>
  <c r="A169" i="148"/>
  <c r="D168" i="148"/>
  <c r="A168" i="148"/>
  <c r="D167" i="148"/>
  <c r="A167" i="148"/>
  <c r="D166" i="148"/>
  <c r="A166" i="148"/>
  <c r="D165" i="148"/>
  <c r="A165" i="148"/>
  <c r="D164" i="148"/>
  <c r="A164" i="148"/>
  <c r="D163" i="148"/>
  <c r="A163" i="148"/>
  <c r="D162" i="148"/>
  <c r="A162" i="148"/>
  <c r="D161" i="148"/>
  <c r="A161" i="148"/>
  <c r="D160" i="148"/>
  <c r="A160" i="148"/>
  <c r="D159" i="148"/>
  <c r="A159" i="148"/>
  <c r="D158" i="148"/>
  <c r="A158" i="148"/>
  <c r="D157" i="148"/>
  <c r="A157" i="148"/>
  <c r="D156" i="148"/>
  <c r="A156" i="148"/>
  <c r="D155" i="148"/>
  <c r="A155" i="148"/>
  <c r="D154" i="148"/>
  <c r="A154" i="148"/>
  <c r="D153" i="148"/>
  <c r="A153" i="148"/>
  <c r="D152" i="148"/>
  <c r="A152" i="148"/>
  <c r="D151" i="148"/>
  <c r="A151" i="148"/>
  <c r="D150" i="148"/>
  <c r="A150" i="148"/>
  <c r="D149" i="148"/>
  <c r="A149" i="148"/>
  <c r="D148" i="148"/>
  <c r="A148" i="148"/>
  <c r="D147" i="148"/>
  <c r="A147" i="148"/>
  <c r="D146" i="148"/>
  <c r="A146" i="148"/>
  <c r="D145" i="148"/>
  <c r="A145" i="148"/>
  <c r="D144" i="148"/>
  <c r="A144" i="148"/>
  <c r="D143" i="148"/>
  <c r="A143" i="148"/>
  <c r="D142" i="148"/>
  <c r="A142" i="148"/>
  <c r="D141" i="148"/>
  <c r="A141" i="148"/>
  <c r="D140" i="148"/>
  <c r="A140" i="148"/>
  <c r="D139" i="148"/>
  <c r="A139" i="148"/>
  <c r="D138" i="148"/>
  <c r="A138" i="148"/>
  <c r="D137" i="148"/>
  <c r="A137" i="148"/>
  <c r="D136" i="148"/>
  <c r="A136" i="148"/>
  <c r="D135" i="148"/>
  <c r="A135" i="148"/>
  <c r="D134" i="148"/>
  <c r="A134" i="148"/>
  <c r="D133" i="148"/>
  <c r="A133" i="148"/>
  <c r="D132" i="148"/>
  <c r="A132" i="148"/>
  <c r="D131" i="148"/>
  <c r="A131" i="148"/>
  <c r="D130" i="148"/>
  <c r="A130" i="148"/>
  <c r="D129" i="148"/>
  <c r="A129" i="148"/>
  <c r="D128" i="148"/>
  <c r="A128" i="148"/>
  <c r="D127" i="148"/>
  <c r="A127" i="148"/>
  <c r="D126" i="148"/>
  <c r="A126" i="148"/>
  <c r="D125" i="148"/>
  <c r="A125" i="148"/>
  <c r="D124" i="148"/>
  <c r="A124" i="148"/>
  <c r="D123" i="148"/>
  <c r="A123" i="148"/>
  <c r="D122" i="148"/>
  <c r="A122" i="148"/>
  <c r="D121" i="148"/>
  <c r="A121" i="148"/>
  <c r="D120" i="148"/>
  <c r="A120" i="148"/>
  <c r="D119" i="148"/>
  <c r="A119" i="148"/>
  <c r="D118" i="148"/>
  <c r="A118" i="148"/>
  <c r="D117" i="148"/>
  <c r="A117" i="148"/>
  <c r="D116" i="148"/>
  <c r="A116" i="148"/>
  <c r="D115" i="148"/>
  <c r="A115" i="148"/>
  <c r="D114" i="148"/>
  <c r="A114" i="148"/>
  <c r="D113" i="148"/>
  <c r="A113" i="148"/>
  <c r="D112" i="148"/>
  <c r="A112" i="148"/>
  <c r="D111" i="148"/>
  <c r="A111" i="148"/>
  <c r="D110" i="148"/>
  <c r="A110" i="148"/>
  <c r="D109" i="148"/>
  <c r="A109" i="148"/>
  <c r="D108" i="148"/>
  <c r="A108" i="148"/>
  <c r="D107" i="148"/>
  <c r="A107" i="148"/>
  <c r="D106" i="148"/>
  <c r="A106" i="148"/>
  <c r="D105" i="148"/>
  <c r="A105" i="148"/>
  <c r="D104" i="148"/>
  <c r="A104" i="148"/>
  <c r="D103" i="148"/>
  <c r="A103" i="148"/>
  <c r="D102" i="148"/>
  <c r="A102" i="148"/>
  <c r="D101" i="148"/>
  <c r="A101" i="148"/>
  <c r="D100" i="148"/>
  <c r="A100" i="148"/>
  <c r="D99" i="148"/>
  <c r="A99" i="148"/>
  <c r="D98" i="148"/>
  <c r="A98" i="148"/>
  <c r="D97" i="148"/>
  <c r="A97" i="148"/>
  <c r="D96" i="148"/>
  <c r="A96" i="148"/>
  <c r="D95" i="148"/>
  <c r="A95" i="148"/>
  <c r="D94" i="148"/>
  <c r="A94" i="148"/>
  <c r="D93" i="148"/>
  <c r="A93" i="148"/>
  <c r="D92" i="148"/>
  <c r="A92" i="148"/>
  <c r="D91" i="148"/>
  <c r="A91" i="148"/>
  <c r="D90" i="148"/>
  <c r="A90" i="148"/>
  <c r="D89" i="148"/>
  <c r="A89" i="148"/>
  <c r="D88" i="148"/>
  <c r="A88" i="148"/>
  <c r="D87" i="148"/>
  <c r="A87" i="148"/>
  <c r="D86" i="148"/>
  <c r="A86" i="148"/>
  <c r="D85" i="148"/>
  <c r="A85" i="148"/>
  <c r="D84" i="148"/>
  <c r="A84" i="148"/>
  <c r="D83" i="148"/>
  <c r="A83" i="148"/>
  <c r="D82" i="148"/>
  <c r="A82" i="148"/>
  <c r="D81" i="148"/>
  <c r="A81" i="148"/>
  <c r="D80" i="148"/>
  <c r="A80" i="148"/>
  <c r="D79" i="148"/>
  <c r="A79" i="148"/>
  <c r="D78" i="148"/>
  <c r="A78" i="148"/>
  <c r="D77" i="148"/>
  <c r="A77" i="148"/>
  <c r="D76" i="148"/>
  <c r="A76" i="148"/>
  <c r="D75" i="148"/>
  <c r="A75" i="148"/>
  <c r="D74" i="148"/>
  <c r="A74" i="148"/>
  <c r="D73" i="148"/>
  <c r="A73" i="148"/>
  <c r="D72" i="148"/>
  <c r="A72" i="148"/>
  <c r="D71" i="148"/>
  <c r="A71" i="148"/>
  <c r="D70" i="148"/>
  <c r="A70" i="148"/>
  <c r="D69" i="148"/>
  <c r="A69" i="148"/>
  <c r="D68" i="148"/>
  <c r="A68" i="148"/>
  <c r="AH67" i="148"/>
  <c r="S67" i="148"/>
  <c r="D67" i="148"/>
  <c r="A67" i="148"/>
  <c r="AH66" i="148"/>
  <c r="S66" i="148"/>
  <c r="D66" i="148"/>
  <c r="A66" i="148"/>
  <c r="AH65" i="148"/>
  <c r="S65" i="148"/>
  <c r="D65" i="148"/>
  <c r="A65" i="148"/>
  <c r="AH64" i="148"/>
  <c r="S64" i="148"/>
  <c r="D64" i="148"/>
  <c r="A64" i="148"/>
  <c r="AH63" i="148"/>
  <c r="S63" i="148"/>
  <c r="D63" i="148"/>
  <c r="A63" i="148"/>
  <c r="AH62" i="148"/>
  <c r="S62" i="148"/>
  <c r="D62" i="148"/>
  <c r="A62" i="148"/>
  <c r="AH61" i="148"/>
  <c r="S61" i="148"/>
  <c r="D61" i="148"/>
  <c r="A61" i="148"/>
  <c r="AH60" i="148"/>
  <c r="S60" i="148"/>
  <c r="D60" i="148"/>
  <c r="A60" i="148"/>
  <c r="AH59" i="148"/>
  <c r="S59" i="148"/>
  <c r="D59" i="148"/>
  <c r="A59" i="148"/>
  <c r="AH58" i="148"/>
  <c r="S58" i="148"/>
  <c r="D58" i="148"/>
  <c r="A58" i="148"/>
  <c r="AH57" i="148"/>
  <c r="S57" i="148"/>
  <c r="D57" i="148"/>
  <c r="A57" i="148"/>
  <c r="AH56" i="148"/>
  <c r="S56" i="148"/>
  <c r="D56" i="148"/>
  <c r="A56" i="148"/>
  <c r="AH55" i="148"/>
  <c r="S55" i="148"/>
  <c r="D55" i="148"/>
  <c r="A55" i="148"/>
  <c r="AH54" i="148"/>
  <c r="S54" i="148"/>
  <c r="D54" i="148"/>
  <c r="A54" i="148"/>
  <c r="AH53" i="148"/>
  <c r="S53" i="148"/>
  <c r="D53" i="148"/>
  <c r="A53" i="148"/>
  <c r="AH52" i="148"/>
  <c r="S52" i="148"/>
  <c r="D52" i="148"/>
  <c r="A52" i="148"/>
  <c r="AH51" i="148"/>
  <c r="S51" i="148"/>
  <c r="D51" i="148"/>
  <c r="A51" i="148"/>
  <c r="AH50" i="148"/>
  <c r="S50" i="148"/>
  <c r="D50" i="148"/>
  <c r="A50" i="148"/>
  <c r="AH49" i="148"/>
  <c r="S49" i="148"/>
  <c r="D49" i="148"/>
  <c r="A49" i="148"/>
  <c r="AH48" i="148"/>
  <c r="S48" i="148"/>
  <c r="D48" i="148"/>
  <c r="A48" i="148"/>
  <c r="AH47" i="148"/>
  <c r="S47" i="148"/>
  <c r="D47" i="148"/>
  <c r="A47" i="148"/>
  <c r="AH46" i="148"/>
  <c r="S46" i="148"/>
  <c r="D46" i="148"/>
  <c r="A46" i="148"/>
  <c r="AH45" i="148"/>
  <c r="S45" i="148"/>
  <c r="D45" i="148"/>
  <c r="A45" i="148"/>
  <c r="AH44" i="148"/>
  <c r="S44" i="148"/>
  <c r="D44" i="148"/>
  <c r="A44" i="148"/>
  <c r="AH43" i="148"/>
  <c r="S43" i="148"/>
  <c r="D43" i="148"/>
  <c r="A43" i="148"/>
  <c r="AH42" i="148"/>
  <c r="S42" i="148"/>
  <c r="D42" i="148"/>
  <c r="A42" i="148"/>
  <c r="AH41" i="148"/>
  <c r="S41" i="148"/>
  <c r="D41" i="148"/>
  <c r="A41" i="148"/>
  <c r="AH40" i="148"/>
  <c r="S40" i="148"/>
  <c r="D40" i="148"/>
  <c r="A40" i="148"/>
  <c r="AH39" i="148"/>
  <c r="S39" i="148"/>
  <c r="D39" i="148"/>
  <c r="A39" i="148"/>
  <c r="AH38" i="148"/>
  <c r="S38" i="148"/>
  <c r="D38" i="148"/>
  <c r="A38" i="148"/>
  <c r="AH37" i="148"/>
  <c r="S37" i="148"/>
  <c r="D37" i="148"/>
  <c r="A37" i="148"/>
  <c r="AH36" i="148"/>
  <c r="S36" i="148"/>
  <c r="D36" i="148"/>
  <c r="A36" i="148"/>
  <c r="AH35" i="148"/>
  <c r="S35" i="148"/>
  <c r="D35" i="148"/>
  <c r="A35" i="148"/>
  <c r="AH34" i="148"/>
  <c r="S34" i="148"/>
  <c r="D34" i="148"/>
  <c r="A34" i="148"/>
  <c r="AH33" i="148"/>
  <c r="S33" i="148"/>
  <c r="D33" i="148"/>
  <c r="A33" i="148"/>
  <c r="AH32" i="148"/>
  <c r="S32" i="148"/>
  <c r="D32" i="148"/>
  <c r="A32" i="148"/>
  <c r="AH31" i="148"/>
  <c r="S31" i="148"/>
  <c r="D31" i="148"/>
  <c r="A31" i="148"/>
  <c r="AH30" i="148"/>
  <c r="S30" i="148"/>
  <c r="D30" i="148"/>
  <c r="A30" i="148"/>
  <c r="AH29" i="148"/>
  <c r="S29" i="148"/>
  <c r="D29" i="148"/>
  <c r="A29" i="148"/>
  <c r="AH28" i="148"/>
  <c r="S28" i="148"/>
  <c r="D28" i="148"/>
  <c r="A28" i="148"/>
  <c r="AH27" i="148"/>
  <c r="S27" i="148"/>
  <c r="D27" i="148"/>
  <c r="A27" i="148"/>
  <c r="AH26" i="148"/>
  <c r="S26" i="148"/>
  <c r="D26" i="148"/>
  <c r="A26" i="148"/>
  <c r="AH25" i="148"/>
  <c r="S25" i="148"/>
  <c r="D25" i="148"/>
  <c r="A25" i="148"/>
  <c r="AH24" i="148"/>
  <c r="S24" i="148"/>
  <c r="D24" i="148"/>
  <c r="A24" i="148"/>
  <c r="AH23" i="148"/>
  <c r="S23" i="148"/>
  <c r="D23" i="148"/>
  <c r="A23" i="148"/>
  <c r="AH22" i="148"/>
  <c r="S22" i="148"/>
  <c r="D22" i="148"/>
  <c r="A22" i="148"/>
  <c r="AH21" i="148"/>
  <c r="S21" i="148"/>
  <c r="D21" i="148"/>
  <c r="A21" i="148"/>
  <c r="AH20" i="148"/>
  <c r="S20" i="148"/>
  <c r="D20" i="148"/>
  <c r="A20" i="148"/>
  <c r="AH19" i="148"/>
  <c r="S19" i="148"/>
  <c r="D19" i="148"/>
  <c r="A19" i="148"/>
  <c r="AH18" i="148"/>
  <c r="S18" i="148"/>
  <c r="D18" i="148"/>
  <c r="A18" i="148"/>
  <c r="AH17" i="148"/>
  <c r="S17" i="148"/>
  <c r="D17" i="148"/>
  <c r="A17" i="148"/>
  <c r="S16" i="148"/>
  <c r="D16" i="148"/>
  <c r="AH16" i="148" s="1"/>
  <c r="A16" i="148"/>
  <c r="A1143" i="147"/>
  <c r="A1142" i="147"/>
  <c r="A1141" i="147"/>
  <c r="A1140" i="147"/>
  <c r="A1139" i="147"/>
  <c r="A1138" i="147"/>
  <c r="A1137" i="147"/>
  <c r="A1136" i="147"/>
  <c r="A1135" i="147"/>
  <c r="A1134" i="147"/>
  <c r="A1133" i="147"/>
  <c r="A1132" i="147"/>
  <c r="A1131" i="147"/>
  <c r="A1130" i="147"/>
  <c r="A1129" i="147"/>
  <c r="A1128" i="147"/>
  <c r="A1127" i="147"/>
  <c r="A1126" i="147"/>
  <c r="A1125" i="147"/>
  <c r="A1124" i="147"/>
  <c r="A1123" i="147"/>
  <c r="A1122" i="147"/>
  <c r="A1121" i="147"/>
  <c r="A1120" i="147"/>
  <c r="A1119" i="147"/>
  <c r="A1118" i="147"/>
  <c r="A1117" i="147"/>
  <c r="A1116" i="147"/>
  <c r="A1115" i="147"/>
  <c r="A1114" i="147"/>
  <c r="A1113" i="147"/>
  <c r="A1112" i="147"/>
  <c r="A1111" i="147"/>
  <c r="A1110" i="147"/>
  <c r="A1109" i="147"/>
  <c r="A1108" i="147"/>
  <c r="A1107" i="147"/>
  <c r="A1106" i="147"/>
  <c r="A1105" i="147"/>
  <c r="A1104" i="147"/>
  <c r="A1103" i="147"/>
  <c r="A1102" i="147"/>
  <c r="A1101" i="147"/>
  <c r="A1100" i="147"/>
  <c r="A1099" i="147"/>
  <c r="A1098" i="147"/>
  <c r="A1097" i="147"/>
  <c r="A1096" i="147"/>
  <c r="A1095" i="147"/>
  <c r="A1094" i="147"/>
  <c r="A1093" i="147"/>
  <c r="A1092" i="147"/>
  <c r="A1091" i="147"/>
  <c r="A1090" i="147"/>
  <c r="A1089" i="147"/>
  <c r="A1088" i="147"/>
  <c r="A1087" i="147"/>
  <c r="A1086" i="147"/>
  <c r="A1085" i="147"/>
  <c r="A1084" i="147"/>
  <c r="A1083" i="147"/>
  <c r="A1082" i="147"/>
  <c r="A1081" i="147"/>
  <c r="A1080" i="147"/>
  <c r="A1079" i="147"/>
  <c r="A1078" i="147"/>
  <c r="A1077" i="147"/>
  <c r="A1076" i="147"/>
  <c r="A1075" i="147"/>
  <c r="A1074" i="147"/>
  <c r="A1073" i="147"/>
  <c r="A1072" i="147"/>
  <c r="A1071" i="147"/>
  <c r="A1070" i="147"/>
  <c r="A1069" i="147"/>
  <c r="A1068" i="147"/>
  <c r="A1067" i="147"/>
  <c r="A1066" i="147"/>
  <c r="A1065" i="147"/>
  <c r="A1064" i="147"/>
  <c r="A1063" i="147"/>
  <c r="A1062" i="147"/>
  <c r="A1061" i="147"/>
  <c r="A1060" i="147"/>
  <c r="D1059" i="147"/>
  <c r="A1059" i="147"/>
  <c r="D1058" i="147"/>
  <c r="A1058" i="147"/>
  <c r="D1057" i="147"/>
  <c r="A1057" i="147"/>
  <c r="D1056" i="147"/>
  <c r="A1056" i="147"/>
  <c r="D1055" i="147"/>
  <c r="A1055" i="147"/>
  <c r="D1054" i="147"/>
  <c r="A1054" i="147"/>
  <c r="D1053" i="147"/>
  <c r="A1053" i="147"/>
  <c r="D1052" i="147"/>
  <c r="A1052" i="147"/>
  <c r="D1051" i="147"/>
  <c r="A1051" i="147"/>
  <c r="D1050" i="147"/>
  <c r="A1050" i="147"/>
  <c r="D1049" i="147"/>
  <c r="A1049" i="147"/>
  <c r="D1048" i="147"/>
  <c r="AH102" i="147" s="1"/>
  <c r="A1048" i="147"/>
  <c r="D1047" i="147"/>
  <c r="A1047" i="147"/>
  <c r="D1046" i="147"/>
  <c r="A1046" i="147"/>
  <c r="D1045" i="147"/>
  <c r="A1045" i="147"/>
  <c r="D1044" i="147"/>
  <c r="A1044" i="147"/>
  <c r="D1043" i="147"/>
  <c r="A1043" i="147"/>
  <c r="D1042" i="147"/>
  <c r="A1042" i="147"/>
  <c r="D1041" i="147"/>
  <c r="A1041" i="147"/>
  <c r="D1040" i="147"/>
  <c r="A1040" i="147"/>
  <c r="D1039" i="147"/>
  <c r="A1039" i="147"/>
  <c r="D1038" i="147"/>
  <c r="A1038" i="147"/>
  <c r="D1037" i="147"/>
  <c r="A1037" i="147"/>
  <c r="D1036" i="147"/>
  <c r="A1036" i="147"/>
  <c r="D1035" i="147"/>
  <c r="A1035" i="147"/>
  <c r="D1034" i="147"/>
  <c r="A1034" i="147"/>
  <c r="D1033" i="147"/>
  <c r="A1033" i="147"/>
  <c r="D1032" i="147"/>
  <c r="A1032" i="147"/>
  <c r="D1031" i="147"/>
  <c r="A1031" i="147"/>
  <c r="D1030" i="147"/>
  <c r="A1030" i="147"/>
  <c r="D1029" i="147"/>
  <c r="A1029" i="147"/>
  <c r="D1028" i="147"/>
  <c r="A1028" i="147"/>
  <c r="D1027" i="147"/>
  <c r="A1027" i="147"/>
  <c r="D1026" i="147"/>
  <c r="A1026" i="147"/>
  <c r="D1025" i="147"/>
  <c r="A1025" i="147"/>
  <c r="D1024" i="147"/>
  <c r="AH100" i="147" s="1"/>
  <c r="A1024" i="147"/>
  <c r="D1023" i="147"/>
  <c r="A1023" i="147"/>
  <c r="D1022" i="147"/>
  <c r="A1022" i="147"/>
  <c r="D1021" i="147"/>
  <c r="A1021" i="147"/>
  <c r="D1020" i="147"/>
  <c r="A1020" i="147"/>
  <c r="D1019" i="147"/>
  <c r="A1019" i="147"/>
  <c r="D1018" i="147"/>
  <c r="A1018" i="147"/>
  <c r="D1017" i="147"/>
  <c r="A1017" i="147"/>
  <c r="D1016" i="147"/>
  <c r="A1016" i="147"/>
  <c r="D1015" i="147"/>
  <c r="A1015" i="147"/>
  <c r="D1014" i="147"/>
  <c r="A1014" i="147"/>
  <c r="D1013" i="147"/>
  <c r="A1013" i="147"/>
  <c r="D1012" i="147"/>
  <c r="A1012" i="147"/>
  <c r="D1011" i="147"/>
  <c r="A1011" i="147"/>
  <c r="D1010" i="147"/>
  <c r="A1010" i="147"/>
  <c r="D1009" i="147"/>
  <c r="A1009" i="147"/>
  <c r="D1008" i="147"/>
  <c r="A1008" i="147"/>
  <c r="D1007" i="147"/>
  <c r="A1007" i="147"/>
  <c r="D1006" i="147"/>
  <c r="A1006" i="147"/>
  <c r="D1005" i="147"/>
  <c r="A1005" i="147"/>
  <c r="D1004" i="147"/>
  <c r="A1004" i="147"/>
  <c r="D1003" i="147"/>
  <c r="A1003" i="147"/>
  <c r="D1002" i="147"/>
  <c r="A1002" i="147"/>
  <c r="D1001" i="147"/>
  <c r="A1001" i="147"/>
  <c r="D1000" i="147"/>
  <c r="AH98" i="147" s="1"/>
  <c r="A1000" i="147"/>
  <c r="D999" i="147"/>
  <c r="A999" i="147"/>
  <c r="D998" i="147"/>
  <c r="A998" i="147"/>
  <c r="D997" i="147"/>
  <c r="A997" i="147"/>
  <c r="D996" i="147"/>
  <c r="A996" i="147"/>
  <c r="D995" i="147"/>
  <c r="A995" i="147"/>
  <c r="D994" i="147"/>
  <c r="A994" i="147"/>
  <c r="D993" i="147"/>
  <c r="A993" i="147"/>
  <c r="D992" i="147"/>
  <c r="A992" i="147"/>
  <c r="D991" i="147"/>
  <c r="A991" i="147"/>
  <c r="D990" i="147"/>
  <c r="A990" i="147"/>
  <c r="D989" i="147"/>
  <c r="A989" i="147"/>
  <c r="D988" i="147"/>
  <c r="AH97" i="147" s="1"/>
  <c r="A988" i="147"/>
  <c r="D987" i="147"/>
  <c r="A987" i="147"/>
  <c r="D986" i="147"/>
  <c r="A986" i="147"/>
  <c r="D985" i="147"/>
  <c r="A985" i="147"/>
  <c r="D984" i="147"/>
  <c r="A984" i="147"/>
  <c r="D983" i="147"/>
  <c r="A983" i="147"/>
  <c r="D982" i="147"/>
  <c r="A982" i="147"/>
  <c r="D981" i="147"/>
  <c r="A981" i="147"/>
  <c r="D980" i="147"/>
  <c r="A980" i="147"/>
  <c r="D979" i="147"/>
  <c r="A979" i="147"/>
  <c r="D978" i="147"/>
  <c r="A978" i="147"/>
  <c r="D977" i="147"/>
  <c r="A977" i="147"/>
  <c r="D976" i="147"/>
  <c r="AH96" i="147" s="1"/>
  <c r="A976" i="147"/>
  <c r="D975" i="147"/>
  <c r="A975" i="147"/>
  <c r="D974" i="147"/>
  <c r="A974" i="147"/>
  <c r="D973" i="147"/>
  <c r="A973" i="147"/>
  <c r="D972" i="147"/>
  <c r="A972" i="147"/>
  <c r="D971" i="147"/>
  <c r="A971" i="147"/>
  <c r="D970" i="147"/>
  <c r="A970" i="147"/>
  <c r="D969" i="147"/>
  <c r="A969" i="147"/>
  <c r="D968" i="147"/>
  <c r="A968" i="147"/>
  <c r="D967" i="147"/>
  <c r="A967" i="147"/>
  <c r="D966" i="147"/>
  <c r="A966" i="147"/>
  <c r="D965" i="147"/>
  <c r="A965" i="147"/>
  <c r="D964" i="147"/>
  <c r="A964" i="147"/>
  <c r="D963" i="147"/>
  <c r="A963" i="147"/>
  <c r="D962" i="147"/>
  <c r="A962" i="147"/>
  <c r="D961" i="147"/>
  <c r="A961" i="147"/>
  <c r="D960" i="147"/>
  <c r="A960" i="147"/>
  <c r="D959" i="147"/>
  <c r="A959" i="147"/>
  <c r="D958" i="147"/>
  <c r="A958" i="147"/>
  <c r="D957" i="147"/>
  <c r="A957" i="147"/>
  <c r="D956" i="147"/>
  <c r="A956" i="147"/>
  <c r="D955" i="147"/>
  <c r="A955" i="147"/>
  <c r="D954" i="147"/>
  <c r="A954" i="147"/>
  <c r="D953" i="147"/>
  <c r="A953" i="147"/>
  <c r="D952" i="147"/>
  <c r="A952" i="147"/>
  <c r="D951" i="147"/>
  <c r="A951" i="147"/>
  <c r="D950" i="147"/>
  <c r="A950" i="147"/>
  <c r="D949" i="147"/>
  <c r="A949" i="147"/>
  <c r="D948" i="147"/>
  <c r="A948" i="147"/>
  <c r="D947" i="147"/>
  <c r="A947" i="147"/>
  <c r="D946" i="147"/>
  <c r="A946" i="147"/>
  <c r="D945" i="147"/>
  <c r="A945" i="147"/>
  <c r="D944" i="147"/>
  <c r="A944" i="147"/>
  <c r="D943" i="147"/>
  <c r="A943" i="147"/>
  <c r="D942" i="147"/>
  <c r="A942" i="147"/>
  <c r="D941" i="147"/>
  <c r="A941" i="147"/>
  <c r="D940" i="147"/>
  <c r="A940" i="147"/>
  <c r="D939" i="147"/>
  <c r="A939" i="147"/>
  <c r="D938" i="147"/>
  <c r="A938" i="147"/>
  <c r="D937" i="147"/>
  <c r="A937" i="147"/>
  <c r="D936" i="147"/>
  <c r="A936" i="147"/>
  <c r="D935" i="147"/>
  <c r="A935" i="147"/>
  <c r="D934" i="147"/>
  <c r="A934" i="147"/>
  <c r="D933" i="147"/>
  <c r="A933" i="147"/>
  <c r="D932" i="147"/>
  <c r="A932" i="147"/>
  <c r="D931" i="147"/>
  <c r="A931" i="147"/>
  <c r="D930" i="147"/>
  <c r="A930" i="147"/>
  <c r="D929" i="147"/>
  <c r="A929" i="147"/>
  <c r="D928" i="147"/>
  <c r="AH92" i="147" s="1"/>
  <c r="A928" i="147"/>
  <c r="D927" i="147"/>
  <c r="A927" i="147"/>
  <c r="D926" i="147"/>
  <c r="A926" i="147"/>
  <c r="D925" i="147"/>
  <c r="A925" i="147"/>
  <c r="D924" i="147"/>
  <c r="A924" i="147"/>
  <c r="D923" i="147"/>
  <c r="A923" i="147"/>
  <c r="D922" i="147"/>
  <c r="A922" i="147"/>
  <c r="D921" i="147"/>
  <c r="A921" i="147"/>
  <c r="D920" i="147"/>
  <c r="A920" i="147"/>
  <c r="D919" i="147"/>
  <c r="A919" i="147"/>
  <c r="D918" i="147"/>
  <c r="A918" i="147"/>
  <c r="D917" i="147"/>
  <c r="A917" i="147"/>
  <c r="D916" i="147"/>
  <c r="A916" i="147"/>
  <c r="D915" i="147"/>
  <c r="A915" i="147"/>
  <c r="D914" i="147"/>
  <c r="A914" i="147"/>
  <c r="D913" i="147"/>
  <c r="A913" i="147"/>
  <c r="D912" i="147"/>
  <c r="A912" i="147"/>
  <c r="D911" i="147"/>
  <c r="A911" i="147"/>
  <c r="D910" i="147"/>
  <c r="A910" i="147"/>
  <c r="D909" i="147"/>
  <c r="A909" i="147"/>
  <c r="D908" i="147"/>
  <c r="A908" i="147"/>
  <c r="D907" i="147"/>
  <c r="A907" i="147"/>
  <c r="D906" i="147"/>
  <c r="A906" i="147"/>
  <c r="D905" i="147"/>
  <c r="A905" i="147"/>
  <c r="D904" i="147"/>
  <c r="AH90" i="147" s="1"/>
  <c r="A904" i="147"/>
  <c r="D903" i="147"/>
  <c r="A903" i="147"/>
  <c r="D902" i="147"/>
  <c r="A902" i="147"/>
  <c r="D901" i="147"/>
  <c r="A901" i="147"/>
  <c r="D900" i="147"/>
  <c r="A900" i="147"/>
  <c r="D899" i="147"/>
  <c r="A899" i="147"/>
  <c r="D898" i="147"/>
  <c r="A898" i="147"/>
  <c r="D897" i="147"/>
  <c r="A897" i="147"/>
  <c r="D896" i="147"/>
  <c r="A896" i="147"/>
  <c r="D895" i="147"/>
  <c r="A895" i="147"/>
  <c r="D894" i="147"/>
  <c r="A894" i="147"/>
  <c r="D893" i="147"/>
  <c r="A893" i="147"/>
  <c r="D892" i="147"/>
  <c r="AH89" i="147" s="1"/>
  <c r="A892" i="147"/>
  <c r="D891" i="147"/>
  <c r="A891" i="147"/>
  <c r="D890" i="147"/>
  <c r="A890" i="147"/>
  <c r="D889" i="147"/>
  <c r="A889" i="147"/>
  <c r="D888" i="147"/>
  <c r="A888" i="147"/>
  <c r="D887" i="147"/>
  <c r="A887" i="147"/>
  <c r="D886" i="147"/>
  <c r="A886" i="147"/>
  <c r="D885" i="147"/>
  <c r="A885" i="147"/>
  <c r="D884" i="147"/>
  <c r="A884" i="147"/>
  <c r="D883" i="147"/>
  <c r="A883" i="147"/>
  <c r="D882" i="147"/>
  <c r="A882" i="147"/>
  <c r="D881" i="147"/>
  <c r="A881" i="147"/>
  <c r="D880" i="147"/>
  <c r="AH88" i="147" s="1"/>
  <c r="A880" i="147"/>
  <c r="D879" i="147"/>
  <c r="A879" i="147"/>
  <c r="D878" i="147"/>
  <c r="A878" i="147"/>
  <c r="D877" i="147"/>
  <c r="A877" i="147"/>
  <c r="D876" i="147"/>
  <c r="A876" i="147"/>
  <c r="D875" i="147"/>
  <c r="A875" i="147"/>
  <c r="D874" i="147"/>
  <c r="A874" i="147"/>
  <c r="D873" i="147"/>
  <c r="A873" i="147"/>
  <c r="D872" i="147"/>
  <c r="A872" i="147"/>
  <c r="D871" i="147"/>
  <c r="A871" i="147"/>
  <c r="D870" i="147"/>
  <c r="A870" i="147"/>
  <c r="D869" i="147"/>
  <c r="A869" i="147"/>
  <c r="D868" i="147"/>
  <c r="A868" i="147"/>
  <c r="D867" i="147"/>
  <c r="A867" i="147"/>
  <c r="D866" i="147"/>
  <c r="A866" i="147"/>
  <c r="D865" i="147"/>
  <c r="A865" i="147"/>
  <c r="D864" i="147"/>
  <c r="A864" i="147"/>
  <c r="D863" i="147"/>
  <c r="A863" i="147"/>
  <c r="D862" i="147"/>
  <c r="A862" i="147"/>
  <c r="D861" i="147"/>
  <c r="A861" i="147"/>
  <c r="D860" i="147"/>
  <c r="A860" i="147"/>
  <c r="D859" i="147"/>
  <c r="A859" i="147"/>
  <c r="D858" i="147"/>
  <c r="A858" i="147"/>
  <c r="D857" i="147"/>
  <c r="A857" i="147"/>
  <c r="D856" i="147"/>
  <c r="AH86" i="147" s="1"/>
  <c r="A856" i="147"/>
  <c r="D855" i="147"/>
  <c r="A855" i="147"/>
  <c r="D854" i="147"/>
  <c r="A854" i="147"/>
  <c r="D853" i="147"/>
  <c r="A853" i="147"/>
  <c r="D852" i="147"/>
  <c r="A852" i="147"/>
  <c r="D851" i="147"/>
  <c r="A851" i="147"/>
  <c r="D850" i="147"/>
  <c r="A850" i="147"/>
  <c r="D849" i="147"/>
  <c r="A849" i="147"/>
  <c r="D848" i="147"/>
  <c r="A848" i="147"/>
  <c r="D847" i="147"/>
  <c r="A847" i="147"/>
  <c r="D846" i="147"/>
  <c r="A846" i="147"/>
  <c r="D845" i="147"/>
  <c r="A845" i="147"/>
  <c r="D844" i="147"/>
  <c r="A844" i="147"/>
  <c r="D843" i="147"/>
  <c r="A843" i="147"/>
  <c r="D842" i="147"/>
  <c r="A842" i="147"/>
  <c r="D841" i="147"/>
  <c r="A841" i="147"/>
  <c r="D840" i="147"/>
  <c r="A840" i="147"/>
  <c r="D839" i="147"/>
  <c r="A839" i="147"/>
  <c r="D838" i="147"/>
  <c r="A838" i="147"/>
  <c r="D837" i="147"/>
  <c r="A837" i="147"/>
  <c r="D836" i="147"/>
  <c r="A836" i="147"/>
  <c r="D835" i="147"/>
  <c r="A835" i="147"/>
  <c r="D834" i="147"/>
  <c r="A834" i="147"/>
  <c r="D833" i="147"/>
  <c r="A833" i="147"/>
  <c r="D832" i="147"/>
  <c r="A832" i="147"/>
  <c r="D831" i="147"/>
  <c r="A831" i="147"/>
  <c r="D830" i="147"/>
  <c r="A830" i="147"/>
  <c r="D829" i="147"/>
  <c r="A829" i="147"/>
  <c r="D828" i="147"/>
  <c r="A828" i="147"/>
  <c r="D827" i="147"/>
  <c r="A827" i="147"/>
  <c r="D826" i="147"/>
  <c r="A826" i="147"/>
  <c r="D825" i="147"/>
  <c r="A825" i="147"/>
  <c r="D824" i="147"/>
  <c r="A824" i="147"/>
  <c r="D823" i="147"/>
  <c r="A823" i="147"/>
  <c r="D822" i="147"/>
  <c r="A822" i="147"/>
  <c r="D821" i="147"/>
  <c r="A821" i="147"/>
  <c r="D820" i="147"/>
  <c r="A820" i="147"/>
  <c r="D819" i="147"/>
  <c r="A819" i="147"/>
  <c r="D818" i="147"/>
  <c r="A818" i="147"/>
  <c r="D817" i="147"/>
  <c r="A817" i="147"/>
  <c r="D816" i="147"/>
  <c r="A816" i="147"/>
  <c r="D815" i="147"/>
  <c r="A815" i="147"/>
  <c r="D814" i="147"/>
  <c r="A814" i="147"/>
  <c r="D813" i="147"/>
  <c r="A813" i="147"/>
  <c r="D812" i="147"/>
  <c r="A812" i="147"/>
  <c r="D811" i="147"/>
  <c r="A811" i="147"/>
  <c r="D810" i="147"/>
  <c r="A810" i="147"/>
  <c r="D809" i="147"/>
  <c r="A809" i="147"/>
  <c r="D808" i="147"/>
  <c r="AH82" i="147" s="1"/>
  <c r="A808" i="147"/>
  <c r="D807" i="147"/>
  <c r="A807" i="147"/>
  <c r="D806" i="147"/>
  <c r="A806" i="147"/>
  <c r="D805" i="147"/>
  <c r="A805" i="147"/>
  <c r="D804" i="147"/>
  <c r="A804" i="147"/>
  <c r="D803" i="147"/>
  <c r="A803" i="147"/>
  <c r="D802" i="147"/>
  <c r="A802" i="147"/>
  <c r="D801" i="147"/>
  <c r="A801" i="147"/>
  <c r="D800" i="147"/>
  <c r="A800" i="147"/>
  <c r="D799" i="147"/>
  <c r="A799" i="147"/>
  <c r="D798" i="147"/>
  <c r="A798" i="147"/>
  <c r="D797" i="147"/>
  <c r="A797" i="147"/>
  <c r="D796" i="147"/>
  <c r="A796" i="147"/>
  <c r="D795" i="147"/>
  <c r="A795" i="147"/>
  <c r="D794" i="147"/>
  <c r="A794" i="147"/>
  <c r="D793" i="147"/>
  <c r="A793" i="147"/>
  <c r="D792" i="147"/>
  <c r="A792" i="147"/>
  <c r="D791" i="147"/>
  <c r="A791" i="147"/>
  <c r="D790" i="147"/>
  <c r="A790" i="147"/>
  <c r="D789" i="147"/>
  <c r="A789" i="147"/>
  <c r="D788" i="147"/>
  <c r="A788" i="147"/>
  <c r="D787" i="147"/>
  <c r="A787" i="147"/>
  <c r="D786" i="147"/>
  <c r="A786" i="147"/>
  <c r="D785" i="147"/>
  <c r="A785" i="147"/>
  <c r="D784" i="147"/>
  <c r="AH80" i="147" s="1"/>
  <c r="A784" i="147"/>
  <c r="D783" i="147"/>
  <c r="A783" i="147"/>
  <c r="D782" i="147"/>
  <c r="A782" i="147"/>
  <c r="D781" i="147"/>
  <c r="A781" i="147"/>
  <c r="D780" i="147"/>
  <c r="A780" i="147"/>
  <c r="D779" i="147"/>
  <c r="A779" i="147"/>
  <c r="D778" i="147"/>
  <c r="A778" i="147"/>
  <c r="D777" i="147"/>
  <c r="A777" i="147"/>
  <c r="D776" i="147"/>
  <c r="A776" i="147"/>
  <c r="D775" i="147"/>
  <c r="A775" i="147"/>
  <c r="D774" i="147"/>
  <c r="A774" i="147"/>
  <c r="D773" i="147"/>
  <c r="A773" i="147"/>
  <c r="D772" i="147"/>
  <c r="A772" i="147"/>
  <c r="D771" i="147"/>
  <c r="A771" i="147"/>
  <c r="D770" i="147"/>
  <c r="A770" i="147"/>
  <c r="D769" i="147"/>
  <c r="A769" i="147"/>
  <c r="D768" i="147"/>
  <c r="A768" i="147"/>
  <c r="D767" i="147"/>
  <c r="A767" i="147"/>
  <c r="D766" i="147"/>
  <c r="A766" i="147"/>
  <c r="D765" i="147"/>
  <c r="A765" i="147"/>
  <c r="D764" i="147"/>
  <c r="A764" i="147"/>
  <c r="D763" i="147"/>
  <c r="A763" i="147"/>
  <c r="D762" i="147"/>
  <c r="A762" i="147"/>
  <c r="D761" i="147"/>
  <c r="A761" i="147"/>
  <c r="D760" i="147"/>
  <c r="AH78" i="147" s="1"/>
  <c r="A760" i="147"/>
  <c r="D759" i="147"/>
  <c r="A759" i="147"/>
  <c r="D758" i="147"/>
  <c r="A758" i="147"/>
  <c r="D757" i="147"/>
  <c r="A757" i="147"/>
  <c r="D756" i="147"/>
  <c r="A756" i="147"/>
  <c r="D755" i="147"/>
  <c r="A755" i="147"/>
  <c r="D754" i="147"/>
  <c r="A754" i="147"/>
  <c r="D753" i="147"/>
  <c r="A753" i="147"/>
  <c r="D752" i="147"/>
  <c r="A752" i="147"/>
  <c r="D751" i="147"/>
  <c r="A751" i="147"/>
  <c r="D750" i="147"/>
  <c r="A750" i="147"/>
  <c r="D749" i="147"/>
  <c r="A749" i="147"/>
  <c r="D748" i="147"/>
  <c r="A748" i="147"/>
  <c r="D747" i="147"/>
  <c r="A747" i="147"/>
  <c r="D746" i="147"/>
  <c r="A746" i="147"/>
  <c r="D745" i="147"/>
  <c r="A745" i="147"/>
  <c r="D744" i="147"/>
  <c r="A744" i="147"/>
  <c r="D743" i="147"/>
  <c r="A743" i="147"/>
  <c r="D742" i="147"/>
  <c r="A742" i="147"/>
  <c r="D741" i="147"/>
  <c r="A741" i="147"/>
  <c r="D740" i="147"/>
  <c r="A740" i="147"/>
  <c r="D739" i="147"/>
  <c r="A739" i="147"/>
  <c r="D738" i="147"/>
  <c r="A738" i="147"/>
  <c r="D737" i="147"/>
  <c r="A737" i="147"/>
  <c r="D736" i="147"/>
  <c r="AH76" i="147" s="1"/>
  <c r="A736" i="147"/>
  <c r="D735" i="147"/>
  <c r="A735" i="147"/>
  <c r="D734" i="147"/>
  <c r="A734" i="147"/>
  <c r="D733" i="147"/>
  <c r="A733" i="147"/>
  <c r="D732" i="147"/>
  <c r="A732" i="147"/>
  <c r="D731" i="147"/>
  <c r="A731" i="147"/>
  <c r="D730" i="147"/>
  <c r="A730" i="147"/>
  <c r="D729" i="147"/>
  <c r="A729" i="147"/>
  <c r="D728" i="147"/>
  <c r="A728" i="147"/>
  <c r="D727" i="147"/>
  <c r="A727" i="147"/>
  <c r="D726" i="147"/>
  <c r="A726" i="147"/>
  <c r="D725" i="147"/>
  <c r="A725" i="147"/>
  <c r="D724" i="147"/>
  <c r="AH75" i="147" s="1"/>
  <c r="A724" i="147"/>
  <c r="D723" i="147"/>
  <c r="A723" i="147"/>
  <c r="D722" i="147"/>
  <c r="A722" i="147"/>
  <c r="D721" i="147"/>
  <c r="A721" i="147"/>
  <c r="D720" i="147"/>
  <c r="A720" i="147"/>
  <c r="D719" i="147"/>
  <c r="A719" i="147"/>
  <c r="D718" i="147"/>
  <c r="A718" i="147"/>
  <c r="D717" i="147"/>
  <c r="A717" i="147"/>
  <c r="D716" i="147"/>
  <c r="A716" i="147"/>
  <c r="D715" i="147"/>
  <c r="A715" i="147"/>
  <c r="D714" i="147"/>
  <c r="A714" i="147"/>
  <c r="D713" i="147"/>
  <c r="A713" i="147"/>
  <c r="D712" i="147"/>
  <c r="AH74" i="147" s="1"/>
  <c r="A712" i="147"/>
  <c r="D711" i="147"/>
  <c r="A711" i="147"/>
  <c r="D710" i="147"/>
  <c r="A710" i="147"/>
  <c r="D709" i="147"/>
  <c r="A709" i="147"/>
  <c r="D708" i="147"/>
  <c r="A708" i="147"/>
  <c r="D707" i="147"/>
  <c r="A707" i="147"/>
  <c r="D706" i="147"/>
  <c r="A706" i="147"/>
  <c r="D705" i="147"/>
  <c r="A705" i="147"/>
  <c r="D704" i="147"/>
  <c r="A704" i="147"/>
  <c r="D703" i="147"/>
  <c r="A703" i="147"/>
  <c r="D702" i="147"/>
  <c r="A702" i="147"/>
  <c r="D701" i="147"/>
  <c r="A701" i="147"/>
  <c r="D700" i="147"/>
  <c r="A700" i="147"/>
  <c r="D699" i="147"/>
  <c r="A699" i="147"/>
  <c r="D698" i="147"/>
  <c r="A698" i="147"/>
  <c r="D697" i="147"/>
  <c r="A697" i="147"/>
  <c r="D696" i="147"/>
  <c r="A696" i="147"/>
  <c r="D695" i="147"/>
  <c r="A695" i="147"/>
  <c r="D694" i="147"/>
  <c r="A694" i="147"/>
  <c r="D693" i="147"/>
  <c r="A693" i="147"/>
  <c r="D692" i="147"/>
  <c r="A692" i="147"/>
  <c r="D691" i="147"/>
  <c r="A691" i="147"/>
  <c r="D690" i="147"/>
  <c r="A690" i="147"/>
  <c r="D689" i="147"/>
  <c r="A689" i="147"/>
  <c r="D688" i="147"/>
  <c r="AH72" i="147" s="1"/>
  <c r="A688" i="147"/>
  <c r="D687" i="147"/>
  <c r="A687" i="147"/>
  <c r="D686" i="147"/>
  <c r="A686" i="147"/>
  <c r="D685" i="147"/>
  <c r="A685" i="147"/>
  <c r="D684" i="147"/>
  <c r="A684" i="147"/>
  <c r="D683" i="147"/>
  <c r="A683" i="147"/>
  <c r="D682" i="147"/>
  <c r="A682" i="147"/>
  <c r="D681" i="147"/>
  <c r="A681" i="147"/>
  <c r="D680" i="147"/>
  <c r="A680" i="147"/>
  <c r="D679" i="147"/>
  <c r="A679" i="147"/>
  <c r="D678" i="147"/>
  <c r="A678" i="147"/>
  <c r="D677" i="147"/>
  <c r="A677" i="147"/>
  <c r="D676" i="147"/>
  <c r="A676" i="147"/>
  <c r="D675" i="147"/>
  <c r="A675" i="147"/>
  <c r="D674" i="147"/>
  <c r="A674" i="147"/>
  <c r="D673" i="147"/>
  <c r="A673" i="147"/>
  <c r="D672" i="147"/>
  <c r="A672" i="147"/>
  <c r="D671" i="147"/>
  <c r="A671" i="147"/>
  <c r="D670" i="147"/>
  <c r="A670" i="147"/>
  <c r="D669" i="147"/>
  <c r="A669" i="147"/>
  <c r="D668" i="147"/>
  <c r="A668" i="147"/>
  <c r="D667" i="147"/>
  <c r="A667" i="147"/>
  <c r="D666" i="147"/>
  <c r="A666" i="147"/>
  <c r="D665" i="147"/>
  <c r="A665" i="147"/>
  <c r="D664" i="147"/>
  <c r="A664" i="147"/>
  <c r="D663" i="147"/>
  <c r="A663" i="147"/>
  <c r="D662" i="147"/>
  <c r="A662" i="147"/>
  <c r="D661" i="147"/>
  <c r="A661" i="147"/>
  <c r="D660" i="147"/>
  <c r="A660" i="147"/>
  <c r="D659" i="147"/>
  <c r="A659" i="147"/>
  <c r="D658" i="147"/>
  <c r="A658" i="147"/>
  <c r="D657" i="147"/>
  <c r="A657" i="147"/>
  <c r="D656" i="147"/>
  <c r="A656" i="147"/>
  <c r="D655" i="147"/>
  <c r="A655" i="147"/>
  <c r="D654" i="147"/>
  <c r="A654" i="147"/>
  <c r="D653" i="147"/>
  <c r="A653" i="147"/>
  <c r="D652" i="147"/>
  <c r="A652" i="147"/>
  <c r="D651" i="147"/>
  <c r="A651" i="147"/>
  <c r="D650" i="147"/>
  <c r="A650" i="147"/>
  <c r="D649" i="147"/>
  <c r="A649" i="147"/>
  <c r="D648" i="147"/>
  <c r="A648" i="147"/>
  <c r="D647" i="147"/>
  <c r="A647" i="147"/>
  <c r="D646" i="147"/>
  <c r="A646" i="147"/>
  <c r="D645" i="147"/>
  <c r="A645" i="147"/>
  <c r="D644" i="147"/>
  <c r="A644" i="147"/>
  <c r="D643" i="147"/>
  <c r="A643" i="147"/>
  <c r="D642" i="147"/>
  <c r="A642" i="147"/>
  <c r="D641" i="147"/>
  <c r="A641" i="147"/>
  <c r="D640" i="147"/>
  <c r="AH68" i="147" s="1"/>
  <c r="A640" i="147"/>
  <c r="D639" i="147"/>
  <c r="A639" i="147"/>
  <c r="D638" i="147"/>
  <c r="A638" i="147"/>
  <c r="D637" i="147"/>
  <c r="A637" i="147"/>
  <c r="D636" i="147"/>
  <c r="A636" i="147"/>
  <c r="D635" i="147"/>
  <c r="A635" i="147"/>
  <c r="D634" i="147"/>
  <c r="A634" i="147"/>
  <c r="D633" i="147"/>
  <c r="A633" i="147"/>
  <c r="D632" i="147"/>
  <c r="A632" i="147"/>
  <c r="D631" i="147"/>
  <c r="A631" i="147"/>
  <c r="D630" i="147"/>
  <c r="A630" i="147"/>
  <c r="D629" i="147"/>
  <c r="A629" i="147"/>
  <c r="D628" i="147"/>
  <c r="AH67" i="147" s="1"/>
  <c r="A628" i="147"/>
  <c r="D627" i="147"/>
  <c r="A627" i="147"/>
  <c r="D626" i="147"/>
  <c r="A626" i="147"/>
  <c r="D625" i="147"/>
  <c r="A625" i="147"/>
  <c r="D624" i="147"/>
  <c r="A624" i="147"/>
  <c r="D623" i="147"/>
  <c r="A623" i="147"/>
  <c r="D622" i="147"/>
  <c r="A622" i="147"/>
  <c r="D621" i="147"/>
  <c r="A621" i="147"/>
  <c r="D620" i="147"/>
  <c r="A620" i="147"/>
  <c r="D619" i="147"/>
  <c r="A619" i="147"/>
  <c r="D618" i="147"/>
  <c r="A618" i="147"/>
  <c r="D617" i="147"/>
  <c r="A617" i="147"/>
  <c r="D616" i="147"/>
  <c r="AH66" i="147" s="1"/>
  <c r="A616" i="147"/>
  <c r="D615" i="147"/>
  <c r="A615" i="147"/>
  <c r="D614" i="147"/>
  <c r="A614" i="147"/>
  <c r="D613" i="147"/>
  <c r="A613" i="147"/>
  <c r="D612" i="147"/>
  <c r="A612" i="147"/>
  <c r="D611" i="147"/>
  <c r="A611" i="147"/>
  <c r="D610" i="147"/>
  <c r="A610" i="147"/>
  <c r="D609" i="147"/>
  <c r="A609" i="147"/>
  <c r="D608" i="147"/>
  <c r="A608" i="147"/>
  <c r="D607" i="147"/>
  <c r="A607" i="147"/>
  <c r="D606" i="147"/>
  <c r="A606" i="147"/>
  <c r="D605" i="147"/>
  <c r="A605" i="147"/>
  <c r="D604" i="147"/>
  <c r="A604" i="147"/>
  <c r="D603" i="147"/>
  <c r="A603" i="147"/>
  <c r="D602" i="147"/>
  <c r="A602" i="147"/>
  <c r="D601" i="147"/>
  <c r="A601" i="147"/>
  <c r="D600" i="147"/>
  <c r="A600" i="147"/>
  <c r="D599" i="147"/>
  <c r="A599" i="147"/>
  <c r="D598" i="147"/>
  <c r="A598" i="147"/>
  <c r="D597" i="147"/>
  <c r="A597" i="147"/>
  <c r="D596" i="147"/>
  <c r="A596" i="147"/>
  <c r="D595" i="147"/>
  <c r="A595" i="147"/>
  <c r="D594" i="147"/>
  <c r="A594" i="147"/>
  <c r="D593" i="147"/>
  <c r="A593" i="147"/>
  <c r="D592" i="147"/>
  <c r="AH64" i="147" s="1"/>
  <c r="A592" i="147"/>
  <c r="D591" i="147"/>
  <c r="A591" i="147"/>
  <c r="D590" i="147"/>
  <c r="A590" i="147"/>
  <c r="D589" i="147"/>
  <c r="A589" i="147"/>
  <c r="D588" i="147"/>
  <c r="A588" i="147"/>
  <c r="D587" i="147"/>
  <c r="A587" i="147"/>
  <c r="D586" i="147"/>
  <c r="A586" i="147"/>
  <c r="D585" i="147"/>
  <c r="A585" i="147"/>
  <c r="D584" i="147"/>
  <c r="A584" i="147"/>
  <c r="D583" i="147"/>
  <c r="A583" i="147"/>
  <c r="D582" i="147"/>
  <c r="A582" i="147"/>
  <c r="D581" i="147"/>
  <c r="A581" i="147"/>
  <c r="D580" i="147"/>
  <c r="A580" i="147"/>
  <c r="D579" i="147"/>
  <c r="A579" i="147"/>
  <c r="D578" i="147"/>
  <c r="A578" i="147"/>
  <c r="D577" i="147"/>
  <c r="A577" i="147"/>
  <c r="D576" i="147"/>
  <c r="A576" i="147"/>
  <c r="D575" i="147"/>
  <c r="A575" i="147"/>
  <c r="D574" i="147"/>
  <c r="A574" i="147"/>
  <c r="D573" i="147"/>
  <c r="A573" i="147"/>
  <c r="D572" i="147"/>
  <c r="A572" i="147"/>
  <c r="D571" i="147"/>
  <c r="A571" i="147"/>
  <c r="D570" i="147"/>
  <c r="A570" i="147"/>
  <c r="D569" i="147"/>
  <c r="A569" i="147"/>
  <c r="D568" i="147"/>
  <c r="AH62" i="147" s="1"/>
  <c r="A568" i="147"/>
  <c r="D567" i="147"/>
  <c r="A567" i="147"/>
  <c r="D566" i="147"/>
  <c r="A566" i="147"/>
  <c r="D565" i="147"/>
  <c r="A565" i="147"/>
  <c r="D564" i="147"/>
  <c r="A564" i="147"/>
  <c r="D563" i="147"/>
  <c r="A563" i="147"/>
  <c r="D562" i="147"/>
  <c r="A562" i="147"/>
  <c r="D561" i="147"/>
  <c r="A561" i="147"/>
  <c r="D560" i="147"/>
  <c r="A560" i="147"/>
  <c r="D559" i="147"/>
  <c r="A559" i="147"/>
  <c r="D558" i="147"/>
  <c r="A558" i="147"/>
  <c r="D557" i="147"/>
  <c r="A557" i="147"/>
  <c r="D556" i="147"/>
  <c r="A556" i="147"/>
  <c r="D555" i="147"/>
  <c r="A555" i="147"/>
  <c r="D554" i="147"/>
  <c r="A554" i="147"/>
  <c r="D553" i="147"/>
  <c r="A553" i="147"/>
  <c r="D552" i="147"/>
  <c r="A552" i="147"/>
  <c r="D551" i="147"/>
  <c r="A551" i="147"/>
  <c r="D550" i="147"/>
  <c r="A550" i="147"/>
  <c r="D549" i="147"/>
  <c r="A549" i="147"/>
  <c r="D548" i="147"/>
  <c r="A548" i="147"/>
  <c r="D547" i="147"/>
  <c r="A547" i="147"/>
  <c r="D546" i="147"/>
  <c r="A546" i="147"/>
  <c r="D545" i="147"/>
  <c r="A545" i="147"/>
  <c r="D544" i="147"/>
  <c r="AH60" i="147" s="1"/>
  <c r="A544" i="147"/>
  <c r="D543" i="147"/>
  <c r="A543" i="147"/>
  <c r="D542" i="147"/>
  <c r="A542" i="147"/>
  <c r="D541" i="147"/>
  <c r="A541" i="147"/>
  <c r="D540" i="147"/>
  <c r="A540" i="147"/>
  <c r="D539" i="147"/>
  <c r="A539" i="147"/>
  <c r="D538" i="147"/>
  <c r="A538" i="147"/>
  <c r="D537" i="147"/>
  <c r="A537" i="147"/>
  <c r="D536" i="147"/>
  <c r="A536" i="147"/>
  <c r="D535" i="147"/>
  <c r="A535" i="147"/>
  <c r="D534" i="147"/>
  <c r="A534" i="147"/>
  <c r="D533" i="147"/>
  <c r="A533" i="147"/>
  <c r="D532" i="147"/>
  <c r="AH59" i="147" s="1"/>
  <c r="A532" i="147"/>
  <c r="D531" i="147"/>
  <c r="A531" i="147"/>
  <c r="D530" i="147"/>
  <c r="A530" i="147"/>
  <c r="D529" i="147"/>
  <c r="A529" i="147"/>
  <c r="D528" i="147"/>
  <c r="A528" i="147"/>
  <c r="D527" i="147"/>
  <c r="A527" i="147"/>
  <c r="D526" i="147"/>
  <c r="A526" i="147"/>
  <c r="D525" i="147"/>
  <c r="A525" i="147"/>
  <c r="D524" i="147"/>
  <c r="A524" i="147"/>
  <c r="D523" i="147"/>
  <c r="A523" i="147"/>
  <c r="D522" i="147"/>
  <c r="A522" i="147"/>
  <c r="D521" i="147"/>
  <c r="A521" i="147"/>
  <c r="D520" i="147"/>
  <c r="AH58" i="147" s="1"/>
  <c r="A520" i="147"/>
  <c r="D519" i="147"/>
  <c r="A519" i="147"/>
  <c r="D518" i="147"/>
  <c r="A518" i="147"/>
  <c r="D517" i="147"/>
  <c r="A517" i="147"/>
  <c r="D516" i="147"/>
  <c r="A516" i="147"/>
  <c r="D515" i="147"/>
  <c r="A515" i="147"/>
  <c r="D514" i="147"/>
  <c r="A514" i="147"/>
  <c r="D513" i="147"/>
  <c r="A513" i="147"/>
  <c r="D512" i="147"/>
  <c r="A512" i="147"/>
  <c r="D511" i="147"/>
  <c r="A511" i="147"/>
  <c r="D510" i="147"/>
  <c r="A510" i="147"/>
  <c r="D509" i="147"/>
  <c r="A509" i="147"/>
  <c r="D508" i="147"/>
  <c r="A508" i="147"/>
  <c r="D507" i="147"/>
  <c r="A507" i="147"/>
  <c r="D506" i="147"/>
  <c r="A506" i="147"/>
  <c r="D505" i="147"/>
  <c r="A505" i="147"/>
  <c r="D504" i="147"/>
  <c r="A504" i="147"/>
  <c r="D503" i="147"/>
  <c r="A503" i="147"/>
  <c r="D502" i="147"/>
  <c r="A502" i="147"/>
  <c r="D501" i="147"/>
  <c r="A501" i="147"/>
  <c r="D500" i="147"/>
  <c r="A500" i="147"/>
  <c r="D499" i="147"/>
  <c r="A499" i="147"/>
  <c r="D498" i="147"/>
  <c r="A498" i="147"/>
  <c r="D497" i="147"/>
  <c r="A497" i="147"/>
  <c r="D496" i="147"/>
  <c r="AH56" i="147" s="1"/>
  <c r="A496" i="147"/>
  <c r="D495" i="147"/>
  <c r="A495" i="147"/>
  <c r="D494" i="147"/>
  <c r="A494" i="147"/>
  <c r="D493" i="147"/>
  <c r="A493" i="147"/>
  <c r="D492" i="147"/>
  <c r="A492" i="147"/>
  <c r="D491" i="147"/>
  <c r="A491" i="147"/>
  <c r="D490" i="147"/>
  <c r="A490" i="147"/>
  <c r="D489" i="147"/>
  <c r="A489" i="147"/>
  <c r="D488" i="147"/>
  <c r="A488" i="147"/>
  <c r="D487" i="147"/>
  <c r="A487" i="147"/>
  <c r="D486" i="147"/>
  <c r="A486" i="147"/>
  <c r="D485" i="147"/>
  <c r="A485" i="147"/>
  <c r="D484" i="147"/>
  <c r="A484" i="147"/>
  <c r="D483" i="147"/>
  <c r="A483" i="147"/>
  <c r="D482" i="147"/>
  <c r="A482" i="147"/>
  <c r="D481" i="147"/>
  <c r="A481" i="147"/>
  <c r="D480" i="147"/>
  <c r="A480" i="147"/>
  <c r="D479" i="147"/>
  <c r="A479" i="147"/>
  <c r="D478" i="147"/>
  <c r="A478" i="147"/>
  <c r="D477" i="147"/>
  <c r="A477" i="147"/>
  <c r="D476" i="147"/>
  <c r="A476" i="147"/>
  <c r="D475" i="147"/>
  <c r="A475" i="147"/>
  <c r="D474" i="147"/>
  <c r="A474" i="147"/>
  <c r="D473" i="147"/>
  <c r="A473" i="147"/>
  <c r="D472" i="147"/>
  <c r="AH54" i="147" s="1"/>
  <c r="A472" i="147"/>
  <c r="D471" i="147"/>
  <c r="A471" i="147"/>
  <c r="D470" i="147"/>
  <c r="A470" i="147"/>
  <c r="D469" i="147"/>
  <c r="A469" i="147"/>
  <c r="D468" i="147"/>
  <c r="A468" i="147"/>
  <c r="D467" i="147"/>
  <c r="A467" i="147"/>
  <c r="D466" i="147"/>
  <c r="A466" i="147"/>
  <c r="D465" i="147"/>
  <c r="A465" i="147"/>
  <c r="D464" i="147"/>
  <c r="A464" i="147"/>
  <c r="D463" i="147"/>
  <c r="A463" i="147"/>
  <c r="D462" i="147"/>
  <c r="A462" i="147"/>
  <c r="D461" i="147"/>
  <c r="A461" i="147"/>
  <c r="D460" i="147"/>
  <c r="A460" i="147"/>
  <c r="D459" i="147"/>
  <c r="A459" i="147"/>
  <c r="D458" i="147"/>
  <c r="A458" i="147"/>
  <c r="D457" i="147"/>
  <c r="A457" i="147"/>
  <c r="D456" i="147"/>
  <c r="A456" i="147"/>
  <c r="D455" i="147"/>
  <c r="A455" i="147"/>
  <c r="D454" i="147"/>
  <c r="A454" i="147"/>
  <c r="D453" i="147"/>
  <c r="A453" i="147"/>
  <c r="D452" i="147"/>
  <c r="A452" i="147"/>
  <c r="D451" i="147"/>
  <c r="A451" i="147"/>
  <c r="D450" i="147"/>
  <c r="A450" i="147"/>
  <c r="D449" i="147"/>
  <c r="A449" i="147"/>
  <c r="D448" i="147"/>
  <c r="AH52" i="147" s="1"/>
  <c r="A448" i="147"/>
  <c r="D447" i="147"/>
  <c r="A447" i="147"/>
  <c r="D446" i="147"/>
  <c r="A446" i="147"/>
  <c r="D445" i="147"/>
  <c r="A445" i="147"/>
  <c r="D444" i="147"/>
  <c r="A444" i="147"/>
  <c r="D443" i="147"/>
  <c r="A443" i="147"/>
  <c r="D442" i="147"/>
  <c r="A442" i="147"/>
  <c r="D441" i="147"/>
  <c r="A441" i="147"/>
  <c r="D440" i="147"/>
  <c r="A440" i="147"/>
  <c r="D439" i="147"/>
  <c r="A439" i="147"/>
  <c r="D438" i="147"/>
  <c r="A438" i="147"/>
  <c r="D437" i="147"/>
  <c r="A437" i="147"/>
  <c r="D436" i="147"/>
  <c r="A436" i="147"/>
  <c r="D435" i="147"/>
  <c r="A435" i="147"/>
  <c r="D434" i="147"/>
  <c r="A434" i="147"/>
  <c r="D433" i="147"/>
  <c r="A433" i="147"/>
  <c r="D432" i="147"/>
  <c r="A432" i="147"/>
  <c r="D431" i="147"/>
  <c r="A431" i="147"/>
  <c r="D430" i="147"/>
  <c r="A430" i="147"/>
  <c r="D429" i="147"/>
  <c r="A429" i="147"/>
  <c r="D428" i="147"/>
  <c r="A428" i="147"/>
  <c r="D427" i="147"/>
  <c r="A427" i="147"/>
  <c r="D426" i="147"/>
  <c r="A426" i="147"/>
  <c r="D425" i="147"/>
  <c r="A425" i="147"/>
  <c r="D424" i="147"/>
  <c r="A424" i="147"/>
  <c r="D423" i="147"/>
  <c r="A423" i="147"/>
  <c r="D422" i="147"/>
  <c r="A422" i="147"/>
  <c r="D421" i="147"/>
  <c r="A421" i="147"/>
  <c r="D420" i="147"/>
  <c r="A420" i="147"/>
  <c r="D419" i="147"/>
  <c r="A419" i="147"/>
  <c r="D418" i="147"/>
  <c r="A418" i="147"/>
  <c r="D417" i="147"/>
  <c r="A417" i="147"/>
  <c r="D416" i="147"/>
  <c r="A416" i="147"/>
  <c r="D415" i="147"/>
  <c r="A415" i="147"/>
  <c r="D414" i="147"/>
  <c r="A414" i="147"/>
  <c r="D413" i="147"/>
  <c r="A413" i="147"/>
  <c r="D412" i="147"/>
  <c r="A412" i="147"/>
  <c r="D411" i="147"/>
  <c r="A411" i="147"/>
  <c r="D410" i="147"/>
  <c r="A410" i="147"/>
  <c r="D409" i="147"/>
  <c r="A409" i="147"/>
  <c r="D408" i="147"/>
  <c r="A408" i="147"/>
  <c r="D407" i="147"/>
  <c r="A407" i="147"/>
  <c r="D406" i="147"/>
  <c r="A406" i="147"/>
  <c r="D405" i="147"/>
  <c r="A405" i="147"/>
  <c r="D404" i="147"/>
  <c r="A404" i="147"/>
  <c r="D403" i="147"/>
  <c r="A403" i="147"/>
  <c r="D402" i="147"/>
  <c r="A402" i="147"/>
  <c r="D401" i="147"/>
  <c r="A401" i="147"/>
  <c r="D400" i="147"/>
  <c r="A400" i="147"/>
  <c r="D399" i="147"/>
  <c r="A399" i="147"/>
  <c r="D398" i="147"/>
  <c r="A398" i="147"/>
  <c r="D397" i="147"/>
  <c r="A397" i="147"/>
  <c r="D396" i="147"/>
  <c r="A396" i="147"/>
  <c r="D395" i="147"/>
  <c r="A395" i="147"/>
  <c r="D394" i="147"/>
  <c r="A394" i="147"/>
  <c r="D393" i="147"/>
  <c r="A393" i="147"/>
  <c r="D392" i="147"/>
  <c r="A392" i="147"/>
  <c r="D391" i="147"/>
  <c r="A391" i="147"/>
  <c r="D390" i="147"/>
  <c r="A390" i="147"/>
  <c r="D389" i="147"/>
  <c r="A389" i="147"/>
  <c r="D388" i="147"/>
  <c r="A388" i="147"/>
  <c r="D387" i="147"/>
  <c r="A387" i="147"/>
  <c r="D386" i="147"/>
  <c r="A386" i="147"/>
  <c r="D385" i="147"/>
  <c r="A385" i="147"/>
  <c r="D384" i="147"/>
  <c r="A384" i="147"/>
  <c r="D383" i="147"/>
  <c r="A383" i="147"/>
  <c r="D382" i="147"/>
  <c r="A382" i="147"/>
  <c r="D381" i="147"/>
  <c r="A381" i="147"/>
  <c r="D380" i="147"/>
  <c r="A380" i="147"/>
  <c r="D379" i="147"/>
  <c r="A379" i="147"/>
  <c r="D378" i="147"/>
  <c r="A378" i="147"/>
  <c r="D377" i="147"/>
  <c r="A377" i="147"/>
  <c r="D376" i="147"/>
  <c r="A376" i="147"/>
  <c r="D375" i="147"/>
  <c r="A375" i="147"/>
  <c r="D374" i="147"/>
  <c r="A374" i="147"/>
  <c r="D373" i="147"/>
  <c r="A373" i="147"/>
  <c r="D372" i="147"/>
  <c r="A372" i="147"/>
  <c r="D371" i="147"/>
  <c r="A371" i="147"/>
  <c r="D370" i="147"/>
  <c r="A370" i="147"/>
  <c r="D369" i="147"/>
  <c r="A369" i="147"/>
  <c r="D368" i="147"/>
  <c r="A368" i="147"/>
  <c r="D367" i="147"/>
  <c r="A367" i="147"/>
  <c r="D366" i="147"/>
  <c r="A366" i="147"/>
  <c r="D365" i="147"/>
  <c r="A365" i="147"/>
  <c r="D364" i="147"/>
  <c r="A364" i="147"/>
  <c r="D363" i="147"/>
  <c r="A363" i="147"/>
  <c r="D362" i="147"/>
  <c r="A362" i="147"/>
  <c r="D361" i="147"/>
  <c r="A361" i="147"/>
  <c r="D360" i="147"/>
  <c r="A360" i="147"/>
  <c r="D359" i="147"/>
  <c r="A359" i="147"/>
  <c r="D358" i="147"/>
  <c r="A358" i="147"/>
  <c r="D357" i="147"/>
  <c r="A357" i="147"/>
  <c r="D356" i="147"/>
  <c r="A356" i="147"/>
  <c r="D355" i="147"/>
  <c r="A355" i="147"/>
  <c r="D354" i="147"/>
  <c r="A354" i="147"/>
  <c r="D353" i="147"/>
  <c r="A353" i="147"/>
  <c r="D352" i="147"/>
  <c r="A352" i="147"/>
  <c r="D351" i="147"/>
  <c r="A351" i="147"/>
  <c r="D350" i="147"/>
  <c r="A350" i="147"/>
  <c r="D349" i="147"/>
  <c r="A349" i="147"/>
  <c r="D348" i="147"/>
  <c r="A348" i="147"/>
  <c r="D347" i="147"/>
  <c r="A347" i="147"/>
  <c r="D346" i="147"/>
  <c r="A346" i="147"/>
  <c r="D345" i="147"/>
  <c r="A345" i="147"/>
  <c r="D344" i="147"/>
  <c r="A344" i="147"/>
  <c r="D343" i="147"/>
  <c r="A343" i="147"/>
  <c r="D342" i="147"/>
  <c r="A342" i="147"/>
  <c r="D341" i="147"/>
  <c r="A341" i="147"/>
  <c r="D340" i="147"/>
  <c r="A340" i="147"/>
  <c r="D339" i="147"/>
  <c r="A339" i="147"/>
  <c r="D338" i="147"/>
  <c r="A338" i="147"/>
  <c r="D337" i="147"/>
  <c r="A337" i="147"/>
  <c r="D336" i="147"/>
  <c r="A336" i="147"/>
  <c r="D335" i="147"/>
  <c r="A335" i="147"/>
  <c r="D334" i="147"/>
  <c r="A334" i="147"/>
  <c r="D333" i="147"/>
  <c r="A333" i="147"/>
  <c r="D332" i="147"/>
  <c r="A332" i="147"/>
  <c r="D331" i="147"/>
  <c r="A331" i="147"/>
  <c r="D330" i="147"/>
  <c r="A330" i="147"/>
  <c r="D329" i="147"/>
  <c r="A329" i="147"/>
  <c r="D328" i="147"/>
  <c r="A328" i="147"/>
  <c r="D327" i="147"/>
  <c r="A327" i="147"/>
  <c r="D326" i="147"/>
  <c r="A326" i="147"/>
  <c r="D325" i="147"/>
  <c r="A325" i="147"/>
  <c r="D324" i="147"/>
  <c r="A324" i="147"/>
  <c r="D323" i="147"/>
  <c r="A323" i="147"/>
  <c r="D322" i="147"/>
  <c r="A322" i="147"/>
  <c r="D321" i="147"/>
  <c r="A321" i="147"/>
  <c r="D320" i="147"/>
  <c r="A320" i="147"/>
  <c r="D319" i="147"/>
  <c r="A319" i="147"/>
  <c r="D318" i="147"/>
  <c r="A318" i="147"/>
  <c r="D317" i="147"/>
  <c r="A317" i="147"/>
  <c r="D316" i="147"/>
  <c r="A316" i="147"/>
  <c r="D315" i="147"/>
  <c r="A315" i="147"/>
  <c r="D314" i="147"/>
  <c r="A314" i="147"/>
  <c r="D313" i="147"/>
  <c r="A313" i="147"/>
  <c r="D312" i="147"/>
  <c r="A312" i="147"/>
  <c r="D311" i="147"/>
  <c r="A311" i="147"/>
  <c r="D310" i="147"/>
  <c r="A310" i="147"/>
  <c r="D309" i="147"/>
  <c r="A309" i="147"/>
  <c r="D308" i="147"/>
  <c r="A308" i="147"/>
  <c r="D307" i="147"/>
  <c r="A307" i="147"/>
  <c r="D306" i="147"/>
  <c r="A306" i="147"/>
  <c r="D305" i="147"/>
  <c r="A305" i="147"/>
  <c r="D304" i="147"/>
  <c r="A304" i="147"/>
  <c r="D303" i="147"/>
  <c r="A303" i="147"/>
  <c r="D302" i="147"/>
  <c r="A302" i="147"/>
  <c r="D301" i="147"/>
  <c r="A301" i="147"/>
  <c r="D300" i="147"/>
  <c r="A300" i="147"/>
  <c r="D299" i="147"/>
  <c r="A299" i="147"/>
  <c r="D298" i="147"/>
  <c r="A298" i="147"/>
  <c r="D297" i="147"/>
  <c r="A297" i="147"/>
  <c r="D296" i="147"/>
  <c r="A296" i="147"/>
  <c r="D295" i="147"/>
  <c r="A295" i="147"/>
  <c r="D294" i="147"/>
  <c r="A294" i="147"/>
  <c r="D293" i="147"/>
  <c r="A293" i="147"/>
  <c r="D292" i="147"/>
  <c r="A292" i="147"/>
  <c r="D291" i="147"/>
  <c r="A291" i="147"/>
  <c r="D290" i="147"/>
  <c r="A290" i="147"/>
  <c r="D289" i="147"/>
  <c r="A289" i="147"/>
  <c r="D288" i="147"/>
  <c r="A288" i="147"/>
  <c r="D287" i="147"/>
  <c r="A287" i="147"/>
  <c r="D286" i="147"/>
  <c r="A286" i="147"/>
  <c r="D285" i="147"/>
  <c r="A285" i="147"/>
  <c r="D284" i="147"/>
  <c r="A284" i="147"/>
  <c r="D283" i="147"/>
  <c r="A283" i="147"/>
  <c r="D282" i="147"/>
  <c r="A282" i="147"/>
  <c r="D281" i="147"/>
  <c r="A281" i="147"/>
  <c r="D280" i="147"/>
  <c r="A280" i="147"/>
  <c r="D279" i="147"/>
  <c r="A279" i="147"/>
  <c r="D278" i="147"/>
  <c r="A278" i="147"/>
  <c r="D277" i="147"/>
  <c r="A277" i="147"/>
  <c r="D276" i="147"/>
  <c r="A276" i="147"/>
  <c r="D275" i="147"/>
  <c r="A275" i="147"/>
  <c r="D274" i="147"/>
  <c r="A274" i="147"/>
  <c r="D273" i="147"/>
  <c r="A273" i="147"/>
  <c r="D272" i="147"/>
  <c r="A272" i="147"/>
  <c r="D271" i="147"/>
  <c r="A271" i="147"/>
  <c r="D270" i="147"/>
  <c r="A270" i="147"/>
  <c r="D269" i="147"/>
  <c r="A269" i="147"/>
  <c r="D268" i="147"/>
  <c r="A268" i="147"/>
  <c r="D267" i="147"/>
  <c r="A267" i="147"/>
  <c r="D266" i="147"/>
  <c r="A266" i="147"/>
  <c r="D265" i="147"/>
  <c r="A265" i="147"/>
  <c r="D264" i="147"/>
  <c r="A264" i="147"/>
  <c r="D263" i="147"/>
  <c r="A263" i="147"/>
  <c r="D262" i="147"/>
  <c r="A262" i="147"/>
  <c r="D261" i="147"/>
  <c r="A261" i="147"/>
  <c r="D260" i="147"/>
  <c r="A260" i="147"/>
  <c r="D259" i="147"/>
  <c r="A259" i="147"/>
  <c r="D258" i="147"/>
  <c r="A258" i="147"/>
  <c r="D257" i="147"/>
  <c r="A257" i="147"/>
  <c r="D256" i="147"/>
  <c r="A256" i="147"/>
  <c r="D255" i="147"/>
  <c r="A255" i="147"/>
  <c r="D254" i="147"/>
  <c r="A254" i="147"/>
  <c r="D253" i="147"/>
  <c r="A253" i="147"/>
  <c r="D252" i="147"/>
  <c r="A252" i="147"/>
  <c r="D251" i="147"/>
  <c r="A251" i="147"/>
  <c r="D250" i="147"/>
  <c r="A250" i="147"/>
  <c r="D249" i="147"/>
  <c r="A249" i="147"/>
  <c r="D248" i="147"/>
  <c r="A248" i="147"/>
  <c r="D247" i="147"/>
  <c r="A247" i="147"/>
  <c r="D246" i="147"/>
  <c r="A246" i="147"/>
  <c r="D245" i="147"/>
  <c r="A245" i="147"/>
  <c r="D244" i="147"/>
  <c r="A244" i="147"/>
  <c r="D243" i="147"/>
  <c r="A243" i="147"/>
  <c r="D242" i="147"/>
  <c r="A242" i="147"/>
  <c r="D241" i="147"/>
  <c r="A241" i="147"/>
  <c r="D240" i="147"/>
  <c r="A240" i="147"/>
  <c r="D239" i="147"/>
  <c r="A239" i="147"/>
  <c r="D238" i="147"/>
  <c r="A238" i="147"/>
  <c r="D237" i="147"/>
  <c r="A237" i="147"/>
  <c r="D236" i="147"/>
  <c r="A236" i="147"/>
  <c r="D235" i="147"/>
  <c r="A235" i="147"/>
  <c r="D234" i="147"/>
  <c r="A234" i="147"/>
  <c r="D233" i="147"/>
  <c r="A233" i="147"/>
  <c r="D232" i="147"/>
  <c r="A232" i="147"/>
  <c r="D231" i="147"/>
  <c r="A231" i="147"/>
  <c r="D230" i="147"/>
  <c r="A230" i="147"/>
  <c r="D229" i="147"/>
  <c r="A229" i="147"/>
  <c r="D228" i="147"/>
  <c r="A228" i="147"/>
  <c r="D227" i="147"/>
  <c r="A227" i="147"/>
  <c r="D226" i="147"/>
  <c r="A226" i="147"/>
  <c r="D225" i="147"/>
  <c r="A225" i="147"/>
  <c r="D224" i="147"/>
  <c r="A224" i="147"/>
  <c r="D223" i="147"/>
  <c r="A223" i="147"/>
  <c r="D222" i="147"/>
  <c r="A222" i="147"/>
  <c r="D221" i="147"/>
  <c r="A221" i="147"/>
  <c r="D220" i="147"/>
  <c r="A220" i="147"/>
  <c r="D219" i="147"/>
  <c r="A219" i="147"/>
  <c r="D218" i="147"/>
  <c r="A218" i="147"/>
  <c r="D217" i="147"/>
  <c r="A217" i="147"/>
  <c r="D216" i="147"/>
  <c r="A216" i="147"/>
  <c r="D215" i="147"/>
  <c r="A215" i="147"/>
  <c r="D214" i="147"/>
  <c r="A214" i="147"/>
  <c r="D213" i="147"/>
  <c r="A213" i="147"/>
  <c r="D212" i="147"/>
  <c r="A212" i="147"/>
  <c r="D211" i="147"/>
  <c r="A211" i="147"/>
  <c r="D210" i="147"/>
  <c r="A210" i="147"/>
  <c r="D209" i="147"/>
  <c r="A209" i="147"/>
  <c r="D208" i="147"/>
  <c r="A208" i="147"/>
  <c r="D207" i="147"/>
  <c r="A207" i="147"/>
  <c r="D206" i="147"/>
  <c r="A206" i="147"/>
  <c r="D205" i="147"/>
  <c r="A205" i="147"/>
  <c r="D204" i="147"/>
  <c r="A204" i="147"/>
  <c r="D203" i="147"/>
  <c r="A203" i="147"/>
  <c r="D202" i="147"/>
  <c r="A202" i="147"/>
  <c r="D201" i="147"/>
  <c r="A201" i="147"/>
  <c r="D200" i="147"/>
  <c r="A200" i="147"/>
  <c r="D199" i="147"/>
  <c r="A199" i="147"/>
  <c r="D198" i="147"/>
  <c r="A198" i="147"/>
  <c r="D197" i="147"/>
  <c r="A197" i="147"/>
  <c r="D196" i="147"/>
  <c r="A196" i="147"/>
  <c r="D195" i="147"/>
  <c r="A195" i="147"/>
  <c r="D194" i="147"/>
  <c r="A194" i="147"/>
  <c r="D193" i="147"/>
  <c r="A193" i="147"/>
  <c r="D192" i="147"/>
  <c r="A192" i="147"/>
  <c r="D191" i="147"/>
  <c r="A191" i="147"/>
  <c r="D190" i="147"/>
  <c r="A190" i="147"/>
  <c r="D189" i="147"/>
  <c r="A189" i="147"/>
  <c r="D188" i="147"/>
  <c r="A188" i="147"/>
  <c r="D187" i="147"/>
  <c r="A187" i="147"/>
  <c r="D186" i="147"/>
  <c r="A186" i="147"/>
  <c r="D185" i="147"/>
  <c r="A185" i="147"/>
  <c r="D184" i="147"/>
  <c r="A184" i="147"/>
  <c r="D183" i="147"/>
  <c r="A183" i="147"/>
  <c r="D182" i="147"/>
  <c r="A182" i="147"/>
  <c r="D181" i="147"/>
  <c r="A181" i="147"/>
  <c r="D180" i="147"/>
  <c r="A180" i="147"/>
  <c r="D179" i="147"/>
  <c r="A179" i="147"/>
  <c r="D178" i="147"/>
  <c r="A178" i="147"/>
  <c r="D177" i="147"/>
  <c r="A177" i="147"/>
  <c r="D176" i="147"/>
  <c r="A176" i="147"/>
  <c r="D175" i="147"/>
  <c r="A175" i="147"/>
  <c r="D174" i="147"/>
  <c r="A174" i="147"/>
  <c r="D173" i="147"/>
  <c r="A173" i="147"/>
  <c r="D172" i="147"/>
  <c r="A172" i="147"/>
  <c r="D171" i="147"/>
  <c r="A171" i="147"/>
  <c r="D170" i="147"/>
  <c r="A170" i="147"/>
  <c r="D169" i="147"/>
  <c r="A169" i="147"/>
  <c r="D168" i="147"/>
  <c r="A168" i="147"/>
  <c r="D167" i="147"/>
  <c r="A167" i="147"/>
  <c r="D166" i="147"/>
  <c r="A166" i="147"/>
  <c r="D165" i="147"/>
  <c r="A165" i="147"/>
  <c r="D164" i="147"/>
  <c r="A164" i="147"/>
  <c r="D163" i="147"/>
  <c r="A163" i="147"/>
  <c r="D162" i="147"/>
  <c r="A162" i="147"/>
  <c r="D161" i="147"/>
  <c r="A161" i="147"/>
  <c r="D160" i="147"/>
  <c r="A160" i="147"/>
  <c r="D159" i="147"/>
  <c r="A159" i="147"/>
  <c r="D158" i="147"/>
  <c r="A158" i="147"/>
  <c r="D157" i="147"/>
  <c r="A157" i="147"/>
  <c r="D156" i="147"/>
  <c r="A156" i="147"/>
  <c r="D155" i="147"/>
  <c r="A155" i="147"/>
  <c r="D154" i="147"/>
  <c r="A154" i="147"/>
  <c r="D153" i="147"/>
  <c r="A153" i="147"/>
  <c r="D152" i="147"/>
  <c r="A152" i="147"/>
  <c r="D151" i="147"/>
  <c r="A151" i="147"/>
  <c r="D150" i="147"/>
  <c r="A150" i="147"/>
  <c r="D149" i="147"/>
  <c r="A149" i="147"/>
  <c r="D148" i="147"/>
  <c r="A148" i="147"/>
  <c r="D147" i="147"/>
  <c r="A147" i="147"/>
  <c r="D146" i="147"/>
  <c r="A146" i="147"/>
  <c r="D145" i="147"/>
  <c r="A145" i="147"/>
  <c r="D144" i="147"/>
  <c r="A144" i="147"/>
  <c r="D143" i="147"/>
  <c r="A143" i="147"/>
  <c r="D142" i="147"/>
  <c r="A142" i="147"/>
  <c r="D141" i="147"/>
  <c r="A141" i="147"/>
  <c r="D140" i="147"/>
  <c r="A140" i="147"/>
  <c r="D139" i="147"/>
  <c r="A139" i="147"/>
  <c r="D138" i="147"/>
  <c r="A138" i="147"/>
  <c r="D137" i="147"/>
  <c r="A137" i="147"/>
  <c r="D136" i="147"/>
  <c r="A136" i="147"/>
  <c r="D135" i="147"/>
  <c r="A135" i="147"/>
  <c r="D134" i="147"/>
  <c r="A134" i="147"/>
  <c r="D133" i="147"/>
  <c r="A133" i="147"/>
  <c r="D132" i="147"/>
  <c r="A132" i="147"/>
  <c r="D131" i="147"/>
  <c r="A131" i="147"/>
  <c r="D130" i="147"/>
  <c r="A130" i="147"/>
  <c r="D129" i="147"/>
  <c r="A129" i="147"/>
  <c r="D128" i="147"/>
  <c r="A128" i="147"/>
  <c r="D127" i="147"/>
  <c r="A127" i="147"/>
  <c r="D126" i="147"/>
  <c r="A126" i="147"/>
  <c r="D125" i="147"/>
  <c r="A125" i="147"/>
  <c r="D124" i="147"/>
  <c r="A124" i="147"/>
  <c r="D123" i="147"/>
  <c r="A123" i="147"/>
  <c r="D122" i="147"/>
  <c r="A122" i="147"/>
  <c r="D121" i="147"/>
  <c r="A121" i="147"/>
  <c r="D120" i="147"/>
  <c r="A120" i="147"/>
  <c r="D119" i="147"/>
  <c r="A119" i="147"/>
  <c r="D118" i="147"/>
  <c r="A118" i="147"/>
  <c r="D117" i="147"/>
  <c r="A117" i="147"/>
  <c r="D116" i="147"/>
  <c r="A116" i="147"/>
  <c r="D115" i="147"/>
  <c r="A115" i="147"/>
  <c r="D114" i="147"/>
  <c r="A114" i="147"/>
  <c r="D113" i="147"/>
  <c r="A113" i="147"/>
  <c r="D112" i="147"/>
  <c r="A112" i="147"/>
  <c r="D111" i="147"/>
  <c r="A111" i="147"/>
  <c r="D110" i="147"/>
  <c r="A110" i="147"/>
  <c r="AH109" i="147"/>
  <c r="S109" i="147"/>
  <c r="D109" i="147"/>
  <c r="A109" i="147"/>
  <c r="AH108" i="147"/>
  <c r="S108" i="147"/>
  <c r="D108" i="147"/>
  <c r="A108" i="147"/>
  <c r="AH107" i="147"/>
  <c r="S107" i="147"/>
  <c r="D107" i="147"/>
  <c r="A107" i="147"/>
  <c r="AH106" i="147"/>
  <c r="S106" i="147"/>
  <c r="D106" i="147"/>
  <c r="A106" i="147"/>
  <c r="AH105" i="147"/>
  <c r="S105" i="147"/>
  <c r="D105" i="147"/>
  <c r="A105" i="147"/>
  <c r="AH104" i="147"/>
  <c r="S104" i="147"/>
  <c r="D104" i="147"/>
  <c r="A104" i="147"/>
  <c r="AH103" i="147"/>
  <c r="S103" i="147"/>
  <c r="D103" i="147"/>
  <c r="A103" i="147"/>
  <c r="S102" i="147"/>
  <c r="D102" i="147"/>
  <c r="A102" i="147"/>
  <c r="AH101" i="147"/>
  <c r="S101" i="147"/>
  <c r="D101" i="147"/>
  <c r="A101" i="147"/>
  <c r="S100" i="147"/>
  <c r="D100" i="147"/>
  <c r="A100" i="147"/>
  <c r="AH99" i="147"/>
  <c r="S99" i="147"/>
  <c r="D99" i="147"/>
  <c r="A99" i="147"/>
  <c r="S98" i="147"/>
  <c r="D98" i="147"/>
  <c r="A98" i="147"/>
  <c r="S97" i="147"/>
  <c r="D97" i="147"/>
  <c r="A97" i="147"/>
  <c r="S96" i="147"/>
  <c r="D96" i="147"/>
  <c r="A96" i="147"/>
  <c r="AH95" i="147"/>
  <c r="S95" i="147"/>
  <c r="D95" i="147"/>
  <c r="A95" i="147"/>
  <c r="AH94" i="147"/>
  <c r="S94" i="147"/>
  <c r="D94" i="147"/>
  <c r="A94" i="147"/>
  <c r="AH93" i="147"/>
  <c r="S93" i="147"/>
  <c r="D93" i="147"/>
  <c r="A93" i="147"/>
  <c r="S92" i="147"/>
  <c r="D92" i="147"/>
  <c r="A92" i="147"/>
  <c r="AH91" i="147"/>
  <c r="S91" i="147"/>
  <c r="D91" i="147"/>
  <c r="A91" i="147"/>
  <c r="S90" i="147"/>
  <c r="D90" i="147"/>
  <c r="A90" i="147"/>
  <c r="S89" i="147"/>
  <c r="D89" i="147"/>
  <c r="A89" i="147"/>
  <c r="S88" i="147"/>
  <c r="D88" i="147"/>
  <c r="A88" i="147"/>
  <c r="AH87" i="147"/>
  <c r="S87" i="147"/>
  <c r="D87" i="147"/>
  <c r="A87" i="147"/>
  <c r="S86" i="147"/>
  <c r="D86" i="147"/>
  <c r="A86" i="147"/>
  <c r="AH85" i="147"/>
  <c r="S85" i="147"/>
  <c r="D85" i="147"/>
  <c r="A85" i="147"/>
  <c r="AH84" i="147"/>
  <c r="S84" i="147"/>
  <c r="D84" i="147"/>
  <c r="A84" i="147"/>
  <c r="AH83" i="147"/>
  <c r="S83" i="147"/>
  <c r="D83" i="147"/>
  <c r="A83" i="147"/>
  <c r="S82" i="147"/>
  <c r="D82" i="147"/>
  <c r="A82" i="147"/>
  <c r="AH81" i="147"/>
  <c r="S81" i="147"/>
  <c r="D81" i="147"/>
  <c r="A81" i="147"/>
  <c r="S80" i="147"/>
  <c r="D80" i="147"/>
  <c r="A80" i="147"/>
  <c r="AH79" i="147"/>
  <c r="S79" i="147"/>
  <c r="D79" i="147"/>
  <c r="A79" i="147"/>
  <c r="S78" i="147"/>
  <c r="D78" i="147"/>
  <c r="A78" i="147"/>
  <c r="AH77" i="147"/>
  <c r="S77" i="147"/>
  <c r="D77" i="147"/>
  <c r="A77" i="147"/>
  <c r="S76" i="147"/>
  <c r="D76" i="147"/>
  <c r="A76" i="147"/>
  <c r="S75" i="147"/>
  <c r="D75" i="147"/>
  <c r="A75" i="147"/>
  <c r="S74" i="147"/>
  <c r="D74" i="147"/>
  <c r="A74" i="147"/>
  <c r="AH73" i="147"/>
  <c r="S73" i="147"/>
  <c r="D73" i="147"/>
  <c r="A73" i="147"/>
  <c r="S72" i="147"/>
  <c r="D72" i="147"/>
  <c r="A72" i="147"/>
  <c r="AH71" i="147"/>
  <c r="S71" i="147"/>
  <c r="D71" i="147"/>
  <c r="A71" i="147"/>
  <c r="AH70" i="147"/>
  <c r="S70" i="147"/>
  <c r="D70" i="147"/>
  <c r="A70" i="147"/>
  <c r="AH69" i="147"/>
  <c r="S69" i="147"/>
  <c r="D69" i="147"/>
  <c r="A69" i="147"/>
  <c r="S68" i="147"/>
  <c r="D68" i="147"/>
  <c r="A68" i="147"/>
  <c r="S67" i="147"/>
  <c r="D67" i="147"/>
  <c r="A67" i="147"/>
  <c r="S66" i="147"/>
  <c r="D66" i="147"/>
  <c r="A66" i="147"/>
  <c r="AH65" i="147"/>
  <c r="S65" i="147"/>
  <c r="D65" i="147"/>
  <c r="A65" i="147"/>
  <c r="S64" i="147"/>
  <c r="D64" i="147"/>
  <c r="A64" i="147"/>
  <c r="AH63" i="147"/>
  <c r="S63" i="147"/>
  <c r="D63" i="147"/>
  <c r="A63" i="147"/>
  <c r="S62" i="147"/>
  <c r="D62" i="147"/>
  <c r="A62" i="147"/>
  <c r="AH61" i="147"/>
  <c r="S61" i="147"/>
  <c r="D61" i="147"/>
  <c r="A61" i="147"/>
  <c r="S60" i="147"/>
  <c r="D60" i="147"/>
  <c r="A60" i="147"/>
  <c r="S59" i="147"/>
  <c r="D59" i="147"/>
  <c r="A59" i="147"/>
  <c r="S58" i="147"/>
  <c r="D58" i="147"/>
  <c r="A58" i="147"/>
  <c r="AH57" i="147"/>
  <c r="S57" i="147"/>
  <c r="D57" i="147"/>
  <c r="A57" i="147"/>
  <c r="S56" i="147"/>
  <c r="D56" i="147"/>
  <c r="A56" i="147"/>
  <c r="AH55" i="147"/>
  <c r="S55" i="147"/>
  <c r="D55" i="147"/>
  <c r="A55" i="147"/>
  <c r="S54" i="147"/>
  <c r="D54" i="147"/>
  <c r="A54" i="147"/>
  <c r="AH53" i="147"/>
  <c r="S53" i="147"/>
  <c r="D53" i="147"/>
  <c r="A53" i="147"/>
  <c r="S52" i="147"/>
  <c r="D52" i="147"/>
  <c r="A52" i="147"/>
  <c r="D51" i="147"/>
  <c r="A51" i="147"/>
  <c r="D50" i="147"/>
  <c r="A50" i="147"/>
  <c r="D49" i="147"/>
  <c r="A49" i="147"/>
  <c r="D48" i="147"/>
  <c r="A48" i="147"/>
  <c r="D47" i="147"/>
  <c r="A47" i="147"/>
  <c r="D46" i="147"/>
  <c r="A46" i="147"/>
  <c r="D45" i="147"/>
  <c r="A45" i="147"/>
  <c r="D44" i="147"/>
  <c r="A44" i="147"/>
  <c r="D43" i="147"/>
  <c r="A43" i="147"/>
  <c r="D42" i="147"/>
  <c r="A42" i="147"/>
  <c r="D41" i="147"/>
  <c r="A41" i="147"/>
  <c r="D40" i="147"/>
  <c r="A40" i="147"/>
  <c r="D39" i="147"/>
  <c r="A39" i="147"/>
  <c r="D38" i="147"/>
  <c r="A38" i="147"/>
  <c r="D37" i="147"/>
  <c r="A37" i="147"/>
  <c r="D36" i="147"/>
  <c r="A36" i="147"/>
  <c r="D35" i="147"/>
  <c r="A35" i="147"/>
  <c r="D34" i="147"/>
  <c r="A34" i="147"/>
  <c r="D33" i="147"/>
  <c r="A33" i="147"/>
  <c r="D32" i="147"/>
  <c r="A32" i="147"/>
  <c r="D31" i="147"/>
  <c r="A31" i="147"/>
  <c r="D30" i="147"/>
  <c r="A30" i="147"/>
  <c r="D29" i="147"/>
  <c r="A29" i="147"/>
  <c r="D28" i="147"/>
  <c r="A28" i="147"/>
  <c r="D27" i="147"/>
  <c r="A27" i="147"/>
  <c r="D26" i="147"/>
  <c r="A26" i="147"/>
  <c r="D25" i="147"/>
  <c r="A25" i="147"/>
  <c r="D24" i="147"/>
  <c r="A24" i="147"/>
  <c r="D23" i="147"/>
  <c r="A23" i="147"/>
  <c r="D22" i="147"/>
  <c r="A22" i="147"/>
  <c r="D21" i="147"/>
  <c r="A21" i="147"/>
  <c r="D20" i="147"/>
  <c r="A20" i="147"/>
  <c r="D19" i="147"/>
  <c r="A19" i="147"/>
  <c r="D18" i="147"/>
  <c r="A18" i="147"/>
  <c r="D17" i="147"/>
  <c r="A17" i="147"/>
  <c r="S16" i="147"/>
  <c r="D16" i="147"/>
  <c r="AH16" i="147" s="1"/>
  <c r="A16" i="147"/>
  <c r="A1143" i="146"/>
  <c r="A1142" i="146"/>
  <c r="A1141" i="146"/>
  <c r="A1140" i="146"/>
  <c r="A1139" i="146"/>
  <c r="A1138" i="146"/>
  <c r="A1137" i="146"/>
  <c r="A1136" i="146"/>
  <c r="A1135" i="146"/>
  <c r="A1134" i="146"/>
  <c r="A1133" i="146"/>
  <c r="A1132" i="146"/>
  <c r="A1131" i="146"/>
  <c r="A1130" i="146"/>
  <c r="A1129" i="146"/>
  <c r="A1128" i="146"/>
  <c r="A1127" i="146"/>
  <c r="A1126" i="146"/>
  <c r="A1125" i="146"/>
  <c r="A1124" i="146"/>
  <c r="A1123" i="146"/>
  <c r="A1122" i="146"/>
  <c r="A1121" i="146"/>
  <c r="A1120" i="146"/>
  <c r="A1119" i="146"/>
  <c r="A1118" i="146"/>
  <c r="A1117" i="146"/>
  <c r="A1116" i="146"/>
  <c r="A1115" i="146"/>
  <c r="A1114" i="146"/>
  <c r="A1113" i="146"/>
  <c r="A1112" i="146"/>
  <c r="A1111" i="146"/>
  <c r="A1110" i="146"/>
  <c r="A1109" i="146"/>
  <c r="A1108" i="146"/>
  <c r="A1107" i="146"/>
  <c r="A1106" i="146"/>
  <c r="A1105" i="146"/>
  <c r="A1104" i="146"/>
  <c r="A1103" i="146"/>
  <c r="A1102" i="146"/>
  <c r="A1101" i="146"/>
  <c r="A1100" i="146"/>
  <c r="A1099" i="146"/>
  <c r="A1098" i="146"/>
  <c r="A1097" i="146"/>
  <c r="A1096" i="146"/>
  <c r="A1095" i="146"/>
  <c r="A1094" i="146"/>
  <c r="A1093" i="146"/>
  <c r="A1092" i="146"/>
  <c r="A1091" i="146"/>
  <c r="A1090" i="146"/>
  <c r="A1089" i="146"/>
  <c r="A1088" i="146"/>
  <c r="A1087" i="146"/>
  <c r="A1086" i="146"/>
  <c r="A1085" i="146"/>
  <c r="A1084" i="146"/>
  <c r="A1083" i="146"/>
  <c r="A1082" i="146"/>
  <c r="A1081" i="146"/>
  <c r="A1080" i="146"/>
  <c r="A1079" i="146"/>
  <c r="A1078" i="146"/>
  <c r="A1077" i="146"/>
  <c r="A1076" i="146"/>
  <c r="A1075" i="146"/>
  <c r="A1074" i="146"/>
  <c r="A1073" i="146"/>
  <c r="A1072" i="146"/>
  <c r="A1071" i="146"/>
  <c r="A1070" i="146"/>
  <c r="A1069" i="146"/>
  <c r="A1068" i="146"/>
  <c r="A1067" i="146"/>
  <c r="A1066" i="146"/>
  <c r="A1065" i="146"/>
  <c r="A1064" i="146"/>
  <c r="A1063" i="146"/>
  <c r="A1062" i="146"/>
  <c r="A1061" i="146"/>
  <c r="A1060" i="146"/>
  <c r="A1059" i="146"/>
  <c r="A1058" i="146"/>
  <c r="A1057" i="146"/>
  <c r="A1056" i="146"/>
  <c r="D1055" i="146"/>
  <c r="A1055" i="146"/>
  <c r="D1054" i="146"/>
  <c r="A1054" i="146"/>
  <c r="D1053" i="146"/>
  <c r="A1053" i="146"/>
  <c r="D1052" i="146"/>
  <c r="A1052" i="146"/>
  <c r="D1051" i="146"/>
  <c r="A1051" i="146"/>
  <c r="D1050" i="146"/>
  <c r="A1050" i="146"/>
  <c r="D1049" i="146"/>
  <c r="A1049" i="146"/>
  <c r="D1048" i="146"/>
  <c r="A1048" i="146"/>
  <c r="D1047" i="146"/>
  <c r="A1047" i="146"/>
  <c r="D1046" i="146"/>
  <c r="A1046" i="146"/>
  <c r="D1045" i="146"/>
  <c r="A1045" i="146"/>
  <c r="D1044" i="146"/>
  <c r="A1044" i="146"/>
  <c r="D1043" i="146"/>
  <c r="A1043" i="146"/>
  <c r="D1042" i="146"/>
  <c r="A1042" i="146"/>
  <c r="D1041" i="146"/>
  <c r="A1041" i="146"/>
  <c r="D1040" i="146"/>
  <c r="A1040" i="146"/>
  <c r="D1039" i="146"/>
  <c r="A1039" i="146"/>
  <c r="D1038" i="146"/>
  <c r="A1038" i="146"/>
  <c r="D1037" i="146"/>
  <c r="A1037" i="146"/>
  <c r="D1036" i="146"/>
  <c r="A1036" i="146"/>
  <c r="D1035" i="146"/>
  <c r="A1035" i="146"/>
  <c r="D1034" i="146"/>
  <c r="A1034" i="146"/>
  <c r="D1033" i="146"/>
  <c r="A1033" i="146"/>
  <c r="D1032" i="146"/>
  <c r="A1032" i="146"/>
  <c r="D1031" i="146"/>
  <c r="A1031" i="146"/>
  <c r="D1030" i="146"/>
  <c r="A1030" i="146"/>
  <c r="D1029" i="146"/>
  <c r="A1029" i="146"/>
  <c r="D1028" i="146"/>
  <c r="A1028" i="146"/>
  <c r="D1027" i="146"/>
  <c r="A1027" i="146"/>
  <c r="D1026" i="146"/>
  <c r="A1026" i="146"/>
  <c r="D1025" i="146"/>
  <c r="A1025" i="146"/>
  <c r="D1024" i="146"/>
  <c r="A1024" i="146"/>
  <c r="D1023" i="146"/>
  <c r="A1023" i="146"/>
  <c r="D1022" i="146"/>
  <c r="A1022" i="146"/>
  <c r="D1021" i="146"/>
  <c r="A1021" i="146"/>
  <c r="D1020" i="146"/>
  <c r="A1020" i="146"/>
  <c r="D1019" i="146"/>
  <c r="A1019" i="146"/>
  <c r="D1018" i="146"/>
  <c r="A1018" i="146"/>
  <c r="D1017" i="146"/>
  <c r="A1017" i="146"/>
  <c r="D1016" i="146"/>
  <c r="A1016" i="146"/>
  <c r="D1015" i="146"/>
  <c r="A1015" i="146"/>
  <c r="D1014" i="146"/>
  <c r="A1014" i="146"/>
  <c r="D1013" i="146"/>
  <c r="A1013" i="146"/>
  <c r="D1012" i="146"/>
  <c r="A1012" i="146"/>
  <c r="D1011" i="146"/>
  <c r="A1011" i="146"/>
  <c r="D1010" i="146"/>
  <c r="A1010" i="146"/>
  <c r="D1009" i="146"/>
  <c r="A1009" i="146"/>
  <c r="D1008" i="146"/>
  <c r="A1008" i="146"/>
  <c r="D1007" i="146"/>
  <c r="A1007" i="146"/>
  <c r="D1006" i="146"/>
  <c r="A1006" i="146"/>
  <c r="D1005" i="146"/>
  <c r="A1005" i="146"/>
  <c r="D1004" i="146"/>
  <c r="A1004" i="146"/>
  <c r="D1003" i="146"/>
  <c r="A1003" i="146"/>
  <c r="D1002" i="146"/>
  <c r="A1002" i="146"/>
  <c r="D1001" i="146"/>
  <c r="A1001" i="146"/>
  <c r="D1000" i="146"/>
  <c r="A1000" i="146"/>
  <c r="D999" i="146"/>
  <c r="A999" i="146"/>
  <c r="D998" i="146"/>
  <c r="A998" i="146"/>
  <c r="D997" i="146"/>
  <c r="A997" i="146"/>
  <c r="D996" i="146"/>
  <c r="A996" i="146"/>
  <c r="D995" i="146"/>
  <c r="A995" i="146"/>
  <c r="D994" i="146"/>
  <c r="A994" i="146"/>
  <c r="D993" i="146"/>
  <c r="A993" i="146"/>
  <c r="D992" i="146"/>
  <c r="A992" i="146"/>
  <c r="D991" i="146"/>
  <c r="A991" i="146"/>
  <c r="D990" i="146"/>
  <c r="A990" i="146"/>
  <c r="D989" i="146"/>
  <c r="A989" i="146"/>
  <c r="D988" i="146"/>
  <c r="A988" i="146"/>
  <c r="D987" i="146"/>
  <c r="A987" i="146"/>
  <c r="D986" i="146"/>
  <c r="A986" i="146"/>
  <c r="D985" i="146"/>
  <c r="A985" i="146"/>
  <c r="D984" i="146"/>
  <c r="A984" i="146"/>
  <c r="D983" i="146"/>
  <c r="A983" i="146"/>
  <c r="D982" i="146"/>
  <c r="A982" i="146"/>
  <c r="D981" i="146"/>
  <c r="A981" i="146"/>
  <c r="D980" i="146"/>
  <c r="A980" i="146"/>
  <c r="D979" i="146"/>
  <c r="A979" i="146"/>
  <c r="D978" i="146"/>
  <c r="A978" i="146"/>
  <c r="D977" i="146"/>
  <c r="A977" i="146"/>
  <c r="D976" i="146"/>
  <c r="A976" i="146"/>
  <c r="D975" i="146"/>
  <c r="A975" i="146"/>
  <c r="D974" i="146"/>
  <c r="A974" i="146"/>
  <c r="D973" i="146"/>
  <c r="A973" i="146"/>
  <c r="D972" i="146"/>
  <c r="A972" i="146"/>
  <c r="D971" i="146"/>
  <c r="A971" i="146"/>
  <c r="D970" i="146"/>
  <c r="A970" i="146"/>
  <c r="D969" i="146"/>
  <c r="A969" i="146"/>
  <c r="D968" i="146"/>
  <c r="A968" i="146"/>
  <c r="D967" i="146"/>
  <c r="A967" i="146"/>
  <c r="D966" i="146"/>
  <c r="A966" i="146"/>
  <c r="D965" i="146"/>
  <c r="A965" i="146"/>
  <c r="D964" i="146"/>
  <c r="A964" i="146"/>
  <c r="D963" i="146"/>
  <c r="A963" i="146"/>
  <c r="D962" i="146"/>
  <c r="A962" i="146"/>
  <c r="D961" i="146"/>
  <c r="A961" i="146"/>
  <c r="D960" i="146"/>
  <c r="A960" i="146"/>
  <c r="D959" i="146"/>
  <c r="A959" i="146"/>
  <c r="D958" i="146"/>
  <c r="A958" i="146"/>
  <c r="D957" i="146"/>
  <c r="A957" i="146"/>
  <c r="D956" i="146"/>
  <c r="A956" i="146"/>
  <c r="D955" i="146"/>
  <c r="A955" i="146"/>
  <c r="D954" i="146"/>
  <c r="A954" i="146"/>
  <c r="D953" i="146"/>
  <c r="A953" i="146"/>
  <c r="D952" i="146"/>
  <c r="A952" i="146"/>
  <c r="D951" i="146"/>
  <c r="A951" i="146"/>
  <c r="D950" i="146"/>
  <c r="A950" i="146"/>
  <c r="D949" i="146"/>
  <c r="A949" i="146"/>
  <c r="D948" i="146"/>
  <c r="A948" i="146"/>
  <c r="D947" i="146"/>
  <c r="A947" i="146"/>
  <c r="D946" i="146"/>
  <c r="A946" i="146"/>
  <c r="D945" i="146"/>
  <c r="A945" i="146"/>
  <c r="D944" i="146"/>
  <c r="A944" i="146"/>
  <c r="D943" i="146"/>
  <c r="A943" i="146"/>
  <c r="D942" i="146"/>
  <c r="A942" i="146"/>
  <c r="D941" i="146"/>
  <c r="A941" i="146"/>
  <c r="D940" i="146"/>
  <c r="A940" i="146"/>
  <c r="D939" i="146"/>
  <c r="A939" i="146"/>
  <c r="D938" i="146"/>
  <c r="A938" i="146"/>
  <c r="D937" i="146"/>
  <c r="A937" i="146"/>
  <c r="D936" i="146"/>
  <c r="A936" i="146"/>
  <c r="D935" i="146"/>
  <c r="A935" i="146"/>
  <c r="D934" i="146"/>
  <c r="A934" i="146"/>
  <c r="D933" i="146"/>
  <c r="A933" i="146"/>
  <c r="D932" i="146"/>
  <c r="A932" i="146"/>
  <c r="D931" i="146"/>
  <c r="A931" i="146"/>
  <c r="D930" i="146"/>
  <c r="A930" i="146"/>
  <c r="D929" i="146"/>
  <c r="A929" i="146"/>
  <c r="D928" i="146"/>
  <c r="A928" i="146"/>
  <c r="D927" i="146"/>
  <c r="A927" i="146"/>
  <c r="D926" i="146"/>
  <c r="A926" i="146"/>
  <c r="D925" i="146"/>
  <c r="A925" i="146"/>
  <c r="D924" i="146"/>
  <c r="A924" i="146"/>
  <c r="D923" i="146"/>
  <c r="A923" i="146"/>
  <c r="D922" i="146"/>
  <c r="A922" i="146"/>
  <c r="D921" i="146"/>
  <c r="A921" i="146"/>
  <c r="D920" i="146"/>
  <c r="A920" i="146"/>
  <c r="D919" i="146"/>
  <c r="A919" i="146"/>
  <c r="D918" i="146"/>
  <c r="A918" i="146"/>
  <c r="D917" i="146"/>
  <c r="A917" i="146"/>
  <c r="D916" i="146"/>
  <c r="A916" i="146"/>
  <c r="D915" i="146"/>
  <c r="A915" i="146"/>
  <c r="D914" i="146"/>
  <c r="A914" i="146"/>
  <c r="D913" i="146"/>
  <c r="A913" i="146"/>
  <c r="D912" i="146"/>
  <c r="A912" i="146"/>
  <c r="D911" i="146"/>
  <c r="A911" i="146"/>
  <c r="D910" i="146"/>
  <c r="A910" i="146"/>
  <c r="D909" i="146"/>
  <c r="A909" i="146"/>
  <c r="D908" i="146"/>
  <c r="A908" i="146"/>
  <c r="D907" i="146"/>
  <c r="A907" i="146"/>
  <c r="D906" i="146"/>
  <c r="A906" i="146"/>
  <c r="D905" i="146"/>
  <c r="A905" i="146"/>
  <c r="D904" i="146"/>
  <c r="A904" i="146"/>
  <c r="D903" i="146"/>
  <c r="A903" i="146"/>
  <c r="D902" i="146"/>
  <c r="A902" i="146"/>
  <c r="D901" i="146"/>
  <c r="A901" i="146"/>
  <c r="D900" i="146"/>
  <c r="A900" i="146"/>
  <c r="D899" i="146"/>
  <c r="A899" i="146"/>
  <c r="D898" i="146"/>
  <c r="A898" i="146"/>
  <c r="D897" i="146"/>
  <c r="A897" i="146"/>
  <c r="D896" i="146"/>
  <c r="A896" i="146"/>
  <c r="D895" i="146"/>
  <c r="A895" i="146"/>
  <c r="D894" i="146"/>
  <c r="A894" i="146"/>
  <c r="D893" i="146"/>
  <c r="A893" i="146"/>
  <c r="D892" i="146"/>
  <c r="A892" i="146"/>
  <c r="D891" i="146"/>
  <c r="A891" i="146"/>
  <c r="D890" i="146"/>
  <c r="A890" i="146"/>
  <c r="D889" i="146"/>
  <c r="A889" i="146"/>
  <c r="D888" i="146"/>
  <c r="A888" i="146"/>
  <c r="D887" i="146"/>
  <c r="A887" i="146"/>
  <c r="D886" i="146"/>
  <c r="A886" i="146"/>
  <c r="D885" i="146"/>
  <c r="A885" i="146"/>
  <c r="D884" i="146"/>
  <c r="A884" i="146"/>
  <c r="D883" i="146"/>
  <c r="A883" i="146"/>
  <c r="D882" i="146"/>
  <c r="A882" i="146"/>
  <c r="D881" i="146"/>
  <c r="A881" i="146"/>
  <c r="D880" i="146"/>
  <c r="A880" i="146"/>
  <c r="D879" i="146"/>
  <c r="A879" i="146"/>
  <c r="D878" i="146"/>
  <c r="A878" i="146"/>
  <c r="D877" i="146"/>
  <c r="A877" i="146"/>
  <c r="D876" i="146"/>
  <c r="A876" i="146"/>
  <c r="D875" i="146"/>
  <c r="A875" i="146"/>
  <c r="D874" i="146"/>
  <c r="A874" i="146"/>
  <c r="D873" i="146"/>
  <c r="A873" i="146"/>
  <c r="D872" i="146"/>
  <c r="A872" i="146"/>
  <c r="D871" i="146"/>
  <c r="A871" i="146"/>
  <c r="D870" i="146"/>
  <c r="A870" i="146"/>
  <c r="D869" i="146"/>
  <c r="A869" i="146"/>
  <c r="D868" i="146"/>
  <c r="A868" i="146"/>
  <c r="D867" i="146"/>
  <c r="A867" i="146"/>
  <c r="D866" i="146"/>
  <c r="A866" i="146"/>
  <c r="D865" i="146"/>
  <c r="A865" i="146"/>
  <c r="D864" i="146"/>
  <c r="A864" i="146"/>
  <c r="D863" i="146"/>
  <c r="A863" i="146"/>
  <c r="D862" i="146"/>
  <c r="A862" i="146"/>
  <c r="D861" i="146"/>
  <c r="A861" i="146"/>
  <c r="D860" i="146"/>
  <c r="A860" i="146"/>
  <c r="D859" i="146"/>
  <c r="A859" i="146"/>
  <c r="D858" i="146"/>
  <c r="A858" i="146"/>
  <c r="D857" i="146"/>
  <c r="A857" i="146"/>
  <c r="D856" i="146"/>
  <c r="A856" i="146"/>
  <c r="D855" i="146"/>
  <c r="A855" i="146"/>
  <c r="D854" i="146"/>
  <c r="A854" i="146"/>
  <c r="D853" i="146"/>
  <c r="A853" i="146"/>
  <c r="D852" i="146"/>
  <c r="A852" i="146"/>
  <c r="D851" i="146"/>
  <c r="A851" i="146"/>
  <c r="D850" i="146"/>
  <c r="A850" i="146"/>
  <c r="D849" i="146"/>
  <c r="A849" i="146"/>
  <c r="D848" i="146"/>
  <c r="A848" i="146"/>
  <c r="D847" i="146"/>
  <c r="A847" i="146"/>
  <c r="D846" i="146"/>
  <c r="A846" i="146"/>
  <c r="D845" i="146"/>
  <c r="A845" i="146"/>
  <c r="D844" i="146"/>
  <c r="A844" i="146"/>
  <c r="D843" i="146"/>
  <c r="A843" i="146"/>
  <c r="D842" i="146"/>
  <c r="A842" i="146"/>
  <c r="D841" i="146"/>
  <c r="A841" i="146"/>
  <c r="D840" i="146"/>
  <c r="A840" i="146"/>
  <c r="D839" i="146"/>
  <c r="A839" i="146"/>
  <c r="D838" i="146"/>
  <c r="A838" i="146"/>
  <c r="D837" i="146"/>
  <c r="A837" i="146"/>
  <c r="D836" i="146"/>
  <c r="A836" i="146"/>
  <c r="D835" i="146"/>
  <c r="A835" i="146"/>
  <c r="D834" i="146"/>
  <c r="A834" i="146"/>
  <c r="D833" i="146"/>
  <c r="A833" i="146"/>
  <c r="D832" i="146"/>
  <c r="A832" i="146"/>
  <c r="D831" i="146"/>
  <c r="A831" i="146"/>
  <c r="D830" i="146"/>
  <c r="A830" i="146"/>
  <c r="D829" i="146"/>
  <c r="A829" i="146"/>
  <c r="D828" i="146"/>
  <c r="A828" i="146"/>
  <c r="D827" i="146"/>
  <c r="A827" i="146"/>
  <c r="D826" i="146"/>
  <c r="A826" i="146"/>
  <c r="D825" i="146"/>
  <c r="A825" i="146"/>
  <c r="D824" i="146"/>
  <c r="A824" i="146"/>
  <c r="D823" i="146"/>
  <c r="A823" i="146"/>
  <c r="D822" i="146"/>
  <c r="A822" i="146"/>
  <c r="D821" i="146"/>
  <c r="A821" i="146"/>
  <c r="D820" i="146"/>
  <c r="A820" i="146"/>
  <c r="D819" i="146"/>
  <c r="A819" i="146"/>
  <c r="D818" i="146"/>
  <c r="A818" i="146"/>
  <c r="D817" i="146"/>
  <c r="A817" i="146"/>
  <c r="D816" i="146"/>
  <c r="A816" i="146"/>
  <c r="D815" i="146"/>
  <c r="A815" i="146"/>
  <c r="D814" i="146"/>
  <c r="A814" i="146"/>
  <c r="D813" i="146"/>
  <c r="A813" i="146"/>
  <c r="D812" i="146"/>
  <c r="A812" i="146"/>
  <c r="D811" i="146"/>
  <c r="A811" i="146"/>
  <c r="D810" i="146"/>
  <c r="A810" i="146"/>
  <c r="D809" i="146"/>
  <c r="A809" i="146"/>
  <c r="D808" i="146"/>
  <c r="A808" i="146"/>
  <c r="D807" i="146"/>
  <c r="A807" i="146"/>
  <c r="D806" i="146"/>
  <c r="A806" i="146"/>
  <c r="D805" i="146"/>
  <c r="A805" i="146"/>
  <c r="D804" i="146"/>
  <c r="A804" i="146"/>
  <c r="D803" i="146"/>
  <c r="A803" i="146"/>
  <c r="D802" i="146"/>
  <c r="A802" i="146"/>
  <c r="D801" i="146"/>
  <c r="A801" i="146"/>
  <c r="D800" i="146"/>
  <c r="A800" i="146"/>
  <c r="D799" i="146"/>
  <c r="A799" i="146"/>
  <c r="D798" i="146"/>
  <c r="A798" i="146"/>
  <c r="D797" i="146"/>
  <c r="A797" i="146"/>
  <c r="D796" i="146"/>
  <c r="A796" i="146"/>
  <c r="D795" i="146"/>
  <c r="A795" i="146"/>
  <c r="D794" i="146"/>
  <c r="A794" i="146"/>
  <c r="D793" i="146"/>
  <c r="A793" i="146"/>
  <c r="D792" i="146"/>
  <c r="A792" i="146"/>
  <c r="D791" i="146"/>
  <c r="A791" i="146"/>
  <c r="D790" i="146"/>
  <c r="A790" i="146"/>
  <c r="D789" i="146"/>
  <c r="A789" i="146"/>
  <c r="D788" i="146"/>
  <c r="A788" i="146"/>
  <c r="D787" i="146"/>
  <c r="A787" i="146"/>
  <c r="D786" i="146"/>
  <c r="A786" i="146"/>
  <c r="D785" i="146"/>
  <c r="A785" i="146"/>
  <c r="D784" i="146"/>
  <c r="A784" i="146"/>
  <c r="D783" i="146"/>
  <c r="A783" i="146"/>
  <c r="D782" i="146"/>
  <c r="A782" i="146"/>
  <c r="D781" i="146"/>
  <c r="A781" i="146"/>
  <c r="D780" i="146"/>
  <c r="A780" i="146"/>
  <c r="D779" i="146"/>
  <c r="A779" i="146"/>
  <c r="D778" i="146"/>
  <c r="A778" i="146"/>
  <c r="D777" i="146"/>
  <c r="A777" i="146"/>
  <c r="D776" i="146"/>
  <c r="A776" i="146"/>
  <c r="D775" i="146"/>
  <c r="A775" i="146"/>
  <c r="D774" i="146"/>
  <c r="A774" i="146"/>
  <c r="D773" i="146"/>
  <c r="A773" i="146"/>
  <c r="D772" i="146"/>
  <c r="A772" i="146"/>
  <c r="D771" i="146"/>
  <c r="A771" i="146"/>
  <c r="D770" i="146"/>
  <c r="A770" i="146"/>
  <c r="D769" i="146"/>
  <c r="A769" i="146"/>
  <c r="D768" i="146"/>
  <c r="A768" i="146"/>
  <c r="D767" i="146"/>
  <c r="A767" i="146"/>
  <c r="D766" i="146"/>
  <c r="A766" i="146"/>
  <c r="D765" i="146"/>
  <c r="A765" i="146"/>
  <c r="D764" i="146"/>
  <c r="A764" i="146"/>
  <c r="D763" i="146"/>
  <c r="A763" i="146"/>
  <c r="D762" i="146"/>
  <c r="A762" i="146"/>
  <c r="D761" i="146"/>
  <c r="A761" i="146"/>
  <c r="D760" i="146"/>
  <c r="A760" i="146"/>
  <c r="D759" i="146"/>
  <c r="A759" i="146"/>
  <c r="D758" i="146"/>
  <c r="A758" i="146"/>
  <c r="D757" i="146"/>
  <c r="A757" i="146"/>
  <c r="D756" i="146"/>
  <c r="A756" i="146"/>
  <c r="D755" i="146"/>
  <c r="A755" i="146"/>
  <c r="D754" i="146"/>
  <c r="A754" i="146"/>
  <c r="D753" i="146"/>
  <c r="A753" i="146"/>
  <c r="D752" i="146"/>
  <c r="A752" i="146"/>
  <c r="D751" i="146"/>
  <c r="A751" i="146"/>
  <c r="D750" i="146"/>
  <c r="A750" i="146"/>
  <c r="D749" i="146"/>
  <c r="A749" i="146"/>
  <c r="D748" i="146"/>
  <c r="A748" i="146"/>
  <c r="D747" i="146"/>
  <c r="A747" i="146"/>
  <c r="D746" i="146"/>
  <c r="A746" i="146"/>
  <c r="D745" i="146"/>
  <c r="A745" i="146"/>
  <c r="D744" i="146"/>
  <c r="A744" i="146"/>
  <c r="D743" i="146"/>
  <c r="A743" i="146"/>
  <c r="D742" i="146"/>
  <c r="A742" i="146"/>
  <c r="D741" i="146"/>
  <c r="A741" i="146"/>
  <c r="D740" i="146"/>
  <c r="A740" i="146"/>
  <c r="D739" i="146"/>
  <c r="A739" i="146"/>
  <c r="D738" i="146"/>
  <c r="A738" i="146"/>
  <c r="D737" i="146"/>
  <c r="A737" i="146"/>
  <c r="D736" i="146"/>
  <c r="A736" i="146"/>
  <c r="D735" i="146"/>
  <c r="A735" i="146"/>
  <c r="D734" i="146"/>
  <c r="A734" i="146"/>
  <c r="D733" i="146"/>
  <c r="A733" i="146"/>
  <c r="D732" i="146"/>
  <c r="A732" i="146"/>
  <c r="D731" i="146"/>
  <c r="A731" i="146"/>
  <c r="D730" i="146"/>
  <c r="A730" i="146"/>
  <c r="D729" i="146"/>
  <c r="A729" i="146"/>
  <c r="D728" i="146"/>
  <c r="A728" i="146"/>
  <c r="D727" i="146"/>
  <c r="A727" i="146"/>
  <c r="D726" i="146"/>
  <c r="A726" i="146"/>
  <c r="D725" i="146"/>
  <c r="A725" i="146"/>
  <c r="D724" i="146"/>
  <c r="A724" i="146"/>
  <c r="D723" i="146"/>
  <c r="A723" i="146"/>
  <c r="D722" i="146"/>
  <c r="A722" i="146"/>
  <c r="D721" i="146"/>
  <c r="A721" i="146"/>
  <c r="D720" i="146"/>
  <c r="A720" i="146"/>
  <c r="D719" i="146"/>
  <c r="A719" i="146"/>
  <c r="D718" i="146"/>
  <c r="A718" i="146"/>
  <c r="D717" i="146"/>
  <c r="A717" i="146"/>
  <c r="D716" i="146"/>
  <c r="A716" i="146"/>
  <c r="D715" i="146"/>
  <c r="A715" i="146"/>
  <c r="D714" i="146"/>
  <c r="A714" i="146"/>
  <c r="D713" i="146"/>
  <c r="A713" i="146"/>
  <c r="D712" i="146"/>
  <c r="A712" i="146"/>
  <c r="D711" i="146"/>
  <c r="A711" i="146"/>
  <c r="D710" i="146"/>
  <c r="A710" i="146"/>
  <c r="D709" i="146"/>
  <c r="A709" i="146"/>
  <c r="D708" i="146"/>
  <c r="A708" i="146"/>
  <c r="D707" i="146"/>
  <c r="A707" i="146"/>
  <c r="D706" i="146"/>
  <c r="A706" i="146"/>
  <c r="D705" i="146"/>
  <c r="A705" i="146"/>
  <c r="D704" i="146"/>
  <c r="A704" i="146"/>
  <c r="D703" i="146"/>
  <c r="A703" i="146"/>
  <c r="D702" i="146"/>
  <c r="A702" i="146"/>
  <c r="D701" i="146"/>
  <c r="A701" i="146"/>
  <c r="D700" i="146"/>
  <c r="A700" i="146"/>
  <c r="D699" i="146"/>
  <c r="A699" i="146"/>
  <c r="D698" i="146"/>
  <c r="A698" i="146"/>
  <c r="D697" i="146"/>
  <c r="A697" i="146"/>
  <c r="D696" i="146"/>
  <c r="A696" i="146"/>
  <c r="D695" i="146"/>
  <c r="A695" i="146"/>
  <c r="D694" i="146"/>
  <c r="A694" i="146"/>
  <c r="D693" i="146"/>
  <c r="A693" i="146"/>
  <c r="D692" i="146"/>
  <c r="A692" i="146"/>
  <c r="D691" i="146"/>
  <c r="A691" i="146"/>
  <c r="D690" i="146"/>
  <c r="A690" i="146"/>
  <c r="D689" i="146"/>
  <c r="A689" i="146"/>
  <c r="D688" i="146"/>
  <c r="A688" i="146"/>
  <c r="D687" i="146"/>
  <c r="A687" i="146"/>
  <c r="D686" i="146"/>
  <c r="A686" i="146"/>
  <c r="D685" i="146"/>
  <c r="A685" i="146"/>
  <c r="D684" i="146"/>
  <c r="A684" i="146"/>
  <c r="D683" i="146"/>
  <c r="A683" i="146"/>
  <c r="D682" i="146"/>
  <c r="A682" i="146"/>
  <c r="D681" i="146"/>
  <c r="A681" i="146"/>
  <c r="D680" i="146"/>
  <c r="A680" i="146"/>
  <c r="D679" i="146"/>
  <c r="A679" i="146"/>
  <c r="D678" i="146"/>
  <c r="A678" i="146"/>
  <c r="D677" i="146"/>
  <c r="A677" i="146"/>
  <c r="D676" i="146"/>
  <c r="A676" i="146"/>
  <c r="D675" i="146"/>
  <c r="A675" i="146"/>
  <c r="D674" i="146"/>
  <c r="A674" i="146"/>
  <c r="D673" i="146"/>
  <c r="A673" i="146"/>
  <c r="D672" i="146"/>
  <c r="A672" i="146"/>
  <c r="D671" i="146"/>
  <c r="A671" i="146"/>
  <c r="D670" i="146"/>
  <c r="A670" i="146"/>
  <c r="D669" i="146"/>
  <c r="A669" i="146"/>
  <c r="D668" i="146"/>
  <c r="A668" i="146"/>
  <c r="D667" i="146"/>
  <c r="A667" i="146"/>
  <c r="D666" i="146"/>
  <c r="A666" i="146"/>
  <c r="D665" i="146"/>
  <c r="A665" i="146"/>
  <c r="D664" i="146"/>
  <c r="A664" i="146"/>
  <c r="D663" i="146"/>
  <c r="A663" i="146"/>
  <c r="D662" i="146"/>
  <c r="A662" i="146"/>
  <c r="D661" i="146"/>
  <c r="A661" i="146"/>
  <c r="D660" i="146"/>
  <c r="A660" i="146"/>
  <c r="D659" i="146"/>
  <c r="A659" i="146"/>
  <c r="D658" i="146"/>
  <c r="A658" i="146"/>
  <c r="D657" i="146"/>
  <c r="A657" i="146"/>
  <c r="D656" i="146"/>
  <c r="A656" i="146"/>
  <c r="D655" i="146"/>
  <c r="A655" i="146"/>
  <c r="D654" i="146"/>
  <c r="A654" i="146"/>
  <c r="D653" i="146"/>
  <c r="A653" i="146"/>
  <c r="D652" i="146"/>
  <c r="A652" i="146"/>
  <c r="D651" i="146"/>
  <c r="A651" i="146"/>
  <c r="D650" i="146"/>
  <c r="A650" i="146"/>
  <c r="D649" i="146"/>
  <c r="A649" i="146"/>
  <c r="D648" i="146"/>
  <c r="A648" i="146"/>
  <c r="D647" i="146"/>
  <c r="A647" i="146"/>
  <c r="D646" i="146"/>
  <c r="A646" i="146"/>
  <c r="D645" i="146"/>
  <c r="A645" i="146"/>
  <c r="D644" i="146"/>
  <c r="A644" i="146"/>
  <c r="D643" i="146"/>
  <c r="A643" i="146"/>
  <c r="D642" i="146"/>
  <c r="A642" i="146"/>
  <c r="D641" i="146"/>
  <c r="A641" i="146"/>
  <c r="D640" i="146"/>
  <c r="A640" i="146"/>
  <c r="D639" i="146"/>
  <c r="A639" i="146"/>
  <c r="D638" i="146"/>
  <c r="A638" i="146"/>
  <c r="D637" i="146"/>
  <c r="A637" i="146"/>
  <c r="D636" i="146"/>
  <c r="A636" i="146"/>
  <c r="D635" i="146"/>
  <c r="A635" i="146"/>
  <c r="D634" i="146"/>
  <c r="A634" i="146"/>
  <c r="D633" i="146"/>
  <c r="A633" i="146"/>
  <c r="D632" i="146"/>
  <c r="A632" i="146"/>
  <c r="D631" i="146"/>
  <c r="A631" i="146"/>
  <c r="D630" i="146"/>
  <c r="A630" i="146"/>
  <c r="D629" i="146"/>
  <c r="A629" i="146"/>
  <c r="D628" i="146"/>
  <c r="A628" i="146"/>
  <c r="D627" i="146"/>
  <c r="A627" i="146"/>
  <c r="D626" i="146"/>
  <c r="A626" i="146"/>
  <c r="D625" i="146"/>
  <c r="A625" i="146"/>
  <c r="D624" i="146"/>
  <c r="A624" i="146"/>
  <c r="D623" i="146"/>
  <c r="A623" i="146"/>
  <c r="D622" i="146"/>
  <c r="A622" i="146"/>
  <c r="D621" i="146"/>
  <c r="A621" i="146"/>
  <c r="D620" i="146"/>
  <c r="A620" i="146"/>
  <c r="D619" i="146"/>
  <c r="A619" i="146"/>
  <c r="D618" i="146"/>
  <c r="A618" i="146"/>
  <c r="D617" i="146"/>
  <c r="A617" i="146"/>
  <c r="D616" i="146"/>
  <c r="A616" i="146"/>
  <c r="D615" i="146"/>
  <c r="A615" i="146"/>
  <c r="D614" i="146"/>
  <c r="A614" i="146"/>
  <c r="D613" i="146"/>
  <c r="A613" i="146"/>
  <c r="D612" i="146"/>
  <c r="A612" i="146"/>
  <c r="D611" i="146"/>
  <c r="A611" i="146"/>
  <c r="D610" i="146"/>
  <c r="A610" i="146"/>
  <c r="D609" i="146"/>
  <c r="A609" i="146"/>
  <c r="D608" i="146"/>
  <c r="A608" i="146"/>
  <c r="D607" i="146"/>
  <c r="A607" i="146"/>
  <c r="D606" i="146"/>
  <c r="A606" i="146"/>
  <c r="D605" i="146"/>
  <c r="A605" i="146"/>
  <c r="D604" i="146"/>
  <c r="A604" i="146"/>
  <c r="D603" i="146"/>
  <c r="A603" i="146"/>
  <c r="D602" i="146"/>
  <c r="A602" i="146"/>
  <c r="D601" i="146"/>
  <c r="A601" i="146"/>
  <c r="D600" i="146"/>
  <c r="A600" i="146"/>
  <c r="D599" i="146"/>
  <c r="A599" i="146"/>
  <c r="D598" i="146"/>
  <c r="A598" i="146"/>
  <c r="D597" i="146"/>
  <c r="A597" i="146"/>
  <c r="D596" i="146"/>
  <c r="A596" i="146"/>
  <c r="D595" i="146"/>
  <c r="A595" i="146"/>
  <c r="D594" i="146"/>
  <c r="A594" i="146"/>
  <c r="D593" i="146"/>
  <c r="A593" i="146"/>
  <c r="D592" i="146"/>
  <c r="A592" i="146"/>
  <c r="D591" i="146"/>
  <c r="A591" i="146"/>
  <c r="D590" i="146"/>
  <c r="A590" i="146"/>
  <c r="D589" i="146"/>
  <c r="A589" i="146"/>
  <c r="D588" i="146"/>
  <c r="A588" i="146"/>
  <c r="D587" i="146"/>
  <c r="A587" i="146"/>
  <c r="D586" i="146"/>
  <c r="A586" i="146"/>
  <c r="D585" i="146"/>
  <c r="A585" i="146"/>
  <c r="D584" i="146"/>
  <c r="A584" i="146"/>
  <c r="D583" i="146"/>
  <c r="A583" i="146"/>
  <c r="D582" i="146"/>
  <c r="A582" i="146"/>
  <c r="D581" i="146"/>
  <c r="A581" i="146"/>
  <c r="D580" i="146"/>
  <c r="A580" i="146"/>
  <c r="D579" i="146"/>
  <c r="A579" i="146"/>
  <c r="D578" i="146"/>
  <c r="A578" i="146"/>
  <c r="D577" i="146"/>
  <c r="A577" i="146"/>
  <c r="D576" i="146"/>
  <c r="A576" i="146"/>
  <c r="D575" i="146"/>
  <c r="A575" i="146"/>
  <c r="D574" i="146"/>
  <c r="A574" i="146"/>
  <c r="D573" i="146"/>
  <c r="A573" i="146"/>
  <c r="D572" i="146"/>
  <c r="A572" i="146"/>
  <c r="D571" i="146"/>
  <c r="A571" i="146"/>
  <c r="D570" i="146"/>
  <c r="A570" i="146"/>
  <c r="D569" i="146"/>
  <c r="A569" i="146"/>
  <c r="D568" i="146"/>
  <c r="A568" i="146"/>
  <c r="D567" i="146"/>
  <c r="A567" i="146"/>
  <c r="D566" i="146"/>
  <c r="A566" i="146"/>
  <c r="D565" i="146"/>
  <c r="A565" i="146"/>
  <c r="D564" i="146"/>
  <c r="A564" i="146"/>
  <c r="D563" i="146"/>
  <c r="A563" i="146"/>
  <c r="D562" i="146"/>
  <c r="A562" i="146"/>
  <c r="D561" i="146"/>
  <c r="A561" i="146"/>
  <c r="D560" i="146"/>
  <c r="A560" i="146"/>
  <c r="D559" i="146"/>
  <c r="A559" i="146"/>
  <c r="D558" i="146"/>
  <c r="A558" i="146"/>
  <c r="D557" i="146"/>
  <c r="A557" i="146"/>
  <c r="D556" i="146"/>
  <c r="A556" i="146"/>
  <c r="D555" i="146"/>
  <c r="A555" i="146"/>
  <c r="D554" i="146"/>
  <c r="A554" i="146"/>
  <c r="D553" i="146"/>
  <c r="A553" i="146"/>
  <c r="D552" i="146"/>
  <c r="A552" i="146"/>
  <c r="D551" i="146"/>
  <c r="A551" i="146"/>
  <c r="D550" i="146"/>
  <c r="A550" i="146"/>
  <c r="D549" i="146"/>
  <c r="A549" i="146"/>
  <c r="D548" i="146"/>
  <c r="A548" i="146"/>
  <c r="D547" i="146"/>
  <c r="A547" i="146"/>
  <c r="D546" i="146"/>
  <c r="A546" i="146"/>
  <c r="D545" i="146"/>
  <c r="A545" i="146"/>
  <c r="D544" i="146"/>
  <c r="A544" i="146"/>
  <c r="D543" i="146"/>
  <c r="A543" i="146"/>
  <c r="D542" i="146"/>
  <c r="A542" i="146"/>
  <c r="D541" i="146"/>
  <c r="A541" i="146"/>
  <c r="D540" i="146"/>
  <c r="A540" i="146"/>
  <c r="D539" i="146"/>
  <c r="A539" i="146"/>
  <c r="D538" i="146"/>
  <c r="A538" i="146"/>
  <c r="D537" i="146"/>
  <c r="A537" i="146"/>
  <c r="D536" i="146"/>
  <c r="A536" i="146"/>
  <c r="D535" i="146"/>
  <c r="A535" i="146"/>
  <c r="D534" i="146"/>
  <c r="A534" i="146"/>
  <c r="D533" i="146"/>
  <c r="A533" i="146"/>
  <c r="D532" i="146"/>
  <c r="A532" i="146"/>
  <c r="D531" i="146"/>
  <c r="A531" i="146"/>
  <c r="D530" i="146"/>
  <c r="A530" i="146"/>
  <c r="D529" i="146"/>
  <c r="A529" i="146"/>
  <c r="D528" i="146"/>
  <c r="A528" i="146"/>
  <c r="D527" i="146"/>
  <c r="A527" i="146"/>
  <c r="D526" i="146"/>
  <c r="A526" i="146"/>
  <c r="D525" i="146"/>
  <c r="A525" i="146"/>
  <c r="D524" i="146"/>
  <c r="A524" i="146"/>
  <c r="D523" i="146"/>
  <c r="A523" i="146"/>
  <c r="D522" i="146"/>
  <c r="A522" i="146"/>
  <c r="D521" i="146"/>
  <c r="A521" i="146"/>
  <c r="D520" i="146"/>
  <c r="A520" i="146"/>
  <c r="D519" i="146"/>
  <c r="A519" i="146"/>
  <c r="D518" i="146"/>
  <c r="A518" i="146"/>
  <c r="D517" i="146"/>
  <c r="A517" i="146"/>
  <c r="D516" i="146"/>
  <c r="A516" i="146"/>
  <c r="D515" i="146"/>
  <c r="A515" i="146"/>
  <c r="D514" i="146"/>
  <c r="A514" i="146"/>
  <c r="D513" i="146"/>
  <c r="A513" i="146"/>
  <c r="D512" i="146"/>
  <c r="A512" i="146"/>
  <c r="D511" i="146"/>
  <c r="A511" i="146"/>
  <c r="D510" i="146"/>
  <c r="A510" i="146"/>
  <c r="D509" i="146"/>
  <c r="A509" i="146"/>
  <c r="D508" i="146"/>
  <c r="A508" i="146"/>
  <c r="D507" i="146"/>
  <c r="A507" i="146"/>
  <c r="D506" i="146"/>
  <c r="A506" i="146"/>
  <c r="D505" i="146"/>
  <c r="A505" i="146"/>
  <c r="D504" i="146"/>
  <c r="A504" i="146"/>
  <c r="D503" i="146"/>
  <c r="A503" i="146"/>
  <c r="D502" i="146"/>
  <c r="A502" i="146"/>
  <c r="D501" i="146"/>
  <c r="A501" i="146"/>
  <c r="D500" i="146"/>
  <c r="A500" i="146"/>
  <c r="D499" i="146"/>
  <c r="A499" i="146"/>
  <c r="D498" i="146"/>
  <c r="A498" i="146"/>
  <c r="D497" i="146"/>
  <c r="A497" i="146"/>
  <c r="D496" i="146"/>
  <c r="A496" i="146"/>
  <c r="D495" i="146"/>
  <c r="A495" i="146"/>
  <c r="D494" i="146"/>
  <c r="A494" i="146"/>
  <c r="D493" i="146"/>
  <c r="A493" i="146"/>
  <c r="D492" i="146"/>
  <c r="A492" i="146"/>
  <c r="D491" i="146"/>
  <c r="A491" i="146"/>
  <c r="D490" i="146"/>
  <c r="A490" i="146"/>
  <c r="D489" i="146"/>
  <c r="A489" i="146"/>
  <c r="D488" i="146"/>
  <c r="A488" i="146"/>
  <c r="D487" i="146"/>
  <c r="A487" i="146"/>
  <c r="D486" i="146"/>
  <c r="A486" i="146"/>
  <c r="D485" i="146"/>
  <c r="A485" i="146"/>
  <c r="D484" i="146"/>
  <c r="A484" i="146"/>
  <c r="D483" i="146"/>
  <c r="A483" i="146"/>
  <c r="D482" i="146"/>
  <c r="A482" i="146"/>
  <c r="D481" i="146"/>
  <c r="A481" i="146"/>
  <c r="D480" i="146"/>
  <c r="A480" i="146"/>
  <c r="D479" i="146"/>
  <c r="A479" i="146"/>
  <c r="D478" i="146"/>
  <c r="A478" i="146"/>
  <c r="D477" i="146"/>
  <c r="A477" i="146"/>
  <c r="D476" i="146"/>
  <c r="A476" i="146"/>
  <c r="D475" i="146"/>
  <c r="A475" i="146"/>
  <c r="D474" i="146"/>
  <c r="A474" i="146"/>
  <c r="D473" i="146"/>
  <c r="A473" i="146"/>
  <c r="D472" i="146"/>
  <c r="A472" i="146"/>
  <c r="D471" i="146"/>
  <c r="A471" i="146"/>
  <c r="D470" i="146"/>
  <c r="A470" i="146"/>
  <c r="D469" i="146"/>
  <c r="A469" i="146"/>
  <c r="D468" i="146"/>
  <c r="A468" i="146"/>
  <c r="D467" i="146"/>
  <c r="A467" i="146"/>
  <c r="D466" i="146"/>
  <c r="A466" i="146"/>
  <c r="D465" i="146"/>
  <c r="A465" i="146"/>
  <c r="D464" i="146"/>
  <c r="A464" i="146"/>
  <c r="D463" i="146"/>
  <c r="A463" i="146"/>
  <c r="D462" i="146"/>
  <c r="A462" i="146"/>
  <c r="D461" i="146"/>
  <c r="A461" i="146"/>
  <c r="D460" i="146"/>
  <c r="A460" i="146"/>
  <c r="D459" i="146"/>
  <c r="A459" i="146"/>
  <c r="D458" i="146"/>
  <c r="A458" i="146"/>
  <c r="D457" i="146"/>
  <c r="A457" i="146"/>
  <c r="D456" i="146"/>
  <c r="A456" i="146"/>
  <c r="D455" i="146"/>
  <c r="A455" i="146"/>
  <c r="D454" i="146"/>
  <c r="A454" i="146"/>
  <c r="D453" i="146"/>
  <c r="A453" i="146"/>
  <c r="D452" i="146"/>
  <c r="A452" i="146"/>
  <c r="D451" i="146"/>
  <c r="A451" i="146"/>
  <c r="D450" i="146"/>
  <c r="A450" i="146"/>
  <c r="D449" i="146"/>
  <c r="A449" i="146"/>
  <c r="D448" i="146"/>
  <c r="A448" i="146"/>
  <c r="D447" i="146"/>
  <c r="A447" i="146"/>
  <c r="D446" i="146"/>
  <c r="A446" i="146"/>
  <c r="D445" i="146"/>
  <c r="A445" i="146"/>
  <c r="D444" i="146"/>
  <c r="A444" i="146"/>
  <c r="D443" i="146"/>
  <c r="A443" i="146"/>
  <c r="D442" i="146"/>
  <c r="A442" i="146"/>
  <c r="D441" i="146"/>
  <c r="A441" i="146"/>
  <c r="D440" i="146"/>
  <c r="A440" i="146"/>
  <c r="D439" i="146"/>
  <c r="A439" i="146"/>
  <c r="D438" i="146"/>
  <c r="A438" i="146"/>
  <c r="D437" i="146"/>
  <c r="A437" i="146"/>
  <c r="D436" i="146"/>
  <c r="A436" i="146"/>
  <c r="D435" i="146"/>
  <c r="A435" i="146"/>
  <c r="D434" i="146"/>
  <c r="A434" i="146"/>
  <c r="D433" i="146"/>
  <c r="A433" i="146"/>
  <c r="D432" i="146"/>
  <c r="A432" i="146"/>
  <c r="D431" i="146"/>
  <c r="A431" i="146"/>
  <c r="D430" i="146"/>
  <c r="A430" i="146"/>
  <c r="D429" i="146"/>
  <c r="A429" i="146"/>
  <c r="D428" i="146"/>
  <c r="A428" i="146"/>
  <c r="D427" i="146"/>
  <c r="A427" i="146"/>
  <c r="D426" i="146"/>
  <c r="A426" i="146"/>
  <c r="D425" i="146"/>
  <c r="A425" i="146"/>
  <c r="D424" i="146"/>
  <c r="A424" i="146"/>
  <c r="D423" i="146"/>
  <c r="A423" i="146"/>
  <c r="D422" i="146"/>
  <c r="A422" i="146"/>
  <c r="D421" i="146"/>
  <c r="A421" i="146"/>
  <c r="D420" i="146"/>
  <c r="A420" i="146"/>
  <c r="D419" i="146"/>
  <c r="A419" i="146"/>
  <c r="D418" i="146"/>
  <c r="A418" i="146"/>
  <c r="D417" i="146"/>
  <c r="A417" i="146"/>
  <c r="D416" i="146"/>
  <c r="A416" i="146"/>
  <c r="D415" i="146"/>
  <c r="A415" i="146"/>
  <c r="D414" i="146"/>
  <c r="A414" i="146"/>
  <c r="D413" i="146"/>
  <c r="A413" i="146"/>
  <c r="D412" i="146"/>
  <c r="A412" i="146"/>
  <c r="D411" i="146"/>
  <c r="A411" i="146"/>
  <c r="D410" i="146"/>
  <c r="A410" i="146"/>
  <c r="D409" i="146"/>
  <c r="A409" i="146"/>
  <c r="D408" i="146"/>
  <c r="A408" i="146"/>
  <c r="D407" i="146"/>
  <c r="A407" i="146"/>
  <c r="D406" i="146"/>
  <c r="A406" i="146"/>
  <c r="D405" i="146"/>
  <c r="A405" i="146"/>
  <c r="D404" i="146"/>
  <c r="A404" i="146"/>
  <c r="D403" i="146"/>
  <c r="A403" i="146"/>
  <c r="D402" i="146"/>
  <c r="A402" i="146"/>
  <c r="D401" i="146"/>
  <c r="A401" i="146"/>
  <c r="D400" i="146"/>
  <c r="A400" i="146"/>
  <c r="D399" i="146"/>
  <c r="A399" i="146"/>
  <c r="D398" i="146"/>
  <c r="A398" i="146"/>
  <c r="D397" i="146"/>
  <c r="A397" i="146"/>
  <c r="D396" i="146"/>
  <c r="A396" i="146"/>
  <c r="D395" i="146"/>
  <c r="A395" i="146"/>
  <c r="D394" i="146"/>
  <c r="A394" i="146"/>
  <c r="D393" i="146"/>
  <c r="A393" i="146"/>
  <c r="D392" i="146"/>
  <c r="A392" i="146"/>
  <c r="D391" i="146"/>
  <c r="A391" i="146"/>
  <c r="D390" i="146"/>
  <c r="A390" i="146"/>
  <c r="D389" i="146"/>
  <c r="A389" i="146"/>
  <c r="D388" i="146"/>
  <c r="A388" i="146"/>
  <c r="D387" i="146"/>
  <c r="A387" i="146"/>
  <c r="D386" i="146"/>
  <c r="A386" i="146"/>
  <c r="D385" i="146"/>
  <c r="A385" i="146"/>
  <c r="D384" i="146"/>
  <c r="A384" i="146"/>
  <c r="D383" i="146"/>
  <c r="A383" i="146"/>
  <c r="D382" i="146"/>
  <c r="A382" i="146"/>
  <c r="D381" i="146"/>
  <c r="A381" i="146"/>
  <c r="D380" i="146"/>
  <c r="A380" i="146"/>
  <c r="D379" i="146"/>
  <c r="A379" i="146"/>
  <c r="D378" i="146"/>
  <c r="A378" i="146"/>
  <c r="D377" i="146"/>
  <c r="A377" i="146"/>
  <c r="D376" i="146"/>
  <c r="A376" i="146"/>
  <c r="D375" i="146"/>
  <c r="A375" i="146"/>
  <c r="D374" i="146"/>
  <c r="A374" i="146"/>
  <c r="D373" i="146"/>
  <c r="A373" i="146"/>
  <c r="D372" i="146"/>
  <c r="A372" i="146"/>
  <c r="D371" i="146"/>
  <c r="A371" i="146"/>
  <c r="D370" i="146"/>
  <c r="A370" i="146"/>
  <c r="D369" i="146"/>
  <c r="A369" i="146"/>
  <c r="D368" i="146"/>
  <c r="A368" i="146"/>
  <c r="D367" i="146"/>
  <c r="A367" i="146"/>
  <c r="D366" i="146"/>
  <c r="A366" i="146"/>
  <c r="D365" i="146"/>
  <c r="A365" i="146"/>
  <c r="D364" i="146"/>
  <c r="A364" i="146"/>
  <c r="D363" i="146"/>
  <c r="A363" i="146"/>
  <c r="D362" i="146"/>
  <c r="A362" i="146"/>
  <c r="D361" i="146"/>
  <c r="A361" i="146"/>
  <c r="D360" i="146"/>
  <c r="A360" i="146"/>
  <c r="D359" i="146"/>
  <c r="A359" i="146"/>
  <c r="D358" i="146"/>
  <c r="A358" i="146"/>
  <c r="D357" i="146"/>
  <c r="A357" i="146"/>
  <c r="D356" i="146"/>
  <c r="A356" i="146"/>
  <c r="D355" i="146"/>
  <c r="A355" i="146"/>
  <c r="D354" i="146"/>
  <c r="A354" i="146"/>
  <c r="D353" i="146"/>
  <c r="A353" i="146"/>
  <c r="D352" i="146"/>
  <c r="A352" i="146"/>
  <c r="D351" i="146"/>
  <c r="A351" i="146"/>
  <c r="D350" i="146"/>
  <c r="A350" i="146"/>
  <c r="D349" i="146"/>
  <c r="A349" i="146"/>
  <c r="D348" i="146"/>
  <c r="A348" i="146"/>
  <c r="D347" i="146"/>
  <c r="A347" i="146"/>
  <c r="D346" i="146"/>
  <c r="A346" i="146"/>
  <c r="D345" i="146"/>
  <c r="A345" i="146"/>
  <c r="D344" i="146"/>
  <c r="A344" i="146"/>
  <c r="D343" i="146"/>
  <c r="A343" i="146"/>
  <c r="D342" i="146"/>
  <c r="A342" i="146"/>
  <c r="D341" i="146"/>
  <c r="A341" i="146"/>
  <c r="D340" i="146"/>
  <c r="A340" i="146"/>
  <c r="D339" i="146"/>
  <c r="A339" i="146"/>
  <c r="D338" i="146"/>
  <c r="A338" i="146"/>
  <c r="D337" i="146"/>
  <c r="A337" i="146"/>
  <c r="D336" i="146"/>
  <c r="A336" i="146"/>
  <c r="D335" i="146"/>
  <c r="A335" i="146"/>
  <c r="D334" i="146"/>
  <c r="A334" i="146"/>
  <c r="D333" i="146"/>
  <c r="A333" i="146"/>
  <c r="D332" i="146"/>
  <c r="A332" i="146"/>
  <c r="D331" i="146"/>
  <c r="A331" i="146"/>
  <c r="D330" i="146"/>
  <c r="A330" i="146"/>
  <c r="D329" i="146"/>
  <c r="A329" i="146"/>
  <c r="D328" i="146"/>
  <c r="A328" i="146"/>
  <c r="D327" i="146"/>
  <c r="A327" i="146"/>
  <c r="D326" i="146"/>
  <c r="A326" i="146"/>
  <c r="D325" i="146"/>
  <c r="A325" i="146"/>
  <c r="D324" i="146"/>
  <c r="A324" i="146"/>
  <c r="D323" i="146"/>
  <c r="A323" i="146"/>
  <c r="D322" i="146"/>
  <c r="A322" i="146"/>
  <c r="D321" i="146"/>
  <c r="A321" i="146"/>
  <c r="D320" i="146"/>
  <c r="A320" i="146"/>
  <c r="D319" i="146"/>
  <c r="A319" i="146"/>
  <c r="D318" i="146"/>
  <c r="A318" i="146"/>
  <c r="D317" i="146"/>
  <c r="A317" i="146"/>
  <c r="D316" i="146"/>
  <c r="A316" i="146"/>
  <c r="D315" i="146"/>
  <c r="A315" i="146"/>
  <c r="D314" i="146"/>
  <c r="A314" i="146"/>
  <c r="D313" i="146"/>
  <c r="A313" i="146"/>
  <c r="D312" i="146"/>
  <c r="A312" i="146"/>
  <c r="D311" i="146"/>
  <c r="A311" i="146"/>
  <c r="D310" i="146"/>
  <c r="A310" i="146"/>
  <c r="D309" i="146"/>
  <c r="A309" i="146"/>
  <c r="D308" i="146"/>
  <c r="A308" i="146"/>
  <c r="D307" i="146"/>
  <c r="A307" i="146"/>
  <c r="D306" i="146"/>
  <c r="A306" i="146"/>
  <c r="D305" i="146"/>
  <c r="A305" i="146"/>
  <c r="D304" i="146"/>
  <c r="A304" i="146"/>
  <c r="D303" i="146"/>
  <c r="A303" i="146"/>
  <c r="D302" i="146"/>
  <c r="A302" i="146"/>
  <c r="D301" i="146"/>
  <c r="A301" i="146"/>
  <c r="D300" i="146"/>
  <c r="A300" i="146"/>
  <c r="D299" i="146"/>
  <c r="A299" i="146"/>
  <c r="D298" i="146"/>
  <c r="A298" i="146"/>
  <c r="D297" i="146"/>
  <c r="A297" i="146"/>
  <c r="D296" i="146"/>
  <c r="A296" i="146"/>
  <c r="D295" i="146"/>
  <c r="A295" i="146"/>
  <c r="D294" i="146"/>
  <c r="A294" i="146"/>
  <c r="D293" i="146"/>
  <c r="A293" i="146"/>
  <c r="D292" i="146"/>
  <c r="A292" i="146"/>
  <c r="D291" i="146"/>
  <c r="A291" i="146"/>
  <c r="D290" i="146"/>
  <c r="A290" i="146"/>
  <c r="D289" i="146"/>
  <c r="A289" i="146"/>
  <c r="D288" i="146"/>
  <c r="A288" i="146"/>
  <c r="D287" i="146"/>
  <c r="A287" i="146"/>
  <c r="D286" i="146"/>
  <c r="A286" i="146"/>
  <c r="D285" i="146"/>
  <c r="A285" i="146"/>
  <c r="D284" i="146"/>
  <c r="A284" i="146"/>
  <c r="D283" i="146"/>
  <c r="A283" i="146"/>
  <c r="D282" i="146"/>
  <c r="A282" i="146"/>
  <c r="D281" i="146"/>
  <c r="A281" i="146"/>
  <c r="D280" i="146"/>
  <c r="A280" i="146"/>
  <c r="D279" i="146"/>
  <c r="A279" i="146"/>
  <c r="D278" i="146"/>
  <c r="A278" i="146"/>
  <c r="D277" i="146"/>
  <c r="A277" i="146"/>
  <c r="D276" i="146"/>
  <c r="A276" i="146"/>
  <c r="D275" i="146"/>
  <c r="A275" i="146"/>
  <c r="D274" i="146"/>
  <c r="A274" i="146"/>
  <c r="D273" i="146"/>
  <c r="A273" i="146"/>
  <c r="D272" i="146"/>
  <c r="A272" i="146"/>
  <c r="D271" i="146"/>
  <c r="A271" i="146"/>
  <c r="D270" i="146"/>
  <c r="A270" i="146"/>
  <c r="D269" i="146"/>
  <c r="A269" i="146"/>
  <c r="D268" i="146"/>
  <c r="A268" i="146"/>
  <c r="D267" i="146"/>
  <c r="A267" i="146"/>
  <c r="D266" i="146"/>
  <c r="A266" i="146"/>
  <c r="D265" i="146"/>
  <c r="A265" i="146"/>
  <c r="D264" i="146"/>
  <c r="A264" i="146"/>
  <c r="D263" i="146"/>
  <c r="A263" i="146"/>
  <c r="D262" i="146"/>
  <c r="A262" i="146"/>
  <c r="D261" i="146"/>
  <c r="A261" i="146"/>
  <c r="D260" i="146"/>
  <c r="A260" i="146"/>
  <c r="D259" i="146"/>
  <c r="A259" i="146"/>
  <c r="D258" i="146"/>
  <c r="A258" i="146"/>
  <c r="D257" i="146"/>
  <c r="A257" i="146"/>
  <c r="D256" i="146"/>
  <c r="A256" i="146"/>
  <c r="D255" i="146"/>
  <c r="A255" i="146"/>
  <c r="D254" i="146"/>
  <c r="A254" i="146"/>
  <c r="D253" i="146"/>
  <c r="A253" i="146"/>
  <c r="D252" i="146"/>
  <c r="A252" i="146"/>
  <c r="D251" i="146"/>
  <c r="A251" i="146"/>
  <c r="D250" i="146"/>
  <c r="A250" i="146"/>
  <c r="D249" i="146"/>
  <c r="A249" i="146"/>
  <c r="D248" i="146"/>
  <c r="A248" i="146"/>
  <c r="D247" i="146"/>
  <c r="A247" i="146"/>
  <c r="D246" i="146"/>
  <c r="A246" i="146"/>
  <c r="D245" i="146"/>
  <c r="A245" i="146"/>
  <c r="D244" i="146"/>
  <c r="A244" i="146"/>
  <c r="D243" i="146"/>
  <c r="A243" i="146"/>
  <c r="D242" i="146"/>
  <c r="A242" i="146"/>
  <c r="D241" i="146"/>
  <c r="A241" i="146"/>
  <c r="D240" i="146"/>
  <c r="A240" i="146"/>
  <c r="D239" i="146"/>
  <c r="A239" i="146"/>
  <c r="D238" i="146"/>
  <c r="A238" i="146"/>
  <c r="D237" i="146"/>
  <c r="A237" i="146"/>
  <c r="D236" i="146"/>
  <c r="A236" i="146"/>
  <c r="D235" i="146"/>
  <c r="A235" i="146"/>
  <c r="D234" i="146"/>
  <c r="A234" i="146"/>
  <c r="D233" i="146"/>
  <c r="A233" i="146"/>
  <c r="D232" i="146"/>
  <c r="A232" i="146"/>
  <c r="D231" i="146"/>
  <c r="A231" i="146"/>
  <c r="D230" i="146"/>
  <c r="A230" i="146"/>
  <c r="D229" i="146"/>
  <c r="A229" i="146"/>
  <c r="D228" i="146"/>
  <c r="A228" i="146"/>
  <c r="D227" i="146"/>
  <c r="A227" i="146"/>
  <c r="D226" i="146"/>
  <c r="A226" i="146"/>
  <c r="D225" i="146"/>
  <c r="A225" i="146"/>
  <c r="D224" i="146"/>
  <c r="A224" i="146"/>
  <c r="D223" i="146"/>
  <c r="A223" i="146"/>
  <c r="D222" i="146"/>
  <c r="A222" i="146"/>
  <c r="D221" i="146"/>
  <c r="A221" i="146"/>
  <c r="D220" i="146"/>
  <c r="A220" i="146"/>
  <c r="D219" i="146"/>
  <c r="A219" i="146"/>
  <c r="D218" i="146"/>
  <c r="A218" i="146"/>
  <c r="D217" i="146"/>
  <c r="A217" i="146"/>
  <c r="D216" i="146"/>
  <c r="A216" i="146"/>
  <c r="D215" i="146"/>
  <c r="A215" i="146"/>
  <c r="D214" i="146"/>
  <c r="A214" i="146"/>
  <c r="D213" i="146"/>
  <c r="A213" i="146"/>
  <c r="D212" i="146"/>
  <c r="A212" i="146"/>
  <c r="D211" i="146"/>
  <c r="A211" i="146"/>
  <c r="D210" i="146"/>
  <c r="A210" i="146"/>
  <c r="D209" i="146"/>
  <c r="A209" i="146"/>
  <c r="D208" i="146"/>
  <c r="A208" i="146"/>
  <c r="D207" i="146"/>
  <c r="A207" i="146"/>
  <c r="D206" i="146"/>
  <c r="A206" i="146"/>
  <c r="D205" i="146"/>
  <c r="A205" i="146"/>
  <c r="D204" i="146"/>
  <c r="A204" i="146"/>
  <c r="D203" i="146"/>
  <c r="A203" i="146"/>
  <c r="D202" i="146"/>
  <c r="A202" i="146"/>
  <c r="D201" i="146"/>
  <c r="A201" i="146"/>
  <c r="D200" i="146"/>
  <c r="A200" i="146"/>
  <c r="D199" i="146"/>
  <c r="A199" i="146"/>
  <c r="D198" i="146"/>
  <c r="A198" i="146"/>
  <c r="D197" i="146"/>
  <c r="A197" i="146"/>
  <c r="D196" i="146"/>
  <c r="A196" i="146"/>
  <c r="D195" i="146"/>
  <c r="A195" i="146"/>
  <c r="D194" i="146"/>
  <c r="A194" i="146"/>
  <c r="D193" i="146"/>
  <c r="A193" i="146"/>
  <c r="D192" i="146"/>
  <c r="A192" i="146"/>
  <c r="D191" i="146"/>
  <c r="A191" i="146"/>
  <c r="D190" i="146"/>
  <c r="A190" i="146"/>
  <c r="D189" i="146"/>
  <c r="A189" i="146"/>
  <c r="D188" i="146"/>
  <c r="A188" i="146"/>
  <c r="D187" i="146"/>
  <c r="A187" i="146"/>
  <c r="D186" i="146"/>
  <c r="A186" i="146"/>
  <c r="D185" i="146"/>
  <c r="A185" i="146"/>
  <c r="D184" i="146"/>
  <c r="A184" i="146"/>
  <c r="D183" i="146"/>
  <c r="A183" i="146"/>
  <c r="D182" i="146"/>
  <c r="A182" i="146"/>
  <c r="D181" i="146"/>
  <c r="A181" i="146"/>
  <c r="D180" i="146"/>
  <c r="A180" i="146"/>
  <c r="D179" i="146"/>
  <c r="A179" i="146"/>
  <c r="D178" i="146"/>
  <c r="A178" i="146"/>
  <c r="D177" i="146"/>
  <c r="A177" i="146"/>
  <c r="D176" i="146"/>
  <c r="A176" i="146"/>
  <c r="D175" i="146"/>
  <c r="A175" i="146"/>
  <c r="D174" i="146"/>
  <c r="A174" i="146"/>
  <c r="D173" i="146"/>
  <c r="A173" i="146"/>
  <c r="D172" i="146"/>
  <c r="A172" i="146"/>
  <c r="D171" i="146"/>
  <c r="A171" i="146"/>
  <c r="D170" i="146"/>
  <c r="A170" i="146"/>
  <c r="D169" i="146"/>
  <c r="A169" i="146"/>
  <c r="D168" i="146"/>
  <c r="A168" i="146"/>
  <c r="D167" i="146"/>
  <c r="A167" i="146"/>
  <c r="D166" i="146"/>
  <c r="A166" i="146"/>
  <c r="D165" i="146"/>
  <c r="A165" i="146"/>
  <c r="D164" i="146"/>
  <c r="A164" i="146"/>
  <c r="D163" i="146"/>
  <c r="A163" i="146"/>
  <c r="D162" i="146"/>
  <c r="A162" i="146"/>
  <c r="D161" i="146"/>
  <c r="A161" i="146"/>
  <c r="D160" i="146"/>
  <c r="A160" i="146"/>
  <c r="D159" i="146"/>
  <c r="A159" i="146"/>
  <c r="D158" i="146"/>
  <c r="A158" i="146"/>
  <c r="D157" i="146"/>
  <c r="A157" i="146"/>
  <c r="D156" i="146"/>
  <c r="A156" i="146"/>
  <c r="D155" i="146"/>
  <c r="A155" i="146"/>
  <c r="D154" i="146"/>
  <c r="A154" i="146"/>
  <c r="D153" i="146"/>
  <c r="A153" i="146"/>
  <c r="D152" i="146"/>
  <c r="A152" i="146"/>
  <c r="D151" i="146"/>
  <c r="A151" i="146"/>
  <c r="D150" i="146"/>
  <c r="A150" i="146"/>
  <c r="D149" i="146"/>
  <c r="A149" i="146"/>
  <c r="D148" i="146"/>
  <c r="A148" i="146"/>
  <c r="D147" i="146"/>
  <c r="A147" i="146"/>
  <c r="D146" i="146"/>
  <c r="A146" i="146"/>
  <c r="D145" i="146"/>
  <c r="A145" i="146"/>
  <c r="D144" i="146"/>
  <c r="A144" i="146"/>
  <c r="D143" i="146"/>
  <c r="A143" i="146"/>
  <c r="D142" i="146"/>
  <c r="A142" i="146"/>
  <c r="D141" i="146"/>
  <c r="A141" i="146"/>
  <c r="D140" i="146"/>
  <c r="A140" i="146"/>
  <c r="D139" i="146"/>
  <c r="A139" i="146"/>
  <c r="D138" i="146"/>
  <c r="A138" i="146"/>
  <c r="D137" i="146"/>
  <c r="A137" i="146"/>
  <c r="D136" i="146"/>
  <c r="A136" i="146"/>
  <c r="D135" i="146"/>
  <c r="A135" i="146"/>
  <c r="D134" i="146"/>
  <c r="A134" i="146"/>
  <c r="D133" i="146"/>
  <c r="A133" i="146"/>
  <c r="D132" i="146"/>
  <c r="A132" i="146"/>
  <c r="D131" i="146"/>
  <c r="A131" i="146"/>
  <c r="D130" i="146"/>
  <c r="A130" i="146"/>
  <c r="D129" i="146"/>
  <c r="A129" i="146"/>
  <c r="D128" i="146"/>
  <c r="A128" i="146"/>
  <c r="D127" i="146"/>
  <c r="A127" i="146"/>
  <c r="D126" i="146"/>
  <c r="A126" i="146"/>
  <c r="D125" i="146"/>
  <c r="A125" i="146"/>
  <c r="D124" i="146"/>
  <c r="A124" i="146"/>
  <c r="D123" i="146"/>
  <c r="A123" i="146"/>
  <c r="D122" i="146"/>
  <c r="A122" i="146"/>
  <c r="D121" i="146"/>
  <c r="A121" i="146"/>
  <c r="D120" i="146"/>
  <c r="A120" i="146"/>
  <c r="D119" i="146"/>
  <c r="A119" i="146"/>
  <c r="D118" i="146"/>
  <c r="A118" i="146"/>
  <c r="D117" i="146"/>
  <c r="A117" i="146"/>
  <c r="D116" i="146"/>
  <c r="A116" i="146"/>
  <c r="D115" i="146"/>
  <c r="A115" i="146"/>
  <c r="D114" i="146"/>
  <c r="A114" i="146"/>
  <c r="D113" i="146"/>
  <c r="A113" i="146"/>
  <c r="D112" i="146"/>
  <c r="A112" i="146"/>
  <c r="D111" i="146"/>
  <c r="A111" i="146"/>
  <c r="D110" i="146"/>
  <c r="A110" i="146"/>
  <c r="AH109" i="146"/>
  <c r="S109" i="146"/>
  <c r="D109" i="146"/>
  <c r="A109" i="146"/>
  <c r="AH108" i="146"/>
  <c r="S108" i="146"/>
  <c r="D108" i="146"/>
  <c r="A108" i="146"/>
  <c r="AH107" i="146"/>
  <c r="S107" i="146"/>
  <c r="D107" i="146"/>
  <c r="A107" i="146"/>
  <c r="AH106" i="146"/>
  <c r="S106" i="146"/>
  <c r="D106" i="146"/>
  <c r="A106" i="146"/>
  <c r="AH105" i="146"/>
  <c r="S105" i="146"/>
  <c r="D105" i="146"/>
  <c r="A105" i="146"/>
  <c r="AH104" i="146"/>
  <c r="S104" i="146"/>
  <c r="D104" i="146"/>
  <c r="A104" i="146"/>
  <c r="AH103" i="146"/>
  <c r="S103" i="146"/>
  <c r="D103" i="146"/>
  <c r="A103" i="146"/>
  <c r="AH102" i="146"/>
  <c r="S102" i="146"/>
  <c r="D102" i="146"/>
  <c r="A102" i="146"/>
  <c r="AH101" i="146"/>
  <c r="S101" i="146"/>
  <c r="D101" i="146"/>
  <c r="A101" i="146"/>
  <c r="AH100" i="146"/>
  <c r="S100" i="146"/>
  <c r="D100" i="146"/>
  <c r="A100" i="146"/>
  <c r="AH99" i="146"/>
  <c r="S99" i="146"/>
  <c r="D99" i="146"/>
  <c r="A99" i="146"/>
  <c r="AH98" i="146"/>
  <c r="S98" i="146"/>
  <c r="D98" i="146"/>
  <c r="A98" i="146"/>
  <c r="AH97" i="146"/>
  <c r="S97" i="146"/>
  <c r="D97" i="146"/>
  <c r="A97" i="146"/>
  <c r="AH96" i="146"/>
  <c r="S96" i="146"/>
  <c r="D96" i="146"/>
  <c r="A96" i="146"/>
  <c r="AH95" i="146"/>
  <c r="S95" i="146"/>
  <c r="D95" i="146"/>
  <c r="A95" i="146"/>
  <c r="AH94" i="146"/>
  <c r="S94" i="146"/>
  <c r="D94" i="146"/>
  <c r="A94" i="146"/>
  <c r="AH93" i="146"/>
  <c r="S93" i="146"/>
  <c r="D93" i="146"/>
  <c r="A93" i="146"/>
  <c r="AH92" i="146"/>
  <c r="S92" i="146"/>
  <c r="D92" i="146"/>
  <c r="A92" i="146"/>
  <c r="AH91" i="146"/>
  <c r="S91" i="146"/>
  <c r="D91" i="146"/>
  <c r="A91" i="146"/>
  <c r="AH90" i="146"/>
  <c r="S90" i="146"/>
  <c r="D90" i="146"/>
  <c r="A90" i="146"/>
  <c r="AH89" i="146"/>
  <c r="S89" i="146"/>
  <c r="D89" i="146"/>
  <c r="A89" i="146"/>
  <c r="AH88" i="146"/>
  <c r="S88" i="146"/>
  <c r="D88" i="146"/>
  <c r="A88" i="146"/>
  <c r="AH87" i="146"/>
  <c r="S87" i="146"/>
  <c r="D87" i="146"/>
  <c r="A87" i="146"/>
  <c r="AH86" i="146"/>
  <c r="S86" i="146"/>
  <c r="D86" i="146"/>
  <c r="A86" i="146"/>
  <c r="AH85" i="146"/>
  <c r="S85" i="146"/>
  <c r="D85" i="146"/>
  <c r="A85" i="146"/>
  <c r="AH84" i="146"/>
  <c r="S84" i="146"/>
  <c r="D84" i="146"/>
  <c r="A84" i="146"/>
  <c r="AH83" i="146"/>
  <c r="S83" i="146"/>
  <c r="D83" i="146"/>
  <c r="A83" i="146"/>
  <c r="AH82" i="146"/>
  <c r="S82" i="146"/>
  <c r="D82" i="146"/>
  <c r="A82" i="146"/>
  <c r="AH81" i="146"/>
  <c r="S81" i="146"/>
  <c r="D81" i="146"/>
  <c r="A81" i="146"/>
  <c r="AH80" i="146"/>
  <c r="S80" i="146"/>
  <c r="D80" i="146"/>
  <c r="A80" i="146"/>
  <c r="AH79" i="146"/>
  <c r="S79" i="146"/>
  <c r="D79" i="146"/>
  <c r="A79" i="146"/>
  <c r="AH78" i="146"/>
  <c r="S78" i="146"/>
  <c r="D78" i="146"/>
  <c r="A78" i="146"/>
  <c r="AH77" i="146"/>
  <c r="S77" i="146"/>
  <c r="D77" i="146"/>
  <c r="A77" i="146"/>
  <c r="AH76" i="146"/>
  <c r="S76" i="146"/>
  <c r="D76" i="146"/>
  <c r="A76" i="146"/>
  <c r="AH75" i="146"/>
  <c r="S75" i="146"/>
  <c r="D75" i="146"/>
  <c r="A75" i="146"/>
  <c r="AH74" i="146"/>
  <c r="S74" i="146"/>
  <c r="D74" i="146"/>
  <c r="A74" i="146"/>
  <c r="AH73" i="146"/>
  <c r="S73" i="146"/>
  <c r="D73" i="146"/>
  <c r="A73" i="146"/>
  <c r="AH72" i="146"/>
  <c r="S72" i="146"/>
  <c r="D72" i="146"/>
  <c r="A72" i="146"/>
  <c r="AH71" i="146"/>
  <c r="S71" i="146"/>
  <c r="D71" i="146"/>
  <c r="A71" i="146"/>
  <c r="AH70" i="146"/>
  <c r="S70" i="146"/>
  <c r="D70" i="146"/>
  <c r="A70" i="146"/>
  <c r="AH69" i="146"/>
  <c r="S69" i="146"/>
  <c r="D69" i="146"/>
  <c r="A69" i="146"/>
  <c r="AH68" i="146"/>
  <c r="S68" i="146"/>
  <c r="D68" i="146"/>
  <c r="A68" i="146"/>
  <c r="AH67" i="146"/>
  <c r="S67" i="146"/>
  <c r="D67" i="146"/>
  <c r="A67" i="146"/>
  <c r="AH66" i="146"/>
  <c r="S66" i="146"/>
  <c r="D66" i="146"/>
  <c r="A66" i="146"/>
  <c r="AH65" i="146"/>
  <c r="S65" i="146"/>
  <c r="D65" i="146"/>
  <c r="A65" i="146"/>
  <c r="AH64" i="146"/>
  <c r="S64" i="146"/>
  <c r="D64" i="146"/>
  <c r="A64" i="146"/>
  <c r="AH63" i="146"/>
  <c r="S63" i="146"/>
  <c r="D63" i="146"/>
  <c r="A63" i="146"/>
  <c r="AH62" i="146"/>
  <c r="S62" i="146"/>
  <c r="D62" i="146"/>
  <c r="A62" i="146"/>
  <c r="AH61" i="146"/>
  <c r="S61" i="146"/>
  <c r="D61" i="146"/>
  <c r="A61" i="146"/>
  <c r="AH60" i="146"/>
  <c r="S60" i="146"/>
  <c r="D60" i="146"/>
  <c r="A60" i="146"/>
  <c r="D59" i="146"/>
  <c r="A59" i="146"/>
  <c r="D58" i="146"/>
  <c r="A58" i="146"/>
  <c r="D57" i="146"/>
  <c r="A57" i="146"/>
  <c r="D56" i="146"/>
  <c r="A56" i="146"/>
  <c r="D55" i="146"/>
  <c r="A55" i="146"/>
  <c r="D54" i="146"/>
  <c r="A54" i="146"/>
  <c r="D53" i="146"/>
  <c r="A53" i="146"/>
  <c r="D52" i="146"/>
  <c r="A52" i="146"/>
  <c r="D51" i="146"/>
  <c r="A51" i="146"/>
  <c r="D50" i="146"/>
  <c r="A50" i="146"/>
  <c r="D49" i="146"/>
  <c r="A49" i="146"/>
  <c r="D48" i="146"/>
  <c r="A48" i="146"/>
  <c r="D47" i="146"/>
  <c r="A47" i="146"/>
  <c r="D46" i="146"/>
  <c r="A46" i="146"/>
  <c r="D45" i="146"/>
  <c r="A45" i="146"/>
  <c r="D44" i="146"/>
  <c r="A44" i="146"/>
  <c r="D43" i="146"/>
  <c r="A43" i="146"/>
  <c r="D42" i="146"/>
  <c r="A42" i="146"/>
  <c r="D41" i="146"/>
  <c r="A41" i="146"/>
  <c r="D40" i="146"/>
  <c r="A40" i="146"/>
  <c r="D39" i="146"/>
  <c r="A39" i="146"/>
  <c r="D38" i="146"/>
  <c r="A38" i="146"/>
  <c r="D37" i="146"/>
  <c r="A37" i="146"/>
  <c r="D36" i="146"/>
  <c r="A36" i="146"/>
  <c r="D35" i="146"/>
  <c r="A35" i="146"/>
  <c r="D34" i="146"/>
  <c r="A34" i="146"/>
  <c r="D33" i="146"/>
  <c r="A33" i="146"/>
  <c r="D32" i="146"/>
  <c r="A32" i="146"/>
  <c r="D31" i="146"/>
  <c r="A31" i="146"/>
  <c r="D30" i="146"/>
  <c r="A30" i="146"/>
  <c r="D29" i="146"/>
  <c r="A29" i="146"/>
  <c r="D28" i="146"/>
  <c r="A28" i="146"/>
  <c r="D27" i="146"/>
  <c r="A27" i="146"/>
  <c r="D26" i="146"/>
  <c r="A26" i="146"/>
  <c r="D25" i="146"/>
  <c r="A25" i="146"/>
  <c r="D24" i="146"/>
  <c r="A24" i="146"/>
  <c r="D23" i="146"/>
  <c r="A23" i="146"/>
  <c r="D22" i="146"/>
  <c r="A22" i="146"/>
  <c r="D21" i="146"/>
  <c r="A21" i="146"/>
  <c r="D20" i="146"/>
  <c r="A20" i="146"/>
  <c r="D19" i="146"/>
  <c r="A19" i="146"/>
  <c r="D18" i="146"/>
  <c r="A18" i="146"/>
  <c r="D17" i="146"/>
  <c r="A17" i="146"/>
  <c r="S16" i="146"/>
  <c r="D16" i="146"/>
  <c r="AH16" i="146" s="1"/>
  <c r="A16" i="146"/>
  <c r="D1143" i="145"/>
  <c r="A1143" i="145"/>
  <c r="D1142" i="145"/>
  <c r="A1142" i="145"/>
  <c r="D1141" i="145"/>
  <c r="A1141" i="145"/>
  <c r="D1140" i="145"/>
  <c r="A1140" i="145"/>
  <c r="D1139" i="145"/>
  <c r="A1139" i="145"/>
  <c r="D1138" i="145"/>
  <c r="A1138" i="145"/>
  <c r="D1137" i="145"/>
  <c r="A1137" i="145"/>
  <c r="D1136" i="145"/>
  <c r="A1136" i="145"/>
  <c r="D1135" i="145"/>
  <c r="A1135" i="145"/>
  <c r="D1134" i="145"/>
  <c r="A1134" i="145"/>
  <c r="D1133" i="145"/>
  <c r="A1133" i="145"/>
  <c r="D1132" i="145"/>
  <c r="A1132" i="145"/>
  <c r="D1131" i="145"/>
  <c r="A1131" i="145"/>
  <c r="D1130" i="145"/>
  <c r="A1130" i="145"/>
  <c r="D1129" i="145"/>
  <c r="A1129" i="145"/>
  <c r="D1128" i="145"/>
  <c r="A1128" i="145"/>
  <c r="D1127" i="145"/>
  <c r="A1127" i="145"/>
  <c r="D1126" i="145"/>
  <c r="A1126" i="145"/>
  <c r="D1125" i="145"/>
  <c r="A1125" i="145"/>
  <c r="D1124" i="145"/>
  <c r="A1124" i="145"/>
  <c r="D1123" i="145"/>
  <c r="A1123" i="145"/>
  <c r="D1122" i="145"/>
  <c r="A1122" i="145"/>
  <c r="D1121" i="145"/>
  <c r="A1121" i="145"/>
  <c r="D1120" i="145"/>
  <c r="A1120" i="145"/>
  <c r="D1119" i="145"/>
  <c r="A1119" i="145"/>
  <c r="D1118" i="145"/>
  <c r="A1118" i="145"/>
  <c r="D1117" i="145"/>
  <c r="A1117" i="145"/>
  <c r="D1116" i="145"/>
  <c r="A1116" i="145"/>
  <c r="D1115" i="145"/>
  <c r="A1115" i="145"/>
  <c r="D1114" i="145"/>
  <c r="A1114" i="145"/>
  <c r="D1113" i="145"/>
  <c r="A1113" i="145"/>
  <c r="D1112" i="145"/>
  <c r="A1112" i="145"/>
  <c r="D1111" i="145"/>
  <c r="A1111" i="145"/>
  <c r="D1110" i="145"/>
  <c r="A1110" i="145"/>
  <c r="D1109" i="145"/>
  <c r="A1109" i="145"/>
  <c r="D1108" i="145"/>
  <c r="A1108" i="145"/>
  <c r="D1107" i="145"/>
  <c r="A1107" i="145"/>
  <c r="D1106" i="145"/>
  <c r="A1106" i="145"/>
  <c r="D1105" i="145"/>
  <c r="A1105" i="145"/>
  <c r="D1104" i="145"/>
  <c r="A1104" i="145"/>
  <c r="D1103" i="145"/>
  <c r="A1103" i="145"/>
  <c r="D1102" i="145"/>
  <c r="A1102" i="145"/>
  <c r="D1101" i="145"/>
  <c r="A1101" i="145"/>
  <c r="D1100" i="145"/>
  <c r="A1100" i="145"/>
  <c r="D1099" i="145"/>
  <c r="A1099" i="145"/>
  <c r="D1098" i="145"/>
  <c r="A1098" i="145"/>
  <c r="D1097" i="145"/>
  <c r="A1097" i="145"/>
  <c r="D1096" i="145"/>
  <c r="A1096" i="145"/>
  <c r="D1095" i="145"/>
  <c r="A1095" i="145"/>
  <c r="D1094" i="145"/>
  <c r="A1094" i="145"/>
  <c r="D1093" i="145"/>
  <c r="A1093" i="145"/>
  <c r="D1092" i="145"/>
  <c r="A1092" i="145"/>
  <c r="D1091" i="145"/>
  <c r="A1091" i="145"/>
  <c r="D1090" i="145"/>
  <c r="A1090" i="145"/>
  <c r="D1089" i="145"/>
  <c r="A1089" i="145"/>
  <c r="D1088" i="145"/>
  <c r="A1088" i="145"/>
  <c r="D1087" i="145"/>
  <c r="A1087" i="145"/>
  <c r="D1086" i="145"/>
  <c r="A1086" i="145"/>
  <c r="D1085" i="145"/>
  <c r="A1085" i="145"/>
  <c r="D1084" i="145"/>
  <c r="A1084" i="145"/>
  <c r="D1083" i="145"/>
  <c r="A1083" i="145"/>
  <c r="D1082" i="145"/>
  <c r="A1082" i="145"/>
  <c r="D1081" i="145"/>
  <c r="A1081" i="145"/>
  <c r="D1080" i="145"/>
  <c r="A1080" i="145"/>
  <c r="D1079" i="145"/>
  <c r="A1079" i="145"/>
  <c r="D1078" i="145"/>
  <c r="A1078" i="145"/>
  <c r="D1077" i="145"/>
  <c r="A1077" i="145"/>
  <c r="D1076" i="145"/>
  <c r="A1076" i="145"/>
  <c r="D1075" i="145"/>
  <c r="A1075" i="145"/>
  <c r="D1074" i="145"/>
  <c r="A1074" i="145"/>
  <c r="D1073" i="145"/>
  <c r="A1073" i="145"/>
  <c r="D1072" i="145"/>
  <c r="A1072" i="145"/>
  <c r="D1071" i="145"/>
  <c r="A1071" i="145"/>
  <c r="D1070" i="145"/>
  <c r="A1070" i="145"/>
  <c r="D1069" i="145"/>
  <c r="A1069" i="145"/>
  <c r="D1068" i="145"/>
  <c r="A1068" i="145"/>
  <c r="D1067" i="145"/>
  <c r="A1067" i="145"/>
  <c r="D1066" i="145"/>
  <c r="A1066" i="145"/>
  <c r="D1065" i="145"/>
  <c r="A1065" i="145"/>
  <c r="D1064" i="145"/>
  <c r="A1064" i="145"/>
  <c r="D1063" i="145"/>
  <c r="A1063" i="145"/>
  <c r="D1062" i="145"/>
  <c r="A1062" i="145"/>
  <c r="D1061" i="145"/>
  <c r="A1061" i="145"/>
  <c r="D1060" i="145"/>
  <c r="A1060" i="145"/>
  <c r="D1059" i="145"/>
  <c r="A1059" i="145"/>
  <c r="D1058" i="145"/>
  <c r="A1058" i="145"/>
  <c r="D1057" i="145"/>
  <c r="A1057" i="145"/>
  <c r="D1056" i="145"/>
  <c r="A1056" i="145"/>
  <c r="D1055" i="145"/>
  <c r="A1055" i="145"/>
  <c r="D1054" i="145"/>
  <c r="A1054" i="145"/>
  <c r="D1053" i="145"/>
  <c r="A1053" i="145"/>
  <c r="D1052" i="145"/>
  <c r="A1052" i="145"/>
  <c r="D1051" i="145"/>
  <c r="A1051" i="145"/>
  <c r="D1050" i="145"/>
  <c r="A1050" i="145"/>
  <c r="D1049" i="145"/>
  <c r="A1049" i="145"/>
  <c r="D1048" i="145"/>
  <c r="A1048" i="145"/>
  <c r="D1047" i="145"/>
  <c r="A1047" i="145"/>
  <c r="D1046" i="145"/>
  <c r="A1046" i="145"/>
  <c r="D1045" i="145"/>
  <c r="A1045" i="145"/>
  <c r="D1044" i="145"/>
  <c r="A1044" i="145"/>
  <c r="D1043" i="145"/>
  <c r="A1043" i="145"/>
  <c r="D1042" i="145"/>
  <c r="A1042" i="145"/>
  <c r="D1041" i="145"/>
  <c r="A1041" i="145"/>
  <c r="D1040" i="145"/>
  <c r="A1040" i="145"/>
  <c r="D1039" i="145"/>
  <c r="A1039" i="145"/>
  <c r="D1038" i="145"/>
  <c r="A1038" i="145"/>
  <c r="D1037" i="145"/>
  <c r="A1037" i="145"/>
  <c r="D1036" i="145"/>
  <c r="A1036" i="145"/>
  <c r="D1035" i="145"/>
  <c r="A1035" i="145"/>
  <c r="D1034" i="145"/>
  <c r="A1034" i="145"/>
  <c r="D1033" i="145"/>
  <c r="A1033" i="145"/>
  <c r="D1032" i="145"/>
  <c r="A1032" i="145"/>
  <c r="D1031" i="145"/>
  <c r="A1031" i="145"/>
  <c r="D1030" i="145"/>
  <c r="A1030" i="145"/>
  <c r="D1029" i="145"/>
  <c r="A1029" i="145"/>
  <c r="D1028" i="145"/>
  <c r="A1028" i="145"/>
  <c r="D1027" i="145"/>
  <c r="A1027" i="145"/>
  <c r="D1026" i="145"/>
  <c r="A1026" i="145"/>
  <c r="D1025" i="145"/>
  <c r="A1025" i="145"/>
  <c r="D1024" i="145"/>
  <c r="A1024" i="145"/>
  <c r="D1023" i="145"/>
  <c r="A1023" i="145"/>
  <c r="D1022" i="145"/>
  <c r="A1022" i="145"/>
  <c r="D1021" i="145"/>
  <c r="A1021" i="145"/>
  <c r="D1020" i="145"/>
  <c r="A1020" i="145"/>
  <c r="D1019" i="145"/>
  <c r="A1019" i="145"/>
  <c r="D1018" i="145"/>
  <c r="A1018" i="145"/>
  <c r="D1017" i="145"/>
  <c r="A1017" i="145"/>
  <c r="D1016" i="145"/>
  <c r="A1016" i="145"/>
  <c r="D1015" i="145"/>
  <c r="A1015" i="145"/>
  <c r="D1014" i="145"/>
  <c r="A1014" i="145"/>
  <c r="D1013" i="145"/>
  <c r="A1013" i="145"/>
  <c r="D1012" i="145"/>
  <c r="A1012" i="145"/>
  <c r="D1011" i="145"/>
  <c r="A1011" i="145"/>
  <c r="D1010" i="145"/>
  <c r="A1010" i="145"/>
  <c r="D1009" i="145"/>
  <c r="A1009" i="145"/>
  <c r="D1008" i="145"/>
  <c r="A1008" i="145"/>
  <c r="D1007" i="145"/>
  <c r="A1007" i="145"/>
  <c r="D1006" i="145"/>
  <c r="A1006" i="145"/>
  <c r="D1005" i="145"/>
  <c r="A1005" i="145"/>
  <c r="D1004" i="145"/>
  <c r="A1004" i="145"/>
  <c r="D1003" i="145"/>
  <c r="A1003" i="145"/>
  <c r="D1002" i="145"/>
  <c r="A1002" i="145"/>
  <c r="D1001" i="145"/>
  <c r="A1001" i="145"/>
  <c r="D1000" i="145"/>
  <c r="A1000" i="145"/>
  <c r="D999" i="145"/>
  <c r="A999" i="145"/>
  <c r="D998" i="145"/>
  <c r="A998" i="145"/>
  <c r="D997" i="145"/>
  <c r="A997" i="145"/>
  <c r="D996" i="145"/>
  <c r="A996" i="145"/>
  <c r="D995" i="145"/>
  <c r="A995" i="145"/>
  <c r="D994" i="145"/>
  <c r="A994" i="145"/>
  <c r="D993" i="145"/>
  <c r="A993" i="145"/>
  <c r="D992" i="145"/>
  <c r="A992" i="145"/>
  <c r="D991" i="145"/>
  <c r="A991" i="145"/>
  <c r="D990" i="145"/>
  <c r="A990" i="145"/>
  <c r="D989" i="145"/>
  <c r="A989" i="145"/>
  <c r="D988" i="145"/>
  <c r="A988" i="145"/>
  <c r="D987" i="145"/>
  <c r="A987" i="145"/>
  <c r="D986" i="145"/>
  <c r="A986" i="145"/>
  <c r="D985" i="145"/>
  <c r="A985" i="145"/>
  <c r="D984" i="145"/>
  <c r="A984" i="145"/>
  <c r="D983" i="145"/>
  <c r="A983" i="145"/>
  <c r="D982" i="145"/>
  <c r="A982" i="145"/>
  <c r="D981" i="145"/>
  <c r="A981" i="145"/>
  <c r="D980" i="145"/>
  <c r="A980" i="145"/>
  <c r="D979" i="145"/>
  <c r="A979" i="145"/>
  <c r="D978" i="145"/>
  <c r="A978" i="145"/>
  <c r="D977" i="145"/>
  <c r="A977" i="145"/>
  <c r="D976" i="145"/>
  <c r="A976" i="145"/>
  <c r="D975" i="145"/>
  <c r="A975" i="145"/>
  <c r="D974" i="145"/>
  <c r="A974" i="145"/>
  <c r="D973" i="145"/>
  <c r="A973" i="145"/>
  <c r="D972" i="145"/>
  <c r="A972" i="145"/>
  <c r="D971" i="145"/>
  <c r="A971" i="145"/>
  <c r="D970" i="145"/>
  <c r="A970" i="145"/>
  <c r="D969" i="145"/>
  <c r="A969" i="145"/>
  <c r="D968" i="145"/>
  <c r="A968" i="145"/>
  <c r="D967" i="145"/>
  <c r="A967" i="145"/>
  <c r="D966" i="145"/>
  <c r="A966" i="145"/>
  <c r="D965" i="145"/>
  <c r="A965" i="145"/>
  <c r="D964" i="145"/>
  <c r="A964" i="145"/>
  <c r="D963" i="145"/>
  <c r="A963" i="145"/>
  <c r="D962" i="145"/>
  <c r="A962" i="145"/>
  <c r="D961" i="145"/>
  <c r="A961" i="145"/>
  <c r="D960" i="145"/>
  <c r="A960" i="145"/>
  <c r="D959" i="145"/>
  <c r="A959" i="145"/>
  <c r="D958" i="145"/>
  <c r="A958" i="145"/>
  <c r="D957" i="145"/>
  <c r="A957" i="145"/>
  <c r="D956" i="145"/>
  <c r="A956" i="145"/>
  <c r="D955" i="145"/>
  <c r="A955" i="145"/>
  <c r="D954" i="145"/>
  <c r="A954" i="145"/>
  <c r="D953" i="145"/>
  <c r="A953" i="145"/>
  <c r="D952" i="145"/>
  <c r="A952" i="145"/>
  <c r="D951" i="145"/>
  <c r="A951" i="145"/>
  <c r="D950" i="145"/>
  <c r="A950" i="145"/>
  <c r="D949" i="145"/>
  <c r="A949" i="145"/>
  <c r="D948" i="145"/>
  <c r="A948" i="145"/>
  <c r="D947" i="145"/>
  <c r="A947" i="145"/>
  <c r="D946" i="145"/>
  <c r="A946" i="145"/>
  <c r="D945" i="145"/>
  <c r="A945" i="145"/>
  <c r="D944" i="145"/>
  <c r="A944" i="145"/>
  <c r="D943" i="145"/>
  <c r="A943" i="145"/>
  <c r="D942" i="145"/>
  <c r="A942" i="145"/>
  <c r="D941" i="145"/>
  <c r="A941" i="145"/>
  <c r="D940" i="145"/>
  <c r="A940" i="145"/>
  <c r="D939" i="145"/>
  <c r="A939" i="145"/>
  <c r="D938" i="145"/>
  <c r="A938" i="145"/>
  <c r="D937" i="145"/>
  <c r="A937" i="145"/>
  <c r="D936" i="145"/>
  <c r="A936" i="145"/>
  <c r="D935" i="145"/>
  <c r="A935" i="145"/>
  <c r="D934" i="145"/>
  <c r="A934" i="145"/>
  <c r="D933" i="145"/>
  <c r="A933" i="145"/>
  <c r="D932" i="145"/>
  <c r="A932" i="145"/>
  <c r="D931" i="145"/>
  <c r="A931" i="145"/>
  <c r="D930" i="145"/>
  <c r="A930" i="145"/>
  <c r="D929" i="145"/>
  <c r="A929" i="145"/>
  <c r="D928" i="145"/>
  <c r="A928" i="145"/>
  <c r="D927" i="145"/>
  <c r="A927" i="145"/>
  <c r="D926" i="145"/>
  <c r="A926" i="145"/>
  <c r="D925" i="145"/>
  <c r="A925" i="145"/>
  <c r="D924" i="145"/>
  <c r="A924" i="145"/>
  <c r="D923" i="145"/>
  <c r="A923" i="145"/>
  <c r="D922" i="145"/>
  <c r="A922" i="145"/>
  <c r="D921" i="145"/>
  <c r="A921" i="145"/>
  <c r="D920" i="145"/>
  <c r="A920" i="145"/>
  <c r="D919" i="145"/>
  <c r="A919" i="145"/>
  <c r="D918" i="145"/>
  <c r="A918" i="145"/>
  <c r="D917" i="145"/>
  <c r="A917" i="145"/>
  <c r="D916" i="145"/>
  <c r="A916" i="145"/>
  <c r="D915" i="145"/>
  <c r="A915" i="145"/>
  <c r="D914" i="145"/>
  <c r="A914" i="145"/>
  <c r="D913" i="145"/>
  <c r="A913" i="145"/>
  <c r="D912" i="145"/>
  <c r="A912" i="145"/>
  <c r="D911" i="145"/>
  <c r="A911" i="145"/>
  <c r="D910" i="145"/>
  <c r="A910" i="145"/>
  <c r="D909" i="145"/>
  <c r="A909" i="145"/>
  <c r="D908" i="145"/>
  <c r="A908" i="145"/>
  <c r="D907" i="145"/>
  <c r="A907" i="145"/>
  <c r="D906" i="145"/>
  <c r="A906" i="145"/>
  <c r="D905" i="145"/>
  <c r="A905" i="145"/>
  <c r="D904" i="145"/>
  <c r="A904" i="145"/>
  <c r="D903" i="145"/>
  <c r="A903" i="145"/>
  <c r="D902" i="145"/>
  <c r="A902" i="145"/>
  <c r="D901" i="145"/>
  <c r="A901" i="145"/>
  <c r="D900" i="145"/>
  <c r="A900" i="145"/>
  <c r="D899" i="145"/>
  <c r="A899" i="145"/>
  <c r="D898" i="145"/>
  <c r="A898" i="145"/>
  <c r="D897" i="145"/>
  <c r="A897" i="145"/>
  <c r="D896" i="145"/>
  <c r="A896" i="145"/>
  <c r="D895" i="145"/>
  <c r="A895" i="145"/>
  <c r="D894" i="145"/>
  <c r="A894" i="145"/>
  <c r="D893" i="145"/>
  <c r="A893" i="145"/>
  <c r="D892" i="145"/>
  <c r="A892" i="145"/>
  <c r="D891" i="145"/>
  <c r="A891" i="145"/>
  <c r="D890" i="145"/>
  <c r="A890" i="145"/>
  <c r="D889" i="145"/>
  <c r="A889" i="145"/>
  <c r="D888" i="145"/>
  <c r="A888" i="145"/>
  <c r="D887" i="145"/>
  <c r="A887" i="145"/>
  <c r="D886" i="145"/>
  <c r="A886" i="145"/>
  <c r="D885" i="145"/>
  <c r="A885" i="145"/>
  <c r="D884" i="145"/>
  <c r="A884" i="145"/>
  <c r="D883" i="145"/>
  <c r="A883" i="145"/>
  <c r="D882" i="145"/>
  <c r="A882" i="145"/>
  <c r="D881" i="145"/>
  <c r="A881" i="145"/>
  <c r="D880" i="145"/>
  <c r="A880" i="145"/>
  <c r="D879" i="145"/>
  <c r="A879" i="145"/>
  <c r="D878" i="145"/>
  <c r="A878" i="145"/>
  <c r="D877" i="145"/>
  <c r="A877" i="145"/>
  <c r="D876" i="145"/>
  <c r="A876" i="145"/>
  <c r="D875" i="145"/>
  <c r="A875" i="145"/>
  <c r="D874" i="145"/>
  <c r="A874" i="145"/>
  <c r="D873" i="145"/>
  <c r="A873" i="145"/>
  <c r="D872" i="145"/>
  <c r="A872" i="145"/>
  <c r="D871" i="145"/>
  <c r="A871" i="145"/>
  <c r="D870" i="145"/>
  <c r="A870" i="145"/>
  <c r="D869" i="145"/>
  <c r="A869" i="145"/>
  <c r="D868" i="145"/>
  <c r="A868" i="145"/>
  <c r="D867" i="145"/>
  <c r="A867" i="145"/>
  <c r="D866" i="145"/>
  <c r="A866" i="145"/>
  <c r="D865" i="145"/>
  <c r="A865" i="145"/>
  <c r="D864" i="145"/>
  <c r="A864" i="145"/>
  <c r="D863" i="145"/>
  <c r="A863" i="145"/>
  <c r="D862" i="145"/>
  <c r="A862" i="145"/>
  <c r="D861" i="145"/>
  <c r="A861" i="145"/>
  <c r="D860" i="145"/>
  <c r="A860" i="145"/>
  <c r="D859" i="145"/>
  <c r="A859" i="145"/>
  <c r="D858" i="145"/>
  <c r="A858" i="145"/>
  <c r="D857" i="145"/>
  <c r="A857" i="145"/>
  <c r="D856" i="145"/>
  <c r="A856" i="145"/>
  <c r="D855" i="145"/>
  <c r="A855" i="145"/>
  <c r="D854" i="145"/>
  <c r="A854" i="145"/>
  <c r="D853" i="145"/>
  <c r="A853" i="145"/>
  <c r="D852" i="145"/>
  <c r="A852" i="145"/>
  <c r="D851" i="145"/>
  <c r="A851" i="145"/>
  <c r="D850" i="145"/>
  <c r="A850" i="145"/>
  <c r="D849" i="145"/>
  <c r="A849" i="145"/>
  <c r="D848" i="145"/>
  <c r="A848" i="145"/>
  <c r="D847" i="145"/>
  <c r="A847" i="145"/>
  <c r="D846" i="145"/>
  <c r="A846" i="145"/>
  <c r="D845" i="145"/>
  <c r="A845" i="145"/>
  <c r="D844" i="145"/>
  <c r="A844" i="145"/>
  <c r="D843" i="145"/>
  <c r="A843" i="145"/>
  <c r="D842" i="145"/>
  <c r="A842" i="145"/>
  <c r="D841" i="145"/>
  <c r="A841" i="145"/>
  <c r="D840" i="145"/>
  <c r="A840" i="145"/>
  <c r="D839" i="145"/>
  <c r="A839" i="145"/>
  <c r="D838" i="145"/>
  <c r="A838" i="145"/>
  <c r="D837" i="145"/>
  <c r="A837" i="145"/>
  <c r="D836" i="145"/>
  <c r="A836" i="145"/>
  <c r="D835" i="145"/>
  <c r="A835" i="145"/>
  <c r="D834" i="145"/>
  <c r="A834" i="145"/>
  <c r="D833" i="145"/>
  <c r="A833" i="145"/>
  <c r="D832" i="145"/>
  <c r="A832" i="145"/>
  <c r="D831" i="145"/>
  <c r="A831" i="145"/>
  <c r="D830" i="145"/>
  <c r="A830" i="145"/>
  <c r="D829" i="145"/>
  <c r="A829" i="145"/>
  <c r="D828" i="145"/>
  <c r="A828" i="145"/>
  <c r="D827" i="145"/>
  <c r="A827" i="145"/>
  <c r="D826" i="145"/>
  <c r="A826" i="145"/>
  <c r="D825" i="145"/>
  <c r="A825" i="145"/>
  <c r="D824" i="145"/>
  <c r="A824" i="145"/>
  <c r="D823" i="145"/>
  <c r="A823" i="145"/>
  <c r="D822" i="145"/>
  <c r="A822" i="145"/>
  <c r="D821" i="145"/>
  <c r="A821" i="145"/>
  <c r="D820" i="145"/>
  <c r="A820" i="145"/>
  <c r="D819" i="145"/>
  <c r="A819" i="145"/>
  <c r="D818" i="145"/>
  <c r="A818" i="145"/>
  <c r="D817" i="145"/>
  <c r="A817" i="145"/>
  <c r="D816" i="145"/>
  <c r="A816" i="145"/>
  <c r="D815" i="145"/>
  <c r="A815" i="145"/>
  <c r="D814" i="145"/>
  <c r="A814" i="145"/>
  <c r="D813" i="145"/>
  <c r="A813" i="145"/>
  <c r="D812" i="145"/>
  <c r="A812" i="145"/>
  <c r="D811" i="145"/>
  <c r="A811" i="145"/>
  <c r="D810" i="145"/>
  <c r="A810" i="145"/>
  <c r="D809" i="145"/>
  <c r="A809" i="145"/>
  <c r="D808" i="145"/>
  <c r="A808" i="145"/>
  <c r="D807" i="145"/>
  <c r="A807" i="145"/>
  <c r="D806" i="145"/>
  <c r="A806" i="145"/>
  <c r="D805" i="145"/>
  <c r="A805" i="145"/>
  <c r="D804" i="145"/>
  <c r="A804" i="145"/>
  <c r="D803" i="145"/>
  <c r="A803" i="145"/>
  <c r="D802" i="145"/>
  <c r="A802" i="145"/>
  <c r="D801" i="145"/>
  <c r="A801" i="145"/>
  <c r="D800" i="145"/>
  <c r="A800" i="145"/>
  <c r="D799" i="145"/>
  <c r="A799" i="145"/>
  <c r="D798" i="145"/>
  <c r="A798" i="145"/>
  <c r="D797" i="145"/>
  <c r="A797" i="145"/>
  <c r="D796" i="145"/>
  <c r="A796" i="145"/>
  <c r="D795" i="145"/>
  <c r="A795" i="145"/>
  <c r="D794" i="145"/>
  <c r="A794" i="145"/>
  <c r="D793" i="145"/>
  <c r="A793" i="145"/>
  <c r="D792" i="145"/>
  <c r="A792" i="145"/>
  <c r="D791" i="145"/>
  <c r="A791" i="145"/>
  <c r="D790" i="145"/>
  <c r="A790" i="145"/>
  <c r="D789" i="145"/>
  <c r="A789" i="145"/>
  <c r="D788" i="145"/>
  <c r="A788" i="145"/>
  <c r="D787" i="145"/>
  <c r="A787" i="145"/>
  <c r="D786" i="145"/>
  <c r="A786" i="145"/>
  <c r="D785" i="145"/>
  <c r="A785" i="145"/>
  <c r="D784" i="145"/>
  <c r="A784" i="145"/>
  <c r="D783" i="145"/>
  <c r="A783" i="145"/>
  <c r="D782" i="145"/>
  <c r="A782" i="145"/>
  <c r="D781" i="145"/>
  <c r="A781" i="145"/>
  <c r="D780" i="145"/>
  <c r="A780" i="145"/>
  <c r="D779" i="145"/>
  <c r="A779" i="145"/>
  <c r="D778" i="145"/>
  <c r="A778" i="145"/>
  <c r="D777" i="145"/>
  <c r="A777" i="145"/>
  <c r="D776" i="145"/>
  <c r="A776" i="145"/>
  <c r="D775" i="145"/>
  <c r="A775" i="145"/>
  <c r="D774" i="145"/>
  <c r="A774" i="145"/>
  <c r="D773" i="145"/>
  <c r="A773" i="145"/>
  <c r="D772" i="145"/>
  <c r="A772" i="145"/>
  <c r="D771" i="145"/>
  <c r="A771" i="145"/>
  <c r="D770" i="145"/>
  <c r="A770" i="145"/>
  <c r="D769" i="145"/>
  <c r="A769" i="145"/>
  <c r="D768" i="145"/>
  <c r="A768" i="145"/>
  <c r="D767" i="145"/>
  <c r="A767" i="145"/>
  <c r="D766" i="145"/>
  <c r="A766" i="145"/>
  <c r="D765" i="145"/>
  <c r="A765" i="145"/>
  <c r="D764" i="145"/>
  <c r="A764" i="145"/>
  <c r="D763" i="145"/>
  <c r="A763" i="145"/>
  <c r="D762" i="145"/>
  <c r="A762" i="145"/>
  <c r="D761" i="145"/>
  <c r="A761" i="145"/>
  <c r="D760" i="145"/>
  <c r="A760" i="145"/>
  <c r="D759" i="145"/>
  <c r="A759" i="145"/>
  <c r="D758" i="145"/>
  <c r="A758" i="145"/>
  <c r="D757" i="145"/>
  <c r="A757" i="145"/>
  <c r="D756" i="145"/>
  <c r="A756" i="145"/>
  <c r="D755" i="145"/>
  <c r="A755" i="145"/>
  <c r="D754" i="145"/>
  <c r="A754" i="145"/>
  <c r="D753" i="145"/>
  <c r="A753" i="145"/>
  <c r="D752" i="145"/>
  <c r="A752" i="145"/>
  <c r="D751" i="145"/>
  <c r="A751" i="145"/>
  <c r="D750" i="145"/>
  <c r="A750" i="145"/>
  <c r="D749" i="145"/>
  <c r="A749" i="145"/>
  <c r="D748" i="145"/>
  <c r="A748" i="145"/>
  <c r="D747" i="145"/>
  <c r="A747" i="145"/>
  <c r="D746" i="145"/>
  <c r="A746" i="145"/>
  <c r="D745" i="145"/>
  <c r="A745" i="145"/>
  <c r="D744" i="145"/>
  <c r="A744" i="145"/>
  <c r="D743" i="145"/>
  <c r="A743" i="145"/>
  <c r="D742" i="145"/>
  <c r="A742" i="145"/>
  <c r="D741" i="145"/>
  <c r="A741" i="145"/>
  <c r="D740" i="145"/>
  <c r="A740" i="145"/>
  <c r="D739" i="145"/>
  <c r="A739" i="145"/>
  <c r="D738" i="145"/>
  <c r="A738" i="145"/>
  <c r="D737" i="145"/>
  <c r="A737" i="145"/>
  <c r="D736" i="145"/>
  <c r="A736" i="145"/>
  <c r="D735" i="145"/>
  <c r="A735" i="145"/>
  <c r="D734" i="145"/>
  <c r="A734" i="145"/>
  <c r="D733" i="145"/>
  <c r="A733" i="145"/>
  <c r="D732" i="145"/>
  <c r="A732" i="145"/>
  <c r="D731" i="145"/>
  <c r="A731" i="145"/>
  <c r="D730" i="145"/>
  <c r="A730" i="145"/>
  <c r="D729" i="145"/>
  <c r="A729" i="145"/>
  <c r="D728" i="145"/>
  <c r="A728" i="145"/>
  <c r="D727" i="145"/>
  <c r="A727" i="145"/>
  <c r="D726" i="145"/>
  <c r="A726" i="145"/>
  <c r="D725" i="145"/>
  <c r="A725" i="145"/>
  <c r="D724" i="145"/>
  <c r="A724" i="145"/>
  <c r="D723" i="145"/>
  <c r="A723" i="145"/>
  <c r="D722" i="145"/>
  <c r="A722" i="145"/>
  <c r="D721" i="145"/>
  <c r="A721" i="145"/>
  <c r="D720" i="145"/>
  <c r="A720" i="145"/>
  <c r="D719" i="145"/>
  <c r="A719" i="145"/>
  <c r="D718" i="145"/>
  <c r="A718" i="145"/>
  <c r="D717" i="145"/>
  <c r="A717" i="145"/>
  <c r="D716" i="145"/>
  <c r="A716" i="145"/>
  <c r="D715" i="145"/>
  <c r="A715" i="145"/>
  <c r="D714" i="145"/>
  <c r="A714" i="145"/>
  <c r="D713" i="145"/>
  <c r="A713" i="145"/>
  <c r="D712" i="145"/>
  <c r="A712" i="145"/>
  <c r="D711" i="145"/>
  <c r="A711" i="145"/>
  <c r="D710" i="145"/>
  <c r="A710" i="145"/>
  <c r="D709" i="145"/>
  <c r="A709" i="145"/>
  <c r="D708" i="145"/>
  <c r="A708" i="145"/>
  <c r="D707" i="145"/>
  <c r="A707" i="145"/>
  <c r="D706" i="145"/>
  <c r="A706" i="145"/>
  <c r="D705" i="145"/>
  <c r="A705" i="145"/>
  <c r="D704" i="145"/>
  <c r="A704" i="145"/>
  <c r="D703" i="145"/>
  <c r="A703" i="145"/>
  <c r="D702" i="145"/>
  <c r="A702" i="145"/>
  <c r="D701" i="145"/>
  <c r="A701" i="145"/>
  <c r="D700" i="145"/>
  <c r="A700" i="145"/>
  <c r="D699" i="145"/>
  <c r="A699" i="145"/>
  <c r="D698" i="145"/>
  <c r="A698" i="145"/>
  <c r="D697" i="145"/>
  <c r="A697" i="145"/>
  <c r="D696" i="145"/>
  <c r="A696" i="145"/>
  <c r="D695" i="145"/>
  <c r="A695" i="145"/>
  <c r="D694" i="145"/>
  <c r="A694" i="145"/>
  <c r="D693" i="145"/>
  <c r="A693" i="145"/>
  <c r="D692" i="145"/>
  <c r="A692" i="145"/>
  <c r="D691" i="145"/>
  <c r="A691" i="145"/>
  <c r="D690" i="145"/>
  <c r="A690" i="145"/>
  <c r="D689" i="145"/>
  <c r="A689" i="145"/>
  <c r="D688" i="145"/>
  <c r="A688" i="145"/>
  <c r="D687" i="145"/>
  <c r="A687" i="145"/>
  <c r="D686" i="145"/>
  <c r="A686" i="145"/>
  <c r="D685" i="145"/>
  <c r="A685" i="145"/>
  <c r="D684" i="145"/>
  <c r="A684" i="145"/>
  <c r="D683" i="145"/>
  <c r="A683" i="145"/>
  <c r="D682" i="145"/>
  <c r="A682" i="145"/>
  <c r="D681" i="145"/>
  <c r="A681" i="145"/>
  <c r="D680" i="145"/>
  <c r="A680" i="145"/>
  <c r="D679" i="145"/>
  <c r="A679" i="145"/>
  <c r="D678" i="145"/>
  <c r="A678" i="145"/>
  <c r="D677" i="145"/>
  <c r="A677" i="145"/>
  <c r="D676" i="145"/>
  <c r="A676" i="145"/>
  <c r="D675" i="145"/>
  <c r="A675" i="145"/>
  <c r="D674" i="145"/>
  <c r="A674" i="145"/>
  <c r="D673" i="145"/>
  <c r="A673" i="145"/>
  <c r="D672" i="145"/>
  <c r="A672" i="145"/>
  <c r="D671" i="145"/>
  <c r="A671" i="145"/>
  <c r="D670" i="145"/>
  <c r="A670" i="145"/>
  <c r="D669" i="145"/>
  <c r="A669" i="145"/>
  <c r="D668" i="145"/>
  <c r="A668" i="145"/>
  <c r="D667" i="145"/>
  <c r="A667" i="145"/>
  <c r="D666" i="145"/>
  <c r="A666" i="145"/>
  <c r="D665" i="145"/>
  <c r="A665" i="145"/>
  <c r="D664" i="145"/>
  <c r="A664" i="145"/>
  <c r="D663" i="145"/>
  <c r="A663" i="145"/>
  <c r="D662" i="145"/>
  <c r="A662" i="145"/>
  <c r="D661" i="145"/>
  <c r="A661" i="145"/>
  <c r="D660" i="145"/>
  <c r="A660" i="145"/>
  <c r="D659" i="145"/>
  <c r="A659" i="145"/>
  <c r="D658" i="145"/>
  <c r="A658" i="145"/>
  <c r="D657" i="145"/>
  <c r="A657" i="145"/>
  <c r="D656" i="145"/>
  <c r="A656" i="145"/>
  <c r="D655" i="145"/>
  <c r="A655" i="145"/>
  <c r="D654" i="145"/>
  <c r="A654" i="145"/>
  <c r="D653" i="145"/>
  <c r="A653" i="145"/>
  <c r="D652" i="145"/>
  <c r="A652" i="145"/>
  <c r="D651" i="145"/>
  <c r="A651" i="145"/>
  <c r="D650" i="145"/>
  <c r="A650" i="145"/>
  <c r="D649" i="145"/>
  <c r="A649" i="145"/>
  <c r="D648" i="145"/>
  <c r="A648" i="145"/>
  <c r="D647" i="145"/>
  <c r="A647" i="145"/>
  <c r="D646" i="145"/>
  <c r="A646" i="145"/>
  <c r="D645" i="145"/>
  <c r="A645" i="145"/>
  <c r="D644" i="145"/>
  <c r="A644" i="145"/>
  <c r="D643" i="145"/>
  <c r="A643" i="145"/>
  <c r="D642" i="145"/>
  <c r="A642" i="145"/>
  <c r="D641" i="145"/>
  <c r="A641" i="145"/>
  <c r="D640" i="145"/>
  <c r="A640" i="145"/>
  <c r="D639" i="145"/>
  <c r="A639" i="145"/>
  <c r="D638" i="145"/>
  <c r="A638" i="145"/>
  <c r="D637" i="145"/>
  <c r="A637" i="145"/>
  <c r="D636" i="145"/>
  <c r="A636" i="145"/>
  <c r="D635" i="145"/>
  <c r="A635" i="145"/>
  <c r="D634" i="145"/>
  <c r="A634" i="145"/>
  <c r="D633" i="145"/>
  <c r="A633" i="145"/>
  <c r="D632" i="145"/>
  <c r="A632" i="145"/>
  <c r="D631" i="145"/>
  <c r="A631" i="145"/>
  <c r="D630" i="145"/>
  <c r="A630" i="145"/>
  <c r="D629" i="145"/>
  <c r="A629" i="145"/>
  <c r="D628" i="145"/>
  <c r="A628" i="145"/>
  <c r="D627" i="145"/>
  <c r="A627" i="145"/>
  <c r="D626" i="145"/>
  <c r="A626" i="145"/>
  <c r="D625" i="145"/>
  <c r="A625" i="145"/>
  <c r="D624" i="145"/>
  <c r="A624" i="145"/>
  <c r="D623" i="145"/>
  <c r="A623" i="145"/>
  <c r="D622" i="145"/>
  <c r="A622" i="145"/>
  <c r="D621" i="145"/>
  <c r="A621" i="145"/>
  <c r="D620" i="145"/>
  <c r="A620" i="145"/>
  <c r="D619" i="145"/>
  <c r="A619" i="145"/>
  <c r="D618" i="145"/>
  <c r="A618" i="145"/>
  <c r="D617" i="145"/>
  <c r="A617" i="145"/>
  <c r="D616" i="145"/>
  <c r="A616" i="145"/>
  <c r="D615" i="145"/>
  <c r="A615" i="145"/>
  <c r="D614" i="145"/>
  <c r="A614" i="145"/>
  <c r="D613" i="145"/>
  <c r="A613" i="145"/>
  <c r="D612" i="145"/>
  <c r="A612" i="145"/>
  <c r="D611" i="145"/>
  <c r="A611" i="145"/>
  <c r="D610" i="145"/>
  <c r="A610" i="145"/>
  <c r="D609" i="145"/>
  <c r="A609" i="145"/>
  <c r="D608" i="145"/>
  <c r="A608" i="145"/>
  <c r="D607" i="145"/>
  <c r="A607" i="145"/>
  <c r="D606" i="145"/>
  <c r="A606" i="145"/>
  <c r="D605" i="145"/>
  <c r="A605" i="145"/>
  <c r="D604" i="145"/>
  <c r="A604" i="145"/>
  <c r="D603" i="145"/>
  <c r="A603" i="145"/>
  <c r="D602" i="145"/>
  <c r="A602" i="145"/>
  <c r="D601" i="145"/>
  <c r="A601" i="145"/>
  <c r="D600" i="145"/>
  <c r="A600" i="145"/>
  <c r="D599" i="145"/>
  <c r="A599" i="145"/>
  <c r="D598" i="145"/>
  <c r="A598" i="145"/>
  <c r="D597" i="145"/>
  <c r="A597" i="145"/>
  <c r="D596" i="145"/>
  <c r="A596" i="145"/>
  <c r="D595" i="145"/>
  <c r="A595" i="145"/>
  <c r="D594" i="145"/>
  <c r="A594" i="145"/>
  <c r="D593" i="145"/>
  <c r="A593" i="145"/>
  <c r="D592" i="145"/>
  <c r="A592" i="145"/>
  <c r="D591" i="145"/>
  <c r="A591" i="145"/>
  <c r="D590" i="145"/>
  <c r="A590" i="145"/>
  <c r="D589" i="145"/>
  <c r="A589" i="145"/>
  <c r="D588" i="145"/>
  <c r="A588" i="145"/>
  <c r="D587" i="145"/>
  <c r="A587" i="145"/>
  <c r="D586" i="145"/>
  <c r="A586" i="145"/>
  <c r="D585" i="145"/>
  <c r="A585" i="145"/>
  <c r="D584" i="145"/>
  <c r="A584" i="145"/>
  <c r="D583" i="145"/>
  <c r="A583" i="145"/>
  <c r="D582" i="145"/>
  <c r="A582" i="145"/>
  <c r="D581" i="145"/>
  <c r="A581" i="145"/>
  <c r="D580" i="145"/>
  <c r="A580" i="145"/>
  <c r="D579" i="145"/>
  <c r="A579" i="145"/>
  <c r="D578" i="145"/>
  <c r="A578" i="145"/>
  <c r="D577" i="145"/>
  <c r="A577" i="145"/>
  <c r="D576" i="145"/>
  <c r="A576" i="145"/>
  <c r="D575" i="145"/>
  <c r="A575" i="145"/>
  <c r="D574" i="145"/>
  <c r="A574" i="145"/>
  <c r="D573" i="145"/>
  <c r="A573" i="145"/>
  <c r="D572" i="145"/>
  <c r="A572" i="145"/>
  <c r="D571" i="145"/>
  <c r="A571" i="145"/>
  <c r="D570" i="145"/>
  <c r="A570" i="145"/>
  <c r="D569" i="145"/>
  <c r="A569" i="145"/>
  <c r="D568" i="145"/>
  <c r="A568" i="145"/>
  <c r="D567" i="145"/>
  <c r="A567" i="145"/>
  <c r="D566" i="145"/>
  <c r="A566" i="145"/>
  <c r="D565" i="145"/>
  <c r="A565" i="145"/>
  <c r="D564" i="145"/>
  <c r="A564" i="145"/>
  <c r="D563" i="145"/>
  <c r="A563" i="145"/>
  <c r="D562" i="145"/>
  <c r="A562" i="145"/>
  <c r="D561" i="145"/>
  <c r="A561" i="145"/>
  <c r="D560" i="145"/>
  <c r="A560" i="145"/>
  <c r="D559" i="145"/>
  <c r="A559" i="145"/>
  <c r="D558" i="145"/>
  <c r="A558" i="145"/>
  <c r="D557" i="145"/>
  <c r="A557" i="145"/>
  <c r="D556" i="145"/>
  <c r="A556" i="145"/>
  <c r="D555" i="145"/>
  <c r="A555" i="145"/>
  <c r="D554" i="145"/>
  <c r="A554" i="145"/>
  <c r="D553" i="145"/>
  <c r="A553" i="145"/>
  <c r="D552" i="145"/>
  <c r="A552" i="145"/>
  <c r="D551" i="145"/>
  <c r="A551" i="145"/>
  <c r="D550" i="145"/>
  <c r="A550" i="145"/>
  <c r="D549" i="145"/>
  <c r="A549" i="145"/>
  <c r="D548" i="145"/>
  <c r="A548" i="145"/>
  <c r="D547" i="145"/>
  <c r="A547" i="145"/>
  <c r="D546" i="145"/>
  <c r="A546" i="145"/>
  <c r="D545" i="145"/>
  <c r="A545" i="145"/>
  <c r="D544" i="145"/>
  <c r="A544" i="145"/>
  <c r="D543" i="145"/>
  <c r="A543" i="145"/>
  <c r="D542" i="145"/>
  <c r="A542" i="145"/>
  <c r="D541" i="145"/>
  <c r="A541" i="145"/>
  <c r="D540" i="145"/>
  <c r="A540" i="145"/>
  <c r="D539" i="145"/>
  <c r="A539" i="145"/>
  <c r="D538" i="145"/>
  <c r="A538" i="145"/>
  <c r="D537" i="145"/>
  <c r="A537" i="145"/>
  <c r="D536" i="145"/>
  <c r="A536" i="145"/>
  <c r="D535" i="145"/>
  <c r="A535" i="145"/>
  <c r="D534" i="145"/>
  <c r="A534" i="145"/>
  <c r="D533" i="145"/>
  <c r="A533" i="145"/>
  <c r="D532" i="145"/>
  <c r="A532" i="145"/>
  <c r="D531" i="145"/>
  <c r="A531" i="145"/>
  <c r="D530" i="145"/>
  <c r="A530" i="145"/>
  <c r="D529" i="145"/>
  <c r="A529" i="145"/>
  <c r="D528" i="145"/>
  <c r="A528" i="145"/>
  <c r="D527" i="145"/>
  <c r="A527" i="145"/>
  <c r="D526" i="145"/>
  <c r="A526" i="145"/>
  <c r="D525" i="145"/>
  <c r="A525" i="145"/>
  <c r="D524" i="145"/>
  <c r="A524" i="145"/>
  <c r="D523" i="145"/>
  <c r="A523" i="145"/>
  <c r="D522" i="145"/>
  <c r="A522" i="145"/>
  <c r="D521" i="145"/>
  <c r="A521" i="145"/>
  <c r="D520" i="145"/>
  <c r="A520" i="145"/>
  <c r="D519" i="145"/>
  <c r="A519" i="145"/>
  <c r="D518" i="145"/>
  <c r="A518" i="145"/>
  <c r="D517" i="145"/>
  <c r="A517" i="145"/>
  <c r="D516" i="145"/>
  <c r="A516" i="145"/>
  <c r="D515" i="145"/>
  <c r="A515" i="145"/>
  <c r="D514" i="145"/>
  <c r="A514" i="145"/>
  <c r="D513" i="145"/>
  <c r="A513" i="145"/>
  <c r="D512" i="145"/>
  <c r="A512" i="145"/>
  <c r="D511" i="145"/>
  <c r="A511" i="145"/>
  <c r="D510" i="145"/>
  <c r="A510" i="145"/>
  <c r="D509" i="145"/>
  <c r="A509" i="145"/>
  <c r="D508" i="145"/>
  <c r="A508" i="145"/>
  <c r="D507" i="145"/>
  <c r="A507" i="145"/>
  <c r="D506" i="145"/>
  <c r="A506" i="145"/>
  <c r="D505" i="145"/>
  <c r="A505" i="145"/>
  <c r="D504" i="145"/>
  <c r="A504" i="145"/>
  <c r="D503" i="145"/>
  <c r="A503" i="145"/>
  <c r="D502" i="145"/>
  <c r="A502" i="145"/>
  <c r="D501" i="145"/>
  <c r="A501" i="145"/>
  <c r="D500" i="145"/>
  <c r="A500" i="145"/>
  <c r="D499" i="145"/>
  <c r="A499" i="145"/>
  <c r="D498" i="145"/>
  <c r="A498" i="145"/>
  <c r="D497" i="145"/>
  <c r="A497" i="145"/>
  <c r="D496" i="145"/>
  <c r="A496" i="145"/>
  <c r="D495" i="145"/>
  <c r="A495" i="145"/>
  <c r="D494" i="145"/>
  <c r="A494" i="145"/>
  <c r="D493" i="145"/>
  <c r="A493" i="145"/>
  <c r="D492" i="145"/>
  <c r="A492" i="145"/>
  <c r="D491" i="145"/>
  <c r="A491" i="145"/>
  <c r="D490" i="145"/>
  <c r="A490" i="145"/>
  <c r="D489" i="145"/>
  <c r="A489" i="145"/>
  <c r="D488" i="145"/>
  <c r="A488" i="145"/>
  <c r="D487" i="145"/>
  <c r="A487" i="145"/>
  <c r="D486" i="145"/>
  <c r="A486" i="145"/>
  <c r="D485" i="145"/>
  <c r="A485" i="145"/>
  <c r="D484" i="145"/>
  <c r="A484" i="145"/>
  <c r="D483" i="145"/>
  <c r="A483" i="145"/>
  <c r="D482" i="145"/>
  <c r="A482" i="145"/>
  <c r="D481" i="145"/>
  <c r="A481" i="145"/>
  <c r="D480" i="145"/>
  <c r="A480" i="145"/>
  <c r="D479" i="145"/>
  <c r="A479" i="145"/>
  <c r="D478" i="145"/>
  <c r="A478" i="145"/>
  <c r="D477" i="145"/>
  <c r="A477" i="145"/>
  <c r="D476" i="145"/>
  <c r="A476" i="145"/>
  <c r="D475" i="145"/>
  <c r="A475" i="145"/>
  <c r="D474" i="145"/>
  <c r="A474" i="145"/>
  <c r="D473" i="145"/>
  <c r="A473" i="145"/>
  <c r="D472" i="145"/>
  <c r="A472" i="145"/>
  <c r="D471" i="145"/>
  <c r="A471" i="145"/>
  <c r="D470" i="145"/>
  <c r="A470" i="145"/>
  <c r="D469" i="145"/>
  <c r="A469" i="145"/>
  <c r="D468" i="145"/>
  <c r="A468" i="145"/>
  <c r="D467" i="145"/>
  <c r="A467" i="145"/>
  <c r="D466" i="145"/>
  <c r="A466" i="145"/>
  <c r="D465" i="145"/>
  <c r="A465" i="145"/>
  <c r="D464" i="145"/>
  <c r="A464" i="145"/>
  <c r="D463" i="145"/>
  <c r="A463" i="145"/>
  <c r="D462" i="145"/>
  <c r="A462" i="145"/>
  <c r="D461" i="145"/>
  <c r="A461" i="145"/>
  <c r="D460" i="145"/>
  <c r="A460" i="145"/>
  <c r="D459" i="145"/>
  <c r="A459" i="145"/>
  <c r="D458" i="145"/>
  <c r="A458" i="145"/>
  <c r="D457" i="145"/>
  <c r="A457" i="145"/>
  <c r="D456" i="145"/>
  <c r="A456" i="145"/>
  <c r="D455" i="145"/>
  <c r="A455" i="145"/>
  <c r="D454" i="145"/>
  <c r="A454" i="145"/>
  <c r="D453" i="145"/>
  <c r="A453" i="145"/>
  <c r="D452" i="145"/>
  <c r="A452" i="145"/>
  <c r="D451" i="145"/>
  <c r="A451" i="145"/>
  <c r="D450" i="145"/>
  <c r="A450" i="145"/>
  <c r="D449" i="145"/>
  <c r="A449" i="145"/>
  <c r="D448" i="145"/>
  <c r="A448" i="145"/>
  <c r="D447" i="145"/>
  <c r="A447" i="145"/>
  <c r="D446" i="145"/>
  <c r="A446" i="145"/>
  <c r="D445" i="145"/>
  <c r="A445" i="145"/>
  <c r="D444" i="145"/>
  <c r="A444" i="145"/>
  <c r="D443" i="145"/>
  <c r="A443" i="145"/>
  <c r="D442" i="145"/>
  <c r="A442" i="145"/>
  <c r="D441" i="145"/>
  <c r="A441" i="145"/>
  <c r="D440" i="145"/>
  <c r="A440" i="145"/>
  <c r="D439" i="145"/>
  <c r="A439" i="145"/>
  <c r="D438" i="145"/>
  <c r="A438" i="145"/>
  <c r="D437" i="145"/>
  <c r="A437" i="145"/>
  <c r="D436" i="145"/>
  <c r="A436" i="145"/>
  <c r="D435" i="145"/>
  <c r="A435" i="145"/>
  <c r="D434" i="145"/>
  <c r="A434" i="145"/>
  <c r="D433" i="145"/>
  <c r="A433" i="145"/>
  <c r="D432" i="145"/>
  <c r="A432" i="145"/>
  <c r="D431" i="145"/>
  <c r="A431" i="145"/>
  <c r="D430" i="145"/>
  <c r="A430" i="145"/>
  <c r="D429" i="145"/>
  <c r="A429" i="145"/>
  <c r="D428" i="145"/>
  <c r="A428" i="145"/>
  <c r="D427" i="145"/>
  <c r="A427" i="145"/>
  <c r="D426" i="145"/>
  <c r="A426" i="145"/>
  <c r="D425" i="145"/>
  <c r="A425" i="145"/>
  <c r="D424" i="145"/>
  <c r="A424" i="145"/>
  <c r="D423" i="145"/>
  <c r="A423" i="145"/>
  <c r="D422" i="145"/>
  <c r="A422" i="145"/>
  <c r="D421" i="145"/>
  <c r="A421" i="145"/>
  <c r="D420" i="145"/>
  <c r="A420" i="145"/>
  <c r="D419" i="145"/>
  <c r="A419" i="145"/>
  <c r="D418" i="145"/>
  <c r="A418" i="145"/>
  <c r="D417" i="145"/>
  <c r="A417" i="145"/>
  <c r="D416" i="145"/>
  <c r="A416" i="145"/>
  <c r="D415" i="145"/>
  <c r="A415" i="145"/>
  <c r="D414" i="145"/>
  <c r="A414" i="145"/>
  <c r="D413" i="145"/>
  <c r="A413" i="145"/>
  <c r="D412" i="145"/>
  <c r="A412" i="145"/>
  <c r="D411" i="145"/>
  <c r="A411" i="145"/>
  <c r="D410" i="145"/>
  <c r="A410" i="145"/>
  <c r="D409" i="145"/>
  <c r="A409" i="145"/>
  <c r="D408" i="145"/>
  <c r="A408" i="145"/>
  <c r="D407" i="145"/>
  <c r="A407" i="145"/>
  <c r="D406" i="145"/>
  <c r="A406" i="145"/>
  <c r="D405" i="145"/>
  <c r="A405" i="145"/>
  <c r="D404" i="145"/>
  <c r="A404" i="145"/>
  <c r="D403" i="145"/>
  <c r="A403" i="145"/>
  <c r="D402" i="145"/>
  <c r="A402" i="145"/>
  <c r="D401" i="145"/>
  <c r="A401" i="145"/>
  <c r="D400" i="145"/>
  <c r="A400" i="145"/>
  <c r="D399" i="145"/>
  <c r="A399" i="145"/>
  <c r="D398" i="145"/>
  <c r="A398" i="145"/>
  <c r="D397" i="145"/>
  <c r="A397" i="145"/>
  <c r="D396" i="145"/>
  <c r="A396" i="145"/>
  <c r="D395" i="145"/>
  <c r="A395" i="145"/>
  <c r="D394" i="145"/>
  <c r="A394" i="145"/>
  <c r="D393" i="145"/>
  <c r="A393" i="145"/>
  <c r="D392" i="145"/>
  <c r="A392" i="145"/>
  <c r="D391" i="145"/>
  <c r="A391" i="145"/>
  <c r="D390" i="145"/>
  <c r="A390" i="145"/>
  <c r="D389" i="145"/>
  <c r="A389" i="145"/>
  <c r="D388" i="145"/>
  <c r="A388" i="145"/>
  <c r="D387" i="145"/>
  <c r="A387" i="145"/>
  <c r="D386" i="145"/>
  <c r="A386" i="145"/>
  <c r="D385" i="145"/>
  <c r="A385" i="145"/>
  <c r="D384" i="145"/>
  <c r="A384" i="145"/>
  <c r="D383" i="145"/>
  <c r="A383" i="145"/>
  <c r="D382" i="145"/>
  <c r="A382" i="145"/>
  <c r="D381" i="145"/>
  <c r="A381" i="145"/>
  <c r="D380" i="145"/>
  <c r="A380" i="145"/>
  <c r="D379" i="145"/>
  <c r="A379" i="145"/>
  <c r="D378" i="145"/>
  <c r="A378" i="145"/>
  <c r="D377" i="145"/>
  <c r="A377" i="145"/>
  <c r="D376" i="145"/>
  <c r="A376" i="145"/>
  <c r="D375" i="145"/>
  <c r="A375" i="145"/>
  <c r="D374" i="145"/>
  <c r="A374" i="145"/>
  <c r="D373" i="145"/>
  <c r="A373" i="145"/>
  <c r="D372" i="145"/>
  <c r="A372" i="145"/>
  <c r="D371" i="145"/>
  <c r="A371" i="145"/>
  <c r="D370" i="145"/>
  <c r="A370" i="145"/>
  <c r="D369" i="145"/>
  <c r="A369" i="145"/>
  <c r="D368" i="145"/>
  <c r="A368" i="145"/>
  <c r="D367" i="145"/>
  <c r="A367" i="145"/>
  <c r="D366" i="145"/>
  <c r="A366" i="145"/>
  <c r="D365" i="145"/>
  <c r="A365" i="145"/>
  <c r="D364" i="145"/>
  <c r="A364" i="145"/>
  <c r="D363" i="145"/>
  <c r="A363" i="145"/>
  <c r="D362" i="145"/>
  <c r="A362" i="145"/>
  <c r="D361" i="145"/>
  <c r="A361" i="145"/>
  <c r="D360" i="145"/>
  <c r="A360" i="145"/>
  <c r="D359" i="145"/>
  <c r="A359" i="145"/>
  <c r="D358" i="145"/>
  <c r="A358" i="145"/>
  <c r="D357" i="145"/>
  <c r="A357" i="145"/>
  <c r="D356" i="145"/>
  <c r="A356" i="145"/>
  <c r="D355" i="145"/>
  <c r="A355" i="145"/>
  <c r="D354" i="145"/>
  <c r="A354" i="145"/>
  <c r="D353" i="145"/>
  <c r="A353" i="145"/>
  <c r="D352" i="145"/>
  <c r="A352" i="145"/>
  <c r="D351" i="145"/>
  <c r="A351" i="145"/>
  <c r="D350" i="145"/>
  <c r="A350" i="145"/>
  <c r="D349" i="145"/>
  <c r="A349" i="145"/>
  <c r="D348" i="145"/>
  <c r="A348" i="145"/>
  <c r="D347" i="145"/>
  <c r="A347" i="145"/>
  <c r="D346" i="145"/>
  <c r="A346" i="145"/>
  <c r="D345" i="145"/>
  <c r="A345" i="145"/>
  <c r="D344" i="145"/>
  <c r="A344" i="145"/>
  <c r="D343" i="145"/>
  <c r="A343" i="145"/>
  <c r="D342" i="145"/>
  <c r="A342" i="145"/>
  <c r="D341" i="145"/>
  <c r="A341" i="145"/>
  <c r="D340" i="145"/>
  <c r="A340" i="145"/>
  <c r="D339" i="145"/>
  <c r="A339" i="145"/>
  <c r="D338" i="145"/>
  <c r="A338" i="145"/>
  <c r="D337" i="145"/>
  <c r="A337" i="145"/>
  <c r="D336" i="145"/>
  <c r="A336" i="145"/>
  <c r="D335" i="145"/>
  <c r="A335" i="145"/>
  <c r="D334" i="145"/>
  <c r="A334" i="145"/>
  <c r="D333" i="145"/>
  <c r="A333" i="145"/>
  <c r="D332" i="145"/>
  <c r="A332" i="145"/>
  <c r="D331" i="145"/>
  <c r="A331" i="145"/>
  <c r="D330" i="145"/>
  <c r="A330" i="145"/>
  <c r="D329" i="145"/>
  <c r="A329" i="145"/>
  <c r="D328" i="145"/>
  <c r="A328" i="145"/>
  <c r="D327" i="145"/>
  <c r="A327" i="145"/>
  <c r="D326" i="145"/>
  <c r="A326" i="145"/>
  <c r="D325" i="145"/>
  <c r="A325" i="145"/>
  <c r="D324" i="145"/>
  <c r="A324" i="145"/>
  <c r="D323" i="145"/>
  <c r="A323" i="145"/>
  <c r="D322" i="145"/>
  <c r="A322" i="145"/>
  <c r="D321" i="145"/>
  <c r="A321" i="145"/>
  <c r="D320" i="145"/>
  <c r="A320" i="145"/>
  <c r="D319" i="145"/>
  <c r="A319" i="145"/>
  <c r="D318" i="145"/>
  <c r="A318" i="145"/>
  <c r="D317" i="145"/>
  <c r="A317" i="145"/>
  <c r="D316" i="145"/>
  <c r="A316" i="145"/>
  <c r="D315" i="145"/>
  <c r="A315" i="145"/>
  <c r="D314" i="145"/>
  <c r="A314" i="145"/>
  <c r="D313" i="145"/>
  <c r="A313" i="145"/>
  <c r="D312" i="145"/>
  <c r="A312" i="145"/>
  <c r="D311" i="145"/>
  <c r="A311" i="145"/>
  <c r="D310" i="145"/>
  <c r="A310" i="145"/>
  <c r="D309" i="145"/>
  <c r="A309" i="145"/>
  <c r="D308" i="145"/>
  <c r="A308" i="145"/>
  <c r="D307" i="145"/>
  <c r="A307" i="145"/>
  <c r="D306" i="145"/>
  <c r="A306" i="145"/>
  <c r="D305" i="145"/>
  <c r="A305" i="145"/>
  <c r="D304" i="145"/>
  <c r="A304" i="145"/>
  <c r="D303" i="145"/>
  <c r="A303" i="145"/>
  <c r="D302" i="145"/>
  <c r="A302" i="145"/>
  <c r="D301" i="145"/>
  <c r="A301" i="145"/>
  <c r="D300" i="145"/>
  <c r="A300" i="145"/>
  <c r="D299" i="145"/>
  <c r="A299" i="145"/>
  <c r="D298" i="145"/>
  <c r="A298" i="145"/>
  <c r="D297" i="145"/>
  <c r="A297" i="145"/>
  <c r="D296" i="145"/>
  <c r="A296" i="145"/>
  <c r="D295" i="145"/>
  <c r="A295" i="145"/>
  <c r="D294" i="145"/>
  <c r="A294" i="145"/>
  <c r="D293" i="145"/>
  <c r="A293" i="145"/>
  <c r="D292" i="145"/>
  <c r="A292" i="145"/>
  <c r="D291" i="145"/>
  <c r="A291" i="145"/>
  <c r="D290" i="145"/>
  <c r="A290" i="145"/>
  <c r="D289" i="145"/>
  <c r="A289" i="145"/>
  <c r="D288" i="145"/>
  <c r="A288" i="145"/>
  <c r="D287" i="145"/>
  <c r="A287" i="145"/>
  <c r="D286" i="145"/>
  <c r="A286" i="145"/>
  <c r="D285" i="145"/>
  <c r="A285" i="145"/>
  <c r="D284" i="145"/>
  <c r="A284" i="145"/>
  <c r="D283" i="145"/>
  <c r="A283" i="145"/>
  <c r="D282" i="145"/>
  <c r="A282" i="145"/>
  <c r="D281" i="145"/>
  <c r="A281" i="145"/>
  <c r="D280" i="145"/>
  <c r="A280" i="145"/>
  <c r="D279" i="145"/>
  <c r="A279" i="145"/>
  <c r="D278" i="145"/>
  <c r="A278" i="145"/>
  <c r="D277" i="145"/>
  <c r="A277" i="145"/>
  <c r="D276" i="145"/>
  <c r="A276" i="145"/>
  <c r="D275" i="145"/>
  <c r="A275" i="145"/>
  <c r="D274" i="145"/>
  <c r="A274" i="145"/>
  <c r="D273" i="145"/>
  <c r="A273" i="145"/>
  <c r="D272" i="145"/>
  <c r="A272" i="145"/>
  <c r="D271" i="145"/>
  <c r="A271" i="145"/>
  <c r="D270" i="145"/>
  <c r="A270" i="145"/>
  <c r="D269" i="145"/>
  <c r="A269" i="145"/>
  <c r="D268" i="145"/>
  <c r="A268" i="145"/>
  <c r="D267" i="145"/>
  <c r="A267" i="145"/>
  <c r="D266" i="145"/>
  <c r="A266" i="145"/>
  <c r="D265" i="145"/>
  <c r="A265" i="145"/>
  <c r="D264" i="145"/>
  <c r="A264" i="145"/>
  <c r="D263" i="145"/>
  <c r="A263" i="145"/>
  <c r="D262" i="145"/>
  <c r="A262" i="145"/>
  <c r="D261" i="145"/>
  <c r="A261" i="145"/>
  <c r="D260" i="145"/>
  <c r="A260" i="145"/>
  <c r="D259" i="145"/>
  <c r="A259" i="145"/>
  <c r="D258" i="145"/>
  <c r="A258" i="145"/>
  <c r="D257" i="145"/>
  <c r="A257" i="145"/>
  <c r="D256" i="145"/>
  <c r="A256" i="145"/>
  <c r="D255" i="145"/>
  <c r="A255" i="145"/>
  <c r="D254" i="145"/>
  <c r="A254" i="145"/>
  <c r="D253" i="145"/>
  <c r="A253" i="145"/>
  <c r="D252" i="145"/>
  <c r="A252" i="145"/>
  <c r="D251" i="145"/>
  <c r="A251" i="145"/>
  <c r="D250" i="145"/>
  <c r="A250" i="145"/>
  <c r="D249" i="145"/>
  <c r="A249" i="145"/>
  <c r="D248" i="145"/>
  <c r="A248" i="145"/>
  <c r="D247" i="145"/>
  <c r="A247" i="145"/>
  <c r="D246" i="145"/>
  <c r="A246" i="145"/>
  <c r="D245" i="145"/>
  <c r="A245" i="145"/>
  <c r="D244" i="145"/>
  <c r="A244" i="145"/>
  <c r="D243" i="145"/>
  <c r="A243" i="145"/>
  <c r="D242" i="145"/>
  <c r="A242" i="145"/>
  <c r="D241" i="145"/>
  <c r="A241" i="145"/>
  <c r="D240" i="145"/>
  <c r="A240" i="145"/>
  <c r="D239" i="145"/>
  <c r="A239" i="145"/>
  <c r="D238" i="145"/>
  <c r="A238" i="145"/>
  <c r="D237" i="145"/>
  <c r="A237" i="145"/>
  <c r="D236" i="145"/>
  <c r="A236" i="145"/>
  <c r="D235" i="145"/>
  <c r="A235" i="145"/>
  <c r="D234" i="145"/>
  <c r="A234" i="145"/>
  <c r="D233" i="145"/>
  <c r="A233" i="145"/>
  <c r="D232" i="145"/>
  <c r="A232" i="145"/>
  <c r="D231" i="145"/>
  <c r="A231" i="145"/>
  <c r="D230" i="145"/>
  <c r="A230" i="145"/>
  <c r="D229" i="145"/>
  <c r="A229" i="145"/>
  <c r="D228" i="145"/>
  <c r="A228" i="145"/>
  <c r="D227" i="145"/>
  <c r="A227" i="145"/>
  <c r="D226" i="145"/>
  <c r="A226" i="145"/>
  <c r="D225" i="145"/>
  <c r="A225" i="145"/>
  <c r="D224" i="145"/>
  <c r="A224" i="145"/>
  <c r="D223" i="145"/>
  <c r="A223" i="145"/>
  <c r="D222" i="145"/>
  <c r="A222" i="145"/>
  <c r="D221" i="145"/>
  <c r="A221" i="145"/>
  <c r="D220" i="145"/>
  <c r="A220" i="145"/>
  <c r="D219" i="145"/>
  <c r="A219" i="145"/>
  <c r="D218" i="145"/>
  <c r="A218" i="145"/>
  <c r="D217" i="145"/>
  <c r="A217" i="145"/>
  <c r="D216" i="145"/>
  <c r="A216" i="145"/>
  <c r="D215" i="145"/>
  <c r="A215" i="145"/>
  <c r="D214" i="145"/>
  <c r="A214" i="145"/>
  <c r="D213" i="145"/>
  <c r="A213" i="145"/>
  <c r="D212" i="145"/>
  <c r="A212" i="145"/>
  <c r="D211" i="145"/>
  <c r="A211" i="145"/>
  <c r="D210" i="145"/>
  <c r="A210" i="145"/>
  <c r="D209" i="145"/>
  <c r="A209" i="145"/>
  <c r="D208" i="145"/>
  <c r="A208" i="145"/>
  <c r="D207" i="145"/>
  <c r="A207" i="145"/>
  <c r="D206" i="145"/>
  <c r="A206" i="145"/>
  <c r="D205" i="145"/>
  <c r="A205" i="145"/>
  <c r="D204" i="145"/>
  <c r="A204" i="145"/>
  <c r="D203" i="145"/>
  <c r="A203" i="145"/>
  <c r="D202" i="145"/>
  <c r="A202" i="145"/>
  <c r="D201" i="145"/>
  <c r="A201" i="145"/>
  <c r="D200" i="145"/>
  <c r="A200" i="145"/>
  <c r="D199" i="145"/>
  <c r="A199" i="145"/>
  <c r="D198" i="145"/>
  <c r="A198" i="145"/>
  <c r="D197" i="145"/>
  <c r="A197" i="145"/>
  <c r="D196" i="145"/>
  <c r="A196" i="145"/>
  <c r="D195" i="145"/>
  <c r="A195" i="145"/>
  <c r="D194" i="145"/>
  <c r="A194" i="145"/>
  <c r="D193" i="145"/>
  <c r="A193" i="145"/>
  <c r="D192" i="145"/>
  <c r="A192" i="145"/>
  <c r="D191" i="145"/>
  <c r="A191" i="145"/>
  <c r="D190" i="145"/>
  <c r="A190" i="145"/>
  <c r="D189" i="145"/>
  <c r="A189" i="145"/>
  <c r="D188" i="145"/>
  <c r="A188" i="145"/>
  <c r="D187" i="145"/>
  <c r="A187" i="145"/>
  <c r="D186" i="145"/>
  <c r="A186" i="145"/>
  <c r="D185" i="145"/>
  <c r="A185" i="145"/>
  <c r="D184" i="145"/>
  <c r="A184" i="145"/>
  <c r="D183" i="145"/>
  <c r="A183" i="145"/>
  <c r="D182" i="145"/>
  <c r="A182" i="145"/>
  <c r="D181" i="145"/>
  <c r="A181" i="145"/>
  <c r="D180" i="145"/>
  <c r="A180" i="145"/>
  <c r="D179" i="145"/>
  <c r="A179" i="145"/>
  <c r="D178" i="145"/>
  <c r="A178" i="145"/>
  <c r="D177" i="145"/>
  <c r="A177" i="145"/>
  <c r="D176" i="145"/>
  <c r="A176" i="145"/>
  <c r="D175" i="145"/>
  <c r="A175" i="145"/>
  <c r="D174" i="145"/>
  <c r="A174" i="145"/>
  <c r="D173" i="145"/>
  <c r="A173" i="145"/>
  <c r="D172" i="145"/>
  <c r="A172" i="145"/>
  <c r="D171" i="145"/>
  <c r="A171" i="145"/>
  <c r="D170" i="145"/>
  <c r="A170" i="145"/>
  <c r="D169" i="145"/>
  <c r="A169" i="145"/>
  <c r="D168" i="145"/>
  <c r="A168" i="145"/>
  <c r="D167" i="145"/>
  <c r="A167" i="145"/>
  <c r="D166" i="145"/>
  <c r="A166" i="145"/>
  <c r="D165" i="145"/>
  <c r="A165" i="145"/>
  <c r="D164" i="145"/>
  <c r="A164" i="145"/>
  <c r="D163" i="145"/>
  <c r="A163" i="145"/>
  <c r="D162" i="145"/>
  <c r="A162" i="145"/>
  <c r="D161" i="145"/>
  <c r="A161" i="145"/>
  <c r="D160" i="145"/>
  <c r="A160" i="145"/>
  <c r="D159" i="145"/>
  <c r="A159" i="145"/>
  <c r="D158" i="145"/>
  <c r="A158" i="145"/>
  <c r="D157" i="145"/>
  <c r="A157" i="145"/>
  <c r="D156" i="145"/>
  <c r="A156" i="145"/>
  <c r="D155" i="145"/>
  <c r="A155" i="145"/>
  <c r="D154" i="145"/>
  <c r="A154" i="145"/>
  <c r="D153" i="145"/>
  <c r="A153" i="145"/>
  <c r="D152" i="145"/>
  <c r="A152" i="145"/>
  <c r="D151" i="145"/>
  <c r="A151" i="145"/>
  <c r="D150" i="145"/>
  <c r="A150" i="145"/>
  <c r="D149" i="145"/>
  <c r="A149" i="145"/>
  <c r="D148" i="145"/>
  <c r="A148" i="145"/>
  <c r="D147" i="145"/>
  <c r="A147" i="145"/>
  <c r="D146" i="145"/>
  <c r="A146" i="145"/>
  <c r="D145" i="145"/>
  <c r="A145" i="145"/>
  <c r="D144" i="145"/>
  <c r="A144" i="145"/>
  <c r="D143" i="145"/>
  <c r="A143" i="145"/>
  <c r="D142" i="145"/>
  <c r="A142" i="145"/>
  <c r="D141" i="145"/>
  <c r="A141" i="145"/>
  <c r="D140" i="145"/>
  <c r="A140" i="145"/>
  <c r="D139" i="145"/>
  <c r="A139" i="145"/>
  <c r="D138" i="145"/>
  <c r="A138" i="145"/>
  <c r="D137" i="145"/>
  <c r="A137" i="145"/>
  <c r="D136" i="145"/>
  <c r="A136" i="145"/>
  <c r="D135" i="145"/>
  <c r="A135" i="145"/>
  <c r="D134" i="145"/>
  <c r="A134" i="145"/>
  <c r="D133" i="145"/>
  <c r="A133" i="145"/>
  <c r="D132" i="145"/>
  <c r="A132" i="145"/>
  <c r="D131" i="145"/>
  <c r="A131" i="145"/>
  <c r="D130" i="145"/>
  <c r="A130" i="145"/>
  <c r="D129" i="145"/>
  <c r="A129" i="145"/>
  <c r="D128" i="145"/>
  <c r="A128" i="145"/>
  <c r="D127" i="145"/>
  <c r="A127" i="145"/>
  <c r="D126" i="145"/>
  <c r="A126" i="145"/>
  <c r="D125" i="145"/>
  <c r="A125" i="145"/>
  <c r="D124" i="145"/>
  <c r="A124" i="145"/>
  <c r="D123" i="145"/>
  <c r="A123" i="145"/>
  <c r="D122" i="145"/>
  <c r="A122" i="145"/>
  <c r="D121" i="145"/>
  <c r="A121" i="145"/>
  <c r="D120" i="145"/>
  <c r="A120" i="145"/>
  <c r="D119" i="145"/>
  <c r="A119" i="145"/>
  <c r="D118" i="145"/>
  <c r="A118" i="145"/>
  <c r="D117" i="145"/>
  <c r="A117" i="145"/>
  <c r="D116" i="145"/>
  <c r="A116" i="145"/>
  <c r="D115" i="145"/>
  <c r="A115" i="145"/>
  <c r="D114" i="145"/>
  <c r="A114" i="145"/>
  <c r="D113" i="145"/>
  <c r="A113" i="145"/>
  <c r="D112" i="145"/>
  <c r="A112" i="145"/>
  <c r="D111" i="145"/>
  <c r="A111" i="145"/>
  <c r="D110" i="145"/>
  <c r="A110" i="145"/>
  <c r="D109" i="145"/>
  <c r="A109" i="145"/>
  <c r="D108" i="145"/>
  <c r="A108" i="145"/>
  <c r="D107" i="145"/>
  <c r="A107" i="145"/>
  <c r="D106" i="145"/>
  <c r="A106" i="145"/>
  <c r="D105" i="145"/>
  <c r="A105" i="145"/>
  <c r="D104" i="145"/>
  <c r="A104" i="145"/>
  <c r="D103" i="145"/>
  <c r="A103" i="145"/>
  <c r="D102" i="145"/>
  <c r="A102" i="145"/>
  <c r="D101" i="145"/>
  <c r="A101" i="145"/>
  <c r="D100" i="145"/>
  <c r="A100" i="145"/>
  <c r="D99" i="145"/>
  <c r="A99" i="145"/>
  <c r="D98" i="145"/>
  <c r="A98" i="145"/>
  <c r="D97" i="145"/>
  <c r="A97" i="145"/>
  <c r="D96" i="145"/>
  <c r="A96" i="145"/>
  <c r="D95" i="145"/>
  <c r="A95" i="145"/>
  <c r="D94" i="145"/>
  <c r="A94" i="145"/>
  <c r="D93" i="145"/>
  <c r="A93" i="145"/>
  <c r="D92" i="145"/>
  <c r="A92" i="145"/>
  <c r="D91" i="145"/>
  <c r="A91" i="145"/>
  <c r="D90" i="145"/>
  <c r="A90" i="145"/>
  <c r="D89" i="145"/>
  <c r="A89" i="145"/>
  <c r="D88" i="145"/>
  <c r="A88" i="145"/>
  <c r="D87" i="145"/>
  <c r="A87" i="145"/>
  <c r="D86" i="145"/>
  <c r="A86" i="145"/>
  <c r="D85" i="145"/>
  <c r="A85" i="145"/>
  <c r="D84" i="145"/>
  <c r="A84" i="145"/>
  <c r="D83" i="145"/>
  <c r="A83" i="145"/>
  <c r="D82" i="145"/>
  <c r="A82" i="145"/>
  <c r="D81" i="145"/>
  <c r="A81" i="145"/>
  <c r="D80" i="145"/>
  <c r="A80" i="145"/>
  <c r="D79" i="145"/>
  <c r="A79" i="145"/>
  <c r="D78" i="145"/>
  <c r="A78" i="145"/>
  <c r="D77" i="145"/>
  <c r="A77" i="145"/>
  <c r="D76" i="145"/>
  <c r="A76" i="145"/>
  <c r="D75" i="145"/>
  <c r="A75" i="145"/>
  <c r="D74" i="145"/>
  <c r="A74" i="145"/>
  <c r="D73" i="145"/>
  <c r="A73" i="145"/>
  <c r="D72" i="145"/>
  <c r="A72" i="145"/>
  <c r="D71" i="145"/>
  <c r="A71" i="145"/>
  <c r="D70" i="145"/>
  <c r="A70" i="145"/>
  <c r="D69" i="145"/>
  <c r="A69" i="145"/>
  <c r="D68" i="145"/>
  <c r="A68" i="145"/>
  <c r="D67" i="145"/>
  <c r="A67" i="145"/>
  <c r="D66" i="145"/>
  <c r="A66" i="145"/>
  <c r="D65" i="145"/>
  <c r="A65" i="145"/>
  <c r="D64" i="145"/>
  <c r="A64" i="145"/>
  <c r="D63" i="145"/>
  <c r="A63" i="145"/>
  <c r="D62" i="145"/>
  <c r="A62" i="145"/>
  <c r="D61" i="145"/>
  <c r="A61" i="145"/>
  <c r="D60" i="145"/>
  <c r="A60" i="145"/>
  <c r="D59" i="145"/>
  <c r="A59" i="145"/>
  <c r="D58" i="145"/>
  <c r="A58" i="145"/>
  <c r="D57" i="145"/>
  <c r="A57" i="145"/>
  <c r="D56" i="145"/>
  <c r="A56" i="145"/>
  <c r="D55" i="145"/>
  <c r="A55" i="145"/>
  <c r="D54" i="145"/>
  <c r="A54" i="145"/>
  <c r="D53" i="145"/>
  <c r="A53" i="145"/>
  <c r="D52" i="145"/>
  <c r="A52" i="145"/>
  <c r="D51" i="145"/>
  <c r="A51" i="145"/>
  <c r="D50" i="145"/>
  <c r="A50" i="145"/>
  <c r="D49" i="145"/>
  <c r="A49" i="145"/>
  <c r="D48" i="145"/>
  <c r="A48" i="145"/>
  <c r="D47" i="145"/>
  <c r="A47" i="145"/>
  <c r="D46" i="145"/>
  <c r="A46" i="145"/>
  <c r="D45" i="145"/>
  <c r="A45" i="145"/>
  <c r="D44" i="145"/>
  <c r="A44" i="145"/>
  <c r="D43" i="145"/>
  <c r="A43" i="145"/>
  <c r="D42" i="145"/>
  <c r="A42" i="145"/>
  <c r="D41" i="145"/>
  <c r="A41" i="145"/>
  <c r="D40" i="145"/>
  <c r="A40" i="145"/>
  <c r="D39" i="145"/>
  <c r="A39" i="145"/>
  <c r="D38" i="145"/>
  <c r="A38" i="145"/>
  <c r="D37" i="145"/>
  <c r="A37" i="145"/>
  <c r="D36" i="145"/>
  <c r="A36" i="145"/>
  <c r="D35" i="145"/>
  <c r="A35" i="145"/>
  <c r="D34" i="145"/>
  <c r="A34" i="145"/>
  <c r="D33" i="145"/>
  <c r="A33" i="145"/>
  <c r="D32" i="145"/>
  <c r="A32" i="145"/>
  <c r="D31" i="145"/>
  <c r="A31" i="145"/>
  <c r="D30" i="145"/>
  <c r="A30" i="145"/>
  <c r="D29" i="145"/>
  <c r="A29" i="145"/>
  <c r="D28" i="145"/>
  <c r="A28" i="145"/>
  <c r="D27" i="145"/>
  <c r="A27" i="145"/>
  <c r="D26" i="145"/>
  <c r="A26" i="145"/>
  <c r="D25" i="145"/>
  <c r="A25" i="145"/>
  <c r="D24" i="145"/>
  <c r="A24" i="145"/>
  <c r="D23" i="145"/>
  <c r="A23" i="145"/>
  <c r="D22" i="145"/>
  <c r="A22" i="145"/>
  <c r="D21" i="145"/>
  <c r="A21" i="145"/>
  <c r="D20" i="145"/>
  <c r="A20" i="145"/>
  <c r="D19" i="145"/>
  <c r="A19" i="145"/>
  <c r="D18" i="145"/>
  <c r="A18" i="145"/>
  <c r="D17" i="145"/>
  <c r="A17" i="145"/>
  <c r="S16" i="145"/>
  <c r="D16" i="145"/>
  <c r="AH16" i="145" s="1"/>
  <c r="A16" i="145"/>
  <c r="D1143" i="144"/>
  <c r="A1143" i="144"/>
  <c r="D1142" i="144"/>
  <c r="A1142" i="144"/>
  <c r="D1141" i="144"/>
  <c r="A1141" i="144"/>
  <c r="D1140" i="144"/>
  <c r="A1140" i="144"/>
  <c r="D1139" i="144"/>
  <c r="A1139" i="144"/>
  <c r="D1138" i="144"/>
  <c r="A1138" i="144"/>
  <c r="D1137" i="144"/>
  <c r="A1137" i="144"/>
  <c r="D1136" i="144"/>
  <c r="A1136" i="144"/>
  <c r="D1135" i="144"/>
  <c r="A1135" i="144"/>
  <c r="D1134" i="144"/>
  <c r="A1134" i="144"/>
  <c r="D1133" i="144"/>
  <c r="A1133" i="144"/>
  <c r="D1132" i="144"/>
  <c r="A1132" i="144"/>
  <c r="D1131" i="144"/>
  <c r="A1131" i="144"/>
  <c r="D1130" i="144"/>
  <c r="A1130" i="144"/>
  <c r="D1129" i="144"/>
  <c r="A1129" i="144"/>
  <c r="D1128" i="144"/>
  <c r="A1128" i="144"/>
  <c r="D1127" i="144"/>
  <c r="A1127" i="144"/>
  <c r="D1126" i="144"/>
  <c r="A1126" i="144"/>
  <c r="D1125" i="144"/>
  <c r="A1125" i="144"/>
  <c r="D1124" i="144"/>
  <c r="A1124" i="144"/>
  <c r="D1123" i="144"/>
  <c r="A1123" i="144"/>
  <c r="D1122" i="144"/>
  <c r="A1122" i="144"/>
  <c r="D1121" i="144"/>
  <c r="A1121" i="144"/>
  <c r="D1120" i="144"/>
  <c r="A1120" i="144"/>
  <c r="D1119" i="144"/>
  <c r="A1119" i="144"/>
  <c r="D1118" i="144"/>
  <c r="A1118" i="144"/>
  <c r="D1117" i="144"/>
  <c r="A1117" i="144"/>
  <c r="D1116" i="144"/>
  <c r="A1116" i="144"/>
  <c r="D1115" i="144"/>
  <c r="A1115" i="144"/>
  <c r="D1114" i="144"/>
  <c r="A1114" i="144"/>
  <c r="D1113" i="144"/>
  <c r="A1113" i="144"/>
  <c r="D1112" i="144"/>
  <c r="A1112" i="144"/>
  <c r="D1111" i="144"/>
  <c r="A1111" i="144"/>
  <c r="D1110" i="144"/>
  <c r="A1110" i="144"/>
  <c r="D1109" i="144"/>
  <c r="A1109" i="144"/>
  <c r="D1108" i="144"/>
  <c r="A1108" i="144"/>
  <c r="D1107" i="144"/>
  <c r="A1107" i="144"/>
  <c r="D1106" i="144"/>
  <c r="A1106" i="144"/>
  <c r="D1105" i="144"/>
  <c r="A1105" i="144"/>
  <c r="D1104" i="144"/>
  <c r="A1104" i="144"/>
  <c r="D1103" i="144"/>
  <c r="A1103" i="144"/>
  <c r="D1102" i="144"/>
  <c r="A1102" i="144"/>
  <c r="D1101" i="144"/>
  <c r="A1101" i="144"/>
  <c r="D1100" i="144"/>
  <c r="A1100" i="144"/>
  <c r="D1099" i="144"/>
  <c r="A1099" i="144"/>
  <c r="D1098" i="144"/>
  <c r="A1098" i="144"/>
  <c r="D1097" i="144"/>
  <c r="A1097" i="144"/>
  <c r="D1096" i="144"/>
  <c r="A1096" i="144"/>
  <c r="D1095" i="144"/>
  <c r="A1095" i="144"/>
  <c r="D1094" i="144"/>
  <c r="A1094" i="144"/>
  <c r="D1093" i="144"/>
  <c r="A1093" i="144"/>
  <c r="D1092" i="144"/>
  <c r="A1092" i="144"/>
  <c r="D1091" i="144"/>
  <c r="A1091" i="144"/>
  <c r="D1090" i="144"/>
  <c r="A1090" i="144"/>
  <c r="D1089" i="144"/>
  <c r="A1089" i="144"/>
  <c r="D1088" i="144"/>
  <c r="A1088" i="144"/>
  <c r="D1087" i="144"/>
  <c r="A1087" i="144"/>
  <c r="D1086" i="144"/>
  <c r="A1086" i="144"/>
  <c r="D1085" i="144"/>
  <c r="A1085" i="144"/>
  <c r="D1084" i="144"/>
  <c r="A1084" i="144"/>
  <c r="D1083" i="144"/>
  <c r="A1083" i="144"/>
  <c r="D1082" i="144"/>
  <c r="A1082" i="144"/>
  <c r="D1081" i="144"/>
  <c r="A1081" i="144"/>
  <c r="D1080" i="144"/>
  <c r="A1080" i="144"/>
  <c r="D1079" i="144"/>
  <c r="A1079" i="144"/>
  <c r="D1078" i="144"/>
  <c r="A1078" i="144"/>
  <c r="D1077" i="144"/>
  <c r="A1077" i="144"/>
  <c r="D1076" i="144"/>
  <c r="A1076" i="144"/>
  <c r="D1075" i="144"/>
  <c r="A1075" i="144"/>
  <c r="D1074" i="144"/>
  <c r="A1074" i="144"/>
  <c r="D1073" i="144"/>
  <c r="A1073" i="144"/>
  <c r="D1072" i="144"/>
  <c r="A1072" i="144"/>
  <c r="D1071" i="144"/>
  <c r="A1071" i="144"/>
  <c r="D1070" i="144"/>
  <c r="A1070" i="144"/>
  <c r="D1069" i="144"/>
  <c r="A1069" i="144"/>
  <c r="D1068" i="144"/>
  <c r="A1068" i="144"/>
  <c r="D1067" i="144"/>
  <c r="A1067" i="144"/>
  <c r="D1066" i="144"/>
  <c r="A1066" i="144"/>
  <c r="D1065" i="144"/>
  <c r="A1065" i="144"/>
  <c r="D1064" i="144"/>
  <c r="A1064" i="144"/>
  <c r="D1063" i="144"/>
  <c r="A1063" i="144"/>
  <c r="D1062" i="144"/>
  <c r="A1062" i="144"/>
  <c r="D1061" i="144"/>
  <c r="A1061" i="144"/>
  <c r="D1060" i="144"/>
  <c r="A1060" i="144"/>
  <c r="D1059" i="144"/>
  <c r="A1059" i="144"/>
  <c r="D1058" i="144"/>
  <c r="A1058" i="144"/>
  <c r="D1057" i="144"/>
  <c r="A1057" i="144"/>
  <c r="D1056" i="144"/>
  <c r="A1056" i="144"/>
  <c r="D1055" i="144"/>
  <c r="A1055" i="144"/>
  <c r="D1054" i="144"/>
  <c r="A1054" i="144"/>
  <c r="D1053" i="144"/>
  <c r="A1053" i="144"/>
  <c r="D1052" i="144"/>
  <c r="A1052" i="144"/>
  <c r="D1051" i="144"/>
  <c r="A1051" i="144"/>
  <c r="D1050" i="144"/>
  <c r="A1050" i="144"/>
  <c r="D1049" i="144"/>
  <c r="A1049" i="144"/>
  <c r="D1048" i="144"/>
  <c r="A1048" i="144"/>
  <c r="D1047" i="144"/>
  <c r="A1047" i="144"/>
  <c r="D1046" i="144"/>
  <c r="A1046" i="144"/>
  <c r="D1045" i="144"/>
  <c r="A1045" i="144"/>
  <c r="D1044" i="144"/>
  <c r="A1044" i="144"/>
  <c r="D1043" i="144"/>
  <c r="A1043" i="144"/>
  <c r="D1042" i="144"/>
  <c r="A1042" i="144"/>
  <c r="D1041" i="144"/>
  <c r="A1041" i="144"/>
  <c r="D1040" i="144"/>
  <c r="A1040" i="144"/>
  <c r="D1039" i="144"/>
  <c r="A1039" i="144"/>
  <c r="D1038" i="144"/>
  <c r="A1038" i="144"/>
  <c r="D1037" i="144"/>
  <c r="A1037" i="144"/>
  <c r="D1036" i="144"/>
  <c r="A1036" i="144"/>
  <c r="D1035" i="144"/>
  <c r="A1035" i="144"/>
  <c r="D1034" i="144"/>
  <c r="A1034" i="144"/>
  <c r="D1033" i="144"/>
  <c r="A1033" i="144"/>
  <c r="D1032" i="144"/>
  <c r="A1032" i="144"/>
  <c r="D1031" i="144"/>
  <c r="A1031" i="144"/>
  <c r="D1030" i="144"/>
  <c r="A1030" i="144"/>
  <c r="D1029" i="144"/>
  <c r="A1029" i="144"/>
  <c r="D1028" i="144"/>
  <c r="A1028" i="144"/>
  <c r="D1027" i="144"/>
  <c r="A1027" i="144"/>
  <c r="D1026" i="144"/>
  <c r="A1026" i="144"/>
  <c r="D1025" i="144"/>
  <c r="A1025" i="144"/>
  <c r="D1024" i="144"/>
  <c r="A1024" i="144"/>
  <c r="D1023" i="144"/>
  <c r="A1023" i="144"/>
  <c r="D1022" i="144"/>
  <c r="A1022" i="144"/>
  <c r="D1021" i="144"/>
  <c r="A1021" i="144"/>
  <c r="D1020" i="144"/>
  <c r="A1020" i="144"/>
  <c r="D1019" i="144"/>
  <c r="A1019" i="144"/>
  <c r="D1018" i="144"/>
  <c r="A1018" i="144"/>
  <c r="D1017" i="144"/>
  <c r="A1017" i="144"/>
  <c r="D1016" i="144"/>
  <c r="A1016" i="144"/>
  <c r="D1015" i="144"/>
  <c r="A1015" i="144"/>
  <c r="D1014" i="144"/>
  <c r="A1014" i="144"/>
  <c r="D1013" i="144"/>
  <c r="A1013" i="144"/>
  <c r="D1012" i="144"/>
  <c r="A1012" i="144"/>
  <c r="D1011" i="144"/>
  <c r="A1011" i="144"/>
  <c r="D1010" i="144"/>
  <c r="A1010" i="144"/>
  <c r="D1009" i="144"/>
  <c r="A1009" i="144"/>
  <c r="D1008" i="144"/>
  <c r="A1008" i="144"/>
  <c r="D1007" i="144"/>
  <c r="A1007" i="144"/>
  <c r="D1006" i="144"/>
  <c r="A1006" i="144"/>
  <c r="D1005" i="144"/>
  <c r="A1005" i="144"/>
  <c r="D1004" i="144"/>
  <c r="A1004" i="144"/>
  <c r="D1003" i="144"/>
  <c r="A1003" i="144"/>
  <c r="D1002" i="144"/>
  <c r="A1002" i="144"/>
  <c r="D1001" i="144"/>
  <c r="A1001" i="144"/>
  <c r="D1000" i="144"/>
  <c r="A1000" i="144"/>
  <c r="D999" i="144"/>
  <c r="A999" i="144"/>
  <c r="D998" i="144"/>
  <c r="A998" i="144"/>
  <c r="D997" i="144"/>
  <c r="A997" i="144"/>
  <c r="D996" i="144"/>
  <c r="A996" i="144"/>
  <c r="D995" i="144"/>
  <c r="A995" i="144"/>
  <c r="D994" i="144"/>
  <c r="A994" i="144"/>
  <c r="D993" i="144"/>
  <c r="A993" i="144"/>
  <c r="D992" i="144"/>
  <c r="A992" i="144"/>
  <c r="D991" i="144"/>
  <c r="A991" i="144"/>
  <c r="D990" i="144"/>
  <c r="A990" i="144"/>
  <c r="D989" i="144"/>
  <c r="A989" i="144"/>
  <c r="D988" i="144"/>
  <c r="A988" i="144"/>
  <c r="D987" i="144"/>
  <c r="A987" i="144"/>
  <c r="D986" i="144"/>
  <c r="A986" i="144"/>
  <c r="D985" i="144"/>
  <c r="A985" i="144"/>
  <c r="D984" i="144"/>
  <c r="A984" i="144"/>
  <c r="D983" i="144"/>
  <c r="A983" i="144"/>
  <c r="D982" i="144"/>
  <c r="A982" i="144"/>
  <c r="D981" i="144"/>
  <c r="A981" i="144"/>
  <c r="D980" i="144"/>
  <c r="A980" i="144"/>
  <c r="D979" i="144"/>
  <c r="A979" i="144"/>
  <c r="D978" i="144"/>
  <c r="A978" i="144"/>
  <c r="D977" i="144"/>
  <c r="A977" i="144"/>
  <c r="D976" i="144"/>
  <c r="A976" i="144"/>
  <c r="D975" i="144"/>
  <c r="A975" i="144"/>
  <c r="D974" i="144"/>
  <c r="A974" i="144"/>
  <c r="D973" i="144"/>
  <c r="A973" i="144"/>
  <c r="D972" i="144"/>
  <c r="A972" i="144"/>
  <c r="D971" i="144"/>
  <c r="A971" i="144"/>
  <c r="D970" i="144"/>
  <c r="A970" i="144"/>
  <c r="D969" i="144"/>
  <c r="A969" i="144"/>
  <c r="D968" i="144"/>
  <c r="A968" i="144"/>
  <c r="D967" i="144"/>
  <c r="A967" i="144"/>
  <c r="D966" i="144"/>
  <c r="A966" i="144"/>
  <c r="D965" i="144"/>
  <c r="A965" i="144"/>
  <c r="D964" i="144"/>
  <c r="A964" i="144"/>
  <c r="D963" i="144"/>
  <c r="A963" i="144"/>
  <c r="D962" i="144"/>
  <c r="A962" i="144"/>
  <c r="D961" i="144"/>
  <c r="A961" i="144"/>
  <c r="D960" i="144"/>
  <c r="A960" i="144"/>
  <c r="D959" i="144"/>
  <c r="A959" i="144"/>
  <c r="D958" i="144"/>
  <c r="A958" i="144"/>
  <c r="D957" i="144"/>
  <c r="A957" i="144"/>
  <c r="D956" i="144"/>
  <c r="A956" i="144"/>
  <c r="D955" i="144"/>
  <c r="A955" i="144"/>
  <c r="D954" i="144"/>
  <c r="A954" i="144"/>
  <c r="D953" i="144"/>
  <c r="A953" i="144"/>
  <c r="D952" i="144"/>
  <c r="A952" i="144"/>
  <c r="D951" i="144"/>
  <c r="A951" i="144"/>
  <c r="D950" i="144"/>
  <c r="A950" i="144"/>
  <c r="D949" i="144"/>
  <c r="A949" i="144"/>
  <c r="D948" i="144"/>
  <c r="A948" i="144"/>
  <c r="D947" i="144"/>
  <c r="A947" i="144"/>
  <c r="D946" i="144"/>
  <c r="A946" i="144"/>
  <c r="D945" i="144"/>
  <c r="A945" i="144"/>
  <c r="D944" i="144"/>
  <c r="A944" i="144"/>
  <c r="D943" i="144"/>
  <c r="A943" i="144"/>
  <c r="D942" i="144"/>
  <c r="A942" i="144"/>
  <c r="D941" i="144"/>
  <c r="A941" i="144"/>
  <c r="D940" i="144"/>
  <c r="A940" i="144"/>
  <c r="D939" i="144"/>
  <c r="A939" i="144"/>
  <c r="D938" i="144"/>
  <c r="A938" i="144"/>
  <c r="D937" i="144"/>
  <c r="A937" i="144"/>
  <c r="D936" i="144"/>
  <c r="A936" i="144"/>
  <c r="D935" i="144"/>
  <c r="A935" i="144"/>
  <c r="D934" i="144"/>
  <c r="A934" i="144"/>
  <c r="D933" i="144"/>
  <c r="A933" i="144"/>
  <c r="D932" i="144"/>
  <c r="A932" i="144"/>
  <c r="D931" i="144"/>
  <c r="A931" i="144"/>
  <c r="D930" i="144"/>
  <c r="A930" i="144"/>
  <c r="D929" i="144"/>
  <c r="A929" i="144"/>
  <c r="D928" i="144"/>
  <c r="A928" i="144"/>
  <c r="D927" i="144"/>
  <c r="A927" i="144"/>
  <c r="D926" i="144"/>
  <c r="A926" i="144"/>
  <c r="D925" i="144"/>
  <c r="A925" i="144"/>
  <c r="D924" i="144"/>
  <c r="A924" i="144"/>
  <c r="D923" i="144"/>
  <c r="A923" i="144"/>
  <c r="D922" i="144"/>
  <c r="A922" i="144"/>
  <c r="D921" i="144"/>
  <c r="A921" i="144"/>
  <c r="D920" i="144"/>
  <c r="A920" i="144"/>
  <c r="D919" i="144"/>
  <c r="A919" i="144"/>
  <c r="D918" i="144"/>
  <c r="A918" i="144"/>
  <c r="D917" i="144"/>
  <c r="A917" i="144"/>
  <c r="D916" i="144"/>
  <c r="A916" i="144"/>
  <c r="D915" i="144"/>
  <c r="A915" i="144"/>
  <c r="D914" i="144"/>
  <c r="A914" i="144"/>
  <c r="D913" i="144"/>
  <c r="A913" i="144"/>
  <c r="D912" i="144"/>
  <c r="A912" i="144"/>
  <c r="D911" i="144"/>
  <c r="A911" i="144"/>
  <c r="D910" i="144"/>
  <c r="A910" i="144"/>
  <c r="D909" i="144"/>
  <c r="A909" i="144"/>
  <c r="D908" i="144"/>
  <c r="A908" i="144"/>
  <c r="D907" i="144"/>
  <c r="A907" i="144"/>
  <c r="D906" i="144"/>
  <c r="A906" i="144"/>
  <c r="D905" i="144"/>
  <c r="A905" i="144"/>
  <c r="D904" i="144"/>
  <c r="A904" i="144"/>
  <c r="D903" i="144"/>
  <c r="A903" i="144"/>
  <c r="D902" i="144"/>
  <c r="A902" i="144"/>
  <c r="D901" i="144"/>
  <c r="A901" i="144"/>
  <c r="D900" i="144"/>
  <c r="A900" i="144"/>
  <c r="D899" i="144"/>
  <c r="A899" i="144"/>
  <c r="D898" i="144"/>
  <c r="A898" i="144"/>
  <c r="D897" i="144"/>
  <c r="A897" i="144"/>
  <c r="D896" i="144"/>
  <c r="A896" i="144"/>
  <c r="D895" i="144"/>
  <c r="A895" i="144"/>
  <c r="D894" i="144"/>
  <c r="A894" i="144"/>
  <c r="D893" i="144"/>
  <c r="A893" i="144"/>
  <c r="D892" i="144"/>
  <c r="A892" i="144"/>
  <c r="D891" i="144"/>
  <c r="A891" i="144"/>
  <c r="D890" i="144"/>
  <c r="A890" i="144"/>
  <c r="D889" i="144"/>
  <c r="A889" i="144"/>
  <c r="D888" i="144"/>
  <c r="A888" i="144"/>
  <c r="D887" i="144"/>
  <c r="A887" i="144"/>
  <c r="D886" i="144"/>
  <c r="A886" i="144"/>
  <c r="D885" i="144"/>
  <c r="A885" i="144"/>
  <c r="D884" i="144"/>
  <c r="A884" i="144"/>
  <c r="D883" i="144"/>
  <c r="A883" i="144"/>
  <c r="D882" i="144"/>
  <c r="A882" i="144"/>
  <c r="D881" i="144"/>
  <c r="A881" i="144"/>
  <c r="D880" i="144"/>
  <c r="A880" i="144"/>
  <c r="D879" i="144"/>
  <c r="A879" i="144"/>
  <c r="D878" i="144"/>
  <c r="A878" i="144"/>
  <c r="D877" i="144"/>
  <c r="A877" i="144"/>
  <c r="D876" i="144"/>
  <c r="A876" i="144"/>
  <c r="D875" i="144"/>
  <c r="A875" i="144"/>
  <c r="D874" i="144"/>
  <c r="A874" i="144"/>
  <c r="D873" i="144"/>
  <c r="A873" i="144"/>
  <c r="D872" i="144"/>
  <c r="A872" i="144"/>
  <c r="D871" i="144"/>
  <c r="A871" i="144"/>
  <c r="D870" i="144"/>
  <c r="A870" i="144"/>
  <c r="D869" i="144"/>
  <c r="A869" i="144"/>
  <c r="D868" i="144"/>
  <c r="A868" i="144"/>
  <c r="D867" i="144"/>
  <c r="A867" i="144"/>
  <c r="D866" i="144"/>
  <c r="A866" i="144"/>
  <c r="D865" i="144"/>
  <c r="A865" i="144"/>
  <c r="D864" i="144"/>
  <c r="A864" i="144"/>
  <c r="D863" i="144"/>
  <c r="A863" i="144"/>
  <c r="D862" i="144"/>
  <c r="A862" i="144"/>
  <c r="D861" i="144"/>
  <c r="A861" i="144"/>
  <c r="D860" i="144"/>
  <c r="A860" i="144"/>
  <c r="D859" i="144"/>
  <c r="A859" i="144"/>
  <c r="D858" i="144"/>
  <c r="A858" i="144"/>
  <c r="D857" i="144"/>
  <c r="A857" i="144"/>
  <c r="D856" i="144"/>
  <c r="A856" i="144"/>
  <c r="D855" i="144"/>
  <c r="A855" i="144"/>
  <c r="D854" i="144"/>
  <c r="A854" i="144"/>
  <c r="D853" i="144"/>
  <c r="A853" i="144"/>
  <c r="D852" i="144"/>
  <c r="A852" i="144"/>
  <c r="D851" i="144"/>
  <c r="A851" i="144"/>
  <c r="D850" i="144"/>
  <c r="A850" i="144"/>
  <c r="D849" i="144"/>
  <c r="A849" i="144"/>
  <c r="D848" i="144"/>
  <c r="A848" i="144"/>
  <c r="D847" i="144"/>
  <c r="A847" i="144"/>
  <c r="D846" i="144"/>
  <c r="A846" i="144"/>
  <c r="D845" i="144"/>
  <c r="A845" i="144"/>
  <c r="D844" i="144"/>
  <c r="A844" i="144"/>
  <c r="D843" i="144"/>
  <c r="A843" i="144"/>
  <c r="D842" i="144"/>
  <c r="A842" i="144"/>
  <c r="D841" i="144"/>
  <c r="A841" i="144"/>
  <c r="D840" i="144"/>
  <c r="A840" i="144"/>
  <c r="D839" i="144"/>
  <c r="A839" i="144"/>
  <c r="D838" i="144"/>
  <c r="A838" i="144"/>
  <c r="D837" i="144"/>
  <c r="A837" i="144"/>
  <c r="D836" i="144"/>
  <c r="A836" i="144"/>
  <c r="D835" i="144"/>
  <c r="A835" i="144"/>
  <c r="D834" i="144"/>
  <c r="A834" i="144"/>
  <c r="D833" i="144"/>
  <c r="A833" i="144"/>
  <c r="D832" i="144"/>
  <c r="A832" i="144"/>
  <c r="D831" i="144"/>
  <c r="A831" i="144"/>
  <c r="D830" i="144"/>
  <c r="A830" i="144"/>
  <c r="D829" i="144"/>
  <c r="A829" i="144"/>
  <c r="D828" i="144"/>
  <c r="A828" i="144"/>
  <c r="D827" i="144"/>
  <c r="A827" i="144"/>
  <c r="D826" i="144"/>
  <c r="A826" i="144"/>
  <c r="D825" i="144"/>
  <c r="A825" i="144"/>
  <c r="D824" i="144"/>
  <c r="A824" i="144"/>
  <c r="D823" i="144"/>
  <c r="A823" i="144"/>
  <c r="D822" i="144"/>
  <c r="A822" i="144"/>
  <c r="D821" i="144"/>
  <c r="A821" i="144"/>
  <c r="D820" i="144"/>
  <c r="A820" i="144"/>
  <c r="D819" i="144"/>
  <c r="A819" i="144"/>
  <c r="D818" i="144"/>
  <c r="A818" i="144"/>
  <c r="D817" i="144"/>
  <c r="A817" i="144"/>
  <c r="D816" i="144"/>
  <c r="A816" i="144"/>
  <c r="D815" i="144"/>
  <c r="A815" i="144"/>
  <c r="D814" i="144"/>
  <c r="A814" i="144"/>
  <c r="D813" i="144"/>
  <c r="A813" i="144"/>
  <c r="D812" i="144"/>
  <c r="A812" i="144"/>
  <c r="D811" i="144"/>
  <c r="A811" i="144"/>
  <c r="D810" i="144"/>
  <c r="A810" i="144"/>
  <c r="D809" i="144"/>
  <c r="A809" i="144"/>
  <c r="D808" i="144"/>
  <c r="A808" i="144"/>
  <c r="D807" i="144"/>
  <c r="A807" i="144"/>
  <c r="D806" i="144"/>
  <c r="A806" i="144"/>
  <c r="D805" i="144"/>
  <c r="A805" i="144"/>
  <c r="D804" i="144"/>
  <c r="A804" i="144"/>
  <c r="D803" i="144"/>
  <c r="A803" i="144"/>
  <c r="D802" i="144"/>
  <c r="A802" i="144"/>
  <c r="D801" i="144"/>
  <c r="A801" i="144"/>
  <c r="D800" i="144"/>
  <c r="A800" i="144"/>
  <c r="D799" i="144"/>
  <c r="A799" i="144"/>
  <c r="D798" i="144"/>
  <c r="A798" i="144"/>
  <c r="D797" i="144"/>
  <c r="A797" i="144"/>
  <c r="D796" i="144"/>
  <c r="A796" i="144"/>
  <c r="D795" i="144"/>
  <c r="A795" i="144"/>
  <c r="D794" i="144"/>
  <c r="A794" i="144"/>
  <c r="D793" i="144"/>
  <c r="A793" i="144"/>
  <c r="D792" i="144"/>
  <c r="A792" i="144"/>
  <c r="D791" i="144"/>
  <c r="A791" i="144"/>
  <c r="D790" i="144"/>
  <c r="A790" i="144"/>
  <c r="D789" i="144"/>
  <c r="A789" i="144"/>
  <c r="D788" i="144"/>
  <c r="A788" i="144"/>
  <c r="D787" i="144"/>
  <c r="A787" i="144"/>
  <c r="D786" i="144"/>
  <c r="A786" i="144"/>
  <c r="D785" i="144"/>
  <c r="A785" i="144"/>
  <c r="D784" i="144"/>
  <c r="A784" i="144"/>
  <c r="D783" i="144"/>
  <c r="A783" i="144"/>
  <c r="D782" i="144"/>
  <c r="A782" i="144"/>
  <c r="D781" i="144"/>
  <c r="A781" i="144"/>
  <c r="D780" i="144"/>
  <c r="A780" i="144"/>
  <c r="D779" i="144"/>
  <c r="A779" i="144"/>
  <c r="D778" i="144"/>
  <c r="A778" i="144"/>
  <c r="D777" i="144"/>
  <c r="A777" i="144"/>
  <c r="D776" i="144"/>
  <c r="A776" i="144"/>
  <c r="D775" i="144"/>
  <c r="A775" i="144"/>
  <c r="D774" i="144"/>
  <c r="A774" i="144"/>
  <c r="D773" i="144"/>
  <c r="A773" i="144"/>
  <c r="D772" i="144"/>
  <c r="A772" i="144"/>
  <c r="D771" i="144"/>
  <c r="A771" i="144"/>
  <c r="D770" i="144"/>
  <c r="A770" i="144"/>
  <c r="D769" i="144"/>
  <c r="A769" i="144"/>
  <c r="D768" i="144"/>
  <c r="A768" i="144"/>
  <c r="D767" i="144"/>
  <c r="A767" i="144"/>
  <c r="D766" i="144"/>
  <c r="A766" i="144"/>
  <c r="D765" i="144"/>
  <c r="A765" i="144"/>
  <c r="D764" i="144"/>
  <c r="A764" i="144"/>
  <c r="D763" i="144"/>
  <c r="A763" i="144"/>
  <c r="D762" i="144"/>
  <c r="A762" i="144"/>
  <c r="D761" i="144"/>
  <c r="A761" i="144"/>
  <c r="D760" i="144"/>
  <c r="A760" i="144"/>
  <c r="D759" i="144"/>
  <c r="A759" i="144"/>
  <c r="D758" i="144"/>
  <c r="A758" i="144"/>
  <c r="D757" i="144"/>
  <c r="A757" i="144"/>
  <c r="D756" i="144"/>
  <c r="A756" i="144"/>
  <c r="D755" i="144"/>
  <c r="A755" i="144"/>
  <c r="D754" i="144"/>
  <c r="A754" i="144"/>
  <c r="D753" i="144"/>
  <c r="A753" i="144"/>
  <c r="D752" i="144"/>
  <c r="A752" i="144"/>
  <c r="D751" i="144"/>
  <c r="A751" i="144"/>
  <c r="D750" i="144"/>
  <c r="A750" i="144"/>
  <c r="D749" i="144"/>
  <c r="A749" i="144"/>
  <c r="D748" i="144"/>
  <c r="A748" i="144"/>
  <c r="D747" i="144"/>
  <c r="A747" i="144"/>
  <c r="D746" i="144"/>
  <c r="A746" i="144"/>
  <c r="D745" i="144"/>
  <c r="A745" i="144"/>
  <c r="D744" i="144"/>
  <c r="A744" i="144"/>
  <c r="D743" i="144"/>
  <c r="A743" i="144"/>
  <c r="D742" i="144"/>
  <c r="A742" i="144"/>
  <c r="D741" i="144"/>
  <c r="A741" i="144"/>
  <c r="D740" i="144"/>
  <c r="A740" i="144"/>
  <c r="D739" i="144"/>
  <c r="A739" i="144"/>
  <c r="D738" i="144"/>
  <c r="A738" i="144"/>
  <c r="D737" i="144"/>
  <c r="A737" i="144"/>
  <c r="D736" i="144"/>
  <c r="A736" i="144"/>
  <c r="D735" i="144"/>
  <c r="A735" i="144"/>
  <c r="D734" i="144"/>
  <c r="A734" i="144"/>
  <c r="D733" i="144"/>
  <c r="A733" i="144"/>
  <c r="D732" i="144"/>
  <c r="A732" i="144"/>
  <c r="D731" i="144"/>
  <c r="A731" i="144"/>
  <c r="D730" i="144"/>
  <c r="A730" i="144"/>
  <c r="D729" i="144"/>
  <c r="A729" i="144"/>
  <c r="D728" i="144"/>
  <c r="A728" i="144"/>
  <c r="D727" i="144"/>
  <c r="A727" i="144"/>
  <c r="D726" i="144"/>
  <c r="A726" i="144"/>
  <c r="D725" i="144"/>
  <c r="A725" i="144"/>
  <c r="D724" i="144"/>
  <c r="A724" i="144"/>
  <c r="D723" i="144"/>
  <c r="A723" i="144"/>
  <c r="D722" i="144"/>
  <c r="A722" i="144"/>
  <c r="D721" i="144"/>
  <c r="A721" i="144"/>
  <c r="D720" i="144"/>
  <c r="A720" i="144"/>
  <c r="D719" i="144"/>
  <c r="A719" i="144"/>
  <c r="D718" i="144"/>
  <c r="A718" i="144"/>
  <c r="D717" i="144"/>
  <c r="A717" i="144"/>
  <c r="D716" i="144"/>
  <c r="A716" i="144"/>
  <c r="D715" i="144"/>
  <c r="A715" i="144"/>
  <c r="D714" i="144"/>
  <c r="A714" i="144"/>
  <c r="D713" i="144"/>
  <c r="A713" i="144"/>
  <c r="D712" i="144"/>
  <c r="A712" i="144"/>
  <c r="D711" i="144"/>
  <c r="A711" i="144"/>
  <c r="D710" i="144"/>
  <c r="A710" i="144"/>
  <c r="D709" i="144"/>
  <c r="A709" i="144"/>
  <c r="D708" i="144"/>
  <c r="A708" i="144"/>
  <c r="D707" i="144"/>
  <c r="A707" i="144"/>
  <c r="D706" i="144"/>
  <c r="A706" i="144"/>
  <c r="D705" i="144"/>
  <c r="A705" i="144"/>
  <c r="D704" i="144"/>
  <c r="A704" i="144"/>
  <c r="D703" i="144"/>
  <c r="A703" i="144"/>
  <c r="D702" i="144"/>
  <c r="A702" i="144"/>
  <c r="D701" i="144"/>
  <c r="A701" i="144"/>
  <c r="D700" i="144"/>
  <c r="A700" i="144"/>
  <c r="D699" i="144"/>
  <c r="A699" i="144"/>
  <c r="D698" i="144"/>
  <c r="A698" i="144"/>
  <c r="D697" i="144"/>
  <c r="A697" i="144"/>
  <c r="D696" i="144"/>
  <c r="A696" i="144"/>
  <c r="D695" i="144"/>
  <c r="A695" i="144"/>
  <c r="D694" i="144"/>
  <c r="A694" i="144"/>
  <c r="D693" i="144"/>
  <c r="A693" i="144"/>
  <c r="D692" i="144"/>
  <c r="A692" i="144"/>
  <c r="D691" i="144"/>
  <c r="A691" i="144"/>
  <c r="D690" i="144"/>
  <c r="A690" i="144"/>
  <c r="D689" i="144"/>
  <c r="A689" i="144"/>
  <c r="D688" i="144"/>
  <c r="A688" i="144"/>
  <c r="D687" i="144"/>
  <c r="A687" i="144"/>
  <c r="D686" i="144"/>
  <c r="A686" i="144"/>
  <c r="D685" i="144"/>
  <c r="A685" i="144"/>
  <c r="D684" i="144"/>
  <c r="A684" i="144"/>
  <c r="D683" i="144"/>
  <c r="A683" i="144"/>
  <c r="D682" i="144"/>
  <c r="A682" i="144"/>
  <c r="D681" i="144"/>
  <c r="A681" i="144"/>
  <c r="D680" i="144"/>
  <c r="A680" i="144"/>
  <c r="D679" i="144"/>
  <c r="A679" i="144"/>
  <c r="D678" i="144"/>
  <c r="A678" i="144"/>
  <c r="D677" i="144"/>
  <c r="A677" i="144"/>
  <c r="D676" i="144"/>
  <c r="A676" i="144"/>
  <c r="D675" i="144"/>
  <c r="A675" i="144"/>
  <c r="D674" i="144"/>
  <c r="A674" i="144"/>
  <c r="D673" i="144"/>
  <c r="A673" i="144"/>
  <c r="D672" i="144"/>
  <c r="A672" i="144"/>
  <c r="D671" i="144"/>
  <c r="A671" i="144"/>
  <c r="D670" i="144"/>
  <c r="A670" i="144"/>
  <c r="D669" i="144"/>
  <c r="A669" i="144"/>
  <c r="D668" i="144"/>
  <c r="A668" i="144"/>
  <c r="D667" i="144"/>
  <c r="A667" i="144"/>
  <c r="D666" i="144"/>
  <c r="A666" i="144"/>
  <c r="D665" i="144"/>
  <c r="A665" i="144"/>
  <c r="D664" i="144"/>
  <c r="A664" i="144"/>
  <c r="D663" i="144"/>
  <c r="A663" i="144"/>
  <c r="D662" i="144"/>
  <c r="A662" i="144"/>
  <c r="D661" i="144"/>
  <c r="A661" i="144"/>
  <c r="D660" i="144"/>
  <c r="A660" i="144"/>
  <c r="D659" i="144"/>
  <c r="A659" i="144"/>
  <c r="D658" i="144"/>
  <c r="A658" i="144"/>
  <c r="D657" i="144"/>
  <c r="A657" i="144"/>
  <c r="D656" i="144"/>
  <c r="A656" i="144"/>
  <c r="D655" i="144"/>
  <c r="A655" i="144"/>
  <c r="D654" i="144"/>
  <c r="A654" i="144"/>
  <c r="D653" i="144"/>
  <c r="A653" i="144"/>
  <c r="D652" i="144"/>
  <c r="A652" i="144"/>
  <c r="D651" i="144"/>
  <c r="A651" i="144"/>
  <c r="D650" i="144"/>
  <c r="A650" i="144"/>
  <c r="D649" i="144"/>
  <c r="A649" i="144"/>
  <c r="D648" i="144"/>
  <c r="A648" i="144"/>
  <c r="D647" i="144"/>
  <c r="A647" i="144"/>
  <c r="D646" i="144"/>
  <c r="A646" i="144"/>
  <c r="D645" i="144"/>
  <c r="A645" i="144"/>
  <c r="D644" i="144"/>
  <c r="A644" i="144"/>
  <c r="D643" i="144"/>
  <c r="A643" i="144"/>
  <c r="D642" i="144"/>
  <c r="A642" i="144"/>
  <c r="D641" i="144"/>
  <c r="A641" i="144"/>
  <c r="D640" i="144"/>
  <c r="A640" i="144"/>
  <c r="D639" i="144"/>
  <c r="A639" i="144"/>
  <c r="D638" i="144"/>
  <c r="A638" i="144"/>
  <c r="D637" i="144"/>
  <c r="A637" i="144"/>
  <c r="D636" i="144"/>
  <c r="A636" i="144"/>
  <c r="D635" i="144"/>
  <c r="A635" i="144"/>
  <c r="D634" i="144"/>
  <c r="A634" i="144"/>
  <c r="D633" i="144"/>
  <c r="A633" i="144"/>
  <c r="D632" i="144"/>
  <c r="A632" i="144"/>
  <c r="D631" i="144"/>
  <c r="A631" i="144"/>
  <c r="D630" i="144"/>
  <c r="A630" i="144"/>
  <c r="D629" i="144"/>
  <c r="A629" i="144"/>
  <c r="D628" i="144"/>
  <c r="A628" i="144"/>
  <c r="D627" i="144"/>
  <c r="A627" i="144"/>
  <c r="D626" i="144"/>
  <c r="A626" i="144"/>
  <c r="D625" i="144"/>
  <c r="A625" i="144"/>
  <c r="D624" i="144"/>
  <c r="A624" i="144"/>
  <c r="D623" i="144"/>
  <c r="A623" i="144"/>
  <c r="D622" i="144"/>
  <c r="A622" i="144"/>
  <c r="D621" i="144"/>
  <c r="A621" i="144"/>
  <c r="D620" i="144"/>
  <c r="A620" i="144"/>
  <c r="D619" i="144"/>
  <c r="A619" i="144"/>
  <c r="D618" i="144"/>
  <c r="A618" i="144"/>
  <c r="D617" i="144"/>
  <c r="A617" i="144"/>
  <c r="D616" i="144"/>
  <c r="A616" i="144"/>
  <c r="D615" i="144"/>
  <c r="A615" i="144"/>
  <c r="D614" i="144"/>
  <c r="A614" i="144"/>
  <c r="D613" i="144"/>
  <c r="A613" i="144"/>
  <c r="D612" i="144"/>
  <c r="A612" i="144"/>
  <c r="D611" i="144"/>
  <c r="A611" i="144"/>
  <c r="D610" i="144"/>
  <c r="A610" i="144"/>
  <c r="D609" i="144"/>
  <c r="A609" i="144"/>
  <c r="D608" i="144"/>
  <c r="A608" i="144"/>
  <c r="D607" i="144"/>
  <c r="A607" i="144"/>
  <c r="D606" i="144"/>
  <c r="A606" i="144"/>
  <c r="D605" i="144"/>
  <c r="A605" i="144"/>
  <c r="D604" i="144"/>
  <c r="A604" i="144"/>
  <c r="D603" i="144"/>
  <c r="A603" i="144"/>
  <c r="D602" i="144"/>
  <c r="A602" i="144"/>
  <c r="D601" i="144"/>
  <c r="A601" i="144"/>
  <c r="D600" i="144"/>
  <c r="A600" i="144"/>
  <c r="D599" i="144"/>
  <c r="A599" i="144"/>
  <c r="D598" i="144"/>
  <c r="A598" i="144"/>
  <c r="D597" i="144"/>
  <c r="A597" i="144"/>
  <c r="D596" i="144"/>
  <c r="A596" i="144"/>
  <c r="D595" i="144"/>
  <c r="A595" i="144"/>
  <c r="D594" i="144"/>
  <c r="A594" i="144"/>
  <c r="D593" i="144"/>
  <c r="A593" i="144"/>
  <c r="D592" i="144"/>
  <c r="A592" i="144"/>
  <c r="D591" i="144"/>
  <c r="A591" i="144"/>
  <c r="D590" i="144"/>
  <c r="A590" i="144"/>
  <c r="D589" i="144"/>
  <c r="A589" i="144"/>
  <c r="D588" i="144"/>
  <c r="A588" i="144"/>
  <c r="D587" i="144"/>
  <c r="A587" i="144"/>
  <c r="D586" i="144"/>
  <c r="A586" i="144"/>
  <c r="D585" i="144"/>
  <c r="A585" i="144"/>
  <c r="D584" i="144"/>
  <c r="A584" i="144"/>
  <c r="D583" i="144"/>
  <c r="A583" i="144"/>
  <c r="D582" i="144"/>
  <c r="A582" i="144"/>
  <c r="D581" i="144"/>
  <c r="A581" i="144"/>
  <c r="D580" i="144"/>
  <c r="A580" i="144"/>
  <c r="D579" i="144"/>
  <c r="A579" i="144"/>
  <c r="D578" i="144"/>
  <c r="A578" i="144"/>
  <c r="D577" i="144"/>
  <c r="A577" i="144"/>
  <c r="D576" i="144"/>
  <c r="A576" i="144"/>
  <c r="D575" i="144"/>
  <c r="A575" i="144"/>
  <c r="D574" i="144"/>
  <c r="A574" i="144"/>
  <c r="D573" i="144"/>
  <c r="A573" i="144"/>
  <c r="D572" i="144"/>
  <c r="A572" i="144"/>
  <c r="D571" i="144"/>
  <c r="A571" i="144"/>
  <c r="D570" i="144"/>
  <c r="A570" i="144"/>
  <c r="D569" i="144"/>
  <c r="A569" i="144"/>
  <c r="D568" i="144"/>
  <c r="A568" i="144"/>
  <c r="D567" i="144"/>
  <c r="A567" i="144"/>
  <c r="D566" i="144"/>
  <c r="A566" i="144"/>
  <c r="D565" i="144"/>
  <c r="A565" i="144"/>
  <c r="D564" i="144"/>
  <c r="A564" i="144"/>
  <c r="D563" i="144"/>
  <c r="A563" i="144"/>
  <c r="D562" i="144"/>
  <c r="A562" i="144"/>
  <c r="D561" i="144"/>
  <c r="A561" i="144"/>
  <c r="D560" i="144"/>
  <c r="A560" i="144"/>
  <c r="D559" i="144"/>
  <c r="A559" i="144"/>
  <c r="D558" i="144"/>
  <c r="A558" i="144"/>
  <c r="D557" i="144"/>
  <c r="A557" i="144"/>
  <c r="D556" i="144"/>
  <c r="A556" i="144"/>
  <c r="D555" i="144"/>
  <c r="A555" i="144"/>
  <c r="D554" i="144"/>
  <c r="A554" i="144"/>
  <c r="D553" i="144"/>
  <c r="A553" i="144"/>
  <c r="D552" i="144"/>
  <c r="A552" i="144"/>
  <c r="D551" i="144"/>
  <c r="A551" i="144"/>
  <c r="D550" i="144"/>
  <c r="A550" i="144"/>
  <c r="D549" i="144"/>
  <c r="A549" i="144"/>
  <c r="D548" i="144"/>
  <c r="A548" i="144"/>
  <c r="D547" i="144"/>
  <c r="A547" i="144"/>
  <c r="D546" i="144"/>
  <c r="A546" i="144"/>
  <c r="D545" i="144"/>
  <c r="A545" i="144"/>
  <c r="D544" i="144"/>
  <c r="A544" i="144"/>
  <c r="D543" i="144"/>
  <c r="A543" i="144"/>
  <c r="D542" i="144"/>
  <c r="A542" i="144"/>
  <c r="D541" i="144"/>
  <c r="A541" i="144"/>
  <c r="D540" i="144"/>
  <c r="A540" i="144"/>
  <c r="D539" i="144"/>
  <c r="A539" i="144"/>
  <c r="D538" i="144"/>
  <c r="A538" i="144"/>
  <c r="D537" i="144"/>
  <c r="A537" i="144"/>
  <c r="D536" i="144"/>
  <c r="A536" i="144"/>
  <c r="D535" i="144"/>
  <c r="A535" i="144"/>
  <c r="D534" i="144"/>
  <c r="A534" i="144"/>
  <c r="D533" i="144"/>
  <c r="A533" i="144"/>
  <c r="D532" i="144"/>
  <c r="A532" i="144"/>
  <c r="D531" i="144"/>
  <c r="A531" i="144"/>
  <c r="D530" i="144"/>
  <c r="A530" i="144"/>
  <c r="D529" i="144"/>
  <c r="A529" i="144"/>
  <c r="D528" i="144"/>
  <c r="A528" i="144"/>
  <c r="D527" i="144"/>
  <c r="A527" i="144"/>
  <c r="D526" i="144"/>
  <c r="A526" i="144"/>
  <c r="D525" i="144"/>
  <c r="A525" i="144"/>
  <c r="D524" i="144"/>
  <c r="A524" i="144"/>
  <c r="D523" i="144"/>
  <c r="A523" i="144"/>
  <c r="D522" i="144"/>
  <c r="A522" i="144"/>
  <c r="D521" i="144"/>
  <c r="A521" i="144"/>
  <c r="D520" i="144"/>
  <c r="A520" i="144"/>
  <c r="D519" i="144"/>
  <c r="A519" i="144"/>
  <c r="D518" i="144"/>
  <c r="A518" i="144"/>
  <c r="D517" i="144"/>
  <c r="A517" i="144"/>
  <c r="D516" i="144"/>
  <c r="A516" i="144"/>
  <c r="D515" i="144"/>
  <c r="A515" i="144"/>
  <c r="D514" i="144"/>
  <c r="A514" i="144"/>
  <c r="D513" i="144"/>
  <c r="A513" i="144"/>
  <c r="D512" i="144"/>
  <c r="A512" i="144"/>
  <c r="D511" i="144"/>
  <c r="A511" i="144"/>
  <c r="D510" i="144"/>
  <c r="A510" i="144"/>
  <c r="D509" i="144"/>
  <c r="A509" i="144"/>
  <c r="D508" i="144"/>
  <c r="A508" i="144"/>
  <c r="D507" i="144"/>
  <c r="A507" i="144"/>
  <c r="D506" i="144"/>
  <c r="A506" i="144"/>
  <c r="D505" i="144"/>
  <c r="A505" i="144"/>
  <c r="D504" i="144"/>
  <c r="A504" i="144"/>
  <c r="D503" i="144"/>
  <c r="A503" i="144"/>
  <c r="D502" i="144"/>
  <c r="A502" i="144"/>
  <c r="D501" i="144"/>
  <c r="A501" i="144"/>
  <c r="D500" i="144"/>
  <c r="A500" i="144"/>
  <c r="D499" i="144"/>
  <c r="A499" i="144"/>
  <c r="D498" i="144"/>
  <c r="A498" i="144"/>
  <c r="D497" i="144"/>
  <c r="A497" i="144"/>
  <c r="D496" i="144"/>
  <c r="A496" i="144"/>
  <c r="D495" i="144"/>
  <c r="A495" i="144"/>
  <c r="D494" i="144"/>
  <c r="A494" i="144"/>
  <c r="D493" i="144"/>
  <c r="A493" i="144"/>
  <c r="D492" i="144"/>
  <c r="A492" i="144"/>
  <c r="D491" i="144"/>
  <c r="A491" i="144"/>
  <c r="D490" i="144"/>
  <c r="A490" i="144"/>
  <c r="D489" i="144"/>
  <c r="A489" i="144"/>
  <c r="D488" i="144"/>
  <c r="A488" i="144"/>
  <c r="D487" i="144"/>
  <c r="A487" i="144"/>
  <c r="D486" i="144"/>
  <c r="A486" i="144"/>
  <c r="D485" i="144"/>
  <c r="A485" i="144"/>
  <c r="D484" i="144"/>
  <c r="A484" i="144"/>
  <c r="D483" i="144"/>
  <c r="A483" i="144"/>
  <c r="D482" i="144"/>
  <c r="A482" i="144"/>
  <c r="D481" i="144"/>
  <c r="A481" i="144"/>
  <c r="D480" i="144"/>
  <c r="A480" i="144"/>
  <c r="D479" i="144"/>
  <c r="A479" i="144"/>
  <c r="D478" i="144"/>
  <c r="A478" i="144"/>
  <c r="D477" i="144"/>
  <c r="A477" i="144"/>
  <c r="D476" i="144"/>
  <c r="A476" i="144"/>
  <c r="D475" i="144"/>
  <c r="A475" i="144"/>
  <c r="D474" i="144"/>
  <c r="A474" i="144"/>
  <c r="D473" i="144"/>
  <c r="A473" i="144"/>
  <c r="D472" i="144"/>
  <c r="A472" i="144"/>
  <c r="D471" i="144"/>
  <c r="A471" i="144"/>
  <c r="D470" i="144"/>
  <c r="A470" i="144"/>
  <c r="D469" i="144"/>
  <c r="A469" i="144"/>
  <c r="D468" i="144"/>
  <c r="A468" i="144"/>
  <c r="D467" i="144"/>
  <c r="A467" i="144"/>
  <c r="D466" i="144"/>
  <c r="A466" i="144"/>
  <c r="D465" i="144"/>
  <c r="A465" i="144"/>
  <c r="D464" i="144"/>
  <c r="A464" i="144"/>
  <c r="D463" i="144"/>
  <c r="A463" i="144"/>
  <c r="D462" i="144"/>
  <c r="A462" i="144"/>
  <c r="D461" i="144"/>
  <c r="A461" i="144"/>
  <c r="D460" i="144"/>
  <c r="A460" i="144"/>
  <c r="D459" i="144"/>
  <c r="A459" i="144"/>
  <c r="D458" i="144"/>
  <c r="A458" i="144"/>
  <c r="D457" i="144"/>
  <c r="A457" i="144"/>
  <c r="D456" i="144"/>
  <c r="A456" i="144"/>
  <c r="D455" i="144"/>
  <c r="A455" i="144"/>
  <c r="D454" i="144"/>
  <c r="A454" i="144"/>
  <c r="D453" i="144"/>
  <c r="A453" i="144"/>
  <c r="D452" i="144"/>
  <c r="A452" i="144"/>
  <c r="D451" i="144"/>
  <c r="A451" i="144"/>
  <c r="D450" i="144"/>
  <c r="A450" i="144"/>
  <c r="D449" i="144"/>
  <c r="A449" i="144"/>
  <c r="D448" i="144"/>
  <c r="A448" i="144"/>
  <c r="D447" i="144"/>
  <c r="A447" i="144"/>
  <c r="D446" i="144"/>
  <c r="A446" i="144"/>
  <c r="D445" i="144"/>
  <c r="A445" i="144"/>
  <c r="D444" i="144"/>
  <c r="A444" i="144"/>
  <c r="D443" i="144"/>
  <c r="A443" i="144"/>
  <c r="D442" i="144"/>
  <c r="A442" i="144"/>
  <c r="D441" i="144"/>
  <c r="A441" i="144"/>
  <c r="D440" i="144"/>
  <c r="A440" i="144"/>
  <c r="D439" i="144"/>
  <c r="A439" i="144"/>
  <c r="D438" i="144"/>
  <c r="A438" i="144"/>
  <c r="D437" i="144"/>
  <c r="A437" i="144"/>
  <c r="D436" i="144"/>
  <c r="A436" i="144"/>
  <c r="D435" i="144"/>
  <c r="A435" i="144"/>
  <c r="D434" i="144"/>
  <c r="A434" i="144"/>
  <c r="D433" i="144"/>
  <c r="A433" i="144"/>
  <c r="D432" i="144"/>
  <c r="A432" i="144"/>
  <c r="D431" i="144"/>
  <c r="A431" i="144"/>
  <c r="D430" i="144"/>
  <c r="A430" i="144"/>
  <c r="D429" i="144"/>
  <c r="A429" i="144"/>
  <c r="D428" i="144"/>
  <c r="A428" i="144"/>
  <c r="D427" i="144"/>
  <c r="A427" i="144"/>
  <c r="D426" i="144"/>
  <c r="A426" i="144"/>
  <c r="D425" i="144"/>
  <c r="A425" i="144"/>
  <c r="D424" i="144"/>
  <c r="A424" i="144"/>
  <c r="D423" i="144"/>
  <c r="A423" i="144"/>
  <c r="D422" i="144"/>
  <c r="A422" i="144"/>
  <c r="D421" i="144"/>
  <c r="A421" i="144"/>
  <c r="D420" i="144"/>
  <c r="A420" i="144"/>
  <c r="D419" i="144"/>
  <c r="A419" i="144"/>
  <c r="D418" i="144"/>
  <c r="A418" i="144"/>
  <c r="D417" i="144"/>
  <c r="A417" i="144"/>
  <c r="D416" i="144"/>
  <c r="A416" i="144"/>
  <c r="D415" i="144"/>
  <c r="A415" i="144"/>
  <c r="D414" i="144"/>
  <c r="A414" i="144"/>
  <c r="D413" i="144"/>
  <c r="A413" i="144"/>
  <c r="D412" i="144"/>
  <c r="A412" i="144"/>
  <c r="D411" i="144"/>
  <c r="A411" i="144"/>
  <c r="D410" i="144"/>
  <c r="A410" i="144"/>
  <c r="D409" i="144"/>
  <c r="A409" i="144"/>
  <c r="D408" i="144"/>
  <c r="A408" i="144"/>
  <c r="D407" i="144"/>
  <c r="A407" i="144"/>
  <c r="D406" i="144"/>
  <c r="A406" i="144"/>
  <c r="D405" i="144"/>
  <c r="A405" i="144"/>
  <c r="D404" i="144"/>
  <c r="A404" i="144"/>
  <c r="D403" i="144"/>
  <c r="A403" i="144"/>
  <c r="D402" i="144"/>
  <c r="A402" i="144"/>
  <c r="D401" i="144"/>
  <c r="A401" i="144"/>
  <c r="D400" i="144"/>
  <c r="A400" i="144"/>
  <c r="D399" i="144"/>
  <c r="A399" i="144"/>
  <c r="D398" i="144"/>
  <c r="A398" i="144"/>
  <c r="D397" i="144"/>
  <c r="A397" i="144"/>
  <c r="D396" i="144"/>
  <c r="A396" i="144"/>
  <c r="D395" i="144"/>
  <c r="A395" i="144"/>
  <c r="D394" i="144"/>
  <c r="A394" i="144"/>
  <c r="D393" i="144"/>
  <c r="A393" i="144"/>
  <c r="D392" i="144"/>
  <c r="A392" i="144"/>
  <c r="D391" i="144"/>
  <c r="A391" i="144"/>
  <c r="D390" i="144"/>
  <c r="A390" i="144"/>
  <c r="D389" i="144"/>
  <c r="A389" i="144"/>
  <c r="D388" i="144"/>
  <c r="A388" i="144"/>
  <c r="D387" i="144"/>
  <c r="A387" i="144"/>
  <c r="D386" i="144"/>
  <c r="A386" i="144"/>
  <c r="D385" i="144"/>
  <c r="A385" i="144"/>
  <c r="D384" i="144"/>
  <c r="A384" i="144"/>
  <c r="D383" i="144"/>
  <c r="A383" i="144"/>
  <c r="D382" i="144"/>
  <c r="A382" i="144"/>
  <c r="D381" i="144"/>
  <c r="A381" i="144"/>
  <c r="D380" i="144"/>
  <c r="A380" i="144"/>
  <c r="D379" i="144"/>
  <c r="A379" i="144"/>
  <c r="D378" i="144"/>
  <c r="A378" i="144"/>
  <c r="D377" i="144"/>
  <c r="A377" i="144"/>
  <c r="D376" i="144"/>
  <c r="A376" i="144"/>
  <c r="D375" i="144"/>
  <c r="A375" i="144"/>
  <c r="D374" i="144"/>
  <c r="A374" i="144"/>
  <c r="D373" i="144"/>
  <c r="A373" i="144"/>
  <c r="D372" i="144"/>
  <c r="A372" i="144"/>
  <c r="D371" i="144"/>
  <c r="A371" i="144"/>
  <c r="D370" i="144"/>
  <c r="A370" i="144"/>
  <c r="D369" i="144"/>
  <c r="A369" i="144"/>
  <c r="D368" i="144"/>
  <c r="A368" i="144"/>
  <c r="D367" i="144"/>
  <c r="A367" i="144"/>
  <c r="D366" i="144"/>
  <c r="A366" i="144"/>
  <c r="D365" i="144"/>
  <c r="A365" i="144"/>
  <c r="D364" i="144"/>
  <c r="A364" i="144"/>
  <c r="D363" i="144"/>
  <c r="A363" i="144"/>
  <c r="D362" i="144"/>
  <c r="A362" i="144"/>
  <c r="D361" i="144"/>
  <c r="A361" i="144"/>
  <c r="D360" i="144"/>
  <c r="A360" i="144"/>
  <c r="D359" i="144"/>
  <c r="A359" i="144"/>
  <c r="D358" i="144"/>
  <c r="A358" i="144"/>
  <c r="D357" i="144"/>
  <c r="A357" i="144"/>
  <c r="D356" i="144"/>
  <c r="A356" i="144"/>
  <c r="D355" i="144"/>
  <c r="A355" i="144"/>
  <c r="D354" i="144"/>
  <c r="A354" i="144"/>
  <c r="D353" i="144"/>
  <c r="A353" i="144"/>
  <c r="D352" i="144"/>
  <c r="A352" i="144"/>
  <c r="D351" i="144"/>
  <c r="A351" i="144"/>
  <c r="D350" i="144"/>
  <c r="A350" i="144"/>
  <c r="D349" i="144"/>
  <c r="A349" i="144"/>
  <c r="D348" i="144"/>
  <c r="A348" i="144"/>
  <c r="D347" i="144"/>
  <c r="A347" i="144"/>
  <c r="D346" i="144"/>
  <c r="A346" i="144"/>
  <c r="D345" i="144"/>
  <c r="A345" i="144"/>
  <c r="D344" i="144"/>
  <c r="A344" i="144"/>
  <c r="D343" i="144"/>
  <c r="A343" i="144"/>
  <c r="D342" i="144"/>
  <c r="A342" i="144"/>
  <c r="D341" i="144"/>
  <c r="A341" i="144"/>
  <c r="D340" i="144"/>
  <c r="A340" i="144"/>
  <c r="D339" i="144"/>
  <c r="A339" i="144"/>
  <c r="D338" i="144"/>
  <c r="A338" i="144"/>
  <c r="D337" i="144"/>
  <c r="A337" i="144"/>
  <c r="D336" i="144"/>
  <c r="A336" i="144"/>
  <c r="D335" i="144"/>
  <c r="A335" i="144"/>
  <c r="D334" i="144"/>
  <c r="A334" i="144"/>
  <c r="D333" i="144"/>
  <c r="A333" i="144"/>
  <c r="D332" i="144"/>
  <c r="A332" i="144"/>
  <c r="D331" i="144"/>
  <c r="A331" i="144"/>
  <c r="D330" i="144"/>
  <c r="A330" i="144"/>
  <c r="D329" i="144"/>
  <c r="A329" i="144"/>
  <c r="D328" i="144"/>
  <c r="A328" i="144"/>
  <c r="D327" i="144"/>
  <c r="A327" i="144"/>
  <c r="D326" i="144"/>
  <c r="A326" i="144"/>
  <c r="D325" i="144"/>
  <c r="A325" i="144"/>
  <c r="D324" i="144"/>
  <c r="A324" i="144"/>
  <c r="D323" i="144"/>
  <c r="A323" i="144"/>
  <c r="D322" i="144"/>
  <c r="A322" i="144"/>
  <c r="D321" i="144"/>
  <c r="A321" i="144"/>
  <c r="D320" i="144"/>
  <c r="A320" i="144"/>
  <c r="D319" i="144"/>
  <c r="A319" i="144"/>
  <c r="D318" i="144"/>
  <c r="A318" i="144"/>
  <c r="D317" i="144"/>
  <c r="A317" i="144"/>
  <c r="D316" i="144"/>
  <c r="A316" i="144"/>
  <c r="D315" i="144"/>
  <c r="A315" i="144"/>
  <c r="D314" i="144"/>
  <c r="A314" i="144"/>
  <c r="D313" i="144"/>
  <c r="A313" i="144"/>
  <c r="D312" i="144"/>
  <c r="A312" i="144"/>
  <c r="D311" i="144"/>
  <c r="A311" i="144"/>
  <c r="D310" i="144"/>
  <c r="A310" i="144"/>
  <c r="D309" i="144"/>
  <c r="A309" i="144"/>
  <c r="D308" i="144"/>
  <c r="A308" i="144"/>
  <c r="D307" i="144"/>
  <c r="A307" i="144"/>
  <c r="D306" i="144"/>
  <c r="A306" i="144"/>
  <c r="D305" i="144"/>
  <c r="A305" i="144"/>
  <c r="D304" i="144"/>
  <c r="A304" i="144"/>
  <c r="D303" i="144"/>
  <c r="A303" i="144"/>
  <c r="D302" i="144"/>
  <c r="A302" i="144"/>
  <c r="D301" i="144"/>
  <c r="A301" i="144"/>
  <c r="D300" i="144"/>
  <c r="A300" i="144"/>
  <c r="D299" i="144"/>
  <c r="A299" i="144"/>
  <c r="D298" i="144"/>
  <c r="A298" i="144"/>
  <c r="D297" i="144"/>
  <c r="A297" i="144"/>
  <c r="D296" i="144"/>
  <c r="A296" i="144"/>
  <c r="D295" i="144"/>
  <c r="A295" i="144"/>
  <c r="D294" i="144"/>
  <c r="A294" i="144"/>
  <c r="D293" i="144"/>
  <c r="A293" i="144"/>
  <c r="D292" i="144"/>
  <c r="A292" i="144"/>
  <c r="D291" i="144"/>
  <c r="A291" i="144"/>
  <c r="D290" i="144"/>
  <c r="A290" i="144"/>
  <c r="D289" i="144"/>
  <c r="A289" i="144"/>
  <c r="D288" i="144"/>
  <c r="A288" i="144"/>
  <c r="D287" i="144"/>
  <c r="A287" i="144"/>
  <c r="D286" i="144"/>
  <c r="A286" i="144"/>
  <c r="D285" i="144"/>
  <c r="A285" i="144"/>
  <c r="D284" i="144"/>
  <c r="A284" i="144"/>
  <c r="D283" i="144"/>
  <c r="A283" i="144"/>
  <c r="D282" i="144"/>
  <c r="A282" i="144"/>
  <c r="D281" i="144"/>
  <c r="A281" i="144"/>
  <c r="D280" i="144"/>
  <c r="A280" i="144"/>
  <c r="D279" i="144"/>
  <c r="A279" i="144"/>
  <c r="D278" i="144"/>
  <c r="A278" i="144"/>
  <c r="D277" i="144"/>
  <c r="A277" i="144"/>
  <c r="D276" i="144"/>
  <c r="A276" i="144"/>
  <c r="D275" i="144"/>
  <c r="A275" i="144"/>
  <c r="D274" i="144"/>
  <c r="A274" i="144"/>
  <c r="D273" i="144"/>
  <c r="A273" i="144"/>
  <c r="D272" i="144"/>
  <c r="A272" i="144"/>
  <c r="D271" i="144"/>
  <c r="A271" i="144"/>
  <c r="D270" i="144"/>
  <c r="A270" i="144"/>
  <c r="D269" i="144"/>
  <c r="A269" i="144"/>
  <c r="D268" i="144"/>
  <c r="A268" i="144"/>
  <c r="D267" i="144"/>
  <c r="A267" i="144"/>
  <c r="D266" i="144"/>
  <c r="A266" i="144"/>
  <c r="D265" i="144"/>
  <c r="A265" i="144"/>
  <c r="D264" i="144"/>
  <c r="A264" i="144"/>
  <c r="D263" i="144"/>
  <c r="A263" i="144"/>
  <c r="D262" i="144"/>
  <c r="A262" i="144"/>
  <c r="D261" i="144"/>
  <c r="A261" i="144"/>
  <c r="D260" i="144"/>
  <c r="A260" i="144"/>
  <c r="D259" i="144"/>
  <c r="A259" i="144"/>
  <c r="D258" i="144"/>
  <c r="A258" i="144"/>
  <c r="D257" i="144"/>
  <c r="A257" i="144"/>
  <c r="D256" i="144"/>
  <c r="A256" i="144"/>
  <c r="D255" i="144"/>
  <c r="A255" i="144"/>
  <c r="D254" i="144"/>
  <c r="A254" i="144"/>
  <c r="D253" i="144"/>
  <c r="A253" i="144"/>
  <c r="D252" i="144"/>
  <c r="A252" i="144"/>
  <c r="D251" i="144"/>
  <c r="A251" i="144"/>
  <c r="D250" i="144"/>
  <c r="A250" i="144"/>
  <c r="D249" i="144"/>
  <c r="A249" i="144"/>
  <c r="D248" i="144"/>
  <c r="A248" i="144"/>
  <c r="D247" i="144"/>
  <c r="A247" i="144"/>
  <c r="D246" i="144"/>
  <c r="A246" i="144"/>
  <c r="D245" i="144"/>
  <c r="A245" i="144"/>
  <c r="D244" i="144"/>
  <c r="A244" i="144"/>
  <c r="D243" i="144"/>
  <c r="A243" i="144"/>
  <c r="D242" i="144"/>
  <c r="A242" i="144"/>
  <c r="D241" i="144"/>
  <c r="A241" i="144"/>
  <c r="D240" i="144"/>
  <c r="A240" i="144"/>
  <c r="D239" i="144"/>
  <c r="A239" i="144"/>
  <c r="D238" i="144"/>
  <c r="A238" i="144"/>
  <c r="D237" i="144"/>
  <c r="A237" i="144"/>
  <c r="D236" i="144"/>
  <c r="A236" i="144"/>
  <c r="D235" i="144"/>
  <c r="A235" i="144"/>
  <c r="D234" i="144"/>
  <c r="A234" i="144"/>
  <c r="D233" i="144"/>
  <c r="A233" i="144"/>
  <c r="D232" i="144"/>
  <c r="A232" i="144"/>
  <c r="D231" i="144"/>
  <c r="A231" i="144"/>
  <c r="D230" i="144"/>
  <c r="A230" i="144"/>
  <c r="D229" i="144"/>
  <c r="A229" i="144"/>
  <c r="D228" i="144"/>
  <c r="A228" i="144"/>
  <c r="D227" i="144"/>
  <c r="A227" i="144"/>
  <c r="D226" i="144"/>
  <c r="A226" i="144"/>
  <c r="D225" i="144"/>
  <c r="A225" i="144"/>
  <c r="D224" i="144"/>
  <c r="A224" i="144"/>
  <c r="D223" i="144"/>
  <c r="A223" i="144"/>
  <c r="D222" i="144"/>
  <c r="A222" i="144"/>
  <c r="D221" i="144"/>
  <c r="A221" i="144"/>
  <c r="D220" i="144"/>
  <c r="A220" i="144"/>
  <c r="D219" i="144"/>
  <c r="A219" i="144"/>
  <c r="D218" i="144"/>
  <c r="A218" i="144"/>
  <c r="D217" i="144"/>
  <c r="A217" i="144"/>
  <c r="D216" i="144"/>
  <c r="A216" i="144"/>
  <c r="D215" i="144"/>
  <c r="A215" i="144"/>
  <c r="D214" i="144"/>
  <c r="A214" i="144"/>
  <c r="D213" i="144"/>
  <c r="A213" i="144"/>
  <c r="D212" i="144"/>
  <c r="A212" i="144"/>
  <c r="D211" i="144"/>
  <c r="A211" i="144"/>
  <c r="D210" i="144"/>
  <c r="A210" i="144"/>
  <c r="D209" i="144"/>
  <c r="A209" i="144"/>
  <c r="D208" i="144"/>
  <c r="A208" i="144"/>
  <c r="D207" i="144"/>
  <c r="A207" i="144"/>
  <c r="D206" i="144"/>
  <c r="A206" i="144"/>
  <c r="D205" i="144"/>
  <c r="A205" i="144"/>
  <c r="D204" i="144"/>
  <c r="A204" i="144"/>
  <c r="D203" i="144"/>
  <c r="A203" i="144"/>
  <c r="D202" i="144"/>
  <c r="A202" i="144"/>
  <c r="D201" i="144"/>
  <c r="A201" i="144"/>
  <c r="D200" i="144"/>
  <c r="A200" i="144"/>
  <c r="D199" i="144"/>
  <c r="A199" i="144"/>
  <c r="D198" i="144"/>
  <c r="A198" i="144"/>
  <c r="D197" i="144"/>
  <c r="A197" i="144"/>
  <c r="D196" i="144"/>
  <c r="A196" i="144"/>
  <c r="D195" i="144"/>
  <c r="A195" i="144"/>
  <c r="D194" i="144"/>
  <c r="A194" i="144"/>
  <c r="D193" i="144"/>
  <c r="A193" i="144"/>
  <c r="D192" i="144"/>
  <c r="A192" i="144"/>
  <c r="D191" i="144"/>
  <c r="A191" i="144"/>
  <c r="D190" i="144"/>
  <c r="A190" i="144"/>
  <c r="D189" i="144"/>
  <c r="A189" i="144"/>
  <c r="D188" i="144"/>
  <c r="A188" i="144"/>
  <c r="D187" i="144"/>
  <c r="A187" i="144"/>
  <c r="D186" i="144"/>
  <c r="A186" i="144"/>
  <c r="D185" i="144"/>
  <c r="A185" i="144"/>
  <c r="D184" i="144"/>
  <c r="A184" i="144"/>
  <c r="D183" i="144"/>
  <c r="A183" i="144"/>
  <c r="D182" i="144"/>
  <c r="A182" i="144"/>
  <c r="D181" i="144"/>
  <c r="A181" i="144"/>
  <c r="D180" i="144"/>
  <c r="A180" i="144"/>
  <c r="D179" i="144"/>
  <c r="A179" i="144"/>
  <c r="D178" i="144"/>
  <c r="A178" i="144"/>
  <c r="D177" i="144"/>
  <c r="A177" i="144"/>
  <c r="D176" i="144"/>
  <c r="A176" i="144"/>
  <c r="D175" i="144"/>
  <c r="A175" i="144"/>
  <c r="D174" i="144"/>
  <c r="A174" i="144"/>
  <c r="D173" i="144"/>
  <c r="A173" i="144"/>
  <c r="D172" i="144"/>
  <c r="A172" i="144"/>
  <c r="D171" i="144"/>
  <c r="A171" i="144"/>
  <c r="D170" i="144"/>
  <c r="A170" i="144"/>
  <c r="D169" i="144"/>
  <c r="A169" i="144"/>
  <c r="D168" i="144"/>
  <c r="A168" i="144"/>
  <c r="D167" i="144"/>
  <c r="A167" i="144"/>
  <c r="D166" i="144"/>
  <c r="A166" i="144"/>
  <c r="D165" i="144"/>
  <c r="A165" i="144"/>
  <c r="D164" i="144"/>
  <c r="A164" i="144"/>
  <c r="D163" i="144"/>
  <c r="A163" i="144"/>
  <c r="D162" i="144"/>
  <c r="A162" i="144"/>
  <c r="D161" i="144"/>
  <c r="A161" i="144"/>
  <c r="D160" i="144"/>
  <c r="A160" i="144"/>
  <c r="D159" i="144"/>
  <c r="A159" i="144"/>
  <c r="D158" i="144"/>
  <c r="A158" i="144"/>
  <c r="D157" i="144"/>
  <c r="A157" i="144"/>
  <c r="D156" i="144"/>
  <c r="A156" i="144"/>
  <c r="D155" i="144"/>
  <c r="A155" i="144"/>
  <c r="D154" i="144"/>
  <c r="A154" i="144"/>
  <c r="D153" i="144"/>
  <c r="A153" i="144"/>
  <c r="D152" i="144"/>
  <c r="A152" i="144"/>
  <c r="D151" i="144"/>
  <c r="A151" i="144"/>
  <c r="D150" i="144"/>
  <c r="A150" i="144"/>
  <c r="D149" i="144"/>
  <c r="A149" i="144"/>
  <c r="D148" i="144"/>
  <c r="A148" i="144"/>
  <c r="D147" i="144"/>
  <c r="A147" i="144"/>
  <c r="D146" i="144"/>
  <c r="A146" i="144"/>
  <c r="D145" i="144"/>
  <c r="A145" i="144"/>
  <c r="D144" i="144"/>
  <c r="A144" i="144"/>
  <c r="D143" i="144"/>
  <c r="A143" i="144"/>
  <c r="D142" i="144"/>
  <c r="A142" i="144"/>
  <c r="D141" i="144"/>
  <c r="A141" i="144"/>
  <c r="D140" i="144"/>
  <c r="A140" i="144"/>
  <c r="D139" i="144"/>
  <c r="A139" i="144"/>
  <c r="D138" i="144"/>
  <c r="A138" i="144"/>
  <c r="D137" i="144"/>
  <c r="A137" i="144"/>
  <c r="D136" i="144"/>
  <c r="A136" i="144"/>
  <c r="D135" i="144"/>
  <c r="A135" i="144"/>
  <c r="D134" i="144"/>
  <c r="A134" i="144"/>
  <c r="D133" i="144"/>
  <c r="A133" i="144"/>
  <c r="D132" i="144"/>
  <c r="A132" i="144"/>
  <c r="D131" i="144"/>
  <c r="A131" i="144"/>
  <c r="D130" i="144"/>
  <c r="A130" i="144"/>
  <c r="D129" i="144"/>
  <c r="A129" i="144"/>
  <c r="D128" i="144"/>
  <c r="A128" i="144"/>
  <c r="D127" i="144"/>
  <c r="A127" i="144"/>
  <c r="D126" i="144"/>
  <c r="A126" i="144"/>
  <c r="D125" i="144"/>
  <c r="A125" i="144"/>
  <c r="D124" i="144"/>
  <c r="A124" i="144"/>
  <c r="D123" i="144"/>
  <c r="A123" i="144"/>
  <c r="D122" i="144"/>
  <c r="A122" i="144"/>
  <c r="D121" i="144"/>
  <c r="A121" i="144"/>
  <c r="D120" i="144"/>
  <c r="A120" i="144"/>
  <c r="D119" i="144"/>
  <c r="A119" i="144"/>
  <c r="D118" i="144"/>
  <c r="A118" i="144"/>
  <c r="D117" i="144"/>
  <c r="A117" i="144"/>
  <c r="D116" i="144"/>
  <c r="A116" i="144"/>
  <c r="D115" i="144"/>
  <c r="A115" i="144"/>
  <c r="D114" i="144"/>
  <c r="A114" i="144"/>
  <c r="D113" i="144"/>
  <c r="A113" i="144"/>
  <c r="D112" i="144"/>
  <c r="A112" i="144"/>
  <c r="D111" i="144"/>
  <c r="A111" i="144"/>
  <c r="D110" i="144"/>
  <c r="A110" i="144"/>
  <c r="D109" i="144"/>
  <c r="A109" i="144"/>
  <c r="D108" i="144"/>
  <c r="A108" i="144"/>
  <c r="D107" i="144"/>
  <c r="A107" i="144"/>
  <c r="D106" i="144"/>
  <c r="A106" i="144"/>
  <c r="D105" i="144"/>
  <c r="A105" i="144"/>
  <c r="D104" i="144"/>
  <c r="A104" i="144"/>
  <c r="D103" i="144"/>
  <c r="A103" i="144"/>
  <c r="D102" i="144"/>
  <c r="A102" i="144"/>
  <c r="D101" i="144"/>
  <c r="A101" i="144"/>
  <c r="D100" i="144"/>
  <c r="A100" i="144"/>
  <c r="D99" i="144"/>
  <c r="A99" i="144"/>
  <c r="D98" i="144"/>
  <c r="A98" i="144"/>
  <c r="D97" i="144"/>
  <c r="A97" i="144"/>
  <c r="D96" i="144"/>
  <c r="A96" i="144"/>
  <c r="D95" i="144"/>
  <c r="A95" i="144"/>
  <c r="D94" i="144"/>
  <c r="A94" i="144"/>
  <c r="D93" i="144"/>
  <c r="A93" i="144"/>
  <c r="D92" i="144"/>
  <c r="A92" i="144"/>
  <c r="D91" i="144"/>
  <c r="A91" i="144"/>
  <c r="D90" i="144"/>
  <c r="A90" i="144"/>
  <c r="D89" i="144"/>
  <c r="A89" i="144"/>
  <c r="D88" i="144"/>
  <c r="A88" i="144"/>
  <c r="D87" i="144"/>
  <c r="A87" i="144"/>
  <c r="D86" i="144"/>
  <c r="A86" i="144"/>
  <c r="D85" i="144"/>
  <c r="A85" i="144"/>
  <c r="D84" i="144"/>
  <c r="A84" i="144"/>
  <c r="D83" i="144"/>
  <c r="A83" i="144"/>
  <c r="D82" i="144"/>
  <c r="A82" i="144"/>
  <c r="D81" i="144"/>
  <c r="A81" i="144"/>
  <c r="D80" i="144"/>
  <c r="A80" i="144"/>
  <c r="D79" i="144"/>
  <c r="A79" i="144"/>
  <c r="D78" i="144"/>
  <c r="A78" i="144"/>
  <c r="D77" i="144"/>
  <c r="A77" i="144"/>
  <c r="D76" i="144"/>
  <c r="A76" i="144"/>
  <c r="D75" i="144"/>
  <c r="A75" i="144"/>
  <c r="D74" i="144"/>
  <c r="A74" i="144"/>
  <c r="D73" i="144"/>
  <c r="A73" i="144"/>
  <c r="D72" i="144"/>
  <c r="A72" i="144"/>
  <c r="D71" i="144"/>
  <c r="A71" i="144"/>
  <c r="D70" i="144"/>
  <c r="A70" i="144"/>
  <c r="D69" i="144"/>
  <c r="A69" i="144"/>
  <c r="D68" i="144"/>
  <c r="A68" i="144"/>
  <c r="D67" i="144"/>
  <c r="A67" i="144"/>
  <c r="D66" i="144"/>
  <c r="A66" i="144"/>
  <c r="D65" i="144"/>
  <c r="A65" i="144"/>
  <c r="D64" i="144"/>
  <c r="AH20" i="144" s="1"/>
  <c r="A64" i="144"/>
  <c r="D63" i="144"/>
  <c r="A63" i="144"/>
  <c r="D62" i="144"/>
  <c r="A62" i="144"/>
  <c r="D61" i="144"/>
  <c r="A61" i="144"/>
  <c r="D60" i="144"/>
  <c r="A60" i="144"/>
  <c r="D59" i="144"/>
  <c r="A59" i="144"/>
  <c r="AH58" i="144"/>
  <c r="S58" i="144"/>
  <c r="D58" i="144"/>
  <c r="A58" i="144"/>
  <c r="AH57" i="144"/>
  <c r="S57" i="144"/>
  <c r="D57" i="144"/>
  <c r="A57" i="144"/>
  <c r="AH56" i="144"/>
  <c r="S56" i="144"/>
  <c r="D56" i="144"/>
  <c r="A56" i="144"/>
  <c r="AH55" i="144"/>
  <c r="S55" i="144"/>
  <c r="D55" i="144"/>
  <c r="A55" i="144"/>
  <c r="AH54" i="144"/>
  <c r="S54" i="144"/>
  <c r="D54" i="144"/>
  <c r="A54" i="144"/>
  <c r="AH53" i="144"/>
  <c r="S53" i="144"/>
  <c r="D53" i="144"/>
  <c r="A53" i="144"/>
  <c r="AH52" i="144"/>
  <c r="S52" i="144"/>
  <c r="D52" i="144"/>
  <c r="AH19" i="144" s="1"/>
  <c r="A52" i="144"/>
  <c r="AH51" i="144"/>
  <c r="S51" i="144"/>
  <c r="D51" i="144"/>
  <c r="A51" i="144"/>
  <c r="AH50" i="144"/>
  <c r="S50" i="144"/>
  <c r="D50" i="144"/>
  <c r="A50" i="144"/>
  <c r="AH49" i="144"/>
  <c r="S49" i="144"/>
  <c r="D49" i="144"/>
  <c r="A49" i="144"/>
  <c r="AH48" i="144"/>
  <c r="S48" i="144"/>
  <c r="D48" i="144"/>
  <c r="A48" i="144"/>
  <c r="AH47" i="144"/>
  <c r="S47" i="144"/>
  <c r="D47" i="144"/>
  <c r="A47" i="144"/>
  <c r="AH46" i="144"/>
  <c r="S46" i="144"/>
  <c r="D46" i="144"/>
  <c r="A46" i="144"/>
  <c r="AH45" i="144"/>
  <c r="S45" i="144"/>
  <c r="D45" i="144"/>
  <c r="A45" i="144"/>
  <c r="AH44" i="144"/>
  <c r="S44" i="144"/>
  <c r="D44" i="144"/>
  <c r="A44" i="144"/>
  <c r="AH43" i="144"/>
  <c r="S43" i="144"/>
  <c r="D43" i="144"/>
  <c r="A43" i="144"/>
  <c r="AH42" i="144"/>
  <c r="S42" i="144"/>
  <c r="D42" i="144"/>
  <c r="A42" i="144"/>
  <c r="AH41" i="144"/>
  <c r="S41" i="144"/>
  <c r="D41" i="144"/>
  <c r="A41" i="144"/>
  <c r="AH40" i="144"/>
  <c r="S40" i="144"/>
  <c r="D40" i="144"/>
  <c r="A40" i="144"/>
  <c r="AH39" i="144"/>
  <c r="S39" i="144"/>
  <c r="D39" i="144"/>
  <c r="A39" i="144"/>
  <c r="AH38" i="144"/>
  <c r="S38" i="144"/>
  <c r="D38" i="144"/>
  <c r="A38" i="144"/>
  <c r="AH37" i="144"/>
  <c r="S37" i="144"/>
  <c r="D37" i="144"/>
  <c r="A37" i="144"/>
  <c r="AH36" i="144"/>
  <c r="S36" i="144"/>
  <c r="D36" i="144"/>
  <c r="A36" i="144"/>
  <c r="AH35" i="144"/>
  <c r="S35" i="144"/>
  <c r="D35" i="144"/>
  <c r="A35" i="144"/>
  <c r="AH34" i="144"/>
  <c r="S34" i="144"/>
  <c r="D34" i="144"/>
  <c r="A34" i="144"/>
  <c r="AH33" i="144"/>
  <c r="S33" i="144"/>
  <c r="D33" i="144"/>
  <c r="A33" i="144"/>
  <c r="AH32" i="144"/>
  <c r="S32" i="144"/>
  <c r="D32" i="144"/>
  <c r="A32" i="144"/>
  <c r="AH31" i="144"/>
  <c r="S31" i="144"/>
  <c r="D31" i="144"/>
  <c r="A31" i="144"/>
  <c r="AH30" i="144"/>
  <c r="S30" i="144"/>
  <c r="D30" i="144"/>
  <c r="A30" i="144"/>
  <c r="AH29" i="144"/>
  <c r="S29" i="144"/>
  <c r="D29" i="144"/>
  <c r="A29" i="144"/>
  <c r="AH28" i="144"/>
  <c r="S28" i="144"/>
  <c r="D28" i="144"/>
  <c r="AH17" i="144" s="1"/>
  <c r="A28" i="144"/>
  <c r="AH27" i="144"/>
  <c r="S27" i="144"/>
  <c r="D27" i="144"/>
  <c r="A27" i="144"/>
  <c r="AH26" i="144"/>
  <c r="S26" i="144"/>
  <c r="D26" i="144"/>
  <c r="A26" i="144"/>
  <c r="AH25" i="144"/>
  <c r="S25" i="144"/>
  <c r="D25" i="144"/>
  <c r="A25" i="144"/>
  <c r="AH24" i="144"/>
  <c r="S24" i="144"/>
  <c r="D24" i="144"/>
  <c r="A24" i="144"/>
  <c r="AH23" i="144"/>
  <c r="S23" i="144"/>
  <c r="D23" i="144"/>
  <c r="A23" i="144"/>
  <c r="AH22" i="144"/>
  <c r="S22" i="144"/>
  <c r="D22" i="144"/>
  <c r="A22" i="144"/>
  <c r="AH21" i="144"/>
  <c r="S21" i="144"/>
  <c r="D21" i="144"/>
  <c r="A21" i="144"/>
  <c r="S20" i="144"/>
  <c r="D20" i="144"/>
  <c r="A20" i="144"/>
  <c r="S19" i="144"/>
  <c r="D19" i="144"/>
  <c r="A19" i="144"/>
  <c r="AH18" i="144"/>
  <c r="S18" i="144"/>
  <c r="D18" i="144"/>
  <c r="A18" i="144"/>
  <c r="S17" i="144"/>
  <c r="D17" i="144"/>
  <c r="A17" i="144"/>
  <c r="S16" i="144"/>
  <c r="D16" i="144"/>
  <c r="AH16" i="144" s="1"/>
  <c r="A16" i="144"/>
  <c r="A1143" i="143"/>
  <c r="A1142" i="143"/>
  <c r="A1141" i="143"/>
  <c r="A1140" i="143"/>
  <c r="A1139" i="143"/>
  <c r="A1138" i="143"/>
  <c r="A1137" i="143"/>
  <c r="A1136" i="143"/>
  <c r="A1135" i="143"/>
  <c r="A1134" i="143"/>
  <c r="A1133" i="143"/>
  <c r="A1132" i="143"/>
  <c r="A1131" i="143"/>
  <c r="A1130" i="143"/>
  <c r="A1129" i="143"/>
  <c r="A1128" i="143"/>
  <c r="A1127" i="143"/>
  <c r="A1126" i="143"/>
  <c r="A1125" i="143"/>
  <c r="A1124" i="143"/>
  <c r="A1123" i="143"/>
  <c r="A1122" i="143"/>
  <c r="A1121" i="143"/>
  <c r="A1120" i="143"/>
  <c r="A1119" i="143"/>
  <c r="A1118" i="143"/>
  <c r="A1117" i="143"/>
  <c r="A1116" i="143"/>
  <c r="A1115" i="143"/>
  <c r="A1114" i="143"/>
  <c r="A1113" i="143"/>
  <c r="A1112" i="143"/>
  <c r="A1111" i="143"/>
  <c r="A1110" i="143"/>
  <c r="A1109" i="143"/>
  <c r="A1108" i="143"/>
  <c r="A1107" i="143"/>
  <c r="A1106" i="143"/>
  <c r="A1105" i="143"/>
  <c r="A1104" i="143"/>
  <c r="A1103" i="143"/>
  <c r="A1102" i="143"/>
  <c r="A1101" i="143"/>
  <c r="A1100" i="143"/>
  <c r="A1099" i="143"/>
  <c r="A1098" i="143"/>
  <c r="A1097" i="143"/>
  <c r="A1096" i="143"/>
  <c r="A1095" i="143"/>
  <c r="A1094" i="143"/>
  <c r="A1093" i="143"/>
  <c r="A1092" i="143"/>
  <c r="A1091" i="143"/>
  <c r="A1090" i="143"/>
  <c r="A1089" i="143"/>
  <c r="A1088" i="143"/>
  <c r="A1087" i="143"/>
  <c r="A1086" i="143"/>
  <c r="A1085" i="143"/>
  <c r="A1084" i="143"/>
  <c r="A1083" i="143"/>
  <c r="A1082" i="143"/>
  <c r="A1081" i="143"/>
  <c r="A1080" i="143"/>
  <c r="A1079" i="143"/>
  <c r="A1078" i="143"/>
  <c r="A1077" i="143"/>
  <c r="A1076" i="143"/>
  <c r="A1075" i="143"/>
  <c r="A1074" i="143"/>
  <c r="A1073" i="143"/>
  <c r="A1072" i="143"/>
  <c r="A1071" i="143"/>
  <c r="A1070" i="143"/>
  <c r="A1069" i="143"/>
  <c r="A1068" i="143"/>
  <c r="A1067" i="143"/>
  <c r="A1066" i="143"/>
  <c r="A1065" i="143"/>
  <c r="A1064" i="143"/>
  <c r="A1063" i="143"/>
  <c r="A1062" i="143"/>
  <c r="A1061" i="143"/>
  <c r="A1060" i="143"/>
  <c r="A1059" i="143"/>
  <c r="A1058" i="143"/>
  <c r="A1057" i="143"/>
  <c r="A1056" i="143"/>
  <c r="A1055" i="143"/>
  <c r="A1054" i="143"/>
  <c r="A1053" i="143"/>
  <c r="A1052" i="143"/>
  <c r="A1051" i="143"/>
  <c r="A1050" i="143"/>
  <c r="A1049" i="143"/>
  <c r="A1048" i="143"/>
  <c r="A1047" i="143"/>
  <c r="A1046" i="143"/>
  <c r="A1045" i="143"/>
  <c r="A1044" i="143"/>
  <c r="A1043" i="143"/>
  <c r="A1042" i="143"/>
  <c r="A1041" i="143"/>
  <c r="A1040" i="143"/>
  <c r="A1039" i="143"/>
  <c r="A1038" i="143"/>
  <c r="A1037" i="143"/>
  <c r="A1036" i="143"/>
  <c r="A1035" i="143"/>
  <c r="A1034" i="143"/>
  <c r="A1033" i="143"/>
  <c r="A1032" i="143"/>
  <c r="A1031" i="143"/>
  <c r="A1030" i="143"/>
  <c r="A1029" i="143"/>
  <c r="A1028" i="143"/>
  <c r="A1027" i="143"/>
  <c r="A1026" i="143"/>
  <c r="A1025" i="143"/>
  <c r="A1024" i="143"/>
  <c r="A1023" i="143"/>
  <c r="A1022" i="143"/>
  <c r="A1021" i="143"/>
  <c r="A1020" i="143"/>
  <c r="A1019" i="143"/>
  <c r="A1018" i="143"/>
  <c r="A1017" i="143"/>
  <c r="A1016" i="143"/>
  <c r="A1015" i="143"/>
  <c r="A1014" i="143"/>
  <c r="A1013" i="143"/>
  <c r="A1012" i="143"/>
  <c r="A1011" i="143"/>
  <c r="A1010" i="143"/>
  <c r="A1009" i="143"/>
  <c r="A1008" i="143"/>
  <c r="A1007" i="143"/>
  <c r="A1006" i="143"/>
  <c r="A1005" i="143"/>
  <c r="A1004" i="143"/>
  <c r="A1003" i="143"/>
  <c r="A1002" i="143"/>
  <c r="A1001" i="143"/>
  <c r="A1000" i="143"/>
  <c r="A999" i="143"/>
  <c r="A998" i="143"/>
  <c r="A997" i="143"/>
  <c r="A996" i="143"/>
  <c r="A995" i="143"/>
  <c r="A994" i="143"/>
  <c r="A993" i="143"/>
  <c r="A992" i="143"/>
  <c r="A991" i="143"/>
  <c r="A990" i="143"/>
  <c r="A989" i="143"/>
  <c r="A988" i="143"/>
  <c r="A987" i="143"/>
  <c r="A986" i="143"/>
  <c r="A985" i="143"/>
  <c r="A984" i="143"/>
  <c r="A983" i="143"/>
  <c r="A982" i="143"/>
  <c r="A981" i="143"/>
  <c r="A980" i="143"/>
  <c r="A979" i="143"/>
  <c r="A978" i="143"/>
  <c r="A977" i="143"/>
  <c r="A976" i="143"/>
  <c r="A975" i="143"/>
  <c r="A974" i="143"/>
  <c r="A973" i="143"/>
  <c r="A972" i="143"/>
  <c r="A971" i="143"/>
  <c r="A970" i="143"/>
  <c r="A969" i="143"/>
  <c r="A968" i="143"/>
  <c r="A967" i="143"/>
  <c r="A966" i="143"/>
  <c r="A965" i="143"/>
  <c r="A964" i="143"/>
  <c r="A963" i="143"/>
  <c r="A962" i="143"/>
  <c r="A961" i="143"/>
  <c r="A960" i="143"/>
  <c r="A959" i="143"/>
  <c r="A958" i="143"/>
  <c r="A957" i="143"/>
  <c r="A956" i="143"/>
  <c r="A955" i="143"/>
  <c r="A954" i="143"/>
  <c r="A953" i="143"/>
  <c r="A952" i="143"/>
  <c r="A951" i="143"/>
  <c r="A950" i="143"/>
  <c r="A949" i="143"/>
  <c r="A948" i="143"/>
  <c r="A947" i="143"/>
  <c r="A946" i="143"/>
  <c r="A945" i="143"/>
  <c r="A944" i="143"/>
  <c r="A943" i="143"/>
  <c r="A942" i="143"/>
  <c r="A941" i="143"/>
  <c r="A940" i="143"/>
  <c r="A939" i="143"/>
  <c r="A938" i="143"/>
  <c r="A937" i="143"/>
  <c r="A936" i="143"/>
  <c r="A935" i="143"/>
  <c r="A934" i="143"/>
  <c r="A933" i="143"/>
  <c r="A932" i="143"/>
  <c r="A931" i="143"/>
  <c r="A930" i="143"/>
  <c r="A929" i="143"/>
  <c r="A928" i="143"/>
  <c r="A927" i="143"/>
  <c r="A926" i="143"/>
  <c r="A925" i="143"/>
  <c r="A924" i="143"/>
  <c r="A923" i="143"/>
  <c r="A922" i="143"/>
  <c r="A921" i="143"/>
  <c r="A920" i="143"/>
  <c r="A919" i="143"/>
  <c r="A918" i="143"/>
  <c r="A917" i="143"/>
  <c r="A916" i="143"/>
  <c r="A915" i="143"/>
  <c r="A914" i="143"/>
  <c r="A913" i="143"/>
  <c r="A912" i="143"/>
  <c r="A911" i="143"/>
  <c r="A910" i="143"/>
  <c r="A909" i="143"/>
  <c r="A908" i="143"/>
  <c r="A907" i="143"/>
  <c r="A906" i="143"/>
  <c r="A905" i="143"/>
  <c r="A904" i="143"/>
  <c r="A903" i="143"/>
  <c r="A902" i="143"/>
  <c r="A901" i="143"/>
  <c r="A900" i="143"/>
  <c r="A899" i="143"/>
  <c r="A898" i="143"/>
  <c r="A897" i="143"/>
  <c r="A896" i="143"/>
  <c r="A895" i="143"/>
  <c r="A894" i="143"/>
  <c r="A893" i="143"/>
  <c r="A892" i="143"/>
  <c r="A891" i="143"/>
  <c r="A890" i="143"/>
  <c r="A889" i="143"/>
  <c r="A888" i="143"/>
  <c r="A887" i="143"/>
  <c r="A886" i="143"/>
  <c r="A885" i="143"/>
  <c r="A884" i="143"/>
  <c r="A883" i="143"/>
  <c r="A882" i="143"/>
  <c r="A881" i="143"/>
  <c r="A880" i="143"/>
  <c r="A879" i="143"/>
  <c r="A878" i="143"/>
  <c r="A877" i="143"/>
  <c r="A876" i="143"/>
  <c r="A875" i="143"/>
  <c r="A874" i="143"/>
  <c r="A873" i="143"/>
  <c r="A872" i="143"/>
  <c r="A871" i="143"/>
  <c r="A870" i="143"/>
  <c r="A869" i="143"/>
  <c r="A868" i="143"/>
  <c r="A867" i="143"/>
  <c r="A866" i="143"/>
  <c r="A865" i="143"/>
  <c r="A864" i="143"/>
  <c r="A863" i="143"/>
  <c r="A862" i="143"/>
  <c r="A861" i="143"/>
  <c r="A860" i="143"/>
  <c r="A859" i="143"/>
  <c r="A858" i="143"/>
  <c r="A857" i="143"/>
  <c r="A856" i="143"/>
  <c r="A855" i="143"/>
  <c r="A854" i="143"/>
  <c r="A853" i="143"/>
  <c r="A852" i="143"/>
  <c r="A851" i="143"/>
  <c r="A850" i="143"/>
  <c r="A849" i="143"/>
  <c r="A848" i="143"/>
  <c r="A847" i="143"/>
  <c r="A846" i="143"/>
  <c r="A845" i="143"/>
  <c r="A844" i="143"/>
  <c r="A843" i="143"/>
  <c r="A842" i="143"/>
  <c r="A841" i="143"/>
  <c r="A840" i="143"/>
  <c r="A839" i="143"/>
  <c r="A838" i="143"/>
  <c r="A837" i="143"/>
  <c r="A836" i="143"/>
  <c r="A835" i="143"/>
  <c r="A834" i="143"/>
  <c r="A833" i="143"/>
  <c r="A832" i="143"/>
  <c r="A831" i="143"/>
  <c r="A830" i="143"/>
  <c r="A829" i="143"/>
  <c r="A828" i="143"/>
  <c r="A827" i="143"/>
  <c r="A826" i="143"/>
  <c r="A825" i="143"/>
  <c r="A824" i="143"/>
  <c r="A823" i="143"/>
  <c r="A822" i="143"/>
  <c r="A821" i="143"/>
  <c r="A820" i="143"/>
  <c r="A819" i="143"/>
  <c r="A818" i="143"/>
  <c r="A817" i="143"/>
  <c r="A816" i="143"/>
  <c r="A815" i="143"/>
  <c r="A814" i="143"/>
  <c r="A813" i="143"/>
  <c r="A812" i="143"/>
  <c r="A811" i="143"/>
  <c r="A810" i="143"/>
  <c r="A809" i="143"/>
  <c r="A808" i="143"/>
  <c r="A807" i="143"/>
  <c r="A806" i="143"/>
  <c r="A805" i="143"/>
  <c r="A804" i="143"/>
  <c r="A803" i="143"/>
  <c r="A802" i="143"/>
  <c r="A801" i="143"/>
  <c r="A800" i="143"/>
  <c r="A799" i="143"/>
  <c r="A798" i="143"/>
  <c r="A797" i="143"/>
  <c r="A796" i="143"/>
  <c r="A795" i="143"/>
  <c r="A794" i="143"/>
  <c r="A793" i="143"/>
  <c r="A792" i="143"/>
  <c r="A791" i="143"/>
  <c r="A790" i="143"/>
  <c r="A789" i="143"/>
  <c r="A788" i="143"/>
  <c r="A787" i="143"/>
  <c r="A786" i="143"/>
  <c r="A785" i="143"/>
  <c r="A784" i="143"/>
  <c r="A783" i="143"/>
  <c r="A782" i="143"/>
  <c r="A781" i="143"/>
  <c r="A780" i="143"/>
  <c r="A779" i="143"/>
  <c r="A778" i="143"/>
  <c r="A777" i="143"/>
  <c r="A776" i="143"/>
  <c r="A775" i="143"/>
  <c r="A774" i="143"/>
  <c r="A773" i="143"/>
  <c r="A772" i="143"/>
  <c r="A771" i="143"/>
  <c r="A770" i="143"/>
  <c r="A769" i="143"/>
  <c r="A768" i="143"/>
  <c r="A767" i="143"/>
  <c r="A766" i="143"/>
  <c r="A765" i="143"/>
  <c r="A764" i="143"/>
  <c r="A763" i="143"/>
  <c r="A762" i="143"/>
  <c r="A761" i="143"/>
  <c r="A760" i="143"/>
  <c r="A759" i="143"/>
  <c r="A758" i="143"/>
  <c r="A757" i="143"/>
  <c r="A756" i="143"/>
  <c r="A755" i="143"/>
  <c r="A754" i="143"/>
  <c r="A753" i="143"/>
  <c r="A752" i="143"/>
  <c r="A751" i="143"/>
  <c r="A750" i="143"/>
  <c r="A749" i="143"/>
  <c r="A748" i="143"/>
  <c r="A747" i="143"/>
  <c r="A746" i="143"/>
  <c r="A745" i="143"/>
  <c r="A744" i="143"/>
  <c r="A743" i="143"/>
  <c r="A742" i="143"/>
  <c r="A741" i="143"/>
  <c r="A740" i="143"/>
  <c r="A739" i="143"/>
  <c r="A738" i="143"/>
  <c r="A737" i="143"/>
  <c r="A736" i="143"/>
  <c r="A735" i="143"/>
  <c r="A734" i="143"/>
  <c r="A733" i="143"/>
  <c r="A732" i="143"/>
  <c r="A731" i="143"/>
  <c r="A730" i="143"/>
  <c r="A729" i="143"/>
  <c r="A728" i="143"/>
  <c r="A727" i="143"/>
  <c r="A726" i="143"/>
  <c r="A725" i="143"/>
  <c r="A724" i="143"/>
  <c r="A723" i="143"/>
  <c r="A722" i="143"/>
  <c r="A721" i="143"/>
  <c r="A720" i="143"/>
  <c r="A719" i="143"/>
  <c r="A718" i="143"/>
  <c r="A717" i="143"/>
  <c r="A716" i="143"/>
  <c r="A715" i="143"/>
  <c r="A714" i="143"/>
  <c r="A713" i="143"/>
  <c r="A712" i="143"/>
  <c r="A711" i="143"/>
  <c r="A710" i="143"/>
  <c r="A709" i="143"/>
  <c r="A708" i="143"/>
  <c r="A707" i="143"/>
  <c r="A706" i="143"/>
  <c r="A705" i="143"/>
  <c r="A704" i="143"/>
  <c r="A703" i="143"/>
  <c r="A702" i="143"/>
  <c r="A701" i="143"/>
  <c r="A700" i="143"/>
  <c r="A699" i="143"/>
  <c r="A698" i="143"/>
  <c r="A697" i="143"/>
  <c r="A696" i="143"/>
  <c r="A695" i="143"/>
  <c r="A694" i="143"/>
  <c r="A693" i="143"/>
  <c r="A692" i="143"/>
  <c r="A691" i="143"/>
  <c r="A690" i="143"/>
  <c r="A689" i="143"/>
  <c r="A688" i="143"/>
  <c r="A687" i="143"/>
  <c r="A686" i="143"/>
  <c r="A685" i="143"/>
  <c r="A684" i="143"/>
  <c r="A683" i="143"/>
  <c r="A682" i="143"/>
  <c r="A681" i="143"/>
  <c r="A680" i="143"/>
  <c r="A679" i="143"/>
  <c r="A678" i="143"/>
  <c r="A677" i="143"/>
  <c r="A676" i="143"/>
  <c r="A675" i="143"/>
  <c r="A674" i="143"/>
  <c r="A673" i="143"/>
  <c r="A672" i="143"/>
  <c r="A671" i="143"/>
  <c r="A670" i="143"/>
  <c r="A669" i="143"/>
  <c r="A668" i="143"/>
  <c r="A667" i="143"/>
  <c r="A666" i="143"/>
  <c r="A665" i="143"/>
  <c r="A664" i="143"/>
  <c r="A663" i="143"/>
  <c r="A662" i="143"/>
  <c r="A661" i="143"/>
  <c r="A660" i="143"/>
  <c r="A659" i="143"/>
  <c r="A658" i="143"/>
  <c r="A657" i="143"/>
  <c r="A656" i="143"/>
  <c r="A655" i="143"/>
  <c r="A654" i="143"/>
  <c r="A653" i="143"/>
  <c r="A652" i="143"/>
  <c r="A651" i="143"/>
  <c r="A650" i="143"/>
  <c r="A649" i="143"/>
  <c r="A648" i="143"/>
  <c r="A647" i="143"/>
  <c r="A646" i="143"/>
  <c r="A645" i="143"/>
  <c r="A644" i="143"/>
  <c r="A643" i="143"/>
  <c r="A642" i="143"/>
  <c r="A641" i="143"/>
  <c r="A640" i="143"/>
  <c r="A639" i="143"/>
  <c r="A638" i="143"/>
  <c r="A637" i="143"/>
  <c r="A636" i="143"/>
  <c r="A635" i="143"/>
  <c r="A634" i="143"/>
  <c r="A633" i="143"/>
  <c r="A632" i="143"/>
  <c r="A631" i="143"/>
  <c r="A630" i="143"/>
  <c r="A629" i="143"/>
  <c r="A628" i="143"/>
  <c r="A627" i="143"/>
  <c r="A626" i="143"/>
  <c r="A625" i="143"/>
  <c r="A624" i="143"/>
  <c r="A623" i="143"/>
  <c r="A622" i="143"/>
  <c r="A621" i="143"/>
  <c r="A620" i="143"/>
  <c r="A619" i="143"/>
  <c r="A618" i="143"/>
  <c r="A617" i="143"/>
  <c r="A616" i="143"/>
  <c r="A615" i="143"/>
  <c r="A614" i="143"/>
  <c r="A613" i="143"/>
  <c r="A612" i="143"/>
  <c r="A611" i="143"/>
  <c r="A610" i="143"/>
  <c r="A609" i="143"/>
  <c r="A608" i="143"/>
  <c r="A607" i="143"/>
  <c r="A606" i="143"/>
  <c r="A605" i="143"/>
  <c r="A604" i="143"/>
  <c r="A603" i="143"/>
  <c r="A602" i="143"/>
  <c r="A601" i="143"/>
  <c r="A600" i="143"/>
  <c r="A599" i="143"/>
  <c r="A598" i="143"/>
  <c r="A597" i="143"/>
  <c r="A596" i="143"/>
  <c r="A595" i="143"/>
  <c r="A594" i="143"/>
  <c r="A593" i="143"/>
  <c r="A592" i="143"/>
  <c r="A591" i="143"/>
  <c r="A590" i="143"/>
  <c r="A589" i="143"/>
  <c r="A588" i="143"/>
  <c r="A587" i="143"/>
  <c r="A586" i="143"/>
  <c r="A585" i="143"/>
  <c r="A584" i="143"/>
  <c r="A583" i="143"/>
  <c r="A582" i="143"/>
  <c r="A581" i="143"/>
  <c r="A580" i="143"/>
  <c r="A579" i="143"/>
  <c r="A578" i="143"/>
  <c r="A577" i="143"/>
  <c r="A576" i="143"/>
  <c r="A575" i="143"/>
  <c r="A574" i="143"/>
  <c r="A573" i="143"/>
  <c r="A572" i="143"/>
  <c r="A571" i="143"/>
  <c r="A570" i="143"/>
  <c r="A569" i="143"/>
  <c r="A568" i="143"/>
  <c r="A567" i="143"/>
  <c r="A566" i="143"/>
  <c r="A565" i="143"/>
  <c r="A564" i="143"/>
  <c r="A563" i="143"/>
  <c r="A562" i="143"/>
  <c r="A561" i="143"/>
  <c r="A560" i="143"/>
  <c r="A559" i="143"/>
  <c r="A558" i="143"/>
  <c r="A557" i="143"/>
  <c r="A556" i="143"/>
  <c r="A555" i="143"/>
  <c r="A554" i="143"/>
  <c r="A553" i="143"/>
  <c r="A552" i="143"/>
  <c r="A551" i="143"/>
  <c r="A550" i="143"/>
  <c r="A549" i="143"/>
  <c r="A548" i="143"/>
  <c r="A547" i="143"/>
  <c r="A546" i="143"/>
  <c r="A545" i="143"/>
  <c r="A544" i="143"/>
  <c r="A543" i="143"/>
  <c r="A542" i="143"/>
  <c r="A541" i="143"/>
  <c r="A540" i="143"/>
  <c r="A539" i="143"/>
  <c r="A538" i="143"/>
  <c r="A537" i="143"/>
  <c r="A536" i="143"/>
  <c r="A535" i="143"/>
  <c r="A534" i="143"/>
  <c r="A533" i="143"/>
  <c r="A532" i="143"/>
  <c r="A531" i="143"/>
  <c r="A530" i="143"/>
  <c r="A529" i="143"/>
  <c r="A528" i="143"/>
  <c r="A527" i="143"/>
  <c r="A526" i="143"/>
  <c r="A525" i="143"/>
  <c r="A524" i="143"/>
  <c r="A523" i="143"/>
  <c r="A522" i="143"/>
  <c r="A521" i="143"/>
  <c r="A520" i="143"/>
  <c r="A519" i="143"/>
  <c r="A518" i="143"/>
  <c r="A517" i="143"/>
  <c r="A516" i="143"/>
  <c r="A515" i="143"/>
  <c r="A514" i="143"/>
  <c r="A513" i="143"/>
  <c r="A512" i="143"/>
  <c r="A511" i="143"/>
  <c r="A510" i="143"/>
  <c r="A509" i="143"/>
  <c r="A508" i="143"/>
  <c r="A507" i="143"/>
  <c r="A506" i="143"/>
  <c r="A505" i="143"/>
  <c r="A504" i="143"/>
  <c r="A503" i="143"/>
  <c r="A502" i="143"/>
  <c r="A501" i="143"/>
  <c r="A500" i="143"/>
  <c r="A499" i="143"/>
  <c r="A498" i="143"/>
  <c r="A497" i="143"/>
  <c r="A496" i="143"/>
  <c r="A495" i="143"/>
  <c r="A494" i="143"/>
  <c r="A493" i="143"/>
  <c r="A492" i="143"/>
  <c r="A491" i="143"/>
  <c r="A490" i="143"/>
  <c r="A489" i="143"/>
  <c r="A488" i="143"/>
  <c r="A487" i="143"/>
  <c r="A486" i="143"/>
  <c r="A485" i="143"/>
  <c r="A484" i="143"/>
  <c r="A483" i="143"/>
  <c r="A482" i="143"/>
  <c r="A481" i="143"/>
  <c r="A480" i="143"/>
  <c r="A479" i="143"/>
  <c r="A478" i="143"/>
  <c r="A477" i="143"/>
  <c r="A476" i="143"/>
  <c r="A475" i="143"/>
  <c r="A474" i="143"/>
  <c r="A473" i="143"/>
  <c r="A472" i="143"/>
  <c r="A471" i="143"/>
  <c r="A470" i="143"/>
  <c r="A469" i="143"/>
  <c r="A468" i="143"/>
  <c r="A467" i="143"/>
  <c r="A466" i="143"/>
  <c r="A465" i="143"/>
  <c r="A464" i="143"/>
  <c r="A463" i="143"/>
  <c r="A462" i="143"/>
  <c r="A461" i="143"/>
  <c r="A460" i="143"/>
  <c r="A459" i="143"/>
  <c r="A458" i="143"/>
  <c r="A457" i="143"/>
  <c r="A456" i="143"/>
  <c r="A455" i="143"/>
  <c r="A454" i="143"/>
  <c r="A453" i="143"/>
  <c r="A452" i="143"/>
  <c r="A451" i="143"/>
  <c r="A450" i="143"/>
  <c r="A449" i="143"/>
  <c r="A448" i="143"/>
  <c r="A447" i="143"/>
  <c r="A446" i="143"/>
  <c r="A445" i="143"/>
  <c r="A444" i="143"/>
  <c r="A443" i="143"/>
  <c r="A442" i="143"/>
  <c r="A441" i="143"/>
  <c r="A440" i="143"/>
  <c r="A439" i="143"/>
  <c r="A438" i="143"/>
  <c r="A437" i="143"/>
  <c r="A436" i="143"/>
  <c r="A435" i="143"/>
  <c r="A434" i="143"/>
  <c r="A433" i="143"/>
  <c r="A432" i="143"/>
  <c r="A431" i="143"/>
  <c r="A430" i="143"/>
  <c r="A429" i="143"/>
  <c r="A428" i="143"/>
  <c r="A427" i="143"/>
  <c r="A426" i="143"/>
  <c r="A425" i="143"/>
  <c r="A424" i="143"/>
  <c r="A423" i="143"/>
  <c r="A422" i="143"/>
  <c r="A421" i="143"/>
  <c r="A420" i="143"/>
  <c r="A419" i="143"/>
  <c r="A418" i="143"/>
  <c r="A417" i="143"/>
  <c r="A416" i="143"/>
  <c r="A415" i="143"/>
  <c r="A414" i="143"/>
  <c r="A413" i="143"/>
  <c r="A412" i="143"/>
  <c r="A411" i="143"/>
  <c r="A410" i="143"/>
  <c r="A409" i="143"/>
  <c r="A408" i="143"/>
  <c r="A407" i="143"/>
  <c r="A406" i="143"/>
  <c r="A405" i="143"/>
  <c r="A404" i="143"/>
  <c r="A403" i="143"/>
  <c r="A402" i="143"/>
  <c r="A401" i="143"/>
  <c r="A400" i="143"/>
  <c r="A399" i="143"/>
  <c r="A398" i="143"/>
  <c r="A397" i="143"/>
  <c r="A396" i="143"/>
  <c r="A395" i="143"/>
  <c r="A394" i="143"/>
  <c r="A393" i="143"/>
  <c r="A392" i="143"/>
  <c r="A391" i="143"/>
  <c r="A390" i="143"/>
  <c r="A389" i="143"/>
  <c r="A388" i="143"/>
  <c r="A387" i="143"/>
  <c r="A386" i="143"/>
  <c r="A385" i="143"/>
  <c r="A384" i="143"/>
  <c r="A383" i="143"/>
  <c r="A382" i="143"/>
  <c r="A381" i="143"/>
  <c r="A380" i="143"/>
  <c r="A379" i="143"/>
  <c r="A378" i="143"/>
  <c r="A377" i="143"/>
  <c r="A376" i="143"/>
  <c r="A375" i="143"/>
  <c r="A374" i="143"/>
  <c r="A373" i="143"/>
  <c r="A372" i="143"/>
  <c r="A371" i="143"/>
  <c r="A370" i="143"/>
  <c r="A369" i="143"/>
  <c r="A368" i="143"/>
  <c r="A367" i="143"/>
  <c r="A366" i="143"/>
  <c r="A365" i="143"/>
  <c r="A364" i="143"/>
  <c r="A363" i="143"/>
  <c r="A362" i="143"/>
  <c r="A361" i="143"/>
  <c r="A360" i="143"/>
  <c r="A359" i="143"/>
  <c r="A358" i="143"/>
  <c r="A357" i="143"/>
  <c r="A356" i="143"/>
  <c r="A355" i="143"/>
  <c r="A354" i="143"/>
  <c r="A353" i="143"/>
  <c r="A352" i="143"/>
  <c r="A351" i="143"/>
  <c r="A350" i="143"/>
  <c r="A349" i="143"/>
  <c r="A348" i="143"/>
  <c r="A347" i="143"/>
  <c r="A346" i="143"/>
  <c r="A345" i="143"/>
  <c r="A344" i="143"/>
  <c r="A343" i="143"/>
  <c r="A342" i="143"/>
  <c r="A341" i="143"/>
  <c r="A340" i="143"/>
  <c r="A339" i="143"/>
  <c r="A338" i="143"/>
  <c r="A337" i="143"/>
  <c r="A336" i="143"/>
  <c r="A335" i="143"/>
  <c r="A334" i="143"/>
  <c r="A333" i="143"/>
  <c r="A332" i="143"/>
  <c r="A331" i="143"/>
  <c r="A330" i="143"/>
  <c r="A329" i="143"/>
  <c r="A328" i="143"/>
  <c r="A327" i="143"/>
  <c r="A326" i="143"/>
  <c r="A325" i="143"/>
  <c r="A324" i="143"/>
  <c r="A323" i="143"/>
  <c r="A322" i="143"/>
  <c r="A321" i="143"/>
  <c r="A320" i="143"/>
  <c r="A319" i="143"/>
  <c r="A318" i="143"/>
  <c r="A317" i="143"/>
  <c r="A316" i="143"/>
  <c r="A315" i="143"/>
  <c r="A314" i="143"/>
  <c r="A313" i="143"/>
  <c r="A312" i="143"/>
  <c r="A311" i="143"/>
  <c r="A310" i="143"/>
  <c r="A309" i="143"/>
  <c r="A308" i="143"/>
  <c r="A307" i="143"/>
  <c r="A306" i="143"/>
  <c r="A305" i="143"/>
  <c r="A304" i="143"/>
  <c r="A303" i="143"/>
  <c r="A302" i="143"/>
  <c r="A301" i="143"/>
  <c r="A300" i="143"/>
  <c r="A299" i="143"/>
  <c r="A298" i="143"/>
  <c r="A297" i="143"/>
  <c r="A296" i="143"/>
  <c r="A295" i="143"/>
  <c r="A294" i="143"/>
  <c r="A293" i="143"/>
  <c r="A292" i="143"/>
  <c r="A291" i="143"/>
  <c r="A290" i="143"/>
  <c r="A289" i="143"/>
  <c r="A288" i="143"/>
  <c r="A287" i="143"/>
  <c r="A286" i="143"/>
  <c r="A285" i="143"/>
  <c r="A284" i="143"/>
  <c r="A283" i="143"/>
  <c r="A282" i="143"/>
  <c r="A281" i="143"/>
  <c r="A280" i="143"/>
  <c r="A279" i="143"/>
  <c r="A278" i="143"/>
  <c r="A277" i="143"/>
  <c r="A276" i="143"/>
  <c r="A275" i="143"/>
  <c r="A274" i="143"/>
  <c r="A273" i="143"/>
  <c r="A272" i="143"/>
  <c r="A271" i="143"/>
  <c r="A270" i="143"/>
  <c r="A269" i="143"/>
  <c r="A268" i="143"/>
  <c r="A267" i="143"/>
  <c r="A266" i="143"/>
  <c r="A265" i="143"/>
  <c r="A264" i="143"/>
  <c r="A263" i="143"/>
  <c r="A262" i="143"/>
  <c r="A261" i="143"/>
  <c r="A260" i="143"/>
  <c r="A259" i="143"/>
  <c r="A258" i="143"/>
  <c r="A257" i="143"/>
  <c r="A256" i="143"/>
  <c r="A255" i="143"/>
  <c r="A254" i="143"/>
  <c r="A253" i="143"/>
  <c r="A252" i="143"/>
  <c r="A251" i="143"/>
  <c r="A250" i="143"/>
  <c r="A249" i="143"/>
  <c r="A248" i="143"/>
  <c r="A247" i="143"/>
  <c r="A246" i="143"/>
  <c r="A245" i="143"/>
  <c r="A244" i="143"/>
  <c r="A243" i="143"/>
  <c r="A242" i="143"/>
  <c r="A241" i="143"/>
  <c r="A240" i="143"/>
  <c r="A239" i="143"/>
  <c r="A238" i="143"/>
  <c r="A237" i="143"/>
  <c r="A236" i="143"/>
  <c r="A235" i="143"/>
  <c r="A234" i="143"/>
  <c r="A233" i="143"/>
  <c r="A232" i="143"/>
  <c r="A231" i="143"/>
  <c r="A230" i="143"/>
  <c r="A229" i="143"/>
  <c r="A228" i="143"/>
  <c r="A227" i="143"/>
  <c r="A226" i="143"/>
  <c r="A225" i="143"/>
  <c r="A224" i="143"/>
  <c r="A223" i="143"/>
  <c r="A222" i="143"/>
  <c r="A221" i="143"/>
  <c r="A220" i="143"/>
  <c r="A219" i="143"/>
  <c r="A218" i="143"/>
  <c r="A217" i="143"/>
  <c r="A216" i="143"/>
  <c r="A215" i="143"/>
  <c r="A214" i="143"/>
  <c r="A213" i="143"/>
  <c r="A212" i="143"/>
  <c r="A211" i="143"/>
  <c r="A210" i="143"/>
  <c r="A209" i="143"/>
  <c r="A208" i="143"/>
  <c r="A207" i="143"/>
  <c r="A206" i="143"/>
  <c r="A205" i="143"/>
  <c r="A204" i="143"/>
  <c r="A203" i="143"/>
  <c r="A202" i="143"/>
  <c r="A201" i="143"/>
  <c r="A200" i="143"/>
  <c r="A199" i="143"/>
  <c r="A198" i="143"/>
  <c r="A197" i="143"/>
  <c r="A196" i="143"/>
  <c r="A195" i="143"/>
  <c r="A194" i="143"/>
  <c r="A193" i="143"/>
  <c r="A192" i="143"/>
  <c r="A191" i="143"/>
  <c r="A190" i="143"/>
  <c r="A189" i="143"/>
  <c r="A188" i="143"/>
  <c r="A187" i="143"/>
  <c r="A186" i="143"/>
  <c r="A185" i="143"/>
  <c r="A184" i="143"/>
  <c r="A183" i="143"/>
  <c r="A182" i="143"/>
  <c r="A181" i="143"/>
  <c r="A180" i="143"/>
  <c r="A179" i="143"/>
  <c r="A178" i="143"/>
  <c r="A177" i="143"/>
  <c r="A176" i="143"/>
  <c r="A175" i="143"/>
  <c r="A174" i="143"/>
  <c r="A173" i="143"/>
  <c r="A172" i="143"/>
  <c r="A171" i="143"/>
  <c r="A170" i="143"/>
  <c r="A169" i="143"/>
  <c r="A168" i="143"/>
  <c r="A167" i="143"/>
  <c r="A166" i="143"/>
  <c r="A165" i="143"/>
  <c r="A164" i="143"/>
  <c r="A163" i="143"/>
  <c r="A162" i="143"/>
  <c r="A161" i="143"/>
  <c r="A160" i="143"/>
  <c r="A159" i="143"/>
  <c r="A158" i="143"/>
  <c r="A157" i="143"/>
  <c r="A156" i="143"/>
  <c r="A155" i="143"/>
  <c r="A154" i="143"/>
  <c r="A153" i="143"/>
  <c r="A152" i="143"/>
  <c r="A151" i="143"/>
  <c r="A150" i="143"/>
  <c r="A149" i="143"/>
  <c r="A148" i="143"/>
  <c r="A147" i="143"/>
  <c r="A146" i="143"/>
  <c r="A145" i="143"/>
  <c r="A144" i="143"/>
  <c r="A143" i="143"/>
  <c r="A142" i="143"/>
  <c r="A141" i="143"/>
  <c r="A140" i="143"/>
  <c r="A139" i="143"/>
  <c r="A138" i="143"/>
  <c r="A137" i="143"/>
  <c r="A136" i="143"/>
  <c r="A135" i="143"/>
  <c r="A134" i="143"/>
  <c r="A133" i="143"/>
  <c r="A132" i="143"/>
  <c r="A131" i="143"/>
  <c r="A130" i="143"/>
  <c r="A129" i="143"/>
  <c r="A128" i="143"/>
  <c r="A127" i="143"/>
  <c r="A126" i="143"/>
  <c r="A125" i="143"/>
  <c r="A124" i="143"/>
  <c r="A123" i="143"/>
  <c r="A122" i="143"/>
  <c r="A121" i="143"/>
  <c r="A120" i="143"/>
  <c r="A119" i="143"/>
  <c r="A118" i="143"/>
  <c r="A117" i="143"/>
  <c r="A116" i="143"/>
  <c r="A115" i="143"/>
  <c r="A114" i="143"/>
  <c r="A113" i="143"/>
  <c r="A112" i="143"/>
  <c r="A111" i="143"/>
  <c r="A110" i="143"/>
  <c r="A109" i="143"/>
  <c r="A108" i="143"/>
  <c r="A107" i="143"/>
  <c r="A106" i="143"/>
  <c r="A105" i="143"/>
  <c r="A104" i="143"/>
  <c r="A103" i="143"/>
  <c r="A102" i="143"/>
  <c r="A101" i="143"/>
  <c r="A100" i="143"/>
  <c r="A99" i="143"/>
  <c r="A98" i="143"/>
  <c r="A97" i="143"/>
  <c r="A96" i="143"/>
  <c r="A95" i="143"/>
  <c r="A94" i="143"/>
  <c r="A93" i="143"/>
  <c r="A92" i="143"/>
  <c r="A91" i="143"/>
  <c r="A90" i="143"/>
  <c r="A89" i="143"/>
  <c r="A88" i="143"/>
  <c r="A87" i="143"/>
  <c r="A86" i="143"/>
  <c r="A85" i="143"/>
  <c r="A84" i="143"/>
  <c r="A83" i="143"/>
  <c r="A82" i="143"/>
  <c r="A81" i="143"/>
  <c r="A80" i="143"/>
  <c r="A79" i="143"/>
  <c r="A78" i="143"/>
  <c r="A77" i="143"/>
  <c r="A76" i="143"/>
  <c r="A75" i="143"/>
  <c r="A74" i="143"/>
  <c r="A73" i="143"/>
  <c r="A72" i="143"/>
  <c r="A71" i="143"/>
  <c r="A70" i="143"/>
  <c r="A69" i="143"/>
  <c r="A68" i="143"/>
  <c r="A67" i="143"/>
  <c r="A66" i="143"/>
  <c r="A65" i="143"/>
  <c r="A64" i="143"/>
  <c r="A63" i="143"/>
  <c r="A62" i="143"/>
  <c r="S61" i="143"/>
  <c r="A61" i="143"/>
  <c r="S60" i="143"/>
  <c r="A60" i="143"/>
  <c r="S59" i="143"/>
  <c r="A59" i="143"/>
  <c r="S58" i="143"/>
  <c r="A58" i="143"/>
  <c r="S57" i="143"/>
  <c r="A57" i="143"/>
  <c r="S56" i="143"/>
  <c r="A56" i="143"/>
  <c r="S55" i="143"/>
  <c r="A55" i="143"/>
  <c r="S54" i="143"/>
  <c r="A54" i="143"/>
  <c r="S53" i="143"/>
  <c r="A53" i="143"/>
  <c r="S52" i="143"/>
  <c r="A52" i="143"/>
  <c r="S51" i="143"/>
  <c r="A51" i="143"/>
  <c r="S50" i="143"/>
  <c r="A50" i="143"/>
  <c r="S49" i="143"/>
  <c r="A49" i="143"/>
  <c r="S48" i="143"/>
  <c r="A48" i="143"/>
  <c r="S47" i="143"/>
  <c r="A47" i="143"/>
  <c r="S46" i="143"/>
  <c r="A46" i="143"/>
  <c r="S45" i="143"/>
  <c r="A45" i="143"/>
  <c r="S44" i="143"/>
  <c r="A44" i="143"/>
  <c r="S43" i="143"/>
  <c r="A43" i="143"/>
  <c r="S42" i="143"/>
  <c r="A42" i="143"/>
  <c r="S41" i="143"/>
  <c r="A41" i="143"/>
  <c r="S40" i="143"/>
  <c r="A40" i="143"/>
  <c r="S39" i="143"/>
  <c r="A39" i="143"/>
  <c r="S38" i="143"/>
  <c r="A38" i="143"/>
  <c r="S37" i="143"/>
  <c r="A37" i="143"/>
  <c r="S36" i="143"/>
  <c r="A36" i="143"/>
  <c r="S35" i="143"/>
  <c r="A35" i="143"/>
  <c r="S34" i="143"/>
  <c r="A34" i="143"/>
  <c r="S33" i="143"/>
  <c r="A33" i="143"/>
  <c r="S32" i="143"/>
  <c r="A32" i="143"/>
  <c r="S31" i="143"/>
  <c r="A31" i="143"/>
  <c r="S30" i="143"/>
  <c r="A30" i="143"/>
  <c r="S29" i="143"/>
  <c r="A29" i="143"/>
  <c r="S28" i="143"/>
  <c r="A28" i="143"/>
  <c r="S27" i="143"/>
  <c r="A27" i="143"/>
  <c r="S26" i="143"/>
  <c r="A26" i="143"/>
  <c r="S25" i="143"/>
  <c r="A25" i="143"/>
  <c r="S24" i="143"/>
  <c r="A24" i="143"/>
  <c r="S23" i="143"/>
  <c r="A23" i="143"/>
  <c r="S22" i="143"/>
  <c r="A22" i="143"/>
  <c r="S21" i="143"/>
  <c r="A21" i="143"/>
  <c r="S20" i="143"/>
  <c r="A20" i="143"/>
  <c r="S19" i="143"/>
  <c r="A19" i="143"/>
  <c r="S18" i="143"/>
  <c r="A18" i="143"/>
  <c r="S17" i="143"/>
  <c r="A17" i="143"/>
  <c r="S16" i="143"/>
  <c r="A16" i="143"/>
  <c r="T115" i="46" l="1"/>
  <c r="AH96" i="145"/>
  <c r="AH88" i="145"/>
  <c r="AH92" i="144"/>
  <c r="S83" i="144"/>
  <c r="AH21" i="146"/>
  <c r="S53" i="146"/>
  <c r="S78" i="148"/>
  <c r="S90" i="148"/>
  <c r="S96" i="148"/>
  <c r="S70" i="143"/>
  <c r="S60" i="144"/>
  <c r="S93" i="145"/>
  <c r="AH98" i="144"/>
  <c r="AH54" i="146"/>
  <c r="S20" i="147"/>
  <c r="AH25" i="145"/>
  <c r="S88" i="145"/>
  <c r="AH33" i="146"/>
  <c r="S39" i="146"/>
  <c r="AH19" i="145"/>
  <c r="S106" i="143"/>
  <c r="S80" i="144"/>
  <c r="AH77" i="148"/>
  <c r="AH95" i="148"/>
  <c r="AH82" i="144"/>
  <c r="S54" i="146"/>
  <c r="S80" i="148"/>
  <c r="AH39" i="146"/>
  <c r="S25" i="145"/>
  <c r="S109" i="145"/>
  <c r="AH27" i="146"/>
  <c r="S33" i="146"/>
  <c r="S86" i="148"/>
  <c r="AH97" i="144"/>
  <c r="S94" i="143"/>
  <c r="AH87" i="145"/>
  <c r="AH105" i="145"/>
  <c r="AH53" i="146"/>
  <c r="AH90" i="145"/>
  <c r="AH108" i="145"/>
  <c r="S49" i="146"/>
  <c r="S82" i="143"/>
  <c r="P117" i="143"/>
  <c r="AH93" i="145"/>
  <c r="AH92" i="148"/>
  <c r="AH94" i="144"/>
  <c r="AH62" i="144"/>
  <c r="AH64" i="144"/>
  <c r="AH83" i="144"/>
  <c r="AH85" i="144"/>
  <c r="S83" i="143"/>
  <c r="S95" i="143"/>
  <c r="S107" i="143"/>
  <c r="AH65" i="144"/>
  <c r="AH63" i="145"/>
  <c r="S22" i="146"/>
  <c r="AH80" i="144"/>
  <c r="AH35" i="145"/>
  <c r="S71" i="143"/>
  <c r="Q117" i="143"/>
  <c r="S72" i="143"/>
  <c r="S84" i="143"/>
  <c r="R117" i="143"/>
  <c r="S96" i="143"/>
  <c r="S108" i="143"/>
  <c r="AH76" i="144"/>
  <c r="AH79" i="144"/>
  <c r="S89" i="145"/>
  <c r="AH89" i="145"/>
  <c r="S95" i="145"/>
  <c r="S73" i="143"/>
  <c r="S109" i="143"/>
  <c r="S74" i="143"/>
  <c r="S86" i="143"/>
  <c r="S98" i="143"/>
  <c r="S71" i="144"/>
  <c r="AH71" i="144"/>
  <c r="S97" i="143"/>
  <c r="S68" i="144"/>
  <c r="S62" i="143"/>
  <c r="H117" i="143"/>
  <c r="S63" i="143"/>
  <c r="S75" i="143"/>
  <c r="S87" i="143"/>
  <c r="S99" i="143"/>
  <c r="S24" i="145"/>
  <c r="AH24" i="145"/>
  <c r="AH41" i="145"/>
  <c r="AH51" i="145"/>
  <c r="J117" i="143"/>
  <c r="AH70" i="144"/>
  <c r="AH69" i="145"/>
  <c r="S108" i="145"/>
  <c r="AH49" i="146"/>
  <c r="S64" i="143"/>
  <c r="S100" i="143"/>
  <c r="S75" i="144"/>
  <c r="S65" i="143"/>
  <c r="S77" i="143"/>
  <c r="K117" i="143"/>
  <c r="S89" i="143"/>
  <c r="S101" i="143"/>
  <c r="S89" i="144"/>
  <c r="S92" i="144"/>
  <c r="S95" i="144"/>
  <c r="S98" i="144"/>
  <c r="S101" i="144"/>
  <c r="AH101" i="144"/>
  <c r="I117" i="143"/>
  <c r="AH86" i="144"/>
  <c r="S66" i="143"/>
  <c r="S78" i="143"/>
  <c r="S90" i="143"/>
  <c r="S102" i="143"/>
  <c r="S59" i="144"/>
  <c r="AH88" i="144"/>
  <c r="AH89" i="144"/>
  <c r="S92" i="145"/>
  <c r="AH92" i="145"/>
  <c r="S76" i="143"/>
  <c r="S88" i="143"/>
  <c r="S67" i="143"/>
  <c r="S79" i="143"/>
  <c r="L117" i="143"/>
  <c r="S91" i="143"/>
  <c r="S103" i="143"/>
  <c r="AH73" i="144"/>
  <c r="S107" i="144"/>
  <c r="AH107" i="144"/>
  <c r="S18" i="145"/>
  <c r="AH99" i="145"/>
  <c r="AH46" i="147"/>
  <c r="G117" i="143"/>
  <c r="S68" i="143"/>
  <c r="S80" i="143"/>
  <c r="M117" i="143"/>
  <c r="S92" i="143"/>
  <c r="S104" i="143"/>
  <c r="S62" i="144"/>
  <c r="S100" i="144"/>
  <c r="AH100" i="144"/>
  <c r="S91" i="145"/>
  <c r="AH91" i="145"/>
  <c r="AH18" i="146"/>
  <c r="AH57" i="146"/>
  <c r="S69" i="143"/>
  <c r="S81" i="143"/>
  <c r="O117" i="143"/>
  <c r="N117" i="143"/>
  <c r="S93" i="143"/>
  <c r="S105" i="143"/>
  <c r="AH106" i="144"/>
  <c r="S17" i="145"/>
  <c r="AH17" i="145"/>
  <c r="S28" i="146"/>
  <c r="S34" i="146"/>
  <c r="S40" i="146"/>
  <c r="S65" i="144"/>
  <c r="S27" i="145"/>
  <c r="AH97" i="145"/>
  <c r="S98" i="145"/>
  <c r="AH98" i="145"/>
  <c r="S99" i="145"/>
  <c r="S26" i="146"/>
  <c r="AH26" i="146"/>
  <c r="S32" i="146"/>
  <c r="AH32" i="146"/>
  <c r="S38" i="146"/>
  <c r="AH38" i="146"/>
  <c r="AH50" i="146"/>
  <c r="AH91" i="144"/>
  <c r="AH95" i="144"/>
  <c r="AH104" i="144"/>
  <c r="S19" i="145"/>
  <c r="S29" i="145"/>
  <c r="AH29" i="145"/>
  <c r="S30" i="145"/>
  <c r="S103" i="145"/>
  <c r="AH104" i="145"/>
  <c r="S105" i="145"/>
  <c r="S52" i="146"/>
  <c r="S74" i="144"/>
  <c r="AH74" i="144"/>
  <c r="S97" i="144"/>
  <c r="S108" i="144"/>
  <c r="AH109" i="144"/>
  <c r="S55" i="146"/>
  <c r="AH55" i="146"/>
  <c r="S21" i="145"/>
  <c r="S58" i="146"/>
  <c r="S42" i="145"/>
  <c r="AH43" i="145"/>
  <c r="S17" i="146"/>
  <c r="AH17" i="146"/>
  <c r="S41" i="146"/>
  <c r="S42" i="146"/>
  <c r="S59" i="146"/>
  <c r="AH59" i="146"/>
  <c r="S45" i="145"/>
  <c r="AH45" i="145"/>
  <c r="S47" i="145"/>
  <c r="S49" i="145"/>
  <c r="AH49" i="145"/>
  <c r="S51" i="145"/>
  <c r="AH30" i="145"/>
  <c r="AH38" i="145"/>
  <c r="AH42" i="145"/>
  <c r="AH46" i="145"/>
  <c r="AH52" i="145"/>
  <c r="AH55" i="145"/>
  <c r="AH58" i="145"/>
  <c r="AH66" i="145"/>
  <c r="AH75" i="145"/>
  <c r="AH78" i="145"/>
  <c r="AH102" i="145"/>
  <c r="S43" i="146"/>
  <c r="AH43" i="146"/>
  <c r="S49" i="147"/>
  <c r="S51" i="147"/>
  <c r="AH54" i="145"/>
  <c r="S56" i="145"/>
  <c r="AH57" i="145"/>
  <c r="S59" i="145"/>
  <c r="AH59" i="145"/>
  <c r="AH60" i="145"/>
  <c r="S61" i="145"/>
  <c r="AH61" i="145"/>
  <c r="AH62" i="145"/>
  <c r="S63" i="145"/>
  <c r="S18" i="146"/>
  <c r="S44" i="146"/>
  <c r="AH44" i="146"/>
  <c r="AH45" i="146"/>
  <c r="S86" i="144"/>
  <c r="S67" i="145"/>
  <c r="S69" i="145"/>
  <c r="S46" i="146"/>
  <c r="S77" i="144"/>
  <c r="AH77" i="144"/>
  <c r="AH103" i="144"/>
  <c r="S104" i="144"/>
  <c r="S72" i="145"/>
  <c r="AH72" i="145"/>
  <c r="S73" i="145"/>
  <c r="S75" i="145"/>
  <c r="S79" i="145"/>
  <c r="S80" i="145"/>
  <c r="S81" i="145"/>
  <c r="AH81" i="145"/>
  <c r="S82" i="145"/>
  <c r="AH84" i="145"/>
  <c r="S85" i="145"/>
  <c r="S86" i="145"/>
  <c r="S19" i="146"/>
  <c r="AH19" i="146"/>
  <c r="S25" i="146"/>
  <c r="S31" i="146"/>
  <c r="AH31" i="146"/>
  <c r="S37" i="146"/>
  <c r="AH37" i="146"/>
  <c r="S47" i="146"/>
  <c r="AH47" i="146"/>
  <c r="S48" i="146"/>
  <c r="S68" i="148"/>
  <c r="AH90" i="148"/>
  <c r="S104" i="148"/>
  <c r="S84" i="148"/>
  <c r="S21" i="147"/>
  <c r="S74" i="148"/>
  <c r="AH96" i="148"/>
  <c r="AH102" i="148"/>
  <c r="AH68" i="148"/>
  <c r="AH71" i="148"/>
  <c r="AH74" i="148"/>
  <c r="AH80" i="148"/>
  <c r="AH83" i="148"/>
  <c r="AH86" i="148"/>
  <c r="AH89" i="148"/>
  <c r="AH98" i="148"/>
  <c r="AH101" i="148"/>
  <c r="AH104" i="148"/>
  <c r="AH107" i="148"/>
  <c r="AH72" i="148"/>
  <c r="AH108" i="148"/>
  <c r="S102" i="148"/>
  <c r="S18" i="147"/>
  <c r="AH78" i="148"/>
  <c r="S92" i="148"/>
  <c r="S17" i="147"/>
  <c r="AH17" i="147"/>
  <c r="S27" i="147"/>
  <c r="S28" i="147"/>
  <c r="S29" i="147"/>
  <c r="S31" i="147"/>
  <c r="S32" i="147"/>
  <c r="S72" i="148"/>
  <c r="S108" i="148"/>
  <c r="S23" i="147"/>
  <c r="S39" i="147"/>
  <c r="S41" i="147"/>
  <c r="S42" i="147"/>
  <c r="S44" i="147"/>
  <c r="S45" i="147"/>
  <c r="S46" i="147"/>
  <c r="S47" i="147"/>
  <c r="S48" i="147"/>
  <c r="AH84" i="148"/>
  <c r="S98" i="148"/>
  <c r="AH73" i="148"/>
  <c r="AH79" i="148"/>
  <c r="AH85" i="148"/>
  <c r="AH91" i="148"/>
  <c r="AH97" i="148"/>
  <c r="AH103" i="148"/>
  <c r="AH109" i="148"/>
  <c r="AH45" i="147"/>
  <c r="AH48" i="147"/>
  <c r="AH51" i="147"/>
  <c r="S73" i="148"/>
  <c r="S79" i="148"/>
  <c r="S85" i="148"/>
  <c r="S91" i="148"/>
  <c r="S97" i="148"/>
  <c r="S103" i="148"/>
  <c r="S109" i="148"/>
  <c r="S71" i="148"/>
  <c r="S77" i="148"/>
  <c r="S83" i="148"/>
  <c r="S89" i="148"/>
  <c r="S95" i="148"/>
  <c r="S101" i="148"/>
  <c r="S107" i="148"/>
  <c r="AH70" i="148"/>
  <c r="AH76" i="148"/>
  <c r="AH82" i="148"/>
  <c r="AH88" i="148"/>
  <c r="AH94" i="148"/>
  <c r="AH100" i="148"/>
  <c r="AH106" i="148"/>
  <c r="S70" i="148"/>
  <c r="S76" i="148"/>
  <c r="S82" i="148"/>
  <c r="S88" i="148"/>
  <c r="S94" i="148"/>
  <c r="S100" i="148"/>
  <c r="S106" i="148"/>
  <c r="AH69" i="148"/>
  <c r="AH75" i="148"/>
  <c r="AH81" i="148"/>
  <c r="AH87" i="148"/>
  <c r="AH93" i="148"/>
  <c r="AH99" i="148"/>
  <c r="AH105" i="148"/>
  <c r="S69" i="148"/>
  <c r="S75" i="148"/>
  <c r="S81" i="148"/>
  <c r="S87" i="148"/>
  <c r="S93" i="148"/>
  <c r="S99" i="148"/>
  <c r="S105" i="148"/>
  <c r="D1036" i="149"/>
  <c r="AH101" i="149" s="1"/>
  <c r="S101" i="149"/>
  <c r="D904" i="149"/>
  <c r="AH90" i="149" s="1"/>
  <c r="S90" i="149"/>
  <c r="D604" i="149"/>
  <c r="AH65" i="149" s="1"/>
  <c r="S65" i="149"/>
  <c r="D496" i="149"/>
  <c r="AH56" i="149" s="1"/>
  <c r="S56" i="149"/>
  <c r="D1060" i="149"/>
  <c r="AH103" i="149" s="1"/>
  <c r="S103" i="149"/>
  <c r="D928" i="149"/>
  <c r="AH92" i="149" s="1"/>
  <c r="S92" i="149"/>
  <c r="D796" i="149"/>
  <c r="AH81" i="149" s="1"/>
  <c r="S81" i="149"/>
  <c r="S71" i="149"/>
  <c r="D676" i="149"/>
  <c r="AH71" i="149" s="1"/>
  <c r="S60" i="149"/>
  <c r="D544" i="149"/>
  <c r="AH60" i="149" s="1"/>
  <c r="S50" i="149"/>
  <c r="D424" i="149"/>
  <c r="AH50" i="149" s="1"/>
  <c r="D316" i="149"/>
  <c r="AH41" i="149" s="1"/>
  <c r="S41" i="149"/>
  <c r="S85" i="149"/>
  <c r="D844" i="149"/>
  <c r="AH85" i="149" s="1"/>
  <c r="D760" i="149"/>
  <c r="AH78" i="149" s="1"/>
  <c r="S78" i="149"/>
  <c r="D628" i="149"/>
  <c r="AH67" i="149" s="1"/>
  <c r="S67" i="149"/>
  <c r="D76" i="149"/>
  <c r="AH21" i="149" s="1"/>
  <c r="D100" i="149"/>
  <c r="AH23" i="149" s="1"/>
  <c r="D112" i="149"/>
  <c r="AH24" i="149" s="1"/>
  <c r="S104" i="149"/>
  <c r="S99" i="149"/>
  <c r="D1012" i="149"/>
  <c r="AH99" i="149" s="1"/>
  <c r="D892" i="149"/>
  <c r="AH89" i="149" s="1"/>
  <c r="S89" i="149"/>
  <c r="D772" i="149"/>
  <c r="AH79" i="149" s="1"/>
  <c r="S79" i="149"/>
  <c r="D640" i="149"/>
  <c r="AH68" i="149" s="1"/>
  <c r="S68" i="149"/>
  <c r="D448" i="149"/>
  <c r="AH52" i="149" s="1"/>
  <c r="S52" i="149"/>
  <c r="D124" i="149"/>
  <c r="AH25" i="149" s="1"/>
  <c r="S25" i="149"/>
  <c r="S108" i="149"/>
  <c r="D1120" i="149"/>
  <c r="AH108" i="149" s="1"/>
  <c r="D1024" i="149"/>
  <c r="AH100" i="149" s="1"/>
  <c r="S100" i="149"/>
  <c r="D916" i="149"/>
  <c r="AH91" i="149" s="1"/>
  <c r="S91" i="149"/>
  <c r="D784" i="149"/>
  <c r="AH80" i="149" s="1"/>
  <c r="S80" i="149"/>
  <c r="D652" i="149"/>
  <c r="S69" i="149"/>
  <c r="S47" i="149"/>
  <c r="D388" i="149"/>
  <c r="AH47" i="149" s="1"/>
  <c r="D1048" i="149"/>
  <c r="AH102" i="149" s="1"/>
  <c r="S102" i="149"/>
  <c r="D736" i="149"/>
  <c r="AH76" i="149" s="1"/>
  <c r="S76" i="149"/>
  <c r="D592" i="149"/>
  <c r="AH64" i="149" s="1"/>
  <c r="S64" i="149"/>
  <c r="S49" i="149"/>
  <c r="D412" i="149"/>
  <c r="AH49" i="149" s="1"/>
  <c r="S39" i="149"/>
  <c r="S94" i="149"/>
  <c r="S106" i="149"/>
  <c r="D1096" i="149"/>
  <c r="AH106" i="149" s="1"/>
  <c r="S95" i="149"/>
  <c r="D964" i="149"/>
  <c r="AH95" i="149" s="1"/>
  <c r="S83" i="149"/>
  <c r="D820" i="149"/>
  <c r="AH83" i="149" s="1"/>
  <c r="S74" i="149"/>
  <c r="D712" i="149"/>
  <c r="AH74" i="149" s="1"/>
  <c r="S62" i="149"/>
  <c r="D568" i="149"/>
  <c r="AH62" i="149" s="1"/>
  <c r="D484" i="149"/>
  <c r="AH55" i="149" s="1"/>
  <c r="S55" i="149"/>
  <c r="D328" i="149"/>
  <c r="AH42" i="149" s="1"/>
  <c r="S42" i="149"/>
  <c r="D88" i="149"/>
  <c r="AH22" i="149" s="1"/>
  <c r="S82" i="149"/>
  <c r="S97" i="149"/>
  <c r="D988" i="149"/>
  <c r="AH97" i="149" s="1"/>
  <c r="D880" i="149"/>
  <c r="AH88" i="149" s="1"/>
  <c r="S88" i="149"/>
  <c r="S75" i="149"/>
  <c r="D724" i="149"/>
  <c r="AH75" i="149" s="1"/>
  <c r="S59" i="149"/>
  <c r="D532" i="149"/>
  <c r="AH59" i="149" s="1"/>
  <c r="S46" i="149"/>
  <c r="D376" i="149"/>
  <c r="AH46" i="149" s="1"/>
  <c r="D280" i="149"/>
  <c r="AH38" i="149" s="1"/>
  <c r="S38" i="149"/>
  <c r="S36" i="149"/>
  <c r="D256" i="149"/>
  <c r="AH36" i="149" s="1"/>
  <c r="S34" i="149"/>
  <c r="D232" i="149"/>
  <c r="AH34" i="149" s="1"/>
  <c r="S32" i="149"/>
  <c r="D208" i="149"/>
  <c r="AH32" i="149" s="1"/>
  <c r="S105" i="149"/>
  <c r="D1084" i="149"/>
  <c r="AH105" i="149" s="1"/>
  <c r="D940" i="149"/>
  <c r="AH93" i="149" s="1"/>
  <c r="S93" i="149"/>
  <c r="S84" i="149"/>
  <c r="D832" i="149"/>
  <c r="AH84" i="149" s="1"/>
  <c r="S73" i="149"/>
  <c r="D700" i="149"/>
  <c r="AH73" i="149" s="1"/>
  <c r="S63" i="149"/>
  <c r="D580" i="149"/>
  <c r="AH63" i="149" s="1"/>
  <c r="D460" i="149"/>
  <c r="AH53" i="149" s="1"/>
  <c r="S53" i="149"/>
  <c r="D340" i="149"/>
  <c r="AH43" i="149" s="1"/>
  <c r="S43" i="149"/>
  <c r="S58" i="149"/>
  <c r="S96" i="149"/>
  <c r="D976" i="149"/>
  <c r="AH96" i="149" s="1"/>
  <c r="S87" i="149"/>
  <c r="D868" i="149"/>
  <c r="AH87" i="149" s="1"/>
  <c r="D748" i="149"/>
  <c r="AH77" i="149" s="1"/>
  <c r="S77" i="149"/>
  <c r="D616" i="149"/>
  <c r="AH66" i="149" s="1"/>
  <c r="S66" i="149"/>
  <c r="D508" i="149"/>
  <c r="AH57" i="149" s="1"/>
  <c r="S57" i="149"/>
  <c r="D160" i="149"/>
  <c r="AH28" i="149" s="1"/>
  <c r="S28" i="149"/>
  <c r="S27" i="149"/>
  <c r="D148" i="149"/>
  <c r="AH27" i="149" s="1"/>
  <c r="S45" i="149"/>
  <c r="S51" i="149"/>
  <c r="D64" i="149"/>
  <c r="AH20" i="149" s="1"/>
  <c r="S44" i="149"/>
  <c r="S107" i="149"/>
  <c r="D1108" i="149"/>
  <c r="AH107" i="149" s="1"/>
  <c r="S98" i="149"/>
  <c r="D1000" i="149"/>
  <c r="AH98" i="149" s="1"/>
  <c r="S86" i="149"/>
  <c r="D856" i="149"/>
  <c r="AH86" i="149" s="1"/>
  <c r="S72" i="149"/>
  <c r="D688" i="149"/>
  <c r="AH72" i="149" s="1"/>
  <c r="S61" i="149"/>
  <c r="D556" i="149"/>
  <c r="AH61" i="149" s="1"/>
  <c r="D472" i="149"/>
  <c r="AH54" i="149" s="1"/>
  <c r="S54" i="149"/>
  <c r="S48" i="149"/>
  <c r="D400" i="149"/>
  <c r="AH48" i="149" s="1"/>
  <c r="D304" i="149"/>
  <c r="AH40" i="149" s="1"/>
  <c r="S40" i="149"/>
  <c r="D268" i="149"/>
  <c r="AH37" i="149" s="1"/>
  <c r="S37" i="149"/>
  <c r="S35" i="149"/>
  <c r="D244" i="149"/>
  <c r="AH35" i="149" s="1"/>
  <c r="D220" i="149"/>
  <c r="AH33" i="149" s="1"/>
  <c r="S33" i="149"/>
  <c r="S31" i="149"/>
  <c r="D196" i="149"/>
  <c r="AH31" i="149" s="1"/>
  <c r="D172" i="149"/>
  <c r="AH29" i="149" s="1"/>
  <c r="S29" i="149"/>
  <c r="D136" i="149"/>
  <c r="AH26" i="149" s="1"/>
  <c r="S26" i="149"/>
  <c r="S30" i="149"/>
  <c r="S109" i="149"/>
  <c r="D28" i="149"/>
  <c r="AH17" i="149" s="1"/>
  <c r="D40" i="149"/>
  <c r="AH18" i="149" s="1"/>
  <c r="D52" i="149"/>
  <c r="AH19" i="149" s="1"/>
  <c r="D1132" i="149"/>
  <c r="AH109" i="149" s="1"/>
  <c r="S70" i="149"/>
  <c r="AH70" i="149"/>
  <c r="AH82" i="149"/>
  <c r="AH94" i="149"/>
  <c r="AH104" i="149"/>
  <c r="AH69" i="149"/>
  <c r="AH60" i="144"/>
  <c r="AH67" i="144"/>
  <c r="AH68" i="144"/>
  <c r="AH59" i="144"/>
  <c r="AH61" i="144"/>
  <c r="S64" i="144"/>
  <c r="S78" i="144"/>
  <c r="S82" i="144"/>
  <c r="S105" i="144"/>
  <c r="AH63" i="144"/>
  <c r="AH66" i="144"/>
  <c r="AH69" i="144"/>
  <c r="AH72" i="144"/>
  <c r="AH75" i="144"/>
  <c r="AH78" i="144"/>
  <c r="AH81" i="144"/>
  <c r="AH84" i="144"/>
  <c r="AH87" i="144"/>
  <c r="AH90" i="144"/>
  <c r="AH93" i="144"/>
  <c r="AH96" i="144"/>
  <c r="AH99" i="144"/>
  <c r="AH102" i="144"/>
  <c r="AH105" i="144"/>
  <c r="AH108" i="144"/>
  <c r="AH18" i="145"/>
  <c r="S26" i="145"/>
  <c r="AH26" i="145"/>
  <c r="S85" i="144"/>
  <c r="S94" i="144"/>
  <c r="S102" i="144"/>
  <c r="S20" i="145"/>
  <c r="AH20" i="145"/>
  <c r="AH27" i="145"/>
  <c r="S28" i="145"/>
  <c r="AH28" i="145"/>
  <c r="S85" i="143"/>
  <c r="S63" i="144"/>
  <c r="S67" i="144"/>
  <c r="S81" i="144"/>
  <c r="S88" i="144"/>
  <c r="S91" i="144"/>
  <c r="S99" i="144"/>
  <c r="S84" i="144"/>
  <c r="S96" i="144"/>
  <c r="S66" i="144"/>
  <c r="S70" i="144"/>
  <c r="S87" i="144"/>
  <c r="S93" i="144"/>
  <c r="AH21" i="145"/>
  <c r="AH31" i="145"/>
  <c r="S33" i="145"/>
  <c r="AH33" i="145"/>
  <c r="AH34" i="145"/>
  <c r="S90" i="144"/>
  <c r="S69" i="144"/>
  <c r="S73" i="144"/>
  <c r="S22" i="145"/>
  <c r="AH22" i="145"/>
  <c r="S36" i="145"/>
  <c r="AH37" i="145"/>
  <c r="S39" i="145"/>
  <c r="AH39" i="145"/>
  <c r="AH40" i="145"/>
  <c r="S72" i="144"/>
  <c r="S76" i="144"/>
  <c r="S109" i="144"/>
  <c r="S23" i="145"/>
  <c r="AH23" i="145"/>
  <c r="S106" i="144"/>
  <c r="S61" i="144"/>
  <c r="S79" i="144"/>
  <c r="S103" i="144"/>
  <c r="AH48" i="145"/>
  <c r="AH32" i="145"/>
  <c r="AH36" i="145"/>
  <c r="S35" i="145"/>
  <c r="S41" i="145"/>
  <c r="S94" i="145"/>
  <c r="AH94" i="145"/>
  <c r="AH95" i="145"/>
  <c r="S96" i="145"/>
  <c r="S23" i="146"/>
  <c r="AH23" i="146"/>
  <c r="AH28" i="146"/>
  <c r="AH18" i="147"/>
  <c r="AH49" i="147"/>
  <c r="S50" i="147"/>
  <c r="S50" i="145"/>
  <c r="AH50" i="145"/>
  <c r="S62" i="145"/>
  <c r="S97" i="145"/>
  <c r="AH42" i="147"/>
  <c r="AH47" i="147"/>
  <c r="AH50" i="147"/>
  <c r="S31" i="145"/>
  <c r="S52" i="145"/>
  <c r="S64" i="145"/>
  <c r="AH64" i="145"/>
  <c r="S65" i="145"/>
  <c r="AH65" i="145"/>
  <c r="S66" i="145"/>
  <c r="S100" i="145"/>
  <c r="AH100" i="145"/>
  <c r="S101" i="145"/>
  <c r="AH101" i="145"/>
  <c r="S102" i="145"/>
  <c r="S24" i="146"/>
  <c r="AH24" i="146"/>
  <c r="S29" i="146"/>
  <c r="AH29" i="146"/>
  <c r="AH34" i="146"/>
  <c r="S24" i="147"/>
  <c r="AH24" i="147"/>
  <c r="S25" i="147"/>
  <c r="AH25" i="147"/>
  <c r="S26" i="147"/>
  <c r="AH26" i="147"/>
  <c r="S37" i="145"/>
  <c r="S43" i="145"/>
  <c r="AH67" i="145"/>
  <c r="S68" i="145"/>
  <c r="AH68" i="145"/>
  <c r="AH103" i="145"/>
  <c r="S104" i="145"/>
  <c r="S45" i="146"/>
  <c r="S50" i="146"/>
  <c r="AH23" i="147"/>
  <c r="AH27" i="147"/>
  <c r="AH28" i="147"/>
  <c r="AH29" i="147"/>
  <c r="S53" i="145"/>
  <c r="AH53" i="145"/>
  <c r="S54" i="145"/>
  <c r="S70" i="145"/>
  <c r="AH70" i="145"/>
  <c r="S71" i="145"/>
  <c r="AH71" i="145"/>
  <c r="S106" i="145"/>
  <c r="AH106" i="145"/>
  <c r="S107" i="145"/>
  <c r="AH107" i="145"/>
  <c r="S30" i="146"/>
  <c r="AH30" i="146"/>
  <c r="S35" i="146"/>
  <c r="AH35" i="146"/>
  <c r="AH40" i="146"/>
  <c r="S30" i="147"/>
  <c r="AH30" i="147"/>
  <c r="AH31" i="147"/>
  <c r="S32" i="145"/>
  <c r="S55" i="145"/>
  <c r="AH73" i="145"/>
  <c r="S74" i="145"/>
  <c r="AH74" i="145"/>
  <c r="AH109" i="145"/>
  <c r="S20" i="146"/>
  <c r="AH20" i="146"/>
  <c r="AH25" i="146"/>
  <c r="S51" i="146"/>
  <c r="AH51" i="146"/>
  <c r="S56" i="146"/>
  <c r="AH56" i="146"/>
  <c r="S22" i="147"/>
  <c r="AH22" i="147"/>
  <c r="AH32" i="147"/>
  <c r="S33" i="147"/>
  <c r="AH33" i="147"/>
  <c r="S34" i="147"/>
  <c r="AH34" i="147"/>
  <c r="S35" i="147"/>
  <c r="S38" i="145"/>
  <c r="S44" i="145"/>
  <c r="AH44" i="145"/>
  <c r="S76" i="145"/>
  <c r="AH76" i="145"/>
  <c r="S77" i="145"/>
  <c r="AH77" i="145"/>
  <c r="S78" i="145"/>
  <c r="S36" i="146"/>
  <c r="AH36" i="146"/>
  <c r="AH41" i="146"/>
  <c r="AH46" i="146"/>
  <c r="AH35" i="147"/>
  <c r="S36" i="147"/>
  <c r="AH36" i="147"/>
  <c r="S37" i="147"/>
  <c r="AH37" i="147"/>
  <c r="S38" i="147"/>
  <c r="AH56" i="145"/>
  <c r="S57" i="145"/>
  <c r="AH79" i="145"/>
  <c r="AH80" i="145"/>
  <c r="S21" i="146"/>
  <c r="S57" i="146"/>
  <c r="AH21" i="147"/>
  <c r="AH38" i="147"/>
  <c r="AH39" i="147"/>
  <c r="S40" i="147"/>
  <c r="AH40" i="147"/>
  <c r="S46" i="145"/>
  <c r="S58" i="145"/>
  <c r="AH82" i="145"/>
  <c r="S83" i="145"/>
  <c r="AH83" i="145"/>
  <c r="S84" i="145"/>
  <c r="AH42" i="146"/>
  <c r="AH52" i="146"/>
  <c r="AH20" i="147"/>
  <c r="AH41" i="147"/>
  <c r="S43" i="147"/>
  <c r="AH43" i="147"/>
  <c r="S34" i="145"/>
  <c r="S40" i="145"/>
  <c r="AH85" i="145"/>
  <c r="AH86" i="145"/>
  <c r="S87" i="145"/>
  <c r="S27" i="146"/>
  <c r="AH47" i="145"/>
  <c r="S48" i="145"/>
  <c r="S60" i="145"/>
  <c r="S90" i="145"/>
  <c r="AH22" i="146"/>
  <c r="AH48" i="146"/>
  <c r="AH58" i="146"/>
  <c r="S19" i="147"/>
  <c r="AH19" i="147"/>
  <c r="AH44" i="147"/>
  <c r="P1" i="135"/>
  <c r="C17" i="142"/>
  <c r="C18" i="142"/>
  <c r="C19" i="142"/>
  <c r="C20" i="142"/>
  <c r="C21" i="142"/>
  <c r="C22" i="142"/>
  <c r="C23" i="142"/>
  <c r="C24" i="142"/>
  <c r="C25" i="142"/>
  <c r="D25" i="142" s="1"/>
  <c r="C26" i="142"/>
  <c r="C27" i="142"/>
  <c r="C28" i="142"/>
  <c r="C29" i="142"/>
  <c r="C30" i="142"/>
  <c r="C31" i="142"/>
  <c r="C32" i="142"/>
  <c r="C33" i="142"/>
  <c r="C34" i="142"/>
  <c r="C35" i="142"/>
  <c r="C36" i="142"/>
  <c r="C37" i="142"/>
  <c r="C38" i="142"/>
  <c r="C39" i="142"/>
  <c r="C40" i="142"/>
  <c r="D40" i="142" s="1"/>
  <c r="C41" i="142"/>
  <c r="C42" i="142"/>
  <c r="C43" i="142"/>
  <c r="C44" i="142"/>
  <c r="C45" i="142"/>
  <c r="C46" i="142"/>
  <c r="C47" i="142"/>
  <c r="C48" i="142"/>
  <c r="C49" i="142"/>
  <c r="C50" i="142"/>
  <c r="C51" i="142"/>
  <c r="C52" i="142"/>
  <c r="D52" i="142" s="1"/>
  <c r="C53" i="142"/>
  <c r="C54" i="142"/>
  <c r="C55" i="142"/>
  <c r="C56" i="142"/>
  <c r="C57" i="142"/>
  <c r="C58" i="142"/>
  <c r="C59" i="142"/>
  <c r="C60" i="142"/>
  <c r="C61" i="142"/>
  <c r="C62" i="142"/>
  <c r="C63" i="142"/>
  <c r="C64" i="142"/>
  <c r="D64" i="142" s="1"/>
  <c r="C65" i="142"/>
  <c r="C66" i="142"/>
  <c r="C67" i="142"/>
  <c r="C68" i="142"/>
  <c r="C69" i="142"/>
  <c r="C70" i="142"/>
  <c r="C71" i="142"/>
  <c r="C72" i="142"/>
  <c r="C73" i="142"/>
  <c r="C74" i="142"/>
  <c r="C75" i="142"/>
  <c r="C76" i="142"/>
  <c r="C77" i="142"/>
  <c r="C78" i="142"/>
  <c r="C79" i="142"/>
  <c r="C80" i="142"/>
  <c r="C81" i="142"/>
  <c r="C82" i="142"/>
  <c r="C83" i="142"/>
  <c r="C84" i="142"/>
  <c r="C85" i="142"/>
  <c r="C86" i="142"/>
  <c r="C87" i="142"/>
  <c r="C88" i="142"/>
  <c r="D88" i="142" s="1"/>
  <c r="AH22" i="142" s="1"/>
  <c r="C89" i="142"/>
  <c r="C90" i="142"/>
  <c r="C91" i="142"/>
  <c r="C92" i="142"/>
  <c r="C93" i="142"/>
  <c r="C94" i="142"/>
  <c r="C95" i="142"/>
  <c r="C96" i="142"/>
  <c r="C97" i="142"/>
  <c r="C98" i="142"/>
  <c r="C99" i="142"/>
  <c r="C100" i="142"/>
  <c r="D100" i="142" s="1"/>
  <c r="AH23" i="142" s="1"/>
  <c r="C101" i="142"/>
  <c r="C102" i="142"/>
  <c r="C103" i="142"/>
  <c r="C104" i="142"/>
  <c r="C105" i="142"/>
  <c r="D105" i="142" s="1"/>
  <c r="C106" i="142"/>
  <c r="C107" i="142"/>
  <c r="C108" i="142"/>
  <c r="C109" i="142"/>
  <c r="C110" i="142"/>
  <c r="C111" i="142"/>
  <c r="C112" i="142"/>
  <c r="S24" i="142" s="1"/>
  <c r="C113" i="142"/>
  <c r="C114" i="142"/>
  <c r="C115" i="142"/>
  <c r="C116" i="142"/>
  <c r="C117" i="142"/>
  <c r="C118" i="142"/>
  <c r="C119" i="142"/>
  <c r="C120" i="142"/>
  <c r="C121" i="142"/>
  <c r="C122" i="142"/>
  <c r="C123" i="142"/>
  <c r="C124" i="142"/>
  <c r="S25" i="142" s="1"/>
  <c r="C125" i="142"/>
  <c r="C126" i="142"/>
  <c r="C127" i="142"/>
  <c r="C128" i="142"/>
  <c r="C129" i="142"/>
  <c r="C130" i="142"/>
  <c r="C131" i="142"/>
  <c r="C132" i="142"/>
  <c r="C133" i="142"/>
  <c r="C134" i="142"/>
  <c r="C135" i="142"/>
  <c r="C136" i="142"/>
  <c r="S26" i="142" s="1"/>
  <c r="C137" i="142"/>
  <c r="D137" i="142" s="1"/>
  <c r="C138" i="142"/>
  <c r="C139" i="142"/>
  <c r="C140" i="142"/>
  <c r="C141" i="142"/>
  <c r="C142" i="142"/>
  <c r="C143" i="142"/>
  <c r="C144" i="142"/>
  <c r="C145" i="142"/>
  <c r="C146" i="142"/>
  <c r="C147" i="142"/>
  <c r="C148" i="142"/>
  <c r="D148" i="142" s="1"/>
  <c r="AH27" i="142" s="1"/>
  <c r="C149" i="142"/>
  <c r="C150" i="142"/>
  <c r="C151" i="142"/>
  <c r="C152" i="142"/>
  <c r="C153" i="142"/>
  <c r="C154" i="142"/>
  <c r="C155" i="142"/>
  <c r="C156" i="142"/>
  <c r="C157" i="142"/>
  <c r="C158" i="142"/>
  <c r="C159" i="142"/>
  <c r="C160" i="142"/>
  <c r="D160" i="142" s="1"/>
  <c r="AH28" i="142" s="1"/>
  <c r="C161" i="142"/>
  <c r="C162" i="142"/>
  <c r="C163" i="142"/>
  <c r="C164" i="142"/>
  <c r="C165" i="142"/>
  <c r="C166" i="142"/>
  <c r="C167" i="142"/>
  <c r="C168" i="142"/>
  <c r="C169" i="142"/>
  <c r="C170" i="142"/>
  <c r="C171" i="142"/>
  <c r="C172" i="142"/>
  <c r="D172" i="142" s="1"/>
  <c r="AH29" i="142" s="1"/>
  <c r="C173" i="142"/>
  <c r="C174" i="142"/>
  <c r="C175" i="142"/>
  <c r="C176" i="142"/>
  <c r="C177" i="142"/>
  <c r="C178" i="142"/>
  <c r="C179" i="142"/>
  <c r="C180" i="142"/>
  <c r="C181" i="142"/>
  <c r="C182" i="142"/>
  <c r="C183" i="142"/>
  <c r="C184" i="142"/>
  <c r="D184" i="142" s="1"/>
  <c r="C185" i="142"/>
  <c r="D185" i="142" s="1"/>
  <c r="C186" i="142"/>
  <c r="C187" i="142"/>
  <c r="C188" i="142"/>
  <c r="C189" i="142"/>
  <c r="C190" i="142"/>
  <c r="C191" i="142"/>
  <c r="C192" i="142"/>
  <c r="C193" i="142"/>
  <c r="C194" i="142"/>
  <c r="C195" i="142"/>
  <c r="C196" i="142"/>
  <c r="D196" i="142" s="1"/>
  <c r="AH31" i="142" s="1"/>
  <c r="C197" i="142"/>
  <c r="C198" i="142"/>
  <c r="C199" i="142"/>
  <c r="C200" i="142"/>
  <c r="C201" i="142"/>
  <c r="D201" i="142" s="1"/>
  <c r="C202" i="142"/>
  <c r="C203" i="142"/>
  <c r="C204" i="142"/>
  <c r="C205" i="142"/>
  <c r="C206" i="142"/>
  <c r="C207" i="142"/>
  <c r="C208" i="142"/>
  <c r="D208" i="142" s="1"/>
  <c r="AH32" i="142" s="1"/>
  <c r="C209" i="142"/>
  <c r="C210" i="142"/>
  <c r="C211" i="142"/>
  <c r="C212" i="142"/>
  <c r="C213" i="142"/>
  <c r="C214" i="142"/>
  <c r="C215" i="142"/>
  <c r="C216" i="142"/>
  <c r="C217" i="142"/>
  <c r="C218" i="142"/>
  <c r="C219" i="142"/>
  <c r="C220" i="142"/>
  <c r="C221" i="142"/>
  <c r="C222" i="142"/>
  <c r="C223" i="142"/>
  <c r="C224" i="142"/>
  <c r="C225" i="142"/>
  <c r="C226" i="142"/>
  <c r="C227" i="142"/>
  <c r="C228" i="142"/>
  <c r="C229" i="142"/>
  <c r="C230" i="142"/>
  <c r="C231" i="142"/>
  <c r="C232" i="142"/>
  <c r="C233" i="142"/>
  <c r="D233" i="142" s="1"/>
  <c r="C234" i="142"/>
  <c r="C235" i="142"/>
  <c r="C236" i="142"/>
  <c r="C237" i="142"/>
  <c r="C238" i="142"/>
  <c r="C239" i="142"/>
  <c r="C240" i="142"/>
  <c r="C241" i="142"/>
  <c r="C242" i="142"/>
  <c r="C243" i="142"/>
  <c r="C244" i="142"/>
  <c r="C245" i="142"/>
  <c r="C246" i="142"/>
  <c r="C247" i="142"/>
  <c r="C248" i="142"/>
  <c r="C249" i="142"/>
  <c r="D249" i="142" s="1"/>
  <c r="C250" i="142"/>
  <c r="C251" i="142"/>
  <c r="C252" i="142"/>
  <c r="C253" i="142"/>
  <c r="C254" i="142"/>
  <c r="C255" i="142"/>
  <c r="C256" i="142"/>
  <c r="D256" i="142" s="1"/>
  <c r="AH36" i="142" s="1"/>
  <c r="C257" i="142"/>
  <c r="C258" i="142"/>
  <c r="C259" i="142"/>
  <c r="C260" i="142"/>
  <c r="C261" i="142"/>
  <c r="C262" i="142"/>
  <c r="C263" i="142"/>
  <c r="C264" i="142"/>
  <c r="C265" i="142"/>
  <c r="D265" i="142" s="1"/>
  <c r="C266" i="142"/>
  <c r="C267" i="142"/>
  <c r="C268" i="142"/>
  <c r="D268" i="142" s="1"/>
  <c r="AH37" i="142" s="1"/>
  <c r="C269" i="142"/>
  <c r="C270" i="142"/>
  <c r="C271" i="142"/>
  <c r="C272" i="142"/>
  <c r="C273" i="142"/>
  <c r="C274" i="142"/>
  <c r="C275" i="142"/>
  <c r="C276" i="142"/>
  <c r="C277" i="142"/>
  <c r="C278" i="142"/>
  <c r="C279" i="142"/>
  <c r="C280" i="142"/>
  <c r="D280" i="142" s="1"/>
  <c r="AH38" i="142" s="1"/>
  <c r="C281" i="142"/>
  <c r="D281" i="142" s="1"/>
  <c r="C282" i="142"/>
  <c r="C283" i="142"/>
  <c r="C284" i="142"/>
  <c r="C285" i="142"/>
  <c r="C286" i="142"/>
  <c r="C287" i="142"/>
  <c r="C288" i="142"/>
  <c r="C289" i="142"/>
  <c r="C290" i="142"/>
  <c r="C291" i="142"/>
  <c r="C292" i="142"/>
  <c r="D292" i="142" s="1"/>
  <c r="AH39" i="142" s="1"/>
  <c r="C293" i="142"/>
  <c r="C294" i="142"/>
  <c r="C295" i="142"/>
  <c r="C296" i="142"/>
  <c r="C297" i="142"/>
  <c r="C298" i="142"/>
  <c r="C299" i="142"/>
  <c r="C300" i="142"/>
  <c r="C301" i="142"/>
  <c r="C302" i="142"/>
  <c r="C303" i="142"/>
  <c r="C304" i="142"/>
  <c r="D304" i="142" s="1"/>
  <c r="AH40" i="142" s="1"/>
  <c r="C305" i="142"/>
  <c r="C306" i="142"/>
  <c r="C307" i="142"/>
  <c r="C308" i="142"/>
  <c r="C309" i="142"/>
  <c r="C310" i="142"/>
  <c r="C311" i="142"/>
  <c r="C312" i="142"/>
  <c r="C313" i="142"/>
  <c r="C314" i="142"/>
  <c r="C315" i="142"/>
  <c r="C316" i="142"/>
  <c r="C317" i="142"/>
  <c r="C318" i="142"/>
  <c r="C319" i="142"/>
  <c r="C320" i="142"/>
  <c r="C321" i="142"/>
  <c r="C322" i="142"/>
  <c r="C323" i="142"/>
  <c r="C324" i="142"/>
  <c r="C325" i="142"/>
  <c r="C326" i="142"/>
  <c r="C327" i="142"/>
  <c r="C328" i="142"/>
  <c r="D328" i="142" s="1"/>
  <c r="AH42" i="142" s="1"/>
  <c r="C329" i="142"/>
  <c r="C330" i="142"/>
  <c r="C331" i="142"/>
  <c r="C332" i="142"/>
  <c r="C333" i="142"/>
  <c r="C334" i="142"/>
  <c r="C335" i="142"/>
  <c r="C336" i="142"/>
  <c r="C337" i="142"/>
  <c r="C338" i="142"/>
  <c r="C339" i="142"/>
  <c r="C340" i="142"/>
  <c r="D340" i="142" s="1"/>
  <c r="AH43" i="142" s="1"/>
  <c r="C341" i="142"/>
  <c r="C342" i="142"/>
  <c r="C343" i="142"/>
  <c r="C344" i="142"/>
  <c r="C345" i="142"/>
  <c r="D345" i="142" s="1"/>
  <c r="C346" i="142"/>
  <c r="C347" i="142"/>
  <c r="C348" i="142"/>
  <c r="C349" i="142"/>
  <c r="C350" i="142"/>
  <c r="C351" i="142"/>
  <c r="C352" i="142"/>
  <c r="D352" i="142" s="1"/>
  <c r="AH44" i="142" s="1"/>
  <c r="C353" i="142"/>
  <c r="C354" i="142"/>
  <c r="C355" i="142"/>
  <c r="C356" i="142"/>
  <c r="C357" i="142"/>
  <c r="C358" i="142"/>
  <c r="C359" i="142"/>
  <c r="C360" i="142"/>
  <c r="C361" i="142"/>
  <c r="C362" i="142"/>
  <c r="C363" i="142"/>
  <c r="C364" i="142"/>
  <c r="D364" i="142" s="1"/>
  <c r="AH45" i="142" s="1"/>
  <c r="C365" i="142"/>
  <c r="C366" i="142"/>
  <c r="C367" i="142"/>
  <c r="C368" i="142"/>
  <c r="C369" i="142"/>
  <c r="C370" i="142"/>
  <c r="C371" i="142"/>
  <c r="C372" i="142"/>
  <c r="C373" i="142"/>
  <c r="C374" i="142"/>
  <c r="C375" i="142"/>
  <c r="C376" i="142"/>
  <c r="C377" i="142"/>
  <c r="D377" i="142" s="1"/>
  <c r="C378" i="142"/>
  <c r="C379" i="142"/>
  <c r="C380" i="142"/>
  <c r="C381" i="142"/>
  <c r="C382" i="142"/>
  <c r="C383" i="142"/>
  <c r="C384" i="142"/>
  <c r="C385" i="142"/>
  <c r="C386" i="142"/>
  <c r="C387" i="142"/>
  <c r="C388" i="142"/>
  <c r="C389" i="142"/>
  <c r="C390" i="142"/>
  <c r="C391" i="142"/>
  <c r="C392" i="142"/>
  <c r="C393" i="142"/>
  <c r="D393" i="142" s="1"/>
  <c r="C394" i="142"/>
  <c r="C395" i="142"/>
  <c r="C396" i="142"/>
  <c r="C397" i="142"/>
  <c r="C398" i="142"/>
  <c r="C399" i="142"/>
  <c r="C400" i="142"/>
  <c r="C401" i="142"/>
  <c r="C402" i="142"/>
  <c r="C403" i="142"/>
  <c r="C404" i="142"/>
  <c r="C405" i="142"/>
  <c r="C406" i="142"/>
  <c r="C407" i="142"/>
  <c r="C408" i="142"/>
  <c r="C409" i="142"/>
  <c r="D409" i="142" s="1"/>
  <c r="C410" i="142"/>
  <c r="C411" i="142"/>
  <c r="C412" i="142"/>
  <c r="D412" i="142" s="1"/>
  <c r="AH49" i="142" s="1"/>
  <c r="C413" i="142"/>
  <c r="C414" i="142"/>
  <c r="C415" i="142"/>
  <c r="C416" i="142"/>
  <c r="C417" i="142"/>
  <c r="C418" i="142"/>
  <c r="C419" i="142"/>
  <c r="C420" i="142"/>
  <c r="C421" i="142"/>
  <c r="C422" i="142"/>
  <c r="C423" i="142"/>
  <c r="C424" i="142"/>
  <c r="D424" i="142" s="1"/>
  <c r="AH50" i="142" s="1"/>
  <c r="C425" i="142"/>
  <c r="C426" i="142"/>
  <c r="C427" i="142"/>
  <c r="C428" i="142"/>
  <c r="C429" i="142"/>
  <c r="C430" i="142"/>
  <c r="C431" i="142"/>
  <c r="C432" i="142"/>
  <c r="C433" i="142"/>
  <c r="C434" i="142"/>
  <c r="C435" i="142"/>
  <c r="C436" i="142"/>
  <c r="D436" i="142" s="1"/>
  <c r="AH51" i="142" s="1"/>
  <c r="C437" i="142"/>
  <c r="C438" i="142"/>
  <c r="C439" i="142"/>
  <c r="C440" i="142"/>
  <c r="C441" i="142"/>
  <c r="D441" i="142" s="1"/>
  <c r="C442" i="142"/>
  <c r="C443" i="142"/>
  <c r="C444" i="142"/>
  <c r="C445" i="142"/>
  <c r="C446" i="142"/>
  <c r="C447" i="142"/>
  <c r="C448" i="142"/>
  <c r="D448" i="142" s="1"/>
  <c r="AH52" i="142" s="1"/>
  <c r="C449" i="142"/>
  <c r="C450" i="142"/>
  <c r="C451" i="142"/>
  <c r="C452" i="142"/>
  <c r="C453" i="142"/>
  <c r="C454" i="142"/>
  <c r="C455" i="142"/>
  <c r="C456" i="142"/>
  <c r="C457" i="142"/>
  <c r="D457" i="142" s="1"/>
  <c r="C458" i="142"/>
  <c r="C459" i="142"/>
  <c r="C460" i="142"/>
  <c r="D460" i="142" s="1"/>
  <c r="AH53" i="142" s="1"/>
  <c r="C461" i="142"/>
  <c r="C462" i="142"/>
  <c r="C463" i="142"/>
  <c r="C464" i="142"/>
  <c r="C465" i="142"/>
  <c r="C466" i="142"/>
  <c r="C467" i="142"/>
  <c r="C468" i="142"/>
  <c r="C469" i="142"/>
  <c r="C470" i="142"/>
  <c r="C471" i="142"/>
  <c r="C472" i="142"/>
  <c r="D472" i="142" s="1"/>
  <c r="AH54" i="142" s="1"/>
  <c r="C473" i="142"/>
  <c r="D473" i="142" s="1"/>
  <c r="C474" i="142"/>
  <c r="C475" i="142"/>
  <c r="C476" i="142"/>
  <c r="C477" i="142"/>
  <c r="C478" i="142"/>
  <c r="C479" i="142"/>
  <c r="C480" i="142"/>
  <c r="C481" i="142"/>
  <c r="C482" i="142"/>
  <c r="C483" i="142"/>
  <c r="C484" i="142"/>
  <c r="D484" i="142" s="1"/>
  <c r="AH55" i="142" s="1"/>
  <c r="C485" i="142"/>
  <c r="C486" i="142"/>
  <c r="C487" i="142"/>
  <c r="C488" i="142"/>
  <c r="C489" i="142"/>
  <c r="C490" i="142"/>
  <c r="C491" i="142"/>
  <c r="C492" i="142"/>
  <c r="C493" i="142"/>
  <c r="C494" i="142"/>
  <c r="C495" i="142"/>
  <c r="C496" i="142"/>
  <c r="D496" i="142" s="1"/>
  <c r="AH56" i="142" s="1"/>
  <c r="C497" i="142"/>
  <c r="C498" i="142"/>
  <c r="C499" i="142"/>
  <c r="C500" i="142"/>
  <c r="C501" i="142"/>
  <c r="C502" i="142"/>
  <c r="C503" i="142"/>
  <c r="C504" i="142"/>
  <c r="C505" i="142"/>
  <c r="D505" i="142" s="1"/>
  <c r="C506" i="142"/>
  <c r="C507" i="142"/>
  <c r="C508" i="142"/>
  <c r="D508" i="142" s="1"/>
  <c r="AH57" i="142" s="1"/>
  <c r="C509" i="142"/>
  <c r="C510" i="142"/>
  <c r="C511" i="142"/>
  <c r="C512" i="142"/>
  <c r="C513" i="142"/>
  <c r="C514" i="142"/>
  <c r="C515" i="142"/>
  <c r="C516" i="142"/>
  <c r="C517" i="142"/>
  <c r="C518" i="142"/>
  <c r="C519" i="142"/>
  <c r="C520" i="142"/>
  <c r="D520" i="142" s="1"/>
  <c r="AH58" i="142" s="1"/>
  <c r="C521" i="142"/>
  <c r="C522" i="142"/>
  <c r="C523" i="142"/>
  <c r="C524" i="142"/>
  <c r="C525" i="142"/>
  <c r="C526" i="142"/>
  <c r="C527" i="142"/>
  <c r="C528" i="142"/>
  <c r="C529" i="142"/>
  <c r="C530" i="142"/>
  <c r="C531" i="142"/>
  <c r="C532" i="142"/>
  <c r="D532" i="142" s="1"/>
  <c r="AH59" i="142" s="1"/>
  <c r="C533" i="142"/>
  <c r="C534" i="142"/>
  <c r="C535" i="142"/>
  <c r="C536" i="142"/>
  <c r="C537" i="142"/>
  <c r="D537" i="142" s="1"/>
  <c r="C538" i="142"/>
  <c r="C539" i="142"/>
  <c r="C540" i="142"/>
  <c r="C541" i="142"/>
  <c r="C542" i="142"/>
  <c r="C543" i="142"/>
  <c r="C544" i="142"/>
  <c r="D544" i="142" s="1"/>
  <c r="AH60" i="142" s="1"/>
  <c r="C545" i="142"/>
  <c r="C546" i="142"/>
  <c r="C547" i="142"/>
  <c r="C548" i="142"/>
  <c r="C549" i="142"/>
  <c r="C550" i="142"/>
  <c r="C551" i="142"/>
  <c r="C552" i="142"/>
  <c r="C553" i="142"/>
  <c r="C554" i="142"/>
  <c r="C555" i="142"/>
  <c r="C556" i="142"/>
  <c r="D556" i="142" s="1"/>
  <c r="AH61" i="142" s="1"/>
  <c r="C557" i="142"/>
  <c r="C558" i="142"/>
  <c r="C559" i="142"/>
  <c r="C560" i="142"/>
  <c r="C561" i="142"/>
  <c r="C562" i="142"/>
  <c r="C563" i="142"/>
  <c r="C564" i="142"/>
  <c r="C565" i="142"/>
  <c r="C566" i="142"/>
  <c r="C567" i="142"/>
  <c r="C568" i="142"/>
  <c r="D568" i="142" s="1"/>
  <c r="AH62" i="142" s="1"/>
  <c r="C569" i="142"/>
  <c r="D569" i="142" s="1"/>
  <c r="C570" i="142"/>
  <c r="C571" i="142"/>
  <c r="C572" i="142"/>
  <c r="C573" i="142"/>
  <c r="C574" i="142"/>
  <c r="C575" i="142"/>
  <c r="C576" i="142"/>
  <c r="C577" i="142"/>
  <c r="C578" i="142"/>
  <c r="C579" i="142"/>
  <c r="C580" i="142"/>
  <c r="D580" i="142" s="1"/>
  <c r="AH63" i="142" s="1"/>
  <c r="C581" i="142"/>
  <c r="C582" i="142"/>
  <c r="C583" i="142"/>
  <c r="C584" i="142"/>
  <c r="C585" i="142"/>
  <c r="D585" i="142" s="1"/>
  <c r="C586" i="142"/>
  <c r="C587" i="142"/>
  <c r="C588" i="142"/>
  <c r="C589" i="142"/>
  <c r="C590" i="142"/>
  <c r="C591" i="142"/>
  <c r="C592" i="142"/>
  <c r="D592" i="142" s="1"/>
  <c r="AH64" i="142" s="1"/>
  <c r="C593" i="142"/>
  <c r="C594" i="142"/>
  <c r="C595" i="142"/>
  <c r="C596" i="142"/>
  <c r="C597" i="142"/>
  <c r="C598" i="142"/>
  <c r="C599" i="142"/>
  <c r="C600" i="142"/>
  <c r="C601" i="142"/>
  <c r="D601" i="142" s="1"/>
  <c r="C602" i="142"/>
  <c r="C603" i="142"/>
  <c r="C604" i="142"/>
  <c r="C605" i="142"/>
  <c r="C606" i="142"/>
  <c r="C607" i="142"/>
  <c r="C608" i="142"/>
  <c r="C609" i="142"/>
  <c r="C610" i="142"/>
  <c r="C611" i="142"/>
  <c r="C612" i="142"/>
  <c r="C613" i="142"/>
  <c r="C614" i="142"/>
  <c r="C615" i="142"/>
  <c r="C616" i="142"/>
  <c r="C617" i="142"/>
  <c r="C618" i="142"/>
  <c r="C619" i="142"/>
  <c r="C620" i="142"/>
  <c r="C621" i="142"/>
  <c r="C622" i="142"/>
  <c r="C623" i="142"/>
  <c r="C624" i="142"/>
  <c r="C625" i="142"/>
  <c r="C626" i="142"/>
  <c r="C627" i="142"/>
  <c r="C628" i="142"/>
  <c r="C629" i="142"/>
  <c r="C630" i="142"/>
  <c r="C631" i="142"/>
  <c r="C632" i="142"/>
  <c r="C633" i="142"/>
  <c r="D633" i="142" s="1"/>
  <c r="C634" i="142"/>
  <c r="C635" i="142"/>
  <c r="C636" i="142"/>
  <c r="C637" i="142"/>
  <c r="C638" i="142"/>
  <c r="C639" i="142"/>
  <c r="C640" i="142"/>
  <c r="C641" i="142"/>
  <c r="C642" i="142"/>
  <c r="C643" i="142"/>
  <c r="C644" i="142"/>
  <c r="C645" i="142"/>
  <c r="C646" i="142"/>
  <c r="C647" i="142"/>
  <c r="C648" i="142"/>
  <c r="C649" i="142"/>
  <c r="C650" i="142"/>
  <c r="C651" i="142"/>
  <c r="C652" i="142"/>
  <c r="C653" i="142"/>
  <c r="C654" i="142"/>
  <c r="C655" i="142"/>
  <c r="C656" i="142"/>
  <c r="C657" i="142"/>
  <c r="C658" i="142"/>
  <c r="C659" i="142"/>
  <c r="C660" i="142"/>
  <c r="C661" i="142"/>
  <c r="C662" i="142"/>
  <c r="C663" i="142"/>
  <c r="C664" i="142"/>
  <c r="D664" i="142" s="1"/>
  <c r="AH70" i="142" s="1"/>
  <c r="C665" i="142"/>
  <c r="D665" i="142" s="1"/>
  <c r="C666" i="142"/>
  <c r="C667" i="142"/>
  <c r="C668" i="142"/>
  <c r="C669" i="142"/>
  <c r="C670" i="142"/>
  <c r="C671" i="142"/>
  <c r="C672" i="142"/>
  <c r="C673" i="142"/>
  <c r="C674" i="142"/>
  <c r="C675" i="142"/>
  <c r="C676" i="142"/>
  <c r="C677" i="142"/>
  <c r="C678" i="142"/>
  <c r="C679" i="142"/>
  <c r="C680" i="142"/>
  <c r="C681" i="142"/>
  <c r="C682" i="142"/>
  <c r="C683" i="142"/>
  <c r="C684" i="142"/>
  <c r="C685" i="142"/>
  <c r="C686" i="142"/>
  <c r="C687" i="142"/>
  <c r="C688" i="142"/>
  <c r="C689" i="142"/>
  <c r="C690" i="142"/>
  <c r="C691" i="142"/>
  <c r="C692" i="142"/>
  <c r="C693" i="142"/>
  <c r="C694" i="142"/>
  <c r="C695" i="142"/>
  <c r="C696" i="142"/>
  <c r="C697" i="142"/>
  <c r="D697" i="142" s="1"/>
  <c r="C698" i="142"/>
  <c r="C699" i="142"/>
  <c r="C700" i="142"/>
  <c r="C701" i="142"/>
  <c r="C702" i="142"/>
  <c r="C703" i="142"/>
  <c r="C704" i="142"/>
  <c r="C705" i="142"/>
  <c r="C706" i="142"/>
  <c r="C707" i="142"/>
  <c r="C708" i="142"/>
  <c r="C709" i="142"/>
  <c r="C710" i="142"/>
  <c r="C711" i="142"/>
  <c r="C712" i="142"/>
  <c r="C713" i="142"/>
  <c r="D713" i="142" s="1"/>
  <c r="C714" i="142"/>
  <c r="C715" i="142"/>
  <c r="C716" i="142"/>
  <c r="C717" i="142"/>
  <c r="C718" i="142"/>
  <c r="C719" i="142"/>
  <c r="C720" i="142"/>
  <c r="C721" i="142"/>
  <c r="C722" i="142"/>
  <c r="C723" i="142"/>
  <c r="C724" i="142"/>
  <c r="C725" i="142"/>
  <c r="C726" i="142"/>
  <c r="C727" i="142"/>
  <c r="C728" i="142"/>
  <c r="C729" i="142"/>
  <c r="C730" i="142"/>
  <c r="C731" i="142"/>
  <c r="C732" i="142"/>
  <c r="C733" i="142"/>
  <c r="C734" i="142"/>
  <c r="C735" i="142"/>
  <c r="C736" i="142"/>
  <c r="D736" i="142" s="1"/>
  <c r="AH76" i="142" s="1"/>
  <c r="C737" i="142"/>
  <c r="C738" i="142"/>
  <c r="C739" i="142"/>
  <c r="C740" i="142"/>
  <c r="C741" i="142"/>
  <c r="C742" i="142"/>
  <c r="C743" i="142"/>
  <c r="C744" i="142"/>
  <c r="C745" i="142"/>
  <c r="C746" i="142"/>
  <c r="C747" i="142"/>
  <c r="C748" i="142"/>
  <c r="C749" i="142"/>
  <c r="C750" i="142"/>
  <c r="C751" i="142"/>
  <c r="C752" i="142"/>
  <c r="C753" i="142"/>
  <c r="C754" i="142"/>
  <c r="C755" i="142"/>
  <c r="C756" i="142"/>
  <c r="C757" i="142"/>
  <c r="C758" i="142"/>
  <c r="C759" i="142"/>
  <c r="C760" i="142"/>
  <c r="D760" i="142" s="1"/>
  <c r="AH78" i="142" s="1"/>
  <c r="C761" i="142"/>
  <c r="D761" i="142" s="1"/>
  <c r="C762" i="142"/>
  <c r="C763" i="142"/>
  <c r="C764" i="142"/>
  <c r="C765" i="142"/>
  <c r="C766" i="142"/>
  <c r="C767" i="142"/>
  <c r="C768" i="142"/>
  <c r="C769" i="142"/>
  <c r="C770" i="142"/>
  <c r="C771" i="142"/>
  <c r="C772" i="142"/>
  <c r="C773" i="142"/>
  <c r="C774" i="142"/>
  <c r="C775" i="142"/>
  <c r="C776" i="142"/>
  <c r="C777" i="142"/>
  <c r="D777" i="142" s="1"/>
  <c r="C778" i="142"/>
  <c r="C779" i="142"/>
  <c r="C780" i="142"/>
  <c r="C781" i="142"/>
  <c r="C782" i="142"/>
  <c r="C783" i="142"/>
  <c r="C784" i="142"/>
  <c r="D784" i="142" s="1"/>
  <c r="AH80" i="142" s="1"/>
  <c r="C785" i="142"/>
  <c r="C786" i="142"/>
  <c r="C787" i="142"/>
  <c r="C788" i="142"/>
  <c r="C789" i="142"/>
  <c r="C790" i="142"/>
  <c r="C791" i="142"/>
  <c r="C792" i="142"/>
  <c r="C793" i="142"/>
  <c r="D793" i="142" s="1"/>
  <c r="C794" i="142"/>
  <c r="C795" i="142"/>
  <c r="C796" i="142"/>
  <c r="D796" i="142" s="1"/>
  <c r="C797" i="142"/>
  <c r="C798" i="142"/>
  <c r="C799" i="142"/>
  <c r="C800" i="142"/>
  <c r="C801" i="142"/>
  <c r="C802" i="142"/>
  <c r="C803" i="142"/>
  <c r="C804" i="142"/>
  <c r="C805" i="142"/>
  <c r="C806" i="142"/>
  <c r="C807" i="142"/>
  <c r="C808" i="142"/>
  <c r="D808" i="142" s="1"/>
  <c r="C809" i="142"/>
  <c r="D809" i="142" s="1"/>
  <c r="C810" i="142"/>
  <c r="C811" i="142"/>
  <c r="C812" i="142"/>
  <c r="C813" i="142"/>
  <c r="C814" i="142"/>
  <c r="C815" i="142"/>
  <c r="C816" i="142"/>
  <c r="C817" i="142"/>
  <c r="C818" i="142"/>
  <c r="C819" i="142"/>
  <c r="C820" i="142"/>
  <c r="C821" i="142"/>
  <c r="C822" i="142"/>
  <c r="C823" i="142"/>
  <c r="C824" i="142"/>
  <c r="C825" i="142"/>
  <c r="D825" i="142" s="1"/>
  <c r="C826" i="142"/>
  <c r="C827" i="142"/>
  <c r="D827" i="142" s="1"/>
  <c r="C828" i="142"/>
  <c r="C829" i="142"/>
  <c r="C830" i="142"/>
  <c r="C831" i="142"/>
  <c r="C832" i="142"/>
  <c r="D832" i="142" s="1"/>
  <c r="C833" i="142"/>
  <c r="C834" i="142"/>
  <c r="C835" i="142"/>
  <c r="C836" i="142"/>
  <c r="C837" i="142"/>
  <c r="C838" i="142"/>
  <c r="C839" i="142"/>
  <c r="C840" i="142"/>
  <c r="C841" i="142"/>
  <c r="D841" i="142" s="1"/>
  <c r="C842" i="142"/>
  <c r="C843" i="142"/>
  <c r="D843" i="142" s="1"/>
  <c r="C844" i="142"/>
  <c r="C845" i="142"/>
  <c r="C846" i="142"/>
  <c r="C847" i="142"/>
  <c r="C848" i="142"/>
  <c r="C849" i="142"/>
  <c r="C850" i="142"/>
  <c r="C851" i="142"/>
  <c r="C852" i="142"/>
  <c r="C853" i="142"/>
  <c r="C854" i="142"/>
  <c r="C855" i="142"/>
  <c r="C856" i="142"/>
  <c r="C857" i="142"/>
  <c r="D857" i="142" s="1"/>
  <c r="C858" i="142"/>
  <c r="C859" i="142"/>
  <c r="D859" i="142" s="1"/>
  <c r="C860" i="142"/>
  <c r="C861" i="142"/>
  <c r="C862" i="142"/>
  <c r="C863" i="142"/>
  <c r="C864" i="142"/>
  <c r="C865" i="142"/>
  <c r="C866" i="142"/>
  <c r="C867" i="142"/>
  <c r="C868" i="142"/>
  <c r="C869" i="142"/>
  <c r="C870" i="142"/>
  <c r="C871" i="142"/>
  <c r="C872" i="142"/>
  <c r="C873" i="142"/>
  <c r="C874" i="142"/>
  <c r="C875" i="142"/>
  <c r="D875" i="142" s="1"/>
  <c r="C876" i="142"/>
  <c r="C877" i="142"/>
  <c r="C878" i="142"/>
  <c r="C879" i="142"/>
  <c r="C880" i="142"/>
  <c r="C881" i="142"/>
  <c r="C882" i="142"/>
  <c r="C883" i="142"/>
  <c r="C884" i="142"/>
  <c r="C885" i="142"/>
  <c r="C886" i="142"/>
  <c r="C887" i="142"/>
  <c r="C888" i="142"/>
  <c r="C889" i="142"/>
  <c r="D889" i="142" s="1"/>
  <c r="C890" i="142"/>
  <c r="C891" i="142"/>
  <c r="C892" i="142"/>
  <c r="D892" i="142" s="1"/>
  <c r="C893" i="142"/>
  <c r="C894" i="142"/>
  <c r="C895" i="142"/>
  <c r="D895" i="142" s="1"/>
  <c r="C896" i="142"/>
  <c r="C897" i="142"/>
  <c r="C898" i="142"/>
  <c r="C899" i="142"/>
  <c r="C900" i="142"/>
  <c r="C901" i="142"/>
  <c r="D901" i="142" s="1"/>
  <c r="C902" i="142"/>
  <c r="C903" i="142"/>
  <c r="C904" i="142"/>
  <c r="C905" i="142"/>
  <c r="C906" i="142"/>
  <c r="C907" i="142"/>
  <c r="D907" i="142" s="1"/>
  <c r="C908" i="142"/>
  <c r="C909" i="142"/>
  <c r="C910" i="142"/>
  <c r="C911" i="142"/>
  <c r="C912" i="142"/>
  <c r="C913" i="142"/>
  <c r="D913" i="142" s="1"/>
  <c r="C914" i="142"/>
  <c r="C915" i="142"/>
  <c r="C916" i="142"/>
  <c r="D916" i="142" s="1"/>
  <c r="C917" i="142"/>
  <c r="C918" i="142"/>
  <c r="C919" i="142"/>
  <c r="D919" i="142" s="1"/>
  <c r="C920" i="142"/>
  <c r="C921" i="142"/>
  <c r="D921" i="142" s="1"/>
  <c r="C922" i="142"/>
  <c r="C923" i="142"/>
  <c r="D923" i="142" s="1"/>
  <c r="C924" i="142"/>
  <c r="C925" i="142"/>
  <c r="D925" i="142" s="1"/>
  <c r="C926" i="142"/>
  <c r="C927" i="142"/>
  <c r="C928" i="142"/>
  <c r="C929" i="142"/>
  <c r="C930" i="142"/>
  <c r="C931" i="142"/>
  <c r="D931" i="142" s="1"/>
  <c r="C932" i="142"/>
  <c r="C933" i="142"/>
  <c r="C934" i="142"/>
  <c r="C935" i="142"/>
  <c r="C936" i="142"/>
  <c r="D936" i="142" s="1"/>
  <c r="C937" i="142"/>
  <c r="D937" i="142" s="1"/>
  <c r="C938" i="142"/>
  <c r="C939" i="142"/>
  <c r="C940" i="142"/>
  <c r="D940" i="142" s="1"/>
  <c r="C941" i="142"/>
  <c r="C942" i="142"/>
  <c r="C943" i="142"/>
  <c r="D943" i="142" s="1"/>
  <c r="C944" i="142"/>
  <c r="C945" i="142"/>
  <c r="C946" i="142"/>
  <c r="C947" i="142"/>
  <c r="C948" i="142"/>
  <c r="C949" i="142"/>
  <c r="D949" i="142" s="1"/>
  <c r="C950" i="142"/>
  <c r="C951" i="142"/>
  <c r="C952" i="142"/>
  <c r="D952" i="142" s="1"/>
  <c r="C953" i="142"/>
  <c r="C954" i="142"/>
  <c r="C955" i="142"/>
  <c r="D955" i="142" s="1"/>
  <c r="C956" i="142"/>
  <c r="C957" i="142"/>
  <c r="C958" i="142"/>
  <c r="C959" i="142"/>
  <c r="C960" i="142"/>
  <c r="C961" i="142"/>
  <c r="D961" i="142" s="1"/>
  <c r="C962" i="142"/>
  <c r="C963" i="142"/>
  <c r="C964" i="142"/>
  <c r="D964" i="142" s="1"/>
  <c r="C965" i="142"/>
  <c r="C966" i="142"/>
  <c r="C967" i="142"/>
  <c r="D967" i="142" s="1"/>
  <c r="C968" i="142"/>
  <c r="D968" i="142" s="1"/>
  <c r="C970" i="142"/>
  <c r="C971" i="142"/>
  <c r="D971" i="142" s="1"/>
  <c r="C972" i="142"/>
  <c r="C973" i="142"/>
  <c r="D973" i="142" s="1"/>
  <c r="C974" i="142"/>
  <c r="C975" i="142"/>
  <c r="C976" i="142"/>
  <c r="C977" i="142"/>
  <c r="C978" i="142"/>
  <c r="C979" i="142"/>
  <c r="D979" i="142" s="1"/>
  <c r="C980" i="142"/>
  <c r="C981" i="142"/>
  <c r="C982" i="142"/>
  <c r="C983" i="142"/>
  <c r="D983" i="142" s="1"/>
  <c r="C984" i="142"/>
  <c r="D984" i="142" s="1"/>
  <c r="C985" i="142"/>
  <c r="D985" i="142" s="1"/>
  <c r="C986" i="142"/>
  <c r="C987" i="142"/>
  <c r="D987" i="142" s="1"/>
  <c r="C988" i="142"/>
  <c r="D988" i="142" s="1"/>
  <c r="C989" i="142"/>
  <c r="C990" i="142"/>
  <c r="C991" i="142"/>
  <c r="D991" i="142" s="1"/>
  <c r="C992" i="142"/>
  <c r="C993" i="142"/>
  <c r="C994" i="142"/>
  <c r="C995" i="142"/>
  <c r="C996" i="142"/>
  <c r="C997" i="142"/>
  <c r="D997" i="142" s="1"/>
  <c r="C998" i="142"/>
  <c r="C999" i="142"/>
  <c r="C1000" i="142"/>
  <c r="C1001" i="142"/>
  <c r="D1001" i="142" s="1"/>
  <c r="C1002" i="142"/>
  <c r="C1003" i="142"/>
  <c r="D1003" i="142" s="1"/>
  <c r="C1004" i="142"/>
  <c r="C1005" i="142"/>
  <c r="C1006" i="142"/>
  <c r="C1007" i="142"/>
  <c r="C1008" i="142"/>
  <c r="C1009" i="142"/>
  <c r="D1009" i="142" s="1"/>
  <c r="C1010" i="142"/>
  <c r="C1011" i="142"/>
  <c r="C1012" i="142"/>
  <c r="C1013" i="142"/>
  <c r="C1014" i="142"/>
  <c r="C1015" i="142"/>
  <c r="D1015" i="142" s="1"/>
  <c r="C1016" i="142"/>
  <c r="D1016" i="142" s="1"/>
  <c r="C1017" i="142"/>
  <c r="C1018" i="142"/>
  <c r="C1019" i="142"/>
  <c r="D1019" i="142" s="1"/>
  <c r="C1020" i="142"/>
  <c r="C1021" i="142"/>
  <c r="D1021" i="142" s="1"/>
  <c r="C1022" i="142"/>
  <c r="C1023" i="142"/>
  <c r="C1024" i="142"/>
  <c r="C1025" i="142"/>
  <c r="C1026" i="142"/>
  <c r="C1027" i="142"/>
  <c r="D1027" i="142" s="1"/>
  <c r="C1028" i="142"/>
  <c r="C1029" i="142"/>
  <c r="C1030" i="142"/>
  <c r="C1031" i="142"/>
  <c r="D1031" i="142" s="1"/>
  <c r="C1032" i="142"/>
  <c r="D1032" i="142" s="1"/>
  <c r="C1033" i="142"/>
  <c r="D1033" i="142" s="1"/>
  <c r="C1034" i="142"/>
  <c r="D1034" i="142" s="1"/>
  <c r="C1035" i="142"/>
  <c r="C1036" i="142"/>
  <c r="D1036" i="142" s="1"/>
  <c r="C1037" i="142"/>
  <c r="D1037" i="142" s="1"/>
  <c r="C1038" i="142"/>
  <c r="C1039" i="142"/>
  <c r="D1039" i="142" s="1"/>
  <c r="C1040" i="142"/>
  <c r="D1040" i="142" s="1"/>
  <c r="C1041" i="142"/>
  <c r="C1042" i="142"/>
  <c r="C1043" i="142"/>
  <c r="C1044" i="142"/>
  <c r="C1045" i="142"/>
  <c r="D1045" i="142" s="1"/>
  <c r="C1046" i="142"/>
  <c r="C1047" i="142"/>
  <c r="D1047" i="142" s="1"/>
  <c r="C1048" i="142"/>
  <c r="D1048" i="142" s="1"/>
  <c r="C1049" i="142"/>
  <c r="C1050" i="142"/>
  <c r="C1051" i="142"/>
  <c r="D1051" i="142" s="1"/>
  <c r="C1052" i="142"/>
  <c r="D1052" i="142" s="1"/>
  <c r="C1053" i="142"/>
  <c r="C1054" i="142"/>
  <c r="C1055" i="142"/>
  <c r="D1055" i="142" s="1"/>
  <c r="C1056" i="142"/>
  <c r="D1056" i="142" s="1"/>
  <c r="C1057" i="142"/>
  <c r="D1057" i="142" s="1"/>
  <c r="C1058" i="142"/>
  <c r="D1058" i="142" s="1"/>
  <c r="C1059" i="142"/>
  <c r="C1060" i="142"/>
  <c r="C1061" i="142"/>
  <c r="C1062" i="142"/>
  <c r="C1063" i="142"/>
  <c r="D1063" i="142" s="1"/>
  <c r="C1064" i="142"/>
  <c r="D1064" i="142" s="1"/>
  <c r="C1065" i="142"/>
  <c r="D1065" i="142" s="1"/>
  <c r="C1066" i="142"/>
  <c r="C1067" i="142"/>
  <c r="D1067" i="142" s="1"/>
  <c r="C1068" i="142"/>
  <c r="C1069" i="142"/>
  <c r="C1070" i="142"/>
  <c r="D1070" i="142" s="1"/>
  <c r="C1071" i="142"/>
  <c r="C1072" i="142"/>
  <c r="C1073" i="142"/>
  <c r="C1074" i="142"/>
  <c r="C1075" i="142"/>
  <c r="D1075" i="142" s="1"/>
  <c r="C1076" i="142"/>
  <c r="C1077" i="142"/>
  <c r="D1077" i="142" s="1"/>
  <c r="C1078" i="142"/>
  <c r="C1079" i="142"/>
  <c r="D1079" i="142" s="1"/>
  <c r="C1080" i="142"/>
  <c r="C1081" i="142"/>
  <c r="D1081" i="142" s="1"/>
  <c r="C1082" i="142"/>
  <c r="D1082" i="142" s="1"/>
  <c r="C1083" i="142"/>
  <c r="D1083" i="142" s="1"/>
  <c r="C1084" i="142"/>
  <c r="C1085" i="142"/>
  <c r="D1085" i="142" s="1"/>
  <c r="C1086" i="142"/>
  <c r="C1087" i="142"/>
  <c r="D1087" i="142" s="1"/>
  <c r="C1088" i="142"/>
  <c r="D1088" i="142" s="1"/>
  <c r="C1089" i="142"/>
  <c r="C1090" i="142"/>
  <c r="C1091" i="142"/>
  <c r="C1092" i="142"/>
  <c r="D1092" i="142" s="1"/>
  <c r="C1093" i="142"/>
  <c r="D1093" i="142" s="1"/>
  <c r="C1094" i="142"/>
  <c r="C1095" i="142"/>
  <c r="D1095" i="142" s="1"/>
  <c r="C1096" i="142"/>
  <c r="C1097" i="142"/>
  <c r="D1097" i="142" s="1"/>
  <c r="C1098" i="142"/>
  <c r="C1099" i="142"/>
  <c r="C1100" i="142"/>
  <c r="D1100" i="142" s="1"/>
  <c r="C1101" i="142"/>
  <c r="D1101" i="142" s="1"/>
  <c r="C1102" i="142"/>
  <c r="C1103" i="142"/>
  <c r="D1103" i="142" s="1"/>
  <c r="C1104" i="142"/>
  <c r="D1104" i="142" s="1"/>
  <c r="C1105" i="142"/>
  <c r="D1105" i="142" s="1"/>
  <c r="C1106" i="142"/>
  <c r="D1106" i="142" s="1"/>
  <c r="C1107" i="142"/>
  <c r="D1107" i="142" s="1"/>
  <c r="C1108" i="142"/>
  <c r="D1108" i="142" s="1"/>
  <c r="C1109" i="142"/>
  <c r="D1109" i="142" s="1"/>
  <c r="C1110" i="142"/>
  <c r="D1110" i="142" s="1"/>
  <c r="C1111" i="142"/>
  <c r="D1111" i="142" s="1"/>
  <c r="C1112" i="142"/>
  <c r="D1112" i="142" s="1"/>
  <c r="C1113" i="142"/>
  <c r="D1113" i="142" s="1"/>
  <c r="C1114" i="142"/>
  <c r="C1115" i="142"/>
  <c r="C1116" i="142"/>
  <c r="D1116" i="142" s="1"/>
  <c r="C1117" i="142"/>
  <c r="D1117" i="142" s="1"/>
  <c r="C1118" i="142"/>
  <c r="D1118" i="142" s="1"/>
  <c r="C1119" i="142"/>
  <c r="D1119" i="142" s="1"/>
  <c r="C1120" i="142"/>
  <c r="D1120" i="142" s="1"/>
  <c r="AH108" i="142" s="1"/>
  <c r="C1121" i="142"/>
  <c r="D1121" i="142" s="1"/>
  <c r="C1122" i="142"/>
  <c r="D1122" i="142" s="1"/>
  <c r="C1123" i="142"/>
  <c r="D1123" i="142" s="1"/>
  <c r="C1124" i="142"/>
  <c r="C1125" i="142"/>
  <c r="D1125" i="142" s="1"/>
  <c r="C1126" i="142"/>
  <c r="D1126" i="142" s="1"/>
  <c r="C1127" i="142"/>
  <c r="C1128" i="142"/>
  <c r="D1128" i="142" s="1"/>
  <c r="C1129" i="142"/>
  <c r="D1129" i="142" s="1"/>
  <c r="C1130" i="142"/>
  <c r="C1131" i="142"/>
  <c r="D1131" i="142" s="1"/>
  <c r="C1132" i="142"/>
  <c r="C1133" i="142"/>
  <c r="D1133" i="142" s="1"/>
  <c r="C1134" i="142"/>
  <c r="D1134" i="142" s="1"/>
  <c r="C1135" i="142"/>
  <c r="D1135" i="142" s="1"/>
  <c r="C1136" i="142"/>
  <c r="D1136" i="142" s="1"/>
  <c r="C1137" i="142"/>
  <c r="C1138" i="142"/>
  <c r="D1138" i="142" s="1"/>
  <c r="C1139" i="142"/>
  <c r="C1140" i="142"/>
  <c r="C1141" i="142"/>
  <c r="C1142" i="142"/>
  <c r="D1142" i="142" s="1"/>
  <c r="C1143" i="142"/>
  <c r="D1143" i="142" s="1"/>
  <c r="C16" i="142"/>
  <c r="A1143" i="142"/>
  <c r="A1142" i="142"/>
  <c r="A1141" i="142"/>
  <c r="D1140" i="142"/>
  <c r="A1140" i="142"/>
  <c r="A1139" i="142"/>
  <c r="A1138" i="142"/>
  <c r="D1137" i="142"/>
  <c r="A1137" i="142"/>
  <c r="A1136" i="142"/>
  <c r="A1135" i="142"/>
  <c r="A1134" i="142"/>
  <c r="A1133" i="142"/>
  <c r="A1132" i="142"/>
  <c r="A1131" i="142"/>
  <c r="D1130" i="142"/>
  <c r="A1130" i="142"/>
  <c r="A1129" i="142"/>
  <c r="A1128" i="142"/>
  <c r="A1127" i="142"/>
  <c r="A1126" i="142"/>
  <c r="A1125" i="142"/>
  <c r="D1124" i="142"/>
  <c r="A1124" i="142"/>
  <c r="A1123" i="142"/>
  <c r="A1122" i="142"/>
  <c r="A1121" i="142"/>
  <c r="A1120" i="142"/>
  <c r="A1119" i="142"/>
  <c r="A1118" i="142"/>
  <c r="A1117" i="142"/>
  <c r="A1116" i="142"/>
  <c r="A1115" i="142"/>
  <c r="D1114" i="142"/>
  <c r="A1114" i="142"/>
  <c r="A1113" i="142"/>
  <c r="A1112" i="142"/>
  <c r="A1111" i="142"/>
  <c r="A1110" i="142"/>
  <c r="A1109" i="142"/>
  <c r="A1108" i="142"/>
  <c r="A1107" i="142"/>
  <c r="A1106" i="142"/>
  <c r="A1105" i="142"/>
  <c r="A1104" i="142"/>
  <c r="A1103" i="142"/>
  <c r="D1102" i="142"/>
  <c r="A1102" i="142"/>
  <c r="A1101" i="142"/>
  <c r="A1100" i="142"/>
  <c r="A1099" i="142"/>
  <c r="D1098" i="142"/>
  <c r="A1098" i="142"/>
  <c r="A1097" i="142"/>
  <c r="A1096" i="142"/>
  <c r="A1095" i="142"/>
  <c r="D1094" i="142"/>
  <c r="A1094" i="142"/>
  <c r="A1093" i="142"/>
  <c r="A1092" i="142"/>
  <c r="D1091" i="142"/>
  <c r="A1091" i="142"/>
  <c r="D1090" i="142"/>
  <c r="A1090" i="142"/>
  <c r="D1089" i="142"/>
  <c r="A1089" i="142"/>
  <c r="A1088" i="142"/>
  <c r="A1087" i="142"/>
  <c r="D1086" i="142"/>
  <c r="A1086" i="142"/>
  <c r="A1085" i="142"/>
  <c r="A1084" i="142"/>
  <c r="A1083" i="142"/>
  <c r="A1082" i="142"/>
  <c r="A1081" i="142"/>
  <c r="D1080" i="142"/>
  <c r="A1080" i="142"/>
  <c r="A1079" i="142"/>
  <c r="D1078" i="142"/>
  <c r="A1078" i="142"/>
  <c r="A1077" i="142"/>
  <c r="D1076" i="142"/>
  <c r="A1076" i="142"/>
  <c r="A1075" i="142"/>
  <c r="D1074" i="142"/>
  <c r="A1074" i="142"/>
  <c r="D1073" i="142"/>
  <c r="A1073" i="142"/>
  <c r="A1072" i="142"/>
  <c r="D1071" i="142"/>
  <c r="A1071" i="142"/>
  <c r="A1070" i="142"/>
  <c r="A1069" i="142"/>
  <c r="D1068" i="142"/>
  <c r="A1068" i="142"/>
  <c r="A1067" i="142"/>
  <c r="D1066" i="142"/>
  <c r="A1066" i="142"/>
  <c r="A1065" i="142"/>
  <c r="A1064" i="142"/>
  <c r="A1063" i="142"/>
  <c r="D1062" i="142"/>
  <c r="A1062" i="142"/>
  <c r="D1061" i="142"/>
  <c r="A1061" i="142"/>
  <c r="A1060" i="142"/>
  <c r="D1059" i="142"/>
  <c r="A1059" i="142"/>
  <c r="A1058" i="142"/>
  <c r="A1057" i="142"/>
  <c r="A1056" i="142"/>
  <c r="A1055" i="142"/>
  <c r="D1054" i="142"/>
  <c r="A1054" i="142"/>
  <c r="D1053" i="142"/>
  <c r="A1053" i="142"/>
  <c r="A1052" i="142"/>
  <c r="A1051" i="142"/>
  <c r="D1050" i="142"/>
  <c r="A1050" i="142"/>
  <c r="A1049" i="142"/>
  <c r="A1048" i="142"/>
  <c r="A1047" i="142"/>
  <c r="D1046" i="142"/>
  <c r="A1046" i="142"/>
  <c r="A1045" i="142"/>
  <c r="D1044" i="142"/>
  <c r="A1044" i="142"/>
  <c r="D1043" i="142"/>
  <c r="A1043" i="142"/>
  <c r="D1042" i="142"/>
  <c r="A1042" i="142"/>
  <c r="D1041" i="142"/>
  <c r="A1041" i="142"/>
  <c r="A1040" i="142"/>
  <c r="A1039" i="142"/>
  <c r="D1038" i="142"/>
  <c r="A1038" i="142"/>
  <c r="A1037" i="142"/>
  <c r="A1036" i="142"/>
  <c r="A1035" i="142"/>
  <c r="A1034" i="142"/>
  <c r="A1033" i="142"/>
  <c r="A1032" i="142"/>
  <c r="A1031" i="142"/>
  <c r="D1030" i="142"/>
  <c r="A1030" i="142"/>
  <c r="D1029" i="142"/>
  <c r="A1029" i="142"/>
  <c r="D1028" i="142"/>
  <c r="A1028" i="142"/>
  <c r="A1027" i="142"/>
  <c r="D1026" i="142"/>
  <c r="A1026" i="142"/>
  <c r="D1025" i="142"/>
  <c r="A1025" i="142"/>
  <c r="A1024" i="142"/>
  <c r="D1023" i="142"/>
  <c r="A1023" i="142"/>
  <c r="D1022" i="142"/>
  <c r="A1022" i="142"/>
  <c r="A1021" i="142"/>
  <c r="D1020" i="142"/>
  <c r="A1020" i="142"/>
  <c r="A1019" i="142"/>
  <c r="D1018" i="142"/>
  <c r="A1018" i="142"/>
  <c r="A1017" i="142"/>
  <c r="A1016" i="142"/>
  <c r="A1015" i="142"/>
  <c r="D1014" i="142"/>
  <c r="A1014" i="142"/>
  <c r="D1013" i="142"/>
  <c r="A1013" i="142"/>
  <c r="A1012" i="142"/>
  <c r="D1011" i="142"/>
  <c r="A1011" i="142"/>
  <c r="D1010" i="142"/>
  <c r="A1010" i="142"/>
  <c r="A1009" i="142"/>
  <c r="D1008" i="142"/>
  <c r="A1008" i="142"/>
  <c r="D1007" i="142"/>
  <c r="A1007" i="142"/>
  <c r="D1006" i="142"/>
  <c r="A1006" i="142"/>
  <c r="D1005" i="142"/>
  <c r="A1005" i="142"/>
  <c r="D1004" i="142"/>
  <c r="A1004" i="142"/>
  <c r="A1003" i="142"/>
  <c r="D1002" i="142"/>
  <c r="A1002" i="142"/>
  <c r="A1001" i="142"/>
  <c r="A1000" i="142"/>
  <c r="D999" i="142"/>
  <c r="A999" i="142"/>
  <c r="D998" i="142"/>
  <c r="A998" i="142"/>
  <c r="A997" i="142"/>
  <c r="D996" i="142"/>
  <c r="A996" i="142"/>
  <c r="D995" i="142"/>
  <c r="A995" i="142"/>
  <c r="D994" i="142"/>
  <c r="A994" i="142"/>
  <c r="D993" i="142"/>
  <c r="A993" i="142"/>
  <c r="D992" i="142"/>
  <c r="A992" i="142"/>
  <c r="A991" i="142"/>
  <c r="D990" i="142"/>
  <c r="A990" i="142"/>
  <c r="D989" i="142"/>
  <c r="A989" i="142"/>
  <c r="A988" i="142"/>
  <c r="A987" i="142"/>
  <c r="D986" i="142"/>
  <c r="A986" i="142"/>
  <c r="A985" i="142"/>
  <c r="A984" i="142"/>
  <c r="A983" i="142"/>
  <c r="D982" i="142"/>
  <c r="A982" i="142"/>
  <c r="D981" i="142"/>
  <c r="A981" i="142"/>
  <c r="D980" i="142"/>
  <c r="A980" i="142"/>
  <c r="A979" i="142"/>
  <c r="D978" i="142"/>
  <c r="A978" i="142"/>
  <c r="D977" i="142"/>
  <c r="A977" i="142"/>
  <c r="A976" i="142"/>
  <c r="D975" i="142"/>
  <c r="A975" i="142"/>
  <c r="D974" i="142"/>
  <c r="A974" i="142"/>
  <c r="A973" i="142"/>
  <c r="D972" i="142"/>
  <c r="A972" i="142"/>
  <c r="A971" i="142"/>
  <c r="D970" i="142"/>
  <c r="A970" i="142"/>
  <c r="A969" i="142"/>
  <c r="A968" i="142"/>
  <c r="A967" i="142"/>
  <c r="D966" i="142"/>
  <c r="A966" i="142"/>
  <c r="D965" i="142"/>
  <c r="A965" i="142"/>
  <c r="A964" i="142"/>
  <c r="D963" i="142"/>
  <c r="A963" i="142"/>
  <c r="D962" i="142"/>
  <c r="A962" i="142"/>
  <c r="A961" i="142"/>
  <c r="D960" i="142"/>
  <c r="A960" i="142"/>
  <c r="D959" i="142"/>
  <c r="A959" i="142"/>
  <c r="D958" i="142"/>
  <c r="A958" i="142"/>
  <c r="D957" i="142"/>
  <c r="A957" i="142"/>
  <c r="D956" i="142"/>
  <c r="A956" i="142"/>
  <c r="A955" i="142"/>
  <c r="D954" i="142"/>
  <c r="A954" i="142"/>
  <c r="A953" i="142"/>
  <c r="A952" i="142"/>
  <c r="D951" i="142"/>
  <c r="A951" i="142"/>
  <c r="D950" i="142"/>
  <c r="A950" i="142"/>
  <c r="A949" i="142"/>
  <c r="D948" i="142"/>
  <c r="A948" i="142"/>
  <c r="D947" i="142"/>
  <c r="A947" i="142"/>
  <c r="D946" i="142"/>
  <c r="A946" i="142"/>
  <c r="D945" i="142"/>
  <c r="A945" i="142"/>
  <c r="D944" i="142"/>
  <c r="A944" i="142"/>
  <c r="A943" i="142"/>
  <c r="D942" i="142"/>
  <c r="A942" i="142"/>
  <c r="D941" i="142"/>
  <c r="A941" i="142"/>
  <c r="A940" i="142"/>
  <c r="A939" i="142"/>
  <c r="D938" i="142"/>
  <c r="A938" i="142"/>
  <c r="A937" i="142"/>
  <c r="A936" i="142"/>
  <c r="D935" i="142"/>
  <c r="A935" i="142"/>
  <c r="D934" i="142"/>
  <c r="A934" i="142"/>
  <c r="D933" i="142"/>
  <c r="A933" i="142"/>
  <c r="D932" i="142"/>
  <c r="A932" i="142"/>
  <c r="A931" i="142"/>
  <c r="D930" i="142"/>
  <c r="A930" i="142"/>
  <c r="D929" i="142"/>
  <c r="A929" i="142"/>
  <c r="A928" i="142"/>
  <c r="D927" i="142"/>
  <c r="A927" i="142"/>
  <c r="D926" i="142"/>
  <c r="A926" i="142"/>
  <c r="A925" i="142"/>
  <c r="D924" i="142"/>
  <c r="A924" i="142"/>
  <c r="A923" i="142"/>
  <c r="D922" i="142"/>
  <c r="A922" i="142"/>
  <c r="A921" i="142"/>
  <c r="D920" i="142"/>
  <c r="A920" i="142"/>
  <c r="A919" i="142"/>
  <c r="D918" i="142"/>
  <c r="A918" i="142"/>
  <c r="D917" i="142"/>
  <c r="A917" i="142"/>
  <c r="A916" i="142"/>
  <c r="D915" i="142"/>
  <c r="A915" i="142"/>
  <c r="D914" i="142"/>
  <c r="A914" i="142"/>
  <c r="A913" i="142"/>
  <c r="D912" i="142"/>
  <c r="A912" i="142"/>
  <c r="D911" i="142"/>
  <c r="A911" i="142"/>
  <c r="D910" i="142"/>
  <c r="A910" i="142"/>
  <c r="D909" i="142"/>
  <c r="A909" i="142"/>
  <c r="D908" i="142"/>
  <c r="A908" i="142"/>
  <c r="A907" i="142"/>
  <c r="D906" i="142"/>
  <c r="A906" i="142"/>
  <c r="D905" i="142"/>
  <c r="A905" i="142"/>
  <c r="A904" i="142"/>
  <c r="D903" i="142"/>
  <c r="A903" i="142"/>
  <c r="D902" i="142"/>
  <c r="A902" i="142"/>
  <c r="A901" i="142"/>
  <c r="D900" i="142"/>
  <c r="A900" i="142"/>
  <c r="D899" i="142"/>
  <c r="A899" i="142"/>
  <c r="D898" i="142"/>
  <c r="A898" i="142"/>
  <c r="D897" i="142"/>
  <c r="A897" i="142"/>
  <c r="D896" i="142"/>
  <c r="A896" i="142"/>
  <c r="A895" i="142"/>
  <c r="D894" i="142"/>
  <c r="A894" i="142"/>
  <c r="D893" i="142"/>
  <c r="A893" i="142"/>
  <c r="A892" i="142"/>
  <c r="A891" i="142"/>
  <c r="D890" i="142"/>
  <c r="A890" i="142"/>
  <c r="A889" i="142"/>
  <c r="D888" i="142"/>
  <c r="A888" i="142"/>
  <c r="D887" i="142"/>
  <c r="A887" i="142"/>
  <c r="D886" i="142"/>
  <c r="A886" i="142"/>
  <c r="D885" i="142"/>
  <c r="A885" i="142"/>
  <c r="D884" i="142"/>
  <c r="A884" i="142"/>
  <c r="D883" i="142"/>
  <c r="A883" i="142"/>
  <c r="D882" i="142"/>
  <c r="A882" i="142"/>
  <c r="D881" i="142"/>
  <c r="A881" i="142"/>
  <c r="A880" i="142"/>
  <c r="D879" i="142"/>
  <c r="A879" i="142"/>
  <c r="D878" i="142"/>
  <c r="A878" i="142"/>
  <c r="D877" i="142"/>
  <c r="A877" i="142"/>
  <c r="D876" i="142"/>
  <c r="A876" i="142"/>
  <c r="A875" i="142"/>
  <c r="D874" i="142"/>
  <c r="A874" i="142"/>
  <c r="A873" i="142"/>
  <c r="D872" i="142"/>
  <c r="A872" i="142"/>
  <c r="D871" i="142"/>
  <c r="A871" i="142"/>
  <c r="D870" i="142"/>
  <c r="A870" i="142"/>
  <c r="D869" i="142"/>
  <c r="A869" i="142"/>
  <c r="A868" i="142"/>
  <c r="D867" i="142"/>
  <c r="A867" i="142"/>
  <c r="D866" i="142"/>
  <c r="A866" i="142"/>
  <c r="D865" i="142"/>
  <c r="A865" i="142"/>
  <c r="D864" i="142"/>
  <c r="A864" i="142"/>
  <c r="D863" i="142"/>
  <c r="A863" i="142"/>
  <c r="D862" i="142"/>
  <c r="A862" i="142"/>
  <c r="D861" i="142"/>
  <c r="A861" i="142"/>
  <c r="D860" i="142"/>
  <c r="A860" i="142"/>
  <c r="A859" i="142"/>
  <c r="D858" i="142"/>
  <c r="A858" i="142"/>
  <c r="A857" i="142"/>
  <c r="A856" i="142"/>
  <c r="D855" i="142"/>
  <c r="A855" i="142"/>
  <c r="D854" i="142"/>
  <c r="A854" i="142"/>
  <c r="D853" i="142"/>
  <c r="A853" i="142"/>
  <c r="D852" i="142"/>
  <c r="A852" i="142"/>
  <c r="D851" i="142"/>
  <c r="A851" i="142"/>
  <c r="D850" i="142"/>
  <c r="A850" i="142"/>
  <c r="D849" i="142"/>
  <c r="A849" i="142"/>
  <c r="D848" i="142"/>
  <c r="A848" i="142"/>
  <c r="D847" i="142"/>
  <c r="A847" i="142"/>
  <c r="D846" i="142"/>
  <c r="A846" i="142"/>
  <c r="D845" i="142"/>
  <c r="A845" i="142"/>
  <c r="A844" i="142"/>
  <c r="A843" i="142"/>
  <c r="D842" i="142"/>
  <c r="A842" i="142"/>
  <c r="A841" i="142"/>
  <c r="D840" i="142"/>
  <c r="A840" i="142"/>
  <c r="D839" i="142"/>
  <c r="A839" i="142"/>
  <c r="D838" i="142"/>
  <c r="A838" i="142"/>
  <c r="D837" i="142"/>
  <c r="A837" i="142"/>
  <c r="D836" i="142"/>
  <c r="A836" i="142"/>
  <c r="D835" i="142"/>
  <c r="A835" i="142"/>
  <c r="D834" i="142"/>
  <c r="A834" i="142"/>
  <c r="D833" i="142"/>
  <c r="A833" i="142"/>
  <c r="A832" i="142"/>
  <c r="D831" i="142"/>
  <c r="A831" i="142"/>
  <c r="D830" i="142"/>
  <c r="A830" i="142"/>
  <c r="D829" i="142"/>
  <c r="A829" i="142"/>
  <c r="D828" i="142"/>
  <c r="A828" i="142"/>
  <c r="A827" i="142"/>
  <c r="D826" i="142"/>
  <c r="A826" i="142"/>
  <c r="A825" i="142"/>
  <c r="D824" i="142"/>
  <c r="A824" i="142"/>
  <c r="D823" i="142"/>
  <c r="A823" i="142"/>
  <c r="D822" i="142"/>
  <c r="A822" i="142"/>
  <c r="D821" i="142"/>
  <c r="A821" i="142"/>
  <c r="A820" i="142"/>
  <c r="D819" i="142"/>
  <c r="A819" i="142"/>
  <c r="D818" i="142"/>
  <c r="A818" i="142"/>
  <c r="D817" i="142"/>
  <c r="A817" i="142"/>
  <c r="D816" i="142"/>
  <c r="A816" i="142"/>
  <c r="D815" i="142"/>
  <c r="A815" i="142"/>
  <c r="D814" i="142"/>
  <c r="A814" i="142"/>
  <c r="D813" i="142"/>
  <c r="A813" i="142"/>
  <c r="D812" i="142"/>
  <c r="A812" i="142"/>
  <c r="A811" i="142"/>
  <c r="D810" i="142"/>
  <c r="A810" i="142"/>
  <c r="A809" i="142"/>
  <c r="A808" i="142"/>
  <c r="D807" i="142"/>
  <c r="A807" i="142"/>
  <c r="D806" i="142"/>
  <c r="A806" i="142"/>
  <c r="D805" i="142"/>
  <c r="A805" i="142"/>
  <c r="D804" i="142"/>
  <c r="A804" i="142"/>
  <c r="D803" i="142"/>
  <c r="A803" i="142"/>
  <c r="D802" i="142"/>
  <c r="A802" i="142"/>
  <c r="D801" i="142"/>
  <c r="A801" i="142"/>
  <c r="D800" i="142"/>
  <c r="A800" i="142"/>
  <c r="D799" i="142"/>
  <c r="A799" i="142"/>
  <c r="D798" i="142"/>
  <c r="A798" i="142"/>
  <c r="D797" i="142"/>
  <c r="A797" i="142"/>
  <c r="A796" i="142"/>
  <c r="D795" i="142"/>
  <c r="A795" i="142"/>
  <c r="D794" i="142"/>
  <c r="A794" i="142"/>
  <c r="A793" i="142"/>
  <c r="D792" i="142"/>
  <c r="A792" i="142"/>
  <c r="D791" i="142"/>
  <c r="A791" i="142"/>
  <c r="D790" i="142"/>
  <c r="A790" i="142"/>
  <c r="D789" i="142"/>
  <c r="A789" i="142"/>
  <c r="D788" i="142"/>
  <c r="A788" i="142"/>
  <c r="D787" i="142"/>
  <c r="A787" i="142"/>
  <c r="D786" i="142"/>
  <c r="A786" i="142"/>
  <c r="D785" i="142"/>
  <c r="A785" i="142"/>
  <c r="A784" i="142"/>
  <c r="D783" i="142"/>
  <c r="A783" i="142"/>
  <c r="D782" i="142"/>
  <c r="A782" i="142"/>
  <c r="D781" i="142"/>
  <c r="A781" i="142"/>
  <c r="D780" i="142"/>
  <c r="A780" i="142"/>
  <c r="D779" i="142"/>
  <c r="A779" i="142"/>
  <c r="D778" i="142"/>
  <c r="A778" i="142"/>
  <c r="A777" i="142"/>
  <c r="D776" i="142"/>
  <c r="A776" i="142"/>
  <c r="D775" i="142"/>
  <c r="A775" i="142"/>
  <c r="D774" i="142"/>
  <c r="A774" i="142"/>
  <c r="D773" i="142"/>
  <c r="A773" i="142"/>
  <c r="A772" i="142"/>
  <c r="D771" i="142"/>
  <c r="A771" i="142"/>
  <c r="D770" i="142"/>
  <c r="A770" i="142"/>
  <c r="D769" i="142"/>
  <c r="A769" i="142"/>
  <c r="D768" i="142"/>
  <c r="A768" i="142"/>
  <c r="D767" i="142"/>
  <c r="A767" i="142"/>
  <c r="D766" i="142"/>
  <c r="A766" i="142"/>
  <c r="D765" i="142"/>
  <c r="A765" i="142"/>
  <c r="D764" i="142"/>
  <c r="A764" i="142"/>
  <c r="D763" i="142"/>
  <c r="A763" i="142"/>
  <c r="D762" i="142"/>
  <c r="A762" i="142"/>
  <c r="A761" i="142"/>
  <c r="A760" i="142"/>
  <c r="D759" i="142"/>
  <c r="A759" i="142"/>
  <c r="D758" i="142"/>
  <c r="A758" i="142"/>
  <c r="D757" i="142"/>
  <c r="A757" i="142"/>
  <c r="D756" i="142"/>
  <c r="A756" i="142"/>
  <c r="D755" i="142"/>
  <c r="A755" i="142"/>
  <c r="D754" i="142"/>
  <c r="A754" i="142"/>
  <c r="D753" i="142"/>
  <c r="A753" i="142"/>
  <c r="D752" i="142"/>
  <c r="A752" i="142"/>
  <c r="D751" i="142"/>
  <c r="A751" i="142"/>
  <c r="D750" i="142"/>
  <c r="A750" i="142"/>
  <c r="D749" i="142"/>
  <c r="A749" i="142"/>
  <c r="A748" i="142"/>
  <c r="D747" i="142"/>
  <c r="A747" i="142"/>
  <c r="D746" i="142"/>
  <c r="A746" i="142"/>
  <c r="A745" i="142"/>
  <c r="D744" i="142"/>
  <c r="A744" i="142"/>
  <c r="D743" i="142"/>
  <c r="A743" i="142"/>
  <c r="D742" i="142"/>
  <c r="A742" i="142"/>
  <c r="D741" i="142"/>
  <c r="A741" i="142"/>
  <c r="D740" i="142"/>
  <c r="A740" i="142"/>
  <c r="D739" i="142"/>
  <c r="A739" i="142"/>
  <c r="D738" i="142"/>
  <c r="A738" i="142"/>
  <c r="D737" i="142"/>
  <c r="A737" i="142"/>
  <c r="A736" i="142"/>
  <c r="D735" i="142"/>
  <c r="A735" i="142"/>
  <c r="D734" i="142"/>
  <c r="A734" i="142"/>
  <c r="D733" i="142"/>
  <c r="A733" i="142"/>
  <c r="D732" i="142"/>
  <c r="A732" i="142"/>
  <c r="D731" i="142"/>
  <c r="A731" i="142"/>
  <c r="D730" i="142"/>
  <c r="A730" i="142"/>
  <c r="A729" i="142"/>
  <c r="D728" i="142"/>
  <c r="A728" i="142"/>
  <c r="D727" i="142"/>
  <c r="A727" i="142"/>
  <c r="D726" i="142"/>
  <c r="A726" i="142"/>
  <c r="D725" i="142"/>
  <c r="A725" i="142"/>
  <c r="A724" i="142"/>
  <c r="D723" i="142"/>
  <c r="A723" i="142"/>
  <c r="D722" i="142"/>
  <c r="A722" i="142"/>
  <c r="D721" i="142"/>
  <c r="A721" i="142"/>
  <c r="D720" i="142"/>
  <c r="A720" i="142"/>
  <c r="D719" i="142"/>
  <c r="A719" i="142"/>
  <c r="D718" i="142"/>
  <c r="A718" i="142"/>
  <c r="D717" i="142"/>
  <c r="A717" i="142"/>
  <c r="D716" i="142"/>
  <c r="A716" i="142"/>
  <c r="D715" i="142"/>
  <c r="A715" i="142"/>
  <c r="D714" i="142"/>
  <c r="A714" i="142"/>
  <c r="A713" i="142"/>
  <c r="A712" i="142"/>
  <c r="D711" i="142"/>
  <c r="A711" i="142"/>
  <c r="D710" i="142"/>
  <c r="A710" i="142"/>
  <c r="D709" i="142"/>
  <c r="A709" i="142"/>
  <c r="D708" i="142"/>
  <c r="A708" i="142"/>
  <c r="D707" i="142"/>
  <c r="A707" i="142"/>
  <c r="D706" i="142"/>
  <c r="A706" i="142"/>
  <c r="D705" i="142"/>
  <c r="A705" i="142"/>
  <c r="D704" i="142"/>
  <c r="A704" i="142"/>
  <c r="D703" i="142"/>
  <c r="A703" i="142"/>
  <c r="D702" i="142"/>
  <c r="A702" i="142"/>
  <c r="D701" i="142"/>
  <c r="A701" i="142"/>
  <c r="A700" i="142"/>
  <c r="D699" i="142"/>
  <c r="A699" i="142"/>
  <c r="D698" i="142"/>
  <c r="A698" i="142"/>
  <c r="A697" i="142"/>
  <c r="D696" i="142"/>
  <c r="A696" i="142"/>
  <c r="D695" i="142"/>
  <c r="A695" i="142"/>
  <c r="D694" i="142"/>
  <c r="A694" i="142"/>
  <c r="D693" i="142"/>
  <c r="A693" i="142"/>
  <c r="D692" i="142"/>
  <c r="A692" i="142"/>
  <c r="D691" i="142"/>
  <c r="A691" i="142"/>
  <c r="D690" i="142"/>
  <c r="A690" i="142"/>
  <c r="D689" i="142"/>
  <c r="A689" i="142"/>
  <c r="A688" i="142"/>
  <c r="D687" i="142"/>
  <c r="A687" i="142"/>
  <c r="D686" i="142"/>
  <c r="A686" i="142"/>
  <c r="D685" i="142"/>
  <c r="A685" i="142"/>
  <c r="D684" i="142"/>
  <c r="A684" i="142"/>
  <c r="D683" i="142"/>
  <c r="A683" i="142"/>
  <c r="D682" i="142"/>
  <c r="A682" i="142"/>
  <c r="A681" i="142"/>
  <c r="D680" i="142"/>
  <c r="A680" i="142"/>
  <c r="D679" i="142"/>
  <c r="A679" i="142"/>
  <c r="D678" i="142"/>
  <c r="A678" i="142"/>
  <c r="D677" i="142"/>
  <c r="A677" i="142"/>
  <c r="A676" i="142"/>
  <c r="D675" i="142"/>
  <c r="A675" i="142"/>
  <c r="D674" i="142"/>
  <c r="A674" i="142"/>
  <c r="D673" i="142"/>
  <c r="A673" i="142"/>
  <c r="D672" i="142"/>
  <c r="A672" i="142"/>
  <c r="D671" i="142"/>
  <c r="A671" i="142"/>
  <c r="D670" i="142"/>
  <c r="A670" i="142"/>
  <c r="D669" i="142"/>
  <c r="A669" i="142"/>
  <c r="D668" i="142"/>
  <c r="A668" i="142"/>
  <c r="D667" i="142"/>
  <c r="A667" i="142"/>
  <c r="D666" i="142"/>
  <c r="A666" i="142"/>
  <c r="A665" i="142"/>
  <c r="A664" i="142"/>
  <c r="D663" i="142"/>
  <c r="A663" i="142"/>
  <c r="D662" i="142"/>
  <c r="A662" i="142"/>
  <c r="D661" i="142"/>
  <c r="A661" i="142"/>
  <c r="D660" i="142"/>
  <c r="A660" i="142"/>
  <c r="D659" i="142"/>
  <c r="A659" i="142"/>
  <c r="D658" i="142"/>
  <c r="A658" i="142"/>
  <c r="D657" i="142"/>
  <c r="A657" i="142"/>
  <c r="D656" i="142"/>
  <c r="A656" i="142"/>
  <c r="D655" i="142"/>
  <c r="A655" i="142"/>
  <c r="D654" i="142"/>
  <c r="A654" i="142"/>
  <c r="D653" i="142"/>
  <c r="A653" i="142"/>
  <c r="A652" i="142"/>
  <c r="D651" i="142"/>
  <c r="A651" i="142"/>
  <c r="D650" i="142"/>
  <c r="A650" i="142"/>
  <c r="A649" i="142"/>
  <c r="D648" i="142"/>
  <c r="A648" i="142"/>
  <c r="D647" i="142"/>
  <c r="A647" i="142"/>
  <c r="D646" i="142"/>
  <c r="A646" i="142"/>
  <c r="D645" i="142"/>
  <c r="A645" i="142"/>
  <c r="D644" i="142"/>
  <c r="A644" i="142"/>
  <c r="D643" i="142"/>
  <c r="A643" i="142"/>
  <c r="D642" i="142"/>
  <c r="A642" i="142"/>
  <c r="D641" i="142"/>
  <c r="A641" i="142"/>
  <c r="A640" i="142"/>
  <c r="D639" i="142"/>
  <c r="A639" i="142"/>
  <c r="D638" i="142"/>
  <c r="A638" i="142"/>
  <c r="D637" i="142"/>
  <c r="A637" i="142"/>
  <c r="D636" i="142"/>
  <c r="A636" i="142"/>
  <c r="D635" i="142"/>
  <c r="A635" i="142"/>
  <c r="D634" i="142"/>
  <c r="A634" i="142"/>
  <c r="A633" i="142"/>
  <c r="D632" i="142"/>
  <c r="A632" i="142"/>
  <c r="D631" i="142"/>
  <c r="A631" i="142"/>
  <c r="D630" i="142"/>
  <c r="A630" i="142"/>
  <c r="D629" i="142"/>
  <c r="A629" i="142"/>
  <c r="A628" i="142"/>
  <c r="D627" i="142"/>
  <c r="A627" i="142"/>
  <c r="D626" i="142"/>
  <c r="A626" i="142"/>
  <c r="D625" i="142"/>
  <c r="A625" i="142"/>
  <c r="D624" i="142"/>
  <c r="A624" i="142"/>
  <c r="D623" i="142"/>
  <c r="A623" i="142"/>
  <c r="D622" i="142"/>
  <c r="A622" i="142"/>
  <c r="D621" i="142"/>
  <c r="A621" i="142"/>
  <c r="D620" i="142"/>
  <c r="A620" i="142"/>
  <c r="D619" i="142"/>
  <c r="A619" i="142"/>
  <c r="D618" i="142"/>
  <c r="A618" i="142"/>
  <c r="A617" i="142"/>
  <c r="A616" i="142"/>
  <c r="D615" i="142"/>
  <c r="A615" i="142"/>
  <c r="D614" i="142"/>
  <c r="A614" i="142"/>
  <c r="D613" i="142"/>
  <c r="A613" i="142"/>
  <c r="D612" i="142"/>
  <c r="A612" i="142"/>
  <c r="D611" i="142"/>
  <c r="A611" i="142"/>
  <c r="D610" i="142"/>
  <c r="A610" i="142"/>
  <c r="D609" i="142"/>
  <c r="A609" i="142"/>
  <c r="D608" i="142"/>
  <c r="A608" i="142"/>
  <c r="D607" i="142"/>
  <c r="A607" i="142"/>
  <c r="D606" i="142"/>
  <c r="A606" i="142"/>
  <c r="D605" i="142"/>
  <c r="A605" i="142"/>
  <c r="A604" i="142"/>
  <c r="D603" i="142"/>
  <c r="A603" i="142"/>
  <c r="D602" i="142"/>
  <c r="A602" i="142"/>
  <c r="A601" i="142"/>
  <c r="D600" i="142"/>
  <c r="A600" i="142"/>
  <c r="D599" i="142"/>
  <c r="A599" i="142"/>
  <c r="D598" i="142"/>
  <c r="A598" i="142"/>
  <c r="D597" i="142"/>
  <c r="A597" i="142"/>
  <c r="D596" i="142"/>
  <c r="A596" i="142"/>
  <c r="D595" i="142"/>
  <c r="A595" i="142"/>
  <c r="D594" i="142"/>
  <c r="A594" i="142"/>
  <c r="D593" i="142"/>
  <c r="A593" i="142"/>
  <c r="A592" i="142"/>
  <c r="D591" i="142"/>
  <c r="A591" i="142"/>
  <c r="D590" i="142"/>
  <c r="A590" i="142"/>
  <c r="D589" i="142"/>
  <c r="A589" i="142"/>
  <c r="D588" i="142"/>
  <c r="A588" i="142"/>
  <c r="D587" i="142"/>
  <c r="A587" i="142"/>
  <c r="D586" i="142"/>
  <c r="A586" i="142"/>
  <c r="A585" i="142"/>
  <c r="D584" i="142"/>
  <c r="A584" i="142"/>
  <c r="D583" i="142"/>
  <c r="A583" i="142"/>
  <c r="D582" i="142"/>
  <c r="A582" i="142"/>
  <c r="D581" i="142"/>
  <c r="A581" i="142"/>
  <c r="A580" i="142"/>
  <c r="D579" i="142"/>
  <c r="A579" i="142"/>
  <c r="D578" i="142"/>
  <c r="A578" i="142"/>
  <c r="D577" i="142"/>
  <c r="A577" i="142"/>
  <c r="D576" i="142"/>
  <c r="A576" i="142"/>
  <c r="D575" i="142"/>
  <c r="A575" i="142"/>
  <c r="D574" i="142"/>
  <c r="A574" i="142"/>
  <c r="D573" i="142"/>
  <c r="A573" i="142"/>
  <c r="D572" i="142"/>
  <c r="A572" i="142"/>
  <c r="D571" i="142"/>
  <c r="A571" i="142"/>
  <c r="D570" i="142"/>
  <c r="A570" i="142"/>
  <c r="A569" i="142"/>
  <c r="A568" i="142"/>
  <c r="D567" i="142"/>
  <c r="A567" i="142"/>
  <c r="D566" i="142"/>
  <c r="A566" i="142"/>
  <c r="D565" i="142"/>
  <c r="A565" i="142"/>
  <c r="D564" i="142"/>
  <c r="A564" i="142"/>
  <c r="D563" i="142"/>
  <c r="A563" i="142"/>
  <c r="D562" i="142"/>
  <c r="A562" i="142"/>
  <c r="D561" i="142"/>
  <c r="A561" i="142"/>
  <c r="D560" i="142"/>
  <c r="A560" i="142"/>
  <c r="D559" i="142"/>
  <c r="A559" i="142"/>
  <c r="D558" i="142"/>
  <c r="A558" i="142"/>
  <c r="D557" i="142"/>
  <c r="A557" i="142"/>
  <c r="A556" i="142"/>
  <c r="D555" i="142"/>
  <c r="A555" i="142"/>
  <c r="D554" i="142"/>
  <c r="A554" i="142"/>
  <c r="A553" i="142"/>
  <c r="D552" i="142"/>
  <c r="A552" i="142"/>
  <c r="D551" i="142"/>
  <c r="A551" i="142"/>
  <c r="D550" i="142"/>
  <c r="A550" i="142"/>
  <c r="D549" i="142"/>
  <c r="A549" i="142"/>
  <c r="D548" i="142"/>
  <c r="A548" i="142"/>
  <c r="D547" i="142"/>
  <c r="A547" i="142"/>
  <c r="D546" i="142"/>
  <c r="A546" i="142"/>
  <c r="D545" i="142"/>
  <c r="A545" i="142"/>
  <c r="A544" i="142"/>
  <c r="D543" i="142"/>
  <c r="A543" i="142"/>
  <c r="D542" i="142"/>
  <c r="A542" i="142"/>
  <c r="D541" i="142"/>
  <c r="A541" i="142"/>
  <c r="D540" i="142"/>
  <c r="A540" i="142"/>
  <c r="D539" i="142"/>
  <c r="A539" i="142"/>
  <c r="D538" i="142"/>
  <c r="A538" i="142"/>
  <c r="A537" i="142"/>
  <c r="D536" i="142"/>
  <c r="A536" i="142"/>
  <c r="D535" i="142"/>
  <c r="A535" i="142"/>
  <c r="D534" i="142"/>
  <c r="A534" i="142"/>
  <c r="D533" i="142"/>
  <c r="A533" i="142"/>
  <c r="A532" i="142"/>
  <c r="D531" i="142"/>
  <c r="A531" i="142"/>
  <c r="D530" i="142"/>
  <c r="A530" i="142"/>
  <c r="D529" i="142"/>
  <c r="A529" i="142"/>
  <c r="D528" i="142"/>
  <c r="A528" i="142"/>
  <c r="D527" i="142"/>
  <c r="A527" i="142"/>
  <c r="D526" i="142"/>
  <c r="A526" i="142"/>
  <c r="D525" i="142"/>
  <c r="A525" i="142"/>
  <c r="D524" i="142"/>
  <c r="A524" i="142"/>
  <c r="D523" i="142"/>
  <c r="A523" i="142"/>
  <c r="D522" i="142"/>
  <c r="A522" i="142"/>
  <c r="A521" i="142"/>
  <c r="A520" i="142"/>
  <c r="D519" i="142"/>
  <c r="A519" i="142"/>
  <c r="D518" i="142"/>
  <c r="A518" i="142"/>
  <c r="D517" i="142"/>
  <c r="A517" i="142"/>
  <c r="D516" i="142"/>
  <c r="A516" i="142"/>
  <c r="D515" i="142"/>
  <c r="A515" i="142"/>
  <c r="D514" i="142"/>
  <c r="A514" i="142"/>
  <c r="D513" i="142"/>
  <c r="A513" i="142"/>
  <c r="D512" i="142"/>
  <c r="A512" i="142"/>
  <c r="D511" i="142"/>
  <c r="A511" i="142"/>
  <c r="D510" i="142"/>
  <c r="A510" i="142"/>
  <c r="D509" i="142"/>
  <c r="A509" i="142"/>
  <c r="A508" i="142"/>
  <c r="D507" i="142"/>
  <c r="A507" i="142"/>
  <c r="D506" i="142"/>
  <c r="A506" i="142"/>
  <c r="A505" i="142"/>
  <c r="D504" i="142"/>
  <c r="A504" i="142"/>
  <c r="D503" i="142"/>
  <c r="A503" i="142"/>
  <c r="D502" i="142"/>
  <c r="A502" i="142"/>
  <c r="D501" i="142"/>
  <c r="A501" i="142"/>
  <c r="D500" i="142"/>
  <c r="A500" i="142"/>
  <c r="D499" i="142"/>
  <c r="A499" i="142"/>
  <c r="D498" i="142"/>
  <c r="A498" i="142"/>
  <c r="D497" i="142"/>
  <c r="A497" i="142"/>
  <c r="A496" i="142"/>
  <c r="D495" i="142"/>
  <c r="A495" i="142"/>
  <c r="D494" i="142"/>
  <c r="A494" i="142"/>
  <c r="D493" i="142"/>
  <c r="A493" i="142"/>
  <c r="D492" i="142"/>
  <c r="A492" i="142"/>
  <c r="D491" i="142"/>
  <c r="A491" i="142"/>
  <c r="D490" i="142"/>
  <c r="A490" i="142"/>
  <c r="A489" i="142"/>
  <c r="D488" i="142"/>
  <c r="A488" i="142"/>
  <c r="D487" i="142"/>
  <c r="A487" i="142"/>
  <c r="D486" i="142"/>
  <c r="A486" i="142"/>
  <c r="D485" i="142"/>
  <c r="A485" i="142"/>
  <c r="A484" i="142"/>
  <c r="D483" i="142"/>
  <c r="A483" i="142"/>
  <c r="D482" i="142"/>
  <c r="A482" i="142"/>
  <c r="D481" i="142"/>
  <c r="A481" i="142"/>
  <c r="D480" i="142"/>
  <c r="A480" i="142"/>
  <c r="D479" i="142"/>
  <c r="A479" i="142"/>
  <c r="D478" i="142"/>
  <c r="A478" i="142"/>
  <c r="D477" i="142"/>
  <c r="A477" i="142"/>
  <c r="D476" i="142"/>
  <c r="A476" i="142"/>
  <c r="D475" i="142"/>
  <c r="A475" i="142"/>
  <c r="D474" i="142"/>
  <c r="A474" i="142"/>
  <c r="A473" i="142"/>
  <c r="A472" i="142"/>
  <c r="D471" i="142"/>
  <c r="A471" i="142"/>
  <c r="D470" i="142"/>
  <c r="A470" i="142"/>
  <c r="D469" i="142"/>
  <c r="A469" i="142"/>
  <c r="D468" i="142"/>
  <c r="A468" i="142"/>
  <c r="D467" i="142"/>
  <c r="A467" i="142"/>
  <c r="D466" i="142"/>
  <c r="A466" i="142"/>
  <c r="D465" i="142"/>
  <c r="A465" i="142"/>
  <c r="D464" i="142"/>
  <c r="A464" i="142"/>
  <c r="D463" i="142"/>
  <c r="A463" i="142"/>
  <c r="D462" i="142"/>
  <c r="A462" i="142"/>
  <c r="D461" i="142"/>
  <c r="A461" i="142"/>
  <c r="A460" i="142"/>
  <c r="D459" i="142"/>
  <c r="A459" i="142"/>
  <c r="D458" i="142"/>
  <c r="A458" i="142"/>
  <c r="A457" i="142"/>
  <c r="D456" i="142"/>
  <c r="A456" i="142"/>
  <c r="D455" i="142"/>
  <c r="A455" i="142"/>
  <c r="D454" i="142"/>
  <c r="A454" i="142"/>
  <c r="D453" i="142"/>
  <c r="A453" i="142"/>
  <c r="D452" i="142"/>
  <c r="A452" i="142"/>
  <c r="D451" i="142"/>
  <c r="A451" i="142"/>
  <c r="D450" i="142"/>
  <c r="A450" i="142"/>
  <c r="D449" i="142"/>
  <c r="A449" i="142"/>
  <c r="A448" i="142"/>
  <c r="D447" i="142"/>
  <c r="A447" i="142"/>
  <c r="D446" i="142"/>
  <c r="A446" i="142"/>
  <c r="D445" i="142"/>
  <c r="A445" i="142"/>
  <c r="D444" i="142"/>
  <c r="A444" i="142"/>
  <c r="D443" i="142"/>
  <c r="A443" i="142"/>
  <c r="D442" i="142"/>
  <c r="A442" i="142"/>
  <c r="A441" i="142"/>
  <c r="D440" i="142"/>
  <c r="A440" i="142"/>
  <c r="D439" i="142"/>
  <c r="A439" i="142"/>
  <c r="D438" i="142"/>
  <c r="A438" i="142"/>
  <c r="D437" i="142"/>
  <c r="A437" i="142"/>
  <c r="A436" i="142"/>
  <c r="D435" i="142"/>
  <c r="A435" i="142"/>
  <c r="D434" i="142"/>
  <c r="A434" i="142"/>
  <c r="D433" i="142"/>
  <c r="A433" i="142"/>
  <c r="D432" i="142"/>
  <c r="A432" i="142"/>
  <c r="D431" i="142"/>
  <c r="A431" i="142"/>
  <c r="D430" i="142"/>
  <c r="A430" i="142"/>
  <c r="D429" i="142"/>
  <c r="A429" i="142"/>
  <c r="D428" i="142"/>
  <c r="A428" i="142"/>
  <c r="D427" i="142"/>
  <c r="A427" i="142"/>
  <c r="D426" i="142"/>
  <c r="A426" i="142"/>
  <c r="A425" i="142"/>
  <c r="A424" i="142"/>
  <c r="D423" i="142"/>
  <c r="A423" i="142"/>
  <c r="D422" i="142"/>
  <c r="A422" i="142"/>
  <c r="D421" i="142"/>
  <c r="A421" i="142"/>
  <c r="D420" i="142"/>
  <c r="A420" i="142"/>
  <c r="D419" i="142"/>
  <c r="A419" i="142"/>
  <c r="D418" i="142"/>
  <c r="A418" i="142"/>
  <c r="D417" i="142"/>
  <c r="A417" i="142"/>
  <c r="D416" i="142"/>
  <c r="A416" i="142"/>
  <c r="D415" i="142"/>
  <c r="A415" i="142"/>
  <c r="D414" i="142"/>
  <c r="A414" i="142"/>
  <c r="D413" i="142"/>
  <c r="A413" i="142"/>
  <c r="A412" i="142"/>
  <c r="D411" i="142"/>
  <c r="A411" i="142"/>
  <c r="D410" i="142"/>
  <c r="A410" i="142"/>
  <c r="A409" i="142"/>
  <c r="D408" i="142"/>
  <c r="A408" i="142"/>
  <c r="D407" i="142"/>
  <c r="A407" i="142"/>
  <c r="D406" i="142"/>
  <c r="A406" i="142"/>
  <c r="D405" i="142"/>
  <c r="A405" i="142"/>
  <c r="D404" i="142"/>
  <c r="A404" i="142"/>
  <c r="D403" i="142"/>
  <c r="A403" i="142"/>
  <c r="D402" i="142"/>
  <c r="A402" i="142"/>
  <c r="D401" i="142"/>
  <c r="A401" i="142"/>
  <c r="A400" i="142"/>
  <c r="D399" i="142"/>
  <c r="A399" i="142"/>
  <c r="D398" i="142"/>
  <c r="A398" i="142"/>
  <c r="D397" i="142"/>
  <c r="A397" i="142"/>
  <c r="D396" i="142"/>
  <c r="A396" i="142"/>
  <c r="D395" i="142"/>
  <c r="A395" i="142"/>
  <c r="D394" i="142"/>
  <c r="A394" i="142"/>
  <c r="A393" i="142"/>
  <c r="D392" i="142"/>
  <c r="A392" i="142"/>
  <c r="D391" i="142"/>
  <c r="A391" i="142"/>
  <c r="D390" i="142"/>
  <c r="A390" i="142"/>
  <c r="D389" i="142"/>
  <c r="A389" i="142"/>
  <c r="A388" i="142"/>
  <c r="D387" i="142"/>
  <c r="A387" i="142"/>
  <c r="D386" i="142"/>
  <c r="A386" i="142"/>
  <c r="D385" i="142"/>
  <c r="A385" i="142"/>
  <c r="D384" i="142"/>
  <c r="A384" i="142"/>
  <c r="D383" i="142"/>
  <c r="A383" i="142"/>
  <c r="D382" i="142"/>
  <c r="A382" i="142"/>
  <c r="D381" i="142"/>
  <c r="A381" i="142"/>
  <c r="D380" i="142"/>
  <c r="A380" i="142"/>
  <c r="D379" i="142"/>
  <c r="A379" i="142"/>
  <c r="D378" i="142"/>
  <c r="A378" i="142"/>
  <c r="A377" i="142"/>
  <c r="A376" i="142"/>
  <c r="D375" i="142"/>
  <c r="A375" i="142"/>
  <c r="D374" i="142"/>
  <c r="A374" i="142"/>
  <c r="D373" i="142"/>
  <c r="A373" i="142"/>
  <c r="D372" i="142"/>
  <c r="A372" i="142"/>
  <c r="D371" i="142"/>
  <c r="A371" i="142"/>
  <c r="D370" i="142"/>
  <c r="A370" i="142"/>
  <c r="D369" i="142"/>
  <c r="A369" i="142"/>
  <c r="D368" i="142"/>
  <c r="A368" i="142"/>
  <c r="D367" i="142"/>
  <c r="A367" i="142"/>
  <c r="D366" i="142"/>
  <c r="A366" i="142"/>
  <c r="D365" i="142"/>
  <c r="A365" i="142"/>
  <c r="A364" i="142"/>
  <c r="D363" i="142"/>
  <c r="A363" i="142"/>
  <c r="D362" i="142"/>
  <c r="A362" i="142"/>
  <c r="A361" i="142"/>
  <c r="D360" i="142"/>
  <c r="A360" i="142"/>
  <c r="D359" i="142"/>
  <c r="A359" i="142"/>
  <c r="D358" i="142"/>
  <c r="A358" i="142"/>
  <c r="D357" i="142"/>
  <c r="A357" i="142"/>
  <c r="D356" i="142"/>
  <c r="A356" i="142"/>
  <c r="D355" i="142"/>
  <c r="A355" i="142"/>
  <c r="D354" i="142"/>
  <c r="A354" i="142"/>
  <c r="D353" i="142"/>
  <c r="A353" i="142"/>
  <c r="A352" i="142"/>
  <c r="D351" i="142"/>
  <c r="A351" i="142"/>
  <c r="D350" i="142"/>
  <c r="A350" i="142"/>
  <c r="D349" i="142"/>
  <c r="A349" i="142"/>
  <c r="D348" i="142"/>
  <c r="A348" i="142"/>
  <c r="D347" i="142"/>
  <c r="A347" i="142"/>
  <c r="D346" i="142"/>
  <c r="A346" i="142"/>
  <c r="A345" i="142"/>
  <c r="D344" i="142"/>
  <c r="A344" i="142"/>
  <c r="D343" i="142"/>
  <c r="A343" i="142"/>
  <c r="D342" i="142"/>
  <c r="A342" i="142"/>
  <c r="D341" i="142"/>
  <c r="A341" i="142"/>
  <c r="A340" i="142"/>
  <c r="D339" i="142"/>
  <c r="A339" i="142"/>
  <c r="D338" i="142"/>
  <c r="A338" i="142"/>
  <c r="D337" i="142"/>
  <c r="A337" i="142"/>
  <c r="D336" i="142"/>
  <c r="A336" i="142"/>
  <c r="D335" i="142"/>
  <c r="A335" i="142"/>
  <c r="D334" i="142"/>
  <c r="A334" i="142"/>
  <c r="D333" i="142"/>
  <c r="A333" i="142"/>
  <c r="D332" i="142"/>
  <c r="A332" i="142"/>
  <c r="D331" i="142"/>
  <c r="A331" i="142"/>
  <c r="D330" i="142"/>
  <c r="A330" i="142"/>
  <c r="A329" i="142"/>
  <c r="A328" i="142"/>
  <c r="D327" i="142"/>
  <c r="A327" i="142"/>
  <c r="D326" i="142"/>
  <c r="A326" i="142"/>
  <c r="D325" i="142"/>
  <c r="A325" i="142"/>
  <c r="D324" i="142"/>
  <c r="A324" i="142"/>
  <c r="D323" i="142"/>
  <c r="A323" i="142"/>
  <c r="D322" i="142"/>
  <c r="A322" i="142"/>
  <c r="D321" i="142"/>
  <c r="A321" i="142"/>
  <c r="D320" i="142"/>
  <c r="A320" i="142"/>
  <c r="D319" i="142"/>
  <c r="A319" i="142"/>
  <c r="D318" i="142"/>
  <c r="A318" i="142"/>
  <c r="D317" i="142"/>
  <c r="A317" i="142"/>
  <c r="A316" i="142"/>
  <c r="D315" i="142"/>
  <c r="A315" i="142"/>
  <c r="D314" i="142"/>
  <c r="A314" i="142"/>
  <c r="A313" i="142"/>
  <c r="D312" i="142"/>
  <c r="A312" i="142"/>
  <c r="D311" i="142"/>
  <c r="A311" i="142"/>
  <c r="D310" i="142"/>
  <c r="A310" i="142"/>
  <c r="D309" i="142"/>
  <c r="A309" i="142"/>
  <c r="D308" i="142"/>
  <c r="A308" i="142"/>
  <c r="D307" i="142"/>
  <c r="A307" i="142"/>
  <c r="D306" i="142"/>
  <c r="A306" i="142"/>
  <c r="D305" i="142"/>
  <c r="A305" i="142"/>
  <c r="A304" i="142"/>
  <c r="D303" i="142"/>
  <c r="A303" i="142"/>
  <c r="D302" i="142"/>
  <c r="A302" i="142"/>
  <c r="D301" i="142"/>
  <c r="A301" i="142"/>
  <c r="D300" i="142"/>
  <c r="A300" i="142"/>
  <c r="D299" i="142"/>
  <c r="A299" i="142"/>
  <c r="D298" i="142"/>
  <c r="A298" i="142"/>
  <c r="A297" i="142"/>
  <c r="D296" i="142"/>
  <c r="A296" i="142"/>
  <c r="D295" i="142"/>
  <c r="A295" i="142"/>
  <c r="D294" i="142"/>
  <c r="A294" i="142"/>
  <c r="D293" i="142"/>
  <c r="A293" i="142"/>
  <c r="A292" i="142"/>
  <c r="D291" i="142"/>
  <c r="A291" i="142"/>
  <c r="D290" i="142"/>
  <c r="A290" i="142"/>
  <c r="D289" i="142"/>
  <c r="A289" i="142"/>
  <c r="D288" i="142"/>
  <c r="A288" i="142"/>
  <c r="D287" i="142"/>
  <c r="A287" i="142"/>
  <c r="D286" i="142"/>
  <c r="A286" i="142"/>
  <c r="D285" i="142"/>
  <c r="A285" i="142"/>
  <c r="D284" i="142"/>
  <c r="A284" i="142"/>
  <c r="D283" i="142"/>
  <c r="A283" i="142"/>
  <c r="D282" i="142"/>
  <c r="A282" i="142"/>
  <c r="A281" i="142"/>
  <c r="A280" i="142"/>
  <c r="D279" i="142"/>
  <c r="A279" i="142"/>
  <c r="D278" i="142"/>
  <c r="A278" i="142"/>
  <c r="D277" i="142"/>
  <c r="A277" i="142"/>
  <c r="D276" i="142"/>
  <c r="A276" i="142"/>
  <c r="D275" i="142"/>
  <c r="A275" i="142"/>
  <c r="D274" i="142"/>
  <c r="A274" i="142"/>
  <c r="D273" i="142"/>
  <c r="A273" i="142"/>
  <c r="D272" i="142"/>
  <c r="A272" i="142"/>
  <c r="D271" i="142"/>
  <c r="A271" i="142"/>
  <c r="D270" i="142"/>
  <c r="A270" i="142"/>
  <c r="D269" i="142"/>
  <c r="A269" i="142"/>
  <c r="A268" i="142"/>
  <c r="D267" i="142"/>
  <c r="A267" i="142"/>
  <c r="D266" i="142"/>
  <c r="A266" i="142"/>
  <c r="A265" i="142"/>
  <c r="D264" i="142"/>
  <c r="A264" i="142"/>
  <c r="D263" i="142"/>
  <c r="A263" i="142"/>
  <c r="D262" i="142"/>
  <c r="A262" i="142"/>
  <c r="D261" i="142"/>
  <c r="A261" i="142"/>
  <c r="D260" i="142"/>
  <c r="A260" i="142"/>
  <c r="D259" i="142"/>
  <c r="A259" i="142"/>
  <c r="D258" i="142"/>
  <c r="A258" i="142"/>
  <c r="D257" i="142"/>
  <c r="A257" i="142"/>
  <c r="A256" i="142"/>
  <c r="D255" i="142"/>
  <c r="A255" i="142"/>
  <c r="D254" i="142"/>
  <c r="A254" i="142"/>
  <c r="D253" i="142"/>
  <c r="A253" i="142"/>
  <c r="D252" i="142"/>
  <c r="A252" i="142"/>
  <c r="D251" i="142"/>
  <c r="A251" i="142"/>
  <c r="D250" i="142"/>
  <c r="A250" i="142"/>
  <c r="A249" i="142"/>
  <c r="D248" i="142"/>
  <c r="A248" i="142"/>
  <c r="D247" i="142"/>
  <c r="A247" i="142"/>
  <c r="D246" i="142"/>
  <c r="A246" i="142"/>
  <c r="D245" i="142"/>
  <c r="A245" i="142"/>
  <c r="A244" i="142"/>
  <c r="D243" i="142"/>
  <c r="A243" i="142"/>
  <c r="D242" i="142"/>
  <c r="A242" i="142"/>
  <c r="D241" i="142"/>
  <c r="A241" i="142"/>
  <c r="D240" i="142"/>
  <c r="A240" i="142"/>
  <c r="D239" i="142"/>
  <c r="A239" i="142"/>
  <c r="D238" i="142"/>
  <c r="A238" i="142"/>
  <c r="D237" i="142"/>
  <c r="A237" i="142"/>
  <c r="D236" i="142"/>
  <c r="A236" i="142"/>
  <c r="D235" i="142"/>
  <c r="A235" i="142"/>
  <c r="D234" i="142"/>
  <c r="A234" i="142"/>
  <c r="A233" i="142"/>
  <c r="A232" i="142"/>
  <c r="D231" i="142"/>
  <c r="A231" i="142"/>
  <c r="D230" i="142"/>
  <c r="A230" i="142"/>
  <c r="D229" i="142"/>
  <c r="A229" i="142"/>
  <c r="D228" i="142"/>
  <c r="A228" i="142"/>
  <c r="D227" i="142"/>
  <c r="A227" i="142"/>
  <c r="D226" i="142"/>
  <c r="A226" i="142"/>
  <c r="D225" i="142"/>
  <c r="A225" i="142"/>
  <c r="D224" i="142"/>
  <c r="A224" i="142"/>
  <c r="D223" i="142"/>
  <c r="A223" i="142"/>
  <c r="D222" i="142"/>
  <c r="A222" i="142"/>
  <c r="D221" i="142"/>
  <c r="A221" i="142"/>
  <c r="A220" i="142"/>
  <c r="D219" i="142"/>
  <c r="A219" i="142"/>
  <c r="D218" i="142"/>
  <c r="A218" i="142"/>
  <c r="A217" i="142"/>
  <c r="D216" i="142"/>
  <c r="A216" i="142"/>
  <c r="D215" i="142"/>
  <c r="A215" i="142"/>
  <c r="D214" i="142"/>
  <c r="A214" i="142"/>
  <c r="D213" i="142"/>
  <c r="A213" i="142"/>
  <c r="D212" i="142"/>
  <c r="A212" i="142"/>
  <c r="D211" i="142"/>
  <c r="A211" i="142"/>
  <c r="D210" i="142"/>
  <c r="A210" i="142"/>
  <c r="D209" i="142"/>
  <c r="A209" i="142"/>
  <c r="A208" i="142"/>
  <c r="D207" i="142"/>
  <c r="A207" i="142"/>
  <c r="D206" i="142"/>
  <c r="A206" i="142"/>
  <c r="D205" i="142"/>
  <c r="A205" i="142"/>
  <c r="D204" i="142"/>
  <c r="A204" i="142"/>
  <c r="D203" i="142"/>
  <c r="A203" i="142"/>
  <c r="D202" i="142"/>
  <c r="A202" i="142"/>
  <c r="A201" i="142"/>
  <c r="D200" i="142"/>
  <c r="A200" i="142"/>
  <c r="D199" i="142"/>
  <c r="A199" i="142"/>
  <c r="D198" i="142"/>
  <c r="A198" i="142"/>
  <c r="D197" i="142"/>
  <c r="A197" i="142"/>
  <c r="A196" i="142"/>
  <c r="D195" i="142"/>
  <c r="A195" i="142"/>
  <c r="D194" i="142"/>
  <c r="A194" i="142"/>
  <c r="D193" i="142"/>
  <c r="A193" i="142"/>
  <c r="D192" i="142"/>
  <c r="A192" i="142"/>
  <c r="D191" i="142"/>
  <c r="A191" i="142"/>
  <c r="D190" i="142"/>
  <c r="A190" i="142"/>
  <c r="D189" i="142"/>
  <c r="A189" i="142"/>
  <c r="D188" i="142"/>
  <c r="A188" i="142"/>
  <c r="D187" i="142"/>
  <c r="A187" i="142"/>
  <c r="D186" i="142"/>
  <c r="A186" i="142"/>
  <c r="A185" i="142"/>
  <c r="A184" i="142"/>
  <c r="D183" i="142"/>
  <c r="A183" i="142"/>
  <c r="D182" i="142"/>
  <c r="A182" i="142"/>
  <c r="D181" i="142"/>
  <c r="A181" i="142"/>
  <c r="D180" i="142"/>
  <c r="A180" i="142"/>
  <c r="D179" i="142"/>
  <c r="A179" i="142"/>
  <c r="D178" i="142"/>
  <c r="A178" i="142"/>
  <c r="D177" i="142"/>
  <c r="A177" i="142"/>
  <c r="D176" i="142"/>
  <c r="A176" i="142"/>
  <c r="D175" i="142"/>
  <c r="A175" i="142"/>
  <c r="D174" i="142"/>
  <c r="A174" i="142"/>
  <c r="D173" i="142"/>
  <c r="A173" i="142"/>
  <c r="A172" i="142"/>
  <c r="D171" i="142"/>
  <c r="A171" i="142"/>
  <c r="D170" i="142"/>
  <c r="A170" i="142"/>
  <c r="A169" i="142"/>
  <c r="D168" i="142"/>
  <c r="A168" i="142"/>
  <c r="D167" i="142"/>
  <c r="A167" i="142"/>
  <c r="D166" i="142"/>
  <c r="A166" i="142"/>
  <c r="D165" i="142"/>
  <c r="A165" i="142"/>
  <c r="D164" i="142"/>
  <c r="A164" i="142"/>
  <c r="D163" i="142"/>
  <c r="A163" i="142"/>
  <c r="D162" i="142"/>
  <c r="A162" i="142"/>
  <c r="D161" i="142"/>
  <c r="A161" i="142"/>
  <c r="A160" i="142"/>
  <c r="D159" i="142"/>
  <c r="A159" i="142"/>
  <c r="D158" i="142"/>
  <c r="A158" i="142"/>
  <c r="D157" i="142"/>
  <c r="A157" i="142"/>
  <c r="D156" i="142"/>
  <c r="A156" i="142"/>
  <c r="D155" i="142"/>
  <c r="A155" i="142"/>
  <c r="D154" i="142"/>
  <c r="A154" i="142"/>
  <c r="A153" i="142"/>
  <c r="D152" i="142"/>
  <c r="A152" i="142"/>
  <c r="D151" i="142"/>
  <c r="A151" i="142"/>
  <c r="D150" i="142"/>
  <c r="A150" i="142"/>
  <c r="D149" i="142"/>
  <c r="A149" i="142"/>
  <c r="A148" i="142"/>
  <c r="D147" i="142"/>
  <c r="A147" i="142"/>
  <c r="D146" i="142"/>
  <c r="A146" i="142"/>
  <c r="D145" i="142"/>
  <c r="A145" i="142"/>
  <c r="D144" i="142"/>
  <c r="A144" i="142"/>
  <c r="D143" i="142"/>
  <c r="A143" i="142"/>
  <c r="D142" i="142"/>
  <c r="A142" i="142"/>
  <c r="D141" i="142"/>
  <c r="A141" i="142"/>
  <c r="D140" i="142"/>
  <c r="A140" i="142"/>
  <c r="D139" i="142"/>
  <c r="A139" i="142"/>
  <c r="D138" i="142"/>
  <c r="A138" i="142"/>
  <c r="A137" i="142"/>
  <c r="D136" i="142"/>
  <c r="AH26" i="142" s="1"/>
  <c r="A136" i="142"/>
  <c r="D135" i="142"/>
  <c r="A135" i="142"/>
  <c r="D134" i="142"/>
  <c r="A134" i="142"/>
  <c r="D133" i="142"/>
  <c r="A133" i="142"/>
  <c r="D132" i="142"/>
  <c r="A132" i="142"/>
  <c r="D131" i="142"/>
  <c r="A131" i="142"/>
  <c r="D130" i="142"/>
  <c r="A130" i="142"/>
  <c r="D129" i="142"/>
  <c r="A129" i="142"/>
  <c r="D128" i="142"/>
  <c r="A128" i="142"/>
  <c r="D127" i="142"/>
  <c r="A127" i="142"/>
  <c r="D126" i="142"/>
  <c r="A126" i="142"/>
  <c r="D125" i="142"/>
  <c r="A125" i="142"/>
  <c r="D124" i="142"/>
  <c r="AH25" i="142" s="1"/>
  <c r="A124" i="142"/>
  <c r="D123" i="142"/>
  <c r="A123" i="142"/>
  <c r="D122" i="142"/>
  <c r="A122" i="142"/>
  <c r="A121" i="142"/>
  <c r="D120" i="142"/>
  <c r="A120" i="142"/>
  <c r="D119" i="142"/>
  <c r="A119" i="142"/>
  <c r="D118" i="142"/>
  <c r="A118" i="142"/>
  <c r="D117" i="142"/>
  <c r="A117" i="142"/>
  <c r="D116" i="142"/>
  <c r="A116" i="142"/>
  <c r="D115" i="142"/>
  <c r="A115" i="142"/>
  <c r="D114" i="142"/>
  <c r="A114" i="142"/>
  <c r="D113" i="142"/>
  <c r="A113" i="142"/>
  <c r="D112" i="142"/>
  <c r="AH24" i="142" s="1"/>
  <c r="A112" i="142"/>
  <c r="D111" i="142"/>
  <c r="A111" i="142"/>
  <c r="D110" i="142"/>
  <c r="A110" i="142"/>
  <c r="D109" i="142"/>
  <c r="A109" i="142"/>
  <c r="S108" i="142"/>
  <c r="D108" i="142"/>
  <c r="A108" i="142"/>
  <c r="D107" i="142"/>
  <c r="A107" i="142"/>
  <c r="D106" i="142"/>
  <c r="A106" i="142"/>
  <c r="A105" i="142"/>
  <c r="D104" i="142"/>
  <c r="A104" i="142"/>
  <c r="D103" i="142"/>
  <c r="A103" i="142"/>
  <c r="D102" i="142"/>
  <c r="A102" i="142"/>
  <c r="D101" i="142"/>
  <c r="A101" i="142"/>
  <c r="A100" i="142"/>
  <c r="D99" i="142"/>
  <c r="A99" i="142"/>
  <c r="D98" i="142"/>
  <c r="A98" i="142"/>
  <c r="D97" i="142"/>
  <c r="A97" i="142"/>
  <c r="D96" i="142"/>
  <c r="A96" i="142"/>
  <c r="D95" i="142"/>
  <c r="A95" i="142"/>
  <c r="D94" i="142"/>
  <c r="A94" i="142"/>
  <c r="D93" i="142"/>
  <c r="A93" i="142"/>
  <c r="D92" i="142"/>
  <c r="A92" i="142"/>
  <c r="D91" i="142"/>
  <c r="A91" i="142"/>
  <c r="D90" i="142"/>
  <c r="A90" i="142"/>
  <c r="A89" i="142"/>
  <c r="A88" i="142"/>
  <c r="D87" i="142"/>
  <c r="A87" i="142"/>
  <c r="D86" i="142"/>
  <c r="A86" i="142"/>
  <c r="D85" i="142"/>
  <c r="A85" i="142"/>
  <c r="D84" i="142"/>
  <c r="A84" i="142"/>
  <c r="D83" i="142"/>
  <c r="A83" i="142"/>
  <c r="D82" i="142"/>
  <c r="A82" i="142"/>
  <c r="D81" i="142"/>
  <c r="A81" i="142"/>
  <c r="D80" i="142"/>
  <c r="A80" i="142"/>
  <c r="D79" i="142"/>
  <c r="A79" i="142"/>
  <c r="D78" i="142"/>
  <c r="A78" i="142"/>
  <c r="D77" i="142"/>
  <c r="A77" i="142"/>
  <c r="A76" i="142"/>
  <c r="D75" i="142"/>
  <c r="A75" i="142"/>
  <c r="D74" i="142"/>
  <c r="A74" i="142"/>
  <c r="A73" i="142"/>
  <c r="D72" i="142"/>
  <c r="A72" i="142"/>
  <c r="D71" i="142"/>
  <c r="A71" i="142"/>
  <c r="D70" i="142"/>
  <c r="A70" i="142"/>
  <c r="D69" i="142"/>
  <c r="A69" i="142"/>
  <c r="D68" i="142"/>
  <c r="A68" i="142"/>
  <c r="D67" i="142"/>
  <c r="A67" i="142"/>
  <c r="D66" i="142"/>
  <c r="A66" i="142"/>
  <c r="D65" i="142"/>
  <c r="A65" i="142"/>
  <c r="A64" i="142"/>
  <c r="D63" i="142"/>
  <c r="A63" i="142"/>
  <c r="D62" i="142"/>
  <c r="A62" i="142"/>
  <c r="D61" i="142"/>
  <c r="A61" i="142"/>
  <c r="D60" i="142"/>
  <c r="A60" i="142"/>
  <c r="D59" i="142"/>
  <c r="A59" i="142"/>
  <c r="S58" i="142"/>
  <c r="D58" i="142"/>
  <c r="A58" i="142"/>
  <c r="A57" i="142"/>
  <c r="D56" i="142"/>
  <c r="A56" i="142"/>
  <c r="S55" i="142"/>
  <c r="D55" i="142"/>
  <c r="A55" i="142"/>
  <c r="D54" i="142"/>
  <c r="A54" i="142"/>
  <c r="D53" i="142"/>
  <c r="A53" i="142"/>
  <c r="S52" i="142"/>
  <c r="A52" i="142"/>
  <c r="S51" i="142"/>
  <c r="D51" i="142"/>
  <c r="A51" i="142"/>
  <c r="D50" i="142"/>
  <c r="A50" i="142"/>
  <c r="D49" i="142"/>
  <c r="A49" i="142"/>
  <c r="D48" i="142"/>
  <c r="A48" i="142"/>
  <c r="D47" i="142"/>
  <c r="A47" i="142"/>
  <c r="D46" i="142"/>
  <c r="A46" i="142"/>
  <c r="D45" i="142"/>
  <c r="A45" i="142"/>
  <c r="S44" i="142"/>
  <c r="D44" i="142"/>
  <c r="A44" i="142"/>
  <c r="D43" i="142"/>
  <c r="A43" i="142"/>
  <c r="S42" i="142"/>
  <c r="D42" i="142"/>
  <c r="A42" i="142"/>
  <c r="A41" i="142"/>
  <c r="S40" i="142"/>
  <c r="A40" i="142"/>
  <c r="S39" i="142"/>
  <c r="D39" i="142"/>
  <c r="A39" i="142"/>
  <c r="D38" i="142"/>
  <c r="A38" i="142"/>
  <c r="D37" i="142"/>
  <c r="A37" i="142"/>
  <c r="D36" i="142"/>
  <c r="A36" i="142"/>
  <c r="D35" i="142"/>
  <c r="A35" i="142"/>
  <c r="D34" i="142"/>
  <c r="A34" i="142"/>
  <c r="D33" i="142"/>
  <c r="A33" i="142"/>
  <c r="S32" i="142"/>
  <c r="D32" i="142"/>
  <c r="A32" i="142"/>
  <c r="S31" i="142"/>
  <c r="D31" i="142"/>
  <c r="A31" i="142"/>
  <c r="AH30" i="142"/>
  <c r="S30" i="142"/>
  <c r="D30" i="142"/>
  <c r="A30" i="142"/>
  <c r="S29" i="142"/>
  <c r="D29" i="142"/>
  <c r="A29" i="142"/>
  <c r="S28" i="142"/>
  <c r="D28" i="142"/>
  <c r="AH17" i="142" s="1"/>
  <c r="A28" i="142"/>
  <c r="S27" i="142"/>
  <c r="D27" i="142"/>
  <c r="A27" i="142"/>
  <c r="D26" i="142"/>
  <c r="A26" i="142"/>
  <c r="A25" i="142"/>
  <c r="D24" i="142"/>
  <c r="A24" i="142"/>
  <c r="D23" i="142"/>
  <c r="A23" i="142"/>
  <c r="S22" i="142"/>
  <c r="D22" i="142"/>
  <c r="A22" i="142"/>
  <c r="D21" i="142"/>
  <c r="A21" i="142"/>
  <c r="AH20" i="142"/>
  <c r="S20" i="142"/>
  <c r="D20" i="142"/>
  <c r="A20" i="142"/>
  <c r="AH19" i="142"/>
  <c r="S19" i="142"/>
  <c r="D19" i="142"/>
  <c r="A19" i="142"/>
  <c r="AH18" i="142"/>
  <c r="S18" i="142"/>
  <c r="D18" i="142"/>
  <c r="A18" i="142"/>
  <c r="S17" i="142"/>
  <c r="D17" i="142"/>
  <c r="A17" i="142"/>
  <c r="S16" i="142"/>
  <c r="D16" i="142"/>
  <c r="AH16" i="142" s="1"/>
  <c r="A16" i="142"/>
  <c r="T121" i="151"/>
  <c r="X121" i="151"/>
  <c r="AA121" i="151"/>
  <c r="V121" i="151"/>
  <c r="Y121" i="151"/>
  <c r="Z121" i="151"/>
  <c r="D811" i="142" l="1"/>
  <c r="AC76" i="151" s="1"/>
  <c r="D1115" i="142"/>
  <c r="D1127" i="142"/>
  <c r="D891" i="142"/>
  <c r="D939" i="142"/>
  <c r="D1035" i="142"/>
  <c r="D969" i="142"/>
  <c r="AA95" i="142" s="1"/>
  <c r="B14" i="148"/>
  <c r="D41" i="142"/>
  <c r="D57" i="142"/>
  <c r="D169" i="142"/>
  <c r="D361" i="142"/>
  <c r="D553" i="142"/>
  <c r="D745" i="142"/>
  <c r="S84" i="142"/>
  <c r="D153" i="142"/>
  <c r="D729" i="142"/>
  <c r="D121" i="142"/>
  <c r="D329" i="142"/>
  <c r="D521" i="142"/>
  <c r="D953" i="142"/>
  <c r="AC88" i="151" s="1"/>
  <c r="D1017" i="142"/>
  <c r="D313" i="142"/>
  <c r="D297" i="142"/>
  <c r="D489" i="142"/>
  <c r="D681" i="142"/>
  <c r="D873" i="142"/>
  <c r="D89" i="142"/>
  <c r="D649" i="142"/>
  <c r="D425" i="142"/>
  <c r="D617" i="142"/>
  <c r="D1049" i="142"/>
  <c r="D73" i="142"/>
  <c r="D217" i="142"/>
  <c r="S82" i="142"/>
  <c r="D1139" i="142"/>
  <c r="B14" i="147"/>
  <c r="B14" i="144"/>
  <c r="B14" i="145"/>
  <c r="AC101" i="151"/>
  <c r="AC95" i="151"/>
  <c r="AC91" i="151"/>
  <c r="AC87" i="151"/>
  <c r="AC85" i="151"/>
  <c r="AC83" i="151"/>
  <c r="AC78" i="151"/>
  <c r="AC75" i="151"/>
  <c r="B14" i="146"/>
  <c r="B14" i="149"/>
  <c r="D1096" i="142"/>
  <c r="S105" i="142"/>
  <c r="D1084" i="142"/>
  <c r="AH105" i="142" s="1"/>
  <c r="S103" i="142"/>
  <c r="D1060" i="142"/>
  <c r="AH103" i="142" s="1"/>
  <c r="D928" i="142"/>
  <c r="S90" i="142"/>
  <c r="D904" i="142"/>
  <c r="AH90" i="142" s="1"/>
  <c r="S86" i="142"/>
  <c r="D856" i="142"/>
  <c r="S77" i="142"/>
  <c r="D748" i="142"/>
  <c r="AH77" i="142" s="1"/>
  <c r="S75" i="142"/>
  <c r="D724" i="142"/>
  <c r="AH75" i="142" s="1"/>
  <c r="S73" i="142"/>
  <c r="D700" i="142"/>
  <c r="AH73" i="142" s="1"/>
  <c r="S72" i="142"/>
  <c r="D688" i="142"/>
  <c r="AH72" i="142" s="1"/>
  <c r="S71" i="142"/>
  <c r="D676" i="142"/>
  <c r="AH71" i="142" s="1"/>
  <c r="S69" i="142"/>
  <c r="D652" i="142"/>
  <c r="AH69" i="142" s="1"/>
  <c r="S48" i="142"/>
  <c r="D400" i="142"/>
  <c r="AH48" i="142" s="1"/>
  <c r="S34" i="142"/>
  <c r="D232" i="142"/>
  <c r="AH34" i="142" s="1"/>
  <c r="S33" i="142"/>
  <c r="D220" i="142"/>
  <c r="AH33" i="142" s="1"/>
  <c r="D76" i="142"/>
  <c r="AH21" i="142" s="1"/>
  <c r="S21" i="142"/>
  <c r="S56" i="142"/>
  <c r="S62" i="142"/>
  <c r="S70" i="142"/>
  <c r="S94" i="142"/>
  <c r="S97" i="142"/>
  <c r="S109" i="142"/>
  <c r="D1132" i="142"/>
  <c r="AH109" i="142" s="1"/>
  <c r="D1072" i="142"/>
  <c r="S96" i="142"/>
  <c r="D976" i="142"/>
  <c r="AH96" i="142" s="1"/>
  <c r="S79" i="142"/>
  <c r="D772" i="142"/>
  <c r="AH79" i="142" s="1"/>
  <c r="S74" i="142"/>
  <c r="D712" i="142"/>
  <c r="AH74" i="142" s="1"/>
  <c r="S68" i="142"/>
  <c r="D640" i="142"/>
  <c r="AH68" i="142" s="1"/>
  <c r="S67" i="142"/>
  <c r="D628" i="142"/>
  <c r="AH67" i="142" s="1"/>
  <c r="S66" i="142"/>
  <c r="D616" i="142"/>
  <c r="AH66" i="142" s="1"/>
  <c r="S65" i="142"/>
  <c r="D604" i="142"/>
  <c r="AH65" i="142" s="1"/>
  <c r="S47" i="142"/>
  <c r="D388" i="142"/>
  <c r="AH47" i="142" s="1"/>
  <c r="S46" i="142"/>
  <c r="D376" i="142"/>
  <c r="AH46" i="142" s="1"/>
  <c r="S41" i="142"/>
  <c r="D316" i="142"/>
  <c r="AH41" i="142" s="1"/>
  <c r="S35" i="142"/>
  <c r="D244" i="142"/>
  <c r="AH35" i="142" s="1"/>
  <c r="S36" i="142"/>
  <c r="S50" i="142"/>
  <c r="S81" i="142"/>
  <c r="D820" i="142"/>
  <c r="S76" i="142"/>
  <c r="S88" i="142"/>
  <c r="D880" i="142"/>
  <c r="AH88" i="142" s="1"/>
  <c r="S61" i="142"/>
  <c r="S23" i="142"/>
  <c r="S49" i="142"/>
  <c r="S80" i="142"/>
  <c r="S54" i="142"/>
  <c r="S60" i="142"/>
  <c r="S93" i="142"/>
  <c r="S45" i="142"/>
  <c r="S87" i="142"/>
  <c r="D868" i="142"/>
  <c r="S53" i="142"/>
  <c r="S59" i="142"/>
  <c r="S85" i="142"/>
  <c r="D844" i="142"/>
  <c r="AH85" i="142" s="1"/>
  <c r="S64" i="142"/>
  <c r="S99" i="142"/>
  <c r="D1012" i="142"/>
  <c r="S78" i="142"/>
  <c r="S89" i="142"/>
  <c r="S95" i="142"/>
  <c r="S100" i="142"/>
  <c r="D1024" i="142"/>
  <c r="S38" i="142"/>
  <c r="S43" i="142"/>
  <c r="S98" i="142"/>
  <c r="D1000" i="142"/>
  <c r="AH98" i="142" s="1"/>
  <c r="S37" i="142"/>
  <c r="S57" i="142"/>
  <c r="S63" i="142"/>
  <c r="D1069" i="142"/>
  <c r="D1099" i="142"/>
  <c r="D1141" i="142"/>
  <c r="AH81" i="142"/>
  <c r="AH84" i="142"/>
  <c r="AH89" i="142"/>
  <c r="AH92" i="142"/>
  <c r="AH93" i="142"/>
  <c r="AH102" i="142"/>
  <c r="S92" i="142"/>
  <c r="AH91" i="142"/>
  <c r="AH94" i="142"/>
  <c r="AH101" i="142"/>
  <c r="AH107" i="142"/>
  <c r="AH82" i="142"/>
  <c r="AH97" i="142"/>
  <c r="S101" i="142"/>
  <c r="D1143" i="141"/>
  <c r="A1143" i="141"/>
  <c r="D1142" i="141"/>
  <c r="A1142" i="141"/>
  <c r="D1141" i="141"/>
  <c r="A1141" i="141"/>
  <c r="D1140" i="141"/>
  <c r="A1140" i="141"/>
  <c r="D1139" i="141"/>
  <c r="A1139" i="141"/>
  <c r="D1138" i="141"/>
  <c r="A1138" i="141"/>
  <c r="D1137" i="141"/>
  <c r="A1137" i="141"/>
  <c r="D1136" i="141"/>
  <c r="A1136" i="141"/>
  <c r="D1135" i="141"/>
  <c r="A1135" i="141"/>
  <c r="D1134" i="141"/>
  <c r="A1134" i="141"/>
  <c r="D1133" i="141"/>
  <c r="A1133" i="141"/>
  <c r="D1132" i="141"/>
  <c r="AH109" i="141" s="1"/>
  <c r="A1132" i="141"/>
  <c r="D1131" i="141"/>
  <c r="A1131" i="141"/>
  <c r="D1130" i="141"/>
  <c r="A1130" i="141"/>
  <c r="D1129" i="141"/>
  <c r="A1129" i="141"/>
  <c r="D1128" i="141"/>
  <c r="A1128" i="141"/>
  <c r="D1127" i="141"/>
  <c r="A1127" i="141"/>
  <c r="D1126" i="141"/>
  <c r="A1126" i="141"/>
  <c r="D1125" i="141"/>
  <c r="A1125" i="141"/>
  <c r="D1124" i="141"/>
  <c r="A1124" i="141"/>
  <c r="D1123" i="141"/>
  <c r="A1123" i="141"/>
  <c r="D1122" i="141"/>
  <c r="A1122" i="141"/>
  <c r="D1121" i="141"/>
  <c r="A1121" i="141"/>
  <c r="D1120" i="141"/>
  <c r="AH108" i="141" s="1"/>
  <c r="A1120" i="141"/>
  <c r="D1119" i="141"/>
  <c r="A1119" i="141"/>
  <c r="D1118" i="141"/>
  <c r="A1118" i="141"/>
  <c r="D1117" i="141"/>
  <c r="A1117" i="141"/>
  <c r="D1116" i="141"/>
  <c r="A1116" i="141"/>
  <c r="D1115" i="141"/>
  <c r="A1115" i="141"/>
  <c r="D1114" i="141"/>
  <c r="A1114" i="141"/>
  <c r="D1113" i="141"/>
  <c r="A1113" i="141"/>
  <c r="D1112" i="141"/>
  <c r="A1112" i="141"/>
  <c r="D1111" i="141"/>
  <c r="A1111" i="141"/>
  <c r="D1110" i="141"/>
  <c r="A1110" i="141"/>
  <c r="D1109" i="141"/>
  <c r="A1109" i="141"/>
  <c r="D1108" i="141"/>
  <c r="A1108" i="141"/>
  <c r="D1107" i="141"/>
  <c r="A1107" i="141"/>
  <c r="D1106" i="141"/>
  <c r="A1106" i="141"/>
  <c r="D1105" i="141"/>
  <c r="A1105" i="141"/>
  <c r="D1104" i="141"/>
  <c r="A1104" i="141"/>
  <c r="D1103" i="141"/>
  <c r="A1103" i="141"/>
  <c r="D1102" i="141"/>
  <c r="A1102" i="141"/>
  <c r="D1101" i="141"/>
  <c r="A1101" i="141"/>
  <c r="D1100" i="141"/>
  <c r="A1100" i="141"/>
  <c r="D1099" i="141"/>
  <c r="A1099" i="141"/>
  <c r="D1098" i="141"/>
  <c r="A1098" i="141"/>
  <c r="D1097" i="141"/>
  <c r="A1097" i="141"/>
  <c r="D1096" i="141"/>
  <c r="A1096" i="141"/>
  <c r="D1095" i="141"/>
  <c r="A1095" i="141"/>
  <c r="D1094" i="141"/>
  <c r="A1094" i="141"/>
  <c r="D1093" i="141"/>
  <c r="A1093" i="141"/>
  <c r="D1092" i="141"/>
  <c r="A1092" i="141"/>
  <c r="D1091" i="141"/>
  <c r="A1091" i="141"/>
  <c r="D1090" i="141"/>
  <c r="A1090" i="141"/>
  <c r="D1089" i="141"/>
  <c r="A1089" i="141"/>
  <c r="D1088" i="141"/>
  <c r="A1088" i="141"/>
  <c r="D1087" i="141"/>
  <c r="A1087" i="141"/>
  <c r="D1086" i="141"/>
  <c r="A1086" i="141"/>
  <c r="D1085" i="141"/>
  <c r="A1085" i="141"/>
  <c r="D1084" i="141"/>
  <c r="AH105" i="141" s="1"/>
  <c r="A1084" i="141"/>
  <c r="D1083" i="141"/>
  <c r="A1083" i="141"/>
  <c r="D1082" i="141"/>
  <c r="A1082" i="141"/>
  <c r="D1081" i="141"/>
  <c r="A1081" i="141"/>
  <c r="D1080" i="141"/>
  <c r="A1080" i="141"/>
  <c r="D1079" i="141"/>
  <c r="A1079" i="141"/>
  <c r="D1078" i="141"/>
  <c r="A1078" i="141"/>
  <c r="D1077" i="141"/>
  <c r="A1077" i="141"/>
  <c r="D1076" i="141"/>
  <c r="A1076" i="141"/>
  <c r="D1075" i="141"/>
  <c r="A1075" i="141"/>
  <c r="D1074" i="141"/>
  <c r="A1074" i="141"/>
  <c r="D1073" i="141"/>
  <c r="A1073" i="141"/>
  <c r="D1072" i="141"/>
  <c r="A1072" i="141"/>
  <c r="D1071" i="141"/>
  <c r="A1071" i="141"/>
  <c r="D1070" i="141"/>
  <c r="A1070" i="141"/>
  <c r="D1069" i="141"/>
  <c r="A1069" i="141"/>
  <c r="D1068" i="141"/>
  <c r="A1068" i="141"/>
  <c r="D1067" i="141"/>
  <c r="A1067" i="141"/>
  <c r="D1066" i="141"/>
  <c r="A1066" i="141"/>
  <c r="D1065" i="141"/>
  <c r="A1065" i="141"/>
  <c r="D1064" i="141"/>
  <c r="A1064" i="141"/>
  <c r="D1063" i="141"/>
  <c r="A1063" i="141"/>
  <c r="D1062" i="141"/>
  <c r="A1062" i="141"/>
  <c r="D1061" i="141"/>
  <c r="A1061" i="141"/>
  <c r="D1060" i="141"/>
  <c r="A1060" i="141"/>
  <c r="D1059" i="141"/>
  <c r="A1059" i="141"/>
  <c r="D1058" i="141"/>
  <c r="A1058" i="141"/>
  <c r="D1057" i="141"/>
  <c r="A1057" i="141"/>
  <c r="D1056" i="141"/>
  <c r="A1056" i="141"/>
  <c r="D1055" i="141"/>
  <c r="A1055" i="141"/>
  <c r="D1054" i="141"/>
  <c r="A1054" i="141"/>
  <c r="D1053" i="141"/>
  <c r="A1053" i="141"/>
  <c r="D1052" i="141"/>
  <c r="A1052" i="141"/>
  <c r="D1051" i="141"/>
  <c r="A1051" i="141"/>
  <c r="D1050" i="141"/>
  <c r="A1050" i="141"/>
  <c r="D1049" i="141"/>
  <c r="A1049" i="141"/>
  <c r="D1048" i="141"/>
  <c r="A1048" i="141"/>
  <c r="D1047" i="141"/>
  <c r="A1047" i="141"/>
  <c r="D1046" i="141"/>
  <c r="A1046" i="141"/>
  <c r="D1045" i="141"/>
  <c r="A1045" i="141"/>
  <c r="D1044" i="141"/>
  <c r="A1044" i="141"/>
  <c r="D1043" i="141"/>
  <c r="A1043" i="141"/>
  <c r="D1042" i="141"/>
  <c r="A1042" i="141"/>
  <c r="D1041" i="141"/>
  <c r="A1041" i="141"/>
  <c r="D1040" i="141"/>
  <c r="A1040" i="141"/>
  <c r="D1039" i="141"/>
  <c r="A1039" i="141"/>
  <c r="D1038" i="141"/>
  <c r="A1038" i="141"/>
  <c r="D1037" i="141"/>
  <c r="A1037" i="141"/>
  <c r="D1036" i="141"/>
  <c r="A1036" i="141"/>
  <c r="D1035" i="141"/>
  <c r="A1035" i="141"/>
  <c r="D1034" i="141"/>
  <c r="A1034" i="141"/>
  <c r="D1033" i="141"/>
  <c r="A1033" i="141"/>
  <c r="D1032" i="141"/>
  <c r="A1032" i="141"/>
  <c r="D1031" i="141"/>
  <c r="A1031" i="141"/>
  <c r="D1030" i="141"/>
  <c r="A1030" i="141"/>
  <c r="D1029" i="141"/>
  <c r="A1029" i="141"/>
  <c r="D1028" i="141"/>
  <c r="A1028" i="141"/>
  <c r="D1027" i="141"/>
  <c r="A1027" i="141"/>
  <c r="D1026" i="141"/>
  <c r="A1026" i="141"/>
  <c r="D1025" i="141"/>
  <c r="A1025" i="141"/>
  <c r="D1024" i="141"/>
  <c r="A1024" i="141"/>
  <c r="D1023" i="141"/>
  <c r="A1023" i="141"/>
  <c r="D1022" i="141"/>
  <c r="A1022" i="141"/>
  <c r="D1021" i="141"/>
  <c r="A1021" i="141"/>
  <c r="D1020" i="141"/>
  <c r="A1020" i="141"/>
  <c r="D1019" i="141"/>
  <c r="A1019" i="141"/>
  <c r="D1018" i="141"/>
  <c r="A1018" i="141"/>
  <c r="D1017" i="141"/>
  <c r="A1017" i="141"/>
  <c r="D1016" i="141"/>
  <c r="A1016" i="141"/>
  <c r="D1015" i="141"/>
  <c r="A1015" i="141"/>
  <c r="D1014" i="141"/>
  <c r="A1014" i="141"/>
  <c r="D1013" i="141"/>
  <c r="A1013" i="141"/>
  <c r="D1012" i="141"/>
  <c r="A1012" i="141"/>
  <c r="D1011" i="141"/>
  <c r="A1011" i="141"/>
  <c r="D1010" i="141"/>
  <c r="A1010" i="141"/>
  <c r="D1009" i="141"/>
  <c r="A1009" i="141"/>
  <c r="D1008" i="141"/>
  <c r="A1008" i="141"/>
  <c r="D1007" i="141"/>
  <c r="A1007" i="141"/>
  <c r="D1006" i="141"/>
  <c r="A1006" i="141"/>
  <c r="D1005" i="141"/>
  <c r="A1005" i="141"/>
  <c r="D1004" i="141"/>
  <c r="A1004" i="141"/>
  <c r="D1003" i="141"/>
  <c r="A1003" i="141"/>
  <c r="D1002" i="141"/>
  <c r="A1002" i="141"/>
  <c r="D1001" i="141"/>
  <c r="A1001" i="141"/>
  <c r="D1000" i="141"/>
  <c r="A1000" i="141"/>
  <c r="D999" i="141"/>
  <c r="A999" i="141"/>
  <c r="D998" i="141"/>
  <c r="A998" i="141"/>
  <c r="D997" i="141"/>
  <c r="A997" i="141"/>
  <c r="D996" i="141"/>
  <c r="A996" i="141"/>
  <c r="D995" i="141"/>
  <c r="A995" i="141"/>
  <c r="D994" i="141"/>
  <c r="A994" i="141"/>
  <c r="D993" i="141"/>
  <c r="A993" i="141"/>
  <c r="D992" i="141"/>
  <c r="A992" i="141"/>
  <c r="D991" i="141"/>
  <c r="A991" i="141"/>
  <c r="D990" i="141"/>
  <c r="A990" i="141"/>
  <c r="D989" i="141"/>
  <c r="A989" i="141"/>
  <c r="D988" i="141"/>
  <c r="A988" i="141"/>
  <c r="D987" i="141"/>
  <c r="A987" i="141"/>
  <c r="D986" i="141"/>
  <c r="A986" i="141"/>
  <c r="D985" i="141"/>
  <c r="A985" i="141"/>
  <c r="D984" i="141"/>
  <c r="A984" i="141"/>
  <c r="D983" i="141"/>
  <c r="A983" i="141"/>
  <c r="D982" i="141"/>
  <c r="A982" i="141"/>
  <c r="D981" i="141"/>
  <c r="A981" i="141"/>
  <c r="D980" i="141"/>
  <c r="A980" i="141"/>
  <c r="D979" i="141"/>
  <c r="A979" i="141"/>
  <c r="D978" i="141"/>
  <c r="A978" i="141"/>
  <c r="D977" i="141"/>
  <c r="A977" i="141"/>
  <c r="D976" i="141"/>
  <c r="A976" i="141"/>
  <c r="D975" i="141"/>
  <c r="A975" i="141"/>
  <c r="D974" i="141"/>
  <c r="A974" i="141"/>
  <c r="D973" i="141"/>
  <c r="A973" i="141"/>
  <c r="D972" i="141"/>
  <c r="A972" i="141"/>
  <c r="D971" i="141"/>
  <c r="A971" i="141"/>
  <c r="D970" i="141"/>
  <c r="A970" i="141"/>
  <c r="D969" i="141"/>
  <c r="A969" i="141"/>
  <c r="D968" i="141"/>
  <c r="A968" i="141"/>
  <c r="D967" i="141"/>
  <c r="A967" i="141"/>
  <c r="D966" i="141"/>
  <c r="A966" i="141"/>
  <c r="D965" i="141"/>
  <c r="A965" i="141"/>
  <c r="D964" i="141"/>
  <c r="A964" i="141"/>
  <c r="D963" i="141"/>
  <c r="A963" i="141"/>
  <c r="D962" i="141"/>
  <c r="A962" i="141"/>
  <c r="D961" i="141"/>
  <c r="A961" i="141"/>
  <c r="D960" i="141"/>
  <c r="A960" i="141"/>
  <c r="D959" i="141"/>
  <c r="A959" i="141"/>
  <c r="D958" i="141"/>
  <c r="A958" i="141"/>
  <c r="D957" i="141"/>
  <c r="A957" i="141"/>
  <c r="D956" i="141"/>
  <c r="A956" i="141"/>
  <c r="D955" i="141"/>
  <c r="A955" i="141"/>
  <c r="D954" i="141"/>
  <c r="A954" i="141"/>
  <c r="D953" i="141"/>
  <c r="A953" i="141"/>
  <c r="D952" i="141"/>
  <c r="A952" i="141"/>
  <c r="D951" i="141"/>
  <c r="A951" i="141"/>
  <c r="D950" i="141"/>
  <c r="A950" i="141"/>
  <c r="D949" i="141"/>
  <c r="A949" i="141"/>
  <c r="D948" i="141"/>
  <c r="A948" i="141"/>
  <c r="D947" i="141"/>
  <c r="A947" i="141"/>
  <c r="D946" i="141"/>
  <c r="A946" i="141"/>
  <c r="D945" i="141"/>
  <c r="A945" i="141"/>
  <c r="D944" i="141"/>
  <c r="A944" i="141"/>
  <c r="D943" i="141"/>
  <c r="A943" i="141"/>
  <c r="D942" i="141"/>
  <c r="A942" i="141"/>
  <c r="D941" i="141"/>
  <c r="A941" i="141"/>
  <c r="D940" i="141"/>
  <c r="A940" i="141"/>
  <c r="D939" i="141"/>
  <c r="A939" i="141"/>
  <c r="D938" i="141"/>
  <c r="A938" i="141"/>
  <c r="D937" i="141"/>
  <c r="A937" i="141"/>
  <c r="D936" i="141"/>
  <c r="A936" i="141"/>
  <c r="D935" i="141"/>
  <c r="A935" i="141"/>
  <c r="D934" i="141"/>
  <c r="A934" i="141"/>
  <c r="D933" i="141"/>
  <c r="A933" i="141"/>
  <c r="D932" i="141"/>
  <c r="A932" i="141"/>
  <c r="D931" i="141"/>
  <c r="A931" i="141"/>
  <c r="D930" i="141"/>
  <c r="A930" i="141"/>
  <c r="D929" i="141"/>
  <c r="A929" i="141"/>
  <c r="D928" i="141"/>
  <c r="A928" i="141"/>
  <c r="D927" i="141"/>
  <c r="A927" i="141"/>
  <c r="D926" i="141"/>
  <c r="A926" i="141"/>
  <c r="D925" i="141"/>
  <c r="A925" i="141"/>
  <c r="D924" i="141"/>
  <c r="A924" i="141"/>
  <c r="D923" i="141"/>
  <c r="A923" i="141"/>
  <c r="D922" i="141"/>
  <c r="A922" i="141"/>
  <c r="D921" i="141"/>
  <c r="A921" i="141"/>
  <c r="D920" i="141"/>
  <c r="A920" i="141"/>
  <c r="D919" i="141"/>
  <c r="A919" i="141"/>
  <c r="D918" i="141"/>
  <c r="A918" i="141"/>
  <c r="D917" i="141"/>
  <c r="A917" i="141"/>
  <c r="D916" i="141"/>
  <c r="A916" i="141"/>
  <c r="D915" i="141"/>
  <c r="A915" i="141"/>
  <c r="D914" i="141"/>
  <c r="A914" i="141"/>
  <c r="D913" i="141"/>
  <c r="A913" i="141"/>
  <c r="D912" i="141"/>
  <c r="A912" i="141"/>
  <c r="D911" i="141"/>
  <c r="A911" i="141"/>
  <c r="D910" i="141"/>
  <c r="A910" i="141"/>
  <c r="D909" i="141"/>
  <c r="A909" i="141"/>
  <c r="D908" i="141"/>
  <c r="A908" i="141"/>
  <c r="D907" i="141"/>
  <c r="A907" i="141"/>
  <c r="D906" i="141"/>
  <c r="A906" i="141"/>
  <c r="D905" i="141"/>
  <c r="A905" i="141"/>
  <c r="D904" i="141"/>
  <c r="A904" i="141"/>
  <c r="D903" i="141"/>
  <c r="A903" i="141"/>
  <c r="D902" i="141"/>
  <c r="A902" i="141"/>
  <c r="D901" i="141"/>
  <c r="A901" i="141"/>
  <c r="D900" i="141"/>
  <c r="A900" i="141"/>
  <c r="D899" i="141"/>
  <c r="A899" i="141"/>
  <c r="D898" i="141"/>
  <c r="A898" i="141"/>
  <c r="D897" i="141"/>
  <c r="A897" i="141"/>
  <c r="D896" i="141"/>
  <c r="A896" i="141"/>
  <c r="D895" i="141"/>
  <c r="A895" i="141"/>
  <c r="D894" i="141"/>
  <c r="A894" i="141"/>
  <c r="D893" i="141"/>
  <c r="A893" i="141"/>
  <c r="D892" i="141"/>
  <c r="A892" i="141"/>
  <c r="D891" i="141"/>
  <c r="A891" i="141"/>
  <c r="D890" i="141"/>
  <c r="A890" i="141"/>
  <c r="D889" i="141"/>
  <c r="A889" i="141"/>
  <c r="D888" i="141"/>
  <c r="A888" i="141"/>
  <c r="D887" i="141"/>
  <c r="A887" i="141"/>
  <c r="D886" i="141"/>
  <c r="A886" i="141"/>
  <c r="D885" i="141"/>
  <c r="A885" i="141"/>
  <c r="D884" i="141"/>
  <c r="A884" i="141"/>
  <c r="D883" i="141"/>
  <c r="A883" i="141"/>
  <c r="D882" i="141"/>
  <c r="A882" i="141"/>
  <c r="D881" i="141"/>
  <c r="A881" i="141"/>
  <c r="D880" i="141"/>
  <c r="A880" i="141"/>
  <c r="D879" i="141"/>
  <c r="A879" i="141"/>
  <c r="D878" i="141"/>
  <c r="A878" i="141"/>
  <c r="D877" i="141"/>
  <c r="A877" i="141"/>
  <c r="D876" i="141"/>
  <c r="A876" i="141"/>
  <c r="D875" i="141"/>
  <c r="A875" i="141"/>
  <c r="D874" i="141"/>
  <c r="A874" i="141"/>
  <c r="D873" i="141"/>
  <c r="A873" i="141"/>
  <c r="D872" i="141"/>
  <c r="A872" i="141"/>
  <c r="D871" i="141"/>
  <c r="A871" i="141"/>
  <c r="D870" i="141"/>
  <c r="A870" i="141"/>
  <c r="D869" i="141"/>
  <c r="A869" i="141"/>
  <c r="D868" i="141"/>
  <c r="A868" i="141"/>
  <c r="D867" i="141"/>
  <c r="A867" i="141"/>
  <c r="D866" i="141"/>
  <c r="A866" i="141"/>
  <c r="D865" i="141"/>
  <c r="A865" i="141"/>
  <c r="D864" i="141"/>
  <c r="A864" i="141"/>
  <c r="D863" i="141"/>
  <c r="A863" i="141"/>
  <c r="D862" i="141"/>
  <c r="A862" i="141"/>
  <c r="D861" i="141"/>
  <c r="A861" i="141"/>
  <c r="D860" i="141"/>
  <c r="A860" i="141"/>
  <c r="D859" i="141"/>
  <c r="A859" i="141"/>
  <c r="D858" i="141"/>
  <c r="A858" i="141"/>
  <c r="D857" i="141"/>
  <c r="A857" i="141"/>
  <c r="D856" i="141"/>
  <c r="A856" i="141"/>
  <c r="D855" i="141"/>
  <c r="A855" i="141"/>
  <c r="D854" i="141"/>
  <c r="A854" i="141"/>
  <c r="D853" i="141"/>
  <c r="A853" i="141"/>
  <c r="D852" i="141"/>
  <c r="A852" i="141"/>
  <c r="D851" i="141"/>
  <c r="A851" i="141"/>
  <c r="D850" i="141"/>
  <c r="A850" i="141"/>
  <c r="D849" i="141"/>
  <c r="A849" i="141"/>
  <c r="D848" i="141"/>
  <c r="A848" i="141"/>
  <c r="D847" i="141"/>
  <c r="A847" i="141"/>
  <c r="D846" i="141"/>
  <c r="A846" i="141"/>
  <c r="D845" i="141"/>
  <c r="A845" i="141"/>
  <c r="D844" i="141"/>
  <c r="A844" i="141"/>
  <c r="D843" i="141"/>
  <c r="A843" i="141"/>
  <c r="D842" i="141"/>
  <c r="A842" i="141"/>
  <c r="D841" i="141"/>
  <c r="A841" i="141"/>
  <c r="D840" i="141"/>
  <c r="A840" i="141"/>
  <c r="D839" i="141"/>
  <c r="A839" i="141"/>
  <c r="D838" i="141"/>
  <c r="A838" i="141"/>
  <c r="D837" i="141"/>
  <c r="A837" i="141"/>
  <c r="D836" i="141"/>
  <c r="A836" i="141"/>
  <c r="D835" i="141"/>
  <c r="A835" i="141"/>
  <c r="D834" i="141"/>
  <c r="A834" i="141"/>
  <c r="D833" i="141"/>
  <c r="A833" i="141"/>
  <c r="D832" i="141"/>
  <c r="A832" i="141"/>
  <c r="D831" i="141"/>
  <c r="A831" i="141"/>
  <c r="D830" i="141"/>
  <c r="A830" i="141"/>
  <c r="D829" i="141"/>
  <c r="A829" i="141"/>
  <c r="D828" i="141"/>
  <c r="A828" i="141"/>
  <c r="D827" i="141"/>
  <c r="A827" i="141"/>
  <c r="D826" i="141"/>
  <c r="A826" i="141"/>
  <c r="D825" i="141"/>
  <c r="A825" i="141"/>
  <c r="D824" i="141"/>
  <c r="A824" i="141"/>
  <c r="D823" i="141"/>
  <c r="A823" i="141"/>
  <c r="D822" i="141"/>
  <c r="A822" i="141"/>
  <c r="D821" i="141"/>
  <c r="A821" i="141"/>
  <c r="D820" i="141"/>
  <c r="A820" i="141"/>
  <c r="D819" i="141"/>
  <c r="A819" i="141"/>
  <c r="D818" i="141"/>
  <c r="A818" i="141"/>
  <c r="D817" i="141"/>
  <c r="A817" i="141"/>
  <c r="D816" i="141"/>
  <c r="A816" i="141"/>
  <c r="D815" i="141"/>
  <c r="A815" i="141"/>
  <c r="D814" i="141"/>
  <c r="A814" i="141"/>
  <c r="D813" i="141"/>
  <c r="A813" i="141"/>
  <c r="D812" i="141"/>
  <c r="A812" i="141"/>
  <c r="D811" i="141"/>
  <c r="A811" i="141"/>
  <c r="D810" i="141"/>
  <c r="A810" i="141"/>
  <c r="D809" i="141"/>
  <c r="A809" i="141"/>
  <c r="D808" i="141"/>
  <c r="A808" i="141"/>
  <c r="D807" i="141"/>
  <c r="A807" i="141"/>
  <c r="D806" i="141"/>
  <c r="A806" i="141"/>
  <c r="D805" i="141"/>
  <c r="A805" i="141"/>
  <c r="D804" i="141"/>
  <c r="A804" i="141"/>
  <c r="D803" i="141"/>
  <c r="A803" i="141"/>
  <c r="D802" i="141"/>
  <c r="A802" i="141"/>
  <c r="D801" i="141"/>
  <c r="A801" i="141"/>
  <c r="D800" i="141"/>
  <c r="A800" i="141"/>
  <c r="D799" i="141"/>
  <c r="A799" i="141"/>
  <c r="D798" i="141"/>
  <c r="A798" i="141"/>
  <c r="D797" i="141"/>
  <c r="A797" i="141"/>
  <c r="D796" i="141"/>
  <c r="A796" i="141"/>
  <c r="D795" i="141"/>
  <c r="A795" i="141"/>
  <c r="D794" i="141"/>
  <c r="A794" i="141"/>
  <c r="D793" i="141"/>
  <c r="A793" i="141"/>
  <c r="D792" i="141"/>
  <c r="A792" i="141"/>
  <c r="D791" i="141"/>
  <c r="A791" i="141"/>
  <c r="D790" i="141"/>
  <c r="A790" i="141"/>
  <c r="D789" i="141"/>
  <c r="A789" i="141"/>
  <c r="D788" i="141"/>
  <c r="A788" i="141"/>
  <c r="D787" i="141"/>
  <c r="A787" i="141"/>
  <c r="D786" i="141"/>
  <c r="A786" i="141"/>
  <c r="D785" i="141"/>
  <c r="A785" i="141"/>
  <c r="D784" i="141"/>
  <c r="AH80" i="141" s="1"/>
  <c r="A784" i="141"/>
  <c r="D783" i="141"/>
  <c r="A783" i="141"/>
  <c r="D782" i="141"/>
  <c r="A782" i="141"/>
  <c r="D781" i="141"/>
  <c r="A781" i="141"/>
  <c r="D780" i="141"/>
  <c r="A780" i="141"/>
  <c r="D779" i="141"/>
  <c r="A779" i="141"/>
  <c r="D778" i="141"/>
  <c r="A778" i="141"/>
  <c r="D777" i="141"/>
  <c r="A777" i="141"/>
  <c r="D776" i="141"/>
  <c r="A776" i="141"/>
  <c r="D775" i="141"/>
  <c r="A775" i="141"/>
  <c r="D774" i="141"/>
  <c r="A774" i="141"/>
  <c r="D773" i="141"/>
  <c r="A773" i="141"/>
  <c r="D772" i="141"/>
  <c r="AH79" i="141" s="1"/>
  <c r="A772" i="141"/>
  <c r="D771" i="141"/>
  <c r="A771" i="141"/>
  <c r="D770" i="141"/>
  <c r="A770" i="141"/>
  <c r="D769" i="141"/>
  <c r="A769" i="141"/>
  <c r="D768" i="141"/>
  <c r="A768" i="141"/>
  <c r="D767" i="141"/>
  <c r="A767" i="141"/>
  <c r="D766" i="141"/>
  <c r="A766" i="141"/>
  <c r="D765" i="141"/>
  <c r="A765" i="141"/>
  <c r="D764" i="141"/>
  <c r="A764" i="141"/>
  <c r="D763" i="141"/>
  <c r="A763" i="141"/>
  <c r="D762" i="141"/>
  <c r="A762" i="141"/>
  <c r="D761" i="141"/>
  <c r="A761" i="141"/>
  <c r="D760" i="141"/>
  <c r="AH78" i="141" s="1"/>
  <c r="A760" i="141"/>
  <c r="D759" i="141"/>
  <c r="A759" i="141"/>
  <c r="D758" i="141"/>
  <c r="A758" i="141"/>
  <c r="D757" i="141"/>
  <c r="A757" i="141"/>
  <c r="D756" i="141"/>
  <c r="A756" i="141"/>
  <c r="D755" i="141"/>
  <c r="A755" i="141"/>
  <c r="D754" i="141"/>
  <c r="A754" i="141"/>
  <c r="D753" i="141"/>
  <c r="A753" i="141"/>
  <c r="D752" i="141"/>
  <c r="A752" i="141"/>
  <c r="D751" i="141"/>
  <c r="A751" i="141"/>
  <c r="D750" i="141"/>
  <c r="A750" i="141"/>
  <c r="D749" i="141"/>
  <c r="A749" i="141"/>
  <c r="D748" i="141"/>
  <c r="AH77" i="141" s="1"/>
  <c r="A748" i="141"/>
  <c r="D747" i="141"/>
  <c r="A747" i="141"/>
  <c r="D746" i="141"/>
  <c r="A746" i="141"/>
  <c r="D745" i="141"/>
  <c r="A745" i="141"/>
  <c r="D744" i="141"/>
  <c r="A744" i="141"/>
  <c r="D743" i="141"/>
  <c r="A743" i="141"/>
  <c r="D742" i="141"/>
  <c r="A742" i="141"/>
  <c r="D741" i="141"/>
  <c r="A741" i="141"/>
  <c r="D740" i="141"/>
  <c r="A740" i="141"/>
  <c r="D739" i="141"/>
  <c r="A739" i="141"/>
  <c r="D738" i="141"/>
  <c r="A738" i="141"/>
  <c r="D737" i="141"/>
  <c r="A737" i="141"/>
  <c r="D736" i="141"/>
  <c r="AH76" i="141" s="1"/>
  <c r="A736" i="141"/>
  <c r="D735" i="141"/>
  <c r="A735" i="141"/>
  <c r="D734" i="141"/>
  <c r="A734" i="141"/>
  <c r="D733" i="141"/>
  <c r="A733" i="141"/>
  <c r="D732" i="141"/>
  <c r="A732" i="141"/>
  <c r="D731" i="141"/>
  <c r="A731" i="141"/>
  <c r="D730" i="141"/>
  <c r="A730" i="141"/>
  <c r="D729" i="141"/>
  <c r="A729" i="141"/>
  <c r="D728" i="141"/>
  <c r="A728" i="141"/>
  <c r="D727" i="141"/>
  <c r="A727" i="141"/>
  <c r="D726" i="141"/>
  <c r="A726" i="141"/>
  <c r="D725" i="141"/>
  <c r="A725" i="141"/>
  <c r="D724" i="141"/>
  <c r="AH75" i="141" s="1"/>
  <c r="A724" i="141"/>
  <c r="D723" i="141"/>
  <c r="A723" i="141"/>
  <c r="D722" i="141"/>
  <c r="A722" i="141"/>
  <c r="D721" i="141"/>
  <c r="A721" i="141"/>
  <c r="D720" i="141"/>
  <c r="A720" i="141"/>
  <c r="D719" i="141"/>
  <c r="A719" i="141"/>
  <c r="D718" i="141"/>
  <c r="A718" i="141"/>
  <c r="D717" i="141"/>
  <c r="A717" i="141"/>
  <c r="D716" i="141"/>
  <c r="A716" i="141"/>
  <c r="D715" i="141"/>
  <c r="A715" i="141"/>
  <c r="D714" i="141"/>
  <c r="A714" i="141"/>
  <c r="D713" i="141"/>
  <c r="A713" i="141"/>
  <c r="D712" i="141"/>
  <c r="AH74" i="141" s="1"/>
  <c r="A712" i="141"/>
  <c r="D711" i="141"/>
  <c r="A711" i="141"/>
  <c r="D710" i="141"/>
  <c r="A710" i="141"/>
  <c r="D709" i="141"/>
  <c r="A709" i="141"/>
  <c r="D708" i="141"/>
  <c r="A708" i="141"/>
  <c r="D707" i="141"/>
  <c r="A707" i="141"/>
  <c r="D706" i="141"/>
  <c r="A706" i="141"/>
  <c r="D705" i="141"/>
  <c r="A705" i="141"/>
  <c r="D704" i="141"/>
  <c r="A704" i="141"/>
  <c r="D703" i="141"/>
  <c r="A703" i="141"/>
  <c r="D702" i="141"/>
  <c r="A702" i="141"/>
  <c r="D701" i="141"/>
  <c r="A701" i="141"/>
  <c r="D700" i="141"/>
  <c r="AH73" i="141" s="1"/>
  <c r="A700" i="141"/>
  <c r="D699" i="141"/>
  <c r="A699" i="141"/>
  <c r="D698" i="141"/>
  <c r="A698" i="141"/>
  <c r="D697" i="141"/>
  <c r="A697" i="141"/>
  <c r="D696" i="141"/>
  <c r="A696" i="141"/>
  <c r="D695" i="141"/>
  <c r="A695" i="141"/>
  <c r="D694" i="141"/>
  <c r="A694" i="141"/>
  <c r="D693" i="141"/>
  <c r="A693" i="141"/>
  <c r="D692" i="141"/>
  <c r="A692" i="141"/>
  <c r="D691" i="141"/>
  <c r="A691" i="141"/>
  <c r="D690" i="141"/>
  <c r="A690" i="141"/>
  <c r="D689" i="141"/>
  <c r="A689" i="141"/>
  <c r="D688" i="141"/>
  <c r="AH72" i="141" s="1"/>
  <c r="A688" i="141"/>
  <c r="D687" i="141"/>
  <c r="A687" i="141"/>
  <c r="D686" i="141"/>
  <c r="A686" i="141"/>
  <c r="D685" i="141"/>
  <c r="A685" i="141"/>
  <c r="D684" i="141"/>
  <c r="A684" i="141"/>
  <c r="D683" i="141"/>
  <c r="A683" i="141"/>
  <c r="D682" i="141"/>
  <c r="A682" i="141"/>
  <c r="D681" i="141"/>
  <c r="A681" i="141"/>
  <c r="D680" i="141"/>
  <c r="A680" i="141"/>
  <c r="D679" i="141"/>
  <c r="A679" i="141"/>
  <c r="D678" i="141"/>
  <c r="A678" i="141"/>
  <c r="D677" i="141"/>
  <c r="A677" i="141"/>
  <c r="D676" i="141"/>
  <c r="AH71" i="141" s="1"/>
  <c r="A676" i="141"/>
  <c r="D675" i="141"/>
  <c r="A675" i="141"/>
  <c r="D674" i="141"/>
  <c r="A674" i="141"/>
  <c r="D673" i="141"/>
  <c r="A673" i="141"/>
  <c r="D672" i="141"/>
  <c r="A672" i="141"/>
  <c r="D671" i="141"/>
  <c r="A671" i="141"/>
  <c r="D670" i="141"/>
  <c r="A670" i="141"/>
  <c r="D669" i="141"/>
  <c r="A669" i="141"/>
  <c r="D668" i="141"/>
  <c r="A668" i="141"/>
  <c r="D667" i="141"/>
  <c r="A667" i="141"/>
  <c r="D666" i="141"/>
  <c r="A666" i="141"/>
  <c r="D665" i="141"/>
  <c r="A665" i="141"/>
  <c r="D664" i="141"/>
  <c r="AH70" i="141" s="1"/>
  <c r="A664" i="141"/>
  <c r="D663" i="141"/>
  <c r="A663" i="141"/>
  <c r="D662" i="141"/>
  <c r="A662" i="141"/>
  <c r="D661" i="141"/>
  <c r="A661" i="141"/>
  <c r="D660" i="141"/>
  <c r="A660" i="141"/>
  <c r="D659" i="141"/>
  <c r="A659" i="141"/>
  <c r="D658" i="141"/>
  <c r="A658" i="141"/>
  <c r="D657" i="141"/>
  <c r="A657" i="141"/>
  <c r="D656" i="141"/>
  <c r="A656" i="141"/>
  <c r="D655" i="141"/>
  <c r="A655" i="141"/>
  <c r="D654" i="141"/>
  <c r="A654" i="141"/>
  <c r="D653" i="141"/>
  <c r="A653" i="141"/>
  <c r="D652" i="141"/>
  <c r="AH69" i="141" s="1"/>
  <c r="A652" i="141"/>
  <c r="D651" i="141"/>
  <c r="A651" i="141"/>
  <c r="D650" i="141"/>
  <c r="A650" i="141"/>
  <c r="D649" i="141"/>
  <c r="A649" i="141"/>
  <c r="D648" i="141"/>
  <c r="A648" i="141"/>
  <c r="D647" i="141"/>
  <c r="A647" i="141"/>
  <c r="D646" i="141"/>
  <c r="A646" i="141"/>
  <c r="D645" i="141"/>
  <c r="A645" i="141"/>
  <c r="D644" i="141"/>
  <c r="A644" i="141"/>
  <c r="D643" i="141"/>
  <c r="A643" i="141"/>
  <c r="D642" i="141"/>
  <c r="A642" i="141"/>
  <c r="D641" i="141"/>
  <c r="A641" i="141"/>
  <c r="D640" i="141"/>
  <c r="AH68" i="141" s="1"/>
  <c r="A640" i="141"/>
  <c r="D639" i="141"/>
  <c r="A639" i="141"/>
  <c r="D638" i="141"/>
  <c r="A638" i="141"/>
  <c r="D637" i="141"/>
  <c r="A637" i="141"/>
  <c r="D636" i="141"/>
  <c r="A636" i="141"/>
  <c r="D635" i="141"/>
  <c r="A635" i="141"/>
  <c r="D634" i="141"/>
  <c r="A634" i="141"/>
  <c r="D633" i="141"/>
  <c r="A633" i="141"/>
  <c r="D632" i="141"/>
  <c r="A632" i="141"/>
  <c r="D631" i="141"/>
  <c r="A631" i="141"/>
  <c r="D630" i="141"/>
  <c r="A630" i="141"/>
  <c r="D629" i="141"/>
  <c r="A629" i="141"/>
  <c r="D628" i="141"/>
  <c r="AH67" i="141" s="1"/>
  <c r="A628" i="141"/>
  <c r="D627" i="141"/>
  <c r="A627" i="141"/>
  <c r="D626" i="141"/>
  <c r="A626" i="141"/>
  <c r="D625" i="141"/>
  <c r="A625" i="141"/>
  <c r="D624" i="141"/>
  <c r="A624" i="141"/>
  <c r="D623" i="141"/>
  <c r="A623" i="141"/>
  <c r="D622" i="141"/>
  <c r="A622" i="141"/>
  <c r="D621" i="141"/>
  <c r="A621" i="141"/>
  <c r="D620" i="141"/>
  <c r="A620" i="141"/>
  <c r="D619" i="141"/>
  <c r="A619" i="141"/>
  <c r="D618" i="141"/>
  <c r="A618" i="141"/>
  <c r="D617" i="141"/>
  <c r="A617" i="141"/>
  <c r="D616" i="141"/>
  <c r="AH66" i="141" s="1"/>
  <c r="A616" i="141"/>
  <c r="D615" i="141"/>
  <c r="A615" i="141"/>
  <c r="D614" i="141"/>
  <c r="A614" i="141"/>
  <c r="D613" i="141"/>
  <c r="A613" i="141"/>
  <c r="D612" i="141"/>
  <c r="A612" i="141"/>
  <c r="D611" i="141"/>
  <c r="A611" i="141"/>
  <c r="D610" i="141"/>
  <c r="A610" i="141"/>
  <c r="D609" i="141"/>
  <c r="A609" i="141"/>
  <c r="D608" i="141"/>
  <c r="A608" i="141"/>
  <c r="D607" i="141"/>
  <c r="A607" i="141"/>
  <c r="D606" i="141"/>
  <c r="A606" i="141"/>
  <c r="D605" i="141"/>
  <c r="A605" i="141"/>
  <c r="D604" i="141"/>
  <c r="AH65" i="141" s="1"/>
  <c r="A604" i="141"/>
  <c r="D603" i="141"/>
  <c r="A603" i="141"/>
  <c r="D602" i="141"/>
  <c r="A602" i="141"/>
  <c r="D601" i="141"/>
  <c r="A601" i="141"/>
  <c r="D600" i="141"/>
  <c r="A600" i="141"/>
  <c r="D599" i="141"/>
  <c r="A599" i="141"/>
  <c r="D598" i="141"/>
  <c r="A598" i="141"/>
  <c r="D597" i="141"/>
  <c r="A597" i="141"/>
  <c r="D596" i="141"/>
  <c r="A596" i="141"/>
  <c r="D595" i="141"/>
  <c r="A595" i="141"/>
  <c r="D594" i="141"/>
  <c r="A594" i="141"/>
  <c r="D593" i="141"/>
  <c r="A593" i="141"/>
  <c r="D592" i="141"/>
  <c r="AH64" i="141" s="1"/>
  <c r="A592" i="141"/>
  <c r="D591" i="141"/>
  <c r="A591" i="141"/>
  <c r="D590" i="141"/>
  <c r="A590" i="141"/>
  <c r="D589" i="141"/>
  <c r="A589" i="141"/>
  <c r="D588" i="141"/>
  <c r="A588" i="141"/>
  <c r="D587" i="141"/>
  <c r="A587" i="141"/>
  <c r="D586" i="141"/>
  <c r="A586" i="141"/>
  <c r="D585" i="141"/>
  <c r="A585" i="141"/>
  <c r="D584" i="141"/>
  <c r="A584" i="141"/>
  <c r="D583" i="141"/>
  <c r="A583" i="141"/>
  <c r="D582" i="141"/>
  <c r="A582" i="141"/>
  <c r="D581" i="141"/>
  <c r="A581" i="141"/>
  <c r="D580" i="141"/>
  <c r="AH63" i="141" s="1"/>
  <c r="A580" i="141"/>
  <c r="D579" i="141"/>
  <c r="A579" i="141"/>
  <c r="D578" i="141"/>
  <c r="A578" i="141"/>
  <c r="D577" i="141"/>
  <c r="A577" i="141"/>
  <c r="D576" i="141"/>
  <c r="A576" i="141"/>
  <c r="D575" i="141"/>
  <c r="A575" i="141"/>
  <c r="D574" i="141"/>
  <c r="A574" i="141"/>
  <c r="D573" i="141"/>
  <c r="A573" i="141"/>
  <c r="D572" i="141"/>
  <c r="A572" i="141"/>
  <c r="D571" i="141"/>
  <c r="A571" i="141"/>
  <c r="D570" i="141"/>
  <c r="A570" i="141"/>
  <c r="D569" i="141"/>
  <c r="A569" i="141"/>
  <c r="D568" i="141"/>
  <c r="AH62" i="141" s="1"/>
  <c r="A568" i="141"/>
  <c r="D567" i="141"/>
  <c r="A567" i="141"/>
  <c r="D566" i="141"/>
  <c r="A566" i="141"/>
  <c r="D565" i="141"/>
  <c r="A565" i="141"/>
  <c r="D564" i="141"/>
  <c r="A564" i="141"/>
  <c r="D563" i="141"/>
  <c r="A563" i="141"/>
  <c r="D562" i="141"/>
  <c r="A562" i="141"/>
  <c r="D561" i="141"/>
  <c r="A561" i="141"/>
  <c r="D560" i="141"/>
  <c r="A560" i="141"/>
  <c r="D559" i="141"/>
  <c r="A559" i="141"/>
  <c r="D558" i="141"/>
  <c r="A558" i="141"/>
  <c r="D557" i="141"/>
  <c r="A557" i="141"/>
  <c r="D556" i="141"/>
  <c r="A556" i="141"/>
  <c r="D555" i="141"/>
  <c r="A555" i="141"/>
  <c r="D554" i="141"/>
  <c r="A554" i="141"/>
  <c r="D553" i="141"/>
  <c r="A553" i="141"/>
  <c r="D552" i="141"/>
  <c r="A552" i="141"/>
  <c r="D551" i="141"/>
  <c r="A551" i="141"/>
  <c r="D550" i="141"/>
  <c r="A550" i="141"/>
  <c r="D549" i="141"/>
  <c r="A549" i="141"/>
  <c r="D548" i="141"/>
  <c r="A548" i="141"/>
  <c r="D547" i="141"/>
  <c r="A547" i="141"/>
  <c r="D546" i="141"/>
  <c r="A546" i="141"/>
  <c r="D545" i="141"/>
  <c r="A545" i="141"/>
  <c r="D544" i="141"/>
  <c r="AH60" i="141" s="1"/>
  <c r="A544" i="141"/>
  <c r="D543" i="141"/>
  <c r="A543" i="141"/>
  <c r="D542" i="141"/>
  <c r="A542" i="141"/>
  <c r="D541" i="141"/>
  <c r="A541" i="141"/>
  <c r="D540" i="141"/>
  <c r="A540" i="141"/>
  <c r="D539" i="141"/>
  <c r="A539" i="141"/>
  <c r="D538" i="141"/>
  <c r="A538" i="141"/>
  <c r="D537" i="141"/>
  <c r="A537" i="141"/>
  <c r="D536" i="141"/>
  <c r="A536" i="141"/>
  <c r="D535" i="141"/>
  <c r="A535" i="141"/>
  <c r="D534" i="141"/>
  <c r="A534" i="141"/>
  <c r="D533" i="141"/>
  <c r="A533" i="141"/>
  <c r="D532" i="141"/>
  <c r="AH59" i="141" s="1"/>
  <c r="A532" i="141"/>
  <c r="D531" i="141"/>
  <c r="A531" i="141"/>
  <c r="D530" i="141"/>
  <c r="A530" i="141"/>
  <c r="D529" i="141"/>
  <c r="A529" i="141"/>
  <c r="D528" i="141"/>
  <c r="A528" i="141"/>
  <c r="D527" i="141"/>
  <c r="A527" i="141"/>
  <c r="D526" i="141"/>
  <c r="A526" i="141"/>
  <c r="D525" i="141"/>
  <c r="A525" i="141"/>
  <c r="D524" i="141"/>
  <c r="A524" i="141"/>
  <c r="D523" i="141"/>
  <c r="A523" i="141"/>
  <c r="D522" i="141"/>
  <c r="A522" i="141"/>
  <c r="D521" i="141"/>
  <c r="A521" i="141"/>
  <c r="D520" i="141"/>
  <c r="AH58" i="141" s="1"/>
  <c r="A520" i="141"/>
  <c r="D519" i="141"/>
  <c r="A519" i="141"/>
  <c r="D518" i="141"/>
  <c r="A518" i="141"/>
  <c r="D517" i="141"/>
  <c r="A517" i="141"/>
  <c r="D516" i="141"/>
  <c r="A516" i="141"/>
  <c r="D515" i="141"/>
  <c r="A515" i="141"/>
  <c r="D514" i="141"/>
  <c r="A514" i="141"/>
  <c r="D513" i="141"/>
  <c r="A513" i="141"/>
  <c r="D512" i="141"/>
  <c r="A512" i="141"/>
  <c r="D511" i="141"/>
  <c r="A511" i="141"/>
  <c r="D510" i="141"/>
  <c r="A510" i="141"/>
  <c r="D509" i="141"/>
  <c r="A509" i="141"/>
  <c r="D508" i="141"/>
  <c r="AH57" i="141" s="1"/>
  <c r="A508" i="141"/>
  <c r="D507" i="141"/>
  <c r="A507" i="141"/>
  <c r="D506" i="141"/>
  <c r="A506" i="141"/>
  <c r="D505" i="141"/>
  <c r="A505" i="141"/>
  <c r="D504" i="141"/>
  <c r="A504" i="141"/>
  <c r="D503" i="141"/>
  <c r="A503" i="141"/>
  <c r="D502" i="141"/>
  <c r="A502" i="141"/>
  <c r="D501" i="141"/>
  <c r="A501" i="141"/>
  <c r="D500" i="141"/>
  <c r="A500" i="141"/>
  <c r="D499" i="141"/>
  <c r="A499" i="141"/>
  <c r="D498" i="141"/>
  <c r="A498" i="141"/>
  <c r="D497" i="141"/>
  <c r="A497" i="141"/>
  <c r="D496" i="141"/>
  <c r="AH56" i="141" s="1"/>
  <c r="A496" i="141"/>
  <c r="D495" i="141"/>
  <c r="A495" i="141"/>
  <c r="D494" i="141"/>
  <c r="A494" i="141"/>
  <c r="D493" i="141"/>
  <c r="A493" i="141"/>
  <c r="D492" i="141"/>
  <c r="A492" i="141"/>
  <c r="D491" i="141"/>
  <c r="A491" i="141"/>
  <c r="D490" i="141"/>
  <c r="A490" i="141"/>
  <c r="D489" i="141"/>
  <c r="A489" i="141"/>
  <c r="D488" i="141"/>
  <c r="A488" i="141"/>
  <c r="D487" i="141"/>
  <c r="A487" i="141"/>
  <c r="D486" i="141"/>
  <c r="A486" i="141"/>
  <c r="D485" i="141"/>
  <c r="A485" i="141"/>
  <c r="D484" i="141"/>
  <c r="AH55" i="141" s="1"/>
  <c r="A484" i="141"/>
  <c r="D483" i="141"/>
  <c r="A483" i="141"/>
  <c r="D482" i="141"/>
  <c r="A482" i="141"/>
  <c r="D481" i="141"/>
  <c r="A481" i="141"/>
  <c r="D480" i="141"/>
  <c r="A480" i="141"/>
  <c r="D479" i="141"/>
  <c r="A479" i="141"/>
  <c r="D478" i="141"/>
  <c r="A478" i="141"/>
  <c r="D477" i="141"/>
  <c r="A477" i="141"/>
  <c r="D476" i="141"/>
  <c r="A476" i="141"/>
  <c r="D475" i="141"/>
  <c r="A475" i="141"/>
  <c r="D474" i="141"/>
  <c r="A474" i="141"/>
  <c r="D473" i="141"/>
  <c r="A473" i="141"/>
  <c r="D472" i="141"/>
  <c r="AH54" i="141" s="1"/>
  <c r="A472" i="141"/>
  <c r="D471" i="141"/>
  <c r="A471" i="141"/>
  <c r="D470" i="141"/>
  <c r="A470" i="141"/>
  <c r="D469" i="141"/>
  <c r="A469" i="141"/>
  <c r="D468" i="141"/>
  <c r="A468" i="141"/>
  <c r="D467" i="141"/>
  <c r="A467" i="141"/>
  <c r="D466" i="141"/>
  <c r="A466" i="141"/>
  <c r="D465" i="141"/>
  <c r="A465" i="141"/>
  <c r="D464" i="141"/>
  <c r="A464" i="141"/>
  <c r="D463" i="141"/>
  <c r="A463" i="141"/>
  <c r="D462" i="141"/>
  <c r="A462" i="141"/>
  <c r="D461" i="141"/>
  <c r="A461" i="141"/>
  <c r="D460" i="141"/>
  <c r="AH53" i="141" s="1"/>
  <c r="A460" i="141"/>
  <c r="D459" i="141"/>
  <c r="A459" i="141"/>
  <c r="D458" i="141"/>
  <c r="A458" i="141"/>
  <c r="D457" i="141"/>
  <c r="A457" i="141"/>
  <c r="D456" i="141"/>
  <c r="A456" i="141"/>
  <c r="D455" i="141"/>
  <c r="A455" i="141"/>
  <c r="D454" i="141"/>
  <c r="A454" i="141"/>
  <c r="D453" i="141"/>
  <c r="A453" i="141"/>
  <c r="D452" i="141"/>
  <c r="A452" i="141"/>
  <c r="D451" i="141"/>
  <c r="A451" i="141"/>
  <c r="D450" i="141"/>
  <c r="A450" i="141"/>
  <c r="D449" i="141"/>
  <c r="A449" i="141"/>
  <c r="D448" i="141"/>
  <c r="AH52" i="141" s="1"/>
  <c r="A448" i="141"/>
  <c r="D447" i="141"/>
  <c r="A447" i="141"/>
  <c r="D446" i="141"/>
  <c r="A446" i="141"/>
  <c r="D445" i="141"/>
  <c r="A445" i="141"/>
  <c r="D444" i="141"/>
  <c r="A444" i="141"/>
  <c r="D443" i="141"/>
  <c r="A443" i="141"/>
  <c r="D442" i="141"/>
  <c r="A442" i="141"/>
  <c r="D441" i="141"/>
  <c r="A441" i="141"/>
  <c r="D440" i="141"/>
  <c r="A440" i="141"/>
  <c r="D439" i="141"/>
  <c r="A439" i="141"/>
  <c r="D438" i="141"/>
  <c r="A438" i="141"/>
  <c r="D437" i="141"/>
  <c r="A437" i="141"/>
  <c r="D436" i="141"/>
  <c r="AH51" i="141" s="1"/>
  <c r="A436" i="141"/>
  <c r="D435" i="141"/>
  <c r="A435" i="141"/>
  <c r="D434" i="141"/>
  <c r="A434" i="141"/>
  <c r="D433" i="141"/>
  <c r="A433" i="141"/>
  <c r="D432" i="141"/>
  <c r="A432" i="141"/>
  <c r="D431" i="141"/>
  <c r="A431" i="141"/>
  <c r="D430" i="141"/>
  <c r="A430" i="141"/>
  <c r="D429" i="141"/>
  <c r="A429" i="141"/>
  <c r="D428" i="141"/>
  <c r="A428" i="141"/>
  <c r="D427" i="141"/>
  <c r="A427" i="141"/>
  <c r="D426" i="141"/>
  <c r="A426" i="141"/>
  <c r="D425" i="141"/>
  <c r="A425" i="141"/>
  <c r="D424" i="141"/>
  <c r="AH50" i="141" s="1"/>
  <c r="A424" i="141"/>
  <c r="D423" i="141"/>
  <c r="A423" i="141"/>
  <c r="D422" i="141"/>
  <c r="A422" i="141"/>
  <c r="D421" i="141"/>
  <c r="A421" i="141"/>
  <c r="D420" i="141"/>
  <c r="A420" i="141"/>
  <c r="D419" i="141"/>
  <c r="A419" i="141"/>
  <c r="D418" i="141"/>
  <c r="A418" i="141"/>
  <c r="D417" i="141"/>
  <c r="A417" i="141"/>
  <c r="D416" i="141"/>
  <c r="A416" i="141"/>
  <c r="D415" i="141"/>
  <c r="A415" i="141"/>
  <c r="D414" i="141"/>
  <c r="A414" i="141"/>
  <c r="D413" i="141"/>
  <c r="A413" i="141"/>
  <c r="D412" i="141"/>
  <c r="AH49" i="141" s="1"/>
  <c r="A412" i="141"/>
  <c r="D411" i="141"/>
  <c r="A411" i="141"/>
  <c r="D410" i="141"/>
  <c r="A410" i="141"/>
  <c r="D409" i="141"/>
  <c r="A409" i="141"/>
  <c r="D408" i="141"/>
  <c r="A408" i="141"/>
  <c r="D407" i="141"/>
  <c r="A407" i="141"/>
  <c r="D406" i="141"/>
  <c r="A406" i="141"/>
  <c r="D405" i="141"/>
  <c r="A405" i="141"/>
  <c r="D404" i="141"/>
  <c r="A404" i="141"/>
  <c r="D403" i="141"/>
  <c r="A403" i="141"/>
  <c r="D402" i="141"/>
  <c r="A402" i="141"/>
  <c r="D401" i="141"/>
  <c r="A401" i="141"/>
  <c r="D400" i="141"/>
  <c r="A400" i="141"/>
  <c r="D399" i="141"/>
  <c r="A399" i="141"/>
  <c r="D398" i="141"/>
  <c r="A398" i="141"/>
  <c r="D397" i="141"/>
  <c r="A397" i="141"/>
  <c r="D396" i="141"/>
  <c r="A396" i="141"/>
  <c r="D395" i="141"/>
  <c r="A395" i="141"/>
  <c r="D394" i="141"/>
  <c r="A394" i="141"/>
  <c r="D393" i="141"/>
  <c r="A393" i="141"/>
  <c r="D392" i="141"/>
  <c r="A392" i="141"/>
  <c r="D391" i="141"/>
  <c r="A391" i="141"/>
  <c r="D390" i="141"/>
  <c r="A390" i="141"/>
  <c r="D389" i="141"/>
  <c r="A389" i="141"/>
  <c r="D388" i="141"/>
  <c r="A388" i="141"/>
  <c r="D387" i="141"/>
  <c r="A387" i="141"/>
  <c r="D386" i="141"/>
  <c r="A386" i="141"/>
  <c r="D385" i="141"/>
  <c r="A385" i="141"/>
  <c r="D384" i="141"/>
  <c r="A384" i="141"/>
  <c r="D383" i="141"/>
  <c r="A383" i="141"/>
  <c r="D382" i="141"/>
  <c r="A382" i="141"/>
  <c r="D381" i="141"/>
  <c r="A381" i="141"/>
  <c r="D380" i="141"/>
  <c r="A380" i="141"/>
  <c r="D379" i="141"/>
  <c r="A379" i="141"/>
  <c r="D378" i="141"/>
  <c r="A378" i="141"/>
  <c r="D377" i="141"/>
  <c r="A377" i="141"/>
  <c r="D376" i="141"/>
  <c r="AH46" i="141" s="1"/>
  <c r="A376" i="141"/>
  <c r="D375" i="141"/>
  <c r="A375" i="141"/>
  <c r="D374" i="141"/>
  <c r="A374" i="141"/>
  <c r="D373" i="141"/>
  <c r="A373" i="141"/>
  <c r="D372" i="141"/>
  <c r="A372" i="141"/>
  <c r="D371" i="141"/>
  <c r="A371" i="141"/>
  <c r="D370" i="141"/>
  <c r="A370" i="141"/>
  <c r="D369" i="141"/>
  <c r="A369" i="141"/>
  <c r="D368" i="141"/>
  <c r="A368" i="141"/>
  <c r="D367" i="141"/>
  <c r="A367" i="141"/>
  <c r="D366" i="141"/>
  <c r="A366" i="141"/>
  <c r="D365" i="141"/>
  <c r="A365" i="141"/>
  <c r="D364" i="141"/>
  <c r="AH45" i="141" s="1"/>
  <c r="A364" i="141"/>
  <c r="D363" i="141"/>
  <c r="A363" i="141"/>
  <c r="D362" i="141"/>
  <c r="A362" i="141"/>
  <c r="D361" i="141"/>
  <c r="A361" i="141"/>
  <c r="D360" i="141"/>
  <c r="A360" i="141"/>
  <c r="D359" i="141"/>
  <c r="A359" i="141"/>
  <c r="D358" i="141"/>
  <c r="A358" i="141"/>
  <c r="D357" i="141"/>
  <c r="A357" i="141"/>
  <c r="D356" i="141"/>
  <c r="A356" i="141"/>
  <c r="D355" i="141"/>
  <c r="A355" i="141"/>
  <c r="D354" i="141"/>
  <c r="A354" i="141"/>
  <c r="D353" i="141"/>
  <c r="A353" i="141"/>
  <c r="D352" i="141"/>
  <c r="AH44" i="141" s="1"/>
  <c r="A352" i="141"/>
  <c r="D351" i="141"/>
  <c r="A351" i="141"/>
  <c r="D350" i="141"/>
  <c r="A350" i="141"/>
  <c r="D349" i="141"/>
  <c r="A349" i="141"/>
  <c r="D348" i="141"/>
  <c r="A348" i="141"/>
  <c r="D347" i="141"/>
  <c r="A347" i="141"/>
  <c r="D346" i="141"/>
  <c r="A346" i="141"/>
  <c r="D345" i="141"/>
  <c r="A345" i="141"/>
  <c r="D344" i="141"/>
  <c r="A344" i="141"/>
  <c r="D343" i="141"/>
  <c r="A343" i="141"/>
  <c r="D342" i="141"/>
  <c r="A342" i="141"/>
  <c r="D341" i="141"/>
  <c r="A341" i="141"/>
  <c r="D340" i="141"/>
  <c r="AH43" i="141" s="1"/>
  <c r="A340" i="141"/>
  <c r="D339" i="141"/>
  <c r="A339" i="141"/>
  <c r="D338" i="141"/>
  <c r="A338" i="141"/>
  <c r="D337" i="141"/>
  <c r="A337" i="141"/>
  <c r="D336" i="141"/>
  <c r="A336" i="141"/>
  <c r="D335" i="141"/>
  <c r="A335" i="141"/>
  <c r="D334" i="141"/>
  <c r="A334" i="141"/>
  <c r="D333" i="141"/>
  <c r="A333" i="141"/>
  <c r="D332" i="141"/>
  <c r="A332" i="141"/>
  <c r="D331" i="141"/>
  <c r="A331" i="141"/>
  <c r="D330" i="141"/>
  <c r="A330" i="141"/>
  <c r="D329" i="141"/>
  <c r="A329" i="141"/>
  <c r="D328" i="141"/>
  <c r="AH42" i="141" s="1"/>
  <c r="A328" i="141"/>
  <c r="D327" i="141"/>
  <c r="A327" i="141"/>
  <c r="D326" i="141"/>
  <c r="A326" i="141"/>
  <c r="D325" i="141"/>
  <c r="A325" i="141"/>
  <c r="D324" i="141"/>
  <c r="A324" i="141"/>
  <c r="D323" i="141"/>
  <c r="A323" i="141"/>
  <c r="D322" i="141"/>
  <c r="A322" i="141"/>
  <c r="D321" i="141"/>
  <c r="A321" i="141"/>
  <c r="D320" i="141"/>
  <c r="A320" i="141"/>
  <c r="D319" i="141"/>
  <c r="A319" i="141"/>
  <c r="D318" i="141"/>
  <c r="A318" i="141"/>
  <c r="D317" i="141"/>
  <c r="A317" i="141"/>
  <c r="D316" i="141"/>
  <c r="AH41" i="141" s="1"/>
  <c r="A316" i="141"/>
  <c r="D315" i="141"/>
  <c r="A315" i="141"/>
  <c r="D314" i="141"/>
  <c r="A314" i="141"/>
  <c r="D313" i="141"/>
  <c r="A313" i="141"/>
  <c r="D312" i="141"/>
  <c r="A312" i="141"/>
  <c r="D311" i="141"/>
  <c r="A311" i="141"/>
  <c r="D310" i="141"/>
  <c r="A310" i="141"/>
  <c r="D309" i="141"/>
  <c r="A309" i="141"/>
  <c r="D308" i="141"/>
  <c r="A308" i="141"/>
  <c r="D307" i="141"/>
  <c r="A307" i="141"/>
  <c r="D306" i="141"/>
  <c r="A306" i="141"/>
  <c r="D305" i="141"/>
  <c r="A305" i="141"/>
  <c r="D304" i="141"/>
  <c r="AH40" i="141" s="1"/>
  <c r="A304" i="141"/>
  <c r="D303" i="141"/>
  <c r="A303" i="141"/>
  <c r="D302" i="141"/>
  <c r="A302" i="141"/>
  <c r="D301" i="141"/>
  <c r="A301" i="141"/>
  <c r="D300" i="141"/>
  <c r="A300" i="141"/>
  <c r="D299" i="141"/>
  <c r="A299" i="141"/>
  <c r="D298" i="141"/>
  <c r="A298" i="141"/>
  <c r="D297" i="141"/>
  <c r="A297" i="141"/>
  <c r="D296" i="141"/>
  <c r="A296" i="141"/>
  <c r="D295" i="141"/>
  <c r="A295" i="141"/>
  <c r="D294" i="141"/>
  <c r="A294" i="141"/>
  <c r="D293" i="141"/>
  <c r="A293" i="141"/>
  <c r="D292" i="141"/>
  <c r="AH39" i="141" s="1"/>
  <c r="A292" i="141"/>
  <c r="D291" i="141"/>
  <c r="A291" i="141"/>
  <c r="D290" i="141"/>
  <c r="A290" i="141"/>
  <c r="D289" i="141"/>
  <c r="A289" i="141"/>
  <c r="D288" i="141"/>
  <c r="A288" i="141"/>
  <c r="D287" i="141"/>
  <c r="A287" i="141"/>
  <c r="D286" i="141"/>
  <c r="A286" i="141"/>
  <c r="D285" i="141"/>
  <c r="A285" i="141"/>
  <c r="D284" i="141"/>
  <c r="A284" i="141"/>
  <c r="D283" i="141"/>
  <c r="A283" i="141"/>
  <c r="D282" i="141"/>
  <c r="A282" i="141"/>
  <c r="D281" i="141"/>
  <c r="A281" i="141"/>
  <c r="D280" i="141"/>
  <c r="AH38" i="141" s="1"/>
  <c r="A280" i="141"/>
  <c r="D279" i="141"/>
  <c r="A279" i="141"/>
  <c r="D278" i="141"/>
  <c r="A278" i="141"/>
  <c r="D277" i="141"/>
  <c r="A277" i="141"/>
  <c r="D276" i="141"/>
  <c r="A276" i="141"/>
  <c r="D275" i="141"/>
  <c r="A275" i="141"/>
  <c r="D274" i="141"/>
  <c r="A274" i="141"/>
  <c r="D273" i="141"/>
  <c r="A273" i="141"/>
  <c r="D272" i="141"/>
  <c r="A272" i="141"/>
  <c r="D271" i="141"/>
  <c r="A271" i="141"/>
  <c r="D270" i="141"/>
  <c r="A270" i="141"/>
  <c r="D269" i="141"/>
  <c r="A269" i="141"/>
  <c r="D268" i="141"/>
  <c r="A268" i="141"/>
  <c r="D267" i="141"/>
  <c r="A267" i="141"/>
  <c r="D266" i="141"/>
  <c r="A266" i="141"/>
  <c r="D265" i="141"/>
  <c r="A265" i="141"/>
  <c r="D264" i="141"/>
  <c r="A264" i="141"/>
  <c r="D263" i="141"/>
  <c r="A263" i="141"/>
  <c r="D262" i="141"/>
  <c r="A262" i="141"/>
  <c r="D261" i="141"/>
  <c r="A261" i="141"/>
  <c r="D260" i="141"/>
  <c r="A260" i="141"/>
  <c r="D259" i="141"/>
  <c r="A259" i="141"/>
  <c r="D258" i="141"/>
  <c r="A258" i="141"/>
  <c r="D257" i="141"/>
  <c r="A257" i="141"/>
  <c r="D256" i="141"/>
  <c r="AH36" i="141" s="1"/>
  <c r="A256" i="141"/>
  <c r="D255" i="141"/>
  <c r="A255" i="141"/>
  <c r="D254" i="141"/>
  <c r="A254" i="141"/>
  <c r="D253" i="141"/>
  <c r="A253" i="141"/>
  <c r="D252" i="141"/>
  <c r="A252" i="141"/>
  <c r="D251" i="141"/>
  <c r="A251" i="141"/>
  <c r="D250" i="141"/>
  <c r="A250" i="141"/>
  <c r="D249" i="141"/>
  <c r="A249" i="141"/>
  <c r="D248" i="141"/>
  <c r="A248" i="141"/>
  <c r="D247" i="141"/>
  <c r="A247" i="141"/>
  <c r="D246" i="141"/>
  <c r="A246" i="141"/>
  <c r="D245" i="141"/>
  <c r="A245" i="141"/>
  <c r="D244" i="141"/>
  <c r="AH35" i="141" s="1"/>
  <c r="A244" i="141"/>
  <c r="D243" i="141"/>
  <c r="A243" i="141"/>
  <c r="D242" i="141"/>
  <c r="A242" i="141"/>
  <c r="D241" i="141"/>
  <c r="A241" i="141"/>
  <c r="D240" i="141"/>
  <c r="A240" i="141"/>
  <c r="D239" i="141"/>
  <c r="A239" i="141"/>
  <c r="D238" i="141"/>
  <c r="A238" i="141"/>
  <c r="D237" i="141"/>
  <c r="A237" i="141"/>
  <c r="D236" i="141"/>
  <c r="A236" i="141"/>
  <c r="D235" i="141"/>
  <c r="A235" i="141"/>
  <c r="D234" i="141"/>
  <c r="A234" i="141"/>
  <c r="D233" i="141"/>
  <c r="A233" i="141"/>
  <c r="D232" i="141"/>
  <c r="AH34" i="141" s="1"/>
  <c r="A232" i="141"/>
  <c r="D231" i="141"/>
  <c r="A231" i="141"/>
  <c r="D230" i="141"/>
  <c r="A230" i="141"/>
  <c r="D229" i="141"/>
  <c r="A229" i="141"/>
  <c r="D228" i="141"/>
  <c r="A228" i="141"/>
  <c r="D227" i="141"/>
  <c r="A227" i="141"/>
  <c r="D226" i="141"/>
  <c r="A226" i="141"/>
  <c r="D225" i="141"/>
  <c r="A225" i="141"/>
  <c r="D224" i="141"/>
  <c r="A224" i="141"/>
  <c r="D223" i="141"/>
  <c r="A223" i="141"/>
  <c r="D222" i="141"/>
  <c r="A222" i="141"/>
  <c r="D221" i="141"/>
  <c r="A221" i="141"/>
  <c r="D220" i="141"/>
  <c r="AH33" i="141" s="1"/>
  <c r="A220" i="141"/>
  <c r="D219" i="141"/>
  <c r="A219" i="141"/>
  <c r="D218" i="141"/>
  <c r="A218" i="141"/>
  <c r="D217" i="141"/>
  <c r="A217" i="141"/>
  <c r="D216" i="141"/>
  <c r="A216" i="141"/>
  <c r="D215" i="141"/>
  <c r="A215" i="141"/>
  <c r="D214" i="141"/>
  <c r="A214" i="141"/>
  <c r="D213" i="141"/>
  <c r="A213" i="141"/>
  <c r="D212" i="141"/>
  <c r="A212" i="141"/>
  <c r="D211" i="141"/>
  <c r="A211" i="141"/>
  <c r="D210" i="141"/>
  <c r="A210" i="141"/>
  <c r="D209" i="141"/>
  <c r="A209" i="141"/>
  <c r="D208" i="141"/>
  <c r="AH32" i="141" s="1"/>
  <c r="A208" i="141"/>
  <c r="D207" i="141"/>
  <c r="A207" i="141"/>
  <c r="D206" i="141"/>
  <c r="A206" i="141"/>
  <c r="D205" i="141"/>
  <c r="A205" i="141"/>
  <c r="D204" i="141"/>
  <c r="A204" i="141"/>
  <c r="D203" i="141"/>
  <c r="A203" i="141"/>
  <c r="D202" i="141"/>
  <c r="A202" i="141"/>
  <c r="D201" i="141"/>
  <c r="A201" i="141"/>
  <c r="D200" i="141"/>
  <c r="A200" i="141"/>
  <c r="D199" i="141"/>
  <c r="A199" i="141"/>
  <c r="D198" i="141"/>
  <c r="A198" i="141"/>
  <c r="D197" i="141"/>
  <c r="A197" i="141"/>
  <c r="D196" i="141"/>
  <c r="A196" i="141"/>
  <c r="D195" i="141"/>
  <c r="A195" i="141"/>
  <c r="D194" i="141"/>
  <c r="A194" i="141"/>
  <c r="D193" i="141"/>
  <c r="A193" i="141"/>
  <c r="D192" i="141"/>
  <c r="A192" i="141"/>
  <c r="D191" i="141"/>
  <c r="A191" i="141"/>
  <c r="D190" i="141"/>
  <c r="A190" i="141"/>
  <c r="D189" i="141"/>
  <c r="A189" i="141"/>
  <c r="D188" i="141"/>
  <c r="A188" i="141"/>
  <c r="D187" i="141"/>
  <c r="A187" i="141"/>
  <c r="D186" i="141"/>
  <c r="A186" i="141"/>
  <c r="D185" i="141"/>
  <c r="A185" i="141"/>
  <c r="D184" i="141"/>
  <c r="AH30" i="141" s="1"/>
  <c r="A184" i="141"/>
  <c r="D183" i="141"/>
  <c r="A183" i="141"/>
  <c r="D182" i="141"/>
  <c r="A182" i="141"/>
  <c r="D181" i="141"/>
  <c r="A181" i="141"/>
  <c r="D180" i="141"/>
  <c r="A180" i="141"/>
  <c r="D179" i="141"/>
  <c r="A179" i="141"/>
  <c r="D178" i="141"/>
  <c r="A178" i="141"/>
  <c r="D177" i="141"/>
  <c r="A177" i="141"/>
  <c r="D176" i="141"/>
  <c r="A176" i="141"/>
  <c r="D175" i="141"/>
  <c r="A175" i="141"/>
  <c r="D174" i="141"/>
  <c r="A174" i="141"/>
  <c r="D173" i="141"/>
  <c r="A173" i="141"/>
  <c r="D172" i="141"/>
  <c r="AH29" i="141" s="1"/>
  <c r="A172" i="141"/>
  <c r="D171" i="141"/>
  <c r="A171" i="141"/>
  <c r="D170" i="141"/>
  <c r="A170" i="141"/>
  <c r="D169" i="141"/>
  <c r="A169" i="141"/>
  <c r="D168" i="141"/>
  <c r="A168" i="141"/>
  <c r="D167" i="141"/>
  <c r="A167" i="141"/>
  <c r="D166" i="141"/>
  <c r="A166" i="141"/>
  <c r="D165" i="141"/>
  <c r="A165" i="141"/>
  <c r="D164" i="141"/>
  <c r="A164" i="141"/>
  <c r="D163" i="141"/>
  <c r="A163" i="141"/>
  <c r="D162" i="141"/>
  <c r="A162" i="141"/>
  <c r="D161" i="141"/>
  <c r="A161" i="141"/>
  <c r="D160" i="141"/>
  <c r="A160" i="141"/>
  <c r="D159" i="141"/>
  <c r="A159" i="141"/>
  <c r="D158" i="141"/>
  <c r="A158" i="141"/>
  <c r="D157" i="141"/>
  <c r="A157" i="141"/>
  <c r="D156" i="141"/>
  <c r="A156" i="141"/>
  <c r="D155" i="141"/>
  <c r="A155" i="141"/>
  <c r="D154" i="141"/>
  <c r="A154" i="141"/>
  <c r="D153" i="141"/>
  <c r="A153" i="141"/>
  <c r="D152" i="141"/>
  <c r="A152" i="141"/>
  <c r="D151" i="141"/>
  <c r="A151" i="141"/>
  <c r="D150" i="141"/>
  <c r="A150" i="141"/>
  <c r="D149" i="141"/>
  <c r="A149" i="141"/>
  <c r="D148" i="141"/>
  <c r="AH27" i="141" s="1"/>
  <c r="A148" i="141"/>
  <c r="D147" i="141"/>
  <c r="A147" i="141"/>
  <c r="D146" i="141"/>
  <c r="A146" i="141"/>
  <c r="D145" i="141"/>
  <c r="A145" i="141"/>
  <c r="D144" i="141"/>
  <c r="A144" i="141"/>
  <c r="D143" i="141"/>
  <c r="A143" i="141"/>
  <c r="D142" i="141"/>
  <c r="A142" i="141"/>
  <c r="D141" i="141"/>
  <c r="A141" i="141"/>
  <c r="D140" i="141"/>
  <c r="A140" i="141"/>
  <c r="D139" i="141"/>
  <c r="A139" i="141"/>
  <c r="D138" i="141"/>
  <c r="A138" i="141"/>
  <c r="D137" i="141"/>
  <c r="A137" i="141"/>
  <c r="D136" i="141"/>
  <c r="AH26" i="141" s="1"/>
  <c r="A136" i="141"/>
  <c r="D135" i="141"/>
  <c r="A135" i="141"/>
  <c r="D134" i="141"/>
  <c r="A134" i="141"/>
  <c r="D133" i="141"/>
  <c r="A133" i="141"/>
  <c r="D132" i="141"/>
  <c r="A132" i="141"/>
  <c r="D131" i="141"/>
  <c r="A131" i="141"/>
  <c r="D130" i="141"/>
  <c r="A130" i="141"/>
  <c r="D129" i="141"/>
  <c r="A129" i="141"/>
  <c r="D128" i="141"/>
  <c r="A128" i="141"/>
  <c r="D127" i="141"/>
  <c r="A127" i="141"/>
  <c r="D126" i="141"/>
  <c r="A126" i="141"/>
  <c r="D125" i="141"/>
  <c r="A125" i="141"/>
  <c r="D124" i="141"/>
  <c r="AH25" i="141" s="1"/>
  <c r="A124" i="141"/>
  <c r="D123" i="141"/>
  <c r="A123" i="141"/>
  <c r="D122" i="141"/>
  <c r="A122" i="141"/>
  <c r="D121" i="141"/>
  <c r="A121" i="141"/>
  <c r="D120" i="141"/>
  <c r="A120" i="141"/>
  <c r="D119" i="141"/>
  <c r="A119" i="141"/>
  <c r="D118" i="141"/>
  <c r="A118" i="141"/>
  <c r="D117" i="141"/>
  <c r="A117" i="141"/>
  <c r="D116" i="141"/>
  <c r="A116" i="141"/>
  <c r="D115" i="141"/>
  <c r="A115" i="141"/>
  <c r="D114" i="141"/>
  <c r="A114" i="141"/>
  <c r="D113" i="141"/>
  <c r="A113" i="141"/>
  <c r="D112" i="141"/>
  <c r="AH24" i="141" s="1"/>
  <c r="A112" i="141"/>
  <c r="D111" i="141"/>
  <c r="A111" i="141"/>
  <c r="D110" i="141"/>
  <c r="A110" i="141"/>
  <c r="S109" i="141"/>
  <c r="D109" i="141"/>
  <c r="A109" i="141"/>
  <c r="S108" i="141"/>
  <c r="D108" i="141"/>
  <c r="A108" i="141"/>
  <c r="D107" i="141"/>
  <c r="A107" i="141"/>
  <c r="D106" i="141"/>
  <c r="A106" i="141"/>
  <c r="S105" i="141"/>
  <c r="D105" i="141"/>
  <c r="A105" i="141"/>
  <c r="D104" i="141"/>
  <c r="A104" i="141"/>
  <c r="D103" i="141"/>
  <c r="A103" i="141"/>
  <c r="D102" i="141"/>
  <c r="A102" i="141"/>
  <c r="D101" i="141"/>
  <c r="A101" i="141"/>
  <c r="D100" i="141"/>
  <c r="A100" i="141"/>
  <c r="D99" i="141"/>
  <c r="A99" i="141"/>
  <c r="D98" i="141"/>
  <c r="A98" i="141"/>
  <c r="D97" i="141"/>
  <c r="A97" i="141"/>
  <c r="D96" i="141"/>
  <c r="A96" i="141"/>
  <c r="D95" i="141"/>
  <c r="A95" i="141"/>
  <c r="D94" i="141"/>
  <c r="A94" i="141"/>
  <c r="D93" i="141"/>
  <c r="A93" i="141"/>
  <c r="D92" i="141"/>
  <c r="A92" i="141"/>
  <c r="D91" i="141"/>
  <c r="A91" i="141"/>
  <c r="D90" i="141"/>
  <c r="A90" i="141"/>
  <c r="D89" i="141"/>
  <c r="A89" i="141"/>
  <c r="D88" i="141"/>
  <c r="A88" i="141"/>
  <c r="D87" i="141"/>
  <c r="A87" i="141"/>
  <c r="D86" i="141"/>
  <c r="A86" i="141"/>
  <c r="D85" i="141"/>
  <c r="A85" i="141"/>
  <c r="D84" i="141"/>
  <c r="A84" i="141"/>
  <c r="D83" i="141"/>
  <c r="A83" i="141"/>
  <c r="D82" i="141"/>
  <c r="A82" i="141"/>
  <c r="D81" i="141"/>
  <c r="A81" i="141"/>
  <c r="S80" i="141"/>
  <c r="D80" i="141"/>
  <c r="A80" i="141"/>
  <c r="S79" i="141"/>
  <c r="D79" i="141"/>
  <c r="A79" i="141"/>
  <c r="S78" i="141"/>
  <c r="D78" i="141"/>
  <c r="A78" i="141"/>
  <c r="S77" i="141"/>
  <c r="D77" i="141"/>
  <c r="A77" i="141"/>
  <c r="S76" i="141"/>
  <c r="D76" i="141"/>
  <c r="AH21" i="141" s="1"/>
  <c r="A76" i="141"/>
  <c r="S75" i="141"/>
  <c r="D75" i="141"/>
  <c r="A75" i="141"/>
  <c r="S74" i="141"/>
  <c r="D74" i="141"/>
  <c r="A74" i="141"/>
  <c r="S73" i="141"/>
  <c r="D73" i="141"/>
  <c r="A73" i="141"/>
  <c r="S72" i="141"/>
  <c r="D72" i="141"/>
  <c r="A72" i="141"/>
  <c r="S71" i="141"/>
  <c r="D71" i="141"/>
  <c r="A71" i="141"/>
  <c r="S70" i="141"/>
  <c r="D70" i="141"/>
  <c r="A70" i="141"/>
  <c r="S69" i="141"/>
  <c r="D69" i="141"/>
  <c r="A69" i="141"/>
  <c r="S68" i="141"/>
  <c r="D68" i="141"/>
  <c r="A68" i="141"/>
  <c r="S67" i="141"/>
  <c r="D67" i="141"/>
  <c r="A67" i="141"/>
  <c r="S66" i="141"/>
  <c r="D66" i="141"/>
  <c r="A66" i="141"/>
  <c r="S65" i="141"/>
  <c r="D65" i="141"/>
  <c r="A65" i="141"/>
  <c r="S64" i="141"/>
  <c r="D64" i="141"/>
  <c r="A64" i="141"/>
  <c r="S63" i="141"/>
  <c r="D63" i="141"/>
  <c r="A63" i="141"/>
  <c r="S62" i="141"/>
  <c r="D62" i="141"/>
  <c r="A62" i="141"/>
  <c r="AH61" i="141"/>
  <c r="S61" i="141"/>
  <c r="D61" i="141"/>
  <c r="A61" i="141"/>
  <c r="S60" i="141"/>
  <c r="D60" i="141"/>
  <c r="A60" i="141"/>
  <c r="S59" i="141"/>
  <c r="D59" i="141"/>
  <c r="A59" i="141"/>
  <c r="S58" i="141"/>
  <c r="D58" i="141"/>
  <c r="A58" i="141"/>
  <c r="S57" i="141"/>
  <c r="D57" i="141"/>
  <c r="A57" i="141"/>
  <c r="S56" i="141"/>
  <c r="D56" i="141"/>
  <c r="A56" i="141"/>
  <c r="S55" i="141"/>
  <c r="D55" i="141"/>
  <c r="A55" i="141"/>
  <c r="S54" i="141"/>
  <c r="D54" i="141"/>
  <c r="A54" i="141"/>
  <c r="S53" i="141"/>
  <c r="D53" i="141"/>
  <c r="A53" i="141"/>
  <c r="S52" i="141"/>
  <c r="D52" i="141"/>
  <c r="A52" i="141"/>
  <c r="S51" i="141"/>
  <c r="D51" i="141"/>
  <c r="A51" i="141"/>
  <c r="S50" i="141"/>
  <c r="D50" i="141"/>
  <c r="A50" i="141"/>
  <c r="S49" i="141"/>
  <c r="D49" i="141"/>
  <c r="A49" i="141"/>
  <c r="AH48" i="141"/>
  <c r="S48" i="141"/>
  <c r="D48" i="141"/>
  <c r="A48" i="141"/>
  <c r="AH47" i="141"/>
  <c r="S47" i="141"/>
  <c r="D47" i="141"/>
  <c r="A47" i="141"/>
  <c r="S46" i="141"/>
  <c r="D46" i="141"/>
  <c r="A46" i="141"/>
  <c r="S45" i="141"/>
  <c r="D45" i="141"/>
  <c r="A45" i="141"/>
  <c r="S44" i="141"/>
  <c r="D44" i="141"/>
  <c r="A44" i="141"/>
  <c r="S43" i="141"/>
  <c r="D43" i="141"/>
  <c r="A43" i="141"/>
  <c r="S42" i="141"/>
  <c r="D42" i="141"/>
  <c r="A42" i="141"/>
  <c r="S41" i="141"/>
  <c r="D41" i="141"/>
  <c r="A41" i="141"/>
  <c r="S40" i="141"/>
  <c r="D40" i="141"/>
  <c r="AH18" i="141" s="1"/>
  <c r="A40" i="141"/>
  <c r="S39" i="141"/>
  <c r="D39" i="141"/>
  <c r="A39" i="141"/>
  <c r="S38" i="141"/>
  <c r="D38" i="141"/>
  <c r="A38" i="141"/>
  <c r="AH37" i="141"/>
  <c r="S37" i="141"/>
  <c r="D37" i="141"/>
  <c r="A37" i="141"/>
  <c r="S36" i="141"/>
  <c r="D36" i="141"/>
  <c r="A36" i="141"/>
  <c r="S35" i="141"/>
  <c r="D35" i="141"/>
  <c r="A35" i="141"/>
  <c r="S34" i="141"/>
  <c r="D34" i="141"/>
  <c r="A34" i="141"/>
  <c r="S33" i="141"/>
  <c r="D33" i="141"/>
  <c r="A33" i="141"/>
  <c r="S32" i="141"/>
  <c r="D32" i="141"/>
  <c r="A32" i="141"/>
  <c r="AH31" i="141"/>
  <c r="S31" i="141"/>
  <c r="D31" i="141"/>
  <c r="A31" i="141"/>
  <c r="S30" i="141"/>
  <c r="D30" i="141"/>
  <c r="A30" i="141"/>
  <c r="S29" i="141"/>
  <c r="D29" i="141"/>
  <c r="A29" i="141"/>
  <c r="AH28" i="141"/>
  <c r="S28" i="141"/>
  <c r="D28" i="141"/>
  <c r="AH17" i="141" s="1"/>
  <c r="A28" i="141"/>
  <c r="S27" i="141"/>
  <c r="D27" i="141"/>
  <c r="A27" i="141"/>
  <c r="S26" i="141"/>
  <c r="D26" i="141"/>
  <c r="A26" i="141"/>
  <c r="S25" i="141"/>
  <c r="D25" i="141"/>
  <c r="A25" i="141"/>
  <c r="S24" i="141"/>
  <c r="D24" i="141"/>
  <c r="A24" i="141"/>
  <c r="AH23" i="141"/>
  <c r="S23" i="141"/>
  <c r="D23" i="141"/>
  <c r="A23" i="141"/>
  <c r="AH22" i="141"/>
  <c r="S22" i="141"/>
  <c r="D22" i="141"/>
  <c r="A22" i="141"/>
  <c r="S21" i="141"/>
  <c r="D21" i="141"/>
  <c r="A21" i="141"/>
  <c r="AH20" i="141"/>
  <c r="S20" i="141"/>
  <c r="D20" i="141"/>
  <c r="A20" i="141"/>
  <c r="AH19" i="141"/>
  <c r="S19" i="141"/>
  <c r="D19" i="141"/>
  <c r="A19" i="141"/>
  <c r="S18" i="141"/>
  <c r="D18" i="141"/>
  <c r="A18" i="141"/>
  <c r="S17" i="141"/>
  <c r="D17" i="141"/>
  <c r="A17" i="141"/>
  <c r="S16" i="141"/>
  <c r="D16" i="141"/>
  <c r="AH16" i="141" s="1"/>
  <c r="A16" i="141"/>
  <c r="D1143" i="140"/>
  <c r="A1143" i="140"/>
  <c r="D1142" i="140"/>
  <c r="A1142" i="140"/>
  <c r="D1141" i="140"/>
  <c r="A1141" i="140"/>
  <c r="D1140" i="140"/>
  <c r="A1140" i="140"/>
  <c r="D1139" i="140"/>
  <c r="A1139" i="140"/>
  <c r="D1138" i="140"/>
  <c r="A1138" i="140"/>
  <c r="D1137" i="140"/>
  <c r="A1137" i="140"/>
  <c r="D1136" i="140"/>
  <c r="A1136" i="140"/>
  <c r="D1135" i="140"/>
  <c r="A1135" i="140"/>
  <c r="D1134" i="140"/>
  <c r="A1134" i="140"/>
  <c r="D1133" i="140"/>
  <c r="A1133" i="140"/>
  <c r="D1132" i="140"/>
  <c r="AH109" i="140" s="1"/>
  <c r="A1132" i="140"/>
  <c r="D1131" i="140"/>
  <c r="A1131" i="140"/>
  <c r="D1130" i="140"/>
  <c r="A1130" i="140"/>
  <c r="D1129" i="140"/>
  <c r="A1129" i="140"/>
  <c r="D1128" i="140"/>
  <c r="A1128" i="140"/>
  <c r="D1127" i="140"/>
  <c r="A1127" i="140"/>
  <c r="D1126" i="140"/>
  <c r="A1126" i="140"/>
  <c r="D1125" i="140"/>
  <c r="A1125" i="140"/>
  <c r="D1124" i="140"/>
  <c r="A1124" i="140"/>
  <c r="D1123" i="140"/>
  <c r="A1123" i="140"/>
  <c r="D1122" i="140"/>
  <c r="A1122" i="140"/>
  <c r="D1121" i="140"/>
  <c r="A1121" i="140"/>
  <c r="D1120" i="140"/>
  <c r="AH108" i="140" s="1"/>
  <c r="A1120" i="140"/>
  <c r="D1119" i="140"/>
  <c r="A1119" i="140"/>
  <c r="D1118" i="140"/>
  <c r="A1118" i="140"/>
  <c r="D1117" i="140"/>
  <c r="A1117" i="140"/>
  <c r="D1116" i="140"/>
  <c r="A1116" i="140"/>
  <c r="D1115" i="140"/>
  <c r="A1115" i="140"/>
  <c r="D1114" i="140"/>
  <c r="A1114" i="140"/>
  <c r="D1113" i="140"/>
  <c r="A1113" i="140"/>
  <c r="D1112" i="140"/>
  <c r="A1112" i="140"/>
  <c r="D1111" i="140"/>
  <c r="A1111" i="140"/>
  <c r="D1110" i="140"/>
  <c r="A1110" i="140"/>
  <c r="D1109" i="140"/>
  <c r="A1109" i="140"/>
  <c r="D1108" i="140"/>
  <c r="A1108" i="140"/>
  <c r="D1107" i="140"/>
  <c r="A1107" i="140"/>
  <c r="D1106" i="140"/>
  <c r="A1106" i="140"/>
  <c r="D1105" i="140"/>
  <c r="A1105" i="140"/>
  <c r="D1104" i="140"/>
  <c r="A1104" i="140"/>
  <c r="D1103" i="140"/>
  <c r="A1103" i="140"/>
  <c r="D1102" i="140"/>
  <c r="A1102" i="140"/>
  <c r="D1101" i="140"/>
  <c r="A1101" i="140"/>
  <c r="D1100" i="140"/>
  <c r="A1100" i="140"/>
  <c r="D1099" i="140"/>
  <c r="A1099" i="140"/>
  <c r="D1098" i="140"/>
  <c r="A1098" i="140"/>
  <c r="D1097" i="140"/>
  <c r="A1097" i="140"/>
  <c r="D1096" i="140"/>
  <c r="A1096" i="140"/>
  <c r="D1095" i="140"/>
  <c r="A1095" i="140"/>
  <c r="D1094" i="140"/>
  <c r="A1094" i="140"/>
  <c r="D1093" i="140"/>
  <c r="A1093" i="140"/>
  <c r="D1092" i="140"/>
  <c r="A1092" i="140"/>
  <c r="D1091" i="140"/>
  <c r="A1091" i="140"/>
  <c r="D1090" i="140"/>
  <c r="A1090" i="140"/>
  <c r="D1089" i="140"/>
  <c r="A1089" i="140"/>
  <c r="D1088" i="140"/>
  <c r="A1088" i="140"/>
  <c r="D1087" i="140"/>
  <c r="A1087" i="140"/>
  <c r="D1086" i="140"/>
  <c r="A1086" i="140"/>
  <c r="D1085" i="140"/>
  <c r="A1085" i="140"/>
  <c r="D1084" i="140"/>
  <c r="AH105" i="140" s="1"/>
  <c r="A1084" i="140"/>
  <c r="D1083" i="140"/>
  <c r="A1083" i="140"/>
  <c r="D1082" i="140"/>
  <c r="A1082" i="140"/>
  <c r="D1081" i="140"/>
  <c r="A1081" i="140"/>
  <c r="D1080" i="140"/>
  <c r="A1080" i="140"/>
  <c r="D1079" i="140"/>
  <c r="A1079" i="140"/>
  <c r="D1078" i="140"/>
  <c r="A1078" i="140"/>
  <c r="D1077" i="140"/>
  <c r="A1077" i="140"/>
  <c r="D1076" i="140"/>
  <c r="A1076" i="140"/>
  <c r="D1075" i="140"/>
  <c r="A1075" i="140"/>
  <c r="D1074" i="140"/>
  <c r="A1074" i="140"/>
  <c r="D1073" i="140"/>
  <c r="A1073" i="140"/>
  <c r="D1072" i="140"/>
  <c r="A1072" i="140"/>
  <c r="D1071" i="140"/>
  <c r="A1071" i="140"/>
  <c r="D1070" i="140"/>
  <c r="A1070" i="140"/>
  <c r="D1069" i="140"/>
  <c r="A1069" i="140"/>
  <c r="D1068" i="140"/>
  <c r="A1068" i="140"/>
  <c r="D1067" i="140"/>
  <c r="A1067" i="140"/>
  <c r="D1066" i="140"/>
  <c r="A1066" i="140"/>
  <c r="D1065" i="140"/>
  <c r="A1065" i="140"/>
  <c r="D1064" i="140"/>
  <c r="A1064" i="140"/>
  <c r="D1063" i="140"/>
  <c r="A1063" i="140"/>
  <c r="D1062" i="140"/>
  <c r="A1062" i="140"/>
  <c r="D1061" i="140"/>
  <c r="A1061" i="140"/>
  <c r="D1060" i="140"/>
  <c r="AH103" i="140" s="1"/>
  <c r="A1060" i="140"/>
  <c r="D1059" i="140"/>
  <c r="A1059" i="140"/>
  <c r="D1058" i="140"/>
  <c r="A1058" i="140"/>
  <c r="D1057" i="140"/>
  <c r="A1057" i="140"/>
  <c r="D1056" i="140"/>
  <c r="A1056" i="140"/>
  <c r="D1055" i="140"/>
  <c r="A1055" i="140"/>
  <c r="D1054" i="140"/>
  <c r="A1054" i="140"/>
  <c r="D1053" i="140"/>
  <c r="A1053" i="140"/>
  <c r="D1052" i="140"/>
  <c r="A1052" i="140"/>
  <c r="D1051" i="140"/>
  <c r="A1051" i="140"/>
  <c r="D1050" i="140"/>
  <c r="A1050" i="140"/>
  <c r="D1049" i="140"/>
  <c r="A1049" i="140"/>
  <c r="D1048" i="140"/>
  <c r="A1048" i="140"/>
  <c r="D1047" i="140"/>
  <c r="A1047" i="140"/>
  <c r="D1046" i="140"/>
  <c r="A1046" i="140"/>
  <c r="D1045" i="140"/>
  <c r="A1045" i="140"/>
  <c r="D1044" i="140"/>
  <c r="A1044" i="140"/>
  <c r="D1043" i="140"/>
  <c r="A1043" i="140"/>
  <c r="D1042" i="140"/>
  <c r="A1042" i="140"/>
  <c r="D1041" i="140"/>
  <c r="A1041" i="140"/>
  <c r="D1040" i="140"/>
  <c r="A1040" i="140"/>
  <c r="D1039" i="140"/>
  <c r="A1039" i="140"/>
  <c r="D1038" i="140"/>
  <c r="A1038" i="140"/>
  <c r="D1037" i="140"/>
  <c r="A1037" i="140"/>
  <c r="D1036" i="140"/>
  <c r="A1036" i="140"/>
  <c r="D1035" i="140"/>
  <c r="A1035" i="140"/>
  <c r="D1034" i="140"/>
  <c r="A1034" i="140"/>
  <c r="D1033" i="140"/>
  <c r="A1033" i="140"/>
  <c r="D1032" i="140"/>
  <c r="A1032" i="140"/>
  <c r="D1031" i="140"/>
  <c r="A1031" i="140"/>
  <c r="D1030" i="140"/>
  <c r="A1030" i="140"/>
  <c r="D1029" i="140"/>
  <c r="A1029" i="140"/>
  <c r="D1028" i="140"/>
  <c r="A1028" i="140"/>
  <c r="D1027" i="140"/>
  <c r="A1027" i="140"/>
  <c r="D1026" i="140"/>
  <c r="A1026" i="140"/>
  <c r="D1025" i="140"/>
  <c r="A1025" i="140"/>
  <c r="D1024" i="140"/>
  <c r="A1024" i="140"/>
  <c r="D1023" i="140"/>
  <c r="A1023" i="140"/>
  <c r="D1022" i="140"/>
  <c r="A1022" i="140"/>
  <c r="D1021" i="140"/>
  <c r="A1021" i="140"/>
  <c r="D1020" i="140"/>
  <c r="A1020" i="140"/>
  <c r="D1019" i="140"/>
  <c r="A1019" i="140"/>
  <c r="D1018" i="140"/>
  <c r="A1018" i="140"/>
  <c r="D1017" i="140"/>
  <c r="A1017" i="140"/>
  <c r="D1016" i="140"/>
  <c r="A1016" i="140"/>
  <c r="D1015" i="140"/>
  <c r="A1015" i="140"/>
  <c r="D1014" i="140"/>
  <c r="A1014" i="140"/>
  <c r="D1013" i="140"/>
  <c r="A1013" i="140"/>
  <c r="D1012" i="140"/>
  <c r="A1012" i="140"/>
  <c r="D1011" i="140"/>
  <c r="A1011" i="140"/>
  <c r="D1010" i="140"/>
  <c r="A1010" i="140"/>
  <c r="D1009" i="140"/>
  <c r="A1009" i="140"/>
  <c r="D1008" i="140"/>
  <c r="A1008" i="140"/>
  <c r="D1007" i="140"/>
  <c r="A1007" i="140"/>
  <c r="D1006" i="140"/>
  <c r="A1006" i="140"/>
  <c r="D1005" i="140"/>
  <c r="A1005" i="140"/>
  <c r="D1004" i="140"/>
  <c r="A1004" i="140"/>
  <c r="D1003" i="140"/>
  <c r="A1003" i="140"/>
  <c r="D1002" i="140"/>
  <c r="A1002" i="140"/>
  <c r="D1001" i="140"/>
  <c r="A1001" i="140"/>
  <c r="D1000" i="140"/>
  <c r="A1000" i="140"/>
  <c r="D999" i="140"/>
  <c r="A999" i="140"/>
  <c r="D998" i="140"/>
  <c r="A998" i="140"/>
  <c r="D997" i="140"/>
  <c r="A997" i="140"/>
  <c r="D996" i="140"/>
  <c r="A996" i="140"/>
  <c r="D995" i="140"/>
  <c r="A995" i="140"/>
  <c r="D994" i="140"/>
  <c r="A994" i="140"/>
  <c r="D993" i="140"/>
  <c r="A993" i="140"/>
  <c r="D992" i="140"/>
  <c r="A992" i="140"/>
  <c r="D991" i="140"/>
  <c r="A991" i="140"/>
  <c r="D990" i="140"/>
  <c r="A990" i="140"/>
  <c r="D989" i="140"/>
  <c r="A989" i="140"/>
  <c r="D988" i="140"/>
  <c r="A988" i="140"/>
  <c r="D987" i="140"/>
  <c r="A987" i="140"/>
  <c r="D986" i="140"/>
  <c r="A986" i="140"/>
  <c r="D985" i="140"/>
  <c r="A985" i="140"/>
  <c r="D984" i="140"/>
  <c r="A984" i="140"/>
  <c r="D983" i="140"/>
  <c r="A983" i="140"/>
  <c r="D982" i="140"/>
  <c r="A982" i="140"/>
  <c r="D981" i="140"/>
  <c r="A981" i="140"/>
  <c r="D980" i="140"/>
  <c r="A980" i="140"/>
  <c r="D979" i="140"/>
  <c r="A979" i="140"/>
  <c r="D978" i="140"/>
  <c r="A978" i="140"/>
  <c r="D977" i="140"/>
  <c r="A977" i="140"/>
  <c r="D976" i="140"/>
  <c r="A976" i="140"/>
  <c r="D975" i="140"/>
  <c r="A975" i="140"/>
  <c r="D974" i="140"/>
  <c r="A974" i="140"/>
  <c r="D973" i="140"/>
  <c r="A973" i="140"/>
  <c r="D972" i="140"/>
  <c r="A972" i="140"/>
  <c r="D971" i="140"/>
  <c r="A971" i="140"/>
  <c r="D970" i="140"/>
  <c r="A970" i="140"/>
  <c r="D969" i="140"/>
  <c r="A969" i="140"/>
  <c r="D968" i="140"/>
  <c r="A968" i="140"/>
  <c r="D967" i="140"/>
  <c r="A967" i="140"/>
  <c r="D966" i="140"/>
  <c r="A966" i="140"/>
  <c r="D965" i="140"/>
  <c r="A965" i="140"/>
  <c r="D964" i="140"/>
  <c r="A964" i="140"/>
  <c r="D963" i="140"/>
  <c r="A963" i="140"/>
  <c r="D962" i="140"/>
  <c r="A962" i="140"/>
  <c r="D961" i="140"/>
  <c r="A961" i="140"/>
  <c r="D960" i="140"/>
  <c r="A960" i="140"/>
  <c r="D959" i="140"/>
  <c r="A959" i="140"/>
  <c r="D958" i="140"/>
  <c r="A958" i="140"/>
  <c r="D957" i="140"/>
  <c r="A957" i="140"/>
  <c r="D956" i="140"/>
  <c r="A956" i="140"/>
  <c r="D955" i="140"/>
  <c r="A955" i="140"/>
  <c r="D954" i="140"/>
  <c r="A954" i="140"/>
  <c r="D953" i="140"/>
  <c r="A953" i="140"/>
  <c r="D952" i="140"/>
  <c r="A952" i="140"/>
  <c r="D951" i="140"/>
  <c r="A951" i="140"/>
  <c r="D950" i="140"/>
  <c r="A950" i="140"/>
  <c r="D949" i="140"/>
  <c r="A949" i="140"/>
  <c r="D948" i="140"/>
  <c r="A948" i="140"/>
  <c r="D947" i="140"/>
  <c r="A947" i="140"/>
  <c r="D946" i="140"/>
  <c r="A946" i="140"/>
  <c r="D945" i="140"/>
  <c r="A945" i="140"/>
  <c r="D944" i="140"/>
  <c r="A944" i="140"/>
  <c r="D943" i="140"/>
  <c r="A943" i="140"/>
  <c r="D942" i="140"/>
  <c r="A942" i="140"/>
  <c r="D941" i="140"/>
  <c r="A941" i="140"/>
  <c r="D940" i="140"/>
  <c r="A940" i="140"/>
  <c r="D939" i="140"/>
  <c r="A939" i="140"/>
  <c r="D938" i="140"/>
  <c r="A938" i="140"/>
  <c r="D937" i="140"/>
  <c r="A937" i="140"/>
  <c r="D936" i="140"/>
  <c r="A936" i="140"/>
  <c r="D935" i="140"/>
  <c r="A935" i="140"/>
  <c r="D934" i="140"/>
  <c r="A934" i="140"/>
  <c r="D933" i="140"/>
  <c r="A933" i="140"/>
  <c r="D932" i="140"/>
  <c r="A932" i="140"/>
  <c r="D931" i="140"/>
  <c r="A931" i="140"/>
  <c r="D930" i="140"/>
  <c r="A930" i="140"/>
  <c r="D929" i="140"/>
  <c r="A929" i="140"/>
  <c r="D928" i="140"/>
  <c r="A928" i="140"/>
  <c r="D927" i="140"/>
  <c r="A927" i="140"/>
  <c r="D926" i="140"/>
  <c r="A926" i="140"/>
  <c r="D925" i="140"/>
  <c r="A925" i="140"/>
  <c r="D924" i="140"/>
  <c r="A924" i="140"/>
  <c r="D923" i="140"/>
  <c r="A923" i="140"/>
  <c r="D922" i="140"/>
  <c r="A922" i="140"/>
  <c r="D921" i="140"/>
  <c r="A921" i="140"/>
  <c r="D920" i="140"/>
  <c r="A920" i="140"/>
  <c r="D919" i="140"/>
  <c r="A919" i="140"/>
  <c r="D918" i="140"/>
  <c r="A918" i="140"/>
  <c r="D917" i="140"/>
  <c r="A917" i="140"/>
  <c r="D916" i="140"/>
  <c r="A916" i="140"/>
  <c r="D915" i="140"/>
  <c r="A915" i="140"/>
  <c r="D914" i="140"/>
  <c r="A914" i="140"/>
  <c r="D913" i="140"/>
  <c r="A913" i="140"/>
  <c r="D912" i="140"/>
  <c r="A912" i="140"/>
  <c r="D911" i="140"/>
  <c r="A911" i="140"/>
  <c r="D910" i="140"/>
  <c r="A910" i="140"/>
  <c r="D909" i="140"/>
  <c r="A909" i="140"/>
  <c r="D908" i="140"/>
  <c r="A908" i="140"/>
  <c r="D907" i="140"/>
  <c r="A907" i="140"/>
  <c r="D906" i="140"/>
  <c r="A906" i="140"/>
  <c r="D905" i="140"/>
  <c r="A905" i="140"/>
  <c r="D904" i="140"/>
  <c r="A904" i="140"/>
  <c r="D903" i="140"/>
  <c r="A903" i="140"/>
  <c r="D902" i="140"/>
  <c r="A902" i="140"/>
  <c r="D901" i="140"/>
  <c r="A901" i="140"/>
  <c r="D900" i="140"/>
  <c r="A900" i="140"/>
  <c r="D899" i="140"/>
  <c r="A899" i="140"/>
  <c r="D898" i="140"/>
  <c r="A898" i="140"/>
  <c r="D897" i="140"/>
  <c r="A897" i="140"/>
  <c r="D896" i="140"/>
  <c r="A896" i="140"/>
  <c r="D895" i="140"/>
  <c r="A895" i="140"/>
  <c r="D894" i="140"/>
  <c r="A894" i="140"/>
  <c r="D893" i="140"/>
  <c r="A893" i="140"/>
  <c r="D892" i="140"/>
  <c r="A892" i="140"/>
  <c r="D891" i="140"/>
  <c r="A891" i="140"/>
  <c r="D890" i="140"/>
  <c r="A890" i="140"/>
  <c r="D889" i="140"/>
  <c r="A889" i="140"/>
  <c r="D888" i="140"/>
  <c r="A888" i="140"/>
  <c r="D887" i="140"/>
  <c r="A887" i="140"/>
  <c r="D886" i="140"/>
  <c r="A886" i="140"/>
  <c r="D885" i="140"/>
  <c r="A885" i="140"/>
  <c r="D884" i="140"/>
  <c r="A884" i="140"/>
  <c r="D883" i="140"/>
  <c r="A883" i="140"/>
  <c r="D882" i="140"/>
  <c r="A882" i="140"/>
  <c r="D881" i="140"/>
  <c r="A881" i="140"/>
  <c r="D880" i="140"/>
  <c r="A880" i="140"/>
  <c r="D879" i="140"/>
  <c r="A879" i="140"/>
  <c r="D878" i="140"/>
  <c r="A878" i="140"/>
  <c r="D877" i="140"/>
  <c r="A877" i="140"/>
  <c r="D876" i="140"/>
  <c r="A876" i="140"/>
  <c r="D875" i="140"/>
  <c r="A875" i="140"/>
  <c r="D874" i="140"/>
  <c r="A874" i="140"/>
  <c r="D873" i="140"/>
  <c r="A873" i="140"/>
  <c r="D872" i="140"/>
  <c r="A872" i="140"/>
  <c r="D871" i="140"/>
  <c r="A871" i="140"/>
  <c r="D870" i="140"/>
  <c r="A870" i="140"/>
  <c r="D869" i="140"/>
  <c r="A869" i="140"/>
  <c r="D868" i="140"/>
  <c r="A868" i="140"/>
  <c r="D867" i="140"/>
  <c r="A867" i="140"/>
  <c r="D866" i="140"/>
  <c r="A866" i="140"/>
  <c r="D865" i="140"/>
  <c r="A865" i="140"/>
  <c r="D864" i="140"/>
  <c r="A864" i="140"/>
  <c r="D863" i="140"/>
  <c r="A863" i="140"/>
  <c r="D862" i="140"/>
  <c r="A862" i="140"/>
  <c r="D861" i="140"/>
  <c r="A861" i="140"/>
  <c r="D860" i="140"/>
  <c r="A860" i="140"/>
  <c r="D859" i="140"/>
  <c r="A859" i="140"/>
  <c r="D858" i="140"/>
  <c r="A858" i="140"/>
  <c r="D857" i="140"/>
  <c r="A857" i="140"/>
  <c r="D856" i="140"/>
  <c r="A856" i="140"/>
  <c r="D855" i="140"/>
  <c r="A855" i="140"/>
  <c r="D854" i="140"/>
  <c r="A854" i="140"/>
  <c r="D853" i="140"/>
  <c r="A853" i="140"/>
  <c r="D852" i="140"/>
  <c r="A852" i="140"/>
  <c r="D851" i="140"/>
  <c r="A851" i="140"/>
  <c r="D850" i="140"/>
  <c r="A850" i="140"/>
  <c r="D849" i="140"/>
  <c r="A849" i="140"/>
  <c r="D848" i="140"/>
  <c r="A848" i="140"/>
  <c r="D847" i="140"/>
  <c r="A847" i="140"/>
  <c r="D846" i="140"/>
  <c r="A846" i="140"/>
  <c r="D845" i="140"/>
  <c r="A845" i="140"/>
  <c r="D844" i="140"/>
  <c r="A844" i="140"/>
  <c r="D843" i="140"/>
  <c r="A843" i="140"/>
  <c r="D842" i="140"/>
  <c r="A842" i="140"/>
  <c r="D841" i="140"/>
  <c r="A841" i="140"/>
  <c r="D840" i="140"/>
  <c r="A840" i="140"/>
  <c r="D839" i="140"/>
  <c r="A839" i="140"/>
  <c r="D838" i="140"/>
  <c r="A838" i="140"/>
  <c r="D837" i="140"/>
  <c r="A837" i="140"/>
  <c r="D836" i="140"/>
  <c r="A836" i="140"/>
  <c r="D835" i="140"/>
  <c r="A835" i="140"/>
  <c r="D834" i="140"/>
  <c r="A834" i="140"/>
  <c r="D833" i="140"/>
  <c r="A833" i="140"/>
  <c r="D832" i="140"/>
  <c r="A832" i="140"/>
  <c r="D831" i="140"/>
  <c r="A831" i="140"/>
  <c r="D830" i="140"/>
  <c r="A830" i="140"/>
  <c r="D829" i="140"/>
  <c r="A829" i="140"/>
  <c r="D828" i="140"/>
  <c r="A828" i="140"/>
  <c r="D827" i="140"/>
  <c r="A827" i="140"/>
  <c r="D826" i="140"/>
  <c r="A826" i="140"/>
  <c r="D825" i="140"/>
  <c r="A825" i="140"/>
  <c r="D824" i="140"/>
  <c r="A824" i="140"/>
  <c r="D823" i="140"/>
  <c r="A823" i="140"/>
  <c r="D822" i="140"/>
  <c r="A822" i="140"/>
  <c r="D821" i="140"/>
  <c r="A821" i="140"/>
  <c r="D820" i="140"/>
  <c r="A820" i="140"/>
  <c r="D819" i="140"/>
  <c r="A819" i="140"/>
  <c r="D818" i="140"/>
  <c r="A818" i="140"/>
  <c r="D817" i="140"/>
  <c r="A817" i="140"/>
  <c r="D816" i="140"/>
  <c r="A816" i="140"/>
  <c r="D815" i="140"/>
  <c r="A815" i="140"/>
  <c r="D814" i="140"/>
  <c r="A814" i="140"/>
  <c r="D813" i="140"/>
  <c r="A813" i="140"/>
  <c r="D812" i="140"/>
  <c r="A812" i="140"/>
  <c r="D811" i="140"/>
  <c r="A811" i="140"/>
  <c r="D810" i="140"/>
  <c r="A810" i="140"/>
  <c r="D809" i="140"/>
  <c r="A809" i="140"/>
  <c r="D808" i="140"/>
  <c r="A808" i="140"/>
  <c r="D807" i="140"/>
  <c r="A807" i="140"/>
  <c r="D806" i="140"/>
  <c r="A806" i="140"/>
  <c r="D805" i="140"/>
  <c r="A805" i="140"/>
  <c r="D804" i="140"/>
  <c r="A804" i="140"/>
  <c r="D803" i="140"/>
  <c r="A803" i="140"/>
  <c r="D802" i="140"/>
  <c r="A802" i="140"/>
  <c r="D801" i="140"/>
  <c r="A801" i="140"/>
  <c r="D800" i="140"/>
  <c r="A800" i="140"/>
  <c r="D799" i="140"/>
  <c r="A799" i="140"/>
  <c r="D798" i="140"/>
  <c r="A798" i="140"/>
  <c r="D797" i="140"/>
  <c r="A797" i="140"/>
  <c r="D796" i="140"/>
  <c r="AH81" i="140" s="1"/>
  <c r="A796" i="140"/>
  <c r="D795" i="140"/>
  <c r="A795" i="140"/>
  <c r="D794" i="140"/>
  <c r="A794" i="140"/>
  <c r="D793" i="140"/>
  <c r="A793" i="140"/>
  <c r="D792" i="140"/>
  <c r="A792" i="140"/>
  <c r="D791" i="140"/>
  <c r="A791" i="140"/>
  <c r="D790" i="140"/>
  <c r="A790" i="140"/>
  <c r="D789" i="140"/>
  <c r="A789" i="140"/>
  <c r="D788" i="140"/>
  <c r="A788" i="140"/>
  <c r="D787" i="140"/>
  <c r="A787" i="140"/>
  <c r="D786" i="140"/>
  <c r="A786" i="140"/>
  <c r="D785" i="140"/>
  <c r="A785" i="140"/>
  <c r="D784" i="140"/>
  <c r="AH80" i="140" s="1"/>
  <c r="A784" i="140"/>
  <c r="D783" i="140"/>
  <c r="A783" i="140"/>
  <c r="D782" i="140"/>
  <c r="A782" i="140"/>
  <c r="D781" i="140"/>
  <c r="A781" i="140"/>
  <c r="D780" i="140"/>
  <c r="A780" i="140"/>
  <c r="D779" i="140"/>
  <c r="A779" i="140"/>
  <c r="D778" i="140"/>
  <c r="A778" i="140"/>
  <c r="D777" i="140"/>
  <c r="A777" i="140"/>
  <c r="D776" i="140"/>
  <c r="A776" i="140"/>
  <c r="D775" i="140"/>
  <c r="A775" i="140"/>
  <c r="D774" i="140"/>
  <c r="A774" i="140"/>
  <c r="D773" i="140"/>
  <c r="A773" i="140"/>
  <c r="D772" i="140"/>
  <c r="AH79" i="140" s="1"/>
  <c r="A772" i="140"/>
  <c r="D771" i="140"/>
  <c r="A771" i="140"/>
  <c r="D770" i="140"/>
  <c r="A770" i="140"/>
  <c r="D769" i="140"/>
  <c r="A769" i="140"/>
  <c r="D768" i="140"/>
  <c r="A768" i="140"/>
  <c r="D767" i="140"/>
  <c r="A767" i="140"/>
  <c r="D766" i="140"/>
  <c r="A766" i="140"/>
  <c r="D765" i="140"/>
  <c r="A765" i="140"/>
  <c r="D764" i="140"/>
  <c r="A764" i="140"/>
  <c r="D763" i="140"/>
  <c r="A763" i="140"/>
  <c r="D762" i="140"/>
  <c r="A762" i="140"/>
  <c r="D761" i="140"/>
  <c r="A761" i="140"/>
  <c r="D760" i="140"/>
  <c r="AH78" i="140" s="1"/>
  <c r="A760" i="140"/>
  <c r="D759" i="140"/>
  <c r="A759" i="140"/>
  <c r="D758" i="140"/>
  <c r="A758" i="140"/>
  <c r="D757" i="140"/>
  <c r="A757" i="140"/>
  <c r="D756" i="140"/>
  <c r="A756" i="140"/>
  <c r="D755" i="140"/>
  <c r="A755" i="140"/>
  <c r="D754" i="140"/>
  <c r="A754" i="140"/>
  <c r="D753" i="140"/>
  <c r="A753" i="140"/>
  <c r="D752" i="140"/>
  <c r="A752" i="140"/>
  <c r="D751" i="140"/>
  <c r="A751" i="140"/>
  <c r="D750" i="140"/>
  <c r="A750" i="140"/>
  <c r="D749" i="140"/>
  <c r="A749" i="140"/>
  <c r="D748" i="140"/>
  <c r="AH77" i="140" s="1"/>
  <c r="A748" i="140"/>
  <c r="D747" i="140"/>
  <c r="A747" i="140"/>
  <c r="D746" i="140"/>
  <c r="A746" i="140"/>
  <c r="D745" i="140"/>
  <c r="A745" i="140"/>
  <c r="D744" i="140"/>
  <c r="A744" i="140"/>
  <c r="D743" i="140"/>
  <c r="A743" i="140"/>
  <c r="D742" i="140"/>
  <c r="A742" i="140"/>
  <c r="D741" i="140"/>
  <c r="A741" i="140"/>
  <c r="D740" i="140"/>
  <c r="A740" i="140"/>
  <c r="D739" i="140"/>
  <c r="A739" i="140"/>
  <c r="D738" i="140"/>
  <c r="A738" i="140"/>
  <c r="D737" i="140"/>
  <c r="A737" i="140"/>
  <c r="D736" i="140"/>
  <c r="AH76" i="140" s="1"/>
  <c r="A736" i="140"/>
  <c r="D735" i="140"/>
  <c r="A735" i="140"/>
  <c r="D734" i="140"/>
  <c r="A734" i="140"/>
  <c r="D733" i="140"/>
  <c r="A733" i="140"/>
  <c r="D732" i="140"/>
  <c r="A732" i="140"/>
  <c r="D731" i="140"/>
  <c r="A731" i="140"/>
  <c r="D730" i="140"/>
  <c r="A730" i="140"/>
  <c r="D729" i="140"/>
  <c r="A729" i="140"/>
  <c r="D728" i="140"/>
  <c r="A728" i="140"/>
  <c r="D727" i="140"/>
  <c r="A727" i="140"/>
  <c r="D726" i="140"/>
  <c r="A726" i="140"/>
  <c r="D725" i="140"/>
  <c r="A725" i="140"/>
  <c r="D724" i="140"/>
  <c r="AH75" i="140" s="1"/>
  <c r="A724" i="140"/>
  <c r="D723" i="140"/>
  <c r="A723" i="140"/>
  <c r="D722" i="140"/>
  <c r="A722" i="140"/>
  <c r="D721" i="140"/>
  <c r="A721" i="140"/>
  <c r="D720" i="140"/>
  <c r="A720" i="140"/>
  <c r="D719" i="140"/>
  <c r="A719" i="140"/>
  <c r="D718" i="140"/>
  <c r="A718" i="140"/>
  <c r="D717" i="140"/>
  <c r="A717" i="140"/>
  <c r="D716" i="140"/>
  <c r="A716" i="140"/>
  <c r="D715" i="140"/>
  <c r="A715" i="140"/>
  <c r="D714" i="140"/>
  <c r="A714" i="140"/>
  <c r="D713" i="140"/>
  <c r="A713" i="140"/>
  <c r="D712" i="140"/>
  <c r="AH74" i="140" s="1"/>
  <c r="A712" i="140"/>
  <c r="D711" i="140"/>
  <c r="A711" i="140"/>
  <c r="D710" i="140"/>
  <c r="A710" i="140"/>
  <c r="D709" i="140"/>
  <c r="A709" i="140"/>
  <c r="D708" i="140"/>
  <c r="A708" i="140"/>
  <c r="D707" i="140"/>
  <c r="A707" i="140"/>
  <c r="D706" i="140"/>
  <c r="A706" i="140"/>
  <c r="D705" i="140"/>
  <c r="A705" i="140"/>
  <c r="D704" i="140"/>
  <c r="A704" i="140"/>
  <c r="D703" i="140"/>
  <c r="A703" i="140"/>
  <c r="D702" i="140"/>
  <c r="A702" i="140"/>
  <c r="D701" i="140"/>
  <c r="A701" i="140"/>
  <c r="D700" i="140"/>
  <c r="AH73" i="140" s="1"/>
  <c r="A700" i="140"/>
  <c r="D699" i="140"/>
  <c r="A699" i="140"/>
  <c r="D698" i="140"/>
  <c r="A698" i="140"/>
  <c r="D697" i="140"/>
  <c r="A697" i="140"/>
  <c r="D696" i="140"/>
  <c r="A696" i="140"/>
  <c r="D695" i="140"/>
  <c r="A695" i="140"/>
  <c r="D694" i="140"/>
  <c r="A694" i="140"/>
  <c r="D693" i="140"/>
  <c r="A693" i="140"/>
  <c r="D692" i="140"/>
  <c r="A692" i="140"/>
  <c r="D691" i="140"/>
  <c r="A691" i="140"/>
  <c r="D690" i="140"/>
  <c r="A690" i="140"/>
  <c r="D689" i="140"/>
  <c r="A689" i="140"/>
  <c r="D688" i="140"/>
  <c r="AH72" i="140" s="1"/>
  <c r="A688" i="140"/>
  <c r="D687" i="140"/>
  <c r="A687" i="140"/>
  <c r="D686" i="140"/>
  <c r="A686" i="140"/>
  <c r="D685" i="140"/>
  <c r="A685" i="140"/>
  <c r="D684" i="140"/>
  <c r="A684" i="140"/>
  <c r="D683" i="140"/>
  <c r="A683" i="140"/>
  <c r="D682" i="140"/>
  <c r="A682" i="140"/>
  <c r="D681" i="140"/>
  <c r="A681" i="140"/>
  <c r="D680" i="140"/>
  <c r="A680" i="140"/>
  <c r="D679" i="140"/>
  <c r="A679" i="140"/>
  <c r="D678" i="140"/>
  <c r="A678" i="140"/>
  <c r="D677" i="140"/>
  <c r="A677" i="140"/>
  <c r="D676" i="140"/>
  <c r="AH71" i="140" s="1"/>
  <c r="A676" i="140"/>
  <c r="D675" i="140"/>
  <c r="A675" i="140"/>
  <c r="D674" i="140"/>
  <c r="A674" i="140"/>
  <c r="D673" i="140"/>
  <c r="A673" i="140"/>
  <c r="D672" i="140"/>
  <c r="A672" i="140"/>
  <c r="D671" i="140"/>
  <c r="A671" i="140"/>
  <c r="D670" i="140"/>
  <c r="A670" i="140"/>
  <c r="D669" i="140"/>
  <c r="A669" i="140"/>
  <c r="D668" i="140"/>
  <c r="A668" i="140"/>
  <c r="D667" i="140"/>
  <c r="A667" i="140"/>
  <c r="D666" i="140"/>
  <c r="A666" i="140"/>
  <c r="D665" i="140"/>
  <c r="A665" i="140"/>
  <c r="D664" i="140"/>
  <c r="AH70" i="140" s="1"/>
  <c r="A664" i="140"/>
  <c r="D663" i="140"/>
  <c r="A663" i="140"/>
  <c r="D662" i="140"/>
  <c r="A662" i="140"/>
  <c r="D661" i="140"/>
  <c r="A661" i="140"/>
  <c r="D660" i="140"/>
  <c r="A660" i="140"/>
  <c r="D659" i="140"/>
  <c r="A659" i="140"/>
  <c r="D658" i="140"/>
  <c r="A658" i="140"/>
  <c r="D657" i="140"/>
  <c r="A657" i="140"/>
  <c r="D656" i="140"/>
  <c r="A656" i="140"/>
  <c r="D655" i="140"/>
  <c r="A655" i="140"/>
  <c r="D654" i="140"/>
  <c r="A654" i="140"/>
  <c r="D653" i="140"/>
  <c r="A653" i="140"/>
  <c r="D652" i="140"/>
  <c r="AH69" i="140" s="1"/>
  <c r="A652" i="140"/>
  <c r="D651" i="140"/>
  <c r="A651" i="140"/>
  <c r="D650" i="140"/>
  <c r="A650" i="140"/>
  <c r="D649" i="140"/>
  <c r="A649" i="140"/>
  <c r="D648" i="140"/>
  <c r="A648" i="140"/>
  <c r="D647" i="140"/>
  <c r="A647" i="140"/>
  <c r="D646" i="140"/>
  <c r="A646" i="140"/>
  <c r="D645" i="140"/>
  <c r="A645" i="140"/>
  <c r="D644" i="140"/>
  <c r="A644" i="140"/>
  <c r="D643" i="140"/>
  <c r="A643" i="140"/>
  <c r="D642" i="140"/>
  <c r="A642" i="140"/>
  <c r="D641" i="140"/>
  <c r="A641" i="140"/>
  <c r="D640" i="140"/>
  <c r="AH68" i="140" s="1"/>
  <c r="A640" i="140"/>
  <c r="D639" i="140"/>
  <c r="A639" i="140"/>
  <c r="D638" i="140"/>
  <c r="A638" i="140"/>
  <c r="D637" i="140"/>
  <c r="A637" i="140"/>
  <c r="D636" i="140"/>
  <c r="A636" i="140"/>
  <c r="D635" i="140"/>
  <c r="A635" i="140"/>
  <c r="D634" i="140"/>
  <c r="A634" i="140"/>
  <c r="D633" i="140"/>
  <c r="A633" i="140"/>
  <c r="D632" i="140"/>
  <c r="A632" i="140"/>
  <c r="D631" i="140"/>
  <c r="A631" i="140"/>
  <c r="D630" i="140"/>
  <c r="A630" i="140"/>
  <c r="D629" i="140"/>
  <c r="A629" i="140"/>
  <c r="D628" i="140"/>
  <c r="AH67" i="140" s="1"/>
  <c r="A628" i="140"/>
  <c r="D627" i="140"/>
  <c r="A627" i="140"/>
  <c r="D626" i="140"/>
  <c r="A626" i="140"/>
  <c r="D625" i="140"/>
  <c r="A625" i="140"/>
  <c r="D624" i="140"/>
  <c r="A624" i="140"/>
  <c r="D623" i="140"/>
  <c r="A623" i="140"/>
  <c r="D622" i="140"/>
  <c r="A622" i="140"/>
  <c r="D621" i="140"/>
  <c r="A621" i="140"/>
  <c r="D620" i="140"/>
  <c r="A620" i="140"/>
  <c r="D619" i="140"/>
  <c r="A619" i="140"/>
  <c r="D618" i="140"/>
  <c r="A618" i="140"/>
  <c r="D617" i="140"/>
  <c r="A617" i="140"/>
  <c r="D616" i="140"/>
  <c r="AH66" i="140" s="1"/>
  <c r="A616" i="140"/>
  <c r="D615" i="140"/>
  <c r="A615" i="140"/>
  <c r="D614" i="140"/>
  <c r="A614" i="140"/>
  <c r="D613" i="140"/>
  <c r="A613" i="140"/>
  <c r="D612" i="140"/>
  <c r="A612" i="140"/>
  <c r="D611" i="140"/>
  <c r="A611" i="140"/>
  <c r="D610" i="140"/>
  <c r="A610" i="140"/>
  <c r="D609" i="140"/>
  <c r="A609" i="140"/>
  <c r="D608" i="140"/>
  <c r="A608" i="140"/>
  <c r="D607" i="140"/>
  <c r="A607" i="140"/>
  <c r="D606" i="140"/>
  <c r="A606" i="140"/>
  <c r="D605" i="140"/>
  <c r="A605" i="140"/>
  <c r="D604" i="140"/>
  <c r="AH65" i="140" s="1"/>
  <c r="A604" i="140"/>
  <c r="D603" i="140"/>
  <c r="A603" i="140"/>
  <c r="D602" i="140"/>
  <c r="A602" i="140"/>
  <c r="D601" i="140"/>
  <c r="A601" i="140"/>
  <c r="D600" i="140"/>
  <c r="A600" i="140"/>
  <c r="D599" i="140"/>
  <c r="A599" i="140"/>
  <c r="D598" i="140"/>
  <c r="A598" i="140"/>
  <c r="D597" i="140"/>
  <c r="A597" i="140"/>
  <c r="D596" i="140"/>
  <c r="A596" i="140"/>
  <c r="D595" i="140"/>
  <c r="A595" i="140"/>
  <c r="D594" i="140"/>
  <c r="A594" i="140"/>
  <c r="D593" i="140"/>
  <c r="A593" i="140"/>
  <c r="D592" i="140"/>
  <c r="A592" i="140"/>
  <c r="D591" i="140"/>
  <c r="A591" i="140"/>
  <c r="D590" i="140"/>
  <c r="A590" i="140"/>
  <c r="D589" i="140"/>
  <c r="A589" i="140"/>
  <c r="D588" i="140"/>
  <c r="A588" i="140"/>
  <c r="D587" i="140"/>
  <c r="A587" i="140"/>
  <c r="D586" i="140"/>
  <c r="A586" i="140"/>
  <c r="D585" i="140"/>
  <c r="A585" i="140"/>
  <c r="D584" i="140"/>
  <c r="A584" i="140"/>
  <c r="D583" i="140"/>
  <c r="A583" i="140"/>
  <c r="D582" i="140"/>
  <c r="A582" i="140"/>
  <c r="D581" i="140"/>
  <c r="A581" i="140"/>
  <c r="D580" i="140"/>
  <c r="AH63" i="140" s="1"/>
  <c r="A580" i="140"/>
  <c r="D579" i="140"/>
  <c r="A579" i="140"/>
  <c r="D578" i="140"/>
  <c r="A578" i="140"/>
  <c r="D577" i="140"/>
  <c r="A577" i="140"/>
  <c r="D576" i="140"/>
  <c r="A576" i="140"/>
  <c r="D575" i="140"/>
  <c r="A575" i="140"/>
  <c r="D574" i="140"/>
  <c r="A574" i="140"/>
  <c r="D573" i="140"/>
  <c r="A573" i="140"/>
  <c r="D572" i="140"/>
  <c r="A572" i="140"/>
  <c r="D571" i="140"/>
  <c r="A571" i="140"/>
  <c r="D570" i="140"/>
  <c r="A570" i="140"/>
  <c r="D569" i="140"/>
  <c r="A569" i="140"/>
  <c r="D568" i="140"/>
  <c r="AH62" i="140" s="1"/>
  <c r="A568" i="140"/>
  <c r="D567" i="140"/>
  <c r="A567" i="140"/>
  <c r="D566" i="140"/>
  <c r="A566" i="140"/>
  <c r="D565" i="140"/>
  <c r="A565" i="140"/>
  <c r="D564" i="140"/>
  <c r="A564" i="140"/>
  <c r="D563" i="140"/>
  <c r="A563" i="140"/>
  <c r="D562" i="140"/>
  <c r="A562" i="140"/>
  <c r="D561" i="140"/>
  <c r="A561" i="140"/>
  <c r="D560" i="140"/>
  <c r="A560" i="140"/>
  <c r="D559" i="140"/>
  <c r="A559" i="140"/>
  <c r="D558" i="140"/>
  <c r="A558" i="140"/>
  <c r="D557" i="140"/>
  <c r="A557" i="140"/>
  <c r="D556" i="140"/>
  <c r="AH61" i="140" s="1"/>
  <c r="A556" i="140"/>
  <c r="D555" i="140"/>
  <c r="A555" i="140"/>
  <c r="D554" i="140"/>
  <c r="A554" i="140"/>
  <c r="D553" i="140"/>
  <c r="A553" i="140"/>
  <c r="D552" i="140"/>
  <c r="A552" i="140"/>
  <c r="D551" i="140"/>
  <c r="A551" i="140"/>
  <c r="D550" i="140"/>
  <c r="A550" i="140"/>
  <c r="D549" i="140"/>
  <c r="A549" i="140"/>
  <c r="D548" i="140"/>
  <c r="A548" i="140"/>
  <c r="D547" i="140"/>
  <c r="A547" i="140"/>
  <c r="D546" i="140"/>
  <c r="A546" i="140"/>
  <c r="D545" i="140"/>
  <c r="A545" i="140"/>
  <c r="D544" i="140"/>
  <c r="AH60" i="140" s="1"/>
  <c r="A544" i="140"/>
  <c r="D543" i="140"/>
  <c r="A543" i="140"/>
  <c r="D542" i="140"/>
  <c r="A542" i="140"/>
  <c r="D541" i="140"/>
  <c r="A541" i="140"/>
  <c r="D540" i="140"/>
  <c r="A540" i="140"/>
  <c r="D539" i="140"/>
  <c r="A539" i="140"/>
  <c r="D538" i="140"/>
  <c r="A538" i="140"/>
  <c r="D537" i="140"/>
  <c r="A537" i="140"/>
  <c r="D536" i="140"/>
  <c r="A536" i="140"/>
  <c r="D535" i="140"/>
  <c r="A535" i="140"/>
  <c r="D534" i="140"/>
  <c r="A534" i="140"/>
  <c r="D533" i="140"/>
  <c r="A533" i="140"/>
  <c r="D532" i="140"/>
  <c r="AH59" i="140" s="1"/>
  <c r="A532" i="140"/>
  <c r="D531" i="140"/>
  <c r="A531" i="140"/>
  <c r="D530" i="140"/>
  <c r="A530" i="140"/>
  <c r="D529" i="140"/>
  <c r="A529" i="140"/>
  <c r="D528" i="140"/>
  <c r="A528" i="140"/>
  <c r="D527" i="140"/>
  <c r="A527" i="140"/>
  <c r="D526" i="140"/>
  <c r="A526" i="140"/>
  <c r="D525" i="140"/>
  <c r="A525" i="140"/>
  <c r="D524" i="140"/>
  <c r="A524" i="140"/>
  <c r="D523" i="140"/>
  <c r="A523" i="140"/>
  <c r="D522" i="140"/>
  <c r="A522" i="140"/>
  <c r="D521" i="140"/>
  <c r="A521" i="140"/>
  <c r="D520" i="140"/>
  <c r="AH58" i="140" s="1"/>
  <c r="A520" i="140"/>
  <c r="D519" i="140"/>
  <c r="A519" i="140"/>
  <c r="D518" i="140"/>
  <c r="A518" i="140"/>
  <c r="D517" i="140"/>
  <c r="A517" i="140"/>
  <c r="D516" i="140"/>
  <c r="A516" i="140"/>
  <c r="D515" i="140"/>
  <c r="A515" i="140"/>
  <c r="D514" i="140"/>
  <c r="A514" i="140"/>
  <c r="D513" i="140"/>
  <c r="A513" i="140"/>
  <c r="D512" i="140"/>
  <c r="A512" i="140"/>
  <c r="D511" i="140"/>
  <c r="A511" i="140"/>
  <c r="D510" i="140"/>
  <c r="A510" i="140"/>
  <c r="D509" i="140"/>
  <c r="A509" i="140"/>
  <c r="D508" i="140"/>
  <c r="AH57" i="140" s="1"/>
  <c r="A508" i="140"/>
  <c r="D507" i="140"/>
  <c r="A507" i="140"/>
  <c r="D506" i="140"/>
  <c r="A506" i="140"/>
  <c r="D505" i="140"/>
  <c r="A505" i="140"/>
  <c r="D504" i="140"/>
  <c r="A504" i="140"/>
  <c r="D503" i="140"/>
  <c r="A503" i="140"/>
  <c r="D502" i="140"/>
  <c r="A502" i="140"/>
  <c r="D501" i="140"/>
  <c r="A501" i="140"/>
  <c r="D500" i="140"/>
  <c r="A500" i="140"/>
  <c r="D499" i="140"/>
  <c r="A499" i="140"/>
  <c r="D498" i="140"/>
  <c r="A498" i="140"/>
  <c r="D497" i="140"/>
  <c r="A497" i="140"/>
  <c r="D496" i="140"/>
  <c r="AH56" i="140" s="1"/>
  <c r="A496" i="140"/>
  <c r="D495" i="140"/>
  <c r="A495" i="140"/>
  <c r="D494" i="140"/>
  <c r="A494" i="140"/>
  <c r="D493" i="140"/>
  <c r="A493" i="140"/>
  <c r="D492" i="140"/>
  <c r="A492" i="140"/>
  <c r="D491" i="140"/>
  <c r="A491" i="140"/>
  <c r="D490" i="140"/>
  <c r="A490" i="140"/>
  <c r="D489" i="140"/>
  <c r="A489" i="140"/>
  <c r="D488" i="140"/>
  <c r="A488" i="140"/>
  <c r="D487" i="140"/>
  <c r="A487" i="140"/>
  <c r="D486" i="140"/>
  <c r="A486" i="140"/>
  <c r="D485" i="140"/>
  <c r="A485" i="140"/>
  <c r="D484" i="140"/>
  <c r="AH55" i="140" s="1"/>
  <c r="A484" i="140"/>
  <c r="D483" i="140"/>
  <c r="A483" i="140"/>
  <c r="D482" i="140"/>
  <c r="A482" i="140"/>
  <c r="D481" i="140"/>
  <c r="A481" i="140"/>
  <c r="D480" i="140"/>
  <c r="A480" i="140"/>
  <c r="D479" i="140"/>
  <c r="A479" i="140"/>
  <c r="D478" i="140"/>
  <c r="A478" i="140"/>
  <c r="D477" i="140"/>
  <c r="A477" i="140"/>
  <c r="D476" i="140"/>
  <c r="A476" i="140"/>
  <c r="D475" i="140"/>
  <c r="A475" i="140"/>
  <c r="D474" i="140"/>
  <c r="A474" i="140"/>
  <c r="D473" i="140"/>
  <c r="A473" i="140"/>
  <c r="D472" i="140"/>
  <c r="AH54" i="140" s="1"/>
  <c r="A472" i="140"/>
  <c r="D471" i="140"/>
  <c r="A471" i="140"/>
  <c r="D470" i="140"/>
  <c r="A470" i="140"/>
  <c r="D469" i="140"/>
  <c r="A469" i="140"/>
  <c r="D468" i="140"/>
  <c r="A468" i="140"/>
  <c r="D467" i="140"/>
  <c r="A467" i="140"/>
  <c r="D466" i="140"/>
  <c r="A466" i="140"/>
  <c r="D465" i="140"/>
  <c r="A465" i="140"/>
  <c r="D464" i="140"/>
  <c r="A464" i="140"/>
  <c r="D463" i="140"/>
  <c r="A463" i="140"/>
  <c r="D462" i="140"/>
  <c r="A462" i="140"/>
  <c r="D461" i="140"/>
  <c r="A461" i="140"/>
  <c r="D460" i="140"/>
  <c r="AH53" i="140" s="1"/>
  <c r="A460" i="140"/>
  <c r="D459" i="140"/>
  <c r="A459" i="140"/>
  <c r="D458" i="140"/>
  <c r="A458" i="140"/>
  <c r="D457" i="140"/>
  <c r="A457" i="140"/>
  <c r="D456" i="140"/>
  <c r="A456" i="140"/>
  <c r="D455" i="140"/>
  <c r="A455" i="140"/>
  <c r="D454" i="140"/>
  <c r="A454" i="140"/>
  <c r="D453" i="140"/>
  <c r="A453" i="140"/>
  <c r="D452" i="140"/>
  <c r="A452" i="140"/>
  <c r="D451" i="140"/>
  <c r="A451" i="140"/>
  <c r="D450" i="140"/>
  <c r="A450" i="140"/>
  <c r="D449" i="140"/>
  <c r="A449" i="140"/>
  <c r="D448" i="140"/>
  <c r="AH52" i="140" s="1"/>
  <c r="A448" i="140"/>
  <c r="D447" i="140"/>
  <c r="A447" i="140"/>
  <c r="D446" i="140"/>
  <c r="A446" i="140"/>
  <c r="D445" i="140"/>
  <c r="A445" i="140"/>
  <c r="D444" i="140"/>
  <c r="A444" i="140"/>
  <c r="D443" i="140"/>
  <c r="A443" i="140"/>
  <c r="D442" i="140"/>
  <c r="A442" i="140"/>
  <c r="D441" i="140"/>
  <c r="A441" i="140"/>
  <c r="D440" i="140"/>
  <c r="A440" i="140"/>
  <c r="D439" i="140"/>
  <c r="A439" i="140"/>
  <c r="D438" i="140"/>
  <c r="A438" i="140"/>
  <c r="D437" i="140"/>
  <c r="A437" i="140"/>
  <c r="D436" i="140"/>
  <c r="AH51" i="140" s="1"/>
  <c r="A436" i="140"/>
  <c r="D435" i="140"/>
  <c r="A435" i="140"/>
  <c r="D434" i="140"/>
  <c r="A434" i="140"/>
  <c r="D433" i="140"/>
  <c r="A433" i="140"/>
  <c r="D432" i="140"/>
  <c r="A432" i="140"/>
  <c r="D431" i="140"/>
  <c r="A431" i="140"/>
  <c r="D430" i="140"/>
  <c r="A430" i="140"/>
  <c r="D429" i="140"/>
  <c r="A429" i="140"/>
  <c r="D428" i="140"/>
  <c r="A428" i="140"/>
  <c r="D427" i="140"/>
  <c r="A427" i="140"/>
  <c r="D426" i="140"/>
  <c r="A426" i="140"/>
  <c r="D425" i="140"/>
  <c r="A425" i="140"/>
  <c r="D424" i="140"/>
  <c r="AH50" i="140" s="1"/>
  <c r="A424" i="140"/>
  <c r="D423" i="140"/>
  <c r="A423" i="140"/>
  <c r="D422" i="140"/>
  <c r="A422" i="140"/>
  <c r="D421" i="140"/>
  <c r="A421" i="140"/>
  <c r="D420" i="140"/>
  <c r="A420" i="140"/>
  <c r="D419" i="140"/>
  <c r="A419" i="140"/>
  <c r="D418" i="140"/>
  <c r="A418" i="140"/>
  <c r="D417" i="140"/>
  <c r="A417" i="140"/>
  <c r="D416" i="140"/>
  <c r="A416" i="140"/>
  <c r="D415" i="140"/>
  <c r="A415" i="140"/>
  <c r="D414" i="140"/>
  <c r="A414" i="140"/>
  <c r="D413" i="140"/>
  <c r="A413" i="140"/>
  <c r="D412" i="140"/>
  <c r="AH49" i="140" s="1"/>
  <c r="A412" i="140"/>
  <c r="D411" i="140"/>
  <c r="A411" i="140"/>
  <c r="D410" i="140"/>
  <c r="A410" i="140"/>
  <c r="D409" i="140"/>
  <c r="A409" i="140"/>
  <c r="D408" i="140"/>
  <c r="A408" i="140"/>
  <c r="D407" i="140"/>
  <c r="A407" i="140"/>
  <c r="D406" i="140"/>
  <c r="A406" i="140"/>
  <c r="D405" i="140"/>
  <c r="A405" i="140"/>
  <c r="D404" i="140"/>
  <c r="A404" i="140"/>
  <c r="D403" i="140"/>
  <c r="A403" i="140"/>
  <c r="D402" i="140"/>
  <c r="A402" i="140"/>
  <c r="D401" i="140"/>
  <c r="A401" i="140"/>
  <c r="D400" i="140"/>
  <c r="AH48" i="140" s="1"/>
  <c r="A400" i="140"/>
  <c r="D399" i="140"/>
  <c r="A399" i="140"/>
  <c r="D398" i="140"/>
  <c r="A398" i="140"/>
  <c r="D397" i="140"/>
  <c r="A397" i="140"/>
  <c r="D396" i="140"/>
  <c r="A396" i="140"/>
  <c r="D395" i="140"/>
  <c r="A395" i="140"/>
  <c r="D394" i="140"/>
  <c r="A394" i="140"/>
  <c r="D393" i="140"/>
  <c r="A393" i="140"/>
  <c r="D392" i="140"/>
  <c r="A392" i="140"/>
  <c r="D391" i="140"/>
  <c r="A391" i="140"/>
  <c r="D390" i="140"/>
  <c r="A390" i="140"/>
  <c r="D389" i="140"/>
  <c r="A389" i="140"/>
  <c r="D388" i="140"/>
  <c r="AH47" i="140" s="1"/>
  <c r="A388" i="140"/>
  <c r="D387" i="140"/>
  <c r="A387" i="140"/>
  <c r="D386" i="140"/>
  <c r="A386" i="140"/>
  <c r="D385" i="140"/>
  <c r="A385" i="140"/>
  <c r="D384" i="140"/>
  <c r="A384" i="140"/>
  <c r="D383" i="140"/>
  <c r="A383" i="140"/>
  <c r="D382" i="140"/>
  <c r="A382" i="140"/>
  <c r="D381" i="140"/>
  <c r="A381" i="140"/>
  <c r="D380" i="140"/>
  <c r="A380" i="140"/>
  <c r="D379" i="140"/>
  <c r="A379" i="140"/>
  <c r="D378" i="140"/>
  <c r="A378" i="140"/>
  <c r="D377" i="140"/>
  <c r="A377" i="140"/>
  <c r="D376" i="140"/>
  <c r="AH46" i="140" s="1"/>
  <c r="A376" i="140"/>
  <c r="D375" i="140"/>
  <c r="A375" i="140"/>
  <c r="D374" i="140"/>
  <c r="A374" i="140"/>
  <c r="D373" i="140"/>
  <c r="A373" i="140"/>
  <c r="D372" i="140"/>
  <c r="A372" i="140"/>
  <c r="D371" i="140"/>
  <c r="A371" i="140"/>
  <c r="D370" i="140"/>
  <c r="A370" i="140"/>
  <c r="D369" i="140"/>
  <c r="A369" i="140"/>
  <c r="D368" i="140"/>
  <c r="A368" i="140"/>
  <c r="D367" i="140"/>
  <c r="A367" i="140"/>
  <c r="D366" i="140"/>
  <c r="A366" i="140"/>
  <c r="D365" i="140"/>
  <c r="A365" i="140"/>
  <c r="D364" i="140"/>
  <c r="AH45" i="140" s="1"/>
  <c r="A364" i="140"/>
  <c r="D363" i="140"/>
  <c r="A363" i="140"/>
  <c r="D362" i="140"/>
  <c r="A362" i="140"/>
  <c r="D361" i="140"/>
  <c r="A361" i="140"/>
  <c r="D360" i="140"/>
  <c r="A360" i="140"/>
  <c r="D359" i="140"/>
  <c r="A359" i="140"/>
  <c r="D358" i="140"/>
  <c r="A358" i="140"/>
  <c r="D357" i="140"/>
  <c r="A357" i="140"/>
  <c r="D356" i="140"/>
  <c r="A356" i="140"/>
  <c r="D355" i="140"/>
  <c r="A355" i="140"/>
  <c r="D354" i="140"/>
  <c r="A354" i="140"/>
  <c r="D353" i="140"/>
  <c r="A353" i="140"/>
  <c r="D352" i="140"/>
  <c r="AH44" i="140" s="1"/>
  <c r="A352" i="140"/>
  <c r="D351" i="140"/>
  <c r="A351" i="140"/>
  <c r="D350" i="140"/>
  <c r="A350" i="140"/>
  <c r="D349" i="140"/>
  <c r="A349" i="140"/>
  <c r="D348" i="140"/>
  <c r="A348" i="140"/>
  <c r="D347" i="140"/>
  <c r="A347" i="140"/>
  <c r="D346" i="140"/>
  <c r="A346" i="140"/>
  <c r="D345" i="140"/>
  <c r="A345" i="140"/>
  <c r="D344" i="140"/>
  <c r="A344" i="140"/>
  <c r="D343" i="140"/>
  <c r="A343" i="140"/>
  <c r="D342" i="140"/>
  <c r="A342" i="140"/>
  <c r="D341" i="140"/>
  <c r="A341" i="140"/>
  <c r="D340" i="140"/>
  <c r="AH43" i="140" s="1"/>
  <c r="A340" i="140"/>
  <c r="D339" i="140"/>
  <c r="A339" i="140"/>
  <c r="D338" i="140"/>
  <c r="A338" i="140"/>
  <c r="D337" i="140"/>
  <c r="A337" i="140"/>
  <c r="D336" i="140"/>
  <c r="A336" i="140"/>
  <c r="D335" i="140"/>
  <c r="A335" i="140"/>
  <c r="D334" i="140"/>
  <c r="A334" i="140"/>
  <c r="D333" i="140"/>
  <c r="A333" i="140"/>
  <c r="D332" i="140"/>
  <c r="A332" i="140"/>
  <c r="D331" i="140"/>
  <c r="A331" i="140"/>
  <c r="D330" i="140"/>
  <c r="A330" i="140"/>
  <c r="D329" i="140"/>
  <c r="A329" i="140"/>
  <c r="D328" i="140"/>
  <c r="AH42" i="140" s="1"/>
  <c r="A328" i="140"/>
  <c r="D327" i="140"/>
  <c r="A327" i="140"/>
  <c r="D326" i="140"/>
  <c r="A326" i="140"/>
  <c r="D325" i="140"/>
  <c r="A325" i="140"/>
  <c r="D324" i="140"/>
  <c r="A324" i="140"/>
  <c r="D323" i="140"/>
  <c r="A323" i="140"/>
  <c r="D322" i="140"/>
  <c r="A322" i="140"/>
  <c r="D321" i="140"/>
  <c r="A321" i="140"/>
  <c r="D320" i="140"/>
  <c r="A320" i="140"/>
  <c r="D319" i="140"/>
  <c r="A319" i="140"/>
  <c r="D318" i="140"/>
  <c r="A318" i="140"/>
  <c r="D317" i="140"/>
  <c r="A317" i="140"/>
  <c r="D316" i="140"/>
  <c r="AH41" i="140" s="1"/>
  <c r="A316" i="140"/>
  <c r="D315" i="140"/>
  <c r="A315" i="140"/>
  <c r="D314" i="140"/>
  <c r="A314" i="140"/>
  <c r="D313" i="140"/>
  <c r="A313" i="140"/>
  <c r="D312" i="140"/>
  <c r="A312" i="140"/>
  <c r="D311" i="140"/>
  <c r="A311" i="140"/>
  <c r="D310" i="140"/>
  <c r="A310" i="140"/>
  <c r="D309" i="140"/>
  <c r="A309" i="140"/>
  <c r="D308" i="140"/>
  <c r="A308" i="140"/>
  <c r="D307" i="140"/>
  <c r="A307" i="140"/>
  <c r="D306" i="140"/>
  <c r="A306" i="140"/>
  <c r="D305" i="140"/>
  <c r="A305" i="140"/>
  <c r="D304" i="140"/>
  <c r="AH40" i="140" s="1"/>
  <c r="A304" i="140"/>
  <c r="D303" i="140"/>
  <c r="A303" i="140"/>
  <c r="D302" i="140"/>
  <c r="A302" i="140"/>
  <c r="D301" i="140"/>
  <c r="A301" i="140"/>
  <c r="D300" i="140"/>
  <c r="A300" i="140"/>
  <c r="D299" i="140"/>
  <c r="A299" i="140"/>
  <c r="D298" i="140"/>
  <c r="A298" i="140"/>
  <c r="D297" i="140"/>
  <c r="A297" i="140"/>
  <c r="D296" i="140"/>
  <c r="A296" i="140"/>
  <c r="D295" i="140"/>
  <c r="A295" i="140"/>
  <c r="D294" i="140"/>
  <c r="A294" i="140"/>
  <c r="D293" i="140"/>
  <c r="A293" i="140"/>
  <c r="D292" i="140"/>
  <c r="AH39" i="140" s="1"/>
  <c r="A292" i="140"/>
  <c r="D291" i="140"/>
  <c r="A291" i="140"/>
  <c r="D290" i="140"/>
  <c r="A290" i="140"/>
  <c r="D289" i="140"/>
  <c r="A289" i="140"/>
  <c r="D288" i="140"/>
  <c r="A288" i="140"/>
  <c r="D287" i="140"/>
  <c r="A287" i="140"/>
  <c r="D286" i="140"/>
  <c r="A286" i="140"/>
  <c r="D285" i="140"/>
  <c r="A285" i="140"/>
  <c r="D284" i="140"/>
  <c r="A284" i="140"/>
  <c r="D283" i="140"/>
  <c r="A283" i="140"/>
  <c r="D282" i="140"/>
  <c r="A282" i="140"/>
  <c r="D281" i="140"/>
  <c r="A281" i="140"/>
  <c r="D280" i="140"/>
  <c r="AH38" i="140" s="1"/>
  <c r="A280" i="140"/>
  <c r="D279" i="140"/>
  <c r="A279" i="140"/>
  <c r="D278" i="140"/>
  <c r="A278" i="140"/>
  <c r="D277" i="140"/>
  <c r="A277" i="140"/>
  <c r="D276" i="140"/>
  <c r="A276" i="140"/>
  <c r="D275" i="140"/>
  <c r="A275" i="140"/>
  <c r="D274" i="140"/>
  <c r="A274" i="140"/>
  <c r="D273" i="140"/>
  <c r="A273" i="140"/>
  <c r="D272" i="140"/>
  <c r="A272" i="140"/>
  <c r="D271" i="140"/>
  <c r="A271" i="140"/>
  <c r="D270" i="140"/>
  <c r="A270" i="140"/>
  <c r="D269" i="140"/>
  <c r="A269" i="140"/>
  <c r="D268" i="140"/>
  <c r="AH37" i="140" s="1"/>
  <c r="A268" i="140"/>
  <c r="D267" i="140"/>
  <c r="A267" i="140"/>
  <c r="D266" i="140"/>
  <c r="A266" i="140"/>
  <c r="D265" i="140"/>
  <c r="A265" i="140"/>
  <c r="D264" i="140"/>
  <c r="A264" i="140"/>
  <c r="D263" i="140"/>
  <c r="A263" i="140"/>
  <c r="D262" i="140"/>
  <c r="A262" i="140"/>
  <c r="D261" i="140"/>
  <c r="A261" i="140"/>
  <c r="D260" i="140"/>
  <c r="A260" i="140"/>
  <c r="D259" i="140"/>
  <c r="A259" i="140"/>
  <c r="D258" i="140"/>
  <c r="A258" i="140"/>
  <c r="D257" i="140"/>
  <c r="A257" i="140"/>
  <c r="D256" i="140"/>
  <c r="AH36" i="140" s="1"/>
  <c r="A256" i="140"/>
  <c r="D255" i="140"/>
  <c r="A255" i="140"/>
  <c r="D254" i="140"/>
  <c r="A254" i="140"/>
  <c r="D253" i="140"/>
  <c r="A253" i="140"/>
  <c r="D252" i="140"/>
  <c r="A252" i="140"/>
  <c r="D251" i="140"/>
  <c r="A251" i="140"/>
  <c r="D250" i="140"/>
  <c r="A250" i="140"/>
  <c r="D249" i="140"/>
  <c r="A249" i="140"/>
  <c r="D248" i="140"/>
  <c r="A248" i="140"/>
  <c r="D247" i="140"/>
  <c r="A247" i="140"/>
  <c r="D246" i="140"/>
  <c r="A246" i="140"/>
  <c r="D245" i="140"/>
  <c r="A245" i="140"/>
  <c r="D244" i="140"/>
  <c r="AH35" i="140" s="1"/>
  <c r="A244" i="140"/>
  <c r="D243" i="140"/>
  <c r="A243" i="140"/>
  <c r="D242" i="140"/>
  <c r="A242" i="140"/>
  <c r="D241" i="140"/>
  <c r="A241" i="140"/>
  <c r="D240" i="140"/>
  <c r="A240" i="140"/>
  <c r="D239" i="140"/>
  <c r="A239" i="140"/>
  <c r="D238" i="140"/>
  <c r="A238" i="140"/>
  <c r="D237" i="140"/>
  <c r="A237" i="140"/>
  <c r="D236" i="140"/>
  <c r="A236" i="140"/>
  <c r="D235" i="140"/>
  <c r="A235" i="140"/>
  <c r="D234" i="140"/>
  <c r="A234" i="140"/>
  <c r="D233" i="140"/>
  <c r="A233" i="140"/>
  <c r="D232" i="140"/>
  <c r="AH34" i="140" s="1"/>
  <c r="A232" i="140"/>
  <c r="D231" i="140"/>
  <c r="A231" i="140"/>
  <c r="D230" i="140"/>
  <c r="A230" i="140"/>
  <c r="D229" i="140"/>
  <c r="A229" i="140"/>
  <c r="D228" i="140"/>
  <c r="A228" i="140"/>
  <c r="D227" i="140"/>
  <c r="A227" i="140"/>
  <c r="D226" i="140"/>
  <c r="A226" i="140"/>
  <c r="D225" i="140"/>
  <c r="A225" i="140"/>
  <c r="D224" i="140"/>
  <c r="A224" i="140"/>
  <c r="D223" i="140"/>
  <c r="A223" i="140"/>
  <c r="D222" i="140"/>
  <c r="A222" i="140"/>
  <c r="D221" i="140"/>
  <c r="A221" i="140"/>
  <c r="D220" i="140"/>
  <c r="AH33" i="140" s="1"/>
  <c r="A220" i="140"/>
  <c r="D219" i="140"/>
  <c r="A219" i="140"/>
  <c r="D218" i="140"/>
  <c r="A218" i="140"/>
  <c r="D217" i="140"/>
  <c r="A217" i="140"/>
  <c r="D216" i="140"/>
  <c r="A216" i="140"/>
  <c r="D215" i="140"/>
  <c r="A215" i="140"/>
  <c r="D214" i="140"/>
  <c r="A214" i="140"/>
  <c r="D213" i="140"/>
  <c r="A213" i="140"/>
  <c r="D212" i="140"/>
  <c r="A212" i="140"/>
  <c r="D211" i="140"/>
  <c r="A211" i="140"/>
  <c r="D210" i="140"/>
  <c r="A210" i="140"/>
  <c r="D209" i="140"/>
  <c r="A209" i="140"/>
  <c r="D208" i="140"/>
  <c r="AH32" i="140" s="1"/>
  <c r="A208" i="140"/>
  <c r="D207" i="140"/>
  <c r="A207" i="140"/>
  <c r="D206" i="140"/>
  <c r="A206" i="140"/>
  <c r="D205" i="140"/>
  <c r="A205" i="140"/>
  <c r="D204" i="140"/>
  <c r="A204" i="140"/>
  <c r="D203" i="140"/>
  <c r="A203" i="140"/>
  <c r="D202" i="140"/>
  <c r="A202" i="140"/>
  <c r="D201" i="140"/>
  <c r="A201" i="140"/>
  <c r="D200" i="140"/>
  <c r="A200" i="140"/>
  <c r="D199" i="140"/>
  <c r="A199" i="140"/>
  <c r="D198" i="140"/>
  <c r="A198" i="140"/>
  <c r="D197" i="140"/>
  <c r="A197" i="140"/>
  <c r="D196" i="140"/>
  <c r="AH31" i="140" s="1"/>
  <c r="A196" i="140"/>
  <c r="D195" i="140"/>
  <c r="A195" i="140"/>
  <c r="D194" i="140"/>
  <c r="A194" i="140"/>
  <c r="D193" i="140"/>
  <c r="A193" i="140"/>
  <c r="D192" i="140"/>
  <c r="A192" i="140"/>
  <c r="D191" i="140"/>
  <c r="A191" i="140"/>
  <c r="D190" i="140"/>
  <c r="A190" i="140"/>
  <c r="D189" i="140"/>
  <c r="A189" i="140"/>
  <c r="D188" i="140"/>
  <c r="A188" i="140"/>
  <c r="D187" i="140"/>
  <c r="A187" i="140"/>
  <c r="D186" i="140"/>
  <c r="A186" i="140"/>
  <c r="D185" i="140"/>
  <c r="A185" i="140"/>
  <c r="D184" i="140"/>
  <c r="AH30" i="140" s="1"/>
  <c r="A184" i="140"/>
  <c r="D183" i="140"/>
  <c r="A183" i="140"/>
  <c r="D182" i="140"/>
  <c r="A182" i="140"/>
  <c r="D181" i="140"/>
  <c r="A181" i="140"/>
  <c r="D180" i="140"/>
  <c r="A180" i="140"/>
  <c r="D179" i="140"/>
  <c r="A179" i="140"/>
  <c r="D178" i="140"/>
  <c r="A178" i="140"/>
  <c r="D177" i="140"/>
  <c r="A177" i="140"/>
  <c r="D176" i="140"/>
  <c r="A176" i="140"/>
  <c r="D175" i="140"/>
  <c r="A175" i="140"/>
  <c r="D174" i="140"/>
  <c r="A174" i="140"/>
  <c r="D173" i="140"/>
  <c r="A173" i="140"/>
  <c r="D172" i="140"/>
  <c r="AH29" i="140" s="1"/>
  <c r="A172" i="140"/>
  <c r="D171" i="140"/>
  <c r="A171" i="140"/>
  <c r="D170" i="140"/>
  <c r="A170" i="140"/>
  <c r="D169" i="140"/>
  <c r="A169" i="140"/>
  <c r="D168" i="140"/>
  <c r="A168" i="140"/>
  <c r="D167" i="140"/>
  <c r="A167" i="140"/>
  <c r="D166" i="140"/>
  <c r="A166" i="140"/>
  <c r="D165" i="140"/>
  <c r="A165" i="140"/>
  <c r="D164" i="140"/>
  <c r="A164" i="140"/>
  <c r="D163" i="140"/>
  <c r="A163" i="140"/>
  <c r="D162" i="140"/>
  <c r="A162" i="140"/>
  <c r="D161" i="140"/>
  <c r="A161" i="140"/>
  <c r="D160" i="140"/>
  <c r="AH28" i="140" s="1"/>
  <c r="A160" i="140"/>
  <c r="D159" i="140"/>
  <c r="A159" i="140"/>
  <c r="D158" i="140"/>
  <c r="A158" i="140"/>
  <c r="D157" i="140"/>
  <c r="A157" i="140"/>
  <c r="D156" i="140"/>
  <c r="A156" i="140"/>
  <c r="D155" i="140"/>
  <c r="A155" i="140"/>
  <c r="D154" i="140"/>
  <c r="A154" i="140"/>
  <c r="D153" i="140"/>
  <c r="A153" i="140"/>
  <c r="D152" i="140"/>
  <c r="A152" i="140"/>
  <c r="D151" i="140"/>
  <c r="A151" i="140"/>
  <c r="D150" i="140"/>
  <c r="A150" i="140"/>
  <c r="D149" i="140"/>
  <c r="A149" i="140"/>
  <c r="D148" i="140"/>
  <c r="AH27" i="140" s="1"/>
  <c r="A148" i="140"/>
  <c r="D147" i="140"/>
  <c r="A147" i="140"/>
  <c r="D146" i="140"/>
  <c r="A146" i="140"/>
  <c r="D145" i="140"/>
  <c r="A145" i="140"/>
  <c r="D144" i="140"/>
  <c r="A144" i="140"/>
  <c r="D143" i="140"/>
  <c r="A143" i="140"/>
  <c r="D142" i="140"/>
  <c r="A142" i="140"/>
  <c r="D141" i="140"/>
  <c r="A141" i="140"/>
  <c r="D140" i="140"/>
  <c r="A140" i="140"/>
  <c r="D139" i="140"/>
  <c r="A139" i="140"/>
  <c r="D138" i="140"/>
  <c r="A138" i="140"/>
  <c r="D137" i="140"/>
  <c r="A137" i="140"/>
  <c r="D136" i="140"/>
  <c r="AH26" i="140" s="1"/>
  <c r="A136" i="140"/>
  <c r="D135" i="140"/>
  <c r="A135" i="140"/>
  <c r="D134" i="140"/>
  <c r="A134" i="140"/>
  <c r="D133" i="140"/>
  <c r="A133" i="140"/>
  <c r="D132" i="140"/>
  <c r="A132" i="140"/>
  <c r="D131" i="140"/>
  <c r="A131" i="140"/>
  <c r="D130" i="140"/>
  <c r="A130" i="140"/>
  <c r="D129" i="140"/>
  <c r="A129" i="140"/>
  <c r="D128" i="140"/>
  <c r="A128" i="140"/>
  <c r="D127" i="140"/>
  <c r="A127" i="140"/>
  <c r="D126" i="140"/>
  <c r="A126" i="140"/>
  <c r="D125" i="140"/>
  <c r="A125" i="140"/>
  <c r="D124" i="140"/>
  <c r="AH25" i="140" s="1"/>
  <c r="A124" i="140"/>
  <c r="D123" i="140"/>
  <c r="A123" i="140"/>
  <c r="D122" i="140"/>
  <c r="A122" i="140"/>
  <c r="D121" i="140"/>
  <c r="A121" i="140"/>
  <c r="D120" i="140"/>
  <c r="A120" i="140"/>
  <c r="D119" i="140"/>
  <c r="A119" i="140"/>
  <c r="D118" i="140"/>
  <c r="A118" i="140"/>
  <c r="D117" i="140"/>
  <c r="A117" i="140"/>
  <c r="D116" i="140"/>
  <c r="A116" i="140"/>
  <c r="D115" i="140"/>
  <c r="A115" i="140"/>
  <c r="D114" i="140"/>
  <c r="A114" i="140"/>
  <c r="D113" i="140"/>
  <c r="A113" i="140"/>
  <c r="D112" i="140"/>
  <c r="AH24" i="140" s="1"/>
  <c r="A112" i="140"/>
  <c r="D111" i="140"/>
  <c r="A111" i="140"/>
  <c r="D110" i="140"/>
  <c r="A110" i="140"/>
  <c r="S109" i="140"/>
  <c r="D109" i="140"/>
  <c r="A109" i="140"/>
  <c r="S108" i="140"/>
  <c r="D108" i="140"/>
  <c r="A108" i="140"/>
  <c r="D107" i="140"/>
  <c r="A107" i="140"/>
  <c r="D106" i="140"/>
  <c r="A106" i="140"/>
  <c r="S105" i="140"/>
  <c r="D105" i="140"/>
  <c r="A105" i="140"/>
  <c r="D104" i="140"/>
  <c r="A104" i="140"/>
  <c r="S103" i="140"/>
  <c r="D103" i="140"/>
  <c r="A103" i="140"/>
  <c r="D102" i="140"/>
  <c r="A102" i="140"/>
  <c r="D101" i="140"/>
  <c r="A101" i="140"/>
  <c r="D100" i="140"/>
  <c r="A100" i="140"/>
  <c r="D99" i="140"/>
  <c r="A99" i="140"/>
  <c r="D98" i="140"/>
  <c r="A98" i="140"/>
  <c r="D97" i="140"/>
  <c r="A97" i="140"/>
  <c r="D96" i="140"/>
  <c r="A96" i="140"/>
  <c r="D95" i="140"/>
  <c r="A95" i="140"/>
  <c r="D94" i="140"/>
  <c r="A94" i="140"/>
  <c r="D93" i="140"/>
  <c r="A93" i="140"/>
  <c r="D92" i="140"/>
  <c r="A92" i="140"/>
  <c r="D91" i="140"/>
  <c r="A91" i="140"/>
  <c r="D90" i="140"/>
  <c r="A90" i="140"/>
  <c r="D89" i="140"/>
  <c r="A89" i="140"/>
  <c r="D88" i="140"/>
  <c r="AH22" i="140" s="1"/>
  <c r="A88" i="140"/>
  <c r="D87" i="140"/>
  <c r="A87" i="140"/>
  <c r="D86" i="140"/>
  <c r="A86" i="140"/>
  <c r="D85" i="140"/>
  <c r="A85" i="140"/>
  <c r="D84" i="140"/>
  <c r="A84" i="140"/>
  <c r="D83" i="140"/>
  <c r="A83" i="140"/>
  <c r="D82" i="140"/>
  <c r="A82" i="140"/>
  <c r="S81" i="140"/>
  <c r="D81" i="140"/>
  <c r="A81" i="140"/>
  <c r="S80" i="140"/>
  <c r="D80" i="140"/>
  <c r="A80" i="140"/>
  <c r="S79" i="140"/>
  <c r="D79" i="140"/>
  <c r="A79" i="140"/>
  <c r="S78" i="140"/>
  <c r="D78" i="140"/>
  <c r="A78" i="140"/>
  <c r="S77" i="140"/>
  <c r="D77" i="140"/>
  <c r="A77" i="140"/>
  <c r="S76" i="140"/>
  <c r="D76" i="140"/>
  <c r="AH21" i="140" s="1"/>
  <c r="A76" i="140"/>
  <c r="S75" i="140"/>
  <c r="D75" i="140"/>
  <c r="A75" i="140"/>
  <c r="S74" i="140"/>
  <c r="D74" i="140"/>
  <c r="A74" i="140"/>
  <c r="S73" i="140"/>
  <c r="D73" i="140"/>
  <c r="A73" i="140"/>
  <c r="S72" i="140"/>
  <c r="D72" i="140"/>
  <c r="A72" i="140"/>
  <c r="S71" i="140"/>
  <c r="D71" i="140"/>
  <c r="A71" i="140"/>
  <c r="S70" i="140"/>
  <c r="D70" i="140"/>
  <c r="A70" i="140"/>
  <c r="S69" i="140"/>
  <c r="D69" i="140"/>
  <c r="A69" i="140"/>
  <c r="S68" i="140"/>
  <c r="D68" i="140"/>
  <c r="A68" i="140"/>
  <c r="S67" i="140"/>
  <c r="D67" i="140"/>
  <c r="A67" i="140"/>
  <c r="S66" i="140"/>
  <c r="D66" i="140"/>
  <c r="A66" i="140"/>
  <c r="S65" i="140"/>
  <c r="D65" i="140"/>
  <c r="A65" i="140"/>
  <c r="AH64" i="140"/>
  <c r="S64" i="140"/>
  <c r="D64" i="140"/>
  <c r="AH20" i="140" s="1"/>
  <c r="A64" i="140"/>
  <c r="S63" i="140"/>
  <c r="D63" i="140"/>
  <c r="A63" i="140"/>
  <c r="S62" i="140"/>
  <c r="D62" i="140"/>
  <c r="A62" i="140"/>
  <c r="S61" i="140"/>
  <c r="D61" i="140"/>
  <c r="A61" i="140"/>
  <c r="S60" i="140"/>
  <c r="D60" i="140"/>
  <c r="A60" i="140"/>
  <c r="S59" i="140"/>
  <c r="D59" i="140"/>
  <c r="A59" i="140"/>
  <c r="S58" i="140"/>
  <c r="D58" i="140"/>
  <c r="A58" i="140"/>
  <c r="S57" i="140"/>
  <c r="D57" i="140"/>
  <c r="A57" i="140"/>
  <c r="S56" i="140"/>
  <c r="D56" i="140"/>
  <c r="A56" i="140"/>
  <c r="S55" i="140"/>
  <c r="D55" i="140"/>
  <c r="A55" i="140"/>
  <c r="S54" i="140"/>
  <c r="D54" i="140"/>
  <c r="A54" i="140"/>
  <c r="S53" i="140"/>
  <c r="D53" i="140"/>
  <c r="A53" i="140"/>
  <c r="S52" i="140"/>
  <c r="D52" i="140"/>
  <c r="AH19" i="140" s="1"/>
  <c r="A52" i="140"/>
  <c r="S51" i="140"/>
  <c r="D51" i="140"/>
  <c r="A51" i="140"/>
  <c r="S50" i="140"/>
  <c r="D50" i="140"/>
  <c r="A50" i="140"/>
  <c r="S49" i="140"/>
  <c r="D49" i="140"/>
  <c r="A49" i="140"/>
  <c r="S48" i="140"/>
  <c r="D48" i="140"/>
  <c r="A48" i="140"/>
  <c r="S47" i="140"/>
  <c r="D47" i="140"/>
  <c r="A47" i="140"/>
  <c r="S46" i="140"/>
  <c r="D46" i="140"/>
  <c r="A46" i="140"/>
  <c r="S45" i="140"/>
  <c r="D45" i="140"/>
  <c r="A45" i="140"/>
  <c r="S44" i="140"/>
  <c r="D44" i="140"/>
  <c r="A44" i="140"/>
  <c r="S43" i="140"/>
  <c r="D43" i="140"/>
  <c r="A43" i="140"/>
  <c r="S42" i="140"/>
  <c r="D42" i="140"/>
  <c r="A42" i="140"/>
  <c r="S41" i="140"/>
  <c r="D41" i="140"/>
  <c r="A41" i="140"/>
  <c r="S40" i="140"/>
  <c r="D40" i="140"/>
  <c r="AH18" i="140" s="1"/>
  <c r="A40" i="140"/>
  <c r="S39" i="140"/>
  <c r="D39" i="140"/>
  <c r="A39" i="140"/>
  <c r="S38" i="140"/>
  <c r="D38" i="140"/>
  <c r="A38" i="140"/>
  <c r="S37" i="140"/>
  <c r="D37" i="140"/>
  <c r="A37" i="140"/>
  <c r="S36" i="140"/>
  <c r="D36" i="140"/>
  <c r="A36" i="140"/>
  <c r="S35" i="140"/>
  <c r="D35" i="140"/>
  <c r="A35" i="140"/>
  <c r="S34" i="140"/>
  <c r="D34" i="140"/>
  <c r="A34" i="140"/>
  <c r="S33" i="140"/>
  <c r="D33" i="140"/>
  <c r="A33" i="140"/>
  <c r="S32" i="140"/>
  <c r="D32" i="140"/>
  <c r="A32" i="140"/>
  <c r="S31" i="140"/>
  <c r="D31" i="140"/>
  <c r="A31" i="140"/>
  <c r="S30" i="140"/>
  <c r="D30" i="140"/>
  <c r="A30" i="140"/>
  <c r="S29" i="140"/>
  <c r="D29" i="140"/>
  <c r="A29" i="140"/>
  <c r="S28" i="140"/>
  <c r="D28" i="140"/>
  <c r="A28" i="140"/>
  <c r="S27" i="140"/>
  <c r="D27" i="140"/>
  <c r="A27" i="140"/>
  <c r="S26" i="140"/>
  <c r="D26" i="140"/>
  <c r="A26" i="140"/>
  <c r="S25" i="140"/>
  <c r="D25" i="140"/>
  <c r="A25" i="140"/>
  <c r="S24" i="140"/>
  <c r="D24" i="140"/>
  <c r="A24" i="140"/>
  <c r="AH23" i="140"/>
  <c r="S23" i="140"/>
  <c r="D23" i="140"/>
  <c r="A23" i="140"/>
  <c r="S22" i="140"/>
  <c r="D22" i="140"/>
  <c r="A22" i="140"/>
  <c r="S21" i="140"/>
  <c r="D21" i="140"/>
  <c r="A21" i="140"/>
  <c r="S20" i="140"/>
  <c r="D20" i="140"/>
  <c r="A20" i="140"/>
  <c r="S19" i="140"/>
  <c r="D19" i="140"/>
  <c r="A19" i="140"/>
  <c r="S18" i="140"/>
  <c r="D18" i="140"/>
  <c r="A18" i="140"/>
  <c r="AH17" i="140"/>
  <c r="S17" i="140"/>
  <c r="D17" i="140"/>
  <c r="A17" i="140"/>
  <c r="AH16" i="140"/>
  <c r="S16" i="140"/>
  <c r="D16" i="140"/>
  <c r="A16" i="140"/>
  <c r="U121" i="151"/>
  <c r="AC121" i="151"/>
  <c r="S121" i="151"/>
  <c r="AB121" i="151"/>
  <c r="V89" i="135" l="1"/>
  <c r="AG962" i="135" s="1"/>
  <c r="V89" i="151"/>
  <c r="AH95" i="142"/>
  <c r="AC96" i="151"/>
  <c r="S103" i="141"/>
  <c r="AC89" i="151"/>
  <c r="S91" i="142"/>
  <c r="S104" i="142"/>
  <c r="AH103" i="141"/>
  <c r="AH99" i="142"/>
  <c r="C152" i="151" s="1"/>
  <c r="S83" i="142"/>
  <c r="S107" i="142"/>
  <c r="S106" i="142"/>
  <c r="C143" i="151"/>
  <c r="C143" i="135"/>
  <c r="C138" i="151"/>
  <c r="C138" i="135"/>
  <c r="C135" i="151"/>
  <c r="C135" i="135"/>
  <c r="AH104" i="142"/>
  <c r="C158" i="151"/>
  <c r="C158" i="135"/>
  <c r="C155" i="151"/>
  <c r="C155" i="135"/>
  <c r="AH106" i="142"/>
  <c r="C154" i="151"/>
  <c r="C154" i="135"/>
  <c r="C149" i="151"/>
  <c r="C149" i="135"/>
  <c r="C151" i="151"/>
  <c r="C151" i="135"/>
  <c r="C146" i="151"/>
  <c r="C146" i="135"/>
  <c r="C148" i="151"/>
  <c r="C148" i="135"/>
  <c r="C145" i="151"/>
  <c r="C145" i="135"/>
  <c r="AH100" i="142"/>
  <c r="C147" i="151"/>
  <c r="C147" i="135"/>
  <c r="AH87" i="142"/>
  <c r="AH86" i="142"/>
  <c r="C144" i="151"/>
  <c r="C144" i="135"/>
  <c r="C142" i="151"/>
  <c r="C142" i="135"/>
  <c r="C141" i="151"/>
  <c r="C141" i="135"/>
  <c r="C137" i="151"/>
  <c r="C137" i="135"/>
  <c r="C134" i="151"/>
  <c r="C134" i="135"/>
  <c r="S102" i="142"/>
  <c r="AH83" i="142"/>
  <c r="C150" i="151"/>
  <c r="C150" i="135"/>
  <c r="AH104" i="140"/>
  <c r="AH107" i="141"/>
  <c r="AH81" i="141"/>
  <c r="S86" i="141"/>
  <c r="AH104" i="141"/>
  <c r="S83" i="141"/>
  <c r="S88" i="141"/>
  <c r="S106" i="141"/>
  <c r="AH91" i="141"/>
  <c r="S81" i="141"/>
  <c r="AH99" i="141"/>
  <c r="S104" i="141"/>
  <c r="S84" i="141"/>
  <c r="S96" i="141"/>
  <c r="S85" i="141"/>
  <c r="S98" i="141"/>
  <c r="AH96" i="141"/>
  <c r="S90" i="141"/>
  <c r="AH83" i="141"/>
  <c r="AH84" i="141"/>
  <c r="AH85" i="141"/>
  <c r="AH86" i="141"/>
  <c r="AH87" i="141"/>
  <c r="AH88" i="141"/>
  <c r="AH89" i="141"/>
  <c r="AH90" i="141"/>
  <c r="AH92" i="141"/>
  <c r="AH93" i="141"/>
  <c r="AH95" i="141"/>
  <c r="AH97" i="141"/>
  <c r="AH98" i="141"/>
  <c r="AH100" i="141"/>
  <c r="AH101" i="141"/>
  <c r="AH106" i="141"/>
  <c r="AH94" i="141"/>
  <c r="S82" i="141"/>
  <c r="AH102" i="141"/>
  <c r="AH82" i="141"/>
  <c r="S97" i="141"/>
  <c r="S91" i="141"/>
  <c r="S99" i="141"/>
  <c r="S107" i="141"/>
  <c r="S87" i="141"/>
  <c r="S93" i="141"/>
  <c r="S101" i="141"/>
  <c r="S92" i="141"/>
  <c r="S100" i="141"/>
  <c r="S95" i="141"/>
  <c r="S89" i="141"/>
  <c r="S94" i="141"/>
  <c r="S102" i="141"/>
  <c r="S102" i="140"/>
  <c r="S106" i="140"/>
  <c r="AH106" i="140"/>
  <c r="S104" i="140"/>
  <c r="AH87" i="140"/>
  <c r="AH95" i="140"/>
  <c r="S84" i="140"/>
  <c r="S85" i="140"/>
  <c r="S87" i="140"/>
  <c r="S100" i="140"/>
  <c r="S86" i="140"/>
  <c r="S94" i="140"/>
  <c r="S101" i="140"/>
  <c r="S92" i="140"/>
  <c r="S93" i="140"/>
  <c r="S95" i="140"/>
  <c r="AH88" i="140"/>
  <c r="AH96" i="140"/>
  <c r="AH83" i="140"/>
  <c r="AH85" i="140"/>
  <c r="AH89" i="140"/>
  <c r="AH90" i="140"/>
  <c r="AH91" i="140"/>
  <c r="AH92" i="140"/>
  <c r="AH94" i="140"/>
  <c r="AH98" i="140"/>
  <c r="AH100" i="140"/>
  <c r="AH102" i="140"/>
  <c r="AH107" i="140"/>
  <c r="S82" i="140"/>
  <c r="S89" i="140"/>
  <c r="S97" i="140"/>
  <c r="AH82" i="140"/>
  <c r="AH84" i="140"/>
  <c r="AH86" i="140"/>
  <c r="AH93" i="140"/>
  <c r="AH97" i="140"/>
  <c r="AH99" i="140"/>
  <c r="AH101" i="140"/>
  <c r="S90" i="140"/>
  <c r="S98" i="140"/>
  <c r="S83" i="140"/>
  <c r="S91" i="140"/>
  <c r="S99" i="140"/>
  <c r="S107" i="140"/>
  <c r="S88" i="140"/>
  <c r="S96" i="140"/>
  <c r="W121" i="151"/>
  <c r="R121" i="151"/>
  <c r="AG962" i="151" l="1"/>
  <c r="C152" i="135"/>
  <c r="B14" i="142"/>
  <c r="AC122" i="151"/>
  <c r="R123" i="151" s="1"/>
  <c r="S123" i="151" s="1"/>
  <c r="T123" i="151" s="1"/>
  <c r="U123" i="151" s="1"/>
  <c r="V123" i="151" s="1"/>
  <c r="W123" i="151" s="1"/>
  <c r="X123" i="151" s="1"/>
  <c r="Y123" i="151" s="1"/>
  <c r="Z123" i="151" s="1"/>
  <c r="AA123" i="151" s="1"/>
  <c r="AB123" i="151" s="1"/>
  <c r="AC123" i="151" s="1"/>
  <c r="C139" i="151"/>
  <c r="C139" i="135"/>
  <c r="AC90" i="151"/>
  <c r="AC84" i="151"/>
  <c r="AC81" i="151"/>
  <c r="AC98" i="151"/>
  <c r="AC93" i="151"/>
  <c r="C140" i="151"/>
  <c r="C140" i="135"/>
  <c r="C156" i="151"/>
  <c r="C156" i="135"/>
  <c r="AC100" i="151"/>
  <c r="C157" i="151"/>
  <c r="C157" i="135"/>
  <c r="AC80" i="151"/>
  <c r="AC86" i="151"/>
  <c r="AC79" i="151"/>
  <c r="AC77" i="151"/>
  <c r="AC82" i="151"/>
  <c r="C136" i="151"/>
  <c r="C136" i="135"/>
  <c r="AC92" i="151"/>
  <c r="AC94" i="151"/>
  <c r="C153" i="151"/>
  <c r="C153" i="135"/>
  <c r="B14" i="141"/>
  <c r="B14" i="140"/>
  <c r="D1143" i="139" l="1"/>
  <c r="A1143" i="139"/>
  <c r="D1142" i="139"/>
  <c r="A1142" i="139"/>
  <c r="D1141" i="139"/>
  <c r="A1141" i="139"/>
  <c r="D1140" i="139"/>
  <c r="A1140" i="139"/>
  <c r="D1139" i="139"/>
  <c r="A1139" i="139"/>
  <c r="D1138" i="139"/>
  <c r="A1138" i="139"/>
  <c r="D1137" i="139"/>
  <c r="A1137" i="139"/>
  <c r="D1136" i="139"/>
  <c r="A1136" i="139"/>
  <c r="D1135" i="139"/>
  <c r="A1135" i="139"/>
  <c r="D1134" i="139"/>
  <c r="A1134" i="139"/>
  <c r="D1133" i="139"/>
  <c r="A1133" i="139"/>
  <c r="D1132" i="139"/>
  <c r="AH109" i="139" s="1"/>
  <c r="A1132" i="139"/>
  <c r="D1131" i="139"/>
  <c r="A1131" i="139"/>
  <c r="D1130" i="139"/>
  <c r="A1130" i="139"/>
  <c r="D1129" i="139"/>
  <c r="A1129" i="139"/>
  <c r="D1128" i="139"/>
  <c r="A1128" i="139"/>
  <c r="D1127" i="139"/>
  <c r="A1127" i="139"/>
  <c r="D1126" i="139"/>
  <c r="A1126" i="139"/>
  <c r="D1125" i="139"/>
  <c r="A1125" i="139"/>
  <c r="D1124" i="139"/>
  <c r="A1124" i="139"/>
  <c r="D1123" i="139"/>
  <c r="A1123" i="139"/>
  <c r="D1122" i="139"/>
  <c r="A1122" i="139"/>
  <c r="D1121" i="139"/>
  <c r="A1121" i="139"/>
  <c r="D1120" i="139"/>
  <c r="AH108" i="139" s="1"/>
  <c r="A1120" i="139"/>
  <c r="D1119" i="139"/>
  <c r="A1119" i="139"/>
  <c r="D1118" i="139"/>
  <c r="A1118" i="139"/>
  <c r="D1117" i="139"/>
  <c r="A1117" i="139"/>
  <c r="D1116" i="139"/>
  <c r="A1116" i="139"/>
  <c r="D1115" i="139"/>
  <c r="A1115" i="139"/>
  <c r="D1114" i="139"/>
  <c r="A1114" i="139"/>
  <c r="D1113" i="139"/>
  <c r="A1113" i="139"/>
  <c r="D1112" i="139"/>
  <c r="A1112" i="139"/>
  <c r="D1111" i="139"/>
  <c r="A1111" i="139"/>
  <c r="D1110" i="139"/>
  <c r="A1110" i="139"/>
  <c r="D1109" i="139"/>
  <c r="A1109" i="139"/>
  <c r="D1108" i="139"/>
  <c r="A1108" i="139"/>
  <c r="D1107" i="139"/>
  <c r="A1107" i="139"/>
  <c r="D1106" i="139"/>
  <c r="A1106" i="139"/>
  <c r="D1105" i="139"/>
  <c r="A1105" i="139"/>
  <c r="D1104" i="139"/>
  <c r="A1104" i="139"/>
  <c r="D1103" i="139"/>
  <c r="A1103" i="139"/>
  <c r="D1102" i="139"/>
  <c r="A1102" i="139"/>
  <c r="D1101" i="139"/>
  <c r="A1101" i="139"/>
  <c r="D1100" i="139"/>
  <c r="A1100" i="139"/>
  <c r="D1099" i="139"/>
  <c r="A1099" i="139"/>
  <c r="D1098" i="139"/>
  <c r="A1098" i="139"/>
  <c r="D1097" i="139"/>
  <c r="A1097" i="139"/>
  <c r="D1096" i="139"/>
  <c r="A1096" i="139"/>
  <c r="D1095" i="139"/>
  <c r="A1095" i="139"/>
  <c r="D1094" i="139"/>
  <c r="A1094" i="139"/>
  <c r="D1093" i="139"/>
  <c r="A1093" i="139"/>
  <c r="D1092" i="139"/>
  <c r="A1092" i="139"/>
  <c r="D1091" i="139"/>
  <c r="A1091" i="139"/>
  <c r="D1090" i="139"/>
  <c r="A1090" i="139"/>
  <c r="D1089" i="139"/>
  <c r="A1089" i="139"/>
  <c r="D1088" i="139"/>
  <c r="A1088" i="139"/>
  <c r="D1087" i="139"/>
  <c r="A1087" i="139"/>
  <c r="D1086" i="139"/>
  <c r="A1086" i="139"/>
  <c r="D1085" i="139"/>
  <c r="A1085" i="139"/>
  <c r="D1084" i="139"/>
  <c r="AH105" i="139" s="1"/>
  <c r="A1084" i="139"/>
  <c r="D1083" i="139"/>
  <c r="A1083" i="139"/>
  <c r="D1082" i="139"/>
  <c r="A1082" i="139"/>
  <c r="D1081" i="139"/>
  <c r="A1081" i="139"/>
  <c r="D1080" i="139"/>
  <c r="A1080" i="139"/>
  <c r="D1079" i="139"/>
  <c r="A1079" i="139"/>
  <c r="D1078" i="139"/>
  <c r="A1078" i="139"/>
  <c r="D1077" i="139"/>
  <c r="A1077" i="139"/>
  <c r="D1076" i="139"/>
  <c r="A1076" i="139"/>
  <c r="D1075" i="139"/>
  <c r="A1075" i="139"/>
  <c r="D1074" i="139"/>
  <c r="A1074" i="139"/>
  <c r="D1073" i="139"/>
  <c r="A1073" i="139"/>
  <c r="D1072" i="139"/>
  <c r="A1072" i="139"/>
  <c r="D1071" i="139"/>
  <c r="A1071" i="139"/>
  <c r="D1070" i="139"/>
  <c r="A1070" i="139"/>
  <c r="D1069" i="139"/>
  <c r="A1069" i="139"/>
  <c r="D1068" i="139"/>
  <c r="A1068" i="139"/>
  <c r="D1067" i="139"/>
  <c r="A1067" i="139"/>
  <c r="D1066" i="139"/>
  <c r="A1066" i="139"/>
  <c r="D1065" i="139"/>
  <c r="A1065" i="139"/>
  <c r="D1064" i="139"/>
  <c r="A1064" i="139"/>
  <c r="D1063" i="139"/>
  <c r="A1063" i="139"/>
  <c r="D1062" i="139"/>
  <c r="A1062" i="139"/>
  <c r="D1061" i="139"/>
  <c r="A1061" i="139"/>
  <c r="D1060" i="139"/>
  <c r="AH103" i="139" s="1"/>
  <c r="A1060" i="139"/>
  <c r="D1059" i="139"/>
  <c r="A1059" i="139"/>
  <c r="D1058" i="139"/>
  <c r="A1058" i="139"/>
  <c r="D1057" i="139"/>
  <c r="A1057" i="139"/>
  <c r="D1056" i="139"/>
  <c r="A1056" i="139"/>
  <c r="D1055" i="139"/>
  <c r="A1055" i="139"/>
  <c r="D1054" i="139"/>
  <c r="A1054" i="139"/>
  <c r="D1053" i="139"/>
  <c r="A1053" i="139"/>
  <c r="D1052" i="139"/>
  <c r="A1052" i="139"/>
  <c r="D1051" i="139"/>
  <c r="A1051" i="139"/>
  <c r="D1050" i="139"/>
  <c r="A1050" i="139"/>
  <c r="D1049" i="139"/>
  <c r="A1049" i="139"/>
  <c r="D1048" i="139"/>
  <c r="A1048" i="139"/>
  <c r="D1047" i="139"/>
  <c r="A1047" i="139"/>
  <c r="D1046" i="139"/>
  <c r="A1046" i="139"/>
  <c r="D1045" i="139"/>
  <c r="A1045" i="139"/>
  <c r="D1044" i="139"/>
  <c r="A1044" i="139"/>
  <c r="D1043" i="139"/>
  <c r="A1043" i="139"/>
  <c r="D1042" i="139"/>
  <c r="A1042" i="139"/>
  <c r="D1041" i="139"/>
  <c r="A1041" i="139"/>
  <c r="D1040" i="139"/>
  <c r="A1040" i="139"/>
  <c r="D1039" i="139"/>
  <c r="A1039" i="139"/>
  <c r="D1038" i="139"/>
  <c r="A1038" i="139"/>
  <c r="D1037" i="139"/>
  <c r="A1037" i="139"/>
  <c r="D1036" i="139"/>
  <c r="A1036" i="139"/>
  <c r="D1035" i="139"/>
  <c r="A1035" i="139"/>
  <c r="D1034" i="139"/>
  <c r="A1034" i="139"/>
  <c r="D1033" i="139"/>
  <c r="A1033" i="139"/>
  <c r="D1032" i="139"/>
  <c r="A1032" i="139"/>
  <c r="D1031" i="139"/>
  <c r="A1031" i="139"/>
  <c r="D1030" i="139"/>
  <c r="A1030" i="139"/>
  <c r="D1029" i="139"/>
  <c r="A1029" i="139"/>
  <c r="D1028" i="139"/>
  <c r="A1028" i="139"/>
  <c r="D1027" i="139"/>
  <c r="A1027" i="139"/>
  <c r="D1026" i="139"/>
  <c r="A1026" i="139"/>
  <c r="D1025" i="139"/>
  <c r="A1025" i="139"/>
  <c r="D1024" i="139"/>
  <c r="A1024" i="139"/>
  <c r="D1023" i="139"/>
  <c r="A1023" i="139"/>
  <c r="D1022" i="139"/>
  <c r="A1022" i="139"/>
  <c r="D1021" i="139"/>
  <c r="A1021" i="139"/>
  <c r="D1020" i="139"/>
  <c r="A1020" i="139"/>
  <c r="D1019" i="139"/>
  <c r="A1019" i="139"/>
  <c r="D1018" i="139"/>
  <c r="A1018" i="139"/>
  <c r="D1017" i="139"/>
  <c r="A1017" i="139"/>
  <c r="D1016" i="139"/>
  <c r="A1016" i="139"/>
  <c r="D1015" i="139"/>
  <c r="A1015" i="139"/>
  <c r="D1014" i="139"/>
  <c r="A1014" i="139"/>
  <c r="D1013" i="139"/>
  <c r="A1013" i="139"/>
  <c r="D1012" i="139"/>
  <c r="A1012" i="139"/>
  <c r="D1011" i="139"/>
  <c r="A1011" i="139"/>
  <c r="D1010" i="139"/>
  <c r="A1010" i="139"/>
  <c r="D1009" i="139"/>
  <c r="A1009" i="139"/>
  <c r="D1008" i="139"/>
  <c r="A1008" i="139"/>
  <c r="D1007" i="139"/>
  <c r="A1007" i="139"/>
  <c r="D1006" i="139"/>
  <c r="A1006" i="139"/>
  <c r="D1005" i="139"/>
  <c r="A1005" i="139"/>
  <c r="D1004" i="139"/>
  <c r="A1004" i="139"/>
  <c r="D1003" i="139"/>
  <c r="A1003" i="139"/>
  <c r="D1002" i="139"/>
  <c r="A1002" i="139"/>
  <c r="D1001" i="139"/>
  <c r="A1001" i="139"/>
  <c r="D1000" i="139"/>
  <c r="A1000" i="139"/>
  <c r="D999" i="139"/>
  <c r="A999" i="139"/>
  <c r="D998" i="139"/>
  <c r="A998" i="139"/>
  <c r="D997" i="139"/>
  <c r="A997" i="139"/>
  <c r="D996" i="139"/>
  <c r="A996" i="139"/>
  <c r="D995" i="139"/>
  <c r="A995" i="139"/>
  <c r="D994" i="139"/>
  <c r="A994" i="139"/>
  <c r="D993" i="139"/>
  <c r="A993" i="139"/>
  <c r="D992" i="139"/>
  <c r="A992" i="139"/>
  <c r="D991" i="139"/>
  <c r="A991" i="139"/>
  <c r="D990" i="139"/>
  <c r="A990" i="139"/>
  <c r="D989" i="139"/>
  <c r="A989" i="139"/>
  <c r="D988" i="139"/>
  <c r="A988" i="139"/>
  <c r="D987" i="139"/>
  <c r="A987" i="139"/>
  <c r="D986" i="139"/>
  <c r="A986" i="139"/>
  <c r="D985" i="139"/>
  <c r="A985" i="139"/>
  <c r="D984" i="139"/>
  <c r="A984" i="139"/>
  <c r="D983" i="139"/>
  <c r="A983" i="139"/>
  <c r="D982" i="139"/>
  <c r="A982" i="139"/>
  <c r="D981" i="139"/>
  <c r="A981" i="139"/>
  <c r="D980" i="139"/>
  <c r="A980" i="139"/>
  <c r="D979" i="139"/>
  <c r="A979" i="139"/>
  <c r="D978" i="139"/>
  <c r="A978" i="139"/>
  <c r="D977" i="139"/>
  <c r="A977" i="139"/>
  <c r="D976" i="139"/>
  <c r="A976" i="139"/>
  <c r="D975" i="139"/>
  <c r="A975" i="139"/>
  <c r="D974" i="139"/>
  <c r="A974" i="139"/>
  <c r="D973" i="139"/>
  <c r="A973" i="139"/>
  <c r="D972" i="139"/>
  <c r="A972" i="139"/>
  <c r="D971" i="139"/>
  <c r="A971" i="139"/>
  <c r="D970" i="139"/>
  <c r="A970" i="139"/>
  <c r="D969" i="139"/>
  <c r="A969" i="139"/>
  <c r="D968" i="139"/>
  <c r="A968" i="139"/>
  <c r="D967" i="139"/>
  <c r="A967" i="139"/>
  <c r="D966" i="139"/>
  <c r="A966" i="139"/>
  <c r="D965" i="139"/>
  <c r="A965" i="139"/>
  <c r="D964" i="139"/>
  <c r="A964" i="139"/>
  <c r="D963" i="139"/>
  <c r="A963" i="139"/>
  <c r="D962" i="139"/>
  <c r="A962" i="139"/>
  <c r="D961" i="139"/>
  <c r="A961" i="139"/>
  <c r="D960" i="139"/>
  <c r="A960" i="139"/>
  <c r="D959" i="139"/>
  <c r="A959" i="139"/>
  <c r="D958" i="139"/>
  <c r="A958" i="139"/>
  <c r="D957" i="139"/>
  <c r="A957" i="139"/>
  <c r="D956" i="139"/>
  <c r="A956" i="139"/>
  <c r="D955" i="139"/>
  <c r="A955" i="139"/>
  <c r="D954" i="139"/>
  <c r="A954" i="139"/>
  <c r="D953" i="139"/>
  <c r="A953" i="139"/>
  <c r="D952" i="139"/>
  <c r="A952" i="139"/>
  <c r="D951" i="139"/>
  <c r="A951" i="139"/>
  <c r="D950" i="139"/>
  <c r="A950" i="139"/>
  <c r="D949" i="139"/>
  <c r="A949" i="139"/>
  <c r="D948" i="139"/>
  <c r="A948" i="139"/>
  <c r="D947" i="139"/>
  <c r="A947" i="139"/>
  <c r="D946" i="139"/>
  <c r="A946" i="139"/>
  <c r="D945" i="139"/>
  <c r="A945" i="139"/>
  <c r="D944" i="139"/>
  <c r="A944" i="139"/>
  <c r="D943" i="139"/>
  <c r="A943" i="139"/>
  <c r="D942" i="139"/>
  <c r="A942" i="139"/>
  <c r="D941" i="139"/>
  <c r="A941" i="139"/>
  <c r="D940" i="139"/>
  <c r="A940" i="139"/>
  <c r="D939" i="139"/>
  <c r="A939" i="139"/>
  <c r="D938" i="139"/>
  <c r="A938" i="139"/>
  <c r="D937" i="139"/>
  <c r="A937" i="139"/>
  <c r="D936" i="139"/>
  <c r="A936" i="139"/>
  <c r="D935" i="139"/>
  <c r="A935" i="139"/>
  <c r="D934" i="139"/>
  <c r="A934" i="139"/>
  <c r="D933" i="139"/>
  <c r="A933" i="139"/>
  <c r="D932" i="139"/>
  <c r="A932" i="139"/>
  <c r="D931" i="139"/>
  <c r="A931" i="139"/>
  <c r="D930" i="139"/>
  <c r="A930" i="139"/>
  <c r="D929" i="139"/>
  <c r="A929" i="139"/>
  <c r="D928" i="139"/>
  <c r="A928" i="139"/>
  <c r="D927" i="139"/>
  <c r="A927" i="139"/>
  <c r="D926" i="139"/>
  <c r="A926" i="139"/>
  <c r="D925" i="139"/>
  <c r="A925" i="139"/>
  <c r="D924" i="139"/>
  <c r="A924" i="139"/>
  <c r="D923" i="139"/>
  <c r="A923" i="139"/>
  <c r="D922" i="139"/>
  <c r="A922" i="139"/>
  <c r="D921" i="139"/>
  <c r="A921" i="139"/>
  <c r="D920" i="139"/>
  <c r="A920" i="139"/>
  <c r="D919" i="139"/>
  <c r="A919" i="139"/>
  <c r="D918" i="139"/>
  <c r="A918" i="139"/>
  <c r="D917" i="139"/>
  <c r="A917" i="139"/>
  <c r="D916" i="139"/>
  <c r="A916" i="139"/>
  <c r="D915" i="139"/>
  <c r="A915" i="139"/>
  <c r="D914" i="139"/>
  <c r="A914" i="139"/>
  <c r="D913" i="139"/>
  <c r="A913" i="139"/>
  <c r="D912" i="139"/>
  <c r="A912" i="139"/>
  <c r="D911" i="139"/>
  <c r="A911" i="139"/>
  <c r="D910" i="139"/>
  <c r="A910" i="139"/>
  <c r="D909" i="139"/>
  <c r="A909" i="139"/>
  <c r="D908" i="139"/>
  <c r="A908" i="139"/>
  <c r="D907" i="139"/>
  <c r="A907" i="139"/>
  <c r="D906" i="139"/>
  <c r="A906" i="139"/>
  <c r="D905" i="139"/>
  <c r="A905" i="139"/>
  <c r="D904" i="139"/>
  <c r="A904" i="139"/>
  <c r="D903" i="139"/>
  <c r="A903" i="139"/>
  <c r="D902" i="139"/>
  <c r="A902" i="139"/>
  <c r="D901" i="139"/>
  <c r="A901" i="139"/>
  <c r="D900" i="139"/>
  <c r="A900" i="139"/>
  <c r="D899" i="139"/>
  <c r="A899" i="139"/>
  <c r="D898" i="139"/>
  <c r="A898" i="139"/>
  <c r="D897" i="139"/>
  <c r="A897" i="139"/>
  <c r="D896" i="139"/>
  <c r="A896" i="139"/>
  <c r="D895" i="139"/>
  <c r="A895" i="139"/>
  <c r="D894" i="139"/>
  <c r="A894" i="139"/>
  <c r="D893" i="139"/>
  <c r="A893" i="139"/>
  <c r="D892" i="139"/>
  <c r="A892" i="139"/>
  <c r="D891" i="139"/>
  <c r="A891" i="139"/>
  <c r="D890" i="139"/>
  <c r="A890" i="139"/>
  <c r="D889" i="139"/>
  <c r="A889" i="139"/>
  <c r="D888" i="139"/>
  <c r="A888" i="139"/>
  <c r="D887" i="139"/>
  <c r="A887" i="139"/>
  <c r="D886" i="139"/>
  <c r="A886" i="139"/>
  <c r="D885" i="139"/>
  <c r="A885" i="139"/>
  <c r="D884" i="139"/>
  <c r="A884" i="139"/>
  <c r="D883" i="139"/>
  <c r="A883" i="139"/>
  <c r="D882" i="139"/>
  <c r="A882" i="139"/>
  <c r="D881" i="139"/>
  <c r="A881" i="139"/>
  <c r="D880" i="139"/>
  <c r="A880" i="139"/>
  <c r="D879" i="139"/>
  <c r="A879" i="139"/>
  <c r="D878" i="139"/>
  <c r="A878" i="139"/>
  <c r="D877" i="139"/>
  <c r="A877" i="139"/>
  <c r="D876" i="139"/>
  <c r="A876" i="139"/>
  <c r="D875" i="139"/>
  <c r="A875" i="139"/>
  <c r="D874" i="139"/>
  <c r="A874" i="139"/>
  <c r="D873" i="139"/>
  <c r="A873" i="139"/>
  <c r="D872" i="139"/>
  <c r="A872" i="139"/>
  <c r="D871" i="139"/>
  <c r="A871" i="139"/>
  <c r="D870" i="139"/>
  <c r="A870" i="139"/>
  <c r="D869" i="139"/>
  <c r="A869" i="139"/>
  <c r="D868" i="139"/>
  <c r="A868" i="139"/>
  <c r="D867" i="139"/>
  <c r="A867" i="139"/>
  <c r="D866" i="139"/>
  <c r="A866" i="139"/>
  <c r="D865" i="139"/>
  <c r="A865" i="139"/>
  <c r="D864" i="139"/>
  <c r="A864" i="139"/>
  <c r="D863" i="139"/>
  <c r="A863" i="139"/>
  <c r="D862" i="139"/>
  <c r="A862" i="139"/>
  <c r="D861" i="139"/>
  <c r="A861" i="139"/>
  <c r="D860" i="139"/>
  <c r="A860" i="139"/>
  <c r="D859" i="139"/>
  <c r="A859" i="139"/>
  <c r="D858" i="139"/>
  <c r="A858" i="139"/>
  <c r="D857" i="139"/>
  <c r="A857" i="139"/>
  <c r="D856" i="139"/>
  <c r="A856" i="139"/>
  <c r="D855" i="139"/>
  <c r="A855" i="139"/>
  <c r="D854" i="139"/>
  <c r="A854" i="139"/>
  <c r="D853" i="139"/>
  <c r="A853" i="139"/>
  <c r="D852" i="139"/>
  <c r="A852" i="139"/>
  <c r="D851" i="139"/>
  <c r="A851" i="139"/>
  <c r="D850" i="139"/>
  <c r="A850" i="139"/>
  <c r="D849" i="139"/>
  <c r="A849" i="139"/>
  <c r="D848" i="139"/>
  <c r="A848" i="139"/>
  <c r="D847" i="139"/>
  <c r="A847" i="139"/>
  <c r="D846" i="139"/>
  <c r="A846" i="139"/>
  <c r="D845" i="139"/>
  <c r="A845" i="139"/>
  <c r="D844" i="139"/>
  <c r="A844" i="139"/>
  <c r="D843" i="139"/>
  <c r="A843" i="139"/>
  <c r="D842" i="139"/>
  <c r="A842" i="139"/>
  <c r="D841" i="139"/>
  <c r="A841" i="139"/>
  <c r="D840" i="139"/>
  <c r="A840" i="139"/>
  <c r="D839" i="139"/>
  <c r="A839" i="139"/>
  <c r="D838" i="139"/>
  <c r="A838" i="139"/>
  <c r="D837" i="139"/>
  <c r="A837" i="139"/>
  <c r="D836" i="139"/>
  <c r="A836" i="139"/>
  <c r="D835" i="139"/>
  <c r="A835" i="139"/>
  <c r="D834" i="139"/>
  <c r="A834" i="139"/>
  <c r="D833" i="139"/>
  <c r="A833" i="139"/>
  <c r="D832" i="139"/>
  <c r="A832" i="139"/>
  <c r="D831" i="139"/>
  <c r="A831" i="139"/>
  <c r="D830" i="139"/>
  <c r="A830" i="139"/>
  <c r="D829" i="139"/>
  <c r="A829" i="139"/>
  <c r="D828" i="139"/>
  <c r="A828" i="139"/>
  <c r="D827" i="139"/>
  <c r="A827" i="139"/>
  <c r="D826" i="139"/>
  <c r="A826" i="139"/>
  <c r="D825" i="139"/>
  <c r="A825" i="139"/>
  <c r="D824" i="139"/>
  <c r="A824" i="139"/>
  <c r="D823" i="139"/>
  <c r="A823" i="139"/>
  <c r="D822" i="139"/>
  <c r="A822" i="139"/>
  <c r="D821" i="139"/>
  <c r="A821" i="139"/>
  <c r="D820" i="139"/>
  <c r="A820" i="139"/>
  <c r="D819" i="139"/>
  <c r="A819" i="139"/>
  <c r="D818" i="139"/>
  <c r="A818" i="139"/>
  <c r="D817" i="139"/>
  <c r="A817" i="139"/>
  <c r="D816" i="139"/>
  <c r="A816" i="139"/>
  <c r="D815" i="139"/>
  <c r="A815" i="139"/>
  <c r="D814" i="139"/>
  <c r="A814" i="139"/>
  <c r="D813" i="139"/>
  <c r="A813" i="139"/>
  <c r="D812" i="139"/>
  <c r="A812" i="139"/>
  <c r="D811" i="139"/>
  <c r="A811" i="139"/>
  <c r="D810" i="139"/>
  <c r="A810" i="139"/>
  <c r="D809" i="139"/>
  <c r="A809" i="139"/>
  <c r="D808" i="139"/>
  <c r="A808" i="139"/>
  <c r="D807" i="139"/>
  <c r="A807" i="139"/>
  <c r="D806" i="139"/>
  <c r="A806" i="139"/>
  <c r="D805" i="139"/>
  <c r="A805" i="139"/>
  <c r="D804" i="139"/>
  <c r="A804" i="139"/>
  <c r="D803" i="139"/>
  <c r="A803" i="139"/>
  <c r="D802" i="139"/>
  <c r="A802" i="139"/>
  <c r="D801" i="139"/>
  <c r="A801" i="139"/>
  <c r="D800" i="139"/>
  <c r="A800" i="139"/>
  <c r="D799" i="139"/>
  <c r="A799" i="139"/>
  <c r="D798" i="139"/>
  <c r="A798" i="139"/>
  <c r="D797" i="139"/>
  <c r="A797" i="139"/>
  <c r="D796" i="139"/>
  <c r="A796" i="139"/>
  <c r="D795" i="139"/>
  <c r="A795" i="139"/>
  <c r="D794" i="139"/>
  <c r="A794" i="139"/>
  <c r="D793" i="139"/>
  <c r="A793" i="139"/>
  <c r="D792" i="139"/>
  <c r="A792" i="139"/>
  <c r="D791" i="139"/>
  <c r="A791" i="139"/>
  <c r="D790" i="139"/>
  <c r="A790" i="139"/>
  <c r="D789" i="139"/>
  <c r="A789" i="139"/>
  <c r="D788" i="139"/>
  <c r="A788" i="139"/>
  <c r="D787" i="139"/>
  <c r="A787" i="139"/>
  <c r="D786" i="139"/>
  <c r="A786" i="139"/>
  <c r="D785" i="139"/>
  <c r="A785" i="139"/>
  <c r="D784" i="139"/>
  <c r="AH80" i="139" s="1"/>
  <c r="A784" i="139"/>
  <c r="D783" i="139"/>
  <c r="A783" i="139"/>
  <c r="D782" i="139"/>
  <c r="A782" i="139"/>
  <c r="D781" i="139"/>
  <c r="A781" i="139"/>
  <c r="D780" i="139"/>
  <c r="A780" i="139"/>
  <c r="D779" i="139"/>
  <c r="A779" i="139"/>
  <c r="D778" i="139"/>
  <c r="A778" i="139"/>
  <c r="D777" i="139"/>
  <c r="A777" i="139"/>
  <c r="D776" i="139"/>
  <c r="A776" i="139"/>
  <c r="D775" i="139"/>
  <c r="A775" i="139"/>
  <c r="D774" i="139"/>
  <c r="A774" i="139"/>
  <c r="D773" i="139"/>
  <c r="A773" i="139"/>
  <c r="D772" i="139"/>
  <c r="AH79" i="139" s="1"/>
  <c r="A772" i="139"/>
  <c r="D771" i="139"/>
  <c r="A771" i="139"/>
  <c r="D770" i="139"/>
  <c r="A770" i="139"/>
  <c r="D769" i="139"/>
  <c r="A769" i="139"/>
  <c r="D768" i="139"/>
  <c r="A768" i="139"/>
  <c r="D767" i="139"/>
  <c r="A767" i="139"/>
  <c r="D766" i="139"/>
  <c r="A766" i="139"/>
  <c r="D765" i="139"/>
  <c r="A765" i="139"/>
  <c r="D764" i="139"/>
  <c r="A764" i="139"/>
  <c r="D763" i="139"/>
  <c r="A763" i="139"/>
  <c r="D762" i="139"/>
  <c r="A762" i="139"/>
  <c r="D761" i="139"/>
  <c r="A761" i="139"/>
  <c r="D760" i="139"/>
  <c r="AH78" i="139" s="1"/>
  <c r="A760" i="139"/>
  <c r="D759" i="139"/>
  <c r="A759" i="139"/>
  <c r="D758" i="139"/>
  <c r="A758" i="139"/>
  <c r="D757" i="139"/>
  <c r="A757" i="139"/>
  <c r="D756" i="139"/>
  <c r="A756" i="139"/>
  <c r="D755" i="139"/>
  <c r="A755" i="139"/>
  <c r="D754" i="139"/>
  <c r="A754" i="139"/>
  <c r="D753" i="139"/>
  <c r="A753" i="139"/>
  <c r="D752" i="139"/>
  <c r="A752" i="139"/>
  <c r="D751" i="139"/>
  <c r="A751" i="139"/>
  <c r="D750" i="139"/>
  <c r="A750" i="139"/>
  <c r="D749" i="139"/>
  <c r="A749" i="139"/>
  <c r="D748" i="139"/>
  <c r="AH77" i="139" s="1"/>
  <c r="A748" i="139"/>
  <c r="D747" i="139"/>
  <c r="A747" i="139"/>
  <c r="D746" i="139"/>
  <c r="A746" i="139"/>
  <c r="D745" i="139"/>
  <c r="A745" i="139"/>
  <c r="D744" i="139"/>
  <c r="A744" i="139"/>
  <c r="D743" i="139"/>
  <c r="A743" i="139"/>
  <c r="D742" i="139"/>
  <c r="A742" i="139"/>
  <c r="D741" i="139"/>
  <c r="A741" i="139"/>
  <c r="D740" i="139"/>
  <c r="A740" i="139"/>
  <c r="D739" i="139"/>
  <c r="A739" i="139"/>
  <c r="D738" i="139"/>
  <c r="A738" i="139"/>
  <c r="D737" i="139"/>
  <c r="A737" i="139"/>
  <c r="D736" i="139"/>
  <c r="AH76" i="139" s="1"/>
  <c r="A736" i="139"/>
  <c r="D735" i="139"/>
  <c r="A735" i="139"/>
  <c r="D734" i="139"/>
  <c r="A734" i="139"/>
  <c r="D733" i="139"/>
  <c r="A733" i="139"/>
  <c r="D732" i="139"/>
  <c r="A732" i="139"/>
  <c r="D731" i="139"/>
  <c r="A731" i="139"/>
  <c r="D730" i="139"/>
  <c r="A730" i="139"/>
  <c r="D729" i="139"/>
  <c r="A729" i="139"/>
  <c r="D728" i="139"/>
  <c r="A728" i="139"/>
  <c r="D727" i="139"/>
  <c r="A727" i="139"/>
  <c r="D726" i="139"/>
  <c r="A726" i="139"/>
  <c r="D725" i="139"/>
  <c r="A725" i="139"/>
  <c r="D724" i="139"/>
  <c r="AH75" i="139" s="1"/>
  <c r="A724" i="139"/>
  <c r="D723" i="139"/>
  <c r="A723" i="139"/>
  <c r="D722" i="139"/>
  <c r="A722" i="139"/>
  <c r="D721" i="139"/>
  <c r="A721" i="139"/>
  <c r="D720" i="139"/>
  <c r="A720" i="139"/>
  <c r="D719" i="139"/>
  <c r="A719" i="139"/>
  <c r="D718" i="139"/>
  <c r="A718" i="139"/>
  <c r="D717" i="139"/>
  <c r="A717" i="139"/>
  <c r="D716" i="139"/>
  <c r="A716" i="139"/>
  <c r="D715" i="139"/>
  <c r="A715" i="139"/>
  <c r="D714" i="139"/>
  <c r="A714" i="139"/>
  <c r="D713" i="139"/>
  <c r="A713" i="139"/>
  <c r="D712" i="139"/>
  <c r="AH74" i="139" s="1"/>
  <c r="A712" i="139"/>
  <c r="D711" i="139"/>
  <c r="A711" i="139"/>
  <c r="D710" i="139"/>
  <c r="A710" i="139"/>
  <c r="D709" i="139"/>
  <c r="A709" i="139"/>
  <c r="D708" i="139"/>
  <c r="A708" i="139"/>
  <c r="D707" i="139"/>
  <c r="A707" i="139"/>
  <c r="D706" i="139"/>
  <c r="A706" i="139"/>
  <c r="D705" i="139"/>
  <c r="A705" i="139"/>
  <c r="D704" i="139"/>
  <c r="A704" i="139"/>
  <c r="D703" i="139"/>
  <c r="A703" i="139"/>
  <c r="D702" i="139"/>
  <c r="A702" i="139"/>
  <c r="D701" i="139"/>
  <c r="A701" i="139"/>
  <c r="D700" i="139"/>
  <c r="AH73" i="139" s="1"/>
  <c r="A700" i="139"/>
  <c r="D699" i="139"/>
  <c r="A699" i="139"/>
  <c r="D698" i="139"/>
  <c r="A698" i="139"/>
  <c r="D697" i="139"/>
  <c r="A697" i="139"/>
  <c r="D696" i="139"/>
  <c r="A696" i="139"/>
  <c r="D695" i="139"/>
  <c r="A695" i="139"/>
  <c r="D694" i="139"/>
  <c r="A694" i="139"/>
  <c r="D693" i="139"/>
  <c r="A693" i="139"/>
  <c r="D692" i="139"/>
  <c r="A692" i="139"/>
  <c r="D691" i="139"/>
  <c r="A691" i="139"/>
  <c r="D690" i="139"/>
  <c r="A690" i="139"/>
  <c r="D689" i="139"/>
  <c r="A689" i="139"/>
  <c r="D688" i="139"/>
  <c r="AH72" i="139" s="1"/>
  <c r="A688" i="139"/>
  <c r="D687" i="139"/>
  <c r="A687" i="139"/>
  <c r="D686" i="139"/>
  <c r="A686" i="139"/>
  <c r="D685" i="139"/>
  <c r="A685" i="139"/>
  <c r="D684" i="139"/>
  <c r="A684" i="139"/>
  <c r="D683" i="139"/>
  <c r="A683" i="139"/>
  <c r="D682" i="139"/>
  <c r="A682" i="139"/>
  <c r="D681" i="139"/>
  <c r="A681" i="139"/>
  <c r="D680" i="139"/>
  <c r="A680" i="139"/>
  <c r="D679" i="139"/>
  <c r="A679" i="139"/>
  <c r="D678" i="139"/>
  <c r="A678" i="139"/>
  <c r="D677" i="139"/>
  <c r="A677" i="139"/>
  <c r="D676" i="139"/>
  <c r="AH71" i="139" s="1"/>
  <c r="A676" i="139"/>
  <c r="D675" i="139"/>
  <c r="A675" i="139"/>
  <c r="D674" i="139"/>
  <c r="A674" i="139"/>
  <c r="D673" i="139"/>
  <c r="A673" i="139"/>
  <c r="D672" i="139"/>
  <c r="A672" i="139"/>
  <c r="D671" i="139"/>
  <c r="A671" i="139"/>
  <c r="D670" i="139"/>
  <c r="A670" i="139"/>
  <c r="D669" i="139"/>
  <c r="A669" i="139"/>
  <c r="D668" i="139"/>
  <c r="A668" i="139"/>
  <c r="D667" i="139"/>
  <c r="A667" i="139"/>
  <c r="D666" i="139"/>
  <c r="A666" i="139"/>
  <c r="D665" i="139"/>
  <c r="A665" i="139"/>
  <c r="D664" i="139"/>
  <c r="AH70" i="139" s="1"/>
  <c r="A664" i="139"/>
  <c r="D663" i="139"/>
  <c r="A663" i="139"/>
  <c r="D662" i="139"/>
  <c r="A662" i="139"/>
  <c r="D661" i="139"/>
  <c r="A661" i="139"/>
  <c r="D660" i="139"/>
  <c r="A660" i="139"/>
  <c r="D659" i="139"/>
  <c r="A659" i="139"/>
  <c r="D658" i="139"/>
  <c r="A658" i="139"/>
  <c r="D657" i="139"/>
  <c r="A657" i="139"/>
  <c r="D656" i="139"/>
  <c r="A656" i="139"/>
  <c r="D655" i="139"/>
  <c r="A655" i="139"/>
  <c r="D654" i="139"/>
  <c r="A654" i="139"/>
  <c r="D653" i="139"/>
  <c r="A653" i="139"/>
  <c r="D652" i="139"/>
  <c r="AH69" i="139" s="1"/>
  <c r="A652" i="139"/>
  <c r="D651" i="139"/>
  <c r="A651" i="139"/>
  <c r="D650" i="139"/>
  <c r="A650" i="139"/>
  <c r="D649" i="139"/>
  <c r="A649" i="139"/>
  <c r="D648" i="139"/>
  <c r="A648" i="139"/>
  <c r="D647" i="139"/>
  <c r="A647" i="139"/>
  <c r="D646" i="139"/>
  <c r="A646" i="139"/>
  <c r="D645" i="139"/>
  <c r="A645" i="139"/>
  <c r="D644" i="139"/>
  <c r="A644" i="139"/>
  <c r="D643" i="139"/>
  <c r="A643" i="139"/>
  <c r="D642" i="139"/>
  <c r="A642" i="139"/>
  <c r="D641" i="139"/>
  <c r="A641" i="139"/>
  <c r="D640" i="139"/>
  <c r="AH68" i="139" s="1"/>
  <c r="A640" i="139"/>
  <c r="D639" i="139"/>
  <c r="A639" i="139"/>
  <c r="D638" i="139"/>
  <c r="A638" i="139"/>
  <c r="D637" i="139"/>
  <c r="A637" i="139"/>
  <c r="D636" i="139"/>
  <c r="A636" i="139"/>
  <c r="D635" i="139"/>
  <c r="A635" i="139"/>
  <c r="D634" i="139"/>
  <c r="A634" i="139"/>
  <c r="D633" i="139"/>
  <c r="A633" i="139"/>
  <c r="D632" i="139"/>
  <c r="A632" i="139"/>
  <c r="D631" i="139"/>
  <c r="A631" i="139"/>
  <c r="D630" i="139"/>
  <c r="A630" i="139"/>
  <c r="D629" i="139"/>
  <c r="A629" i="139"/>
  <c r="D628" i="139"/>
  <c r="AH67" i="139" s="1"/>
  <c r="A628" i="139"/>
  <c r="D627" i="139"/>
  <c r="A627" i="139"/>
  <c r="D626" i="139"/>
  <c r="A626" i="139"/>
  <c r="D625" i="139"/>
  <c r="A625" i="139"/>
  <c r="D624" i="139"/>
  <c r="A624" i="139"/>
  <c r="D623" i="139"/>
  <c r="A623" i="139"/>
  <c r="D622" i="139"/>
  <c r="A622" i="139"/>
  <c r="D621" i="139"/>
  <c r="A621" i="139"/>
  <c r="D620" i="139"/>
  <c r="A620" i="139"/>
  <c r="D619" i="139"/>
  <c r="A619" i="139"/>
  <c r="D618" i="139"/>
  <c r="A618" i="139"/>
  <c r="D617" i="139"/>
  <c r="A617" i="139"/>
  <c r="D616" i="139"/>
  <c r="AH66" i="139" s="1"/>
  <c r="A616" i="139"/>
  <c r="D615" i="139"/>
  <c r="A615" i="139"/>
  <c r="D614" i="139"/>
  <c r="A614" i="139"/>
  <c r="D613" i="139"/>
  <c r="A613" i="139"/>
  <c r="D612" i="139"/>
  <c r="A612" i="139"/>
  <c r="D611" i="139"/>
  <c r="A611" i="139"/>
  <c r="D610" i="139"/>
  <c r="A610" i="139"/>
  <c r="D609" i="139"/>
  <c r="A609" i="139"/>
  <c r="D608" i="139"/>
  <c r="A608" i="139"/>
  <c r="D607" i="139"/>
  <c r="A607" i="139"/>
  <c r="D606" i="139"/>
  <c r="A606" i="139"/>
  <c r="D605" i="139"/>
  <c r="A605" i="139"/>
  <c r="D604" i="139"/>
  <c r="AH65" i="139" s="1"/>
  <c r="A604" i="139"/>
  <c r="D603" i="139"/>
  <c r="A603" i="139"/>
  <c r="D602" i="139"/>
  <c r="A602" i="139"/>
  <c r="D601" i="139"/>
  <c r="A601" i="139"/>
  <c r="D600" i="139"/>
  <c r="A600" i="139"/>
  <c r="D599" i="139"/>
  <c r="A599" i="139"/>
  <c r="D598" i="139"/>
  <c r="A598" i="139"/>
  <c r="D597" i="139"/>
  <c r="A597" i="139"/>
  <c r="D596" i="139"/>
  <c r="A596" i="139"/>
  <c r="D595" i="139"/>
  <c r="A595" i="139"/>
  <c r="D594" i="139"/>
  <c r="A594" i="139"/>
  <c r="D593" i="139"/>
  <c r="A593" i="139"/>
  <c r="D592" i="139"/>
  <c r="AH64" i="139" s="1"/>
  <c r="A592" i="139"/>
  <c r="D591" i="139"/>
  <c r="A591" i="139"/>
  <c r="D590" i="139"/>
  <c r="A590" i="139"/>
  <c r="D589" i="139"/>
  <c r="A589" i="139"/>
  <c r="D588" i="139"/>
  <c r="A588" i="139"/>
  <c r="D587" i="139"/>
  <c r="A587" i="139"/>
  <c r="D586" i="139"/>
  <c r="A586" i="139"/>
  <c r="D585" i="139"/>
  <c r="A585" i="139"/>
  <c r="D584" i="139"/>
  <c r="A584" i="139"/>
  <c r="D583" i="139"/>
  <c r="A583" i="139"/>
  <c r="D582" i="139"/>
  <c r="A582" i="139"/>
  <c r="D581" i="139"/>
  <c r="A581" i="139"/>
  <c r="D580" i="139"/>
  <c r="AH63" i="139" s="1"/>
  <c r="A580" i="139"/>
  <c r="D579" i="139"/>
  <c r="A579" i="139"/>
  <c r="D578" i="139"/>
  <c r="A578" i="139"/>
  <c r="D577" i="139"/>
  <c r="A577" i="139"/>
  <c r="D576" i="139"/>
  <c r="A576" i="139"/>
  <c r="D575" i="139"/>
  <c r="A575" i="139"/>
  <c r="D574" i="139"/>
  <c r="A574" i="139"/>
  <c r="D573" i="139"/>
  <c r="A573" i="139"/>
  <c r="D572" i="139"/>
  <c r="A572" i="139"/>
  <c r="D571" i="139"/>
  <c r="A571" i="139"/>
  <c r="D570" i="139"/>
  <c r="A570" i="139"/>
  <c r="D569" i="139"/>
  <c r="A569" i="139"/>
  <c r="D568" i="139"/>
  <c r="AH62" i="139" s="1"/>
  <c r="A568" i="139"/>
  <c r="D567" i="139"/>
  <c r="A567" i="139"/>
  <c r="D566" i="139"/>
  <c r="A566" i="139"/>
  <c r="D565" i="139"/>
  <c r="A565" i="139"/>
  <c r="D564" i="139"/>
  <c r="A564" i="139"/>
  <c r="D563" i="139"/>
  <c r="A563" i="139"/>
  <c r="D562" i="139"/>
  <c r="A562" i="139"/>
  <c r="D561" i="139"/>
  <c r="A561" i="139"/>
  <c r="D560" i="139"/>
  <c r="A560" i="139"/>
  <c r="D559" i="139"/>
  <c r="A559" i="139"/>
  <c r="D558" i="139"/>
  <c r="A558" i="139"/>
  <c r="D557" i="139"/>
  <c r="A557" i="139"/>
  <c r="D556" i="139"/>
  <c r="AH61" i="139" s="1"/>
  <c r="A556" i="139"/>
  <c r="D555" i="139"/>
  <c r="A555" i="139"/>
  <c r="D554" i="139"/>
  <c r="A554" i="139"/>
  <c r="D553" i="139"/>
  <c r="A553" i="139"/>
  <c r="D552" i="139"/>
  <c r="A552" i="139"/>
  <c r="D551" i="139"/>
  <c r="A551" i="139"/>
  <c r="D550" i="139"/>
  <c r="A550" i="139"/>
  <c r="D549" i="139"/>
  <c r="A549" i="139"/>
  <c r="D548" i="139"/>
  <c r="A548" i="139"/>
  <c r="D547" i="139"/>
  <c r="A547" i="139"/>
  <c r="D546" i="139"/>
  <c r="A546" i="139"/>
  <c r="D545" i="139"/>
  <c r="A545" i="139"/>
  <c r="D544" i="139"/>
  <c r="AH60" i="139" s="1"/>
  <c r="A544" i="139"/>
  <c r="D543" i="139"/>
  <c r="A543" i="139"/>
  <c r="D542" i="139"/>
  <c r="A542" i="139"/>
  <c r="D541" i="139"/>
  <c r="A541" i="139"/>
  <c r="D540" i="139"/>
  <c r="A540" i="139"/>
  <c r="D539" i="139"/>
  <c r="A539" i="139"/>
  <c r="D538" i="139"/>
  <c r="A538" i="139"/>
  <c r="D537" i="139"/>
  <c r="A537" i="139"/>
  <c r="D536" i="139"/>
  <c r="A536" i="139"/>
  <c r="D535" i="139"/>
  <c r="A535" i="139"/>
  <c r="D534" i="139"/>
  <c r="A534" i="139"/>
  <c r="D533" i="139"/>
  <c r="A533" i="139"/>
  <c r="D532" i="139"/>
  <c r="AH59" i="139" s="1"/>
  <c r="A532" i="139"/>
  <c r="D531" i="139"/>
  <c r="A531" i="139"/>
  <c r="D530" i="139"/>
  <c r="A530" i="139"/>
  <c r="D529" i="139"/>
  <c r="A529" i="139"/>
  <c r="D528" i="139"/>
  <c r="A528" i="139"/>
  <c r="D527" i="139"/>
  <c r="A527" i="139"/>
  <c r="D526" i="139"/>
  <c r="A526" i="139"/>
  <c r="D525" i="139"/>
  <c r="A525" i="139"/>
  <c r="D524" i="139"/>
  <c r="A524" i="139"/>
  <c r="D523" i="139"/>
  <c r="A523" i="139"/>
  <c r="D522" i="139"/>
  <c r="A522" i="139"/>
  <c r="D521" i="139"/>
  <c r="A521" i="139"/>
  <c r="D520" i="139"/>
  <c r="AH58" i="139" s="1"/>
  <c r="A520" i="139"/>
  <c r="D519" i="139"/>
  <c r="A519" i="139"/>
  <c r="D518" i="139"/>
  <c r="A518" i="139"/>
  <c r="D517" i="139"/>
  <c r="A517" i="139"/>
  <c r="D516" i="139"/>
  <c r="A516" i="139"/>
  <c r="D515" i="139"/>
  <c r="A515" i="139"/>
  <c r="D514" i="139"/>
  <c r="A514" i="139"/>
  <c r="D513" i="139"/>
  <c r="A513" i="139"/>
  <c r="D512" i="139"/>
  <c r="A512" i="139"/>
  <c r="D511" i="139"/>
  <c r="A511" i="139"/>
  <c r="D510" i="139"/>
  <c r="A510" i="139"/>
  <c r="D509" i="139"/>
  <c r="A509" i="139"/>
  <c r="D508" i="139"/>
  <c r="AH57" i="139" s="1"/>
  <c r="A508" i="139"/>
  <c r="D507" i="139"/>
  <c r="A507" i="139"/>
  <c r="D506" i="139"/>
  <c r="A506" i="139"/>
  <c r="D505" i="139"/>
  <c r="A505" i="139"/>
  <c r="D504" i="139"/>
  <c r="A504" i="139"/>
  <c r="D503" i="139"/>
  <c r="A503" i="139"/>
  <c r="D502" i="139"/>
  <c r="A502" i="139"/>
  <c r="D501" i="139"/>
  <c r="A501" i="139"/>
  <c r="D500" i="139"/>
  <c r="A500" i="139"/>
  <c r="D499" i="139"/>
  <c r="A499" i="139"/>
  <c r="D498" i="139"/>
  <c r="A498" i="139"/>
  <c r="D497" i="139"/>
  <c r="A497" i="139"/>
  <c r="D496" i="139"/>
  <c r="AH56" i="139" s="1"/>
  <c r="A496" i="139"/>
  <c r="D495" i="139"/>
  <c r="A495" i="139"/>
  <c r="D494" i="139"/>
  <c r="A494" i="139"/>
  <c r="D493" i="139"/>
  <c r="A493" i="139"/>
  <c r="D492" i="139"/>
  <c r="A492" i="139"/>
  <c r="D491" i="139"/>
  <c r="A491" i="139"/>
  <c r="D490" i="139"/>
  <c r="A490" i="139"/>
  <c r="D489" i="139"/>
  <c r="A489" i="139"/>
  <c r="D488" i="139"/>
  <c r="A488" i="139"/>
  <c r="D487" i="139"/>
  <c r="A487" i="139"/>
  <c r="D486" i="139"/>
  <c r="A486" i="139"/>
  <c r="D485" i="139"/>
  <c r="A485" i="139"/>
  <c r="D484" i="139"/>
  <c r="AH55" i="139" s="1"/>
  <c r="A484" i="139"/>
  <c r="D483" i="139"/>
  <c r="A483" i="139"/>
  <c r="D482" i="139"/>
  <c r="A482" i="139"/>
  <c r="D481" i="139"/>
  <c r="A481" i="139"/>
  <c r="D480" i="139"/>
  <c r="A480" i="139"/>
  <c r="D479" i="139"/>
  <c r="A479" i="139"/>
  <c r="D478" i="139"/>
  <c r="A478" i="139"/>
  <c r="D477" i="139"/>
  <c r="A477" i="139"/>
  <c r="D476" i="139"/>
  <c r="A476" i="139"/>
  <c r="D475" i="139"/>
  <c r="A475" i="139"/>
  <c r="D474" i="139"/>
  <c r="A474" i="139"/>
  <c r="D473" i="139"/>
  <c r="A473" i="139"/>
  <c r="D472" i="139"/>
  <c r="AH54" i="139" s="1"/>
  <c r="A472" i="139"/>
  <c r="D471" i="139"/>
  <c r="A471" i="139"/>
  <c r="D470" i="139"/>
  <c r="A470" i="139"/>
  <c r="D469" i="139"/>
  <c r="A469" i="139"/>
  <c r="D468" i="139"/>
  <c r="A468" i="139"/>
  <c r="D467" i="139"/>
  <c r="A467" i="139"/>
  <c r="D466" i="139"/>
  <c r="A466" i="139"/>
  <c r="D465" i="139"/>
  <c r="A465" i="139"/>
  <c r="D464" i="139"/>
  <c r="A464" i="139"/>
  <c r="D463" i="139"/>
  <c r="A463" i="139"/>
  <c r="D462" i="139"/>
  <c r="A462" i="139"/>
  <c r="D461" i="139"/>
  <c r="A461" i="139"/>
  <c r="D460" i="139"/>
  <c r="AH53" i="139" s="1"/>
  <c r="A460" i="139"/>
  <c r="D459" i="139"/>
  <c r="A459" i="139"/>
  <c r="D458" i="139"/>
  <c r="A458" i="139"/>
  <c r="D457" i="139"/>
  <c r="A457" i="139"/>
  <c r="D456" i="139"/>
  <c r="A456" i="139"/>
  <c r="D455" i="139"/>
  <c r="A455" i="139"/>
  <c r="D454" i="139"/>
  <c r="A454" i="139"/>
  <c r="D453" i="139"/>
  <c r="A453" i="139"/>
  <c r="D452" i="139"/>
  <c r="A452" i="139"/>
  <c r="D451" i="139"/>
  <c r="A451" i="139"/>
  <c r="D450" i="139"/>
  <c r="A450" i="139"/>
  <c r="D449" i="139"/>
  <c r="A449" i="139"/>
  <c r="D448" i="139"/>
  <c r="AH52" i="139" s="1"/>
  <c r="A448" i="139"/>
  <c r="D447" i="139"/>
  <c r="A447" i="139"/>
  <c r="D446" i="139"/>
  <c r="A446" i="139"/>
  <c r="D445" i="139"/>
  <c r="A445" i="139"/>
  <c r="D444" i="139"/>
  <c r="A444" i="139"/>
  <c r="D443" i="139"/>
  <c r="A443" i="139"/>
  <c r="D442" i="139"/>
  <c r="A442" i="139"/>
  <c r="D441" i="139"/>
  <c r="A441" i="139"/>
  <c r="D440" i="139"/>
  <c r="A440" i="139"/>
  <c r="D439" i="139"/>
  <c r="A439" i="139"/>
  <c r="D438" i="139"/>
  <c r="A438" i="139"/>
  <c r="D437" i="139"/>
  <c r="A437" i="139"/>
  <c r="D436" i="139"/>
  <c r="AH51" i="139" s="1"/>
  <c r="A436" i="139"/>
  <c r="D435" i="139"/>
  <c r="A435" i="139"/>
  <c r="D434" i="139"/>
  <c r="A434" i="139"/>
  <c r="D433" i="139"/>
  <c r="A433" i="139"/>
  <c r="D432" i="139"/>
  <c r="A432" i="139"/>
  <c r="D431" i="139"/>
  <c r="A431" i="139"/>
  <c r="D430" i="139"/>
  <c r="A430" i="139"/>
  <c r="D429" i="139"/>
  <c r="A429" i="139"/>
  <c r="D428" i="139"/>
  <c r="A428" i="139"/>
  <c r="D427" i="139"/>
  <c r="A427" i="139"/>
  <c r="D426" i="139"/>
  <c r="A426" i="139"/>
  <c r="D425" i="139"/>
  <c r="A425" i="139"/>
  <c r="D424" i="139"/>
  <c r="AH50" i="139" s="1"/>
  <c r="A424" i="139"/>
  <c r="D423" i="139"/>
  <c r="A423" i="139"/>
  <c r="D422" i="139"/>
  <c r="A422" i="139"/>
  <c r="D421" i="139"/>
  <c r="A421" i="139"/>
  <c r="D420" i="139"/>
  <c r="A420" i="139"/>
  <c r="D419" i="139"/>
  <c r="A419" i="139"/>
  <c r="D418" i="139"/>
  <c r="A418" i="139"/>
  <c r="D417" i="139"/>
  <c r="A417" i="139"/>
  <c r="D416" i="139"/>
  <c r="A416" i="139"/>
  <c r="D415" i="139"/>
  <c r="A415" i="139"/>
  <c r="D414" i="139"/>
  <c r="A414" i="139"/>
  <c r="D413" i="139"/>
  <c r="A413" i="139"/>
  <c r="D412" i="139"/>
  <c r="AH49" i="139" s="1"/>
  <c r="A412" i="139"/>
  <c r="D411" i="139"/>
  <c r="A411" i="139"/>
  <c r="D410" i="139"/>
  <c r="A410" i="139"/>
  <c r="D409" i="139"/>
  <c r="A409" i="139"/>
  <c r="D408" i="139"/>
  <c r="A408" i="139"/>
  <c r="D407" i="139"/>
  <c r="A407" i="139"/>
  <c r="D406" i="139"/>
  <c r="A406" i="139"/>
  <c r="D405" i="139"/>
  <c r="A405" i="139"/>
  <c r="D404" i="139"/>
  <c r="A404" i="139"/>
  <c r="D403" i="139"/>
  <c r="A403" i="139"/>
  <c r="D402" i="139"/>
  <c r="A402" i="139"/>
  <c r="D401" i="139"/>
  <c r="A401" i="139"/>
  <c r="D400" i="139"/>
  <c r="AH48" i="139" s="1"/>
  <c r="A400" i="139"/>
  <c r="D399" i="139"/>
  <c r="A399" i="139"/>
  <c r="D398" i="139"/>
  <c r="A398" i="139"/>
  <c r="D397" i="139"/>
  <c r="A397" i="139"/>
  <c r="D396" i="139"/>
  <c r="A396" i="139"/>
  <c r="D395" i="139"/>
  <c r="A395" i="139"/>
  <c r="D394" i="139"/>
  <c r="A394" i="139"/>
  <c r="D393" i="139"/>
  <c r="A393" i="139"/>
  <c r="D392" i="139"/>
  <c r="A392" i="139"/>
  <c r="D391" i="139"/>
  <c r="A391" i="139"/>
  <c r="D390" i="139"/>
  <c r="A390" i="139"/>
  <c r="D389" i="139"/>
  <c r="A389" i="139"/>
  <c r="D388" i="139"/>
  <c r="AH47" i="139" s="1"/>
  <c r="A388" i="139"/>
  <c r="D387" i="139"/>
  <c r="A387" i="139"/>
  <c r="D386" i="139"/>
  <c r="A386" i="139"/>
  <c r="D385" i="139"/>
  <c r="A385" i="139"/>
  <c r="D384" i="139"/>
  <c r="A384" i="139"/>
  <c r="D383" i="139"/>
  <c r="A383" i="139"/>
  <c r="D382" i="139"/>
  <c r="A382" i="139"/>
  <c r="D381" i="139"/>
  <c r="A381" i="139"/>
  <c r="D380" i="139"/>
  <c r="A380" i="139"/>
  <c r="D379" i="139"/>
  <c r="A379" i="139"/>
  <c r="D378" i="139"/>
  <c r="A378" i="139"/>
  <c r="D377" i="139"/>
  <c r="A377" i="139"/>
  <c r="D376" i="139"/>
  <c r="AH46" i="139" s="1"/>
  <c r="A376" i="139"/>
  <c r="D375" i="139"/>
  <c r="A375" i="139"/>
  <c r="D374" i="139"/>
  <c r="A374" i="139"/>
  <c r="D373" i="139"/>
  <c r="A373" i="139"/>
  <c r="D372" i="139"/>
  <c r="A372" i="139"/>
  <c r="D371" i="139"/>
  <c r="A371" i="139"/>
  <c r="D370" i="139"/>
  <c r="A370" i="139"/>
  <c r="D369" i="139"/>
  <c r="A369" i="139"/>
  <c r="D368" i="139"/>
  <c r="A368" i="139"/>
  <c r="D367" i="139"/>
  <c r="A367" i="139"/>
  <c r="D366" i="139"/>
  <c r="A366" i="139"/>
  <c r="D365" i="139"/>
  <c r="A365" i="139"/>
  <c r="D364" i="139"/>
  <c r="AH45" i="139" s="1"/>
  <c r="A364" i="139"/>
  <c r="D363" i="139"/>
  <c r="A363" i="139"/>
  <c r="D362" i="139"/>
  <c r="A362" i="139"/>
  <c r="D361" i="139"/>
  <c r="A361" i="139"/>
  <c r="D360" i="139"/>
  <c r="A360" i="139"/>
  <c r="D359" i="139"/>
  <c r="A359" i="139"/>
  <c r="D358" i="139"/>
  <c r="A358" i="139"/>
  <c r="D357" i="139"/>
  <c r="A357" i="139"/>
  <c r="D356" i="139"/>
  <c r="A356" i="139"/>
  <c r="D355" i="139"/>
  <c r="A355" i="139"/>
  <c r="D354" i="139"/>
  <c r="A354" i="139"/>
  <c r="D353" i="139"/>
  <c r="A353" i="139"/>
  <c r="D352" i="139"/>
  <c r="AH44" i="139" s="1"/>
  <c r="A352" i="139"/>
  <c r="D351" i="139"/>
  <c r="A351" i="139"/>
  <c r="D350" i="139"/>
  <c r="A350" i="139"/>
  <c r="D349" i="139"/>
  <c r="A349" i="139"/>
  <c r="D348" i="139"/>
  <c r="A348" i="139"/>
  <c r="D347" i="139"/>
  <c r="A347" i="139"/>
  <c r="D346" i="139"/>
  <c r="A346" i="139"/>
  <c r="D345" i="139"/>
  <c r="A345" i="139"/>
  <c r="D344" i="139"/>
  <c r="A344" i="139"/>
  <c r="D343" i="139"/>
  <c r="A343" i="139"/>
  <c r="D342" i="139"/>
  <c r="A342" i="139"/>
  <c r="D341" i="139"/>
  <c r="A341" i="139"/>
  <c r="D340" i="139"/>
  <c r="AH43" i="139" s="1"/>
  <c r="A340" i="139"/>
  <c r="D339" i="139"/>
  <c r="A339" i="139"/>
  <c r="D338" i="139"/>
  <c r="A338" i="139"/>
  <c r="D337" i="139"/>
  <c r="A337" i="139"/>
  <c r="D336" i="139"/>
  <c r="A336" i="139"/>
  <c r="D335" i="139"/>
  <c r="A335" i="139"/>
  <c r="D334" i="139"/>
  <c r="A334" i="139"/>
  <c r="D333" i="139"/>
  <c r="A333" i="139"/>
  <c r="D332" i="139"/>
  <c r="A332" i="139"/>
  <c r="D331" i="139"/>
  <c r="A331" i="139"/>
  <c r="D330" i="139"/>
  <c r="A330" i="139"/>
  <c r="D329" i="139"/>
  <c r="A329" i="139"/>
  <c r="D328" i="139"/>
  <c r="AH42" i="139" s="1"/>
  <c r="A328" i="139"/>
  <c r="D327" i="139"/>
  <c r="A327" i="139"/>
  <c r="D326" i="139"/>
  <c r="A326" i="139"/>
  <c r="D325" i="139"/>
  <c r="A325" i="139"/>
  <c r="D324" i="139"/>
  <c r="A324" i="139"/>
  <c r="D323" i="139"/>
  <c r="A323" i="139"/>
  <c r="D322" i="139"/>
  <c r="A322" i="139"/>
  <c r="D321" i="139"/>
  <c r="A321" i="139"/>
  <c r="D320" i="139"/>
  <c r="A320" i="139"/>
  <c r="D319" i="139"/>
  <c r="A319" i="139"/>
  <c r="D318" i="139"/>
  <c r="A318" i="139"/>
  <c r="D317" i="139"/>
  <c r="A317" i="139"/>
  <c r="D316" i="139"/>
  <c r="AH41" i="139" s="1"/>
  <c r="A316" i="139"/>
  <c r="D315" i="139"/>
  <c r="A315" i="139"/>
  <c r="D314" i="139"/>
  <c r="A314" i="139"/>
  <c r="D313" i="139"/>
  <c r="A313" i="139"/>
  <c r="D312" i="139"/>
  <c r="A312" i="139"/>
  <c r="D311" i="139"/>
  <c r="A311" i="139"/>
  <c r="D310" i="139"/>
  <c r="A310" i="139"/>
  <c r="D309" i="139"/>
  <c r="A309" i="139"/>
  <c r="D308" i="139"/>
  <c r="A308" i="139"/>
  <c r="D307" i="139"/>
  <c r="A307" i="139"/>
  <c r="D306" i="139"/>
  <c r="A306" i="139"/>
  <c r="D305" i="139"/>
  <c r="A305" i="139"/>
  <c r="D304" i="139"/>
  <c r="AH40" i="139" s="1"/>
  <c r="A304" i="139"/>
  <c r="D303" i="139"/>
  <c r="A303" i="139"/>
  <c r="D302" i="139"/>
  <c r="A302" i="139"/>
  <c r="D301" i="139"/>
  <c r="A301" i="139"/>
  <c r="D300" i="139"/>
  <c r="A300" i="139"/>
  <c r="D299" i="139"/>
  <c r="A299" i="139"/>
  <c r="D298" i="139"/>
  <c r="A298" i="139"/>
  <c r="D297" i="139"/>
  <c r="A297" i="139"/>
  <c r="D296" i="139"/>
  <c r="A296" i="139"/>
  <c r="D295" i="139"/>
  <c r="A295" i="139"/>
  <c r="D294" i="139"/>
  <c r="A294" i="139"/>
  <c r="D293" i="139"/>
  <c r="A293" i="139"/>
  <c r="D292" i="139"/>
  <c r="AH39" i="139" s="1"/>
  <c r="A292" i="139"/>
  <c r="D291" i="139"/>
  <c r="A291" i="139"/>
  <c r="D290" i="139"/>
  <c r="A290" i="139"/>
  <c r="D289" i="139"/>
  <c r="A289" i="139"/>
  <c r="D288" i="139"/>
  <c r="A288" i="139"/>
  <c r="D287" i="139"/>
  <c r="A287" i="139"/>
  <c r="D286" i="139"/>
  <c r="A286" i="139"/>
  <c r="D285" i="139"/>
  <c r="A285" i="139"/>
  <c r="D284" i="139"/>
  <c r="A284" i="139"/>
  <c r="D283" i="139"/>
  <c r="A283" i="139"/>
  <c r="D282" i="139"/>
  <c r="A282" i="139"/>
  <c r="D281" i="139"/>
  <c r="A281" i="139"/>
  <c r="D280" i="139"/>
  <c r="AH38" i="139" s="1"/>
  <c r="A280" i="139"/>
  <c r="D279" i="139"/>
  <c r="A279" i="139"/>
  <c r="D278" i="139"/>
  <c r="A278" i="139"/>
  <c r="D277" i="139"/>
  <c r="A277" i="139"/>
  <c r="D276" i="139"/>
  <c r="A276" i="139"/>
  <c r="D275" i="139"/>
  <c r="A275" i="139"/>
  <c r="D274" i="139"/>
  <c r="A274" i="139"/>
  <c r="D273" i="139"/>
  <c r="A273" i="139"/>
  <c r="D272" i="139"/>
  <c r="A272" i="139"/>
  <c r="D271" i="139"/>
  <c r="A271" i="139"/>
  <c r="D270" i="139"/>
  <c r="A270" i="139"/>
  <c r="D269" i="139"/>
  <c r="A269" i="139"/>
  <c r="D268" i="139"/>
  <c r="AH37" i="139" s="1"/>
  <c r="A268" i="139"/>
  <c r="D267" i="139"/>
  <c r="A267" i="139"/>
  <c r="D266" i="139"/>
  <c r="A266" i="139"/>
  <c r="D265" i="139"/>
  <c r="A265" i="139"/>
  <c r="D264" i="139"/>
  <c r="A264" i="139"/>
  <c r="D263" i="139"/>
  <c r="A263" i="139"/>
  <c r="D262" i="139"/>
  <c r="A262" i="139"/>
  <c r="D261" i="139"/>
  <c r="A261" i="139"/>
  <c r="D260" i="139"/>
  <c r="A260" i="139"/>
  <c r="D259" i="139"/>
  <c r="A259" i="139"/>
  <c r="D258" i="139"/>
  <c r="A258" i="139"/>
  <c r="D257" i="139"/>
  <c r="A257" i="139"/>
  <c r="D256" i="139"/>
  <c r="AH36" i="139" s="1"/>
  <c r="A256" i="139"/>
  <c r="D255" i="139"/>
  <c r="A255" i="139"/>
  <c r="D254" i="139"/>
  <c r="A254" i="139"/>
  <c r="D253" i="139"/>
  <c r="A253" i="139"/>
  <c r="D252" i="139"/>
  <c r="A252" i="139"/>
  <c r="D251" i="139"/>
  <c r="A251" i="139"/>
  <c r="D250" i="139"/>
  <c r="A250" i="139"/>
  <c r="D249" i="139"/>
  <c r="A249" i="139"/>
  <c r="D248" i="139"/>
  <c r="A248" i="139"/>
  <c r="D247" i="139"/>
  <c r="A247" i="139"/>
  <c r="D246" i="139"/>
  <c r="A246" i="139"/>
  <c r="D245" i="139"/>
  <c r="A245" i="139"/>
  <c r="D244" i="139"/>
  <c r="AH35" i="139" s="1"/>
  <c r="A244" i="139"/>
  <c r="D243" i="139"/>
  <c r="A243" i="139"/>
  <c r="D242" i="139"/>
  <c r="A242" i="139"/>
  <c r="D241" i="139"/>
  <c r="A241" i="139"/>
  <c r="D240" i="139"/>
  <c r="A240" i="139"/>
  <c r="D239" i="139"/>
  <c r="A239" i="139"/>
  <c r="D238" i="139"/>
  <c r="A238" i="139"/>
  <c r="D237" i="139"/>
  <c r="A237" i="139"/>
  <c r="D236" i="139"/>
  <c r="A236" i="139"/>
  <c r="D235" i="139"/>
  <c r="A235" i="139"/>
  <c r="D234" i="139"/>
  <c r="A234" i="139"/>
  <c r="D233" i="139"/>
  <c r="A233" i="139"/>
  <c r="D232" i="139"/>
  <c r="AH34" i="139" s="1"/>
  <c r="A232" i="139"/>
  <c r="D231" i="139"/>
  <c r="A231" i="139"/>
  <c r="D230" i="139"/>
  <c r="A230" i="139"/>
  <c r="D229" i="139"/>
  <c r="A229" i="139"/>
  <c r="D228" i="139"/>
  <c r="A228" i="139"/>
  <c r="D227" i="139"/>
  <c r="A227" i="139"/>
  <c r="D226" i="139"/>
  <c r="A226" i="139"/>
  <c r="D225" i="139"/>
  <c r="A225" i="139"/>
  <c r="D224" i="139"/>
  <c r="A224" i="139"/>
  <c r="D223" i="139"/>
  <c r="A223" i="139"/>
  <c r="D222" i="139"/>
  <c r="A222" i="139"/>
  <c r="D221" i="139"/>
  <c r="A221" i="139"/>
  <c r="D220" i="139"/>
  <c r="AH33" i="139" s="1"/>
  <c r="A220" i="139"/>
  <c r="D219" i="139"/>
  <c r="A219" i="139"/>
  <c r="D218" i="139"/>
  <c r="A218" i="139"/>
  <c r="D217" i="139"/>
  <c r="A217" i="139"/>
  <c r="D216" i="139"/>
  <c r="A216" i="139"/>
  <c r="D215" i="139"/>
  <c r="A215" i="139"/>
  <c r="D214" i="139"/>
  <c r="A214" i="139"/>
  <c r="D213" i="139"/>
  <c r="A213" i="139"/>
  <c r="D212" i="139"/>
  <c r="A212" i="139"/>
  <c r="D211" i="139"/>
  <c r="A211" i="139"/>
  <c r="D210" i="139"/>
  <c r="A210" i="139"/>
  <c r="D209" i="139"/>
  <c r="A209" i="139"/>
  <c r="D208" i="139"/>
  <c r="AH32" i="139" s="1"/>
  <c r="A208" i="139"/>
  <c r="D207" i="139"/>
  <c r="A207" i="139"/>
  <c r="D206" i="139"/>
  <c r="A206" i="139"/>
  <c r="D205" i="139"/>
  <c r="A205" i="139"/>
  <c r="D204" i="139"/>
  <c r="A204" i="139"/>
  <c r="D203" i="139"/>
  <c r="A203" i="139"/>
  <c r="D202" i="139"/>
  <c r="A202" i="139"/>
  <c r="D201" i="139"/>
  <c r="A201" i="139"/>
  <c r="D200" i="139"/>
  <c r="A200" i="139"/>
  <c r="D199" i="139"/>
  <c r="A199" i="139"/>
  <c r="D198" i="139"/>
  <c r="A198" i="139"/>
  <c r="D197" i="139"/>
  <c r="A197" i="139"/>
  <c r="D196" i="139"/>
  <c r="AH31" i="139" s="1"/>
  <c r="A196" i="139"/>
  <c r="D195" i="139"/>
  <c r="A195" i="139"/>
  <c r="D194" i="139"/>
  <c r="A194" i="139"/>
  <c r="D193" i="139"/>
  <c r="A193" i="139"/>
  <c r="D192" i="139"/>
  <c r="A192" i="139"/>
  <c r="D191" i="139"/>
  <c r="A191" i="139"/>
  <c r="D190" i="139"/>
  <c r="A190" i="139"/>
  <c r="D189" i="139"/>
  <c r="A189" i="139"/>
  <c r="D188" i="139"/>
  <c r="A188" i="139"/>
  <c r="D187" i="139"/>
  <c r="A187" i="139"/>
  <c r="D186" i="139"/>
  <c r="A186" i="139"/>
  <c r="D185" i="139"/>
  <c r="A185" i="139"/>
  <c r="D184" i="139"/>
  <c r="AH30" i="139" s="1"/>
  <c r="A184" i="139"/>
  <c r="D183" i="139"/>
  <c r="A183" i="139"/>
  <c r="D182" i="139"/>
  <c r="A182" i="139"/>
  <c r="D181" i="139"/>
  <c r="A181" i="139"/>
  <c r="D180" i="139"/>
  <c r="A180" i="139"/>
  <c r="D179" i="139"/>
  <c r="A179" i="139"/>
  <c r="D178" i="139"/>
  <c r="A178" i="139"/>
  <c r="D177" i="139"/>
  <c r="A177" i="139"/>
  <c r="D176" i="139"/>
  <c r="A176" i="139"/>
  <c r="D175" i="139"/>
  <c r="A175" i="139"/>
  <c r="D174" i="139"/>
  <c r="A174" i="139"/>
  <c r="D173" i="139"/>
  <c r="A173" i="139"/>
  <c r="D172" i="139"/>
  <c r="AH29" i="139" s="1"/>
  <c r="A172" i="139"/>
  <c r="D171" i="139"/>
  <c r="A171" i="139"/>
  <c r="D170" i="139"/>
  <c r="A170" i="139"/>
  <c r="D169" i="139"/>
  <c r="A169" i="139"/>
  <c r="D168" i="139"/>
  <c r="A168" i="139"/>
  <c r="D167" i="139"/>
  <c r="A167" i="139"/>
  <c r="D166" i="139"/>
  <c r="A166" i="139"/>
  <c r="D165" i="139"/>
  <c r="A165" i="139"/>
  <c r="D164" i="139"/>
  <c r="A164" i="139"/>
  <c r="D163" i="139"/>
  <c r="A163" i="139"/>
  <c r="D162" i="139"/>
  <c r="A162" i="139"/>
  <c r="D161" i="139"/>
  <c r="A161" i="139"/>
  <c r="D160" i="139"/>
  <c r="AH28" i="139" s="1"/>
  <c r="A160" i="139"/>
  <c r="D159" i="139"/>
  <c r="A159" i="139"/>
  <c r="D158" i="139"/>
  <c r="A158" i="139"/>
  <c r="D157" i="139"/>
  <c r="A157" i="139"/>
  <c r="D156" i="139"/>
  <c r="A156" i="139"/>
  <c r="D155" i="139"/>
  <c r="A155" i="139"/>
  <c r="D154" i="139"/>
  <c r="A154" i="139"/>
  <c r="D153" i="139"/>
  <c r="A153" i="139"/>
  <c r="D152" i="139"/>
  <c r="A152" i="139"/>
  <c r="D151" i="139"/>
  <c r="A151" i="139"/>
  <c r="D150" i="139"/>
  <c r="A150" i="139"/>
  <c r="D149" i="139"/>
  <c r="A149" i="139"/>
  <c r="D148" i="139"/>
  <c r="AH27" i="139" s="1"/>
  <c r="A148" i="139"/>
  <c r="D147" i="139"/>
  <c r="A147" i="139"/>
  <c r="D146" i="139"/>
  <c r="A146" i="139"/>
  <c r="D145" i="139"/>
  <c r="A145" i="139"/>
  <c r="D144" i="139"/>
  <c r="A144" i="139"/>
  <c r="D143" i="139"/>
  <c r="A143" i="139"/>
  <c r="D142" i="139"/>
  <c r="A142" i="139"/>
  <c r="D141" i="139"/>
  <c r="A141" i="139"/>
  <c r="D140" i="139"/>
  <c r="A140" i="139"/>
  <c r="D139" i="139"/>
  <c r="A139" i="139"/>
  <c r="D138" i="139"/>
  <c r="A138" i="139"/>
  <c r="D137" i="139"/>
  <c r="A137" i="139"/>
  <c r="D136" i="139"/>
  <c r="AH26" i="139" s="1"/>
  <c r="A136" i="139"/>
  <c r="D135" i="139"/>
  <c r="A135" i="139"/>
  <c r="D134" i="139"/>
  <c r="A134" i="139"/>
  <c r="D133" i="139"/>
  <c r="A133" i="139"/>
  <c r="D132" i="139"/>
  <c r="A132" i="139"/>
  <c r="D131" i="139"/>
  <c r="A131" i="139"/>
  <c r="D130" i="139"/>
  <c r="A130" i="139"/>
  <c r="D129" i="139"/>
  <c r="A129" i="139"/>
  <c r="D128" i="139"/>
  <c r="A128" i="139"/>
  <c r="D127" i="139"/>
  <c r="A127" i="139"/>
  <c r="D126" i="139"/>
  <c r="A126" i="139"/>
  <c r="D125" i="139"/>
  <c r="A125" i="139"/>
  <c r="D124" i="139"/>
  <c r="AH25" i="139" s="1"/>
  <c r="A124" i="139"/>
  <c r="D123" i="139"/>
  <c r="A123" i="139"/>
  <c r="D122" i="139"/>
  <c r="A122" i="139"/>
  <c r="D121" i="139"/>
  <c r="A121" i="139"/>
  <c r="D120" i="139"/>
  <c r="A120" i="139"/>
  <c r="D119" i="139"/>
  <c r="A119" i="139"/>
  <c r="D118" i="139"/>
  <c r="A118" i="139"/>
  <c r="D117" i="139"/>
  <c r="A117" i="139"/>
  <c r="D116" i="139"/>
  <c r="A116" i="139"/>
  <c r="D115" i="139"/>
  <c r="A115" i="139"/>
  <c r="D114" i="139"/>
  <c r="A114" i="139"/>
  <c r="D113" i="139"/>
  <c r="A113" i="139"/>
  <c r="D112" i="139"/>
  <c r="AH24" i="139" s="1"/>
  <c r="A112" i="139"/>
  <c r="D111" i="139"/>
  <c r="A111" i="139"/>
  <c r="D110" i="139"/>
  <c r="A110" i="139"/>
  <c r="S109" i="139"/>
  <c r="D109" i="139"/>
  <c r="A109" i="139"/>
  <c r="S108" i="139"/>
  <c r="D108" i="139"/>
  <c r="A108" i="139"/>
  <c r="D107" i="139"/>
  <c r="A107" i="139"/>
  <c r="D106" i="139"/>
  <c r="A106" i="139"/>
  <c r="S105" i="139"/>
  <c r="D105" i="139"/>
  <c r="A105" i="139"/>
  <c r="D104" i="139"/>
  <c r="A104" i="139"/>
  <c r="S103" i="139"/>
  <c r="D103" i="139"/>
  <c r="A103" i="139"/>
  <c r="D102" i="139"/>
  <c r="A102" i="139"/>
  <c r="D101" i="139"/>
  <c r="A101" i="139"/>
  <c r="D100" i="139"/>
  <c r="AH23" i="139" s="1"/>
  <c r="A100" i="139"/>
  <c r="D99" i="139"/>
  <c r="A99" i="139"/>
  <c r="D98" i="139"/>
  <c r="A98" i="139"/>
  <c r="D97" i="139"/>
  <c r="A97" i="139"/>
  <c r="D96" i="139"/>
  <c r="A96" i="139"/>
  <c r="D95" i="139"/>
  <c r="A95" i="139"/>
  <c r="D94" i="139"/>
  <c r="A94" i="139"/>
  <c r="D93" i="139"/>
  <c r="A93" i="139"/>
  <c r="D92" i="139"/>
  <c r="A92" i="139"/>
  <c r="D91" i="139"/>
  <c r="A91" i="139"/>
  <c r="D90" i="139"/>
  <c r="A90" i="139"/>
  <c r="D89" i="139"/>
  <c r="A89" i="139"/>
  <c r="D88" i="139"/>
  <c r="A88" i="139"/>
  <c r="D87" i="139"/>
  <c r="A87" i="139"/>
  <c r="D86" i="139"/>
  <c r="A86" i="139"/>
  <c r="D85" i="139"/>
  <c r="A85" i="139"/>
  <c r="D84" i="139"/>
  <c r="A84" i="139"/>
  <c r="D83" i="139"/>
  <c r="A83" i="139"/>
  <c r="D82" i="139"/>
  <c r="A82" i="139"/>
  <c r="D81" i="139"/>
  <c r="A81" i="139"/>
  <c r="S80" i="139"/>
  <c r="D80" i="139"/>
  <c r="A80" i="139"/>
  <c r="S79" i="139"/>
  <c r="D79" i="139"/>
  <c r="A79" i="139"/>
  <c r="S78" i="139"/>
  <c r="D78" i="139"/>
  <c r="A78" i="139"/>
  <c r="S77" i="139"/>
  <c r="D77" i="139"/>
  <c r="A77" i="139"/>
  <c r="S76" i="139"/>
  <c r="D76" i="139"/>
  <c r="AH21" i="139" s="1"/>
  <c r="A76" i="139"/>
  <c r="S75" i="139"/>
  <c r="D75" i="139"/>
  <c r="A75" i="139"/>
  <c r="S74" i="139"/>
  <c r="D74" i="139"/>
  <c r="A74" i="139"/>
  <c r="S73" i="139"/>
  <c r="D73" i="139"/>
  <c r="A73" i="139"/>
  <c r="S72" i="139"/>
  <c r="D72" i="139"/>
  <c r="A72" i="139"/>
  <c r="S71" i="139"/>
  <c r="D71" i="139"/>
  <c r="A71" i="139"/>
  <c r="S70" i="139"/>
  <c r="D70" i="139"/>
  <c r="A70" i="139"/>
  <c r="S69" i="139"/>
  <c r="D69" i="139"/>
  <c r="A69" i="139"/>
  <c r="S68" i="139"/>
  <c r="D68" i="139"/>
  <c r="A68" i="139"/>
  <c r="S67" i="139"/>
  <c r="D67" i="139"/>
  <c r="A67" i="139"/>
  <c r="S66" i="139"/>
  <c r="D66" i="139"/>
  <c r="A66" i="139"/>
  <c r="S65" i="139"/>
  <c r="D65" i="139"/>
  <c r="A65" i="139"/>
  <c r="S64" i="139"/>
  <c r="D64" i="139"/>
  <c r="AH20" i="139" s="1"/>
  <c r="A64" i="139"/>
  <c r="S63" i="139"/>
  <c r="D63" i="139"/>
  <c r="A63" i="139"/>
  <c r="S62" i="139"/>
  <c r="D62" i="139"/>
  <c r="A62" i="139"/>
  <c r="S61" i="139"/>
  <c r="D61" i="139"/>
  <c r="A61" i="139"/>
  <c r="S60" i="139"/>
  <c r="D60" i="139"/>
  <c r="A60" i="139"/>
  <c r="S59" i="139"/>
  <c r="D59" i="139"/>
  <c r="A59" i="139"/>
  <c r="S58" i="139"/>
  <c r="D58" i="139"/>
  <c r="A58" i="139"/>
  <c r="S57" i="139"/>
  <c r="D57" i="139"/>
  <c r="A57" i="139"/>
  <c r="S56" i="139"/>
  <c r="D56" i="139"/>
  <c r="A56" i="139"/>
  <c r="S55" i="139"/>
  <c r="D55" i="139"/>
  <c r="A55" i="139"/>
  <c r="S54" i="139"/>
  <c r="D54" i="139"/>
  <c r="A54" i="139"/>
  <c r="S53" i="139"/>
  <c r="D53" i="139"/>
  <c r="A53" i="139"/>
  <c r="S52" i="139"/>
  <c r="D52" i="139"/>
  <c r="AH19" i="139" s="1"/>
  <c r="A52" i="139"/>
  <c r="S51" i="139"/>
  <c r="D51" i="139"/>
  <c r="A51" i="139"/>
  <c r="S50" i="139"/>
  <c r="D50" i="139"/>
  <c r="A50" i="139"/>
  <c r="S49" i="139"/>
  <c r="D49" i="139"/>
  <c r="A49" i="139"/>
  <c r="S48" i="139"/>
  <c r="D48" i="139"/>
  <c r="A48" i="139"/>
  <c r="S47" i="139"/>
  <c r="D47" i="139"/>
  <c r="A47" i="139"/>
  <c r="S46" i="139"/>
  <c r="D46" i="139"/>
  <c r="A46" i="139"/>
  <c r="S45" i="139"/>
  <c r="D45" i="139"/>
  <c r="A45" i="139"/>
  <c r="S44" i="139"/>
  <c r="D44" i="139"/>
  <c r="A44" i="139"/>
  <c r="S43" i="139"/>
  <c r="D43" i="139"/>
  <c r="A43" i="139"/>
  <c r="S42" i="139"/>
  <c r="D42" i="139"/>
  <c r="A42" i="139"/>
  <c r="S41" i="139"/>
  <c r="D41" i="139"/>
  <c r="A41" i="139"/>
  <c r="S40" i="139"/>
  <c r="D40" i="139"/>
  <c r="AH18" i="139" s="1"/>
  <c r="A40" i="139"/>
  <c r="S39" i="139"/>
  <c r="D39" i="139"/>
  <c r="A39" i="139"/>
  <c r="S38" i="139"/>
  <c r="D38" i="139"/>
  <c r="A38" i="139"/>
  <c r="S37" i="139"/>
  <c r="D37" i="139"/>
  <c r="A37" i="139"/>
  <c r="S36" i="139"/>
  <c r="D36" i="139"/>
  <c r="A36" i="139"/>
  <c r="S35" i="139"/>
  <c r="D35" i="139"/>
  <c r="A35" i="139"/>
  <c r="S34" i="139"/>
  <c r="D34" i="139"/>
  <c r="A34" i="139"/>
  <c r="S33" i="139"/>
  <c r="D33" i="139"/>
  <c r="A33" i="139"/>
  <c r="S32" i="139"/>
  <c r="D32" i="139"/>
  <c r="A32" i="139"/>
  <c r="S31" i="139"/>
  <c r="D31" i="139"/>
  <c r="A31" i="139"/>
  <c r="S30" i="139"/>
  <c r="D30" i="139"/>
  <c r="A30" i="139"/>
  <c r="S29" i="139"/>
  <c r="D29" i="139"/>
  <c r="A29" i="139"/>
  <c r="S28" i="139"/>
  <c r="D28" i="139"/>
  <c r="AH17" i="139" s="1"/>
  <c r="A28" i="139"/>
  <c r="S27" i="139"/>
  <c r="D27" i="139"/>
  <c r="A27" i="139"/>
  <c r="S26" i="139"/>
  <c r="D26" i="139"/>
  <c r="A26" i="139"/>
  <c r="S25" i="139"/>
  <c r="D25" i="139"/>
  <c r="A25" i="139"/>
  <c r="S24" i="139"/>
  <c r="D24" i="139"/>
  <c r="A24" i="139"/>
  <c r="S23" i="139"/>
  <c r="D23" i="139"/>
  <c r="A23" i="139"/>
  <c r="AH22" i="139"/>
  <c r="S22" i="139"/>
  <c r="D22" i="139"/>
  <c r="A22" i="139"/>
  <c r="S21" i="139"/>
  <c r="D21" i="139"/>
  <c r="A21" i="139"/>
  <c r="S20" i="139"/>
  <c r="D20" i="139"/>
  <c r="A20" i="139"/>
  <c r="S19" i="139"/>
  <c r="D19" i="139"/>
  <c r="A19" i="139"/>
  <c r="S18" i="139"/>
  <c r="D18" i="139"/>
  <c r="A18" i="139"/>
  <c r="S17" i="139"/>
  <c r="D17" i="139"/>
  <c r="A17" i="139"/>
  <c r="S16" i="139"/>
  <c r="D16" i="139"/>
  <c r="AH16" i="139" s="1"/>
  <c r="A16" i="139"/>
  <c r="S106" i="139" l="1"/>
  <c r="AH106" i="139"/>
  <c r="S104" i="139"/>
  <c r="S81" i="139"/>
  <c r="AH81" i="139"/>
  <c r="AH104" i="139"/>
  <c r="S89" i="139"/>
  <c r="S100" i="139"/>
  <c r="S92" i="139"/>
  <c r="S99" i="139"/>
  <c r="S86" i="139"/>
  <c r="S96" i="139"/>
  <c r="S101" i="139"/>
  <c r="S84" i="139"/>
  <c r="S98" i="139"/>
  <c r="S83" i="139"/>
  <c r="S88" i="139"/>
  <c r="S94" i="139"/>
  <c r="S107" i="139"/>
  <c r="S93" i="139"/>
  <c r="S97" i="139"/>
  <c r="S87" i="139"/>
  <c r="S85" i="139"/>
  <c r="S95" i="139"/>
  <c r="AH89" i="139"/>
  <c r="AH83" i="139"/>
  <c r="AH85" i="139"/>
  <c r="AH91" i="139"/>
  <c r="AH93" i="139"/>
  <c r="AH95" i="139"/>
  <c r="AH97" i="139"/>
  <c r="AH99" i="139"/>
  <c r="AH101" i="139"/>
  <c r="S82" i="139"/>
  <c r="S102" i="139"/>
  <c r="S91" i="139"/>
  <c r="S90" i="139"/>
  <c r="AH87" i="139"/>
  <c r="AH82" i="139"/>
  <c r="AH86" i="139"/>
  <c r="AH98" i="139"/>
  <c r="AH90" i="139"/>
  <c r="AH102" i="139"/>
  <c r="AH107" i="139"/>
  <c r="AH94" i="139"/>
  <c r="AH84" i="139"/>
  <c r="AH88" i="139"/>
  <c r="AH92" i="139"/>
  <c r="AH96" i="139"/>
  <c r="AH100" i="139"/>
  <c r="D1143" i="138"/>
  <c r="A1143" i="138"/>
  <c r="D1142" i="138"/>
  <c r="A1142" i="138"/>
  <c r="D1141" i="138"/>
  <c r="A1141" i="138"/>
  <c r="D1140" i="138"/>
  <c r="A1140" i="138"/>
  <c r="D1139" i="138"/>
  <c r="A1139" i="138"/>
  <c r="D1138" i="138"/>
  <c r="A1138" i="138"/>
  <c r="D1137" i="138"/>
  <c r="A1137" i="138"/>
  <c r="D1136" i="138"/>
  <c r="A1136" i="138"/>
  <c r="D1135" i="138"/>
  <c r="A1135" i="138"/>
  <c r="D1134" i="138"/>
  <c r="A1134" i="138"/>
  <c r="D1133" i="138"/>
  <c r="A1133" i="138"/>
  <c r="D1132" i="138"/>
  <c r="AH109" i="138" s="1"/>
  <c r="A1132" i="138"/>
  <c r="D1131" i="138"/>
  <c r="A1131" i="138"/>
  <c r="D1130" i="138"/>
  <c r="A1130" i="138"/>
  <c r="D1129" i="138"/>
  <c r="A1129" i="138"/>
  <c r="D1128" i="138"/>
  <c r="A1128" i="138"/>
  <c r="D1127" i="138"/>
  <c r="A1127" i="138"/>
  <c r="D1126" i="138"/>
  <c r="A1126" i="138"/>
  <c r="D1125" i="138"/>
  <c r="A1125" i="138"/>
  <c r="D1124" i="138"/>
  <c r="A1124" i="138"/>
  <c r="D1123" i="138"/>
  <c r="A1123" i="138"/>
  <c r="D1122" i="138"/>
  <c r="A1122" i="138"/>
  <c r="D1121" i="138"/>
  <c r="A1121" i="138"/>
  <c r="D1120" i="138"/>
  <c r="AH108" i="138" s="1"/>
  <c r="A1120" i="138"/>
  <c r="D1119" i="138"/>
  <c r="A1119" i="138"/>
  <c r="D1118" i="138"/>
  <c r="A1118" i="138"/>
  <c r="D1117" i="138"/>
  <c r="A1117" i="138"/>
  <c r="D1116" i="138"/>
  <c r="A1116" i="138"/>
  <c r="D1115" i="138"/>
  <c r="A1115" i="138"/>
  <c r="D1114" i="138"/>
  <c r="A1114" i="138"/>
  <c r="D1113" i="138"/>
  <c r="A1113" i="138"/>
  <c r="D1112" i="138"/>
  <c r="A1112" i="138"/>
  <c r="D1111" i="138"/>
  <c r="A1111" i="138"/>
  <c r="D1110" i="138"/>
  <c r="A1110" i="138"/>
  <c r="D1109" i="138"/>
  <c r="A1109" i="138"/>
  <c r="D1108" i="138"/>
  <c r="A1108" i="138"/>
  <c r="D1107" i="138"/>
  <c r="A1107" i="138"/>
  <c r="D1106" i="138"/>
  <c r="A1106" i="138"/>
  <c r="D1105" i="138"/>
  <c r="A1105" i="138"/>
  <c r="D1104" i="138"/>
  <c r="A1104" i="138"/>
  <c r="D1103" i="138"/>
  <c r="A1103" i="138"/>
  <c r="D1102" i="138"/>
  <c r="A1102" i="138"/>
  <c r="D1101" i="138"/>
  <c r="A1101" i="138"/>
  <c r="D1100" i="138"/>
  <c r="A1100" i="138"/>
  <c r="D1099" i="138"/>
  <c r="A1099" i="138"/>
  <c r="D1098" i="138"/>
  <c r="A1098" i="138"/>
  <c r="D1097" i="138"/>
  <c r="A1097" i="138"/>
  <c r="D1096" i="138"/>
  <c r="A1096" i="138"/>
  <c r="D1095" i="138"/>
  <c r="A1095" i="138"/>
  <c r="D1094" i="138"/>
  <c r="A1094" i="138"/>
  <c r="D1093" i="138"/>
  <c r="A1093" i="138"/>
  <c r="D1092" i="138"/>
  <c r="A1092" i="138"/>
  <c r="D1091" i="138"/>
  <c r="A1091" i="138"/>
  <c r="D1090" i="138"/>
  <c r="A1090" i="138"/>
  <c r="D1089" i="138"/>
  <c r="A1089" i="138"/>
  <c r="D1088" i="138"/>
  <c r="A1088" i="138"/>
  <c r="D1087" i="138"/>
  <c r="A1087" i="138"/>
  <c r="D1086" i="138"/>
  <c r="A1086" i="138"/>
  <c r="D1085" i="138"/>
  <c r="A1085" i="138"/>
  <c r="D1084" i="138"/>
  <c r="AH105" i="138" s="1"/>
  <c r="A1084" i="138"/>
  <c r="D1083" i="138"/>
  <c r="A1083" i="138"/>
  <c r="D1082" i="138"/>
  <c r="A1082" i="138"/>
  <c r="D1081" i="138"/>
  <c r="A1081" i="138"/>
  <c r="D1080" i="138"/>
  <c r="A1080" i="138"/>
  <c r="D1079" i="138"/>
  <c r="A1079" i="138"/>
  <c r="D1078" i="138"/>
  <c r="A1078" i="138"/>
  <c r="D1077" i="138"/>
  <c r="A1077" i="138"/>
  <c r="D1076" i="138"/>
  <c r="A1076" i="138"/>
  <c r="D1075" i="138"/>
  <c r="A1075" i="138"/>
  <c r="D1074" i="138"/>
  <c r="A1074" i="138"/>
  <c r="D1073" i="138"/>
  <c r="A1073" i="138"/>
  <c r="D1072" i="138"/>
  <c r="A1072" i="138"/>
  <c r="D1071" i="138"/>
  <c r="A1071" i="138"/>
  <c r="D1070" i="138"/>
  <c r="A1070" i="138"/>
  <c r="D1069" i="138"/>
  <c r="A1069" i="138"/>
  <c r="D1068" i="138"/>
  <c r="A1068" i="138"/>
  <c r="D1067" i="138"/>
  <c r="A1067" i="138"/>
  <c r="D1066" i="138"/>
  <c r="A1066" i="138"/>
  <c r="D1065" i="138"/>
  <c r="A1065" i="138"/>
  <c r="D1064" i="138"/>
  <c r="A1064" i="138"/>
  <c r="D1063" i="138"/>
  <c r="A1063" i="138"/>
  <c r="D1062" i="138"/>
  <c r="A1062" i="138"/>
  <c r="D1061" i="138"/>
  <c r="A1061" i="138"/>
  <c r="D1060" i="138"/>
  <c r="AH103" i="138" s="1"/>
  <c r="A1060" i="138"/>
  <c r="D1059" i="138"/>
  <c r="A1059" i="138"/>
  <c r="D1058" i="138"/>
  <c r="A1058" i="138"/>
  <c r="D1057" i="138"/>
  <c r="A1057" i="138"/>
  <c r="D1056" i="138"/>
  <c r="A1056" i="138"/>
  <c r="D1055" i="138"/>
  <c r="A1055" i="138"/>
  <c r="D1054" i="138"/>
  <c r="A1054" i="138"/>
  <c r="D1053" i="138"/>
  <c r="A1053" i="138"/>
  <c r="D1052" i="138"/>
  <c r="A1052" i="138"/>
  <c r="D1051" i="138"/>
  <c r="A1051" i="138"/>
  <c r="D1050" i="138"/>
  <c r="A1050" i="138"/>
  <c r="D1049" i="138"/>
  <c r="A1049" i="138"/>
  <c r="D1048" i="138"/>
  <c r="A1048" i="138"/>
  <c r="D1047" i="138"/>
  <c r="A1047" i="138"/>
  <c r="D1046" i="138"/>
  <c r="A1046" i="138"/>
  <c r="D1045" i="138"/>
  <c r="A1045" i="138"/>
  <c r="D1044" i="138"/>
  <c r="A1044" i="138"/>
  <c r="D1043" i="138"/>
  <c r="A1043" i="138"/>
  <c r="D1042" i="138"/>
  <c r="A1042" i="138"/>
  <c r="D1041" i="138"/>
  <c r="A1041" i="138"/>
  <c r="D1040" i="138"/>
  <c r="A1040" i="138"/>
  <c r="D1039" i="138"/>
  <c r="A1039" i="138"/>
  <c r="D1038" i="138"/>
  <c r="A1038" i="138"/>
  <c r="D1037" i="138"/>
  <c r="A1037" i="138"/>
  <c r="D1036" i="138"/>
  <c r="A1036" i="138"/>
  <c r="D1035" i="138"/>
  <c r="A1035" i="138"/>
  <c r="D1034" i="138"/>
  <c r="A1034" i="138"/>
  <c r="D1033" i="138"/>
  <c r="A1033" i="138"/>
  <c r="D1032" i="138"/>
  <c r="A1032" i="138"/>
  <c r="D1031" i="138"/>
  <c r="A1031" i="138"/>
  <c r="D1030" i="138"/>
  <c r="A1030" i="138"/>
  <c r="D1029" i="138"/>
  <c r="A1029" i="138"/>
  <c r="D1028" i="138"/>
  <c r="A1028" i="138"/>
  <c r="D1027" i="138"/>
  <c r="A1027" i="138"/>
  <c r="D1026" i="138"/>
  <c r="A1026" i="138"/>
  <c r="D1025" i="138"/>
  <c r="A1025" i="138"/>
  <c r="D1024" i="138"/>
  <c r="A1024" i="138"/>
  <c r="D1023" i="138"/>
  <c r="A1023" i="138"/>
  <c r="D1022" i="138"/>
  <c r="A1022" i="138"/>
  <c r="D1021" i="138"/>
  <c r="A1021" i="138"/>
  <c r="D1020" i="138"/>
  <c r="A1020" i="138"/>
  <c r="D1019" i="138"/>
  <c r="A1019" i="138"/>
  <c r="D1018" i="138"/>
  <c r="A1018" i="138"/>
  <c r="D1017" i="138"/>
  <c r="A1017" i="138"/>
  <c r="D1016" i="138"/>
  <c r="A1016" i="138"/>
  <c r="D1015" i="138"/>
  <c r="A1015" i="138"/>
  <c r="D1014" i="138"/>
  <c r="A1014" i="138"/>
  <c r="D1013" i="138"/>
  <c r="A1013" i="138"/>
  <c r="D1012" i="138"/>
  <c r="A1012" i="138"/>
  <c r="D1011" i="138"/>
  <c r="A1011" i="138"/>
  <c r="D1010" i="138"/>
  <c r="A1010" i="138"/>
  <c r="D1009" i="138"/>
  <c r="A1009" i="138"/>
  <c r="D1008" i="138"/>
  <c r="A1008" i="138"/>
  <c r="D1007" i="138"/>
  <c r="A1007" i="138"/>
  <c r="D1006" i="138"/>
  <c r="A1006" i="138"/>
  <c r="D1005" i="138"/>
  <c r="A1005" i="138"/>
  <c r="D1004" i="138"/>
  <c r="A1004" i="138"/>
  <c r="D1003" i="138"/>
  <c r="A1003" i="138"/>
  <c r="D1002" i="138"/>
  <c r="A1002" i="138"/>
  <c r="D1001" i="138"/>
  <c r="A1001" i="138"/>
  <c r="D1000" i="138"/>
  <c r="A1000" i="138"/>
  <c r="D999" i="138"/>
  <c r="A999" i="138"/>
  <c r="D998" i="138"/>
  <c r="A998" i="138"/>
  <c r="D997" i="138"/>
  <c r="A997" i="138"/>
  <c r="D996" i="138"/>
  <c r="A996" i="138"/>
  <c r="D995" i="138"/>
  <c r="A995" i="138"/>
  <c r="D994" i="138"/>
  <c r="A994" i="138"/>
  <c r="D993" i="138"/>
  <c r="A993" i="138"/>
  <c r="D992" i="138"/>
  <c r="A992" i="138"/>
  <c r="D991" i="138"/>
  <c r="A991" i="138"/>
  <c r="D990" i="138"/>
  <c r="A990" i="138"/>
  <c r="D989" i="138"/>
  <c r="A989" i="138"/>
  <c r="D988" i="138"/>
  <c r="A988" i="138"/>
  <c r="D987" i="138"/>
  <c r="A987" i="138"/>
  <c r="D986" i="138"/>
  <c r="A986" i="138"/>
  <c r="D985" i="138"/>
  <c r="A985" i="138"/>
  <c r="D984" i="138"/>
  <c r="A984" i="138"/>
  <c r="D983" i="138"/>
  <c r="A983" i="138"/>
  <c r="D982" i="138"/>
  <c r="A982" i="138"/>
  <c r="D981" i="138"/>
  <c r="A981" i="138"/>
  <c r="D980" i="138"/>
  <c r="A980" i="138"/>
  <c r="D979" i="138"/>
  <c r="A979" i="138"/>
  <c r="D978" i="138"/>
  <c r="A978" i="138"/>
  <c r="D977" i="138"/>
  <c r="A977" i="138"/>
  <c r="D976" i="138"/>
  <c r="A976" i="138"/>
  <c r="D975" i="138"/>
  <c r="A975" i="138"/>
  <c r="D974" i="138"/>
  <c r="A974" i="138"/>
  <c r="D973" i="138"/>
  <c r="A973" i="138"/>
  <c r="D972" i="138"/>
  <c r="A972" i="138"/>
  <c r="D971" i="138"/>
  <c r="A971" i="138"/>
  <c r="D970" i="138"/>
  <c r="A970" i="138"/>
  <c r="D969" i="138"/>
  <c r="A969" i="138"/>
  <c r="D968" i="138"/>
  <c r="A968" i="138"/>
  <c r="D967" i="138"/>
  <c r="A967" i="138"/>
  <c r="D966" i="138"/>
  <c r="A966" i="138"/>
  <c r="D965" i="138"/>
  <c r="A965" i="138"/>
  <c r="D964" i="138"/>
  <c r="A964" i="138"/>
  <c r="D963" i="138"/>
  <c r="A963" i="138"/>
  <c r="D962" i="138"/>
  <c r="A962" i="138"/>
  <c r="D961" i="138"/>
  <c r="A961" i="138"/>
  <c r="D960" i="138"/>
  <c r="A960" i="138"/>
  <c r="D959" i="138"/>
  <c r="A959" i="138"/>
  <c r="D958" i="138"/>
  <c r="A958" i="138"/>
  <c r="D957" i="138"/>
  <c r="A957" i="138"/>
  <c r="D956" i="138"/>
  <c r="A956" i="138"/>
  <c r="D955" i="138"/>
  <c r="A955" i="138"/>
  <c r="D954" i="138"/>
  <c r="A954" i="138"/>
  <c r="D953" i="138"/>
  <c r="A953" i="138"/>
  <c r="D952" i="138"/>
  <c r="A952" i="138"/>
  <c r="D951" i="138"/>
  <c r="A951" i="138"/>
  <c r="D950" i="138"/>
  <c r="A950" i="138"/>
  <c r="D949" i="138"/>
  <c r="A949" i="138"/>
  <c r="D948" i="138"/>
  <c r="A948" i="138"/>
  <c r="D947" i="138"/>
  <c r="A947" i="138"/>
  <c r="D946" i="138"/>
  <c r="A946" i="138"/>
  <c r="D945" i="138"/>
  <c r="A945" i="138"/>
  <c r="D944" i="138"/>
  <c r="A944" i="138"/>
  <c r="D943" i="138"/>
  <c r="A943" i="138"/>
  <c r="D942" i="138"/>
  <c r="A942" i="138"/>
  <c r="D941" i="138"/>
  <c r="A941" i="138"/>
  <c r="D940" i="138"/>
  <c r="A940" i="138"/>
  <c r="D939" i="138"/>
  <c r="A939" i="138"/>
  <c r="D938" i="138"/>
  <c r="A938" i="138"/>
  <c r="D937" i="138"/>
  <c r="A937" i="138"/>
  <c r="D936" i="138"/>
  <c r="A936" i="138"/>
  <c r="D935" i="138"/>
  <c r="A935" i="138"/>
  <c r="D934" i="138"/>
  <c r="A934" i="138"/>
  <c r="D933" i="138"/>
  <c r="A933" i="138"/>
  <c r="D932" i="138"/>
  <c r="A932" i="138"/>
  <c r="D931" i="138"/>
  <c r="A931" i="138"/>
  <c r="D930" i="138"/>
  <c r="A930" i="138"/>
  <c r="D929" i="138"/>
  <c r="A929" i="138"/>
  <c r="D928" i="138"/>
  <c r="A928" i="138"/>
  <c r="D927" i="138"/>
  <c r="A927" i="138"/>
  <c r="D926" i="138"/>
  <c r="A926" i="138"/>
  <c r="D925" i="138"/>
  <c r="A925" i="138"/>
  <c r="D924" i="138"/>
  <c r="A924" i="138"/>
  <c r="D923" i="138"/>
  <c r="A923" i="138"/>
  <c r="D922" i="138"/>
  <c r="A922" i="138"/>
  <c r="D921" i="138"/>
  <c r="A921" i="138"/>
  <c r="D920" i="138"/>
  <c r="A920" i="138"/>
  <c r="D919" i="138"/>
  <c r="A919" i="138"/>
  <c r="D918" i="138"/>
  <c r="A918" i="138"/>
  <c r="D917" i="138"/>
  <c r="A917" i="138"/>
  <c r="D916" i="138"/>
  <c r="A916" i="138"/>
  <c r="D915" i="138"/>
  <c r="A915" i="138"/>
  <c r="D914" i="138"/>
  <c r="A914" i="138"/>
  <c r="D913" i="138"/>
  <c r="A913" i="138"/>
  <c r="D912" i="138"/>
  <c r="A912" i="138"/>
  <c r="D911" i="138"/>
  <c r="A911" i="138"/>
  <c r="D910" i="138"/>
  <c r="A910" i="138"/>
  <c r="D909" i="138"/>
  <c r="A909" i="138"/>
  <c r="D908" i="138"/>
  <c r="A908" i="138"/>
  <c r="D907" i="138"/>
  <c r="A907" i="138"/>
  <c r="D906" i="138"/>
  <c r="A906" i="138"/>
  <c r="D905" i="138"/>
  <c r="A905" i="138"/>
  <c r="D904" i="138"/>
  <c r="A904" i="138"/>
  <c r="D903" i="138"/>
  <c r="A903" i="138"/>
  <c r="D902" i="138"/>
  <c r="A902" i="138"/>
  <c r="D901" i="138"/>
  <c r="A901" i="138"/>
  <c r="D900" i="138"/>
  <c r="A900" i="138"/>
  <c r="D899" i="138"/>
  <c r="A899" i="138"/>
  <c r="D898" i="138"/>
  <c r="A898" i="138"/>
  <c r="D897" i="138"/>
  <c r="A897" i="138"/>
  <c r="D896" i="138"/>
  <c r="A896" i="138"/>
  <c r="D895" i="138"/>
  <c r="A895" i="138"/>
  <c r="D894" i="138"/>
  <c r="A894" i="138"/>
  <c r="D893" i="138"/>
  <c r="A893" i="138"/>
  <c r="D892" i="138"/>
  <c r="A892" i="138"/>
  <c r="D891" i="138"/>
  <c r="A891" i="138"/>
  <c r="D890" i="138"/>
  <c r="A890" i="138"/>
  <c r="D889" i="138"/>
  <c r="A889" i="138"/>
  <c r="D888" i="138"/>
  <c r="A888" i="138"/>
  <c r="D887" i="138"/>
  <c r="A887" i="138"/>
  <c r="D886" i="138"/>
  <c r="A886" i="138"/>
  <c r="D885" i="138"/>
  <c r="A885" i="138"/>
  <c r="D884" i="138"/>
  <c r="A884" i="138"/>
  <c r="D883" i="138"/>
  <c r="A883" i="138"/>
  <c r="D882" i="138"/>
  <c r="A882" i="138"/>
  <c r="D881" i="138"/>
  <c r="A881" i="138"/>
  <c r="D880" i="138"/>
  <c r="A880" i="138"/>
  <c r="D879" i="138"/>
  <c r="A879" i="138"/>
  <c r="D878" i="138"/>
  <c r="A878" i="138"/>
  <c r="D877" i="138"/>
  <c r="A877" i="138"/>
  <c r="D876" i="138"/>
  <c r="A876" i="138"/>
  <c r="D875" i="138"/>
  <c r="A875" i="138"/>
  <c r="D874" i="138"/>
  <c r="A874" i="138"/>
  <c r="D873" i="138"/>
  <c r="A873" i="138"/>
  <c r="D872" i="138"/>
  <c r="A872" i="138"/>
  <c r="D871" i="138"/>
  <c r="A871" i="138"/>
  <c r="D870" i="138"/>
  <c r="A870" i="138"/>
  <c r="D869" i="138"/>
  <c r="A869" i="138"/>
  <c r="D868" i="138"/>
  <c r="A868" i="138"/>
  <c r="D867" i="138"/>
  <c r="A867" i="138"/>
  <c r="D866" i="138"/>
  <c r="A866" i="138"/>
  <c r="D865" i="138"/>
  <c r="A865" i="138"/>
  <c r="D864" i="138"/>
  <c r="A864" i="138"/>
  <c r="D863" i="138"/>
  <c r="A863" i="138"/>
  <c r="D862" i="138"/>
  <c r="A862" i="138"/>
  <c r="D861" i="138"/>
  <c r="A861" i="138"/>
  <c r="D860" i="138"/>
  <c r="A860" i="138"/>
  <c r="D859" i="138"/>
  <c r="A859" i="138"/>
  <c r="D858" i="138"/>
  <c r="A858" i="138"/>
  <c r="D857" i="138"/>
  <c r="A857" i="138"/>
  <c r="D856" i="138"/>
  <c r="A856" i="138"/>
  <c r="D855" i="138"/>
  <c r="A855" i="138"/>
  <c r="D854" i="138"/>
  <c r="A854" i="138"/>
  <c r="D853" i="138"/>
  <c r="A853" i="138"/>
  <c r="D852" i="138"/>
  <c r="A852" i="138"/>
  <c r="D851" i="138"/>
  <c r="A851" i="138"/>
  <c r="D850" i="138"/>
  <c r="A850" i="138"/>
  <c r="D849" i="138"/>
  <c r="A849" i="138"/>
  <c r="D848" i="138"/>
  <c r="A848" i="138"/>
  <c r="D847" i="138"/>
  <c r="A847" i="138"/>
  <c r="D846" i="138"/>
  <c r="A846" i="138"/>
  <c r="D845" i="138"/>
  <c r="A845" i="138"/>
  <c r="D844" i="138"/>
  <c r="A844" i="138"/>
  <c r="D843" i="138"/>
  <c r="A843" i="138"/>
  <c r="D842" i="138"/>
  <c r="A842" i="138"/>
  <c r="D841" i="138"/>
  <c r="A841" i="138"/>
  <c r="D840" i="138"/>
  <c r="A840" i="138"/>
  <c r="D839" i="138"/>
  <c r="A839" i="138"/>
  <c r="D838" i="138"/>
  <c r="A838" i="138"/>
  <c r="D837" i="138"/>
  <c r="A837" i="138"/>
  <c r="D836" i="138"/>
  <c r="A836" i="138"/>
  <c r="D835" i="138"/>
  <c r="A835" i="138"/>
  <c r="D834" i="138"/>
  <c r="A834" i="138"/>
  <c r="D833" i="138"/>
  <c r="A833" i="138"/>
  <c r="D832" i="138"/>
  <c r="A832" i="138"/>
  <c r="D831" i="138"/>
  <c r="A831" i="138"/>
  <c r="D830" i="138"/>
  <c r="A830" i="138"/>
  <c r="D829" i="138"/>
  <c r="A829" i="138"/>
  <c r="D828" i="138"/>
  <c r="A828" i="138"/>
  <c r="D827" i="138"/>
  <c r="A827" i="138"/>
  <c r="D826" i="138"/>
  <c r="A826" i="138"/>
  <c r="D825" i="138"/>
  <c r="A825" i="138"/>
  <c r="D824" i="138"/>
  <c r="A824" i="138"/>
  <c r="D823" i="138"/>
  <c r="A823" i="138"/>
  <c r="D822" i="138"/>
  <c r="A822" i="138"/>
  <c r="D821" i="138"/>
  <c r="A821" i="138"/>
  <c r="D820" i="138"/>
  <c r="A820" i="138"/>
  <c r="D819" i="138"/>
  <c r="A819" i="138"/>
  <c r="D818" i="138"/>
  <c r="A818" i="138"/>
  <c r="D817" i="138"/>
  <c r="A817" i="138"/>
  <c r="D816" i="138"/>
  <c r="A816" i="138"/>
  <c r="D815" i="138"/>
  <c r="A815" i="138"/>
  <c r="D814" i="138"/>
  <c r="A814" i="138"/>
  <c r="D813" i="138"/>
  <c r="A813" i="138"/>
  <c r="D812" i="138"/>
  <c r="A812" i="138"/>
  <c r="D811" i="138"/>
  <c r="A811" i="138"/>
  <c r="D810" i="138"/>
  <c r="A810" i="138"/>
  <c r="D809" i="138"/>
  <c r="A809" i="138"/>
  <c r="D808" i="138"/>
  <c r="A808" i="138"/>
  <c r="D807" i="138"/>
  <c r="A807" i="138"/>
  <c r="D806" i="138"/>
  <c r="A806" i="138"/>
  <c r="D805" i="138"/>
  <c r="A805" i="138"/>
  <c r="D804" i="138"/>
  <c r="A804" i="138"/>
  <c r="D803" i="138"/>
  <c r="A803" i="138"/>
  <c r="D802" i="138"/>
  <c r="A802" i="138"/>
  <c r="D801" i="138"/>
  <c r="A801" i="138"/>
  <c r="D800" i="138"/>
  <c r="A800" i="138"/>
  <c r="D799" i="138"/>
  <c r="A799" i="138"/>
  <c r="D798" i="138"/>
  <c r="A798" i="138"/>
  <c r="D797" i="138"/>
  <c r="A797" i="138"/>
  <c r="D796" i="138"/>
  <c r="AH81" i="138" s="1"/>
  <c r="A796" i="138"/>
  <c r="D795" i="138"/>
  <c r="A795" i="138"/>
  <c r="D794" i="138"/>
  <c r="A794" i="138"/>
  <c r="D793" i="138"/>
  <c r="A793" i="138"/>
  <c r="D792" i="138"/>
  <c r="A792" i="138"/>
  <c r="D791" i="138"/>
  <c r="A791" i="138"/>
  <c r="D790" i="138"/>
  <c r="A790" i="138"/>
  <c r="D789" i="138"/>
  <c r="A789" i="138"/>
  <c r="D788" i="138"/>
  <c r="A788" i="138"/>
  <c r="D787" i="138"/>
  <c r="A787" i="138"/>
  <c r="D786" i="138"/>
  <c r="A786" i="138"/>
  <c r="D785" i="138"/>
  <c r="A785" i="138"/>
  <c r="D784" i="138"/>
  <c r="AH80" i="138" s="1"/>
  <c r="A784" i="138"/>
  <c r="D783" i="138"/>
  <c r="A783" i="138"/>
  <c r="D782" i="138"/>
  <c r="A782" i="138"/>
  <c r="D781" i="138"/>
  <c r="A781" i="138"/>
  <c r="D780" i="138"/>
  <c r="A780" i="138"/>
  <c r="D779" i="138"/>
  <c r="A779" i="138"/>
  <c r="D778" i="138"/>
  <c r="A778" i="138"/>
  <c r="D777" i="138"/>
  <c r="A777" i="138"/>
  <c r="D776" i="138"/>
  <c r="A776" i="138"/>
  <c r="D775" i="138"/>
  <c r="A775" i="138"/>
  <c r="D774" i="138"/>
  <c r="A774" i="138"/>
  <c r="D773" i="138"/>
  <c r="A773" i="138"/>
  <c r="D772" i="138"/>
  <c r="AH79" i="138" s="1"/>
  <c r="A772" i="138"/>
  <c r="D771" i="138"/>
  <c r="A771" i="138"/>
  <c r="D770" i="138"/>
  <c r="A770" i="138"/>
  <c r="D769" i="138"/>
  <c r="A769" i="138"/>
  <c r="D768" i="138"/>
  <c r="A768" i="138"/>
  <c r="D767" i="138"/>
  <c r="A767" i="138"/>
  <c r="D766" i="138"/>
  <c r="A766" i="138"/>
  <c r="D765" i="138"/>
  <c r="A765" i="138"/>
  <c r="D764" i="138"/>
  <c r="A764" i="138"/>
  <c r="D763" i="138"/>
  <c r="A763" i="138"/>
  <c r="D762" i="138"/>
  <c r="A762" i="138"/>
  <c r="D761" i="138"/>
  <c r="A761" i="138"/>
  <c r="D760" i="138"/>
  <c r="AH78" i="138" s="1"/>
  <c r="A760" i="138"/>
  <c r="D759" i="138"/>
  <c r="A759" i="138"/>
  <c r="D758" i="138"/>
  <c r="A758" i="138"/>
  <c r="D757" i="138"/>
  <c r="A757" i="138"/>
  <c r="D756" i="138"/>
  <c r="A756" i="138"/>
  <c r="D755" i="138"/>
  <c r="A755" i="138"/>
  <c r="D754" i="138"/>
  <c r="A754" i="138"/>
  <c r="D753" i="138"/>
  <c r="A753" i="138"/>
  <c r="D752" i="138"/>
  <c r="A752" i="138"/>
  <c r="D751" i="138"/>
  <c r="A751" i="138"/>
  <c r="D750" i="138"/>
  <c r="A750" i="138"/>
  <c r="D749" i="138"/>
  <c r="A749" i="138"/>
  <c r="D748" i="138"/>
  <c r="AH77" i="138" s="1"/>
  <c r="A748" i="138"/>
  <c r="D747" i="138"/>
  <c r="A747" i="138"/>
  <c r="D746" i="138"/>
  <c r="A746" i="138"/>
  <c r="D745" i="138"/>
  <c r="A745" i="138"/>
  <c r="D744" i="138"/>
  <c r="A744" i="138"/>
  <c r="D743" i="138"/>
  <c r="A743" i="138"/>
  <c r="D742" i="138"/>
  <c r="A742" i="138"/>
  <c r="D741" i="138"/>
  <c r="A741" i="138"/>
  <c r="D740" i="138"/>
  <c r="A740" i="138"/>
  <c r="D739" i="138"/>
  <c r="A739" i="138"/>
  <c r="D738" i="138"/>
  <c r="A738" i="138"/>
  <c r="D737" i="138"/>
  <c r="A737" i="138"/>
  <c r="D736" i="138"/>
  <c r="AH76" i="138" s="1"/>
  <c r="A736" i="138"/>
  <c r="D735" i="138"/>
  <c r="A735" i="138"/>
  <c r="D734" i="138"/>
  <c r="A734" i="138"/>
  <c r="D733" i="138"/>
  <c r="A733" i="138"/>
  <c r="D732" i="138"/>
  <c r="A732" i="138"/>
  <c r="D731" i="138"/>
  <c r="A731" i="138"/>
  <c r="D730" i="138"/>
  <c r="A730" i="138"/>
  <c r="D729" i="138"/>
  <c r="A729" i="138"/>
  <c r="D728" i="138"/>
  <c r="A728" i="138"/>
  <c r="D727" i="138"/>
  <c r="A727" i="138"/>
  <c r="D726" i="138"/>
  <c r="A726" i="138"/>
  <c r="D725" i="138"/>
  <c r="A725" i="138"/>
  <c r="D724" i="138"/>
  <c r="AH75" i="138" s="1"/>
  <c r="A724" i="138"/>
  <c r="D723" i="138"/>
  <c r="A723" i="138"/>
  <c r="D722" i="138"/>
  <c r="A722" i="138"/>
  <c r="D721" i="138"/>
  <c r="A721" i="138"/>
  <c r="D720" i="138"/>
  <c r="A720" i="138"/>
  <c r="D719" i="138"/>
  <c r="A719" i="138"/>
  <c r="D718" i="138"/>
  <c r="A718" i="138"/>
  <c r="D717" i="138"/>
  <c r="A717" i="138"/>
  <c r="D716" i="138"/>
  <c r="A716" i="138"/>
  <c r="D715" i="138"/>
  <c r="A715" i="138"/>
  <c r="D714" i="138"/>
  <c r="A714" i="138"/>
  <c r="D713" i="138"/>
  <c r="A713" i="138"/>
  <c r="D712" i="138"/>
  <c r="AH74" i="138" s="1"/>
  <c r="A712" i="138"/>
  <c r="D711" i="138"/>
  <c r="A711" i="138"/>
  <c r="D710" i="138"/>
  <c r="A710" i="138"/>
  <c r="D709" i="138"/>
  <c r="A709" i="138"/>
  <c r="D708" i="138"/>
  <c r="A708" i="138"/>
  <c r="D707" i="138"/>
  <c r="A707" i="138"/>
  <c r="D706" i="138"/>
  <c r="A706" i="138"/>
  <c r="D705" i="138"/>
  <c r="A705" i="138"/>
  <c r="D704" i="138"/>
  <c r="A704" i="138"/>
  <c r="D703" i="138"/>
  <c r="A703" i="138"/>
  <c r="D702" i="138"/>
  <c r="A702" i="138"/>
  <c r="D701" i="138"/>
  <c r="A701" i="138"/>
  <c r="D700" i="138"/>
  <c r="AH73" i="138" s="1"/>
  <c r="A700" i="138"/>
  <c r="D699" i="138"/>
  <c r="A699" i="138"/>
  <c r="D698" i="138"/>
  <c r="A698" i="138"/>
  <c r="D697" i="138"/>
  <c r="A697" i="138"/>
  <c r="D696" i="138"/>
  <c r="A696" i="138"/>
  <c r="D695" i="138"/>
  <c r="A695" i="138"/>
  <c r="D694" i="138"/>
  <c r="A694" i="138"/>
  <c r="D693" i="138"/>
  <c r="A693" i="138"/>
  <c r="D692" i="138"/>
  <c r="A692" i="138"/>
  <c r="D691" i="138"/>
  <c r="A691" i="138"/>
  <c r="D690" i="138"/>
  <c r="A690" i="138"/>
  <c r="D689" i="138"/>
  <c r="A689" i="138"/>
  <c r="D688" i="138"/>
  <c r="AH72" i="138" s="1"/>
  <c r="A688" i="138"/>
  <c r="D687" i="138"/>
  <c r="A687" i="138"/>
  <c r="D686" i="138"/>
  <c r="A686" i="138"/>
  <c r="D685" i="138"/>
  <c r="A685" i="138"/>
  <c r="D684" i="138"/>
  <c r="A684" i="138"/>
  <c r="D683" i="138"/>
  <c r="A683" i="138"/>
  <c r="D682" i="138"/>
  <c r="A682" i="138"/>
  <c r="D681" i="138"/>
  <c r="A681" i="138"/>
  <c r="D680" i="138"/>
  <c r="A680" i="138"/>
  <c r="D679" i="138"/>
  <c r="A679" i="138"/>
  <c r="D678" i="138"/>
  <c r="A678" i="138"/>
  <c r="D677" i="138"/>
  <c r="A677" i="138"/>
  <c r="D676" i="138"/>
  <c r="AH71" i="138" s="1"/>
  <c r="A676" i="138"/>
  <c r="D675" i="138"/>
  <c r="A675" i="138"/>
  <c r="D674" i="138"/>
  <c r="A674" i="138"/>
  <c r="D673" i="138"/>
  <c r="A673" i="138"/>
  <c r="D672" i="138"/>
  <c r="A672" i="138"/>
  <c r="D671" i="138"/>
  <c r="A671" i="138"/>
  <c r="D670" i="138"/>
  <c r="A670" i="138"/>
  <c r="D669" i="138"/>
  <c r="A669" i="138"/>
  <c r="D668" i="138"/>
  <c r="A668" i="138"/>
  <c r="D667" i="138"/>
  <c r="A667" i="138"/>
  <c r="D666" i="138"/>
  <c r="A666" i="138"/>
  <c r="D665" i="138"/>
  <c r="A665" i="138"/>
  <c r="D664" i="138"/>
  <c r="AH70" i="138" s="1"/>
  <c r="A664" i="138"/>
  <c r="D663" i="138"/>
  <c r="A663" i="138"/>
  <c r="D662" i="138"/>
  <c r="A662" i="138"/>
  <c r="D661" i="138"/>
  <c r="A661" i="138"/>
  <c r="D660" i="138"/>
  <c r="A660" i="138"/>
  <c r="D659" i="138"/>
  <c r="A659" i="138"/>
  <c r="D658" i="138"/>
  <c r="A658" i="138"/>
  <c r="D657" i="138"/>
  <c r="A657" i="138"/>
  <c r="D656" i="138"/>
  <c r="A656" i="138"/>
  <c r="D655" i="138"/>
  <c r="A655" i="138"/>
  <c r="D654" i="138"/>
  <c r="A654" i="138"/>
  <c r="D653" i="138"/>
  <c r="A653" i="138"/>
  <c r="D652" i="138"/>
  <c r="AH69" i="138" s="1"/>
  <c r="A652" i="138"/>
  <c r="D651" i="138"/>
  <c r="A651" i="138"/>
  <c r="D650" i="138"/>
  <c r="A650" i="138"/>
  <c r="D649" i="138"/>
  <c r="A649" i="138"/>
  <c r="D648" i="138"/>
  <c r="A648" i="138"/>
  <c r="D647" i="138"/>
  <c r="A647" i="138"/>
  <c r="D646" i="138"/>
  <c r="A646" i="138"/>
  <c r="D645" i="138"/>
  <c r="A645" i="138"/>
  <c r="D644" i="138"/>
  <c r="A644" i="138"/>
  <c r="D643" i="138"/>
  <c r="A643" i="138"/>
  <c r="D642" i="138"/>
  <c r="A642" i="138"/>
  <c r="D641" i="138"/>
  <c r="A641" i="138"/>
  <c r="D640" i="138"/>
  <c r="AH68" i="138" s="1"/>
  <c r="A640" i="138"/>
  <c r="D639" i="138"/>
  <c r="A639" i="138"/>
  <c r="D638" i="138"/>
  <c r="A638" i="138"/>
  <c r="D637" i="138"/>
  <c r="A637" i="138"/>
  <c r="D636" i="138"/>
  <c r="A636" i="138"/>
  <c r="D635" i="138"/>
  <c r="A635" i="138"/>
  <c r="D634" i="138"/>
  <c r="A634" i="138"/>
  <c r="D633" i="138"/>
  <c r="A633" i="138"/>
  <c r="D632" i="138"/>
  <c r="A632" i="138"/>
  <c r="D631" i="138"/>
  <c r="A631" i="138"/>
  <c r="D630" i="138"/>
  <c r="A630" i="138"/>
  <c r="D629" i="138"/>
  <c r="A629" i="138"/>
  <c r="D628" i="138"/>
  <c r="AH67" i="138" s="1"/>
  <c r="A628" i="138"/>
  <c r="D627" i="138"/>
  <c r="A627" i="138"/>
  <c r="D626" i="138"/>
  <c r="A626" i="138"/>
  <c r="D625" i="138"/>
  <c r="A625" i="138"/>
  <c r="D624" i="138"/>
  <c r="A624" i="138"/>
  <c r="D623" i="138"/>
  <c r="A623" i="138"/>
  <c r="D622" i="138"/>
  <c r="A622" i="138"/>
  <c r="D621" i="138"/>
  <c r="A621" i="138"/>
  <c r="D620" i="138"/>
  <c r="A620" i="138"/>
  <c r="D619" i="138"/>
  <c r="A619" i="138"/>
  <c r="D618" i="138"/>
  <c r="A618" i="138"/>
  <c r="D617" i="138"/>
  <c r="A617" i="138"/>
  <c r="D616" i="138"/>
  <c r="AH66" i="138" s="1"/>
  <c r="A616" i="138"/>
  <c r="D615" i="138"/>
  <c r="A615" i="138"/>
  <c r="D614" i="138"/>
  <c r="A614" i="138"/>
  <c r="D613" i="138"/>
  <c r="A613" i="138"/>
  <c r="D612" i="138"/>
  <c r="A612" i="138"/>
  <c r="D611" i="138"/>
  <c r="A611" i="138"/>
  <c r="D610" i="138"/>
  <c r="A610" i="138"/>
  <c r="D609" i="138"/>
  <c r="A609" i="138"/>
  <c r="D608" i="138"/>
  <c r="A608" i="138"/>
  <c r="D607" i="138"/>
  <c r="A607" i="138"/>
  <c r="D606" i="138"/>
  <c r="A606" i="138"/>
  <c r="D605" i="138"/>
  <c r="A605" i="138"/>
  <c r="D604" i="138"/>
  <c r="AH65" i="138" s="1"/>
  <c r="A604" i="138"/>
  <c r="D603" i="138"/>
  <c r="A603" i="138"/>
  <c r="D602" i="138"/>
  <c r="A602" i="138"/>
  <c r="D601" i="138"/>
  <c r="A601" i="138"/>
  <c r="D600" i="138"/>
  <c r="A600" i="138"/>
  <c r="D599" i="138"/>
  <c r="A599" i="138"/>
  <c r="D598" i="138"/>
  <c r="A598" i="138"/>
  <c r="D597" i="138"/>
  <c r="A597" i="138"/>
  <c r="D596" i="138"/>
  <c r="A596" i="138"/>
  <c r="D595" i="138"/>
  <c r="A595" i="138"/>
  <c r="D594" i="138"/>
  <c r="A594" i="138"/>
  <c r="D593" i="138"/>
  <c r="A593" i="138"/>
  <c r="D592" i="138"/>
  <c r="AH64" i="138" s="1"/>
  <c r="A592" i="138"/>
  <c r="D591" i="138"/>
  <c r="A591" i="138"/>
  <c r="D590" i="138"/>
  <c r="A590" i="138"/>
  <c r="D589" i="138"/>
  <c r="A589" i="138"/>
  <c r="D588" i="138"/>
  <c r="A588" i="138"/>
  <c r="D587" i="138"/>
  <c r="A587" i="138"/>
  <c r="D586" i="138"/>
  <c r="A586" i="138"/>
  <c r="D585" i="138"/>
  <c r="A585" i="138"/>
  <c r="D584" i="138"/>
  <c r="A584" i="138"/>
  <c r="D583" i="138"/>
  <c r="A583" i="138"/>
  <c r="D582" i="138"/>
  <c r="A582" i="138"/>
  <c r="D581" i="138"/>
  <c r="A581" i="138"/>
  <c r="D580" i="138"/>
  <c r="AH63" i="138" s="1"/>
  <c r="A580" i="138"/>
  <c r="D579" i="138"/>
  <c r="A579" i="138"/>
  <c r="D578" i="138"/>
  <c r="A578" i="138"/>
  <c r="D577" i="138"/>
  <c r="A577" i="138"/>
  <c r="D576" i="138"/>
  <c r="A576" i="138"/>
  <c r="D575" i="138"/>
  <c r="A575" i="138"/>
  <c r="D574" i="138"/>
  <c r="A574" i="138"/>
  <c r="D573" i="138"/>
  <c r="A573" i="138"/>
  <c r="D572" i="138"/>
  <c r="A572" i="138"/>
  <c r="D571" i="138"/>
  <c r="A571" i="138"/>
  <c r="D570" i="138"/>
  <c r="A570" i="138"/>
  <c r="D569" i="138"/>
  <c r="A569" i="138"/>
  <c r="D568" i="138"/>
  <c r="A568" i="138"/>
  <c r="D567" i="138"/>
  <c r="A567" i="138"/>
  <c r="D566" i="138"/>
  <c r="A566" i="138"/>
  <c r="D565" i="138"/>
  <c r="A565" i="138"/>
  <c r="D564" i="138"/>
  <c r="A564" i="138"/>
  <c r="D563" i="138"/>
  <c r="A563" i="138"/>
  <c r="D562" i="138"/>
  <c r="A562" i="138"/>
  <c r="D561" i="138"/>
  <c r="A561" i="138"/>
  <c r="D560" i="138"/>
  <c r="A560" i="138"/>
  <c r="D559" i="138"/>
  <c r="A559" i="138"/>
  <c r="D558" i="138"/>
  <c r="A558" i="138"/>
  <c r="D557" i="138"/>
  <c r="A557" i="138"/>
  <c r="D556" i="138"/>
  <c r="AH61" i="138" s="1"/>
  <c r="A556" i="138"/>
  <c r="D555" i="138"/>
  <c r="A555" i="138"/>
  <c r="D554" i="138"/>
  <c r="A554" i="138"/>
  <c r="D553" i="138"/>
  <c r="A553" i="138"/>
  <c r="D552" i="138"/>
  <c r="A552" i="138"/>
  <c r="D551" i="138"/>
  <c r="A551" i="138"/>
  <c r="D550" i="138"/>
  <c r="A550" i="138"/>
  <c r="D549" i="138"/>
  <c r="A549" i="138"/>
  <c r="D548" i="138"/>
  <c r="A548" i="138"/>
  <c r="D547" i="138"/>
  <c r="A547" i="138"/>
  <c r="D546" i="138"/>
  <c r="A546" i="138"/>
  <c r="D545" i="138"/>
  <c r="A545" i="138"/>
  <c r="D544" i="138"/>
  <c r="AH60" i="138" s="1"/>
  <c r="A544" i="138"/>
  <c r="D543" i="138"/>
  <c r="A543" i="138"/>
  <c r="D542" i="138"/>
  <c r="A542" i="138"/>
  <c r="D541" i="138"/>
  <c r="A541" i="138"/>
  <c r="D540" i="138"/>
  <c r="A540" i="138"/>
  <c r="D539" i="138"/>
  <c r="A539" i="138"/>
  <c r="D538" i="138"/>
  <c r="A538" i="138"/>
  <c r="D537" i="138"/>
  <c r="A537" i="138"/>
  <c r="D536" i="138"/>
  <c r="A536" i="138"/>
  <c r="D535" i="138"/>
  <c r="A535" i="138"/>
  <c r="D534" i="138"/>
  <c r="A534" i="138"/>
  <c r="D533" i="138"/>
  <c r="A533" i="138"/>
  <c r="D532" i="138"/>
  <c r="AH59" i="138" s="1"/>
  <c r="A532" i="138"/>
  <c r="D531" i="138"/>
  <c r="A531" i="138"/>
  <c r="D530" i="138"/>
  <c r="A530" i="138"/>
  <c r="D529" i="138"/>
  <c r="A529" i="138"/>
  <c r="D528" i="138"/>
  <c r="A528" i="138"/>
  <c r="D527" i="138"/>
  <c r="A527" i="138"/>
  <c r="D526" i="138"/>
  <c r="A526" i="138"/>
  <c r="D525" i="138"/>
  <c r="A525" i="138"/>
  <c r="D524" i="138"/>
  <c r="A524" i="138"/>
  <c r="D523" i="138"/>
  <c r="A523" i="138"/>
  <c r="D522" i="138"/>
  <c r="A522" i="138"/>
  <c r="D521" i="138"/>
  <c r="A521" i="138"/>
  <c r="D520" i="138"/>
  <c r="AH58" i="138" s="1"/>
  <c r="A520" i="138"/>
  <c r="D519" i="138"/>
  <c r="A519" i="138"/>
  <c r="D518" i="138"/>
  <c r="A518" i="138"/>
  <c r="D517" i="138"/>
  <c r="A517" i="138"/>
  <c r="D516" i="138"/>
  <c r="A516" i="138"/>
  <c r="D515" i="138"/>
  <c r="A515" i="138"/>
  <c r="D514" i="138"/>
  <c r="A514" i="138"/>
  <c r="D513" i="138"/>
  <c r="A513" i="138"/>
  <c r="D512" i="138"/>
  <c r="A512" i="138"/>
  <c r="D511" i="138"/>
  <c r="A511" i="138"/>
  <c r="D510" i="138"/>
  <c r="A510" i="138"/>
  <c r="D509" i="138"/>
  <c r="A509" i="138"/>
  <c r="D508" i="138"/>
  <c r="AH57" i="138" s="1"/>
  <c r="A508" i="138"/>
  <c r="D507" i="138"/>
  <c r="A507" i="138"/>
  <c r="D506" i="138"/>
  <c r="A506" i="138"/>
  <c r="D505" i="138"/>
  <c r="A505" i="138"/>
  <c r="D504" i="138"/>
  <c r="A504" i="138"/>
  <c r="D503" i="138"/>
  <c r="A503" i="138"/>
  <c r="D502" i="138"/>
  <c r="A502" i="138"/>
  <c r="D501" i="138"/>
  <c r="A501" i="138"/>
  <c r="D500" i="138"/>
  <c r="A500" i="138"/>
  <c r="D499" i="138"/>
  <c r="A499" i="138"/>
  <c r="D498" i="138"/>
  <c r="A498" i="138"/>
  <c r="D497" i="138"/>
  <c r="A497" i="138"/>
  <c r="D496" i="138"/>
  <c r="AH56" i="138" s="1"/>
  <c r="A496" i="138"/>
  <c r="D495" i="138"/>
  <c r="A495" i="138"/>
  <c r="D494" i="138"/>
  <c r="A494" i="138"/>
  <c r="D493" i="138"/>
  <c r="A493" i="138"/>
  <c r="D492" i="138"/>
  <c r="A492" i="138"/>
  <c r="D491" i="138"/>
  <c r="A491" i="138"/>
  <c r="D490" i="138"/>
  <c r="A490" i="138"/>
  <c r="D489" i="138"/>
  <c r="A489" i="138"/>
  <c r="D488" i="138"/>
  <c r="A488" i="138"/>
  <c r="D487" i="138"/>
  <c r="A487" i="138"/>
  <c r="D486" i="138"/>
  <c r="A486" i="138"/>
  <c r="D485" i="138"/>
  <c r="A485" i="138"/>
  <c r="D484" i="138"/>
  <c r="AH55" i="138" s="1"/>
  <c r="A484" i="138"/>
  <c r="D483" i="138"/>
  <c r="A483" i="138"/>
  <c r="D482" i="138"/>
  <c r="A482" i="138"/>
  <c r="D481" i="138"/>
  <c r="A481" i="138"/>
  <c r="D480" i="138"/>
  <c r="A480" i="138"/>
  <c r="D479" i="138"/>
  <c r="A479" i="138"/>
  <c r="D478" i="138"/>
  <c r="A478" i="138"/>
  <c r="D477" i="138"/>
  <c r="A477" i="138"/>
  <c r="D476" i="138"/>
  <c r="A476" i="138"/>
  <c r="D475" i="138"/>
  <c r="A475" i="138"/>
  <c r="D474" i="138"/>
  <c r="A474" i="138"/>
  <c r="D473" i="138"/>
  <c r="A473" i="138"/>
  <c r="D472" i="138"/>
  <c r="AH54" i="138" s="1"/>
  <c r="A472" i="138"/>
  <c r="D471" i="138"/>
  <c r="A471" i="138"/>
  <c r="D470" i="138"/>
  <c r="A470" i="138"/>
  <c r="D469" i="138"/>
  <c r="A469" i="138"/>
  <c r="D468" i="138"/>
  <c r="A468" i="138"/>
  <c r="D467" i="138"/>
  <c r="A467" i="138"/>
  <c r="D466" i="138"/>
  <c r="A466" i="138"/>
  <c r="D465" i="138"/>
  <c r="A465" i="138"/>
  <c r="D464" i="138"/>
  <c r="A464" i="138"/>
  <c r="D463" i="138"/>
  <c r="A463" i="138"/>
  <c r="D462" i="138"/>
  <c r="A462" i="138"/>
  <c r="D461" i="138"/>
  <c r="A461" i="138"/>
  <c r="D460" i="138"/>
  <c r="AH53" i="138" s="1"/>
  <c r="A460" i="138"/>
  <c r="D459" i="138"/>
  <c r="A459" i="138"/>
  <c r="D458" i="138"/>
  <c r="A458" i="138"/>
  <c r="D457" i="138"/>
  <c r="A457" i="138"/>
  <c r="D456" i="138"/>
  <c r="A456" i="138"/>
  <c r="D455" i="138"/>
  <c r="A455" i="138"/>
  <c r="D454" i="138"/>
  <c r="A454" i="138"/>
  <c r="D453" i="138"/>
  <c r="A453" i="138"/>
  <c r="D452" i="138"/>
  <c r="A452" i="138"/>
  <c r="D451" i="138"/>
  <c r="A451" i="138"/>
  <c r="D450" i="138"/>
  <c r="A450" i="138"/>
  <c r="D449" i="138"/>
  <c r="A449" i="138"/>
  <c r="D448" i="138"/>
  <c r="AH52" i="138" s="1"/>
  <c r="A448" i="138"/>
  <c r="D447" i="138"/>
  <c r="A447" i="138"/>
  <c r="D446" i="138"/>
  <c r="A446" i="138"/>
  <c r="D445" i="138"/>
  <c r="A445" i="138"/>
  <c r="D444" i="138"/>
  <c r="A444" i="138"/>
  <c r="D443" i="138"/>
  <c r="A443" i="138"/>
  <c r="D442" i="138"/>
  <c r="A442" i="138"/>
  <c r="D441" i="138"/>
  <c r="A441" i="138"/>
  <c r="D440" i="138"/>
  <c r="A440" i="138"/>
  <c r="D439" i="138"/>
  <c r="A439" i="138"/>
  <c r="D438" i="138"/>
  <c r="A438" i="138"/>
  <c r="D437" i="138"/>
  <c r="A437" i="138"/>
  <c r="D436" i="138"/>
  <c r="AH51" i="138" s="1"/>
  <c r="A436" i="138"/>
  <c r="D435" i="138"/>
  <c r="A435" i="138"/>
  <c r="D434" i="138"/>
  <c r="A434" i="138"/>
  <c r="D433" i="138"/>
  <c r="A433" i="138"/>
  <c r="D432" i="138"/>
  <c r="A432" i="138"/>
  <c r="D431" i="138"/>
  <c r="A431" i="138"/>
  <c r="D430" i="138"/>
  <c r="A430" i="138"/>
  <c r="D429" i="138"/>
  <c r="A429" i="138"/>
  <c r="D428" i="138"/>
  <c r="A428" i="138"/>
  <c r="D427" i="138"/>
  <c r="A427" i="138"/>
  <c r="D426" i="138"/>
  <c r="A426" i="138"/>
  <c r="D425" i="138"/>
  <c r="A425" i="138"/>
  <c r="D424" i="138"/>
  <c r="AH50" i="138" s="1"/>
  <c r="A424" i="138"/>
  <c r="D423" i="138"/>
  <c r="A423" i="138"/>
  <c r="D422" i="138"/>
  <c r="A422" i="138"/>
  <c r="D421" i="138"/>
  <c r="A421" i="138"/>
  <c r="D420" i="138"/>
  <c r="A420" i="138"/>
  <c r="D419" i="138"/>
  <c r="A419" i="138"/>
  <c r="D418" i="138"/>
  <c r="A418" i="138"/>
  <c r="D417" i="138"/>
  <c r="A417" i="138"/>
  <c r="D416" i="138"/>
  <c r="A416" i="138"/>
  <c r="D415" i="138"/>
  <c r="A415" i="138"/>
  <c r="D414" i="138"/>
  <c r="A414" i="138"/>
  <c r="D413" i="138"/>
  <c r="A413" i="138"/>
  <c r="D412" i="138"/>
  <c r="AH49" i="138" s="1"/>
  <c r="A412" i="138"/>
  <c r="D411" i="138"/>
  <c r="A411" i="138"/>
  <c r="D410" i="138"/>
  <c r="A410" i="138"/>
  <c r="D409" i="138"/>
  <c r="A409" i="138"/>
  <c r="D408" i="138"/>
  <c r="A408" i="138"/>
  <c r="D407" i="138"/>
  <c r="A407" i="138"/>
  <c r="D406" i="138"/>
  <c r="A406" i="138"/>
  <c r="D405" i="138"/>
  <c r="A405" i="138"/>
  <c r="D404" i="138"/>
  <c r="A404" i="138"/>
  <c r="D403" i="138"/>
  <c r="A403" i="138"/>
  <c r="D402" i="138"/>
  <c r="A402" i="138"/>
  <c r="D401" i="138"/>
  <c r="A401" i="138"/>
  <c r="D400" i="138"/>
  <c r="AH48" i="138" s="1"/>
  <c r="A400" i="138"/>
  <c r="D399" i="138"/>
  <c r="A399" i="138"/>
  <c r="D398" i="138"/>
  <c r="A398" i="138"/>
  <c r="D397" i="138"/>
  <c r="A397" i="138"/>
  <c r="D396" i="138"/>
  <c r="A396" i="138"/>
  <c r="D395" i="138"/>
  <c r="A395" i="138"/>
  <c r="D394" i="138"/>
  <c r="A394" i="138"/>
  <c r="D393" i="138"/>
  <c r="A393" i="138"/>
  <c r="D392" i="138"/>
  <c r="A392" i="138"/>
  <c r="D391" i="138"/>
  <c r="A391" i="138"/>
  <c r="D390" i="138"/>
  <c r="A390" i="138"/>
  <c r="D389" i="138"/>
  <c r="A389" i="138"/>
  <c r="D388" i="138"/>
  <c r="AH47" i="138" s="1"/>
  <c r="A388" i="138"/>
  <c r="D387" i="138"/>
  <c r="A387" i="138"/>
  <c r="D386" i="138"/>
  <c r="A386" i="138"/>
  <c r="D385" i="138"/>
  <c r="A385" i="138"/>
  <c r="D384" i="138"/>
  <c r="A384" i="138"/>
  <c r="D383" i="138"/>
  <c r="A383" i="138"/>
  <c r="D382" i="138"/>
  <c r="A382" i="138"/>
  <c r="D381" i="138"/>
  <c r="A381" i="138"/>
  <c r="D380" i="138"/>
  <c r="A380" i="138"/>
  <c r="D379" i="138"/>
  <c r="A379" i="138"/>
  <c r="D378" i="138"/>
  <c r="A378" i="138"/>
  <c r="D377" i="138"/>
  <c r="A377" i="138"/>
  <c r="D376" i="138"/>
  <c r="AH46" i="138" s="1"/>
  <c r="A376" i="138"/>
  <c r="D375" i="138"/>
  <c r="A375" i="138"/>
  <c r="D374" i="138"/>
  <c r="A374" i="138"/>
  <c r="D373" i="138"/>
  <c r="A373" i="138"/>
  <c r="D372" i="138"/>
  <c r="A372" i="138"/>
  <c r="D371" i="138"/>
  <c r="A371" i="138"/>
  <c r="D370" i="138"/>
  <c r="A370" i="138"/>
  <c r="D369" i="138"/>
  <c r="A369" i="138"/>
  <c r="D368" i="138"/>
  <c r="A368" i="138"/>
  <c r="D367" i="138"/>
  <c r="A367" i="138"/>
  <c r="D366" i="138"/>
  <c r="A366" i="138"/>
  <c r="D365" i="138"/>
  <c r="A365" i="138"/>
  <c r="D364" i="138"/>
  <c r="AH45" i="138" s="1"/>
  <c r="A364" i="138"/>
  <c r="D363" i="138"/>
  <c r="A363" i="138"/>
  <c r="D362" i="138"/>
  <c r="A362" i="138"/>
  <c r="D361" i="138"/>
  <c r="A361" i="138"/>
  <c r="D360" i="138"/>
  <c r="A360" i="138"/>
  <c r="D359" i="138"/>
  <c r="A359" i="138"/>
  <c r="D358" i="138"/>
  <c r="A358" i="138"/>
  <c r="D357" i="138"/>
  <c r="A357" i="138"/>
  <c r="D356" i="138"/>
  <c r="A356" i="138"/>
  <c r="D355" i="138"/>
  <c r="A355" i="138"/>
  <c r="D354" i="138"/>
  <c r="A354" i="138"/>
  <c r="D353" i="138"/>
  <c r="A353" i="138"/>
  <c r="D352" i="138"/>
  <c r="AH44" i="138" s="1"/>
  <c r="A352" i="138"/>
  <c r="D351" i="138"/>
  <c r="A351" i="138"/>
  <c r="D350" i="138"/>
  <c r="A350" i="138"/>
  <c r="D349" i="138"/>
  <c r="A349" i="138"/>
  <c r="D348" i="138"/>
  <c r="A348" i="138"/>
  <c r="D347" i="138"/>
  <c r="A347" i="138"/>
  <c r="D346" i="138"/>
  <c r="A346" i="138"/>
  <c r="D345" i="138"/>
  <c r="A345" i="138"/>
  <c r="D344" i="138"/>
  <c r="A344" i="138"/>
  <c r="D343" i="138"/>
  <c r="A343" i="138"/>
  <c r="D342" i="138"/>
  <c r="A342" i="138"/>
  <c r="D341" i="138"/>
  <c r="A341" i="138"/>
  <c r="D340" i="138"/>
  <c r="AH43" i="138" s="1"/>
  <c r="A340" i="138"/>
  <c r="D339" i="138"/>
  <c r="A339" i="138"/>
  <c r="D338" i="138"/>
  <c r="A338" i="138"/>
  <c r="D337" i="138"/>
  <c r="A337" i="138"/>
  <c r="D336" i="138"/>
  <c r="A336" i="138"/>
  <c r="D335" i="138"/>
  <c r="A335" i="138"/>
  <c r="D334" i="138"/>
  <c r="A334" i="138"/>
  <c r="D333" i="138"/>
  <c r="A333" i="138"/>
  <c r="D332" i="138"/>
  <c r="A332" i="138"/>
  <c r="D331" i="138"/>
  <c r="A331" i="138"/>
  <c r="D330" i="138"/>
  <c r="A330" i="138"/>
  <c r="D329" i="138"/>
  <c r="A329" i="138"/>
  <c r="D328" i="138"/>
  <c r="AH42" i="138" s="1"/>
  <c r="A328" i="138"/>
  <c r="D327" i="138"/>
  <c r="A327" i="138"/>
  <c r="D326" i="138"/>
  <c r="A326" i="138"/>
  <c r="D325" i="138"/>
  <c r="A325" i="138"/>
  <c r="D324" i="138"/>
  <c r="A324" i="138"/>
  <c r="D323" i="138"/>
  <c r="A323" i="138"/>
  <c r="D322" i="138"/>
  <c r="A322" i="138"/>
  <c r="D321" i="138"/>
  <c r="A321" i="138"/>
  <c r="D320" i="138"/>
  <c r="A320" i="138"/>
  <c r="D319" i="138"/>
  <c r="A319" i="138"/>
  <c r="D318" i="138"/>
  <c r="A318" i="138"/>
  <c r="D317" i="138"/>
  <c r="A317" i="138"/>
  <c r="D316" i="138"/>
  <c r="AH41" i="138" s="1"/>
  <c r="A316" i="138"/>
  <c r="D315" i="138"/>
  <c r="A315" i="138"/>
  <c r="D314" i="138"/>
  <c r="A314" i="138"/>
  <c r="D313" i="138"/>
  <c r="A313" i="138"/>
  <c r="D312" i="138"/>
  <c r="A312" i="138"/>
  <c r="D311" i="138"/>
  <c r="A311" i="138"/>
  <c r="D310" i="138"/>
  <c r="A310" i="138"/>
  <c r="D309" i="138"/>
  <c r="A309" i="138"/>
  <c r="D308" i="138"/>
  <c r="A308" i="138"/>
  <c r="D307" i="138"/>
  <c r="A307" i="138"/>
  <c r="D306" i="138"/>
  <c r="A306" i="138"/>
  <c r="D305" i="138"/>
  <c r="A305" i="138"/>
  <c r="D304" i="138"/>
  <c r="AH40" i="138" s="1"/>
  <c r="A304" i="138"/>
  <c r="D303" i="138"/>
  <c r="A303" i="138"/>
  <c r="D302" i="138"/>
  <c r="A302" i="138"/>
  <c r="D301" i="138"/>
  <c r="A301" i="138"/>
  <c r="D300" i="138"/>
  <c r="A300" i="138"/>
  <c r="D299" i="138"/>
  <c r="A299" i="138"/>
  <c r="D298" i="138"/>
  <c r="A298" i="138"/>
  <c r="D297" i="138"/>
  <c r="A297" i="138"/>
  <c r="D296" i="138"/>
  <c r="A296" i="138"/>
  <c r="D295" i="138"/>
  <c r="A295" i="138"/>
  <c r="D294" i="138"/>
  <c r="A294" i="138"/>
  <c r="D293" i="138"/>
  <c r="A293" i="138"/>
  <c r="D292" i="138"/>
  <c r="AH39" i="138" s="1"/>
  <c r="A292" i="138"/>
  <c r="D291" i="138"/>
  <c r="A291" i="138"/>
  <c r="D290" i="138"/>
  <c r="A290" i="138"/>
  <c r="D289" i="138"/>
  <c r="A289" i="138"/>
  <c r="D288" i="138"/>
  <c r="A288" i="138"/>
  <c r="D287" i="138"/>
  <c r="A287" i="138"/>
  <c r="D286" i="138"/>
  <c r="A286" i="138"/>
  <c r="D285" i="138"/>
  <c r="A285" i="138"/>
  <c r="D284" i="138"/>
  <c r="A284" i="138"/>
  <c r="D283" i="138"/>
  <c r="A283" i="138"/>
  <c r="D282" i="138"/>
  <c r="A282" i="138"/>
  <c r="D281" i="138"/>
  <c r="A281" i="138"/>
  <c r="D280" i="138"/>
  <c r="AH38" i="138" s="1"/>
  <c r="A280" i="138"/>
  <c r="D279" i="138"/>
  <c r="A279" i="138"/>
  <c r="D278" i="138"/>
  <c r="A278" i="138"/>
  <c r="D277" i="138"/>
  <c r="A277" i="138"/>
  <c r="D276" i="138"/>
  <c r="A276" i="138"/>
  <c r="D275" i="138"/>
  <c r="A275" i="138"/>
  <c r="D274" i="138"/>
  <c r="A274" i="138"/>
  <c r="D273" i="138"/>
  <c r="A273" i="138"/>
  <c r="D272" i="138"/>
  <c r="A272" i="138"/>
  <c r="D271" i="138"/>
  <c r="A271" i="138"/>
  <c r="D270" i="138"/>
  <c r="A270" i="138"/>
  <c r="D269" i="138"/>
  <c r="A269" i="138"/>
  <c r="D268" i="138"/>
  <c r="AH37" i="138" s="1"/>
  <c r="A268" i="138"/>
  <c r="D267" i="138"/>
  <c r="A267" i="138"/>
  <c r="D266" i="138"/>
  <c r="A266" i="138"/>
  <c r="D265" i="138"/>
  <c r="A265" i="138"/>
  <c r="D264" i="138"/>
  <c r="A264" i="138"/>
  <c r="D263" i="138"/>
  <c r="A263" i="138"/>
  <c r="D262" i="138"/>
  <c r="A262" i="138"/>
  <c r="D261" i="138"/>
  <c r="A261" i="138"/>
  <c r="D260" i="138"/>
  <c r="A260" i="138"/>
  <c r="D259" i="138"/>
  <c r="A259" i="138"/>
  <c r="D258" i="138"/>
  <c r="A258" i="138"/>
  <c r="D257" i="138"/>
  <c r="A257" i="138"/>
  <c r="D256" i="138"/>
  <c r="AH36" i="138" s="1"/>
  <c r="A256" i="138"/>
  <c r="D255" i="138"/>
  <c r="A255" i="138"/>
  <c r="D254" i="138"/>
  <c r="A254" i="138"/>
  <c r="D253" i="138"/>
  <c r="A253" i="138"/>
  <c r="D252" i="138"/>
  <c r="A252" i="138"/>
  <c r="D251" i="138"/>
  <c r="A251" i="138"/>
  <c r="D250" i="138"/>
  <c r="A250" i="138"/>
  <c r="D249" i="138"/>
  <c r="A249" i="138"/>
  <c r="D248" i="138"/>
  <c r="A248" i="138"/>
  <c r="D247" i="138"/>
  <c r="A247" i="138"/>
  <c r="D246" i="138"/>
  <c r="A246" i="138"/>
  <c r="D245" i="138"/>
  <c r="A245" i="138"/>
  <c r="D244" i="138"/>
  <c r="AH35" i="138" s="1"/>
  <c r="A244" i="138"/>
  <c r="D243" i="138"/>
  <c r="A243" i="138"/>
  <c r="D242" i="138"/>
  <c r="A242" i="138"/>
  <c r="D241" i="138"/>
  <c r="A241" i="138"/>
  <c r="D240" i="138"/>
  <c r="A240" i="138"/>
  <c r="D239" i="138"/>
  <c r="A239" i="138"/>
  <c r="D238" i="138"/>
  <c r="A238" i="138"/>
  <c r="D237" i="138"/>
  <c r="A237" i="138"/>
  <c r="D236" i="138"/>
  <c r="A236" i="138"/>
  <c r="D235" i="138"/>
  <c r="A235" i="138"/>
  <c r="D234" i="138"/>
  <c r="A234" i="138"/>
  <c r="D233" i="138"/>
  <c r="A233" i="138"/>
  <c r="D232" i="138"/>
  <c r="AH34" i="138" s="1"/>
  <c r="A232" i="138"/>
  <c r="D231" i="138"/>
  <c r="A231" i="138"/>
  <c r="D230" i="138"/>
  <c r="A230" i="138"/>
  <c r="D229" i="138"/>
  <c r="A229" i="138"/>
  <c r="D228" i="138"/>
  <c r="A228" i="138"/>
  <c r="D227" i="138"/>
  <c r="A227" i="138"/>
  <c r="D226" i="138"/>
  <c r="A226" i="138"/>
  <c r="D225" i="138"/>
  <c r="A225" i="138"/>
  <c r="D224" i="138"/>
  <c r="A224" i="138"/>
  <c r="D223" i="138"/>
  <c r="A223" i="138"/>
  <c r="D222" i="138"/>
  <c r="A222" i="138"/>
  <c r="D221" i="138"/>
  <c r="A221" i="138"/>
  <c r="D220" i="138"/>
  <c r="AH33" i="138" s="1"/>
  <c r="A220" i="138"/>
  <c r="D219" i="138"/>
  <c r="A219" i="138"/>
  <c r="D218" i="138"/>
  <c r="A218" i="138"/>
  <c r="D217" i="138"/>
  <c r="A217" i="138"/>
  <c r="D216" i="138"/>
  <c r="A216" i="138"/>
  <c r="D215" i="138"/>
  <c r="A215" i="138"/>
  <c r="D214" i="138"/>
  <c r="A214" i="138"/>
  <c r="D213" i="138"/>
  <c r="A213" i="138"/>
  <c r="D212" i="138"/>
  <c r="A212" i="138"/>
  <c r="D211" i="138"/>
  <c r="A211" i="138"/>
  <c r="D210" i="138"/>
  <c r="A210" i="138"/>
  <c r="D209" i="138"/>
  <c r="A209" i="138"/>
  <c r="D208" i="138"/>
  <c r="AH32" i="138" s="1"/>
  <c r="A208" i="138"/>
  <c r="D207" i="138"/>
  <c r="A207" i="138"/>
  <c r="D206" i="138"/>
  <c r="A206" i="138"/>
  <c r="D205" i="138"/>
  <c r="A205" i="138"/>
  <c r="D204" i="138"/>
  <c r="A204" i="138"/>
  <c r="D203" i="138"/>
  <c r="A203" i="138"/>
  <c r="D202" i="138"/>
  <c r="A202" i="138"/>
  <c r="D201" i="138"/>
  <c r="A201" i="138"/>
  <c r="D200" i="138"/>
  <c r="A200" i="138"/>
  <c r="D199" i="138"/>
  <c r="A199" i="138"/>
  <c r="D198" i="138"/>
  <c r="A198" i="138"/>
  <c r="D197" i="138"/>
  <c r="A197" i="138"/>
  <c r="D196" i="138"/>
  <c r="AH31" i="138" s="1"/>
  <c r="A196" i="138"/>
  <c r="D195" i="138"/>
  <c r="A195" i="138"/>
  <c r="D194" i="138"/>
  <c r="A194" i="138"/>
  <c r="D193" i="138"/>
  <c r="A193" i="138"/>
  <c r="D192" i="138"/>
  <c r="A192" i="138"/>
  <c r="D191" i="138"/>
  <c r="A191" i="138"/>
  <c r="D190" i="138"/>
  <c r="A190" i="138"/>
  <c r="D189" i="138"/>
  <c r="A189" i="138"/>
  <c r="D188" i="138"/>
  <c r="A188" i="138"/>
  <c r="D187" i="138"/>
  <c r="A187" i="138"/>
  <c r="D186" i="138"/>
  <c r="A186" i="138"/>
  <c r="D185" i="138"/>
  <c r="A185" i="138"/>
  <c r="D184" i="138"/>
  <c r="AH30" i="138" s="1"/>
  <c r="A184" i="138"/>
  <c r="D183" i="138"/>
  <c r="A183" i="138"/>
  <c r="D182" i="138"/>
  <c r="A182" i="138"/>
  <c r="D181" i="138"/>
  <c r="A181" i="138"/>
  <c r="D180" i="138"/>
  <c r="A180" i="138"/>
  <c r="D179" i="138"/>
  <c r="A179" i="138"/>
  <c r="D178" i="138"/>
  <c r="A178" i="138"/>
  <c r="D177" i="138"/>
  <c r="A177" i="138"/>
  <c r="D176" i="138"/>
  <c r="A176" i="138"/>
  <c r="D175" i="138"/>
  <c r="A175" i="138"/>
  <c r="D174" i="138"/>
  <c r="A174" i="138"/>
  <c r="D173" i="138"/>
  <c r="A173" i="138"/>
  <c r="D172" i="138"/>
  <c r="AH29" i="138" s="1"/>
  <c r="A172" i="138"/>
  <c r="D171" i="138"/>
  <c r="A171" i="138"/>
  <c r="D170" i="138"/>
  <c r="A170" i="138"/>
  <c r="D169" i="138"/>
  <c r="A169" i="138"/>
  <c r="D168" i="138"/>
  <c r="A168" i="138"/>
  <c r="D167" i="138"/>
  <c r="A167" i="138"/>
  <c r="D166" i="138"/>
  <c r="A166" i="138"/>
  <c r="D165" i="138"/>
  <c r="A165" i="138"/>
  <c r="D164" i="138"/>
  <c r="A164" i="138"/>
  <c r="D163" i="138"/>
  <c r="A163" i="138"/>
  <c r="D162" i="138"/>
  <c r="A162" i="138"/>
  <c r="D161" i="138"/>
  <c r="A161" i="138"/>
  <c r="D160" i="138"/>
  <c r="AH28" i="138" s="1"/>
  <c r="A160" i="138"/>
  <c r="D159" i="138"/>
  <c r="A159" i="138"/>
  <c r="D158" i="138"/>
  <c r="A158" i="138"/>
  <c r="D157" i="138"/>
  <c r="A157" i="138"/>
  <c r="D156" i="138"/>
  <c r="A156" i="138"/>
  <c r="D155" i="138"/>
  <c r="A155" i="138"/>
  <c r="D154" i="138"/>
  <c r="A154" i="138"/>
  <c r="D153" i="138"/>
  <c r="A153" i="138"/>
  <c r="D152" i="138"/>
  <c r="A152" i="138"/>
  <c r="D151" i="138"/>
  <c r="A151" i="138"/>
  <c r="D150" i="138"/>
  <c r="A150" i="138"/>
  <c r="D149" i="138"/>
  <c r="A149" i="138"/>
  <c r="D148" i="138"/>
  <c r="AH27" i="138" s="1"/>
  <c r="A148" i="138"/>
  <c r="D147" i="138"/>
  <c r="A147" i="138"/>
  <c r="D146" i="138"/>
  <c r="A146" i="138"/>
  <c r="D145" i="138"/>
  <c r="A145" i="138"/>
  <c r="D144" i="138"/>
  <c r="A144" i="138"/>
  <c r="D143" i="138"/>
  <c r="A143" i="138"/>
  <c r="D142" i="138"/>
  <c r="A142" i="138"/>
  <c r="D141" i="138"/>
  <c r="A141" i="138"/>
  <c r="D140" i="138"/>
  <c r="A140" i="138"/>
  <c r="D139" i="138"/>
  <c r="A139" i="138"/>
  <c r="D138" i="138"/>
  <c r="A138" i="138"/>
  <c r="D137" i="138"/>
  <c r="A137" i="138"/>
  <c r="D136" i="138"/>
  <c r="AH26" i="138" s="1"/>
  <c r="A136" i="138"/>
  <c r="D135" i="138"/>
  <c r="A135" i="138"/>
  <c r="D134" i="138"/>
  <c r="A134" i="138"/>
  <c r="D133" i="138"/>
  <c r="A133" i="138"/>
  <c r="D132" i="138"/>
  <c r="A132" i="138"/>
  <c r="D131" i="138"/>
  <c r="A131" i="138"/>
  <c r="D130" i="138"/>
  <c r="A130" i="138"/>
  <c r="D129" i="138"/>
  <c r="A129" i="138"/>
  <c r="D128" i="138"/>
  <c r="A128" i="138"/>
  <c r="D127" i="138"/>
  <c r="A127" i="138"/>
  <c r="D126" i="138"/>
  <c r="A126" i="138"/>
  <c r="D125" i="138"/>
  <c r="A125" i="138"/>
  <c r="D124" i="138"/>
  <c r="AH25" i="138" s="1"/>
  <c r="A124" i="138"/>
  <c r="D123" i="138"/>
  <c r="A123" i="138"/>
  <c r="D122" i="138"/>
  <c r="A122" i="138"/>
  <c r="D121" i="138"/>
  <c r="A121" i="138"/>
  <c r="D120" i="138"/>
  <c r="A120" i="138"/>
  <c r="D119" i="138"/>
  <c r="A119" i="138"/>
  <c r="D118" i="138"/>
  <c r="A118" i="138"/>
  <c r="D117" i="138"/>
  <c r="A117" i="138"/>
  <c r="D116" i="138"/>
  <c r="A116" i="138"/>
  <c r="D115" i="138"/>
  <c r="A115" i="138"/>
  <c r="D114" i="138"/>
  <c r="A114" i="138"/>
  <c r="D113" i="138"/>
  <c r="A113" i="138"/>
  <c r="D112" i="138"/>
  <c r="AH24" i="138" s="1"/>
  <c r="A112" i="138"/>
  <c r="D111" i="138"/>
  <c r="A111" i="138"/>
  <c r="D110" i="138"/>
  <c r="A110" i="138"/>
  <c r="S109" i="138"/>
  <c r="D109" i="138"/>
  <c r="A109" i="138"/>
  <c r="S108" i="138"/>
  <c r="D108" i="138"/>
  <c r="A108" i="138"/>
  <c r="D107" i="138"/>
  <c r="A107" i="138"/>
  <c r="D106" i="138"/>
  <c r="A106" i="138"/>
  <c r="S105" i="138"/>
  <c r="D105" i="138"/>
  <c r="A105" i="138"/>
  <c r="D104" i="138"/>
  <c r="A104" i="138"/>
  <c r="S103" i="138"/>
  <c r="D103" i="138"/>
  <c r="A103" i="138"/>
  <c r="D102" i="138"/>
  <c r="A102" i="138"/>
  <c r="D101" i="138"/>
  <c r="A101" i="138"/>
  <c r="D100" i="138"/>
  <c r="A100" i="138"/>
  <c r="D99" i="138"/>
  <c r="A99" i="138"/>
  <c r="D98" i="138"/>
  <c r="A98" i="138"/>
  <c r="D97" i="138"/>
  <c r="A97" i="138"/>
  <c r="D96" i="138"/>
  <c r="A96" i="138"/>
  <c r="D95" i="138"/>
  <c r="A95" i="138"/>
  <c r="D94" i="138"/>
  <c r="A94" i="138"/>
  <c r="D93" i="138"/>
  <c r="A93" i="138"/>
  <c r="D92" i="138"/>
  <c r="A92" i="138"/>
  <c r="D91" i="138"/>
  <c r="A91" i="138"/>
  <c r="D90" i="138"/>
  <c r="A90" i="138"/>
  <c r="D89" i="138"/>
  <c r="A89" i="138"/>
  <c r="D88" i="138"/>
  <c r="A88" i="138"/>
  <c r="D87" i="138"/>
  <c r="A87" i="138"/>
  <c r="D86" i="138"/>
  <c r="A86" i="138"/>
  <c r="D85" i="138"/>
  <c r="A85" i="138"/>
  <c r="D84" i="138"/>
  <c r="A84" i="138"/>
  <c r="D83" i="138"/>
  <c r="A83" i="138"/>
  <c r="D82" i="138"/>
  <c r="A82" i="138"/>
  <c r="S81" i="138"/>
  <c r="D81" i="138"/>
  <c r="A81" i="138"/>
  <c r="S80" i="138"/>
  <c r="D80" i="138"/>
  <c r="A80" i="138"/>
  <c r="S79" i="138"/>
  <c r="D79" i="138"/>
  <c r="A79" i="138"/>
  <c r="S78" i="138"/>
  <c r="D78" i="138"/>
  <c r="A78" i="138"/>
  <c r="S77" i="138"/>
  <c r="D77" i="138"/>
  <c r="A77" i="138"/>
  <c r="S76" i="138"/>
  <c r="D76" i="138"/>
  <c r="A76" i="138"/>
  <c r="S75" i="138"/>
  <c r="D75" i="138"/>
  <c r="A75" i="138"/>
  <c r="S74" i="138"/>
  <c r="D74" i="138"/>
  <c r="A74" i="138"/>
  <c r="S73" i="138"/>
  <c r="D73" i="138"/>
  <c r="A73" i="138"/>
  <c r="S72" i="138"/>
  <c r="D72" i="138"/>
  <c r="A72" i="138"/>
  <c r="S71" i="138"/>
  <c r="D71" i="138"/>
  <c r="A71" i="138"/>
  <c r="S70" i="138"/>
  <c r="D70" i="138"/>
  <c r="A70" i="138"/>
  <c r="S69" i="138"/>
  <c r="D69" i="138"/>
  <c r="A69" i="138"/>
  <c r="S68" i="138"/>
  <c r="D68" i="138"/>
  <c r="A68" i="138"/>
  <c r="S67" i="138"/>
  <c r="D67" i="138"/>
  <c r="A67" i="138"/>
  <c r="S66" i="138"/>
  <c r="D66" i="138"/>
  <c r="A66" i="138"/>
  <c r="S65" i="138"/>
  <c r="D65" i="138"/>
  <c r="A65" i="138"/>
  <c r="S64" i="138"/>
  <c r="D64" i="138"/>
  <c r="A64" i="138"/>
  <c r="S63" i="138"/>
  <c r="D63" i="138"/>
  <c r="A63" i="138"/>
  <c r="AH62" i="138"/>
  <c r="S62" i="138"/>
  <c r="D62" i="138"/>
  <c r="A62" i="138"/>
  <c r="S61" i="138"/>
  <c r="D61" i="138"/>
  <c r="A61" i="138"/>
  <c r="S60" i="138"/>
  <c r="D60" i="138"/>
  <c r="A60" i="138"/>
  <c r="S59" i="138"/>
  <c r="D59" i="138"/>
  <c r="A59" i="138"/>
  <c r="S58" i="138"/>
  <c r="D58" i="138"/>
  <c r="A58" i="138"/>
  <c r="S57" i="138"/>
  <c r="D57" i="138"/>
  <c r="A57" i="138"/>
  <c r="S56" i="138"/>
  <c r="D56" i="138"/>
  <c r="A56" i="138"/>
  <c r="S55" i="138"/>
  <c r="D55" i="138"/>
  <c r="A55" i="138"/>
  <c r="S54" i="138"/>
  <c r="D54" i="138"/>
  <c r="A54" i="138"/>
  <c r="S53" i="138"/>
  <c r="D53" i="138"/>
  <c r="A53" i="138"/>
  <c r="S52" i="138"/>
  <c r="D52" i="138"/>
  <c r="AH19" i="138" s="1"/>
  <c r="A52" i="138"/>
  <c r="S51" i="138"/>
  <c r="D51" i="138"/>
  <c r="A51" i="138"/>
  <c r="S50" i="138"/>
  <c r="D50" i="138"/>
  <c r="A50" i="138"/>
  <c r="S49" i="138"/>
  <c r="D49" i="138"/>
  <c r="A49" i="138"/>
  <c r="S48" i="138"/>
  <c r="D48" i="138"/>
  <c r="A48" i="138"/>
  <c r="S47" i="138"/>
  <c r="D47" i="138"/>
  <c r="A47" i="138"/>
  <c r="S46" i="138"/>
  <c r="D46" i="138"/>
  <c r="A46" i="138"/>
  <c r="S45" i="138"/>
  <c r="D45" i="138"/>
  <c r="A45" i="138"/>
  <c r="S44" i="138"/>
  <c r="D44" i="138"/>
  <c r="A44" i="138"/>
  <c r="S43" i="138"/>
  <c r="D43" i="138"/>
  <c r="A43" i="138"/>
  <c r="S42" i="138"/>
  <c r="D42" i="138"/>
  <c r="A42" i="138"/>
  <c r="S41" i="138"/>
  <c r="D41" i="138"/>
  <c r="A41" i="138"/>
  <c r="S40" i="138"/>
  <c r="D40" i="138"/>
  <c r="AH18" i="138" s="1"/>
  <c r="A40" i="138"/>
  <c r="S39" i="138"/>
  <c r="D39" i="138"/>
  <c r="A39" i="138"/>
  <c r="S38" i="138"/>
  <c r="D38" i="138"/>
  <c r="A38" i="138"/>
  <c r="S37" i="138"/>
  <c r="D37" i="138"/>
  <c r="A37" i="138"/>
  <c r="S36" i="138"/>
  <c r="D36" i="138"/>
  <c r="A36" i="138"/>
  <c r="S35" i="138"/>
  <c r="D35" i="138"/>
  <c r="A35" i="138"/>
  <c r="S34" i="138"/>
  <c r="D34" i="138"/>
  <c r="A34" i="138"/>
  <c r="S33" i="138"/>
  <c r="D33" i="138"/>
  <c r="A33" i="138"/>
  <c r="S32" i="138"/>
  <c r="D32" i="138"/>
  <c r="A32" i="138"/>
  <c r="S31" i="138"/>
  <c r="D31" i="138"/>
  <c r="A31" i="138"/>
  <c r="S30" i="138"/>
  <c r="D30" i="138"/>
  <c r="A30" i="138"/>
  <c r="S29" i="138"/>
  <c r="D29" i="138"/>
  <c r="A29" i="138"/>
  <c r="S28" i="138"/>
  <c r="D28" i="138"/>
  <c r="AH17" i="138" s="1"/>
  <c r="A28" i="138"/>
  <c r="S27" i="138"/>
  <c r="D27" i="138"/>
  <c r="A27" i="138"/>
  <c r="S26" i="138"/>
  <c r="D26" i="138"/>
  <c r="A26" i="138"/>
  <c r="S25" i="138"/>
  <c r="D25" i="138"/>
  <c r="A25" i="138"/>
  <c r="S24" i="138"/>
  <c r="D24" i="138"/>
  <c r="A24" i="138"/>
  <c r="AH23" i="138"/>
  <c r="S23" i="138"/>
  <c r="D23" i="138"/>
  <c r="A23" i="138"/>
  <c r="AH22" i="138"/>
  <c r="S22" i="138"/>
  <c r="D22" i="138"/>
  <c r="A22" i="138"/>
  <c r="AH21" i="138"/>
  <c r="S21" i="138"/>
  <c r="D21" i="138"/>
  <c r="A21" i="138"/>
  <c r="AH20" i="138"/>
  <c r="S20" i="138"/>
  <c r="D20" i="138"/>
  <c r="A20" i="138"/>
  <c r="S19" i="138"/>
  <c r="D19" i="138"/>
  <c r="A19" i="138"/>
  <c r="S18" i="138"/>
  <c r="D18" i="138"/>
  <c r="A18" i="138"/>
  <c r="S17" i="138"/>
  <c r="D17" i="138"/>
  <c r="A17" i="138"/>
  <c r="S16" i="138"/>
  <c r="D16" i="138"/>
  <c r="AH16" i="138" s="1"/>
  <c r="A16" i="138"/>
  <c r="S104" i="138" l="1"/>
  <c r="AH104" i="138"/>
  <c r="AH106" i="138"/>
  <c r="S106" i="138"/>
  <c r="S86" i="138"/>
  <c r="S99" i="138"/>
  <c r="S90" i="138"/>
  <c r="S92" i="138"/>
  <c r="S83" i="138"/>
  <c r="S102" i="138"/>
  <c r="S82" i="138"/>
  <c r="S88" i="138"/>
  <c r="S95" i="138"/>
  <c r="S84" i="138"/>
  <c r="S91" i="138"/>
  <c r="S98" i="138"/>
  <c r="S94" i="138"/>
  <c r="S100" i="138"/>
  <c r="S87" i="138"/>
  <c r="AH82" i="138"/>
  <c r="AH86" i="138"/>
  <c r="AH87" i="138"/>
  <c r="AH89" i="138"/>
  <c r="AH92" i="138"/>
  <c r="AH93" i="138"/>
  <c r="AH94" i="138"/>
  <c r="AH96" i="138"/>
  <c r="AH97" i="138"/>
  <c r="AH98" i="138"/>
  <c r="AH99" i="138"/>
  <c r="AH102" i="138"/>
  <c r="B14" i="139"/>
  <c r="AH84" i="138"/>
  <c r="AH90" i="138"/>
  <c r="AH107" i="138"/>
  <c r="S101" i="138"/>
  <c r="S107" i="138"/>
  <c r="AH83" i="138"/>
  <c r="AH95" i="138"/>
  <c r="AH88" i="138"/>
  <c r="AH91" i="138"/>
  <c r="AH100" i="138"/>
  <c r="AH85" i="138"/>
  <c r="AH101" i="138"/>
  <c r="S85" i="138"/>
  <c r="S89" i="138"/>
  <c r="S93" i="138"/>
  <c r="S97" i="138"/>
  <c r="S96" i="138"/>
  <c r="B14" i="138" l="1"/>
  <c r="AI1" i="135"/>
  <c r="A1" i="135"/>
  <c r="M103" i="135"/>
  <c r="L103" i="135"/>
  <c r="K103" i="135"/>
  <c r="J103" i="135"/>
  <c r="I103" i="135"/>
  <c r="H103" i="135"/>
  <c r="G103" i="135"/>
  <c r="F103" i="135"/>
  <c r="E103" i="135"/>
  <c r="D103" i="135"/>
  <c r="B103" i="135"/>
  <c r="M102" i="135"/>
  <c r="L102" i="135"/>
  <c r="K102" i="135"/>
  <c r="J102" i="135"/>
  <c r="I102" i="135"/>
  <c r="H102" i="135"/>
  <c r="G102" i="135"/>
  <c r="F102" i="135"/>
  <c r="E102" i="135"/>
  <c r="D102" i="135"/>
  <c r="C102" i="135"/>
  <c r="B102" i="135"/>
  <c r="M101" i="135"/>
  <c r="L101" i="135"/>
  <c r="K101" i="135"/>
  <c r="J101" i="135"/>
  <c r="I101" i="135"/>
  <c r="H101" i="135"/>
  <c r="G101" i="135"/>
  <c r="F101" i="135"/>
  <c r="E101" i="135"/>
  <c r="D101" i="135"/>
  <c r="C101" i="135"/>
  <c r="B101" i="135"/>
  <c r="M100" i="135"/>
  <c r="L100" i="135"/>
  <c r="K100" i="135"/>
  <c r="J100" i="135"/>
  <c r="I100" i="135"/>
  <c r="H100" i="135"/>
  <c r="G100" i="135"/>
  <c r="F100" i="135"/>
  <c r="E100" i="135"/>
  <c r="D100" i="135"/>
  <c r="C100" i="135"/>
  <c r="B100" i="135"/>
  <c r="M99" i="135"/>
  <c r="L99" i="135"/>
  <c r="K99" i="135"/>
  <c r="J99" i="135"/>
  <c r="I99" i="135"/>
  <c r="H99" i="135"/>
  <c r="G99" i="135"/>
  <c r="F99" i="135"/>
  <c r="E99" i="135"/>
  <c r="D99" i="135"/>
  <c r="B99" i="135"/>
  <c r="M98" i="135"/>
  <c r="L98" i="135"/>
  <c r="K98" i="135"/>
  <c r="J98" i="135"/>
  <c r="I98" i="135"/>
  <c r="H98" i="135"/>
  <c r="G98" i="135"/>
  <c r="F98" i="135"/>
  <c r="E98" i="135"/>
  <c r="D98" i="135"/>
  <c r="C98" i="135"/>
  <c r="B98" i="135"/>
  <c r="M97" i="135"/>
  <c r="L97" i="135"/>
  <c r="K97" i="135"/>
  <c r="J97" i="135"/>
  <c r="I97" i="135"/>
  <c r="H97" i="135"/>
  <c r="G97" i="135"/>
  <c r="F97" i="135"/>
  <c r="E97" i="135"/>
  <c r="D97" i="135"/>
  <c r="C97" i="135"/>
  <c r="B97" i="135"/>
  <c r="M96" i="135"/>
  <c r="L96" i="135"/>
  <c r="K96" i="135"/>
  <c r="J96" i="135"/>
  <c r="I96" i="135"/>
  <c r="H96" i="135"/>
  <c r="G96" i="135"/>
  <c r="F96" i="135"/>
  <c r="E96" i="135"/>
  <c r="D96" i="135"/>
  <c r="C96" i="135"/>
  <c r="B96" i="135"/>
  <c r="M95" i="135"/>
  <c r="L95" i="135"/>
  <c r="K95" i="135"/>
  <c r="J95" i="135"/>
  <c r="I95" i="135"/>
  <c r="H95" i="135"/>
  <c r="G95" i="135"/>
  <c r="F95" i="135"/>
  <c r="E95" i="135"/>
  <c r="D95" i="135"/>
  <c r="B95" i="135"/>
  <c r="M94" i="135"/>
  <c r="L94" i="135"/>
  <c r="K94" i="135"/>
  <c r="J94" i="135"/>
  <c r="I94" i="135"/>
  <c r="H94" i="135"/>
  <c r="G94" i="135"/>
  <c r="F94" i="135"/>
  <c r="E94" i="135"/>
  <c r="D94" i="135"/>
  <c r="C94" i="135"/>
  <c r="B94" i="135"/>
  <c r="M93" i="135"/>
  <c r="L93" i="135"/>
  <c r="K93" i="135"/>
  <c r="J93" i="135"/>
  <c r="I93" i="135"/>
  <c r="H93" i="135"/>
  <c r="G93" i="135"/>
  <c r="F93" i="135"/>
  <c r="E93" i="135"/>
  <c r="D93" i="135"/>
  <c r="C93" i="135"/>
  <c r="B93" i="135"/>
  <c r="M92" i="135"/>
  <c r="L92" i="135"/>
  <c r="K92" i="135"/>
  <c r="J92" i="135"/>
  <c r="I92" i="135"/>
  <c r="H92" i="135"/>
  <c r="G92" i="135"/>
  <c r="F92" i="135"/>
  <c r="E92" i="135"/>
  <c r="D92" i="135"/>
  <c r="C92" i="135"/>
  <c r="B92" i="135"/>
  <c r="M91" i="135"/>
  <c r="L91" i="135"/>
  <c r="K91" i="135"/>
  <c r="J91" i="135"/>
  <c r="I91" i="135"/>
  <c r="H91" i="135"/>
  <c r="G91" i="135"/>
  <c r="F91" i="135"/>
  <c r="E91" i="135"/>
  <c r="D91" i="135"/>
  <c r="B91" i="135"/>
  <c r="M90" i="135"/>
  <c r="L90" i="135"/>
  <c r="K90" i="135"/>
  <c r="J90" i="135"/>
  <c r="I90" i="135"/>
  <c r="H90" i="135"/>
  <c r="G90" i="135"/>
  <c r="F90" i="135"/>
  <c r="E90" i="135"/>
  <c r="D90" i="135"/>
  <c r="C90" i="135"/>
  <c r="B90" i="135"/>
  <c r="M89" i="135"/>
  <c r="L89" i="135"/>
  <c r="K89" i="135"/>
  <c r="J89" i="135"/>
  <c r="I89" i="135"/>
  <c r="H89" i="135"/>
  <c r="G89" i="135"/>
  <c r="F89" i="135"/>
  <c r="E89" i="135"/>
  <c r="D89" i="135"/>
  <c r="C89" i="135"/>
  <c r="B89" i="135"/>
  <c r="M88" i="135"/>
  <c r="L88" i="135"/>
  <c r="K88" i="135"/>
  <c r="J88" i="135"/>
  <c r="I88" i="135"/>
  <c r="H88" i="135"/>
  <c r="G88" i="135"/>
  <c r="F88" i="135"/>
  <c r="E88" i="135"/>
  <c r="D88" i="135"/>
  <c r="C88" i="135"/>
  <c r="B88" i="135"/>
  <c r="M87" i="135"/>
  <c r="L87" i="135"/>
  <c r="K87" i="135"/>
  <c r="J87" i="135"/>
  <c r="I87" i="135"/>
  <c r="H87" i="135"/>
  <c r="G87" i="135"/>
  <c r="F87" i="135"/>
  <c r="E87" i="135"/>
  <c r="D87" i="135"/>
  <c r="B87" i="135"/>
  <c r="M86" i="135"/>
  <c r="L86" i="135"/>
  <c r="K86" i="135"/>
  <c r="J86" i="135"/>
  <c r="I86" i="135"/>
  <c r="H86" i="135"/>
  <c r="G86" i="135"/>
  <c r="F86" i="135"/>
  <c r="E86" i="135"/>
  <c r="D86" i="135"/>
  <c r="C86" i="135"/>
  <c r="B86" i="135"/>
  <c r="M85" i="135"/>
  <c r="L85" i="135"/>
  <c r="K85" i="135"/>
  <c r="J85" i="135"/>
  <c r="I85" i="135"/>
  <c r="H85" i="135"/>
  <c r="G85" i="135"/>
  <c r="F85" i="135"/>
  <c r="E85" i="135"/>
  <c r="D85" i="135"/>
  <c r="C85" i="135"/>
  <c r="B85" i="135"/>
  <c r="M84" i="135"/>
  <c r="L84" i="135"/>
  <c r="K84" i="135"/>
  <c r="J84" i="135"/>
  <c r="I84" i="135"/>
  <c r="H84" i="135"/>
  <c r="G84" i="135"/>
  <c r="F84" i="135"/>
  <c r="E84" i="135"/>
  <c r="D84" i="135"/>
  <c r="C84" i="135"/>
  <c r="B84" i="135"/>
  <c r="M83" i="135"/>
  <c r="L83" i="135"/>
  <c r="K83" i="135"/>
  <c r="J83" i="135"/>
  <c r="I83" i="135"/>
  <c r="H83" i="135"/>
  <c r="G83" i="135"/>
  <c r="F83" i="135"/>
  <c r="E83" i="135"/>
  <c r="D83" i="135"/>
  <c r="B83" i="135"/>
  <c r="M82" i="135"/>
  <c r="L82" i="135"/>
  <c r="K82" i="135"/>
  <c r="J82" i="135"/>
  <c r="I82" i="135"/>
  <c r="H82" i="135"/>
  <c r="G82" i="135"/>
  <c r="F82" i="135"/>
  <c r="E82" i="135"/>
  <c r="D82" i="135"/>
  <c r="C82" i="135"/>
  <c r="B82" i="135"/>
  <c r="M81" i="135"/>
  <c r="L81" i="135"/>
  <c r="K81" i="135"/>
  <c r="J81" i="135"/>
  <c r="I81" i="135"/>
  <c r="H81" i="135"/>
  <c r="G81" i="135"/>
  <c r="F81" i="135"/>
  <c r="E81" i="135"/>
  <c r="D81" i="135"/>
  <c r="C81" i="135"/>
  <c r="B81" i="135"/>
  <c r="M80" i="135"/>
  <c r="L80" i="135"/>
  <c r="K80" i="135"/>
  <c r="J80" i="135"/>
  <c r="I80" i="135"/>
  <c r="H80" i="135"/>
  <c r="G80" i="135"/>
  <c r="F80" i="135"/>
  <c r="E80" i="135"/>
  <c r="D80" i="135"/>
  <c r="C80" i="135"/>
  <c r="B80" i="135"/>
  <c r="M79" i="135"/>
  <c r="L79" i="135"/>
  <c r="K79" i="135"/>
  <c r="J79" i="135"/>
  <c r="I79" i="135"/>
  <c r="H79" i="135"/>
  <c r="G79" i="135"/>
  <c r="F79" i="135"/>
  <c r="E79" i="135"/>
  <c r="D79" i="135"/>
  <c r="B79" i="135"/>
  <c r="M78" i="135"/>
  <c r="L78" i="135"/>
  <c r="K78" i="135"/>
  <c r="J78" i="135"/>
  <c r="I78" i="135"/>
  <c r="H78" i="135"/>
  <c r="G78" i="135"/>
  <c r="F78" i="135"/>
  <c r="E78" i="135"/>
  <c r="D78" i="135"/>
  <c r="C78" i="135"/>
  <c r="B78" i="135"/>
  <c r="M77" i="135"/>
  <c r="L77" i="135"/>
  <c r="K77" i="135"/>
  <c r="J77" i="135"/>
  <c r="I77" i="135"/>
  <c r="H77" i="135"/>
  <c r="G77" i="135"/>
  <c r="F77" i="135"/>
  <c r="E77" i="135"/>
  <c r="D77" i="135"/>
  <c r="C77" i="135"/>
  <c r="B77" i="135"/>
  <c r="M76" i="135"/>
  <c r="L76" i="135"/>
  <c r="K76" i="135"/>
  <c r="J76" i="135"/>
  <c r="I76" i="135"/>
  <c r="H76" i="135"/>
  <c r="G76" i="135"/>
  <c r="F76" i="135"/>
  <c r="E76" i="135"/>
  <c r="D76" i="135"/>
  <c r="C76" i="135"/>
  <c r="B76" i="135"/>
  <c r="M75" i="135"/>
  <c r="L75" i="135"/>
  <c r="K75" i="135"/>
  <c r="J75" i="135"/>
  <c r="I75" i="135"/>
  <c r="H75" i="135"/>
  <c r="G75" i="135"/>
  <c r="F75" i="135"/>
  <c r="E75" i="135"/>
  <c r="D75" i="135"/>
  <c r="B75" i="135"/>
  <c r="M74" i="135"/>
  <c r="L74" i="135"/>
  <c r="K74" i="135"/>
  <c r="J74" i="135"/>
  <c r="I74" i="135"/>
  <c r="H74" i="135"/>
  <c r="G74" i="135"/>
  <c r="F74" i="135"/>
  <c r="E74" i="135"/>
  <c r="D74" i="135"/>
  <c r="C74" i="135"/>
  <c r="B74" i="135"/>
  <c r="M73" i="135"/>
  <c r="L73" i="135"/>
  <c r="K73" i="135"/>
  <c r="J73" i="135"/>
  <c r="I73" i="135"/>
  <c r="H73" i="135"/>
  <c r="G73" i="135"/>
  <c r="F73" i="135"/>
  <c r="E73" i="135"/>
  <c r="D73" i="135"/>
  <c r="C73" i="135"/>
  <c r="B73" i="135"/>
  <c r="M72" i="135"/>
  <c r="L72" i="135"/>
  <c r="K72" i="135"/>
  <c r="J72" i="135"/>
  <c r="I72" i="135"/>
  <c r="H72" i="135"/>
  <c r="G72" i="135"/>
  <c r="F72" i="135"/>
  <c r="E72" i="135"/>
  <c r="D72" i="135"/>
  <c r="C72" i="135"/>
  <c r="B72" i="135"/>
  <c r="M71" i="135"/>
  <c r="L71" i="135"/>
  <c r="K71" i="135"/>
  <c r="J71" i="135"/>
  <c r="I71" i="135"/>
  <c r="H71" i="135"/>
  <c r="G71" i="135"/>
  <c r="F71" i="135"/>
  <c r="E71" i="135"/>
  <c r="D71" i="135"/>
  <c r="B71" i="135"/>
  <c r="M70" i="135"/>
  <c r="L70" i="135"/>
  <c r="K70" i="135"/>
  <c r="J70" i="135"/>
  <c r="I70" i="135"/>
  <c r="H70" i="135"/>
  <c r="G70" i="135"/>
  <c r="F70" i="135"/>
  <c r="E70" i="135"/>
  <c r="D70" i="135"/>
  <c r="C70" i="135"/>
  <c r="B70" i="135"/>
  <c r="M69" i="135"/>
  <c r="L69" i="135"/>
  <c r="K69" i="135"/>
  <c r="J69" i="135"/>
  <c r="I69" i="135"/>
  <c r="H69" i="135"/>
  <c r="G69" i="135"/>
  <c r="F69" i="135"/>
  <c r="D69" i="135"/>
  <c r="C69" i="135"/>
  <c r="B69" i="135"/>
  <c r="M68" i="135"/>
  <c r="L68" i="135"/>
  <c r="K68" i="135"/>
  <c r="J68" i="135"/>
  <c r="I68" i="135"/>
  <c r="H68" i="135"/>
  <c r="G68" i="135"/>
  <c r="F68" i="135"/>
  <c r="E68" i="135"/>
  <c r="D68" i="135"/>
  <c r="C68" i="135"/>
  <c r="B68" i="135"/>
  <c r="M67" i="135"/>
  <c r="L67" i="135"/>
  <c r="K67" i="135"/>
  <c r="J67" i="135"/>
  <c r="I67" i="135"/>
  <c r="H67" i="135"/>
  <c r="G67" i="135"/>
  <c r="F67" i="135"/>
  <c r="D67" i="135"/>
  <c r="C67" i="135"/>
  <c r="B67" i="135"/>
  <c r="M66" i="135"/>
  <c r="L66" i="135"/>
  <c r="K66" i="135"/>
  <c r="J66" i="135"/>
  <c r="I66" i="135"/>
  <c r="H66" i="135"/>
  <c r="G66" i="135"/>
  <c r="F66" i="135"/>
  <c r="E66" i="135"/>
  <c r="D66" i="135"/>
  <c r="C66" i="135"/>
  <c r="B66" i="135"/>
  <c r="M65" i="135"/>
  <c r="L65" i="135"/>
  <c r="K65" i="135"/>
  <c r="J65" i="135"/>
  <c r="I65" i="135"/>
  <c r="H65" i="135"/>
  <c r="G65" i="135"/>
  <c r="E65" i="135"/>
  <c r="D65" i="135"/>
  <c r="C65" i="135"/>
  <c r="B65" i="135"/>
  <c r="M64" i="135"/>
  <c r="L64" i="135"/>
  <c r="K64" i="135"/>
  <c r="J64" i="135"/>
  <c r="I64" i="135"/>
  <c r="H64" i="135"/>
  <c r="G64" i="135"/>
  <c r="F64" i="135"/>
  <c r="E64" i="135"/>
  <c r="D64" i="135"/>
  <c r="C64" i="135"/>
  <c r="B64" i="135"/>
  <c r="M63" i="135"/>
  <c r="L63" i="135"/>
  <c r="K63" i="135"/>
  <c r="J63" i="135"/>
  <c r="I63" i="135"/>
  <c r="H63" i="135"/>
  <c r="G63" i="135"/>
  <c r="F63" i="135"/>
  <c r="E63" i="135"/>
  <c r="D63" i="135"/>
  <c r="C63" i="135"/>
  <c r="B63" i="135"/>
  <c r="M62" i="135"/>
  <c r="L62" i="135"/>
  <c r="K62" i="135"/>
  <c r="J62" i="135"/>
  <c r="I62" i="135"/>
  <c r="H62" i="135"/>
  <c r="G62" i="135"/>
  <c r="F62" i="135"/>
  <c r="E62" i="135"/>
  <c r="D62" i="135"/>
  <c r="C62" i="135"/>
  <c r="B62" i="135"/>
  <c r="M61" i="135"/>
  <c r="L61" i="135"/>
  <c r="K61" i="135"/>
  <c r="J61" i="135"/>
  <c r="I61" i="135"/>
  <c r="H61" i="135"/>
  <c r="G61" i="135"/>
  <c r="F61" i="135"/>
  <c r="D61" i="135"/>
  <c r="C61" i="135"/>
  <c r="B61" i="135"/>
  <c r="M60" i="135"/>
  <c r="L60" i="135"/>
  <c r="K60" i="135"/>
  <c r="J60" i="135"/>
  <c r="I60" i="135"/>
  <c r="H60" i="135"/>
  <c r="G60" i="135"/>
  <c r="F60" i="135"/>
  <c r="E60" i="135"/>
  <c r="D60" i="135"/>
  <c r="C60" i="135"/>
  <c r="B60" i="135"/>
  <c r="M59" i="135"/>
  <c r="L59" i="135"/>
  <c r="K59" i="135"/>
  <c r="J59" i="135"/>
  <c r="I59" i="135"/>
  <c r="H59" i="135"/>
  <c r="G59" i="135"/>
  <c r="E59" i="135"/>
  <c r="D59" i="135"/>
  <c r="C59" i="135"/>
  <c r="B59" i="135"/>
  <c r="M58" i="135"/>
  <c r="L58" i="135"/>
  <c r="K58" i="135"/>
  <c r="J58" i="135"/>
  <c r="I58" i="135"/>
  <c r="H58" i="135"/>
  <c r="G58" i="135"/>
  <c r="F58" i="135"/>
  <c r="E58" i="135"/>
  <c r="D58" i="135"/>
  <c r="C58" i="135"/>
  <c r="B58" i="135"/>
  <c r="M57" i="135"/>
  <c r="L57" i="135"/>
  <c r="K57" i="135"/>
  <c r="J57" i="135"/>
  <c r="I57" i="135"/>
  <c r="H57" i="135"/>
  <c r="G57" i="135"/>
  <c r="F57" i="135"/>
  <c r="E57" i="135"/>
  <c r="C57" i="135"/>
  <c r="B57" i="135"/>
  <c r="M56" i="135"/>
  <c r="L56" i="135"/>
  <c r="K56" i="135"/>
  <c r="J56" i="135"/>
  <c r="I56" i="135"/>
  <c r="H56" i="135"/>
  <c r="G56" i="135"/>
  <c r="F56" i="135"/>
  <c r="E56" i="135"/>
  <c r="D56" i="135"/>
  <c r="C56" i="135"/>
  <c r="B56" i="135"/>
  <c r="M55" i="135"/>
  <c r="L55" i="135"/>
  <c r="K55" i="135"/>
  <c r="J55" i="135"/>
  <c r="I55" i="135"/>
  <c r="H55" i="135"/>
  <c r="G55" i="135"/>
  <c r="E55" i="135"/>
  <c r="D55" i="135"/>
  <c r="C55" i="135"/>
  <c r="B55" i="135"/>
  <c r="M54" i="135"/>
  <c r="L54" i="135"/>
  <c r="K54" i="135"/>
  <c r="J54" i="135"/>
  <c r="I54" i="135"/>
  <c r="H54" i="135"/>
  <c r="G54" i="135"/>
  <c r="F54" i="135"/>
  <c r="E54" i="135"/>
  <c r="D54" i="135"/>
  <c r="C54" i="135"/>
  <c r="B54" i="135"/>
  <c r="M53" i="135"/>
  <c r="L53" i="135"/>
  <c r="K53" i="135"/>
  <c r="J53" i="135"/>
  <c r="I53" i="135"/>
  <c r="H53" i="135"/>
  <c r="G53" i="135"/>
  <c r="F53" i="135"/>
  <c r="E53" i="135"/>
  <c r="D53" i="135"/>
  <c r="C53" i="135"/>
  <c r="B53" i="135"/>
  <c r="M52" i="135"/>
  <c r="L52" i="135"/>
  <c r="K52" i="135"/>
  <c r="J52" i="135"/>
  <c r="I52" i="135"/>
  <c r="H52" i="135"/>
  <c r="G52" i="135"/>
  <c r="F52" i="135"/>
  <c r="E52" i="135"/>
  <c r="D52" i="135"/>
  <c r="C52" i="135"/>
  <c r="B52" i="135"/>
  <c r="M51" i="135"/>
  <c r="L51" i="135"/>
  <c r="K51" i="135"/>
  <c r="J51" i="135"/>
  <c r="I51" i="135"/>
  <c r="H51" i="135"/>
  <c r="G51" i="135"/>
  <c r="E51" i="135"/>
  <c r="D51" i="135"/>
  <c r="C51" i="135"/>
  <c r="B51" i="135"/>
  <c r="M50" i="135"/>
  <c r="L50" i="135"/>
  <c r="K50" i="135"/>
  <c r="J50" i="135"/>
  <c r="I50" i="135"/>
  <c r="H50" i="135"/>
  <c r="G50" i="135"/>
  <c r="F50" i="135"/>
  <c r="E50" i="135"/>
  <c r="D50" i="135"/>
  <c r="C50" i="135"/>
  <c r="B50" i="135"/>
  <c r="M49" i="135"/>
  <c r="L49" i="135"/>
  <c r="K49" i="135"/>
  <c r="J49" i="135"/>
  <c r="I49" i="135"/>
  <c r="H49" i="135"/>
  <c r="G49" i="135"/>
  <c r="F49" i="135"/>
  <c r="E49" i="135"/>
  <c r="C49" i="135"/>
  <c r="B49" i="135"/>
  <c r="M48" i="135"/>
  <c r="L48" i="135"/>
  <c r="K48" i="135"/>
  <c r="J48" i="135"/>
  <c r="I48" i="135"/>
  <c r="H48" i="135"/>
  <c r="G48" i="135"/>
  <c r="F48" i="135"/>
  <c r="D48" i="135"/>
  <c r="C48" i="135"/>
  <c r="B48" i="135"/>
  <c r="M47" i="135"/>
  <c r="L47" i="135"/>
  <c r="K47" i="135"/>
  <c r="J47" i="135"/>
  <c r="I47" i="135"/>
  <c r="H47" i="135"/>
  <c r="G47" i="135"/>
  <c r="F47" i="135"/>
  <c r="E47" i="135"/>
  <c r="D47" i="135"/>
  <c r="C47" i="135"/>
  <c r="B47" i="135"/>
  <c r="M46" i="135"/>
  <c r="L46" i="135"/>
  <c r="K46" i="135"/>
  <c r="J46" i="135"/>
  <c r="I46" i="135"/>
  <c r="H46" i="135"/>
  <c r="G46" i="135"/>
  <c r="F46" i="135"/>
  <c r="D46" i="135"/>
  <c r="C46" i="135"/>
  <c r="B46" i="135"/>
  <c r="M45" i="135"/>
  <c r="L45" i="135"/>
  <c r="K45" i="135"/>
  <c r="J45" i="135"/>
  <c r="I45" i="135"/>
  <c r="H45" i="135"/>
  <c r="G45" i="135"/>
  <c r="F45" i="135"/>
  <c r="E45" i="135"/>
  <c r="D45" i="135"/>
  <c r="C45" i="135"/>
  <c r="B45" i="135"/>
  <c r="M44" i="135"/>
  <c r="L44" i="135"/>
  <c r="K44" i="135"/>
  <c r="J44" i="135"/>
  <c r="I44" i="135"/>
  <c r="H44" i="135"/>
  <c r="G44" i="135"/>
  <c r="F44" i="135"/>
  <c r="E44" i="135"/>
  <c r="D44" i="135"/>
  <c r="C44" i="135"/>
  <c r="B44" i="135"/>
  <c r="M43" i="135"/>
  <c r="L43" i="135"/>
  <c r="K43" i="135"/>
  <c r="J43" i="135"/>
  <c r="I43" i="135"/>
  <c r="H43" i="135"/>
  <c r="G43" i="135"/>
  <c r="F43" i="135"/>
  <c r="E43" i="135"/>
  <c r="D43" i="135"/>
  <c r="C43" i="135"/>
  <c r="M42" i="135"/>
  <c r="L42" i="135"/>
  <c r="K42" i="135"/>
  <c r="J42" i="135"/>
  <c r="I42" i="135"/>
  <c r="H42" i="135"/>
  <c r="G42" i="135"/>
  <c r="F42" i="135"/>
  <c r="D42" i="135"/>
  <c r="C42" i="135"/>
  <c r="B42" i="135"/>
  <c r="M41" i="135"/>
  <c r="L41" i="135"/>
  <c r="K41" i="135"/>
  <c r="J41" i="135"/>
  <c r="I41" i="135"/>
  <c r="H41" i="135"/>
  <c r="G41" i="135"/>
  <c r="F41" i="135"/>
  <c r="E41" i="135"/>
  <c r="D41" i="135"/>
  <c r="C41" i="135"/>
  <c r="B41" i="135"/>
  <c r="M40" i="135"/>
  <c r="L40" i="135"/>
  <c r="K40" i="135"/>
  <c r="J40" i="135"/>
  <c r="I40" i="135"/>
  <c r="H40" i="135"/>
  <c r="G40" i="135"/>
  <c r="F40" i="135"/>
  <c r="D40" i="135"/>
  <c r="C40" i="135"/>
  <c r="B40" i="135"/>
  <c r="M39" i="135"/>
  <c r="L39" i="135"/>
  <c r="K39" i="135"/>
  <c r="J39" i="135"/>
  <c r="I39" i="135"/>
  <c r="H39" i="135"/>
  <c r="G39" i="135"/>
  <c r="F39" i="135"/>
  <c r="E39" i="135"/>
  <c r="D39" i="135"/>
  <c r="C39" i="135"/>
  <c r="B39" i="135"/>
  <c r="M38" i="135"/>
  <c r="L38" i="135"/>
  <c r="K38" i="135"/>
  <c r="J38" i="135"/>
  <c r="I38" i="135"/>
  <c r="H38" i="135"/>
  <c r="G38" i="135"/>
  <c r="F38" i="135"/>
  <c r="D38" i="135"/>
  <c r="C38" i="135"/>
  <c r="B38" i="135"/>
  <c r="M37" i="135"/>
  <c r="L37" i="135"/>
  <c r="K37" i="135"/>
  <c r="J37" i="135"/>
  <c r="I37" i="135"/>
  <c r="H37" i="135"/>
  <c r="G37" i="135"/>
  <c r="F37" i="135"/>
  <c r="E37" i="135"/>
  <c r="D37" i="135"/>
  <c r="C37" i="135"/>
  <c r="B37" i="135"/>
  <c r="M36" i="135"/>
  <c r="L36" i="135"/>
  <c r="K36" i="135"/>
  <c r="J36" i="135"/>
  <c r="I36" i="135"/>
  <c r="H36" i="135"/>
  <c r="G36" i="135"/>
  <c r="F36" i="135"/>
  <c r="D36" i="135"/>
  <c r="C36" i="135"/>
  <c r="B36" i="135"/>
  <c r="M35" i="135"/>
  <c r="L35" i="135"/>
  <c r="K35" i="135"/>
  <c r="J35" i="135"/>
  <c r="I35" i="135"/>
  <c r="H35" i="135"/>
  <c r="G35" i="135"/>
  <c r="F35" i="135"/>
  <c r="E35" i="135"/>
  <c r="D35" i="135"/>
  <c r="C35" i="135"/>
  <c r="B35" i="135"/>
  <c r="M34" i="135"/>
  <c r="L34" i="135"/>
  <c r="K34" i="135"/>
  <c r="J34" i="135"/>
  <c r="I34" i="135"/>
  <c r="H34" i="135"/>
  <c r="G34" i="135"/>
  <c r="F34" i="135"/>
  <c r="D34" i="135"/>
  <c r="C34" i="135"/>
  <c r="B34" i="135"/>
  <c r="M33" i="135"/>
  <c r="L33" i="135"/>
  <c r="K33" i="135"/>
  <c r="J33" i="135"/>
  <c r="I33" i="135"/>
  <c r="H33" i="135"/>
  <c r="G33" i="135"/>
  <c r="F33" i="135"/>
  <c r="E33" i="135"/>
  <c r="D33" i="135"/>
  <c r="C33" i="135"/>
  <c r="B33" i="135"/>
  <c r="M32" i="135"/>
  <c r="L32" i="135"/>
  <c r="K32" i="135"/>
  <c r="J32" i="135"/>
  <c r="I32" i="135"/>
  <c r="H32" i="135"/>
  <c r="G32" i="135"/>
  <c r="F32" i="135"/>
  <c r="D32" i="135"/>
  <c r="C32" i="135"/>
  <c r="B32" i="135"/>
  <c r="M31" i="135"/>
  <c r="L31" i="135"/>
  <c r="K31" i="135"/>
  <c r="J31" i="135"/>
  <c r="I31" i="135"/>
  <c r="H31" i="135"/>
  <c r="G31" i="135"/>
  <c r="F31" i="135"/>
  <c r="E31" i="135"/>
  <c r="D31" i="135"/>
  <c r="C31" i="135"/>
  <c r="B31" i="135"/>
  <c r="M30" i="135"/>
  <c r="L30" i="135"/>
  <c r="K30" i="135"/>
  <c r="J30" i="135"/>
  <c r="I30" i="135"/>
  <c r="H30" i="135"/>
  <c r="G30" i="135"/>
  <c r="F30" i="135"/>
  <c r="D30" i="135"/>
  <c r="C30" i="135"/>
  <c r="B30" i="135"/>
  <c r="M29" i="135"/>
  <c r="L29" i="135"/>
  <c r="K29" i="135"/>
  <c r="J29" i="135"/>
  <c r="I29" i="135"/>
  <c r="H29" i="135"/>
  <c r="G29" i="135"/>
  <c r="F29" i="135"/>
  <c r="E29" i="135"/>
  <c r="D29" i="135"/>
  <c r="C29" i="135"/>
  <c r="B29" i="135"/>
  <c r="M28" i="135"/>
  <c r="L28" i="135"/>
  <c r="K28" i="135"/>
  <c r="J28" i="135"/>
  <c r="I28" i="135"/>
  <c r="H28" i="135"/>
  <c r="G28" i="135"/>
  <c r="F28" i="135"/>
  <c r="D28" i="135"/>
  <c r="C28" i="135"/>
  <c r="B28" i="135"/>
  <c r="M27" i="135"/>
  <c r="L27" i="135"/>
  <c r="K27" i="135"/>
  <c r="J27" i="135"/>
  <c r="I27" i="135"/>
  <c r="H27" i="135"/>
  <c r="G27" i="135"/>
  <c r="F27" i="135"/>
  <c r="E27" i="135"/>
  <c r="D27" i="135"/>
  <c r="C27" i="135"/>
  <c r="B27" i="135"/>
  <c r="M26" i="135"/>
  <c r="L26" i="135"/>
  <c r="K26" i="135"/>
  <c r="J26" i="135"/>
  <c r="I26" i="135"/>
  <c r="H26" i="135"/>
  <c r="G26" i="135"/>
  <c r="F26" i="135"/>
  <c r="D26" i="135"/>
  <c r="C26" i="135"/>
  <c r="B26" i="135"/>
  <c r="M25" i="135"/>
  <c r="L25" i="135"/>
  <c r="K25" i="135"/>
  <c r="J25" i="135"/>
  <c r="I25" i="135"/>
  <c r="H25" i="135"/>
  <c r="G25" i="135"/>
  <c r="F25" i="135"/>
  <c r="E25" i="135"/>
  <c r="D25" i="135"/>
  <c r="C25" i="135"/>
  <c r="B25" i="135"/>
  <c r="M24" i="135"/>
  <c r="L24" i="135"/>
  <c r="K24" i="135"/>
  <c r="J24" i="135"/>
  <c r="I24" i="135"/>
  <c r="H24" i="135"/>
  <c r="G24" i="135"/>
  <c r="F24" i="135"/>
  <c r="D24" i="135"/>
  <c r="C24" i="135"/>
  <c r="B24" i="135"/>
  <c r="M23" i="135"/>
  <c r="L23" i="135"/>
  <c r="K23" i="135"/>
  <c r="J23" i="135"/>
  <c r="I23" i="135"/>
  <c r="H23" i="135"/>
  <c r="G23" i="135"/>
  <c r="F23" i="135"/>
  <c r="E23" i="135"/>
  <c r="D23" i="135"/>
  <c r="C23" i="135"/>
  <c r="B23" i="135"/>
  <c r="M22" i="135"/>
  <c r="L22" i="135"/>
  <c r="K22" i="135"/>
  <c r="J22" i="135"/>
  <c r="I22" i="135"/>
  <c r="H22" i="135"/>
  <c r="G22" i="135"/>
  <c r="F22" i="135"/>
  <c r="D22" i="135"/>
  <c r="C22" i="135"/>
  <c r="B22" i="135"/>
  <c r="M21" i="135"/>
  <c r="L21" i="135"/>
  <c r="K21" i="135"/>
  <c r="J21" i="135"/>
  <c r="I21" i="135"/>
  <c r="H21" i="135"/>
  <c r="G21" i="135"/>
  <c r="F21" i="135"/>
  <c r="E21" i="135"/>
  <c r="D21" i="135"/>
  <c r="C21" i="135"/>
  <c r="B21" i="135"/>
  <c r="M20" i="135"/>
  <c r="L20" i="135"/>
  <c r="K20" i="135"/>
  <c r="J20" i="135"/>
  <c r="I20" i="135"/>
  <c r="H20" i="135"/>
  <c r="G20" i="135"/>
  <c r="F20" i="135"/>
  <c r="D20" i="135"/>
  <c r="C20" i="135"/>
  <c r="B20" i="135"/>
  <c r="M19" i="135"/>
  <c r="L19" i="135"/>
  <c r="K19" i="135"/>
  <c r="J19" i="135"/>
  <c r="I19" i="135"/>
  <c r="H19" i="135"/>
  <c r="G19" i="135"/>
  <c r="F19" i="135"/>
  <c r="E19" i="135"/>
  <c r="D19" i="135"/>
  <c r="C19" i="135"/>
  <c r="B19" i="135"/>
  <c r="M18" i="135"/>
  <c r="L18" i="135"/>
  <c r="K18" i="135"/>
  <c r="J18" i="135"/>
  <c r="I18" i="135"/>
  <c r="H18" i="135"/>
  <c r="G18" i="135"/>
  <c r="F18" i="135"/>
  <c r="D18" i="135"/>
  <c r="C18" i="135"/>
  <c r="B18" i="135"/>
  <c r="M17" i="135"/>
  <c r="L17" i="135"/>
  <c r="K17" i="135"/>
  <c r="J17" i="135"/>
  <c r="I17" i="135"/>
  <c r="H17" i="135"/>
  <c r="G17" i="135"/>
  <c r="F17" i="135"/>
  <c r="E17" i="135"/>
  <c r="D17" i="135"/>
  <c r="C17" i="135"/>
  <c r="B17" i="135"/>
  <c r="M16" i="135"/>
  <c r="L16" i="135"/>
  <c r="K16" i="135"/>
  <c r="J16" i="135"/>
  <c r="I16" i="135"/>
  <c r="H16" i="135"/>
  <c r="G16" i="135"/>
  <c r="F16" i="135"/>
  <c r="E16" i="135"/>
  <c r="D16" i="135"/>
  <c r="C16" i="135"/>
  <c r="B16" i="135"/>
  <c r="M15" i="135"/>
  <c r="L15" i="135"/>
  <c r="K15" i="135"/>
  <c r="J15" i="135"/>
  <c r="I15" i="135"/>
  <c r="H15" i="135"/>
  <c r="G15" i="135"/>
  <c r="F15" i="135"/>
  <c r="E15" i="135"/>
  <c r="D15" i="135"/>
  <c r="C15" i="135"/>
  <c r="B15" i="135"/>
  <c r="M14" i="135"/>
  <c r="L14" i="135"/>
  <c r="K14" i="135"/>
  <c r="J14" i="135"/>
  <c r="I14" i="135"/>
  <c r="H14" i="135"/>
  <c r="G14" i="135"/>
  <c r="F14" i="135"/>
  <c r="E14" i="135"/>
  <c r="D14" i="135"/>
  <c r="C14" i="135"/>
  <c r="B14" i="135"/>
  <c r="M13" i="135"/>
  <c r="L13" i="135"/>
  <c r="K13" i="135"/>
  <c r="J13" i="135"/>
  <c r="I13" i="135"/>
  <c r="H13" i="135"/>
  <c r="G13" i="135"/>
  <c r="F13" i="135"/>
  <c r="E13" i="135"/>
  <c r="D13" i="135"/>
  <c r="C13" i="135"/>
  <c r="B13" i="135"/>
  <c r="M12" i="135"/>
  <c r="L12" i="135"/>
  <c r="K12" i="135"/>
  <c r="J12" i="135"/>
  <c r="I12" i="135"/>
  <c r="H12" i="135"/>
  <c r="G12" i="135"/>
  <c r="F12" i="135"/>
  <c r="E12" i="135"/>
  <c r="D12" i="135"/>
  <c r="B12" i="135"/>
  <c r="M11" i="135"/>
  <c r="L11" i="135"/>
  <c r="K11" i="135"/>
  <c r="J11" i="135"/>
  <c r="I11" i="135"/>
  <c r="H11" i="135"/>
  <c r="G11" i="135"/>
  <c r="F11" i="135"/>
  <c r="E11" i="135"/>
  <c r="D11" i="135"/>
  <c r="C11" i="135"/>
  <c r="B11" i="135"/>
  <c r="M10" i="135"/>
  <c r="L10" i="135"/>
  <c r="K10" i="135"/>
  <c r="J10" i="135"/>
  <c r="I10" i="135"/>
  <c r="H10" i="135"/>
  <c r="G10" i="135"/>
  <c r="F10" i="135"/>
  <c r="E10" i="135"/>
  <c r="D10" i="135"/>
  <c r="C10" i="135"/>
  <c r="B10" i="135"/>
  <c r="E46" i="135" l="1"/>
  <c r="E34" i="135"/>
  <c r="F65" i="135"/>
  <c r="E20" i="135"/>
  <c r="E36" i="135"/>
  <c r="E40" i="135"/>
  <c r="E69" i="135"/>
  <c r="C79" i="135"/>
  <c r="C91" i="135"/>
  <c r="E22" i="135"/>
  <c r="E24" i="135"/>
  <c r="C12" i="135"/>
  <c r="D49" i="135"/>
  <c r="D57" i="135"/>
  <c r="E26" i="135"/>
  <c r="C71" i="135"/>
  <c r="C83" i="135"/>
  <c r="C95" i="135"/>
  <c r="E48" i="135"/>
  <c r="E67" i="135"/>
  <c r="E18" i="135"/>
  <c r="E42" i="135"/>
  <c r="E38" i="135"/>
  <c r="E28" i="135"/>
  <c r="F55" i="135"/>
  <c r="E61" i="135"/>
  <c r="C99" i="135"/>
  <c r="F59" i="135"/>
  <c r="E30" i="135"/>
  <c r="C75" i="135"/>
  <c r="C87" i="135"/>
  <c r="B43" i="135"/>
  <c r="F51" i="135"/>
  <c r="E32" i="135"/>
  <c r="C103" i="135"/>
  <c r="AZ1136" i="135" l="1"/>
  <c r="AX1136" i="135"/>
  <c r="AE1136" i="135"/>
  <c r="AZ1135" i="135"/>
  <c r="AX1135" i="135"/>
  <c r="D1145" i="133"/>
  <c r="AE1135" i="135"/>
  <c r="AZ1134" i="135"/>
  <c r="AX1134" i="135"/>
  <c r="AE1134" i="135"/>
  <c r="AZ1133" i="135"/>
  <c r="AX1133" i="135"/>
  <c r="AE1133" i="135"/>
  <c r="AZ1132" i="135"/>
  <c r="AX1132" i="135"/>
  <c r="AE1132" i="135"/>
  <c r="AZ1131" i="135"/>
  <c r="AX1131" i="135"/>
  <c r="D1141" i="133"/>
  <c r="AE1131" i="135"/>
  <c r="AZ1130" i="135"/>
  <c r="AX1130" i="135"/>
  <c r="AE1130" i="135"/>
  <c r="AZ1129" i="135"/>
  <c r="AX1129" i="135"/>
  <c r="AE1129" i="135"/>
  <c r="AZ1128" i="135"/>
  <c r="AX1128" i="135"/>
  <c r="AE1128" i="135"/>
  <c r="AZ1127" i="135"/>
  <c r="AX1127" i="135"/>
  <c r="AE1127" i="135"/>
  <c r="AZ1126" i="135"/>
  <c r="AX1126" i="135"/>
  <c r="AE1126" i="135"/>
  <c r="AZ1125" i="135"/>
  <c r="AX1125" i="135"/>
  <c r="AE1125" i="135"/>
  <c r="AZ1124" i="135"/>
  <c r="AX1124" i="135"/>
  <c r="AE1124" i="135"/>
  <c r="AZ1123" i="135"/>
  <c r="AX1123" i="135"/>
  <c r="D1133" i="133"/>
  <c r="AE1123" i="135"/>
  <c r="AZ1122" i="135"/>
  <c r="AX1122" i="135"/>
  <c r="AE1122" i="135"/>
  <c r="AZ1121" i="135"/>
  <c r="AX1121" i="135"/>
  <c r="AE1121" i="135"/>
  <c r="AZ1120" i="135"/>
  <c r="AX1120" i="135"/>
  <c r="AE1120" i="135"/>
  <c r="AZ1119" i="135"/>
  <c r="AX1119" i="135"/>
  <c r="D1129" i="133"/>
  <c r="AE1119" i="135"/>
  <c r="AZ1118" i="135"/>
  <c r="AX1118" i="135"/>
  <c r="D1128" i="133"/>
  <c r="AE1118" i="135"/>
  <c r="AZ1117" i="135"/>
  <c r="AX1117" i="135"/>
  <c r="AE1117" i="135"/>
  <c r="AZ1116" i="135"/>
  <c r="AX1116" i="135"/>
  <c r="AE1116" i="135"/>
  <c r="AZ1115" i="135"/>
  <c r="AX1115" i="135"/>
  <c r="AE1115" i="135"/>
  <c r="AZ1114" i="135"/>
  <c r="AX1114" i="135"/>
  <c r="AE1114" i="135"/>
  <c r="AZ1113" i="135"/>
  <c r="AX1113" i="135"/>
  <c r="AE1113" i="135"/>
  <c r="AZ1112" i="135"/>
  <c r="AX1112" i="135"/>
  <c r="AE1112" i="135"/>
  <c r="AZ1111" i="135"/>
  <c r="AX1111" i="135"/>
  <c r="AE1111" i="135"/>
  <c r="AZ1110" i="135"/>
  <c r="AX1110" i="135"/>
  <c r="AE1110" i="135"/>
  <c r="AZ1109" i="135"/>
  <c r="AX1109" i="135"/>
  <c r="AE1109" i="135"/>
  <c r="AZ1108" i="135"/>
  <c r="AX1108" i="135"/>
  <c r="AE1108" i="135"/>
  <c r="AZ1107" i="135"/>
  <c r="AX1107" i="135"/>
  <c r="AE1107" i="135"/>
  <c r="AZ1106" i="135"/>
  <c r="AX1106" i="135"/>
  <c r="AE1106" i="135"/>
  <c r="AZ1105" i="135"/>
  <c r="AX1105" i="135"/>
  <c r="D1115" i="133"/>
  <c r="AE1105" i="135"/>
  <c r="AZ1104" i="135"/>
  <c r="AX1104" i="135"/>
  <c r="AE1104" i="135"/>
  <c r="AZ1103" i="135"/>
  <c r="AX1103" i="135"/>
  <c r="AE1103" i="135"/>
  <c r="AZ1102" i="135"/>
  <c r="AX1102" i="135"/>
  <c r="AE1102" i="135"/>
  <c r="AZ1101" i="135"/>
  <c r="AX1101" i="135"/>
  <c r="D1111" i="133"/>
  <c r="AE1101" i="135"/>
  <c r="AZ1100" i="135"/>
  <c r="AX1100" i="135"/>
  <c r="D1110" i="133"/>
  <c r="AE1100" i="135"/>
  <c r="AZ1099" i="135"/>
  <c r="AX1099" i="135"/>
  <c r="D1109" i="133"/>
  <c r="AE1099" i="135"/>
  <c r="AZ1098" i="135"/>
  <c r="AX1098" i="135"/>
  <c r="AE1098" i="135"/>
  <c r="AZ1097" i="135"/>
  <c r="AX1097" i="135"/>
  <c r="AE1097" i="135"/>
  <c r="AZ1096" i="135"/>
  <c r="AX1096" i="135"/>
  <c r="AE1096" i="135"/>
  <c r="AZ1095" i="135"/>
  <c r="AX1095" i="135"/>
  <c r="D1105" i="133"/>
  <c r="AE1095" i="135"/>
  <c r="AZ1094" i="135"/>
  <c r="AX1094" i="135"/>
  <c r="AE1094" i="135"/>
  <c r="AZ1093" i="135"/>
  <c r="AX1093" i="135"/>
  <c r="D1103" i="133"/>
  <c r="AE1093" i="135"/>
  <c r="AZ1092" i="135"/>
  <c r="AX1092" i="135"/>
  <c r="D1102" i="133"/>
  <c r="AE1092" i="135"/>
  <c r="AZ1091" i="135"/>
  <c r="AX1091" i="135"/>
  <c r="AE1091" i="135"/>
  <c r="AZ1090" i="135"/>
  <c r="AX1090" i="135"/>
  <c r="AE1090" i="135"/>
  <c r="AZ1089" i="135"/>
  <c r="AX1089" i="135"/>
  <c r="AE1089" i="135"/>
  <c r="AZ1088" i="135"/>
  <c r="AX1088" i="135"/>
  <c r="AE1088" i="135"/>
  <c r="AZ1087" i="135"/>
  <c r="AX1087" i="135"/>
  <c r="D1097" i="133"/>
  <c r="AE1087" i="135"/>
  <c r="AZ1086" i="135"/>
  <c r="AX1086" i="135"/>
  <c r="AE1086" i="135"/>
  <c r="AZ1085" i="135"/>
  <c r="AX1085" i="135"/>
  <c r="D1095" i="133"/>
  <c r="AE1085" i="135"/>
  <c r="AZ1084" i="135"/>
  <c r="AX1084" i="135"/>
  <c r="AE1084" i="135"/>
  <c r="AZ1083" i="135"/>
  <c r="AX1083" i="135"/>
  <c r="D1093" i="133"/>
  <c r="AE1083" i="135"/>
  <c r="AZ1082" i="135"/>
  <c r="AX1082" i="135"/>
  <c r="AE1082" i="135"/>
  <c r="AZ1081" i="135"/>
  <c r="AX1081" i="135"/>
  <c r="D1091" i="133"/>
  <c r="AE1081" i="135"/>
  <c r="AZ1080" i="135"/>
  <c r="AX1080" i="135"/>
  <c r="AE1080" i="135"/>
  <c r="AZ1079" i="135"/>
  <c r="AX1079" i="135"/>
  <c r="D1089" i="133"/>
  <c r="AE1079" i="135"/>
  <c r="AZ1078" i="135"/>
  <c r="AX1078" i="135"/>
  <c r="AE1078" i="135"/>
  <c r="AZ1077" i="135"/>
  <c r="AX1077" i="135"/>
  <c r="AE1077" i="135"/>
  <c r="AZ1076" i="135"/>
  <c r="AX1076" i="135"/>
  <c r="AE1076" i="135"/>
  <c r="AZ1075" i="135"/>
  <c r="AX1075" i="135"/>
  <c r="D1085" i="133"/>
  <c r="AE1075" i="135"/>
  <c r="AZ1074" i="135"/>
  <c r="AX1074" i="135"/>
  <c r="D1084" i="133"/>
  <c r="AE1074" i="135"/>
  <c r="AZ1073" i="135"/>
  <c r="AX1073" i="135"/>
  <c r="AE1073" i="135"/>
  <c r="AZ1072" i="135"/>
  <c r="AX1072" i="135"/>
  <c r="AE1072" i="135"/>
  <c r="AZ1071" i="135"/>
  <c r="AX1071" i="135"/>
  <c r="AE1071" i="135"/>
  <c r="AZ1070" i="135"/>
  <c r="AX1070" i="135"/>
  <c r="AE1070" i="135"/>
  <c r="AZ1069" i="135"/>
  <c r="AX1069" i="135"/>
  <c r="AE1069" i="135"/>
  <c r="AZ1068" i="135"/>
  <c r="AX1068" i="135"/>
  <c r="AE1068" i="135"/>
  <c r="AZ1067" i="135"/>
  <c r="AX1067" i="135"/>
  <c r="D1077" i="133"/>
  <c r="AE1067" i="135"/>
  <c r="AZ1066" i="135"/>
  <c r="AX1066" i="135"/>
  <c r="D1076" i="133"/>
  <c r="AE1066" i="135"/>
  <c r="AZ1065" i="135"/>
  <c r="AX1065" i="135"/>
  <c r="AE1065" i="135"/>
  <c r="AZ1064" i="135"/>
  <c r="AX1064" i="135"/>
  <c r="AE1064" i="135"/>
  <c r="AZ1063" i="135"/>
  <c r="AX1063" i="135"/>
  <c r="AE1063" i="135"/>
  <c r="AZ1062" i="135"/>
  <c r="AX1062" i="135"/>
  <c r="AE1062" i="135"/>
  <c r="AZ1061" i="135"/>
  <c r="AX1061" i="135"/>
  <c r="D1071" i="133"/>
  <c r="AE1061" i="135"/>
  <c r="AZ1060" i="135"/>
  <c r="AX1060" i="135"/>
  <c r="AE1060" i="135"/>
  <c r="AZ1059" i="135"/>
  <c r="AX1059" i="135"/>
  <c r="AE1059" i="135"/>
  <c r="AZ1058" i="135"/>
  <c r="AX1058" i="135"/>
  <c r="AE1058" i="135"/>
  <c r="AZ1057" i="135"/>
  <c r="AX1057" i="135"/>
  <c r="D1067" i="133"/>
  <c r="AE1057" i="135"/>
  <c r="AZ1056" i="135"/>
  <c r="AX1056" i="135"/>
  <c r="AE1056" i="135"/>
  <c r="AZ1055" i="135"/>
  <c r="AX1055" i="135"/>
  <c r="AE1055" i="135"/>
  <c r="AZ1054" i="135"/>
  <c r="AX1054" i="135"/>
  <c r="AE1054" i="135"/>
  <c r="AZ1053" i="135"/>
  <c r="AX1053" i="135"/>
  <c r="D1063" i="133"/>
  <c r="AE1053" i="135"/>
  <c r="AZ1052" i="135"/>
  <c r="AX1052" i="135"/>
  <c r="AE1052" i="135"/>
  <c r="AZ1051" i="135"/>
  <c r="AX1051" i="135"/>
  <c r="AE1051" i="135"/>
  <c r="AZ1050" i="135"/>
  <c r="AX1050" i="135"/>
  <c r="AE1050" i="135"/>
  <c r="AZ1049" i="135"/>
  <c r="AX1049" i="135"/>
  <c r="D1059" i="133"/>
  <c r="AE1049" i="135"/>
  <c r="AZ1048" i="135"/>
  <c r="AX1048" i="135"/>
  <c r="D1058" i="133"/>
  <c r="AE1048" i="135"/>
  <c r="AZ1047" i="135"/>
  <c r="AX1047" i="135"/>
  <c r="AE1047" i="135"/>
  <c r="AZ1046" i="135"/>
  <c r="AX1046" i="135"/>
  <c r="AE1046" i="135"/>
  <c r="AZ1045" i="135"/>
  <c r="AX1045" i="135"/>
  <c r="AE1045" i="135"/>
  <c r="AZ1044" i="135"/>
  <c r="AX1044" i="135"/>
  <c r="AE1044" i="135"/>
  <c r="AZ1043" i="135"/>
  <c r="AX1043" i="135"/>
  <c r="AE1043" i="135"/>
  <c r="AZ1042" i="135"/>
  <c r="AX1042" i="135"/>
  <c r="AE1042" i="135"/>
  <c r="AZ1041" i="135"/>
  <c r="AX1041" i="135"/>
  <c r="D1051" i="133"/>
  <c r="AE1041" i="135"/>
  <c r="AZ1040" i="135"/>
  <c r="AX1040" i="135"/>
  <c r="AE1040" i="135"/>
  <c r="AZ1039" i="135"/>
  <c r="AX1039" i="135"/>
  <c r="D1049" i="133"/>
  <c r="AE1039" i="135"/>
  <c r="AZ1038" i="135"/>
  <c r="AX1038" i="135"/>
  <c r="AE1038" i="135"/>
  <c r="AZ1037" i="135"/>
  <c r="AX1037" i="135"/>
  <c r="AE1037" i="135"/>
  <c r="AZ1036" i="135"/>
  <c r="AX1036" i="135"/>
  <c r="AE1036" i="135"/>
  <c r="AZ1035" i="135"/>
  <c r="AX1035" i="135"/>
  <c r="D1045" i="133"/>
  <c r="AE1035" i="135"/>
  <c r="AZ1034" i="135"/>
  <c r="AX1034" i="135"/>
  <c r="AE1034" i="135"/>
  <c r="AZ1033" i="135"/>
  <c r="AX1033" i="135"/>
  <c r="AE1033" i="135"/>
  <c r="AZ1032" i="135"/>
  <c r="AX1032" i="135"/>
  <c r="AE1032" i="135"/>
  <c r="AZ1031" i="135"/>
  <c r="AX1031" i="135"/>
  <c r="AE1031" i="135"/>
  <c r="AZ1030" i="135"/>
  <c r="AX1030" i="135"/>
  <c r="AE1030" i="135"/>
  <c r="AZ1029" i="135"/>
  <c r="AX1029" i="135"/>
  <c r="AE1029" i="135"/>
  <c r="AZ1028" i="135"/>
  <c r="AX1028" i="135"/>
  <c r="AE1028" i="135"/>
  <c r="AZ1027" i="135"/>
  <c r="AX1027" i="135"/>
  <c r="D1037" i="133"/>
  <c r="AE1027" i="135"/>
  <c r="AZ1026" i="135"/>
  <c r="AX1026" i="135"/>
  <c r="AE1026" i="135"/>
  <c r="AZ1025" i="135"/>
  <c r="AX1025" i="135"/>
  <c r="AE1025" i="135"/>
  <c r="AZ1024" i="135"/>
  <c r="AX1024" i="135"/>
  <c r="AE1024" i="135"/>
  <c r="AZ1023" i="135"/>
  <c r="AX1023" i="135"/>
  <c r="D1033" i="133"/>
  <c r="AE1023" i="135"/>
  <c r="AZ1022" i="135"/>
  <c r="AX1022" i="135"/>
  <c r="D1032" i="133"/>
  <c r="AE1022" i="135"/>
  <c r="AZ1021" i="135"/>
  <c r="AX1021" i="135"/>
  <c r="D1031" i="133"/>
  <c r="AE1021" i="135"/>
  <c r="AZ1020" i="135"/>
  <c r="AX1020" i="135"/>
  <c r="AE1020" i="135"/>
  <c r="AZ1019" i="135"/>
  <c r="AX1019" i="135"/>
  <c r="AE1019" i="135"/>
  <c r="AZ1018" i="135"/>
  <c r="AX1018" i="135"/>
  <c r="AE1018" i="135"/>
  <c r="AZ1017" i="135"/>
  <c r="AX1017" i="135"/>
  <c r="AE1017" i="135"/>
  <c r="AZ1016" i="135"/>
  <c r="AX1016" i="135"/>
  <c r="AE1016" i="135"/>
  <c r="AZ1015" i="135"/>
  <c r="AX1015" i="135"/>
  <c r="AE1015" i="135"/>
  <c r="AZ1014" i="135"/>
  <c r="AX1014" i="135"/>
  <c r="AE1014" i="135"/>
  <c r="AZ1013" i="135"/>
  <c r="AX1013" i="135"/>
  <c r="D1023" i="133"/>
  <c r="AE1013" i="135"/>
  <c r="AZ1012" i="135"/>
  <c r="AX1012" i="135"/>
  <c r="AE1012" i="135"/>
  <c r="AZ1011" i="135"/>
  <c r="AX1011" i="135"/>
  <c r="AE1011" i="135"/>
  <c r="AZ1010" i="135"/>
  <c r="AX1010" i="135"/>
  <c r="AE1010" i="135"/>
  <c r="AZ1009" i="135"/>
  <c r="AX1009" i="135"/>
  <c r="D1019" i="133"/>
  <c r="AE1009" i="135"/>
  <c r="AZ1008" i="135"/>
  <c r="AX1008" i="135"/>
  <c r="AE1008" i="135"/>
  <c r="AZ1007" i="135"/>
  <c r="AX1007" i="135"/>
  <c r="D1017" i="133"/>
  <c r="AE1007" i="135"/>
  <c r="AZ1006" i="135"/>
  <c r="AX1006" i="135"/>
  <c r="AE1006" i="135"/>
  <c r="AZ1005" i="135"/>
  <c r="AX1005" i="135"/>
  <c r="AE1005" i="135"/>
  <c r="AZ1004" i="135"/>
  <c r="AX1004" i="135"/>
  <c r="D1014" i="133"/>
  <c r="AE1004" i="135"/>
  <c r="AZ1003" i="135"/>
  <c r="AX1003" i="135"/>
  <c r="AE1003" i="135"/>
  <c r="AZ1002" i="135"/>
  <c r="AX1002" i="135"/>
  <c r="AE1002" i="135"/>
  <c r="AZ1001" i="135"/>
  <c r="AX1001" i="135"/>
  <c r="AE1001" i="135"/>
  <c r="AZ1000" i="135"/>
  <c r="AX1000" i="135"/>
  <c r="AE1000" i="135"/>
  <c r="AZ999" i="135"/>
  <c r="AX999" i="135"/>
  <c r="AE999" i="135"/>
  <c r="AZ998" i="135"/>
  <c r="AX998" i="135"/>
  <c r="AE998" i="135"/>
  <c r="AZ997" i="135"/>
  <c r="AX997" i="135"/>
  <c r="D1007" i="133"/>
  <c r="AE997" i="135"/>
  <c r="AZ996" i="135"/>
  <c r="AX996" i="135"/>
  <c r="D1006" i="133"/>
  <c r="AE996" i="135"/>
  <c r="AZ995" i="135"/>
  <c r="AX995" i="135"/>
  <c r="AE995" i="135"/>
  <c r="AZ994" i="135"/>
  <c r="AX994" i="135"/>
  <c r="AE994" i="135"/>
  <c r="AZ993" i="135"/>
  <c r="AX993" i="135"/>
  <c r="D1003" i="133"/>
  <c r="AE993" i="135"/>
  <c r="AZ992" i="135"/>
  <c r="AX992" i="135"/>
  <c r="AE992" i="135"/>
  <c r="AZ991" i="135"/>
  <c r="AX991" i="135"/>
  <c r="D1001" i="133"/>
  <c r="AE991" i="135"/>
  <c r="AZ990" i="135"/>
  <c r="AX990" i="135"/>
  <c r="AE990" i="135"/>
  <c r="AZ989" i="135"/>
  <c r="AX989" i="135"/>
  <c r="AE989" i="135"/>
  <c r="AZ988" i="135"/>
  <c r="AX988" i="135"/>
  <c r="AE988" i="135"/>
  <c r="AZ987" i="135"/>
  <c r="AX987" i="135"/>
  <c r="D997" i="133"/>
  <c r="AE987" i="135"/>
  <c r="AZ986" i="135"/>
  <c r="AX986" i="135"/>
  <c r="AE986" i="135"/>
  <c r="AZ985" i="135"/>
  <c r="AX985" i="135"/>
  <c r="D995" i="133"/>
  <c r="AE985" i="135"/>
  <c r="AZ984" i="135"/>
  <c r="AX984" i="135"/>
  <c r="AE984" i="135"/>
  <c r="AZ983" i="135"/>
  <c r="AX983" i="135"/>
  <c r="D993" i="133"/>
  <c r="AE983" i="135"/>
  <c r="AZ982" i="135"/>
  <c r="AX982" i="135"/>
  <c r="AE982" i="135"/>
  <c r="AZ981" i="135"/>
  <c r="AX981" i="135"/>
  <c r="AE981" i="135"/>
  <c r="AZ980" i="135"/>
  <c r="AX980" i="135"/>
  <c r="AE980" i="135"/>
  <c r="AZ979" i="135"/>
  <c r="AX979" i="135"/>
  <c r="D989" i="133"/>
  <c r="AE979" i="135"/>
  <c r="AZ978" i="135"/>
  <c r="AX978" i="135"/>
  <c r="D988" i="133"/>
  <c r="AE978" i="135"/>
  <c r="AZ977" i="135"/>
  <c r="AX977" i="135"/>
  <c r="AE977" i="135"/>
  <c r="AZ976" i="135"/>
  <c r="AX976" i="135"/>
  <c r="AE976" i="135"/>
  <c r="AZ975" i="135"/>
  <c r="AX975" i="135"/>
  <c r="AE975" i="135"/>
  <c r="AZ974" i="135"/>
  <c r="AX974" i="135"/>
  <c r="AE974" i="135"/>
  <c r="AZ973" i="135"/>
  <c r="AX973" i="135"/>
  <c r="D983" i="133"/>
  <c r="AE973" i="135"/>
  <c r="AZ972" i="135"/>
  <c r="AX972" i="135"/>
  <c r="AE972" i="135"/>
  <c r="AZ971" i="135"/>
  <c r="AX971" i="135"/>
  <c r="D981" i="133"/>
  <c r="AE971" i="135"/>
  <c r="AZ970" i="135"/>
  <c r="AX970" i="135"/>
  <c r="D980" i="133"/>
  <c r="AE970" i="135"/>
  <c r="AZ969" i="135"/>
  <c r="AX969" i="135"/>
  <c r="AE969" i="135"/>
  <c r="AZ968" i="135"/>
  <c r="AX968" i="135"/>
  <c r="AE968" i="135"/>
  <c r="AZ967" i="135"/>
  <c r="AX967" i="135"/>
  <c r="D977" i="133"/>
  <c r="AE967" i="135"/>
  <c r="AZ966" i="135"/>
  <c r="AX966" i="135"/>
  <c r="D976" i="133"/>
  <c r="AE966" i="135"/>
  <c r="AZ965" i="135"/>
  <c r="AX965" i="135"/>
  <c r="D975" i="133"/>
  <c r="AE965" i="135"/>
  <c r="AZ964" i="135"/>
  <c r="AX964" i="135"/>
  <c r="AE964" i="135"/>
  <c r="AZ963" i="135"/>
  <c r="AX963" i="135"/>
  <c r="AE963" i="135"/>
  <c r="AZ962" i="135"/>
  <c r="AX962" i="135"/>
  <c r="AE962" i="135"/>
  <c r="AZ961" i="135"/>
  <c r="AX961" i="135"/>
  <c r="AE961" i="135"/>
  <c r="AZ960" i="135"/>
  <c r="AX960" i="135"/>
  <c r="AE960" i="135"/>
  <c r="AZ959" i="135"/>
  <c r="AX959" i="135"/>
  <c r="AE959" i="135"/>
  <c r="AZ958" i="135"/>
  <c r="AX958" i="135"/>
  <c r="D968" i="133"/>
  <c r="AE958" i="135"/>
  <c r="AZ957" i="135"/>
  <c r="AX957" i="135"/>
  <c r="D967" i="133"/>
  <c r="AE957" i="135"/>
  <c r="AZ956" i="135"/>
  <c r="AX956" i="135"/>
  <c r="AE956" i="135"/>
  <c r="AZ955" i="135"/>
  <c r="AX955" i="135"/>
  <c r="AE955" i="135"/>
  <c r="AZ954" i="135"/>
  <c r="AX954" i="135"/>
  <c r="AE954" i="135"/>
  <c r="AZ953" i="135"/>
  <c r="AX953" i="135"/>
  <c r="D963" i="133"/>
  <c r="AE953" i="135"/>
  <c r="AZ952" i="135"/>
  <c r="AX952" i="135"/>
  <c r="D962" i="133"/>
  <c r="AE952" i="135"/>
  <c r="AZ951" i="135"/>
  <c r="AX951" i="135"/>
  <c r="AE951" i="135"/>
  <c r="AZ950" i="135"/>
  <c r="AX950" i="135"/>
  <c r="AE950" i="135"/>
  <c r="AZ949" i="135"/>
  <c r="AX949" i="135"/>
  <c r="D959" i="133"/>
  <c r="AE949" i="135"/>
  <c r="AZ948" i="135"/>
  <c r="AX948" i="135"/>
  <c r="AE948" i="135"/>
  <c r="AZ947" i="135"/>
  <c r="AX947" i="135"/>
  <c r="AE947" i="135"/>
  <c r="AZ946" i="135"/>
  <c r="AX946" i="135"/>
  <c r="AE946" i="135"/>
  <c r="AZ945" i="135"/>
  <c r="AX945" i="135"/>
  <c r="D955" i="133"/>
  <c r="AE945" i="135"/>
  <c r="AZ944" i="135"/>
  <c r="AX944" i="135"/>
  <c r="AE944" i="135"/>
  <c r="AZ943" i="135"/>
  <c r="AX943" i="135"/>
  <c r="AE943" i="135"/>
  <c r="AZ942" i="135"/>
  <c r="AX942" i="135"/>
  <c r="AE942" i="135"/>
  <c r="AZ941" i="135"/>
  <c r="AX941" i="135"/>
  <c r="AE941" i="135"/>
  <c r="AZ940" i="135"/>
  <c r="AX940" i="135"/>
  <c r="D950" i="133"/>
  <c r="AE940" i="135"/>
  <c r="AZ939" i="135"/>
  <c r="AX939" i="135"/>
  <c r="D949" i="133"/>
  <c r="AE939" i="135"/>
  <c r="AZ938" i="135"/>
  <c r="AX938" i="135"/>
  <c r="AE938" i="135"/>
  <c r="AZ937" i="135"/>
  <c r="AX937" i="135"/>
  <c r="AE937" i="135"/>
  <c r="AZ936" i="135"/>
  <c r="AX936" i="135"/>
  <c r="AE936" i="135"/>
  <c r="AZ935" i="135"/>
  <c r="AX935" i="135"/>
  <c r="AE935" i="135"/>
  <c r="AZ934" i="135"/>
  <c r="AX934" i="135"/>
  <c r="AE934" i="135"/>
  <c r="AZ933" i="135"/>
  <c r="AX933" i="135"/>
  <c r="AE933" i="135"/>
  <c r="AZ932" i="135"/>
  <c r="AX932" i="135"/>
  <c r="AE932" i="135"/>
  <c r="AZ931" i="135"/>
  <c r="AX931" i="135"/>
  <c r="AE931" i="135"/>
  <c r="AZ930" i="135"/>
  <c r="AX930" i="135"/>
  <c r="AE930" i="135"/>
  <c r="AZ929" i="135"/>
  <c r="AX929" i="135"/>
  <c r="AE929" i="135"/>
  <c r="AZ928" i="135"/>
  <c r="AX928" i="135"/>
  <c r="AE928" i="135"/>
  <c r="AZ927" i="135"/>
  <c r="AX927" i="135"/>
  <c r="D937" i="133"/>
  <c r="AE927" i="135"/>
  <c r="AZ926" i="135"/>
  <c r="AX926" i="135"/>
  <c r="D936" i="133"/>
  <c r="AE926" i="135"/>
  <c r="AZ925" i="135"/>
  <c r="AX925" i="135"/>
  <c r="D935" i="133"/>
  <c r="AE925" i="135"/>
  <c r="AZ924" i="135"/>
  <c r="AX924" i="135"/>
  <c r="AE924" i="135"/>
  <c r="AZ923" i="135"/>
  <c r="AX923" i="135"/>
  <c r="AE923" i="135"/>
  <c r="AZ922" i="135"/>
  <c r="AX922" i="135"/>
  <c r="AE922" i="135"/>
  <c r="AZ921" i="135"/>
  <c r="AX921" i="135"/>
  <c r="AE921" i="135"/>
  <c r="AZ920" i="135"/>
  <c r="AX920" i="135"/>
  <c r="AE920" i="135"/>
  <c r="AZ919" i="135"/>
  <c r="AX919" i="135"/>
  <c r="AE919" i="135"/>
  <c r="AZ918" i="135"/>
  <c r="AX918" i="135"/>
  <c r="AE918" i="135"/>
  <c r="AZ917" i="135"/>
  <c r="AX917" i="135"/>
  <c r="AE917" i="135"/>
  <c r="AZ916" i="135"/>
  <c r="AX916" i="135"/>
  <c r="AE916" i="135"/>
  <c r="AZ915" i="135"/>
  <c r="AX915" i="135"/>
  <c r="AE915" i="135"/>
  <c r="AZ914" i="135"/>
  <c r="AX914" i="135"/>
  <c r="D924" i="133"/>
  <c r="AE914" i="135"/>
  <c r="AZ913" i="135"/>
  <c r="AX913" i="135"/>
  <c r="D923" i="133"/>
  <c r="AE913" i="135"/>
  <c r="AZ912" i="135"/>
  <c r="AX912" i="135"/>
  <c r="AE912" i="135"/>
  <c r="AZ911" i="135"/>
  <c r="AX911" i="135"/>
  <c r="AE911" i="135"/>
  <c r="AZ910" i="135"/>
  <c r="AX910" i="135"/>
  <c r="D920" i="133"/>
  <c r="AE910" i="135"/>
  <c r="AZ909" i="135"/>
  <c r="AX909" i="135"/>
  <c r="AE909" i="135"/>
  <c r="AZ908" i="135"/>
  <c r="AX908" i="135"/>
  <c r="D918" i="133"/>
  <c r="AE908" i="135"/>
  <c r="AZ907" i="135"/>
  <c r="AX907" i="135"/>
  <c r="AE907" i="135"/>
  <c r="AZ906" i="135"/>
  <c r="AX906" i="135"/>
  <c r="AE906" i="135"/>
  <c r="AZ905" i="135"/>
  <c r="AX905" i="135"/>
  <c r="AE905" i="135"/>
  <c r="AZ904" i="135"/>
  <c r="AX904" i="135"/>
  <c r="D914" i="133"/>
  <c r="AE904" i="135"/>
  <c r="AZ903" i="135"/>
  <c r="AX903" i="135"/>
  <c r="AE903" i="135"/>
  <c r="AZ902" i="135"/>
  <c r="AX902" i="135"/>
  <c r="AE902" i="135"/>
  <c r="AZ901" i="135"/>
  <c r="AX901" i="135"/>
  <c r="D911" i="133"/>
  <c r="AE901" i="135"/>
  <c r="AZ900" i="135"/>
  <c r="AX900" i="135"/>
  <c r="D910" i="133"/>
  <c r="AE900" i="135"/>
  <c r="AZ899" i="135"/>
  <c r="AX899" i="135"/>
  <c r="AE899" i="135"/>
  <c r="AZ898" i="135"/>
  <c r="AX898" i="135"/>
  <c r="D908" i="133"/>
  <c r="AE898" i="135"/>
  <c r="AZ897" i="135"/>
  <c r="AX897" i="135"/>
  <c r="AE897" i="135"/>
  <c r="AZ896" i="135"/>
  <c r="AX896" i="135"/>
  <c r="D906" i="133"/>
  <c r="AE896" i="135"/>
  <c r="AZ895" i="135"/>
  <c r="AX895" i="135"/>
  <c r="D905" i="133"/>
  <c r="AE895" i="135"/>
  <c r="AZ894" i="135"/>
  <c r="AX894" i="135"/>
  <c r="D904" i="133"/>
  <c r="AE894" i="135"/>
  <c r="AZ893" i="135"/>
  <c r="AX893" i="135"/>
  <c r="AE893" i="135"/>
  <c r="AZ892" i="135"/>
  <c r="AX892" i="135"/>
  <c r="AE892" i="135"/>
  <c r="AZ891" i="135"/>
  <c r="AX891" i="135"/>
  <c r="AE891" i="135"/>
  <c r="AZ890" i="135"/>
  <c r="AX890" i="135"/>
  <c r="AE890" i="135"/>
  <c r="AZ889" i="135"/>
  <c r="AX889" i="135"/>
  <c r="AE889" i="135"/>
  <c r="AZ888" i="135"/>
  <c r="AX888" i="135"/>
  <c r="D898" i="133"/>
  <c r="AE888" i="135"/>
  <c r="AZ887" i="135"/>
  <c r="AX887" i="135"/>
  <c r="D897" i="133"/>
  <c r="AE887" i="135"/>
  <c r="AZ886" i="135"/>
  <c r="AX886" i="135"/>
  <c r="AE886" i="135"/>
  <c r="AZ885" i="135"/>
  <c r="AX885" i="135"/>
  <c r="AE885" i="135"/>
  <c r="AZ884" i="135"/>
  <c r="AX884" i="135"/>
  <c r="AE884" i="135"/>
  <c r="AZ883" i="135"/>
  <c r="AX883" i="135"/>
  <c r="D893" i="133"/>
  <c r="AE883" i="135"/>
  <c r="AZ882" i="135"/>
  <c r="AX882" i="135"/>
  <c r="D892" i="133"/>
  <c r="AE882" i="135"/>
  <c r="AZ881" i="135"/>
  <c r="AX881" i="135"/>
  <c r="AE881" i="135"/>
  <c r="AZ880" i="135"/>
  <c r="AX880" i="135"/>
  <c r="D890" i="133"/>
  <c r="AE880" i="135"/>
  <c r="AZ879" i="135"/>
  <c r="AX879" i="135"/>
  <c r="AE879" i="135"/>
  <c r="AZ878" i="135"/>
  <c r="AX878" i="135"/>
  <c r="D888" i="133"/>
  <c r="AE878" i="135"/>
  <c r="AZ877" i="135"/>
  <c r="AX877" i="135"/>
  <c r="AE877" i="135"/>
  <c r="AZ876" i="135"/>
  <c r="AX876" i="135"/>
  <c r="AE876" i="135"/>
  <c r="AZ875" i="135"/>
  <c r="AX875" i="135"/>
  <c r="D885" i="133"/>
  <c r="AE875" i="135"/>
  <c r="AZ874" i="135"/>
  <c r="AX874" i="135"/>
  <c r="D884" i="133"/>
  <c r="AE874" i="135"/>
  <c r="AZ873" i="135"/>
  <c r="AX873" i="135"/>
  <c r="AE873" i="135"/>
  <c r="AZ872" i="135"/>
  <c r="AX872" i="135"/>
  <c r="AE872" i="135"/>
  <c r="AZ871" i="135"/>
  <c r="AX871" i="135"/>
  <c r="AE871" i="135"/>
  <c r="AZ870" i="135"/>
  <c r="AX870" i="135"/>
  <c r="D880" i="133"/>
  <c r="AE870" i="135"/>
  <c r="AZ869" i="135"/>
  <c r="AX869" i="135"/>
  <c r="D879" i="133"/>
  <c r="AE869" i="135"/>
  <c r="AZ868" i="135"/>
  <c r="AX868" i="135"/>
  <c r="AE868" i="135"/>
  <c r="AZ867" i="135"/>
  <c r="AX867" i="135"/>
  <c r="AE867" i="135"/>
  <c r="AZ866" i="135"/>
  <c r="AX866" i="135"/>
  <c r="AE866" i="135"/>
  <c r="AZ865" i="135"/>
  <c r="AX865" i="135"/>
  <c r="AE865" i="135"/>
  <c r="AZ864" i="135"/>
  <c r="AX864" i="135"/>
  <c r="AE864" i="135"/>
  <c r="AZ863" i="135"/>
  <c r="AX863" i="135"/>
  <c r="AE863" i="135"/>
  <c r="AZ862" i="135"/>
  <c r="AX862" i="135"/>
  <c r="D872" i="133"/>
  <c r="AE862" i="135"/>
  <c r="AZ861" i="135"/>
  <c r="AX861" i="135"/>
  <c r="D871" i="133"/>
  <c r="AE861" i="135"/>
  <c r="AZ860" i="135"/>
  <c r="AX860" i="135"/>
  <c r="D870" i="133"/>
  <c r="AE860" i="135"/>
  <c r="AZ859" i="135"/>
  <c r="AX859" i="135"/>
  <c r="AE859" i="135"/>
  <c r="AZ858" i="135"/>
  <c r="AX858" i="135"/>
  <c r="D868" i="133"/>
  <c r="AE858" i="135"/>
  <c r="AZ857" i="135"/>
  <c r="AX857" i="135"/>
  <c r="D867" i="133"/>
  <c r="AE857" i="135"/>
  <c r="AZ856" i="135"/>
  <c r="AX856" i="135"/>
  <c r="D866" i="133"/>
  <c r="AE856" i="135"/>
  <c r="AZ855" i="135"/>
  <c r="AX855" i="135"/>
  <c r="AE855" i="135"/>
  <c r="AZ854" i="135"/>
  <c r="AX854" i="135"/>
  <c r="D864" i="133"/>
  <c r="AE854" i="135"/>
  <c r="AZ853" i="135"/>
  <c r="AX853" i="135"/>
  <c r="AE853" i="135"/>
  <c r="AZ852" i="135"/>
  <c r="AX852" i="135"/>
  <c r="D862" i="133"/>
  <c r="AE852" i="135"/>
  <c r="AZ851" i="135"/>
  <c r="AX851" i="135"/>
  <c r="AE851" i="135"/>
  <c r="AZ850" i="135"/>
  <c r="AX850" i="135"/>
  <c r="AE850" i="135"/>
  <c r="AZ849" i="135"/>
  <c r="AX849" i="135"/>
  <c r="D859" i="133"/>
  <c r="AE849" i="135"/>
  <c r="AZ848" i="135"/>
  <c r="AX848" i="135"/>
  <c r="D858" i="133"/>
  <c r="AE848" i="135"/>
  <c r="AZ847" i="135"/>
  <c r="AX847" i="135"/>
  <c r="AE847" i="135"/>
  <c r="AZ846" i="135"/>
  <c r="AX846" i="135"/>
  <c r="D856" i="133"/>
  <c r="AE846" i="135"/>
  <c r="AZ845" i="135"/>
  <c r="AX845" i="135"/>
  <c r="AE845" i="135"/>
  <c r="AZ844" i="135"/>
  <c r="AX844" i="135"/>
  <c r="D854" i="133"/>
  <c r="AE844" i="135"/>
  <c r="AZ843" i="135"/>
  <c r="AX843" i="135"/>
  <c r="D853" i="133"/>
  <c r="AE843" i="135"/>
  <c r="AZ842" i="135"/>
  <c r="AX842" i="135"/>
  <c r="AE842" i="135"/>
  <c r="AZ841" i="135"/>
  <c r="AX841" i="135"/>
  <c r="AE841" i="135"/>
  <c r="AZ840" i="135"/>
  <c r="AX840" i="135"/>
  <c r="AE840" i="135"/>
  <c r="AZ839" i="135"/>
  <c r="AX839" i="135"/>
  <c r="AE839" i="135"/>
  <c r="AZ838" i="135"/>
  <c r="AX838" i="135"/>
  <c r="D848" i="133"/>
  <c r="AE838" i="135"/>
  <c r="AZ837" i="135"/>
  <c r="AX837" i="135"/>
  <c r="AE837" i="135"/>
  <c r="AZ836" i="135"/>
  <c r="AX836" i="135"/>
  <c r="AE836" i="135"/>
  <c r="AZ835" i="135"/>
  <c r="AX835" i="135"/>
  <c r="AE835" i="135"/>
  <c r="AZ834" i="135"/>
  <c r="AX834" i="135"/>
  <c r="D844" i="133"/>
  <c r="AE834" i="135"/>
  <c r="AZ833" i="135"/>
  <c r="AX833" i="135"/>
  <c r="AE833" i="135"/>
  <c r="AZ832" i="135"/>
  <c r="AX832" i="135"/>
  <c r="D842" i="133"/>
  <c r="AE832" i="135"/>
  <c r="AZ831" i="135"/>
  <c r="AX831" i="135"/>
  <c r="AE831" i="135"/>
  <c r="AZ830" i="135"/>
  <c r="AX830" i="135"/>
  <c r="D840" i="133"/>
  <c r="AE830" i="135"/>
  <c r="AZ829" i="135"/>
  <c r="AX829" i="135"/>
  <c r="AE829" i="135"/>
  <c r="AZ828" i="135"/>
  <c r="AX828" i="135"/>
  <c r="AE828" i="135"/>
  <c r="AZ827" i="135"/>
  <c r="AX827" i="135"/>
  <c r="AE827" i="135"/>
  <c r="AZ826" i="135"/>
  <c r="AX826" i="135"/>
  <c r="D836" i="133"/>
  <c r="AE826" i="135"/>
  <c r="AZ825" i="135"/>
  <c r="AX825" i="135"/>
  <c r="AE825" i="135"/>
  <c r="AZ824" i="135"/>
  <c r="AX824" i="135"/>
  <c r="AE824" i="135"/>
  <c r="AZ823" i="135"/>
  <c r="AX823" i="135"/>
  <c r="AE823" i="135"/>
  <c r="AZ822" i="135"/>
  <c r="AX822" i="135"/>
  <c r="AE822" i="135"/>
  <c r="AZ821" i="135"/>
  <c r="AX821" i="135"/>
  <c r="AE821" i="135"/>
  <c r="AZ820" i="135"/>
  <c r="AX820" i="135"/>
  <c r="D830" i="133"/>
  <c r="AE820" i="135"/>
  <c r="AZ819" i="135"/>
  <c r="AX819" i="135"/>
  <c r="AE819" i="135"/>
  <c r="AZ818" i="135"/>
  <c r="AX818" i="135"/>
  <c r="D828" i="133"/>
  <c r="AE818" i="135"/>
  <c r="AZ817" i="135"/>
  <c r="AX817" i="135"/>
  <c r="D827" i="133"/>
  <c r="AE817" i="135"/>
  <c r="AZ816" i="135"/>
  <c r="AX816" i="135"/>
  <c r="D826" i="133"/>
  <c r="AE816" i="135"/>
  <c r="AZ815" i="135"/>
  <c r="AX815" i="135"/>
  <c r="AE815" i="135"/>
  <c r="AZ814" i="135"/>
  <c r="AX814" i="135"/>
  <c r="AE814" i="135"/>
  <c r="AZ813" i="135"/>
  <c r="AX813" i="135"/>
  <c r="AE813" i="135"/>
  <c r="AZ812" i="135"/>
  <c r="AX812" i="135"/>
  <c r="D822" i="133"/>
  <c r="AE812" i="135"/>
  <c r="AZ811" i="135"/>
  <c r="AX811" i="135"/>
  <c r="AE811" i="135"/>
  <c r="AZ810" i="135"/>
  <c r="AX810" i="135"/>
  <c r="AE810" i="135"/>
  <c r="AZ809" i="135"/>
  <c r="AX809" i="135"/>
  <c r="AE809" i="135"/>
  <c r="AZ808" i="135"/>
  <c r="AX808" i="135"/>
  <c r="AE808" i="135"/>
  <c r="AZ807" i="135"/>
  <c r="AX807" i="135"/>
  <c r="AE807" i="135"/>
  <c r="AZ806" i="135"/>
  <c r="AX806" i="135"/>
  <c r="AE806" i="135"/>
  <c r="AZ805" i="135"/>
  <c r="AX805" i="135"/>
  <c r="AE805" i="135"/>
  <c r="AZ804" i="135"/>
  <c r="AX804" i="135"/>
  <c r="D814" i="133"/>
  <c r="AE804" i="135"/>
  <c r="AZ803" i="135"/>
  <c r="AX803" i="135"/>
  <c r="AE803" i="135"/>
  <c r="AZ802" i="135"/>
  <c r="AX802" i="135"/>
  <c r="D812" i="133"/>
  <c r="AE802" i="135"/>
  <c r="AZ801" i="135"/>
  <c r="AX801" i="135"/>
  <c r="AE801" i="135"/>
  <c r="AZ800" i="135"/>
  <c r="AX800" i="135"/>
  <c r="D810" i="133"/>
  <c r="AE800" i="135"/>
  <c r="AZ799" i="135"/>
  <c r="AX799" i="135"/>
  <c r="D809" i="133"/>
  <c r="AE799" i="135"/>
  <c r="AZ798" i="135"/>
  <c r="AX798" i="135"/>
  <c r="D808" i="133"/>
  <c r="AE798" i="135"/>
  <c r="AZ797" i="135"/>
  <c r="AX797" i="135"/>
  <c r="AE797" i="135"/>
  <c r="AZ796" i="135"/>
  <c r="AX796" i="135"/>
  <c r="AE796" i="135"/>
  <c r="AZ795" i="135"/>
  <c r="AX795" i="135"/>
  <c r="AE795" i="135"/>
  <c r="AZ794" i="135"/>
  <c r="AX794" i="135"/>
  <c r="AE794" i="135"/>
  <c r="AZ793" i="135"/>
  <c r="AX793" i="135"/>
  <c r="AE793" i="135"/>
  <c r="AZ792" i="135"/>
  <c r="AX792" i="135"/>
  <c r="D802" i="133"/>
  <c r="AE792" i="135"/>
  <c r="AZ791" i="135"/>
  <c r="AX791" i="135"/>
  <c r="D801" i="133"/>
  <c r="AE791" i="135"/>
  <c r="AZ790" i="135"/>
  <c r="AX790" i="135"/>
  <c r="AE790" i="135"/>
  <c r="AZ789" i="135"/>
  <c r="AX789" i="135"/>
  <c r="AE789" i="135"/>
  <c r="AZ788" i="135"/>
  <c r="AX788" i="135"/>
  <c r="D798" i="133"/>
  <c r="AE788" i="135"/>
  <c r="AZ787" i="135"/>
  <c r="AX787" i="135"/>
  <c r="AE787" i="135"/>
  <c r="AZ786" i="135"/>
  <c r="AX786" i="135"/>
  <c r="D796" i="133"/>
  <c r="AE786" i="135"/>
  <c r="AZ785" i="135"/>
  <c r="AX785" i="135"/>
  <c r="AE785" i="135"/>
  <c r="AZ784" i="135"/>
  <c r="AX784" i="135"/>
  <c r="AE784" i="135"/>
  <c r="AZ783" i="135"/>
  <c r="AX783" i="135"/>
  <c r="AE783" i="135"/>
  <c r="AZ782" i="135"/>
  <c r="AX782" i="135"/>
  <c r="D792" i="133"/>
  <c r="AE782" i="135"/>
  <c r="AZ781" i="135"/>
  <c r="AX781" i="135"/>
  <c r="AE781" i="135"/>
  <c r="AZ780" i="135"/>
  <c r="AX780" i="135"/>
  <c r="D790" i="133"/>
  <c r="AE780" i="135"/>
  <c r="AZ779" i="135"/>
  <c r="AX779" i="135"/>
  <c r="AE779" i="135"/>
  <c r="AZ778" i="135"/>
  <c r="AX778" i="135"/>
  <c r="D788" i="133"/>
  <c r="AE778" i="135"/>
  <c r="AZ777" i="135"/>
  <c r="AX777" i="135"/>
  <c r="AE777" i="135"/>
  <c r="AZ776" i="135"/>
  <c r="AX776" i="135"/>
  <c r="AE776" i="135"/>
  <c r="AZ775" i="135"/>
  <c r="AX775" i="135"/>
  <c r="AE775" i="135"/>
  <c r="AZ774" i="135"/>
  <c r="AX774" i="135"/>
  <c r="D784" i="133"/>
  <c r="AE774" i="135"/>
  <c r="AZ773" i="135"/>
  <c r="AX773" i="135"/>
  <c r="D783" i="133"/>
  <c r="AE773" i="135"/>
  <c r="AZ772" i="135"/>
  <c r="AX772" i="135"/>
  <c r="AE772" i="135"/>
  <c r="AZ771" i="135"/>
  <c r="AX771" i="135"/>
  <c r="AE771" i="135"/>
  <c r="AZ770" i="135"/>
  <c r="AX770" i="135"/>
  <c r="AE770" i="135"/>
  <c r="AZ769" i="135"/>
  <c r="AX769" i="135"/>
  <c r="AE769" i="135"/>
  <c r="AZ768" i="135"/>
  <c r="AX768" i="135"/>
  <c r="AE768" i="135"/>
  <c r="AZ767" i="135"/>
  <c r="AX767" i="135"/>
  <c r="AE767" i="135"/>
  <c r="AZ766" i="135"/>
  <c r="AX766" i="135"/>
  <c r="D776" i="133"/>
  <c r="AE766" i="135"/>
  <c r="AZ765" i="135"/>
  <c r="AX765" i="135"/>
  <c r="D775" i="133"/>
  <c r="AE765" i="135"/>
  <c r="AZ764" i="135"/>
  <c r="AX764" i="135"/>
  <c r="AE764" i="135"/>
  <c r="AZ763" i="135"/>
  <c r="AX763" i="135"/>
  <c r="AE763" i="135"/>
  <c r="AZ762" i="135"/>
  <c r="AX762" i="135"/>
  <c r="D772" i="133"/>
  <c r="AE762" i="135"/>
  <c r="AZ761" i="135"/>
  <c r="AX761" i="135"/>
  <c r="AE761" i="135"/>
  <c r="AZ760" i="135"/>
  <c r="AX760" i="135"/>
  <c r="D770" i="133"/>
  <c r="AE760" i="135"/>
  <c r="AZ759" i="135"/>
  <c r="AX759" i="135"/>
  <c r="AE759" i="135"/>
  <c r="AZ758" i="135"/>
  <c r="AX758" i="135"/>
  <c r="D768" i="133"/>
  <c r="AE758" i="135"/>
  <c r="AZ757" i="135"/>
  <c r="AX757" i="135"/>
  <c r="AE757" i="135"/>
  <c r="AZ756" i="135"/>
  <c r="AX756" i="135"/>
  <c r="AE756" i="135"/>
  <c r="AZ755" i="135"/>
  <c r="AX755" i="135"/>
  <c r="AE755" i="135"/>
  <c r="AZ754" i="135"/>
  <c r="AX754" i="135"/>
  <c r="AE754" i="135"/>
  <c r="AZ753" i="135"/>
  <c r="AX753" i="135"/>
  <c r="AE753" i="135"/>
  <c r="AZ752" i="135"/>
  <c r="AX752" i="135"/>
  <c r="AE752" i="135"/>
  <c r="AZ751" i="135"/>
  <c r="AX751" i="135"/>
  <c r="AE751" i="135"/>
  <c r="AZ750" i="135"/>
  <c r="AX750" i="135"/>
  <c r="AE750" i="135"/>
  <c r="AZ749" i="135"/>
  <c r="AX749" i="135"/>
  <c r="AE749" i="135"/>
  <c r="AZ748" i="135"/>
  <c r="AX748" i="135"/>
  <c r="AE748" i="135"/>
  <c r="AZ747" i="135"/>
  <c r="AX747" i="135"/>
  <c r="D757" i="133"/>
  <c r="AE747" i="135"/>
  <c r="AZ746" i="135"/>
  <c r="AX746" i="135"/>
  <c r="AE746" i="135"/>
  <c r="AZ745" i="135"/>
  <c r="AX745" i="135"/>
  <c r="AE745" i="135"/>
  <c r="AZ744" i="135"/>
  <c r="AX744" i="135"/>
  <c r="D754" i="133"/>
  <c r="AE744" i="135"/>
  <c r="AZ743" i="135"/>
  <c r="AX743" i="135"/>
  <c r="AE743" i="135"/>
  <c r="AZ742" i="135"/>
  <c r="AX742" i="135"/>
  <c r="AE742" i="135"/>
  <c r="AZ741" i="135"/>
  <c r="AX741" i="135"/>
  <c r="AE741" i="135"/>
  <c r="AZ740" i="135"/>
  <c r="AX740" i="135"/>
  <c r="D750" i="133"/>
  <c r="AE740" i="135"/>
  <c r="AZ739" i="135"/>
  <c r="AX739" i="135"/>
  <c r="AE739" i="135"/>
  <c r="AZ738" i="135"/>
  <c r="AX738" i="135"/>
  <c r="AE738" i="135"/>
  <c r="AZ737" i="135"/>
  <c r="AX737" i="135"/>
  <c r="AE737" i="135"/>
  <c r="AZ736" i="135"/>
  <c r="AX736" i="135"/>
  <c r="AE736" i="135"/>
  <c r="AZ735" i="135"/>
  <c r="AX735" i="135"/>
  <c r="AE735" i="135"/>
  <c r="AZ734" i="135"/>
  <c r="AX734" i="135"/>
  <c r="D744" i="133"/>
  <c r="AE734" i="135"/>
  <c r="AZ733" i="135"/>
  <c r="AX733" i="135"/>
  <c r="D743" i="133"/>
  <c r="AE733" i="135"/>
  <c r="AZ732" i="135"/>
  <c r="AX732" i="135"/>
  <c r="AE732" i="135"/>
  <c r="AZ731" i="135"/>
  <c r="AX731" i="135"/>
  <c r="D741" i="133"/>
  <c r="AE731" i="135"/>
  <c r="AZ730" i="135"/>
  <c r="AX730" i="135"/>
  <c r="AE730" i="135"/>
  <c r="AZ729" i="135"/>
  <c r="AX729" i="135"/>
  <c r="AE729" i="135"/>
  <c r="AZ728" i="135"/>
  <c r="AX728" i="135"/>
  <c r="D738" i="133"/>
  <c r="AE728" i="135"/>
  <c r="AZ727" i="135"/>
  <c r="AX727" i="135"/>
  <c r="D737" i="133"/>
  <c r="AE727" i="135"/>
  <c r="AZ726" i="135"/>
  <c r="AX726" i="135"/>
  <c r="AE726" i="135"/>
  <c r="AZ725" i="135"/>
  <c r="AX725" i="135"/>
  <c r="D735" i="133"/>
  <c r="AE725" i="135"/>
  <c r="AZ724" i="135"/>
  <c r="AX724" i="135"/>
  <c r="AE724" i="135"/>
  <c r="AZ723" i="135"/>
  <c r="AX723" i="135"/>
  <c r="AE723" i="135"/>
  <c r="AZ722" i="135"/>
  <c r="AX722" i="135"/>
  <c r="AE722" i="135"/>
  <c r="AZ721" i="135"/>
  <c r="AX721" i="135"/>
  <c r="D731" i="133"/>
  <c r="AE721" i="135"/>
  <c r="AZ720" i="135"/>
  <c r="AX720" i="135"/>
  <c r="D730" i="133"/>
  <c r="AE720" i="135"/>
  <c r="AZ719" i="135"/>
  <c r="AX719" i="135"/>
  <c r="D729" i="133"/>
  <c r="AE719" i="135"/>
  <c r="AZ718" i="135"/>
  <c r="AX718" i="135"/>
  <c r="AE718" i="135"/>
  <c r="AZ717" i="135"/>
  <c r="AX717" i="135"/>
  <c r="D727" i="133"/>
  <c r="AE717" i="135"/>
  <c r="AZ716" i="135"/>
  <c r="AX716" i="135"/>
  <c r="D726" i="133"/>
  <c r="AE716" i="135"/>
  <c r="AZ715" i="135"/>
  <c r="AX715" i="135"/>
  <c r="D725" i="133"/>
  <c r="AE715" i="135"/>
  <c r="AZ714" i="135"/>
  <c r="AX714" i="135"/>
  <c r="AE714" i="135"/>
  <c r="AZ713" i="135"/>
  <c r="AX713" i="135"/>
  <c r="D723" i="133"/>
  <c r="AE713" i="135"/>
  <c r="AZ712" i="135"/>
  <c r="AX712" i="135"/>
  <c r="AE712" i="135"/>
  <c r="AZ711" i="135"/>
  <c r="AX711" i="135"/>
  <c r="D721" i="133"/>
  <c r="AE711" i="135"/>
  <c r="AZ710" i="135"/>
  <c r="AX710" i="135"/>
  <c r="AE710" i="135"/>
  <c r="AZ709" i="135"/>
  <c r="AX709" i="135"/>
  <c r="AE709" i="135"/>
  <c r="AZ708" i="135"/>
  <c r="AX708" i="135"/>
  <c r="D718" i="133"/>
  <c r="AE708" i="135"/>
  <c r="AZ707" i="135"/>
  <c r="AX707" i="135"/>
  <c r="D717" i="133"/>
  <c r="AE707" i="135"/>
  <c r="AZ706" i="135"/>
  <c r="AX706" i="135"/>
  <c r="AE706" i="135"/>
  <c r="AZ705" i="135"/>
  <c r="AX705" i="135"/>
  <c r="D715" i="133"/>
  <c r="AE705" i="135"/>
  <c r="AZ704" i="135"/>
  <c r="AX704" i="135"/>
  <c r="AE704" i="135"/>
  <c r="AZ703" i="135"/>
  <c r="AX703" i="135"/>
  <c r="D713" i="133"/>
  <c r="AE703" i="135"/>
  <c r="AZ702" i="135"/>
  <c r="AX702" i="135"/>
  <c r="D712" i="133"/>
  <c r="AE702" i="135"/>
  <c r="AZ701" i="135"/>
  <c r="AX701" i="135"/>
  <c r="D711" i="133"/>
  <c r="AE701" i="135"/>
  <c r="AZ700" i="135"/>
  <c r="AX700" i="135"/>
  <c r="AE700" i="135"/>
  <c r="AZ699" i="135"/>
  <c r="AX699" i="135"/>
  <c r="D709" i="133"/>
  <c r="AE699" i="135"/>
  <c r="AZ698" i="135"/>
  <c r="AX698" i="135"/>
  <c r="AE698" i="135"/>
  <c r="AZ697" i="135"/>
  <c r="AX697" i="135"/>
  <c r="AE697" i="135"/>
  <c r="AZ696" i="135"/>
  <c r="AX696" i="135"/>
  <c r="AE696" i="135"/>
  <c r="AZ695" i="135"/>
  <c r="AX695" i="135"/>
  <c r="D705" i="133"/>
  <c r="AE695" i="135"/>
  <c r="AZ694" i="135"/>
  <c r="AX694" i="135"/>
  <c r="D704" i="133"/>
  <c r="AE694" i="135"/>
  <c r="AZ693" i="135"/>
  <c r="AX693" i="135"/>
  <c r="D703" i="133"/>
  <c r="AE693" i="135"/>
  <c r="AZ692" i="135"/>
  <c r="AX692" i="135"/>
  <c r="AE692" i="135"/>
  <c r="AZ691" i="135"/>
  <c r="AX691" i="135"/>
  <c r="AE691" i="135"/>
  <c r="AZ690" i="135"/>
  <c r="AX690" i="135"/>
  <c r="D700" i="133"/>
  <c r="AE690" i="135"/>
  <c r="AZ689" i="135"/>
  <c r="AX689" i="135"/>
  <c r="D699" i="133"/>
  <c r="AE689" i="135"/>
  <c r="AZ688" i="135"/>
  <c r="AX688" i="135"/>
  <c r="AE688" i="135"/>
  <c r="AZ687" i="135"/>
  <c r="AX687" i="135"/>
  <c r="D697" i="133"/>
  <c r="AE687" i="135"/>
  <c r="AZ686" i="135"/>
  <c r="AX686" i="135"/>
  <c r="AE686" i="135"/>
  <c r="AZ685" i="135"/>
  <c r="AX685" i="135"/>
  <c r="D695" i="133"/>
  <c r="AE685" i="135"/>
  <c r="AZ684" i="135"/>
  <c r="AX684" i="135"/>
  <c r="AE684" i="135"/>
  <c r="AZ683" i="135"/>
  <c r="AX683" i="135"/>
  <c r="AE683" i="135"/>
  <c r="AZ682" i="135"/>
  <c r="AX682" i="135"/>
  <c r="D692" i="133"/>
  <c r="AE682" i="135"/>
  <c r="AZ681" i="135"/>
  <c r="AX681" i="135"/>
  <c r="D691" i="133"/>
  <c r="AE681" i="135"/>
  <c r="AZ680" i="135"/>
  <c r="AX680" i="135"/>
  <c r="AE680" i="135"/>
  <c r="AZ679" i="135"/>
  <c r="AX679" i="135"/>
  <c r="AE679" i="135"/>
  <c r="AZ678" i="135"/>
  <c r="AX678" i="135"/>
  <c r="AE678" i="135"/>
  <c r="AZ677" i="135"/>
  <c r="AX677" i="135"/>
  <c r="D687" i="133"/>
  <c r="AE677" i="135"/>
  <c r="AZ676" i="135"/>
  <c r="AX676" i="135"/>
  <c r="D686" i="133"/>
  <c r="AE676" i="135"/>
  <c r="AZ675" i="135"/>
  <c r="AX675" i="135"/>
  <c r="D685" i="133"/>
  <c r="AE675" i="135"/>
  <c r="AZ674" i="135"/>
  <c r="AX674" i="135"/>
  <c r="AE674" i="135"/>
  <c r="AZ673" i="135"/>
  <c r="AX673" i="135"/>
  <c r="D683" i="133"/>
  <c r="AE673" i="135"/>
  <c r="AZ672" i="135"/>
  <c r="AX672" i="135"/>
  <c r="AE672" i="135"/>
  <c r="AZ671" i="135"/>
  <c r="AX671" i="135"/>
  <c r="AE671" i="135"/>
  <c r="AZ670" i="135"/>
  <c r="AX670" i="135"/>
  <c r="AE670" i="135"/>
  <c r="AZ669" i="135"/>
  <c r="AX669" i="135"/>
  <c r="D679" i="133"/>
  <c r="AE669" i="135"/>
  <c r="AZ668" i="135"/>
  <c r="AX668" i="135"/>
  <c r="AE668" i="135"/>
  <c r="AZ667" i="135"/>
  <c r="AX667" i="135"/>
  <c r="D677" i="133"/>
  <c r="AE667" i="135"/>
  <c r="AZ666" i="135"/>
  <c r="AX666" i="135"/>
  <c r="AE666" i="135"/>
  <c r="AZ665" i="135"/>
  <c r="AX665" i="135"/>
  <c r="AE665" i="135"/>
  <c r="AZ664" i="135"/>
  <c r="AX664" i="135"/>
  <c r="D674" i="133"/>
  <c r="AE664" i="135"/>
  <c r="AZ663" i="135"/>
  <c r="AX663" i="135"/>
  <c r="D673" i="133"/>
  <c r="AE663" i="135"/>
  <c r="AZ662" i="135"/>
  <c r="AX662" i="135"/>
  <c r="D672" i="133"/>
  <c r="AE662" i="135"/>
  <c r="AZ661" i="135"/>
  <c r="AX661" i="135"/>
  <c r="D671" i="133"/>
  <c r="AE661" i="135"/>
  <c r="AZ660" i="135"/>
  <c r="AX660" i="135"/>
  <c r="AE660" i="135"/>
  <c r="AZ659" i="135"/>
  <c r="AX659" i="135"/>
  <c r="D669" i="133"/>
  <c r="AE659" i="135"/>
  <c r="AZ658" i="135"/>
  <c r="AX658" i="135"/>
  <c r="AE658" i="135"/>
  <c r="AZ657" i="135"/>
  <c r="AX657" i="135"/>
  <c r="AE657" i="135"/>
  <c r="AZ656" i="135"/>
  <c r="AX656" i="135"/>
  <c r="D666" i="133"/>
  <c r="AE656" i="135"/>
  <c r="AZ655" i="135"/>
  <c r="AX655" i="135"/>
  <c r="D665" i="133"/>
  <c r="AE655" i="135"/>
  <c r="AZ654" i="135"/>
  <c r="AX654" i="135"/>
  <c r="AE654" i="135"/>
  <c r="AZ653" i="135"/>
  <c r="AX653" i="135"/>
  <c r="D663" i="133"/>
  <c r="AE653" i="135"/>
  <c r="AZ652" i="135"/>
  <c r="AX652" i="135"/>
  <c r="AE652" i="135"/>
  <c r="AZ651" i="135"/>
  <c r="AX651" i="135"/>
  <c r="D661" i="133"/>
  <c r="AE651" i="135"/>
  <c r="AZ650" i="135"/>
  <c r="AX650" i="135"/>
  <c r="AE650" i="135"/>
  <c r="AZ649" i="135"/>
  <c r="AX649" i="135"/>
  <c r="D659" i="133"/>
  <c r="AE649" i="135"/>
  <c r="AZ648" i="135"/>
  <c r="AX648" i="135"/>
  <c r="D658" i="133"/>
  <c r="AE648" i="135"/>
  <c r="AZ647" i="135"/>
  <c r="AX647" i="135"/>
  <c r="D657" i="133"/>
  <c r="AE647" i="135"/>
  <c r="AZ646" i="135"/>
  <c r="AX646" i="135"/>
  <c r="AE646" i="135"/>
  <c r="AZ645" i="135"/>
  <c r="AX645" i="135"/>
  <c r="D655" i="133"/>
  <c r="AE645" i="135"/>
  <c r="AZ644" i="135"/>
  <c r="AX644" i="135"/>
  <c r="D654" i="133"/>
  <c r="AE644" i="135"/>
  <c r="AZ643" i="135"/>
  <c r="AX643" i="135"/>
  <c r="D653" i="133"/>
  <c r="AE643" i="135"/>
  <c r="AZ642" i="135"/>
  <c r="AX642" i="135"/>
  <c r="AE642" i="135"/>
  <c r="AZ641" i="135"/>
  <c r="AX641" i="135"/>
  <c r="D651" i="133"/>
  <c r="AE641" i="135"/>
  <c r="AZ640" i="135"/>
  <c r="AX640" i="135"/>
  <c r="AE640" i="135"/>
  <c r="AZ639" i="135"/>
  <c r="AX639" i="135"/>
  <c r="D649" i="133"/>
  <c r="AE639" i="135"/>
  <c r="AZ638" i="135"/>
  <c r="AX638" i="135"/>
  <c r="D648" i="133"/>
  <c r="AE638" i="135"/>
  <c r="AZ637" i="135"/>
  <c r="AX637" i="135"/>
  <c r="AE637" i="135"/>
  <c r="AZ636" i="135"/>
  <c r="AX636" i="135"/>
  <c r="D646" i="133"/>
  <c r="AE636" i="135"/>
  <c r="AZ635" i="135"/>
  <c r="AX635" i="135"/>
  <c r="D645" i="133"/>
  <c r="AE635" i="135"/>
  <c r="AZ634" i="135"/>
  <c r="AX634" i="135"/>
  <c r="AE634" i="135"/>
  <c r="AZ633" i="135"/>
  <c r="AX633" i="135"/>
  <c r="D643" i="133"/>
  <c r="AE633" i="135"/>
  <c r="AZ632" i="135"/>
  <c r="AX632" i="135"/>
  <c r="AE632" i="135"/>
  <c r="AZ631" i="135"/>
  <c r="AX631" i="135"/>
  <c r="AE631" i="135"/>
  <c r="AZ630" i="135"/>
  <c r="AX630" i="135"/>
  <c r="D640" i="133"/>
  <c r="AE630" i="135"/>
  <c r="AZ629" i="135"/>
  <c r="AX629" i="135"/>
  <c r="D639" i="133"/>
  <c r="AE629" i="135"/>
  <c r="AZ628" i="135"/>
  <c r="AX628" i="135"/>
  <c r="AE628" i="135"/>
  <c r="AZ627" i="135"/>
  <c r="AX627" i="135"/>
  <c r="D637" i="133"/>
  <c r="AE627" i="135"/>
  <c r="AZ626" i="135"/>
  <c r="AX626" i="135"/>
  <c r="AE626" i="135"/>
  <c r="AZ625" i="135"/>
  <c r="AX625" i="135"/>
  <c r="D635" i="133"/>
  <c r="AE625" i="135"/>
  <c r="AZ624" i="135"/>
  <c r="AX624" i="135"/>
  <c r="AE624" i="135"/>
  <c r="AZ623" i="135"/>
  <c r="AX623" i="135"/>
  <c r="AE623" i="135"/>
  <c r="AZ622" i="135"/>
  <c r="AX622" i="135"/>
  <c r="D632" i="133"/>
  <c r="AE622" i="135"/>
  <c r="AZ621" i="135"/>
  <c r="AX621" i="135"/>
  <c r="D631" i="133"/>
  <c r="AE621" i="135"/>
  <c r="AZ620" i="135"/>
  <c r="AX620" i="135"/>
  <c r="D630" i="133"/>
  <c r="AE620" i="135"/>
  <c r="AZ619" i="135"/>
  <c r="AX619" i="135"/>
  <c r="AE619" i="135"/>
  <c r="AZ618" i="135"/>
  <c r="AX618" i="135"/>
  <c r="AE618" i="135"/>
  <c r="AZ617" i="135"/>
  <c r="AX617" i="135"/>
  <c r="D627" i="133"/>
  <c r="AE617" i="135"/>
  <c r="AZ616" i="135"/>
  <c r="AX616" i="135"/>
  <c r="D626" i="133"/>
  <c r="AE616" i="135"/>
  <c r="AZ615" i="135"/>
  <c r="AX615" i="135"/>
  <c r="D625" i="133"/>
  <c r="AE615" i="135"/>
  <c r="AZ614" i="135"/>
  <c r="AX614" i="135"/>
  <c r="AE614" i="135"/>
  <c r="AZ613" i="135"/>
  <c r="AX613" i="135"/>
  <c r="D623" i="133"/>
  <c r="AE613" i="135"/>
  <c r="AZ612" i="135"/>
  <c r="AX612" i="135"/>
  <c r="D622" i="133"/>
  <c r="AE612" i="135"/>
  <c r="AZ611" i="135"/>
  <c r="AX611" i="135"/>
  <c r="AE611" i="135"/>
  <c r="AZ610" i="135"/>
  <c r="AX610" i="135"/>
  <c r="AE610" i="135"/>
  <c r="AZ609" i="135"/>
  <c r="AX609" i="135"/>
  <c r="D619" i="133"/>
  <c r="AE609" i="135"/>
  <c r="AZ608" i="135"/>
  <c r="AX608" i="135"/>
  <c r="AE608" i="135"/>
  <c r="AZ607" i="135"/>
  <c r="AX607" i="135"/>
  <c r="D617" i="133"/>
  <c r="AE607" i="135"/>
  <c r="AZ606" i="135"/>
  <c r="AX606" i="135"/>
  <c r="AE606" i="135"/>
  <c r="AZ605" i="135"/>
  <c r="AX605" i="135"/>
  <c r="AE605" i="135"/>
  <c r="AZ604" i="135"/>
  <c r="AX604" i="135"/>
  <c r="D614" i="133"/>
  <c r="AE604" i="135"/>
  <c r="AZ603" i="135"/>
  <c r="AX603" i="135"/>
  <c r="D613" i="133"/>
  <c r="AE603" i="135"/>
  <c r="AZ602" i="135"/>
  <c r="AX602" i="135"/>
  <c r="AE602" i="135"/>
  <c r="AZ601" i="135"/>
  <c r="AX601" i="135"/>
  <c r="D611" i="133"/>
  <c r="AE601" i="135"/>
  <c r="AZ600" i="135"/>
  <c r="AX600" i="135"/>
  <c r="AE600" i="135"/>
  <c r="AZ599" i="135"/>
  <c r="AX599" i="135"/>
  <c r="D609" i="133"/>
  <c r="AE599" i="135"/>
  <c r="AZ598" i="135"/>
  <c r="AX598" i="135"/>
  <c r="AE598" i="135"/>
  <c r="AZ597" i="135"/>
  <c r="AX597" i="135"/>
  <c r="AE597" i="135"/>
  <c r="AZ596" i="135"/>
  <c r="AX596" i="135"/>
  <c r="AE596" i="135"/>
  <c r="AZ595" i="135"/>
  <c r="AX595" i="135"/>
  <c r="D605" i="133"/>
  <c r="AE595" i="135"/>
  <c r="AZ594" i="135"/>
  <c r="AX594" i="135"/>
  <c r="D604" i="133"/>
  <c r="AE594" i="135"/>
  <c r="AZ593" i="135"/>
  <c r="AX593" i="135"/>
  <c r="AE593" i="135"/>
  <c r="AZ592" i="135"/>
  <c r="AX592" i="135"/>
  <c r="AE592" i="135"/>
  <c r="AZ591" i="135"/>
  <c r="AX591" i="135"/>
  <c r="D601" i="133"/>
  <c r="AE591" i="135"/>
  <c r="AZ590" i="135"/>
  <c r="AX590" i="135"/>
  <c r="D600" i="133"/>
  <c r="AE590" i="135"/>
  <c r="AZ589" i="135"/>
  <c r="AX589" i="135"/>
  <c r="D599" i="133"/>
  <c r="AE589" i="135"/>
  <c r="AZ588" i="135"/>
  <c r="AX588" i="135"/>
  <c r="AE588" i="135"/>
  <c r="AZ587" i="135"/>
  <c r="AX587" i="135"/>
  <c r="D597" i="133"/>
  <c r="AE587" i="135"/>
  <c r="AZ586" i="135"/>
  <c r="AX586" i="135"/>
  <c r="D596" i="133"/>
  <c r="AE586" i="135"/>
  <c r="AZ585" i="135"/>
  <c r="AX585" i="135"/>
  <c r="AE585" i="135"/>
  <c r="AZ584" i="135"/>
  <c r="AX584" i="135"/>
  <c r="AE584" i="135"/>
  <c r="AZ583" i="135"/>
  <c r="AX583" i="135"/>
  <c r="D593" i="133"/>
  <c r="AE583" i="135"/>
  <c r="AZ582" i="135"/>
  <c r="AX582" i="135"/>
  <c r="AE582" i="135"/>
  <c r="AZ581" i="135"/>
  <c r="AX581" i="135"/>
  <c r="D591" i="133"/>
  <c r="AE581" i="135"/>
  <c r="AZ580" i="135"/>
  <c r="AX580" i="135"/>
  <c r="AE580" i="135"/>
  <c r="AZ579" i="135"/>
  <c r="AX579" i="135"/>
  <c r="AE579" i="135"/>
  <c r="AZ578" i="135"/>
  <c r="AX578" i="135"/>
  <c r="D588" i="133"/>
  <c r="AE578" i="135"/>
  <c r="AZ577" i="135"/>
  <c r="AX577" i="135"/>
  <c r="D587" i="133"/>
  <c r="AE577" i="135"/>
  <c r="AZ576" i="135"/>
  <c r="AX576" i="135"/>
  <c r="AE576" i="135"/>
  <c r="AZ575" i="135"/>
  <c r="AX575" i="135"/>
  <c r="D585" i="133"/>
  <c r="AE575" i="135"/>
  <c r="AZ574" i="135"/>
  <c r="AX574" i="135"/>
  <c r="AE574" i="135"/>
  <c r="AZ573" i="135"/>
  <c r="AX573" i="135"/>
  <c r="D583" i="133"/>
  <c r="AE573" i="135"/>
  <c r="AZ572" i="135"/>
  <c r="AX572" i="135"/>
  <c r="D582" i="133"/>
  <c r="AE572" i="135"/>
  <c r="AZ571" i="135"/>
  <c r="AX571" i="135"/>
  <c r="D581" i="133"/>
  <c r="AE571" i="135"/>
  <c r="AZ570" i="135"/>
  <c r="AX570" i="135"/>
  <c r="AE570" i="135"/>
  <c r="AZ569" i="135"/>
  <c r="AX569" i="135"/>
  <c r="D579" i="133"/>
  <c r="AE569" i="135"/>
  <c r="AZ568" i="135"/>
  <c r="AX568" i="135"/>
  <c r="D578" i="133"/>
  <c r="AE568" i="135"/>
  <c r="AZ567" i="135"/>
  <c r="AX567" i="135"/>
  <c r="AE567" i="135"/>
  <c r="AZ566" i="135"/>
  <c r="AX566" i="135"/>
  <c r="AE566" i="135"/>
  <c r="AZ565" i="135"/>
  <c r="AX565" i="135"/>
  <c r="D575" i="133"/>
  <c r="AE565" i="135"/>
  <c r="AZ564" i="135"/>
  <c r="AX564" i="135"/>
  <c r="D574" i="133"/>
  <c r="AE564" i="135"/>
  <c r="AZ563" i="135"/>
  <c r="AX563" i="135"/>
  <c r="D573" i="133"/>
  <c r="AE563" i="135"/>
  <c r="AZ562" i="135"/>
  <c r="AX562" i="135"/>
  <c r="AE562" i="135"/>
  <c r="AZ561" i="135"/>
  <c r="AX561" i="135"/>
  <c r="D571" i="133"/>
  <c r="AE561" i="135"/>
  <c r="AZ560" i="135"/>
  <c r="AX560" i="135"/>
  <c r="AE560" i="135"/>
  <c r="AZ559" i="135"/>
  <c r="AX559" i="135"/>
  <c r="D569" i="133"/>
  <c r="AE559" i="135"/>
  <c r="AZ558" i="135"/>
  <c r="AX558" i="135"/>
  <c r="D568" i="133"/>
  <c r="AE558" i="135"/>
  <c r="AZ557" i="135"/>
  <c r="AX557" i="135"/>
  <c r="D567" i="133"/>
  <c r="AE557" i="135"/>
  <c r="AZ556" i="135"/>
  <c r="AX556" i="135"/>
  <c r="AE556" i="135"/>
  <c r="AZ555" i="135"/>
  <c r="AX555" i="135"/>
  <c r="D565" i="133"/>
  <c r="AE555" i="135"/>
  <c r="AZ554" i="135"/>
  <c r="AX554" i="135"/>
  <c r="AE554" i="135"/>
  <c r="AZ553" i="135"/>
  <c r="AX553" i="135"/>
  <c r="AE553" i="135"/>
  <c r="AZ552" i="135"/>
  <c r="AX552" i="135"/>
  <c r="AE552" i="135"/>
  <c r="AZ551" i="135"/>
  <c r="AX551" i="135"/>
  <c r="D561" i="133"/>
  <c r="AE551" i="135"/>
  <c r="AZ550" i="135"/>
  <c r="AX550" i="135"/>
  <c r="D560" i="133"/>
  <c r="AE550" i="135"/>
  <c r="AZ549" i="135"/>
  <c r="AX549" i="135"/>
  <c r="D559" i="133"/>
  <c r="AE549" i="135"/>
  <c r="AZ548" i="135"/>
  <c r="AX548" i="135"/>
  <c r="AE548" i="135"/>
  <c r="AZ547" i="135"/>
  <c r="AX547" i="135"/>
  <c r="AE547" i="135"/>
  <c r="AZ546" i="135"/>
  <c r="AX546" i="135"/>
  <c r="D556" i="133"/>
  <c r="AE546" i="135"/>
  <c r="AZ545" i="135"/>
  <c r="AX545" i="135"/>
  <c r="D555" i="133"/>
  <c r="AE545" i="135"/>
  <c r="AZ544" i="135"/>
  <c r="AX544" i="135"/>
  <c r="AE544" i="135"/>
  <c r="AZ543" i="135"/>
  <c r="AX543" i="135"/>
  <c r="D553" i="133"/>
  <c r="AE543" i="135"/>
  <c r="AZ542" i="135"/>
  <c r="AX542" i="135"/>
  <c r="D552" i="133"/>
  <c r="AE542" i="135"/>
  <c r="AZ541" i="135"/>
  <c r="AX541" i="135"/>
  <c r="D551" i="133"/>
  <c r="AE541" i="135"/>
  <c r="AZ540" i="135"/>
  <c r="AX540" i="135"/>
  <c r="AE540" i="135"/>
  <c r="AZ539" i="135"/>
  <c r="AX539" i="135"/>
  <c r="AE539" i="135"/>
  <c r="AZ538" i="135"/>
  <c r="AX538" i="135"/>
  <c r="D548" i="133"/>
  <c r="AE538" i="135"/>
  <c r="AZ537" i="135"/>
  <c r="AX537" i="135"/>
  <c r="D547" i="133"/>
  <c r="AE537" i="135"/>
  <c r="AZ536" i="135"/>
  <c r="AX536" i="135"/>
  <c r="AE536" i="135"/>
  <c r="AZ535" i="135"/>
  <c r="AX535" i="135"/>
  <c r="D545" i="133"/>
  <c r="AE535" i="135"/>
  <c r="AZ534" i="135"/>
  <c r="AX534" i="135"/>
  <c r="AE534" i="135"/>
  <c r="AZ533" i="135"/>
  <c r="AX533" i="135"/>
  <c r="AE533" i="135"/>
  <c r="AZ532" i="135"/>
  <c r="AX532" i="135"/>
  <c r="D542" i="133"/>
  <c r="AE532" i="135"/>
  <c r="AZ531" i="135"/>
  <c r="AX531" i="135"/>
  <c r="D541" i="133"/>
  <c r="AE531" i="135"/>
  <c r="AZ530" i="135"/>
  <c r="AX530" i="135"/>
  <c r="AE530" i="135"/>
  <c r="AZ529" i="135"/>
  <c r="AX529" i="135"/>
  <c r="D539" i="133"/>
  <c r="AE529" i="135"/>
  <c r="AZ528" i="135"/>
  <c r="AX528" i="135"/>
  <c r="AE528" i="135"/>
  <c r="AZ527" i="135"/>
  <c r="AX527" i="135"/>
  <c r="D537" i="133"/>
  <c r="AE527" i="135"/>
  <c r="AZ526" i="135"/>
  <c r="AX526" i="135"/>
  <c r="AE526" i="135"/>
  <c r="AZ525" i="135"/>
  <c r="AX525" i="135"/>
  <c r="AE525" i="135"/>
  <c r="AZ524" i="135"/>
  <c r="AX524" i="135"/>
  <c r="D534" i="133"/>
  <c r="AE524" i="135"/>
  <c r="AZ523" i="135"/>
  <c r="AX523" i="135"/>
  <c r="D533" i="133"/>
  <c r="AE523" i="135"/>
  <c r="AZ522" i="135"/>
  <c r="AX522" i="135"/>
  <c r="AE522" i="135"/>
  <c r="AZ521" i="135"/>
  <c r="AX521" i="135"/>
  <c r="AE521" i="135"/>
  <c r="AZ520" i="135"/>
  <c r="AX520" i="135"/>
  <c r="AE520" i="135"/>
  <c r="AZ519" i="135"/>
  <c r="AX519" i="135"/>
  <c r="D529" i="133"/>
  <c r="AE519" i="135"/>
  <c r="AZ518" i="135"/>
  <c r="AX518" i="135"/>
  <c r="D528" i="133"/>
  <c r="AE518" i="135"/>
  <c r="AZ517" i="135"/>
  <c r="AX517" i="135"/>
  <c r="D527" i="133"/>
  <c r="AE517" i="135"/>
  <c r="AZ516" i="135"/>
  <c r="AX516" i="135"/>
  <c r="D526" i="133"/>
  <c r="AE516" i="135"/>
  <c r="AZ515" i="135"/>
  <c r="AX515" i="135"/>
  <c r="D525" i="133"/>
  <c r="AE515" i="135"/>
  <c r="AZ514" i="135"/>
  <c r="AX514" i="135"/>
  <c r="AE514" i="135"/>
  <c r="AZ513" i="135"/>
  <c r="AX513" i="135"/>
  <c r="AE513" i="135"/>
  <c r="AZ512" i="135"/>
  <c r="AX512" i="135"/>
  <c r="AE512" i="135"/>
  <c r="AZ511" i="135"/>
  <c r="AX511" i="135"/>
  <c r="D521" i="133"/>
  <c r="AE511" i="135"/>
  <c r="AZ510" i="135"/>
  <c r="AX510" i="135"/>
  <c r="AE510" i="135"/>
  <c r="AZ509" i="135"/>
  <c r="AX509" i="135"/>
  <c r="D519" i="133"/>
  <c r="AE509" i="135"/>
  <c r="AZ508" i="135"/>
  <c r="AX508" i="135"/>
  <c r="AE508" i="135"/>
  <c r="AZ507" i="135"/>
  <c r="AX507" i="135"/>
  <c r="AE507" i="135"/>
  <c r="AZ506" i="135"/>
  <c r="AX506" i="135"/>
  <c r="D516" i="133"/>
  <c r="AE506" i="135"/>
  <c r="AZ505" i="135"/>
  <c r="AX505" i="135"/>
  <c r="D515" i="133"/>
  <c r="AE505" i="135"/>
  <c r="AZ504" i="135"/>
  <c r="AX504" i="135"/>
  <c r="AE504" i="135"/>
  <c r="AZ503" i="135"/>
  <c r="AX503" i="135"/>
  <c r="D513" i="133"/>
  <c r="AE503" i="135"/>
  <c r="AZ502" i="135"/>
  <c r="AX502" i="135"/>
  <c r="AE502" i="135"/>
  <c r="AZ501" i="135"/>
  <c r="AX501" i="135"/>
  <c r="D511" i="133"/>
  <c r="AE501" i="135"/>
  <c r="AZ500" i="135"/>
  <c r="AX500" i="135"/>
  <c r="D510" i="133"/>
  <c r="AE500" i="135"/>
  <c r="AZ499" i="135"/>
  <c r="AX499" i="135"/>
  <c r="D509" i="133"/>
  <c r="AE499" i="135"/>
  <c r="AZ498" i="135"/>
  <c r="AX498" i="135"/>
  <c r="D508" i="133"/>
  <c r="AE498" i="135"/>
  <c r="AZ497" i="135"/>
  <c r="AX497" i="135"/>
  <c r="D507" i="133"/>
  <c r="AE497" i="135"/>
  <c r="AZ496" i="135"/>
  <c r="AX496" i="135"/>
  <c r="AE496" i="135"/>
  <c r="AZ495" i="135"/>
  <c r="AX495" i="135"/>
  <c r="AE495" i="135"/>
  <c r="AZ494" i="135"/>
  <c r="AX494" i="135"/>
  <c r="AE494" i="135"/>
  <c r="AZ493" i="135"/>
  <c r="AX493" i="135"/>
  <c r="D503" i="133"/>
  <c r="AE493" i="135"/>
  <c r="AZ492" i="135"/>
  <c r="AX492" i="135"/>
  <c r="D502" i="133"/>
  <c r="AE492" i="135"/>
  <c r="AZ491" i="135"/>
  <c r="AX491" i="135"/>
  <c r="D501" i="133"/>
  <c r="AE491" i="135"/>
  <c r="AZ490" i="135"/>
  <c r="AX490" i="135"/>
  <c r="D500" i="133"/>
  <c r="AE490" i="135"/>
  <c r="AZ489" i="135"/>
  <c r="AX489" i="135"/>
  <c r="D499" i="133"/>
  <c r="AE489" i="135"/>
  <c r="AZ488" i="135"/>
  <c r="AX488" i="135"/>
  <c r="D498" i="133"/>
  <c r="AE488" i="135"/>
  <c r="AZ487" i="135"/>
  <c r="AX487" i="135"/>
  <c r="D497" i="133"/>
  <c r="AE487" i="135"/>
  <c r="AZ486" i="135"/>
  <c r="AX486" i="135"/>
  <c r="D496" i="133"/>
  <c r="AE486" i="135"/>
  <c r="AZ485" i="135"/>
  <c r="AX485" i="135"/>
  <c r="D495" i="133"/>
  <c r="AE485" i="135"/>
  <c r="AZ484" i="135"/>
  <c r="AX484" i="135"/>
  <c r="D494" i="133"/>
  <c r="AE484" i="135"/>
  <c r="AZ483" i="135"/>
  <c r="AX483" i="135"/>
  <c r="D493" i="133"/>
  <c r="AE483" i="135"/>
  <c r="AZ482" i="135"/>
  <c r="AX482" i="135"/>
  <c r="D492" i="133"/>
  <c r="AE482" i="135"/>
  <c r="AZ481" i="135"/>
  <c r="AX481" i="135"/>
  <c r="D491" i="133"/>
  <c r="AE481" i="135"/>
  <c r="AZ480" i="135"/>
  <c r="AX480" i="135"/>
  <c r="D490" i="133"/>
  <c r="AE480" i="135"/>
  <c r="AZ479" i="135"/>
  <c r="AX479" i="135"/>
  <c r="D489" i="133"/>
  <c r="AE479" i="135"/>
  <c r="AZ478" i="135"/>
  <c r="AX478" i="135"/>
  <c r="D488" i="133"/>
  <c r="AE478" i="135"/>
  <c r="AZ477" i="135"/>
  <c r="AX477" i="135"/>
  <c r="D487" i="133"/>
  <c r="AE477" i="135"/>
  <c r="AZ476" i="135"/>
  <c r="AX476" i="135"/>
  <c r="D486" i="133"/>
  <c r="AE476" i="135"/>
  <c r="AZ475" i="135"/>
  <c r="AX475" i="135"/>
  <c r="D485" i="133"/>
  <c r="AE475" i="135"/>
  <c r="AZ474" i="135"/>
  <c r="AX474" i="135"/>
  <c r="D484" i="133"/>
  <c r="AE474" i="135"/>
  <c r="AZ473" i="135"/>
  <c r="AX473" i="135"/>
  <c r="D483" i="133"/>
  <c r="AE473" i="135"/>
  <c r="AZ472" i="135"/>
  <c r="AX472" i="135"/>
  <c r="D482" i="133"/>
  <c r="AE472" i="135"/>
  <c r="AZ471" i="135"/>
  <c r="AX471" i="135"/>
  <c r="D481" i="133"/>
  <c r="AE471" i="135"/>
  <c r="AZ470" i="135"/>
  <c r="AX470" i="135"/>
  <c r="D480" i="133"/>
  <c r="AE470" i="135"/>
  <c r="AZ469" i="135"/>
  <c r="AX469" i="135"/>
  <c r="D479" i="133"/>
  <c r="AE469" i="135"/>
  <c r="AZ468" i="135"/>
  <c r="AX468" i="135"/>
  <c r="D478" i="133"/>
  <c r="AE468" i="135"/>
  <c r="AZ467" i="135"/>
  <c r="AX467" i="135"/>
  <c r="D477" i="133"/>
  <c r="AE467" i="135"/>
  <c r="AZ466" i="135"/>
  <c r="AX466" i="135"/>
  <c r="D476" i="133"/>
  <c r="AE466" i="135"/>
  <c r="AZ465" i="135"/>
  <c r="AX465" i="135"/>
  <c r="D475" i="133"/>
  <c r="AE465" i="135"/>
  <c r="AZ464" i="135"/>
  <c r="AX464" i="135"/>
  <c r="D474" i="133"/>
  <c r="AE464" i="135"/>
  <c r="AZ463" i="135"/>
  <c r="AX463" i="135"/>
  <c r="D473" i="133"/>
  <c r="AE463" i="135"/>
  <c r="AZ462" i="135"/>
  <c r="AX462" i="135"/>
  <c r="D472" i="133"/>
  <c r="AE462" i="135"/>
  <c r="AZ461" i="135"/>
  <c r="AX461" i="135"/>
  <c r="D471" i="133"/>
  <c r="AE461" i="135"/>
  <c r="AZ460" i="135"/>
  <c r="AX460" i="135"/>
  <c r="D470" i="133"/>
  <c r="AE460" i="135"/>
  <c r="AZ459" i="135"/>
  <c r="AX459" i="135"/>
  <c r="D469" i="133"/>
  <c r="AE459" i="135"/>
  <c r="AZ458" i="135"/>
  <c r="AX458" i="135"/>
  <c r="D468" i="133"/>
  <c r="AE458" i="135"/>
  <c r="AZ457" i="135"/>
  <c r="AX457" i="135"/>
  <c r="D467" i="133"/>
  <c r="AE457" i="135"/>
  <c r="AZ456" i="135"/>
  <c r="AX456" i="135"/>
  <c r="D466" i="133"/>
  <c r="AE456" i="135"/>
  <c r="AZ455" i="135"/>
  <c r="AX455" i="135"/>
  <c r="D465" i="133"/>
  <c r="AE455" i="135"/>
  <c r="AZ454" i="135"/>
  <c r="AX454" i="135"/>
  <c r="D464" i="133"/>
  <c r="AE454" i="135"/>
  <c r="AZ453" i="135"/>
  <c r="AX453" i="135"/>
  <c r="D463" i="133"/>
  <c r="AE453" i="135"/>
  <c r="AZ452" i="135"/>
  <c r="AX452" i="135"/>
  <c r="D462" i="133"/>
  <c r="AE452" i="135"/>
  <c r="AZ451" i="135"/>
  <c r="AX451" i="135"/>
  <c r="D461" i="133"/>
  <c r="AE451" i="135"/>
  <c r="AZ450" i="135"/>
  <c r="AX450" i="135"/>
  <c r="D460" i="133"/>
  <c r="AE450" i="135"/>
  <c r="AZ449" i="135"/>
  <c r="AX449" i="135"/>
  <c r="D459" i="133"/>
  <c r="AE449" i="135"/>
  <c r="AZ448" i="135"/>
  <c r="AX448" i="135"/>
  <c r="D458" i="133"/>
  <c r="AE448" i="135"/>
  <c r="AZ447" i="135"/>
  <c r="AX447" i="135"/>
  <c r="D457" i="133"/>
  <c r="AE447" i="135"/>
  <c r="AZ446" i="135"/>
  <c r="AX446" i="135"/>
  <c r="D456" i="133"/>
  <c r="AE446" i="135"/>
  <c r="AZ445" i="135"/>
  <c r="AX445" i="135"/>
  <c r="D455" i="133"/>
  <c r="AE445" i="135"/>
  <c r="AZ444" i="135"/>
  <c r="AX444" i="135"/>
  <c r="D454" i="133"/>
  <c r="AE444" i="135"/>
  <c r="AZ443" i="135"/>
  <c r="AX443" i="135"/>
  <c r="D453" i="133"/>
  <c r="AE443" i="135"/>
  <c r="AZ442" i="135"/>
  <c r="AX442" i="135"/>
  <c r="D452" i="133"/>
  <c r="AE442" i="135"/>
  <c r="AZ441" i="135"/>
  <c r="AX441" i="135"/>
  <c r="D451" i="133"/>
  <c r="AE441" i="135"/>
  <c r="AZ440" i="135"/>
  <c r="AX440" i="135"/>
  <c r="D450" i="133"/>
  <c r="AE440" i="135"/>
  <c r="AZ439" i="135"/>
  <c r="AX439" i="135"/>
  <c r="D449" i="133"/>
  <c r="AE439" i="135"/>
  <c r="AZ438" i="135"/>
  <c r="AX438" i="135"/>
  <c r="D448" i="133"/>
  <c r="AE438" i="135"/>
  <c r="AZ437" i="135"/>
  <c r="AX437" i="135"/>
  <c r="D447" i="133"/>
  <c r="AE437" i="135"/>
  <c r="AZ436" i="135"/>
  <c r="AX436" i="135"/>
  <c r="D446" i="133"/>
  <c r="AE436" i="135"/>
  <c r="AZ435" i="135"/>
  <c r="AX435" i="135"/>
  <c r="D445" i="133"/>
  <c r="AE435" i="135"/>
  <c r="AZ434" i="135"/>
  <c r="AX434" i="135"/>
  <c r="D444" i="133"/>
  <c r="AE434" i="135"/>
  <c r="AZ433" i="135"/>
  <c r="AX433" i="135"/>
  <c r="D443" i="133"/>
  <c r="AE433" i="135"/>
  <c r="AZ432" i="135"/>
  <c r="AX432" i="135"/>
  <c r="D442" i="133"/>
  <c r="AE432" i="135"/>
  <c r="AZ431" i="135"/>
  <c r="AX431" i="135"/>
  <c r="D441" i="133"/>
  <c r="AE431" i="135"/>
  <c r="AZ430" i="135"/>
  <c r="AX430" i="135"/>
  <c r="D440" i="133"/>
  <c r="AE430" i="135"/>
  <c r="AZ429" i="135"/>
  <c r="AX429" i="135"/>
  <c r="D439" i="133"/>
  <c r="AE429" i="135"/>
  <c r="AZ428" i="135"/>
  <c r="AX428" i="135"/>
  <c r="D438" i="133"/>
  <c r="AE428" i="135"/>
  <c r="AZ427" i="135"/>
  <c r="AX427" i="135"/>
  <c r="D437" i="133"/>
  <c r="AE427" i="135"/>
  <c r="AZ426" i="135"/>
  <c r="AX426" i="135"/>
  <c r="D436" i="133"/>
  <c r="AE426" i="135"/>
  <c r="AZ425" i="135"/>
  <c r="AX425" i="135"/>
  <c r="D435" i="133"/>
  <c r="AE425" i="135"/>
  <c r="AZ424" i="135"/>
  <c r="AX424" i="135"/>
  <c r="D434" i="133"/>
  <c r="AE424" i="135"/>
  <c r="AZ423" i="135"/>
  <c r="AX423" i="135"/>
  <c r="D433" i="133"/>
  <c r="AE423" i="135"/>
  <c r="AZ422" i="135"/>
  <c r="AX422" i="135"/>
  <c r="D432" i="133"/>
  <c r="AE422" i="135"/>
  <c r="AZ421" i="135"/>
  <c r="AX421" i="135"/>
  <c r="D431" i="133"/>
  <c r="AE421" i="135"/>
  <c r="AZ420" i="135"/>
  <c r="AX420" i="135"/>
  <c r="D430" i="133"/>
  <c r="AE420" i="135"/>
  <c r="AZ419" i="135"/>
  <c r="AX419" i="135"/>
  <c r="D429" i="133"/>
  <c r="AE419" i="135"/>
  <c r="AZ418" i="135"/>
  <c r="AX418" i="135"/>
  <c r="D428" i="133"/>
  <c r="AE418" i="135"/>
  <c r="AZ417" i="135"/>
  <c r="AX417" i="135"/>
  <c r="D427" i="133"/>
  <c r="AE417" i="135"/>
  <c r="AZ416" i="135"/>
  <c r="AX416" i="135"/>
  <c r="D426" i="133"/>
  <c r="AE416" i="135"/>
  <c r="AZ415" i="135"/>
  <c r="AX415" i="135"/>
  <c r="D425" i="133"/>
  <c r="AE415" i="135"/>
  <c r="AZ414" i="135"/>
  <c r="AX414" i="135"/>
  <c r="D424" i="133"/>
  <c r="AE414" i="135"/>
  <c r="AZ413" i="135"/>
  <c r="AX413" i="135"/>
  <c r="D423" i="133"/>
  <c r="AE413" i="135"/>
  <c r="AZ412" i="135"/>
  <c r="AX412" i="135"/>
  <c r="D422" i="133"/>
  <c r="AE412" i="135"/>
  <c r="AZ411" i="135"/>
  <c r="AX411" i="135"/>
  <c r="D421" i="133"/>
  <c r="AE411" i="135"/>
  <c r="AZ410" i="135"/>
  <c r="AX410" i="135"/>
  <c r="D420" i="133"/>
  <c r="AE410" i="135"/>
  <c r="AZ409" i="135"/>
  <c r="AX409" i="135"/>
  <c r="D419" i="133"/>
  <c r="AE409" i="135"/>
  <c r="AZ408" i="135"/>
  <c r="AX408" i="135"/>
  <c r="D418" i="133"/>
  <c r="AE408" i="135"/>
  <c r="AZ407" i="135"/>
  <c r="AX407" i="135"/>
  <c r="D417" i="133"/>
  <c r="AE407" i="135"/>
  <c r="AZ406" i="135"/>
  <c r="AX406" i="135"/>
  <c r="D416" i="133"/>
  <c r="AE406" i="135"/>
  <c r="AZ405" i="135"/>
  <c r="AX405" i="135"/>
  <c r="D415" i="133"/>
  <c r="AE405" i="135"/>
  <c r="AZ404" i="135"/>
  <c r="AX404" i="135"/>
  <c r="D414" i="133"/>
  <c r="AE404" i="135"/>
  <c r="AZ403" i="135"/>
  <c r="AX403" i="135"/>
  <c r="D413" i="133"/>
  <c r="AE403" i="135"/>
  <c r="AZ402" i="135"/>
  <c r="AX402" i="135"/>
  <c r="D412" i="133"/>
  <c r="AE402" i="135"/>
  <c r="AZ401" i="135"/>
  <c r="AX401" i="135"/>
  <c r="D411" i="133"/>
  <c r="AE401" i="135"/>
  <c r="AZ400" i="135"/>
  <c r="AX400" i="135"/>
  <c r="D410" i="133"/>
  <c r="AE400" i="135"/>
  <c r="AZ399" i="135"/>
  <c r="AX399" i="135"/>
  <c r="D409" i="133"/>
  <c r="AE399" i="135"/>
  <c r="AZ398" i="135"/>
  <c r="AX398" i="135"/>
  <c r="D408" i="133"/>
  <c r="AE398" i="135"/>
  <c r="AZ397" i="135"/>
  <c r="AX397" i="135"/>
  <c r="D407" i="133"/>
  <c r="AE397" i="135"/>
  <c r="AZ396" i="135"/>
  <c r="AX396" i="135"/>
  <c r="D406" i="133"/>
  <c r="AE396" i="135"/>
  <c r="AZ395" i="135"/>
  <c r="AX395" i="135"/>
  <c r="D405" i="133"/>
  <c r="AE395" i="135"/>
  <c r="AZ394" i="135"/>
  <c r="AX394" i="135"/>
  <c r="D404" i="133"/>
  <c r="AE394" i="135"/>
  <c r="AZ393" i="135"/>
  <c r="AX393" i="135"/>
  <c r="D403" i="133"/>
  <c r="AE393" i="135"/>
  <c r="AZ392" i="135"/>
  <c r="AX392" i="135"/>
  <c r="D402" i="133"/>
  <c r="AE392" i="135"/>
  <c r="AZ391" i="135"/>
  <c r="AX391" i="135"/>
  <c r="D401" i="133"/>
  <c r="AE391" i="135"/>
  <c r="AZ390" i="135"/>
  <c r="AX390" i="135"/>
  <c r="D400" i="133"/>
  <c r="AE390" i="135"/>
  <c r="AZ389" i="135"/>
  <c r="AX389" i="135"/>
  <c r="D399" i="133"/>
  <c r="AE389" i="135"/>
  <c r="AZ388" i="135"/>
  <c r="AX388" i="135"/>
  <c r="D398" i="133"/>
  <c r="AE388" i="135"/>
  <c r="AZ387" i="135"/>
  <c r="AX387" i="135"/>
  <c r="D397" i="133"/>
  <c r="AE387" i="135"/>
  <c r="AZ386" i="135"/>
  <c r="AX386" i="135"/>
  <c r="D396" i="133"/>
  <c r="AE386" i="135"/>
  <c r="AZ385" i="135"/>
  <c r="AX385" i="135"/>
  <c r="D395" i="133"/>
  <c r="AE385" i="135"/>
  <c r="AZ384" i="135"/>
  <c r="AX384" i="135"/>
  <c r="D394" i="133"/>
  <c r="AE384" i="135"/>
  <c r="AZ383" i="135"/>
  <c r="AX383" i="135"/>
  <c r="D393" i="133"/>
  <c r="AE383" i="135"/>
  <c r="AZ382" i="135"/>
  <c r="AX382" i="135"/>
  <c r="D392" i="133"/>
  <c r="AE382" i="135"/>
  <c r="AZ381" i="135"/>
  <c r="AX381" i="135"/>
  <c r="D391" i="133"/>
  <c r="AE381" i="135"/>
  <c r="AZ380" i="135"/>
  <c r="AX380" i="135"/>
  <c r="D390" i="133"/>
  <c r="AE380" i="135"/>
  <c r="AZ379" i="135"/>
  <c r="AX379" i="135"/>
  <c r="D389" i="133"/>
  <c r="AE379" i="135"/>
  <c r="AZ378" i="135"/>
  <c r="AX378" i="135"/>
  <c r="D388" i="133"/>
  <c r="AE378" i="135"/>
  <c r="AZ377" i="135"/>
  <c r="AX377" i="135"/>
  <c r="D387" i="133"/>
  <c r="AE377" i="135"/>
  <c r="AZ376" i="135"/>
  <c r="AX376" i="135"/>
  <c r="D386" i="133"/>
  <c r="AE376" i="135"/>
  <c r="AZ375" i="135"/>
  <c r="AX375" i="135"/>
  <c r="D385" i="133"/>
  <c r="AE375" i="135"/>
  <c r="AZ374" i="135"/>
  <c r="AX374" i="135"/>
  <c r="D384" i="133"/>
  <c r="AE374" i="135"/>
  <c r="AZ373" i="135"/>
  <c r="AX373" i="135"/>
  <c r="D383" i="133"/>
  <c r="AE373" i="135"/>
  <c r="AZ372" i="135"/>
  <c r="AX372" i="135"/>
  <c r="D382" i="133"/>
  <c r="AE372" i="135"/>
  <c r="AZ371" i="135"/>
  <c r="AX371" i="135"/>
  <c r="D381" i="133"/>
  <c r="AE371" i="135"/>
  <c r="AZ370" i="135"/>
  <c r="AX370" i="135"/>
  <c r="D380" i="133"/>
  <c r="AE370" i="135"/>
  <c r="AZ369" i="135"/>
  <c r="AX369" i="135"/>
  <c r="D379" i="133"/>
  <c r="AE369" i="135"/>
  <c r="AZ368" i="135"/>
  <c r="AX368" i="135"/>
  <c r="D378" i="133"/>
  <c r="AE368" i="135"/>
  <c r="AZ367" i="135"/>
  <c r="AX367" i="135"/>
  <c r="D377" i="133"/>
  <c r="AE367" i="135"/>
  <c r="AZ366" i="135"/>
  <c r="AX366" i="135"/>
  <c r="D376" i="133"/>
  <c r="AE366" i="135"/>
  <c r="AZ365" i="135"/>
  <c r="AX365" i="135"/>
  <c r="D375" i="133"/>
  <c r="AE365" i="135"/>
  <c r="AZ364" i="135"/>
  <c r="AX364" i="135"/>
  <c r="D374" i="133"/>
  <c r="AE364" i="135"/>
  <c r="AZ363" i="135"/>
  <c r="AX363" i="135"/>
  <c r="D373" i="133"/>
  <c r="AE363" i="135"/>
  <c r="AZ362" i="135"/>
  <c r="AX362" i="135"/>
  <c r="D372" i="133"/>
  <c r="AE362" i="135"/>
  <c r="AZ361" i="135"/>
  <c r="AX361" i="135"/>
  <c r="D371" i="133"/>
  <c r="AE361" i="135"/>
  <c r="AZ360" i="135"/>
  <c r="AX360" i="135"/>
  <c r="D370" i="133"/>
  <c r="AE360" i="135"/>
  <c r="AZ359" i="135"/>
  <c r="AX359" i="135"/>
  <c r="D369" i="133"/>
  <c r="AE359" i="135"/>
  <c r="AZ358" i="135"/>
  <c r="AX358" i="135"/>
  <c r="D368" i="133"/>
  <c r="AE358" i="135"/>
  <c r="AZ357" i="135"/>
  <c r="AX357" i="135"/>
  <c r="D367" i="133"/>
  <c r="AE357" i="135"/>
  <c r="AZ356" i="135"/>
  <c r="AX356" i="135"/>
  <c r="D366" i="133"/>
  <c r="AE356" i="135"/>
  <c r="AZ355" i="135"/>
  <c r="AX355" i="135"/>
  <c r="D365" i="133"/>
  <c r="AE355" i="135"/>
  <c r="AZ354" i="135"/>
  <c r="AX354" i="135"/>
  <c r="D364" i="133"/>
  <c r="AE354" i="135"/>
  <c r="AZ353" i="135"/>
  <c r="AX353" i="135"/>
  <c r="D363" i="133"/>
  <c r="AE353" i="135"/>
  <c r="AZ352" i="135"/>
  <c r="AX352" i="135"/>
  <c r="D362" i="133"/>
  <c r="AE352" i="135"/>
  <c r="AZ351" i="135"/>
  <c r="AX351" i="135"/>
  <c r="D361" i="133"/>
  <c r="AE351" i="135"/>
  <c r="AZ350" i="135"/>
  <c r="AX350" i="135"/>
  <c r="D360" i="133"/>
  <c r="AE350" i="135"/>
  <c r="AZ349" i="135"/>
  <c r="AX349" i="135"/>
  <c r="D359" i="133"/>
  <c r="AE349" i="135"/>
  <c r="AZ348" i="135"/>
  <c r="AX348" i="135"/>
  <c r="D358" i="133"/>
  <c r="AE348" i="135"/>
  <c r="AZ347" i="135"/>
  <c r="AX347" i="135"/>
  <c r="D357" i="133"/>
  <c r="AE347" i="135"/>
  <c r="AZ346" i="135"/>
  <c r="AX346" i="135"/>
  <c r="D356" i="133"/>
  <c r="AE346" i="135"/>
  <c r="AZ345" i="135"/>
  <c r="AX345" i="135"/>
  <c r="D355" i="133"/>
  <c r="AE345" i="135"/>
  <c r="AZ344" i="135"/>
  <c r="AX344" i="135"/>
  <c r="D354" i="133"/>
  <c r="AE344" i="135"/>
  <c r="AZ343" i="135"/>
  <c r="AX343" i="135"/>
  <c r="D353" i="133"/>
  <c r="AE343" i="135"/>
  <c r="AZ342" i="135"/>
  <c r="AX342" i="135"/>
  <c r="D352" i="133"/>
  <c r="AE342" i="135"/>
  <c r="AZ341" i="135"/>
  <c r="AX341" i="135"/>
  <c r="D351" i="133"/>
  <c r="AE341" i="135"/>
  <c r="AZ340" i="135"/>
  <c r="AX340" i="135"/>
  <c r="D350" i="133"/>
  <c r="AE340" i="135"/>
  <c r="AZ339" i="135"/>
  <c r="AX339" i="135"/>
  <c r="D349" i="133"/>
  <c r="AE339" i="135"/>
  <c r="AZ338" i="135"/>
  <c r="AX338" i="135"/>
  <c r="D348" i="133"/>
  <c r="AE338" i="135"/>
  <c r="AZ337" i="135"/>
  <c r="AX337" i="135"/>
  <c r="D347" i="133"/>
  <c r="AE337" i="135"/>
  <c r="AZ336" i="135"/>
  <c r="AX336" i="135"/>
  <c r="D346" i="133"/>
  <c r="AE336" i="135"/>
  <c r="AZ335" i="135"/>
  <c r="AX335" i="135"/>
  <c r="D345" i="133"/>
  <c r="AE335" i="135"/>
  <c r="AZ334" i="135"/>
  <c r="AX334" i="135"/>
  <c r="D344" i="133"/>
  <c r="AE334" i="135"/>
  <c r="AZ333" i="135"/>
  <c r="AX333" i="135"/>
  <c r="D343" i="133"/>
  <c r="AE333" i="135"/>
  <c r="AZ332" i="135"/>
  <c r="AX332" i="135"/>
  <c r="D342" i="133"/>
  <c r="AE332" i="135"/>
  <c r="AZ331" i="135"/>
  <c r="AX331" i="135"/>
  <c r="D341" i="133"/>
  <c r="AE331" i="135"/>
  <c r="AZ330" i="135"/>
  <c r="AX330" i="135"/>
  <c r="D340" i="133"/>
  <c r="AE330" i="135"/>
  <c r="AZ329" i="135"/>
  <c r="AX329" i="135"/>
  <c r="D339" i="133"/>
  <c r="AE329" i="135"/>
  <c r="AZ328" i="135"/>
  <c r="AX328" i="135"/>
  <c r="D338" i="133"/>
  <c r="AE328" i="135"/>
  <c r="AZ327" i="135"/>
  <c r="AX327" i="135"/>
  <c r="D337" i="133"/>
  <c r="AE327" i="135"/>
  <c r="AZ326" i="135"/>
  <c r="AX326" i="135"/>
  <c r="D336" i="133"/>
  <c r="AE326" i="135"/>
  <c r="AZ325" i="135"/>
  <c r="AX325" i="135"/>
  <c r="D335" i="133"/>
  <c r="AE325" i="135"/>
  <c r="AZ324" i="135"/>
  <c r="AX324" i="135"/>
  <c r="D334" i="133"/>
  <c r="AE324" i="135"/>
  <c r="AZ323" i="135"/>
  <c r="AX323" i="135"/>
  <c r="D333" i="133"/>
  <c r="AE323" i="135"/>
  <c r="AZ322" i="135"/>
  <c r="AX322" i="135"/>
  <c r="D332" i="133"/>
  <c r="AE322" i="135"/>
  <c r="AZ321" i="135"/>
  <c r="AX321" i="135"/>
  <c r="D331" i="133"/>
  <c r="AE321" i="135"/>
  <c r="AZ320" i="135"/>
  <c r="AX320" i="135"/>
  <c r="D330" i="133"/>
  <c r="AE320" i="135"/>
  <c r="AZ319" i="135"/>
  <c r="AX319" i="135"/>
  <c r="D329" i="133"/>
  <c r="AE319" i="135"/>
  <c r="AZ318" i="135"/>
  <c r="AX318" i="135"/>
  <c r="D328" i="133"/>
  <c r="AE318" i="135"/>
  <c r="AZ317" i="135"/>
  <c r="AX317" i="135"/>
  <c r="D327" i="133"/>
  <c r="AE317" i="135"/>
  <c r="AZ316" i="135"/>
  <c r="AX316" i="135"/>
  <c r="D326" i="133"/>
  <c r="AE316" i="135"/>
  <c r="AZ315" i="135"/>
  <c r="AX315" i="135"/>
  <c r="D325" i="133"/>
  <c r="AE315" i="135"/>
  <c r="AZ314" i="135"/>
  <c r="AX314" i="135"/>
  <c r="D324" i="133"/>
  <c r="AE314" i="135"/>
  <c r="AZ313" i="135"/>
  <c r="AX313" i="135"/>
  <c r="D323" i="133"/>
  <c r="AE313" i="135"/>
  <c r="AZ312" i="135"/>
  <c r="AX312" i="135"/>
  <c r="D322" i="133"/>
  <c r="AE312" i="135"/>
  <c r="AZ311" i="135"/>
  <c r="AX311" i="135"/>
  <c r="D321" i="133"/>
  <c r="AE311" i="135"/>
  <c r="AZ310" i="135"/>
  <c r="AX310" i="135"/>
  <c r="D320" i="133"/>
  <c r="AE310" i="135"/>
  <c r="AZ309" i="135"/>
  <c r="AX309" i="135"/>
  <c r="D319" i="133"/>
  <c r="AE309" i="135"/>
  <c r="AZ308" i="135"/>
  <c r="AX308" i="135"/>
  <c r="D318" i="133"/>
  <c r="AE308" i="135"/>
  <c r="AZ307" i="135"/>
  <c r="AX307" i="135"/>
  <c r="D317" i="133"/>
  <c r="AE307" i="135"/>
  <c r="AZ306" i="135"/>
  <c r="AX306" i="135"/>
  <c r="D316" i="133"/>
  <c r="AE306" i="135"/>
  <c r="AZ305" i="135"/>
  <c r="AX305" i="135"/>
  <c r="D315" i="133"/>
  <c r="AE305" i="135"/>
  <c r="AZ304" i="135"/>
  <c r="AX304" i="135"/>
  <c r="D314" i="133"/>
  <c r="AE304" i="135"/>
  <c r="AZ303" i="135"/>
  <c r="AX303" i="135"/>
  <c r="D313" i="133"/>
  <c r="AE303" i="135"/>
  <c r="AZ302" i="135"/>
  <c r="AX302" i="135"/>
  <c r="D312" i="133"/>
  <c r="AE302" i="135"/>
  <c r="AZ301" i="135"/>
  <c r="AX301" i="135"/>
  <c r="D311" i="133"/>
  <c r="AE301" i="135"/>
  <c r="AZ300" i="135"/>
  <c r="AX300" i="135"/>
  <c r="D310" i="133"/>
  <c r="AE300" i="135"/>
  <c r="AZ299" i="135"/>
  <c r="AX299" i="135"/>
  <c r="D309" i="133"/>
  <c r="AE299" i="135"/>
  <c r="AZ298" i="135"/>
  <c r="AX298" i="135"/>
  <c r="D308" i="133"/>
  <c r="AE298" i="135"/>
  <c r="AZ297" i="135"/>
  <c r="AX297" i="135"/>
  <c r="D307" i="133"/>
  <c r="AE297" i="135"/>
  <c r="AZ296" i="135"/>
  <c r="AX296" i="135"/>
  <c r="D306" i="133"/>
  <c r="AE296" i="135"/>
  <c r="AZ295" i="135"/>
  <c r="AX295" i="135"/>
  <c r="D305" i="133"/>
  <c r="AE295" i="135"/>
  <c r="AZ294" i="135"/>
  <c r="AX294" i="135"/>
  <c r="D304" i="133"/>
  <c r="AE294" i="135"/>
  <c r="AZ293" i="135"/>
  <c r="AX293" i="135"/>
  <c r="D303" i="133"/>
  <c r="AE293" i="135"/>
  <c r="AZ292" i="135"/>
  <c r="AX292" i="135"/>
  <c r="D302" i="133"/>
  <c r="AE292" i="135"/>
  <c r="AZ291" i="135"/>
  <c r="AX291" i="135"/>
  <c r="D301" i="133"/>
  <c r="AE291" i="135"/>
  <c r="AZ290" i="135"/>
  <c r="AX290" i="135"/>
  <c r="D300" i="133"/>
  <c r="AE290" i="135"/>
  <c r="AZ289" i="135"/>
  <c r="AX289" i="135"/>
  <c r="D299" i="133"/>
  <c r="AE289" i="135"/>
  <c r="AZ288" i="135"/>
  <c r="AX288" i="135"/>
  <c r="D298" i="133"/>
  <c r="AE288" i="135"/>
  <c r="AZ287" i="135"/>
  <c r="AX287" i="135"/>
  <c r="D297" i="133"/>
  <c r="AE287" i="135"/>
  <c r="AZ286" i="135"/>
  <c r="AX286" i="135"/>
  <c r="D296" i="133"/>
  <c r="AE286" i="135"/>
  <c r="AZ285" i="135"/>
  <c r="AX285" i="135"/>
  <c r="D295" i="133"/>
  <c r="AE285" i="135"/>
  <c r="AZ284" i="135"/>
  <c r="AX284" i="135"/>
  <c r="D294" i="133"/>
  <c r="AE284" i="135"/>
  <c r="AZ283" i="135"/>
  <c r="AX283" i="135"/>
  <c r="D293" i="133"/>
  <c r="AE283" i="135"/>
  <c r="AZ282" i="135"/>
  <c r="AX282" i="135"/>
  <c r="D292" i="133"/>
  <c r="AE282" i="135"/>
  <c r="AZ281" i="135"/>
  <c r="AX281" i="135"/>
  <c r="D291" i="133"/>
  <c r="AE281" i="135"/>
  <c r="AZ280" i="135"/>
  <c r="AX280" i="135"/>
  <c r="D290" i="133"/>
  <c r="AE280" i="135"/>
  <c r="AZ279" i="135"/>
  <c r="AX279" i="135"/>
  <c r="D289" i="133"/>
  <c r="AE279" i="135"/>
  <c r="AZ278" i="135"/>
  <c r="AX278" i="135"/>
  <c r="D288" i="133"/>
  <c r="AE278" i="135"/>
  <c r="AZ277" i="135"/>
  <c r="AX277" i="135"/>
  <c r="D287" i="133"/>
  <c r="AE277" i="135"/>
  <c r="AZ276" i="135"/>
  <c r="AX276" i="135"/>
  <c r="D286" i="133"/>
  <c r="AE276" i="135"/>
  <c r="AZ275" i="135"/>
  <c r="AX275" i="135"/>
  <c r="D285" i="133"/>
  <c r="AE275" i="135"/>
  <c r="AZ274" i="135"/>
  <c r="AX274" i="135"/>
  <c r="D284" i="133"/>
  <c r="AE274" i="135"/>
  <c r="AZ273" i="135"/>
  <c r="AX273" i="135"/>
  <c r="D283" i="133"/>
  <c r="AE273" i="135"/>
  <c r="AZ272" i="135"/>
  <c r="AX272" i="135"/>
  <c r="D282" i="133"/>
  <c r="AE272" i="135"/>
  <c r="AZ271" i="135"/>
  <c r="AX271" i="135"/>
  <c r="D281" i="133"/>
  <c r="AE271" i="135"/>
  <c r="AZ270" i="135"/>
  <c r="AX270" i="135"/>
  <c r="D280" i="133"/>
  <c r="AE270" i="135"/>
  <c r="AZ269" i="135"/>
  <c r="AX269" i="135"/>
  <c r="D279" i="133"/>
  <c r="AE269" i="135"/>
  <c r="AZ268" i="135"/>
  <c r="AX268" i="135"/>
  <c r="D278" i="133"/>
  <c r="AE268" i="135"/>
  <c r="AZ267" i="135"/>
  <c r="AX267" i="135"/>
  <c r="D277" i="133"/>
  <c r="AE267" i="135"/>
  <c r="AZ266" i="135"/>
  <c r="AX266" i="135"/>
  <c r="D276" i="133"/>
  <c r="AE266" i="135"/>
  <c r="AZ265" i="135"/>
  <c r="AX265" i="135"/>
  <c r="D275" i="133"/>
  <c r="AE265" i="135"/>
  <c r="AZ264" i="135"/>
  <c r="AX264" i="135"/>
  <c r="D274" i="133"/>
  <c r="AE264" i="135"/>
  <c r="AZ263" i="135"/>
  <c r="AX263" i="135"/>
  <c r="D273" i="133"/>
  <c r="AE263" i="135"/>
  <c r="AZ262" i="135"/>
  <c r="AX262" i="135"/>
  <c r="D272" i="133"/>
  <c r="AE262" i="135"/>
  <c r="AZ261" i="135"/>
  <c r="AX261" i="135"/>
  <c r="D271" i="133"/>
  <c r="AE261" i="135"/>
  <c r="AZ260" i="135"/>
  <c r="AX260" i="135"/>
  <c r="D270" i="133"/>
  <c r="AE260" i="135"/>
  <c r="AZ259" i="135"/>
  <c r="AX259" i="135"/>
  <c r="D269" i="133"/>
  <c r="AE259" i="135"/>
  <c r="AZ258" i="135"/>
  <c r="AX258" i="135"/>
  <c r="D268" i="133"/>
  <c r="AE258" i="135"/>
  <c r="AZ257" i="135"/>
  <c r="AX257" i="135"/>
  <c r="D267" i="133"/>
  <c r="AE257" i="135"/>
  <c r="AZ256" i="135"/>
  <c r="AX256" i="135"/>
  <c r="D266" i="133"/>
  <c r="AE256" i="135"/>
  <c r="AZ255" i="135"/>
  <c r="AX255" i="135"/>
  <c r="D265" i="133"/>
  <c r="AE255" i="135"/>
  <c r="AZ254" i="135"/>
  <c r="AX254" i="135"/>
  <c r="D264" i="133"/>
  <c r="AE254" i="135"/>
  <c r="AZ253" i="135"/>
  <c r="AX253" i="135"/>
  <c r="D263" i="133"/>
  <c r="AE253" i="135"/>
  <c r="AZ252" i="135"/>
  <c r="AX252" i="135"/>
  <c r="D262" i="133"/>
  <c r="AE252" i="135"/>
  <c r="AZ251" i="135"/>
  <c r="AX251" i="135"/>
  <c r="D261" i="133"/>
  <c r="AE251" i="135"/>
  <c r="AZ250" i="135"/>
  <c r="AX250" i="135"/>
  <c r="D260" i="133"/>
  <c r="AE250" i="135"/>
  <c r="AZ249" i="135"/>
  <c r="AX249" i="135"/>
  <c r="D259" i="133"/>
  <c r="AE249" i="135"/>
  <c r="AZ248" i="135"/>
  <c r="AX248" i="135"/>
  <c r="D258" i="133"/>
  <c r="AE248" i="135"/>
  <c r="AZ247" i="135"/>
  <c r="AX247" i="135"/>
  <c r="D257" i="133"/>
  <c r="AE247" i="135"/>
  <c r="AZ246" i="135"/>
  <c r="AX246" i="135"/>
  <c r="D256" i="133"/>
  <c r="AE246" i="135"/>
  <c r="AZ245" i="135"/>
  <c r="AX245" i="135"/>
  <c r="D255" i="133"/>
  <c r="AE245" i="135"/>
  <c r="AZ244" i="135"/>
  <c r="AX244" i="135"/>
  <c r="D254" i="133"/>
  <c r="AE244" i="135"/>
  <c r="AZ243" i="135"/>
  <c r="AX243" i="135"/>
  <c r="D253" i="133"/>
  <c r="AE243" i="135"/>
  <c r="AZ242" i="135"/>
  <c r="AX242" i="135"/>
  <c r="D252" i="133"/>
  <c r="AE242" i="135"/>
  <c r="AZ241" i="135"/>
  <c r="AX241" i="135"/>
  <c r="D251" i="133"/>
  <c r="AE241" i="135"/>
  <c r="AZ240" i="135"/>
  <c r="AX240" i="135"/>
  <c r="D250" i="133"/>
  <c r="AE240" i="135"/>
  <c r="AZ239" i="135"/>
  <c r="AX239" i="135"/>
  <c r="D249" i="133"/>
  <c r="AE239" i="135"/>
  <c r="AZ238" i="135"/>
  <c r="AX238" i="135"/>
  <c r="D248" i="133"/>
  <c r="AE238" i="135"/>
  <c r="AZ237" i="135"/>
  <c r="AX237" i="135"/>
  <c r="D247" i="133"/>
  <c r="AE237" i="135"/>
  <c r="AZ236" i="135"/>
  <c r="AX236" i="135"/>
  <c r="D246" i="133"/>
  <c r="AE236" i="135"/>
  <c r="AZ235" i="135"/>
  <c r="AX235" i="135"/>
  <c r="D245" i="133"/>
  <c r="AE235" i="135"/>
  <c r="AZ234" i="135"/>
  <c r="AX234" i="135"/>
  <c r="D244" i="133"/>
  <c r="AE234" i="135"/>
  <c r="AZ233" i="135"/>
  <c r="AX233" i="135"/>
  <c r="D243" i="133"/>
  <c r="AE233" i="135"/>
  <c r="AZ232" i="135"/>
  <c r="AX232" i="135"/>
  <c r="D242" i="133"/>
  <c r="AE232" i="135"/>
  <c r="AZ231" i="135"/>
  <c r="AX231" i="135"/>
  <c r="D241" i="133"/>
  <c r="AE231" i="135"/>
  <c r="AZ230" i="135"/>
  <c r="AX230" i="135"/>
  <c r="D240" i="133"/>
  <c r="AE230" i="135"/>
  <c r="AZ229" i="135"/>
  <c r="AX229" i="135"/>
  <c r="D239" i="133"/>
  <c r="AE229" i="135"/>
  <c r="AZ228" i="135"/>
  <c r="AX228" i="135"/>
  <c r="D238" i="133"/>
  <c r="AE228" i="135"/>
  <c r="AZ227" i="135"/>
  <c r="AX227" i="135"/>
  <c r="D237" i="133"/>
  <c r="AE227" i="135"/>
  <c r="AZ226" i="135"/>
  <c r="AX226" i="135"/>
  <c r="D236" i="133"/>
  <c r="AE226" i="135"/>
  <c r="AZ225" i="135"/>
  <c r="AX225" i="135"/>
  <c r="D235" i="133"/>
  <c r="AE225" i="135"/>
  <c r="AZ224" i="135"/>
  <c r="AX224" i="135"/>
  <c r="D234" i="133"/>
  <c r="AE224" i="135"/>
  <c r="AZ223" i="135"/>
  <c r="AX223" i="135"/>
  <c r="D233" i="133"/>
  <c r="AE223" i="135"/>
  <c r="AZ222" i="135"/>
  <c r="AX222" i="135"/>
  <c r="D232" i="133"/>
  <c r="AE222" i="135"/>
  <c r="AZ221" i="135"/>
  <c r="AX221" i="135"/>
  <c r="D231" i="133"/>
  <c r="AE221" i="135"/>
  <c r="AZ220" i="135"/>
  <c r="AX220" i="135"/>
  <c r="D230" i="133"/>
  <c r="AE220" i="135"/>
  <c r="AZ219" i="135"/>
  <c r="AX219" i="135"/>
  <c r="D229" i="133"/>
  <c r="AE219" i="135"/>
  <c r="AZ218" i="135"/>
  <c r="AX218" i="135"/>
  <c r="D228" i="133"/>
  <c r="AE218" i="135"/>
  <c r="AZ217" i="135"/>
  <c r="AX217" i="135"/>
  <c r="D227" i="133"/>
  <c r="AE217" i="135"/>
  <c r="AZ216" i="135"/>
  <c r="AX216" i="135"/>
  <c r="D226" i="133"/>
  <c r="AE216" i="135"/>
  <c r="AZ215" i="135"/>
  <c r="AX215" i="135"/>
  <c r="D225" i="133"/>
  <c r="AE215" i="135"/>
  <c r="AZ214" i="135"/>
  <c r="AX214" i="135"/>
  <c r="D224" i="133"/>
  <c r="AE214" i="135"/>
  <c r="AZ213" i="135"/>
  <c r="AX213" i="135"/>
  <c r="D223" i="133"/>
  <c r="AE213" i="135"/>
  <c r="AZ212" i="135"/>
  <c r="AX212" i="135"/>
  <c r="D222" i="133"/>
  <c r="AE212" i="135"/>
  <c r="AZ211" i="135"/>
  <c r="AX211" i="135"/>
  <c r="D221" i="133"/>
  <c r="AE211" i="135"/>
  <c r="AZ210" i="135"/>
  <c r="AX210" i="135"/>
  <c r="D220" i="133"/>
  <c r="AE210" i="135"/>
  <c r="AZ209" i="135"/>
  <c r="AX209" i="135"/>
  <c r="D219" i="133"/>
  <c r="AE209" i="135"/>
  <c r="AZ208" i="135"/>
  <c r="AX208" i="135"/>
  <c r="D218" i="133"/>
  <c r="AE208" i="135"/>
  <c r="AZ207" i="135"/>
  <c r="AX207" i="135"/>
  <c r="D217" i="133"/>
  <c r="AE207" i="135"/>
  <c r="AZ206" i="135"/>
  <c r="AX206" i="135"/>
  <c r="D216" i="133"/>
  <c r="AE206" i="135"/>
  <c r="AZ205" i="135"/>
  <c r="AX205" i="135"/>
  <c r="D215" i="133"/>
  <c r="AE205" i="135"/>
  <c r="AZ204" i="135"/>
  <c r="AX204" i="135"/>
  <c r="D214" i="133"/>
  <c r="AE204" i="135"/>
  <c r="AZ203" i="135"/>
  <c r="AX203" i="135"/>
  <c r="D213" i="133"/>
  <c r="AE203" i="135"/>
  <c r="AZ202" i="135"/>
  <c r="AX202" i="135"/>
  <c r="D212" i="133"/>
  <c r="AE202" i="135"/>
  <c r="AZ201" i="135"/>
  <c r="AX201" i="135"/>
  <c r="D211" i="133"/>
  <c r="AE201" i="135"/>
  <c r="AZ200" i="135"/>
  <c r="AX200" i="135"/>
  <c r="D210" i="133"/>
  <c r="AE200" i="135"/>
  <c r="AZ199" i="135"/>
  <c r="AX199" i="135"/>
  <c r="D209" i="133"/>
  <c r="AE199" i="135"/>
  <c r="AZ198" i="135"/>
  <c r="AX198" i="135"/>
  <c r="D208" i="133"/>
  <c r="AE198" i="135"/>
  <c r="AZ197" i="135"/>
  <c r="AX197" i="135"/>
  <c r="D207" i="133"/>
  <c r="AE197" i="135"/>
  <c r="AZ196" i="135"/>
  <c r="AX196" i="135"/>
  <c r="D206" i="133"/>
  <c r="AE196" i="135"/>
  <c r="AZ195" i="135"/>
  <c r="AX195" i="135"/>
  <c r="D205" i="133"/>
  <c r="AE195" i="135"/>
  <c r="AZ194" i="135"/>
  <c r="AX194" i="135"/>
  <c r="D204" i="133"/>
  <c r="AE194" i="135"/>
  <c r="AZ193" i="135"/>
  <c r="AX193" i="135"/>
  <c r="D203" i="133"/>
  <c r="AE193" i="135"/>
  <c r="AZ192" i="135"/>
  <c r="AX192" i="135"/>
  <c r="D202" i="133"/>
  <c r="AE192" i="135"/>
  <c r="AZ191" i="135"/>
  <c r="AX191" i="135"/>
  <c r="D201" i="133"/>
  <c r="AE191" i="135"/>
  <c r="AZ190" i="135"/>
  <c r="AX190" i="135"/>
  <c r="D200" i="133"/>
  <c r="AE190" i="135"/>
  <c r="AZ189" i="135"/>
  <c r="AX189" i="135"/>
  <c r="D199" i="133"/>
  <c r="AE189" i="135"/>
  <c r="AZ188" i="135"/>
  <c r="AX188" i="135"/>
  <c r="D198" i="133"/>
  <c r="AE188" i="135"/>
  <c r="AZ187" i="135"/>
  <c r="AX187" i="135"/>
  <c r="D197" i="133"/>
  <c r="AE187" i="135"/>
  <c r="AZ186" i="135"/>
  <c r="AX186" i="135"/>
  <c r="D196" i="133"/>
  <c r="AE186" i="135"/>
  <c r="AZ185" i="135"/>
  <c r="AX185" i="135"/>
  <c r="D195" i="133"/>
  <c r="AE185" i="135"/>
  <c r="AZ184" i="135"/>
  <c r="AX184" i="135"/>
  <c r="D194" i="133"/>
  <c r="AE184" i="135"/>
  <c r="AZ183" i="135"/>
  <c r="AX183" i="135"/>
  <c r="D193" i="133"/>
  <c r="AE183" i="135"/>
  <c r="AZ182" i="135"/>
  <c r="AX182" i="135"/>
  <c r="D192" i="133"/>
  <c r="AE182" i="135"/>
  <c r="AZ181" i="135"/>
  <c r="AX181" i="135"/>
  <c r="D191" i="133"/>
  <c r="AE181" i="135"/>
  <c r="AZ180" i="135"/>
  <c r="AX180" i="135"/>
  <c r="D190" i="133"/>
  <c r="AE180" i="135"/>
  <c r="AZ179" i="135"/>
  <c r="AX179" i="135"/>
  <c r="D189" i="133"/>
  <c r="AE179" i="135"/>
  <c r="AZ178" i="135"/>
  <c r="AX178" i="135"/>
  <c r="D188" i="133"/>
  <c r="AE178" i="135"/>
  <c r="AZ177" i="135"/>
  <c r="AX177" i="135"/>
  <c r="D187" i="133"/>
  <c r="AE177" i="135"/>
  <c r="AZ176" i="135"/>
  <c r="AX176" i="135"/>
  <c r="D186" i="133"/>
  <c r="AE176" i="135"/>
  <c r="AZ175" i="135"/>
  <c r="AX175" i="135"/>
  <c r="D185" i="133"/>
  <c r="AE175" i="135"/>
  <c r="AZ174" i="135"/>
  <c r="AX174" i="135"/>
  <c r="D184" i="133"/>
  <c r="AE174" i="135"/>
  <c r="AZ173" i="135"/>
  <c r="AX173" i="135"/>
  <c r="D183" i="133"/>
  <c r="AE173" i="135"/>
  <c r="AZ172" i="135"/>
  <c r="AX172" i="135"/>
  <c r="D182" i="133"/>
  <c r="AE172" i="135"/>
  <c r="AZ171" i="135"/>
  <c r="AX171" i="135"/>
  <c r="D181" i="133"/>
  <c r="AE171" i="135"/>
  <c r="AZ170" i="135"/>
  <c r="AX170" i="135"/>
  <c r="D180" i="133"/>
  <c r="AE170" i="135"/>
  <c r="AZ169" i="135"/>
  <c r="AX169" i="135"/>
  <c r="D179" i="133"/>
  <c r="AE169" i="135"/>
  <c r="AZ168" i="135"/>
  <c r="AX168" i="135"/>
  <c r="D178" i="133"/>
  <c r="AE168" i="135"/>
  <c r="AZ167" i="135"/>
  <c r="AX167" i="135"/>
  <c r="D177" i="133"/>
  <c r="AE167" i="135"/>
  <c r="AZ166" i="135"/>
  <c r="AX166" i="135"/>
  <c r="D176" i="133"/>
  <c r="AE166" i="135"/>
  <c r="AZ165" i="135"/>
  <c r="AX165" i="135"/>
  <c r="D175" i="133"/>
  <c r="AE165" i="135"/>
  <c r="AZ164" i="135"/>
  <c r="AX164" i="135"/>
  <c r="D174" i="133"/>
  <c r="AE164" i="135"/>
  <c r="AZ163" i="135"/>
  <c r="AX163" i="135"/>
  <c r="D173" i="133"/>
  <c r="AE163" i="135"/>
  <c r="AZ162" i="135"/>
  <c r="AX162" i="135"/>
  <c r="D172" i="133"/>
  <c r="AE162" i="135"/>
  <c r="AZ161" i="135"/>
  <c r="AX161" i="135"/>
  <c r="D171" i="133"/>
  <c r="AE161" i="135"/>
  <c r="AZ160" i="135"/>
  <c r="AX160" i="135"/>
  <c r="D170" i="133"/>
  <c r="AE160" i="135"/>
  <c r="AZ159" i="135"/>
  <c r="AX159" i="135"/>
  <c r="D169" i="133"/>
  <c r="AE159" i="135"/>
  <c r="AZ158" i="135"/>
  <c r="AX158" i="135"/>
  <c r="D168" i="133"/>
  <c r="AE158" i="135"/>
  <c r="AZ157" i="135"/>
  <c r="AX157" i="135"/>
  <c r="D167" i="133"/>
  <c r="AE157" i="135"/>
  <c r="AZ156" i="135"/>
  <c r="AX156" i="135"/>
  <c r="D166" i="133"/>
  <c r="AE156" i="135"/>
  <c r="AZ155" i="135"/>
  <c r="AX155" i="135"/>
  <c r="D165" i="133"/>
  <c r="AE155" i="135"/>
  <c r="AZ154" i="135"/>
  <c r="AX154" i="135"/>
  <c r="D164" i="133"/>
  <c r="AE154" i="135"/>
  <c r="AZ153" i="135"/>
  <c r="AX153" i="135"/>
  <c r="D163" i="133"/>
  <c r="AE153" i="135"/>
  <c r="AZ152" i="135"/>
  <c r="AX152" i="135"/>
  <c r="D162" i="133"/>
  <c r="AE152" i="135"/>
  <c r="AZ151" i="135"/>
  <c r="AX151" i="135"/>
  <c r="D161" i="133"/>
  <c r="AE151" i="135"/>
  <c r="AZ150" i="135"/>
  <c r="AX150" i="135"/>
  <c r="D160" i="133"/>
  <c r="AE150" i="135"/>
  <c r="AZ149" i="135"/>
  <c r="AX149" i="135"/>
  <c r="D159" i="133"/>
  <c r="AE149" i="135"/>
  <c r="AZ148" i="135"/>
  <c r="AX148" i="135"/>
  <c r="D158" i="133"/>
  <c r="AE148" i="135"/>
  <c r="AZ147" i="135"/>
  <c r="AX147" i="135"/>
  <c r="D157" i="133"/>
  <c r="AE147" i="135"/>
  <c r="AZ146" i="135"/>
  <c r="AX146" i="135"/>
  <c r="D156" i="133"/>
  <c r="AE146" i="135"/>
  <c r="AZ145" i="135"/>
  <c r="AX145" i="135"/>
  <c r="D155" i="133"/>
  <c r="AE145" i="135"/>
  <c r="AZ144" i="135"/>
  <c r="AX144" i="135"/>
  <c r="D154" i="133"/>
  <c r="AE144" i="135"/>
  <c r="AZ143" i="135"/>
  <c r="AX143" i="135"/>
  <c r="D153" i="133"/>
  <c r="AE143" i="135"/>
  <c r="AZ142" i="135"/>
  <c r="AX142" i="135"/>
  <c r="D152" i="133"/>
  <c r="AE142" i="135"/>
  <c r="AZ141" i="135"/>
  <c r="AX141" i="135"/>
  <c r="D151" i="133"/>
  <c r="AE141" i="135"/>
  <c r="AZ140" i="135"/>
  <c r="AX140" i="135"/>
  <c r="D150" i="133"/>
  <c r="AE140" i="135"/>
  <c r="AZ139" i="135"/>
  <c r="AX139" i="135"/>
  <c r="D149" i="133"/>
  <c r="AE139" i="135"/>
  <c r="AZ138" i="135"/>
  <c r="AX138" i="135"/>
  <c r="D148" i="133"/>
  <c r="AE138" i="135"/>
  <c r="AZ137" i="135"/>
  <c r="AX137" i="135"/>
  <c r="D147" i="133"/>
  <c r="AE137" i="135"/>
  <c r="AZ136" i="135"/>
  <c r="AX136" i="135"/>
  <c r="D146" i="133"/>
  <c r="AE136" i="135"/>
  <c r="AZ135" i="135"/>
  <c r="AX135" i="135"/>
  <c r="D145" i="133"/>
  <c r="AE135" i="135"/>
  <c r="AZ134" i="135"/>
  <c r="AX134" i="135"/>
  <c r="D144" i="133"/>
  <c r="AE134" i="135"/>
  <c r="AZ133" i="135"/>
  <c r="AX133" i="135"/>
  <c r="D143" i="133"/>
  <c r="AE133" i="135"/>
  <c r="AZ132" i="135"/>
  <c r="AX132" i="135"/>
  <c r="D142" i="133"/>
  <c r="AE132" i="135"/>
  <c r="AZ131" i="135"/>
  <c r="AX131" i="135"/>
  <c r="D141" i="133"/>
  <c r="AE131" i="135"/>
  <c r="AZ130" i="135"/>
  <c r="AX130" i="135"/>
  <c r="D140" i="133"/>
  <c r="AE130" i="135"/>
  <c r="AZ129" i="135"/>
  <c r="AX129" i="135"/>
  <c r="D139" i="133"/>
  <c r="AE129" i="135"/>
  <c r="AZ128" i="135"/>
  <c r="AX128" i="135"/>
  <c r="D138" i="133"/>
  <c r="AE128" i="135"/>
  <c r="AZ127" i="135"/>
  <c r="AX127" i="135"/>
  <c r="D137" i="133"/>
  <c r="AE127" i="135"/>
  <c r="AZ126" i="135"/>
  <c r="AX126" i="135"/>
  <c r="D136" i="133"/>
  <c r="AE126" i="135"/>
  <c r="AZ125" i="135"/>
  <c r="AX125" i="135"/>
  <c r="D135" i="133"/>
  <c r="AE125" i="135"/>
  <c r="AZ124" i="135"/>
  <c r="AX124" i="135"/>
  <c r="D134" i="133"/>
  <c r="AE124" i="135"/>
  <c r="AZ123" i="135"/>
  <c r="AX123" i="135"/>
  <c r="D133" i="133"/>
  <c r="AE123" i="135"/>
  <c r="AZ122" i="135"/>
  <c r="AX122" i="135"/>
  <c r="D132" i="133"/>
  <c r="AE122" i="135"/>
  <c r="AZ121" i="135"/>
  <c r="AX121" i="135"/>
  <c r="D131" i="133"/>
  <c r="AE121" i="135"/>
  <c r="AZ120" i="135"/>
  <c r="AX120" i="135"/>
  <c r="D130" i="133"/>
  <c r="AE120" i="135"/>
  <c r="AZ119" i="135"/>
  <c r="AX119" i="135"/>
  <c r="D129" i="133"/>
  <c r="AE119" i="135"/>
  <c r="AZ118" i="135"/>
  <c r="AX118" i="135"/>
  <c r="D128" i="133"/>
  <c r="AE118" i="135"/>
  <c r="AZ117" i="135"/>
  <c r="AX117" i="135"/>
  <c r="D127" i="133"/>
  <c r="AE117" i="135"/>
  <c r="AZ116" i="135"/>
  <c r="AX116" i="135"/>
  <c r="D126" i="133"/>
  <c r="AE116" i="135"/>
  <c r="AZ115" i="135"/>
  <c r="AX115" i="135"/>
  <c r="D125" i="133"/>
  <c r="AE115" i="135"/>
  <c r="AZ114" i="135"/>
  <c r="AX114" i="135"/>
  <c r="D124" i="133"/>
  <c r="AE114" i="135"/>
  <c r="AZ113" i="135"/>
  <c r="AX113" i="135"/>
  <c r="D123" i="133"/>
  <c r="AE113" i="135"/>
  <c r="AZ112" i="135"/>
  <c r="AX112" i="135"/>
  <c r="D122" i="133"/>
  <c r="AE112" i="135"/>
  <c r="A127" i="135"/>
  <c r="AZ111" i="135"/>
  <c r="AX111" i="135"/>
  <c r="D121" i="133"/>
  <c r="AE111" i="135"/>
  <c r="AZ110" i="135"/>
  <c r="AX110" i="135"/>
  <c r="D120" i="133"/>
  <c r="AE110" i="135"/>
  <c r="AZ109" i="135"/>
  <c r="AX109" i="135"/>
  <c r="D119" i="133"/>
  <c r="AE109" i="135"/>
  <c r="AZ108" i="135"/>
  <c r="AX108" i="135"/>
  <c r="D118" i="133"/>
  <c r="AE108" i="135"/>
  <c r="AZ107" i="135"/>
  <c r="AX107" i="135"/>
  <c r="D117" i="133"/>
  <c r="AE107" i="135"/>
  <c r="AZ106" i="135"/>
  <c r="AX106" i="135"/>
  <c r="D116" i="133"/>
  <c r="AE106" i="135"/>
  <c r="AZ105" i="135"/>
  <c r="AX105" i="135"/>
  <c r="D115" i="133"/>
  <c r="AE105" i="135"/>
  <c r="AZ104" i="135"/>
  <c r="AX104" i="135"/>
  <c r="D114" i="133"/>
  <c r="AE104" i="135"/>
  <c r="AZ103" i="135"/>
  <c r="AX103" i="135"/>
  <c r="AV103" i="135"/>
  <c r="D113" i="133"/>
  <c r="AE103" i="135"/>
  <c r="D1146" i="133"/>
  <c r="D1144" i="133"/>
  <c r="D1143" i="133"/>
  <c r="D1142" i="133"/>
  <c r="D1140" i="133"/>
  <c r="D1139" i="133"/>
  <c r="D1138" i="133"/>
  <c r="D1137" i="133"/>
  <c r="D1136" i="133"/>
  <c r="D1135" i="133"/>
  <c r="AZ102" i="135"/>
  <c r="AX102" i="135"/>
  <c r="AV102" i="135"/>
  <c r="D112" i="133"/>
  <c r="AE102" i="135"/>
  <c r="D1134" i="133"/>
  <c r="D1132" i="133"/>
  <c r="D1131" i="133"/>
  <c r="D1130" i="133"/>
  <c r="D1127" i="133"/>
  <c r="D1126" i="133"/>
  <c r="D1125" i="133"/>
  <c r="D1124" i="133"/>
  <c r="D1123" i="133"/>
  <c r="N102" i="135"/>
  <c r="AZ101" i="135"/>
  <c r="AX101" i="135"/>
  <c r="AV101" i="135"/>
  <c r="D111" i="133"/>
  <c r="AE101" i="135"/>
  <c r="D1122" i="133"/>
  <c r="D1121" i="133"/>
  <c r="D1120" i="133"/>
  <c r="D1119" i="133"/>
  <c r="D1118" i="133"/>
  <c r="D1117" i="133"/>
  <c r="D1116" i="133"/>
  <c r="D1114" i="133"/>
  <c r="D1113" i="133"/>
  <c r="D1112" i="133"/>
  <c r="N101" i="135"/>
  <c r="B158" i="135" s="1"/>
  <c r="AZ100" i="135"/>
  <c r="AX100" i="135"/>
  <c r="AV100" i="135"/>
  <c r="D110" i="133"/>
  <c r="AE100" i="135"/>
  <c r="D1108" i="133"/>
  <c r="D1107" i="133"/>
  <c r="D1106" i="133"/>
  <c r="D1104" i="133"/>
  <c r="D1101" i="133"/>
  <c r="D1100" i="133"/>
  <c r="AZ99" i="135"/>
  <c r="AX99" i="135"/>
  <c r="AV99" i="135"/>
  <c r="D109" i="133"/>
  <c r="AE99" i="135"/>
  <c r="D1098" i="133"/>
  <c r="D1096" i="133"/>
  <c r="D1094" i="133"/>
  <c r="D1092" i="133"/>
  <c r="D1090" i="133"/>
  <c r="D1088" i="133"/>
  <c r="AC99" i="135"/>
  <c r="N99" i="135"/>
  <c r="AZ98" i="135"/>
  <c r="AX98" i="135"/>
  <c r="AV98" i="135"/>
  <c r="D108" i="133"/>
  <c r="AE98" i="135"/>
  <c r="D1086" i="133"/>
  <c r="D1083" i="133"/>
  <c r="D1082" i="133"/>
  <c r="D1081" i="133"/>
  <c r="D1080" i="133"/>
  <c r="D1079" i="133"/>
  <c r="D1078" i="133"/>
  <c r="AC98" i="135"/>
  <c r="N98" i="135"/>
  <c r="B156" i="135" s="1"/>
  <c r="AZ97" i="135"/>
  <c r="AX97" i="135"/>
  <c r="AV97" i="135"/>
  <c r="D107" i="133"/>
  <c r="AE97" i="135"/>
  <c r="D1074" i="133"/>
  <c r="D1073" i="133"/>
  <c r="D1072" i="133"/>
  <c r="D1070" i="133"/>
  <c r="D1069" i="133"/>
  <c r="D1068" i="133"/>
  <c r="D1066" i="133"/>
  <c r="D1064" i="133"/>
  <c r="N97" i="135"/>
  <c r="AZ96" i="135"/>
  <c r="AX96" i="135"/>
  <c r="AV96" i="135"/>
  <c r="D106" i="133"/>
  <c r="AE96" i="135"/>
  <c r="D1062" i="133"/>
  <c r="D1061" i="133"/>
  <c r="D1060" i="133"/>
  <c r="D1057" i="133"/>
  <c r="D1056" i="133"/>
  <c r="D1055" i="133"/>
  <c r="D1054" i="133"/>
  <c r="D1053" i="133"/>
  <c r="D1052" i="133"/>
  <c r="AZ95" i="135"/>
  <c r="AX95" i="135"/>
  <c r="AV95" i="135"/>
  <c r="D105" i="133"/>
  <c r="AE95" i="135"/>
  <c r="D1050" i="133"/>
  <c r="D1048" i="133"/>
  <c r="D1047" i="133"/>
  <c r="D1046" i="133"/>
  <c r="D1044" i="133"/>
  <c r="D1043" i="133"/>
  <c r="D1042" i="133"/>
  <c r="D1041" i="133"/>
  <c r="D1040" i="133"/>
  <c r="D1039" i="133"/>
  <c r="AZ94" i="135"/>
  <c r="AX94" i="135"/>
  <c r="AV94" i="135"/>
  <c r="D104" i="133"/>
  <c r="AE94" i="135"/>
  <c r="D1038" i="133"/>
  <c r="D1036" i="133"/>
  <c r="D1035" i="133"/>
  <c r="D1034" i="133"/>
  <c r="D1030" i="133"/>
  <c r="D1029" i="133"/>
  <c r="D1028" i="133"/>
  <c r="D1027" i="133"/>
  <c r="AZ93" i="135"/>
  <c r="AX93" i="135"/>
  <c r="AV93" i="135"/>
  <c r="D103" i="133"/>
  <c r="AE93" i="135"/>
  <c r="D1026" i="133"/>
  <c r="D1025" i="133"/>
  <c r="D1024" i="133"/>
  <c r="D1022" i="133"/>
  <c r="D1021" i="133"/>
  <c r="D1020" i="133"/>
  <c r="D1018" i="133"/>
  <c r="D1016" i="133"/>
  <c r="D1015" i="133"/>
  <c r="N93" i="135"/>
  <c r="B152" i="135" s="1"/>
  <c r="AZ92" i="135"/>
  <c r="AX92" i="135"/>
  <c r="AV92" i="135"/>
  <c r="D102" i="133"/>
  <c r="AE92" i="135"/>
  <c r="D1013" i="133"/>
  <c r="D1012" i="133"/>
  <c r="D1011" i="133"/>
  <c r="D1010" i="133"/>
  <c r="D1009" i="133"/>
  <c r="D1008" i="133"/>
  <c r="D1005" i="133"/>
  <c r="D1004" i="133"/>
  <c r="N92" i="135"/>
  <c r="B151" i="135" s="1"/>
  <c r="AZ91" i="135"/>
  <c r="AX91" i="135"/>
  <c r="AV91" i="135"/>
  <c r="D101" i="133"/>
  <c r="AE91" i="135"/>
  <c r="D1002" i="133"/>
  <c r="D1000" i="133"/>
  <c r="D999" i="133"/>
  <c r="D998" i="133"/>
  <c r="D996" i="133"/>
  <c r="D994" i="133"/>
  <c r="D992" i="133"/>
  <c r="D991" i="133"/>
  <c r="N91" i="135"/>
  <c r="B150" i="135" s="1"/>
  <c r="AZ90" i="135"/>
  <c r="AX90" i="135"/>
  <c r="AV90" i="135"/>
  <c r="D100" i="133"/>
  <c r="AE90" i="135"/>
  <c r="D990" i="133"/>
  <c r="D987" i="133"/>
  <c r="D986" i="133"/>
  <c r="D985" i="133"/>
  <c r="D984" i="133"/>
  <c r="D982" i="133"/>
  <c r="AC90" i="135"/>
  <c r="N90" i="135"/>
  <c r="B149" i="135" s="1"/>
  <c r="AZ89" i="135"/>
  <c r="AX89" i="135"/>
  <c r="AV89" i="135"/>
  <c r="D99" i="133"/>
  <c r="AE89" i="135"/>
  <c r="D978" i="133"/>
  <c r="D974" i="133"/>
  <c r="D973" i="133"/>
  <c r="D972" i="133"/>
  <c r="D971" i="133"/>
  <c r="D970" i="133"/>
  <c r="D969" i="133"/>
  <c r="N89" i="135"/>
  <c r="B148" i="135" s="1"/>
  <c r="AZ88" i="135"/>
  <c r="AX88" i="135"/>
  <c r="AV88" i="135"/>
  <c r="D98" i="133"/>
  <c r="AE88" i="135"/>
  <c r="D966" i="133"/>
  <c r="D965" i="133"/>
  <c r="D964" i="133"/>
  <c r="D961" i="133"/>
  <c r="D960" i="133"/>
  <c r="D958" i="133"/>
  <c r="D957" i="133"/>
  <c r="D956" i="133"/>
  <c r="AZ87" i="135"/>
  <c r="AX87" i="135"/>
  <c r="AV87" i="135"/>
  <c r="D97" i="133"/>
  <c r="AE87" i="135"/>
  <c r="D954" i="133"/>
  <c r="D953" i="133"/>
  <c r="D952" i="133"/>
  <c r="D951" i="133"/>
  <c r="D948" i="133"/>
  <c r="D947" i="133"/>
  <c r="D946" i="133"/>
  <c r="D945" i="133"/>
  <c r="D944" i="133"/>
  <c r="D943" i="133"/>
  <c r="AZ86" i="135"/>
  <c r="AX86" i="135"/>
  <c r="AV86" i="135"/>
  <c r="D96" i="133"/>
  <c r="AE86" i="135"/>
  <c r="D942" i="133"/>
  <c r="D941" i="133"/>
  <c r="D940" i="133"/>
  <c r="D939" i="133"/>
  <c r="D938" i="133"/>
  <c r="D934" i="133"/>
  <c r="D933" i="133"/>
  <c r="D932" i="133"/>
  <c r="D931" i="133"/>
  <c r="N86" i="135"/>
  <c r="B145" i="135" s="1"/>
  <c r="AZ85" i="135"/>
  <c r="AX85" i="135"/>
  <c r="AV85" i="135"/>
  <c r="D95" i="133"/>
  <c r="AE85" i="135"/>
  <c r="D930" i="133"/>
  <c r="D929" i="133"/>
  <c r="D928" i="133"/>
  <c r="D927" i="133"/>
  <c r="D926" i="133"/>
  <c r="D925" i="133"/>
  <c r="D922" i="133"/>
  <c r="D921" i="133"/>
  <c r="N85" i="135"/>
  <c r="B144" i="135" s="1"/>
  <c r="AZ84" i="135"/>
  <c r="AX84" i="135"/>
  <c r="AV84" i="135"/>
  <c r="D94" i="133"/>
  <c r="AE84" i="135"/>
  <c r="D917" i="133"/>
  <c r="D916" i="133"/>
  <c r="D915" i="133"/>
  <c r="D913" i="133"/>
  <c r="D912" i="133"/>
  <c r="D909" i="133"/>
  <c r="N84" i="135"/>
  <c r="B143" i="135" s="1"/>
  <c r="AZ83" i="135"/>
  <c r="AX83" i="135"/>
  <c r="AV83" i="135"/>
  <c r="D93" i="133"/>
  <c r="AE83" i="135"/>
  <c r="D903" i="133"/>
  <c r="D902" i="133"/>
  <c r="D901" i="133"/>
  <c r="D900" i="133"/>
  <c r="D899" i="133"/>
  <c r="D896" i="133"/>
  <c r="D895" i="133"/>
  <c r="N83" i="135"/>
  <c r="B142" i="135" s="1"/>
  <c r="AZ82" i="135"/>
  <c r="AX82" i="135"/>
  <c r="AV82" i="135"/>
  <c r="D92" i="133"/>
  <c r="AE82" i="135"/>
  <c r="D894" i="133"/>
  <c r="D891" i="133"/>
  <c r="D889" i="133"/>
  <c r="D887" i="133"/>
  <c r="D886" i="133"/>
  <c r="D883" i="133"/>
  <c r="N82" i="135"/>
  <c r="B141" i="135" s="1"/>
  <c r="AZ81" i="135"/>
  <c r="AX81" i="135"/>
  <c r="AV81" i="135"/>
  <c r="D91" i="133"/>
  <c r="AE81" i="135"/>
  <c r="D882" i="133"/>
  <c r="D881" i="133"/>
  <c r="D878" i="133"/>
  <c r="D877" i="133"/>
  <c r="D876" i="133"/>
  <c r="D875" i="133"/>
  <c r="D874" i="133"/>
  <c r="N81" i="135"/>
  <c r="B140" i="135" s="1"/>
  <c r="AZ80" i="135"/>
  <c r="AX80" i="135"/>
  <c r="AV80" i="135"/>
  <c r="D90" i="133"/>
  <c r="AE80" i="135"/>
  <c r="D869" i="133"/>
  <c r="D865" i="133"/>
  <c r="D863" i="133"/>
  <c r="D861" i="133"/>
  <c r="AC80" i="135"/>
  <c r="AZ79" i="135"/>
  <c r="AX79" i="135"/>
  <c r="AV79" i="135"/>
  <c r="D89" i="133"/>
  <c r="AE79" i="135"/>
  <c r="D857" i="133"/>
  <c r="D855" i="133"/>
  <c r="D852" i="133"/>
  <c r="D851" i="133"/>
  <c r="D850" i="133"/>
  <c r="D849" i="133"/>
  <c r="D847" i="133"/>
  <c r="AZ78" i="135"/>
  <c r="AX78" i="135"/>
  <c r="AV78" i="135"/>
  <c r="D88" i="133"/>
  <c r="AE78" i="135"/>
  <c r="D846" i="133"/>
  <c r="D845" i="133"/>
  <c r="D843" i="133"/>
  <c r="D841" i="133"/>
  <c r="D839" i="133"/>
  <c r="AC78" i="135"/>
  <c r="D837" i="133"/>
  <c r="D835" i="133"/>
  <c r="AZ77" i="135"/>
  <c r="AX77" i="135"/>
  <c r="AV77" i="135"/>
  <c r="D87" i="133"/>
  <c r="AE77" i="135"/>
  <c r="D834" i="133"/>
  <c r="D833" i="133"/>
  <c r="D832" i="133"/>
  <c r="D831" i="133"/>
  <c r="D829" i="133"/>
  <c r="D825" i="133"/>
  <c r="D824" i="133"/>
  <c r="N77" i="135"/>
  <c r="B136" i="135" s="1"/>
  <c r="AZ76" i="135"/>
  <c r="AX76" i="135"/>
  <c r="AV76" i="135"/>
  <c r="D86" i="133"/>
  <c r="AE76" i="135"/>
  <c r="D821" i="133"/>
  <c r="D820" i="133"/>
  <c r="D819" i="133"/>
  <c r="D818" i="133"/>
  <c r="D817" i="133"/>
  <c r="D816" i="133"/>
  <c r="D815" i="133"/>
  <c r="D813" i="133"/>
  <c r="N76" i="135"/>
  <c r="B135" i="135" s="1"/>
  <c r="AZ75" i="135"/>
  <c r="AX75" i="135"/>
  <c r="AV75" i="135"/>
  <c r="D85" i="133"/>
  <c r="AE75" i="135"/>
  <c r="D807" i="133"/>
  <c r="D806" i="133"/>
  <c r="D805" i="133"/>
  <c r="D804" i="133"/>
  <c r="D803" i="133"/>
  <c r="D800" i="133"/>
  <c r="D799" i="133"/>
  <c r="N75" i="135"/>
  <c r="B134" i="135" s="1"/>
  <c r="AZ74" i="135"/>
  <c r="AX74" i="135"/>
  <c r="AV74" i="135"/>
  <c r="D84" i="133"/>
  <c r="AE74" i="135"/>
  <c r="AC74" i="135"/>
  <c r="D797" i="133"/>
  <c r="D795" i="133"/>
  <c r="D794" i="133"/>
  <c r="D793" i="133"/>
  <c r="D791" i="133"/>
  <c r="D789" i="133"/>
  <c r="D787" i="133"/>
  <c r="N74" i="135"/>
  <c r="AZ73" i="135"/>
  <c r="AX73" i="135"/>
  <c r="AV73" i="135"/>
  <c r="D83" i="133"/>
  <c r="AE73" i="135"/>
  <c r="D786" i="133"/>
  <c r="D785" i="133"/>
  <c r="D782" i="133"/>
  <c r="D781" i="133"/>
  <c r="D780" i="133"/>
  <c r="D779" i="133"/>
  <c r="D778" i="133"/>
  <c r="D777" i="133"/>
  <c r="N73" i="135"/>
  <c r="AZ72" i="135"/>
  <c r="AX72" i="135"/>
  <c r="AV72" i="135"/>
  <c r="D82" i="133"/>
  <c r="AE72" i="135"/>
  <c r="D774" i="133"/>
  <c r="D773" i="133"/>
  <c r="D771" i="133"/>
  <c r="D769" i="133"/>
  <c r="D767" i="133"/>
  <c r="D766" i="133"/>
  <c r="D765" i="133"/>
  <c r="D764" i="133"/>
  <c r="D763" i="133"/>
  <c r="AZ71" i="135"/>
  <c r="AX71" i="135"/>
  <c r="AV71" i="135"/>
  <c r="D81" i="133"/>
  <c r="AE71" i="135"/>
  <c r="D762" i="133"/>
  <c r="D761" i="133"/>
  <c r="D760" i="133"/>
  <c r="D759" i="133"/>
  <c r="D758" i="133"/>
  <c r="D756" i="133"/>
  <c r="D755" i="133"/>
  <c r="D753" i="133"/>
  <c r="D752" i="133"/>
  <c r="D751" i="133"/>
  <c r="N71" i="135"/>
  <c r="AZ70" i="135"/>
  <c r="AX70" i="135"/>
  <c r="AV70" i="135"/>
  <c r="D80" i="133"/>
  <c r="AE70" i="135"/>
  <c r="D749" i="133"/>
  <c r="D748" i="133"/>
  <c r="D747" i="133"/>
  <c r="D746" i="133"/>
  <c r="D745" i="133"/>
  <c r="D742" i="133"/>
  <c r="D740" i="133"/>
  <c r="AC70" i="135"/>
  <c r="N70" i="135"/>
  <c r="AZ69" i="135"/>
  <c r="AX69" i="135"/>
  <c r="AV69" i="135"/>
  <c r="D79" i="133"/>
  <c r="AE69" i="135"/>
  <c r="D736" i="133"/>
  <c r="D734" i="133"/>
  <c r="D733" i="133"/>
  <c r="D732" i="133"/>
  <c r="D728" i="133"/>
  <c r="N69" i="135"/>
  <c r="AZ68" i="135"/>
  <c r="AX68" i="135"/>
  <c r="AV68" i="135"/>
  <c r="D78" i="133"/>
  <c r="AE68" i="135"/>
  <c r="D724" i="133"/>
  <c r="D722" i="133"/>
  <c r="D720" i="133"/>
  <c r="D716" i="133"/>
  <c r="N68" i="135"/>
  <c r="AZ67" i="135"/>
  <c r="AX67" i="135"/>
  <c r="AV67" i="135"/>
  <c r="D77" i="133"/>
  <c r="AE67" i="135"/>
  <c r="D714" i="133"/>
  <c r="D710" i="133"/>
  <c r="D708" i="133"/>
  <c r="D707" i="133"/>
  <c r="N67" i="135"/>
  <c r="AZ66" i="135"/>
  <c r="AX66" i="135"/>
  <c r="AV66" i="135"/>
  <c r="D76" i="133"/>
  <c r="AE66" i="135"/>
  <c r="D702" i="133"/>
  <c r="D701" i="133"/>
  <c r="D698" i="133"/>
  <c r="D696" i="133"/>
  <c r="D694" i="133"/>
  <c r="AZ65" i="135"/>
  <c r="AX65" i="135"/>
  <c r="AV65" i="135"/>
  <c r="D75" i="133"/>
  <c r="AE65" i="135"/>
  <c r="D690" i="133"/>
  <c r="D689" i="133"/>
  <c r="D688" i="133"/>
  <c r="D684" i="133"/>
  <c r="D682" i="133"/>
  <c r="D681" i="133"/>
  <c r="AZ64" i="135"/>
  <c r="AX64" i="135"/>
  <c r="AV64" i="135"/>
  <c r="D74" i="133"/>
  <c r="AE64" i="135"/>
  <c r="D678" i="133"/>
  <c r="D676" i="133"/>
  <c r="D675" i="133"/>
  <c r="D670" i="133"/>
  <c r="D668" i="133"/>
  <c r="AC64" i="135"/>
  <c r="AZ63" i="135"/>
  <c r="AX63" i="135"/>
  <c r="AV63" i="135"/>
  <c r="D73" i="133"/>
  <c r="AE63" i="135"/>
  <c r="D664" i="133"/>
  <c r="D662" i="133"/>
  <c r="D660" i="133"/>
  <c r="D656" i="133"/>
  <c r="N63" i="135"/>
  <c r="AZ62" i="135"/>
  <c r="AX62" i="135"/>
  <c r="AV62" i="135"/>
  <c r="D72" i="133"/>
  <c r="AE62" i="135"/>
  <c r="D652" i="133"/>
  <c r="D650" i="133"/>
  <c r="D647" i="133"/>
  <c r="D644" i="133"/>
  <c r="N62" i="135"/>
  <c r="AZ61" i="135"/>
  <c r="AX61" i="135"/>
  <c r="AV61" i="135"/>
  <c r="D71" i="133"/>
  <c r="AE61" i="135"/>
  <c r="D642" i="133"/>
  <c r="D641" i="133"/>
  <c r="D638" i="133"/>
  <c r="D636" i="133"/>
  <c r="D634" i="133"/>
  <c r="D633" i="133"/>
  <c r="AZ60" i="135"/>
  <c r="AX60" i="135"/>
  <c r="AV60" i="135"/>
  <c r="D70" i="133"/>
  <c r="AE60" i="135"/>
  <c r="D629" i="133"/>
  <c r="D628" i="133"/>
  <c r="D624" i="133"/>
  <c r="D621" i="133"/>
  <c r="AZ59" i="135"/>
  <c r="AX59" i="135"/>
  <c r="AV59" i="135"/>
  <c r="D69" i="133"/>
  <c r="AE59" i="135"/>
  <c r="D618" i="133"/>
  <c r="D616" i="133"/>
  <c r="D615" i="133"/>
  <c r="D612" i="133"/>
  <c r="D610" i="133"/>
  <c r="D608" i="133"/>
  <c r="AZ58" i="135"/>
  <c r="AX58" i="135"/>
  <c r="AV58" i="135"/>
  <c r="D68" i="133"/>
  <c r="AE58" i="135"/>
  <c r="D606" i="133"/>
  <c r="D603" i="133"/>
  <c r="D602" i="133"/>
  <c r="D598" i="133"/>
  <c r="N58" i="135"/>
  <c r="AZ57" i="135"/>
  <c r="AX57" i="135"/>
  <c r="AV57" i="135"/>
  <c r="D67" i="133"/>
  <c r="AE57" i="135"/>
  <c r="D594" i="133"/>
  <c r="D592" i="133"/>
  <c r="D590" i="133"/>
  <c r="D589" i="133"/>
  <c r="D586" i="133"/>
  <c r="D584" i="133"/>
  <c r="N57" i="135"/>
  <c r="AZ56" i="135"/>
  <c r="AX56" i="135"/>
  <c r="AV56" i="135"/>
  <c r="D66" i="133"/>
  <c r="AE56" i="135"/>
  <c r="D580" i="133"/>
  <c r="D577" i="133"/>
  <c r="D576" i="133"/>
  <c r="D572" i="133"/>
  <c r="AC56" i="135"/>
  <c r="AZ55" i="135"/>
  <c r="AX55" i="135"/>
  <c r="AV55" i="135"/>
  <c r="D65" i="133"/>
  <c r="AE55" i="135"/>
  <c r="D570" i="133"/>
  <c r="D566" i="133"/>
  <c r="D564" i="133"/>
  <c r="D563" i="133"/>
  <c r="N55" i="135"/>
  <c r="AZ54" i="135"/>
  <c r="AX54" i="135"/>
  <c r="AV54" i="135"/>
  <c r="D64" i="133"/>
  <c r="AE54" i="135"/>
  <c r="D558" i="133"/>
  <c r="D557" i="133"/>
  <c r="D554" i="133"/>
  <c r="D550" i="133"/>
  <c r="AZ53" i="135"/>
  <c r="AX53" i="135"/>
  <c r="AV53" i="135"/>
  <c r="D63" i="133"/>
  <c r="AE53" i="135"/>
  <c r="D546" i="133"/>
  <c r="D544" i="133"/>
  <c r="D543" i="133"/>
  <c r="D540" i="133"/>
  <c r="D538" i="133"/>
  <c r="D536" i="133"/>
  <c r="AZ52" i="135"/>
  <c r="AX52" i="135"/>
  <c r="AV52" i="135"/>
  <c r="D62" i="133"/>
  <c r="AE52" i="135"/>
  <c r="D532" i="133"/>
  <c r="D531" i="133"/>
  <c r="D530" i="133"/>
  <c r="D524" i="133"/>
  <c r="N52" i="135"/>
  <c r="AZ51" i="135"/>
  <c r="AX51" i="135"/>
  <c r="AV51" i="135"/>
  <c r="D61" i="133"/>
  <c r="AE51" i="135"/>
  <c r="D522" i="133"/>
  <c r="D520" i="133"/>
  <c r="D518" i="133"/>
  <c r="D517" i="133"/>
  <c r="D514" i="133"/>
  <c r="D512" i="133"/>
  <c r="N51" i="135"/>
  <c r="AZ50" i="135"/>
  <c r="AX50" i="135"/>
  <c r="AV50" i="135"/>
  <c r="D60" i="133"/>
  <c r="AE50" i="135"/>
  <c r="D506" i="133"/>
  <c r="D505" i="133"/>
  <c r="D504" i="133"/>
  <c r="AC50" i="135"/>
  <c r="N50" i="135"/>
  <c r="AZ49" i="135"/>
  <c r="AX49" i="135"/>
  <c r="AV49" i="135"/>
  <c r="D59" i="133"/>
  <c r="AE49" i="135"/>
  <c r="AC49" i="135"/>
  <c r="AZ48" i="135"/>
  <c r="AX48" i="135"/>
  <c r="AV48" i="135"/>
  <c r="D58" i="133"/>
  <c r="AE48" i="135"/>
  <c r="AC48" i="135"/>
  <c r="AZ47" i="135"/>
  <c r="AX47" i="135"/>
  <c r="AV47" i="135"/>
  <c r="D57" i="133"/>
  <c r="AE47" i="135"/>
  <c r="AC47" i="135"/>
  <c r="N47" i="135"/>
  <c r="AZ46" i="135"/>
  <c r="AX46" i="135"/>
  <c r="AV46" i="135"/>
  <c r="D56" i="133"/>
  <c r="AE46" i="135"/>
  <c r="AC46" i="135"/>
  <c r="AZ45" i="135"/>
  <c r="AX45" i="135"/>
  <c r="AV45" i="135"/>
  <c r="D55" i="133"/>
  <c r="AE45" i="135"/>
  <c r="AC45" i="135"/>
  <c r="N45" i="135"/>
  <c r="AZ44" i="135"/>
  <c r="AX44" i="135"/>
  <c r="AV44" i="135"/>
  <c r="D54" i="133"/>
  <c r="AE44" i="135"/>
  <c r="AC44" i="135"/>
  <c r="N44" i="135"/>
  <c r="AZ43" i="135"/>
  <c r="AX43" i="135"/>
  <c r="AV43" i="135"/>
  <c r="D53" i="133"/>
  <c r="AE43" i="135"/>
  <c r="AC43" i="135"/>
  <c r="N43" i="135"/>
  <c r="AZ42" i="135"/>
  <c r="AX42" i="135"/>
  <c r="AV42" i="135"/>
  <c r="D52" i="133"/>
  <c r="AE42" i="135"/>
  <c r="AC42" i="135"/>
  <c r="N42" i="135"/>
  <c r="AZ41" i="135"/>
  <c r="AX41" i="135"/>
  <c r="AV41" i="135"/>
  <c r="D51" i="133"/>
  <c r="AE41" i="135"/>
  <c r="AC41" i="135"/>
  <c r="N41" i="135"/>
  <c r="AZ40" i="135"/>
  <c r="AX40" i="135"/>
  <c r="AV40" i="135"/>
  <c r="D50" i="133"/>
  <c r="AE40" i="135"/>
  <c r="AC40" i="135"/>
  <c r="AZ39" i="135"/>
  <c r="AX39" i="135"/>
  <c r="AV39" i="135"/>
  <c r="D49" i="133"/>
  <c r="AE39" i="135"/>
  <c r="AC39" i="135"/>
  <c r="N39" i="135"/>
  <c r="AZ38" i="135"/>
  <c r="AX38" i="135"/>
  <c r="AV38" i="135"/>
  <c r="D48" i="133"/>
  <c r="AE38" i="135"/>
  <c r="AC38" i="135"/>
  <c r="N38" i="135"/>
  <c r="AZ37" i="135"/>
  <c r="AX37" i="135"/>
  <c r="AV37" i="135"/>
  <c r="D47" i="133"/>
  <c r="AE37" i="135"/>
  <c r="AC37" i="135"/>
  <c r="AZ36" i="135"/>
  <c r="AX36" i="135"/>
  <c r="AV36" i="135"/>
  <c r="D46" i="133"/>
  <c r="AE36" i="135"/>
  <c r="AC36" i="135"/>
  <c r="AZ35" i="135"/>
  <c r="AX35" i="135"/>
  <c r="AV35" i="135"/>
  <c r="D45" i="133"/>
  <c r="AE35" i="135"/>
  <c r="AC35" i="135"/>
  <c r="AZ34" i="135"/>
  <c r="AX34" i="135"/>
  <c r="AV34" i="135"/>
  <c r="D44" i="133"/>
  <c r="AE34" i="135"/>
  <c r="AC34" i="135"/>
  <c r="N34" i="135"/>
  <c r="AZ33" i="135"/>
  <c r="AX33" i="135"/>
  <c r="AV33" i="135"/>
  <c r="D43" i="133"/>
  <c r="AE33" i="135"/>
  <c r="AC33" i="135"/>
  <c r="N33" i="135"/>
  <c r="AZ32" i="135"/>
  <c r="AX32" i="135"/>
  <c r="AV32" i="135"/>
  <c r="D42" i="133"/>
  <c r="AE32" i="135"/>
  <c r="AC32" i="135"/>
  <c r="AZ31" i="135"/>
  <c r="AX31" i="135"/>
  <c r="AV31" i="135"/>
  <c r="D41" i="133"/>
  <c r="AE31" i="135"/>
  <c r="AC31" i="135"/>
  <c r="N31" i="135"/>
  <c r="AZ30" i="135"/>
  <c r="AX30" i="135"/>
  <c r="AV30" i="135"/>
  <c r="D40" i="133"/>
  <c r="AE30" i="135"/>
  <c r="AC30" i="135"/>
  <c r="N30" i="135"/>
  <c r="AZ29" i="135"/>
  <c r="AX29" i="135"/>
  <c r="AV29" i="135"/>
  <c r="D39" i="133"/>
  <c r="AE29" i="135"/>
  <c r="AC29" i="135"/>
  <c r="AZ28" i="135"/>
  <c r="AX28" i="135"/>
  <c r="AV28" i="135"/>
  <c r="D38" i="133"/>
  <c r="AE28" i="135"/>
  <c r="AC28" i="135"/>
  <c r="N28" i="135"/>
  <c r="AZ27" i="135"/>
  <c r="AX27" i="135"/>
  <c r="AV27" i="135"/>
  <c r="D37" i="133"/>
  <c r="AE27" i="135"/>
  <c r="AC27" i="135"/>
  <c r="N27" i="135"/>
  <c r="AZ26" i="135"/>
  <c r="AX26" i="135"/>
  <c r="AV26" i="135"/>
  <c r="D36" i="133"/>
  <c r="AE26" i="135"/>
  <c r="AC26" i="135"/>
  <c r="AZ25" i="135"/>
  <c r="AX25" i="135"/>
  <c r="AV25" i="135"/>
  <c r="D35" i="133"/>
  <c r="AE25" i="135"/>
  <c r="AC25" i="135"/>
  <c r="N25" i="135"/>
  <c r="AZ24" i="135"/>
  <c r="AX24" i="135"/>
  <c r="AV24" i="135"/>
  <c r="D34" i="133"/>
  <c r="AE24" i="135"/>
  <c r="AC24" i="135"/>
  <c r="AZ23" i="135"/>
  <c r="AX23" i="135"/>
  <c r="AV23" i="135"/>
  <c r="D33" i="133"/>
  <c r="AE23" i="135"/>
  <c r="AC23" i="135"/>
  <c r="N23" i="135"/>
  <c r="AZ22" i="135"/>
  <c r="AX22" i="135"/>
  <c r="AV22" i="135"/>
  <c r="D32" i="133"/>
  <c r="AE22" i="135"/>
  <c r="AC22" i="135"/>
  <c r="N22" i="135"/>
  <c r="AZ21" i="135"/>
  <c r="AX21" i="135"/>
  <c r="AV21" i="135"/>
  <c r="D31" i="133"/>
  <c r="AE21" i="135"/>
  <c r="AC21" i="135"/>
  <c r="N21" i="135"/>
  <c r="AZ20" i="135"/>
  <c r="AX20" i="135"/>
  <c r="AV20" i="135"/>
  <c r="D30" i="133"/>
  <c r="AE20" i="135"/>
  <c r="AC20" i="135"/>
  <c r="N20" i="135"/>
  <c r="AZ19" i="135"/>
  <c r="AX19" i="135"/>
  <c r="AV19" i="135"/>
  <c r="D29" i="133"/>
  <c r="AE19" i="135"/>
  <c r="AC19" i="135"/>
  <c r="N19" i="135"/>
  <c r="AZ18" i="135"/>
  <c r="AX18" i="135"/>
  <c r="AV18" i="135"/>
  <c r="D28" i="133"/>
  <c r="I14" i="133" s="1"/>
  <c r="AE18" i="135"/>
  <c r="AC18" i="135"/>
  <c r="N18" i="135"/>
  <c r="AZ17" i="135"/>
  <c r="AX17" i="135"/>
  <c r="AV17" i="135"/>
  <c r="D27" i="133"/>
  <c r="AE17" i="135"/>
  <c r="AC17" i="135"/>
  <c r="N17" i="135"/>
  <c r="AZ16" i="135"/>
  <c r="AX16" i="135"/>
  <c r="AV16" i="135"/>
  <c r="D26" i="133"/>
  <c r="I12" i="133" s="1"/>
  <c r="AE16" i="135"/>
  <c r="AC16" i="135"/>
  <c r="AZ15" i="135"/>
  <c r="AX15" i="135"/>
  <c r="AV15" i="135"/>
  <c r="D25" i="133"/>
  <c r="AE15" i="135"/>
  <c r="AC15" i="135"/>
  <c r="AZ14" i="135"/>
  <c r="AX14" i="135"/>
  <c r="AV14" i="135"/>
  <c r="D24" i="133"/>
  <c r="AE14" i="135"/>
  <c r="AC14" i="135"/>
  <c r="N14" i="135"/>
  <c r="AZ13" i="135"/>
  <c r="AX13" i="135"/>
  <c r="AV13" i="135"/>
  <c r="D23" i="133"/>
  <c r="AE13" i="135"/>
  <c r="AC13" i="135"/>
  <c r="N13" i="135"/>
  <c r="AZ12" i="135"/>
  <c r="AX12" i="135"/>
  <c r="AV12" i="135"/>
  <c r="D22" i="133"/>
  <c r="AE12" i="135"/>
  <c r="AC12" i="135"/>
  <c r="AZ11" i="135"/>
  <c r="AX11" i="135"/>
  <c r="AV11" i="135"/>
  <c r="D21" i="133"/>
  <c r="AE11" i="135"/>
  <c r="AC11" i="135"/>
  <c r="AZ10" i="135"/>
  <c r="AX10" i="135"/>
  <c r="AV10" i="135"/>
  <c r="D20" i="133"/>
  <c r="AE10" i="135"/>
  <c r="AC10" i="135"/>
  <c r="N10" i="135"/>
  <c r="AZ9" i="135"/>
  <c r="AX9" i="135"/>
  <c r="AV9" i="135"/>
  <c r="D19" i="133"/>
  <c r="AE9" i="135"/>
  <c r="AC9" i="135"/>
  <c r="N9" i="135"/>
  <c r="K121" i="135"/>
  <c r="G121" i="135"/>
  <c r="R121" i="135"/>
  <c r="U121" i="135"/>
  <c r="Y121" i="135"/>
  <c r="Z121" i="135"/>
  <c r="S121" i="135"/>
  <c r="M121" i="135"/>
  <c r="F121" i="135"/>
  <c r="N121" i="135"/>
  <c r="J121" i="135"/>
  <c r="I121" i="135"/>
  <c r="H121" i="135"/>
  <c r="V121" i="135"/>
  <c r="E121" i="135"/>
  <c r="AC121" i="135"/>
  <c r="T121" i="135"/>
  <c r="C121" i="135"/>
  <c r="W121" i="135"/>
  <c r="AB121" i="135"/>
  <c r="L121" i="135"/>
  <c r="D121" i="135"/>
  <c r="AA121" i="135"/>
  <c r="X121" i="135"/>
  <c r="I13" i="133" l="1"/>
  <c r="I11" i="133"/>
  <c r="I10" i="133"/>
  <c r="I16" i="133"/>
  <c r="I9" i="133"/>
  <c r="I15" i="133"/>
  <c r="N122" i="135"/>
  <c r="AC122" i="135"/>
  <c r="R123" i="135" s="1"/>
  <c r="S123" i="135" s="1"/>
  <c r="T123" i="135" s="1"/>
  <c r="U123" i="135" s="1"/>
  <c r="V123" i="135" s="1"/>
  <c r="W123" i="135" s="1"/>
  <c r="X123" i="135" s="1"/>
  <c r="Y123" i="135" s="1"/>
  <c r="Z123" i="135" s="1"/>
  <c r="AA123" i="135" s="1"/>
  <c r="AB123" i="135" s="1"/>
  <c r="AC123" i="135" s="1"/>
  <c r="N29" i="135"/>
  <c r="D719" i="133"/>
  <c r="AC68" i="135"/>
  <c r="AC58" i="135"/>
  <c r="AC52" i="135"/>
  <c r="N59" i="135"/>
  <c r="D706" i="133"/>
  <c r="AC67" i="135"/>
  <c r="N66" i="135"/>
  <c r="N54" i="135"/>
  <c r="N60" i="135"/>
  <c r="N49" i="135"/>
  <c r="N46" i="135"/>
  <c r="N53" i="135"/>
  <c r="AC63" i="135"/>
  <c r="AC54" i="135"/>
  <c r="D549" i="133"/>
  <c r="D607" i="133"/>
  <c r="AC59" i="135"/>
  <c r="D680" i="133"/>
  <c r="I6" i="133" s="1"/>
  <c r="AC65" i="135"/>
  <c r="N36" i="135"/>
  <c r="N37" i="135"/>
  <c r="AC53" i="135"/>
  <c r="D535" i="133"/>
  <c r="N26" i="135"/>
  <c r="N15" i="135"/>
  <c r="AC62" i="135"/>
  <c r="N11" i="135"/>
  <c r="N12" i="135"/>
  <c r="N35" i="135"/>
  <c r="AC51" i="135"/>
  <c r="AC55" i="135"/>
  <c r="D562" i="133"/>
  <c r="I8" i="133" s="1"/>
  <c r="D620" i="133"/>
  <c r="AC60" i="135"/>
  <c r="N61" i="135"/>
  <c r="AC66" i="135"/>
  <c r="D693" i="133"/>
  <c r="AC77" i="135"/>
  <c r="D823" i="133"/>
  <c r="AC100" i="135"/>
  <c r="D1099" i="133"/>
  <c r="N48" i="135"/>
  <c r="AC73" i="135"/>
  <c r="N78" i="135"/>
  <c r="B137" i="135" s="1"/>
  <c r="D979" i="133"/>
  <c r="N40" i="135"/>
  <c r="AC72" i="135"/>
  <c r="D873" i="133"/>
  <c r="I7" i="133" s="1"/>
  <c r="AC81" i="135"/>
  <c r="AC82" i="135"/>
  <c r="D860" i="133"/>
  <c r="D1075" i="133"/>
  <c r="N24" i="135"/>
  <c r="AC71" i="135"/>
  <c r="AC91" i="135"/>
  <c r="N95" i="135"/>
  <c r="B154" i="135" s="1"/>
  <c r="AC95" i="135"/>
  <c r="D838" i="133"/>
  <c r="D1087" i="133"/>
  <c r="AC83" i="135"/>
  <c r="N87" i="135"/>
  <c r="B146" i="135" s="1"/>
  <c r="D595" i="133"/>
  <c r="D667" i="133"/>
  <c r="D739" i="133"/>
  <c r="N72" i="135"/>
  <c r="D811" i="133"/>
  <c r="AC76" i="135"/>
  <c r="N96" i="135"/>
  <c r="B155" i="135" s="1"/>
  <c r="AC96" i="135"/>
  <c r="N32" i="135"/>
  <c r="AC69" i="135"/>
  <c r="AC86" i="135"/>
  <c r="AC57" i="135"/>
  <c r="AC61" i="135"/>
  <c r="AC89" i="135"/>
  <c r="N94" i="135"/>
  <c r="B153" i="135" s="1"/>
  <c r="AC94" i="135"/>
  <c r="N100" i="135"/>
  <c r="B157" i="135" s="1"/>
  <c r="N103" i="135"/>
  <c r="AC85" i="135"/>
  <c r="D919" i="133"/>
  <c r="AC87" i="135"/>
  <c r="D523" i="133"/>
  <c r="I5" i="133" s="1"/>
  <c r="N65" i="135"/>
  <c r="AC84" i="135"/>
  <c r="D907" i="133"/>
  <c r="N16" i="135"/>
  <c r="N64" i="135"/>
  <c r="N80" i="135"/>
  <c r="B139" i="135" s="1"/>
  <c r="AC93" i="135"/>
  <c r="N56" i="135"/>
  <c r="AC75" i="135"/>
  <c r="N79" i="135"/>
  <c r="B138" i="135" s="1"/>
  <c r="AC79" i="135"/>
  <c r="N88" i="135"/>
  <c r="B147" i="135" s="1"/>
  <c r="AC88" i="135"/>
  <c r="AC92" i="135"/>
  <c r="D1065" i="133"/>
  <c r="AC97" i="135"/>
  <c r="M4" i="133"/>
  <c r="L4" i="133"/>
  <c r="E1141" i="133"/>
  <c r="A1135" i="133"/>
  <c r="B1135" i="133"/>
  <c r="F1135" i="133" s="1"/>
  <c r="A1136" i="133"/>
  <c r="B1136" i="133"/>
  <c r="F1136" i="133" s="1"/>
  <c r="A1137" i="133"/>
  <c r="B1137" i="133"/>
  <c r="F1137" i="133" s="1"/>
  <c r="A1138" i="133"/>
  <c r="B1138" i="133"/>
  <c r="F1138" i="133" s="1"/>
  <c r="A1139" i="133"/>
  <c r="B1139" i="133"/>
  <c r="E1139" i="133" s="1"/>
  <c r="A1140" i="133"/>
  <c r="B1140" i="133"/>
  <c r="E1140" i="133" s="1"/>
  <c r="A1141" i="133"/>
  <c r="B1141" i="133"/>
  <c r="F1141" i="133" s="1"/>
  <c r="A1142" i="133"/>
  <c r="B1142" i="133"/>
  <c r="F1142" i="133" s="1"/>
  <c r="A1143" i="133"/>
  <c r="B1143" i="133"/>
  <c r="F1143" i="133" s="1"/>
  <c r="A1144" i="133"/>
  <c r="B1144" i="133"/>
  <c r="F1144" i="133" s="1"/>
  <c r="A1145" i="133"/>
  <c r="B1145" i="133"/>
  <c r="E1145" i="133" s="1"/>
  <c r="A1146" i="133"/>
  <c r="B1146" i="133"/>
  <c r="E1146" i="133" s="1"/>
  <c r="E1137" i="133" l="1"/>
  <c r="E1136" i="133"/>
  <c r="E1142" i="133"/>
  <c r="E1138" i="133"/>
  <c r="E1135" i="133"/>
  <c r="E1144" i="133"/>
  <c r="E1143" i="133"/>
  <c r="F1145" i="133"/>
  <c r="F1139" i="133"/>
  <c r="F1140" i="133"/>
  <c r="F1146" i="133"/>
  <c r="C126" i="135"/>
  <c r="D126" i="135" s="1"/>
  <c r="E126" i="135" s="1"/>
  <c r="F126" i="135" s="1"/>
  <c r="G126" i="135" s="1"/>
  <c r="H126" i="135" s="1"/>
  <c r="I126" i="135" s="1"/>
  <c r="J126" i="135" s="1"/>
  <c r="K126" i="135" s="1"/>
  <c r="L126" i="135" s="1"/>
  <c r="M126" i="135" s="1"/>
  <c r="N126" i="135" s="1"/>
  <c r="C123" i="135"/>
  <c r="D1135" i="46"/>
  <c r="H113" i="46" s="1"/>
  <c r="D1136" i="46"/>
  <c r="I113" i="46" s="1"/>
  <c r="D1137" i="46"/>
  <c r="J113" i="46" s="1"/>
  <c r="D1138" i="46"/>
  <c r="K113" i="46" s="1"/>
  <c r="D1139" i="46"/>
  <c r="L113" i="46" s="1"/>
  <c r="D1140" i="46"/>
  <c r="M113" i="46" s="1"/>
  <c r="D1141" i="46"/>
  <c r="N113" i="46" s="1"/>
  <c r="D1142" i="46"/>
  <c r="O113" i="46" s="1"/>
  <c r="D1143" i="46"/>
  <c r="P113" i="46" s="1"/>
  <c r="D1144" i="46"/>
  <c r="Q113" i="46" s="1"/>
  <c r="D1145" i="46"/>
  <c r="R113" i="46" s="1"/>
  <c r="D1146" i="46"/>
  <c r="S113" i="46" s="1"/>
  <c r="D3" i="46"/>
  <c r="D1" i="46"/>
  <c r="D8" i="46" s="1"/>
  <c r="C1146" i="46"/>
  <c r="B1146" i="46"/>
  <c r="C1145" i="46"/>
  <c r="B1145" i="46"/>
  <c r="C1144" i="46"/>
  <c r="B1144" i="46"/>
  <c r="C1143" i="46"/>
  <c r="B1143" i="46"/>
  <c r="C1142" i="46"/>
  <c r="B1142" i="46"/>
  <c r="C1141" i="46"/>
  <c r="B1141" i="46"/>
  <c r="C1140" i="46"/>
  <c r="B1140" i="46"/>
  <c r="C1139" i="46"/>
  <c r="B1139" i="46"/>
  <c r="C1138" i="46"/>
  <c r="B1138" i="46"/>
  <c r="C1137" i="46"/>
  <c r="B1137" i="46"/>
  <c r="C1136" i="46"/>
  <c r="B1136" i="46"/>
  <c r="C1135" i="46"/>
  <c r="B1135" i="46"/>
  <c r="C1134" i="46"/>
  <c r="B1134" i="46"/>
  <c r="C1133" i="46"/>
  <c r="B1133" i="46"/>
  <c r="C1132" i="46"/>
  <c r="B1132" i="46"/>
  <c r="C1131" i="46"/>
  <c r="B1131" i="46"/>
  <c r="C1130" i="46"/>
  <c r="B1130" i="46"/>
  <c r="C1129" i="46"/>
  <c r="B1129" i="46"/>
  <c r="C1128" i="46"/>
  <c r="B1128" i="46"/>
  <c r="C1127" i="46"/>
  <c r="B1127" i="46"/>
  <c r="C1126" i="46"/>
  <c r="B1126" i="46"/>
  <c r="C1125" i="46"/>
  <c r="B1125" i="46"/>
  <c r="C1124" i="46"/>
  <c r="B1124" i="46"/>
  <c r="C1123" i="46"/>
  <c r="B1123" i="46"/>
  <c r="C1122" i="46"/>
  <c r="B1122" i="46"/>
  <c r="C1121" i="46"/>
  <c r="B1121" i="46"/>
  <c r="C1120" i="46"/>
  <c r="B1120" i="46"/>
  <c r="C1119" i="46"/>
  <c r="B1119" i="46"/>
  <c r="C1118" i="46"/>
  <c r="B1118" i="46"/>
  <c r="C1117" i="46"/>
  <c r="B1117" i="46"/>
  <c r="C1116" i="46"/>
  <c r="B1116" i="46"/>
  <c r="C1115" i="46"/>
  <c r="B1115" i="46"/>
  <c r="C1114" i="46"/>
  <c r="B1114" i="46"/>
  <c r="C1113" i="46"/>
  <c r="B1113" i="46"/>
  <c r="C1112" i="46"/>
  <c r="B1112" i="46"/>
  <c r="C1111" i="46"/>
  <c r="B1111" i="46"/>
  <c r="C1110" i="46"/>
  <c r="B1110" i="46"/>
  <c r="C1109" i="46"/>
  <c r="B1109" i="46"/>
  <c r="C1108" i="46"/>
  <c r="B1108" i="46"/>
  <c r="C1107" i="46"/>
  <c r="B1107" i="46"/>
  <c r="C1106" i="46"/>
  <c r="B1106" i="46"/>
  <c r="C1105" i="46"/>
  <c r="B1105" i="46"/>
  <c r="C1104" i="46"/>
  <c r="B1104" i="46"/>
  <c r="C1103" i="46"/>
  <c r="B1103" i="46"/>
  <c r="C1102" i="46"/>
  <c r="B1102" i="46"/>
  <c r="C1101" i="46"/>
  <c r="B1101" i="46"/>
  <c r="C1100" i="46"/>
  <c r="B1100" i="46"/>
  <c r="C1099" i="46"/>
  <c r="B1099" i="46"/>
  <c r="C1098" i="46"/>
  <c r="B1098" i="46"/>
  <c r="C1097" i="46"/>
  <c r="B1097" i="46"/>
  <c r="C1096" i="46"/>
  <c r="B1096" i="46"/>
  <c r="C1095" i="46"/>
  <c r="B1095" i="46"/>
  <c r="C1094" i="46"/>
  <c r="B1094" i="46"/>
  <c r="C1093" i="46"/>
  <c r="B1093" i="46"/>
  <c r="C1092" i="46"/>
  <c r="B1092" i="46"/>
  <c r="C1091" i="46"/>
  <c r="B1091" i="46"/>
  <c r="C1090" i="46"/>
  <c r="B1090" i="46"/>
  <c r="C1089" i="46"/>
  <c r="B1089" i="46"/>
  <c r="C1088" i="46"/>
  <c r="B1088" i="46"/>
  <c r="C1087" i="46"/>
  <c r="B1087" i="46"/>
  <c r="C1086" i="46"/>
  <c r="B1086" i="46"/>
  <c r="C1085" i="46"/>
  <c r="B1085" i="46"/>
  <c r="C1084" i="46"/>
  <c r="B1084" i="46"/>
  <c r="C1083" i="46"/>
  <c r="B1083" i="46"/>
  <c r="C1082" i="46"/>
  <c r="B1082" i="46"/>
  <c r="C1081" i="46"/>
  <c r="B1081" i="46"/>
  <c r="C1080" i="46"/>
  <c r="B1080" i="46"/>
  <c r="C1079" i="46"/>
  <c r="B1079" i="46"/>
  <c r="C1078" i="46"/>
  <c r="B1078" i="46"/>
  <c r="C1077" i="46"/>
  <c r="B1077" i="46"/>
  <c r="C1076" i="46"/>
  <c r="B1076" i="46"/>
  <c r="C1075" i="46"/>
  <c r="B1075" i="46"/>
  <c r="C1074" i="46"/>
  <c r="B1074" i="46"/>
  <c r="C1073" i="46"/>
  <c r="B1073" i="46"/>
  <c r="C1072" i="46"/>
  <c r="B1072" i="46"/>
  <c r="C1071" i="46"/>
  <c r="B1071" i="46"/>
  <c r="C1070" i="46"/>
  <c r="B1070" i="46"/>
  <c r="C1069" i="46"/>
  <c r="B1069" i="46"/>
  <c r="C1068" i="46"/>
  <c r="B1068" i="46"/>
  <c r="C1067" i="46"/>
  <c r="B1067" i="46"/>
  <c r="C1066" i="46"/>
  <c r="B1066" i="46"/>
  <c r="C1065" i="46"/>
  <c r="B1065" i="46"/>
  <c r="C1064" i="46"/>
  <c r="B1064" i="46"/>
  <c r="C1063" i="46"/>
  <c r="B1063" i="46"/>
  <c r="C1062" i="46"/>
  <c r="B1062" i="46"/>
  <c r="C1061" i="46"/>
  <c r="B1061" i="46"/>
  <c r="C1060" i="46"/>
  <c r="B1060" i="46"/>
  <c r="C1059" i="46"/>
  <c r="B1059" i="46"/>
  <c r="C1058" i="46"/>
  <c r="B1058" i="46"/>
  <c r="C1057" i="46"/>
  <c r="B1057" i="46"/>
  <c r="C1056" i="46"/>
  <c r="B1056" i="46"/>
  <c r="C1055" i="46"/>
  <c r="B1055" i="46"/>
  <c r="C1054" i="46"/>
  <c r="B1054" i="46"/>
  <c r="C1053" i="46"/>
  <c r="B1053" i="46"/>
  <c r="C1052" i="46"/>
  <c r="B1052" i="46"/>
  <c r="C1051" i="46"/>
  <c r="B1051" i="46"/>
  <c r="C1050" i="46"/>
  <c r="B1050" i="46"/>
  <c r="C1049" i="46"/>
  <c r="B1049" i="46"/>
  <c r="C1048" i="46"/>
  <c r="B1048" i="46"/>
  <c r="C1047" i="46"/>
  <c r="B1047" i="46"/>
  <c r="C1046" i="46"/>
  <c r="B1046" i="46"/>
  <c r="C1045" i="46"/>
  <c r="B1045" i="46"/>
  <c r="C1044" i="46"/>
  <c r="B1044" i="46"/>
  <c r="C1043" i="46"/>
  <c r="B1043" i="46"/>
  <c r="C1042" i="46"/>
  <c r="B1042" i="46"/>
  <c r="C1041" i="46"/>
  <c r="B1041" i="46"/>
  <c r="C1040" i="46"/>
  <c r="B1040" i="46"/>
  <c r="C1039" i="46"/>
  <c r="B1039" i="46"/>
  <c r="C1038" i="46"/>
  <c r="B1038" i="46"/>
  <c r="C1037" i="46"/>
  <c r="B1037" i="46"/>
  <c r="C1036" i="46"/>
  <c r="B1036" i="46"/>
  <c r="C1035" i="46"/>
  <c r="B1035" i="46"/>
  <c r="C1034" i="46"/>
  <c r="B1034" i="46"/>
  <c r="C1033" i="46"/>
  <c r="B1033" i="46"/>
  <c r="C1032" i="46"/>
  <c r="B1032" i="46"/>
  <c r="C1031" i="46"/>
  <c r="B1031" i="46"/>
  <c r="C1030" i="46"/>
  <c r="B1030" i="46"/>
  <c r="C1029" i="46"/>
  <c r="B1029" i="46"/>
  <c r="C1028" i="46"/>
  <c r="B1028" i="46"/>
  <c r="C1027" i="46"/>
  <c r="B1027" i="46"/>
  <c r="C1026" i="46"/>
  <c r="B1026" i="46"/>
  <c r="C1025" i="46"/>
  <c r="B1025" i="46"/>
  <c r="C1024" i="46"/>
  <c r="B1024" i="46"/>
  <c r="C1023" i="46"/>
  <c r="B1023" i="46"/>
  <c r="C1022" i="46"/>
  <c r="B1022" i="46"/>
  <c r="C1021" i="46"/>
  <c r="B1021" i="46"/>
  <c r="C1020" i="46"/>
  <c r="B1020" i="46"/>
  <c r="C1019" i="46"/>
  <c r="B1019" i="46"/>
  <c r="C1018" i="46"/>
  <c r="B1018" i="46"/>
  <c r="C1017" i="46"/>
  <c r="B1017" i="46"/>
  <c r="C1016" i="46"/>
  <c r="B1016" i="46"/>
  <c r="C1015" i="46"/>
  <c r="B1015" i="46"/>
  <c r="C1014" i="46"/>
  <c r="B1014" i="46"/>
  <c r="C1013" i="46"/>
  <c r="B1013" i="46"/>
  <c r="C1012" i="46"/>
  <c r="B1012" i="46"/>
  <c r="C1011" i="46"/>
  <c r="B1011" i="46"/>
  <c r="C1010" i="46"/>
  <c r="B1010" i="46"/>
  <c r="C1009" i="46"/>
  <c r="B1009" i="46"/>
  <c r="C1008" i="46"/>
  <c r="B1008" i="46"/>
  <c r="C1007" i="46"/>
  <c r="B1007" i="46"/>
  <c r="C1006" i="46"/>
  <c r="B1006" i="46"/>
  <c r="C1005" i="46"/>
  <c r="B1005" i="46"/>
  <c r="C1004" i="46"/>
  <c r="B1004" i="46"/>
  <c r="C1003" i="46"/>
  <c r="B1003" i="46"/>
  <c r="C1002" i="46"/>
  <c r="B1002" i="46"/>
  <c r="C1001" i="46"/>
  <c r="B1001" i="46"/>
  <c r="C1000" i="46"/>
  <c r="B1000" i="46"/>
  <c r="C999" i="46"/>
  <c r="B999" i="46"/>
  <c r="C998" i="46"/>
  <c r="B998" i="46"/>
  <c r="C997" i="46"/>
  <c r="B997" i="46"/>
  <c r="C996" i="46"/>
  <c r="B996" i="46"/>
  <c r="C995" i="46"/>
  <c r="B995" i="46"/>
  <c r="C994" i="46"/>
  <c r="B994" i="46"/>
  <c r="C993" i="46"/>
  <c r="B993" i="46"/>
  <c r="C992" i="46"/>
  <c r="B992" i="46"/>
  <c r="C991" i="46"/>
  <c r="B991" i="46"/>
  <c r="C990" i="46"/>
  <c r="B990" i="46"/>
  <c r="C989" i="46"/>
  <c r="B989" i="46"/>
  <c r="C988" i="46"/>
  <c r="B988" i="46"/>
  <c r="C987" i="46"/>
  <c r="B987" i="46"/>
  <c r="C986" i="46"/>
  <c r="B986" i="46"/>
  <c r="C985" i="46"/>
  <c r="B985" i="46"/>
  <c r="C984" i="46"/>
  <c r="B984" i="46"/>
  <c r="C983" i="46"/>
  <c r="B983" i="46"/>
  <c r="C982" i="46"/>
  <c r="B982" i="46"/>
  <c r="C981" i="46"/>
  <c r="B981" i="46"/>
  <c r="C980" i="46"/>
  <c r="B980" i="46"/>
  <c r="C979" i="46"/>
  <c r="B979" i="46"/>
  <c r="C978" i="46"/>
  <c r="B978" i="46"/>
  <c r="C977" i="46"/>
  <c r="B977" i="46"/>
  <c r="C976" i="46"/>
  <c r="B976" i="46"/>
  <c r="C975" i="46"/>
  <c r="B975" i="46"/>
  <c r="C974" i="46"/>
  <c r="B974" i="46"/>
  <c r="C973" i="46"/>
  <c r="B973" i="46"/>
  <c r="C972" i="46"/>
  <c r="B972" i="46"/>
  <c r="C971" i="46"/>
  <c r="B971" i="46"/>
  <c r="C970" i="46"/>
  <c r="B970" i="46"/>
  <c r="C969" i="46"/>
  <c r="B969" i="46"/>
  <c r="C968" i="46"/>
  <c r="B968" i="46"/>
  <c r="C967" i="46"/>
  <c r="B967" i="46"/>
  <c r="C966" i="46"/>
  <c r="B966" i="46"/>
  <c r="C965" i="46"/>
  <c r="B965" i="46"/>
  <c r="C964" i="46"/>
  <c r="B964" i="46"/>
  <c r="C963" i="46"/>
  <c r="B963" i="46"/>
  <c r="C962" i="46"/>
  <c r="B962" i="46"/>
  <c r="C961" i="46"/>
  <c r="B961" i="46"/>
  <c r="C960" i="46"/>
  <c r="B960" i="46"/>
  <c r="C959" i="46"/>
  <c r="B959" i="46"/>
  <c r="C958" i="46"/>
  <c r="B958" i="46"/>
  <c r="C957" i="46"/>
  <c r="B957" i="46"/>
  <c r="C956" i="46"/>
  <c r="B956" i="46"/>
  <c r="C955" i="46"/>
  <c r="B955" i="46"/>
  <c r="C954" i="46"/>
  <c r="B954" i="46"/>
  <c r="C953" i="46"/>
  <c r="B953" i="46"/>
  <c r="C952" i="46"/>
  <c r="B952" i="46"/>
  <c r="C951" i="46"/>
  <c r="B951" i="46"/>
  <c r="C950" i="46"/>
  <c r="B950" i="46"/>
  <c r="C949" i="46"/>
  <c r="B949" i="46"/>
  <c r="C948" i="46"/>
  <c r="B948" i="46"/>
  <c r="C947" i="46"/>
  <c r="B947" i="46"/>
  <c r="C946" i="46"/>
  <c r="B946" i="46"/>
  <c r="C945" i="46"/>
  <c r="B945" i="46"/>
  <c r="C944" i="46"/>
  <c r="B944" i="46"/>
  <c r="C943" i="46"/>
  <c r="B943" i="46"/>
  <c r="C942" i="46"/>
  <c r="B942" i="46"/>
  <c r="C941" i="46"/>
  <c r="B941" i="46"/>
  <c r="C940" i="46"/>
  <c r="B940" i="46"/>
  <c r="C939" i="46"/>
  <c r="B939" i="46"/>
  <c r="C938" i="46"/>
  <c r="B938" i="46"/>
  <c r="C937" i="46"/>
  <c r="B937" i="46"/>
  <c r="C936" i="46"/>
  <c r="B936" i="46"/>
  <c r="C935" i="46"/>
  <c r="B935" i="46"/>
  <c r="C934" i="46"/>
  <c r="B934" i="46"/>
  <c r="C933" i="46"/>
  <c r="B933" i="46"/>
  <c r="C932" i="46"/>
  <c r="B932" i="46"/>
  <c r="C931" i="46"/>
  <c r="B931" i="46"/>
  <c r="C930" i="46"/>
  <c r="B930" i="46"/>
  <c r="C929" i="46"/>
  <c r="B929" i="46"/>
  <c r="C928" i="46"/>
  <c r="B928" i="46"/>
  <c r="C927" i="46"/>
  <c r="B927" i="46"/>
  <c r="C926" i="46"/>
  <c r="B926" i="46"/>
  <c r="C925" i="46"/>
  <c r="B925" i="46"/>
  <c r="C924" i="46"/>
  <c r="B924" i="46"/>
  <c r="C923" i="46"/>
  <c r="B923" i="46"/>
  <c r="C922" i="46"/>
  <c r="B922" i="46"/>
  <c r="C921" i="46"/>
  <c r="B921" i="46"/>
  <c r="C920" i="46"/>
  <c r="B920" i="46"/>
  <c r="C919" i="46"/>
  <c r="B919" i="46"/>
  <c r="C918" i="46"/>
  <c r="B918" i="46"/>
  <c r="C917" i="46"/>
  <c r="B917" i="46"/>
  <c r="C916" i="46"/>
  <c r="B916" i="46"/>
  <c r="C915" i="46"/>
  <c r="B915" i="46"/>
  <c r="C914" i="46"/>
  <c r="B914" i="46"/>
  <c r="C913" i="46"/>
  <c r="B913" i="46"/>
  <c r="C912" i="46"/>
  <c r="B912" i="46"/>
  <c r="C911" i="46"/>
  <c r="B911" i="46"/>
  <c r="C910" i="46"/>
  <c r="B910" i="46"/>
  <c r="C909" i="46"/>
  <c r="B909" i="46"/>
  <c r="C908" i="46"/>
  <c r="B908" i="46"/>
  <c r="C907" i="46"/>
  <c r="B907" i="46"/>
  <c r="C906" i="46"/>
  <c r="B906" i="46"/>
  <c r="C905" i="46"/>
  <c r="B905" i="46"/>
  <c r="C904" i="46"/>
  <c r="B904" i="46"/>
  <c r="C903" i="46"/>
  <c r="B903" i="46"/>
  <c r="C902" i="46"/>
  <c r="B902" i="46"/>
  <c r="C901" i="46"/>
  <c r="B901" i="46"/>
  <c r="C900" i="46"/>
  <c r="B900" i="46"/>
  <c r="C899" i="46"/>
  <c r="B899" i="46"/>
  <c r="C898" i="46"/>
  <c r="B898" i="46"/>
  <c r="C897" i="46"/>
  <c r="B897" i="46"/>
  <c r="C896" i="46"/>
  <c r="B896" i="46"/>
  <c r="C895" i="46"/>
  <c r="B895" i="46"/>
  <c r="C894" i="46"/>
  <c r="B894" i="46"/>
  <c r="C893" i="46"/>
  <c r="B893" i="46"/>
  <c r="C892" i="46"/>
  <c r="B892" i="46"/>
  <c r="C891" i="46"/>
  <c r="B891" i="46"/>
  <c r="C890" i="46"/>
  <c r="B890" i="46"/>
  <c r="C889" i="46"/>
  <c r="B889" i="46"/>
  <c r="C888" i="46"/>
  <c r="B888" i="46"/>
  <c r="C887" i="46"/>
  <c r="B887" i="46"/>
  <c r="C886" i="46"/>
  <c r="B886" i="46"/>
  <c r="C885" i="46"/>
  <c r="B885" i="46"/>
  <c r="C884" i="46"/>
  <c r="B884" i="46"/>
  <c r="C883" i="46"/>
  <c r="B883" i="46"/>
  <c r="C882" i="46"/>
  <c r="B882" i="46"/>
  <c r="C881" i="46"/>
  <c r="B881" i="46"/>
  <c r="C880" i="46"/>
  <c r="B880" i="46"/>
  <c r="C879" i="46"/>
  <c r="B879" i="46"/>
  <c r="C878" i="46"/>
  <c r="B878" i="46"/>
  <c r="C877" i="46"/>
  <c r="B877" i="46"/>
  <c r="C876" i="46"/>
  <c r="B876" i="46"/>
  <c r="C875" i="46"/>
  <c r="B875" i="46"/>
  <c r="C874" i="46"/>
  <c r="B874" i="46"/>
  <c r="C873" i="46"/>
  <c r="B873" i="46"/>
  <c r="C872" i="46"/>
  <c r="B872" i="46"/>
  <c r="C871" i="46"/>
  <c r="B871" i="46"/>
  <c r="C870" i="46"/>
  <c r="B870" i="46"/>
  <c r="C869" i="46"/>
  <c r="B869" i="46"/>
  <c r="C868" i="46"/>
  <c r="B868" i="46"/>
  <c r="C867" i="46"/>
  <c r="B867" i="46"/>
  <c r="C866" i="46"/>
  <c r="B866" i="46"/>
  <c r="C865" i="46"/>
  <c r="B865" i="46"/>
  <c r="C864" i="46"/>
  <c r="B864" i="46"/>
  <c r="C863" i="46"/>
  <c r="B863" i="46"/>
  <c r="C862" i="46"/>
  <c r="B862" i="46"/>
  <c r="C861" i="46"/>
  <c r="B861" i="46"/>
  <c r="C860" i="46"/>
  <c r="B860" i="46"/>
  <c r="C859" i="46"/>
  <c r="B859" i="46"/>
  <c r="C858" i="46"/>
  <c r="B858" i="46"/>
  <c r="C857" i="46"/>
  <c r="B857" i="46"/>
  <c r="C856" i="46"/>
  <c r="B856" i="46"/>
  <c r="C855" i="46"/>
  <c r="B855" i="46"/>
  <c r="C854" i="46"/>
  <c r="B854" i="46"/>
  <c r="C853" i="46"/>
  <c r="B853" i="46"/>
  <c r="C852" i="46"/>
  <c r="B852" i="46"/>
  <c r="C851" i="46"/>
  <c r="B851" i="46"/>
  <c r="C850" i="46"/>
  <c r="B850" i="46"/>
  <c r="C849" i="46"/>
  <c r="B849" i="46"/>
  <c r="C848" i="46"/>
  <c r="B848" i="46"/>
  <c r="C847" i="46"/>
  <c r="B847" i="46"/>
  <c r="C846" i="46"/>
  <c r="B846" i="46"/>
  <c r="C845" i="46"/>
  <c r="B845" i="46"/>
  <c r="C844" i="46"/>
  <c r="B844" i="46"/>
  <c r="C843" i="46"/>
  <c r="B843" i="46"/>
  <c r="C842" i="46"/>
  <c r="B842" i="46"/>
  <c r="C841" i="46"/>
  <c r="B841" i="46"/>
  <c r="C840" i="46"/>
  <c r="B840" i="46"/>
  <c r="C839" i="46"/>
  <c r="B839" i="46"/>
  <c r="C838" i="46"/>
  <c r="B838" i="46"/>
  <c r="C837" i="46"/>
  <c r="B837" i="46"/>
  <c r="C836" i="46"/>
  <c r="B836" i="46"/>
  <c r="C835" i="46"/>
  <c r="B835" i="46"/>
  <c r="C834" i="46"/>
  <c r="B834" i="46"/>
  <c r="C833" i="46"/>
  <c r="B833" i="46"/>
  <c r="C832" i="46"/>
  <c r="B832" i="46"/>
  <c r="C831" i="46"/>
  <c r="B831" i="46"/>
  <c r="C830" i="46"/>
  <c r="B830" i="46"/>
  <c r="C829" i="46"/>
  <c r="B829" i="46"/>
  <c r="C828" i="46"/>
  <c r="B828" i="46"/>
  <c r="C827" i="46"/>
  <c r="B827" i="46"/>
  <c r="C826" i="46"/>
  <c r="B826" i="46"/>
  <c r="C825" i="46"/>
  <c r="B825" i="46"/>
  <c r="C824" i="46"/>
  <c r="B824" i="46"/>
  <c r="C823" i="46"/>
  <c r="B823" i="46"/>
  <c r="C822" i="46"/>
  <c r="B822" i="46"/>
  <c r="C821" i="46"/>
  <c r="B821" i="46"/>
  <c r="C820" i="46"/>
  <c r="B820" i="46"/>
  <c r="C819" i="46"/>
  <c r="B819" i="46"/>
  <c r="C818" i="46"/>
  <c r="B818" i="46"/>
  <c r="C817" i="46"/>
  <c r="B817" i="46"/>
  <c r="C816" i="46"/>
  <c r="B816" i="46"/>
  <c r="C815" i="46"/>
  <c r="B815" i="46"/>
  <c r="C814" i="46"/>
  <c r="B814" i="46"/>
  <c r="C813" i="46"/>
  <c r="B813" i="46"/>
  <c r="C812" i="46"/>
  <c r="B812" i="46"/>
  <c r="C811" i="46"/>
  <c r="B811" i="46"/>
  <c r="C810" i="46"/>
  <c r="B810" i="46"/>
  <c r="C809" i="46"/>
  <c r="B809" i="46"/>
  <c r="C808" i="46"/>
  <c r="B808" i="46"/>
  <c r="C807" i="46"/>
  <c r="B807" i="46"/>
  <c r="C806" i="46"/>
  <c r="B806" i="46"/>
  <c r="C805" i="46"/>
  <c r="B805" i="46"/>
  <c r="C804" i="46"/>
  <c r="B804" i="46"/>
  <c r="C803" i="46"/>
  <c r="B803" i="46"/>
  <c r="C802" i="46"/>
  <c r="B802" i="46"/>
  <c r="C801" i="46"/>
  <c r="B801" i="46"/>
  <c r="C800" i="46"/>
  <c r="B800" i="46"/>
  <c r="C799" i="46"/>
  <c r="B799" i="46"/>
  <c r="C798" i="46"/>
  <c r="B798" i="46"/>
  <c r="C797" i="46"/>
  <c r="B797" i="46"/>
  <c r="C796" i="46"/>
  <c r="B796" i="46"/>
  <c r="C795" i="46"/>
  <c r="B795" i="46"/>
  <c r="C794" i="46"/>
  <c r="B794" i="46"/>
  <c r="C793" i="46"/>
  <c r="B793" i="46"/>
  <c r="C792" i="46"/>
  <c r="B792" i="46"/>
  <c r="C791" i="46"/>
  <c r="B791" i="46"/>
  <c r="C790" i="46"/>
  <c r="B790" i="46"/>
  <c r="C789" i="46"/>
  <c r="B789" i="46"/>
  <c r="C788" i="46"/>
  <c r="B788" i="46"/>
  <c r="C787" i="46"/>
  <c r="B787" i="46"/>
  <c r="C786" i="46"/>
  <c r="B786" i="46"/>
  <c r="C785" i="46"/>
  <c r="B785" i="46"/>
  <c r="C784" i="46"/>
  <c r="B784" i="46"/>
  <c r="C783" i="46"/>
  <c r="B783" i="46"/>
  <c r="C782" i="46"/>
  <c r="B782" i="46"/>
  <c r="C781" i="46"/>
  <c r="B781" i="46"/>
  <c r="C780" i="46"/>
  <c r="B780" i="46"/>
  <c r="C779" i="46"/>
  <c r="B779" i="46"/>
  <c r="C778" i="46"/>
  <c r="B778" i="46"/>
  <c r="C777" i="46"/>
  <c r="B777" i="46"/>
  <c r="C776" i="46"/>
  <c r="B776" i="46"/>
  <c r="C775" i="46"/>
  <c r="B775" i="46"/>
  <c r="C774" i="46"/>
  <c r="B774" i="46"/>
  <c r="C773" i="46"/>
  <c r="B773" i="46"/>
  <c r="C772" i="46"/>
  <c r="B772" i="46"/>
  <c r="C771" i="46"/>
  <c r="B771" i="46"/>
  <c r="C770" i="46"/>
  <c r="B770" i="46"/>
  <c r="C769" i="46"/>
  <c r="B769" i="46"/>
  <c r="C768" i="46"/>
  <c r="B768" i="46"/>
  <c r="C767" i="46"/>
  <c r="B767" i="46"/>
  <c r="C766" i="46"/>
  <c r="B766" i="46"/>
  <c r="C765" i="46"/>
  <c r="B765" i="46"/>
  <c r="C764" i="46"/>
  <c r="B764" i="46"/>
  <c r="C763" i="46"/>
  <c r="B763" i="46"/>
  <c r="C762" i="46"/>
  <c r="B762" i="46"/>
  <c r="C761" i="46"/>
  <c r="B761" i="46"/>
  <c r="C760" i="46"/>
  <c r="B760" i="46"/>
  <c r="C759" i="46"/>
  <c r="B759" i="46"/>
  <c r="C758" i="46"/>
  <c r="B758" i="46"/>
  <c r="C757" i="46"/>
  <c r="B757" i="46"/>
  <c r="C756" i="46"/>
  <c r="B756" i="46"/>
  <c r="C755" i="46"/>
  <c r="B755" i="46"/>
  <c r="C754" i="46"/>
  <c r="B754" i="46"/>
  <c r="C753" i="46"/>
  <c r="B753" i="46"/>
  <c r="C752" i="46"/>
  <c r="B752" i="46"/>
  <c r="C751" i="46"/>
  <c r="B751" i="46"/>
  <c r="C750" i="46"/>
  <c r="B750" i="46"/>
  <c r="C749" i="46"/>
  <c r="B749" i="46"/>
  <c r="C748" i="46"/>
  <c r="B748" i="46"/>
  <c r="C747" i="46"/>
  <c r="B747" i="46"/>
  <c r="C746" i="46"/>
  <c r="B746" i="46"/>
  <c r="C745" i="46"/>
  <c r="B745" i="46"/>
  <c r="C744" i="46"/>
  <c r="B744" i="46"/>
  <c r="C743" i="46"/>
  <c r="B743" i="46"/>
  <c r="C742" i="46"/>
  <c r="B742" i="46"/>
  <c r="C741" i="46"/>
  <c r="B741" i="46"/>
  <c r="C740" i="46"/>
  <c r="B740" i="46"/>
  <c r="C739" i="46"/>
  <c r="B739" i="46"/>
  <c r="C738" i="46"/>
  <c r="B738" i="46"/>
  <c r="C737" i="46"/>
  <c r="B737" i="46"/>
  <c r="C736" i="46"/>
  <c r="B736" i="46"/>
  <c r="C735" i="46"/>
  <c r="B735" i="46"/>
  <c r="C734" i="46"/>
  <c r="B734" i="46"/>
  <c r="C733" i="46"/>
  <c r="B733" i="46"/>
  <c r="C732" i="46"/>
  <c r="B732" i="46"/>
  <c r="C731" i="46"/>
  <c r="B731" i="46"/>
  <c r="C730" i="46"/>
  <c r="B730" i="46"/>
  <c r="C729" i="46"/>
  <c r="B729" i="46"/>
  <c r="C728" i="46"/>
  <c r="B728" i="46"/>
  <c r="C727" i="46"/>
  <c r="B727" i="46"/>
  <c r="C726" i="46"/>
  <c r="B726" i="46"/>
  <c r="C725" i="46"/>
  <c r="B725" i="46"/>
  <c r="C724" i="46"/>
  <c r="B724" i="46"/>
  <c r="C723" i="46"/>
  <c r="B723" i="46"/>
  <c r="C722" i="46"/>
  <c r="B722" i="46"/>
  <c r="C721" i="46"/>
  <c r="B721" i="46"/>
  <c r="C720" i="46"/>
  <c r="B720" i="46"/>
  <c r="C719" i="46"/>
  <c r="B719" i="46"/>
  <c r="C718" i="46"/>
  <c r="B718" i="46"/>
  <c r="C717" i="46"/>
  <c r="B717" i="46"/>
  <c r="C716" i="46"/>
  <c r="B716" i="46"/>
  <c r="C715" i="46"/>
  <c r="B715" i="46"/>
  <c r="C714" i="46"/>
  <c r="B714" i="46"/>
  <c r="C713" i="46"/>
  <c r="B713" i="46"/>
  <c r="C712" i="46"/>
  <c r="B712" i="46"/>
  <c r="C711" i="46"/>
  <c r="B711" i="46"/>
  <c r="C710" i="46"/>
  <c r="B710" i="46"/>
  <c r="C709" i="46"/>
  <c r="B709" i="46"/>
  <c r="C708" i="46"/>
  <c r="B708" i="46"/>
  <c r="C707" i="46"/>
  <c r="B707" i="46"/>
  <c r="C706" i="46"/>
  <c r="B706" i="46"/>
  <c r="C705" i="46"/>
  <c r="B705" i="46"/>
  <c r="C704" i="46"/>
  <c r="B704" i="46"/>
  <c r="C703" i="46"/>
  <c r="B703" i="46"/>
  <c r="C702" i="46"/>
  <c r="B702" i="46"/>
  <c r="C701" i="46"/>
  <c r="B701" i="46"/>
  <c r="C700" i="46"/>
  <c r="B700" i="46"/>
  <c r="C699" i="46"/>
  <c r="B699" i="46"/>
  <c r="C698" i="46"/>
  <c r="B698" i="46"/>
  <c r="C697" i="46"/>
  <c r="B697" i="46"/>
  <c r="C696" i="46"/>
  <c r="B696" i="46"/>
  <c r="C695" i="46"/>
  <c r="B695" i="46"/>
  <c r="C694" i="46"/>
  <c r="B694" i="46"/>
  <c r="C693" i="46"/>
  <c r="B693" i="46"/>
  <c r="C692" i="46"/>
  <c r="B692" i="46"/>
  <c r="C691" i="46"/>
  <c r="B691" i="46"/>
  <c r="C690" i="46"/>
  <c r="B690" i="46"/>
  <c r="C689" i="46"/>
  <c r="B689" i="46"/>
  <c r="C688" i="46"/>
  <c r="B688" i="46"/>
  <c r="C687" i="46"/>
  <c r="B687" i="46"/>
  <c r="C686" i="46"/>
  <c r="B686" i="46"/>
  <c r="C685" i="46"/>
  <c r="B685" i="46"/>
  <c r="C684" i="46"/>
  <c r="B684" i="46"/>
  <c r="C683" i="46"/>
  <c r="B683" i="46"/>
  <c r="C682" i="46"/>
  <c r="B682" i="46"/>
  <c r="C681" i="46"/>
  <c r="B681" i="46"/>
  <c r="C680" i="46"/>
  <c r="B680" i="46"/>
  <c r="C679" i="46"/>
  <c r="B679" i="46"/>
  <c r="C678" i="46"/>
  <c r="B678" i="46"/>
  <c r="C677" i="46"/>
  <c r="B677" i="46"/>
  <c r="C676" i="46"/>
  <c r="B676" i="46"/>
  <c r="C675" i="46"/>
  <c r="B675" i="46"/>
  <c r="C674" i="46"/>
  <c r="B674" i="46"/>
  <c r="C673" i="46"/>
  <c r="B673" i="46"/>
  <c r="C672" i="46"/>
  <c r="B672" i="46"/>
  <c r="C671" i="46"/>
  <c r="B671" i="46"/>
  <c r="C670" i="46"/>
  <c r="B670" i="46"/>
  <c r="C669" i="46"/>
  <c r="B669" i="46"/>
  <c r="C668" i="46"/>
  <c r="B668" i="46"/>
  <c r="C667" i="46"/>
  <c r="B667" i="46"/>
  <c r="C666" i="46"/>
  <c r="B666" i="46"/>
  <c r="C665" i="46"/>
  <c r="B665" i="46"/>
  <c r="C664" i="46"/>
  <c r="B664" i="46"/>
  <c r="C663" i="46"/>
  <c r="B663" i="46"/>
  <c r="C662" i="46"/>
  <c r="B662" i="46"/>
  <c r="C661" i="46"/>
  <c r="B661" i="46"/>
  <c r="C660" i="46"/>
  <c r="B660" i="46"/>
  <c r="C659" i="46"/>
  <c r="B659" i="46"/>
  <c r="C658" i="46"/>
  <c r="B658" i="46"/>
  <c r="C657" i="46"/>
  <c r="B657" i="46"/>
  <c r="C656" i="46"/>
  <c r="B656" i="46"/>
  <c r="C655" i="46"/>
  <c r="B655" i="46"/>
  <c r="C654" i="46"/>
  <c r="B654" i="46"/>
  <c r="C653" i="46"/>
  <c r="B653" i="46"/>
  <c r="C652" i="46"/>
  <c r="B652" i="46"/>
  <c r="C651" i="46"/>
  <c r="B651" i="46"/>
  <c r="C650" i="46"/>
  <c r="B650" i="46"/>
  <c r="C649" i="46"/>
  <c r="B649" i="46"/>
  <c r="C648" i="46"/>
  <c r="B648" i="46"/>
  <c r="C647" i="46"/>
  <c r="B647" i="46"/>
  <c r="C646" i="46"/>
  <c r="B646" i="46"/>
  <c r="C645" i="46"/>
  <c r="B645" i="46"/>
  <c r="C644" i="46"/>
  <c r="B644" i="46"/>
  <c r="C643" i="46"/>
  <c r="B643" i="46"/>
  <c r="C642" i="46"/>
  <c r="B642" i="46"/>
  <c r="C641" i="46"/>
  <c r="B641" i="46"/>
  <c r="C640" i="46"/>
  <c r="B640" i="46"/>
  <c r="C639" i="46"/>
  <c r="B639" i="46"/>
  <c r="C638" i="46"/>
  <c r="B638" i="46"/>
  <c r="C637" i="46"/>
  <c r="B637" i="46"/>
  <c r="C636" i="46"/>
  <c r="B636" i="46"/>
  <c r="C635" i="46"/>
  <c r="B635" i="46"/>
  <c r="C634" i="46"/>
  <c r="B634" i="46"/>
  <c r="C633" i="46"/>
  <c r="B633" i="46"/>
  <c r="C632" i="46"/>
  <c r="B632" i="46"/>
  <c r="C631" i="46"/>
  <c r="B631" i="46"/>
  <c r="C630" i="46"/>
  <c r="B630" i="46"/>
  <c r="C629" i="46"/>
  <c r="B629" i="46"/>
  <c r="C628" i="46"/>
  <c r="B628" i="46"/>
  <c r="C627" i="46"/>
  <c r="B627" i="46"/>
  <c r="C626" i="46"/>
  <c r="B626" i="46"/>
  <c r="C625" i="46"/>
  <c r="B625" i="46"/>
  <c r="C624" i="46"/>
  <c r="B624" i="46"/>
  <c r="C623" i="46"/>
  <c r="B623" i="46"/>
  <c r="C622" i="46"/>
  <c r="B622" i="46"/>
  <c r="C621" i="46"/>
  <c r="B621" i="46"/>
  <c r="C620" i="46"/>
  <c r="B620" i="46"/>
  <c r="C619" i="46"/>
  <c r="B619" i="46"/>
  <c r="C618" i="46"/>
  <c r="B618" i="46"/>
  <c r="C617" i="46"/>
  <c r="B617" i="46"/>
  <c r="C616" i="46"/>
  <c r="B616" i="46"/>
  <c r="C615" i="46"/>
  <c r="B615" i="46"/>
  <c r="C614" i="46"/>
  <c r="B614" i="46"/>
  <c r="C613" i="46"/>
  <c r="B613" i="46"/>
  <c r="C612" i="46"/>
  <c r="B612" i="46"/>
  <c r="C611" i="46"/>
  <c r="B611" i="46"/>
  <c r="C610" i="46"/>
  <c r="B610" i="46"/>
  <c r="C609" i="46"/>
  <c r="B609" i="46"/>
  <c r="C608" i="46"/>
  <c r="B608" i="46"/>
  <c r="C607" i="46"/>
  <c r="B607" i="46"/>
  <c r="C606" i="46"/>
  <c r="B606" i="46"/>
  <c r="C605" i="46"/>
  <c r="B605" i="46"/>
  <c r="C604" i="46"/>
  <c r="B604" i="46"/>
  <c r="C603" i="46"/>
  <c r="B603" i="46"/>
  <c r="C602" i="46"/>
  <c r="B602" i="46"/>
  <c r="C601" i="46"/>
  <c r="B601" i="46"/>
  <c r="C600" i="46"/>
  <c r="B600" i="46"/>
  <c r="C599" i="46"/>
  <c r="B599" i="46"/>
  <c r="C598" i="46"/>
  <c r="B598" i="46"/>
  <c r="C597" i="46"/>
  <c r="B597" i="46"/>
  <c r="C596" i="46"/>
  <c r="B596" i="46"/>
  <c r="C595" i="46"/>
  <c r="B595" i="46"/>
  <c r="C594" i="46"/>
  <c r="B594" i="46"/>
  <c r="C593" i="46"/>
  <c r="B593" i="46"/>
  <c r="C592" i="46"/>
  <c r="B592" i="46"/>
  <c r="C591" i="46"/>
  <c r="B591" i="46"/>
  <c r="C590" i="46"/>
  <c r="B590" i="46"/>
  <c r="C589" i="46"/>
  <c r="B589" i="46"/>
  <c r="C588" i="46"/>
  <c r="B588" i="46"/>
  <c r="C587" i="46"/>
  <c r="B587" i="46"/>
  <c r="C586" i="46"/>
  <c r="B586" i="46"/>
  <c r="C585" i="46"/>
  <c r="B585" i="46"/>
  <c r="C584" i="46"/>
  <c r="B584" i="46"/>
  <c r="C583" i="46"/>
  <c r="B583" i="46"/>
  <c r="C582" i="46"/>
  <c r="B582" i="46"/>
  <c r="C581" i="46"/>
  <c r="B581" i="46"/>
  <c r="C580" i="46"/>
  <c r="B580" i="46"/>
  <c r="C579" i="46"/>
  <c r="B579" i="46"/>
  <c r="C578" i="46"/>
  <c r="B578" i="46"/>
  <c r="C577" i="46"/>
  <c r="B577" i="46"/>
  <c r="C576" i="46"/>
  <c r="B576" i="46"/>
  <c r="C575" i="46"/>
  <c r="B575" i="46"/>
  <c r="C574" i="46"/>
  <c r="B574" i="46"/>
  <c r="C573" i="46"/>
  <c r="B573" i="46"/>
  <c r="C572" i="46"/>
  <c r="B572" i="46"/>
  <c r="C571" i="46"/>
  <c r="B571" i="46"/>
  <c r="C570" i="46"/>
  <c r="B570" i="46"/>
  <c r="C569" i="46"/>
  <c r="B569" i="46"/>
  <c r="C568" i="46"/>
  <c r="B568" i="46"/>
  <c r="C567" i="46"/>
  <c r="B567" i="46"/>
  <c r="C566" i="46"/>
  <c r="B566" i="46"/>
  <c r="C565" i="46"/>
  <c r="B565" i="46"/>
  <c r="C564" i="46"/>
  <c r="B564" i="46"/>
  <c r="C563" i="46"/>
  <c r="B563" i="46"/>
  <c r="C562" i="46"/>
  <c r="B562" i="46"/>
  <c r="C561" i="46"/>
  <c r="B561" i="46"/>
  <c r="C560" i="46"/>
  <c r="B560" i="46"/>
  <c r="C559" i="46"/>
  <c r="B559" i="46"/>
  <c r="C558" i="46"/>
  <c r="B558" i="46"/>
  <c r="C557" i="46"/>
  <c r="B557" i="46"/>
  <c r="C556" i="46"/>
  <c r="B556" i="46"/>
  <c r="C555" i="46"/>
  <c r="B555" i="46"/>
  <c r="C554" i="46"/>
  <c r="B554" i="46"/>
  <c r="C553" i="46"/>
  <c r="B553" i="46"/>
  <c r="C552" i="46"/>
  <c r="B552" i="46"/>
  <c r="C551" i="46"/>
  <c r="B551" i="46"/>
  <c r="C550" i="46"/>
  <c r="B550" i="46"/>
  <c r="C549" i="46"/>
  <c r="B549" i="46"/>
  <c r="C548" i="46"/>
  <c r="B548" i="46"/>
  <c r="C547" i="46"/>
  <c r="B547" i="46"/>
  <c r="C546" i="46"/>
  <c r="B546" i="46"/>
  <c r="C545" i="46"/>
  <c r="B545" i="46"/>
  <c r="C544" i="46"/>
  <c r="B544" i="46"/>
  <c r="C543" i="46"/>
  <c r="B543" i="46"/>
  <c r="C542" i="46"/>
  <c r="B542" i="46"/>
  <c r="C541" i="46"/>
  <c r="B541" i="46"/>
  <c r="C540" i="46"/>
  <c r="B540" i="46"/>
  <c r="C539" i="46"/>
  <c r="B539" i="46"/>
  <c r="C538" i="46"/>
  <c r="B538" i="46"/>
  <c r="C537" i="46"/>
  <c r="B537" i="46"/>
  <c r="C536" i="46"/>
  <c r="B536" i="46"/>
  <c r="C535" i="46"/>
  <c r="B535" i="46"/>
  <c r="C534" i="46"/>
  <c r="B534" i="46"/>
  <c r="C533" i="46"/>
  <c r="B533" i="46"/>
  <c r="C532" i="46"/>
  <c r="B532" i="46"/>
  <c r="C531" i="46"/>
  <c r="B531" i="46"/>
  <c r="C530" i="46"/>
  <c r="B530" i="46"/>
  <c r="C529" i="46"/>
  <c r="B529" i="46"/>
  <c r="C528" i="46"/>
  <c r="B528" i="46"/>
  <c r="C527" i="46"/>
  <c r="B527" i="46"/>
  <c r="C526" i="46"/>
  <c r="B526" i="46"/>
  <c r="C525" i="46"/>
  <c r="B525" i="46"/>
  <c r="C524" i="46"/>
  <c r="B524" i="46"/>
  <c r="C523" i="46"/>
  <c r="B523" i="46"/>
  <c r="C522" i="46"/>
  <c r="B522" i="46"/>
  <c r="C521" i="46"/>
  <c r="B521" i="46"/>
  <c r="C520" i="46"/>
  <c r="B520" i="46"/>
  <c r="C519" i="46"/>
  <c r="B519" i="46"/>
  <c r="C518" i="46"/>
  <c r="B518" i="46"/>
  <c r="C517" i="46"/>
  <c r="B517" i="46"/>
  <c r="C516" i="46"/>
  <c r="B516" i="46"/>
  <c r="C515" i="46"/>
  <c r="B515" i="46"/>
  <c r="C514" i="46"/>
  <c r="B514" i="46"/>
  <c r="C513" i="46"/>
  <c r="B513" i="46"/>
  <c r="C512" i="46"/>
  <c r="B512" i="46"/>
  <c r="C511" i="46"/>
  <c r="B511" i="46"/>
  <c r="C510" i="46"/>
  <c r="B510" i="46"/>
  <c r="C509" i="46"/>
  <c r="B509" i="46"/>
  <c r="C508" i="46"/>
  <c r="B508" i="46"/>
  <c r="C507" i="46"/>
  <c r="B507" i="46"/>
  <c r="C506" i="46"/>
  <c r="B506" i="46"/>
  <c r="C505" i="46"/>
  <c r="B505" i="46"/>
  <c r="C504" i="46"/>
  <c r="B504" i="46"/>
  <c r="C503" i="46"/>
  <c r="B503" i="46"/>
  <c r="C502" i="46"/>
  <c r="B502" i="46"/>
  <c r="C501" i="46"/>
  <c r="B501" i="46"/>
  <c r="C500" i="46"/>
  <c r="B500" i="46"/>
  <c r="C499" i="46"/>
  <c r="B499" i="46"/>
  <c r="C498" i="46"/>
  <c r="B498" i="46"/>
  <c r="C497" i="46"/>
  <c r="B497" i="46"/>
  <c r="C496" i="46"/>
  <c r="B496" i="46"/>
  <c r="C495" i="46"/>
  <c r="B495" i="46"/>
  <c r="C494" i="46"/>
  <c r="B494" i="46"/>
  <c r="C493" i="46"/>
  <c r="B493" i="46"/>
  <c r="C492" i="46"/>
  <c r="B492" i="46"/>
  <c r="C491" i="46"/>
  <c r="B491" i="46"/>
  <c r="C490" i="46"/>
  <c r="B490" i="46"/>
  <c r="C489" i="46"/>
  <c r="B489" i="46"/>
  <c r="C488" i="46"/>
  <c r="B488" i="46"/>
  <c r="C487" i="46"/>
  <c r="B487" i="46"/>
  <c r="C486" i="46"/>
  <c r="B486" i="46"/>
  <c r="C485" i="46"/>
  <c r="B485" i="46"/>
  <c r="C484" i="46"/>
  <c r="B484" i="46"/>
  <c r="C483" i="46"/>
  <c r="B483" i="46"/>
  <c r="C482" i="46"/>
  <c r="B482" i="46"/>
  <c r="C481" i="46"/>
  <c r="B481" i="46"/>
  <c r="C480" i="46"/>
  <c r="B480" i="46"/>
  <c r="C479" i="46"/>
  <c r="B479" i="46"/>
  <c r="C478" i="46"/>
  <c r="B478" i="46"/>
  <c r="C477" i="46"/>
  <c r="B477" i="46"/>
  <c r="C476" i="46"/>
  <c r="B476" i="46"/>
  <c r="C475" i="46"/>
  <c r="B475" i="46"/>
  <c r="C474" i="46"/>
  <c r="B474" i="46"/>
  <c r="C473" i="46"/>
  <c r="B473" i="46"/>
  <c r="C472" i="46"/>
  <c r="B472" i="46"/>
  <c r="C471" i="46"/>
  <c r="B471" i="46"/>
  <c r="C470" i="46"/>
  <c r="B470" i="46"/>
  <c r="C469" i="46"/>
  <c r="B469" i="46"/>
  <c r="C468" i="46"/>
  <c r="B468" i="46"/>
  <c r="C467" i="46"/>
  <c r="B467" i="46"/>
  <c r="C466" i="46"/>
  <c r="B466" i="46"/>
  <c r="C465" i="46"/>
  <c r="B465" i="46"/>
  <c r="C464" i="46"/>
  <c r="B464" i="46"/>
  <c r="C463" i="46"/>
  <c r="B463" i="46"/>
  <c r="C462" i="46"/>
  <c r="B462" i="46"/>
  <c r="C461" i="46"/>
  <c r="B461" i="46"/>
  <c r="C460" i="46"/>
  <c r="B460" i="46"/>
  <c r="C459" i="46"/>
  <c r="B459" i="46"/>
  <c r="C458" i="46"/>
  <c r="B458" i="46"/>
  <c r="C457" i="46"/>
  <c r="B457" i="46"/>
  <c r="C456" i="46"/>
  <c r="B456" i="46"/>
  <c r="C455" i="46"/>
  <c r="B455" i="46"/>
  <c r="C454" i="46"/>
  <c r="B454" i="46"/>
  <c r="C453" i="46"/>
  <c r="B453" i="46"/>
  <c r="C452" i="46"/>
  <c r="B452" i="46"/>
  <c r="C451" i="46"/>
  <c r="B451" i="46"/>
  <c r="C450" i="46"/>
  <c r="B450" i="46"/>
  <c r="C449" i="46"/>
  <c r="B449" i="46"/>
  <c r="C448" i="46"/>
  <c r="B448" i="46"/>
  <c r="C447" i="46"/>
  <c r="B447" i="46"/>
  <c r="C446" i="46"/>
  <c r="B446" i="46"/>
  <c r="C445" i="46"/>
  <c r="B445" i="46"/>
  <c r="C444" i="46"/>
  <c r="B444" i="46"/>
  <c r="C443" i="46"/>
  <c r="B443" i="46"/>
  <c r="C442" i="46"/>
  <c r="B442" i="46"/>
  <c r="C441" i="46"/>
  <c r="B441" i="46"/>
  <c r="C440" i="46"/>
  <c r="B440" i="46"/>
  <c r="C439" i="46"/>
  <c r="B439" i="46"/>
  <c r="C438" i="46"/>
  <c r="B438" i="46"/>
  <c r="C437" i="46"/>
  <c r="B437" i="46"/>
  <c r="C436" i="46"/>
  <c r="B436" i="46"/>
  <c r="C435" i="46"/>
  <c r="B435" i="46"/>
  <c r="C434" i="46"/>
  <c r="B434" i="46"/>
  <c r="C433" i="46"/>
  <c r="B433" i="46"/>
  <c r="C432" i="46"/>
  <c r="B432" i="46"/>
  <c r="C431" i="46"/>
  <c r="B431" i="46"/>
  <c r="C430" i="46"/>
  <c r="B430" i="46"/>
  <c r="C429" i="46"/>
  <c r="B429" i="46"/>
  <c r="C428" i="46"/>
  <c r="B428" i="46"/>
  <c r="C427" i="46"/>
  <c r="B427" i="46"/>
  <c r="C426" i="46"/>
  <c r="B426" i="46"/>
  <c r="C425" i="46"/>
  <c r="B425" i="46"/>
  <c r="C424" i="46"/>
  <c r="B424" i="46"/>
  <c r="C423" i="46"/>
  <c r="B423" i="46"/>
  <c r="C422" i="46"/>
  <c r="B422" i="46"/>
  <c r="C421" i="46"/>
  <c r="B421" i="46"/>
  <c r="C420" i="46"/>
  <c r="B420" i="46"/>
  <c r="C419" i="46"/>
  <c r="B419" i="46"/>
  <c r="C418" i="46"/>
  <c r="B418" i="46"/>
  <c r="C417" i="46"/>
  <c r="B417" i="46"/>
  <c r="C416" i="46"/>
  <c r="B416" i="46"/>
  <c r="C415" i="46"/>
  <c r="B415" i="46"/>
  <c r="C414" i="46"/>
  <c r="B414" i="46"/>
  <c r="C413" i="46"/>
  <c r="B413" i="46"/>
  <c r="C412" i="46"/>
  <c r="B412" i="46"/>
  <c r="C411" i="46"/>
  <c r="B411" i="46"/>
  <c r="C410" i="46"/>
  <c r="B410" i="46"/>
  <c r="C409" i="46"/>
  <c r="B409" i="46"/>
  <c r="C408" i="46"/>
  <c r="B408" i="46"/>
  <c r="C407" i="46"/>
  <c r="B407" i="46"/>
  <c r="C406" i="46"/>
  <c r="B406" i="46"/>
  <c r="C405" i="46"/>
  <c r="B405" i="46"/>
  <c r="C404" i="46"/>
  <c r="B404" i="46"/>
  <c r="C403" i="46"/>
  <c r="B403" i="46"/>
  <c r="C402" i="46"/>
  <c r="B402" i="46"/>
  <c r="C401" i="46"/>
  <c r="B401" i="46"/>
  <c r="C400" i="46"/>
  <c r="B400" i="46"/>
  <c r="C399" i="46"/>
  <c r="B399" i="46"/>
  <c r="C398" i="46"/>
  <c r="B398" i="46"/>
  <c r="C397" i="46"/>
  <c r="B397" i="46"/>
  <c r="C396" i="46"/>
  <c r="B396" i="46"/>
  <c r="C395" i="46"/>
  <c r="B395" i="46"/>
  <c r="C394" i="46"/>
  <c r="B394" i="46"/>
  <c r="C393" i="46"/>
  <c r="B393" i="46"/>
  <c r="C392" i="46"/>
  <c r="B392" i="46"/>
  <c r="C391" i="46"/>
  <c r="B391" i="46"/>
  <c r="C390" i="46"/>
  <c r="B390" i="46"/>
  <c r="C389" i="46"/>
  <c r="B389" i="46"/>
  <c r="C388" i="46"/>
  <c r="B388" i="46"/>
  <c r="C387" i="46"/>
  <c r="B387" i="46"/>
  <c r="C386" i="46"/>
  <c r="B386" i="46"/>
  <c r="C385" i="46"/>
  <c r="B385" i="46"/>
  <c r="C384" i="46"/>
  <c r="B384" i="46"/>
  <c r="C383" i="46"/>
  <c r="B383" i="46"/>
  <c r="C382" i="46"/>
  <c r="B382" i="46"/>
  <c r="C381" i="46"/>
  <c r="B381" i="46"/>
  <c r="C380" i="46"/>
  <c r="B380" i="46"/>
  <c r="C379" i="46"/>
  <c r="B379" i="46"/>
  <c r="C378" i="46"/>
  <c r="B378" i="46"/>
  <c r="C377" i="46"/>
  <c r="B377" i="46"/>
  <c r="C376" i="46"/>
  <c r="B376" i="46"/>
  <c r="C375" i="46"/>
  <c r="B375" i="46"/>
  <c r="C374" i="46"/>
  <c r="B374" i="46"/>
  <c r="C373" i="46"/>
  <c r="B373" i="46"/>
  <c r="C372" i="46"/>
  <c r="B372" i="46"/>
  <c r="C371" i="46"/>
  <c r="B371" i="46"/>
  <c r="C370" i="46"/>
  <c r="B370" i="46"/>
  <c r="C369" i="46"/>
  <c r="B369" i="46"/>
  <c r="C368" i="46"/>
  <c r="B368" i="46"/>
  <c r="C367" i="46"/>
  <c r="B367" i="46"/>
  <c r="C366" i="46"/>
  <c r="B366" i="46"/>
  <c r="C365" i="46"/>
  <c r="B365" i="46"/>
  <c r="C364" i="46"/>
  <c r="B364" i="46"/>
  <c r="C363" i="46"/>
  <c r="B363" i="46"/>
  <c r="C362" i="46"/>
  <c r="B362" i="46"/>
  <c r="C361" i="46"/>
  <c r="B361" i="46"/>
  <c r="C360" i="46"/>
  <c r="B360" i="46"/>
  <c r="C359" i="46"/>
  <c r="B359" i="46"/>
  <c r="C358" i="46"/>
  <c r="B358" i="46"/>
  <c r="C357" i="46"/>
  <c r="B357" i="46"/>
  <c r="C356" i="46"/>
  <c r="B356" i="46"/>
  <c r="C355" i="46"/>
  <c r="B355" i="46"/>
  <c r="C354" i="46"/>
  <c r="B354" i="46"/>
  <c r="C353" i="46"/>
  <c r="B353" i="46"/>
  <c r="C352" i="46"/>
  <c r="B352" i="46"/>
  <c r="C351" i="46"/>
  <c r="B351" i="46"/>
  <c r="C350" i="46"/>
  <c r="B350" i="46"/>
  <c r="C349" i="46"/>
  <c r="B349" i="46"/>
  <c r="C348" i="46"/>
  <c r="B348" i="46"/>
  <c r="C347" i="46"/>
  <c r="B347" i="46"/>
  <c r="C346" i="46"/>
  <c r="B346" i="46"/>
  <c r="C345" i="46"/>
  <c r="B345" i="46"/>
  <c r="C344" i="46"/>
  <c r="B344" i="46"/>
  <c r="C343" i="46"/>
  <c r="B343" i="46"/>
  <c r="C342" i="46"/>
  <c r="B342" i="46"/>
  <c r="C341" i="46"/>
  <c r="B341" i="46"/>
  <c r="C340" i="46"/>
  <c r="B340" i="46"/>
  <c r="C339" i="46"/>
  <c r="B339" i="46"/>
  <c r="C338" i="46"/>
  <c r="B338" i="46"/>
  <c r="C337" i="46"/>
  <c r="B337" i="46"/>
  <c r="C336" i="46"/>
  <c r="B336" i="46"/>
  <c r="C335" i="46"/>
  <c r="B335" i="46"/>
  <c r="C334" i="46"/>
  <c r="B334" i="46"/>
  <c r="C333" i="46"/>
  <c r="B333" i="46"/>
  <c r="C332" i="46"/>
  <c r="B332" i="46"/>
  <c r="C331" i="46"/>
  <c r="B331" i="46"/>
  <c r="C330" i="46"/>
  <c r="B330" i="46"/>
  <c r="C329" i="46"/>
  <c r="B329" i="46"/>
  <c r="C328" i="46"/>
  <c r="B328" i="46"/>
  <c r="C327" i="46"/>
  <c r="B327" i="46"/>
  <c r="C326" i="46"/>
  <c r="B326" i="46"/>
  <c r="C325" i="46"/>
  <c r="B325" i="46"/>
  <c r="C324" i="46"/>
  <c r="B324" i="46"/>
  <c r="C323" i="46"/>
  <c r="B323" i="46"/>
  <c r="C322" i="46"/>
  <c r="B322" i="46"/>
  <c r="C321" i="46"/>
  <c r="B321" i="46"/>
  <c r="C320" i="46"/>
  <c r="B320" i="46"/>
  <c r="C319" i="46"/>
  <c r="B319" i="46"/>
  <c r="C318" i="46"/>
  <c r="B318" i="46"/>
  <c r="C317" i="46"/>
  <c r="B317" i="46"/>
  <c r="C316" i="46"/>
  <c r="B316" i="46"/>
  <c r="C315" i="46"/>
  <c r="B315" i="46"/>
  <c r="C314" i="46"/>
  <c r="B314" i="46"/>
  <c r="C313" i="46"/>
  <c r="B313" i="46"/>
  <c r="C312" i="46"/>
  <c r="B312" i="46"/>
  <c r="C311" i="46"/>
  <c r="B311" i="46"/>
  <c r="C310" i="46"/>
  <c r="B310" i="46"/>
  <c r="C309" i="46"/>
  <c r="B309" i="46"/>
  <c r="C308" i="46"/>
  <c r="B308" i="46"/>
  <c r="C307" i="46"/>
  <c r="B307" i="46"/>
  <c r="C306" i="46"/>
  <c r="B306" i="46"/>
  <c r="C305" i="46"/>
  <c r="B305" i="46"/>
  <c r="C304" i="46"/>
  <c r="B304" i="46"/>
  <c r="C303" i="46"/>
  <c r="B303" i="46"/>
  <c r="C302" i="46"/>
  <c r="B302" i="46"/>
  <c r="C301" i="46"/>
  <c r="B301" i="46"/>
  <c r="C300" i="46"/>
  <c r="B300" i="46"/>
  <c r="C299" i="46"/>
  <c r="B299" i="46"/>
  <c r="C298" i="46"/>
  <c r="B298" i="46"/>
  <c r="C297" i="46"/>
  <c r="B297" i="46"/>
  <c r="C296" i="46"/>
  <c r="B296" i="46"/>
  <c r="C295" i="46"/>
  <c r="B295" i="46"/>
  <c r="C294" i="46"/>
  <c r="B294" i="46"/>
  <c r="C293" i="46"/>
  <c r="B293" i="46"/>
  <c r="C292" i="46"/>
  <c r="B292" i="46"/>
  <c r="C291" i="46"/>
  <c r="B291" i="46"/>
  <c r="C290" i="46"/>
  <c r="B290" i="46"/>
  <c r="C289" i="46"/>
  <c r="B289" i="46"/>
  <c r="C288" i="46"/>
  <c r="B288" i="46"/>
  <c r="C287" i="46"/>
  <c r="B287" i="46"/>
  <c r="C286" i="46"/>
  <c r="B286" i="46"/>
  <c r="C285" i="46"/>
  <c r="B285" i="46"/>
  <c r="C284" i="46"/>
  <c r="B284" i="46"/>
  <c r="C283" i="46"/>
  <c r="B283" i="46"/>
  <c r="C282" i="46"/>
  <c r="B282" i="46"/>
  <c r="C281" i="46"/>
  <c r="B281" i="46"/>
  <c r="C280" i="46"/>
  <c r="B280" i="46"/>
  <c r="C279" i="46"/>
  <c r="B279" i="46"/>
  <c r="C278" i="46"/>
  <c r="B278" i="46"/>
  <c r="C277" i="46"/>
  <c r="B277" i="46"/>
  <c r="C276" i="46"/>
  <c r="B276" i="46"/>
  <c r="C275" i="46"/>
  <c r="B275" i="46"/>
  <c r="C274" i="46"/>
  <c r="B274" i="46"/>
  <c r="C273" i="46"/>
  <c r="B273" i="46"/>
  <c r="C272" i="46"/>
  <c r="B272" i="46"/>
  <c r="C271" i="46"/>
  <c r="B271" i="46"/>
  <c r="C270" i="46"/>
  <c r="B270" i="46"/>
  <c r="C269" i="46"/>
  <c r="B269" i="46"/>
  <c r="C268" i="46"/>
  <c r="B268" i="46"/>
  <c r="C267" i="46"/>
  <c r="B267" i="46"/>
  <c r="C266" i="46"/>
  <c r="B266" i="46"/>
  <c r="C265" i="46"/>
  <c r="B265" i="46"/>
  <c r="C264" i="46"/>
  <c r="B264" i="46"/>
  <c r="C263" i="46"/>
  <c r="B263" i="46"/>
  <c r="C262" i="46"/>
  <c r="B262" i="46"/>
  <c r="C261" i="46"/>
  <c r="B261" i="46"/>
  <c r="C260" i="46"/>
  <c r="B260" i="46"/>
  <c r="C259" i="46"/>
  <c r="B259" i="46"/>
  <c r="C258" i="46"/>
  <c r="B258" i="46"/>
  <c r="C257" i="46"/>
  <c r="B257" i="46"/>
  <c r="C256" i="46"/>
  <c r="B256" i="46"/>
  <c r="C255" i="46"/>
  <c r="B255" i="46"/>
  <c r="C254" i="46"/>
  <c r="B254" i="46"/>
  <c r="C253" i="46"/>
  <c r="B253" i="46"/>
  <c r="C252" i="46"/>
  <c r="B252" i="46"/>
  <c r="C251" i="46"/>
  <c r="B251" i="46"/>
  <c r="C250" i="46"/>
  <c r="B250" i="46"/>
  <c r="C249" i="46"/>
  <c r="B249" i="46"/>
  <c r="C248" i="46"/>
  <c r="B248" i="46"/>
  <c r="C247" i="46"/>
  <c r="B247" i="46"/>
  <c r="C246" i="46"/>
  <c r="B246" i="46"/>
  <c r="C245" i="46"/>
  <c r="B245" i="46"/>
  <c r="C244" i="46"/>
  <c r="B244" i="46"/>
  <c r="C243" i="46"/>
  <c r="B243" i="46"/>
  <c r="C242" i="46"/>
  <c r="B242" i="46"/>
  <c r="C241" i="46"/>
  <c r="B241" i="46"/>
  <c r="C240" i="46"/>
  <c r="B240" i="46"/>
  <c r="C239" i="46"/>
  <c r="B239" i="46"/>
  <c r="C238" i="46"/>
  <c r="B238" i="46"/>
  <c r="C237" i="46"/>
  <c r="B237" i="46"/>
  <c r="C236" i="46"/>
  <c r="B236" i="46"/>
  <c r="C235" i="46"/>
  <c r="B235" i="46"/>
  <c r="C234" i="46"/>
  <c r="B234" i="46"/>
  <c r="C233" i="46"/>
  <c r="B233" i="46"/>
  <c r="C232" i="46"/>
  <c r="B232" i="46"/>
  <c r="C231" i="46"/>
  <c r="B231" i="46"/>
  <c r="C230" i="46"/>
  <c r="B230" i="46"/>
  <c r="C229" i="46"/>
  <c r="B229" i="46"/>
  <c r="C228" i="46"/>
  <c r="B228" i="46"/>
  <c r="C227" i="46"/>
  <c r="B227" i="46"/>
  <c r="C226" i="46"/>
  <c r="B226" i="46"/>
  <c r="C225" i="46"/>
  <c r="B225" i="46"/>
  <c r="C224" i="46"/>
  <c r="B224" i="46"/>
  <c r="C223" i="46"/>
  <c r="B223" i="46"/>
  <c r="C222" i="46"/>
  <c r="B222" i="46"/>
  <c r="C221" i="46"/>
  <c r="B221" i="46"/>
  <c r="C220" i="46"/>
  <c r="B220" i="46"/>
  <c r="C219" i="46"/>
  <c r="B219" i="46"/>
  <c r="C218" i="46"/>
  <c r="B218" i="46"/>
  <c r="C217" i="46"/>
  <c r="B217" i="46"/>
  <c r="C216" i="46"/>
  <c r="B216" i="46"/>
  <c r="C215" i="46"/>
  <c r="B215" i="46"/>
  <c r="C214" i="46"/>
  <c r="B214" i="46"/>
  <c r="C213" i="46"/>
  <c r="B213" i="46"/>
  <c r="C212" i="46"/>
  <c r="B212" i="46"/>
  <c r="C211" i="46"/>
  <c r="B211" i="46"/>
  <c r="C210" i="46"/>
  <c r="B210" i="46"/>
  <c r="C209" i="46"/>
  <c r="B209" i="46"/>
  <c r="C208" i="46"/>
  <c r="B208" i="46"/>
  <c r="C207" i="46"/>
  <c r="B207" i="46"/>
  <c r="C206" i="46"/>
  <c r="B206" i="46"/>
  <c r="C205" i="46"/>
  <c r="B205" i="46"/>
  <c r="C204" i="46"/>
  <c r="B204" i="46"/>
  <c r="C203" i="46"/>
  <c r="B203" i="46"/>
  <c r="C202" i="46"/>
  <c r="B202" i="46"/>
  <c r="C201" i="46"/>
  <c r="B201" i="46"/>
  <c r="C200" i="46"/>
  <c r="B200" i="46"/>
  <c r="C199" i="46"/>
  <c r="B199" i="46"/>
  <c r="C198" i="46"/>
  <c r="B198" i="46"/>
  <c r="C197" i="46"/>
  <c r="B197" i="46"/>
  <c r="C196" i="46"/>
  <c r="B196" i="46"/>
  <c r="C195" i="46"/>
  <c r="B195" i="46"/>
  <c r="C194" i="46"/>
  <c r="B194" i="46"/>
  <c r="C193" i="46"/>
  <c r="B193" i="46"/>
  <c r="C192" i="46"/>
  <c r="B192" i="46"/>
  <c r="C191" i="46"/>
  <c r="B191" i="46"/>
  <c r="C190" i="46"/>
  <c r="B190" i="46"/>
  <c r="C189" i="46"/>
  <c r="B189" i="46"/>
  <c r="C188" i="46"/>
  <c r="B188" i="46"/>
  <c r="C187" i="46"/>
  <c r="B187" i="46"/>
  <c r="C186" i="46"/>
  <c r="B186" i="46"/>
  <c r="C185" i="46"/>
  <c r="B185" i="46"/>
  <c r="C184" i="46"/>
  <c r="B184" i="46"/>
  <c r="C183" i="46"/>
  <c r="B183" i="46"/>
  <c r="C182" i="46"/>
  <c r="B182" i="46"/>
  <c r="C181" i="46"/>
  <c r="B181" i="46"/>
  <c r="C180" i="46"/>
  <c r="B180" i="46"/>
  <c r="C179" i="46"/>
  <c r="B179" i="46"/>
  <c r="C178" i="46"/>
  <c r="B178" i="46"/>
  <c r="C177" i="46"/>
  <c r="B177" i="46"/>
  <c r="C176" i="46"/>
  <c r="B176" i="46"/>
  <c r="C175" i="46"/>
  <c r="B175" i="46"/>
  <c r="C174" i="46"/>
  <c r="B174" i="46"/>
  <c r="C173" i="46"/>
  <c r="B173" i="46"/>
  <c r="C172" i="46"/>
  <c r="B172" i="46"/>
  <c r="C171" i="46"/>
  <c r="B171" i="46"/>
  <c r="C170" i="46"/>
  <c r="B170" i="46"/>
  <c r="C169" i="46"/>
  <c r="B169" i="46"/>
  <c r="C168" i="46"/>
  <c r="B168" i="46"/>
  <c r="C167" i="46"/>
  <c r="B167" i="46"/>
  <c r="C166" i="46"/>
  <c r="B166" i="46"/>
  <c r="C165" i="46"/>
  <c r="B165" i="46"/>
  <c r="C164" i="46"/>
  <c r="B164" i="46"/>
  <c r="C163" i="46"/>
  <c r="B163" i="46"/>
  <c r="C162" i="46"/>
  <c r="B162" i="46"/>
  <c r="C161" i="46"/>
  <c r="B161" i="46"/>
  <c r="C160" i="46"/>
  <c r="B160" i="46"/>
  <c r="C159" i="46"/>
  <c r="B159" i="46"/>
  <c r="C158" i="46"/>
  <c r="B158" i="46"/>
  <c r="C157" i="46"/>
  <c r="B157" i="46"/>
  <c r="C156" i="46"/>
  <c r="B156" i="46"/>
  <c r="C155" i="46"/>
  <c r="B155" i="46"/>
  <c r="C154" i="46"/>
  <c r="B154" i="46"/>
  <c r="C153" i="46"/>
  <c r="B153" i="46"/>
  <c r="C152" i="46"/>
  <c r="B152" i="46"/>
  <c r="C151" i="46"/>
  <c r="B151" i="46"/>
  <c r="C150" i="46"/>
  <c r="B150" i="46"/>
  <c r="C149" i="46"/>
  <c r="B149" i="46"/>
  <c r="C148" i="46"/>
  <c r="B148" i="46"/>
  <c r="C147" i="46"/>
  <c r="B147" i="46"/>
  <c r="C146" i="46"/>
  <c r="B146" i="46"/>
  <c r="C145" i="46"/>
  <c r="B145" i="46"/>
  <c r="C144" i="46"/>
  <c r="B144" i="46"/>
  <c r="C143" i="46"/>
  <c r="B143" i="46"/>
  <c r="C142" i="46"/>
  <c r="B142" i="46"/>
  <c r="C141" i="46"/>
  <c r="B141" i="46"/>
  <c r="C140" i="46"/>
  <c r="B140" i="46"/>
  <c r="C139" i="46"/>
  <c r="B139" i="46"/>
  <c r="C138" i="46"/>
  <c r="B138" i="46"/>
  <c r="C137" i="46"/>
  <c r="B137" i="46"/>
  <c r="C136" i="46"/>
  <c r="B136" i="46"/>
  <c r="C135" i="46"/>
  <c r="B135" i="46"/>
  <c r="C134" i="46"/>
  <c r="B134" i="46"/>
  <c r="C133" i="46"/>
  <c r="B133" i="46"/>
  <c r="C132" i="46"/>
  <c r="B132" i="46"/>
  <c r="C131" i="46"/>
  <c r="B131" i="46"/>
  <c r="C130" i="46"/>
  <c r="B130" i="46"/>
  <c r="C129" i="46"/>
  <c r="B129" i="46"/>
  <c r="C128" i="46"/>
  <c r="B128" i="46"/>
  <c r="C127" i="46"/>
  <c r="B127" i="46"/>
  <c r="C126" i="46"/>
  <c r="B126" i="46"/>
  <c r="C125" i="46"/>
  <c r="B125" i="46"/>
  <c r="C124" i="46"/>
  <c r="B124" i="46"/>
  <c r="C123" i="46"/>
  <c r="B123" i="46"/>
  <c r="C122" i="46"/>
  <c r="B122" i="46"/>
  <c r="C121" i="46"/>
  <c r="B121" i="46"/>
  <c r="C120" i="46"/>
  <c r="B120" i="46"/>
  <c r="C119" i="46"/>
  <c r="B119" i="46"/>
  <c r="C118" i="46"/>
  <c r="B118" i="46"/>
  <c r="C117" i="46"/>
  <c r="B117" i="46"/>
  <c r="C116" i="46"/>
  <c r="B116" i="46"/>
  <c r="C115" i="46"/>
  <c r="B115" i="46"/>
  <c r="C114" i="46"/>
  <c r="B114" i="46"/>
  <c r="F113" i="46"/>
  <c r="C113" i="46"/>
  <c r="B113" i="46"/>
  <c r="F112" i="46"/>
  <c r="C112" i="46"/>
  <c r="B112" i="46"/>
  <c r="F111" i="46"/>
  <c r="C111" i="46"/>
  <c r="B111" i="46"/>
  <c r="F110" i="46"/>
  <c r="C110" i="46"/>
  <c r="B110" i="46"/>
  <c r="F109" i="46"/>
  <c r="C109" i="46"/>
  <c r="B109" i="46"/>
  <c r="F108" i="46"/>
  <c r="C108" i="46"/>
  <c r="B108" i="46"/>
  <c r="F107" i="46"/>
  <c r="C107" i="46"/>
  <c r="B107" i="46"/>
  <c r="F106" i="46"/>
  <c r="C106" i="46"/>
  <c r="B106" i="46"/>
  <c r="F105" i="46"/>
  <c r="C105" i="46"/>
  <c r="B105" i="46"/>
  <c r="F104" i="46"/>
  <c r="C104" i="46"/>
  <c r="B104" i="46"/>
  <c r="F103" i="46"/>
  <c r="C103" i="46"/>
  <c r="B103" i="46"/>
  <c r="F102" i="46"/>
  <c r="C102" i="46"/>
  <c r="B102" i="46"/>
  <c r="F101" i="46"/>
  <c r="C101" i="46"/>
  <c r="B101" i="46"/>
  <c r="F100" i="46"/>
  <c r="C100" i="46"/>
  <c r="B100" i="46"/>
  <c r="F99" i="46"/>
  <c r="C99" i="46"/>
  <c r="B99" i="46"/>
  <c r="F98" i="46"/>
  <c r="C98" i="46"/>
  <c r="B98" i="46"/>
  <c r="F97" i="46"/>
  <c r="C97" i="46"/>
  <c r="B97" i="46"/>
  <c r="F96" i="46"/>
  <c r="C96" i="46"/>
  <c r="B96" i="46"/>
  <c r="F95" i="46"/>
  <c r="C95" i="46"/>
  <c r="B95" i="46"/>
  <c r="F94" i="46"/>
  <c r="C94" i="46"/>
  <c r="B94" i="46"/>
  <c r="F93" i="46"/>
  <c r="C93" i="46"/>
  <c r="B93" i="46"/>
  <c r="F92" i="46"/>
  <c r="C92" i="46"/>
  <c r="B92" i="46"/>
  <c r="F91" i="46"/>
  <c r="C91" i="46"/>
  <c r="B91" i="46"/>
  <c r="F90" i="46"/>
  <c r="C90" i="46"/>
  <c r="B90" i="46"/>
  <c r="F89" i="46"/>
  <c r="C89" i="46"/>
  <c r="B89" i="46"/>
  <c r="F88" i="46"/>
  <c r="C88" i="46"/>
  <c r="B88" i="46"/>
  <c r="F87" i="46"/>
  <c r="C87" i="46"/>
  <c r="B87" i="46"/>
  <c r="F86" i="46"/>
  <c r="C86" i="46"/>
  <c r="B86" i="46"/>
  <c r="F85" i="46"/>
  <c r="C85" i="46"/>
  <c r="B85" i="46"/>
  <c r="F84" i="46"/>
  <c r="C84" i="46"/>
  <c r="B84" i="46"/>
  <c r="F83" i="46"/>
  <c r="C83" i="46"/>
  <c r="B83" i="46"/>
  <c r="F82" i="46"/>
  <c r="C82" i="46"/>
  <c r="B82" i="46"/>
  <c r="F81" i="46"/>
  <c r="C81" i="46"/>
  <c r="B81" i="46"/>
  <c r="F80" i="46"/>
  <c r="C80" i="46"/>
  <c r="B80" i="46"/>
  <c r="F79" i="46"/>
  <c r="C79" i="46"/>
  <c r="B79" i="46"/>
  <c r="F78" i="46"/>
  <c r="C78" i="46"/>
  <c r="B78" i="46"/>
  <c r="F77" i="46"/>
  <c r="C77" i="46"/>
  <c r="B77" i="46"/>
  <c r="F76" i="46"/>
  <c r="C76" i="46"/>
  <c r="B76" i="46"/>
  <c r="F75" i="46"/>
  <c r="C75" i="46"/>
  <c r="B75" i="46"/>
  <c r="F74" i="46"/>
  <c r="C74" i="46"/>
  <c r="B74" i="46"/>
  <c r="F73" i="46"/>
  <c r="C73" i="46"/>
  <c r="B73" i="46"/>
  <c r="F72" i="46"/>
  <c r="C72" i="46"/>
  <c r="B72" i="46"/>
  <c r="F71" i="46"/>
  <c r="C71" i="46"/>
  <c r="B71" i="46"/>
  <c r="F70" i="46"/>
  <c r="C70" i="46"/>
  <c r="B70" i="46"/>
  <c r="F69" i="46"/>
  <c r="C69" i="46"/>
  <c r="B69" i="46"/>
  <c r="F68" i="46"/>
  <c r="C68" i="46"/>
  <c r="B68" i="46"/>
  <c r="F67" i="46"/>
  <c r="C67" i="46"/>
  <c r="B67" i="46"/>
  <c r="F66" i="46"/>
  <c r="C66" i="46"/>
  <c r="B66" i="46"/>
  <c r="F65" i="46"/>
  <c r="C65" i="46"/>
  <c r="B65" i="46"/>
  <c r="F64" i="46"/>
  <c r="C64" i="46"/>
  <c r="B64" i="46"/>
  <c r="F63" i="46"/>
  <c r="C63" i="46"/>
  <c r="B63" i="46"/>
  <c r="F62" i="46"/>
  <c r="C62" i="46"/>
  <c r="B62" i="46"/>
  <c r="F61" i="46"/>
  <c r="C61" i="46"/>
  <c r="B61" i="46"/>
  <c r="F60" i="46"/>
  <c r="C60" i="46"/>
  <c r="B60" i="46"/>
  <c r="F59" i="46"/>
  <c r="C59" i="46"/>
  <c r="B59" i="46"/>
  <c r="F58" i="46"/>
  <c r="C58" i="46"/>
  <c r="B58" i="46"/>
  <c r="F57" i="46"/>
  <c r="C57" i="46"/>
  <c r="B57" i="46"/>
  <c r="F56" i="46"/>
  <c r="C56" i="46"/>
  <c r="B56" i="46"/>
  <c r="F55" i="46"/>
  <c r="C55" i="46"/>
  <c r="B55" i="46"/>
  <c r="F54" i="46"/>
  <c r="C54" i="46"/>
  <c r="B54" i="46"/>
  <c r="F53" i="46"/>
  <c r="C53" i="46"/>
  <c r="B53" i="46"/>
  <c r="F52" i="46"/>
  <c r="C52" i="46"/>
  <c r="B52" i="46"/>
  <c r="F51" i="46"/>
  <c r="C51" i="46"/>
  <c r="B51" i="46"/>
  <c r="F50" i="46"/>
  <c r="C50" i="46"/>
  <c r="B50" i="46"/>
  <c r="F49" i="46"/>
  <c r="C49" i="46"/>
  <c r="B49" i="46"/>
  <c r="F48" i="46"/>
  <c r="C48" i="46"/>
  <c r="B48" i="46"/>
  <c r="F47" i="46"/>
  <c r="C47" i="46"/>
  <c r="B47" i="46"/>
  <c r="F46" i="46"/>
  <c r="C46" i="46"/>
  <c r="B46" i="46"/>
  <c r="F45" i="46"/>
  <c r="C45" i="46"/>
  <c r="B45" i="46"/>
  <c r="F44" i="46"/>
  <c r="C44" i="46"/>
  <c r="B44" i="46"/>
  <c r="F43" i="46"/>
  <c r="C43" i="46"/>
  <c r="B43" i="46"/>
  <c r="F42" i="46"/>
  <c r="C42" i="46"/>
  <c r="B42" i="46"/>
  <c r="F41" i="46"/>
  <c r="C41" i="46"/>
  <c r="B41" i="46"/>
  <c r="F40" i="46"/>
  <c r="C40" i="46"/>
  <c r="B40" i="46"/>
  <c r="F39" i="46"/>
  <c r="C39" i="46"/>
  <c r="B39" i="46"/>
  <c r="F38" i="46"/>
  <c r="C38" i="46"/>
  <c r="B38" i="46"/>
  <c r="F37" i="46"/>
  <c r="C37" i="46"/>
  <c r="B37" i="46"/>
  <c r="F36" i="46"/>
  <c r="C36" i="46"/>
  <c r="B36" i="46"/>
  <c r="F35" i="46"/>
  <c r="C35" i="46"/>
  <c r="B35" i="46"/>
  <c r="F34" i="46"/>
  <c r="C34" i="46"/>
  <c r="B34" i="46"/>
  <c r="F33" i="46"/>
  <c r="C33" i="46"/>
  <c r="B33" i="46"/>
  <c r="F32" i="46"/>
  <c r="C32" i="46"/>
  <c r="B32" i="46"/>
  <c r="F31" i="46"/>
  <c r="C31" i="46"/>
  <c r="B31" i="46"/>
  <c r="F30" i="46"/>
  <c r="C30" i="46"/>
  <c r="B30" i="46"/>
  <c r="F29" i="46"/>
  <c r="C29" i="46"/>
  <c r="B29" i="46"/>
  <c r="F28" i="46"/>
  <c r="C28" i="46"/>
  <c r="B28" i="46"/>
  <c r="F27" i="46"/>
  <c r="C27" i="46"/>
  <c r="B27" i="46"/>
  <c r="F26" i="46"/>
  <c r="C26" i="46"/>
  <c r="B26" i="46"/>
  <c r="F25" i="46"/>
  <c r="C25" i="46"/>
  <c r="B25" i="46"/>
  <c r="F24" i="46"/>
  <c r="C24" i="46"/>
  <c r="B24" i="46"/>
  <c r="F23" i="46"/>
  <c r="C23" i="46"/>
  <c r="B23" i="46"/>
  <c r="F22" i="46"/>
  <c r="C22" i="46"/>
  <c r="B22" i="46"/>
  <c r="F21" i="46"/>
  <c r="C21" i="46"/>
  <c r="B21" i="46"/>
  <c r="F20" i="46"/>
  <c r="C20" i="46"/>
  <c r="B20" i="46"/>
  <c r="C19" i="46"/>
  <c r="B19" i="46"/>
  <c r="D13" i="46"/>
  <c r="D2" i="46"/>
  <c r="A128" i="135"/>
  <c r="A129" i="135"/>
  <c r="AC125" i="135" l="1"/>
  <c r="AB129" i="135" s="1"/>
  <c r="D123" i="135"/>
  <c r="E123" i="135" s="1"/>
  <c r="F123" i="135" s="1"/>
  <c r="G123" i="135" s="1"/>
  <c r="H123" i="135" s="1"/>
  <c r="I123" i="135" s="1"/>
  <c r="J123" i="135" s="1"/>
  <c r="K123" i="135" s="1"/>
  <c r="L123" i="135" s="1"/>
  <c r="M123" i="135" s="1"/>
  <c r="N123" i="135" s="1"/>
  <c r="W129" i="135" l="1"/>
  <c r="AC129" i="135"/>
  <c r="AB130" i="135" s="1"/>
  <c r="U129" i="135"/>
  <c r="Y129" i="135"/>
  <c r="Z129" i="135"/>
  <c r="V129" i="135"/>
  <c r="X129" i="135"/>
  <c r="S129" i="135"/>
  <c r="R129" i="135"/>
  <c r="Q130" i="135" s="1"/>
  <c r="AA129" i="135"/>
  <c r="T129" i="135"/>
  <c r="T113" i="46"/>
  <c r="U130" i="135" l="1"/>
  <c r="Z130" i="135"/>
  <c r="W130" i="135"/>
  <c r="Y130" i="135"/>
  <c r="AA130" i="135"/>
  <c r="X130" i="135"/>
  <c r="V130" i="135"/>
  <c r="T130" i="135"/>
  <c r="R130" i="135"/>
  <c r="S130" i="135"/>
  <c r="AC130" i="135" l="1"/>
  <c r="D46" i="46"/>
  <c r="K22" i="46" s="1"/>
  <c r="D47" i="46"/>
  <c r="L22" i="46" s="1"/>
  <c r="D48" i="46"/>
  <c r="M22" i="46" s="1"/>
  <c r="D49" i="46"/>
  <c r="N22" i="46" s="1"/>
  <c r="D50" i="46"/>
  <c r="O22" i="46" s="1"/>
  <c r="D54" i="46"/>
  <c r="S22" i="46" s="1"/>
  <c r="D56" i="46"/>
  <c r="I23" i="46" s="1"/>
  <c r="D57" i="46"/>
  <c r="J23" i="46" s="1"/>
  <c r="D58" i="46"/>
  <c r="K23" i="46" s="1"/>
  <c r="D62" i="46"/>
  <c r="O23" i="46" s="1"/>
  <c r="D64" i="46"/>
  <c r="Q23" i="46" s="1"/>
  <c r="D65" i="46"/>
  <c r="R23" i="46" s="1"/>
  <c r="D66" i="46"/>
  <c r="S23" i="46" s="1"/>
  <c r="D69" i="46"/>
  <c r="J24" i="46" s="1"/>
  <c r="D70" i="46"/>
  <c r="K24" i="46" s="1"/>
  <c r="D72" i="46"/>
  <c r="M24" i="46" s="1"/>
  <c r="D73" i="46"/>
  <c r="N24" i="46" s="1"/>
  <c r="D74" i="46"/>
  <c r="O24" i="46" s="1"/>
  <c r="D78" i="46"/>
  <c r="S24" i="46" s="1"/>
  <c r="D80" i="46"/>
  <c r="I25" i="46" s="1"/>
  <c r="D81" i="46"/>
  <c r="J25" i="46" s="1"/>
  <c r="D82" i="46"/>
  <c r="K25" i="46" s="1"/>
  <c r="D85" i="46"/>
  <c r="N25" i="46" s="1"/>
  <c r="D86" i="46"/>
  <c r="O25" i="46" s="1"/>
  <c r="D87" i="46"/>
  <c r="P25" i="46" s="1"/>
  <c r="D88" i="46"/>
  <c r="Q25" i="46" s="1"/>
  <c r="D89" i="46"/>
  <c r="R25" i="46" s="1"/>
  <c r="D90" i="46"/>
  <c r="S25" i="46" s="1"/>
  <c r="D94" i="46"/>
  <c r="K26" i="46" s="1"/>
  <c r="D96" i="46"/>
  <c r="M26" i="46" s="1"/>
  <c r="D97" i="46"/>
  <c r="N26" i="46" s="1"/>
  <c r="D98" i="46"/>
  <c r="O26" i="46" s="1"/>
  <c r="D102" i="46"/>
  <c r="S26" i="46" s="1"/>
  <c r="D103" i="46"/>
  <c r="H27" i="46" s="1"/>
  <c r="D105" i="46"/>
  <c r="J27" i="46" s="1"/>
  <c r="D106" i="46"/>
  <c r="K27" i="46" s="1"/>
  <c r="D109" i="46"/>
  <c r="N27" i="46" s="1"/>
  <c r="D110" i="46"/>
  <c r="O27" i="46" s="1"/>
  <c r="D112" i="46"/>
  <c r="Q27" i="46" s="1"/>
  <c r="D113" i="46"/>
  <c r="R27" i="46" s="1"/>
  <c r="D114" i="46"/>
  <c r="S27" i="46" s="1"/>
  <c r="D118" i="46"/>
  <c r="K28" i="46" s="1"/>
  <c r="D120" i="46"/>
  <c r="M28" i="46" s="1"/>
  <c r="D121" i="46"/>
  <c r="N28" i="46" s="1"/>
  <c r="D122" i="46"/>
  <c r="O28" i="46" s="1"/>
  <c r="D126" i="46"/>
  <c r="S28" i="46" s="1"/>
  <c r="D128" i="46"/>
  <c r="I29" i="46" s="1"/>
  <c r="D129" i="46"/>
  <c r="J29" i="46" s="1"/>
  <c r="D130" i="46"/>
  <c r="K29" i="46" s="1"/>
  <c r="D134" i="46"/>
  <c r="O29" i="46" s="1"/>
  <c r="D135" i="46"/>
  <c r="P29" i="46" s="1"/>
  <c r="D136" i="46"/>
  <c r="Q29" i="46" s="1"/>
  <c r="D137" i="46"/>
  <c r="R29" i="46" s="1"/>
  <c r="D138" i="46"/>
  <c r="S29" i="46" s="1"/>
  <c r="D142" i="46"/>
  <c r="K30" i="46" s="1"/>
  <c r="D143" i="46"/>
  <c r="L30" i="46" s="1"/>
  <c r="D144" i="46"/>
  <c r="M30" i="46" s="1"/>
  <c r="D145" i="46"/>
  <c r="N30" i="46" s="1"/>
  <c r="D146" i="46"/>
  <c r="O30" i="46" s="1"/>
  <c r="D150" i="46"/>
  <c r="S30" i="46" s="1"/>
  <c r="D151" i="46"/>
  <c r="H31" i="46" s="1"/>
  <c r="D152" i="46"/>
  <c r="I31" i="46" s="1"/>
  <c r="D153" i="46"/>
  <c r="J31" i="46" s="1"/>
  <c r="D154" i="46"/>
  <c r="K31" i="46" s="1"/>
  <c r="D157" i="46"/>
  <c r="N31" i="46" s="1"/>
  <c r="D158" i="46"/>
  <c r="O31" i="46" s="1"/>
  <c r="D159" i="46"/>
  <c r="P31" i="46" s="1"/>
  <c r="D160" i="46"/>
  <c r="Q31" i="46" s="1"/>
  <c r="D161" i="46"/>
  <c r="R31" i="46" s="1"/>
  <c r="D162" i="46"/>
  <c r="S31" i="46" s="1"/>
  <c r="D165" i="46"/>
  <c r="J32" i="46" s="1"/>
  <c r="D166" i="46"/>
  <c r="K32" i="46" s="1"/>
  <c r="D167" i="46"/>
  <c r="L32" i="46" s="1"/>
  <c r="D168" i="46"/>
  <c r="M32" i="46" s="1"/>
  <c r="D169" i="46"/>
  <c r="N32" i="46" s="1"/>
  <c r="D170" i="46"/>
  <c r="O32" i="46" s="1"/>
  <c r="D173" i="46"/>
  <c r="R32" i="46" s="1"/>
  <c r="D174" i="46"/>
  <c r="S32" i="46" s="1"/>
  <c r="D176" i="46"/>
  <c r="I33" i="46" s="1"/>
  <c r="D177" i="46"/>
  <c r="J33" i="46" s="1"/>
  <c r="D178" i="46"/>
  <c r="K33" i="46" s="1"/>
  <c r="D181" i="46"/>
  <c r="N33" i="46" s="1"/>
  <c r="D182" i="46"/>
  <c r="O33" i="46" s="1"/>
  <c r="D183" i="46"/>
  <c r="P33" i="46" s="1"/>
  <c r="D184" i="46"/>
  <c r="Q33" i="46" s="1"/>
  <c r="D185" i="46"/>
  <c r="R33" i="46" s="1"/>
  <c r="D186" i="46"/>
  <c r="S33" i="46" s="1"/>
  <c r="D189" i="46"/>
  <c r="J34" i="46" s="1"/>
  <c r="D191" i="46"/>
  <c r="L34" i="46" s="1"/>
  <c r="D192" i="46"/>
  <c r="M34" i="46" s="1"/>
  <c r="D193" i="46"/>
  <c r="N34" i="46" s="1"/>
  <c r="D194" i="46"/>
  <c r="O34" i="46" s="1"/>
  <c r="D197" i="46"/>
  <c r="R34" i="46" s="1"/>
  <c r="D198" i="46"/>
  <c r="S34" i="46" s="1"/>
  <c r="D199" i="46"/>
  <c r="H35" i="46" s="1"/>
  <c r="D200" i="46"/>
  <c r="I35" i="46" s="1"/>
  <c r="D201" i="46"/>
  <c r="J35" i="46" s="1"/>
  <c r="D202" i="46"/>
  <c r="K35" i="46" s="1"/>
  <c r="D205" i="46"/>
  <c r="N35" i="46" s="1"/>
  <c r="D206" i="46"/>
  <c r="O35" i="46" s="1"/>
  <c r="D207" i="46"/>
  <c r="P35" i="46" s="1"/>
  <c r="D208" i="46"/>
  <c r="Q35" i="46" s="1"/>
  <c r="D209" i="46"/>
  <c r="R35" i="46" s="1"/>
  <c r="D210" i="46"/>
  <c r="S35" i="46" s="1"/>
  <c r="D214" i="46"/>
  <c r="K36" i="46" s="1"/>
  <c r="D215" i="46"/>
  <c r="L36" i="46" s="1"/>
  <c r="D216" i="46"/>
  <c r="M36" i="46" s="1"/>
  <c r="D217" i="46"/>
  <c r="N36" i="46" s="1"/>
  <c r="D218" i="46"/>
  <c r="O36" i="46" s="1"/>
  <c r="D222" i="46"/>
  <c r="S36" i="46" s="1"/>
  <c r="D223" i="46"/>
  <c r="H37" i="46" s="1"/>
  <c r="D224" i="46"/>
  <c r="I37" i="46" s="1"/>
  <c r="D225" i="46"/>
  <c r="J37" i="46" s="1"/>
  <c r="D226" i="46"/>
  <c r="K37" i="46" s="1"/>
  <c r="D229" i="46"/>
  <c r="N37" i="46" s="1"/>
  <c r="D230" i="46"/>
  <c r="O37" i="46" s="1"/>
  <c r="D231" i="46"/>
  <c r="P37" i="46" s="1"/>
  <c r="D232" i="46"/>
  <c r="Q37" i="46" s="1"/>
  <c r="D233" i="46"/>
  <c r="R37" i="46" s="1"/>
  <c r="D237" i="46"/>
  <c r="J38" i="46" s="1"/>
  <c r="D238" i="46"/>
  <c r="K38" i="46" s="1"/>
  <c r="D239" i="46"/>
  <c r="L38" i="46" s="1"/>
  <c r="D240" i="46"/>
  <c r="M38" i="46" s="1"/>
  <c r="D241" i="46"/>
  <c r="N38" i="46" s="1"/>
  <c r="D242" i="46"/>
  <c r="O38" i="46" s="1"/>
  <c r="D246" i="46"/>
  <c r="S38" i="46" s="1"/>
  <c r="D247" i="46"/>
  <c r="H39" i="46" s="1"/>
  <c r="D248" i="46"/>
  <c r="I39" i="46" s="1"/>
  <c r="D249" i="46"/>
  <c r="J39" i="46" s="1"/>
  <c r="D250" i="46"/>
  <c r="K39" i="46" s="1"/>
  <c r="D253" i="46"/>
  <c r="N39" i="46" s="1"/>
  <c r="D254" i="46"/>
  <c r="O39" i="46" s="1"/>
  <c r="D256" i="46"/>
  <c r="Q39" i="46" s="1"/>
  <c r="D257" i="46"/>
  <c r="R39" i="46" s="1"/>
  <c r="D258" i="46"/>
  <c r="S39" i="46" s="1"/>
  <c r="D262" i="46"/>
  <c r="K40" i="46" s="1"/>
  <c r="D263" i="46"/>
  <c r="L40" i="46" s="1"/>
  <c r="D265" i="46"/>
  <c r="N40" i="46" s="1"/>
  <c r="D266" i="46"/>
  <c r="O40" i="46" s="1"/>
  <c r="D270" i="46"/>
  <c r="S40" i="46" s="1"/>
  <c r="D271" i="46"/>
  <c r="H41" i="46" s="1"/>
  <c r="D272" i="46"/>
  <c r="I41" i="46" s="1"/>
  <c r="D273" i="46"/>
  <c r="J41" i="46" s="1"/>
  <c r="D274" i="46"/>
  <c r="K41" i="46" s="1"/>
  <c r="D278" i="46"/>
  <c r="O41" i="46" s="1"/>
  <c r="D280" i="46"/>
  <c r="Q41" i="46" s="1"/>
  <c r="D281" i="46"/>
  <c r="R41" i="46" s="1"/>
  <c r="D282" i="46"/>
  <c r="S41" i="46" s="1"/>
  <c r="D285" i="46"/>
  <c r="J42" i="46" s="1"/>
  <c r="D287" i="46"/>
  <c r="L42" i="46" s="1"/>
  <c r="D288" i="46"/>
  <c r="M42" i="46" s="1"/>
  <c r="D289" i="46"/>
  <c r="N42" i="46" s="1"/>
  <c r="D290" i="46"/>
  <c r="O42" i="46" s="1"/>
  <c r="D294" i="46"/>
  <c r="S42" i="46" s="1"/>
  <c r="D295" i="46"/>
  <c r="H43" i="46" s="1"/>
  <c r="D297" i="46"/>
  <c r="J43" i="46" s="1"/>
  <c r="D298" i="46"/>
  <c r="K43" i="46" s="1"/>
  <c r="D302" i="46"/>
  <c r="O43" i="46" s="1"/>
  <c r="D303" i="46"/>
  <c r="P43" i="46" s="1"/>
  <c r="D304" i="46"/>
  <c r="Q43" i="46" s="1"/>
  <c r="D305" i="46"/>
  <c r="R43" i="46" s="1"/>
  <c r="D306" i="46"/>
  <c r="S43" i="46" s="1"/>
  <c r="D310" i="46"/>
  <c r="K44" i="46" s="1"/>
  <c r="D312" i="46"/>
  <c r="M44" i="46" s="1"/>
  <c r="D313" i="46"/>
  <c r="N44" i="46" s="1"/>
  <c r="D314" i="46"/>
  <c r="O44" i="46" s="1"/>
  <c r="D317" i="46"/>
  <c r="R44" i="46" s="1"/>
  <c r="D319" i="46"/>
  <c r="H45" i="46" s="1"/>
  <c r="D320" i="46"/>
  <c r="I45" i="46" s="1"/>
  <c r="D321" i="46"/>
  <c r="J45" i="46" s="1"/>
  <c r="D322" i="46"/>
  <c r="K45" i="46" s="1"/>
  <c r="D325" i="46"/>
  <c r="N45" i="46" s="1"/>
  <c r="D326" i="46"/>
  <c r="O45" i="46" s="1"/>
  <c r="D327" i="46"/>
  <c r="P45" i="46" s="1"/>
  <c r="D328" i="46"/>
  <c r="Q45" i="46" s="1"/>
  <c r="D329" i="46"/>
  <c r="R45" i="46" s="1"/>
  <c r="D330" i="46"/>
  <c r="S45" i="46" s="1"/>
  <c r="D333" i="46"/>
  <c r="J46" i="46" s="1"/>
  <c r="D335" i="46"/>
  <c r="L46" i="46" s="1"/>
  <c r="D336" i="46"/>
  <c r="M46" i="46" s="1"/>
  <c r="D337" i="46"/>
  <c r="N46" i="46" s="1"/>
  <c r="D338" i="46"/>
  <c r="O46" i="46" s="1"/>
  <c r="D341" i="46"/>
  <c r="R46" i="46" s="1"/>
  <c r="D342" i="46"/>
  <c r="S46" i="46" s="1"/>
  <c r="D344" i="46"/>
  <c r="I47" i="46" s="1"/>
  <c r="D345" i="46"/>
  <c r="J47" i="46" s="1"/>
  <c r="D346" i="46"/>
  <c r="K47" i="46" s="1"/>
  <c r="D349" i="46"/>
  <c r="N47" i="46" s="1"/>
  <c r="D350" i="46"/>
  <c r="O47" i="46" s="1"/>
  <c r="D352" i="46"/>
  <c r="Q47" i="46" s="1"/>
  <c r="D353" i="46"/>
  <c r="R47" i="46" s="1"/>
  <c r="D354" i="46"/>
  <c r="S47" i="46" s="1"/>
  <c r="D357" i="46"/>
  <c r="J48" i="46" s="1"/>
  <c r="D358" i="46"/>
  <c r="K48" i="46" s="1"/>
  <c r="D359" i="46"/>
  <c r="L48" i="46" s="1"/>
  <c r="D360" i="46"/>
  <c r="M48" i="46" s="1"/>
  <c r="D361" i="46"/>
  <c r="N48" i="46" s="1"/>
  <c r="D362" i="46"/>
  <c r="O48" i="46" s="1"/>
  <c r="D365" i="46"/>
  <c r="R48" i="46" s="1"/>
  <c r="D366" i="46"/>
  <c r="S48" i="46" s="1"/>
  <c r="D367" i="46"/>
  <c r="H49" i="46" s="1"/>
  <c r="D368" i="46"/>
  <c r="I49" i="46" s="1"/>
  <c r="D369" i="46"/>
  <c r="J49" i="46" s="1"/>
  <c r="D370" i="46"/>
  <c r="K49" i="46" s="1"/>
  <c r="D374" i="46"/>
  <c r="O49" i="46" s="1"/>
  <c r="D375" i="46"/>
  <c r="P49" i="46" s="1"/>
  <c r="D376" i="46"/>
  <c r="Q49" i="46" s="1"/>
  <c r="D377" i="46"/>
  <c r="R49" i="46" s="1"/>
  <c r="D378" i="46"/>
  <c r="S49" i="46" s="1"/>
  <c r="D381" i="46"/>
  <c r="J50" i="46" s="1"/>
  <c r="D382" i="46"/>
  <c r="K50" i="46" s="1"/>
  <c r="D383" i="46"/>
  <c r="L50" i="46" s="1"/>
  <c r="D384" i="46"/>
  <c r="M50" i="46" s="1"/>
  <c r="D385" i="46"/>
  <c r="N50" i="46" s="1"/>
  <c r="D386" i="46"/>
  <c r="O50" i="46" s="1"/>
  <c r="D390" i="46"/>
  <c r="S50" i="46" s="1"/>
  <c r="D392" i="46"/>
  <c r="I51" i="46" s="1"/>
  <c r="D393" i="46"/>
  <c r="J51" i="46" s="1"/>
  <c r="D394" i="46"/>
  <c r="K51" i="46" s="1"/>
  <c r="D398" i="46"/>
  <c r="O51" i="46" s="1"/>
  <c r="D400" i="46"/>
  <c r="Q51" i="46" s="1"/>
  <c r="D401" i="46"/>
  <c r="R51" i="46" s="1"/>
  <c r="D402" i="46"/>
  <c r="S51" i="46" s="1"/>
  <c r="D405" i="46"/>
  <c r="J52" i="46" s="1"/>
  <c r="D407" i="46"/>
  <c r="L52" i="46" s="1"/>
  <c r="D408" i="46"/>
  <c r="M52" i="46" s="1"/>
  <c r="D409" i="46"/>
  <c r="N52" i="46" s="1"/>
  <c r="D410" i="46"/>
  <c r="O52" i="46" s="1"/>
  <c r="D413" i="46"/>
  <c r="R52" i="46" s="1"/>
  <c r="D414" i="46"/>
  <c r="S52" i="46" s="1"/>
  <c r="D415" i="46"/>
  <c r="H53" i="46" s="1"/>
  <c r="D416" i="46"/>
  <c r="I53" i="46" s="1"/>
  <c r="D418" i="46"/>
  <c r="K53" i="46" s="1"/>
  <c r="D421" i="46"/>
  <c r="N53" i="46" s="1"/>
  <c r="D423" i="46"/>
  <c r="P53" i="46" s="1"/>
  <c r="D424" i="46"/>
  <c r="Q53" i="46" s="1"/>
  <c r="D425" i="46"/>
  <c r="R53" i="46" s="1"/>
  <c r="D426" i="46"/>
  <c r="S53" i="46" s="1"/>
  <c r="D430" i="46"/>
  <c r="K54" i="46" s="1"/>
  <c r="D432" i="46"/>
  <c r="M54" i="46" s="1"/>
  <c r="D433" i="46"/>
  <c r="N54" i="46" s="1"/>
  <c r="D434" i="46"/>
  <c r="O54" i="46" s="1"/>
  <c r="D437" i="46"/>
  <c r="R54" i="46" s="1"/>
  <c r="D438" i="46"/>
  <c r="S54" i="46" s="1"/>
  <c r="D440" i="46"/>
  <c r="I55" i="46" s="1"/>
  <c r="D441" i="46"/>
  <c r="J55" i="46" s="1"/>
  <c r="D442" i="46"/>
  <c r="K55" i="46" s="1"/>
  <c r="D448" i="46"/>
  <c r="Q55" i="46" s="1"/>
  <c r="D449" i="46"/>
  <c r="R55" i="46" s="1"/>
  <c r="D450" i="46"/>
  <c r="S55" i="46" s="1"/>
  <c r="D453" i="46"/>
  <c r="J56" i="46" s="1"/>
  <c r="D454" i="46"/>
  <c r="K56" i="46" s="1"/>
  <c r="D456" i="46"/>
  <c r="M56" i="46" s="1"/>
  <c r="D457" i="46"/>
  <c r="N56" i="46" s="1"/>
  <c r="D458" i="46"/>
  <c r="O56" i="46" s="1"/>
  <c r="D464" i="46"/>
  <c r="I57" i="46" s="1"/>
  <c r="D465" i="46"/>
  <c r="J57" i="46" s="1"/>
  <c r="D466" i="46"/>
  <c r="K57" i="46" s="1"/>
  <c r="D469" i="46"/>
  <c r="N57" i="46" s="1"/>
  <c r="D470" i="46"/>
  <c r="O57" i="46" s="1"/>
  <c r="D471" i="46"/>
  <c r="P57" i="46" s="1"/>
  <c r="D472" i="46"/>
  <c r="Q57" i="46" s="1"/>
  <c r="D473" i="46"/>
  <c r="R57" i="46" s="1"/>
  <c r="D474" i="46"/>
  <c r="S57" i="46" s="1"/>
  <c r="D477" i="46"/>
  <c r="J58" i="46" s="1"/>
  <c r="D478" i="46"/>
  <c r="K58" i="46" s="1"/>
  <c r="D480" i="46"/>
  <c r="M58" i="46" s="1"/>
  <c r="D481" i="46"/>
  <c r="N58" i="46" s="1"/>
  <c r="D482" i="46"/>
  <c r="O58" i="46" s="1"/>
  <c r="D486" i="46"/>
  <c r="S58" i="46" s="1"/>
  <c r="D488" i="46"/>
  <c r="I59" i="46" s="1"/>
  <c r="D489" i="46"/>
  <c r="J59" i="46" s="1"/>
  <c r="D490" i="46"/>
  <c r="K59" i="46" s="1"/>
  <c r="D493" i="46"/>
  <c r="N59" i="46" s="1"/>
  <c r="D494" i="46"/>
  <c r="O59" i="46" s="1"/>
  <c r="D495" i="46"/>
  <c r="P59" i="46" s="1"/>
  <c r="D496" i="46"/>
  <c r="Q59" i="46" s="1"/>
  <c r="D497" i="46"/>
  <c r="R59" i="46" s="1"/>
  <c r="D498" i="46"/>
  <c r="S59" i="46" s="1"/>
  <c r="D501" i="46"/>
  <c r="J60" i="46" s="1"/>
  <c r="D502" i="46"/>
  <c r="K60" i="46" s="1"/>
  <c r="D503" i="46"/>
  <c r="L60" i="46" s="1"/>
  <c r="D504" i="46"/>
  <c r="M60" i="46" s="1"/>
  <c r="D505" i="46"/>
  <c r="N60" i="46" s="1"/>
  <c r="D506" i="46"/>
  <c r="O60" i="46" s="1"/>
  <c r="D509" i="46"/>
  <c r="R60" i="46" s="1"/>
  <c r="D510" i="46"/>
  <c r="S60" i="46" s="1"/>
  <c r="D511" i="46"/>
  <c r="H61" i="46" s="1"/>
  <c r="D512" i="46"/>
  <c r="I61" i="46" s="1"/>
  <c r="D513" i="46"/>
  <c r="J61" i="46" s="1"/>
  <c r="D514" i="46"/>
  <c r="K61" i="46" s="1"/>
  <c r="D517" i="46"/>
  <c r="N61" i="46" s="1"/>
  <c r="D518" i="46"/>
  <c r="O61" i="46" s="1"/>
  <c r="D520" i="46"/>
  <c r="Q61" i="46" s="1"/>
  <c r="D521" i="46"/>
  <c r="R61" i="46" s="1"/>
  <c r="D522" i="46"/>
  <c r="S61" i="46" s="1"/>
  <c r="D525" i="46"/>
  <c r="J62" i="46" s="1"/>
  <c r="D527" i="46"/>
  <c r="L62" i="46" s="1"/>
  <c r="D528" i="46"/>
  <c r="M62" i="46" s="1"/>
  <c r="D529" i="46"/>
  <c r="N62" i="46" s="1"/>
  <c r="D530" i="46"/>
  <c r="O62" i="46" s="1"/>
  <c r="D533" i="46"/>
  <c r="R62" i="46" s="1"/>
  <c r="D534" i="46"/>
  <c r="S62" i="46" s="1"/>
  <c r="D536" i="46"/>
  <c r="I63" i="46" s="1"/>
  <c r="D537" i="46"/>
  <c r="J63" i="46" s="1"/>
  <c r="D538" i="46"/>
  <c r="K63" i="46" s="1"/>
  <c r="D542" i="46"/>
  <c r="O63" i="46" s="1"/>
  <c r="D543" i="46"/>
  <c r="P63" i="46" s="1"/>
  <c r="D544" i="46"/>
  <c r="Q63" i="46" s="1"/>
  <c r="D545" i="46"/>
  <c r="R63" i="46" s="1"/>
  <c r="D546" i="46"/>
  <c r="S63" i="46" s="1"/>
  <c r="D550" i="46"/>
  <c r="K64" i="46" s="1"/>
  <c r="D551" i="46"/>
  <c r="L64" i="46" s="1"/>
  <c r="D552" i="46"/>
  <c r="M64" i="46" s="1"/>
  <c r="D553" i="46"/>
  <c r="N64" i="46" s="1"/>
  <c r="D554" i="46"/>
  <c r="O64" i="46" s="1"/>
  <c r="D557" i="46"/>
  <c r="R64" i="46" s="1"/>
  <c r="D558" i="46"/>
  <c r="S64" i="46" s="1"/>
  <c r="D560" i="46"/>
  <c r="I65" i="46" s="1"/>
  <c r="D561" i="46"/>
  <c r="J65" i="46" s="1"/>
  <c r="D562" i="46"/>
  <c r="K65" i="46" s="1"/>
  <c r="D565" i="46"/>
  <c r="N65" i="46" s="1"/>
  <c r="D566" i="46"/>
  <c r="O65" i="46" s="1"/>
  <c r="D568" i="46"/>
  <c r="Q65" i="46" s="1"/>
  <c r="D569" i="46"/>
  <c r="R65" i="46" s="1"/>
  <c r="D570" i="46"/>
  <c r="S65" i="46" s="1"/>
  <c r="D573" i="46"/>
  <c r="J66" i="46" s="1"/>
  <c r="D576" i="46"/>
  <c r="M66" i="46" s="1"/>
  <c r="D577" i="46"/>
  <c r="N66" i="46" s="1"/>
  <c r="D578" i="46"/>
  <c r="O66" i="46" s="1"/>
  <c r="D582" i="46"/>
  <c r="S66" i="46" s="1"/>
  <c r="D583" i="46"/>
  <c r="H67" i="46" s="1"/>
  <c r="D584" i="46"/>
  <c r="I67" i="46" s="1"/>
  <c r="D585" i="46"/>
  <c r="J67" i="46" s="1"/>
  <c r="D586" i="46"/>
  <c r="K67" i="46" s="1"/>
  <c r="D589" i="46"/>
  <c r="N67" i="46" s="1"/>
  <c r="D590" i="46"/>
  <c r="O67" i="46" s="1"/>
  <c r="D592" i="46"/>
  <c r="Q67" i="46" s="1"/>
  <c r="D593" i="46"/>
  <c r="R67" i="46" s="1"/>
  <c r="D594" i="46"/>
  <c r="S67" i="46" s="1"/>
  <c r="D597" i="46"/>
  <c r="J68" i="46" s="1"/>
  <c r="D598" i="46"/>
  <c r="K68" i="46" s="1"/>
  <c r="D600" i="46"/>
  <c r="M68" i="46" s="1"/>
  <c r="D601" i="46"/>
  <c r="N68" i="46" s="1"/>
  <c r="D602" i="46"/>
  <c r="O68" i="46" s="1"/>
  <c r="D605" i="46"/>
  <c r="R68" i="46" s="1"/>
  <c r="D606" i="46"/>
  <c r="S68" i="46" s="1"/>
  <c r="D607" i="46"/>
  <c r="H69" i="46" s="1"/>
  <c r="D608" i="46"/>
  <c r="I69" i="46" s="1"/>
  <c r="D609" i="46"/>
  <c r="J69" i="46" s="1"/>
  <c r="D610" i="46"/>
  <c r="K69" i="46" s="1"/>
  <c r="D614" i="46"/>
  <c r="O69" i="46" s="1"/>
  <c r="D615" i="46"/>
  <c r="P69" i="46" s="1"/>
  <c r="D616" i="46"/>
  <c r="Q69" i="46" s="1"/>
  <c r="D617" i="46"/>
  <c r="R69" i="46" s="1"/>
  <c r="D618" i="46"/>
  <c r="S69" i="46" s="1"/>
  <c r="D621" i="46"/>
  <c r="J70" i="46" s="1"/>
  <c r="D622" i="46"/>
  <c r="K70" i="46" s="1"/>
  <c r="D623" i="46"/>
  <c r="L70" i="46" s="1"/>
  <c r="D624" i="46"/>
  <c r="M70" i="46" s="1"/>
  <c r="D625" i="46"/>
  <c r="N70" i="46" s="1"/>
  <c r="D626" i="46"/>
  <c r="O70" i="46" s="1"/>
  <c r="D630" i="46"/>
  <c r="S70" i="46" s="1"/>
  <c r="D632" i="46"/>
  <c r="I71" i="46" s="1"/>
  <c r="D633" i="46"/>
  <c r="J71" i="46" s="1"/>
  <c r="D634" i="46"/>
  <c r="K71" i="46" s="1"/>
  <c r="D638" i="46"/>
  <c r="O71" i="46" s="1"/>
  <c r="D640" i="46"/>
  <c r="Q71" i="46" s="1"/>
  <c r="D641" i="46"/>
  <c r="R71" i="46" s="1"/>
  <c r="D642" i="46"/>
  <c r="S71" i="46" s="1"/>
  <c r="D646" i="46"/>
  <c r="K72" i="46" s="1"/>
  <c r="D647" i="46"/>
  <c r="L72" i="46" s="1"/>
  <c r="D648" i="46"/>
  <c r="M72" i="46" s="1"/>
  <c r="D649" i="46"/>
  <c r="N72" i="46" s="1"/>
  <c r="D650" i="46"/>
  <c r="O72" i="46" s="1"/>
  <c r="D653" i="46"/>
  <c r="R72" i="46" s="1"/>
  <c r="D654" i="46"/>
  <c r="S72" i="46" s="1"/>
  <c r="D655" i="46"/>
  <c r="H73" i="46" s="1"/>
  <c r="D656" i="46"/>
  <c r="I73" i="46" s="1"/>
  <c r="D657" i="46"/>
  <c r="J73" i="46" s="1"/>
  <c r="D658" i="46"/>
  <c r="K73" i="46" s="1"/>
  <c r="D661" i="46"/>
  <c r="N73" i="46" s="1"/>
  <c r="D662" i="46"/>
  <c r="O73" i="46" s="1"/>
  <c r="D664" i="46"/>
  <c r="Q73" i="46" s="1"/>
  <c r="D665" i="46"/>
  <c r="R73" i="46" s="1"/>
  <c r="D666" i="46"/>
  <c r="S73" i="46" s="1"/>
  <c r="D669" i="46"/>
  <c r="J74" i="46" s="1"/>
  <c r="D670" i="46"/>
  <c r="K74" i="46" s="1"/>
  <c r="D671" i="46"/>
  <c r="L74" i="46" s="1"/>
  <c r="D672" i="46"/>
  <c r="M74" i="46" s="1"/>
  <c r="D673" i="46"/>
  <c r="N74" i="46" s="1"/>
  <c r="D674" i="46"/>
  <c r="O74" i="46" s="1"/>
  <c r="D677" i="46"/>
  <c r="R74" i="46" s="1"/>
  <c r="D678" i="46"/>
  <c r="S74" i="46" s="1"/>
  <c r="D693" i="46"/>
  <c r="J76" i="46" s="1"/>
  <c r="D695" i="46"/>
  <c r="L76" i="46" s="1"/>
  <c r="D696" i="46"/>
  <c r="M76" i="46" s="1"/>
  <c r="D697" i="46"/>
  <c r="N76" i="46" s="1"/>
  <c r="D698" i="46"/>
  <c r="O76" i="46" s="1"/>
  <c r="D702" i="46"/>
  <c r="S76" i="46" s="1"/>
  <c r="D703" i="46"/>
  <c r="H77" i="46" s="1"/>
  <c r="D704" i="46"/>
  <c r="I77" i="46" s="1"/>
  <c r="D705" i="46"/>
  <c r="J77" i="46" s="1"/>
  <c r="D706" i="46"/>
  <c r="K77" i="46" s="1"/>
  <c r="D709" i="46"/>
  <c r="N77" i="46" s="1"/>
  <c r="D711" i="46"/>
  <c r="P77" i="46" s="1"/>
  <c r="D712" i="46"/>
  <c r="Q77" i="46" s="1"/>
  <c r="D713" i="46"/>
  <c r="R77" i="46" s="1"/>
  <c r="D714" i="46"/>
  <c r="S77" i="46" s="1"/>
  <c r="D717" i="46"/>
  <c r="J78" i="46" s="1"/>
  <c r="D718" i="46"/>
  <c r="K78" i="46" s="1"/>
  <c r="D719" i="46"/>
  <c r="L78" i="46" s="1"/>
  <c r="D720" i="46"/>
  <c r="M78" i="46" s="1"/>
  <c r="D721" i="46"/>
  <c r="N78" i="46" s="1"/>
  <c r="D722" i="46"/>
  <c r="O78" i="46" s="1"/>
  <c r="D726" i="46"/>
  <c r="S78" i="46" s="1"/>
  <c r="D728" i="46"/>
  <c r="I79" i="46" s="1"/>
  <c r="D729" i="46"/>
  <c r="J79" i="46" s="1"/>
  <c r="D730" i="46"/>
  <c r="K79" i="46" s="1"/>
  <c r="D733" i="46"/>
  <c r="N79" i="46" s="1"/>
  <c r="D734" i="46"/>
  <c r="O79" i="46" s="1"/>
  <c r="D735" i="46"/>
  <c r="P79" i="46" s="1"/>
  <c r="D736" i="46"/>
  <c r="Q79" i="46" s="1"/>
  <c r="D737" i="46"/>
  <c r="R79" i="46" s="1"/>
  <c r="D738" i="46"/>
  <c r="S79" i="46" s="1"/>
  <c r="D742" i="46"/>
  <c r="K80" i="46" s="1"/>
  <c r="D746" i="46"/>
  <c r="O80" i="46" s="1"/>
  <c r="D749" i="46"/>
  <c r="R80" i="46" s="1"/>
  <c r="D750" i="46"/>
  <c r="S80" i="46" s="1"/>
  <c r="D32" i="46"/>
  <c r="I21" i="46" s="1"/>
  <c r="D33" i="46"/>
  <c r="J21" i="46" s="1"/>
  <c r="D34" i="46"/>
  <c r="K21" i="46" s="1"/>
  <c r="D35" i="46"/>
  <c r="L21" i="46" s="1"/>
  <c r="D36" i="46"/>
  <c r="M21" i="46" s="1"/>
  <c r="D38" i="46"/>
  <c r="O21" i="46" s="1"/>
  <c r="D39" i="46"/>
  <c r="P21" i="46" s="1"/>
  <c r="D40" i="46"/>
  <c r="Q21" i="46" s="1"/>
  <c r="D41" i="46"/>
  <c r="R21" i="46" s="1"/>
  <c r="D42" i="46"/>
  <c r="S21" i="46" s="1"/>
  <c r="D31" i="46"/>
  <c r="H21" i="46" s="1"/>
  <c r="D37" i="46"/>
  <c r="N21" i="46" s="1"/>
  <c r="D43" i="46"/>
  <c r="H22" i="46" s="1"/>
  <c r="D45" i="46"/>
  <c r="J22" i="46" s="1"/>
  <c r="D51" i="46"/>
  <c r="P22" i="46" s="1"/>
  <c r="D53" i="46"/>
  <c r="R22" i="46" s="1"/>
  <c r="D59" i="46"/>
  <c r="L23" i="46" s="1"/>
  <c r="D67" i="46"/>
  <c r="H24" i="46" s="1"/>
  <c r="D68" i="46"/>
  <c r="I24" i="46" s="1"/>
  <c r="D75" i="46"/>
  <c r="P24" i="46" s="1"/>
  <c r="D76" i="46"/>
  <c r="Q24" i="46" s="1"/>
  <c r="D83" i="46"/>
  <c r="L25" i="46" s="1"/>
  <c r="D84" i="46"/>
  <c r="M25" i="46" s="1"/>
  <c r="D92" i="46"/>
  <c r="I26" i="46" s="1"/>
  <c r="D99" i="46"/>
  <c r="P26" i="46" s="1"/>
  <c r="D100" i="46"/>
  <c r="Q26" i="46" s="1"/>
  <c r="D101" i="46"/>
  <c r="R26" i="46" s="1"/>
  <c r="D107" i="46"/>
  <c r="L27" i="46" s="1"/>
  <c r="D116" i="46"/>
  <c r="I28" i="46" s="1"/>
  <c r="D124" i="46"/>
  <c r="Q28" i="46" s="1"/>
  <c r="D131" i="46"/>
  <c r="L29" i="46" s="1"/>
  <c r="D132" i="46"/>
  <c r="M29" i="46" s="1"/>
  <c r="D140" i="46"/>
  <c r="I30" i="46" s="1"/>
  <c r="D141" i="46"/>
  <c r="J30" i="46" s="1"/>
  <c r="D147" i="46"/>
  <c r="P30" i="46" s="1"/>
  <c r="D148" i="46"/>
  <c r="Q30" i="46" s="1"/>
  <c r="D149" i="46"/>
  <c r="R30" i="46" s="1"/>
  <c r="D155" i="46"/>
  <c r="L31" i="46" s="1"/>
  <c r="D156" i="46"/>
  <c r="M31" i="46" s="1"/>
  <c r="D163" i="46"/>
  <c r="H32" i="46" s="1"/>
  <c r="D164" i="46"/>
  <c r="I32" i="46" s="1"/>
  <c r="D172" i="46"/>
  <c r="Q32" i="46" s="1"/>
  <c r="D179" i="46"/>
  <c r="L33" i="46" s="1"/>
  <c r="D180" i="46"/>
  <c r="M33" i="46" s="1"/>
  <c r="D188" i="46"/>
  <c r="I34" i="46" s="1"/>
  <c r="D195" i="46"/>
  <c r="P34" i="46" s="1"/>
  <c r="D196" i="46"/>
  <c r="Q34" i="46" s="1"/>
  <c r="D204" i="46"/>
  <c r="M35" i="46" s="1"/>
  <c r="D211" i="46"/>
  <c r="H36" i="46" s="1"/>
  <c r="D212" i="46"/>
  <c r="I36" i="46" s="1"/>
  <c r="D219" i="46"/>
  <c r="P36" i="46" s="1"/>
  <c r="D220" i="46"/>
  <c r="Q36" i="46" s="1"/>
  <c r="D227" i="46"/>
  <c r="L37" i="46" s="1"/>
  <c r="D228" i="46"/>
  <c r="M37" i="46" s="1"/>
  <c r="D236" i="46"/>
  <c r="I38" i="46" s="1"/>
  <c r="D243" i="46"/>
  <c r="P38" i="46" s="1"/>
  <c r="D244" i="46"/>
  <c r="Q38" i="46" s="1"/>
  <c r="D245" i="46"/>
  <c r="R38" i="46" s="1"/>
  <c r="D251" i="46"/>
  <c r="L39" i="46" s="1"/>
  <c r="D252" i="46"/>
  <c r="M39" i="46" s="1"/>
  <c r="D260" i="46"/>
  <c r="I40" i="46" s="1"/>
  <c r="D268" i="46"/>
  <c r="Q40" i="46" s="1"/>
  <c r="D275" i="46"/>
  <c r="L41" i="46" s="1"/>
  <c r="D276" i="46"/>
  <c r="M41" i="46" s="1"/>
  <c r="D277" i="46"/>
  <c r="N41" i="46" s="1"/>
  <c r="D283" i="46"/>
  <c r="H42" i="46" s="1"/>
  <c r="D284" i="46"/>
  <c r="I42" i="46" s="1"/>
  <c r="D291" i="46"/>
  <c r="P42" i="46" s="1"/>
  <c r="D292" i="46"/>
  <c r="Q42" i="46" s="1"/>
  <c r="D300" i="46"/>
  <c r="M43" i="46" s="1"/>
  <c r="D301" i="46"/>
  <c r="N43" i="46" s="1"/>
  <c r="D307" i="46"/>
  <c r="H44" i="46" s="1"/>
  <c r="D308" i="46"/>
  <c r="I44" i="46" s="1"/>
  <c r="D315" i="46"/>
  <c r="P44" i="46" s="1"/>
  <c r="D316" i="46"/>
  <c r="Q44" i="46" s="1"/>
  <c r="D323" i="46"/>
  <c r="L45" i="46" s="1"/>
  <c r="D324" i="46"/>
  <c r="M45" i="46" s="1"/>
  <c r="D332" i="46"/>
  <c r="I46" i="46" s="1"/>
  <c r="D339" i="46"/>
  <c r="P46" i="46" s="1"/>
  <c r="D340" i="46"/>
  <c r="Q46" i="46" s="1"/>
  <c r="D347" i="46"/>
  <c r="L47" i="46" s="1"/>
  <c r="D348" i="46"/>
  <c r="M47" i="46" s="1"/>
  <c r="D355" i="46"/>
  <c r="H48" i="46" s="1"/>
  <c r="D363" i="46"/>
  <c r="P48" i="46" s="1"/>
  <c r="D364" i="46"/>
  <c r="Q48" i="46" s="1"/>
  <c r="D371" i="46"/>
  <c r="L49" i="46" s="1"/>
  <c r="D372" i="46"/>
  <c r="M49" i="46" s="1"/>
  <c r="D387" i="46"/>
  <c r="P50" i="46" s="1"/>
  <c r="D388" i="46"/>
  <c r="Q50" i="46" s="1"/>
  <c r="D389" i="46"/>
  <c r="R50" i="46" s="1"/>
  <c r="D395" i="46"/>
  <c r="L51" i="46" s="1"/>
  <c r="D396" i="46"/>
  <c r="M51" i="46" s="1"/>
  <c r="D403" i="46"/>
  <c r="H52" i="46" s="1"/>
  <c r="D411" i="46"/>
  <c r="P52" i="46" s="1"/>
  <c r="D412" i="46"/>
  <c r="Q52" i="46" s="1"/>
  <c r="D419" i="46"/>
  <c r="L53" i="46" s="1"/>
  <c r="D420" i="46"/>
  <c r="M53" i="46" s="1"/>
  <c r="D427" i="46"/>
  <c r="H54" i="46" s="1"/>
  <c r="D435" i="46"/>
  <c r="P54" i="46" s="1"/>
  <c r="D436" i="46"/>
  <c r="Q54" i="46" s="1"/>
  <c r="D443" i="46"/>
  <c r="L55" i="46" s="1"/>
  <c r="D451" i="46"/>
  <c r="H56" i="46" s="1"/>
  <c r="D459" i="46"/>
  <c r="P56" i="46" s="1"/>
  <c r="D460" i="46"/>
  <c r="Q56" i="46" s="1"/>
  <c r="D467" i="46"/>
  <c r="L57" i="46" s="1"/>
  <c r="D476" i="46"/>
  <c r="I58" i="46" s="1"/>
  <c r="D484" i="46"/>
  <c r="Q58" i="46" s="1"/>
  <c r="D491" i="46"/>
  <c r="L59" i="46" s="1"/>
  <c r="D492" i="46"/>
  <c r="M59" i="46" s="1"/>
  <c r="D507" i="46"/>
  <c r="P60" i="46" s="1"/>
  <c r="D524" i="46"/>
  <c r="I62" i="46" s="1"/>
  <c r="D531" i="46"/>
  <c r="P62" i="46" s="1"/>
  <c r="D532" i="46"/>
  <c r="Q62" i="46" s="1"/>
  <c r="D539" i="46"/>
  <c r="L63" i="46" s="1"/>
  <c r="D540" i="46"/>
  <c r="M63" i="46" s="1"/>
  <c r="D547" i="46"/>
  <c r="H64" i="46" s="1"/>
  <c r="D555" i="46"/>
  <c r="P64" i="46" s="1"/>
  <c r="D556" i="46"/>
  <c r="Q64" i="46" s="1"/>
  <c r="D563" i="46"/>
  <c r="L65" i="46" s="1"/>
  <c r="D564" i="46"/>
  <c r="M65" i="46" s="1"/>
  <c r="D572" i="46"/>
  <c r="I66" i="46" s="1"/>
  <c r="D579" i="46"/>
  <c r="P66" i="46" s="1"/>
  <c r="D580" i="46"/>
  <c r="Q66" i="46" s="1"/>
  <c r="D581" i="46"/>
  <c r="R66" i="46" s="1"/>
  <c r="D587" i="46"/>
  <c r="L67" i="46" s="1"/>
  <c r="D588" i="46"/>
  <c r="M67" i="46" s="1"/>
  <c r="D595" i="46"/>
  <c r="H68" i="46" s="1"/>
  <c r="D603" i="46"/>
  <c r="P68" i="46" s="1"/>
  <c r="D604" i="46"/>
  <c r="Q68" i="46" s="1"/>
  <c r="D611" i="46"/>
  <c r="L69" i="46" s="1"/>
  <c r="D612" i="46"/>
  <c r="M69" i="46" s="1"/>
  <c r="D613" i="46"/>
  <c r="N69" i="46" s="1"/>
  <c r="D619" i="46"/>
  <c r="H70" i="46" s="1"/>
  <c r="D620" i="46"/>
  <c r="I70" i="46" s="1"/>
  <c r="D627" i="46"/>
  <c r="P70" i="46" s="1"/>
  <c r="D628" i="46"/>
  <c r="Q70" i="46" s="1"/>
  <c r="D629" i="46"/>
  <c r="R70" i="46" s="1"/>
  <c r="D635" i="46"/>
  <c r="L71" i="46" s="1"/>
  <c r="D644" i="46"/>
  <c r="I72" i="46" s="1"/>
  <c r="D645" i="46"/>
  <c r="J72" i="46" s="1"/>
  <c r="D651" i="46"/>
  <c r="P72" i="46" s="1"/>
  <c r="D659" i="46"/>
  <c r="L73" i="46" s="1"/>
  <c r="D675" i="46"/>
  <c r="P74" i="46" s="1"/>
  <c r="D676" i="46"/>
  <c r="Q74" i="46" s="1"/>
  <c r="D691" i="46"/>
  <c r="H76" i="46" s="1"/>
  <c r="D692" i="46"/>
  <c r="I76" i="46" s="1"/>
  <c r="D699" i="46"/>
  <c r="P76" i="46" s="1"/>
  <c r="D708" i="46"/>
  <c r="M77" i="46" s="1"/>
  <c r="D715" i="46"/>
  <c r="H78" i="46" s="1"/>
  <c r="D716" i="46"/>
  <c r="I78" i="46" s="1"/>
  <c r="D723" i="46"/>
  <c r="P78" i="46" s="1"/>
  <c r="D731" i="46"/>
  <c r="L79" i="46" s="1"/>
  <c r="D739" i="46"/>
  <c r="H80" i="46" s="1"/>
  <c r="D741" i="46"/>
  <c r="J80" i="46" s="1"/>
  <c r="D747" i="46"/>
  <c r="P80" i="46" s="1"/>
  <c r="D748" i="46"/>
  <c r="Q80" i="46" s="1"/>
  <c r="D766" i="46"/>
  <c r="K82" i="46" s="1"/>
  <c r="D770" i="46"/>
  <c r="O82" i="46" s="1"/>
  <c r="D771" i="46"/>
  <c r="P82" i="46" s="1"/>
  <c r="D772" i="46"/>
  <c r="Q82" i="46" s="1"/>
  <c r="D774" i="46"/>
  <c r="S82" i="46" s="1"/>
  <c r="D779" i="46"/>
  <c r="L83" i="46" s="1"/>
  <c r="D781" i="46"/>
  <c r="N83" i="46" s="1"/>
  <c r="D782" i="46"/>
  <c r="O83" i="46" s="1"/>
  <c r="D787" i="46"/>
  <c r="H84" i="46" s="1"/>
  <c r="D788" i="46"/>
  <c r="I84" i="46" s="1"/>
  <c r="D790" i="46"/>
  <c r="K84" i="46" s="1"/>
  <c r="D795" i="46"/>
  <c r="P84" i="46" s="1"/>
  <c r="D796" i="46"/>
  <c r="Q84" i="46" s="1"/>
  <c r="D797" i="46"/>
  <c r="R84" i="46" s="1"/>
  <c r="D798" i="46"/>
  <c r="S84" i="46" s="1"/>
  <c r="D802" i="46"/>
  <c r="K85" i="46" s="1"/>
  <c r="D803" i="46"/>
  <c r="L85" i="46" s="1"/>
  <c r="D804" i="46"/>
  <c r="M85" i="46" s="1"/>
  <c r="D806" i="46"/>
  <c r="O85" i="46" s="1"/>
  <c r="D810" i="46"/>
  <c r="S85" i="46" s="1"/>
  <c r="D811" i="46"/>
  <c r="H86" i="46" s="1"/>
  <c r="D812" i="46"/>
  <c r="I86" i="46" s="1"/>
  <c r="D813" i="46"/>
  <c r="J86" i="46" s="1"/>
  <c r="D814" i="46"/>
  <c r="K86" i="46" s="1"/>
  <c r="D819" i="46"/>
  <c r="P86" i="46" s="1"/>
  <c r="D822" i="46"/>
  <c r="S86" i="46" s="1"/>
  <c r="D827" i="46"/>
  <c r="L87" i="46" s="1"/>
  <c r="D828" i="46"/>
  <c r="M87" i="46" s="1"/>
  <c r="D829" i="46"/>
  <c r="N87" i="46" s="1"/>
  <c r="D830" i="46"/>
  <c r="O87" i="46" s="1"/>
  <c r="D835" i="46"/>
  <c r="H88" i="46" s="1"/>
  <c r="D836" i="46"/>
  <c r="I88" i="46" s="1"/>
  <c r="D837" i="46"/>
  <c r="J88" i="46" s="1"/>
  <c r="D838" i="46"/>
  <c r="K88" i="46" s="1"/>
  <c r="D843" i="46"/>
  <c r="P88" i="46" s="1"/>
  <c r="D844" i="46"/>
  <c r="Q88" i="46" s="1"/>
  <c r="D846" i="46"/>
  <c r="S88" i="46" s="1"/>
  <c r="D850" i="46"/>
  <c r="K89" i="46" s="1"/>
  <c r="D851" i="46"/>
  <c r="L89" i="46" s="1"/>
  <c r="D852" i="46"/>
  <c r="M89" i="46" s="1"/>
  <c r="D853" i="46"/>
  <c r="N89" i="46" s="1"/>
  <c r="D854" i="46"/>
  <c r="O89" i="46" s="1"/>
  <c r="D860" i="46"/>
  <c r="I90" i="46" s="1"/>
  <c r="D862" i="46"/>
  <c r="K90" i="46" s="1"/>
  <c r="D866" i="46"/>
  <c r="O90" i="46" s="1"/>
  <c r="D867" i="46"/>
  <c r="P90" i="46" s="1"/>
  <c r="D868" i="46"/>
  <c r="Q90" i="46" s="1"/>
  <c r="D870" i="46"/>
  <c r="S90" i="46" s="1"/>
  <c r="D875" i="46"/>
  <c r="L91" i="46" s="1"/>
  <c r="D877" i="46"/>
  <c r="N91" i="46" s="1"/>
  <c r="D878" i="46"/>
  <c r="O91" i="46" s="1"/>
  <c r="D884" i="46"/>
  <c r="I92" i="46" s="1"/>
  <c r="D885" i="46"/>
  <c r="J92" i="46" s="1"/>
  <c r="D886" i="46"/>
  <c r="K92" i="46" s="1"/>
  <c r="D891" i="46"/>
  <c r="P92" i="46" s="1"/>
  <c r="D892" i="46"/>
  <c r="Q92" i="46" s="1"/>
  <c r="D893" i="46"/>
  <c r="R92" i="46" s="1"/>
  <c r="D894" i="46"/>
  <c r="S92" i="46" s="1"/>
  <c r="D899" i="46"/>
  <c r="L93" i="46" s="1"/>
  <c r="D902" i="46"/>
  <c r="O93" i="46" s="1"/>
  <c r="D906" i="46"/>
  <c r="S93" i="46" s="1"/>
  <c r="D908" i="46"/>
  <c r="I94" i="46" s="1"/>
  <c r="D910" i="46"/>
  <c r="K94" i="46" s="1"/>
  <c r="D915" i="46"/>
  <c r="P94" i="46" s="1"/>
  <c r="D916" i="46"/>
  <c r="Q94" i="46" s="1"/>
  <c r="D917" i="46"/>
  <c r="R94" i="46" s="1"/>
  <c r="D918" i="46"/>
  <c r="S94" i="46" s="1"/>
  <c r="D922" i="46"/>
  <c r="K95" i="46" s="1"/>
  <c r="D923" i="46"/>
  <c r="L95" i="46" s="1"/>
  <c r="D924" i="46"/>
  <c r="M95" i="46" s="1"/>
  <c r="D926" i="46"/>
  <c r="O95" i="46" s="1"/>
  <c r="D931" i="46"/>
  <c r="H96" i="46" s="1"/>
  <c r="D933" i="46"/>
  <c r="J96" i="46" s="1"/>
  <c r="D934" i="46"/>
  <c r="K96" i="46" s="1"/>
  <c r="D940" i="46"/>
  <c r="Q96" i="46" s="1"/>
  <c r="D941" i="46"/>
  <c r="R96" i="46" s="1"/>
  <c r="D942" i="46"/>
  <c r="S96" i="46" s="1"/>
  <c r="D947" i="46"/>
  <c r="L97" i="46" s="1"/>
  <c r="D949" i="46"/>
  <c r="N97" i="46" s="1"/>
  <c r="D950" i="46"/>
  <c r="O97" i="46" s="1"/>
  <c r="D954" i="46"/>
  <c r="S97" i="46" s="1"/>
  <c r="D956" i="46"/>
  <c r="I98" i="46" s="1"/>
  <c r="D958" i="46"/>
  <c r="K98" i="46" s="1"/>
  <c r="D965" i="46"/>
  <c r="R98" i="46" s="1"/>
  <c r="D966" i="46"/>
  <c r="S98" i="46" s="1"/>
  <c r="D970" i="46"/>
  <c r="K99" i="46" s="1"/>
  <c r="D971" i="46"/>
  <c r="L99" i="46" s="1"/>
  <c r="D972" i="46"/>
  <c r="M99" i="46" s="1"/>
  <c r="D974" i="46"/>
  <c r="O99" i="46" s="1"/>
  <c r="D979" i="46"/>
  <c r="H100" i="46" s="1"/>
  <c r="D980" i="46"/>
  <c r="I100" i="46" s="1"/>
  <c r="D981" i="46"/>
  <c r="J100" i="46" s="1"/>
  <c r="D982" i="46"/>
  <c r="K100" i="46" s="1"/>
  <c r="D987" i="46"/>
  <c r="P100" i="46" s="1"/>
  <c r="D988" i="46"/>
  <c r="Q100" i="46" s="1"/>
  <c r="D989" i="46"/>
  <c r="R100" i="46" s="1"/>
  <c r="D990" i="46"/>
  <c r="S100" i="46" s="1"/>
  <c r="D994" i="46"/>
  <c r="K101" i="46" s="1"/>
  <c r="D996" i="46"/>
  <c r="M101" i="46" s="1"/>
  <c r="D998" i="46"/>
  <c r="O101" i="46" s="1"/>
  <c r="D1003" i="46"/>
  <c r="H102" i="46" s="1"/>
  <c r="D1006" i="46"/>
  <c r="K102" i="46" s="1"/>
  <c r="D1011" i="46"/>
  <c r="P102" i="46" s="1"/>
  <c r="D1012" i="46"/>
  <c r="Q102" i="46" s="1"/>
  <c r="D1013" i="46"/>
  <c r="R102" i="46" s="1"/>
  <c r="D1014" i="46"/>
  <c r="S102" i="46" s="1"/>
  <c r="D1019" i="46"/>
  <c r="L103" i="46" s="1"/>
  <c r="D1020" i="46"/>
  <c r="M103" i="46" s="1"/>
  <c r="D1021" i="46"/>
  <c r="N103" i="46" s="1"/>
  <c r="D1022" i="46"/>
  <c r="O103" i="46" s="1"/>
  <c r="D1028" i="46"/>
  <c r="I104" i="46" s="1"/>
  <c r="D1029" i="46"/>
  <c r="J104" i="46" s="1"/>
  <c r="D1030" i="46"/>
  <c r="K104" i="46" s="1"/>
  <c r="D1035" i="46"/>
  <c r="P104" i="46" s="1"/>
  <c r="D1037" i="46"/>
  <c r="R104" i="46" s="1"/>
  <c r="D1038" i="46"/>
  <c r="S104" i="46" s="1"/>
  <c r="D1042" i="46"/>
  <c r="K105" i="46" s="1"/>
  <c r="D1043" i="46"/>
  <c r="L105" i="46" s="1"/>
  <c r="D1045" i="46"/>
  <c r="N105" i="46" s="1"/>
  <c r="D1046" i="46"/>
  <c r="O105" i="46" s="1"/>
  <c r="D1052" i="46"/>
  <c r="I106" i="46" s="1"/>
  <c r="D1053" i="46"/>
  <c r="J106" i="46" s="1"/>
  <c r="D1054" i="46"/>
  <c r="K106" i="46" s="1"/>
  <c r="D1058" i="46"/>
  <c r="O106" i="46" s="1"/>
  <c r="D1060" i="46"/>
  <c r="Q106" i="46" s="1"/>
  <c r="D1061" i="46"/>
  <c r="R106" i="46" s="1"/>
  <c r="D1062" i="46"/>
  <c r="S106" i="46" s="1"/>
  <c r="D1069" i="46"/>
  <c r="N107" i="46" s="1"/>
  <c r="D1070" i="46"/>
  <c r="O107" i="46" s="1"/>
  <c r="D1074" i="46"/>
  <c r="S107" i="46" s="1"/>
  <c r="D1076" i="46"/>
  <c r="I108" i="46" s="1"/>
  <c r="D1077" i="46"/>
  <c r="J108" i="46" s="1"/>
  <c r="D1078" i="46"/>
  <c r="K108" i="46" s="1"/>
  <c r="D1083" i="46"/>
  <c r="P108" i="46" s="1"/>
  <c r="D1084" i="46"/>
  <c r="Q108" i="46" s="1"/>
  <c r="D1085" i="46"/>
  <c r="R108" i="46" s="1"/>
  <c r="D1086" i="46"/>
  <c r="S108" i="46" s="1"/>
  <c r="D1092" i="46"/>
  <c r="M109" i="46" s="1"/>
  <c r="D1094" i="46"/>
  <c r="O109" i="46" s="1"/>
  <c r="D1098" i="46"/>
  <c r="S109" i="46" s="1"/>
  <c r="D1101" i="46"/>
  <c r="J110" i="46" s="1"/>
  <c r="D1102" i="46"/>
  <c r="K110" i="46" s="1"/>
  <c r="D1106" i="46"/>
  <c r="O110" i="46" s="1"/>
  <c r="D1107" i="46"/>
  <c r="P110" i="46" s="1"/>
  <c r="D1109" i="46"/>
  <c r="R110" i="46" s="1"/>
  <c r="D1110" i="46"/>
  <c r="S110" i="46" s="1"/>
  <c r="D1114" i="46"/>
  <c r="K111" i="46" s="1"/>
  <c r="D1116" i="46"/>
  <c r="M111" i="46" s="1"/>
  <c r="D1118" i="46"/>
  <c r="O111" i="46" s="1"/>
  <c r="D1124" i="46"/>
  <c r="I112" i="46" s="1"/>
  <c r="D1125" i="46"/>
  <c r="J112" i="46" s="1"/>
  <c r="D1126" i="46"/>
  <c r="K112" i="46" s="1"/>
  <c r="D1132" i="46"/>
  <c r="Q112" i="46" s="1"/>
  <c r="D1121" i="46"/>
  <c r="R111" i="46" s="1"/>
  <c r="D1120" i="46"/>
  <c r="Q111" i="46" s="1"/>
  <c r="D1117" i="46"/>
  <c r="N111" i="46" s="1"/>
  <c r="D1113" i="46"/>
  <c r="J111" i="46" s="1"/>
  <c r="D1112" i="46"/>
  <c r="I111" i="46" s="1"/>
  <c r="D1108" i="46"/>
  <c r="Q110" i="46" s="1"/>
  <c r="D1082" i="46"/>
  <c r="O108" i="46" s="1"/>
  <c r="D1081" i="46"/>
  <c r="N108" i="46" s="1"/>
  <c r="D1073" i="46"/>
  <c r="R107" i="46" s="1"/>
  <c r="D1068" i="46"/>
  <c r="M107" i="46" s="1"/>
  <c r="D1065" i="46"/>
  <c r="J107" i="46" s="1"/>
  <c r="D1056" i="46"/>
  <c r="M106" i="46" s="1"/>
  <c r="D1055" i="46"/>
  <c r="L106" i="46" s="1"/>
  <c r="D1050" i="46"/>
  <c r="S105" i="46" s="1"/>
  <c r="D1047" i="46"/>
  <c r="P105" i="46" s="1"/>
  <c r="D1034" i="46"/>
  <c r="O104" i="46" s="1"/>
  <c r="D1027" i="46"/>
  <c r="H104" i="46" s="1"/>
  <c r="D1025" i="46"/>
  <c r="R103" i="46" s="1"/>
  <c r="D1024" i="46"/>
  <c r="Q103" i="46" s="1"/>
  <c r="D1017" i="46"/>
  <c r="J103" i="46" s="1"/>
  <c r="D1016" i="46"/>
  <c r="I103" i="46" s="1"/>
  <c r="D1015" i="46"/>
  <c r="H103" i="46" s="1"/>
  <c r="D1008" i="46"/>
  <c r="M102" i="46" s="1"/>
  <c r="D1004" i="46"/>
  <c r="I102" i="46" s="1"/>
  <c r="D993" i="46"/>
  <c r="J101" i="46" s="1"/>
  <c r="D991" i="46"/>
  <c r="H101" i="46" s="1"/>
  <c r="D986" i="46"/>
  <c r="O100" i="46" s="1"/>
  <c r="D985" i="46"/>
  <c r="N100" i="46" s="1"/>
  <c r="D977" i="46"/>
  <c r="R99" i="46" s="1"/>
  <c r="D969" i="46"/>
  <c r="J99" i="46" s="1"/>
  <c r="D968" i="46"/>
  <c r="I99" i="46" s="1"/>
  <c r="D964" i="46"/>
  <c r="Q98" i="46" s="1"/>
  <c r="D962" i="46"/>
  <c r="O98" i="46" s="1"/>
  <c r="D960" i="46"/>
  <c r="M98" i="46" s="1"/>
  <c r="D959" i="46"/>
  <c r="L98" i="46" s="1"/>
  <c r="D952" i="46"/>
  <c r="Q97" i="46" s="1"/>
  <c r="D951" i="46"/>
  <c r="P97" i="46" s="1"/>
  <c r="D948" i="46"/>
  <c r="M97" i="46" s="1"/>
  <c r="D946" i="46"/>
  <c r="K97" i="46" s="1"/>
  <c r="D944" i="46"/>
  <c r="I97" i="46" s="1"/>
  <c r="D938" i="46"/>
  <c r="O96" i="46" s="1"/>
  <c r="D929" i="46"/>
  <c r="R95" i="46" s="1"/>
  <c r="D928" i="46"/>
  <c r="Q95" i="46" s="1"/>
  <c r="D921" i="46"/>
  <c r="J95" i="46" s="1"/>
  <c r="D912" i="46"/>
  <c r="M94" i="46" s="1"/>
  <c r="D903" i="46"/>
  <c r="P93" i="46" s="1"/>
  <c r="D895" i="46"/>
  <c r="H93" i="46" s="1"/>
  <c r="D889" i="46"/>
  <c r="N92" i="46" s="1"/>
  <c r="D888" i="46"/>
  <c r="M92" i="46" s="1"/>
  <c r="D882" i="46"/>
  <c r="S91" i="46" s="1"/>
  <c r="D881" i="46"/>
  <c r="R91" i="46" s="1"/>
  <c r="D873" i="46"/>
  <c r="J91" i="46" s="1"/>
  <c r="D864" i="46"/>
  <c r="M90" i="46" s="1"/>
  <c r="D863" i="46"/>
  <c r="L90" i="46" s="1"/>
  <c r="D858" i="46"/>
  <c r="S89" i="46" s="1"/>
  <c r="D848" i="46"/>
  <c r="I89" i="46" s="1"/>
  <c r="D847" i="46"/>
  <c r="H89" i="46" s="1"/>
  <c r="D842" i="46"/>
  <c r="O88" i="46" s="1"/>
  <c r="D840" i="46"/>
  <c r="M88" i="46" s="1"/>
  <c r="D833" i="46"/>
  <c r="R87" i="46" s="1"/>
  <c r="D832" i="46"/>
  <c r="Q87" i="46" s="1"/>
  <c r="D831" i="46"/>
  <c r="P87" i="46" s="1"/>
  <c r="D825" i="46"/>
  <c r="J87" i="46" s="1"/>
  <c r="D823" i="46"/>
  <c r="H87" i="46" s="1"/>
  <c r="D820" i="46"/>
  <c r="Q86" i="46" s="1"/>
  <c r="D818" i="46"/>
  <c r="O86" i="46" s="1"/>
  <c r="D816" i="46"/>
  <c r="M86" i="46" s="1"/>
  <c r="D808" i="46"/>
  <c r="Q85" i="46" s="1"/>
  <c r="D807" i="46"/>
  <c r="P85" i="46" s="1"/>
  <c r="D800" i="46"/>
  <c r="I85" i="46" s="1"/>
  <c r="D799" i="46"/>
  <c r="H85" i="46" s="1"/>
  <c r="D794" i="46"/>
  <c r="O84" i="46" s="1"/>
  <c r="D793" i="46"/>
  <c r="N84" i="46" s="1"/>
  <c r="D785" i="46"/>
  <c r="R83" i="46" s="1"/>
  <c r="D784" i="46"/>
  <c r="Q83" i="46" s="1"/>
  <c r="D780" i="46"/>
  <c r="M83" i="46" s="1"/>
  <c r="D778" i="46"/>
  <c r="K83" i="46" s="1"/>
  <c r="D777" i="46"/>
  <c r="J83" i="46" s="1"/>
  <c r="D776" i="46"/>
  <c r="I83" i="46" s="1"/>
  <c r="D768" i="46"/>
  <c r="M82" i="46" s="1"/>
  <c r="D767" i="46"/>
  <c r="L82" i="46" s="1"/>
  <c r="D743" i="46"/>
  <c r="L80" i="46" s="1"/>
  <c r="D724" i="46"/>
  <c r="Q78" i="46" s="1"/>
  <c r="D700" i="46"/>
  <c r="Q76" i="46" s="1"/>
  <c r="D663" i="46"/>
  <c r="P73" i="46" s="1"/>
  <c r="D637" i="46"/>
  <c r="N71" i="46" s="1"/>
  <c r="D575" i="46"/>
  <c r="L66" i="46" s="1"/>
  <c r="D549" i="46"/>
  <c r="J64" i="46" s="1"/>
  <c r="D519" i="46"/>
  <c r="P61" i="46" s="1"/>
  <c r="D516" i="46"/>
  <c r="M61" i="46" s="1"/>
  <c r="D500" i="46"/>
  <c r="I60" i="46" s="1"/>
  <c r="D468" i="46"/>
  <c r="M57" i="46" s="1"/>
  <c r="D461" i="46"/>
  <c r="R56" i="46" s="1"/>
  <c r="D455" i="46"/>
  <c r="L56" i="46" s="1"/>
  <c r="D428" i="46"/>
  <c r="I54" i="46" s="1"/>
  <c r="D331" i="46"/>
  <c r="H46" i="46" s="1"/>
  <c r="D311" i="46"/>
  <c r="L44" i="46" s="1"/>
  <c r="D299" i="46"/>
  <c r="L43" i="46" s="1"/>
  <c r="D293" i="46"/>
  <c r="R42" i="46" s="1"/>
  <c r="D279" i="46"/>
  <c r="P41" i="46" s="1"/>
  <c r="D267" i="46"/>
  <c r="P40" i="46" s="1"/>
  <c r="D261" i="46"/>
  <c r="J40" i="46" s="1"/>
  <c r="D235" i="46"/>
  <c r="H38" i="46" s="1"/>
  <c r="D234" i="46"/>
  <c r="S37" i="46" s="1"/>
  <c r="D221" i="46"/>
  <c r="R36" i="46" s="1"/>
  <c r="D203" i="46"/>
  <c r="L35" i="46" s="1"/>
  <c r="D175" i="46"/>
  <c r="H33" i="46" s="1"/>
  <c r="D171" i="46"/>
  <c r="P32" i="46" s="1"/>
  <c r="D139" i="46"/>
  <c r="H30" i="46" s="1"/>
  <c r="D133" i="46"/>
  <c r="N29" i="46" s="1"/>
  <c r="D127" i="46"/>
  <c r="H29" i="46" s="1"/>
  <c r="D123" i="46"/>
  <c r="P28" i="46" s="1"/>
  <c r="D119" i="46"/>
  <c r="L28" i="46" s="1"/>
  <c r="D117" i="46"/>
  <c r="J28" i="46" s="1"/>
  <c r="D1130" i="46"/>
  <c r="O112" i="46" s="1"/>
  <c r="D1129" i="46"/>
  <c r="N112" i="46" s="1"/>
  <c r="D1128" i="46"/>
  <c r="M112" i="46" s="1"/>
  <c r="D111" i="46"/>
  <c r="P27" i="46" s="1"/>
  <c r="D1122" i="46"/>
  <c r="S111" i="46" s="1"/>
  <c r="D1119" i="46"/>
  <c r="P111" i="46" s="1"/>
  <c r="D1115" i="46"/>
  <c r="L111" i="46" s="1"/>
  <c r="D1105" i="46"/>
  <c r="N110" i="46" s="1"/>
  <c r="D1104" i="46"/>
  <c r="M110" i="46" s="1"/>
  <c r="D1103" i="46"/>
  <c r="L110" i="46" s="1"/>
  <c r="D1097" i="46"/>
  <c r="R109" i="46" s="1"/>
  <c r="D1096" i="46"/>
  <c r="Q109" i="46" s="1"/>
  <c r="D1093" i="46"/>
  <c r="N109" i="46" s="1"/>
  <c r="D1090" i="46"/>
  <c r="K109" i="46" s="1"/>
  <c r="D1089" i="46"/>
  <c r="J109" i="46" s="1"/>
  <c r="D108" i="46"/>
  <c r="M27" i="46" s="1"/>
  <c r="D1080" i="46"/>
  <c r="M108" i="46" s="1"/>
  <c r="D1079" i="46"/>
  <c r="L108" i="46" s="1"/>
  <c r="D1072" i="46"/>
  <c r="Q107" i="46" s="1"/>
  <c r="D1066" i="46"/>
  <c r="K107" i="46" s="1"/>
  <c r="D1064" i="46"/>
  <c r="I107" i="46" s="1"/>
  <c r="D1057" i="46"/>
  <c r="N106" i="46" s="1"/>
  <c r="D1049" i="46"/>
  <c r="R105" i="46" s="1"/>
  <c r="D1048" i="46"/>
  <c r="Q105" i="46" s="1"/>
  <c r="D1044" i="46"/>
  <c r="M105" i="46" s="1"/>
  <c r="D1041" i="46"/>
  <c r="J105" i="46" s="1"/>
  <c r="D1040" i="46"/>
  <c r="I105" i="46" s="1"/>
  <c r="D1036" i="46"/>
  <c r="Q104" i="46" s="1"/>
  <c r="D1033" i="46"/>
  <c r="N104" i="46" s="1"/>
  <c r="D1032" i="46"/>
  <c r="M104" i="46" s="1"/>
  <c r="D1031" i="46"/>
  <c r="L104" i="46" s="1"/>
  <c r="D1026" i="46"/>
  <c r="S103" i="46" s="1"/>
  <c r="D1023" i="46"/>
  <c r="P103" i="46" s="1"/>
  <c r="D1018" i="46"/>
  <c r="K103" i="46" s="1"/>
  <c r="D1010" i="46"/>
  <c r="O102" i="46" s="1"/>
  <c r="D1009" i="46"/>
  <c r="N102" i="46" s="1"/>
  <c r="D1007" i="46"/>
  <c r="L102" i="46" s="1"/>
  <c r="D1002" i="46"/>
  <c r="S101" i="46" s="1"/>
  <c r="D1001" i="46"/>
  <c r="R101" i="46" s="1"/>
  <c r="D1000" i="46"/>
  <c r="Q101" i="46" s="1"/>
  <c r="D984" i="46"/>
  <c r="M100" i="46" s="1"/>
  <c r="D983" i="46"/>
  <c r="L100" i="46" s="1"/>
  <c r="D978" i="46"/>
  <c r="S99" i="46" s="1"/>
  <c r="D976" i="46"/>
  <c r="Q99" i="46" s="1"/>
  <c r="D967" i="46"/>
  <c r="H99" i="46" s="1"/>
  <c r="D961" i="46"/>
  <c r="N98" i="46" s="1"/>
  <c r="D953" i="46"/>
  <c r="R97" i="46" s="1"/>
  <c r="D945" i="46"/>
  <c r="J97" i="46" s="1"/>
  <c r="D937" i="46"/>
  <c r="N96" i="46" s="1"/>
  <c r="D936" i="46"/>
  <c r="M96" i="46" s="1"/>
  <c r="D935" i="46"/>
  <c r="L96" i="46" s="1"/>
  <c r="D95" i="46"/>
  <c r="L26" i="46" s="1"/>
  <c r="D930" i="46"/>
  <c r="S95" i="46" s="1"/>
  <c r="D927" i="46"/>
  <c r="P95" i="46" s="1"/>
  <c r="D919" i="46"/>
  <c r="H95" i="46" s="1"/>
  <c r="D914" i="46"/>
  <c r="O94" i="46" s="1"/>
  <c r="D913" i="46"/>
  <c r="N94" i="46" s="1"/>
  <c r="D905" i="46"/>
  <c r="R93" i="46" s="1"/>
  <c r="D904" i="46"/>
  <c r="Q93" i="46" s="1"/>
  <c r="D900" i="46"/>
  <c r="M93" i="46" s="1"/>
  <c r="D897" i="46"/>
  <c r="J93" i="46" s="1"/>
  <c r="D887" i="46"/>
  <c r="L92" i="46" s="1"/>
  <c r="D880" i="46"/>
  <c r="Q91" i="46" s="1"/>
  <c r="D879" i="46"/>
  <c r="P91" i="46" s="1"/>
  <c r="D871" i="46"/>
  <c r="H91" i="46" s="1"/>
  <c r="D865" i="46"/>
  <c r="N90" i="46" s="1"/>
  <c r="D857" i="46"/>
  <c r="R89" i="46" s="1"/>
  <c r="D856" i="46"/>
  <c r="Q89" i="46" s="1"/>
  <c r="D849" i="46"/>
  <c r="J89" i="46" s="1"/>
  <c r="D841" i="46"/>
  <c r="N88" i="46" s="1"/>
  <c r="D839" i="46"/>
  <c r="L88" i="46" s="1"/>
  <c r="D834" i="46"/>
  <c r="S87" i="46" s="1"/>
  <c r="D817" i="46"/>
  <c r="N86" i="46" s="1"/>
  <c r="D815" i="46"/>
  <c r="L86" i="46" s="1"/>
  <c r="D809" i="46"/>
  <c r="R85" i="46" s="1"/>
  <c r="D805" i="46"/>
  <c r="N85" i="46" s="1"/>
  <c r="D801" i="46"/>
  <c r="J85" i="46" s="1"/>
  <c r="D792" i="46"/>
  <c r="M84" i="46" s="1"/>
  <c r="D791" i="46"/>
  <c r="L84" i="46" s="1"/>
  <c r="D789" i="46"/>
  <c r="J84" i="46" s="1"/>
  <c r="D786" i="46"/>
  <c r="S83" i="46" s="1"/>
  <c r="D783" i="46"/>
  <c r="P83" i="46" s="1"/>
  <c r="D775" i="46"/>
  <c r="H83" i="46" s="1"/>
  <c r="D773" i="46"/>
  <c r="R82" i="46" s="1"/>
  <c r="D769" i="46"/>
  <c r="N82" i="46" s="1"/>
  <c r="D765" i="46"/>
  <c r="J82" i="46" s="1"/>
  <c r="D745" i="46"/>
  <c r="N80" i="46" s="1"/>
  <c r="D744" i="46"/>
  <c r="M80" i="46" s="1"/>
  <c r="D79" i="46"/>
  <c r="H25" i="46" s="1"/>
  <c r="D732" i="46"/>
  <c r="M79" i="46" s="1"/>
  <c r="D725" i="46"/>
  <c r="R78" i="46" s="1"/>
  <c r="D701" i="46"/>
  <c r="R76" i="46" s="1"/>
  <c r="D660" i="46"/>
  <c r="M73" i="46" s="1"/>
  <c r="D652" i="46"/>
  <c r="Q72" i="46" s="1"/>
  <c r="D71" i="46"/>
  <c r="L24" i="46" s="1"/>
  <c r="D639" i="46"/>
  <c r="P71" i="46" s="1"/>
  <c r="D636" i="46"/>
  <c r="M71" i="46" s="1"/>
  <c r="D599" i="46"/>
  <c r="L68" i="46" s="1"/>
  <c r="D591" i="46"/>
  <c r="P67" i="46" s="1"/>
  <c r="D567" i="46"/>
  <c r="P65" i="46" s="1"/>
  <c r="D63" i="46"/>
  <c r="P23" i="46" s="1"/>
  <c r="D541" i="46"/>
  <c r="N63" i="46" s="1"/>
  <c r="D61" i="46"/>
  <c r="N23" i="46" s="1"/>
  <c r="D60" i="46"/>
  <c r="M23" i="46" s="1"/>
  <c r="D483" i="46"/>
  <c r="P58" i="46" s="1"/>
  <c r="D452" i="46"/>
  <c r="I56" i="46" s="1"/>
  <c r="D55" i="46"/>
  <c r="H23" i="46" s="1"/>
  <c r="D447" i="46"/>
  <c r="P55" i="46" s="1"/>
  <c r="D445" i="46"/>
  <c r="N55" i="46" s="1"/>
  <c r="D444" i="46"/>
  <c r="M55" i="46" s="1"/>
  <c r="D52" i="46"/>
  <c r="Q22" i="46" s="1"/>
  <c r="D404" i="46"/>
  <c r="I52" i="46" s="1"/>
  <c r="D399" i="46"/>
  <c r="P51" i="46" s="1"/>
  <c r="D380" i="46"/>
  <c r="I50" i="46" s="1"/>
  <c r="D351" i="46"/>
  <c r="P47" i="46" s="1"/>
  <c r="D44" i="46"/>
  <c r="I22" i="46" s="1"/>
  <c r="D8" i="133"/>
  <c r="I3" i="133" s="1"/>
  <c r="B1134" i="133"/>
  <c r="E1134" i="133" s="1"/>
  <c r="A1134" i="133"/>
  <c r="B1133" i="133"/>
  <c r="E1133" i="133" s="1"/>
  <c r="A1133" i="133"/>
  <c r="B1132" i="133"/>
  <c r="E1132" i="133" s="1"/>
  <c r="A1132" i="133"/>
  <c r="B1131" i="133"/>
  <c r="E1131" i="133" s="1"/>
  <c r="A1131" i="133"/>
  <c r="B1130" i="133"/>
  <c r="A1130" i="133"/>
  <c r="B1129" i="133"/>
  <c r="E1129" i="133" s="1"/>
  <c r="A1129" i="133"/>
  <c r="B1128" i="133"/>
  <c r="E1128" i="133" s="1"/>
  <c r="A1128" i="133"/>
  <c r="B1127" i="133"/>
  <c r="E1127" i="133" s="1"/>
  <c r="A1127" i="133"/>
  <c r="B1126" i="133"/>
  <c r="A1126" i="133"/>
  <c r="B1125" i="133"/>
  <c r="E1125" i="133" s="1"/>
  <c r="A1125" i="133"/>
  <c r="B1124" i="133"/>
  <c r="A1124" i="133"/>
  <c r="B1123" i="133"/>
  <c r="E1123" i="133" s="1"/>
  <c r="A1123" i="133"/>
  <c r="B1122" i="133"/>
  <c r="A1122" i="133"/>
  <c r="B1121" i="133"/>
  <c r="E1121" i="133" s="1"/>
  <c r="A1121" i="133"/>
  <c r="B1120" i="133"/>
  <c r="E1120" i="133" s="1"/>
  <c r="A1120" i="133"/>
  <c r="B1119" i="133"/>
  <c r="E1119" i="133" s="1"/>
  <c r="A1119" i="133"/>
  <c r="B1118" i="133"/>
  <c r="A1118" i="133"/>
  <c r="B1117" i="133"/>
  <c r="E1117" i="133" s="1"/>
  <c r="A1117" i="133"/>
  <c r="B1116" i="133"/>
  <c r="E1116" i="133" s="1"/>
  <c r="A1116" i="133"/>
  <c r="B1115" i="133"/>
  <c r="E1115" i="133" s="1"/>
  <c r="A1115" i="133"/>
  <c r="B1114" i="133"/>
  <c r="A1114" i="133"/>
  <c r="B1113" i="133"/>
  <c r="A1113" i="133"/>
  <c r="B1112" i="133"/>
  <c r="E1112" i="133" s="1"/>
  <c r="A1112" i="133"/>
  <c r="E1111" i="133"/>
  <c r="B1111" i="133"/>
  <c r="A1111" i="133"/>
  <c r="B1110" i="133"/>
  <c r="A1110" i="133"/>
  <c r="B1109" i="133"/>
  <c r="E1109" i="133" s="1"/>
  <c r="A1109" i="133"/>
  <c r="B1108" i="133"/>
  <c r="E1108" i="133" s="1"/>
  <c r="A1108" i="133"/>
  <c r="B1107" i="133"/>
  <c r="A1107" i="133"/>
  <c r="E1106" i="133"/>
  <c r="B1106" i="133"/>
  <c r="A1106" i="133"/>
  <c r="B1105" i="133"/>
  <c r="E1105" i="133" s="1"/>
  <c r="A1105" i="133"/>
  <c r="E1104" i="133"/>
  <c r="B1104" i="133"/>
  <c r="A1104" i="133"/>
  <c r="B1103" i="133"/>
  <c r="E1103" i="133" s="1"/>
  <c r="A1103" i="133"/>
  <c r="B1102" i="133"/>
  <c r="A1102" i="133"/>
  <c r="B1101" i="133"/>
  <c r="E1101" i="133" s="1"/>
  <c r="A1101" i="133"/>
  <c r="B1100" i="133"/>
  <c r="E1100" i="133" s="1"/>
  <c r="A1100" i="133"/>
  <c r="B1099" i="133"/>
  <c r="E1099" i="133" s="1"/>
  <c r="A1099" i="133"/>
  <c r="B1098" i="133"/>
  <c r="A1098" i="133"/>
  <c r="B1097" i="133"/>
  <c r="E1097" i="133" s="1"/>
  <c r="A1097" i="133"/>
  <c r="B1096" i="133"/>
  <c r="E1096" i="133" s="1"/>
  <c r="A1096" i="133"/>
  <c r="B1095" i="133"/>
  <c r="E1095" i="133" s="1"/>
  <c r="A1095" i="133"/>
  <c r="B1094" i="133"/>
  <c r="A1094" i="133"/>
  <c r="B1093" i="133"/>
  <c r="E1093" i="133" s="1"/>
  <c r="A1093" i="133"/>
  <c r="B1092" i="133"/>
  <c r="A1092" i="133"/>
  <c r="B1091" i="133"/>
  <c r="E1091" i="133" s="1"/>
  <c r="A1091" i="133"/>
  <c r="B1090" i="133"/>
  <c r="A1090" i="133"/>
  <c r="B1089" i="133"/>
  <c r="E1089" i="133" s="1"/>
  <c r="A1089" i="133"/>
  <c r="E1088" i="133"/>
  <c r="B1088" i="133"/>
  <c r="A1088" i="133"/>
  <c r="B1087" i="133"/>
  <c r="E1087" i="133" s="1"/>
  <c r="A1087" i="133"/>
  <c r="B1086" i="133"/>
  <c r="A1086" i="133"/>
  <c r="B1085" i="133"/>
  <c r="E1085" i="133" s="1"/>
  <c r="A1085" i="133"/>
  <c r="B1084" i="133"/>
  <c r="E1084" i="133" s="1"/>
  <c r="A1084" i="133"/>
  <c r="B1083" i="133"/>
  <c r="E1083" i="133" s="1"/>
  <c r="A1083" i="133"/>
  <c r="B1082" i="133"/>
  <c r="A1082" i="133"/>
  <c r="B1081" i="133"/>
  <c r="A1081" i="133"/>
  <c r="B1080" i="133"/>
  <c r="E1080" i="133" s="1"/>
  <c r="A1080" i="133"/>
  <c r="B1079" i="133"/>
  <c r="E1079" i="133" s="1"/>
  <c r="A1079" i="133"/>
  <c r="B1078" i="133"/>
  <c r="A1078" i="133"/>
  <c r="B1077" i="133"/>
  <c r="E1077" i="133" s="1"/>
  <c r="A1077" i="133"/>
  <c r="B1076" i="133"/>
  <c r="E1076" i="133" s="1"/>
  <c r="A1076" i="133"/>
  <c r="B1075" i="133"/>
  <c r="A1075" i="133"/>
  <c r="B1074" i="133"/>
  <c r="E1074" i="133" s="1"/>
  <c r="A1074" i="133"/>
  <c r="B1073" i="133"/>
  <c r="E1073" i="133" s="1"/>
  <c r="A1073" i="133"/>
  <c r="B1072" i="133"/>
  <c r="E1072" i="133" s="1"/>
  <c r="A1072" i="133"/>
  <c r="B1071" i="133"/>
  <c r="E1071" i="133" s="1"/>
  <c r="A1071" i="133"/>
  <c r="B1070" i="133"/>
  <c r="A1070" i="133"/>
  <c r="B1069" i="133"/>
  <c r="E1069" i="133" s="1"/>
  <c r="A1069" i="133"/>
  <c r="B1068" i="133"/>
  <c r="E1068" i="133" s="1"/>
  <c r="A1068" i="133"/>
  <c r="B1067" i="133"/>
  <c r="E1067" i="133" s="1"/>
  <c r="A1067" i="133"/>
  <c r="B1066" i="133"/>
  <c r="A1066" i="133"/>
  <c r="B1065" i="133"/>
  <c r="E1065" i="133" s="1"/>
  <c r="A1065" i="133"/>
  <c r="E1064" i="133"/>
  <c r="B1064" i="133"/>
  <c r="A1064" i="133"/>
  <c r="B1063" i="133"/>
  <c r="E1063" i="133" s="1"/>
  <c r="A1063" i="133"/>
  <c r="B1062" i="133"/>
  <c r="A1062" i="133"/>
  <c r="B1061" i="133"/>
  <c r="E1061" i="133" s="1"/>
  <c r="A1061" i="133"/>
  <c r="B1060" i="133"/>
  <c r="A1060" i="133"/>
  <c r="B1059" i="133"/>
  <c r="E1059" i="133" s="1"/>
  <c r="A1059" i="133"/>
  <c r="B1058" i="133"/>
  <c r="A1058" i="133"/>
  <c r="B1057" i="133"/>
  <c r="E1057" i="133" s="1"/>
  <c r="A1057" i="133"/>
  <c r="B1056" i="133"/>
  <c r="E1056" i="133" s="1"/>
  <c r="A1056" i="133"/>
  <c r="B1055" i="133"/>
  <c r="E1055" i="133" s="1"/>
  <c r="A1055" i="133"/>
  <c r="B1054" i="133"/>
  <c r="A1054" i="133"/>
  <c r="B1053" i="133"/>
  <c r="E1053" i="133" s="1"/>
  <c r="A1053" i="133"/>
  <c r="B1052" i="133"/>
  <c r="E1052" i="133" s="1"/>
  <c r="A1052" i="133"/>
  <c r="B1051" i="133"/>
  <c r="E1051" i="133" s="1"/>
  <c r="A1051" i="133"/>
  <c r="B1050" i="133"/>
  <c r="E1050" i="133" s="1"/>
  <c r="A1050" i="133"/>
  <c r="B1049" i="133"/>
  <c r="A1049" i="133"/>
  <c r="B1048" i="133"/>
  <c r="E1048" i="133" s="1"/>
  <c r="A1048" i="133"/>
  <c r="B1047" i="133"/>
  <c r="E1047" i="133" s="1"/>
  <c r="A1047" i="133"/>
  <c r="B1046" i="133"/>
  <c r="A1046" i="133"/>
  <c r="B1045" i="133"/>
  <c r="E1045" i="133" s="1"/>
  <c r="A1045" i="133"/>
  <c r="B1044" i="133"/>
  <c r="E1044" i="133" s="1"/>
  <c r="A1044" i="133"/>
  <c r="B1043" i="133"/>
  <c r="A1043" i="133"/>
  <c r="B1042" i="133"/>
  <c r="E1042" i="133" s="1"/>
  <c r="A1042" i="133"/>
  <c r="B1041" i="133"/>
  <c r="E1041" i="133" s="1"/>
  <c r="A1041" i="133"/>
  <c r="B1040" i="133"/>
  <c r="E1040" i="133" s="1"/>
  <c r="A1040" i="133"/>
  <c r="B1039" i="133"/>
  <c r="E1039" i="133" s="1"/>
  <c r="A1039" i="133"/>
  <c r="B1038" i="133"/>
  <c r="A1038" i="133"/>
  <c r="B1037" i="133"/>
  <c r="E1037" i="133" s="1"/>
  <c r="A1037" i="133"/>
  <c r="B1036" i="133"/>
  <c r="E1036" i="133" s="1"/>
  <c r="A1036" i="133"/>
  <c r="B1035" i="133"/>
  <c r="E1035" i="133" s="1"/>
  <c r="A1035" i="133"/>
  <c r="B1034" i="133"/>
  <c r="A1034" i="133"/>
  <c r="B1033" i="133"/>
  <c r="E1033" i="133" s="1"/>
  <c r="A1033" i="133"/>
  <c r="E1032" i="133"/>
  <c r="B1032" i="133"/>
  <c r="A1032" i="133"/>
  <c r="B1031" i="133"/>
  <c r="E1031" i="133" s="1"/>
  <c r="A1031" i="133"/>
  <c r="B1030" i="133"/>
  <c r="A1030" i="133"/>
  <c r="B1029" i="133"/>
  <c r="E1029" i="133" s="1"/>
  <c r="A1029" i="133"/>
  <c r="B1028" i="133"/>
  <c r="A1028" i="133"/>
  <c r="B1027" i="133"/>
  <c r="E1027" i="133" s="1"/>
  <c r="A1027" i="133"/>
  <c r="B1026" i="133"/>
  <c r="A1026" i="133"/>
  <c r="B1025" i="133"/>
  <c r="E1025" i="133" s="1"/>
  <c r="A1025" i="133"/>
  <c r="B1024" i="133"/>
  <c r="E1024" i="133" s="1"/>
  <c r="A1024" i="133"/>
  <c r="B1023" i="133"/>
  <c r="E1023" i="133" s="1"/>
  <c r="A1023" i="133"/>
  <c r="B1022" i="133"/>
  <c r="A1022" i="133"/>
  <c r="B1021" i="133"/>
  <c r="E1021" i="133" s="1"/>
  <c r="A1021" i="133"/>
  <c r="B1020" i="133"/>
  <c r="E1020" i="133" s="1"/>
  <c r="A1020" i="133"/>
  <c r="B1019" i="133"/>
  <c r="E1019" i="133" s="1"/>
  <c r="A1019" i="133"/>
  <c r="B1018" i="133"/>
  <c r="A1018" i="133"/>
  <c r="B1017" i="133"/>
  <c r="A1017" i="133"/>
  <c r="E1016" i="133"/>
  <c r="B1016" i="133"/>
  <c r="A1016" i="133"/>
  <c r="B1015" i="133"/>
  <c r="E1015" i="133" s="1"/>
  <c r="A1015" i="133"/>
  <c r="B1014" i="133"/>
  <c r="A1014" i="133"/>
  <c r="B1013" i="133"/>
  <c r="E1013" i="133" s="1"/>
  <c r="A1013" i="133"/>
  <c r="B1012" i="133"/>
  <c r="E1012" i="133" s="1"/>
  <c r="A1012" i="133"/>
  <c r="B1011" i="133"/>
  <c r="A1011" i="133"/>
  <c r="B1010" i="133"/>
  <c r="E1010" i="133" s="1"/>
  <c r="A1010" i="133"/>
  <c r="B1009" i="133"/>
  <c r="E1009" i="133" s="1"/>
  <c r="A1009" i="133"/>
  <c r="B1008" i="133"/>
  <c r="E1008" i="133" s="1"/>
  <c r="A1008" i="133"/>
  <c r="B1007" i="133"/>
  <c r="E1007" i="133" s="1"/>
  <c r="A1007" i="133"/>
  <c r="B1006" i="133"/>
  <c r="A1006" i="133"/>
  <c r="B1005" i="133"/>
  <c r="E1005" i="133" s="1"/>
  <c r="A1005" i="133"/>
  <c r="B1004" i="133"/>
  <c r="E1004" i="133" s="1"/>
  <c r="A1004" i="133"/>
  <c r="B1003" i="133"/>
  <c r="E1003" i="133" s="1"/>
  <c r="A1003" i="133"/>
  <c r="B1002" i="133"/>
  <c r="A1002" i="133"/>
  <c r="B1001" i="133"/>
  <c r="E1001" i="133" s="1"/>
  <c r="A1001" i="133"/>
  <c r="B1000" i="133"/>
  <c r="E1000" i="133" s="1"/>
  <c r="A1000" i="133"/>
  <c r="B999" i="133"/>
  <c r="E999" i="133" s="1"/>
  <c r="A999" i="133"/>
  <c r="B998" i="133"/>
  <c r="A998" i="133"/>
  <c r="B997" i="133"/>
  <c r="E997" i="133" s="1"/>
  <c r="A997" i="133"/>
  <c r="B996" i="133"/>
  <c r="A996" i="133"/>
  <c r="B995" i="133"/>
  <c r="E995" i="133" s="1"/>
  <c r="A995" i="133"/>
  <c r="B994" i="133"/>
  <c r="A994" i="133"/>
  <c r="B993" i="133"/>
  <c r="E993" i="133" s="1"/>
  <c r="A993" i="133"/>
  <c r="B992" i="133"/>
  <c r="E992" i="133" s="1"/>
  <c r="A992" i="133"/>
  <c r="B991" i="133"/>
  <c r="E991" i="133" s="1"/>
  <c r="A991" i="133"/>
  <c r="B990" i="133"/>
  <c r="A990" i="133"/>
  <c r="B989" i="133"/>
  <c r="E989" i="133" s="1"/>
  <c r="A989" i="133"/>
  <c r="B988" i="133"/>
  <c r="E988" i="133" s="1"/>
  <c r="A988" i="133"/>
  <c r="B987" i="133"/>
  <c r="E987" i="133" s="1"/>
  <c r="A987" i="133"/>
  <c r="B986" i="133"/>
  <c r="E986" i="133" s="1"/>
  <c r="A986" i="133"/>
  <c r="B985" i="133"/>
  <c r="A985" i="133"/>
  <c r="B984" i="133"/>
  <c r="E984" i="133" s="1"/>
  <c r="A984" i="133"/>
  <c r="B983" i="133"/>
  <c r="E983" i="133" s="1"/>
  <c r="A983" i="133"/>
  <c r="B982" i="133"/>
  <c r="A982" i="133"/>
  <c r="B981" i="133"/>
  <c r="E981" i="133" s="1"/>
  <c r="A981" i="133"/>
  <c r="B980" i="133"/>
  <c r="E980" i="133" s="1"/>
  <c r="A980" i="133"/>
  <c r="B979" i="133"/>
  <c r="A979" i="133"/>
  <c r="B978" i="133"/>
  <c r="E978" i="133" s="1"/>
  <c r="A978" i="133"/>
  <c r="B977" i="133"/>
  <c r="E977" i="133" s="1"/>
  <c r="A977" i="133"/>
  <c r="E976" i="133"/>
  <c r="B976" i="133"/>
  <c r="A976" i="133"/>
  <c r="B975" i="133"/>
  <c r="E975" i="133" s="1"/>
  <c r="A975" i="133"/>
  <c r="B974" i="133"/>
  <c r="A974" i="133"/>
  <c r="B973" i="133"/>
  <c r="E973" i="133" s="1"/>
  <c r="A973" i="133"/>
  <c r="B972" i="133"/>
  <c r="E972" i="133" s="1"/>
  <c r="A972" i="133"/>
  <c r="B971" i="133"/>
  <c r="E971" i="133" s="1"/>
  <c r="A971" i="133"/>
  <c r="B970" i="133"/>
  <c r="A970" i="133"/>
  <c r="B969" i="133"/>
  <c r="E969" i="133" s="1"/>
  <c r="A969" i="133"/>
  <c r="B968" i="133"/>
  <c r="E968" i="133" s="1"/>
  <c r="A968" i="133"/>
  <c r="B967" i="133"/>
  <c r="E967" i="133" s="1"/>
  <c r="A967" i="133"/>
  <c r="B966" i="133"/>
  <c r="A966" i="133"/>
  <c r="B965" i="133"/>
  <c r="E965" i="133" s="1"/>
  <c r="A965" i="133"/>
  <c r="B964" i="133"/>
  <c r="A964" i="133"/>
  <c r="B963" i="133"/>
  <c r="E963" i="133" s="1"/>
  <c r="A963" i="133"/>
  <c r="B962" i="133"/>
  <c r="A962" i="133"/>
  <c r="B961" i="133"/>
  <c r="E961" i="133" s="1"/>
  <c r="A961" i="133"/>
  <c r="B960" i="133"/>
  <c r="E960" i="133" s="1"/>
  <c r="A960" i="133"/>
  <c r="B959" i="133"/>
  <c r="E959" i="133" s="1"/>
  <c r="A959" i="133"/>
  <c r="B958" i="133"/>
  <c r="A958" i="133"/>
  <c r="B957" i="133"/>
  <c r="E957" i="133" s="1"/>
  <c r="A957" i="133"/>
  <c r="B956" i="133"/>
  <c r="E956" i="133" s="1"/>
  <c r="A956" i="133"/>
  <c r="B955" i="133"/>
  <c r="E955" i="133" s="1"/>
  <c r="A955" i="133"/>
  <c r="B954" i="133"/>
  <c r="A954" i="133"/>
  <c r="B953" i="133"/>
  <c r="A953" i="133"/>
  <c r="B952" i="133"/>
  <c r="E952" i="133" s="1"/>
  <c r="A952" i="133"/>
  <c r="B951" i="133"/>
  <c r="E951" i="133" s="1"/>
  <c r="A951" i="133"/>
  <c r="B950" i="133"/>
  <c r="A950" i="133"/>
  <c r="B949" i="133"/>
  <c r="E949" i="133" s="1"/>
  <c r="A949" i="133"/>
  <c r="E948" i="133"/>
  <c r="B948" i="133"/>
  <c r="A948" i="133"/>
  <c r="B947" i="133"/>
  <c r="A947" i="133"/>
  <c r="B946" i="133"/>
  <c r="E946" i="133" s="1"/>
  <c r="A946" i="133"/>
  <c r="B945" i="133"/>
  <c r="E945" i="133" s="1"/>
  <c r="A945" i="133"/>
  <c r="B944" i="133"/>
  <c r="E944" i="133" s="1"/>
  <c r="A944" i="133"/>
  <c r="B943" i="133"/>
  <c r="E943" i="133" s="1"/>
  <c r="A943" i="133"/>
  <c r="B942" i="133"/>
  <c r="A942" i="133"/>
  <c r="B941" i="133"/>
  <c r="E941" i="133" s="1"/>
  <c r="A941" i="133"/>
  <c r="B940" i="133"/>
  <c r="E940" i="133" s="1"/>
  <c r="A940" i="133"/>
  <c r="B939" i="133"/>
  <c r="E939" i="133" s="1"/>
  <c r="A939" i="133"/>
  <c r="B938" i="133"/>
  <c r="A938" i="133"/>
  <c r="E937" i="133"/>
  <c r="B937" i="133"/>
  <c r="A937" i="133"/>
  <c r="B936" i="133"/>
  <c r="E936" i="133" s="1"/>
  <c r="A936" i="133"/>
  <c r="B935" i="133"/>
  <c r="E935" i="133" s="1"/>
  <c r="A935" i="133"/>
  <c r="B934" i="133"/>
  <c r="A934" i="133"/>
  <c r="B933" i="133"/>
  <c r="E933" i="133" s="1"/>
  <c r="A933" i="133"/>
  <c r="B932" i="133"/>
  <c r="A932" i="133"/>
  <c r="B931" i="133"/>
  <c r="E931" i="133" s="1"/>
  <c r="A931" i="133"/>
  <c r="B930" i="133"/>
  <c r="A930" i="133"/>
  <c r="B929" i="133"/>
  <c r="E929" i="133" s="1"/>
  <c r="A929" i="133"/>
  <c r="B928" i="133"/>
  <c r="E928" i="133" s="1"/>
  <c r="A928" i="133"/>
  <c r="B927" i="133"/>
  <c r="E927" i="133" s="1"/>
  <c r="A927" i="133"/>
  <c r="B926" i="133"/>
  <c r="A926" i="133"/>
  <c r="B925" i="133"/>
  <c r="E925" i="133" s="1"/>
  <c r="A925" i="133"/>
  <c r="B924" i="133"/>
  <c r="E924" i="133" s="1"/>
  <c r="A924" i="133"/>
  <c r="B923" i="133"/>
  <c r="E923" i="133" s="1"/>
  <c r="A923" i="133"/>
  <c r="B922" i="133"/>
  <c r="E922" i="133" s="1"/>
  <c r="A922" i="133"/>
  <c r="B921" i="133"/>
  <c r="E921" i="133" s="1"/>
  <c r="A921" i="133"/>
  <c r="B920" i="133"/>
  <c r="E920" i="133" s="1"/>
  <c r="A920" i="133"/>
  <c r="B919" i="133"/>
  <c r="E919" i="133" s="1"/>
  <c r="A919" i="133"/>
  <c r="B918" i="133"/>
  <c r="A918" i="133"/>
  <c r="B917" i="133"/>
  <c r="E917" i="133" s="1"/>
  <c r="A917" i="133"/>
  <c r="B916" i="133"/>
  <c r="E916" i="133" s="1"/>
  <c r="A916" i="133"/>
  <c r="B915" i="133"/>
  <c r="E915" i="133" s="1"/>
  <c r="A915" i="133"/>
  <c r="B914" i="133"/>
  <c r="E914" i="133" s="1"/>
  <c r="A914" i="133"/>
  <c r="B913" i="133"/>
  <c r="E913" i="133" s="1"/>
  <c r="A913" i="133"/>
  <c r="B912" i="133"/>
  <c r="E912" i="133" s="1"/>
  <c r="A912" i="133"/>
  <c r="B911" i="133"/>
  <c r="E911" i="133" s="1"/>
  <c r="A911" i="133"/>
  <c r="B910" i="133"/>
  <c r="A910" i="133"/>
  <c r="B909" i="133"/>
  <c r="E909" i="133" s="1"/>
  <c r="A909" i="133"/>
  <c r="B908" i="133"/>
  <c r="E908" i="133" s="1"/>
  <c r="A908" i="133"/>
  <c r="B907" i="133"/>
  <c r="E907" i="133" s="1"/>
  <c r="A907" i="133"/>
  <c r="B906" i="133"/>
  <c r="E906" i="133" s="1"/>
  <c r="A906" i="133"/>
  <c r="B905" i="133"/>
  <c r="E905" i="133" s="1"/>
  <c r="A905" i="133"/>
  <c r="B904" i="133"/>
  <c r="E904" i="133" s="1"/>
  <c r="A904" i="133"/>
  <c r="B903" i="133"/>
  <c r="E903" i="133" s="1"/>
  <c r="A903" i="133"/>
  <c r="B902" i="133"/>
  <c r="A902" i="133"/>
  <c r="B901" i="133"/>
  <c r="E901" i="133" s="1"/>
  <c r="A901" i="133"/>
  <c r="B900" i="133"/>
  <c r="A900" i="133"/>
  <c r="B899" i="133"/>
  <c r="E899" i="133" s="1"/>
  <c r="A899" i="133"/>
  <c r="B898" i="133"/>
  <c r="E898" i="133" s="1"/>
  <c r="A898" i="133"/>
  <c r="B897" i="133"/>
  <c r="E897" i="133" s="1"/>
  <c r="A897" i="133"/>
  <c r="B896" i="133"/>
  <c r="E896" i="133" s="1"/>
  <c r="A896" i="133"/>
  <c r="B895" i="133"/>
  <c r="E895" i="133" s="1"/>
  <c r="A895" i="133"/>
  <c r="B894" i="133"/>
  <c r="A894" i="133"/>
  <c r="B893" i="133"/>
  <c r="E893" i="133" s="1"/>
  <c r="A893" i="133"/>
  <c r="B892" i="133"/>
  <c r="E892" i="133" s="1"/>
  <c r="A892" i="133"/>
  <c r="B891" i="133"/>
  <c r="A891" i="133"/>
  <c r="B890" i="133"/>
  <c r="E890" i="133" s="1"/>
  <c r="A890" i="133"/>
  <c r="B889" i="133"/>
  <c r="A889" i="133"/>
  <c r="B888" i="133"/>
  <c r="E888" i="133" s="1"/>
  <c r="A888" i="133"/>
  <c r="B887" i="133"/>
  <c r="E887" i="133" s="1"/>
  <c r="A887" i="133"/>
  <c r="B886" i="133"/>
  <c r="A886" i="133"/>
  <c r="E885" i="133"/>
  <c r="B885" i="133"/>
  <c r="A885" i="133"/>
  <c r="B884" i="133"/>
  <c r="E884" i="133" s="1"/>
  <c r="A884" i="133"/>
  <c r="B883" i="133"/>
  <c r="E883" i="133" s="1"/>
  <c r="A883" i="133"/>
  <c r="B882" i="133"/>
  <c r="E882" i="133" s="1"/>
  <c r="A882" i="133"/>
  <c r="B881" i="133"/>
  <c r="E881" i="133" s="1"/>
  <c r="A881" i="133"/>
  <c r="B880" i="133"/>
  <c r="E880" i="133" s="1"/>
  <c r="A880" i="133"/>
  <c r="B879" i="133"/>
  <c r="E879" i="133" s="1"/>
  <c r="A879" i="133"/>
  <c r="B878" i="133"/>
  <c r="A878" i="133"/>
  <c r="B877" i="133"/>
  <c r="E877" i="133" s="1"/>
  <c r="A877" i="133"/>
  <c r="B876" i="133"/>
  <c r="E876" i="133" s="1"/>
  <c r="A876" i="133"/>
  <c r="B875" i="133"/>
  <c r="E875" i="133" s="1"/>
  <c r="A875" i="133"/>
  <c r="B874" i="133"/>
  <c r="E874" i="133" s="1"/>
  <c r="A874" i="133"/>
  <c r="B873" i="133"/>
  <c r="E873" i="133" s="1"/>
  <c r="A873" i="133"/>
  <c r="E872" i="133"/>
  <c r="B872" i="133"/>
  <c r="A872" i="133"/>
  <c r="B871" i="133"/>
  <c r="E871" i="133" s="1"/>
  <c r="A871" i="133"/>
  <c r="B870" i="133"/>
  <c r="A870" i="133"/>
  <c r="E869" i="133"/>
  <c r="B869" i="133"/>
  <c r="A869" i="133"/>
  <c r="B868" i="133"/>
  <c r="E868" i="133" s="1"/>
  <c r="A868" i="133"/>
  <c r="B867" i="133"/>
  <c r="E867" i="133" s="1"/>
  <c r="A867" i="133"/>
  <c r="B866" i="133"/>
  <c r="E866" i="133" s="1"/>
  <c r="A866" i="133"/>
  <c r="B865" i="133"/>
  <c r="E865" i="133" s="1"/>
  <c r="A865" i="133"/>
  <c r="B864" i="133"/>
  <c r="E864" i="133" s="1"/>
  <c r="A864" i="133"/>
  <c r="B863" i="133"/>
  <c r="E863" i="133" s="1"/>
  <c r="A863" i="133"/>
  <c r="B862" i="133"/>
  <c r="A862" i="133"/>
  <c r="B861" i="133"/>
  <c r="E861" i="133" s="1"/>
  <c r="A861" i="133"/>
  <c r="B860" i="133"/>
  <c r="E860" i="133" s="1"/>
  <c r="A860" i="133"/>
  <c r="B859" i="133"/>
  <c r="E859" i="133" s="1"/>
  <c r="A859" i="133"/>
  <c r="B858" i="133"/>
  <c r="E858" i="133" s="1"/>
  <c r="A858" i="133"/>
  <c r="B857" i="133"/>
  <c r="A857" i="133"/>
  <c r="B856" i="133"/>
  <c r="E856" i="133" s="1"/>
  <c r="A856" i="133"/>
  <c r="B855" i="133"/>
  <c r="E855" i="133" s="1"/>
  <c r="A855" i="133"/>
  <c r="B854" i="133"/>
  <c r="A854" i="133"/>
  <c r="B853" i="133"/>
  <c r="E853" i="133" s="1"/>
  <c r="A853" i="133"/>
  <c r="B852" i="133"/>
  <c r="A852" i="133"/>
  <c r="B851" i="133"/>
  <c r="E851" i="133" s="1"/>
  <c r="A851" i="133"/>
  <c r="B850" i="133"/>
  <c r="A850" i="133"/>
  <c r="E849" i="133"/>
  <c r="B849" i="133"/>
  <c r="A849" i="133"/>
  <c r="B848" i="133"/>
  <c r="E848" i="133" s="1"/>
  <c r="A848" i="133"/>
  <c r="B847" i="133"/>
  <c r="E847" i="133" s="1"/>
  <c r="A847" i="133"/>
  <c r="B846" i="133"/>
  <c r="A846" i="133"/>
  <c r="B845" i="133"/>
  <c r="E845" i="133" s="1"/>
  <c r="A845" i="133"/>
  <c r="B844" i="133"/>
  <c r="E844" i="133" s="1"/>
  <c r="A844" i="133"/>
  <c r="B843" i="133"/>
  <c r="E843" i="133" s="1"/>
  <c r="A843" i="133"/>
  <c r="B842" i="133"/>
  <c r="E842" i="133" s="1"/>
  <c r="A842" i="133"/>
  <c r="B841" i="133"/>
  <c r="A841" i="133"/>
  <c r="B840" i="133"/>
  <c r="E840" i="133" s="1"/>
  <c r="A840" i="133"/>
  <c r="B839" i="133"/>
  <c r="E839" i="133" s="1"/>
  <c r="A839" i="133"/>
  <c r="B838" i="133"/>
  <c r="A838" i="133"/>
  <c r="E837" i="133"/>
  <c r="B837" i="133"/>
  <c r="A837" i="133"/>
  <c r="B836" i="133"/>
  <c r="E836" i="133" s="1"/>
  <c r="A836" i="133"/>
  <c r="B835" i="133"/>
  <c r="E835" i="133" s="1"/>
  <c r="A835" i="133"/>
  <c r="B834" i="133"/>
  <c r="E834" i="133" s="1"/>
  <c r="A834" i="133"/>
  <c r="B833" i="133"/>
  <c r="E833" i="133" s="1"/>
  <c r="A833" i="133"/>
  <c r="B832" i="133"/>
  <c r="E832" i="133" s="1"/>
  <c r="A832" i="133"/>
  <c r="E831" i="133"/>
  <c r="B831" i="133"/>
  <c r="A831" i="133"/>
  <c r="B830" i="133"/>
  <c r="A830" i="133"/>
  <c r="B829" i="133"/>
  <c r="E829" i="133" s="1"/>
  <c r="A829" i="133"/>
  <c r="E828" i="133"/>
  <c r="B828" i="133"/>
  <c r="A828" i="133"/>
  <c r="B827" i="133"/>
  <c r="E827" i="133" s="1"/>
  <c r="A827" i="133"/>
  <c r="B826" i="133"/>
  <c r="E826" i="133" s="1"/>
  <c r="A826" i="133"/>
  <c r="B825" i="133"/>
  <c r="E825" i="133" s="1"/>
  <c r="A825" i="133"/>
  <c r="E824" i="133"/>
  <c r="B824" i="133"/>
  <c r="A824" i="133"/>
  <c r="B823" i="133"/>
  <c r="E823" i="133" s="1"/>
  <c r="A823" i="133"/>
  <c r="B822" i="133"/>
  <c r="A822" i="133"/>
  <c r="B821" i="133"/>
  <c r="E821" i="133" s="1"/>
  <c r="A821" i="133"/>
  <c r="B820" i="133"/>
  <c r="E820" i="133" s="1"/>
  <c r="A820" i="133"/>
  <c r="B819" i="133"/>
  <c r="E819" i="133" s="1"/>
  <c r="A819" i="133"/>
  <c r="B818" i="133"/>
  <c r="E818" i="133" s="1"/>
  <c r="A818" i="133"/>
  <c r="B817" i="133"/>
  <c r="E817" i="133" s="1"/>
  <c r="A817" i="133"/>
  <c r="B816" i="133"/>
  <c r="E816" i="133" s="1"/>
  <c r="A816" i="133"/>
  <c r="B815" i="133"/>
  <c r="A815" i="133"/>
  <c r="B814" i="133"/>
  <c r="A814" i="133"/>
  <c r="B813" i="133"/>
  <c r="E813" i="133" s="1"/>
  <c r="A813" i="133"/>
  <c r="B812" i="133"/>
  <c r="E812" i="133" s="1"/>
  <c r="A812" i="133"/>
  <c r="B811" i="133"/>
  <c r="A811" i="133"/>
  <c r="B810" i="133"/>
  <c r="E810" i="133" s="1"/>
  <c r="A810" i="133"/>
  <c r="B809" i="133"/>
  <c r="A809" i="133"/>
  <c r="B808" i="133"/>
  <c r="E808" i="133" s="1"/>
  <c r="A808" i="133"/>
  <c r="E807" i="133"/>
  <c r="B807" i="133"/>
  <c r="A807" i="133"/>
  <c r="B806" i="133"/>
  <c r="A806" i="133"/>
  <c r="B805" i="133"/>
  <c r="E805" i="133" s="1"/>
  <c r="A805" i="133"/>
  <c r="B804" i="133"/>
  <c r="E804" i="133" s="1"/>
  <c r="A804" i="133"/>
  <c r="B803" i="133"/>
  <c r="E803" i="133" s="1"/>
  <c r="A803" i="133"/>
  <c r="B802" i="133"/>
  <c r="A802" i="133"/>
  <c r="B801" i="133"/>
  <c r="E801" i="133" s="1"/>
  <c r="A801" i="133"/>
  <c r="B800" i="133"/>
  <c r="E800" i="133" s="1"/>
  <c r="A800" i="133"/>
  <c r="B799" i="133"/>
  <c r="A799" i="133"/>
  <c r="B798" i="133"/>
  <c r="A798" i="133"/>
  <c r="B797" i="133"/>
  <c r="A797" i="133"/>
  <c r="B796" i="133"/>
  <c r="E796" i="133" s="1"/>
  <c r="A796" i="133"/>
  <c r="E795" i="133"/>
  <c r="B795" i="133"/>
  <c r="A795" i="133"/>
  <c r="B794" i="133"/>
  <c r="A794" i="133"/>
  <c r="B793" i="133"/>
  <c r="E793" i="133" s="1"/>
  <c r="A793" i="133"/>
  <c r="B792" i="133"/>
  <c r="A792" i="133"/>
  <c r="B791" i="133"/>
  <c r="E791" i="133" s="1"/>
  <c r="A791" i="133"/>
  <c r="B790" i="133"/>
  <c r="A790" i="133"/>
  <c r="B789" i="133"/>
  <c r="A789" i="133"/>
  <c r="B788" i="133"/>
  <c r="E788" i="133" s="1"/>
  <c r="A788" i="133"/>
  <c r="B787" i="133"/>
  <c r="E787" i="133" s="1"/>
  <c r="A787" i="133"/>
  <c r="B786" i="133"/>
  <c r="A786" i="133"/>
  <c r="B785" i="133"/>
  <c r="E785" i="133" s="1"/>
  <c r="A785" i="133"/>
  <c r="B784" i="133"/>
  <c r="A784" i="133"/>
  <c r="B783" i="133"/>
  <c r="E783" i="133" s="1"/>
  <c r="A783" i="133"/>
  <c r="B782" i="133"/>
  <c r="E782" i="133" s="1"/>
  <c r="A782" i="133"/>
  <c r="B781" i="133"/>
  <c r="A781" i="133"/>
  <c r="B780" i="133"/>
  <c r="E780" i="133" s="1"/>
  <c r="A780" i="133"/>
  <c r="B779" i="133"/>
  <c r="E779" i="133" s="1"/>
  <c r="A779" i="133"/>
  <c r="B778" i="133"/>
  <c r="A778" i="133"/>
  <c r="B777" i="133"/>
  <c r="E777" i="133" s="1"/>
  <c r="A777" i="133"/>
  <c r="B776" i="133"/>
  <c r="E776" i="133" s="1"/>
  <c r="A776" i="133"/>
  <c r="B775" i="133"/>
  <c r="E775" i="133" s="1"/>
  <c r="A775" i="133"/>
  <c r="B774" i="133"/>
  <c r="A774" i="133"/>
  <c r="B773" i="133"/>
  <c r="A773" i="133"/>
  <c r="B772" i="133"/>
  <c r="E772" i="133" s="1"/>
  <c r="A772" i="133"/>
  <c r="B771" i="133"/>
  <c r="E771" i="133" s="1"/>
  <c r="A771" i="133"/>
  <c r="B770" i="133"/>
  <c r="A770" i="133"/>
  <c r="E769" i="133"/>
  <c r="B769" i="133"/>
  <c r="A769" i="133"/>
  <c r="B768" i="133"/>
  <c r="A768" i="133"/>
  <c r="B767" i="133"/>
  <c r="E767" i="133" s="1"/>
  <c r="A767" i="133"/>
  <c r="B766" i="133"/>
  <c r="E766" i="133" s="1"/>
  <c r="A766" i="133"/>
  <c r="B765" i="133"/>
  <c r="A765" i="133"/>
  <c r="B764" i="133"/>
  <c r="E764" i="133" s="1"/>
  <c r="A764" i="133"/>
  <c r="B763" i="133"/>
  <c r="E763" i="133" s="1"/>
  <c r="A763" i="133"/>
  <c r="B762" i="133"/>
  <c r="A762" i="133"/>
  <c r="B761" i="133"/>
  <c r="E761" i="133" s="1"/>
  <c r="A761" i="133"/>
  <c r="B760" i="133"/>
  <c r="E760" i="133" s="1"/>
  <c r="A760" i="133"/>
  <c r="B759" i="133"/>
  <c r="E759" i="133" s="1"/>
  <c r="A759" i="133"/>
  <c r="B758" i="133"/>
  <c r="E758" i="133" s="1"/>
  <c r="A758" i="133"/>
  <c r="B757" i="133"/>
  <c r="A757" i="133"/>
  <c r="E756" i="133"/>
  <c r="B756" i="133"/>
  <c r="A756" i="133"/>
  <c r="B755" i="133"/>
  <c r="A755" i="133"/>
  <c r="B754" i="133"/>
  <c r="A754" i="133"/>
  <c r="B753" i="133"/>
  <c r="E753" i="133" s="1"/>
  <c r="A753" i="133"/>
  <c r="B752" i="133"/>
  <c r="E752" i="133" s="1"/>
  <c r="A752" i="133"/>
  <c r="B751" i="133"/>
  <c r="E751" i="133" s="1"/>
  <c r="A751" i="133"/>
  <c r="B750" i="133"/>
  <c r="A750" i="133"/>
  <c r="B749" i="133"/>
  <c r="A749" i="133"/>
  <c r="B748" i="133"/>
  <c r="E748" i="133" s="1"/>
  <c r="A748" i="133"/>
  <c r="B747" i="133"/>
  <c r="E747" i="133" s="1"/>
  <c r="A747" i="133"/>
  <c r="B746" i="133"/>
  <c r="A746" i="133"/>
  <c r="B745" i="133"/>
  <c r="E745" i="133" s="1"/>
  <c r="A745" i="133"/>
  <c r="B744" i="133"/>
  <c r="E744" i="133" s="1"/>
  <c r="A744" i="133"/>
  <c r="B743" i="133"/>
  <c r="E743" i="133" s="1"/>
  <c r="A743" i="133"/>
  <c r="B742" i="133"/>
  <c r="E742" i="133" s="1"/>
  <c r="A742" i="133"/>
  <c r="B741" i="133"/>
  <c r="A741" i="133"/>
  <c r="B740" i="133"/>
  <c r="E740" i="133" s="1"/>
  <c r="A740" i="133"/>
  <c r="B739" i="133"/>
  <c r="A739" i="133"/>
  <c r="B738" i="133"/>
  <c r="A738" i="133"/>
  <c r="E737" i="133"/>
  <c r="B737" i="133"/>
  <c r="A737" i="133"/>
  <c r="B736" i="133"/>
  <c r="A736" i="133"/>
  <c r="B735" i="133"/>
  <c r="E735" i="133" s="1"/>
  <c r="A735" i="133"/>
  <c r="B734" i="133"/>
  <c r="E734" i="133" s="1"/>
  <c r="A734" i="133"/>
  <c r="B733" i="133"/>
  <c r="A733" i="133"/>
  <c r="B732" i="133"/>
  <c r="E732" i="133" s="1"/>
  <c r="A732" i="133"/>
  <c r="B731" i="133"/>
  <c r="E731" i="133" s="1"/>
  <c r="A731" i="133"/>
  <c r="B730" i="133"/>
  <c r="A730" i="133"/>
  <c r="B729" i="133"/>
  <c r="E729" i="133" s="1"/>
  <c r="A729" i="133"/>
  <c r="B728" i="133"/>
  <c r="A728" i="133"/>
  <c r="E727" i="133"/>
  <c r="B727" i="133"/>
  <c r="A727" i="133"/>
  <c r="B726" i="133"/>
  <c r="E726" i="133" s="1"/>
  <c r="A726" i="133"/>
  <c r="B725" i="133"/>
  <c r="A725" i="133"/>
  <c r="B724" i="133"/>
  <c r="E724" i="133" s="1"/>
  <c r="A724" i="133"/>
  <c r="B723" i="133"/>
  <c r="E723" i="133" s="1"/>
  <c r="A723" i="133"/>
  <c r="B722" i="133"/>
  <c r="A722" i="133"/>
  <c r="B721" i="133"/>
  <c r="E721" i="133" s="1"/>
  <c r="A721" i="133"/>
  <c r="B720" i="133"/>
  <c r="E720" i="133" s="1"/>
  <c r="A720" i="133"/>
  <c r="B719" i="133"/>
  <c r="E719" i="133" s="1"/>
  <c r="A719" i="133"/>
  <c r="B718" i="133"/>
  <c r="E718" i="133" s="1"/>
  <c r="A718" i="133"/>
  <c r="B717" i="133"/>
  <c r="A717" i="133"/>
  <c r="E716" i="133"/>
  <c r="B716" i="133"/>
  <c r="A716" i="133"/>
  <c r="B715" i="133"/>
  <c r="E715" i="133" s="1"/>
  <c r="A715" i="133"/>
  <c r="B714" i="133"/>
  <c r="A714" i="133"/>
  <c r="B713" i="133"/>
  <c r="E713" i="133" s="1"/>
  <c r="A713" i="133"/>
  <c r="B712" i="133"/>
  <c r="E712" i="133" s="1"/>
  <c r="A712" i="133"/>
  <c r="B711" i="133"/>
  <c r="E711" i="133" s="1"/>
  <c r="A711" i="133"/>
  <c r="B710" i="133"/>
  <c r="E710" i="133" s="1"/>
  <c r="A710" i="133"/>
  <c r="B709" i="133"/>
  <c r="A709" i="133"/>
  <c r="B708" i="133"/>
  <c r="E708" i="133" s="1"/>
  <c r="A708" i="133"/>
  <c r="B707" i="133"/>
  <c r="E707" i="133" s="1"/>
  <c r="A707" i="133"/>
  <c r="B706" i="133"/>
  <c r="A706" i="133"/>
  <c r="B705" i="133"/>
  <c r="E705" i="133" s="1"/>
  <c r="A705" i="133"/>
  <c r="B704" i="133"/>
  <c r="A704" i="133"/>
  <c r="B703" i="133"/>
  <c r="E703" i="133" s="1"/>
  <c r="A703" i="133"/>
  <c r="B702" i="133"/>
  <c r="A702" i="133"/>
  <c r="B701" i="133"/>
  <c r="A701" i="133"/>
  <c r="B700" i="133"/>
  <c r="E700" i="133" s="1"/>
  <c r="A700" i="133"/>
  <c r="B699" i="133"/>
  <c r="E699" i="133" s="1"/>
  <c r="A699" i="133"/>
  <c r="B698" i="133"/>
  <c r="A698" i="133"/>
  <c r="B697" i="133"/>
  <c r="E697" i="133" s="1"/>
  <c r="A697" i="133"/>
  <c r="B696" i="133"/>
  <c r="E696" i="133" s="1"/>
  <c r="A696" i="133"/>
  <c r="B695" i="133"/>
  <c r="E695" i="133" s="1"/>
  <c r="A695" i="133"/>
  <c r="B694" i="133"/>
  <c r="E694" i="133" s="1"/>
  <c r="A694" i="133"/>
  <c r="B693" i="133"/>
  <c r="A693" i="133"/>
  <c r="E692" i="133"/>
  <c r="B692" i="133"/>
  <c r="A692" i="133"/>
  <c r="B691" i="133"/>
  <c r="E691" i="133" s="1"/>
  <c r="A691" i="133"/>
  <c r="B690" i="133"/>
  <c r="A690" i="133"/>
  <c r="B689" i="133"/>
  <c r="E689" i="133" s="1"/>
  <c r="A689" i="133"/>
  <c r="B688" i="133"/>
  <c r="E688" i="133" s="1"/>
  <c r="A688" i="133"/>
  <c r="B687" i="133"/>
  <c r="E687" i="133" s="1"/>
  <c r="A687" i="133"/>
  <c r="B686" i="133"/>
  <c r="A686" i="133"/>
  <c r="B685" i="133"/>
  <c r="A685" i="133"/>
  <c r="B684" i="133"/>
  <c r="E684" i="133" s="1"/>
  <c r="A684" i="133"/>
  <c r="B683" i="133"/>
  <c r="E683" i="133" s="1"/>
  <c r="A683" i="133"/>
  <c r="B682" i="133"/>
  <c r="A682" i="133"/>
  <c r="B681" i="133"/>
  <c r="E681" i="133" s="1"/>
  <c r="A681" i="133"/>
  <c r="B680" i="133"/>
  <c r="E680" i="133" s="1"/>
  <c r="A680" i="133"/>
  <c r="E679" i="133"/>
  <c r="B679" i="133"/>
  <c r="A679" i="133"/>
  <c r="B678" i="133"/>
  <c r="E678" i="133" s="1"/>
  <c r="A678" i="133"/>
  <c r="B677" i="133"/>
  <c r="A677" i="133"/>
  <c r="B676" i="133"/>
  <c r="E676" i="133" s="1"/>
  <c r="A676" i="133"/>
  <c r="B675" i="133"/>
  <c r="A675" i="133"/>
  <c r="B674" i="133"/>
  <c r="A674" i="133"/>
  <c r="B673" i="133"/>
  <c r="E673" i="133" s="1"/>
  <c r="A673" i="133"/>
  <c r="B672" i="133"/>
  <c r="E672" i="133" s="1"/>
  <c r="A672" i="133"/>
  <c r="B671" i="133"/>
  <c r="E671" i="133" s="1"/>
  <c r="A671" i="133"/>
  <c r="B670" i="133"/>
  <c r="E670" i="133" s="1"/>
  <c r="A670" i="133"/>
  <c r="B669" i="133"/>
  <c r="A669" i="133"/>
  <c r="B668" i="133"/>
  <c r="E668" i="133" s="1"/>
  <c r="A668" i="133"/>
  <c r="E667" i="133"/>
  <c r="B667" i="133"/>
  <c r="A667" i="133"/>
  <c r="B666" i="133"/>
  <c r="A666" i="133"/>
  <c r="B665" i="133"/>
  <c r="E665" i="133" s="1"/>
  <c r="A665" i="133"/>
  <c r="B664" i="133"/>
  <c r="A664" i="133"/>
  <c r="B663" i="133"/>
  <c r="E663" i="133" s="1"/>
  <c r="A663" i="133"/>
  <c r="B662" i="133"/>
  <c r="E662" i="133" s="1"/>
  <c r="A662" i="133"/>
  <c r="B661" i="133"/>
  <c r="E661" i="133" s="1"/>
  <c r="A661" i="133"/>
  <c r="E660" i="133"/>
  <c r="B660" i="133"/>
  <c r="A660" i="133"/>
  <c r="B659" i="133"/>
  <c r="A659" i="133"/>
  <c r="B658" i="133"/>
  <c r="E658" i="133" s="1"/>
  <c r="A658" i="133"/>
  <c r="B657" i="133"/>
  <c r="E657" i="133" s="1"/>
  <c r="A657" i="133"/>
  <c r="B656" i="133"/>
  <c r="E656" i="133" s="1"/>
  <c r="A656" i="133"/>
  <c r="B655" i="133"/>
  <c r="E655" i="133" s="1"/>
  <c r="A655" i="133"/>
  <c r="B654" i="133"/>
  <c r="E654" i="133" s="1"/>
  <c r="A654" i="133"/>
  <c r="B653" i="133"/>
  <c r="A653" i="133"/>
  <c r="B652" i="133"/>
  <c r="A652" i="133"/>
  <c r="B651" i="133"/>
  <c r="A651" i="133"/>
  <c r="B650" i="133"/>
  <c r="A650" i="133"/>
  <c r="E649" i="133"/>
  <c r="B649" i="133"/>
  <c r="A649" i="133"/>
  <c r="B648" i="133"/>
  <c r="E648" i="133" s="1"/>
  <c r="A648" i="133"/>
  <c r="B647" i="133"/>
  <c r="E647" i="133" s="1"/>
  <c r="A647" i="133"/>
  <c r="B646" i="133"/>
  <c r="E646" i="133" s="1"/>
  <c r="A646" i="133"/>
  <c r="B645" i="133"/>
  <c r="A645" i="133"/>
  <c r="B644" i="133"/>
  <c r="E644" i="133" s="1"/>
  <c r="A644" i="133"/>
  <c r="B643" i="133"/>
  <c r="E643" i="133" s="1"/>
  <c r="A643" i="133"/>
  <c r="B642" i="133"/>
  <c r="A642" i="133"/>
  <c r="B641" i="133"/>
  <c r="E641" i="133" s="1"/>
  <c r="A641" i="133"/>
  <c r="E640" i="133"/>
  <c r="B640" i="133"/>
  <c r="A640" i="133"/>
  <c r="B639" i="133"/>
  <c r="E639" i="133" s="1"/>
  <c r="A639" i="133"/>
  <c r="B638" i="133"/>
  <c r="A638" i="133"/>
  <c r="B637" i="133"/>
  <c r="E637" i="133" s="1"/>
  <c r="A637" i="133"/>
  <c r="B636" i="133"/>
  <c r="E636" i="133" s="1"/>
  <c r="A636" i="133"/>
  <c r="B635" i="133"/>
  <c r="E635" i="133" s="1"/>
  <c r="A635" i="133"/>
  <c r="B634" i="133"/>
  <c r="E634" i="133" s="1"/>
  <c r="A634" i="133"/>
  <c r="B633" i="133"/>
  <c r="E633" i="133" s="1"/>
  <c r="A633" i="133"/>
  <c r="B632" i="133"/>
  <c r="E632" i="133" s="1"/>
  <c r="A632" i="133"/>
  <c r="B631" i="133"/>
  <c r="E631" i="133" s="1"/>
  <c r="A631" i="133"/>
  <c r="B630" i="133"/>
  <c r="E630" i="133" s="1"/>
  <c r="A630" i="133"/>
  <c r="B629" i="133"/>
  <c r="E629" i="133" s="1"/>
  <c r="A629" i="133"/>
  <c r="B628" i="133"/>
  <c r="E628" i="133" s="1"/>
  <c r="A628" i="133"/>
  <c r="E627" i="133"/>
  <c r="B627" i="133"/>
  <c r="A627" i="133"/>
  <c r="B626" i="133"/>
  <c r="A626" i="133"/>
  <c r="B625" i="133"/>
  <c r="E625" i="133" s="1"/>
  <c r="A625" i="133"/>
  <c r="B624" i="133"/>
  <c r="A624" i="133"/>
  <c r="B623" i="133"/>
  <c r="E623" i="133" s="1"/>
  <c r="A623" i="133"/>
  <c r="E622" i="133"/>
  <c r="B622" i="133"/>
  <c r="A622" i="133"/>
  <c r="B621" i="133"/>
  <c r="A621" i="133"/>
  <c r="B620" i="133"/>
  <c r="A620" i="133"/>
  <c r="B619" i="133"/>
  <c r="A619" i="133"/>
  <c r="B618" i="133"/>
  <c r="E618" i="133" s="1"/>
  <c r="A618" i="133"/>
  <c r="B617" i="133"/>
  <c r="E617" i="133" s="1"/>
  <c r="A617" i="133"/>
  <c r="B616" i="133"/>
  <c r="A616" i="133"/>
  <c r="B615" i="133"/>
  <c r="E615" i="133" s="1"/>
  <c r="A615" i="133"/>
  <c r="B614" i="133"/>
  <c r="A614" i="133"/>
  <c r="B613" i="133"/>
  <c r="E613" i="133" s="1"/>
  <c r="A613" i="133"/>
  <c r="E612" i="133"/>
  <c r="B612" i="133"/>
  <c r="A612" i="133"/>
  <c r="B611" i="133"/>
  <c r="E611" i="133" s="1"/>
  <c r="A611" i="133"/>
  <c r="B610" i="133"/>
  <c r="E610" i="133" s="1"/>
  <c r="A610" i="133"/>
  <c r="B609" i="133"/>
  <c r="E609" i="133" s="1"/>
  <c r="A609" i="133"/>
  <c r="B608" i="133"/>
  <c r="E608" i="133" s="1"/>
  <c r="A608" i="133"/>
  <c r="B607" i="133"/>
  <c r="E607" i="133" s="1"/>
  <c r="A607" i="133"/>
  <c r="B606" i="133"/>
  <c r="A606" i="133"/>
  <c r="B605" i="133"/>
  <c r="E605" i="133" s="1"/>
  <c r="A605" i="133"/>
  <c r="B604" i="133"/>
  <c r="E604" i="133" s="1"/>
  <c r="A604" i="133"/>
  <c r="B603" i="133"/>
  <c r="A603" i="133"/>
  <c r="B602" i="133"/>
  <c r="E602" i="133" s="1"/>
  <c r="A602" i="133"/>
  <c r="B601" i="133"/>
  <c r="A601" i="133"/>
  <c r="B600" i="133"/>
  <c r="E600" i="133" s="1"/>
  <c r="A600" i="133"/>
  <c r="B599" i="133"/>
  <c r="E599" i="133" s="1"/>
  <c r="A599" i="133"/>
  <c r="B598" i="133"/>
  <c r="A598" i="133"/>
  <c r="B597" i="133"/>
  <c r="E597" i="133" s="1"/>
  <c r="A597" i="133"/>
  <c r="B596" i="133"/>
  <c r="E596" i="133" s="1"/>
  <c r="A596" i="133"/>
  <c r="B595" i="133"/>
  <c r="E595" i="133" s="1"/>
  <c r="A595" i="133"/>
  <c r="B594" i="133"/>
  <c r="E594" i="133" s="1"/>
  <c r="A594" i="133"/>
  <c r="B593" i="133"/>
  <c r="E593" i="133" s="1"/>
  <c r="A593" i="133"/>
  <c r="B592" i="133"/>
  <c r="E592" i="133" s="1"/>
  <c r="A592" i="133"/>
  <c r="E591" i="133"/>
  <c r="B591" i="133"/>
  <c r="A591" i="133"/>
  <c r="B590" i="133"/>
  <c r="A590" i="133"/>
  <c r="B589" i="133"/>
  <c r="E589" i="133" s="1"/>
  <c r="A589" i="133"/>
  <c r="B588" i="133"/>
  <c r="A588" i="133"/>
  <c r="B587" i="133"/>
  <c r="E587" i="133" s="1"/>
  <c r="A587" i="133"/>
  <c r="B586" i="133"/>
  <c r="E586" i="133" s="1"/>
  <c r="A586" i="133"/>
  <c r="B585" i="133"/>
  <c r="E585" i="133" s="1"/>
  <c r="A585" i="133"/>
  <c r="B584" i="133"/>
  <c r="E584" i="133" s="1"/>
  <c r="A584" i="133"/>
  <c r="B583" i="133"/>
  <c r="E583" i="133" s="1"/>
  <c r="A583" i="133"/>
  <c r="B582" i="133"/>
  <c r="E582" i="133" s="1"/>
  <c r="A582" i="133"/>
  <c r="B581" i="133"/>
  <c r="E581" i="133" s="1"/>
  <c r="A581" i="133"/>
  <c r="B580" i="133"/>
  <c r="E580" i="133" s="1"/>
  <c r="A580" i="133"/>
  <c r="B579" i="133"/>
  <c r="E579" i="133" s="1"/>
  <c r="A579" i="133"/>
  <c r="B578" i="133"/>
  <c r="A578" i="133"/>
  <c r="B577" i="133"/>
  <c r="E577" i="133" s="1"/>
  <c r="A577" i="133"/>
  <c r="B576" i="133"/>
  <c r="E576" i="133" s="1"/>
  <c r="A576" i="133"/>
  <c r="B575" i="133"/>
  <c r="E575" i="133" s="1"/>
  <c r="A575" i="133"/>
  <c r="B574" i="133"/>
  <c r="E574" i="133" s="1"/>
  <c r="A574" i="133"/>
  <c r="B573" i="133"/>
  <c r="A573" i="133"/>
  <c r="B572" i="133"/>
  <c r="E572" i="133" s="1"/>
  <c r="A572" i="133"/>
  <c r="B571" i="133"/>
  <c r="E571" i="133" s="1"/>
  <c r="A571" i="133"/>
  <c r="B570" i="133"/>
  <c r="E570" i="133" s="1"/>
  <c r="A570" i="133"/>
  <c r="B569" i="133"/>
  <c r="E569" i="133" s="1"/>
  <c r="A569" i="133"/>
  <c r="B568" i="133"/>
  <c r="A568" i="133"/>
  <c r="B567" i="133"/>
  <c r="E567" i="133" s="1"/>
  <c r="A567" i="133"/>
  <c r="B566" i="133"/>
  <c r="A566" i="133"/>
  <c r="B565" i="133"/>
  <c r="E565" i="133" s="1"/>
  <c r="A565" i="133"/>
  <c r="B564" i="133"/>
  <c r="E564" i="133" s="1"/>
  <c r="A564" i="133"/>
  <c r="B563" i="133"/>
  <c r="E563" i="133" s="1"/>
  <c r="A563" i="133"/>
  <c r="B562" i="133"/>
  <c r="E562" i="133" s="1"/>
  <c r="A562" i="133"/>
  <c r="B561" i="133"/>
  <c r="A561" i="133"/>
  <c r="B560" i="133"/>
  <c r="E560" i="133" s="1"/>
  <c r="A560" i="133"/>
  <c r="B559" i="133"/>
  <c r="E559" i="133" s="1"/>
  <c r="A559" i="133"/>
  <c r="B558" i="133"/>
  <c r="A558" i="133"/>
  <c r="B557" i="133"/>
  <c r="E557" i="133" s="1"/>
  <c r="A557" i="133"/>
  <c r="B556" i="133"/>
  <c r="A556" i="133"/>
  <c r="B555" i="133"/>
  <c r="E555" i="133" s="1"/>
  <c r="A555" i="133"/>
  <c r="B554" i="133"/>
  <c r="E554" i="133" s="1"/>
  <c r="A554" i="133"/>
  <c r="B553" i="133"/>
  <c r="E553" i="133" s="1"/>
  <c r="A553" i="133"/>
  <c r="E552" i="133"/>
  <c r="B552" i="133"/>
  <c r="A552" i="133"/>
  <c r="B551" i="133"/>
  <c r="E551" i="133" s="1"/>
  <c r="A551" i="133"/>
  <c r="B550" i="133"/>
  <c r="E550" i="133" s="1"/>
  <c r="A550" i="133"/>
  <c r="B549" i="133"/>
  <c r="E549" i="133" s="1"/>
  <c r="A549" i="133"/>
  <c r="B548" i="133"/>
  <c r="E548" i="133" s="1"/>
  <c r="A548" i="133"/>
  <c r="B547" i="133"/>
  <c r="E547" i="133" s="1"/>
  <c r="A547" i="133"/>
  <c r="B546" i="133"/>
  <c r="A546" i="133"/>
  <c r="B545" i="133"/>
  <c r="E545" i="133" s="1"/>
  <c r="A545" i="133"/>
  <c r="B544" i="133"/>
  <c r="A544" i="133"/>
  <c r="B543" i="133"/>
  <c r="E543" i="133" s="1"/>
  <c r="A543" i="133"/>
  <c r="B542" i="133"/>
  <c r="E542" i="133" s="1"/>
  <c r="A542" i="133"/>
  <c r="B541" i="133"/>
  <c r="A541" i="133"/>
  <c r="B540" i="133"/>
  <c r="A540" i="133"/>
  <c r="B539" i="133"/>
  <c r="A539" i="133"/>
  <c r="B538" i="133"/>
  <c r="E538" i="133" s="1"/>
  <c r="A538" i="133"/>
  <c r="B537" i="133"/>
  <c r="E537" i="133" s="1"/>
  <c r="A537" i="133"/>
  <c r="B536" i="133"/>
  <c r="A536" i="133"/>
  <c r="B535" i="133"/>
  <c r="E535" i="133" s="1"/>
  <c r="A535" i="133"/>
  <c r="B534" i="133"/>
  <c r="E534" i="133" s="1"/>
  <c r="A534" i="133"/>
  <c r="B533" i="133"/>
  <c r="E533" i="133" s="1"/>
  <c r="A533" i="133"/>
  <c r="B532" i="133"/>
  <c r="E532" i="133" s="1"/>
  <c r="A532" i="133"/>
  <c r="B531" i="133"/>
  <c r="E531" i="133" s="1"/>
  <c r="A531" i="133"/>
  <c r="B530" i="133"/>
  <c r="E530" i="133" s="1"/>
  <c r="A530" i="133"/>
  <c r="E529" i="133"/>
  <c r="B529" i="133"/>
  <c r="A529" i="133"/>
  <c r="B528" i="133"/>
  <c r="E528" i="133" s="1"/>
  <c r="A528" i="133"/>
  <c r="B527" i="133"/>
  <c r="E527" i="133" s="1"/>
  <c r="A527" i="133"/>
  <c r="B526" i="133"/>
  <c r="E526" i="133" s="1"/>
  <c r="A526" i="133"/>
  <c r="B525" i="133"/>
  <c r="E525" i="133" s="1"/>
  <c r="A525" i="133"/>
  <c r="B524" i="133"/>
  <c r="A524" i="133"/>
  <c r="B523" i="133"/>
  <c r="E523" i="133" s="1"/>
  <c r="A523" i="133"/>
  <c r="B522" i="133"/>
  <c r="A522" i="133"/>
  <c r="B521" i="133"/>
  <c r="E521" i="133" s="1"/>
  <c r="A521" i="133"/>
  <c r="B520" i="133"/>
  <c r="E520" i="133" s="1"/>
  <c r="A520" i="133"/>
  <c r="B519" i="133"/>
  <c r="E519" i="133" s="1"/>
  <c r="A519" i="133"/>
  <c r="B518" i="133"/>
  <c r="E518" i="133" s="1"/>
  <c r="A518" i="133"/>
  <c r="B517" i="133"/>
  <c r="E517" i="133" s="1"/>
  <c r="A517" i="133"/>
  <c r="B516" i="133"/>
  <c r="E516" i="133" s="1"/>
  <c r="A516" i="133"/>
  <c r="B515" i="133"/>
  <c r="E515" i="133" s="1"/>
  <c r="A515" i="133"/>
  <c r="B514" i="133"/>
  <c r="A514" i="133"/>
  <c r="B513" i="133"/>
  <c r="E513" i="133" s="1"/>
  <c r="A513" i="133"/>
  <c r="B512" i="133"/>
  <c r="A512" i="133"/>
  <c r="B511" i="133"/>
  <c r="E511" i="133" s="1"/>
  <c r="A511" i="133"/>
  <c r="B510" i="133"/>
  <c r="E510" i="133" s="1"/>
  <c r="A510" i="133"/>
  <c r="B509" i="133"/>
  <c r="A509" i="133"/>
  <c r="B508" i="133"/>
  <c r="E508" i="133" s="1"/>
  <c r="A508" i="133"/>
  <c r="B507" i="133"/>
  <c r="A507" i="133"/>
  <c r="B506" i="133"/>
  <c r="E506" i="133" s="1"/>
  <c r="A506" i="133"/>
  <c r="B505" i="133"/>
  <c r="E505" i="133" s="1"/>
  <c r="A505" i="133"/>
  <c r="B504" i="133"/>
  <c r="A504" i="133"/>
  <c r="E503" i="133"/>
  <c r="B503" i="133"/>
  <c r="A503" i="133"/>
  <c r="B502" i="133"/>
  <c r="A502" i="133"/>
  <c r="B501" i="133"/>
  <c r="E501" i="133" s="1"/>
  <c r="A501" i="133"/>
  <c r="B500" i="133"/>
  <c r="E500" i="133" s="1"/>
  <c r="A500" i="133"/>
  <c r="B499" i="133"/>
  <c r="E499" i="133" s="1"/>
  <c r="A499" i="133"/>
  <c r="B498" i="133"/>
  <c r="E498" i="133" s="1"/>
  <c r="A498" i="133"/>
  <c r="B497" i="133"/>
  <c r="E497" i="133" s="1"/>
  <c r="A497" i="133"/>
  <c r="B496" i="133"/>
  <c r="E496" i="133" s="1"/>
  <c r="A496" i="133"/>
  <c r="B495" i="133"/>
  <c r="E495" i="133" s="1"/>
  <c r="A495" i="133"/>
  <c r="B494" i="133"/>
  <c r="E494" i="133" s="1"/>
  <c r="A494" i="133"/>
  <c r="B493" i="133"/>
  <c r="E493" i="133" s="1"/>
  <c r="A493" i="133"/>
  <c r="B492" i="133"/>
  <c r="A492" i="133"/>
  <c r="B491" i="133"/>
  <c r="E491" i="133" s="1"/>
  <c r="A491" i="133"/>
  <c r="B490" i="133"/>
  <c r="E490" i="133" s="1"/>
  <c r="A490" i="133"/>
  <c r="B489" i="133"/>
  <c r="E489" i="133" s="1"/>
  <c r="A489" i="133"/>
  <c r="B488" i="133"/>
  <c r="A488" i="133"/>
  <c r="B487" i="133"/>
  <c r="A487" i="133"/>
  <c r="B486" i="133"/>
  <c r="F486" i="133" s="1"/>
  <c r="A486" i="133"/>
  <c r="B485" i="133"/>
  <c r="F485" i="133" s="1"/>
  <c r="A485" i="133"/>
  <c r="B484" i="133"/>
  <c r="A484" i="133"/>
  <c r="B483" i="133"/>
  <c r="F483" i="133" s="1"/>
  <c r="A483" i="133"/>
  <c r="B482" i="133"/>
  <c r="F482" i="133" s="1"/>
  <c r="A482" i="133"/>
  <c r="B481" i="133"/>
  <c r="A481" i="133"/>
  <c r="B480" i="133"/>
  <c r="F480" i="133" s="1"/>
  <c r="A480" i="133"/>
  <c r="B479" i="133"/>
  <c r="F479" i="133" s="1"/>
  <c r="A479" i="133"/>
  <c r="B478" i="133"/>
  <c r="F478" i="133" s="1"/>
  <c r="A478" i="133"/>
  <c r="B477" i="133"/>
  <c r="F477" i="133" s="1"/>
  <c r="A477" i="133"/>
  <c r="B476" i="133"/>
  <c r="A476" i="133"/>
  <c r="B475" i="133"/>
  <c r="F475" i="133" s="1"/>
  <c r="A475" i="133"/>
  <c r="B474" i="133"/>
  <c r="F474" i="133" s="1"/>
  <c r="A474" i="133"/>
  <c r="B473" i="133"/>
  <c r="F473" i="133" s="1"/>
  <c r="A473" i="133"/>
  <c r="B472" i="133"/>
  <c r="F472" i="133" s="1"/>
  <c r="A472" i="133"/>
  <c r="B471" i="133"/>
  <c r="F471" i="133" s="1"/>
  <c r="A471" i="133"/>
  <c r="B470" i="133"/>
  <c r="F470" i="133" s="1"/>
  <c r="A470" i="133"/>
  <c r="B469" i="133"/>
  <c r="F469" i="133" s="1"/>
  <c r="A469" i="133"/>
  <c r="B468" i="133"/>
  <c r="A468" i="133"/>
  <c r="B467" i="133"/>
  <c r="F467" i="133" s="1"/>
  <c r="A467" i="133"/>
  <c r="B466" i="133"/>
  <c r="F466" i="133" s="1"/>
  <c r="A466" i="133"/>
  <c r="B465" i="133"/>
  <c r="A465" i="133"/>
  <c r="B464" i="133"/>
  <c r="F464" i="133" s="1"/>
  <c r="A464" i="133"/>
  <c r="B463" i="133"/>
  <c r="A463" i="133"/>
  <c r="B462" i="133"/>
  <c r="F462" i="133" s="1"/>
  <c r="A462" i="133"/>
  <c r="B461" i="133"/>
  <c r="F461" i="133" s="1"/>
  <c r="A461" i="133"/>
  <c r="B460" i="133"/>
  <c r="A460" i="133"/>
  <c r="F459" i="133"/>
  <c r="B459" i="133"/>
  <c r="A459" i="133"/>
  <c r="B458" i="133"/>
  <c r="F458" i="133" s="1"/>
  <c r="A458" i="133"/>
  <c r="B457" i="133"/>
  <c r="F457" i="133" s="1"/>
  <c r="A457" i="133"/>
  <c r="B456" i="133"/>
  <c r="F456" i="133" s="1"/>
  <c r="A456" i="133"/>
  <c r="B455" i="133"/>
  <c r="A455" i="133"/>
  <c r="B454" i="133"/>
  <c r="F454" i="133" s="1"/>
  <c r="A454" i="133"/>
  <c r="B453" i="133"/>
  <c r="F453" i="133" s="1"/>
  <c r="A453" i="133"/>
  <c r="B452" i="133"/>
  <c r="A452" i="133"/>
  <c r="B451" i="133"/>
  <c r="F451" i="133" s="1"/>
  <c r="A451" i="133"/>
  <c r="B450" i="133"/>
  <c r="A450" i="133"/>
  <c r="B449" i="133"/>
  <c r="A449" i="133"/>
  <c r="B448" i="133"/>
  <c r="F448" i="133" s="1"/>
  <c r="A448" i="133"/>
  <c r="B447" i="133"/>
  <c r="F447" i="133" s="1"/>
  <c r="A447" i="133"/>
  <c r="B446" i="133"/>
  <c r="F446" i="133" s="1"/>
  <c r="A446" i="133"/>
  <c r="F445" i="133"/>
  <c r="B445" i="133"/>
  <c r="A445" i="133"/>
  <c r="B444" i="133"/>
  <c r="A444" i="133"/>
  <c r="B443" i="133"/>
  <c r="F443" i="133" s="1"/>
  <c r="A443" i="133"/>
  <c r="B442" i="133"/>
  <c r="F442" i="133" s="1"/>
  <c r="A442" i="133"/>
  <c r="B441" i="133"/>
  <c r="F441" i="133" s="1"/>
  <c r="A441" i="133"/>
  <c r="B440" i="133"/>
  <c r="F440" i="133" s="1"/>
  <c r="A440" i="133"/>
  <c r="B439" i="133"/>
  <c r="A439" i="133"/>
  <c r="B438" i="133"/>
  <c r="F438" i="133" s="1"/>
  <c r="A438" i="133"/>
  <c r="B437" i="133"/>
  <c r="F437" i="133" s="1"/>
  <c r="A437" i="133"/>
  <c r="B436" i="133"/>
  <c r="A436" i="133"/>
  <c r="B435" i="133"/>
  <c r="F435" i="133" s="1"/>
  <c r="A435" i="133"/>
  <c r="B434" i="133"/>
  <c r="F434" i="133" s="1"/>
  <c r="A434" i="133"/>
  <c r="B433" i="133"/>
  <c r="A433" i="133"/>
  <c r="B432" i="133"/>
  <c r="F432" i="133" s="1"/>
  <c r="A432" i="133"/>
  <c r="B431" i="133"/>
  <c r="F431" i="133" s="1"/>
  <c r="A431" i="133"/>
  <c r="B430" i="133"/>
  <c r="F430" i="133" s="1"/>
  <c r="A430" i="133"/>
  <c r="B429" i="133"/>
  <c r="F429" i="133" s="1"/>
  <c r="A429" i="133"/>
  <c r="B428" i="133"/>
  <c r="A428" i="133"/>
  <c r="B427" i="133"/>
  <c r="F427" i="133" s="1"/>
  <c r="A427" i="133"/>
  <c r="B426" i="133"/>
  <c r="F426" i="133" s="1"/>
  <c r="A426" i="133"/>
  <c r="B425" i="133"/>
  <c r="F425" i="133" s="1"/>
  <c r="A425" i="133"/>
  <c r="B424" i="133"/>
  <c r="F424" i="133" s="1"/>
  <c r="A424" i="133"/>
  <c r="B423" i="133"/>
  <c r="F423" i="133" s="1"/>
  <c r="A423" i="133"/>
  <c r="B422" i="133"/>
  <c r="F422" i="133" s="1"/>
  <c r="A422" i="133"/>
  <c r="F421" i="133"/>
  <c r="B421" i="133"/>
  <c r="A421" i="133"/>
  <c r="B420" i="133"/>
  <c r="A420" i="133"/>
  <c r="B419" i="133"/>
  <c r="F419" i="133" s="1"/>
  <c r="A419" i="133"/>
  <c r="B418" i="133"/>
  <c r="A418" i="133"/>
  <c r="B417" i="133"/>
  <c r="A417" i="133"/>
  <c r="B416" i="133"/>
  <c r="A416" i="133"/>
  <c r="B415" i="133"/>
  <c r="F415" i="133" s="1"/>
  <c r="A415" i="133"/>
  <c r="B414" i="133"/>
  <c r="F414" i="133" s="1"/>
  <c r="A414" i="133"/>
  <c r="B413" i="133"/>
  <c r="F413" i="133" s="1"/>
  <c r="A413" i="133"/>
  <c r="B412" i="133"/>
  <c r="A412" i="133"/>
  <c r="B411" i="133"/>
  <c r="F411" i="133" s="1"/>
  <c r="A411" i="133"/>
  <c r="B410" i="133"/>
  <c r="F410" i="133" s="1"/>
  <c r="A410" i="133"/>
  <c r="B409" i="133"/>
  <c r="F409" i="133" s="1"/>
  <c r="A409" i="133"/>
  <c r="B408" i="133"/>
  <c r="A408" i="133"/>
  <c r="B407" i="133"/>
  <c r="F407" i="133" s="1"/>
  <c r="A407" i="133"/>
  <c r="B406" i="133"/>
  <c r="F406" i="133" s="1"/>
  <c r="A406" i="133"/>
  <c r="B405" i="133"/>
  <c r="F405" i="133" s="1"/>
  <c r="A405" i="133"/>
  <c r="B404" i="133"/>
  <c r="A404" i="133"/>
  <c r="B403" i="133"/>
  <c r="F403" i="133" s="1"/>
  <c r="A403" i="133"/>
  <c r="B402" i="133"/>
  <c r="F402" i="133" s="1"/>
  <c r="A402" i="133"/>
  <c r="B401" i="133"/>
  <c r="A401" i="133"/>
  <c r="B400" i="133"/>
  <c r="F400" i="133" s="1"/>
  <c r="A400" i="133"/>
  <c r="B399" i="133"/>
  <c r="F399" i="133" s="1"/>
  <c r="A399" i="133"/>
  <c r="B398" i="133"/>
  <c r="F398" i="133" s="1"/>
  <c r="A398" i="133"/>
  <c r="B397" i="133"/>
  <c r="F397" i="133" s="1"/>
  <c r="A397" i="133"/>
  <c r="B396" i="133"/>
  <c r="A396" i="133"/>
  <c r="B395" i="133"/>
  <c r="F395" i="133" s="1"/>
  <c r="A395" i="133"/>
  <c r="B394" i="133"/>
  <c r="F394" i="133" s="1"/>
  <c r="A394" i="133"/>
  <c r="B393" i="133"/>
  <c r="F393" i="133" s="1"/>
  <c r="A393" i="133"/>
  <c r="B392" i="133"/>
  <c r="F392" i="133" s="1"/>
  <c r="A392" i="133"/>
  <c r="B391" i="133"/>
  <c r="F391" i="133" s="1"/>
  <c r="A391" i="133"/>
  <c r="B390" i="133"/>
  <c r="F390" i="133" s="1"/>
  <c r="A390" i="133"/>
  <c r="B389" i="133"/>
  <c r="F389" i="133" s="1"/>
  <c r="A389" i="133"/>
  <c r="B388" i="133"/>
  <c r="A388" i="133"/>
  <c r="F387" i="133"/>
  <c r="B387" i="133"/>
  <c r="A387" i="133"/>
  <c r="B386" i="133"/>
  <c r="F386" i="133" s="1"/>
  <c r="A386" i="133"/>
  <c r="B385" i="133"/>
  <c r="A385" i="133"/>
  <c r="B384" i="133"/>
  <c r="F384" i="133" s="1"/>
  <c r="A384" i="133"/>
  <c r="B383" i="133"/>
  <c r="A383" i="133"/>
  <c r="B382" i="133"/>
  <c r="F382" i="133" s="1"/>
  <c r="A382" i="133"/>
  <c r="F381" i="133"/>
  <c r="B381" i="133"/>
  <c r="A381" i="133"/>
  <c r="B380" i="133"/>
  <c r="A380" i="133"/>
  <c r="B379" i="133"/>
  <c r="F379" i="133" s="1"/>
  <c r="A379" i="133"/>
  <c r="B378" i="133"/>
  <c r="F378" i="133" s="1"/>
  <c r="A378" i="133"/>
  <c r="B377" i="133"/>
  <c r="F377" i="133" s="1"/>
  <c r="A377" i="133"/>
  <c r="B376" i="133"/>
  <c r="F376" i="133" s="1"/>
  <c r="A376" i="133"/>
  <c r="B375" i="133"/>
  <c r="F375" i="133" s="1"/>
  <c r="A375" i="133"/>
  <c r="B374" i="133"/>
  <c r="F374" i="133" s="1"/>
  <c r="A374" i="133"/>
  <c r="B373" i="133"/>
  <c r="F373" i="133" s="1"/>
  <c r="A373" i="133"/>
  <c r="B372" i="133"/>
  <c r="A372" i="133"/>
  <c r="B371" i="133"/>
  <c r="F371" i="133" s="1"/>
  <c r="A371" i="133"/>
  <c r="B370" i="133"/>
  <c r="F370" i="133" s="1"/>
  <c r="A370" i="133"/>
  <c r="B369" i="133"/>
  <c r="A369" i="133"/>
  <c r="B368" i="133"/>
  <c r="F368" i="133" s="1"/>
  <c r="A368" i="133"/>
  <c r="B367" i="133"/>
  <c r="A367" i="133"/>
  <c r="B366" i="133"/>
  <c r="F366" i="133" s="1"/>
  <c r="A366" i="133"/>
  <c r="B365" i="133"/>
  <c r="F365" i="133" s="1"/>
  <c r="A365" i="133"/>
  <c r="B364" i="133"/>
  <c r="A364" i="133"/>
  <c r="B363" i="133"/>
  <c r="F363" i="133" s="1"/>
  <c r="A363" i="133"/>
  <c r="F362" i="133"/>
  <c r="B362" i="133"/>
  <c r="A362" i="133"/>
  <c r="B361" i="133"/>
  <c r="F361" i="133" s="1"/>
  <c r="A361" i="133"/>
  <c r="B360" i="133"/>
  <c r="F360" i="133" s="1"/>
  <c r="A360" i="133"/>
  <c r="B359" i="133"/>
  <c r="A359" i="133"/>
  <c r="B358" i="133"/>
  <c r="F358" i="133" s="1"/>
  <c r="A358" i="133"/>
  <c r="B357" i="133"/>
  <c r="F357" i="133" s="1"/>
  <c r="A357" i="133"/>
  <c r="B356" i="133"/>
  <c r="A356" i="133"/>
  <c r="B355" i="133"/>
  <c r="F355" i="133" s="1"/>
  <c r="A355" i="133"/>
  <c r="B354" i="133"/>
  <c r="F354" i="133" s="1"/>
  <c r="A354" i="133"/>
  <c r="B353" i="133"/>
  <c r="A353" i="133"/>
  <c r="B352" i="133"/>
  <c r="F352" i="133" s="1"/>
  <c r="A352" i="133"/>
  <c r="B351" i="133"/>
  <c r="F351" i="133" s="1"/>
  <c r="A351" i="133"/>
  <c r="B350" i="133"/>
  <c r="F350" i="133" s="1"/>
  <c r="A350" i="133"/>
  <c r="B349" i="133"/>
  <c r="F349" i="133" s="1"/>
  <c r="A349" i="133"/>
  <c r="B348" i="133"/>
  <c r="A348" i="133"/>
  <c r="B347" i="133"/>
  <c r="F347" i="133" s="1"/>
  <c r="A347" i="133"/>
  <c r="F346" i="133"/>
  <c r="B346" i="133"/>
  <c r="A346" i="133"/>
  <c r="F345" i="133"/>
  <c r="B345" i="133"/>
  <c r="A345" i="133"/>
  <c r="B344" i="133"/>
  <c r="F344" i="133" s="1"/>
  <c r="A344" i="133"/>
  <c r="B343" i="133"/>
  <c r="F343" i="133" s="1"/>
  <c r="A343" i="133"/>
  <c r="B342" i="133"/>
  <c r="F342" i="133" s="1"/>
  <c r="A342" i="133"/>
  <c r="B341" i="133"/>
  <c r="F341" i="133" s="1"/>
  <c r="A341" i="133"/>
  <c r="B340" i="133"/>
  <c r="A340" i="133"/>
  <c r="B339" i="133"/>
  <c r="F339" i="133" s="1"/>
  <c r="A339" i="133"/>
  <c r="B338" i="133"/>
  <c r="F338" i="133" s="1"/>
  <c r="A338" i="133"/>
  <c r="B337" i="133"/>
  <c r="A337" i="133"/>
  <c r="B336" i="133"/>
  <c r="A336" i="133"/>
  <c r="B335" i="133"/>
  <c r="F335" i="133" s="1"/>
  <c r="A335" i="133"/>
  <c r="B334" i="133"/>
  <c r="F334" i="133" s="1"/>
  <c r="A334" i="133"/>
  <c r="B333" i="133"/>
  <c r="F333" i="133" s="1"/>
  <c r="A333" i="133"/>
  <c r="B332" i="133"/>
  <c r="A332" i="133"/>
  <c r="B331" i="133"/>
  <c r="F331" i="133" s="1"/>
  <c r="A331" i="133"/>
  <c r="B330" i="133"/>
  <c r="F330" i="133" s="1"/>
  <c r="A330" i="133"/>
  <c r="F329" i="133"/>
  <c r="B329" i="133"/>
  <c r="A329" i="133"/>
  <c r="B328" i="133"/>
  <c r="A328" i="133"/>
  <c r="B327" i="133"/>
  <c r="F327" i="133" s="1"/>
  <c r="A327" i="133"/>
  <c r="B326" i="133"/>
  <c r="F326" i="133" s="1"/>
  <c r="A326" i="133"/>
  <c r="B325" i="133"/>
  <c r="F325" i="133" s="1"/>
  <c r="A325" i="133"/>
  <c r="B324" i="133"/>
  <c r="A324" i="133"/>
  <c r="B323" i="133"/>
  <c r="F323" i="133" s="1"/>
  <c r="A323" i="133"/>
  <c r="B322" i="133"/>
  <c r="A322" i="133"/>
  <c r="B321" i="133"/>
  <c r="A321" i="133"/>
  <c r="B320" i="133"/>
  <c r="F320" i="133" s="1"/>
  <c r="A320" i="133"/>
  <c r="B319" i="133"/>
  <c r="F319" i="133" s="1"/>
  <c r="A319" i="133"/>
  <c r="B318" i="133"/>
  <c r="F318" i="133" s="1"/>
  <c r="A318" i="133"/>
  <c r="B317" i="133"/>
  <c r="F317" i="133" s="1"/>
  <c r="A317" i="133"/>
  <c r="B316" i="133"/>
  <c r="A316" i="133"/>
  <c r="B315" i="133"/>
  <c r="F315" i="133" s="1"/>
  <c r="A315" i="133"/>
  <c r="B314" i="133"/>
  <c r="F314" i="133" s="1"/>
  <c r="A314" i="133"/>
  <c r="B313" i="133"/>
  <c r="F313" i="133" s="1"/>
  <c r="A313" i="133"/>
  <c r="B312" i="133"/>
  <c r="A312" i="133"/>
  <c r="B311" i="133"/>
  <c r="A311" i="133"/>
  <c r="B310" i="133"/>
  <c r="F310" i="133" s="1"/>
  <c r="A310" i="133"/>
  <c r="B309" i="133"/>
  <c r="F309" i="133" s="1"/>
  <c r="A309" i="133"/>
  <c r="B308" i="133"/>
  <c r="A308" i="133"/>
  <c r="B307" i="133"/>
  <c r="F307" i="133" s="1"/>
  <c r="A307" i="133"/>
  <c r="B306" i="133"/>
  <c r="F306" i="133" s="1"/>
  <c r="A306" i="133"/>
  <c r="B305" i="133"/>
  <c r="F305" i="133" s="1"/>
  <c r="A305" i="133"/>
  <c r="B304" i="133"/>
  <c r="A304" i="133"/>
  <c r="B303" i="133"/>
  <c r="F303" i="133" s="1"/>
  <c r="A303" i="133"/>
  <c r="B302" i="133"/>
  <c r="A302" i="133"/>
  <c r="B301" i="133"/>
  <c r="F301" i="133" s="1"/>
  <c r="A301" i="133"/>
  <c r="B300" i="133"/>
  <c r="A300" i="133"/>
  <c r="B299" i="133"/>
  <c r="F299" i="133" s="1"/>
  <c r="A299" i="133"/>
  <c r="B298" i="133"/>
  <c r="F298" i="133" s="1"/>
  <c r="A298" i="133"/>
  <c r="B297" i="133"/>
  <c r="F297" i="133" s="1"/>
  <c r="A297" i="133"/>
  <c r="F296" i="133"/>
  <c r="B296" i="133"/>
  <c r="A296" i="133"/>
  <c r="B295" i="133"/>
  <c r="F295" i="133" s="1"/>
  <c r="A295" i="133"/>
  <c r="B294" i="133"/>
  <c r="F294" i="133" s="1"/>
  <c r="A294" i="133"/>
  <c r="F293" i="133"/>
  <c r="B293" i="133"/>
  <c r="A293" i="133"/>
  <c r="B292" i="133"/>
  <c r="F292" i="133" s="1"/>
  <c r="A292" i="133"/>
  <c r="B291" i="133"/>
  <c r="F291" i="133" s="1"/>
  <c r="A291" i="133"/>
  <c r="B290" i="133"/>
  <c r="F290" i="133" s="1"/>
  <c r="A290" i="133"/>
  <c r="B289" i="133"/>
  <c r="F289" i="133" s="1"/>
  <c r="A289" i="133"/>
  <c r="B288" i="133"/>
  <c r="F288" i="133" s="1"/>
  <c r="A288" i="133"/>
  <c r="B287" i="133"/>
  <c r="F287" i="133" s="1"/>
  <c r="A287" i="133"/>
  <c r="B286" i="133"/>
  <c r="F286" i="133" s="1"/>
  <c r="A286" i="133"/>
  <c r="B285" i="133"/>
  <c r="F285" i="133" s="1"/>
  <c r="A285" i="133"/>
  <c r="B284" i="133"/>
  <c r="F284" i="133" s="1"/>
  <c r="A284" i="133"/>
  <c r="B283" i="133"/>
  <c r="A283" i="133"/>
  <c r="B282" i="133"/>
  <c r="F282" i="133" s="1"/>
  <c r="A282" i="133"/>
  <c r="B281" i="133"/>
  <c r="F281" i="133" s="1"/>
  <c r="A281" i="133"/>
  <c r="B280" i="133"/>
  <c r="F280" i="133" s="1"/>
  <c r="A280" i="133"/>
  <c r="B279" i="133"/>
  <c r="F279" i="133" s="1"/>
  <c r="A279" i="133"/>
  <c r="B278" i="133"/>
  <c r="A278" i="133"/>
  <c r="B277" i="133"/>
  <c r="F277" i="133" s="1"/>
  <c r="A277" i="133"/>
  <c r="B276" i="133"/>
  <c r="F276" i="133" s="1"/>
  <c r="A276" i="133"/>
  <c r="F275" i="133"/>
  <c r="B275" i="133"/>
  <c r="A275" i="133"/>
  <c r="B274" i="133"/>
  <c r="F274" i="133" s="1"/>
  <c r="A274" i="133"/>
  <c r="B273" i="133"/>
  <c r="A273" i="133"/>
  <c r="B272" i="133"/>
  <c r="F272" i="133" s="1"/>
  <c r="A272" i="133"/>
  <c r="B271" i="133"/>
  <c r="F271" i="133" s="1"/>
  <c r="A271" i="133"/>
  <c r="B270" i="133"/>
  <c r="F270" i="133" s="1"/>
  <c r="A270" i="133"/>
  <c r="B269" i="133"/>
  <c r="F269" i="133" s="1"/>
  <c r="A269" i="133"/>
  <c r="B268" i="133"/>
  <c r="F268" i="133" s="1"/>
  <c r="A268" i="133"/>
  <c r="B267" i="133"/>
  <c r="A267" i="133"/>
  <c r="B266" i="133"/>
  <c r="F266" i="133" s="1"/>
  <c r="A266" i="133"/>
  <c r="B265" i="133"/>
  <c r="F265" i="133" s="1"/>
  <c r="A265" i="133"/>
  <c r="B264" i="133"/>
  <c r="F264" i="133" s="1"/>
  <c r="A264" i="133"/>
  <c r="B263" i="133"/>
  <c r="F263" i="133" s="1"/>
  <c r="A263" i="133"/>
  <c r="B262" i="133"/>
  <c r="F262" i="133" s="1"/>
  <c r="A262" i="133"/>
  <c r="B261" i="133"/>
  <c r="F261" i="133" s="1"/>
  <c r="A261" i="133"/>
  <c r="B260" i="133"/>
  <c r="F260" i="133" s="1"/>
  <c r="A260" i="133"/>
  <c r="F259" i="133"/>
  <c r="B259" i="133"/>
  <c r="A259" i="133"/>
  <c r="B258" i="133"/>
  <c r="F258" i="133" s="1"/>
  <c r="A258" i="133"/>
  <c r="B257" i="133"/>
  <c r="F257" i="133" s="1"/>
  <c r="A257" i="133"/>
  <c r="B256" i="133"/>
  <c r="F256" i="133" s="1"/>
  <c r="A256" i="133"/>
  <c r="F255" i="133"/>
  <c r="B255" i="133"/>
  <c r="A255" i="133"/>
  <c r="B254" i="133"/>
  <c r="F254" i="133" s="1"/>
  <c r="A254" i="133"/>
  <c r="B253" i="133"/>
  <c r="F253" i="133" s="1"/>
  <c r="A253" i="133"/>
  <c r="B252" i="133"/>
  <c r="F252" i="133" s="1"/>
  <c r="A252" i="133"/>
  <c r="B251" i="133"/>
  <c r="A251" i="133"/>
  <c r="B250" i="133"/>
  <c r="F250" i="133" s="1"/>
  <c r="A250" i="133"/>
  <c r="B249" i="133"/>
  <c r="F249" i="133" s="1"/>
  <c r="A249" i="133"/>
  <c r="B248" i="133"/>
  <c r="F248" i="133" s="1"/>
  <c r="A248" i="133"/>
  <c r="B247" i="133"/>
  <c r="F247" i="133" s="1"/>
  <c r="A247" i="133"/>
  <c r="B246" i="133"/>
  <c r="A246" i="133"/>
  <c r="B245" i="133"/>
  <c r="F245" i="133" s="1"/>
  <c r="A245" i="133"/>
  <c r="B244" i="133"/>
  <c r="F244" i="133" s="1"/>
  <c r="A244" i="133"/>
  <c r="B243" i="133"/>
  <c r="F243" i="133" s="1"/>
  <c r="A243" i="133"/>
  <c r="B242" i="133"/>
  <c r="A242" i="133"/>
  <c r="B241" i="133"/>
  <c r="A241" i="133"/>
  <c r="B240" i="133"/>
  <c r="A240" i="133"/>
  <c r="B239" i="133"/>
  <c r="F239" i="133" s="1"/>
  <c r="A239" i="133"/>
  <c r="B238" i="133"/>
  <c r="F238" i="133" s="1"/>
  <c r="A238" i="133"/>
  <c r="B237" i="133"/>
  <c r="F237" i="133" s="1"/>
  <c r="A237" i="133"/>
  <c r="B236" i="133"/>
  <c r="F236" i="133" s="1"/>
  <c r="A236" i="133"/>
  <c r="B235" i="133"/>
  <c r="A235" i="133"/>
  <c r="B234" i="133"/>
  <c r="A234" i="133"/>
  <c r="B233" i="133"/>
  <c r="F233" i="133" s="1"/>
  <c r="A233" i="133"/>
  <c r="F232" i="133"/>
  <c r="B232" i="133"/>
  <c r="A232" i="133"/>
  <c r="B231" i="133"/>
  <c r="F231" i="133" s="1"/>
  <c r="A231" i="133"/>
  <c r="B230" i="133"/>
  <c r="F230" i="133" s="1"/>
  <c r="A230" i="133"/>
  <c r="B229" i="133"/>
  <c r="F229" i="133" s="1"/>
  <c r="A229" i="133"/>
  <c r="B228" i="133"/>
  <c r="F228" i="133" s="1"/>
  <c r="A228" i="133"/>
  <c r="B227" i="133"/>
  <c r="F227" i="133" s="1"/>
  <c r="A227" i="133"/>
  <c r="B226" i="133"/>
  <c r="F226" i="133" s="1"/>
  <c r="A226" i="133"/>
  <c r="B225" i="133"/>
  <c r="F225" i="133" s="1"/>
  <c r="A225" i="133"/>
  <c r="B224" i="133"/>
  <c r="F224" i="133" s="1"/>
  <c r="A224" i="133"/>
  <c r="B223" i="133"/>
  <c r="A223" i="133"/>
  <c r="B222" i="133"/>
  <c r="F222" i="133" s="1"/>
  <c r="A222" i="133"/>
  <c r="B221" i="133"/>
  <c r="F221" i="133" s="1"/>
  <c r="A221" i="133"/>
  <c r="B220" i="133"/>
  <c r="F220" i="133" s="1"/>
  <c r="A220" i="133"/>
  <c r="B219" i="133"/>
  <c r="F219" i="133" s="1"/>
  <c r="A219" i="133"/>
  <c r="B218" i="133"/>
  <c r="F218" i="133" s="1"/>
  <c r="A218" i="133"/>
  <c r="B217" i="133"/>
  <c r="F217" i="133" s="1"/>
  <c r="A217" i="133"/>
  <c r="B216" i="133"/>
  <c r="F216" i="133" s="1"/>
  <c r="A216" i="133"/>
  <c r="B215" i="133"/>
  <c r="F215" i="133" s="1"/>
  <c r="A215" i="133"/>
  <c r="B214" i="133"/>
  <c r="F214" i="133" s="1"/>
  <c r="A214" i="133"/>
  <c r="B213" i="133"/>
  <c r="F213" i="133" s="1"/>
  <c r="A213" i="133"/>
  <c r="B212" i="133"/>
  <c r="F212" i="133" s="1"/>
  <c r="A212" i="133"/>
  <c r="B211" i="133"/>
  <c r="F211" i="133" s="1"/>
  <c r="A211" i="133"/>
  <c r="B210" i="133"/>
  <c r="F210" i="133" s="1"/>
  <c r="A210" i="133"/>
  <c r="F209" i="133"/>
  <c r="B209" i="133"/>
  <c r="A209" i="133"/>
  <c r="B208" i="133"/>
  <c r="A208" i="133"/>
  <c r="B207" i="133"/>
  <c r="A207" i="133"/>
  <c r="B206" i="133"/>
  <c r="A206" i="133"/>
  <c r="B205" i="133"/>
  <c r="F205" i="133" s="1"/>
  <c r="A205" i="133"/>
  <c r="B204" i="133"/>
  <c r="A204" i="133"/>
  <c r="B203" i="133"/>
  <c r="F203" i="133" s="1"/>
  <c r="A203" i="133"/>
  <c r="B202" i="133"/>
  <c r="A202" i="133"/>
  <c r="B201" i="133"/>
  <c r="F201" i="133" s="1"/>
  <c r="A201" i="133"/>
  <c r="B200" i="133"/>
  <c r="F200" i="133" s="1"/>
  <c r="A200" i="133"/>
  <c r="F199" i="133"/>
  <c r="B199" i="133"/>
  <c r="A199" i="133"/>
  <c r="B198" i="133"/>
  <c r="F198" i="133" s="1"/>
  <c r="A198" i="133"/>
  <c r="B197" i="133"/>
  <c r="F197" i="133" s="1"/>
  <c r="A197" i="133"/>
  <c r="B196" i="133"/>
  <c r="F196" i="133" s="1"/>
  <c r="A196" i="133"/>
  <c r="B195" i="133"/>
  <c r="F195" i="133" s="1"/>
  <c r="A195" i="133"/>
  <c r="B194" i="133"/>
  <c r="F194" i="133" s="1"/>
  <c r="A194" i="133"/>
  <c r="B193" i="133"/>
  <c r="F193" i="133" s="1"/>
  <c r="A193" i="133"/>
  <c r="B192" i="133"/>
  <c r="F192" i="133" s="1"/>
  <c r="A192" i="133"/>
  <c r="B191" i="133"/>
  <c r="A191" i="133"/>
  <c r="B190" i="133"/>
  <c r="F190" i="133" s="1"/>
  <c r="A190" i="133"/>
  <c r="B189" i="133"/>
  <c r="F189" i="133" s="1"/>
  <c r="A189" i="133"/>
  <c r="B188" i="133"/>
  <c r="A188" i="133"/>
  <c r="F187" i="133"/>
  <c r="B187" i="133"/>
  <c r="A187" i="133"/>
  <c r="B186" i="133"/>
  <c r="A186" i="133"/>
  <c r="B185" i="133"/>
  <c r="F185" i="133" s="1"/>
  <c r="A185" i="133"/>
  <c r="B184" i="133"/>
  <c r="F184" i="133" s="1"/>
  <c r="A184" i="133"/>
  <c r="B183" i="133"/>
  <c r="F183" i="133" s="1"/>
  <c r="A183" i="133"/>
  <c r="B182" i="133"/>
  <c r="F182" i="133" s="1"/>
  <c r="A182" i="133"/>
  <c r="B181" i="133"/>
  <c r="F181" i="133" s="1"/>
  <c r="A181" i="133"/>
  <c r="B180" i="133"/>
  <c r="F180" i="133" s="1"/>
  <c r="A180" i="133"/>
  <c r="B179" i="133"/>
  <c r="F179" i="133" s="1"/>
  <c r="A179" i="133"/>
  <c r="B178" i="133"/>
  <c r="F178" i="133" s="1"/>
  <c r="A178" i="133"/>
  <c r="F177" i="133"/>
  <c r="B177" i="133"/>
  <c r="A177" i="133"/>
  <c r="B176" i="133"/>
  <c r="F176" i="133" s="1"/>
  <c r="A176" i="133"/>
  <c r="B175" i="133"/>
  <c r="A175" i="133"/>
  <c r="B174" i="133"/>
  <c r="A174" i="133"/>
  <c r="B173" i="133"/>
  <c r="F173" i="133" s="1"/>
  <c r="A173" i="133"/>
  <c r="B172" i="133"/>
  <c r="A172" i="133"/>
  <c r="B171" i="133"/>
  <c r="F171" i="133" s="1"/>
  <c r="A171" i="133"/>
  <c r="B170" i="133"/>
  <c r="A170" i="133"/>
  <c r="B169" i="133"/>
  <c r="F169" i="133" s="1"/>
  <c r="A169" i="133"/>
  <c r="B168" i="133"/>
  <c r="F168" i="133" s="1"/>
  <c r="A168" i="133"/>
  <c r="B167" i="133"/>
  <c r="F167" i="133" s="1"/>
  <c r="A167" i="133"/>
  <c r="B166" i="133"/>
  <c r="F166" i="133" s="1"/>
  <c r="A166" i="133"/>
  <c r="B165" i="133"/>
  <c r="F165" i="133" s="1"/>
  <c r="A165" i="133"/>
  <c r="B164" i="133"/>
  <c r="F164" i="133" s="1"/>
  <c r="A164" i="133"/>
  <c r="B163" i="133"/>
  <c r="F163" i="133" s="1"/>
  <c r="A163" i="133"/>
  <c r="B162" i="133"/>
  <c r="F162" i="133" s="1"/>
  <c r="A162" i="133"/>
  <c r="B161" i="133"/>
  <c r="F161" i="133" s="1"/>
  <c r="A161" i="133"/>
  <c r="F160" i="133"/>
  <c r="B160" i="133"/>
  <c r="A160" i="133"/>
  <c r="B159" i="133"/>
  <c r="A159" i="133"/>
  <c r="B158" i="133"/>
  <c r="F158" i="133" s="1"/>
  <c r="A158" i="133"/>
  <c r="F157" i="133"/>
  <c r="B157" i="133"/>
  <c r="A157" i="133"/>
  <c r="B156" i="133"/>
  <c r="A156" i="133"/>
  <c r="B155" i="133"/>
  <c r="F155" i="133" s="1"/>
  <c r="A155" i="133"/>
  <c r="B154" i="133"/>
  <c r="A154" i="133"/>
  <c r="B153" i="133"/>
  <c r="F153" i="133" s="1"/>
  <c r="A153" i="133"/>
  <c r="B152" i="133"/>
  <c r="F152" i="133" s="1"/>
  <c r="A152" i="133"/>
  <c r="B151" i="133"/>
  <c r="F151" i="133" s="1"/>
  <c r="A151" i="133"/>
  <c r="B150" i="133"/>
  <c r="F150" i="133" s="1"/>
  <c r="A150" i="133"/>
  <c r="F149" i="133"/>
  <c r="B149" i="133"/>
  <c r="A149" i="133"/>
  <c r="B148" i="133"/>
  <c r="F148" i="133" s="1"/>
  <c r="A148" i="133"/>
  <c r="B147" i="133"/>
  <c r="F147" i="133" s="1"/>
  <c r="A147" i="133"/>
  <c r="B146" i="133"/>
  <c r="F146" i="133" s="1"/>
  <c r="A146" i="133"/>
  <c r="B145" i="133"/>
  <c r="F145" i="133" s="1"/>
  <c r="A145" i="133"/>
  <c r="B144" i="133"/>
  <c r="F144" i="133" s="1"/>
  <c r="A144" i="133"/>
  <c r="B143" i="133"/>
  <c r="A143" i="133"/>
  <c r="B142" i="133"/>
  <c r="A142" i="133"/>
  <c r="B141" i="133"/>
  <c r="F141" i="133" s="1"/>
  <c r="A141" i="133"/>
  <c r="B140" i="133"/>
  <c r="A140" i="133"/>
  <c r="B139" i="133"/>
  <c r="F139" i="133" s="1"/>
  <c r="A139" i="133"/>
  <c r="B138" i="133"/>
  <c r="A138" i="133"/>
  <c r="B137" i="133"/>
  <c r="F137" i="133" s="1"/>
  <c r="A137" i="133"/>
  <c r="B136" i="133"/>
  <c r="F136" i="133" s="1"/>
  <c r="A136" i="133"/>
  <c r="B135" i="133"/>
  <c r="F135" i="133" s="1"/>
  <c r="A135" i="133"/>
  <c r="B134" i="133"/>
  <c r="F134" i="133" s="1"/>
  <c r="A134" i="133"/>
  <c r="B133" i="133"/>
  <c r="F133" i="133" s="1"/>
  <c r="A133" i="133"/>
  <c r="B132" i="133"/>
  <c r="F132" i="133" s="1"/>
  <c r="A132" i="133"/>
  <c r="F131" i="133"/>
  <c r="B131" i="133"/>
  <c r="A131" i="133"/>
  <c r="B130" i="133"/>
  <c r="F130" i="133" s="1"/>
  <c r="A130" i="133"/>
  <c r="B129" i="133"/>
  <c r="F129" i="133" s="1"/>
  <c r="A129" i="133"/>
  <c r="F128" i="133"/>
  <c r="B128" i="133"/>
  <c r="A128" i="133"/>
  <c r="B127" i="133"/>
  <c r="A127" i="133"/>
  <c r="B126" i="133"/>
  <c r="F126" i="133" s="1"/>
  <c r="A126" i="133"/>
  <c r="B125" i="133"/>
  <c r="F125" i="133" s="1"/>
  <c r="A125" i="133"/>
  <c r="B124" i="133"/>
  <c r="A124" i="133"/>
  <c r="B123" i="133"/>
  <c r="F123" i="133" s="1"/>
  <c r="A123" i="133"/>
  <c r="B122" i="133"/>
  <c r="A122" i="133"/>
  <c r="B121" i="133"/>
  <c r="F121" i="133" s="1"/>
  <c r="A121" i="133"/>
  <c r="B120" i="133"/>
  <c r="F120" i="133" s="1"/>
  <c r="A120" i="133"/>
  <c r="B119" i="133"/>
  <c r="F119" i="133" s="1"/>
  <c r="A119" i="133"/>
  <c r="B118" i="133"/>
  <c r="F118" i="133" s="1"/>
  <c r="A118" i="133"/>
  <c r="F117" i="133"/>
  <c r="B117" i="133"/>
  <c r="A117" i="133"/>
  <c r="B116" i="133"/>
  <c r="F116" i="133" s="1"/>
  <c r="A116" i="133"/>
  <c r="B115" i="133"/>
  <c r="F115" i="133" s="1"/>
  <c r="A115" i="133"/>
  <c r="B114" i="133"/>
  <c r="F114" i="133" s="1"/>
  <c r="A114" i="133"/>
  <c r="B113" i="133"/>
  <c r="F113" i="133" s="1"/>
  <c r="A113" i="133"/>
  <c r="B112" i="133"/>
  <c r="F112" i="133" s="1"/>
  <c r="A112" i="133"/>
  <c r="B111" i="133"/>
  <c r="A111" i="133"/>
  <c r="B110" i="133"/>
  <c r="A110" i="133"/>
  <c r="J109" i="133"/>
  <c r="B109" i="133"/>
  <c r="F109" i="133" s="1"/>
  <c r="A109" i="133"/>
  <c r="J108" i="133"/>
  <c r="B108" i="133"/>
  <c r="F108" i="133" s="1"/>
  <c r="A108" i="133"/>
  <c r="J107" i="133"/>
  <c r="B107" i="133"/>
  <c r="A107" i="133"/>
  <c r="J106" i="133"/>
  <c r="B106" i="133"/>
  <c r="F106" i="133" s="1"/>
  <c r="A106" i="133"/>
  <c r="J105" i="133"/>
  <c r="B105" i="133"/>
  <c r="F105" i="133" s="1"/>
  <c r="A105" i="133"/>
  <c r="J104" i="133"/>
  <c r="F104" i="133"/>
  <c r="B104" i="133"/>
  <c r="A104" i="133"/>
  <c r="J103" i="133"/>
  <c r="B103" i="133"/>
  <c r="F103" i="133" s="1"/>
  <c r="A103" i="133"/>
  <c r="J102" i="133"/>
  <c r="B102" i="133"/>
  <c r="A102" i="133"/>
  <c r="J101" i="133"/>
  <c r="B101" i="133"/>
  <c r="F101" i="133" s="1"/>
  <c r="A101" i="133"/>
  <c r="J100" i="133"/>
  <c r="B100" i="133"/>
  <c r="F100" i="133" s="1"/>
  <c r="A100" i="133"/>
  <c r="J99" i="133"/>
  <c r="B99" i="133"/>
  <c r="F99" i="133" s="1"/>
  <c r="A99" i="133"/>
  <c r="J98" i="133"/>
  <c r="B98" i="133"/>
  <c r="F98" i="133" s="1"/>
  <c r="A98" i="133"/>
  <c r="J97" i="133"/>
  <c r="B97" i="133"/>
  <c r="F97" i="133" s="1"/>
  <c r="A97" i="133"/>
  <c r="J96" i="133"/>
  <c r="B96" i="133"/>
  <c r="F96" i="133" s="1"/>
  <c r="A96" i="133"/>
  <c r="J95" i="133"/>
  <c r="B95" i="133"/>
  <c r="F95" i="133" s="1"/>
  <c r="A95" i="133"/>
  <c r="J94" i="133"/>
  <c r="B94" i="133"/>
  <c r="F94" i="133" s="1"/>
  <c r="A94" i="133"/>
  <c r="J93" i="133"/>
  <c r="B93" i="133"/>
  <c r="F93" i="133" s="1"/>
  <c r="A93" i="133"/>
  <c r="J92" i="133"/>
  <c r="F92" i="133"/>
  <c r="B92" i="133"/>
  <c r="A92" i="133"/>
  <c r="J91" i="133"/>
  <c r="B91" i="133"/>
  <c r="F91" i="133" s="1"/>
  <c r="A91" i="133"/>
  <c r="J90" i="133"/>
  <c r="B90" i="133"/>
  <c r="A90" i="133"/>
  <c r="J89" i="133"/>
  <c r="B89" i="133"/>
  <c r="F89" i="133" s="1"/>
  <c r="A89" i="133"/>
  <c r="J88" i="133"/>
  <c r="B88" i="133"/>
  <c r="A88" i="133"/>
  <c r="J87" i="133"/>
  <c r="B87" i="133"/>
  <c r="A87" i="133"/>
  <c r="J86" i="133"/>
  <c r="B86" i="133"/>
  <c r="A86" i="133"/>
  <c r="J85" i="133"/>
  <c r="B85" i="133"/>
  <c r="F85" i="133" s="1"/>
  <c r="A85" i="133"/>
  <c r="J84" i="133"/>
  <c r="B84" i="133"/>
  <c r="A84" i="133"/>
  <c r="J83" i="133"/>
  <c r="B83" i="133"/>
  <c r="A83" i="133"/>
  <c r="J82" i="133"/>
  <c r="B82" i="133"/>
  <c r="F82" i="133" s="1"/>
  <c r="A82" i="133"/>
  <c r="J81" i="133"/>
  <c r="B81" i="133"/>
  <c r="F81" i="133" s="1"/>
  <c r="A81" i="133"/>
  <c r="J80" i="133"/>
  <c r="B80" i="133"/>
  <c r="F80" i="133" s="1"/>
  <c r="A80" i="133"/>
  <c r="J79" i="133"/>
  <c r="B79" i="133"/>
  <c r="F79" i="133" s="1"/>
  <c r="A79" i="133"/>
  <c r="J78" i="133"/>
  <c r="B78" i="133"/>
  <c r="F78" i="133" s="1"/>
  <c r="A78" i="133"/>
  <c r="J77" i="133"/>
  <c r="B77" i="133"/>
  <c r="F77" i="133" s="1"/>
  <c r="A77" i="133"/>
  <c r="J76" i="133"/>
  <c r="B76" i="133"/>
  <c r="F76" i="133" s="1"/>
  <c r="A76" i="133"/>
  <c r="J75" i="133"/>
  <c r="B75" i="133"/>
  <c r="F75" i="133" s="1"/>
  <c r="A75" i="133"/>
  <c r="J74" i="133"/>
  <c r="B74" i="133"/>
  <c r="A74" i="133"/>
  <c r="J73" i="133"/>
  <c r="B73" i="133"/>
  <c r="F73" i="133" s="1"/>
  <c r="A73" i="133"/>
  <c r="J72" i="133"/>
  <c r="B72" i="133"/>
  <c r="A72" i="133"/>
  <c r="J71" i="133"/>
  <c r="B71" i="133"/>
  <c r="A71" i="133"/>
  <c r="J70" i="133"/>
  <c r="B70" i="133"/>
  <c r="F70" i="133" s="1"/>
  <c r="A70" i="133"/>
  <c r="J69" i="133"/>
  <c r="F69" i="133"/>
  <c r="B69" i="133"/>
  <c r="A69" i="133"/>
  <c r="J68" i="133"/>
  <c r="B68" i="133"/>
  <c r="F68" i="133" s="1"/>
  <c r="A68" i="133"/>
  <c r="J67" i="133"/>
  <c r="B67" i="133"/>
  <c r="A67" i="133"/>
  <c r="J66" i="133"/>
  <c r="B66" i="133"/>
  <c r="F66" i="133" s="1"/>
  <c r="A66" i="133"/>
  <c r="J65" i="133"/>
  <c r="B65" i="133"/>
  <c r="F65" i="133" s="1"/>
  <c r="A65" i="133"/>
  <c r="J64" i="133"/>
  <c r="B64" i="133"/>
  <c r="F64" i="133" s="1"/>
  <c r="A64" i="133"/>
  <c r="J63" i="133"/>
  <c r="B63" i="133"/>
  <c r="F63" i="133" s="1"/>
  <c r="A63" i="133"/>
  <c r="J62" i="133"/>
  <c r="B62" i="133"/>
  <c r="F62" i="133" s="1"/>
  <c r="A62" i="133"/>
  <c r="J61" i="133"/>
  <c r="B61" i="133"/>
  <c r="F61" i="133" s="1"/>
  <c r="A61" i="133"/>
  <c r="J60" i="133"/>
  <c r="B60" i="133"/>
  <c r="F60" i="133" s="1"/>
  <c r="A60" i="133"/>
  <c r="J59" i="133"/>
  <c r="B59" i="133"/>
  <c r="F59" i="133" s="1"/>
  <c r="A59" i="133"/>
  <c r="K58" i="133"/>
  <c r="B58" i="133"/>
  <c r="F58" i="133" s="1"/>
  <c r="A58" i="133"/>
  <c r="K57" i="133"/>
  <c r="B57" i="133"/>
  <c r="F57" i="133" s="1"/>
  <c r="A57" i="133"/>
  <c r="K56" i="133"/>
  <c r="B56" i="133"/>
  <c r="F56" i="133" s="1"/>
  <c r="A56" i="133"/>
  <c r="K55" i="133"/>
  <c r="B55" i="133"/>
  <c r="A55" i="133"/>
  <c r="K54" i="133"/>
  <c r="B54" i="133"/>
  <c r="A54" i="133"/>
  <c r="K53" i="133"/>
  <c r="B53" i="133"/>
  <c r="E53" i="133" s="1"/>
  <c r="A53" i="133"/>
  <c r="K52" i="133"/>
  <c r="B52" i="133"/>
  <c r="A52" i="133"/>
  <c r="K51" i="133"/>
  <c r="B51" i="133"/>
  <c r="A51" i="133"/>
  <c r="K50" i="133"/>
  <c r="B50" i="133"/>
  <c r="A50" i="133"/>
  <c r="K49" i="133"/>
  <c r="B49" i="133"/>
  <c r="E49" i="133" s="1"/>
  <c r="A49" i="133"/>
  <c r="K48" i="133"/>
  <c r="B48" i="133"/>
  <c r="E48" i="133" s="1"/>
  <c r="A48" i="133"/>
  <c r="K47" i="133"/>
  <c r="B47" i="133"/>
  <c r="E47" i="133" s="1"/>
  <c r="A47" i="133"/>
  <c r="K46" i="133"/>
  <c r="B46" i="133"/>
  <c r="E46" i="133" s="1"/>
  <c r="A46" i="133"/>
  <c r="K45" i="133"/>
  <c r="E45" i="133"/>
  <c r="B45" i="133"/>
  <c r="A45" i="133"/>
  <c r="K44" i="133"/>
  <c r="B44" i="133"/>
  <c r="E44" i="133" s="1"/>
  <c r="A44" i="133"/>
  <c r="K43" i="133"/>
  <c r="B43" i="133"/>
  <c r="E43" i="133" s="1"/>
  <c r="A43" i="133"/>
  <c r="K42" i="133"/>
  <c r="E42" i="133"/>
  <c r="B42" i="133"/>
  <c r="A42" i="133"/>
  <c r="K41" i="133"/>
  <c r="B41" i="133"/>
  <c r="E41" i="133" s="1"/>
  <c r="A41" i="133"/>
  <c r="K40" i="133"/>
  <c r="B40" i="133"/>
  <c r="E40" i="133" s="1"/>
  <c r="A40" i="133"/>
  <c r="K39" i="133"/>
  <c r="B39" i="133"/>
  <c r="A39" i="133"/>
  <c r="K38" i="133"/>
  <c r="B38" i="133"/>
  <c r="A38" i="133"/>
  <c r="K37" i="133"/>
  <c r="B37" i="133"/>
  <c r="E37" i="133" s="1"/>
  <c r="A37" i="133"/>
  <c r="K36" i="133"/>
  <c r="B36" i="133"/>
  <c r="A36" i="133"/>
  <c r="K35" i="133"/>
  <c r="B35" i="133"/>
  <c r="E35" i="133" s="1"/>
  <c r="A35" i="133"/>
  <c r="K34" i="133"/>
  <c r="B34" i="133"/>
  <c r="A34" i="133"/>
  <c r="K33" i="133"/>
  <c r="B33" i="133"/>
  <c r="E33" i="133" s="1"/>
  <c r="A33" i="133"/>
  <c r="K32" i="133"/>
  <c r="B32" i="133"/>
  <c r="E32" i="133" s="1"/>
  <c r="A32" i="133"/>
  <c r="K31" i="133"/>
  <c r="B31" i="133"/>
  <c r="E31" i="133" s="1"/>
  <c r="A31" i="133"/>
  <c r="K30" i="133"/>
  <c r="B30" i="133"/>
  <c r="E30" i="133" s="1"/>
  <c r="A30" i="133"/>
  <c r="K29" i="133"/>
  <c r="B29" i="133"/>
  <c r="E29" i="133" s="1"/>
  <c r="A29" i="133"/>
  <c r="K28" i="133"/>
  <c r="E28" i="133"/>
  <c r="B28" i="133"/>
  <c r="A28" i="133"/>
  <c r="K27" i="133"/>
  <c r="B27" i="133"/>
  <c r="E27" i="133" s="1"/>
  <c r="A27" i="133"/>
  <c r="K26" i="133"/>
  <c r="B26" i="133"/>
  <c r="E26" i="133" s="1"/>
  <c r="A26" i="133"/>
  <c r="K25" i="133"/>
  <c r="B25" i="133"/>
  <c r="E25" i="133" s="1"/>
  <c r="A25" i="133"/>
  <c r="K24" i="133"/>
  <c r="B24" i="133"/>
  <c r="E24" i="133" s="1"/>
  <c r="A24" i="133"/>
  <c r="K23" i="133"/>
  <c r="B23" i="133"/>
  <c r="A23" i="133"/>
  <c r="J22" i="133"/>
  <c r="B22" i="133"/>
  <c r="A22" i="133"/>
  <c r="J21" i="133"/>
  <c r="B21" i="133"/>
  <c r="E21" i="133" s="1"/>
  <c r="A21" i="133"/>
  <c r="J20" i="133"/>
  <c r="B20" i="133"/>
  <c r="A20" i="133"/>
  <c r="B19" i="133"/>
  <c r="A19" i="133"/>
  <c r="I113" i="133" l="1"/>
  <c r="J7" i="133"/>
  <c r="D681" i="46"/>
  <c r="J75" i="46" s="1"/>
  <c r="E462" i="133"/>
  <c r="D462" i="46"/>
  <c r="S56" i="46" s="1"/>
  <c r="E485" i="133"/>
  <c r="D485" i="46"/>
  <c r="R58" i="46" s="1"/>
  <c r="E397" i="133"/>
  <c r="D397" i="46"/>
  <c r="N51" i="46" s="1"/>
  <c r="J16" i="133"/>
  <c r="D690" i="46"/>
  <c r="S75" i="46" s="1"/>
  <c r="F694" i="133"/>
  <c r="D694" i="46"/>
  <c r="K76" i="46" s="1"/>
  <c r="J8" i="133"/>
  <c r="D682" i="46"/>
  <c r="K75" i="46" s="1"/>
  <c r="K14" i="133"/>
  <c r="D760" i="46"/>
  <c r="Q81" i="46" s="1"/>
  <c r="D20" i="46"/>
  <c r="I20" i="46" s="1"/>
  <c r="K9" i="133"/>
  <c r="D755" i="46"/>
  <c r="L81" i="46" s="1"/>
  <c r="K16" i="133"/>
  <c r="D762" i="46"/>
  <c r="S81" i="46" s="1"/>
  <c r="F943" i="133"/>
  <c r="D943" i="46"/>
  <c r="H97" i="46" s="1"/>
  <c r="D23" i="46"/>
  <c r="L20" i="46" s="1"/>
  <c r="F740" i="133"/>
  <c r="D740" i="46"/>
  <c r="I80" i="46" s="1"/>
  <c r="J11" i="133"/>
  <c r="D685" i="46"/>
  <c r="N75" i="46" s="1"/>
  <c r="F911" i="133"/>
  <c r="D911" i="46"/>
  <c r="L94" i="46" s="1"/>
  <c r="F999" i="133"/>
  <c r="D999" i="46"/>
  <c r="P101" i="46" s="1"/>
  <c r="F1100" i="133"/>
  <c r="D1100" i="46"/>
  <c r="I110" i="46" s="1"/>
  <c r="F1067" i="133"/>
  <c r="D1067" i="46"/>
  <c r="L107" i="46" s="1"/>
  <c r="F995" i="133"/>
  <c r="D995" i="46"/>
  <c r="L101" i="46" s="1"/>
  <c r="F1071" i="133"/>
  <c r="D1071" i="46"/>
  <c r="P107" i="46" s="1"/>
  <c r="F1133" i="133"/>
  <c r="D1133" i="46"/>
  <c r="R112" i="46" s="1"/>
  <c r="I110" i="133"/>
  <c r="D1099" i="46"/>
  <c r="H110" i="46" s="1"/>
  <c r="F963" i="133"/>
  <c r="D963" i="46"/>
  <c r="P98" i="46" s="1"/>
  <c r="F925" i="133"/>
  <c r="D925" i="46"/>
  <c r="N95" i="46" s="1"/>
  <c r="E318" i="133"/>
  <c r="D318" i="46"/>
  <c r="S44" i="46" s="1"/>
  <c r="J14" i="133"/>
  <c r="D688" i="46"/>
  <c r="Q75" i="46" s="1"/>
  <c r="D19" i="46"/>
  <c r="D26" i="46"/>
  <c r="O20" i="46" s="1"/>
  <c r="E431" i="133"/>
  <c r="D431" i="46"/>
  <c r="L54" i="46" s="1"/>
  <c r="F535" i="133"/>
  <c r="D535" i="46"/>
  <c r="H63" i="46" s="1"/>
  <c r="F631" i="133"/>
  <c r="D631" i="46"/>
  <c r="H71" i="46" s="1"/>
  <c r="K11" i="133"/>
  <c r="D757" i="46"/>
  <c r="N81" i="46" s="1"/>
  <c r="F975" i="133"/>
  <c r="D975" i="46"/>
  <c r="P99" i="46" s="1"/>
  <c r="F872" i="133"/>
  <c r="D872" i="46"/>
  <c r="I91" i="46" s="1"/>
  <c r="F874" i="133"/>
  <c r="D874" i="46"/>
  <c r="K91" i="46" s="1"/>
  <c r="F1039" i="133"/>
  <c r="D1039" i="46"/>
  <c r="H105" i="46" s="1"/>
  <c r="F1131" i="133"/>
  <c r="D1131" i="46"/>
  <c r="P112" i="46" s="1"/>
  <c r="F758" i="133"/>
  <c r="K12" i="133"/>
  <c r="D758" i="46"/>
  <c r="O81" i="46" s="1"/>
  <c r="E269" i="133"/>
  <c r="D269" i="46"/>
  <c r="R40" i="46" s="1"/>
  <c r="E77" i="133"/>
  <c r="D77" i="46"/>
  <c r="R24" i="46" s="1"/>
  <c r="I111" i="133"/>
  <c r="D1111" i="46"/>
  <c r="H111" i="46" s="1"/>
  <c r="F28" i="133"/>
  <c r="D28" i="46"/>
  <c r="Q20" i="46" s="1"/>
  <c r="F855" i="133"/>
  <c r="D855" i="46"/>
  <c r="P89" i="46" s="1"/>
  <c r="F957" i="133"/>
  <c r="D957" i="46"/>
  <c r="J98" i="46" s="1"/>
  <c r="F907" i="133"/>
  <c r="D907" i="46"/>
  <c r="H94" i="46" s="1"/>
  <c r="F861" i="133"/>
  <c r="D861" i="46"/>
  <c r="J90" i="46" s="1"/>
  <c r="E446" i="133"/>
  <c r="D446" i="46"/>
  <c r="O55" i="46" s="1"/>
  <c r="E406" i="133"/>
  <c r="D406" i="46"/>
  <c r="K52" i="46" s="1"/>
  <c r="E255" i="133"/>
  <c r="D255" i="46"/>
  <c r="P39" i="46" s="1"/>
  <c r="J10" i="133"/>
  <c r="D684" i="46"/>
  <c r="M75" i="46" s="1"/>
  <c r="K6" i="133"/>
  <c r="D752" i="46"/>
  <c r="I81" i="46" s="1"/>
  <c r="K13" i="133"/>
  <c r="D759" i="46"/>
  <c r="P81" i="46" s="1"/>
  <c r="D27" i="46"/>
  <c r="P20" i="46" s="1"/>
  <c r="F1059" i="133"/>
  <c r="D1059" i="46"/>
  <c r="P106" i="46" s="1"/>
  <c r="F939" i="133"/>
  <c r="D939" i="46"/>
  <c r="P96" i="46" s="1"/>
  <c r="F890" i="133"/>
  <c r="D890" i="46"/>
  <c r="O92" i="46" s="1"/>
  <c r="E309" i="133"/>
  <c r="D309" i="46"/>
  <c r="J44" i="46" s="1"/>
  <c r="E429" i="133"/>
  <c r="D429" i="46"/>
  <c r="J54" i="46" s="1"/>
  <c r="E373" i="133"/>
  <c r="D373" i="46"/>
  <c r="N49" i="46" s="1"/>
  <c r="D29" i="46"/>
  <c r="R20" i="46" s="1"/>
  <c r="K5" i="133"/>
  <c r="D751" i="46"/>
  <c r="H81" i="46" s="1"/>
  <c r="F1134" i="133"/>
  <c r="D1134" i="46"/>
  <c r="S112" i="46" s="1"/>
  <c r="J9" i="133"/>
  <c r="D683" i="46"/>
  <c r="L75" i="46" s="1"/>
  <c r="J15" i="133"/>
  <c r="D689" i="46"/>
  <c r="R75" i="46" s="1"/>
  <c r="K7" i="133"/>
  <c r="D753" i="46"/>
  <c r="J81" i="46" s="1"/>
  <c r="K15" i="133"/>
  <c r="D761" i="46"/>
  <c r="R81" i="46" s="1"/>
  <c r="E125" i="133"/>
  <c r="D125" i="46"/>
  <c r="R28" i="46" s="1"/>
  <c r="K8" i="133"/>
  <c r="D754" i="46"/>
  <c r="K81" i="46" s="1"/>
  <c r="F845" i="133"/>
  <c r="D845" i="46"/>
  <c r="R88" i="46" s="1"/>
  <c r="K10" i="133"/>
  <c r="D756" i="46"/>
  <c r="M81" i="46" s="1"/>
  <c r="F710" i="133"/>
  <c r="D710" i="46"/>
  <c r="O77" i="46" s="1"/>
  <c r="F574" i="133"/>
  <c r="D574" i="46"/>
  <c r="K66" i="46" s="1"/>
  <c r="E422" i="133"/>
  <c r="D422" i="46"/>
  <c r="O53" i="46" s="1"/>
  <c r="E334" i="133"/>
  <c r="D334" i="46"/>
  <c r="K46" i="46" s="1"/>
  <c r="E286" i="133"/>
  <c r="D286" i="46"/>
  <c r="K42" i="46" s="1"/>
  <c r="F21" i="133"/>
  <c r="D21" i="46"/>
  <c r="J20" i="46" s="1"/>
  <c r="F679" i="133"/>
  <c r="J5" i="133"/>
  <c r="D679" i="46"/>
  <c r="H75" i="46" s="1"/>
  <c r="D30" i="46"/>
  <c r="S20" i="46" s="1"/>
  <c r="J13" i="133"/>
  <c r="D687" i="46"/>
  <c r="P75" i="46" s="1"/>
  <c r="F1063" i="133"/>
  <c r="I107" i="133"/>
  <c r="K107" i="133" s="1"/>
  <c r="D1063" i="46"/>
  <c r="H107" i="46" s="1"/>
  <c r="I108" i="133"/>
  <c r="D1075" i="46"/>
  <c r="H108" i="46" s="1"/>
  <c r="F824" i="133"/>
  <c r="D824" i="46"/>
  <c r="I87" i="46" s="1"/>
  <c r="F920" i="133"/>
  <c r="D920" i="46"/>
  <c r="I95" i="46" s="1"/>
  <c r="D1087" i="46"/>
  <c r="H109" i="46" s="1"/>
  <c r="D25" i="46"/>
  <c r="N20" i="46" s="1"/>
  <c r="F1091" i="133"/>
  <c r="D1091" i="46"/>
  <c r="L109" i="46" s="1"/>
  <c r="E93" i="133"/>
  <c r="D93" i="46"/>
  <c r="J26" i="46" s="1"/>
  <c r="F898" i="133"/>
  <c r="D898" i="46"/>
  <c r="K93" i="46" s="1"/>
  <c r="F883" i="133"/>
  <c r="D883" i="46"/>
  <c r="H92" i="46" s="1"/>
  <c r="F821" i="133"/>
  <c r="D821" i="46"/>
  <c r="R86" i="46" s="1"/>
  <c r="F707" i="133"/>
  <c r="D707" i="46"/>
  <c r="L77" i="46" s="1"/>
  <c r="D22" i="46"/>
  <c r="K20" i="46" s="1"/>
  <c r="E479" i="133"/>
  <c r="D479" i="46"/>
  <c r="L58" i="46" s="1"/>
  <c r="F973" i="133"/>
  <c r="D973" i="46"/>
  <c r="N99" i="46" s="1"/>
  <c r="F876" i="133"/>
  <c r="D876" i="46"/>
  <c r="M91" i="46" s="1"/>
  <c r="J12" i="133"/>
  <c r="D686" i="46"/>
  <c r="O75" i="46" s="1"/>
  <c r="F764" i="133"/>
  <c r="D764" i="46"/>
  <c r="I82" i="46" s="1"/>
  <c r="F1095" i="133"/>
  <c r="D1095" i="46"/>
  <c r="P109" i="46" s="1"/>
  <c r="F1127" i="133"/>
  <c r="D1127" i="46"/>
  <c r="L112" i="46" s="1"/>
  <c r="D24" i="46"/>
  <c r="M20" i="46" s="1"/>
  <c r="I112" i="133"/>
  <c r="D1123" i="46"/>
  <c r="H112" i="46" s="1"/>
  <c r="F997" i="133"/>
  <c r="D997" i="46"/>
  <c r="N101" i="46" s="1"/>
  <c r="F901" i="133"/>
  <c r="D901" i="46"/>
  <c r="N93" i="46" s="1"/>
  <c r="F869" i="133"/>
  <c r="D869" i="46"/>
  <c r="R90" i="46" s="1"/>
  <c r="F826" i="133"/>
  <c r="D826" i="46"/>
  <c r="K87" i="46" s="1"/>
  <c r="F668" i="133"/>
  <c r="D668" i="46"/>
  <c r="I74" i="46" s="1"/>
  <c r="F508" i="133"/>
  <c r="D508" i="46"/>
  <c r="Q60" i="46" s="1"/>
  <c r="E469" i="133"/>
  <c r="F589" i="133"/>
  <c r="F605" i="133"/>
  <c r="E205" i="133"/>
  <c r="E229" i="133"/>
  <c r="F1112" i="133"/>
  <c r="E260" i="133"/>
  <c r="F860" i="133"/>
  <c r="E197" i="133"/>
  <c r="F692" i="133"/>
  <c r="F742" i="133"/>
  <c r="E94" i="133"/>
  <c r="F848" i="133"/>
  <c r="E198" i="133"/>
  <c r="F1021" i="133"/>
  <c r="E285" i="133"/>
  <c r="E333" i="133"/>
  <c r="E437" i="133"/>
  <c r="F644" i="133"/>
  <c r="E148" i="133"/>
  <c r="E228" i="133"/>
  <c r="F572" i="133"/>
  <c r="F828" i="133"/>
  <c r="F880" i="133"/>
  <c r="F658" i="133"/>
  <c r="E398" i="133"/>
  <c r="F829" i="133"/>
  <c r="E212" i="133"/>
  <c r="F1084" i="133"/>
  <c r="E109" i="133"/>
  <c r="F30" i="133"/>
  <c r="F44" i="133"/>
  <c r="E276" i="133"/>
  <c r="F1096" i="133"/>
  <c r="F944" i="133"/>
  <c r="E244" i="133"/>
  <c r="E362" i="133"/>
  <c r="F604" i="133"/>
  <c r="F866" i="133"/>
  <c r="F960" i="133"/>
  <c r="E271" i="133"/>
  <c r="F34" i="133"/>
  <c r="E221" i="133"/>
  <c r="E314" i="133"/>
  <c r="E445" i="133"/>
  <c r="F678" i="133"/>
  <c r="F941" i="133"/>
  <c r="E426" i="133"/>
  <c r="F532" i="133"/>
  <c r="E180" i="133"/>
  <c r="E402" i="133"/>
  <c r="F1061" i="133"/>
  <c r="E482" i="133"/>
  <c r="F555" i="133"/>
  <c r="F777" i="133"/>
  <c r="F924" i="133"/>
  <c r="F1045" i="133"/>
  <c r="F1093" i="133"/>
  <c r="F1099" i="133"/>
  <c r="E164" i="133"/>
  <c r="F1037" i="133"/>
  <c r="E478" i="133"/>
  <c r="F539" i="133"/>
  <c r="F670" i="133"/>
  <c r="F771" i="133"/>
  <c r="E85" i="133"/>
  <c r="E181" i="133"/>
  <c r="E196" i="133"/>
  <c r="E341" i="133"/>
  <c r="F525" i="133"/>
  <c r="F564" i="133"/>
  <c r="F716" i="133"/>
  <c r="F1020" i="133"/>
  <c r="F45" i="133"/>
  <c r="E92" i="133"/>
  <c r="E100" i="133"/>
  <c r="E139" i="133"/>
  <c r="E237" i="133"/>
  <c r="E287" i="133"/>
  <c r="E301" i="133"/>
  <c r="E357" i="133"/>
  <c r="E381" i="133"/>
  <c r="E413" i="133"/>
  <c r="E461" i="133"/>
  <c r="F557" i="133"/>
  <c r="F629" i="133"/>
  <c r="F819" i="133"/>
  <c r="F1117" i="133"/>
  <c r="E79" i="133"/>
  <c r="E68" i="133"/>
  <c r="F1040" i="133"/>
  <c r="F40" i="133"/>
  <c r="E60" i="133"/>
  <c r="E62" i="133"/>
  <c r="E108" i="133"/>
  <c r="E116" i="133"/>
  <c r="E254" i="133"/>
  <c r="E277" i="133"/>
  <c r="E374" i="133"/>
  <c r="F495" i="133"/>
  <c r="F612" i="133"/>
  <c r="F796" i="133"/>
  <c r="F1072" i="133"/>
  <c r="E210" i="133"/>
  <c r="E252" i="133"/>
  <c r="E292" i="133"/>
  <c r="E306" i="133"/>
  <c r="E315" i="133"/>
  <c r="E325" i="133"/>
  <c r="F597" i="133"/>
  <c r="F662" i="133"/>
  <c r="F676" i="133"/>
  <c r="F853" i="133"/>
  <c r="F1044" i="133"/>
  <c r="F1104" i="133"/>
  <c r="E352" i="133"/>
  <c r="F1035" i="133"/>
  <c r="E400" i="133"/>
  <c r="E376" i="133"/>
  <c r="D264" i="46"/>
  <c r="M40" i="46" s="1"/>
  <c r="E184" i="133"/>
  <c r="E64" i="133"/>
  <c r="E120" i="133"/>
  <c r="E132" i="133"/>
  <c r="F637" i="133"/>
  <c r="F1108" i="133"/>
  <c r="E414" i="133"/>
  <c r="E326" i="133"/>
  <c r="E146" i="133"/>
  <c r="E112" i="133"/>
  <c r="F542" i="133"/>
  <c r="F884" i="133"/>
  <c r="E253" i="133"/>
  <c r="F1068" i="133"/>
  <c r="F981" i="133"/>
  <c r="F837" i="133"/>
  <c r="F628" i="133"/>
  <c r="F772" i="133"/>
  <c r="E150" i="133"/>
  <c r="E390" i="133"/>
  <c r="E238" i="133"/>
  <c r="E182" i="133"/>
  <c r="E224" i="133"/>
  <c r="F594" i="133"/>
  <c r="F656" i="133"/>
  <c r="F1077" i="133"/>
  <c r="E453" i="133"/>
  <c r="F744" i="133"/>
  <c r="E134" i="133"/>
  <c r="E232" i="133"/>
  <c r="E168" i="133"/>
  <c r="E56" i="133"/>
  <c r="F646" i="133"/>
  <c r="F718" i="133"/>
  <c r="E382" i="133"/>
  <c r="E392" i="133"/>
  <c r="E424" i="133"/>
  <c r="F576" i="133"/>
  <c r="E61" i="133"/>
  <c r="L11" i="133" s="1"/>
  <c r="E226" i="133"/>
  <c r="E176" i="133"/>
  <c r="E350" i="133"/>
  <c r="E389" i="133"/>
  <c r="E451" i="133"/>
  <c r="F510" i="133"/>
  <c r="F586" i="133"/>
  <c r="F820" i="133"/>
  <c r="E245" i="133"/>
  <c r="E438" i="133"/>
  <c r="E76" i="133"/>
  <c r="E118" i="133"/>
  <c r="E284" i="133"/>
  <c r="E355" i="133"/>
  <c r="E486" i="133"/>
  <c r="F708" i="133"/>
  <c r="F747" i="133"/>
  <c r="D190" i="46"/>
  <c r="K34" i="46" s="1"/>
  <c r="F493" i="133"/>
  <c r="D213" i="46"/>
  <c r="J36" i="46" s="1"/>
  <c r="E157" i="133"/>
  <c r="F936" i="133"/>
  <c r="F46" i="133"/>
  <c r="E78" i="133"/>
  <c r="E128" i="133"/>
  <c r="E175" i="133"/>
  <c r="F494" i="133"/>
  <c r="F500" i="133"/>
  <c r="F1003" i="133"/>
  <c r="E344" i="133"/>
  <c r="F1042" i="133"/>
  <c r="E80" i="133"/>
  <c r="F31" i="133"/>
  <c r="E405" i="133"/>
  <c r="E288" i="133"/>
  <c r="E454" i="133"/>
  <c r="F780" i="133"/>
  <c r="F844" i="133"/>
  <c r="F547" i="133"/>
  <c r="F43" i="133"/>
  <c r="F914" i="133"/>
  <c r="E317" i="133"/>
  <c r="E467" i="133"/>
  <c r="F912" i="133"/>
  <c r="F858" i="133"/>
  <c r="F1050" i="133"/>
  <c r="F1106" i="133"/>
  <c r="F971" i="133"/>
  <c r="F602" i="133"/>
  <c r="F562" i="133"/>
  <c r="F490" i="133"/>
  <c r="F1101" i="133"/>
  <c r="F1085" i="133"/>
  <c r="F812" i="133"/>
  <c r="F805" i="133"/>
  <c r="E216" i="133"/>
  <c r="F1012" i="133"/>
  <c r="E358" i="133"/>
  <c r="E270" i="133"/>
  <c r="E248" i="133"/>
  <c r="E282" i="133"/>
  <c r="E394" i="133"/>
  <c r="F684" i="133"/>
  <c r="F931" i="133"/>
  <c r="F972" i="133"/>
  <c r="F1008" i="133"/>
  <c r="E440" i="133"/>
  <c r="F635" i="133"/>
  <c r="F976" i="133"/>
  <c r="E432" i="133"/>
  <c r="E261" i="133"/>
  <c r="E319" i="133"/>
  <c r="F917" i="133"/>
  <c r="F948" i="133"/>
  <c r="F630" i="133"/>
  <c r="E192" i="133"/>
  <c r="E203" i="133"/>
  <c r="E214" i="133"/>
  <c r="E354" i="133"/>
  <c r="E430" i="133"/>
  <c r="F570" i="133"/>
  <c r="F618" i="133"/>
  <c r="F723" i="133"/>
  <c r="F726" i="133"/>
  <c r="F885" i="133"/>
  <c r="F956" i="133"/>
  <c r="F984" i="133"/>
  <c r="F1120" i="133"/>
  <c r="F37" i="133"/>
  <c r="E299" i="133"/>
  <c r="E411" i="133"/>
  <c r="E450" i="133"/>
  <c r="F734" i="133"/>
  <c r="F1007" i="133"/>
  <c r="F575" i="133"/>
  <c r="F1069" i="133"/>
  <c r="F933" i="133"/>
  <c r="F940" i="133"/>
  <c r="E280" i="133"/>
  <c r="F24" i="133"/>
  <c r="E311" i="133"/>
  <c r="E457" i="133"/>
  <c r="F518" i="133"/>
  <c r="F654" i="133"/>
  <c r="F816" i="133"/>
  <c r="F1024" i="133"/>
  <c r="F1048" i="133"/>
  <c r="F788" i="133"/>
  <c r="E395" i="133"/>
  <c r="F516" i="133"/>
  <c r="F636" i="133"/>
  <c r="F660" i="133"/>
  <c r="F1064" i="133"/>
  <c r="F1128" i="133"/>
  <c r="F988" i="133"/>
  <c r="F994" i="133"/>
  <c r="F724" i="133"/>
  <c r="F1076" i="133"/>
  <c r="F1053" i="133"/>
  <c r="F949" i="133"/>
  <c r="F893" i="133"/>
  <c r="F550" i="133"/>
  <c r="F32" i="133"/>
  <c r="E342" i="133"/>
  <c r="F908" i="133"/>
  <c r="F892" i="133"/>
  <c r="E230" i="133"/>
  <c r="E96" i="133"/>
  <c r="E470" i="133"/>
  <c r="E458" i="133"/>
  <c r="E133" i="133"/>
  <c r="E320" i="133"/>
  <c r="E448" i="133"/>
  <c r="F888" i="133"/>
  <c r="F928" i="133"/>
  <c r="E194" i="133"/>
  <c r="E166" i="133"/>
  <c r="F530" i="133"/>
  <c r="F543" i="133"/>
  <c r="E189" i="133"/>
  <c r="E200" i="133"/>
  <c r="E472" i="133"/>
  <c r="F808" i="133"/>
  <c r="F832" i="133"/>
  <c r="F1004" i="133"/>
  <c r="F1013" i="133"/>
  <c r="F980" i="133"/>
  <c r="F965" i="133"/>
  <c r="F915" i="133"/>
  <c r="F867" i="133"/>
  <c r="F1109" i="133"/>
  <c r="F1036" i="133"/>
  <c r="E165" i="133"/>
  <c r="F904" i="133"/>
  <c r="F1052" i="133"/>
  <c r="E258" i="133"/>
  <c r="F1029" i="133"/>
  <c r="F803" i="133"/>
  <c r="F582" i="133"/>
  <c r="F1132" i="133"/>
  <c r="F748" i="133"/>
  <c r="F622" i="133"/>
  <c r="E349" i="133"/>
  <c r="E293" i="133"/>
  <c r="E256" i="133"/>
  <c r="F20" i="133"/>
  <c r="E162" i="133"/>
  <c r="F800" i="133"/>
  <c r="E477" i="133"/>
  <c r="E141" i="133"/>
  <c r="F916" i="133"/>
  <c r="F1122" i="133"/>
  <c r="F1123" i="133"/>
  <c r="E421" i="133"/>
  <c r="E239" i="133"/>
  <c r="E117" i="133"/>
  <c r="E136" i="133"/>
  <c r="F782" i="133"/>
  <c r="F962" i="133"/>
  <c r="F987" i="133"/>
  <c r="F899" i="133"/>
  <c r="F864" i="133"/>
  <c r="F810" i="133"/>
  <c r="F737" i="133"/>
  <c r="E298" i="133"/>
  <c r="F538" i="133"/>
  <c r="F978" i="133"/>
  <c r="F29" i="133"/>
  <c r="F791" i="133"/>
  <c r="F840" i="133"/>
  <c r="F877" i="133"/>
  <c r="F581" i="133"/>
  <c r="E173" i="133"/>
  <c r="E149" i="133"/>
  <c r="E101" i="133"/>
  <c r="F53" i="133"/>
  <c r="E366" i="133"/>
  <c r="E247" i="133"/>
  <c r="F756" i="133"/>
  <c r="F567" i="133"/>
  <c r="E365" i="133"/>
  <c r="E152" i="133"/>
  <c r="E480" i="133"/>
  <c r="F600" i="133"/>
  <c r="F700" i="133"/>
  <c r="E69" i="133"/>
  <c r="F856" i="133"/>
  <c r="F1125" i="133"/>
  <c r="F989" i="133"/>
  <c r="F922" i="133"/>
  <c r="F835" i="133"/>
  <c r="F608" i="133"/>
  <c r="F1080" i="133"/>
  <c r="F1116" i="133"/>
  <c r="E130" i="133"/>
  <c r="E160" i="133"/>
  <c r="E370" i="133"/>
  <c r="F634" i="133"/>
  <c r="F672" i="133"/>
  <c r="F1016" i="133"/>
  <c r="F1032" i="133"/>
  <c r="F766" i="133"/>
  <c r="F498" i="133"/>
  <c r="F732" i="133"/>
  <c r="F813" i="133"/>
  <c r="E63" i="133"/>
  <c r="E84" i="133"/>
  <c r="E106" i="133"/>
  <c r="E144" i="133"/>
  <c r="F566" i="133"/>
  <c r="F580" i="133"/>
  <c r="F592" i="133"/>
  <c r="F642" i="133"/>
  <c r="F850" i="133"/>
  <c r="F952" i="133"/>
  <c r="F968" i="133"/>
  <c r="F1000" i="133"/>
  <c r="F1056" i="133"/>
  <c r="F1031" i="133"/>
  <c r="F769" i="133"/>
  <c r="F753" i="133"/>
  <c r="F745" i="133"/>
  <c r="F729" i="133"/>
  <c r="F713" i="133"/>
  <c r="F689" i="133"/>
  <c r="F665" i="133"/>
  <c r="F649" i="133"/>
  <c r="F625" i="133"/>
  <c r="F585" i="133"/>
  <c r="F513" i="133"/>
  <c r="F505" i="133"/>
  <c r="F489" i="133"/>
  <c r="E281" i="133"/>
  <c r="E265" i="133"/>
  <c r="E249" i="133"/>
  <c r="E225" i="133"/>
  <c r="E217" i="133"/>
  <c r="E209" i="133"/>
  <c r="E201" i="133"/>
  <c r="E193" i="133"/>
  <c r="E177" i="133"/>
  <c r="E161" i="133"/>
  <c r="E145" i="133"/>
  <c r="E137" i="133"/>
  <c r="E129" i="133"/>
  <c r="E121" i="133"/>
  <c r="E113" i="133"/>
  <c r="E105" i="133"/>
  <c r="E97" i="133"/>
  <c r="E89" i="133"/>
  <c r="E81" i="133"/>
  <c r="E73" i="133"/>
  <c r="E65" i="133"/>
  <c r="F49" i="133"/>
  <c r="F1041" i="133"/>
  <c r="E233" i="133"/>
  <c r="F1015" i="133"/>
  <c r="F983" i="133"/>
  <c r="F967" i="133"/>
  <c r="F935" i="133"/>
  <c r="F927" i="133"/>
  <c r="F903" i="133"/>
  <c r="F887" i="133"/>
  <c r="F847" i="133"/>
  <c r="F807" i="133"/>
  <c r="F783" i="133"/>
  <c r="F767" i="133"/>
  <c r="F735" i="133"/>
  <c r="F695" i="133"/>
  <c r="F663" i="133"/>
  <c r="F647" i="133"/>
  <c r="F607" i="133"/>
  <c r="F599" i="133"/>
  <c r="F551" i="133"/>
  <c r="E153" i="133"/>
  <c r="E169" i="133"/>
  <c r="F583" i="133"/>
  <c r="F671" i="133"/>
  <c r="F785" i="133"/>
  <c r="E57" i="133"/>
  <c r="E425" i="133"/>
  <c r="F919" i="133"/>
  <c r="F761" i="133"/>
  <c r="F673" i="133"/>
  <c r="F657" i="133"/>
  <c r="F633" i="133"/>
  <c r="F617" i="133"/>
  <c r="F41" i="133"/>
  <c r="F1121" i="133"/>
  <c r="F1119" i="133"/>
  <c r="F1103" i="133"/>
  <c r="F1055" i="133"/>
  <c r="F1047" i="133"/>
  <c r="F1023" i="133"/>
  <c r="F871" i="133"/>
  <c r="F823" i="133"/>
  <c r="F759" i="133"/>
  <c r="F711" i="133"/>
  <c r="F615" i="133"/>
  <c r="F697" i="133"/>
  <c r="F703" i="133"/>
  <c r="F959" i="133"/>
  <c r="F591" i="133"/>
  <c r="F991" i="133"/>
  <c r="F721" i="133"/>
  <c r="F705" i="133"/>
  <c r="F681" i="133"/>
  <c r="F641" i="133"/>
  <c r="F577" i="133"/>
  <c r="F569" i="133"/>
  <c r="F545" i="133"/>
  <c r="F537" i="133"/>
  <c r="F33" i="133"/>
  <c r="F1111" i="133"/>
  <c r="F1087" i="133"/>
  <c r="F1079" i="133"/>
  <c r="F951" i="133"/>
  <c r="F895" i="133"/>
  <c r="F879" i="133"/>
  <c r="F863" i="133"/>
  <c r="F775" i="133"/>
  <c r="F751" i="133"/>
  <c r="F743" i="133"/>
  <c r="F719" i="133"/>
  <c r="F655" i="133"/>
  <c r="F639" i="133"/>
  <c r="F623" i="133"/>
  <c r="E185" i="133"/>
  <c r="E473" i="133"/>
  <c r="F609" i="133"/>
  <c r="F687" i="133"/>
  <c r="F793" i="133"/>
  <c r="F831" i="133"/>
  <c r="F839" i="133"/>
  <c r="E449" i="133"/>
  <c r="F1025" i="133"/>
  <c r="F1057" i="133"/>
  <c r="F1083" i="133"/>
  <c r="F1019" i="133"/>
  <c r="F851" i="133"/>
  <c r="F827" i="133"/>
  <c r="F795" i="133"/>
  <c r="F731" i="133"/>
  <c r="F627" i="133"/>
  <c r="F563" i="133"/>
  <c r="F27" i="133"/>
  <c r="E155" i="133"/>
  <c r="E331" i="133"/>
  <c r="E345" i="133"/>
  <c r="E371" i="133"/>
  <c r="E393" i="133"/>
  <c r="F529" i="133"/>
  <c r="F531" i="133"/>
  <c r="F651" i="133"/>
  <c r="F843" i="133"/>
  <c r="F993" i="133"/>
  <c r="F1089" i="133"/>
  <c r="F1115" i="133"/>
  <c r="F1074" i="133"/>
  <c r="F1010" i="133"/>
  <c r="F946" i="133"/>
  <c r="F906" i="133"/>
  <c r="F842" i="133"/>
  <c r="F818" i="133"/>
  <c r="F554" i="133"/>
  <c r="E474" i="133"/>
  <c r="E442" i="133"/>
  <c r="E410" i="133"/>
  <c r="E378" i="133"/>
  <c r="E346" i="133"/>
  <c r="E330" i="133"/>
  <c r="E290" i="133"/>
  <c r="E250" i="133"/>
  <c r="E178" i="133"/>
  <c r="E114" i="133"/>
  <c r="E82" i="133"/>
  <c r="E66" i="133"/>
  <c r="E58" i="133"/>
  <c r="E351" i="133"/>
  <c r="F47" i="133"/>
  <c r="E111" i="133"/>
  <c r="E399" i="133"/>
  <c r="F527" i="133"/>
  <c r="E95" i="133"/>
  <c r="E179" i="133"/>
  <c r="E375" i="133"/>
  <c r="E483" i="133"/>
  <c r="F491" i="133"/>
  <c r="F519" i="133"/>
  <c r="F595" i="133"/>
  <c r="F683" i="133"/>
  <c r="F691" i="133"/>
  <c r="F1027" i="133"/>
  <c r="F1033" i="133"/>
  <c r="F503" i="133"/>
  <c r="E447" i="133"/>
  <c r="E423" i="133"/>
  <c r="F25" i="133"/>
  <c r="E361" i="133"/>
  <c r="E471" i="133"/>
  <c r="E131" i="133"/>
  <c r="E163" i="133"/>
  <c r="E347" i="133"/>
  <c r="F511" i="133"/>
  <c r="F579" i="133"/>
  <c r="F587" i="133"/>
  <c r="F593" i="133"/>
  <c r="F619" i="133"/>
  <c r="E147" i="133"/>
  <c r="E207" i="133"/>
  <c r="E241" i="133"/>
  <c r="E303" i="133"/>
  <c r="E323" i="133"/>
  <c r="E329" i="133"/>
  <c r="E353" i="133"/>
  <c r="E387" i="133"/>
  <c r="E403" i="133"/>
  <c r="E409" i="133"/>
  <c r="E434" i="133"/>
  <c r="E481" i="133"/>
  <c r="F506" i="133"/>
  <c r="F610" i="133"/>
  <c r="F1090" i="133"/>
  <c r="E67" i="133"/>
  <c r="E171" i="133"/>
  <c r="E195" i="133"/>
  <c r="E211" i="133"/>
  <c r="E385" i="133"/>
  <c r="E419" i="133"/>
  <c r="E435" i="133"/>
  <c r="E443" i="133"/>
  <c r="F787" i="133"/>
  <c r="F834" i="133"/>
  <c r="F961" i="133"/>
  <c r="F1009" i="133"/>
  <c r="F1129" i="133"/>
  <c r="E143" i="133"/>
  <c r="E227" i="133"/>
  <c r="E279" i="133"/>
  <c r="E307" i="133"/>
  <c r="E321" i="133"/>
  <c r="E339" i="133"/>
  <c r="E363" i="133"/>
  <c r="E377" i="133"/>
  <c r="E441" i="133"/>
  <c r="F825" i="133"/>
  <c r="F1001" i="133"/>
  <c r="F1026" i="133"/>
  <c r="F1058" i="133"/>
  <c r="F1097" i="133"/>
  <c r="F1105" i="133"/>
  <c r="F969" i="133"/>
  <c r="F977" i="133"/>
  <c r="D259" i="46"/>
  <c r="H40" i="46" s="1"/>
  <c r="D515" i="46"/>
  <c r="L61" i="46" s="1"/>
  <c r="D187" i="46"/>
  <c r="H34" i="46" s="1"/>
  <c r="D523" i="46"/>
  <c r="H62" i="46" s="1"/>
  <c r="D91" i="46"/>
  <c r="H26" i="46" s="1"/>
  <c r="D115" i="46"/>
  <c r="H28" i="46" s="1"/>
  <c r="D463" i="46"/>
  <c r="H57" i="46" s="1"/>
  <c r="D439" i="46"/>
  <c r="H55" i="46" s="1"/>
  <c r="D932" i="46"/>
  <c r="I96" i="46" s="1"/>
  <c r="D548" i="46"/>
  <c r="I64" i="46" s="1"/>
  <c r="D499" i="46"/>
  <c r="H60" i="46" s="1"/>
  <c r="D643" i="46"/>
  <c r="H72" i="46" s="1"/>
  <c r="D417" i="46"/>
  <c r="J53" i="46" s="1"/>
  <c r="D559" i="46"/>
  <c r="H65" i="46" s="1"/>
  <c r="D379" i="46"/>
  <c r="H50" i="46" s="1"/>
  <c r="D487" i="46"/>
  <c r="H59" i="46" s="1"/>
  <c r="D1088" i="46"/>
  <c r="I109" i="46" s="1"/>
  <c r="D526" i="46"/>
  <c r="K62" i="46" s="1"/>
  <c r="D955" i="46"/>
  <c r="H98" i="46" s="1"/>
  <c r="D356" i="46"/>
  <c r="I48" i="46" s="1"/>
  <c r="D475" i="46"/>
  <c r="H58" i="46" s="1"/>
  <c r="D571" i="46"/>
  <c r="H66" i="46" s="1"/>
  <c r="D992" i="46"/>
  <c r="I101" i="46" s="1"/>
  <c r="E39" i="133"/>
  <c r="F39" i="133"/>
  <c r="F90" i="133"/>
  <c r="E90" i="133"/>
  <c r="F124" i="133"/>
  <c r="E124" i="133"/>
  <c r="E273" i="133"/>
  <c r="F273" i="133"/>
  <c r="F416" i="133"/>
  <c r="E416" i="133"/>
  <c r="F54" i="133"/>
  <c r="E54" i="133"/>
  <c r="E107" i="133"/>
  <c r="F107" i="133"/>
  <c r="F174" i="133"/>
  <c r="E174" i="133"/>
  <c r="F308" i="133"/>
  <c r="E308" i="133"/>
  <c r="E369" i="133"/>
  <c r="F369" i="133"/>
  <c r="F36" i="133"/>
  <c r="E36" i="133"/>
  <c r="I70" i="133"/>
  <c r="K70" i="133" s="1"/>
  <c r="F72" i="133"/>
  <c r="E72" i="133"/>
  <c r="I73" i="133"/>
  <c r="K73" i="133" s="1"/>
  <c r="F88" i="133"/>
  <c r="E88" i="133"/>
  <c r="I89" i="133"/>
  <c r="K89" i="133" s="1"/>
  <c r="F142" i="133"/>
  <c r="E142" i="133"/>
  <c r="F154" i="133"/>
  <c r="E154" i="133"/>
  <c r="F206" i="133"/>
  <c r="E206" i="133"/>
  <c r="E223" i="133"/>
  <c r="F223" i="133"/>
  <c r="F348" i="133"/>
  <c r="E348" i="133"/>
  <c r="F404" i="133"/>
  <c r="E404" i="133"/>
  <c r="F420" i="133"/>
  <c r="E420" i="133"/>
  <c r="F439" i="133"/>
  <c r="E465" i="133"/>
  <c r="F465" i="133"/>
  <c r="F514" i="133"/>
  <c r="E514" i="133"/>
  <c r="E652" i="133"/>
  <c r="F652" i="133"/>
  <c r="I33" i="133"/>
  <c r="J33" i="133" s="1"/>
  <c r="I37" i="133"/>
  <c r="J37" i="133" s="1"/>
  <c r="F52" i="133"/>
  <c r="E52" i="133"/>
  <c r="E55" i="133"/>
  <c r="F55" i="133"/>
  <c r="F140" i="133"/>
  <c r="E140" i="133"/>
  <c r="E159" i="133"/>
  <c r="F159" i="133"/>
  <c r="F204" i="133"/>
  <c r="E204" i="133"/>
  <c r="F242" i="133"/>
  <c r="E242" i="133"/>
  <c r="F312" i="133"/>
  <c r="E312" i="133"/>
  <c r="F336" i="133"/>
  <c r="E336" i="133"/>
  <c r="F359" i="133"/>
  <c r="E359" i="133"/>
  <c r="E418" i="133"/>
  <c r="F418" i="133"/>
  <c r="F512" i="133"/>
  <c r="E512" i="133"/>
  <c r="F540" i="133"/>
  <c r="E540" i="133"/>
  <c r="E1018" i="133"/>
  <c r="F1018" i="133"/>
  <c r="F1049" i="133"/>
  <c r="E1049" i="133"/>
  <c r="E1114" i="133"/>
  <c r="F1114" i="133"/>
  <c r="F74" i="133"/>
  <c r="E74" i="133"/>
  <c r="E87" i="133"/>
  <c r="F87" i="133"/>
  <c r="F188" i="133"/>
  <c r="E188" i="133"/>
  <c r="F536" i="133"/>
  <c r="E536" i="133"/>
  <c r="E20" i="133"/>
  <c r="I105" i="133"/>
  <c r="K105" i="133" s="1"/>
  <c r="I95" i="133"/>
  <c r="K95" i="133" s="1"/>
  <c r="I63" i="133"/>
  <c r="K63" i="133" s="1"/>
  <c r="I31" i="133"/>
  <c r="J31" i="133" s="1"/>
  <c r="I30" i="133"/>
  <c r="J30" i="133" s="1"/>
  <c r="I29" i="133"/>
  <c r="J29" i="133" s="1"/>
  <c r="E23" i="133"/>
  <c r="F23" i="133"/>
  <c r="I69" i="133"/>
  <c r="K69" i="133" s="1"/>
  <c r="F138" i="133"/>
  <c r="E138" i="133"/>
  <c r="F202" i="133"/>
  <c r="E202" i="133"/>
  <c r="E219" i="133"/>
  <c r="F383" i="133"/>
  <c r="E383" i="133"/>
  <c r="E459" i="133"/>
  <c r="F463" i="133"/>
  <c r="F620" i="133"/>
  <c r="E620" i="133"/>
  <c r="E947" i="133"/>
  <c r="F947" i="133"/>
  <c r="F332" i="133"/>
  <c r="E332" i="133"/>
  <c r="F122" i="133"/>
  <c r="E122" i="133"/>
  <c r="F186" i="133"/>
  <c r="E186" i="133"/>
  <c r="F328" i="133"/>
  <c r="E328" i="133"/>
  <c r="F455" i="133"/>
  <c r="E455" i="133"/>
  <c r="F614" i="133"/>
  <c r="E614" i="133"/>
  <c r="F22" i="133"/>
  <c r="E22" i="133"/>
  <c r="F38" i="133"/>
  <c r="E38" i="133"/>
  <c r="I71" i="133"/>
  <c r="K71" i="133" s="1"/>
  <c r="F172" i="133"/>
  <c r="E172" i="133"/>
  <c r="F522" i="133"/>
  <c r="E522" i="133"/>
  <c r="F750" i="133"/>
  <c r="E750" i="133"/>
  <c r="F762" i="133"/>
  <c r="E762" i="133"/>
  <c r="F48" i="133"/>
  <c r="I54" i="133"/>
  <c r="J54" i="133" s="1"/>
  <c r="I67" i="133"/>
  <c r="K67" i="133" s="1"/>
  <c r="F84" i="133"/>
  <c r="F86" i="133"/>
  <c r="E86" i="133"/>
  <c r="I97" i="133"/>
  <c r="K97" i="133" s="1"/>
  <c r="F170" i="133"/>
  <c r="E170" i="133"/>
  <c r="F208" i="133"/>
  <c r="E208" i="133"/>
  <c r="F300" i="133"/>
  <c r="E300" i="133"/>
  <c r="F324" i="133"/>
  <c r="E324" i="133"/>
  <c r="F367" i="133"/>
  <c r="E367" i="133"/>
  <c r="F408" i="133"/>
  <c r="E408" i="133"/>
  <c r="F488" i="133"/>
  <c r="E488" i="133"/>
  <c r="F709" i="133"/>
  <c r="E709" i="133"/>
  <c r="E71" i="133"/>
  <c r="F71" i="133"/>
  <c r="F240" i="133"/>
  <c r="E240" i="133"/>
  <c r="F601" i="133"/>
  <c r="E601" i="133"/>
  <c r="I23" i="133"/>
  <c r="J23" i="133" s="1"/>
  <c r="E51" i="133"/>
  <c r="F51" i="133"/>
  <c r="F110" i="133"/>
  <c r="E110" i="133"/>
  <c r="F502" i="133"/>
  <c r="E502" i="133"/>
  <c r="F616" i="133"/>
  <c r="E616" i="133"/>
  <c r="I35" i="133"/>
  <c r="J35" i="133" s="1"/>
  <c r="I39" i="133"/>
  <c r="J39" i="133" s="1"/>
  <c r="I87" i="133"/>
  <c r="K87" i="133" s="1"/>
  <c r="E127" i="133"/>
  <c r="F127" i="133"/>
  <c r="E191" i="133"/>
  <c r="F191" i="133"/>
  <c r="F234" i="133"/>
  <c r="E234" i="133"/>
  <c r="F304" i="133"/>
  <c r="E304" i="133"/>
  <c r="I103" i="133"/>
  <c r="K103" i="133" s="1"/>
  <c r="I38" i="133"/>
  <c r="J38" i="133" s="1"/>
  <c r="F50" i="133"/>
  <c r="E50" i="133"/>
  <c r="E83" i="133"/>
  <c r="F83" i="133"/>
  <c r="F102" i="133"/>
  <c r="E102" i="133"/>
  <c r="E123" i="133"/>
  <c r="F156" i="133"/>
  <c r="E156" i="133"/>
  <c r="E322" i="133"/>
  <c r="F322" i="133"/>
  <c r="F544" i="133"/>
  <c r="E544" i="133"/>
  <c r="E558" i="133"/>
  <c r="F558" i="133"/>
  <c r="F781" i="133"/>
  <c r="E781" i="133"/>
  <c r="F902" i="133"/>
  <c r="E902" i="133"/>
  <c r="E954" i="133"/>
  <c r="F954" i="133"/>
  <c r="F985" i="133"/>
  <c r="E985" i="133"/>
  <c r="F302" i="133"/>
  <c r="E302" i="133"/>
  <c r="F396" i="133"/>
  <c r="E396" i="133"/>
  <c r="F412" i="133"/>
  <c r="E412" i="133"/>
  <c r="F484" i="133"/>
  <c r="E484" i="133"/>
  <c r="F492" i="133"/>
  <c r="E492" i="133"/>
  <c r="F556" i="133"/>
  <c r="E556" i="133"/>
  <c r="E802" i="133"/>
  <c r="F802" i="133"/>
  <c r="F857" i="133"/>
  <c r="E857" i="133"/>
  <c r="F900" i="133"/>
  <c r="E900" i="133"/>
  <c r="I25" i="133"/>
  <c r="J25" i="133" s="1"/>
  <c r="F42" i="133"/>
  <c r="E75" i="133"/>
  <c r="I91" i="133"/>
  <c r="K91" i="133" s="1"/>
  <c r="E99" i="133"/>
  <c r="E135" i="133"/>
  <c r="E167" i="133"/>
  <c r="E199" i="133"/>
  <c r="E231" i="133"/>
  <c r="F246" i="133"/>
  <c r="E246" i="133"/>
  <c r="E268" i="133"/>
  <c r="E283" i="133"/>
  <c r="F283" i="133"/>
  <c r="E289" i="133"/>
  <c r="E295" i="133"/>
  <c r="F316" i="133"/>
  <c r="E316" i="133"/>
  <c r="E386" i="133"/>
  <c r="F388" i="133"/>
  <c r="E388" i="133"/>
  <c r="E427" i="133"/>
  <c r="E433" i="133"/>
  <c r="F433" i="133"/>
  <c r="E466" i="133"/>
  <c r="F468" i="133"/>
  <c r="E468" i="133"/>
  <c r="E573" i="133"/>
  <c r="F573" i="133"/>
  <c r="F606" i="133"/>
  <c r="E606" i="133"/>
  <c r="F755" i="133"/>
  <c r="E755" i="133"/>
  <c r="F790" i="133"/>
  <c r="E790" i="133"/>
  <c r="F792" i="133"/>
  <c r="E792" i="133"/>
  <c r="E337" i="133"/>
  <c r="F337" i="133"/>
  <c r="F476" i="133"/>
  <c r="E476" i="133"/>
  <c r="F702" i="133"/>
  <c r="E702" i="133"/>
  <c r="F736" i="133"/>
  <c r="E736" i="133"/>
  <c r="E1075" i="133"/>
  <c r="F1075" i="133"/>
  <c r="I100" i="133"/>
  <c r="K100" i="133" s="1"/>
  <c r="I92" i="133"/>
  <c r="K92" i="133" s="1"/>
  <c r="I84" i="133"/>
  <c r="K84" i="133" s="1"/>
  <c r="I76" i="133"/>
  <c r="K76" i="133" s="1"/>
  <c r="I52" i="133"/>
  <c r="J52" i="133" s="1"/>
  <c r="I44" i="133"/>
  <c r="J44" i="133" s="1"/>
  <c r="I20" i="133"/>
  <c r="K20" i="133" s="1"/>
  <c r="E19" i="133"/>
  <c r="I104" i="133"/>
  <c r="K104" i="133" s="1"/>
  <c r="I88" i="133"/>
  <c r="K88" i="133" s="1"/>
  <c r="I80" i="133"/>
  <c r="K80" i="133" s="1"/>
  <c r="I56" i="133"/>
  <c r="J56" i="133" s="1"/>
  <c r="I32" i="133"/>
  <c r="J32" i="133" s="1"/>
  <c r="I24" i="133"/>
  <c r="J24" i="133" s="1"/>
  <c r="I22" i="133"/>
  <c r="K22" i="133" s="1"/>
  <c r="I85" i="133"/>
  <c r="K85" i="133" s="1"/>
  <c r="I86" i="133"/>
  <c r="K86" i="133" s="1"/>
  <c r="F380" i="133"/>
  <c r="E380" i="133"/>
  <c r="F452" i="133"/>
  <c r="E452" i="133"/>
  <c r="F507" i="133"/>
  <c r="E507" i="133"/>
  <c r="F784" i="133"/>
  <c r="E784" i="133"/>
  <c r="F846" i="133"/>
  <c r="E846" i="133"/>
  <c r="F852" i="133"/>
  <c r="E852" i="133"/>
  <c r="E891" i="133"/>
  <c r="F891" i="133"/>
  <c r="I45" i="133"/>
  <c r="J45" i="133" s="1"/>
  <c r="I46" i="133"/>
  <c r="J46" i="133" s="1"/>
  <c r="I81" i="133"/>
  <c r="K81" i="133" s="1"/>
  <c r="I99" i="133"/>
  <c r="K99" i="133" s="1"/>
  <c r="E218" i="133"/>
  <c r="E220" i="133"/>
  <c r="F241" i="133"/>
  <c r="E266" i="133"/>
  <c r="E272" i="133"/>
  <c r="E274" i="133"/>
  <c r="E327" i="133"/>
  <c r="E335" i="133"/>
  <c r="F356" i="133"/>
  <c r="E384" i="133"/>
  <c r="E401" i="133"/>
  <c r="F401" i="133"/>
  <c r="E407" i="133"/>
  <c r="F436" i="133"/>
  <c r="E436" i="133"/>
  <c r="E456" i="133"/>
  <c r="E464" i="133"/>
  <c r="F517" i="133"/>
  <c r="F521" i="133"/>
  <c r="F546" i="133"/>
  <c r="E546" i="133"/>
  <c r="E590" i="133"/>
  <c r="F590" i="133"/>
  <c r="F682" i="133"/>
  <c r="E682" i="133"/>
  <c r="F698" i="133"/>
  <c r="E698" i="133"/>
  <c r="F739" i="133"/>
  <c r="E739" i="133"/>
  <c r="F986" i="133"/>
  <c r="F372" i="133"/>
  <c r="E372" i="133"/>
  <c r="F460" i="133"/>
  <c r="E460" i="133"/>
  <c r="E509" i="133"/>
  <c r="F509" i="133"/>
  <c r="I21" i="133"/>
  <c r="K21" i="133" s="1"/>
  <c r="I49" i="133"/>
  <c r="J49" i="133" s="1"/>
  <c r="I83" i="133"/>
  <c r="K83" i="133" s="1"/>
  <c r="F364" i="133"/>
  <c r="E364" i="133"/>
  <c r="E653" i="133"/>
  <c r="F653" i="133"/>
  <c r="F686" i="133"/>
  <c r="E686" i="133"/>
  <c r="F854" i="133"/>
  <c r="E854" i="133"/>
  <c r="F889" i="133"/>
  <c r="E889" i="133"/>
  <c r="F19" i="133"/>
  <c r="F26" i="133"/>
  <c r="E34" i="133"/>
  <c r="F35" i="133"/>
  <c r="I41" i="133"/>
  <c r="J41" i="133" s="1"/>
  <c r="I42" i="133"/>
  <c r="J42" i="133" s="1"/>
  <c r="E59" i="133"/>
  <c r="F67" i="133"/>
  <c r="E70" i="133"/>
  <c r="I77" i="133"/>
  <c r="K77" i="133" s="1"/>
  <c r="I78" i="133"/>
  <c r="K78" i="133" s="1"/>
  <c r="E98" i="133"/>
  <c r="E103" i="133"/>
  <c r="F111" i="133"/>
  <c r="E119" i="133"/>
  <c r="E126" i="133"/>
  <c r="F143" i="133"/>
  <c r="E151" i="133"/>
  <c r="E158" i="133"/>
  <c r="F175" i="133"/>
  <c r="E183" i="133"/>
  <c r="F207" i="133"/>
  <c r="E215" i="133"/>
  <c r="E222" i="133"/>
  <c r="E236" i="133"/>
  <c r="E251" i="133"/>
  <c r="F251" i="133"/>
  <c r="E257" i="133"/>
  <c r="E263" i="133"/>
  <c r="F278" i="133"/>
  <c r="E278" i="133"/>
  <c r="F311" i="133"/>
  <c r="E338" i="133"/>
  <c r="F340" i="133"/>
  <c r="E340" i="133"/>
  <c r="E360" i="133"/>
  <c r="E368" i="133"/>
  <c r="E415" i="133"/>
  <c r="F428" i="133"/>
  <c r="E428" i="133"/>
  <c r="F444" i="133"/>
  <c r="E444" i="133"/>
  <c r="F450" i="133"/>
  <c r="E487" i="133"/>
  <c r="E539" i="133"/>
  <c r="E566" i="133"/>
  <c r="F578" i="133"/>
  <c r="E578" i="133"/>
  <c r="E603" i="133"/>
  <c r="F603" i="133"/>
  <c r="E619" i="133"/>
  <c r="F624" i="133"/>
  <c r="E624" i="133"/>
  <c r="E651" i="133"/>
  <c r="F725" i="133"/>
  <c r="E725" i="133"/>
  <c r="E774" i="133"/>
  <c r="F774" i="133"/>
  <c r="F809" i="133"/>
  <c r="E809" i="133"/>
  <c r="E811" i="133"/>
  <c r="F811" i="133"/>
  <c r="E850" i="133"/>
  <c r="F862" i="133"/>
  <c r="E862" i="133"/>
  <c r="F875" i="133"/>
  <c r="E243" i="133"/>
  <c r="E275" i="133"/>
  <c r="E297" i="133"/>
  <c r="E313" i="133"/>
  <c r="F568" i="133"/>
  <c r="E568" i="133"/>
  <c r="F598" i="133"/>
  <c r="E598" i="133"/>
  <c r="E645" i="133"/>
  <c r="F645" i="133"/>
  <c r="F786" i="133"/>
  <c r="E786" i="133"/>
  <c r="E235" i="133"/>
  <c r="E267" i="133"/>
  <c r="F504" i="133"/>
  <c r="E504" i="133"/>
  <c r="E541" i="133"/>
  <c r="F541" i="133"/>
  <c r="F561" i="133"/>
  <c r="F588" i="133"/>
  <c r="E588" i="133"/>
  <c r="F650" i="133"/>
  <c r="E650" i="133"/>
  <c r="F675" i="133"/>
  <c r="E675" i="133"/>
  <c r="F693" i="133"/>
  <c r="E693" i="133"/>
  <c r="F717" i="133"/>
  <c r="E717" i="133"/>
  <c r="F733" i="133"/>
  <c r="E733" i="133"/>
  <c r="F778" i="133"/>
  <c r="E778" i="133"/>
  <c r="F1065" i="133"/>
  <c r="F1073" i="133"/>
  <c r="F235" i="133"/>
  <c r="E262" i="133"/>
  <c r="F267" i="133"/>
  <c r="E291" i="133"/>
  <c r="E294" i="133"/>
  <c r="E305" i="133"/>
  <c r="E310" i="133"/>
  <c r="F321" i="133"/>
  <c r="F353" i="133"/>
  <c r="F385" i="133"/>
  <c r="F417" i="133"/>
  <c r="F449" i="133"/>
  <c r="F481" i="133"/>
  <c r="F497" i="133"/>
  <c r="F524" i="133"/>
  <c r="E524" i="133"/>
  <c r="F534" i="133"/>
  <c r="F549" i="133"/>
  <c r="F553" i="133"/>
  <c r="E561" i="133"/>
  <c r="F626" i="133"/>
  <c r="E626" i="133"/>
  <c r="E659" i="133"/>
  <c r="F659" i="133"/>
  <c r="F699" i="133"/>
  <c r="F768" i="133"/>
  <c r="E768" i="133"/>
  <c r="F770" i="133"/>
  <c r="E770" i="133"/>
  <c r="F797" i="133"/>
  <c r="E797" i="133"/>
  <c r="F841" i="133"/>
  <c r="E841" i="133"/>
  <c r="F870" i="133"/>
  <c r="E870" i="133"/>
  <c r="F937" i="133"/>
  <c r="F945" i="133"/>
  <c r="E1011" i="133"/>
  <c r="F1011" i="133"/>
  <c r="E1082" i="133"/>
  <c r="F1082" i="133"/>
  <c r="F1113" i="133"/>
  <c r="E1113" i="133"/>
  <c r="F501" i="133"/>
  <c r="F520" i="133"/>
  <c r="F533" i="133"/>
  <c r="F552" i="133"/>
  <c r="F565" i="133"/>
  <c r="F584" i="133"/>
  <c r="F611" i="133"/>
  <c r="E621" i="133"/>
  <c r="F621" i="133"/>
  <c r="F664" i="133"/>
  <c r="E664" i="133"/>
  <c r="F715" i="133"/>
  <c r="F746" i="133"/>
  <c r="E746" i="133"/>
  <c r="F773" i="133"/>
  <c r="E773" i="133"/>
  <c r="F789" i="133"/>
  <c r="E789" i="133"/>
  <c r="F815" i="133"/>
  <c r="E815" i="133"/>
  <c r="F882" i="133"/>
  <c r="F894" i="133"/>
  <c r="E894" i="133"/>
  <c r="F953" i="133"/>
  <c r="E953" i="133"/>
  <c r="F1017" i="133"/>
  <c r="E1017" i="133"/>
  <c r="F1081" i="133"/>
  <c r="E1081" i="133"/>
  <c r="F638" i="133"/>
  <c r="E638" i="133"/>
  <c r="F669" i="133"/>
  <c r="E669" i="133"/>
  <c r="F704" i="133"/>
  <c r="E704" i="133"/>
  <c r="F706" i="133"/>
  <c r="E706" i="133"/>
  <c r="F714" i="133"/>
  <c r="E714" i="133"/>
  <c r="F757" i="133"/>
  <c r="E757" i="133"/>
  <c r="F814" i="133"/>
  <c r="E814" i="133"/>
  <c r="F822" i="133"/>
  <c r="E822" i="133"/>
  <c r="E932" i="133"/>
  <c r="F496" i="133"/>
  <c r="F528" i="133"/>
  <c r="F560" i="133"/>
  <c r="F648" i="133"/>
  <c r="F720" i="133"/>
  <c r="F722" i="133"/>
  <c r="E722" i="133"/>
  <c r="F728" i="133"/>
  <c r="E728" i="133"/>
  <c r="F779" i="133"/>
  <c r="F838" i="133"/>
  <c r="E838" i="133"/>
  <c r="F878" i="133"/>
  <c r="E878" i="133"/>
  <c r="F926" i="133"/>
  <c r="E926" i="133"/>
  <c r="F930" i="133"/>
  <c r="E930" i="133"/>
  <c r="E979" i="133"/>
  <c r="F979" i="133"/>
  <c r="E1043" i="133"/>
  <c r="F1043" i="133"/>
  <c r="E1107" i="133"/>
  <c r="F1107" i="133"/>
  <c r="F613" i="133"/>
  <c r="F632" i="133"/>
  <c r="E642" i="133"/>
  <c r="F661" i="133"/>
  <c r="F674" i="133"/>
  <c r="E674" i="133"/>
  <c r="F685" i="133"/>
  <c r="E685" i="133"/>
  <c r="F696" i="133"/>
  <c r="F738" i="133"/>
  <c r="E738" i="133"/>
  <c r="F749" i="133"/>
  <c r="E749" i="133"/>
  <c r="F760" i="133"/>
  <c r="F799" i="133"/>
  <c r="E799" i="133"/>
  <c r="F868" i="133"/>
  <c r="F905" i="133"/>
  <c r="F918" i="133"/>
  <c r="E918" i="133"/>
  <c r="F923" i="133"/>
  <c r="E962" i="133"/>
  <c r="E994" i="133"/>
  <c r="E1026" i="133"/>
  <c r="E1058" i="133"/>
  <c r="E1090" i="133"/>
  <c r="E1122" i="133"/>
  <c r="F640" i="133"/>
  <c r="F666" i="133"/>
  <c r="E666" i="133"/>
  <c r="F677" i="133"/>
  <c r="E677" i="133"/>
  <c r="F688" i="133"/>
  <c r="F730" i="133"/>
  <c r="E730" i="133"/>
  <c r="F741" i="133"/>
  <c r="E741" i="133"/>
  <c r="F752" i="133"/>
  <c r="F794" i="133"/>
  <c r="E794" i="133"/>
  <c r="F798" i="133"/>
  <c r="E798" i="133"/>
  <c r="F804" i="133"/>
  <c r="F830" i="133"/>
  <c r="E830" i="133"/>
  <c r="F921" i="133"/>
  <c r="F934" i="133"/>
  <c r="E934" i="133"/>
  <c r="F938" i="133"/>
  <c r="E938" i="133"/>
  <c r="F966" i="133"/>
  <c r="E966" i="133"/>
  <c r="F970" i="133"/>
  <c r="E970" i="133"/>
  <c r="F998" i="133"/>
  <c r="E998" i="133"/>
  <c r="F1002" i="133"/>
  <c r="E1002" i="133"/>
  <c r="F1030" i="133"/>
  <c r="E1030" i="133"/>
  <c r="F1034" i="133"/>
  <c r="E1034" i="133"/>
  <c r="F1062" i="133"/>
  <c r="E1062" i="133"/>
  <c r="F1066" i="133"/>
  <c r="E1066" i="133"/>
  <c r="F1094" i="133"/>
  <c r="E1094" i="133"/>
  <c r="F1098" i="133"/>
  <c r="E1098" i="133"/>
  <c r="F1126" i="133"/>
  <c r="E1126" i="133"/>
  <c r="F1130" i="133"/>
  <c r="E1130" i="133"/>
  <c r="F690" i="133"/>
  <c r="E690" i="133"/>
  <c r="F701" i="133"/>
  <c r="E701" i="133"/>
  <c r="F712" i="133"/>
  <c r="F754" i="133"/>
  <c r="E754" i="133"/>
  <c r="F765" i="133"/>
  <c r="E765" i="133"/>
  <c r="F776" i="133"/>
  <c r="F806" i="133"/>
  <c r="E806" i="133"/>
  <c r="F836" i="133"/>
  <c r="F873" i="133"/>
  <c r="F886" i="133"/>
  <c r="E886" i="133"/>
  <c r="F910" i="133"/>
  <c r="E910" i="133"/>
  <c r="F950" i="133"/>
  <c r="E950" i="133"/>
  <c r="F958" i="133"/>
  <c r="E958" i="133"/>
  <c r="F964" i="133"/>
  <c r="E964" i="133"/>
  <c r="F982" i="133"/>
  <c r="E982" i="133"/>
  <c r="F990" i="133"/>
  <c r="E990" i="133"/>
  <c r="F996" i="133"/>
  <c r="E996" i="133"/>
  <c r="F1014" i="133"/>
  <c r="E1014" i="133"/>
  <c r="F1022" i="133"/>
  <c r="E1022" i="133"/>
  <c r="F1028" i="133"/>
  <c r="E1028" i="133"/>
  <c r="F1046" i="133"/>
  <c r="E1046" i="133"/>
  <c r="F1054" i="133"/>
  <c r="E1054" i="133"/>
  <c r="F1060" i="133"/>
  <c r="E1060" i="133"/>
  <c r="F1078" i="133"/>
  <c r="E1078" i="133"/>
  <c r="F1086" i="133"/>
  <c r="E1086" i="133"/>
  <c r="F1092" i="133"/>
  <c r="E1092" i="133"/>
  <c r="F1110" i="133"/>
  <c r="E1110" i="133"/>
  <c r="F1118" i="133"/>
  <c r="E1118" i="133"/>
  <c r="F1124" i="133"/>
  <c r="E1124" i="133"/>
  <c r="F801" i="133"/>
  <c r="F817" i="133"/>
  <c r="F833" i="133"/>
  <c r="F849" i="133"/>
  <c r="F865" i="133"/>
  <c r="F881" i="133"/>
  <c r="F897" i="133"/>
  <c r="F913" i="133"/>
  <c r="F929" i="133"/>
  <c r="F942" i="133"/>
  <c r="E942" i="133"/>
  <c r="F974" i="133"/>
  <c r="E974" i="133"/>
  <c r="F1006" i="133"/>
  <c r="E1006" i="133"/>
  <c r="F1038" i="133"/>
  <c r="E1038" i="133"/>
  <c r="F1070" i="133"/>
  <c r="E1070" i="133"/>
  <c r="F1102" i="133"/>
  <c r="E1102" i="133"/>
  <c r="L13" i="133" l="1"/>
  <c r="L14" i="133"/>
  <c r="L16" i="133"/>
  <c r="L12" i="133"/>
  <c r="L15" i="133"/>
  <c r="M16" i="133"/>
  <c r="N120" i="46"/>
  <c r="O120" i="46"/>
  <c r="M13" i="133"/>
  <c r="M15" i="133"/>
  <c r="M10" i="133"/>
  <c r="K120" i="46"/>
  <c r="Q120" i="46"/>
  <c r="M12" i="133"/>
  <c r="M120" i="46"/>
  <c r="M14" i="133"/>
  <c r="R120" i="46"/>
  <c r="L9" i="133"/>
  <c r="M11" i="133"/>
  <c r="S120" i="46"/>
  <c r="P120" i="46"/>
  <c r="L120" i="46"/>
  <c r="H20" i="46"/>
  <c r="T33" i="46"/>
  <c r="T78" i="46"/>
  <c r="T23" i="46"/>
  <c r="T73" i="46"/>
  <c r="T69" i="46"/>
  <c r="T31" i="46"/>
  <c r="T83" i="46"/>
  <c r="T29" i="46"/>
  <c r="T22" i="46"/>
  <c r="T41" i="46"/>
  <c r="T32" i="46"/>
  <c r="T70" i="46"/>
  <c r="T45" i="46"/>
  <c r="T25" i="46"/>
  <c r="T37" i="46"/>
  <c r="T21" i="46"/>
  <c r="T35" i="46"/>
  <c r="T100" i="46"/>
  <c r="T85" i="46"/>
  <c r="T67" i="46"/>
  <c r="T30" i="46"/>
  <c r="T38" i="46"/>
  <c r="T103" i="46"/>
  <c r="T84" i="46"/>
  <c r="T104" i="46"/>
  <c r="T59" i="46"/>
  <c r="T111" i="46"/>
  <c r="T50" i="46"/>
  <c r="T36" i="46"/>
  <c r="T65" i="46"/>
  <c r="T61" i="46"/>
  <c r="T24" i="46"/>
  <c r="T71" i="46"/>
  <c r="T105" i="46"/>
  <c r="T76" i="46"/>
  <c r="T72" i="46"/>
  <c r="T86" i="46"/>
  <c r="T108" i="46"/>
  <c r="T39" i="46"/>
  <c r="T89" i="46"/>
  <c r="T63" i="46"/>
  <c r="T64" i="46"/>
  <c r="T80" i="46"/>
  <c r="T49" i="46"/>
  <c r="T52" i="46"/>
  <c r="T56" i="46"/>
  <c r="T48" i="46"/>
  <c r="T42" i="46"/>
  <c r="T88" i="46"/>
  <c r="T57" i="46"/>
  <c r="T97" i="46"/>
  <c r="T46" i="46"/>
  <c r="I109" i="133"/>
  <c r="K17" i="133"/>
  <c r="I27" i="133"/>
  <c r="J27" i="133" s="1"/>
  <c r="D104" i="46"/>
  <c r="I27" i="46" s="1"/>
  <c r="I120" i="46" s="1"/>
  <c r="I74" i="133"/>
  <c r="K74" i="133" s="1"/>
  <c r="D667" i="46"/>
  <c r="H74" i="46" s="1"/>
  <c r="F1051" i="133"/>
  <c r="D1051" i="46"/>
  <c r="H106" i="46" s="1"/>
  <c r="F680" i="133"/>
  <c r="J6" i="133"/>
  <c r="J17" i="133" s="1"/>
  <c r="D680" i="46"/>
  <c r="I75" i="46" s="1"/>
  <c r="I43" i="133"/>
  <c r="J43" i="133" s="1"/>
  <c r="D296" i="46"/>
  <c r="I43" i="46" s="1"/>
  <c r="I79" i="133"/>
  <c r="K79" i="133" s="1"/>
  <c r="D727" i="46"/>
  <c r="H79" i="46" s="1"/>
  <c r="I102" i="133"/>
  <c r="K102" i="133" s="1"/>
  <c r="D1005" i="46"/>
  <c r="J102" i="46" s="1"/>
  <c r="I82" i="133"/>
  <c r="K82" i="133" s="1"/>
  <c r="D763" i="46"/>
  <c r="H82" i="46" s="1"/>
  <c r="I51" i="133"/>
  <c r="J51" i="133" s="1"/>
  <c r="D391" i="46"/>
  <c r="H51" i="46" s="1"/>
  <c r="I68" i="133"/>
  <c r="K68" i="133" s="1"/>
  <c r="D596" i="46"/>
  <c r="I68" i="46" s="1"/>
  <c r="I93" i="133"/>
  <c r="K93" i="133" s="1"/>
  <c r="D896" i="46"/>
  <c r="I93" i="46" s="1"/>
  <c r="I94" i="133"/>
  <c r="K94" i="133" s="1"/>
  <c r="D909" i="46"/>
  <c r="J94" i="46" s="1"/>
  <c r="J120" i="46" s="1"/>
  <c r="I47" i="133"/>
  <c r="J47" i="133" s="1"/>
  <c r="D343" i="46"/>
  <c r="H47" i="46" s="1"/>
  <c r="F859" i="133"/>
  <c r="D859" i="46"/>
  <c r="H90" i="46" s="1"/>
  <c r="I60" i="133"/>
  <c r="K60" i="133" s="1"/>
  <c r="I34" i="133"/>
  <c r="J34" i="133" s="1"/>
  <c r="I72" i="133"/>
  <c r="K72" i="133" s="1"/>
  <c r="I53" i="133"/>
  <c r="J53" i="133" s="1"/>
  <c r="I57" i="133"/>
  <c r="J57" i="133" s="1"/>
  <c r="E417" i="133"/>
  <c r="I64" i="133"/>
  <c r="K64" i="133" s="1"/>
  <c r="E190" i="133"/>
  <c r="L8" i="133" s="1"/>
  <c r="E463" i="133"/>
  <c r="E296" i="133"/>
  <c r="E213" i="133"/>
  <c r="I96" i="133"/>
  <c r="K96" i="133" s="1"/>
  <c r="F932" i="133"/>
  <c r="E259" i="133"/>
  <c r="I75" i="133"/>
  <c r="K75" i="133" s="1"/>
  <c r="I59" i="133"/>
  <c r="K59" i="133" s="1"/>
  <c r="F1088" i="133"/>
  <c r="E104" i="133"/>
  <c r="I50" i="133"/>
  <c r="J50" i="133" s="1"/>
  <c r="I36" i="133"/>
  <c r="J36" i="133" s="1"/>
  <c r="I101" i="133"/>
  <c r="K101" i="133" s="1"/>
  <c r="E264" i="133"/>
  <c r="L10" i="133" s="1"/>
  <c r="I66" i="133"/>
  <c r="K66" i="133" s="1"/>
  <c r="F643" i="133"/>
  <c r="I48" i="133"/>
  <c r="J48" i="133" s="1"/>
  <c r="I98" i="133"/>
  <c r="K98" i="133" s="1"/>
  <c r="I40" i="133"/>
  <c r="J40" i="133" s="1"/>
  <c r="F523" i="133"/>
  <c r="E356" i="133"/>
  <c r="I106" i="133"/>
  <c r="K106" i="133" s="1"/>
  <c r="F955" i="133"/>
  <c r="F487" i="133"/>
  <c r="E91" i="133"/>
  <c r="F526" i="133"/>
  <c r="M8" i="133" s="1"/>
  <c r="E391" i="133"/>
  <c r="F499" i="133"/>
  <c r="I58" i="133"/>
  <c r="J58" i="133" s="1"/>
  <c r="I90" i="133"/>
  <c r="K90" i="133" s="1"/>
  <c r="I65" i="133"/>
  <c r="K65" i="133" s="1"/>
  <c r="E343" i="133"/>
  <c r="E379" i="133"/>
  <c r="E115" i="133"/>
  <c r="F548" i="133"/>
  <c r="F515" i="133"/>
  <c r="M9" i="133" s="1"/>
  <c r="I26" i="133"/>
  <c r="J26" i="133" s="1"/>
  <c r="E439" i="133"/>
  <c r="F992" i="133"/>
  <c r="E475" i="133"/>
  <c r="F596" i="133"/>
  <c r="F909" i="133"/>
  <c r="M7" i="133" s="1"/>
  <c r="I62" i="133"/>
  <c r="K62" i="133" s="1"/>
  <c r="F667" i="133"/>
  <c r="F559" i="133"/>
  <c r="F896" i="133"/>
  <c r="I28" i="133"/>
  <c r="J28" i="133" s="1"/>
  <c r="F571" i="133"/>
  <c r="I61" i="133"/>
  <c r="K61" i="133" s="1"/>
  <c r="E187" i="133"/>
  <c r="I55" i="133"/>
  <c r="J55" i="133" s="1"/>
  <c r="F727" i="133"/>
  <c r="F1005" i="133"/>
  <c r="F763" i="133"/>
  <c r="M5" i="133" l="1"/>
  <c r="M6" i="133"/>
  <c r="L7" i="133"/>
  <c r="L6" i="133"/>
  <c r="L5" i="133"/>
  <c r="H120" i="46"/>
  <c r="D4" i="46"/>
  <c r="D5" i="46" s="1"/>
  <c r="T34" i="46"/>
  <c r="T55" i="46"/>
  <c r="T66" i="46"/>
  <c r="T99" i="46"/>
  <c r="T44" i="46"/>
  <c r="T92" i="46"/>
  <c r="T110" i="46"/>
  <c r="T96" i="46"/>
  <c r="T62" i="46"/>
  <c r="T112" i="46"/>
  <c r="T91" i="46"/>
  <c r="T40" i="46"/>
  <c r="T87" i="46"/>
  <c r="T107" i="46"/>
  <c r="T109" i="46"/>
  <c r="T81" i="46"/>
  <c r="T53" i="46"/>
  <c r="T77" i="46"/>
  <c r="T28" i="46"/>
  <c r="T98" i="46"/>
  <c r="T58" i="46"/>
  <c r="T26" i="46"/>
  <c r="T101" i="46"/>
  <c r="T95" i="46"/>
  <c r="T68" i="46"/>
  <c r="T94" i="46"/>
  <c r="T106" i="46"/>
  <c r="T82" i="46"/>
  <c r="T93" i="46"/>
  <c r="T74" i="46"/>
  <c r="T90" i="46"/>
  <c r="T102" i="46"/>
  <c r="T54" i="46"/>
  <c r="T47" i="46"/>
  <c r="T79" i="46"/>
  <c r="T43" i="46"/>
  <c r="T27" i="46"/>
  <c r="T60" i="46"/>
  <c r="T51" i="46"/>
  <c r="T75" i="46"/>
  <c r="T20" i="46"/>
  <c r="I17" i="133"/>
  <c r="T120" i="46" l="1"/>
  <c r="F5" i="46" s="1"/>
  <c r="G101" i="133"/>
  <c r="G114" i="133"/>
  <c r="G115" i="133"/>
  <c r="G116" i="133"/>
  <c r="G117" i="133"/>
  <c r="G118" i="133"/>
  <c r="G119" i="133"/>
  <c r="G113" i="133"/>
  <c r="M17" i="133"/>
  <c r="L17" i="133"/>
  <c r="G93" i="133"/>
  <c r="G111" i="133"/>
  <c r="G112" i="133"/>
  <c r="G110" i="133"/>
  <c r="G77" i="133"/>
  <c r="F4" i="46"/>
  <c r="G109" i="133"/>
  <c r="G34" i="133"/>
  <c r="G51" i="133"/>
  <c r="G103" i="133"/>
  <c r="G24" i="133"/>
  <c r="G79" i="133"/>
  <c r="G43" i="133"/>
  <c r="G46" i="133"/>
  <c r="G38" i="133"/>
  <c r="G63" i="133"/>
  <c r="G74" i="133"/>
  <c r="G68" i="133"/>
  <c r="G76" i="133"/>
  <c r="G106" i="133"/>
  <c r="G54" i="133"/>
  <c r="G73" i="133"/>
  <c r="G32" i="133"/>
  <c r="G55" i="133"/>
  <c r="G81" i="133"/>
  <c r="G98" i="133"/>
  <c r="G62" i="133"/>
  <c r="G44" i="133"/>
  <c r="G89" i="133"/>
  <c r="G86" i="133"/>
  <c r="G96" i="133"/>
  <c r="G75" i="133"/>
  <c r="G99" i="133"/>
  <c r="G50" i="133"/>
  <c r="G27" i="133"/>
  <c r="G102" i="133"/>
  <c r="G39" i="133"/>
  <c r="G21" i="133"/>
  <c r="G95" i="133"/>
  <c r="G28" i="133"/>
  <c r="G104" i="133"/>
  <c r="G71" i="133"/>
  <c r="G29" i="133"/>
  <c r="G88" i="133"/>
  <c r="G58" i="133"/>
  <c r="G90" i="133"/>
  <c r="G78" i="133"/>
  <c r="G41" i="133"/>
  <c r="G37" i="133"/>
  <c r="G30" i="133"/>
  <c r="G59" i="133"/>
  <c r="G92" i="133"/>
  <c r="G108" i="133"/>
  <c r="G49" i="133"/>
  <c r="G53" i="133"/>
  <c r="G52" i="133"/>
  <c r="G26" i="133"/>
  <c r="G23" i="133"/>
  <c r="G20" i="133"/>
  <c r="G100" i="133"/>
  <c r="G65" i="133"/>
  <c r="G45" i="133"/>
  <c r="G31" i="133"/>
  <c r="G36" i="133"/>
  <c r="G67" i="133"/>
  <c r="G64" i="133"/>
  <c r="G60" i="133"/>
  <c r="G82" i="133"/>
  <c r="G48" i="133"/>
  <c r="G25" i="133"/>
  <c r="G97" i="133"/>
  <c r="G61" i="133"/>
  <c r="G66" i="133"/>
  <c r="G72" i="133"/>
  <c r="G22" i="133"/>
  <c r="G94" i="133"/>
  <c r="G87" i="133"/>
  <c r="G42" i="133"/>
  <c r="G84" i="133"/>
  <c r="G33" i="133"/>
  <c r="G105" i="133"/>
  <c r="G85" i="133"/>
  <c r="G69" i="133"/>
  <c r="G83" i="133"/>
  <c r="G35" i="133"/>
  <c r="G70" i="133"/>
  <c r="G91" i="133"/>
  <c r="G56" i="133"/>
  <c r="G47" i="133"/>
  <c r="G80" i="133"/>
  <c r="G40" i="133"/>
  <c r="G57" i="133"/>
  <c r="G107" i="133"/>
  <c r="B3" i="63" l="1"/>
  <c r="A128" i="151"/>
  <c r="A129" i="151"/>
  <c r="AC125" i="151" l="1"/>
  <c r="AA129" i="151" s="1"/>
  <c r="X129" i="151" l="1"/>
  <c r="V129" i="151"/>
  <c r="Y129" i="151"/>
  <c r="T129" i="151"/>
  <c r="Z129" i="151"/>
  <c r="AC129" i="151"/>
  <c r="AB129" i="151"/>
  <c r="AA130" i="151" s="1"/>
  <c r="S129" i="151"/>
  <c r="W129" i="151"/>
  <c r="U129" i="151"/>
  <c r="R129" i="151"/>
  <c r="Q130" i="151" s="1"/>
  <c r="T130" i="151" l="1"/>
  <c r="V130" i="151"/>
  <c r="S130" i="151"/>
  <c r="Y130" i="151"/>
  <c r="W130" i="151"/>
  <c r="U130" i="151"/>
  <c r="R130" i="151"/>
  <c r="X130" i="151"/>
  <c r="AB130" i="151"/>
  <c r="Z130" i="151"/>
  <c r="AC130" i="151" l="1"/>
</calcChain>
</file>

<file path=xl/sharedStrings.xml><?xml version="1.0" encoding="utf-8"?>
<sst xmlns="http://schemas.openxmlformats.org/spreadsheetml/2006/main" count="1244" uniqueCount="209">
  <si>
    <t>This file is to serve as a reference for future updates as well as version control</t>
  </si>
  <si>
    <t>File Name:</t>
  </si>
  <si>
    <t>Comments:</t>
  </si>
  <si>
    <t>CS3</t>
  </si>
  <si>
    <t>CalSim 3.0 Hydrology Development Project</t>
  </si>
  <si>
    <t>I_RCK001</t>
  </si>
  <si>
    <t>Rock Creek Inflow</t>
  </si>
  <si>
    <t>Existing Level of Development</t>
  </si>
  <si>
    <t>Worksheets</t>
  </si>
  <si>
    <t>README</t>
  </si>
  <si>
    <t>This page</t>
  </si>
  <si>
    <t>USGS Schematic</t>
  </si>
  <si>
    <t>USGS network schematic for the South Fork American River Basin</t>
  </si>
  <si>
    <t>Watershed Map</t>
  </si>
  <si>
    <t>Map showing South Fork American River watershed</t>
  </si>
  <si>
    <t>MODELA</t>
  </si>
  <si>
    <t>Regression model on annual values and disaggregation to monthly values - Alder Creek to American River Full Natural Flow at Folsom</t>
  </si>
  <si>
    <t>UNIMP Rock Creek 11444201</t>
  </si>
  <si>
    <t>Unimpaired USGS gage data</t>
  </si>
  <si>
    <t>Rock Creek 11444280</t>
  </si>
  <si>
    <t>USGS gage data</t>
  </si>
  <si>
    <t>Rock Creek 11444260</t>
  </si>
  <si>
    <t>Rock Creek 11444200</t>
  </si>
  <si>
    <t>Rock Creek 11444201</t>
  </si>
  <si>
    <t>FNF American Folsom</t>
  </si>
  <si>
    <t>Estimated Full Natural Flow of American River at Folsom</t>
  </si>
  <si>
    <t>FINAL INFLOW</t>
  </si>
  <si>
    <t>Charts of final timeseries data</t>
  </si>
  <si>
    <t>SV INPUT</t>
  </si>
  <si>
    <t>Data for input to SV DSS file used by CalSim 3.0</t>
  </si>
  <si>
    <t>File Revisions</t>
  </si>
  <si>
    <t>Date</t>
  </si>
  <si>
    <t>Person</t>
  </si>
  <si>
    <t>Note/Modification</t>
  </si>
  <si>
    <t>02.06.19</t>
  </si>
  <si>
    <t>A Draper/Stantec</t>
  </si>
  <si>
    <t>Created file</t>
  </si>
  <si>
    <t>04.xx.19</t>
  </si>
  <si>
    <t>M. Kippen/Stantec</t>
  </si>
  <si>
    <t>Added regression against SFA at Kyburz</t>
  </si>
  <si>
    <t>07.27.19</t>
  </si>
  <si>
    <t>A. Draper/Stantec</t>
  </si>
  <si>
    <t>Revised unimpaired flow SF American River at Kyburz</t>
  </si>
  <si>
    <t>06.30.22</t>
  </si>
  <si>
    <t>M. Pacheco/BOR</t>
  </si>
  <si>
    <t>Extended through 09/2021, deleted OASIS Data tab</t>
  </si>
  <si>
    <t>Availability</t>
  </si>
  <si>
    <t>Year Beginning</t>
  </si>
  <si>
    <t>Year End</t>
  </si>
  <si>
    <t>Run, then replace years 2010, 2012, 2013 with historical data</t>
  </si>
  <si>
    <t>Water Year</t>
  </si>
  <si>
    <t>Historical Monthly mean in TAF</t>
  </si>
  <si>
    <t>Total
TAF</t>
  </si>
  <si>
    <t>TAF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</si>
  <si>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</si>
  <si>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</si>
  <si>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</si>
  <si>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</si>
  <si>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</si>
  <si>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</si>
  <si>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</si>
  <si>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</si>
  <si>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</si>
  <si>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</si>
  <si>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</si>
  <si>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</si>
  <si>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TAVE</t>
  </si>
  <si>
    <t>SAVE</t>
  </si>
  <si>
    <t>TAVEX</t>
  </si>
  <si>
    <t>SAVEX</t>
  </si>
  <si>
    <t>TCUM</t>
  </si>
  <si>
    <t>SCUM</t>
  </si>
  <si>
    <t>TFLOW</t>
  </si>
  <si>
    <t>TXX</t>
  </si>
  <si>
    <t>TYY</t>
  </si>
  <si>
    <t>TNCUM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</si>
  <si>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</si>
  <si>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</si>
  <si>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</si>
  <si>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</si>
  <si>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</si>
  <si>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</si>
  <si>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</si>
  <si>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</si>
  <si>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</si>
  <si>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</si>
  <si>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</si>
  <si>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</si>
  <si>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SNCUM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</si>
  <si>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</si>
  <si>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</si>
  <si>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</si>
  <si>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</si>
  <si>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</si>
  <si>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</si>
  <si>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</si>
  <si>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</si>
  <si>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</si>
  <si>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</si>
  <si>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</si>
  <si>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</si>
  <si>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SNCUM - Rev</t>
  </si>
  <si>
    <t>SFLOW</t>
  </si>
  <si>
    <t>AC</t>
  </si>
  <si>
    <t>N</t>
  </si>
  <si>
    <t>C134:C158</t>
  </si>
  <si>
    <t>B134:B158</t>
  </si>
  <si>
    <t>UNIMPAIRED USGS 11439501 SF AMERICAN R NR KYBURZ TOTAL FLOW CA</t>
  </si>
  <si>
    <r>
      <rPr>
        <b/>
        <sz val="13.5"/>
        <color rgb="FFFF0000"/>
        <rFont val="Arial"/>
        <family val="2"/>
      </rPr>
      <t>UNIMPAIRED</t>
    </r>
    <r>
      <rPr>
        <b/>
        <sz val="13.5"/>
        <color indexed="12"/>
        <rFont val="Arial"/>
        <family val="2"/>
      </rPr>
      <t xml:space="preserve"> USGS 11444201 ROCK C NR PLACERVILLE CA</t>
    </r>
  </si>
  <si>
    <t>El Dorado County, California</t>
  </si>
  <si>
    <t>Hydrologic Unit Code 18020129</t>
  </si>
  <si>
    <t>Latitude  38°47'40", Longitude 120°46'28" NAD27</t>
  </si>
  <si>
    <t>Drainage area 73.0 square miles</t>
  </si>
  <si>
    <t>Period of Record: 10/86-09/13</t>
  </si>
  <si>
    <t>Missing data: 10/08-09/09; 10/10-09/11</t>
  </si>
  <si>
    <t>28/29</t>
  </si>
  <si>
    <t>Historical Monthly mean in cfs</t>
  </si>
  <si>
    <t>Total    TAF</t>
  </si>
  <si>
    <t>Historical Monthly mean in AF</t>
  </si>
  <si>
    <t>cfs</t>
  </si>
  <si>
    <t>USGS 11444280 ROCK C PH NR PLACERVILLE CA</t>
  </si>
  <si>
    <t>Period of Record: 11/86-09/13</t>
  </si>
  <si>
    <t>USGS 11444260 ROCK C FISH REL A DIV NR PLACERVILLE CA</t>
  </si>
  <si>
    <t>USGS 11444200 ROCK C OVERFLOW WEIR A DIV NR PLACERVILLE CA</t>
  </si>
  <si>
    <t>Missing data: 10/08-10/09; 10/10-10/11</t>
  </si>
  <si>
    <t>USGS 11444201 ROCK C NR PLACERVILLE CA</t>
  </si>
  <si>
    <t>USGS 11444500 SF AMERICAN R NR PLACERVILLE CA LESS USGS 11443500 SF AMERICAN R NR CAMINO CA</t>
  </si>
  <si>
    <t>Hydrologic Unit Code 18020129</t>
  </si>
  <si>
    <t>Latitude 38°46'16", Longitude 120°48'55" NAD27</t>
  </si>
  <si>
    <t>Drainage area 598  less 493 = 105 square miles</t>
  </si>
  <si>
    <t>Gage datum 920.00 feet above NGVD29</t>
  </si>
  <si>
    <t>Period of Record: 08/64-Present</t>
  </si>
  <si>
    <t>Missing data: None</t>
  </si>
  <si>
    <t>USGS 11443450 SLAB C RES NR CAMINO CA</t>
  </si>
  <si>
    <t>Period of Record: 10/82-Present</t>
  </si>
  <si>
    <t>10/67-09/82 from DWR COMP model</t>
  </si>
  <si>
    <t>Historical End of Month Storage in AF</t>
  </si>
  <si>
    <t>Average
TAF</t>
  </si>
  <si>
    <t>1991-2015</t>
  </si>
  <si>
    <t>USGS 11444500 SF AMERICAN R NR PLACERVILLE CA</t>
  </si>
  <si>
    <t>Drainage area 598 square miles</t>
  </si>
  <si>
    <t>USGS 11443500 SF AMERICAN R NR CAMINO CA</t>
  </si>
  <si>
    <t>Latitude 38°46'23", Longitude 120°42'02" NAD27</t>
  </si>
  <si>
    <t>Drainage area 493 square miles</t>
  </si>
  <si>
    <t>Gage datum 1,620.00 feet above NGVD29</t>
  </si>
  <si>
    <t>Period of Record: 10/22-Present</t>
  </si>
  <si>
    <t>AREA</t>
  </si>
  <si>
    <t>sq. mi.</t>
  </si>
  <si>
    <t>10/22-09/67 from EarthInfo</t>
  </si>
  <si>
    <r>
      <t xml:space="preserve">AMERICAN R AT FOLSOM FULL NATURAL FLOW (CDEC ID: </t>
    </r>
    <r>
      <rPr>
        <b/>
        <sz val="13.5"/>
        <color rgb="FFFF0000"/>
        <rFont val="Verdana"/>
        <family val="2"/>
      </rPr>
      <t>AMF</t>
    </r>
    <r>
      <rPr>
        <b/>
        <sz val="13.5"/>
        <color rgb="FF000080"/>
        <rFont val="Verdana"/>
        <family val="2"/>
      </rPr>
      <t>)</t>
    </r>
  </si>
  <si>
    <t>Sacramento County, California</t>
  </si>
  <si>
    <t>Hydrologic Unit Code 18020111</t>
  </si>
  <si>
    <t>Latitude 38°38'08", Longitude 121°13'36" NAD27</t>
  </si>
  <si>
    <t>Drainage area 1,888 square miles</t>
  </si>
  <si>
    <t>Gage datum 71.53 feet above NGVD29</t>
  </si>
  <si>
    <t>Period of Record: 10/1900-Present</t>
  </si>
  <si>
    <t>USGS 11443501  SF AMERICAN R NR CAMINO + AMERICAN R FLUME NR CAMINO CA</t>
  </si>
  <si>
    <t>Latitude  38°46'23", Longitude 120°42'02" NAD27</t>
  </si>
  <si>
    <t>Drainage area 493  square miles</t>
  </si>
  <si>
    <t>Period of Record: 10/22-11/64</t>
  </si>
  <si>
    <t>USGS 11443300 AMERICAN R FLUME NR CAMINO CA</t>
  </si>
  <si>
    <t>Latitude  38°46'17", Longitude 120°42'15" NAD27</t>
  </si>
  <si>
    <t>Drainage area 501  square miles</t>
  </si>
  <si>
    <t>Period of Record: 10/22-09/57</t>
  </si>
  <si>
    <t>USGS</t>
  </si>
  <si>
    <t>USGS 11443460 WHITEROCK PH NR PLACERVILLE CA</t>
  </si>
  <si>
    <t>Latitude 38°45'55", Longitude 120°47'09" NAD27</t>
  </si>
  <si>
    <t>Period of Record: 10/73-Present</t>
  </si>
  <si>
    <t>Dry Year</t>
  </si>
  <si>
    <t>Wet Year</t>
  </si>
  <si>
    <t>Observed</t>
  </si>
  <si>
    <t>Derived</t>
  </si>
  <si>
    <t>Month</t>
  </si>
  <si>
    <t>1922-2021</t>
  </si>
  <si>
    <t>CALSIM</t>
  </si>
  <si>
    <t>INFLOW</t>
  </si>
  <si>
    <t/>
  </si>
  <si>
    <t>1MON</t>
  </si>
  <si>
    <t xml:space="preserve">TAF     </t>
  </si>
  <si>
    <t>Total</t>
  </si>
  <si>
    <t>Index</t>
  </si>
  <si>
    <t>PER-AVER</t>
  </si>
  <si>
    <t>WY</t>
  </si>
  <si>
    <t>TAF/year</t>
  </si>
  <si>
    <t>Rim Watershed:</t>
  </si>
  <si>
    <t>Calculation/Data Type:</t>
  </si>
  <si>
    <t>Calculation/Data Description:</t>
  </si>
  <si>
    <t>Mon Avg:</t>
  </si>
  <si>
    <t>Ann Avg:</t>
  </si>
  <si>
    <t>Input Assumptions</t>
  </si>
  <si>
    <t>Part A:</t>
  </si>
  <si>
    <t>Part B:</t>
  </si>
  <si>
    <t>Part C:</t>
  </si>
  <si>
    <t>Part D:</t>
  </si>
  <si>
    <t>Part E:</t>
  </si>
  <si>
    <t>Part F:</t>
  </si>
  <si>
    <t>Beg. Date:</t>
  </si>
  <si>
    <t>Beg. Time:</t>
  </si>
  <si>
    <t>End Date:</t>
  </si>
  <si>
    <t>End Time:</t>
  </si>
  <si>
    <t>Units:</t>
  </si>
  <si>
    <t>Water</t>
  </si>
  <si>
    <t>Data Type:</t>
  </si>
  <si>
    <t>Year</t>
  </si>
  <si>
    <t>L2020A</t>
  </si>
  <si>
    <t>From CS3_I_SFA066_Rev2020G.xlsm</t>
  </si>
  <si>
    <t>Run, then replace years 2010, 2012, 2013, and most of 2017 with historical data</t>
  </si>
  <si>
    <t>03.30.23</t>
  </si>
  <si>
    <t>Updated unimpaired flow at Kyburz - see ModelB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</si>
</sst>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5" formatCode="&quot;$&quot;#,##0_);\(&quot;$&quot;#,##0\)"/>
    <numFmt numFmtId="43" formatCode="_(* #,##0.00_);_(* \(#,##0.00\);_(* &quot;-&quot;??_);_(@_)"/>
    <numFmt numFmtId="164" formatCode="mm/dd/yyyy"/>
    <numFmt numFmtId="165" formatCode="0.0"/>
    <numFmt numFmtId="166" formatCode="#,##0.0"/>
    <numFmt numFmtId="167" formatCode="0000"/>
    <numFmt numFmtId="168" formatCode="#,##0.0000"/>
    <numFmt numFmtId="169" formatCode="#,##0.000"/>
  </numFmts>
  <fonts count="54">
    <font>
      <sz val="10"/>
      <name val="Arial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name val="Times New Roman"/>
      <family val="1"/>
    </font>
    <font>
      <sz val="18"/>
      <name val="Times New Roman"/>
      <family val="1"/>
    </font>
    <font>
      <sz val="8"/>
      <name val="Times New Roman"/>
      <family val="1"/>
    </font>
    <font>
      <sz val="10"/>
      <name val="Arial Unicode MS"/>
      <family val="2"/>
    </font>
    <font>
      <sz val="10"/>
      <color indexed="48"/>
      <name val="Arial"/>
      <family val="2"/>
    </font>
    <font>
      <sz val="10"/>
      <color indexed="22"/>
      <name val="Arial"/>
      <family val="2"/>
    </font>
    <font>
      <b/>
      <sz val="13.5"/>
      <color indexed="12"/>
      <name val="Arial"/>
      <family val="2"/>
    </font>
    <font>
      <sz val="10"/>
      <color indexed="8"/>
      <name val="Verdana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color theme="0" tint="-0.14999847407452621"/>
      <name val="Arial"/>
      <family val="2"/>
    </font>
    <font>
      <sz val="8"/>
      <color theme="0" tint="-4.9989318521683403E-2"/>
      <name val="Arial"/>
      <family val="2"/>
    </font>
    <font>
      <sz val="8"/>
      <color indexed="48"/>
      <name val="Arial"/>
      <family val="2"/>
    </font>
    <font>
      <sz val="8"/>
      <name val="Arial Unicode MS"/>
      <family val="2"/>
    </font>
    <font>
      <sz val="8"/>
      <color indexed="22"/>
      <name val="Arial"/>
      <family val="2"/>
    </font>
    <font>
      <sz val="10"/>
      <color rgb="FF000000"/>
      <name val="Verdana"/>
      <family val="2"/>
    </font>
    <font>
      <b/>
      <sz val="10"/>
      <color rgb="FF000000"/>
      <name val="Verdana"/>
      <family val="2"/>
    </font>
    <font>
      <sz val="8"/>
      <color theme="0" tint="-0.249977111117893"/>
      <name val="Arial"/>
      <family val="2"/>
    </font>
    <font>
      <sz val="14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sz val="12"/>
      <color theme="4" tint="-0.249977111117893"/>
      <name val="Arial"/>
      <family val="2"/>
    </font>
    <font>
      <b/>
      <sz val="12"/>
      <color theme="4" tint="-0.249977111117893"/>
      <name val="Arial"/>
      <family val="2"/>
    </font>
    <font>
      <u/>
      <sz val="11"/>
      <color theme="4" tint="-0.249977111117893"/>
      <name val="Arial"/>
      <family val="2"/>
    </font>
    <font>
      <b/>
      <sz val="11"/>
      <color theme="4" tint="-0.249977111117893"/>
      <name val="Arial"/>
      <family val="2"/>
    </font>
    <font>
      <i/>
      <sz val="11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8"/>
      <color rgb="FFFF0000"/>
      <name val="Arial"/>
      <family val="2"/>
    </font>
    <font>
      <b/>
      <sz val="10"/>
      <color indexed="8"/>
      <name val="Verdana"/>
      <family val="2"/>
    </font>
    <font>
      <b/>
      <sz val="10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3.5"/>
      <color rgb="FF000080"/>
      <name val="Verdana"/>
      <family val="2"/>
    </font>
    <font>
      <b/>
      <sz val="13.5"/>
      <color rgb="FFFF0000"/>
      <name val="Verdana"/>
      <family val="2"/>
    </font>
    <font>
      <sz val="10"/>
      <color rgb="FFFF0000"/>
      <name val="Arial"/>
      <family val="2"/>
    </font>
    <font>
      <b/>
      <sz val="10"/>
      <color indexed="18"/>
      <name val="Arial"/>
      <family val="2"/>
    </font>
    <font>
      <b/>
      <sz val="13.5"/>
      <color rgb="FFFF0000"/>
      <name val="Arial"/>
      <family val="2"/>
    </font>
    <font>
      <sz val="10"/>
      <color theme="1"/>
      <name val="Arial"/>
      <family val="2"/>
    </font>
    <font>
      <b/>
      <sz val="14"/>
      <color rgb="FF000080"/>
      <name val="Verdana"/>
      <family val="2"/>
    </font>
    <font>
      <sz val="10"/>
      <name val="Verdana"/>
      <family val="2"/>
    </font>
    <font>
      <i/>
      <sz val="8"/>
      <name val="Arial"/>
      <family val="2"/>
    </font>
    <font>
      <u/>
      <sz val="10"/>
      <color theme="10"/>
      <name val="Arial"/>
      <family val="2"/>
    </font>
    <font>
      <i/>
      <sz val="10"/>
      <name val="Arial"/>
      <family val="2"/>
    </font>
    <font>
      <sz val="10"/>
      <color theme="10"/>
      <name val="Arial"/>
      <family val="2"/>
    </font>
    <font>
      <sz val="10"/>
      <color rgb="FFFF0000"/>
      <name val="Verdana"/>
      <family val="2"/>
    </font>
    <font>
      <b/>
      <sz val="10"/>
      <color rgb="FFC00000"/>
      <name val="Verdana"/>
      <family val="2"/>
    </font>
    <font>
      <sz val="10"/>
      <color rgb="FFC00000"/>
      <name val="Arial"/>
      <family val="2"/>
    </font>
    <font>
      <b/>
      <sz val="10"/>
      <color indexed="8"/>
      <name val="Arial"/>
      <family val="2"/>
    </font>
    <font>
      <b/>
      <sz val="10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93">
    <border>
      <left/>
      <right/>
      <top/>
      <bottom/>
      <diagonal/>
    </border>
    <border>
      <left/>
      <right/>
      <top style="double">
        <color indexed="2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149998474074526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/>
      <diagonal/>
    </border>
    <border>
      <left style="thin">
        <color theme="0" tint="-0.149967955565050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indexed="64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6">
    <xf numFmtId="0" fontId="0" fillId="0" borderId="0"/>
    <xf numFmtId="0" fontId="3" fillId="0" borderId="0"/>
    <xf numFmtId="0" fontId="3" fillId="0" borderId="0"/>
    <xf numFmtId="3" fontId="6" fillId="0" borderId="0" applyFont="0" applyFill="0" applyBorder="0" applyAlignment="0" applyProtection="0">
      <alignment vertical="top"/>
    </xf>
    <xf numFmtId="5" fontId="6" fillId="0" borderId="0" applyFont="0" applyFill="0" applyBorder="0" applyAlignment="0" applyProtection="0">
      <alignment vertical="top"/>
    </xf>
    <xf numFmtId="0" fontId="6" fillId="0" borderId="0" applyFont="0" applyFill="0" applyBorder="0" applyAlignment="0" applyProtection="0">
      <alignment vertical="top"/>
    </xf>
    <xf numFmtId="2" fontId="6" fillId="0" borderId="0" applyFont="0" applyFill="0" applyBorder="0" applyAlignment="0" applyProtection="0">
      <alignment vertical="top"/>
    </xf>
    <xf numFmtId="0" fontId="7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3" fillId="0" borderId="0"/>
    <xf numFmtId="0" fontId="3" fillId="0" borderId="0"/>
    <xf numFmtId="0" fontId="6" fillId="0" borderId="1" applyNumberFormat="0" applyFont="0" applyFill="0" applyAlignment="0" applyProtection="0">
      <alignment vertical="top"/>
    </xf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6" fillId="0" borderId="0"/>
    <xf numFmtId="0" fontId="36" fillId="0" borderId="0"/>
    <xf numFmtId="0" fontId="2" fillId="0" borderId="0"/>
    <xf numFmtId="0" fontId="36" fillId="0" borderId="0"/>
    <xf numFmtId="0" fontId="3" fillId="0" borderId="0"/>
    <xf numFmtId="0" fontId="3" fillId="0" borderId="0"/>
    <xf numFmtId="0" fontId="1" fillId="0" borderId="0"/>
    <xf numFmtId="0" fontId="4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508">
    <xf numFmtId="0" fontId="0" fillId="0" borderId="0" xfId="0"/>
    <xf numFmtId="0" fontId="5" fillId="0" borderId="0" xfId="10" applyFont="1"/>
    <xf numFmtId="15" fontId="5" fillId="0" borderId="0" xfId="10" applyNumberFormat="1" applyFont="1" applyAlignment="1">
      <alignment horizontal="right"/>
    </xf>
    <xf numFmtId="167" fontId="5" fillId="0" borderId="0" xfId="10" applyNumberFormat="1" applyFont="1"/>
    <xf numFmtId="2" fontId="5" fillId="0" borderId="0" xfId="10" applyNumberFormat="1" applyFont="1"/>
    <xf numFmtId="0" fontId="5" fillId="0" borderId="0" xfId="0" applyFont="1"/>
    <xf numFmtId="0" fontId="14" fillId="0" borderId="0" xfId="10" applyFont="1" applyAlignment="1">
      <alignment horizontal="left" vertical="top" wrapText="1"/>
    </xf>
    <xf numFmtId="0" fontId="5" fillId="0" borderId="12" xfId="10" applyFont="1" applyBorder="1" applyAlignment="1">
      <alignment horizontal="center"/>
    </xf>
    <xf numFmtId="0" fontId="5" fillId="4" borderId="13" xfId="10" applyFont="1" applyFill="1" applyBorder="1" applyAlignment="1">
      <alignment horizontal="center" shrinkToFit="1"/>
    </xf>
    <xf numFmtId="0" fontId="15" fillId="0" borderId="0" xfId="10" applyFont="1" applyAlignment="1">
      <alignment wrapText="1"/>
    </xf>
    <xf numFmtId="0" fontId="5" fillId="0" borderId="0" xfId="10" applyFont="1" applyAlignment="1">
      <alignment wrapText="1"/>
    </xf>
    <xf numFmtId="0" fontId="5" fillId="0" borderId="14" xfId="10" applyFont="1" applyBorder="1" applyAlignment="1">
      <alignment horizontal="center" wrapText="1"/>
    </xf>
    <xf numFmtId="165" fontId="14" fillId="0" borderId="0" xfId="10" applyNumberFormat="1" applyFont="1" applyAlignment="1">
      <alignment horizontal="left" vertical="top" wrapText="1"/>
    </xf>
    <xf numFmtId="165" fontId="5" fillId="0" borderId="0" xfId="10" applyNumberFormat="1" applyFont="1"/>
    <xf numFmtId="165" fontId="14" fillId="0" borderId="0" xfId="10" applyNumberFormat="1" applyFont="1"/>
    <xf numFmtId="165" fontId="16" fillId="0" borderId="11" xfId="10" applyNumberFormat="1" applyFont="1" applyBorder="1" applyAlignment="1">
      <alignment horizontal="left" vertical="top" wrapText="1"/>
    </xf>
    <xf numFmtId="165" fontId="5" fillId="0" borderId="11" xfId="10" applyNumberFormat="1" applyFont="1" applyBorder="1"/>
    <xf numFmtId="165" fontId="14" fillId="0" borderId="11" xfId="10" applyNumberFormat="1" applyFont="1" applyBorder="1"/>
    <xf numFmtId="165" fontId="16" fillId="0" borderId="11" xfId="10" applyNumberFormat="1" applyFont="1" applyBorder="1"/>
    <xf numFmtId="165" fontId="14" fillId="0" borderId="11" xfId="10" applyNumberFormat="1" applyFont="1" applyBorder="1" applyAlignment="1">
      <alignment horizontal="left" vertical="top" wrapText="1"/>
    </xf>
    <xf numFmtId="0" fontId="5" fillId="0" borderId="11" xfId="10" applyFont="1" applyBorder="1"/>
    <xf numFmtId="0" fontId="14" fillId="0" borderId="0" xfId="10" applyFont="1" applyAlignment="1">
      <alignment horizontal="right"/>
    </xf>
    <xf numFmtId="0" fontId="5" fillId="0" borderId="0" xfId="10" applyFont="1" applyAlignment="1">
      <alignment shrinkToFit="1"/>
    </xf>
    <xf numFmtId="49" fontId="14" fillId="0" borderId="0" xfId="10" applyNumberFormat="1" applyFont="1" applyAlignment="1">
      <alignment horizontal="right"/>
    </xf>
    <xf numFmtId="0" fontId="14" fillId="0" borderId="0" xfId="10" applyFont="1" applyAlignment="1">
      <alignment horizontal="left"/>
    </xf>
    <xf numFmtId="164" fontId="5" fillId="0" borderId="0" xfId="10" applyNumberFormat="1" applyFont="1"/>
    <xf numFmtId="164" fontId="5" fillId="0" borderId="3" xfId="10" applyNumberFormat="1" applyFont="1" applyBorder="1"/>
    <xf numFmtId="0" fontId="17" fillId="0" borderId="0" xfId="10" applyFont="1"/>
    <xf numFmtId="0" fontId="18" fillId="0" borderId="0" xfId="10" applyFont="1"/>
    <xf numFmtId="0" fontId="5" fillId="6" borderId="0" xfId="10" applyFont="1" applyFill="1"/>
    <xf numFmtId="15" fontId="5" fillId="6" borderId="0" xfId="10" applyNumberFormat="1" applyFont="1" applyFill="1" applyAlignment="1">
      <alignment horizontal="right"/>
    </xf>
    <xf numFmtId="167" fontId="5" fillId="6" borderId="0" xfId="10" applyNumberFormat="1" applyFont="1" applyFill="1"/>
    <xf numFmtId="0" fontId="26" fillId="2" borderId="0" xfId="9" applyFont="1" applyFill="1"/>
    <xf numFmtId="0" fontId="26" fillId="2" borderId="2" xfId="9" applyFont="1" applyFill="1" applyBorder="1"/>
    <xf numFmtId="0" fontId="25" fillId="3" borderId="15" xfId="9" applyFont="1" applyFill="1" applyBorder="1" applyAlignment="1">
      <alignment horizontal="left"/>
    </xf>
    <xf numFmtId="0" fontId="26" fillId="2" borderId="6" xfId="9" applyFont="1" applyFill="1" applyBorder="1"/>
    <xf numFmtId="0" fontId="26" fillId="2" borderId="8" xfId="9" applyFont="1" applyFill="1" applyBorder="1"/>
    <xf numFmtId="0" fontId="27" fillId="2" borderId="9" xfId="9" applyFont="1" applyFill="1" applyBorder="1"/>
    <xf numFmtId="0" fontId="26" fillId="2" borderId="10" xfId="9" applyFont="1" applyFill="1" applyBorder="1"/>
    <xf numFmtId="0" fontId="28" fillId="2" borderId="9" xfId="9" applyFont="1" applyFill="1" applyBorder="1"/>
    <xf numFmtId="0" fontId="28" fillId="2" borderId="9" xfId="9" applyFont="1" applyFill="1" applyBorder="1" applyAlignment="1">
      <alignment horizontal="left" vertical="top"/>
    </xf>
    <xf numFmtId="0" fontId="25" fillId="2" borderId="2" xfId="9" applyFont="1" applyFill="1" applyBorder="1"/>
    <xf numFmtId="0" fontId="26" fillId="2" borderId="9" xfId="9" applyFont="1" applyFill="1" applyBorder="1"/>
    <xf numFmtId="0" fontId="26" fillId="0" borderId="5" xfId="9" applyFont="1" applyBorder="1"/>
    <xf numFmtId="0" fontId="27" fillId="2" borderId="6" xfId="9" applyFont="1" applyFill="1" applyBorder="1"/>
    <xf numFmtId="0" fontId="26" fillId="0" borderId="7" xfId="9" applyFont="1" applyBorder="1"/>
    <xf numFmtId="0" fontId="29" fillId="2" borderId="9" xfId="9" applyFont="1" applyFill="1" applyBorder="1"/>
    <xf numFmtId="0" fontId="29" fillId="2" borderId="0" xfId="9" applyFont="1" applyFill="1"/>
    <xf numFmtId="0" fontId="29" fillId="2" borderId="10" xfId="9" applyFont="1" applyFill="1" applyBorder="1"/>
    <xf numFmtId="14" fontId="30" fillId="2" borderId="9" xfId="9" applyNumberFormat="1" applyFont="1" applyFill="1" applyBorder="1" applyAlignment="1">
      <alignment horizontal="left" vertical="top"/>
    </xf>
    <xf numFmtId="14" fontId="30" fillId="2" borderId="0" xfId="9" applyNumberFormat="1" applyFont="1" applyFill="1" applyAlignment="1">
      <alignment vertical="top" wrapText="1"/>
    </xf>
    <xf numFmtId="0" fontId="31" fillId="2" borderId="10" xfId="9" applyFont="1" applyFill="1" applyBorder="1" applyAlignment="1">
      <alignment vertical="top" wrapText="1"/>
    </xf>
    <xf numFmtId="14" fontId="32" fillId="2" borderId="0" xfId="9" applyNumberFormat="1" applyFont="1" applyFill="1" applyAlignment="1">
      <alignment vertical="top" wrapText="1"/>
    </xf>
    <xf numFmtId="0" fontId="32" fillId="2" borderId="9" xfId="9" applyFont="1" applyFill="1" applyBorder="1"/>
    <xf numFmtId="0" fontId="12" fillId="0" borderId="0" xfId="12" applyFont="1"/>
    <xf numFmtId="0" fontId="3" fillId="2" borderId="0" xfId="12" applyFill="1"/>
    <xf numFmtId="17" fontId="3" fillId="2" borderId="0" xfId="12" applyNumberFormat="1" applyFill="1"/>
    <xf numFmtId="0" fontId="10" fillId="2" borderId="0" xfId="12" applyFont="1" applyFill="1"/>
    <xf numFmtId="0" fontId="3" fillId="5" borderId="0" xfId="12" applyFill="1"/>
    <xf numFmtId="0" fontId="3" fillId="2" borderId="0" xfId="12" applyFill="1" applyAlignment="1">
      <alignment horizontal="left"/>
    </xf>
    <xf numFmtId="0" fontId="9" fillId="2" borderId="0" xfId="12" applyFont="1" applyFill="1"/>
    <xf numFmtId="49" fontId="3" fillId="5" borderId="0" xfId="12" applyNumberFormat="1" applyFill="1"/>
    <xf numFmtId="0" fontId="22" fillId="6" borderId="0" xfId="12" applyFont="1" applyFill="1" applyAlignment="1">
      <alignment horizontal="left"/>
    </xf>
    <xf numFmtId="0" fontId="23" fillId="6" borderId="0" xfId="12" applyFont="1" applyFill="1" applyAlignment="1">
      <alignment horizontal="left"/>
    </xf>
    <xf numFmtId="0" fontId="4" fillId="2" borderId="0" xfId="12" applyFont="1" applyFill="1"/>
    <xf numFmtId="0" fontId="11" fillId="2" borderId="0" xfId="12" applyFont="1" applyFill="1"/>
    <xf numFmtId="0" fontId="11" fillId="2" borderId="0" xfId="12" applyFont="1" applyFill="1" applyAlignment="1">
      <alignment horizontal="right"/>
    </xf>
    <xf numFmtId="0" fontId="3" fillId="2" borderId="0" xfId="12" applyFill="1" applyAlignment="1">
      <alignment horizontal="center" vertical="center"/>
    </xf>
    <xf numFmtId="0" fontId="4" fillId="2" borderId="0" xfId="12" applyFont="1" applyFill="1" applyAlignment="1">
      <alignment horizontal="center" vertical="center" wrapText="1"/>
    </xf>
    <xf numFmtId="0" fontId="4" fillId="0" borderId="23" xfId="12" applyFont="1" applyBorder="1"/>
    <xf numFmtId="0" fontId="3" fillId="0" borderId="24" xfId="12" applyBorder="1" applyAlignment="1">
      <alignment horizontal="center"/>
    </xf>
    <xf numFmtId="0" fontId="3" fillId="0" borderId="25" xfId="12" applyBorder="1" applyAlignment="1">
      <alignment horizontal="center"/>
    </xf>
    <xf numFmtId="0" fontId="4" fillId="0" borderId="27" xfId="12" applyFont="1" applyBorder="1" applyAlignment="1">
      <alignment horizontal="center" vertical="center" wrapText="1"/>
    </xf>
    <xf numFmtId="0" fontId="4" fillId="0" borderId="28" xfId="12" applyFont="1" applyBorder="1" applyAlignment="1">
      <alignment horizontal="center" vertical="center" wrapText="1"/>
    </xf>
    <xf numFmtId="0" fontId="4" fillId="0" borderId="29" xfId="12" applyFont="1" applyBorder="1" applyAlignment="1">
      <alignment horizontal="center" vertical="center" wrapText="1"/>
    </xf>
    <xf numFmtId="0" fontId="3" fillId="2" borderId="0" xfId="12" applyFill="1" applyAlignment="1">
      <alignment horizontal="center" vertical="center" wrapText="1"/>
    </xf>
    <xf numFmtId="164" fontId="3" fillId="0" borderId="30" xfId="12" applyNumberFormat="1" applyBorder="1"/>
    <xf numFmtId="166" fontId="3" fillId="0" borderId="31" xfId="12" applyNumberFormat="1" applyBorder="1"/>
    <xf numFmtId="166" fontId="3" fillId="0" borderId="32" xfId="12" applyNumberFormat="1" applyBorder="1"/>
    <xf numFmtId="0" fontId="4" fillId="0" borderId="33" xfId="12" applyFont="1" applyBorder="1" applyAlignment="1">
      <alignment horizontal="center" vertical="center" wrapText="1"/>
    </xf>
    <xf numFmtId="3" fontId="3" fillId="0" borderId="34" xfId="12" applyNumberFormat="1" applyBorder="1" applyAlignment="1">
      <alignment horizontal="right"/>
    </xf>
    <xf numFmtId="165" fontId="3" fillId="0" borderId="33" xfId="12" applyNumberFormat="1" applyBorder="1"/>
    <xf numFmtId="166" fontId="3" fillId="0" borderId="33" xfId="12" applyNumberFormat="1" applyBorder="1" applyAlignment="1">
      <alignment horizontal="right"/>
    </xf>
    <xf numFmtId="165" fontId="3" fillId="2" borderId="0" xfId="12" applyNumberFormat="1" applyFill="1"/>
    <xf numFmtId="164" fontId="3" fillId="0" borderId="36" xfId="12" applyNumberFormat="1" applyBorder="1"/>
    <xf numFmtId="0" fontId="4" fillId="0" borderId="37" xfId="12" applyFont="1" applyBorder="1" applyAlignment="1">
      <alignment horizontal="center" vertical="center" wrapText="1"/>
    </xf>
    <xf numFmtId="165" fontId="3" fillId="0" borderId="37" xfId="12" applyNumberFormat="1" applyBorder="1"/>
    <xf numFmtId="166" fontId="3" fillId="0" borderId="37" xfId="12" applyNumberFormat="1" applyBorder="1" applyAlignment="1">
      <alignment horizontal="right"/>
    </xf>
    <xf numFmtId="0" fontId="3" fillId="2" borderId="0" xfId="12" applyFill="1" applyAlignment="1">
      <alignment horizontal="right" wrapText="1"/>
    </xf>
    <xf numFmtId="0" fontId="34" fillId="2" borderId="0" xfId="12" applyFont="1" applyFill="1" applyAlignment="1">
      <alignment horizontal="center" vertical="center" wrapText="1"/>
    </xf>
    <xf numFmtId="0" fontId="13" fillId="2" borderId="0" xfId="12" applyFont="1" applyFill="1" applyAlignment="1">
      <alignment horizontal="right" wrapText="1"/>
    </xf>
    <xf numFmtId="164" fontId="3" fillId="0" borderId="43" xfId="12" applyNumberFormat="1" applyBorder="1"/>
    <xf numFmtId="166" fontId="3" fillId="0" borderId="28" xfId="12" applyNumberFormat="1" applyBorder="1"/>
    <xf numFmtId="0" fontId="14" fillId="6" borderId="0" xfId="10" applyFont="1" applyFill="1" applyAlignment="1">
      <alignment horizontal="left" vertical="top" wrapText="1"/>
    </xf>
    <xf numFmtId="0" fontId="5" fillId="6" borderId="0" xfId="10" applyFont="1" applyFill="1" applyAlignment="1">
      <alignment horizontal="center"/>
    </xf>
    <xf numFmtId="0" fontId="5" fillId="6" borderId="0" xfId="10" applyFont="1" applyFill="1" applyAlignment="1">
      <alignment horizontal="center" shrinkToFit="1"/>
    </xf>
    <xf numFmtId="0" fontId="15" fillId="6" borderId="0" xfId="10" applyFont="1" applyFill="1" applyAlignment="1">
      <alignment wrapText="1"/>
    </xf>
    <xf numFmtId="0" fontId="5" fillId="6" borderId="0" xfId="10" applyFont="1" applyFill="1" applyAlignment="1">
      <alignment wrapText="1"/>
    </xf>
    <xf numFmtId="0" fontId="5" fillId="6" borderId="0" xfId="10" applyFont="1" applyFill="1" applyAlignment="1">
      <alignment horizontal="center" wrapText="1"/>
    </xf>
    <xf numFmtId="165" fontId="14" fillId="6" borderId="0" xfId="10" applyNumberFormat="1" applyFont="1" applyFill="1" applyAlignment="1">
      <alignment horizontal="left" vertical="top" wrapText="1"/>
    </xf>
    <xf numFmtId="165" fontId="5" fillId="6" borderId="0" xfId="10" applyNumberFormat="1" applyFont="1" applyFill="1"/>
    <xf numFmtId="165" fontId="14" fillId="6" borderId="0" xfId="10" applyNumberFormat="1" applyFont="1" applyFill="1"/>
    <xf numFmtId="165" fontId="16" fillId="6" borderId="0" xfId="10" applyNumberFormat="1" applyFont="1" applyFill="1" applyAlignment="1">
      <alignment horizontal="left" vertical="top" wrapText="1"/>
    </xf>
    <xf numFmtId="166" fontId="16" fillId="6" borderId="0" xfId="10" applyNumberFormat="1" applyFont="1" applyFill="1"/>
    <xf numFmtId="165" fontId="33" fillId="6" borderId="0" xfId="10" applyNumberFormat="1" applyFont="1" applyFill="1" applyAlignment="1">
      <alignment horizontal="center" vertical="center"/>
    </xf>
    <xf numFmtId="165" fontId="16" fillId="6" borderId="0" xfId="10" applyNumberFormat="1" applyFont="1" applyFill="1"/>
    <xf numFmtId="0" fontId="14" fillId="6" borderId="0" xfId="10" applyFont="1" applyFill="1" applyAlignment="1">
      <alignment horizontal="right"/>
    </xf>
    <xf numFmtId="0" fontId="5" fillId="6" borderId="0" xfId="10" applyFont="1" applyFill="1" applyAlignment="1">
      <alignment shrinkToFit="1"/>
    </xf>
    <xf numFmtId="49" fontId="14" fillId="6" borderId="0" xfId="10" applyNumberFormat="1" applyFont="1" applyFill="1" applyAlignment="1">
      <alignment horizontal="right"/>
    </xf>
    <xf numFmtId="0" fontId="5" fillId="6" borderId="0" xfId="12" applyFont="1" applyFill="1"/>
    <xf numFmtId="0" fontId="14" fillId="6" borderId="0" xfId="10" applyFont="1" applyFill="1" applyAlignment="1">
      <alignment horizontal="left"/>
    </xf>
    <xf numFmtId="0" fontId="17" fillId="6" borderId="0" xfId="10" applyFont="1" applyFill="1"/>
    <xf numFmtId="0" fontId="18" fillId="6" borderId="0" xfId="10" applyFont="1" applyFill="1"/>
    <xf numFmtId="164" fontId="5" fillId="6" borderId="0" xfId="10" applyNumberFormat="1" applyFont="1" applyFill="1"/>
    <xf numFmtId="2" fontId="5" fillId="6" borderId="0" xfId="10" applyNumberFormat="1" applyFont="1" applyFill="1"/>
    <xf numFmtId="2" fontId="14" fillId="6" borderId="0" xfId="10" applyNumberFormat="1" applyFont="1" applyFill="1"/>
    <xf numFmtId="0" fontId="5" fillId="0" borderId="46" xfId="10" applyFont="1" applyBorder="1"/>
    <xf numFmtId="0" fontId="5" fillId="0" borderId="40" xfId="10" applyFont="1" applyBorder="1"/>
    <xf numFmtId="15" fontId="5" fillId="0" borderId="40" xfId="10" applyNumberFormat="1" applyFont="1" applyBorder="1" applyAlignment="1">
      <alignment horizontal="right"/>
    </xf>
    <xf numFmtId="167" fontId="5" fillId="0" borderId="40" xfId="10" applyNumberFormat="1" applyFont="1" applyBorder="1"/>
    <xf numFmtId="43" fontId="5" fillId="6" borderId="0" xfId="13" applyFont="1" applyFill="1"/>
    <xf numFmtId="166" fontId="3" fillId="0" borderId="10" xfId="12" applyNumberFormat="1" applyBorder="1"/>
    <xf numFmtId="0" fontId="31" fillId="6" borderId="0" xfId="9" applyFont="1" applyFill="1" applyAlignment="1">
      <alignment vertical="top" wrapText="1"/>
    </xf>
    <xf numFmtId="164" fontId="3" fillId="0" borderId="9" xfId="12" applyNumberFormat="1" applyBorder="1"/>
    <xf numFmtId="166" fontId="3" fillId="0" borderId="47" xfId="12" applyNumberFormat="1" applyBorder="1"/>
    <xf numFmtId="164" fontId="3" fillId="0" borderId="2" xfId="12" applyNumberFormat="1" applyBorder="1"/>
    <xf numFmtId="165" fontId="4" fillId="2" borderId="0" xfId="12" applyNumberFormat="1" applyFont="1" applyFill="1"/>
    <xf numFmtId="0" fontId="3" fillId="6" borderId="0" xfId="12" applyFill="1"/>
    <xf numFmtId="0" fontId="37" fillId="0" borderId="0" xfId="12" applyFont="1"/>
    <xf numFmtId="0" fontId="35" fillId="9" borderId="0" xfId="12" applyFont="1" applyFill="1"/>
    <xf numFmtId="0" fontId="11" fillId="2" borderId="0" xfId="16" applyFont="1" applyFill="1"/>
    <xf numFmtId="0" fontId="4" fillId="0" borderId="37" xfId="16" applyFont="1" applyBorder="1" applyAlignment="1">
      <alignment horizontal="center" vertical="center" wrapText="1"/>
    </xf>
    <xf numFmtId="165" fontId="3" fillId="0" borderId="37" xfId="16" applyNumberFormat="1" applyBorder="1"/>
    <xf numFmtId="0" fontId="3" fillId="2" borderId="0" xfId="16" applyFill="1"/>
    <xf numFmtId="166" fontId="3" fillId="0" borderId="37" xfId="16" applyNumberFormat="1" applyBorder="1" applyAlignment="1">
      <alignment horizontal="right"/>
    </xf>
    <xf numFmtId="165" fontId="3" fillId="0" borderId="26" xfId="16" applyNumberFormat="1" applyBorder="1"/>
    <xf numFmtId="166" fontId="3" fillId="0" borderId="26" xfId="16" applyNumberFormat="1" applyBorder="1" applyAlignment="1">
      <alignment horizontal="right"/>
    </xf>
    <xf numFmtId="165" fontId="33" fillId="9" borderId="11" xfId="10" applyNumberFormat="1" applyFont="1" applyFill="1" applyBorder="1" applyAlignment="1">
      <alignment horizontal="center" vertical="center"/>
    </xf>
    <xf numFmtId="2" fontId="14" fillId="0" borderId="18" xfId="10" applyNumberFormat="1" applyFont="1" applyBorder="1"/>
    <xf numFmtId="0" fontId="5" fillId="0" borderId="45" xfId="12" applyFont="1" applyBorder="1"/>
    <xf numFmtId="0" fontId="5" fillId="0" borderId="41" xfId="12" applyFont="1" applyBorder="1"/>
    <xf numFmtId="0" fontId="5" fillId="0" borderId="36" xfId="12" applyFont="1" applyBorder="1"/>
    <xf numFmtId="0" fontId="19" fillId="0" borderId="45" xfId="12" applyFont="1" applyBorder="1"/>
    <xf numFmtId="0" fontId="5" fillId="6" borderId="0" xfId="12" quotePrefix="1" applyFont="1" applyFill="1"/>
    <xf numFmtId="0" fontId="20" fillId="0" borderId="36" xfId="12" applyFont="1" applyBorder="1"/>
    <xf numFmtId="49" fontId="5" fillId="6" borderId="0" xfId="12" applyNumberFormat="1" applyFont="1" applyFill="1"/>
    <xf numFmtId="0" fontId="5" fillId="0" borderId="40" xfId="12" applyFont="1" applyBorder="1"/>
    <xf numFmtId="15" fontId="5" fillId="6" borderId="0" xfId="12" applyNumberFormat="1" applyFont="1" applyFill="1" applyAlignment="1">
      <alignment horizontal="right"/>
    </xf>
    <xf numFmtId="167" fontId="5" fillId="6" borderId="0" xfId="12" applyNumberFormat="1" applyFont="1" applyFill="1"/>
    <xf numFmtId="0" fontId="5" fillId="8" borderId="5" xfId="12" applyFont="1" applyFill="1" applyBorder="1"/>
    <xf numFmtId="0" fontId="14" fillId="0" borderId="36" xfId="12" applyFont="1" applyBorder="1"/>
    <xf numFmtId="0" fontId="21" fillId="6" borderId="0" xfId="12" applyFont="1" applyFill="1"/>
    <xf numFmtId="164" fontId="5" fillId="0" borderId="36" xfId="12" applyNumberFormat="1" applyFont="1" applyBorder="1"/>
    <xf numFmtId="4" fontId="5" fillId="0" borderId="40" xfId="12" applyNumberFormat="1" applyFont="1" applyBorder="1"/>
    <xf numFmtId="165" fontId="24" fillId="6" borderId="0" xfId="12" applyNumberFormat="1" applyFont="1" applyFill="1"/>
    <xf numFmtId="2" fontId="24" fillId="6" borderId="0" xfId="12" applyNumberFormat="1" applyFont="1" applyFill="1"/>
    <xf numFmtId="4" fontId="5" fillId="6" borderId="0" xfId="12" applyNumberFormat="1" applyFont="1" applyFill="1"/>
    <xf numFmtId="0" fontId="5" fillId="0" borderId="46" xfId="12" applyFont="1" applyBorder="1" applyAlignment="1">
      <alignment horizontal="center"/>
    </xf>
    <xf numFmtId="0" fontId="5" fillId="7" borderId="0" xfId="12" applyFont="1" applyFill="1" applyAlignment="1">
      <alignment horizontal="center"/>
    </xf>
    <xf numFmtId="0" fontId="24" fillId="6" borderId="0" xfId="12" applyFont="1" applyFill="1" applyAlignment="1">
      <alignment horizontal="right" vertical="center"/>
    </xf>
    <xf numFmtId="4" fontId="17" fillId="6" borderId="0" xfId="12" applyNumberFormat="1" applyFont="1" applyFill="1"/>
    <xf numFmtId="165" fontId="5" fillId="0" borderId="40" xfId="12" applyNumberFormat="1" applyFont="1" applyBorder="1"/>
    <xf numFmtId="165" fontId="5" fillId="6" borderId="0" xfId="12" applyNumberFormat="1" applyFont="1" applyFill="1"/>
    <xf numFmtId="165" fontId="5" fillId="0" borderId="42" xfId="12" applyNumberFormat="1" applyFont="1" applyBorder="1"/>
    <xf numFmtId="0" fontId="3" fillId="0" borderId="0" xfId="12"/>
    <xf numFmtId="166" fontId="3" fillId="0" borderId="50" xfId="12" applyNumberFormat="1" applyBorder="1"/>
    <xf numFmtId="0" fontId="4" fillId="10" borderId="5" xfId="12" applyFont="1" applyFill="1" applyBorder="1"/>
    <xf numFmtId="0" fontId="39" fillId="2" borderId="0" xfId="14" applyFont="1" applyFill="1"/>
    <xf numFmtId="3" fontId="3" fillId="0" borderId="33" xfId="14" applyNumberFormat="1" applyBorder="1" applyAlignment="1">
      <alignment horizontal="right"/>
    </xf>
    <xf numFmtId="4" fontId="3" fillId="2" borderId="0" xfId="14" applyNumberFormat="1" applyFill="1"/>
    <xf numFmtId="0" fontId="4" fillId="0" borderId="37" xfId="14" applyFont="1" applyBorder="1" applyAlignment="1">
      <alignment horizontal="center" vertical="center" wrapText="1"/>
    </xf>
    <xf numFmtId="166" fontId="3" fillId="0" borderId="33" xfId="14" applyNumberFormat="1" applyBorder="1" applyAlignment="1">
      <alignment horizontal="right"/>
    </xf>
    <xf numFmtId="3" fontId="3" fillId="0" borderId="26" xfId="14" applyNumberFormat="1" applyBorder="1" applyAlignment="1">
      <alignment horizontal="right"/>
    </xf>
    <xf numFmtId="0" fontId="4" fillId="2" borderId="0" xfId="14" applyFont="1" applyFill="1" applyAlignment="1">
      <alignment horizontal="center" vertical="center" wrapText="1"/>
    </xf>
    <xf numFmtId="3" fontId="3" fillId="2" borderId="0" xfId="14" applyNumberFormat="1" applyFill="1" applyAlignment="1">
      <alignment horizontal="right" wrapText="1"/>
    </xf>
    <xf numFmtId="0" fontId="3" fillId="2" borderId="0" xfId="14" applyFill="1"/>
    <xf numFmtId="1" fontId="3" fillId="0" borderId="45" xfId="14" applyNumberFormat="1" applyBorder="1" applyAlignment="1">
      <alignment horizontal="right"/>
    </xf>
    <xf numFmtId="1" fontId="3" fillId="0" borderId="21" xfId="14" applyNumberFormat="1" applyBorder="1" applyAlignment="1">
      <alignment horizontal="right"/>
    </xf>
    <xf numFmtId="3" fontId="3" fillId="0" borderId="21" xfId="14" applyNumberFormat="1" applyBorder="1" applyAlignment="1">
      <alignment horizontal="right"/>
    </xf>
    <xf numFmtId="3" fontId="3" fillId="0" borderId="46" xfId="14" applyNumberFormat="1" applyBorder="1" applyAlignment="1">
      <alignment horizontal="right"/>
    </xf>
    <xf numFmtId="3" fontId="3" fillId="0" borderId="45" xfId="14" applyNumberFormat="1" applyBorder="1" applyAlignment="1">
      <alignment horizontal="right"/>
    </xf>
    <xf numFmtId="3" fontId="3" fillId="0" borderId="36" xfId="14" applyNumberFormat="1" applyBorder="1" applyAlignment="1">
      <alignment horizontal="right"/>
    </xf>
    <xf numFmtId="3" fontId="3" fillId="0" borderId="39" xfId="14" applyNumberFormat="1" applyBorder="1" applyAlignment="1">
      <alignment horizontal="right"/>
    </xf>
    <xf numFmtId="3" fontId="3" fillId="0" borderId="40" xfId="14" applyNumberFormat="1" applyBorder="1" applyAlignment="1">
      <alignment horizontal="right"/>
    </xf>
    <xf numFmtId="3" fontId="3" fillId="0" borderId="41" xfId="14" applyNumberFormat="1" applyBorder="1" applyAlignment="1">
      <alignment horizontal="right"/>
    </xf>
    <xf numFmtId="3" fontId="3" fillId="0" borderId="28" xfId="14" applyNumberFormat="1" applyBorder="1" applyAlignment="1">
      <alignment horizontal="right"/>
    </xf>
    <xf numFmtId="3" fontId="3" fillId="0" borderId="42" xfId="14" applyNumberFormat="1" applyBorder="1" applyAlignment="1">
      <alignment horizontal="right"/>
    </xf>
    <xf numFmtId="3" fontId="4" fillId="2" borderId="0" xfId="14" applyNumberFormat="1" applyFont="1" applyFill="1" applyAlignment="1">
      <alignment horizontal="center" wrapText="1"/>
    </xf>
    <xf numFmtId="3" fontId="11" fillId="2" borderId="0" xfId="14" applyNumberFormat="1" applyFont="1" applyFill="1" applyAlignment="1">
      <alignment horizontal="center" wrapText="1"/>
    </xf>
    <xf numFmtId="0" fontId="11" fillId="2" borderId="0" xfId="14" applyFont="1" applyFill="1" applyAlignment="1">
      <alignment horizontal="center"/>
    </xf>
    <xf numFmtId="0" fontId="3" fillId="5" borderId="0" xfId="14" applyFill="1" applyAlignment="1">
      <alignment vertical="top"/>
    </xf>
    <xf numFmtId="165" fontId="33" fillId="12" borderId="0" xfId="10" applyNumberFormat="1" applyFont="1" applyFill="1"/>
    <xf numFmtId="0" fontId="3" fillId="0" borderId="0" xfId="10"/>
    <xf numFmtId="0" fontId="5" fillId="0" borderId="45" xfId="21" applyFont="1" applyBorder="1"/>
    <xf numFmtId="0" fontId="5" fillId="0" borderId="21" xfId="21" applyFont="1" applyBorder="1" applyAlignment="1">
      <alignment horizontal="center" wrapText="1"/>
    </xf>
    <xf numFmtId="0" fontId="5" fillId="0" borderId="21" xfId="21" applyFont="1" applyBorder="1" applyAlignment="1">
      <alignment horizontal="center" vertical="center"/>
    </xf>
    <xf numFmtId="0" fontId="5" fillId="0" borderId="46" xfId="21" applyFont="1" applyBorder="1" applyAlignment="1">
      <alignment horizontal="center" vertical="center"/>
    </xf>
    <xf numFmtId="0" fontId="5" fillId="0" borderId="41" xfId="21" applyFont="1" applyBorder="1"/>
    <xf numFmtId="0" fontId="5" fillId="0" borderId="28" xfId="21" applyFont="1" applyBorder="1" applyAlignment="1">
      <alignment horizontal="center"/>
    </xf>
    <xf numFmtId="0" fontId="5" fillId="0" borderId="42" xfId="21" applyFont="1" applyBorder="1" applyAlignment="1">
      <alignment horizontal="center"/>
    </xf>
    <xf numFmtId="0" fontId="5" fillId="0" borderId="30" xfId="21" applyFont="1" applyBorder="1"/>
    <xf numFmtId="165" fontId="5" fillId="0" borderId="35" xfId="21" applyNumberFormat="1" applyFont="1" applyBorder="1"/>
    <xf numFmtId="165" fontId="5" fillId="0" borderId="32" xfId="21" applyNumberFormat="1" applyFont="1" applyBorder="1"/>
    <xf numFmtId="0" fontId="5" fillId="0" borderId="36" xfId="21" applyFont="1" applyBorder="1"/>
    <xf numFmtId="165" fontId="5" fillId="0" borderId="39" xfId="21" applyNumberFormat="1" applyFont="1" applyBorder="1"/>
    <xf numFmtId="0" fontId="5" fillId="0" borderId="43" xfId="21" applyFont="1" applyBorder="1"/>
    <xf numFmtId="165" fontId="5" fillId="0" borderId="31" xfId="21" applyNumberFormat="1" applyFont="1" applyBorder="1"/>
    <xf numFmtId="0" fontId="14" fillId="0" borderId="23" xfId="21" applyFont="1" applyBorder="1"/>
    <xf numFmtId="165" fontId="14" fillId="0" borderId="24" xfId="21" applyNumberFormat="1" applyFont="1" applyBorder="1"/>
    <xf numFmtId="165" fontId="14" fillId="0" borderId="25" xfId="21" applyNumberFormat="1" applyFont="1" applyBorder="1"/>
    <xf numFmtId="0" fontId="3" fillId="5" borderId="0" xfId="14" applyFill="1"/>
    <xf numFmtId="0" fontId="13" fillId="2" borderId="0" xfId="16" applyFont="1" applyFill="1" applyAlignment="1">
      <alignment horizontal="left"/>
    </xf>
    <xf numFmtId="0" fontId="9" fillId="2" borderId="0" xfId="14" applyFont="1" applyFill="1"/>
    <xf numFmtId="0" fontId="4" fillId="6" borderId="0" xfId="14" applyFont="1" applyFill="1"/>
    <xf numFmtId="0" fontId="3" fillId="6" borderId="0" xfId="14" applyFill="1"/>
    <xf numFmtId="0" fontId="13" fillId="2" borderId="0" xfId="14" applyFont="1" applyFill="1" applyAlignment="1">
      <alignment horizontal="left"/>
    </xf>
    <xf numFmtId="0" fontId="4" fillId="10" borderId="5" xfId="14" applyFont="1" applyFill="1" applyBorder="1" applyAlignment="1">
      <alignment horizontal="left"/>
    </xf>
    <xf numFmtId="0" fontId="4" fillId="10" borderId="5" xfId="14" applyFont="1" applyFill="1" applyBorder="1"/>
    <xf numFmtId="49" fontId="3" fillId="5" borderId="0" xfId="14" applyNumberFormat="1" applyFill="1"/>
    <xf numFmtId="0" fontId="40" fillId="2" borderId="0" xfId="14" applyFont="1" applyFill="1"/>
    <xf numFmtId="166" fontId="3" fillId="5" borderId="0" xfId="14" applyNumberFormat="1" applyFill="1"/>
    <xf numFmtId="0" fontId="11" fillId="2" borderId="0" xfId="14" applyFont="1" applyFill="1"/>
    <xf numFmtId="0" fontId="11" fillId="2" borderId="0" xfId="14" applyFont="1" applyFill="1" applyAlignment="1">
      <alignment horizontal="right"/>
    </xf>
    <xf numFmtId="0" fontId="3" fillId="0" borderId="0" xfId="14"/>
    <xf numFmtId="3" fontId="3" fillId="0" borderId="49" xfId="14" applyNumberFormat="1" applyBorder="1" applyAlignment="1">
      <alignment horizontal="right"/>
    </xf>
    <xf numFmtId="0" fontId="4" fillId="0" borderId="27" xfId="14" applyFont="1" applyBorder="1" applyAlignment="1">
      <alignment horizontal="center" vertical="center" wrapText="1"/>
    </xf>
    <xf numFmtId="0" fontId="4" fillId="0" borderId="28" xfId="14" applyFont="1" applyBorder="1" applyAlignment="1">
      <alignment horizontal="center" vertical="center" wrapText="1"/>
    </xf>
    <xf numFmtId="0" fontId="4" fillId="0" borderId="29" xfId="14" applyFont="1" applyBorder="1" applyAlignment="1">
      <alignment horizontal="center" vertical="center" wrapText="1"/>
    </xf>
    <xf numFmtId="164" fontId="3" fillId="0" borderId="36" xfId="14" applyNumberFormat="1" applyBorder="1"/>
    <xf numFmtId="3" fontId="3" fillId="0" borderId="44" xfId="14" applyNumberFormat="1" applyBorder="1" applyAlignment="1">
      <alignment horizontal="right"/>
    </xf>
    <xf numFmtId="0" fontId="4" fillId="0" borderId="33" xfId="14" applyFont="1" applyBorder="1" applyAlignment="1">
      <alignment horizontal="center" vertical="center" wrapText="1"/>
    </xf>
    <xf numFmtId="3" fontId="3" fillId="6" borderId="38" xfId="14" applyNumberFormat="1" applyFill="1" applyBorder="1" applyAlignment="1">
      <alignment horizontal="right"/>
    </xf>
    <xf numFmtId="3" fontId="3" fillId="11" borderId="34" xfId="14" applyNumberFormat="1" applyFill="1" applyBorder="1" applyAlignment="1">
      <alignment horizontal="right"/>
    </xf>
    <xf numFmtId="165" fontId="3" fillId="2" borderId="0" xfId="14" applyNumberFormat="1" applyFill="1" applyAlignment="1">
      <alignment horizontal="center"/>
    </xf>
    <xf numFmtId="3" fontId="3" fillId="0" borderId="34" xfId="14" applyNumberFormat="1" applyBorder="1" applyAlignment="1">
      <alignment horizontal="right"/>
    </xf>
    <xf numFmtId="3" fontId="3" fillId="0" borderId="38" xfId="14" applyNumberFormat="1" applyBorder="1" applyAlignment="1">
      <alignment horizontal="right"/>
    </xf>
    <xf numFmtId="3" fontId="3" fillId="0" borderId="27" xfId="14" applyNumberFormat="1" applyBorder="1" applyAlignment="1">
      <alignment horizontal="right"/>
    </xf>
    <xf numFmtId="3" fontId="3" fillId="0" borderId="48" xfId="14" applyNumberFormat="1" applyBorder="1" applyAlignment="1">
      <alignment horizontal="right"/>
    </xf>
    <xf numFmtId="168" fontId="4" fillId="13" borderId="0" xfId="16" applyNumberFormat="1" applyFont="1" applyFill="1" applyAlignment="1">
      <alignment horizontal="center" wrapText="1"/>
    </xf>
    <xf numFmtId="4" fontId="4" fillId="13" borderId="0" xfId="16" applyNumberFormat="1" applyFont="1" applyFill="1" applyAlignment="1">
      <alignment horizontal="center" wrapText="1"/>
    </xf>
    <xf numFmtId="0" fontId="11" fillId="2" borderId="0" xfId="16" applyFont="1" applyFill="1" applyAlignment="1">
      <alignment horizontal="center"/>
    </xf>
    <xf numFmtId="3" fontId="3" fillId="2" borderId="0" xfId="14" applyNumberFormat="1" applyFill="1"/>
    <xf numFmtId="166" fontId="39" fillId="2" borderId="0" xfId="14" applyNumberFormat="1" applyFont="1" applyFill="1"/>
    <xf numFmtId="166" fontId="3" fillId="2" borderId="0" xfId="14" applyNumberFormat="1" applyFill="1"/>
    <xf numFmtId="169" fontId="16" fillId="0" borderId="11" xfId="10" applyNumberFormat="1" applyFont="1" applyBorder="1"/>
    <xf numFmtId="0" fontId="12" fillId="0" borderId="0" xfId="22" applyFont="1"/>
    <xf numFmtId="0" fontId="3" fillId="2" borderId="0" xfId="22" applyFill="1"/>
    <xf numFmtId="17" fontId="3" fillId="2" borderId="0" xfId="16" applyNumberFormat="1" applyFill="1"/>
    <xf numFmtId="0" fontId="12" fillId="0" borderId="0" xfId="16" applyFont="1"/>
    <xf numFmtId="0" fontId="22" fillId="6" borderId="0" xfId="22" applyFont="1" applyFill="1" applyAlignment="1">
      <alignment horizontal="left"/>
    </xf>
    <xf numFmtId="0" fontId="3" fillId="2" borderId="0" xfId="16" applyFill="1" applyAlignment="1">
      <alignment horizontal="left"/>
    </xf>
    <xf numFmtId="0" fontId="23" fillId="6" borderId="0" xfId="22" applyFont="1" applyFill="1" applyAlignment="1">
      <alignment horizontal="left"/>
    </xf>
    <xf numFmtId="0" fontId="4" fillId="2" borderId="0" xfId="22" applyFont="1" applyFill="1"/>
    <xf numFmtId="0" fontId="11" fillId="2" borderId="0" xfId="16" applyFont="1" applyFill="1" applyAlignment="1">
      <alignment horizontal="right"/>
    </xf>
    <xf numFmtId="0" fontId="35" fillId="9" borderId="0" xfId="22" applyFont="1" applyFill="1"/>
    <xf numFmtId="0" fontId="3" fillId="2" borderId="0" xfId="22" applyFill="1" applyAlignment="1">
      <alignment horizontal="center" vertical="center"/>
    </xf>
    <xf numFmtId="0" fontId="4" fillId="0" borderId="23" xfId="22" applyFont="1" applyBorder="1"/>
    <xf numFmtId="0" fontId="3" fillId="0" borderId="24" xfId="22" applyBorder="1" applyAlignment="1">
      <alignment horizontal="center"/>
    </xf>
    <xf numFmtId="0" fontId="3" fillId="0" borderId="25" xfId="22" applyBorder="1" applyAlignment="1">
      <alignment horizontal="center"/>
    </xf>
    <xf numFmtId="0" fontId="4" fillId="0" borderId="27" xfId="16" applyFont="1" applyBorder="1" applyAlignment="1">
      <alignment horizontal="center" vertical="center" wrapText="1"/>
    </xf>
    <xf numFmtId="0" fontId="4" fillId="0" borderId="28" xfId="16" applyFont="1" applyBorder="1" applyAlignment="1">
      <alignment horizontal="center" vertical="center" wrapText="1"/>
    </xf>
    <xf numFmtId="0" fontId="4" fillId="0" borderId="29" xfId="16" applyFont="1" applyBorder="1" applyAlignment="1">
      <alignment horizontal="center" vertical="center" wrapText="1"/>
    </xf>
    <xf numFmtId="0" fontId="4" fillId="2" borderId="0" xfId="22" applyFont="1" applyFill="1" applyAlignment="1">
      <alignment horizontal="center" vertical="center" wrapText="1"/>
    </xf>
    <xf numFmtId="0" fontId="11" fillId="2" borderId="0" xfId="22" applyFont="1" applyFill="1"/>
    <xf numFmtId="164" fontId="3" fillId="0" borderId="30" xfId="22" applyNumberFormat="1" applyBorder="1"/>
    <xf numFmtId="166" fontId="3" fillId="0" borderId="39" xfId="22" applyNumberFormat="1" applyBorder="1"/>
    <xf numFmtId="166" fontId="3" fillId="0" borderId="32" xfId="22" applyNumberFormat="1" applyBorder="1"/>
    <xf numFmtId="0" fontId="4" fillId="0" borderId="33" xfId="16" applyFont="1" applyBorder="1" applyAlignment="1">
      <alignment horizontal="center" vertical="center" wrapText="1"/>
    </xf>
    <xf numFmtId="3" fontId="3" fillId="0" borderId="34" xfId="16" applyNumberFormat="1" applyBorder="1" applyAlignment="1">
      <alignment horizontal="right"/>
    </xf>
    <xf numFmtId="165" fontId="3" fillId="0" borderId="33" xfId="16" applyNumberFormat="1" applyBorder="1"/>
    <xf numFmtId="166" fontId="3" fillId="0" borderId="33" xfId="16" applyNumberFormat="1" applyBorder="1" applyAlignment="1">
      <alignment horizontal="right"/>
    </xf>
    <xf numFmtId="164" fontId="3" fillId="0" borderId="36" xfId="22" applyNumberFormat="1" applyBorder="1"/>
    <xf numFmtId="0" fontId="3" fillId="2" borderId="0" xfId="22" applyFill="1" applyAlignment="1">
      <alignment horizontal="right" wrapText="1"/>
    </xf>
    <xf numFmtId="0" fontId="34" fillId="2" borderId="0" xfId="16" applyFont="1" applyFill="1" applyAlignment="1">
      <alignment horizontal="center" vertical="center" wrapText="1"/>
    </xf>
    <xf numFmtId="0" fontId="13" fillId="2" borderId="0" xfId="16" applyFont="1" applyFill="1" applyAlignment="1">
      <alignment horizontal="right" wrapText="1"/>
    </xf>
    <xf numFmtId="164" fontId="3" fillId="0" borderId="41" xfId="22" applyNumberFormat="1" applyBorder="1"/>
    <xf numFmtId="166" fontId="3" fillId="0" borderId="28" xfId="22" applyNumberFormat="1" applyBorder="1"/>
    <xf numFmtId="166" fontId="3" fillId="0" borderId="42" xfId="22" applyNumberFormat="1" applyBorder="1"/>
    <xf numFmtId="3" fontId="3" fillId="0" borderId="7" xfId="14" applyNumberFormat="1" applyBorder="1"/>
    <xf numFmtId="3" fontId="3" fillId="0" borderId="8" xfId="14" applyNumberFormat="1" applyBorder="1"/>
    <xf numFmtId="3" fontId="3" fillId="0" borderId="0" xfId="14" applyNumberFormat="1"/>
    <xf numFmtId="3" fontId="3" fillId="0" borderId="10" xfId="14" applyNumberFormat="1" applyBorder="1"/>
    <xf numFmtId="3" fontId="3" fillId="0" borderId="3" xfId="14" applyNumberFormat="1" applyBorder="1"/>
    <xf numFmtId="3" fontId="3" fillId="0" borderId="4" xfId="14" applyNumberFormat="1" applyBorder="1"/>
    <xf numFmtId="0" fontId="4" fillId="0" borderId="6" xfId="14" applyFont="1" applyBorder="1" applyAlignment="1">
      <alignment horizontal="center" vertical="center" wrapText="1"/>
    </xf>
    <xf numFmtId="0" fontId="4" fillId="0" borderId="9" xfId="14" applyFont="1" applyBorder="1" applyAlignment="1">
      <alignment horizontal="center" vertical="center" wrapText="1"/>
    </xf>
    <xf numFmtId="0" fontId="4" fillId="0" borderId="2" xfId="14" applyFont="1" applyBorder="1" applyAlignment="1">
      <alignment horizontal="center" vertical="center" wrapText="1"/>
    </xf>
    <xf numFmtId="0" fontId="43" fillId="6" borderId="0" xfId="12" applyFont="1" applyFill="1"/>
    <xf numFmtId="0" fontId="44" fillId="6" borderId="0" xfId="12" applyFont="1" applyFill="1" applyAlignment="1">
      <alignment horizontal="left"/>
    </xf>
    <xf numFmtId="0" fontId="3" fillId="6" borderId="0" xfId="16" applyFill="1"/>
    <xf numFmtId="0" fontId="22" fillId="6" borderId="0" xfId="16" applyFont="1" applyFill="1" applyAlignment="1">
      <alignment horizontal="left"/>
    </xf>
    <xf numFmtId="0" fontId="23" fillId="6" borderId="0" xfId="16" applyFont="1" applyFill="1" applyAlignment="1">
      <alignment horizontal="left"/>
    </xf>
    <xf numFmtId="0" fontId="4" fillId="2" borderId="0" xfId="16" applyFont="1" applyFill="1"/>
    <xf numFmtId="0" fontId="39" fillId="2" borderId="0" xfId="16" applyFont="1" applyFill="1"/>
    <xf numFmtId="0" fontId="3" fillId="0" borderId="5" xfId="16" applyBorder="1" applyAlignment="1">
      <alignment horizontal="center"/>
    </xf>
    <xf numFmtId="0" fontId="3" fillId="2" borderId="0" xfId="16" applyFill="1" applyAlignment="1">
      <alignment horizontal="center" vertical="center"/>
    </xf>
    <xf numFmtId="0" fontId="4" fillId="2" borderId="0" xfId="16" applyFont="1" applyFill="1" applyAlignment="1">
      <alignment horizontal="center" vertical="center" wrapText="1"/>
    </xf>
    <xf numFmtId="0" fontId="4" fillId="0" borderId="23" xfId="16" applyFont="1" applyBorder="1"/>
    <xf numFmtId="0" fontId="3" fillId="0" borderId="51" xfId="16" applyBorder="1" applyAlignment="1">
      <alignment horizontal="center"/>
    </xf>
    <xf numFmtId="166" fontId="3" fillId="0" borderId="33" xfId="16" applyNumberFormat="1" applyBorder="1"/>
    <xf numFmtId="0" fontId="3" fillId="2" borderId="0" xfId="16" applyFill="1" applyAlignment="1">
      <alignment horizontal="center" vertical="center" wrapText="1"/>
    </xf>
    <xf numFmtId="164" fontId="3" fillId="0" borderId="30" xfId="16" applyNumberFormat="1" applyBorder="1"/>
    <xf numFmtId="0" fontId="1" fillId="0" borderId="0" xfId="23"/>
    <xf numFmtId="166" fontId="3" fillId="0" borderId="32" xfId="16" applyNumberFormat="1" applyBorder="1"/>
    <xf numFmtId="165" fontId="3" fillId="2" borderId="0" xfId="16" applyNumberFormat="1" applyFill="1"/>
    <xf numFmtId="164" fontId="3" fillId="0" borderId="36" xfId="16" applyNumberFormat="1" applyBorder="1"/>
    <xf numFmtId="0" fontId="3" fillId="2" borderId="0" xfId="16" applyFill="1" applyAlignment="1">
      <alignment horizontal="right" wrapText="1"/>
    </xf>
    <xf numFmtId="1" fontId="3" fillId="2" borderId="0" xfId="16" applyNumberFormat="1" applyFill="1" applyAlignment="1">
      <alignment horizontal="right" wrapText="1"/>
    </xf>
    <xf numFmtId="3" fontId="3" fillId="2" borderId="0" xfId="16" applyNumberFormat="1" applyFill="1"/>
    <xf numFmtId="0" fontId="4" fillId="0" borderId="52" xfId="16" applyFont="1" applyBorder="1" applyAlignment="1">
      <alignment horizontal="center" vertical="center" wrapText="1"/>
    </xf>
    <xf numFmtId="0" fontId="4" fillId="0" borderId="53" xfId="16" applyFont="1" applyBorder="1" applyAlignment="1">
      <alignment horizontal="center" vertical="center" wrapText="1"/>
    </xf>
    <xf numFmtId="165" fontId="3" fillId="0" borderId="52" xfId="16" applyNumberFormat="1" applyBorder="1"/>
    <xf numFmtId="0" fontId="4" fillId="0" borderId="55" xfId="16" applyFont="1" applyBorder="1" applyAlignment="1">
      <alignment horizontal="center" vertical="center" wrapText="1"/>
    </xf>
    <xf numFmtId="3" fontId="3" fillId="0" borderId="56" xfId="16" applyNumberFormat="1" applyBorder="1" applyAlignment="1">
      <alignment horizontal="right"/>
    </xf>
    <xf numFmtId="0" fontId="45" fillId="6" borderId="0" xfId="12" applyFont="1" applyFill="1" applyAlignment="1">
      <alignment horizontal="left"/>
    </xf>
    <xf numFmtId="3" fontId="3" fillId="6" borderId="0" xfId="12" applyNumberFormat="1" applyFill="1"/>
    <xf numFmtId="0" fontId="46" fillId="6" borderId="0" xfId="24" applyFill="1" applyAlignment="1" applyProtection="1">
      <alignment horizontal="left"/>
    </xf>
    <xf numFmtId="0" fontId="47" fillId="6" borderId="0" xfId="12" applyFont="1" applyFill="1" applyAlignment="1">
      <alignment horizontal="right" wrapText="1"/>
    </xf>
    <xf numFmtId="0" fontId="4" fillId="6" borderId="0" xfId="12" applyFont="1" applyFill="1" applyAlignment="1">
      <alignment horizontal="right" wrapText="1"/>
    </xf>
    <xf numFmtId="17" fontId="3" fillId="6" borderId="0" xfId="12" applyNumberFormat="1" applyFill="1"/>
    <xf numFmtId="0" fontId="3" fillId="6" borderId="0" xfId="12" applyFill="1" applyAlignment="1">
      <alignment horizontal="right"/>
    </xf>
    <xf numFmtId="0" fontId="48" fillId="6" borderId="0" xfId="24" applyFont="1" applyFill="1" applyAlignment="1" applyProtection="1">
      <alignment wrapText="1"/>
    </xf>
    <xf numFmtId="3" fontId="13" fillId="2" borderId="0" xfId="16" applyNumberFormat="1" applyFont="1" applyFill="1" applyAlignment="1">
      <alignment horizontal="right" wrapText="1"/>
    </xf>
    <xf numFmtId="2" fontId="3" fillId="2" borderId="0" xfId="16" applyNumberFormat="1" applyFill="1"/>
    <xf numFmtId="164" fontId="3" fillId="0" borderId="43" xfId="16" applyNumberFormat="1" applyBorder="1"/>
    <xf numFmtId="164" fontId="3" fillId="0" borderId="9" xfId="16" applyNumberFormat="1" applyBorder="1"/>
    <xf numFmtId="0" fontId="1" fillId="0" borderId="54" xfId="23" applyBorder="1"/>
    <xf numFmtId="165" fontId="42" fillId="0" borderId="10" xfId="19" applyNumberFormat="1" applyFont="1" applyBorder="1"/>
    <xf numFmtId="0" fontId="3" fillId="0" borderId="0" xfId="16"/>
    <xf numFmtId="165" fontId="3" fillId="0" borderId="10" xfId="16" applyNumberFormat="1" applyBorder="1"/>
    <xf numFmtId="164" fontId="3" fillId="0" borderId="2" xfId="16" applyNumberFormat="1" applyBorder="1"/>
    <xf numFmtId="0" fontId="3" fillId="0" borderId="3" xfId="16" applyBorder="1"/>
    <xf numFmtId="0" fontId="37" fillId="6" borderId="0" xfId="0" applyFont="1" applyFill="1"/>
    <xf numFmtId="0" fontId="22" fillId="6" borderId="0" xfId="0" applyFont="1" applyFill="1" applyAlignment="1">
      <alignment horizontal="left"/>
    </xf>
    <xf numFmtId="0" fontId="35" fillId="9" borderId="0" xfId="0" applyFont="1" applyFill="1"/>
    <xf numFmtId="0" fontId="11" fillId="2" borderId="0" xfId="25" applyFont="1" applyFill="1"/>
    <xf numFmtId="0" fontId="4" fillId="0" borderId="33" xfId="25" applyFont="1" applyBorder="1" applyAlignment="1">
      <alignment horizontal="center" vertical="center" wrapText="1"/>
    </xf>
    <xf numFmtId="3" fontId="3" fillId="0" borderId="38" xfId="25" applyNumberFormat="1" applyBorder="1" applyAlignment="1">
      <alignment horizontal="right"/>
    </xf>
    <xf numFmtId="165" fontId="3" fillId="0" borderId="33" xfId="25" applyNumberFormat="1" applyBorder="1"/>
    <xf numFmtId="0" fontId="3" fillId="2" borderId="0" xfId="25" applyFill="1"/>
    <xf numFmtId="166" fontId="3" fillId="0" borderId="33" xfId="25" applyNumberFormat="1" applyBorder="1" applyAlignment="1">
      <alignment horizontal="right"/>
    </xf>
    <xf numFmtId="0" fontId="4" fillId="0" borderId="37" xfId="25" applyFont="1" applyBorder="1" applyAlignment="1">
      <alignment horizontal="center" vertical="center" wrapText="1"/>
    </xf>
    <xf numFmtId="165" fontId="3" fillId="0" borderId="37" xfId="25" applyNumberFormat="1" applyBorder="1"/>
    <xf numFmtId="166" fontId="3" fillId="0" borderId="37" xfId="25" applyNumberFormat="1" applyBorder="1" applyAlignment="1">
      <alignment horizontal="right"/>
    </xf>
    <xf numFmtId="0" fontId="4" fillId="0" borderId="26" xfId="25" applyFont="1" applyBorder="1" applyAlignment="1">
      <alignment horizontal="center" vertical="center" wrapText="1"/>
    </xf>
    <xf numFmtId="3" fontId="3" fillId="0" borderId="27" xfId="25" applyNumberFormat="1" applyBorder="1" applyAlignment="1">
      <alignment horizontal="right"/>
    </xf>
    <xf numFmtId="165" fontId="3" fillId="0" borderId="26" xfId="25" applyNumberFormat="1" applyBorder="1"/>
    <xf numFmtId="166" fontId="3" fillId="0" borderId="26" xfId="25" applyNumberFormat="1" applyBorder="1" applyAlignment="1">
      <alignment horizontal="right"/>
    </xf>
    <xf numFmtId="166" fontId="3" fillId="0" borderId="4" xfId="12" applyNumberFormat="1" applyBorder="1"/>
    <xf numFmtId="0" fontId="49" fillId="6" borderId="0" xfId="12" applyFont="1" applyFill="1" applyAlignment="1">
      <alignment horizontal="left"/>
    </xf>
    <xf numFmtId="0" fontId="22" fillId="6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50" fillId="2" borderId="0" xfId="16" applyFont="1" applyFill="1" applyAlignment="1">
      <alignment horizontal="left"/>
    </xf>
    <xf numFmtId="0" fontId="51" fillId="5" borderId="0" xfId="14" applyFont="1" applyFill="1" applyAlignment="1">
      <alignment vertical="top"/>
    </xf>
    <xf numFmtId="3" fontId="51" fillId="2" borderId="0" xfId="14" applyNumberFormat="1" applyFont="1" applyFill="1"/>
    <xf numFmtId="14" fontId="32" fillId="6" borderId="57" xfId="9" applyNumberFormat="1" applyFont="1" applyFill="1" applyBorder="1" applyAlignment="1">
      <alignment horizontal="left" vertical="center"/>
    </xf>
    <xf numFmtId="14" fontId="32" fillId="6" borderId="57" xfId="9" applyNumberFormat="1" applyFont="1" applyFill="1" applyBorder="1" applyAlignment="1">
      <alignment vertical="center" wrapText="1"/>
    </xf>
    <xf numFmtId="0" fontId="31" fillId="6" borderId="58" xfId="9" applyFont="1" applyFill="1" applyBorder="1" applyAlignment="1">
      <alignment vertical="center" wrapText="1"/>
    </xf>
    <xf numFmtId="0" fontId="4" fillId="0" borderId="59" xfId="16" applyFont="1" applyBorder="1" applyAlignment="1">
      <alignment horizontal="center" vertical="center" wrapText="1"/>
    </xf>
    <xf numFmtId="165" fontId="3" fillId="0" borderId="59" xfId="16" applyNumberFormat="1" applyBorder="1"/>
    <xf numFmtId="166" fontId="3" fillId="0" borderId="59" xfId="16" applyNumberFormat="1" applyBorder="1" applyAlignment="1">
      <alignment horizontal="right"/>
    </xf>
    <xf numFmtId="0" fontId="52" fillId="2" borderId="60" xfId="12" applyFont="1" applyFill="1" applyBorder="1" applyAlignment="1">
      <alignment horizontal="center" vertical="center" wrapText="1"/>
    </xf>
    <xf numFmtId="0" fontId="4" fillId="2" borderId="60" xfId="12" applyFont="1" applyFill="1" applyBorder="1" applyAlignment="1">
      <alignment horizontal="center"/>
    </xf>
    <xf numFmtId="3" fontId="3" fillId="0" borderId="61" xfId="12" applyNumberFormat="1" applyBorder="1" applyAlignment="1">
      <alignment horizontal="right"/>
    </xf>
    <xf numFmtId="165" fontId="3" fillId="2" borderId="60" xfId="12" applyNumberFormat="1" applyFill="1" applyBorder="1"/>
    <xf numFmtId="0" fontId="52" fillId="2" borderId="62" xfId="12" applyFont="1" applyFill="1" applyBorder="1" applyAlignment="1">
      <alignment horizontal="center" vertical="center" wrapText="1"/>
    </xf>
    <xf numFmtId="3" fontId="3" fillId="0" borderId="56" xfId="12" applyNumberFormat="1" applyBorder="1" applyAlignment="1">
      <alignment horizontal="right"/>
    </xf>
    <xf numFmtId="0" fontId="4" fillId="2" borderId="62" xfId="12" applyFont="1" applyFill="1" applyBorder="1" applyAlignment="1">
      <alignment horizontal="center"/>
    </xf>
    <xf numFmtId="3" fontId="3" fillId="0" borderId="3" xfId="12" applyNumberFormat="1" applyBorder="1" applyAlignment="1">
      <alignment horizontal="right"/>
    </xf>
    <xf numFmtId="165" fontId="3" fillId="2" borderId="62" xfId="12" applyNumberFormat="1" applyFill="1" applyBorder="1"/>
    <xf numFmtId="0" fontId="52" fillId="2" borderId="0" xfId="12" applyFont="1" applyFill="1" applyAlignment="1">
      <alignment horizontal="center" vertical="center" wrapText="1"/>
    </xf>
    <xf numFmtId="164" fontId="3" fillId="0" borderId="63" xfId="12" applyNumberFormat="1" applyBorder="1"/>
    <xf numFmtId="166" fontId="3" fillId="0" borderId="64" xfId="12" applyNumberFormat="1" applyBorder="1"/>
    <xf numFmtId="166" fontId="3" fillId="0" borderId="65" xfId="12" applyNumberFormat="1" applyBorder="1"/>
    <xf numFmtId="164" fontId="3" fillId="0" borderId="66" xfId="12" applyNumberFormat="1" applyBorder="1"/>
    <xf numFmtId="166" fontId="3" fillId="0" borderId="67" xfId="12" applyNumberFormat="1" applyBorder="1"/>
    <xf numFmtId="2" fontId="3" fillId="2" borderId="68" xfId="12" applyNumberFormat="1" applyFill="1" applyBorder="1"/>
    <xf numFmtId="166" fontId="3" fillId="0" borderId="69" xfId="12" applyNumberFormat="1" applyBorder="1"/>
    <xf numFmtId="166" fontId="3" fillId="0" borderId="29" xfId="12" applyNumberFormat="1" applyBorder="1"/>
    <xf numFmtId="2" fontId="3" fillId="2" borderId="70" xfId="12" applyNumberFormat="1" applyFill="1" applyBorder="1"/>
    <xf numFmtId="165" fontId="3" fillId="2" borderId="68" xfId="16" applyNumberFormat="1" applyFill="1" applyBorder="1"/>
    <xf numFmtId="164" fontId="3" fillId="0" borderId="63" xfId="16" applyNumberFormat="1" applyBorder="1"/>
    <xf numFmtId="0" fontId="3" fillId="0" borderId="72" xfId="16" applyBorder="1"/>
    <xf numFmtId="165" fontId="3" fillId="2" borderId="70" xfId="16" applyNumberFormat="1" applyFill="1" applyBorder="1"/>
    <xf numFmtId="0" fontId="4" fillId="0" borderId="73" xfId="16" applyFont="1" applyBorder="1" applyAlignment="1">
      <alignment horizontal="center" vertical="center" wrapText="1"/>
    </xf>
    <xf numFmtId="0" fontId="4" fillId="0" borderId="74" xfId="16" applyFont="1" applyBorder="1" applyAlignment="1">
      <alignment horizontal="center" vertical="center" wrapText="1"/>
    </xf>
    <xf numFmtId="3" fontId="3" fillId="0" borderId="74" xfId="16" applyNumberFormat="1" applyBorder="1" applyAlignment="1">
      <alignment horizontal="right"/>
    </xf>
    <xf numFmtId="165" fontId="3" fillId="0" borderId="74" xfId="16" applyNumberFormat="1" applyBorder="1"/>
    <xf numFmtId="164" fontId="3" fillId="0" borderId="75" xfId="12" applyNumberFormat="1" applyBorder="1"/>
    <xf numFmtId="164" fontId="3" fillId="0" borderId="76" xfId="12" applyNumberFormat="1" applyBorder="1"/>
    <xf numFmtId="164" fontId="3" fillId="0" borderId="77" xfId="12" applyNumberFormat="1" applyBorder="1"/>
    <xf numFmtId="166" fontId="3" fillId="0" borderId="44" xfId="12" applyNumberFormat="1" applyBorder="1"/>
    <xf numFmtId="166" fontId="3" fillId="0" borderId="78" xfId="12" applyNumberFormat="1" applyBorder="1"/>
    <xf numFmtId="165" fontId="3" fillId="0" borderId="71" xfId="12" applyNumberFormat="1" applyBorder="1"/>
    <xf numFmtId="165" fontId="3" fillId="2" borderId="71" xfId="12" applyNumberFormat="1" applyFill="1" applyBorder="1"/>
    <xf numFmtId="165" fontId="3" fillId="2" borderId="79" xfId="12" applyNumberFormat="1" applyFill="1" applyBorder="1"/>
    <xf numFmtId="166" fontId="3" fillId="0" borderId="80" xfId="12" applyNumberFormat="1" applyBorder="1"/>
    <xf numFmtId="165" fontId="3" fillId="2" borderId="81" xfId="12" applyNumberFormat="1" applyFill="1" applyBorder="1"/>
    <xf numFmtId="0" fontId="4" fillId="0" borderId="59" xfId="25" applyFont="1" applyBorder="1" applyAlignment="1">
      <alignment horizontal="center" vertical="center" wrapText="1"/>
    </xf>
    <xf numFmtId="3" fontId="3" fillId="0" borderId="82" xfId="25" applyNumberFormat="1" applyBorder="1" applyAlignment="1">
      <alignment horizontal="right"/>
    </xf>
    <xf numFmtId="165" fontId="3" fillId="0" borderId="59" xfId="25" applyNumberFormat="1" applyBorder="1"/>
    <xf numFmtId="166" fontId="3" fillId="0" borderId="59" xfId="25" applyNumberFormat="1" applyBorder="1" applyAlignment="1">
      <alignment horizontal="right"/>
    </xf>
    <xf numFmtId="165" fontId="3" fillId="2" borderId="68" xfId="12" applyNumberFormat="1" applyFill="1" applyBorder="1"/>
    <xf numFmtId="166" fontId="3" fillId="0" borderId="39" xfId="16" applyNumberFormat="1" applyBorder="1"/>
    <xf numFmtId="166" fontId="3" fillId="0" borderId="28" xfId="16" applyNumberFormat="1" applyBorder="1"/>
    <xf numFmtId="165" fontId="3" fillId="2" borderId="70" xfId="12" applyNumberFormat="1" applyFill="1" applyBorder="1"/>
    <xf numFmtId="164" fontId="3" fillId="0" borderId="75" xfId="22" applyNumberFormat="1" applyBorder="1"/>
    <xf numFmtId="164" fontId="3" fillId="0" borderId="84" xfId="22" applyNumberFormat="1" applyBorder="1"/>
    <xf numFmtId="166" fontId="3" fillId="0" borderId="44" xfId="22" applyNumberFormat="1" applyBorder="1"/>
    <xf numFmtId="166" fontId="3" fillId="0" borderId="48" xfId="22" applyNumberFormat="1" applyBorder="1"/>
    <xf numFmtId="166" fontId="3" fillId="0" borderId="31" xfId="22" applyNumberFormat="1" applyBorder="1"/>
    <xf numFmtId="165" fontId="3" fillId="0" borderId="71" xfId="22" applyNumberFormat="1" applyBorder="1"/>
    <xf numFmtId="165" fontId="3" fillId="2" borderId="71" xfId="22" applyNumberFormat="1" applyFill="1" applyBorder="1"/>
    <xf numFmtId="164" fontId="3" fillId="0" borderId="85" xfId="22" applyNumberFormat="1" applyBorder="1"/>
    <xf numFmtId="166" fontId="3" fillId="0" borderId="86" xfId="22" applyNumberFormat="1" applyBorder="1"/>
    <xf numFmtId="165" fontId="3" fillId="0" borderId="81" xfId="22" applyNumberFormat="1" applyBorder="1"/>
    <xf numFmtId="3" fontId="3" fillId="0" borderId="38" xfId="16" applyNumberFormat="1" applyBorder="1" applyAlignment="1">
      <alignment horizontal="right"/>
    </xf>
    <xf numFmtId="166" fontId="3" fillId="0" borderId="40" xfId="22" applyNumberFormat="1" applyBorder="1"/>
    <xf numFmtId="164" fontId="3" fillId="0" borderId="83" xfId="22" applyNumberFormat="1" applyBorder="1"/>
    <xf numFmtId="166" fontId="3" fillId="0" borderId="64" xfId="22" applyNumberFormat="1" applyBorder="1"/>
    <xf numFmtId="166" fontId="3" fillId="0" borderId="87" xfId="22" applyNumberFormat="1" applyBorder="1"/>
    <xf numFmtId="0" fontId="53" fillId="0" borderId="88" xfId="0" applyFont="1" applyBorder="1" applyAlignment="1">
      <alignment horizontal="center"/>
    </xf>
    <xf numFmtId="0" fontId="0" fillId="0" borderId="89" xfId="0" applyBorder="1"/>
    <xf numFmtId="0" fontId="53" fillId="0" borderId="53" xfId="0" applyFont="1" applyBorder="1" applyAlignment="1">
      <alignment horizontal="center"/>
    </xf>
    <xf numFmtId="1" fontId="0" fillId="0" borderId="0" xfId="0" applyNumberFormat="1"/>
    <xf numFmtId="0" fontId="0" fillId="0" borderId="53" xfId="0" applyBorder="1"/>
    <xf numFmtId="0" fontId="53" fillId="0" borderId="55" xfId="0" applyFont="1" applyBorder="1" applyAlignment="1">
      <alignment horizontal="center"/>
    </xf>
    <xf numFmtId="1" fontId="0" fillId="0" borderId="3" xfId="0" applyNumberFormat="1" applyBorder="1"/>
    <xf numFmtId="0" fontId="0" fillId="0" borderId="55" xfId="0" applyBorder="1"/>
    <xf numFmtId="0" fontId="53" fillId="0" borderId="73" xfId="0" applyFont="1" applyBorder="1" applyAlignment="1">
      <alignment horizontal="center"/>
    </xf>
    <xf numFmtId="0" fontId="4" fillId="0" borderId="52" xfId="14" applyFont="1" applyBorder="1" applyAlignment="1">
      <alignment horizontal="center" vertical="center" wrapText="1"/>
    </xf>
    <xf numFmtId="3" fontId="3" fillId="0" borderId="43" xfId="14" applyNumberFormat="1" applyBorder="1" applyAlignment="1">
      <alignment horizontal="right"/>
    </xf>
    <xf numFmtId="3" fontId="3" fillId="0" borderId="90" xfId="14" applyNumberFormat="1" applyBorder="1" applyAlignment="1">
      <alignment horizontal="right"/>
    </xf>
    <xf numFmtId="3" fontId="3" fillId="0" borderId="78" xfId="14" applyNumberFormat="1" applyBorder="1" applyAlignment="1">
      <alignment horizontal="right"/>
    </xf>
    <xf numFmtId="3" fontId="3" fillId="0" borderId="52" xfId="14" applyNumberFormat="1" applyBorder="1" applyAlignment="1">
      <alignment horizontal="right"/>
    </xf>
    <xf numFmtId="3" fontId="3" fillId="11" borderId="90" xfId="14" applyNumberFormat="1" applyFill="1" applyBorder="1" applyAlignment="1">
      <alignment horizontal="right"/>
    </xf>
    <xf numFmtId="166" fontId="3" fillId="0" borderId="52" xfId="14" applyNumberFormat="1" applyBorder="1" applyAlignment="1">
      <alignment horizontal="right"/>
    </xf>
    <xf numFmtId="0" fontId="53" fillId="0" borderId="66" xfId="0" applyFont="1" applyBorder="1" applyAlignment="1">
      <alignment horizontal="center"/>
    </xf>
    <xf numFmtId="0" fontId="53" fillId="0" borderId="9" xfId="0" applyFont="1" applyBorder="1" applyAlignment="1">
      <alignment horizontal="center"/>
    </xf>
    <xf numFmtId="0" fontId="53" fillId="0" borderId="2" xfId="0" applyFont="1" applyBorder="1" applyAlignment="1">
      <alignment horizontal="center"/>
    </xf>
    <xf numFmtId="0" fontId="0" fillId="0" borderId="10" xfId="0" applyBorder="1"/>
    <xf numFmtId="0" fontId="0" fillId="0" borderId="4" xfId="0" applyBorder="1"/>
    <xf numFmtId="1" fontId="0" fillId="11" borderId="71" xfId="0" applyNumberFormat="1" applyFill="1" applyBorder="1"/>
    <xf numFmtId="1" fontId="0" fillId="0" borderId="71" xfId="0" applyNumberFormat="1" applyBorder="1"/>
    <xf numFmtId="1" fontId="0" fillId="11" borderId="91" xfId="0" applyNumberFormat="1" applyFill="1" applyBorder="1"/>
    <xf numFmtId="1" fontId="0" fillId="0" borderId="91" xfId="0" applyNumberFormat="1" applyBorder="1"/>
    <xf numFmtId="1" fontId="0" fillId="11" borderId="68" xfId="0" applyNumberFormat="1" applyFill="1" applyBorder="1"/>
    <xf numFmtId="1" fontId="0" fillId="0" borderId="68" xfId="0" applyNumberFormat="1" applyBorder="1"/>
    <xf numFmtId="1" fontId="0" fillId="0" borderId="92" xfId="0" applyNumberFormat="1" applyBorder="1"/>
    <xf numFmtId="1" fontId="0" fillId="0" borderId="81" xfId="0" applyNumberFormat="1" applyBorder="1"/>
    <xf numFmtId="1" fontId="0" fillId="0" borderId="70" xfId="0" applyNumberFormat="1" applyBorder="1"/>
    <xf numFmtId="166" fontId="3" fillId="0" borderId="78" xfId="14" applyNumberFormat="1" applyBorder="1" applyAlignment="1">
      <alignment horizontal="right"/>
    </xf>
    <xf numFmtId="0" fontId="5" fillId="0" borderId="83" xfId="12" applyFont="1" applyBorder="1"/>
    <xf numFmtId="165" fontId="5" fillId="0" borderId="87" xfId="12" applyNumberFormat="1" applyFont="1" applyBorder="1"/>
    <xf numFmtId="0" fontId="26" fillId="2" borderId="5" xfId="9" applyFont="1" applyFill="1" applyBorder="1"/>
    <xf numFmtId="0" fontId="25" fillId="3" borderId="16" xfId="9" applyFont="1" applyFill="1" applyBorder="1" applyAlignment="1">
      <alignment horizontal="left"/>
    </xf>
    <xf numFmtId="0" fontId="4" fillId="0" borderId="26" xfId="16" applyFont="1" applyBorder="1" applyAlignment="1">
      <alignment horizontal="center" vertical="center" wrapText="1"/>
    </xf>
    <xf numFmtId="0" fontId="32" fillId="2" borderId="0" xfId="9" applyFont="1" applyFill="1"/>
    <xf numFmtId="0" fontId="32" fillId="2" borderId="10" xfId="9" applyFont="1" applyFill="1" applyBorder="1"/>
    <xf numFmtId="0" fontId="32" fillId="0" borderId="0" xfId="9" applyFont="1"/>
    <xf numFmtId="0" fontId="32" fillId="0" borderId="10" xfId="9" applyFont="1" applyBorder="1"/>
    <xf numFmtId="0" fontId="4" fillId="14" borderId="37" xfId="14" applyFont="1" applyFill="1" applyBorder="1" applyAlignment="1">
      <alignment horizontal="center" vertical="center" wrapText="1"/>
    </xf>
    <xf numFmtId="0" fontId="53" fillId="14" borderId="53" xfId="0" applyFont="1" applyFill="1" applyBorder="1" applyAlignment="1">
      <alignment horizontal="center"/>
    </xf>
    <xf numFmtId="0" fontId="25" fillId="2" borderId="15" xfId="9" applyFont="1" applyFill="1" applyBorder="1" applyAlignment="1">
      <alignment horizontal="left"/>
    </xf>
    <xf numFmtId="0" fontId="25" fillId="2" borderId="16" xfId="9" applyFont="1" applyFill="1" applyBorder="1" applyAlignment="1">
      <alignment horizontal="left"/>
    </xf>
    <xf numFmtId="0" fontId="26" fillId="0" borderId="17" xfId="9" applyFont="1" applyBorder="1" applyAlignment="1">
      <alignment horizontal="left"/>
    </xf>
    <xf numFmtId="0" fontId="27" fillId="2" borderId="0" xfId="9" applyFont="1" applyFill="1"/>
    <xf numFmtId="0" fontId="26" fillId="0" borderId="10" xfId="9" applyFont="1" applyBorder="1"/>
    <xf numFmtId="0" fontId="27" fillId="2" borderId="0" xfId="9" applyFont="1" applyFill="1" applyAlignment="1">
      <alignment wrapText="1"/>
    </xf>
    <xf numFmtId="0" fontId="26" fillId="0" borderId="10" xfId="9" applyFont="1" applyBorder="1" applyAlignment="1">
      <alignment wrapText="1"/>
    </xf>
    <xf numFmtId="0" fontId="26" fillId="2" borderId="5" xfId="9" applyFont="1" applyFill="1" applyBorder="1"/>
    <xf numFmtId="0" fontId="26" fillId="2" borderId="7" xfId="9" applyFont="1" applyFill="1" applyBorder="1" applyAlignment="1">
      <alignment horizontal="left"/>
    </xf>
    <xf numFmtId="0" fontId="26" fillId="2" borderId="8" xfId="9" applyFont="1" applyFill="1" applyBorder="1" applyAlignment="1">
      <alignment horizontal="left"/>
    </xf>
    <xf numFmtId="0" fontId="26" fillId="2" borderId="16" xfId="9" applyFont="1" applyFill="1" applyBorder="1" applyAlignment="1">
      <alignment horizontal="left"/>
    </xf>
    <xf numFmtId="0" fontId="26" fillId="2" borderId="17" xfId="9" applyFont="1" applyFill="1" applyBorder="1" applyAlignment="1">
      <alignment horizontal="left"/>
    </xf>
    <xf numFmtId="0" fontId="27" fillId="2" borderId="0" xfId="9" applyFont="1" applyFill="1" applyAlignment="1">
      <alignment horizontal="left"/>
    </xf>
    <xf numFmtId="0" fontId="27" fillId="2" borderId="10" xfId="9" applyFont="1" applyFill="1" applyBorder="1" applyAlignment="1">
      <alignment horizontal="left"/>
    </xf>
    <xf numFmtId="0" fontId="25" fillId="3" borderId="16" xfId="9" applyFont="1" applyFill="1" applyBorder="1" applyAlignment="1">
      <alignment horizontal="left"/>
    </xf>
    <xf numFmtId="0" fontId="25" fillId="2" borderId="3" xfId="9" applyFont="1" applyFill="1" applyBorder="1" applyAlignment="1">
      <alignment horizontal="center"/>
    </xf>
    <xf numFmtId="0" fontId="25" fillId="2" borderId="4" xfId="9" applyFont="1" applyFill="1" applyBorder="1" applyAlignment="1">
      <alignment horizontal="center"/>
    </xf>
    <xf numFmtId="0" fontId="27" fillId="2" borderId="3" xfId="9" applyFont="1" applyFill="1" applyBorder="1" applyAlignment="1">
      <alignment horizontal="left"/>
    </xf>
    <xf numFmtId="0" fontId="27" fillId="2" borderId="4" xfId="9" applyFont="1" applyFill="1" applyBorder="1" applyAlignment="1">
      <alignment horizontal="left"/>
    </xf>
    <xf numFmtId="0" fontId="26" fillId="2" borderId="15" xfId="9" applyFont="1" applyFill="1" applyBorder="1" applyAlignment="1">
      <alignment wrapText="1"/>
    </xf>
    <xf numFmtId="0" fontId="26" fillId="2" borderId="17" xfId="9" applyFont="1" applyFill="1" applyBorder="1" applyAlignment="1">
      <alignment wrapText="1"/>
    </xf>
    <xf numFmtId="0" fontId="26" fillId="2" borderId="15" xfId="9" applyFont="1" applyFill="1" applyBorder="1" applyAlignment="1">
      <alignment horizontal="left"/>
    </xf>
    <xf numFmtId="0" fontId="4" fillId="0" borderId="19" xfId="14" applyFont="1" applyBorder="1" applyAlignment="1">
      <alignment horizontal="center" vertical="center" wrapText="1"/>
    </xf>
    <xf numFmtId="0" fontId="4" fillId="0" borderId="26" xfId="14" applyFont="1" applyBorder="1" applyAlignment="1">
      <alignment horizontal="center" vertical="center" wrapText="1"/>
    </xf>
    <xf numFmtId="0" fontId="4" fillId="0" borderId="20" xfId="14" applyFont="1" applyBorder="1" applyAlignment="1">
      <alignment horizontal="center" vertical="center"/>
    </xf>
    <xf numFmtId="0" fontId="3" fillId="0" borderId="21" xfId="14" applyBorder="1" applyAlignment="1">
      <alignment horizontal="center" vertical="center"/>
    </xf>
    <xf numFmtId="0" fontId="3" fillId="0" borderId="22" xfId="14" applyBorder="1" applyAlignment="1">
      <alignment horizontal="center" vertical="center"/>
    </xf>
    <xf numFmtId="0" fontId="3" fillId="0" borderId="26" xfId="14" applyBorder="1" applyAlignment="1">
      <alignment horizontal="center" vertical="center" wrapText="1"/>
    </xf>
    <xf numFmtId="0" fontId="4" fillId="10" borderId="5" xfId="14" applyFont="1" applyFill="1" applyBorder="1" applyAlignment="1">
      <alignment horizontal="center"/>
    </xf>
    <xf numFmtId="0" fontId="4" fillId="10" borderId="15" xfId="14" applyFont="1" applyFill="1" applyBorder="1" applyAlignment="1">
      <alignment horizontal="left"/>
    </xf>
    <xf numFmtId="0" fontId="4" fillId="10" borderId="17" xfId="14" applyFont="1" applyFill="1" applyBorder="1" applyAlignment="1">
      <alignment horizontal="left"/>
    </xf>
    <xf numFmtId="0" fontId="4" fillId="0" borderId="19" xfId="16" applyFont="1" applyBorder="1" applyAlignment="1">
      <alignment horizontal="center" vertical="center" wrapText="1"/>
    </xf>
    <xf numFmtId="0" fontId="3" fillId="0" borderId="26" xfId="16" applyBorder="1" applyAlignment="1">
      <alignment horizontal="center" vertical="center" wrapText="1"/>
    </xf>
    <xf numFmtId="0" fontId="4" fillId="0" borderId="26" xfId="16" applyFont="1" applyBorder="1" applyAlignment="1">
      <alignment horizontal="center" vertical="center" wrapText="1"/>
    </xf>
    <xf numFmtId="0" fontId="4" fillId="0" borderId="20" xfId="16" applyFont="1" applyBorder="1" applyAlignment="1">
      <alignment horizontal="center" vertical="center"/>
    </xf>
    <xf numFmtId="0" fontId="3" fillId="0" borderId="21" xfId="16" applyBorder="1" applyAlignment="1">
      <alignment horizontal="center" vertical="center"/>
    </xf>
    <xf numFmtId="0" fontId="3" fillId="0" borderId="22" xfId="16" applyBorder="1" applyAlignment="1">
      <alignment horizontal="center" vertical="center"/>
    </xf>
    <xf numFmtId="0" fontId="4" fillId="0" borderId="19" xfId="12" applyFont="1" applyBorder="1" applyAlignment="1">
      <alignment horizontal="center" vertical="center" wrapText="1"/>
    </xf>
    <xf numFmtId="0" fontId="3" fillId="0" borderId="26" xfId="12" applyBorder="1" applyAlignment="1">
      <alignment horizontal="center" vertical="center" wrapText="1"/>
    </xf>
    <xf numFmtId="0" fontId="4" fillId="0" borderId="26" xfId="12" applyFont="1" applyBorder="1" applyAlignment="1">
      <alignment horizontal="center" vertical="center" wrapText="1"/>
    </xf>
    <xf numFmtId="0" fontId="4" fillId="0" borderId="20" xfId="12" applyFont="1" applyBorder="1" applyAlignment="1">
      <alignment horizontal="center" vertical="center"/>
    </xf>
    <xf numFmtId="0" fontId="3" fillId="0" borderId="21" xfId="12" applyBorder="1" applyAlignment="1">
      <alignment horizontal="center" vertical="center"/>
    </xf>
    <xf numFmtId="0" fontId="3" fillId="0" borderId="22" xfId="12" applyBorder="1" applyAlignment="1">
      <alignment horizontal="center" vertical="center"/>
    </xf>
    <xf numFmtId="0" fontId="3" fillId="6" borderId="0" xfId="12" applyFill="1" applyAlignment="1">
      <alignment horizontal="left" wrapText="1"/>
    </xf>
    <xf numFmtId="0" fontId="3" fillId="6" borderId="0" xfId="12" applyFill="1" applyAlignment="1">
      <alignment horizontal="right" wrapText="1"/>
    </xf>
  </cellXfs>
  <cellStyles count="26">
    <cellStyle name="_Book4" xfId="15" xr:uid="{00000000-0005-0000-0000-000000000000}"/>
    <cellStyle name="_CACMP9_I1" xfId="1" xr:uid="{00000000-0005-0000-0000-000001000000}"/>
    <cellStyle name="_Sheet1" xfId="2" xr:uid="{00000000-0005-0000-0000-000002000000}"/>
    <cellStyle name="Comma 2" xfId="13" xr:uid="{00000000-0005-0000-0000-000003000000}"/>
    <cellStyle name="Comma0" xfId="3" xr:uid="{00000000-0005-0000-0000-000004000000}"/>
    <cellStyle name="Currency0" xfId="4" xr:uid="{00000000-0005-0000-0000-000005000000}"/>
    <cellStyle name="Date" xfId="5" xr:uid="{00000000-0005-0000-0000-000006000000}"/>
    <cellStyle name="Fixed" xfId="6" xr:uid="{00000000-0005-0000-0000-000007000000}"/>
    <cellStyle name="Heading 1" xfId="7" builtinId="16" customBuiltin="1"/>
    <cellStyle name="Heading 2" xfId="8" builtinId="17" customBuiltin="1"/>
    <cellStyle name="Hyperlink 2" xfId="24" xr:uid="{635902D6-3D9C-42E6-B90B-8D80E8FD19C4}"/>
    <cellStyle name="Normal" xfId="0" builtinId="0"/>
    <cellStyle name="Normal 10 2" xfId="22" xr:uid="{00000000-0005-0000-0000-00000B000000}"/>
    <cellStyle name="Normal 10 3" xfId="21" xr:uid="{00000000-0005-0000-0000-00000C000000}"/>
    <cellStyle name="Normal 2" xfId="12" xr:uid="{00000000-0005-0000-0000-00000D000000}"/>
    <cellStyle name="Normal 2 2" xfId="16" xr:uid="{00000000-0005-0000-0000-00000E000000}"/>
    <cellStyle name="Normal 2 2 2 2" xfId="25" xr:uid="{BBEDAD71-6720-4879-864F-5684CE01438F}"/>
    <cellStyle name="Normal 2 3 2" xfId="18" xr:uid="{00000000-0005-0000-0000-00000F000000}"/>
    <cellStyle name="Normal 2 3 2 2" xfId="23" xr:uid="{57201A52-2416-4E6A-B553-91AEAAEFF174}"/>
    <cellStyle name="Normal 2 3 3" xfId="20" xr:uid="{00000000-0005-0000-0000-000010000000}"/>
    <cellStyle name="Normal 2 3 4" xfId="17" xr:uid="{00000000-0005-0000-0000-000011000000}"/>
    <cellStyle name="Normal 3" xfId="14" xr:uid="{00000000-0005-0000-0000-000012000000}"/>
    <cellStyle name="Normal 4" xfId="19" xr:uid="{00000000-0005-0000-0000-000013000000}"/>
    <cellStyle name="Normal_Book1" xfId="9" xr:uid="{00000000-0005-0000-0000-000014000000}"/>
    <cellStyle name="Normal_CACMPV8_CB_2005_030407" xfId="10" xr:uid="{00000000-0005-0000-0000-000015000000}"/>
    <cellStyle name="Total" xfId="11" builtinId="25" customBuiltin="1"/>
  </cellStyles>
  <dxfs count="97"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3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3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3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3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3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3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3"/>
      </font>
      <fill>
        <patternFill>
          <bgColor theme="0" tint="-4.9989318521683403E-2"/>
        </patternFill>
      </fill>
    </dxf>
    <dxf>
      <font>
        <color rgb="FFC00000"/>
      </font>
      <fill>
        <patternFill>
          <bgColor rgb="FFFFB7B7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3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3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3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3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3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3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99FF"/>
      <color rgb="FFFFB7B7"/>
      <color rgb="FFFF8181"/>
      <color rgb="FFFF7171"/>
      <color rgb="FF99CCFF"/>
      <color rgb="FF0000FF"/>
      <color rgb="FF00CCFF"/>
      <color rgb="FFFFFF99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CE0-43C0-B522-CEB8DF659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06328"/>
        <c:axId val="485105544"/>
      </c:lineChart>
      <c:catAx>
        <c:axId val="48510632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05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055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0632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 orientation="landscape" horizont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378-41E5-99B8-4694E6F37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07112"/>
        <c:axId val="485107504"/>
      </c:lineChart>
      <c:catAx>
        <c:axId val="48510711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07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075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0711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1E9-424B-8AA8-23B60FF5E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08288"/>
        <c:axId val="485108680"/>
      </c:lineChart>
      <c:catAx>
        <c:axId val="48510828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08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08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082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 orientation="landscape" horizont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06A-4666-A36B-1A8748ACB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09464"/>
        <c:axId val="485109856"/>
      </c:lineChart>
      <c:catAx>
        <c:axId val="48510946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098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094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4CC-486A-9DAC-2B0BA4708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10640"/>
        <c:axId val="485111032"/>
      </c:lineChart>
      <c:catAx>
        <c:axId val="485110640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11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11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106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 orientation="landscape" horizont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087-4506-B2E8-B0DCED889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11816"/>
        <c:axId val="485112208"/>
      </c:lineChart>
      <c:catAx>
        <c:axId val="48511181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12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122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1181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668-4FC7-A18D-36178E5FF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12992"/>
        <c:axId val="485113384"/>
      </c:lineChart>
      <c:catAx>
        <c:axId val="48511299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1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13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1299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 orientation="landscape" horizont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1B9-445D-9EFB-088744510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14168"/>
        <c:axId val="485114560"/>
      </c:lineChart>
      <c:catAx>
        <c:axId val="48511416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1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14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1416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696-416B-8D46-0B9C30F1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15344"/>
        <c:axId val="485115736"/>
      </c:lineChart>
      <c:catAx>
        <c:axId val="48511534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15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157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153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 orientation="landscape" horizontalDpi="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5DC-4FFA-8625-707AF9A96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16520"/>
        <c:axId val="485116912"/>
      </c:lineChart>
      <c:catAx>
        <c:axId val="485116520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1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16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1652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CE9-4F6D-902C-17A8194D8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17696"/>
        <c:axId val="485118088"/>
      </c:lineChart>
      <c:catAx>
        <c:axId val="48511769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18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18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1769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 orientation="landscape" horizont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87-439A-B4BF-474B5B0CE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18872"/>
        <c:axId val="485119264"/>
      </c:lineChart>
      <c:catAx>
        <c:axId val="48511887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19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19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1887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9C9-419A-B6F3-F9CB5923A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20048"/>
        <c:axId val="485120440"/>
      </c:lineChart>
      <c:catAx>
        <c:axId val="48512004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0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20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00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A7F-4F0E-B41C-CE44280D9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21224"/>
        <c:axId val="485121616"/>
      </c:lineChart>
      <c:catAx>
        <c:axId val="48512122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1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21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12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07E-42DE-83D8-708733768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22400"/>
        <c:axId val="485122792"/>
      </c:lineChart>
      <c:catAx>
        <c:axId val="485122400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2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22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24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60F-4318-B3AA-84BE76E14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23576"/>
        <c:axId val="485123968"/>
      </c:lineChart>
      <c:catAx>
        <c:axId val="48512357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3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239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35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534-48DC-B7A0-0A78CF45B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24752"/>
        <c:axId val="485125144"/>
      </c:lineChart>
      <c:catAx>
        <c:axId val="48512475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2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47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E52-428C-A869-AF646AEC1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25928"/>
        <c:axId val="485126320"/>
      </c:lineChart>
      <c:catAx>
        <c:axId val="48512592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2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592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5F4-4867-AC00-CFAD8B04C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27104"/>
        <c:axId val="485127496"/>
      </c:lineChart>
      <c:catAx>
        <c:axId val="48512710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7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274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71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83E-441E-8361-FEB370B42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28280"/>
        <c:axId val="485128672"/>
      </c:lineChart>
      <c:catAx>
        <c:axId val="485128280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8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286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828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015-415E-85B7-C944F30DC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29456"/>
        <c:axId val="485129848"/>
      </c:lineChart>
      <c:catAx>
        <c:axId val="48512945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9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29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294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9C1-435C-9C78-5C0092BEB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30632"/>
        <c:axId val="485131024"/>
      </c:lineChart>
      <c:catAx>
        <c:axId val="48513063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3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31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306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9FE-4E96-BF5C-A2D0D8279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31808"/>
        <c:axId val="485132200"/>
      </c:lineChart>
      <c:catAx>
        <c:axId val="48513180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32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32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3180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32F-41A7-A914-AD77A0CE1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32984"/>
        <c:axId val="485133376"/>
      </c:lineChart>
      <c:catAx>
        <c:axId val="48513298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33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33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329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Correlation of Annual Flows (TAF)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MODELA!$A$1</c:f>
              <c:strCache>
                <c:ptCount val="1"/>
                <c:pt idx="0">
                  <c:v>AMERICAN R AT FOLSOM FULL NATURAL FLOW (CDEC ID: AMF)</c:v>
                </c:pt>
              </c:strCache>
            </c:strRef>
          </c:tx>
          <c:spPr>
            <a:ln w="28575">
              <a:noFill/>
            </a:ln>
          </c:spPr>
          <c:dLbls>
            <c:dLbl>
              <c:idx val="0"/>
              <c:tx>
                <c:strRef>
                  <c:f>MODELA!$P$11</c:f>
                  <c:strCache>
                    <c:ptCount val="1"/>
                    <c:pt idx="0">
                      <c:v>1923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{DFB1B759-6189-4060-B171-655DE22E9351}</c15:txfldGUID>
                      <c15:f>MODELA!$P$11</c15:f>
                      <c15:dlblFieldTableCache>
                        <c:ptCount val="1"/>
                        <c:pt idx="0">
                          <c:v>1923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6B7-401E-9DA2-4DC9E937D756}"/>
                </c:ext>
              </c:extLst>
            </c:dLbl>
            <c:dLbl>
              <c:idx val="1"/>
              <c:tx>
                <c:strRef>
                  <c:f>MODELA!$P$12</c:f>
                  <c:strCache>
                    <c:ptCount val="1"/>
                    <c:pt idx="0">
                      <c:v>1924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{4C0040FA-A2CC-4F92-9F53-633E608A7D04}</c15:txfldGUID>
                      <c15:f>MODELA!$P$12</c15:f>
                      <c15:dlblFieldTableCache>
                        <c:ptCount val="1"/>
                        <c:pt idx="0">
                          <c:v>1924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6B7-401E-9DA2-4DC9E937D756}"/>
                </c:ext>
              </c:extLst>
            </c:dLbl>
            <c:dLbl>
              <c:idx val="2"/>
              <c:tx>
                <c:strRef>
                  <c:f>MODELA!$P$13</c:f>
                  <c:strCache>
                    <c:ptCount val="1"/>
                    <c:pt idx="0">
                      <c:v>1925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{E34B0CFF-BB12-4BA9-8615-CB6FA0CD012C}</c15:txfldGUID>
                      <c15:f>MODELA!$P$13</c15:f>
                      <c15:dlblFieldTableCache>
                        <c:ptCount val="1"/>
                        <c:pt idx="0">
                          <c:v>1925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6B7-401E-9DA2-4DC9E937D756}"/>
                </c:ext>
              </c:extLst>
            </c:dLbl>
            <c:dLbl>
              <c:idx val="3"/>
              <c:tx>
                <c:strRef>
                  <c:f>MODELA!$P$14</c:f>
                  <c:strCache>
                    <c:ptCount val="1"/>
                    <c:pt idx="0">
                      <c:v>1926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{50B711FE-7BDF-470A-B251-20542CDD751A}</c15:txfldGUID>
                      <c15:f>MODELA!$P$14</c15:f>
                      <c15:dlblFieldTableCache>
                        <c:ptCount val="1"/>
                        <c:pt idx="0">
                          <c:v>1926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6B7-401E-9DA2-4DC9E937D756}"/>
                </c:ext>
              </c:extLst>
            </c:dLbl>
            <c:dLbl>
              <c:idx val="4"/>
              <c:tx>
                <c:strRef>
                  <c:f>MODELA!$P$15</c:f>
                  <c:strCache>
                    <c:ptCount val="1"/>
                    <c:pt idx="0">
                      <c:v>1927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{38E2559B-55BF-4305-9114-17A0E07790B6}</c15:txfldGUID>
                      <c15:f>MODELA!$P$15</c15:f>
                      <c15:dlblFieldTableCache>
                        <c:ptCount val="1"/>
                        <c:pt idx="0">
                          <c:v>1927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6B7-401E-9DA2-4DC9E937D756}"/>
                </c:ext>
              </c:extLst>
            </c:dLbl>
            <c:dLbl>
              <c:idx val="5"/>
              <c:tx>
                <c:strRef>
                  <c:f>MODELA!$P$16</c:f>
                  <c:strCache>
                    <c:ptCount val="1"/>
                    <c:pt idx="0">
                      <c:v>1928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{28174692-2547-4B84-A9BB-DFF7D5D7BF51}</c15:txfldGUID>
                      <c15:f>MODELA!$P$16</c15:f>
                      <c15:dlblFieldTableCache>
                        <c:ptCount val="1"/>
                        <c:pt idx="0">
                          <c:v>1928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6B7-401E-9DA2-4DC9E937D756}"/>
                </c:ext>
              </c:extLst>
            </c:dLbl>
            <c:dLbl>
              <c:idx val="6"/>
              <c:tx>
                <c:strRef>
                  <c:f>MODELA!$P$17</c:f>
                  <c:strCache>
                    <c:ptCount val="1"/>
                    <c:pt idx="0">
                      <c:v>1929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{19EF8497-55FB-4FC9-A48C-F62C95250B00}</c15:txfldGUID>
                      <c15:f>MODELA!$P$17</c15:f>
                      <c15:dlblFieldTableCache>
                        <c:ptCount val="1"/>
                        <c:pt idx="0">
                          <c:v>1929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6B7-401E-9DA2-4DC9E937D756}"/>
                </c:ext>
              </c:extLst>
            </c:dLbl>
            <c:dLbl>
              <c:idx val="7"/>
              <c:tx>
                <c:strRef>
                  <c:f>MODELA!$P$18</c:f>
                  <c:strCache>
                    <c:ptCount val="1"/>
                    <c:pt idx="0">
                      <c:v>1930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{843F4119-AB3F-4BC5-B820-E34D6C47476D}</c15:txfldGUID>
                      <c15:f>MODELA!$P$18</c15:f>
                      <c15:dlblFieldTableCache>
                        <c:ptCount val="1"/>
                        <c:pt idx="0">
                          <c:v>1930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6B7-401E-9DA2-4DC9E937D756}"/>
                </c:ext>
              </c:extLst>
            </c:dLbl>
            <c:dLbl>
              <c:idx val="8"/>
              <c:tx>
                <c:strRef>
                  <c:f>MODELA!$P$19</c:f>
                  <c:strCache>
                    <c:ptCount val="1"/>
                    <c:pt idx="0">
                      <c:v>1931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{B73DCB44-1A13-4698-9277-EDE8FA1F7848}</c15:txfldGUID>
                      <c15:f>MODELA!$P$19</c15:f>
                      <c15:dlblFieldTableCache>
                        <c:ptCount val="1"/>
                        <c:pt idx="0">
                          <c:v>1931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16B7-401E-9DA2-4DC9E937D756}"/>
                </c:ext>
              </c:extLst>
            </c:dLbl>
            <c:dLbl>
              <c:idx val="9"/>
              <c:tx>
                <c:strRef>
                  <c:f>MODELA!$P$20</c:f>
                  <c:strCache>
                    <c:ptCount val="1"/>
                    <c:pt idx="0">
                      <c:v>1932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{E13851BB-0BDD-4D3A-8BC8-910ECF18A82C}</c15:txfldGUID>
                      <c15:f>MODELA!$P$20</c15:f>
                      <c15:dlblFieldTableCache>
                        <c:ptCount val="1"/>
                        <c:pt idx="0">
                          <c:v>1932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6B7-401E-9DA2-4DC9E937D756}"/>
                </c:ext>
              </c:extLst>
            </c:dLbl>
            <c:dLbl>
              <c:idx val="10"/>
              <c:tx>
                <c:strRef>
                  <c:f>MODELA!$P$21</c:f>
                  <c:strCache>
                    <c:ptCount val="1"/>
                    <c:pt idx="0">
                      <c:v>1933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{D5D89A42-6E75-41E0-AC7E-1570169094F3}</c15:txfldGUID>
                      <c15:f>MODELA!$P$21</c15:f>
                      <c15:dlblFieldTableCache>
                        <c:ptCount val="1"/>
                        <c:pt idx="0">
                          <c:v>1933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6B7-401E-9DA2-4DC9E937D756}"/>
                </c:ext>
              </c:extLst>
            </c:dLbl>
            <c:dLbl>
              <c:idx val="11"/>
              <c:tx>
                <c:strRef>
                  <c:f>MODELA!$P$22</c:f>
                  <c:strCache>
                    <c:ptCount val="1"/>
                    <c:pt idx="0">
                      <c:v>1934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{A816738C-1713-4CAB-B498-5666B432D4FC}</c15:txfldGUID>
                      <c15:f>MODELA!$P$22</c15:f>
                      <c15:dlblFieldTableCache>
                        <c:ptCount val="1"/>
                        <c:pt idx="0">
                          <c:v>1934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6B7-401E-9DA2-4DC9E937D756}"/>
                </c:ext>
              </c:extLst>
            </c:dLbl>
            <c:dLbl>
              <c:idx val="12"/>
              <c:tx>
                <c:strRef>
                  <c:f>MODELA!$P$23</c:f>
                  <c:strCache>
                    <c:ptCount val="1"/>
                    <c:pt idx="0">
                      <c:v>1935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{EF69EBE8-E8E1-427E-B8C0-C17F7D41574B}</c15:txfldGUID>
                      <c15:f>MODELA!$P$23</c15:f>
                      <c15:dlblFieldTableCache>
                        <c:ptCount val="1"/>
                        <c:pt idx="0">
                          <c:v>1935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6B7-401E-9DA2-4DC9E937D756}"/>
                </c:ext>
              </c:extLst>
            </c:dLbl>
            <c:dLbl>
              <c:idx val="13"/>
              <c:tx>
                <c:strRef>
                  <c:f>MODELA!$P$24</c:f>
                  <c:strCache>
                    <c:ptCount val="1"/>
                    <c:pt idx="0">
                      <c:v>1936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{09EFA8DD-EB65-4AF3-AF3A-3EDCC1745FB9}</c15:txfldGUID>
                      <c15:f>MODELA!$P$24</c15:f>
                      <c15:dlblFieldTableCache>
                        <c:ptCount val="1"/>
                        <c:pt idx="0">
                          <c:v>1936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6B7-401E-9DA2-4DC9E937D756}"/>
                </c:ext>
              </c:extLst>
            </c:dLbl>
            <c:dLbl>
              <c:idx val="14"/>
              <c:tx>
                <c:strRef>
                  <c:f>MODELA!$P$25</c:f>
                  <c:strCache>
                    <c:ptCount val="1"/>
                    <c:pt idx="0">
                      <c:v>1937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{FC8D5D70-0C28-4B79-B636-81BAC83EE9A8}</c15:txfldGUID>
                      <c15:f>MODELA!$P$25</c15:f>
                      <c15:dlblFieldTableCache>
                        <c:ptCount val="1"/>
                        <c:pt idx="0">
                          <c:v>1937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6B7-401E-9DA2-4DC9E937D756}"/>
                </c:ext>
              </c:extLst>
            </c:dLbl>
            <c:dLbl>
              <c:idx val="15"/>
              <c:tx>
                <c:strRef>
                  <c:f>MODELA!$P$26</c:f>
                  <c:strCache>
                    <c:ptCount val="1"/>
                    <c:pt idx="0">
                      <c:v>1938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{0D9A43CA-09B0-4372-AA21-790BAA12E053}</c15:txfldGUID>
                      <c15:f>MODELA!$P$26</c15:f>
                      <c15:dlblFieldTableCache>
                        <c:ptCount val="1"/>
                        <c:pt idx="0">
                          <c:v>1938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6B7-401E-9DA2-4DC9E937D756}"/>
                </c:ext>
              </c:extLst>
            </c:dLbl>
            <c:dLbl>
              <c:idx val="16"/>
              <c:tx>
                <c:strRef>
                  <c:f>MODELA!$P$27</c:f>
                  <c:strCache>
                    <c:ptCount val="1"/>
                    <c:pt idx="0">
                      <c:v>1939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{DD1DA5C2-9B11-443F-9839-909C2CF6D8EE}</c15:txfldGUID>
                      <c15:f>MODELA!$P$27</c15:f>
                      <c15:dlblFieldTableCache>
                        <c:ptCount val="1"/>
                        <c:pt idx="0">
                          <c:v>1939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6B7-401E-9DA2-4DC9E937D756}"/>
                </c:ext>
              </c:extLst>
            </c:dLbl>
            <c:dLbl>
              <c:idx val="17"/>
              <c:tx>
                <c:strRef>
                  <c:f>MODELA!$P$28</c:f>
                  <c:strCache>
                    <c:ptCount val="1"/>
                    <c:pt idx="0">
                      <c:v>1940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{F7EB3E51-67CF-4E83-B0C6-85FEFDB83858}</c15:txfldGUID>
                      <c15:f>MODELA!$P$28</c15:f>
                      <c15:dlblFieldTableCache>
                        <c:ptCount val="1"/>
                        <c:pt idx="0">
                          <c:v>1940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16B7-401E-9DA2-4DC9E937D756}"/>
                </c:ext>
              </c:extLst>
            </c:dLbl>
            <c:dLbl>
              <c:idx val="18"/>
              <c:tx>
                <c:strRef>
                  <c:f>MODELA!$P$29</c:f>
                  <c:strCache>
                    <c:ptCount val="1"/>
                    <c:pt idx="0">
                      <c:v>1941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{5FE6F67E-5BDA-49C0-81FF-A2612C712C7E}</c15:txfldGUID>
                      <c15:f>MODELA!$P$29</c15:f>
                      <c15:dlblFieldTableCache>
                        <c:ptCount val="1"/>
                        <c:pt idx="0">
                          <c:v>1941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16B7-401E-9DA2-4DC9E937D756}"/>
                </c:ext>
              </c:extLst>
            </c:dLbl>
            <c:dLbl>
              <c:idx val="19"/>
              <c:tx>
                <c:strRef>
                  <c:f>MODELA!$P$30</c:f>
                  <c:strCache>
                    <c:ptCount val="1"/>
                    <c:pt idx="0">
                      <c:v>1942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{03431E6E-4248-49E4-9EB2-31A220A68760}</c15:txfldGUID>
                      <c15:f>MODELA!$P$30</c15:f>
                      <c15:dlblFieldTableCache>
                        <c:ptCount val="1"/>
                        <c:pt idx="0">
                          <c:v>1942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6B7-401E-9DA2-4DC9E937D756}"/>
                </c:ext>
              </c:extLst>
            </c:dLbl>
            <c:dLbl>
              <c:idx val="20"/>
              <c:tx>
                <c:strRef>
                  <c:f>MODELA!$P$31</c:f>
                  <c:strCache>
                    <c:ptCount val="1"/>
                    <c:pt idx="0">
                      <c:v>1943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{96A1D1C9-CBD6-445E-8D42-2D863B8C1723}</c15:txfldGUID>
                      <c15:f>MODELA!$P$31</c15:f>
                      <c15:dlblFieldTableCache>
                        <c:ptCount val="1"/>
                        <c:pt idx="0">
                          <c:v>1943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16B7-401E-9DA2-4DC9E937D756}"/>
                </c:ext>
              </c:extLst>
            </c:dLbl>
            <c:dLbl>
              <c:idx val="21"/>
              <c:tx>
                <c:strRef>
                  <c:f>MODELA!$P$32</c:f>
                  <c:strCache>
                    <c:ptCount val="1"/>
                    <c:pt idx="0">
                      <c:v>1944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{C531057B-909F-41FF-8F36-1BC88E80B377}</c15:txfldGUID>
                      <c15:f>MODELA!$P$32</c15:f>
                      <c15:dlblFieldTableCache>
                        <c:ptCount val="1"/>
                        <c:pt idx="0">
                          <c:v>1944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16B7-401E-9DA2-4DC9E937D756}"/>
                </c:ext>
              </c:extLst>
            </c:dLbl>
            <c:dLbl>
              <c:idx val="22"/>
              <c:tx>
                <c:strRef>
                  <c:f>MODELA!$P$33</c:f>
                  <c:strCache>
                    <c:ptCount val="1"/>
                    <c:pt idx="0">
                      <c:v>1945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{A0002C82-0A4E-496B-B86D-277A9FD08971}</c15:txfldGUID>
                      <c15:f>MODELA!$P$33</c15:f>
                      <c15:dlblFieldTableCache>
                        <c:ptCount val="1"/>
                        <c:pt idx="0">
                          <c:v>1945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16B7-401E-9DA2-4DC9E937D756}"/>
                </c:ext>
              </c:extLst>
            </c:dLbl>
            <c:dLbl>
              <c:idx val="23"/>
              <c:tx>
                <c:strRef>
                  <c:f>MODELA!$P$34</c:f>
                  <c:strCache>
                    <c:ptCount val="1"/>
                    <c:pt idx="0">
                      <c:v>1946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{4D3262C7-2DE0-46C4-9010-762FACAAD40A}</c15:txfldGUID>
                      <c15:f>MODELA!$P$34</c15:f>
                      <c15:dlblFieldTableCache>
                        <c:ptCount val="1"/>
                        <c:pt idx="0">
                          <c:v>1946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16B7-401E-9DA2-4DC9E937D756}"/>
                </c:ext>
              </c:extLst>
            </c:dLbl>
            <c:dLbl>
              <c:idx val="24"/>
              <c:tx>
                <c:strRef>
                  <c:f>MODELA!$P$35</c:f>
                  <c:strCache>
                    <c:ptCount val="1"/>
                    <c:pt idx="0">
                      <c:v>1947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{7C5C3FAA-ABEE-4A8C-A613-7063109040B9}</c15:txfldGUID>
                      <c15:f>MODELA!$P$35</c15:f>
                      <c15:dlblFieldTableCache>
                        <c:ptCount val="1"/>
                        <c:pt idx="0">
                          <c:v>1947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16B7-401E-9DA2-4DC9E937D756}"/>
                </c:ext>
              </c:extLst>
            </c:dLbl>
            <c:dLbl>
              <c:idx val="25"/>
              <c:tx>
                <c:strRef>
                  <c:f>MODELA!$P$36</c:f>
                  <c:strCache>
                    <c:ptCount val="1"/>
                    <c:pt idx="0">
                      <c:v>1948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{432540A5-A3DB-4D37-8B29-E5071CCA85E1}</c15:txfldGUID>
                      <c15:f>MODELA!$P$36</c15:f>
                      <c15:dlblFieldTableCache>
                        <c:ptCount val="1"/>
                        <c:pt idx="0">
                          <c:v>1948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16B7-401E-9DA2-4DC9E937D756}"/>
                </c:ext>
              </c:extLst>
            </c:dLbl>
            <c:dLbl>
              <c:idx val="26"/>
              <c:tx>
                <c:strRef>
                  <c:f>MODELA!$P$37</c:f>
                  <c:strCache>
                    <c:ptCount val="1"/>
                    <c:pt idx="0">
                      <c:v>1949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{D2BBF3A2-4D53-4E77-BF6B-45CE207F0684}</c15:txfldGUID>
                      <c15:f>MODELA!$P$37</c15:f>
                      <c15:dlblFieldTableCache>
                        <c:ptCount val="1"/>
                        <c:pt idx="0">
                          <c:v>1949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16B7-401E-9DA2-4DC9E937D756}"/>
                </c:ext>
              </c:extLst>
            </c:dLbl>
            <c:dLbl>
              <c:idx val="27"/>
              <c:tx>
                <c:strRef>
                  <c:f>MODELA!$P$38</c:f>
                  <c:strCache>
                    <c:ptCount val="1"/>
                    <c:pt idx="0">
                      <c:v>1950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{D8A79869-7F3D-4D7D-AE14-B271A075AAD9}</c15:txfldGUID>
                      <c15:f>MODELA!$P$38</c15:f>
                      <c15:dlblFieldTableCache>
                        <c:ptCount val="1"/>
                        <c:pt idx="0">
                          <c:v>1950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16B7-401E-9DA2-4DC9E937D756}"/>
                </c:ext>
              </c:extLst>
            </c:dLbl>
            <c:dLbl>
              <c:idx val="28"/>
              <c:tx>
                <c:strRef>
                  <c:f>MODELA!$P$39</c:f>
                  <c:strCache>
                    <c:ptCount val="1"/>
                    <c:pt idx="0">
                      <c:v>1951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{6425D393-8C25-42A8-81AE-D1886A7F08B2}</c15:txfldGUID>
                      <c15:f>MODELA!$P$39</c15:f>
                      <c15:dlblFieldTableCache>
                        <c:ptCount val="1"/>
                        <c:pt idx="0">
                          <c:v>1951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16B7-401E-9DA2-4DC9E937D756}"/>
                </c:ext>
              </c:extLst>
            </c:dLbl>
            <c:dLbl>
              <c:idx val="29"/>
              <c:tx>
                <c:strRef>
                  <c:f>MODELA!$P$40</c:f>
                  <c:strCache>
                    <c:ptCount val="1"/>
                    <c:pt idx="0">
                      <c:v>1952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{B49CEB01-BDE5-4F0D-B3F4-81C4E7D46049}</c15:txfldGUID>
                      <c15:f>MODELA!$P$40</c15:f>
                      <c15:dlblFieldTableCache>
                        <c:ptCount val="1"/>
                        <c:pt idx="0">
                          <c:v>1952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16B7-401E-9DA2-4DC9E937D756}"/>
                </c:ext>
              </c:extLst>
            </c:dLbl>
            <c:dLbl>
              <c:idx val="30"/>
              <c:tx>
                <c:strRef>
                  <c:f>MODELA!$P$41</c:f>
                  <c:strCache>
                    <c:ptCount val="1"/>
                    <c:pt idx="0">
                      <c:v>1953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{6960FB18-4EE3-4A7C-A1D7-0BE5381CB5F8}</c15:txfldGUID>
                      <c15:f>MODELA!$P$41</c15:f>
                      <c15:dlblFieldTableCache>
                        <c:ptCount val="1"/>
                        <c:pt idx="0">
                          <c:v>1953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16B7-401E-9DA2-4DC9E937D756}"/>
                </c:ext>
              </c:extLst>
            </c:dLbl>
            <c:dLbl>
              <c:idx val="31"/>
              <c:tx>
                <c:strRef>
                  <c:f>MODELA!$P$42</c:f>
                  <c:strCache>
                    <c:ptCount val="1"/>
                    <c:pt idx="0">
                      <c:v>1954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{C48F7D17-A993-469F-824E-C933D3352848}</c15:txfldGUID>
                      <c15:f>MODELA!$P$42</c15:f>
                      <c15:dlblFieldTableCache>
                        <c:ptCount val="1"/>
                        <c:pt idx="0">
                          <c:v>1954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16B7-401E-9DA2-4DC9E937D756}"/>
                </c:ext>
              </c:extLst>
            </c:dLbl>
            <c:dLbl>
              <c:idx val="32"/>
              <c:tx>
                <c:strRef>
                  <c:f>MODELA!$P$43</c:f>
                  <c:strCache>
                    <c:ptCount val="1"/>
                    <c:pt idx="0">
                      <c:v>1955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{0FC332E2-8A52-4B72-923C-8FDA37E127CD}</c15:txfldGUID>
                      <c15:f>MODELA!$P$43</c15:f>
                      <c15:dlblFieldTableCache>
                        <c:ptCount val="1"/>
                        <c:pt idx="0">
                          <c:v>1955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16B7-401E-9DA2-4DC9E937D756}"/>
                </c:ext>
              </c:extLst>
            </c:dLbl>
            <c:dLbl>
              <c:idx val="33"/>
              <c:tx>
                <c:strRef>
                  <c:f>MODELA!$P$44</c:f>
                  <c:strCache>
                    <c:ptCount val="1"/>
                    <c:pt idx="0">
                      <c:v>1956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{8EC7B98D-0198-445B-9744-D5C426D6271C}</c15:txfldGUID>
                      <c15:f>MODELA!$P$44</c15:f>
                      <c15:dlblFieldTableCache>
                        <c:ptCount val="1"/>
                        <c:pt idx="0">
                          <c:v>1956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16B7-401E-9DA2-4DC9E937D756}"/>
                </c:ext>
              </c:extLst>
            </c:dLbl>
            <c:dLbl>
              <c:idx val="34"/>
              <c:tx>
                <c:strRef>
                  <c:f>MODELA!$P$45</c:f>
                  <c:strCache>
                    <c:ptCount val="1"/>
                    <c:pt idx="0">
                      <c:v>1957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{828D4D64-49BE-4C41-B281-8EE81061388D}</c15:txfldGUID>
                      <c15:f>MODELA!$P$45</c15:f>
                      <c15:dlblFieldTableCache>
                        <c:ptCount val="1"/>
                        <c:pt idx="0">
                          <c:v>1957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16B7-401E-9DA2-4DC9E937D756}"/>
                </c:ext>
              </c:extLst>
            </c:dLbl>
            <c:dLbl>
              <c:idx val="35"/>
              <c:tx>
                <c:strRef>
                  <c:f>MODELA!$P$46</c:f>
                  <c:strCache>
                    <c:ptCount val="1"/>
                    <c:pt idx="0">
                      <c:v>1958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{7D4CD74C-633D-4431-96A9-476405175936}</c15:txfldGUID>
                      <c15:f>MODELA!$P$46</c15:f>
                      <c15:dlblFieldTableCache>
                        <c:ptCount val="1"/>
                        <c:pt idx="0">
                          <c:v>1958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16B7-401E-9DA2-4DC9E937D756}"/>
                </c:ext>
              </c:extLst>
            </c:dLbl>
            <c:dLbl>
              <c:idx val="36"/>
              <c:tx>
                <c:strRef>
                  <c:f>MODELA!$P$47</c:f>
                  <c:strCache>
                    <c:ptCount val="1"/>
                    <c:pt idx="0">
                      <c:v>1959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{8F07BCBF-FAD3-4D56-8BED-D6ABBAC20C7D}</c15:txfldGUID>
                      <c15:f>MODELA!$P$47</c15:f>
                      <c15:dlblFieldTableCache>
                        <c:ptCount val="1"/>
                        <c:pt idx="0">
                          <c:v>1959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16B7-401E-9DA2-4DC9E937D756}"/>
                </c:ext>
              </c:extLst>
            </c:dLbl>
            <c:dLbl>
              <c:idx val="37"/>
              <c:tx>
                <c:strRef>
                  <c:f>MODELA!$P$48</c:f>
                  <c:strCache>
                    <c:ptCount val="1"/>
                    <c:pt idx="0">
                      <c:v>1960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{84CA29E5-C115-4CC7-A776-A26E095D62BB}</c15:txfldGUID>
                      <c15:f>MODELA!$P$48</c15:f>
                      <c15:dlblFieldTableCache>
                        <c:ptCount val="1"/>
                        <c:pt idx="0">
                          <c:v>1960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16B7-401E-9DA2-4DC9E937D756}"/>
                </c:ext>
              </c:extLst>
            </c:dLbl>
            <c:dLbl>
              <c:idx val="38"/>
              <c:tx>
                <c:strRef>
                  <c:f>MODELA!$P$49</c:f>
                  <c:strCache>
                    <c:ptCount val="1"/>
                    <c:pt idx="0">
                      <c:v>1961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{896C38BD-1EB4-4A13-AF6A-B04995026328}</c15:txfldGUID>
                      <c15:f>MODELA!$P$49</c15:f>
                      <c15:dlblFieldTableCache>
                        <c:ptCount val="1"/>
                        <c:pt idx="0">
                          <c:v>1961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16B7-401E-9DA2-4DC9E937D756}"/>
                </c:ext>
              </c:extLst>
            </c:dLbl>
            <c:dLbl>
              <c:idx val="39"/>
              <c:tx>
                <c:strRef>
                  <c:f>MODELA!$P$50</c:f>
                  <c:strCache>
                    <c:ptCount val="1"/>
                    <c:pt idx="0">
                      <c:v>1962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{02D6E12C-9371-44CC-A97B-313D27A142E4}</c15:txfldGUID>
                      <c15:f>MODELA!$P$50</c15:f>
                      <c15:dlblFieldTableCache>
                        <c:ptCount val="1"/>
                        <c:pt idx="0">
                          <c:v>1962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16B7-401E-9DA2-4DC9E937D756}"/>
                </c:ext>
              </c:extLst>
            </c:dLbl>
            <c:dLbl>
              <c:idx val="40"/>
              <c:tx>
                <c:strRef>
                  <c:f>MODELA!$P$51</c:f>
                  <c:strCache>
                    <c:ptCount val="1"/>
                    <c:pt idx="0">
                      <c:v>1963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{8BCB336A-3DAE-4355-9B7F-A88B85A9C0DA}</c15:txfldGUID>
                      <c15:f>MODELA!$P$51</c15:f>
                      <c15:dlblFieldTableCache>
                        <c:ptCount val="1"/>
                        <c:pt idx="0">
                          <c:v>1963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16B7-401E-9DA2-4DC9E937D756}"/>
                </c:ext>
              </c:extLst>
            </c:dLbl>
            <c:dLbl>
              <c:idx val="41"/>
              <c:tx>
                <c:strRef>
                  <c:f>MODELA!$P$52</c:f>
                  <c:strCache>
                    <c:ptCount val="1"/>
                    <c:pt idx="0">
                      <c:v>1964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{87D7D4EE-B05C-4B7C-BC4B-D3580BCA8006}</c15:txfldGUID>
                      <c15:f>MODELA!$P$52</c15:f>
                      <c15:dlblFieldTableCache>
                        <c:ptCount val="1"/>
                        <c:pt idx="0">
                          <c:v>1964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16B7-401E-9DA2-4DC9E937D756}"/>
                </c:ext>
              </c:extLst>
            </c:dLbl>
            <c:dLbl>
              <c:idx val="42"/>
              <c:tx>
                <c:strRef>
                  <c:f>MODELA!$P$53</c:f>
                  <c:strCache>
                    <c:ptCount val="1"/>
                    <c:pt idx="0">
                      <c:v>1965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{515B609B-8FEF-4C86-A87F-CE096745DE69}</c15:txfldGUID>
                      <c15:f>MODELA!$P$53</c15:f>
                      <c15:dlblFieldTableCache>
                        <c:ptCount val="1"/>
                        <c:pt idx="0">
                          <c:v>1965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16B7-401E-9DA2-4DC9E937D756}"/>
                </c:ext>
              </c:extLst>
            </c:dLbl>
            <c:dLbl>
              <c:idx val="43"/>
              <c:tx>
                <c:strRef>
                  <c:f>MODELA!$P$54</c:f>
                  <c:strCache>
                    <c:ptCount val="1"/>
                    <c:pt idx="0">
                      <c:v>1966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{F1E80897-7C52-4BE0-BDE6-351557B7387D}</c15:txfldGUID>
                      <c15:f>MODELA!$P$54</c15:f>
                      <c15:dlblFieldTableCache>
                        <c:ptCount val="1"/>
                        <c:pt idx="0">
                          <c:v>1966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16B7-401E-9DA2-4DC9E937D756}"/>
                </c:ext>
              </c:extLst>
            </c:dLbl>
            <c:dLbl>
              <c:idx val="44"/>
              <c:tx>
                <c:strRef>
                  <c:f>MODELA!$P$55</c:f>
                  <c:strCache>
                    <c:ptCount val="1"/>
                    <c:pt idx="0">
                      <c:v>1967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{6C8B224D-A22A-4005-9FD0-82DCEB56EDC4}</c15:txfldGUID>
                      <c15:f>MODELA!$P$55</c15:f>
                      <c15:dlblFieldTableCache>
                        <c:ptCount val="1"/>
                        <c:pt idx="0">
                          <c:v>1967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16B7-401E-9DA2-4DC9E937D756}"/>
                </c:ext>
              </c:extLst>
            </c:dLbl>
            <c:dLbl>
              <c:idx val="45"/>
              <c:tx>
                <c:strRef>
                  <c:f>MODELA!$P$56</c:f>
                  <c:strCache>
                    <c:ptCount val="1"/>
                    <c:pt idx="0">
                      <c:v>1968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{E20869EB-49B1-416C-8D88-3B3D284CCDBA}</c15:txfldGUID>
                      <c15:f>MODELA!$P$56</c15:f>
                      <c15:dlblFieldTableCache>
                        <c:ptCount val="1"/>
                        <c:pt idx="0">
                          <c:v>1968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16B7-401E-9DA2-4DC9E937D756}"/>
                </c:ext>
              </c:extLst>
            </c:dLbl>
            <c:dLbl>
              <c:idx val="46"/>
              <c:tx>
                <c:strRef>
                  <c:f>MODELA!$P$57</c:f>
                  <c:strCache>
                    <c:ptCount val="1"/>
                    <c:pt idx="0">
                      <c:v>1969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{10CE1867-184F-49C3-9275-635AC5628EEF}</c15:txfldGUID>
                      <c15:f>MODELA!$P$57</c15:f>
                      <c15:dlblFieldTableCache>
                        <c:ptCount val="1"/>
                        <c:pt idx="0">
                          <c:v>1969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16B7-401E-9DA2-4DC9E937D756}"/>
                </c:ext>
              </c:extLst>
            </c:dLbl>
            <c:dLbl>
              <c:idx val="47"/>
              <c:tx>
                <c:strRef>
                  <c:f>MODELA!$P$58</c:f>
                  <c:strCache>
                    <c:ptCount val="1"/>
                    <c:pt idx="0">
                      <c:v>1970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{E9F05148-F867-48B9-98CC-4357DE1178E6}</c15:txfldGUID>
                      <c15:f>MODELA!$P$58</c15:f>
                      <c15:dlblFieldTableCache>
                        <c:ptCount val="1"/>
                        <c:pt idx="0">
                          <c:v>1970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16B7-401E-9DA2-4DC9E937D756}"/>
                </c:ext>
              </c:extLst>
            </c:dLbl>
            <c:dLbl>
              <c:idx val="48"/>
              <c:tx>
                <c:strRef>
                  <c:f>MODELA!$P$59</c:f>
                  <c:strCache>
                    <c:ptCount val="1"/>
                    <c:pt idx="0">
                      <c:v>1971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{D9670D05-5B16-42DE-BF3E-85A0279B81D8}</c15:txfldGUID>
                      <c15:f>MODELA!$P$59</c15:f>
                      <c15:dlblFieldTableCache>
                        <c:ptCount val="1"/>
                        <c:pt idx="0">
                          <c:v>1971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16B7-401E-9DA2-4DC9E937D756}"/>
                </c:ext>
              </c:extLst>
            </c:dLbl>
            <c:dLbl>
              <c:idx val="49"/>
              <c:tx>
                <c:strRef>
                  <c:f>MODELA!$P$60</c:f>
                  <c:strCache>
                    <c:ptCount val="1"/>
                    <c:pt idx="0">
                      <c:v>1972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{F882E797-A92B-4A1A-84CB-E107C9650D92}</c15:txfldGUID>
                      <c15:f>MODELA!$P$60</c15:f>
                      <c15:dlblFieldTableCache>
                        <c:ptCount val="1"/>
                        <c:pt idx="0">
                          <c:v>1972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16B7-401E-9DA2-4DC9E937D756}"/>
                </c:ext>
              </c:extLst>
            </c:dLbl>
            <c:dLbl>
              <c:idx val="50"/>
              <c:tx>
                <c:strRef>
                  <c:f>MODELA!$P$61</c:f>
                  <c:strCache>
                    <c:ptCount val="1"/>
                    <c:pt idx="0">
                      <c:v>1973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{F085E500-BFC7-40CB-A8C4-AAA3D1642D3C}</c15:txfldGUID>
                      <c15:f>MODELA!$P$61</c15:f>
                      <c15:dlblFieldTableCache>
                        <c:ptCount val="1"/>
                        <c:pt idx="0">
                          <c:v>1973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16B7-401E-9DA2-4DC9E937D756}"/>
                </c:ext>
              </c:extLst>
            </c:dLbl>
            <c:dLbl>
              <c:idx val="51"/>
              <c:tx>
                <c:strRef>
                  <c:f>MODELA!$P$62</c:f>
                  <c:strCache>
                    <c:ptCount val="1"/>
                    <c:pt idx="0">
                      <c:v>1974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{F1DC1514-9E6A-4E35-A71D-F01DAC6C7FD4}</c15:txfldGUID>
                      <c15:f>MODELA!$P$62</c15:f>
                      <c15:dlblFieldTableCache>
                        <c:ptCount val="1"/>
                        <c:pt idx="0">
                          <c:v>1974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16B7-401E-9DA2-4DC9E937D756}"/>
                </c:ext>
              </c:extLst>
            </c:dLbl>
            <c:dLbl>
              <c:idx val="52"/>
              <c:tx>
                <c:strRef>
                  <c:f>MODELA!$P$63</c:f>
                  <c:strCache>
                    <c:ptCount val="1"/>
                    <c:pt idx="0">
                      <c:v>1975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{72FD45B9-0174-4782-AE79-1BBB6A4853FE}</c15:txfldGUID>
                      <c15:f>MODELA!$P$63</c15:f>
                      <c15:dlblFieldTableCache>
                        <c:ptCount val="1"/>
                        <c:pt idx="0">
                          <c:v>1975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16B7-401E-9DA2-4DC9E937D756}"/>
                </c:ext>
              </c:extLst>
            </c:dLbl>
            <c:dLbl>
              <c:idx val="53"/>
              <c:tx>
                <c:strRef>
                  <c:f>MODELA!$P$64</c:f>
                  <c:strCache>
                    <c:ptCount val="1"/>
                    <c:pt idx="0">
                      <c:v>1976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{AA016887-307B-4A9A-BC17-F42101901041}</c15:txfldGUID>
                      <c15:f>MODELA!$P$64</c15:f>
                      <c15:dlblFieldTableCache>
                        <c:ptCount val="1"/>
                        <c:pt idx="0">
                          <c:v>1976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16B7-401E-9DA2-4DC9E937D756}"/>
                </c:ext>
              </c:extLst>
            </c:dLbl>
            <c:dLbl>
              <c:idx val="54"/>
              <c:tx>
                <c:strRef>
                  <c:f>MODELA!$P$65</c:f>
                  <c:strCache>
                    <c:ptCount val="1"/>
                    <c:pt idx="0">
                      <c:v>1977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{2F828C27-CC33-4D88-AD67-B28AC94BE5AF}</c15:txfldGUID>
                      <c15:f>MODELA!$P$65</c15:f>
                      <c15:dlblFieldTableCache>
                        <c:ptCount val="1"/>
                        <c:pt idx="0">
                          <c:v>1977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16B7-401E-9DA2-4DC9E937D756}"/>
                </c:ext>
              </c:extLst>
            </c:dLbl>
            <c:dLbl>
              <c:idx val="55"/>
              <c:tx>
                <c:strRef>
                  <c:f>MODELA!$P$66</c:f>
                  <c:strCache>
                    <c:ptCount val="1"/>
                    <c:pt idx="0">
                      <c:v>1978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{25D35AB3-541C-4AA3-934F-EFFC4527AA9C}</c15:txfldGUID>
                      <c15:f>MODELA!$P$66</c15:f>
                      <c15:dlblFieldTableCache>
                        <c:ptCount val="1"/>
                        <c:pt idx="0">
                          <c:v>1978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16B7-401E-9DA2-4DC9E937D756}"/>
                </c:ext>
              </c:extLst>
            </c:dLbl>
            <c:dLbl>
              <c:idx val="56"/>
              <c:tx>
                <c:strRef>
                  <c:f>MODELA!$P$67</c:f>
                  <c:strCache>
                    <c:ptCount val="1"/>
                    <c:pt idx="0">
                      <c:v>1979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{6BF3A4D7-80E9-401C-9977-0C4287BBC696}</c15:txfldGUID>
                      <c15:f>MODELA!$P$67</c15:f>
                      <c15:dlblFieldTableCache>
                        <c:ptCount val="1"/>
                        <c:pt idx="0">
                          <c:v>1979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16B7-401E-9DA2-4DC9E937D756}"/>
                </c:ext>
              </c:extLst>
            </c:dLbl>
            <c:dLbl>
              <c:idx val="57"/>
              <c:tx>
                <c:strRef>
                  <c:f>MODELA!$P$68</c:f>
                  <c:strCache>
                    <c:ptCount val="1"/>
                    <c:pt idx="0">
                      <c:v>1980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{F2BDB033-1BA5-4664-9FC0-CA86E7BE3B7E}</c15:txfldGUID>
                      <c15:f>MODELA!$P$68</c15:f>
                      <c15:dlblFieldTableCache>
                        <c:ptCount val="1"/>
                        <c:pt idx="0">
                          <c:v>1980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16B7-401E-9DA2-4DC9E937D756}"/>
                </c:ext>
              </c:extLst>
            </c:dLbl>
            <c:dLbl>
              <c:idx val="58"/>
              <c:tx>
                <c:strRef>
                  <c:f>MODELA!$P$69</c:f>
                  <c:strCache>
                    <c:ptCount val="1"/>
                    <c:pt idx="0">
                      <c:v>1981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{D21DDFCB-5266-41FF-89CE-01F2458B64C0}</c15:txfldGUID>
                      <c15:f>MODELA!$P$69</c15:f>
                      <c15:dlblFieldTableCache>
                        <c:ptCount val="1"/>
                        <c:pt idx="0">
                          <c:v>1981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16B7-401E-9DA2-4DC9E937D75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trendlineType val="linear"/>
            <c:dispRSqr val="0"/>
            <c:dispEq val="0"/>
          </c:trendline>
          <c:trendline>
            <c:trendlineType val="linear"/>
            <c:dispRSqr val="1"/>
            <c:dispEq val="1"/>
            <c:trendlineLbl>
              <c:layout>
                <c:manualLayout>
                  <c:x val="-0.69080760066282032"/>
                  <c:y val="-0.13199626488996569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</c:spPr>
              <c:txPr>
                <a:bodyPr/>
                <a:lstStyle/>
                <a:p>
                  <a:pPr>
                    <a:defRPr sz="1600" b="1"/>
                  </a:pPr>
                  <a:endParaRPr lang="en-US"/>
                </a:p>
              </c:txPr>
            </c:trendlineLbl>
          </c:trendline>
          <c:xVal>
            <c:numRef>
              <c:f>(MODELA!$N$75:$N$96,MODELA!$N$98,MODELA!$N$100:$N$101)</c:f>
              <c:numCache>
                <c:formatCode>#,##0</c:formatCode>
                <c:ptCount val="25"/>
                <c:pt idx="0">
                  <c:v>879.78499999999997</c:v>
                </c:pt>
                <c:pt idx="1">
                  <c:v>853.09299999999996</c:v>
                </c:pt>
                <c:pt idx="2">
                  <c:v>2247.4249999999997</c:v>
                </c:pt>
                <c:pt idx="3">
                  <c:v>1117.7860000000001</c:v>
                </c:pt>
                <c:pt idx="4">
                  <c:v>1194.674</c:v>
                </c:pt>
                <c:pt idx="5">
                  <c:v>900.73899999999992</c:v>
                </c:pt>
                <c:pt idx="6">
                  <c:v>3399.4110000000005</c:v>
                </c:pt>
                <c:pt idx="7">
                  <c:v>811.26199999999994</c:v>
                </c:pt>
                <c:pt idx="8">
                  <c:v>5549.3020000000006</c:v>
                </c:pt>
                <c:pt idx="9">
                  <c:v>3667.6810000000005</c:v>
                </c:pt>
                <c:pt idx="10">
                  <c:v>4703.8119999999999</c:v>
                </c:pt>
                <c:pt idx="11">
                  <c:v>4398.2249999999995</c:v>
                </c:pt>
                <c:pt idx="12">
                  <c:v>3315.5619999999999</c:v>
                </c:pt>
                <c:pt idx="13">
                  <c:v>2657.9</c:v>
                </c:pt>
                <c:pt idx="14">
                  <c:v>1022.437</c:v>
                </c:pt>
                <c:pt idx="15">
                  <c:v>2025.1830000000002</c:v>
                </c:pt>
                <c:pt idx="16">
                  <c:v>2305.384</c:v>
                </c:pt>
                <c:pt idx="17">
                  <c:v>1600.2329999999997</c:v>
                </c:pt>
                <c:pt idx="18">
                  <c:v>3278.1640000000002</c:v>
                </c:pt>
                <c:pt idx="19">
                  <c:v>5349.17</c:v>
                </c:pt>
                <c:pt idx="20">
                  <c:v>1298.1270000000002</c:v>
                </c:pt>
                <c:pt idx="21">
                  <c:v>1195.4570000000001</c:v>
                </c:pt>
                <c:pt idx="22">
                  <c:v>2205.1189999999997</c:v>
                </c:pt>
                <c:pt idx="23">
                  <c:v>1647.1509999999998</c:v>
                </c:pt>
                <c:pt idx="24">
                  <c:v>1670.1479999999999</c:v>
                </c:pt>
              </c:numCache>
            </c:numRef>
          </c:xVal>
          <c:yVal>
            <c:numRef>
              <c:f>(MODELA!$AC$75:$AC$96,MODELA!$AC$98,MODELA!$AC$100:$AC$101)</c:f>
              <c:numCache>
                <c:formatCode>#,##0.0</c:formatCode>
                <c:ptCount val="25"/>
                <c:pt idx="0">
                  <c:v>15.904742479338841</c:v>
                </c:pt>
                <c:pt idx="1">
                  <c:v>11.610287603305787</c:v>
                </c:pt>
                <c:pt idx="2">
                  <c:v>24.653652892561986</c:v>
                </c:pt>
                <c:pt idx="3">
                  <c:v>16.018532231404958</c:v>
                </c:pt>
                <c:pt idx="4">
                  <c:v>16.059352066115704</c:v>
                </c:pt>
                <c:pt idx="5">
                  <c:v>14.272760330578512</c:v>
                </c:pt>
                <c:pt idx="6">
                  <c:v>50.874228099173543</c:v>
                </c:pt>
                <c:pt idx="7">
                  <c:v>13.392238016528923</c:v>
                </c:pt>
                <c:pt idx="8">
                  <c:v>96.694373553718989</c:v>
                </c:pt>
                <c:pt idx="9">
                  <c:v>66.341157024793389</c:v>
                </c:pt>
                <c:pt idx="10">
                  <c:v>106.04013223140495</c:v>
                </c:pt>
                <c:pt idx="11">
                  <c:v>92.381355371900838</c:v>
                </c:pt>
                <c:pt idx="12">
                  <c:v>74.549355371900816</c:v>
                </c:pt>
                <c:pt idx="13">
                  <c:v>54.402049586776869</c:v>
                </c:pt>
                <c:pt idx="14">
                  <c:v>23.500839669421488</c:v>
                </c:pt>
                <c:pt idx="15">
                  <c:v>35.28122975206611</c:v>
                </c:pt>
                <c:pt idx="16">
                  <c:v>31.473302479338848</c:v>
                </c:pt>
                <c:pt idx="17">
                  <c:v>22.566624793388431</c:v>
                </c:pt>
                <c:pt idx="18">
                  <c:v>62.739768595041326</c:v>
                </c:pt>
                <c:pt idx="19">
                  <c:v>121.71153719008264</c:v>
                </c:pt>
                <c:pt idx="20">
                  <c:v>27.705500826446286</c:v>
                </c:pt>
                <c:pt idx="21">
                  <c:v>16.966254545454547</c:v>
                </c:pt>
                <c:pt idx="22">
                  <c:v>32.573355371900824</c:v>
                </c:pt>
                <c:pt idx="23">
                  <c:v>33.310214876033058</c:v>
                </c:pt>
                <c:pt idx="24">
                  <c:v>24.362241322314055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16B7-401E-9DA2-4DC9E937D756}"/>
            </c:ext>
          </c:extLst>
        </c:ser>
        <c:ser>
          <c:idx val="1"/>
          <c:order val="1"/>
          <c:tx>
            <c:v>Placerville-Camino Accretion</c:v>
          </c:tx>
          <c:spPr>
            <a:ln w="28575">
              <a:noFill/>
            </a:ln>
          </c:spPr>
          <c:xVal>
            <c:numRef>
              <c:f>(MODELA!$N$75:$N$96,MODELA!$N$98,MODELA!$N$100:$N$101)</c:f>
              <c:numCache>
                <c:formatCode>#,##0</c:formatCode>
                <c:ptCount val="25"/>
                <c:pt idx="0">
                  <c:v>879.78499999999997</c:v>
                </c:pt>
                <c:pt idx="1">
                  <c:v>853.09299999999996</c:v>
                </c:pt>
                <c:pt idx="2">
                  <c:v>2247.4249999999997</c:v>
                </c:pt>
                <c:pt idx="3">
                  <c:v>1117.7860000000001</c:v>
                </c:pt>
                <c:pt idx="4">
                  <c:v>1194.674</c:v>
                </c:pt>
                <c:pt idx="5">
                  <c:v>900.73899999999992</c:v>
                </c:pt>
                <c:pt idx="6">
                  <c:v>3399.4110000000005</c:v>
                </c:pt>
                <c:pt idx="7">
                  <c:v>811.26199999999994</c:v>
                </c:pt>
                <c:pt idx="8">
                  <c:v>5549.3020000000006</c:v>
                </c:pt>
                <c:pt idx="9">
                  <c:v>3667.6810000000005</c:v>
                </c:pt>
                <c:pt idx="10">
                  <c:v>4703.8119999999999</c:v>
                </c:pt>
                <c:pt idx="11">
                  <c:v>4398.2249999999995</c:v>
                </c:pt>
                <c:pt idx="12">
                  <c:v>3315.5619999999999</c:v>
                </c:pt>
                <c:pt idx="13">
                  <c:v>2657.9</c:v>
                </c:pt>
                <c:pt idx="14">
                  <c:v>1022.437</c:v>
                </c:pt>
                <c:pt idx="15">
                  <c:v>2025.1830000000002</c:v>
                </c:pt>
                <c:pt idx="16">
                  <c:v>2305.384</c:v>
                </c:pt>
                <c:pt idx="17">
                  <c:v>1600.2329999999997</c:v>
                </c:pt>
                <c:pt idx="18">
                  <c:v>3278.1640000000002</c:v>
                </c:pt>
                <c:pt idx="19">
                  <c:v>5349.17</c:v>
                </c:pt>
                <c:pt idx="20">
                  <c:v>1298.1270000000002</c:v>
                </c:pt>
                <c:pt idx="21">
                  <c:v>1195.4570000000001</c:v>
                </c:pt>
                <c:pt idx="22">
                  <c:v>2205.1189999999997</c:v>
                </c:pt>
                <c:pt idx="23">
                  <c:v>1647.1509999999998</c:v>
                </c:pt>
                <c:pt idx="24">
                  <c:v>1670.1479999999999</c:v>
                </c:pt>
              </c:numCache>
            </c:numRef>
          </c:xVal>
          <c:yVal>
            <c:numRef>
              <c:f>('Camino-Placerville Accretion'!$AH$81:$AH$102,'Camino-Placerville Accretion'!$AH$104,'Camino-Placerville Accretion'!$AH$106:$AH$107)</c:f>
              <c:numCache>
                <c:formatCode>#,##0.0</c:formatCode>
                <c:ptCount val="25"/>
                <c:pt idx="0">
                  <c:v>52.812495867768583</c:v>
                </c:pt>
                <c:pt idx="1">
                  <c:v>22.49276033057852</c:v>
                </c:pt>
                <c:pt idx="2">
                  <c:v>92.646545454545503</c:v>
                </c:pt>
                <c:pt idx="3">
                  <c:v>50.677487603305785</c:v>
                </c:pt>
                <c:pt idx="4">
                  <c:v>29.047140495867769</c:v>
                </c:pt>
                <c:pt idx="5">
                  <c:v>30.656925619834716</c:v>
                </c:pt>
                <c:pt idx="6">
                  <c:v>52.392198347107467</c:v>
                </c:pt>
                <c:pt idx="7">
                  <c:v>10.072264462809921</c:v>
                </c:pt>
                <c:pt idx="8">
                  <c:v>91.678611570247938</c:v>
                </c:pt>
                <c:pt idx="9">
                  <c:v>34.512793388429778</c:v>
                </c:pt>
                <c:pt idx="10">
                  <c:v>227.00449586776853</c:v>
                </c:pt>
                <c:pt idx="11">
                  <c:v>193.88925619834711</c:v>
                </c:pt>
                <c:pt idx="12">
                  <c:v>178.52866115702477</c:v>
                </c:pt>
                <c:pt idx="13">
                  <c:v>131.10148760330577</c:v>
                </c:pt>
                <c:pt idx="14">
                  <c:v>60.010512396694217</c:v>
                </c:pt>
                <c:pt idx="15">
                  <c:v>82.754975206611576</c:v>
                </c:pt>
                <c:pt idx="16">
                  <c:v>64.099438016528907</c:v>
                </c:pt>
                <c:pt idx="17">
                  <c:v>62.431338842975208</c:v>
                </c:pt>
                <c:pt idx="18">
                  <c:v>98.446413223140482</c:v>
                </c:pt>
                <c:pt idx="19">
                  <c:v>225.57897520661157</c:v>
                </c:pt>
                <c:pt idx="20">
                  <c:v>87.669818181818187</c:v>
                </c:pt>
                <c:pt idx="21">
                  <c:v>78.990743801652911</c:v>
                </c:pt>
                <c:pt idx="22">
                  <c:v>93.404429752066164</c:v>
                </c:pt>
                <c:pt idx="23">
                  <c:v>108.61269421487606</c:v>
                </c:pt>
                <c:pt idx="24">
                  <c:v>78.289388429752051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FD-42A0-9FEF-D3C85920D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134160"/>
        <c:axId val="485134552"/>
      </c:scatterChart>
      <c:valAx>
        <c:axId val="485134160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title>
          <c:tx>
            <c:strRef>
              <c:f>MODELA!$A$1</c:f>
              <c:strCache>
                <c:ptCount val="1"/>
                <c:pt idx="0">
                  <c:v>AMERICAN R AT FOLSOM FULL NATURAL FLOW (CDEC ID: AMF)</c:v>
                </c:pt>
              </c:strCache>
            </c:strRef>
          </c:tx>
          <c:overlay val="0"/>
          <c:txPr>
            <a:bodyPr/>
            <a:lstStyle/>
            <a:p>
              <a:pPr>
                <a:defRPr sz="1200" b="0">
                  <a:latin typeface="Arial" pitchFamily="34" charset="0"/>
                  <a:cs typeface="Arial" pitchFamily="34" charset="0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crossAx val="485134552"/>
        <c:crosses val="autoZero"/>
        <c:crossBetween val="midCat"/>
      </c:valAx>
      <c:valAx>
        <c:axId val="48513455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title>
          <c:tx>
            <c:strRef>
              <c:f>MODELA!$P$1</c:f>
              <c:strCache>
                <c:ptCount val="1"/>
                <c:pt idx="0">
                  <c:v>UNIMPAIRED USGS 11444201 ROCK C NR PLACERVILLE CA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sz="1200" b="0">
                  <a:latin typeface="Arial" pitchFamily="34" charset="0"/>
                  <a:cs typeface="Arial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crossAx val="48513416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CD7-4B43-8508-18982BCF7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35336"/>
        <c:axId val="485135728"/>
      </c:lineChart>
      <c:catAx>
        <c:axId val="48513533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35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35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3533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 orientation="landscape" horizontalDpi="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C2F-44FB-94DC-DFBF368E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36512"/>
        <c:axId val="485136904"/>
      </c:lineChart>
      <c:catAx>
        <c:axId val="48513651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36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136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13651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164-4F41-9967-E2ECFA355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77296"/>
        <c:axId val="542877688"/>
      </c:lineChart>
      <c:catAx>
        <c:axId val="54287729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77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77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7729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 orientation="landscape" horizontalDpi="0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6B5-418E-A9EC-130F72A1E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78472"/>
        <c:axId val="542878864"/>
      </c:lineChart>
      <c:catAx>
        <c:axId val="54287847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78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788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7847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24D-4D11-BC66-BB2CFAE6B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79648"/>
        <c:axId val="542880040"/>
      </c:lineChart>
      <c:catAx>
        <c:axId val="54287964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0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80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796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 orientation="landscape" horizontalDpi="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E08-439A-8C7E-5E1009B06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80824"/>
        <c:axId val="542881216"/>
      </c:lineChart>
      <c:catAx>
        <c:axId val="54288082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1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81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08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C21-4440-A194-D1DAF4711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82000"/>
        <c:axId val="542882392"/>
      </c:lineChart>
      <c:catAx>
        <c:axId val="542882000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2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823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20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 orientation="landscape" horizontalDpi="0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3B0-44AD-8BA7-350C819A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83176"/>
        <c:axId val="542883568"/>
      </c:lineChart>
      <c:catAx>
        <c:axId val="54288317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3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83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31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BCC-47DE-8497-F92915314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84352"/>
        <c:axId val="542884744"/>
      </c:lineChart>
      <c:catAx>
        <c:axId val="54288435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4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84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43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 orientation="landscape" horizontalDpi="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F78-4512-BF8E-A58DB3A47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85528"/>
        <c:axId val="542885920"/>
      </c:lineChart>
      <c:catAx>
        <c:axId val="54288552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85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552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25D-47EC-8C32-DE2BE425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86704"/>
        <c:axId val="542887096"/>
      </c:lineChart>
      <c:catAx>
        <c:axId val="54288670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7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87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67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 orientation="landscape" horizontalDpi="0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F23-4F07-B7A8-E29F466D5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87880"/>
        <c:axId val="542888272"/>
      </c:lineChart>
      <c:catAx>
        <c:axId val="542887880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8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88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788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F04-4FEF-AF40-53FC916BA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89056"/>
        <c:axId val="542889448"/>
      </c:lineChart>
      <c:catAx>
        <c:axId val="54288905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9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894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890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D44-4CCC-A559-2B54DE051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90232"/>
        <c:axId val="542890624"/>
      </c:lineChart>
      <c:catAx>
        <c:axId val="54289023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9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02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7BD-483D-9839-4B7BC733E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91408"/>
        <c:axId val="542891800"/>
      </c:lineChart>
      <c:catAx>
        <c:axId val="54289140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1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918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140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381-4A9D-9E9D-3EF32F370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92584"/>
        <c:axId val="542892976"/>
      </c:lineChart>
      <c:catAx>
        <c:axId val="54289258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2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92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25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315-41BE-AC54-C1FEF68C7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93760"/>
        <c:axId val="542894152"/>
      </c:lineChart>
      <c:catAx>
        <c:axId val="542893760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4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94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376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C6E-4AAD-BE89-DA7150BB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94936"/>
        <c:axId val="542895328"/>
      </c:lineChart>
      <c:catAx>
        <c:axId val="54289493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5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953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493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89D-4250-8C50-5D26E7B5B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96112"/>
        <c:axId val="542896504"/>
      </c:lineChart>
      <c:catAx>
        <c:axId val="54289611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6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965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611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063-43C6-975E-59FC91318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97288"/>
        <c:axId val="542897680"/>
      </c:lineChart>
      <c:catAx>
        <c:axId val="54289728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7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97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72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397-4196-A18B-1D41F9F86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98464"/>
        <c:axId val="542898856"/>
      </c:lineChart>
      <c:catAx>
        <c:axId val="54289846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8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8988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84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91D-4F36-BEE2-245D1FF95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899640"/>
        <c:axId val="542900032"/>
      </c:lineChart>
      <c:catAx>
        <c:axId val="542899640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900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900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8996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0B9-4A52-B754-517DE1E5B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900816"/>
        <c:axId val="542901208"/>
      </c:lineChart>
      <c:catAx>
        <c:axId val="54290081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901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9012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90081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000-4315-9F78-5DDEFBA87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901992"/>
        <c:axId val="542902384"/>
      </c:lineChart>
      <c:catAx>
        <c:axId val="54290199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902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902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90199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MODELA!$P$1</c:f>
          <c:strCache>
            <c:ptCount val="1"/>
            <c:pt idx="0">
              <c:v>UNIMPAIRED USGS 11444201 ROCK C NR PLACERVILLE CA</c:v>
            </c:pt>
          </c:strCache>
        </c:strRef>
      </c:tx>
      <c:layout>
        <c:manualLayout>
          <c:xMode val="edge"/>
          <c:yMode val="edge"/>
          <c:x val="0.3349900793650793"/>
          <c:y val="2.79561582579955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086661042369715E-2"/>
          <c:y val="7.5629199658523577E-2"/>
          <c:w val="0.90729815023122107"/>
          <c:h val="0.83085459611118684"/>
        </c:manualLayout>
      </c:layout>
      <c:barChart>
        <c:barDir val="col"/>
        <c:grouping val="clustered"/>
        <c:varyColors val="0"/>
        <c:ser>
          <c:idx val="0"/>
          <c:order val="0"/>
          <c:tx>
            <c:v>Historical</c:v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numRef>
              <c:f>MODELA!$AF$9:$AF$1124</c:f>
              <c:numCache>
                <c:formatCode>mm/dd/yyyy</c:formatCode>
                <c:ptCount val="1116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  <c:pt idx="984">
                  <c:v>37925</c:v>
                </c:pt>
                <c:pt idx="985">
                  <c:v>37955</c:v>
                </c:pt>
                <c:pt idx="986">
                  <c:v>37986</c:v>
                </c:pt>
                <c:pt idx="987">
                  <c:v>38017</c:v>
                </c:pt>
                <c:pt idx="988">
                  <c:v>38046</c:v>
                </c:pt>
                <c:pt idx="989">
                  <c:v>38077</c:v>
                </c:pt>
                <c:pt idx="990">
                  <c:v>38107</c:v>
                </c:pt>
                <c:pt idx="991">
                  <c:v>38138</c:v>
                </c:pt>
                <c:pt idx="992">
                  <c:v>38168</c:v>
                </c:pt>
                <c:pt idx="993">
                  <c:v>38199</c:v>
                </c:pt>
                <c:pt idx="994">
                  <c:v>38230</c:v>
                </c:pt>
                <c:pt idx="995">
                  <c:v>38260</c:v>
                </c:pt>
                <c:pt idx="996">
                  <c:v>38291</c:v>
                </c:pt>
                <c:pt idx="997">
                  <c:v>38321</c:v>
                </c:pt>
                <c:pt idx="998">
                  <c:v>38352</c:v>
                </c:pt>
                <c:pt idx="999">
                  <c:v>38383</c:v>
                </c:pt>
                <c:pt idx="1000">
                  <c:v>38411</c:v>
                </c:pt>
                <c:pt idx="1001">
                  <c:v>38442</c:v>
                </c:pt>
                <c:pt idx="1002">
                  <c:v>38472</c:v>
                </c:pt>
                <c:pt idx="1003">
                  <c:v>38503</c:v>
                </c:pt>
                <c:pt idx="1004">
                  <c:v>38533</c:v>
                </c:pt>
                <c:pt idx="1005">
                  <c:v>38564</c:v>
                </c:pt>
                <c:pt idx="1006">
                  <c:v>38595</c:v>
                </c:pt>
                <c:pt idx="1007">
                  <c:v>38625</c:v>
                </c:pt>
                <c:pt idx="1008">
                  <c:v>38656</c:v>
                </c:pt>
                <c:pt idx="1009">
                  <c:v>38686</c:v>
                </c:pt>
                <c:pt idx="1010">
                  <c:v>38717</c:v>
                </c:pt>
                <c:pt idx="1011">
                  <c:v>38748</c:v>
                </c:pt>
                <c:pt idx="1012">
                  <c:v>38776</c:v>
                </c:pt>
                <c:pt idx="1013">
                  <c:v>38807</c:v>
                </c:pt>
                <c:pt idx="1014">
                  <c:v>38837</c:v>
                </c:pt>
                <c:pt idx="1015">
                  <c:v>38868</c:v>
                </c:pt>
                <c:pt idx="1016">
                  <c:v>38898</c:v>
                </c:pt>
                <c:pt idx="1017">
                  <c:v>38929</c:v>
                </c:pt>
                <c:pt idx="1018">
                  <c:v>38960</c:v>
                </c:pt>
                <c:pt idx="1019">
                  <c:v>38990</c:v>
                </c:pt>
                <c:pt idx="1020">
                  <c:v>39021</c:v>
                </c:pt>
                <c:pt idx="1021">
                  <c:v>39051</c:v>
                </c:pt>
                <c:pt idx="1022">
                  <c:v>39082</c:v>
                </c:pt>
                <c:pt idx="1023">
                  <c:v>39113</c:v>
                </c:pt>
                <c:pt idx="1024">
                  <c:v>39141</c:v>
                </c:pt>
                <c:pt idx="1025">
                  <c:v>39172</c:v>
                </c:pt>
                <c:pt idx="1026">
                  <c:v>39202</c:v>
                </c:pt>
                <c:pt idx="1027">
                  <c:v>39233</c:v>
                </c:pt>
                <c:pt idx="1028">
                  <c:v>39263</c:v>
                </c:pt>
                <c:pt idx="1029">
                  <c:v>39294</c:v>
                </c:pt>
                <c:pt idx="1030">
                  <c:v>39325</c:v>
                </c:pt>
                <c:pt idx="1031">
                  <c:v>39355</c:v>
                </c:pt>
                <c:pt idx="1032">
                  <c:v>39386</c:v>
                </c:pt>
                <c:pt idx="1033">
                  <c:v>39416</c:v>
                </c:pt>
                <c:pt idx="1034">
                  <c:v>39447</c:v>
                </c:pt>
                <c:pt idx="1035">
                  <c:v>39478</c:v>
                </c:pt>
                <c:pt idx="1036">
                  <c:v>39507</c:v>
                </c:pt>
                <c:pt idx="1037">
                  <c:v>39538</c:v>
                </c:pt>
                <c:pt idx="1038">
                  <c:v>39568</c:v>
                </c:pt>
                <c:pt idx="1039">
                  <c:v>39599</c:v>
                </c:pt>
                <c:pt idx="1040">
                  <c:v>39629</c:v>
                </c:pt>
                <c:pt idx="1041">
                  <c:v>39660</c:v>
                </c:pt>
                <c:pt idx="1042">
                  <c:v>39691</c:v>
                </c:pt>
                <c:pt idx="1043">
                  <c:v>39721</c:v>
                </c:pt>
                <c:pt idx="1044">
                  <c:v>39752</c:v>
                </c:pt>
                <c:pt idx="1045">
                  <c:v>39782</c:v>
                </c:pt>
                <c:pt idx="1046">
                  <c:v>39813</c:v>
                </c:pt>
                <c:pt idx="1047">
                  <c:v>39844</c:v>
                </c:pt>
                <c:pt idx="1048">
                  <c:v>39872</c:v>
                </c:pt>
                <c:pt idx="1049">
                  <c:v>39903</c:v>
                </c:pt>
                <c:pt idx="1050">
                  <c:v>39933</c:v>
                </c:pt>
                <c:pt idx="1051">
                  <c:v>39964</c:v>
                </c:pt>
                <c:pt idx="1052">
                  <c:v>39994</c:v>
                </c:pt>
                <c:pt idx="1053">
                  <c:v>40025</c:v>
                </c:pt>
                <c:pt idx="1054">
                  <c:v>40056</c:v>
                </c:pt>
                <c:pt idx="1055">
                  <c:v>40086</c:v>
                </c:pt>
                <c:pt idx="1056">
                  <c:v>40117</c:v>
                </c:pt>
                <c:pt idx="1057">
                  <c:v>40147</c:v>
                </c:pt>
                <c:pt idx="1058">
                  <c:v>40178</c:v>
                </c:pt>
                <c:pt idx="1059">
                  <c:v>40209</c:v>
                </c:pt>
                <c:pt idx="1060">
                  <c:v>40237</c:v>
                </c:pt>
                <c:pt idx="1061">
                  <c:v>40268</c:v>
                </c:pt>
                <c:pt idx="1062">
                  <c:v>40298</c:v>
                </c:pt>
                <c:pt idx="1063">
                  <c:v>40329</c:v>
                </c:pt>
                <c:pt idx="1064">
                  <c:v>40359</c:v>
                </c:pt>
                <c:pt idx="1065">
                  <c:v>40390</c:v>
                </c:pt>
                <c:pt idx="1066">
                  <c:v>40421</c:v>
                </c:pt>
                <c:pt idx="1067">
                  <c:v>40451</c:v>
                </c:pt>
                <c:pt idx="1068">
                  <c:v>40482</c:v>
                </c:pt>
                <c:pt idx="1069">
                  <c:v>40512</c:v>
                </c:pt>
                <c:pt idx="1070">
                  <c:v>40543</c:v>
                </c:pt>
                <c:pt idx="1071">
                  <c:v>40574</c:v>
                </c:pt>
                <c:pt idx="1072">
                  <c:v>40602</c:v>
                </c:pt>
                <c:pt idx="1073">
                  <c:v>40633</c:v>
                </c:pt>
                <c:pt idx="1074">
                  <c:v>40663</c:v>
                </c:pt>
                <c:pt idx="1075">
                  <c:v>40694</c:v>
                </c:pt>
                <c:pt idx="1076">
                  <c:v>40724</c:v>
                </c:pt>
                <c:pt idx="1077">
                  <c:v>40755</c:v>
                </c:pt>
                <c:pt idx="1078">
                  <c:v>40786</c:v>
                </c:pt>
                <c:pt idx="1079">
                  <c:v>40816</c:v>
                </c:pt>
                <c:pt idx="1080">
                  <c:v>40847</c:v>
                </c:pt>
                <c:pt idx="1081">
                  <c:v>40877</c:v>
                </c:pt>
                <c:pt idx="1082">
                  <c:v>40908</c:v>
                </c:pt>
                <c:pt idx="1083">
                  <c:v>40939</c:v>
                </c:pt>
                <c:pt idx="1084">
                  <c:v>40968</c:v>
                </c:pt>
                <c:pt idx="1085">
                  <c:v>40999</c:v>
                </c:pt>
                <c:pt idx="1086">
                  <c:v>41029</c:v>
                </c:pt>
                <c:pt idx="1087">
                  <c:v>41060</c:v>
                </c:pt>
                <c:pt idx="1088">
                  <c:v>41090</c:v>
                </c:pt>
                <c:pt idx="1089">
                  <c:v>41121</c:v>
                </c:pt>
                <c:pt idx="1090">
                  <c:v>41152</c:v>
                </c:pt>
                <c:pt idx="1091">
                  <c:v>41182</c:v>
                </c:pt>
                <c:pt idx="1092">
                  <c:v>41213</c:v>
                </c:pt>
                <c:pt idx="1093">
                  <c:v>41243</c:v>
                </c:pt>
                <c:pt idx="1094">
                  <c:v>41274</c:v>
                </c:pt>
                <c:pt idx="1095">
                  <c:v>41305</c:v>
                </c:pt>
                <c:pt idx="1096">
                  <c:v>41333</c:v>
                </c:pt>
                <c:pt idx="1097">
                  <c:v>41364</c:v>
                </c:pt>
                <c:pt idx="1098">
                  <c:v>41394</c:v>
                </c:pt>
                <c:pt idx="1099">
                  <c:v>41425</c:v>
                </c:pt>
                <c:pt idx="1100">
                  <c:v>41455</c:v>
                </c:pt>
                <c:pt idx="1101">
                  <c:v>41486</c:v>
                </c:pt>
                <c:pt idx="1102">
                  <c:v>41517</c:v>
                </c:pt>
                <c:pt idx="1103">
                  <c:v>41547</c:v>
                </c:pt>
                <c:pt idx="1104">
                  <c:v>41578</c:v>
                </c:pt>
                <c:pt idx="1105">
                  <c:v>41608</c:v>
                </c:pt>
                <c:pt idx="1106">
                  <c:v>41639</c:v>
                </c:pt>
                <c:pt idx="1107">
                  <c:v>41670</c:v>
                </c:pt>
                <c:pt idx="1108">
                  <c:v>41698</c:v>
                </c:pt>
                <c:pt idx="1109">
                  <c:v>41729</c:v>
                </c:pt>
                <c:pt idx="1110">
                  <c:v>41759</c:v>
                </c:pt>
                <c:pt idx="1111">
                  <c:v>41790</c:v>
                </c:pt>
                <c:pt idx="1112">
                  <c:v>41820</c:v>
                </c:pt>
                <c:pt idx="1113">
                  <c:v>41851</c:v>
                </c:pt>
                <c:pt idx="1114">
                  <c:v>41882</c:v>
                </c:pt>
                <c:pt idx="1115">
                  <c:v>41912</c:v>
                </c:pt>
              </c:numCache>
            </c:numRef>
          </c:cat>
          <c:val>
            <c:numRef>
              <c:f>MODELA!$AG$9:$AG$1124</c:f>
              <c:numCache>
                <c:formatCode>#,##0</c:formatCode>
                <c:ptCount val="1116"/>
                <c:pt idx="0">
                  <c:v>0.79629224839375634</c:v>
                </c:pt>
                <c:pt idx="1">
                  <c:v>1.443419757605692</c:v>
                </c:pt>
                <c:pt idx="2">
                  <c:v>3.4887870629513311</c:v>
                </c:pt>
                <c:pt idx="3">
                  <c:v>2.843709530366433</c:v>
                </c:pt>
                <c:pt idx="4">
                  <c:v>9.7139493135493051</c:v>
                </c:pt>
                <c:pt idx="5">
                  <c:v>8.8198723408976498</c:v>
                </c:pt>
                <c:pt idx="6">
                  <c:v>11.020519273519326</c:v>
                </c:pt>
                <c:pt idx="7">
                  <c:v>15.137994789724509</c:v>
                </c:pt>
                <c:pt idx="8">
                  <c:v>6.0371385493370227</c:v>
                </c:pt>
                <c:pt idx="9">
                  <c:v>2.3446174635150214</c:v>
                </c:pt>
                <c:pt idx="10">
                  <c:v>0.85045739093023798</c:v>
                </c:pt>
                <c:pt idx="11">
                  <c:v>0.38863503180274961</c:v>
                </c:pt>
                <c:pt idx="12">
                  <c:v>1.0234491966011479</c:v>
                </c:pt>
                <c:pt idx="13">
                  <c:v>1.7181396987459447</c:v>
                </c:pt>
                <c:pt idx="14">
                  <c:v>10.191795596911804</c:v>
                </c:pt>
                <c:pt idx="15">
                  <c:v>7.2855189433908567</c:v>
                </c:pt>
                <c:pt idx="16">
                  <c:v>4.8634140328395468</c:v>
                </c:pt>
                <c:pt idx="17">
                  <c:v>4.7352766827604924</c:v>
                </c:pt>
                <c:pt idx="18">
                  <c:v>9.7047010361908761</c:v>
                </c:pt>
                <c:pt idx="19">
                  <c:v>6.2160314411216362</c:v>
                </c:pt>
                <c:pt idx="20">
                  <c:v>2.5338508182800439</c:v>
                </c:pt>
                <c:pt idx="21">
                  <c:v>1.5051059297532703</c:v>
                </c:pt>
                <c:pt idx="22">
                  <c:v>0.68784125795504281</c:v>
                </c:pt>
                <c:pt idx="23">
                  <c:v>1.0808286179117275</c:v>
                </c:pt>
                <c:pt idx="24">
                  <c:v>0.30693335832391155</c:v>
                </c:pt>
                <c:pt idx="25">
                  <c:v>0.21352298730987673</c:v>
                </c:pt>
                <c:pt idx="26">
                  <c:v>0.2859120152805682</c:v>
                </c:pt>
                <c:pt idx="27">
                  <c:v>0.45399455769722585</c:v>
                </c:pt>
                <c:pt idx="28">
                  <c:v>1.1310666523574791</c:v>
                </c:pt>
                <c:pt idx="29">
                  <c:v>0.48094835409020709</c:v>
                </c:pt>
                <c:pt idx="30">
                  <c:v>0.64566833077403096</c:v>
                </c:pt>
                <c:pt idx="31">
                  <c:v>0.37025485106843803</c:v>
                </c:pt>
                <c:pt idx="32">
                  <c:v>0.15038706616639441</c:v>
                </c:pt>
                <c:pt idx="33">
                  <c:v>6.158222944707159E-2</c:v>
                </c:pt>
                <c:pt idx="34">
                  <c:v>1.8731177345464367E-2</c:v>
                </c:pt>
                <c:pt idx="35">
                  <c:v>6.054201195019715E-2</c:v>
                </c:pt>
                <c:pt idx="36">
                  <c:v>0.72747263414366325</c:v>
                </c:pt>
                <c:pt idx="37">
                  <c:v>1.8876379245375101</c:v>
                </c:pt>
                <c:pt idx="38">
                  <c:v>2.1141478578371466</c:v>
                </c:pt>
                <c:pt idx="39">
                  <c:v>2.1461431106332842</c:v>
                </c:pt>
                <c:pt idx="40">
                  <c:v>15.79723053502674</c:v>
                </c:pt>
                <c:pt idx="41">
                  <c:v>6.9796996167627938</c:v>
                </c:pt>
                <c:pt idx="42">
                  <c:v>10.101494564004838</c:v>
                </c:pt>
                <c:pt idx="43">
                  <c:v>5.8440225138307085</c:v>
                </c:pt>
                <c:pt idx="44">
                  <c:v>2.6330277124180981</c:v>
                </c:pt>
                <c:pt idx="45">
                  <c:v>1.5125825030402353</c:v>
                </c:pt>
                <c:pt idx="46">
                  <c:v>0.66596306624673929</c:v>
                </c:pt>
                <c:pt idx="47">
                  <c:v>0.41762276724636394</c:v>
                </c:pt>
                <c:pt idx="48">
                  <c:v>0.72929316353749929</c:v>
                </c:pt>
                <c:pt idx="49">
                  <c:v>0.77327489809576111</c:v>
                </c:pt>
                <c:pt idx="50">
                  <c:v>1.1349454305153195</c:v>
                </c:pt>
                <c:pt idx="51">
                  <c:v>1.0550389182713555</c:v>
                </c:pt>
                <c:pt idx="52">
                  <c:v>5.9127995022150728</c:v>
                </c:pt>
                <c:pt idx="53">
                  <c:v>3.8437356522382888</c:v>
                </c:pt>
                <c:pt idx="54">
                  <c:v>5.7170733190264702</c:v>
                </c:pt>
                <c:pt idx="55">
                  <c:v>1.5843623196098591</c:v>
                </c:pt>
                <c:pt idx="56">
                  <c:v>0.82288611069370532</c:v>
                </c:pt>
                <c:pt idx="57">
                  <c:v>0.63281317281499483</c:v>
                </c:pt>
                <c:pt idx="58">
                  <c:v>0</c:v>
                </c:pt>
                <c:pt idx="59">
                  <c:v>6.6208013498272322E-2</c:v>
                </c:pt>
                <c:pt idx="60">
                  <c:v>0.74921447340344149</c:v>
                </c:pt>
                <c:pt idx="61">
                  <c:v>5.4217324408103869</c:v>
                </c:pt>
                <c:pt idx="62">
                  <c:v>3.6138143738014934</c:v>
                </c:pt>
                <c:pt idx="63">
                  <c:v>6.0734232591752964</c:v>
                </c:pt>
                <c:pt idx="64">
                  <c:v>20.905413390233697</c:v>
                </c:pt>
                <c:pt idx="65">
                  <c:v>9.3914267949081562</c:v>
                </c:pt>
                <c:pt idx="66">
                  <c:v>11.507102247538633</c:v>
                </c:pt>
                <c:pt idx="67">
                  <c:v>5.4378587230724023</c:v>
                </c:pt>
                <c:pt idx="68">
                  <c:v>4.3236094982749691</c:v>
                </c:pt>
                <c:pt idx="69">
                  <c:v>2.0276267600205102</c:v>
                </c:pt>
                <c:pt idx="70">
                  <c:v>0.83631792283649986</c:v>
                </c:pt>
                <c:pt idx="71">
                  <c:v>0.60670756467332865</c:v>
                </c:pt>
                <c:pt idx="72">
                  <c:v>0.91637092624527905</c:v>
                </c:pt>
                <c:pt idx="73">
                  <c:v>3.0707347666735805</c:v>
                </c:pt>
                <c:pt idx="74">
                  <c:v>2.4110645640958142</c:v>
                </c:pt>
                <c:pt idx="75">
                  <c:v>2.818542321492802</c:v>
                </c:pt>
                <c:pt idx="76">
                  <c:v>3.6027307639222421</c:v>
                </c:pt>
                <c:pt idx="77">
                  <c:v>21.362179805545363</c:v>
                </c:pt>
                <c:pt idx="78">
                  <c:v>6.0295249583007759</c:v>
                </c:pt>
                <c:pt idx="79">
                  <c:v>3.4129782829327695</c:v>
                </c:pt>
                <c:pt idx="80">
                  <c:v>1.4997874370397071</c:v>
                </c:pt>
                <c:pt idx="81">
                  <c:v>1.0586525123134436</c:v>
                </c:pt>
                <c:pt idx="82">
                  <c:v>0.27945795630824222</c:v>
                </c:pt>
                <c:pt idx="83">
                  <c:v>0.15243161253177107</c:v>
                </c:pt>
                <c:pt idx="84">
                  <c:v>0.43170246910964849</c:v>
                </c:pt>
                <c:pt idx="85">
                  <c:v>0.6327693681486799</c:v>
                </c:pt>
                <c:pt idx="86">
                  <c:v>0.7528042270806603</c:v>
                </c:pt>
                <c:pt idx="87">
                  <c:v>0.83682252386266476</c:v>
                </c:pt>
                <c:pt idx="88">
                  <c:v>2.0792880704159766</c:v>
                </c:pt>
                <c:pt idx="89">
                  <c:v>3.1363302290884167</c:v>
                </c:pt>
                <c:pt idx="90">
                  <c:v>3.5848808196185606</c:v>
                </c:pt>
                <c:pt idx="91">
                  <c:v>3.4911991035168715</c:v>
                </c:pt>
                <c:pt idx="92">
                  <c:v>1.3170346523887027</c:v>
                </c:pt>
                <c:pt idx="93">
                  <c:v>0.74511508941029447</c:v>
                </c:pt>
                <c:pt idx="94">
                  <c:v>8.2097867089636622E-2</c:v>
                </c:pt>
                <c:pt idx="95">
                  <c:v>5.1311166931018448E-2</c:v>
                </c:pt>
                <c:pt idx="96">
                  <c:v>0.54688514823433865</c:v>
                </c:pt>
                <c:pt idx="97">
                  <c:v>0.34425795743998888</c:v>
                </c:pt>
                <c:pt idx="98">
                  <c:v>3.7647125855159924</c:v>
                </c:pt>
                <c:pt idx="99">
                  <c:v>3.4346811110653732</c:v>
                </c:pt>
                <c:pt idx="100">
                  <c:v>3.6212920989312369</c:v>
                </c:pt>
                <c:pt idx="101">
                  <c:v>6.5620146016401861</c:v>
                </c:pt>
                <c:pt idx="102">
                  <c:v>4.7477015686377868</c:v>
                </c:pt>
                <c:pt idx="103">
                  <c:v>2.1612372110055347</c:v>
                </c:pt>
                <c:pt idx="104">
                  <c:v>1.4547027209861234</c:v>
                </c:pt>
                <c:pt idx="105">
                  <c:v>0.52440215261881917</c:v>
                </c:pt>
                <c:pt idx="106">
                  <c:v>0.35254819566979734</c:v>
                </c:pt>
                <c:pt idx="107">
                  <c:v>0.45969022975116758</c:v>
                </c:pt>
                <c:pt idx="108">
                  <c:v>0.37892504676171684</c:v>
                </c:pt>
                <c:pt idx="109">
                  <c:v>0.4934621511571135</c:v>
                </c:pt>
                <c:pt idx="110">
                  <c:v>0.30938796350031617</c:v>
                </c:pt>
                <c:pt idx="111">
                  <c:v>0.88317906623397313</c:v>
                </c:pt>
                <c:pt idx="112">
                  <c:v>1.1733747073386582</c:v>
                </c:pt>
                <c:pt idx="113">
                  <c:v>1.8322922184721482</c:v>
                </c:pt>
                <c:pt idx="114">
                  <c:v>1.4653174046446589</c:v>
                </c:pt>
                <c:pt idx="115">
                  <c:v>0.67884416810259918</c:v>
                </c:pt>
                <c:pt idx="116">
                  <c:v>0.30963994108104043</c:v>
                </c:pt>
                <c:pt idx="117">
                  <c:v>9.4107576940687387E-2</c:v>
                </c:pt>
                <c:pt idx="118">
                  <c:v>9.4617574230715817E-2</c:v>
                </c:pt>
                <c:pt idx="119">
                  <c:v>0.15321580764404796</c:v>
                </c:pt>
                <c:pt idx="120">
                  <c:v>0.86910402518918906</c:v>
                </c:pt>
                <c:pt idx="121">
                  <c:v>0.98729546507457222</c:v>
                </c:pt>
                <c:pt idx="122">
                  <c:v>4.1404603708564345</c:v>
                </c:pt>
                <c:pt idx="123">
                  <c:v>4.163941809541126</c:v>
                </c:pt>
                <c:pt idx="124">
                  <c:v>8.3851196473032026</c:v>
                </c:pt>
                <c:pt idx="125">
                  <c:v>7.3284890413709149</c:v>
                </c:pt>
                <c:pt idx="126">
                  <c:v>7.8376123827191968</c:v>
                </c:pt>
                <c:pt idx="127">
                  <c:v>7.8035895707079987</c:v>
                </c:pt>
                <c:pt idx="128">
                  <c:v>3.6910588766501746</c:v>
                </c:pt>
                <c:pt idx="129">
                  <c:v>1.4997431085227575</c:v>
                </c:pt>
                <c:pt idx="130">
                  <c:v>0.95593555136258601</c:v>
                </c:pt>
                <c:pt idx="131">
                  <c:v>0.54872660846267962</c:v>
                </c:pt>
                <c:pt idx="132">
                  <c:v>0.44565583332066167</c:v>
                </c:pt>
                <c:pt idx="133">
                  <c:v>0.3781260133150442</c:v>
                </c:pt>
                <c:pt idx="134">
                  <c:v>0.50621349703396423</c:v>
                </c:pt>
                <c:pt idx="135">
                  <c:v>0.87846050848690216</c:v>
                </c:pt>
                <c:pt idx="136">
                  <c:v>0.98503833989693979</c:v>
                </c:pt>
                <c:pt idx="137">
                  <c:v>2.9598735715081839</c:v>
                </c:pt>
                <c:pt idx="138">
                  <c:v>4.9149103461676988</c:v>
                </c:pt>
                <c:pt idx="139">
                  <c:v>4.9345992322014602</c:v>
                </c:pt>
                <c:pt idx="140">
                  <c:v>2.4897306516700723</c:v>
                </c:pt>
                <c:pt idx="141">
                  <c:v>0.53487334867546821</c:v>
                </c:pt>
                <c:pt idx="142">
                  <c:v>0.25376956911408399</c:v>
                </c:pt>
                <c:pt idx="143">
                  <c:v>0.46748904178441109</c:v>
                </c:pt>
                <c:pt idx="144">
                  <c:v>0.67761620126777056</c:v>
                </c:pt>
                <c:pt idx="145">
                  <c:v>0.68672750439215491</c:v>
                </c:pt>
                <c:pt idx="146">
                  <c:v>2.1906665858105296</c:v>
                </c:pt>
                <c:pt idx="147">
                  <c:v>3.3289517471107795</c:v>
                </c:pt>
                <c:pt idx="148">
                  <c:v>3.0932558873370262</c:v>
                </c:pt>
                <c:pt idx="149">
                  <c:v>3.3083966435320704</c:v>
                </c:pt>
                <c:pt idx="150">
                  <c:v>1.4194290101936744</c:v>
                </c:pt>
                <c:pt idx="151">
                  <c:v>0.73971371326798874</c:v>
                </c:pt>
                <c:pt idx="152">
                  <c:v>0.46873150302004873</c:v>
                </c:pt>
                <c:pt idx="153">
                  <c:v>0.17826408366906676</c:v>
                </c:pt>
                <c:pt idx="154">
                  <c:v>0.23690215388551294</c:v>
                </c:pt>
                <c:pt idx="155">
                  <c:v>0.31053763814223601</c:v>
                </c:pt>
                <c:pt idx="156">
                  <c:v>0.58079080518829396</c:v>
                </c:pt>
                <c:pt idx="157">
                  <c:v>1.9518647929822641</c:v>
                </c:pt>
                <c:pt idx="158">
                  <c:v>1.3140001171388405</c:v>
                </c:pt>
                <c:pt idx="159">
                  <c:v>3.8806319779602205</c:v>
                </c:pt>
                <c:pt idx="160">
                  <c:v>3.8651113013003089</c:v>
                </c:pt>
                <c:pt idx="161">
                  <c:v>5.581397966364479</c:v>
                </c:pt>
                <c:pt idx="162">
                  <c:v>17.381525717187333</c:v>
                </c:pt>
                <c:pt idx="163">
                  <c:v>7.4380934449690983</c:v>
                </c:pt>
                <c:pt idx="164">
                  <c:v>3.1529484897107025</c:v>
                </c:pt>
                <c:pt idx="165">
                  <c:v>1.2630265846727724</c:v>
                </c:pt>
                <c:pt idx="166">
                  <c:v>0.83800559831266952</c:v>
                </c:pt>
                <c:pt idx="167">
                  <c:v>0.70401422300421501</c:v>
                </c:pt>
                <c:pt idx="168">
                  <c:v>1.1993585719793518</c:v>
                </c:pt>
                <c:pt idx="169">
                  <c:v>1.0173914032453035</c:v>
                </c:pt>
                <c:pt idx="170">
                  <c:v>1.0864008715599245</c:v>
                </c:pt>
                <c:pt idx="171">
                  <c:v>10.658646697515415</c:v>
                </c:pt>
                <c:pt idx="172">
                  <c:v>20.591842993661654</c:v>
                </c:pt>
                <c:pt idx="173">
                  <c:v>9.0061428222606352</c:v>
                </c:pt>
                <c:pt idx="174">
                  <c:v>9.723663314814857</c:v>
                </c:pt>
                <c:pt idx="175">
                  <c:v>5.1005531659760308</c:v>
                </c:pt>
                <c:pt idx="176">
                  <c:v>3.3226443241724297</c:v>
                </c:pt>
                <c:pt idx="177">
                  <c:v>1.7452933324743114</c:v>
                </c:pt>
                <c:pt idx="178">
                  <c:v>1.0377764323092578</c:v>
                </c:pt>
                <c:pt idx="179">
                  <c:v>0.91936936996549434</c:v>
                </c:pt>
                <c:pt idx="180">
                  <c:v>0.56017773917035385</c:v>
                </c:pt>
                <c:pt idx="181">
                  <c:v>0.5555693287062381</c:v>
                </c:pt>
                <c:pt idx="182">
                  <c:v>0.72309282155125421</c:v>
                </c:pt>
                <c:pt idx="183">
                  <c:v>1.1077305645933015</c:v>
                </c:pt>
                <c:pt idx="184">
                  <c:v>8.4329498563183645</c:v>
                </c:pt>
                <c:pt idx="185">
                  <c:v>10.152395108125031</c:v>
                </c:pt>
                <c:pt idx="186">
                  <c:v>9.244727524252756</c:v>
                </c:pt>
                <c:pt idx="187">
                  <c:v>7.2204022942127928</c:v>
                </c:pt>
                <c:pt idx="188">
                  <c:v>2.0683448947337837</c:v>
                </c:pt>
                <c:pt idx="189">
                  <c:v>1.0022063929245206</c:v>
                </c:pt>
                <c:pt idx="190">
                  <c:v>0.66845113065461703</c:v>
                </c:pt>
                <c:pt idx="191">
                  <c:v>0.73449120546079882</c:v>
                </c:pt>
                <c:pt idx="192">
                  <c:v>1.1753483999575085</c:v>
                </c:pt>
                <c:pt idx="193">
                  <c:v>2.0362263771756051</c:v>
                </c:pt>
                <c:pt idx="194">
                  <c:v>11.789386088598253</c:v>
                </c:pt>
                <c:pt idx="195">
                  <c:v>3.6179467841108117</c:v>
                </c:pt>
                <c:pt idx="196">
                  <c:v>15.06370768847713</c:v>
                </c:pt>
                <c:pt idx="197">
                  <c:v>19.914248342915663</c:v>
                </c:pt>
                <c:pt idx="198">
                  <c:v>13.330550780943931</c:v>
                </c:pt>
                <c:pt idx="199">
                  <c:v>11.42056071042488</c:v>
                </c:pt>
                <c:pt idx="200">
                  <c:v>5.6027936316106945</c:v>
                </c:pt>
                <c:pt idx="201">
                  <c:v>2.4380351664300264</c:v>
                </c:pt>
                <c:pt idx="202">
                  <c:v>1.5664863319561562</c:v>
                </c:pt>
                <c:pt idx="203">
                  <c:v>1.3666193315420259</c:v>
                </c:pt>
                <c:pt idx="204">
                  <c:v>0.81913167673157439</c:v>
                </c:pt>
                <c:pt idx="205">
                  <c:v>0.76413644045185403</c:v>
                </c:pt>
                <c:pt idx="206">
                  <c:v>0.85898476799671264</c:v>
                </c:pt>
                <c:pt idx="207">
                  <c:v>1.0055874978302599</c:v>
                </c:pt>
                <c:pt idx="208">
                  <c:v>1.4066133737184807</c:v>
                </c:pt>
                <c:pt idx="209">
                  <c:v>4.0582073069848583</c:v>
                </c:pt>
                <c:pt idx="210">
                  <c:v>3.6832012221603314</c:v>
                </c:pt>
                <c:pt idx="211">
                  <c:v>1.1457571599921188</c:v>
                </c:pt>
                <c:pt idx="212">
                  <c:v>0.42905829409097151</c:v>
                </c:pt>
                <c:pt idx="213">
                  <c:v>0.21910535076251847</c:v>
                </c:pt>
                <c:pt idx="214">
                  <c:v>8.3108926151300722E-2</c:v>
                </c:pt>
                <c:pt idx="215">
                  <c:v>0.48598628522678489</c:v>
                </c:pt>
                <c:pt idx="216">
                  <c:v>1.429278229204157</c:v>
                </c:pt>
                <c:pt idx="217">
                  <c:v>0.64094867776648989</c:v>
                </c:pt>
                <c:pt idx="218">
                  <c:v>0.93669454617143133</c:v>
                </c:pt>
                <c:pt idx="219">
                  <c:v>12.304065223018149</c:v>
                </c:pt>
                <c:pt idx="220">
                  <c:v>16.673114807388622</c:v>
                </c:pt>
                <c:pt idx="221">
                  <c:v>16.450946407169244</c:v>
                </c:pt>
                <c:pt idx="222">
                  <c:v>7.5301102809163254</c:v>
                </c:pt>
                <c:pt idx="223">
                  <c:v>4.5299940078541852</c:v>
                </c:pt>
                <c:pt idx="224">
                  <c:v>2.4067493208463731</c:v>
                </c:pt>
                <c:pt idx="225">
                  <c:v>1.0739768803598935</c:v>
                </c:pt>
                <c:pt idx="226">
                  <c:v>0.73557316761563385</c:v>
                </c:pt>
                <c:pt idx="227">
                  <c:v>0.90643710048159676</c:v>
                </c:pt>
                <c:pt idx="228">
                  <c:v>0.84805505329405217</c:v>
                </c:pt>
                <c:pt idx="229">
                  <c:v>1.5577671294980311</c:v>
                </c:pt>
                <c:pt idx="230">
                  <c:v>6.389996922268975</c:v>
                </c:pt>
                <c:pt idx="231">
                  <c:v>9.2844120718935752</c:v>
                </c:pt>
                <c:pt idx="232">
                  <c:v>12.601602466460971</c:v>
                </c:pt>
                <c:pt idx="233">
                  <c:v>9.2771159613123153</c:v>
                </c:pt>
                <c:pt idx="234">
                  <c:v>6.8279092333251157</c:v>
                </c:pt>
                <c:pt idx="235">
                  <c:v>7.0497418712989059</c:v>
                </c:pt>
                <c:pt idx="236">
                  <c:v>2.6149745545650731</c:v>
                </c:pt>
                <c:pt idx="237">
                  <c:v>1.5177783144147767</c:v>
                </c:pt>
                <c:pt idx="238">
                  <c:v>0.97860333764866425</c:v>
                </c:pt>
                <c:pt idx="239">
                  <c:v>1.0660940404023691</c:v>
                </c:pt>
                <c:pt idx="240">
                  <c:v>1.0175199240294426</c:v>
                </c:pt>
                <c:pt idx="241">
                  <c:v>1.8206402380560125</c:v>
                </c:pt>
                <c:pt idx="242">
                  <c:v>8.592384590267228</c:v>
                </c:pt>
                <c:pt idx="243">
                  <c:v>16.066438991645349</c:v>
                </c:pt>
                <c:pt idx="244">
                  <c:v>14.306358766855258</c:v>
                </c:pt>
                <c:pt idx="245">
                  <c:v>6.0438714419897153</c:v>
                </c:pt>
                <c:pt idx="246">
                  <c:v>10.72494167828453</c:v>
                </c:pt>
                <c:pt idx="247">
                  <c:v>7.8938353317039613</c:v>
                </c:pt>
                <c:pt idx="248">
                  <c:v>5.0891348408822097</c:v>
                </c:pt>
                <c:pt idx="249">
                  <c:v>2.4075308944106268</c:v>
                </c:pt>
                <c:pt idx="250">
                  <c:v>1.4625144744884579</c:v>
                </c:pt>
                <c:pt idx="251">
                  <c:v>1.1581099844717926</c:v>
                </c:pt>
                <c:pt idx="252">
                  <c:v>0.96503463240976117</c:v>
                </c:pt>
                <c:pt idx="253">
                  <c:v>4.7350728400167972</c:v>
                </c:pt>
                <c:pt idx="254">
                  <c:v>7.3066400040030777</c:v>
                </c:pt>
                <c:pt idx="255">
                  <c:v>19.074664851196211</c:v>
                </c:pt>
                <c:pt idx="256">
                  <c:v>9.2950510901973544</c:v>
                </c:pt>
                <c:pt idx="257">
                  <c:v>16.962394423395509</c:v>
                </c:pt>
                <c:pt idx="258">
                  <c:v>6.5712309490412935</c:v>
                </c:pt>
                <c:pt idx="259">
                  <c:v>3.9654145233595273</c:v>
                </c:pt>
                <c:pt idx="260">
                  <c:v>2.5242698299742301</c:v>
                </c:pt>
                <c:pt idx="261">
                  <c:v>1.8029550733392767</c:v>
                </c:pt>
                <c:pt idx="262">
                  <c:v>1.2989346226702452</c:v>
                </c:pt>
                <c:pt idx="263">
                  <c:v>1.1674242926789589</c:v>
                </c:pt>
                <c:pt idx="264">
                  <c:v>0.73257904072229607</c:v>
                </c:pt>
                <c:pt idx="265">
                  <c:v>0.619812734713026</c:v>
                </c:pt>
                <c:pt idx="266">
                  <c:v>0.65575833613486267</c:v>
                </c:pt>
                <c:pt idx="267">
                  <c:v>1.2513159069852131</c:v>
                </c:pt>
                <c:pt idx="268">
                  <c:v>3.3141843717841253</c:v>
                </c:pt>
                <c:pt idx="269">
                  <c:v>5.411269400550804</c:v>
                </c:pt>
                <c:pt idx="270">
                  <c:v>3.817363672834297</c:v>
                </c:pt>
                <c:pt idx="271">
                  <c:v>5.0762020733356472</c:v>
                </c:pt>
                <c:pt idx="272">
                  <c:v>1.4926541635586368</c:v>
                </c:pt>
                <c:pt idx="273">
                  <c:v>0.60664907388633083</c:v>
                </c:pt>
                <c:pt idx="274">
                  <c:v>0.40003012426272022</c:v>
                </c:pt>
                <c:pt idx="275">
                  <c:v>0.5088293140874427</c:v>
                </c:pt>
                <c:pt idx="276">
                  <c:v>0.58053469241813449</c:v>
                </c:pt>
                <c:pt idx="277">
                  <c:v>3.4115782525569944</c:v>
                </c:pt>
                <c:pt idx="278">
                  <c:v>3.0537623525293247</c:v>
                </c:pt>
                <c:pt idx="279">
                  <c:v>2.5323309493272319</c:v>
                </c:pt>
                <c:pt idx="280">
                  <c:v>14.434298383016122</c:v>
                </c:pt>
                <c:pt idx="281">
                  <c:v>5.1855363039778553</c:v>
                </c:pt>
                <c:pt idx="282">
                  <c:v>6.6819545103460705</c:v>
                </c:pt>
                <c:pt idx="283">
                  <c:v>5.4117137617795947</c:v>
                </c:pt>
                <c:pt idx="284">
                  <c:v>2.4973637255204792</c:v>
                </c:pt>
                <c:pt idx="285">
                  <c:v>1.2704041627907259</c:v>
                </c:pt>
                <c:pt idx="286">
                  <c:v>0.81681196016810276</c:v>
                </c:pt>
                <c:pt idx="287">
                  <c:v>0.63430067738335794</c:v>
                </c:pt>
                <c:pt idx="288">
                  <c:v>1.5690088784109026</c:v>
                </c:pt>
                <c:pt idx="289">
                  <c:v>3.7783360509021868</c:v>
                </c:pt>
                <c:pt idx="290">
                  <c:v>14.309622153950279</c:v>
                </c:pt>
                <c:pt idx="291">
                  <c:v>8.0593978758811282</c:v>
                </c:pt>
                <c:pt idx="292">
                  <c:v>3.1541486717776195</c:v>
                </c:pt>
                <c:pt idx="293">
                  <c:v>6.749627688863189</c:v>
                </c:pt>
                <c:pt idx="294">
                  <c:v>7.0006881399173793</c:v>
                </c:pt>
                <c:pt idx="295">
                  <c:v>4.6868364486535086</c:v>
                </c:pt>
                <c:pt idx="296">
                  <c:v>2.1113105683594782</c:v>
                </c:pt>
                <c:pt idx="297">
                  <c:v>1.0295393534128223</c:v>
                </c:pt>
                <c:pt idx="298">
                  <c:v>0.76030724498480851</c:v>
                </c:pt>
                <c:pt idx="299">
                  <c:v>0.82326580583154652</c:v>
                </c:pt>
                <c:pt idx="300">
                  <c:v>0.69014703531331445</c:v>
                </c:pt>
                <c:pt idx="301">
                  <c:v>1.9699983733499655</c:v>
                </c:pt>
                <c:pt idx="302">
                  <c:v>1.9376156259494968</c:v>
                </c:pt>
                <c:pt idx="303">
                  <c:v>1.1494391123939192</c:v>
                </c:pt>
                <c:pt idx="304">
                  <c:v>3.9430956479077839</c:v>
                </c:pt>
                <c:pt idx="305">
                  <c:v>5.7774681397438687</c:v>
                </c:pt>
                <c:pt idx="306">
                  <c:v>3.5698328061658362</c:v>
                </c:pt>
                <c:pt idx="307">
                  <c:v>1.9297929251176207</c:v>
                </c:pt>
                <c:pt idx="308">
                  <c:v>0.87371107628640488</c:v>
                </c:pt>
                <c:pt idx="309">
                  <c:v>0.31908543620752639</c:v>
                </c:pt>
                <c:pt idx="310">
                  <c:v>0.36262354659482909</c:v>
                </c:pt>
                <c:pt idx="311">
                  <c:v>0.40264716456432836</c:v>
                </c:pt>
                <c:pt idx="312">
                  <c:v>1.7724358385132801</c:v>
                </c:pt>
                <c:pt idx="313">
                  <c:v>1.0757503668649264</c:v>
                </c:pt>
                <c:pt idx="314">
                  <c:v>0.66701341410453674</c:v>
                </c:pt>
                <c:pt idx="315">
                  <c:v>4.1896253110192117</c:v>
                </c:pt>
                <c:pt idx="316">
                  <c:v>1.8980195486684952</c:v>
                </c:pt>
                <c:pt idx="317">
                  <c:v>3.7600132187991786</c:v>
                </c:pt>
                <c:pt idx="318">
                  <c:v>12.085740016258578</c:v>
                </c:pt>
                <c:pt idx="319">
                  <c:v>8.7232897264634914</c:v>
                </c:pt>
                <c:pt idx="320">
                  <c:v>3.7326489175579809</c:v>
                </c:pt>
                <c:pt idx="321">
                  <c:v>1.2408692046711565</c:v>
                </c:pt>
                <c:pt idx="322">
                  <c:v>0.70470780203219618</c:v>
                </c:pt>
                <c:pt idx="323">
                  <c:v>0.72572618941745759</c:v>
                </c:pt>
                <c:pt idx="324">
                  <c:v>0.66910065803179886</c:v>
                </c:pt>
                <c:pt idx="325">
                  <c:v>1.0207772730321516</c:v>
                </c:pt>
                <c:pt idx="326">
                  <c:v>1.2317512281547183</c:v>
                </c:pt>
                <c:pt idx="327">
                  <c:v>1.1008016933797515</c:v>
                </c:pt>
                <c:pt idx="328">
                  <c:v>2.104052556997738</c:v>
                </c:pt>
                <c:pt idx="329">
                  <c:v>8.6572545774655367</c:v>
                </c:pt>
                <c:pt idx="330">
                  <c:v>9.2956111221309534</c:v>
                </c:pt>
                <c:pt idx="331">
                  <c:v>5.1118902339367054</c:v>
                </c:pt>
                <c:pt idx="332">
                  <c:v>1.5158205014927724</c:v>
                </c:pt>
                <c:pt idx="333">
                  <c:v>0.5348772079611912</c:v>
                </c:pt>
                <c:pt idx="334">
                  <c:v>0.53741311059354757</c:v>
                </c:pt>
                <c:pt idx="335">
                  <c:v>0.58719872809757589</c:v>
                </c:pt>
                <c:pt idx="336">
                  <c:v>0.62772563273144633</c:v>
                </c:pt>
                <c:pt idx="337">
                  <c:v>0.951748011068689</c:v>
                </c:pt>
                <c:pt idx="338">
                  <c:v>0.78771210140179471</c:v>
                </c:pt>
                <c:pt idx="339">
                  <c:v>7.6011979514993762</c:v>
                </c:pt>
                <c:pt idx="340">
                  <c:v>8.8183428209793995</c:v>
                </c:pt>
                <c:pt idx="341">
                  <c:v>8.3631431576006179</c:v>
                </c:pt>
                <c:pt idx="342">
                  <c:v>10.42138316093876</c:v>
                </c:pt>
                <c:pt idx="343">
                  <c:v>6.2271774215687401</c:v>
                </c:pt>
                <c:pt idx="344">
                  <c:v>2.8717959588625774</c:v>
                </c:pt>
                <c:pt idx="345">
                  <c:v>1.3804220796434166</c:v>
                </c:pt>
                <c:pt idx="346">
                  <c:v>0.88092672292463448</c:v>
                </c:pt>
                <c:pt idx="347">
                  <c:v>0.76088203788661701</c:v>
                </c:pt>
                <c:pt idx="348">
                  <c:v>2.0973482589736321</c:v>
                </c:pt>
                <c:pt idx="349">
                  <c:v>27.356357081166269</c:v>
                </c:pt>
                <c:pt idx="350">
                  <c:v>26.591814719237401</c:v>
                </c:pt>
                <c:pt idx="351">
                  <c:v>10.789532458844953</c:v>
                </c:pt>
                <c:pt idx="352">
                  <c:v>6.4284945661481316</c:v>
                </c:pt>
                <c:pt idx="353">
                  <c:v>4.5481882406262883</c:v>
                </c:pt>
                <c:pt idx="354">
                  <c:v>3.8268971553723361</c:v>
                </c:pt>
                <c:pt idx="355">
                  <c:v>4.3175320524956646</c:v>
                </c:pt>
                <c:pt idx="356">
                  <c:v>2.4214286813920864</c:v>
                </c:pt>
                <c:pt idx="357">
                  <c:v>1.433739870189612</c:v>
                </c:pt>
                <c:pt idx="358">
                  <c:v>1.1548833153053835</c:v>
                </c:pt>
                <c:pt idx="359">
                  <c:v>0.92831247601795042</c:v>
                </c:pt>
                <c:pt idx="360">
                  <c:v>1.7727465220710013</c:v>
                </c:pt>
                <c:pt idx="361">
                  <c:v>3.3062851298972031</c:v>
                </c:pt>
                <c:pt idx="362">
                  <c:v>8.3319600315761715</c:v>
                </c:pt>
                <c:pt idx="363">
                  <c:v>15.161713363492757</c:v>
                </c:pt>
                <c:pt idx="364">
                  <c:v>15.406366485018694</c:v>
                </c:pt>
                <c:pt idx="365">
                  <c:v>12.206967554617641</c:v>
                </c:pt>
                <c:pt idx="366">
                  <c:v>15.978337916212247</c:v>
                </c:pt>
                <c:pt idx="367">
                  <c:v>13.807316078197729</c:v>
                </c:pt>
                <c:pt idx="368">
                  <c:v>6.2259338660078356</c:v>
                </c:pt>
                <c:pt idx="369">
                  <c:v>3.3471209434135432</c:v>
                </c:pt>
                <c:pt idx="370">
                  <c:v>2.1445149376455532</c:v>
                </c:pt>
                <c:pt idx="371">
                  <c:v>1.6181778313628712</c:v>
                </c:pt>
                <c:pt idx="372">
                  <c:v>1.0302089820998712</c:v>
                </c:pt>
                <c:pt idx="373">
                  <c:v>0.94780343072663609</c:v>
                </c:pt>
                <c:pt idx="374">
                  <c:v>2.5181351261271856</c:v>
                </c:pt>
                <c:pt idx="375">
                  <c:v>11.760761493605568</c:v>
                </c:pt>
                <c:pt idx="376">
                  <c:v>4.0927907246034927</c:v>
                </c:pt>
                <c:pt idx="377">
                  <c:v>5.4529748432503737</c:v>
                </c:pt>
                <c:pt idx="378">
                  <c:v>9.0774064485946226</c:v>
                </c:pt>
                <c:pt idx="379">
                  <c:v>6.313653503074363</c:v>
                </c:pt>
                <c:pt idx="380">
                  <c:v>4.3526989212939284</c:v>
                </c:pt>
                <c:pt idx="381">
                  <c:v>1.9507380960760941</c:v>
                </c:pt>
                <c:pt idx="382">
                  <c:v>0.94662506429325077</c:v>
                </c:pt>
                <c:pt idx="383">
                  <c:v>1.009167340806826</c:v>
                </c:pt>
                <c:pt idx="384">
                  <c:v>0.77765279620630234</c:v>
                </c:pt>
                <c:pt idx="385">
                  <c:v>1.4732630040641648</c:v>
                </c:pt>
                <c:pt idx="386">
                  <c:v>1.5036505376652145</c:v>
                </c:pt>
                <c:pt idx="387">
                  <c:v>2.9836859150785768</c:v>
                </c:pt>
                <c:pt idx="388">
                  <c:v>5.2494503023274808</c:v>
                </c:pt>
                <c:pt idx="389">
                  <c:v>9.9902003039122942</c:v>
                </c:pt>
                <c:pt idx="390">
                  <c:v>7.5437305192785544</c:v>
                </c:pt>
                <c:pt idx="391">
                  <c:v>2.9359233286212536</c:v>
                </c:pt>
                <c:pt idx="392">
                  <c:v>1.0842543601349703</c:v>
                </c:pt>
                <c:pt idx="393">
                  <c:v>0.6167083975747758</c:v>
                </c:pt>
                <c:pt idx="394">
                  <c:v>0.54292206707842894</c:v>
                </c:pt>
                <c:pt idx="395">
                  <c:v>0.67078846529054914</c:v>
                </c:pt>
                <c:pt idx="396">
                  <c:v>0.54077348731278352</c:v>
                </c:pt>
                <c:pt idx="397">
                  <c:v>0.79406719847292162</c:v>
                </c:pt>
                <c:pt idx="398">
                  <c:v>2.5147630721400809</c:v>
                </c:pt>
                <c:pt idx="399">
                  <c:v>3.1257685609252799</c:v>
                </c:pt>
                <c:pt idx="400">
                  <c:v>2.4240033891207533</c:v>
                </c:pt>
                <c:pt idx="401">
                  <c:v>3.6387990028214556</c:v>
                </c:pt>
                <c:pt idx="402">
                  <c:v>4.3379259401194581</c:v>
                </c:pt>
                <c:pt idx="403">
                  <c:v>5.3294402481380274</c:v>
                </c:pt>
                <c:pt idx="404">
                  <c:v>1.7343310974454802</c:v>
                </c:pt>
                <c:pt idx="405">
                  <c:v>0.53684172939464503</c:v>
                </c:pt>
                <c:pt idx="406">
                  <c:v>0.38348795744750674</c:v>
                </c:pt>
                <c:pt idx="407">
                  <c:v>0.72609177698747729</c:v>
                </c:pt>
                <c:pt idx="408">
                  <c:v>0.77191529437150708</c:v>
                </c:pt>
                <c:pt idx="409">
                  <c:v>1.3770176593363694</c:v>
                </c:pt>
                <c:pt idx="410">
                  <c:v>34.736719361039569</c:v>
                </c:pt>
                <c:pt idx="411">
                  <c:v>22.671481065461997</c:v>
                </c:pt>
                <c:pt idx="412">
                  <c:v>6.0503840070635206</c:v>
                </c:pt>
                <c:pt idx="413">
                  <c:v>4.6212002504803991</c:v>
                </c:pt>
                <c:pt idx="414">
                  <c:v>5.6935999452339701</c:v>
                </c:pt>
                <c:pt idx="415">
                  <c:v>6.6949421663172615</c:v>
                </c:pt>
                <c:pt idx="416">
                  <c:v>4.1413991256416836</c:v>
                </c:pt>
                <c:pt idx="417">
                  <c:v>2.3635004952717793</c:v>
                </c:pt>
                <c:pt idx="418">
                  <c:v>1.6628103347212857</c:v>
                </c:pt>
                <c:pt idx="419">
                  <c:v>1.4104277207770508</c:v>
                </c:pt>
                <c:pt idx="420">
                  <c:v>1.2974067298140946</c:v>
                </c:pt>
                <c:pt idx="421">
                  <c:v>0.85356594731470414</c:v>
                </c:pt>
                <c:pt idx="422">
                  <c:v>1.1459299837624792</c:v>
                </c:pt>
                <c:pt idx="423">
                  <c:v>1.3727532382804117</c:v>
                </c:pt>
                <c:pt idx="424">
                  <c:v>7.1233539396548204</c:v>
                </c:pt>
                <c:pt idx="425">
                  <c:v>10.371615249068714</c:v>
                </c:pt>
                <c:pt idx="426">
                  <c:v>5.4160544352304889</c:v>
                </c:pt>
                <c:pt idx="427">
                  <c:v>6.0949858139861242</c:v>
                </c:pt>
                <c:pt idx="428">
                  <c:v>2.456486344756712</c:v>
                </c:pt>
                <c:pt idx="429">
                  <c:v>0.93956155942439068</c:v>
                </c:pt>
                <c:pt idx="430">
                  <c:v>0.81055581131688115</c:v>
                </c:pt>
                <c:pt idx="431">
                  <c:v>0.48727266866368524</c:v>
                </c:pt>
                <c:pt idx="432">
                  <c:v>1.2513253156729747</c:v>
                </c:pt>
                <c:pt idx="433">
                  <c:v>1.3746243288439814</c:v>
                </c:pt>
                <c:pt idx="434">
                  <c:v>2.8179276987805015</c:v>
                </c:pt>
                <c:pt idx="435">
                  <c:v>4.2228792964163455</c:v>
                </c:pt>
                <c:pt idx="436">
                  <c:v>16.154214436339817</c:v>
                </c:pt>
                <c:pt idx="437">
                  <c:v>15.167718322930167</c:v>
                </c:pt>
                <c:pt idx="438">
                  <c:v>16.843486690337798</c:v>
                </c:pt>
                <c:pt idx="439">
                  <c:v>12.462956522313554</c:v>
                </c:pt>
                <c:pt idx="440">
                  <c:v>4.9635990694765297</c:v>
                </c:pt>
                <c:pt idx="441">
                  <c:v>2.141939010642659</c:v>
                </c:pt>
                <c:pt idx="442">
                  <c:v>1.5415980863497936</c:v>
                </c:pt>
                <c:pt idx="443">
                  <c:v>1.3535843576379136</c:v>
                </c:pt>
                <c:pt idx="444">
                  <c:v>0.5299534060644514</c:v>
                </c:pt>
                <c:pt idx="445">
                  <c:v>0.54283669535850232</c:v>
                </c:pt>
                <c:pt idx="446">
                  <c:v>0.49304565902830011</c:v>
                </c:pt>
                <c:pt idx="447">
                  <c:v>3.157126641510775</c:v>
                </c:pt>
                <c:pt idx="448">
                  <c:v>4.4280547219698434</c:v>
                </c:pt>
                <c:pt idx="449">
                  <c:v>3.388150195130148</c:v>
                </c:pt>
                <c:pt idx="450">
                  <c:v>3.1796670966957254</c:v>
                </c:pt>
                <c:pt idx="451">
                  <c:v>1.4258808681523636</c:v>
                </c:pt>
                <c:pt idx="452">
                  <c:v>0.67814279459055271</c:v>
                </c:pt>
                <c:pt idx="453">
                  <c:v>0.26606102819863509</c:v>
                </c:pt>
                <c:pt idx="454">
                  <c:v>0.11031798730187603</c:v>
                </c:pt>
                <c:pt idx="455">
                  <c:v>0.63316283900797288</c:v>
                </c:pt>
                <c:pt idx="456">
                  <c:v>0.57290962156508163</c:v>
                </c:pt>
                <c:pt idx="457">
                  <c:v>0.36922610302616987</c:v>
                </c:pt>
                <c:pt idx="458">
                  <c:v>0.54953198030065697</c:v>
                </c:pt>
                <c:pt idx="459">
                  <c:v>1.4121067814572394</c:v>
                </c:pt>
                <c:pt idx="460">
                  <c:v>8.2841026595980374</c:v>
                </c:pt>
                <c:pt idx="461">
                  <c:v>8.6092575999268863</c:v>
                </c:pt>
                <c:pt idx="462">
                  <c:v>4.1870067347287083</c:v>
                </c:pt>
                <c:pt idx="463">
                  <c:v>2.1920951476912514</c:v>
                </c:pt>
                <c:pt idx="464">
                  <c:v>1.2690284189794347</c:v>
                </c:pt>
                <c:pt idx="465">
                  <c:v>0.57456137451749356</c:v>
                </c:pt>
                <c:pt idx="466">
                  <c:v>0.30211278485900195</c:v>
                </c:pt>
                <c:pt idx="467">
                  <c:v>0.24941688447666266</c:v>
                </c:pt>
                <c:pt idx="468">
                  <c:v>0.33785679768134297</c:v>
                </c:pt>
                <c:pt idx="469">
                  <c:v>1.0266365818080558</c:v>
                </c:pt>
                <c:pt idx="470">
                  <c:v>0.74266953514917966</c:v>
                </c:pt>
                <c:pt idx="471">
                  <c:v>0.62657892774308177</c:v>
                </c:pt>
                <c:pt idx="472">
                  <c:v>2.4724154777418241</c:v>
                </c:pt>
                <c:pt idx="473">
                  <c:v>2.9678841507443519</c:v>
                </c:pt>
                <c:pt idx="474">
                  <c:v>3.2019983027115266</c:v>
                </c:pt>
                <c:pt idx="475">
                  <c:v>2.0871235289254617</c:v>
                </c:pt>
                <c:pt idx="476">
                  <c:v>1.0213396569848232</c:v>
                </c:pt>
                <c:pt idx="477">
                  <c:v>0.2307436354108674</c:v>
                </c:pt>
                <c:pt idx="478">
                  <c:v>0</c:v>
                </c:pt>
                <c:pt idx="479">
                  <c:v>0.23290173038033402</c:v>
                </c:pt>
                <c:pt idx="480">
                  <c:v>0.5446895590743529</c:v>
                </c:pt>
                <c:pt idx="481">
                  <c:v>0.48411144687100383</c:v>
                </c:pt>
                <c:pt idx="482">
                  <c:v>1.3614278447946746</c:v>
                </c:pt>
                <c:pt idx="483">
                  <c:v>1.1045499323740451</c:v>
                </c:pt>
                <c:pt idx="484">
                  <c:v>10.405231200138399</c:v>
                </c:pt>
                <c:pt idx="485">
                  <c:v>5.8704273581961939</c:v>
                </c:pt>
                <c:pt idx="486">
                  <c:v>9.1781270581506753</c:v>
                </c:pt>
                <c:pt idx="487">
                  <c:v>3.8381372946105294</c:v>
                </c:pt>
                <c:pt idx="488">
                  <c:v>2.4606592080706946</c:v>
                </c:pt>
                <c:pt idx="489">
                  <c:v>1.2331432690472184</c:v>
                </c:pt>
                <c:pt idx="490">
                  <c:v>0.24943003714610512</c:v>
                </c:pt>
                <c:pt idx="491">
                  <c:v>0.18140366337898683</c:v>
                </c:pt>
                <c:pt idx="492">
                  <c:v>9.7215618489062638</c:v>
                </c:pt>
                <c:pt idx="493">
                  <c:v>1.218704013063574</c:v>
                </c:pt>
                <c:pt idx="494">
                  <c:v>4.853277435468609</c:v>
                </c:pt>
                <c:pt idx="495">
                  <c:v>7.0572819777948794</c:v>
                </c:pt>
                <c:pt idx="496">
                  <c:v>17.671593621032358</c:v>
                </c:pt>
                <c:pt idx="497">
                  <c:v>4.8959312140620668</c:v>
                </c:pt>
                <c:pt idx="498">
                  <c:v>10.130769214726612</c:v>
                </c:pt>
                <c:pt idx="499">
                  <c:v>6.8740416805793316</c:v>
                </c:pt>
                <c:pt idx="500">
                  <c:v>2.9165568162791331</c:v>
                </c:pt>
                <c:pt idx="501">
                  <c:v>1.306241398849096</c:v>
                </c:pt>
                <c:pt idx="502">
                  <c:v>1.0045083851952228</c:v>
                </c:pt>
                <c:pt idx="503">
                  <c:v>1.0962822826515435</c:v>
                </c:pt>
                <c:pt idx="504">
                  <c:v>1.1453654771316979</c:v>
                </c:pt>
                <c:pt idx="505">
                  <c:v>4.6271203167412969</c:v>
                </c:pt>
                <c:pt idx="506">
                  <c:v>1.9809239272167503</c:v>
                </c:pt>
                <c:pt idx="507">
                  <c:v>3.7338101339015344</c:v>
                </c:pt>
                <c:pt idx="508">
                  <c:v>2.5150326537093957</c:v>
                </c:pt>
                <c:pt idx="509">
                  <c:v>2.3050030377027397</c:v>
                </c:pt>
                <c:pt idx="510">
                  <c:v>4.5273405045294162</c:v>
                </c:pt>
                <c:pt idx="511">
                  <c:v>3.6674697092045392</c:v>
                </c:pt>
                <c:pt idx="512">
                  <c:v>1.5404078389210945</c:v>
                </c:pt>
                <c:pt idx="513">
                  <c:v>0.65211460023111556</c:v>
                </c:pt>
                <c:pt idx="514">
                  <c:v>0.74621185420101455</c:v>
                </c:pt>
                <c:pt idx="515">
                  <c:v>0.11013524234606109</c:v>
                </c:pt>
                <c:pt idx="516">
                  <c:v>0.62500016679985992</c:v>
                </c:pt>
                <c:pt idx="517">
                  <c:v>2.6150363510357773</c:v>
                </c:pt>
                <c:pt idx="518">
                  <c:v>41.680547328390674</c:v>
                </c:pt>
                <c:pt idx="519">
                  <c:v>16.415320579921087</c:v>
                </c:pt>
                <c:pt idx="520">
                  <c:v>4.2490593587122802</c:v>
                </c:pt>
                <c:pt idx="521">
                  <c:v>3.5918795501282119</c:v>
                </c:pt>
                <c:pt idx="522">
                  <c:v>6.8230605365884855</c:v>
                </c:pt>
                <c:pt idx="523">
                  <c:v>4.5832177639800875</c:v>
                </c:pt>
                <c:pt idx="524">
                  <c:v>3.044631890477504</c:v>
                </c:pt>
                <c:pt idx="525">
                  <c:v>1.8849048575533942</c:v>
                </c:pt>
                <c:pt idx="526">
                  <c:v>2.2502438771849853</c:v>
                </c:pt>
                <c:pt idx="527">
                  <c:v>0.99246459743652338</c:v>
                </c:pt>
                <c:pt idx="528">
                  <c:v>0.89447198120800897</c:v>
                </c:pt>
                <c:pt idx="529">
                  <c:v>1.6189754575797091</c:v>
                </c:pt>
                <c:pt idx="530">
                  <c:v>1.7807137614844151</c:v>
                </c:pt>
                <c:pt idx="531">
                  <c:v>2.7576666208806682</c:v>
                </c:pt>
                <c:pt idx="532">
                  <c:v>2.5690983641686467</c:v>
                </c:pt>
                <c:pt idx="533">
                  <c:v>4.5066209101723995</c:v>
                </c:pt>
                <c:pt idx="534">
                  <c:v>4.8938070048744766</c:v>
                </c:pt>
                <c:pt idx="535">
                  <c:v>2.0657900012840749</c:v>
                </c:pt>
                <c:pt idx="536">
                  <c:v>1.1265271041437721</c:v>
                </c:pt>
                <c:pt idx="537">
                  <c:v>0.1767890397066445</c:v>
                </c:pt>
                <c:pt idx="538">
                  <c:v>0</c:v>
                </c:pt>
                <c:pt idx="539">
                  <c:v>0</c:v>
                </c:pt>
                <c:pt idx="540">
                  <c:v>0.41780419137341251</c:v>
                </c:pt>
                <c:pt idx="541">
                  <c:v>3.0248928789519804</c:v>
                </c:pt>
                <c:pt idx="542">
                  <c:v>7.212613593499924</c:v>
                </c:pt>
                <c:pt idx="543">
                  <c:v>11.587172333744581</c:v>
                </c:pt>
                <c:pt idx="544">
                  <c:v>7.3751890759542995</c:v>
                </c:pt>
                <c:pt idx="545">
                  <c:v>13.646502039989805</c:v>
                </c:pt>
                <c:pt idx="546">
                  <c:v>9.3025432747306951</c:v>
                </c:pt>
                <c:pt idx="547">
                  <c:v>12.446193654036122</c:v>
                </c:pt>
                <c:pt idx="548">
                  <c:v>6.7388653597362236</c:v>
                </c:pt>
                <c:pt idx="549">
                  <c:v>3.2558713565924791</c:v>
                </c:pt>
                <c:pt idx="550">
                  <c:v>1.6251762691557019</c:v>
                </c:pt>
                <c:pt idx="551">
                  <c:v>1.0084328434685403</c:v>
                </c:pt>
                <c:pt idx="552">
                  <c:v>0.77462094590399189</c:v>
                </c:pt>
                <c:pt idx="553">
                  <c:v>1.1597166392446114</c:v>
                </c:pt>
                <c:pt idx="554">
                  <c:v>1.8962748067603703</c:v>
                </c:pt>
                <c:pt idx="555">
                  <c:v>3.4230989410911037</c:v>
                </c:pt>
                <c:pt idx="556">
                  <c:v>10.022065643173022</c:v>
                </c:pt>
                <c:pt idx="557">
                  <c:v>4.5756260087024856</c:v>
                </c:pt>
                <c:pt idx="558">
                  <c:v>2.9677647763133486</c:v>
                </c:pt>
                <c:pt idx="559">
                  <c:v>1.9690662807310559</c:v>
                </c:pt>
                <c:pt idx="560">
                  <c:v>1.0183671063979709</c:v>
                </c:pt>
                <c:pt idx="561">
                  <c:v>0.18917945467805808</c:v>
                </c:pt>
                <c:pt idx="562">
                  <c:v>0.77999015991267839</c:v>
                </c:pt>
                <c:pt idx="563">
                  <c:v>0.2050412435519533</c:v>
                </c:pt>
                <c:pt idx="564">
                  <c:v>0.8153565157395809</c:v>
                </c:pt>
                <c:pt idx="565">
                  <c:v>3.6815255797003519</c:v>
                </c:pt>
                <c:pt idx="566">
                  <c:v>3.3227411082081177</c:v>
                </c:pt>
                <c:pt idx="567">
                  <c:v>30.134003367092632</c:v>
                </c:pt>
                <c:pt idx="568">
                  <c:v>12.041693967554345</c:v>
                </c:pt>
                <c:pt idx="569">
                  <c:v>7.867808327147209</c:v>
                </c:pt>
                <c:pt idx="570">
                  <c:v>10.897194698746901</c:v>
                </c:pt>
                <c:pt idx="571">
                  <c:v>9.5730298559232807</c:v>
                </c:pt>
                <c:pt idx="572">
                  <c:v>4.4613357999278804</c:v>
                </c:pt>
                <c:pt idx="573">
                  <c:v>2.2733883747425239</c:v>
                </c:pt>
                <c:pt idx="574">
                  <c:v>1.3318972619879901</c:v>
                </c:pt>
                <c:pt idx="575">
                  <c:v>1.5012858468105037</c:v>
                </c:pt>
                <c:pt idx="576">
                  <c:v>1.3934951468376544</c:v>
                </c:pt>
                <c:pt idx="577">
                  <c:v>1.6112988332086473</c:v>
                </c:pt>
                <c:pt idx="578">
                  <c:v>8.6487299899288086</c:v>
                </c:pt>
                <c:pt idx="579">
                  <c:v>31.041916862836828</c:v>
                </c:pt>
                <c:pt idx="580">
                  <c:v>4.8614157369959017</c:v>
                </c:pt>
                <c:pt idx="581">
                  <c:v>3.6345279804574631</c:v>
                </c:pt>
                <c:pt idx="582">
                  <c:v>1.7800829274599721</c:v>
                </c:pt>
                <c:pt idx="583">
                  <c:v>2.62520025270058</c:v>
                </c:pt>
                <c:pt idx="584">
                  <c:v>2.4012405189837622</c:v>
                </c:pt>
                <c:pt idx="585">
                  <c:v>1.3307438724489913</c:v>
                </c:pt>
                <c:pt idx="586">
                  <c:v>0.634538654990628</c:v>
                </c:pt>
                <c:pt idx="587">
                  <c:v>0.43284735421621434</c:v>
                </c:pt>
                <c:pt idx="588">
                  <c:v>0.54279988652421052</c:v>
                </c:pt>
                <c:pt idx="589">
                  <c:v>5.1295389019317792</c:v>
                </c:pt>
                <c:pt idx="590">
                  <c:v>8.968714227305</c:v>
                </c:pt>
                <c:pt idx="591">
                  <c:v>7.9493732553487124</c:v>
                </c:pt>
                <c:pt idx="592">
                  <c:v>5.6763634950060116</c:v>
                </c:pt>
                <c:pt idx="593">
                  <c:v>8.296948306509357</c:v>
                </c:pt>
                <c:pt idx="594">
                  <c:v>6.591224229542199</c:v>
                </c:pt>
                <c:pt idx="595">
                  <c:v>5.8494861388212556</c:v>
                </c:pt>
                <c:pt idx="596">
                  <c:v>3.7236713905816217</c:v>
                </c:pt>
                <c:pt idx="597">
                  <c:v>1.697742630454492</c:v>
                </c:pt>
                <c:pt idx="598">
                  <c:v>1.2207164296258881</c:v>
                </c:pt>
                <c:pt idx="599">
                  <c:v>0.65060809534800512</c:v>
                </c:pt>
                <c:pt idx="600">
                  <c:v>0.68448839295658415</c:v>
                </c:pt>
                <c:pt idx="601">
                  <c:v>1.438606125804442</c:v>
                </c:pt>
                <c:pt idx="602">
                  <c:v>3.1241290615377295</c:v>
                </c:pt>
                <c:pt idx="603">
                  <c:v>2.6943369790003153</c:v>
                </c:pt>
                <c:pt idx="604">
                  <c:v>4.7989289499200902</c:v>
                </c:pt>
                <c:pt idx="605">
                  <c:v>9.4846432944155534</c:v>
                </c:pt>
                <c:pt idx="606">
                  <c:v>4.4969823471152068</c:v>
                </c:pt>
                <c:pt idx="607">
                  <c:v>3.0033128584385942</c:v>
                </c:pt>
                <c:pt idx="608">
                  <c:v>1.6104700857077034</c:v>
                </c:pt>
                <c:pt idx="609">
                  <c:v>0.66733768232780832</c:v>
                </c:pt>
                <c:pt idx="610">
                  <c:v>0.28439792362312488</c:v>
                </c:pt>
                <c:pt idx="611">
                  <c:v>0.43794021472169931</c:v>
                </c:pt>
                <c:pt idx="612">
                  <c:v>1.244096512471591</c:v>
                </c:pt>
                <c:pt idx="613">
                  <c:v>2.6792937227695779</c:v>
                </c:pt>
                <c:pt idx="614">
                  <c:v>5.7889705353215817</c:v>
                </c:pt>
                <c:pt idx="615">
                  <c:v>16.010504654173225</c:v>
                </c:pt>
                <c:pt idx="616">
                  <c:v>8.80204814191681</c:v>
                </c:pt>
                <c:pt idx="617">
                  <c:v>6.5080097878906003</c:v>
                </c:pt>
                <c:pt idx="618">
                  <c:v>5.8494295278072457</c:v>
                </c:pt>
                <c:pt idx="619">
                  <c:v>5.4907948686463328</c:v>
                </c:pt>
                <c:pt idx="620">
                  <c:v>2.275040070993434</c:v>
                </c:pt>
                <c:pt idx="621">
                  <c:v>0.73251626211279586</c:v>
                </c:pt>
                <c:pt idx="622">
                  <c:v>0.75082584100338323</c:v>
                </c:pt>
                <c:pt idx="623">
                  <c:v>0.94036138807425118</c:v>
                </c:pt>
                <c:pt idx="624">
                  <c:v>1.6996944898160011</c:v>
                </c:pt>
                <c:pt idx="625">
                  <c:v>11.827198892390843</c:v>
                </c:pt>
                <c:pt idx="626">
                  <c:v>9.6868634003187601</c:v>
                </c:pt>
                <c:pt idx="627">
                  <c:v>21.967165066724913</c:v>
                </c:pt>
                <c:pt idx="628">
                  <c:v>3.9886513614424786</c:v>
                </c:pt>
                <c:pt idx="629">
                  <c:v>11.345735273413503</c:v>
                </c:pt>
                <c:pt idx="630">
                  <c:v>9.1054491021880608</c:v>
                </c:pt>
                <c:pt idx="631">
                  <c:v>4.7493595011158476</c:v>
                </c:pt>
                <c:pt idx="632">
                  <c:v>4.3751681592703022</c:v>
                </c:pt>
                <c:pt idx="633">
                  <c:v>2.6120737494822635</c:v>
                </c:pt>
                <c:pt idx="634">
                  <c:v>1.6269360472244614</c:v>
                </c:pt>
                <c:pt idx="635">
                  <c:v>1.2086856722633001</c:v>
                </c:pt>
                <c:pt idx="636">
                  <c:v>1.2405404396019397</c:v>
                </c:pt>
                <c:pt idx="637">
                  <c:v>0.96908794373158913</c:v>
                </c:pt>
                <c:pt idx="638">
                  <c:v>1.1647258335639386</c:v>
                </c:pt>
                <c:pt idx="639">
                  <c:v>2.4259956991916098</c:v>
                </c:pt>
                <c:pt idx="640">
                  <c:v>6.5422811430505519</c:v>
                </c:pt>
                <c:pt idx="641">
                  <c:v>11.80520243039347</c:v>
                </c:pt>
                <c:pt idx="642">
                  <c:v>6.1770229384377267</c:v>
                </c:pt>
                <c:pt idx="643">
                  <c:v>10.795653914160578</c:v>
                </c:pt>
                <c:pt idx="644">
                  <c:v>4.3187647379216259</c:v>
                </c:pt>
                <c:pt idx="645">
                  <c:v>1.4207209681397828</c:v>
                </c:pt>
                <c:pt idx="646">
                  <c:v>1.0112888765514398</c:v>
                </c:pt>
                <c:pt idx="647">
                  <c:v>0.8771487720083968</c:v>
                </c:pt>
                <c:pt idx="648">
                  <c:v>1.4816332424953869</c:v>
                </c:pt>
                <c:pt idx="649">
                  <c:v>1.4314153445789635</c:v>
                </c:pt>
                <c:pt idx="650">
                  <c:v>1.124912760032339</c:v>
                </c:pt>
                <c:pt idx="651">
                  <c:v>0.75808752348910868</c:v>
                </c:pt>
                <c:pt idx="652">
                  <c:v>0.89260493039943434</c:v>
                </c:pt>
                <c:pt idx="653">
                  <c:v>1.3930163134576654</c:v>
                </c:pt>
                <c:pt idx="654">
                  <c:v>1.1097057449587506</c:v>
                </c:pt>
                <c:pt idx="655">
                  <c:v>0.8519198815964657</c:v>
                </c:pt>
                <c:pt idx="656">
                  <c:v>0.15515170167651782</c:v>
                </c:pt>
                <c:pt idx="657">
                  <c:v>3.9411559938127283E-2</c:v>
                </c:pt>
                <c:pt idx="658">
                  <c:v>0.14062761159741299</c:v>
                </c:pt>
                <c:pt idx="659">
                  <c:v>0.31884025592827747</c:v>
                </c:pt>
                <c:pt idx="660">
                  <c:v>6.7867976301086539E-4</c:v>
                </c:pt>
                <c:pt idx="661">
                  <c:v>3.5479462606336832E-4</c:v>
                </c:pt>
                <c:pt idx="662">
                  <c:v>1.104485186499951E-4</c:v>
                </c:pt>
                <c:pt idx="663">
                  <c:v>8.0147231616193161E-4</c:v>
                </c:pt>
                <c:pt idx="664">
                  <c:v>9.850068085783233E-4</c:v>
                </c:pt>
                <c:pt idx="665">
                  <c:v>1.5289793887008681E-3</c:v>
                </c:pt>
                <c:pt idx="666">
                  <c:v>1.9925351377629479E-3</c:v>
                </c:pt>
                <c:pt idx="667">
                  <c:v>1.5270356047468615E-3</c:v>
                </c:pt>
                <c:pt idx="668">
                  <c:v>1.0372504432142361E-3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1.0677558987316598</c:v>
                </c:pt>
                <c:pt idx="674">
                  <c:v>5.0388517530841179</c:v>
                </c:pt>
                <c:pt idx="675">
                  <c:v>14.660746500877345</c:v>
                </c:pt>
                <c:pt idx="676">
                  <c:v>7.9710702841982695</c:v>
                </c:pt>
                <c:pt idx="677">
                  <c:v>12.287361946342145</c:v>
                </c:pt>
                <c:pt idx="678">
                  <c:v>8.0023964739012712</c:v>
                </c:pt>
                <c:pt idx="679">
                  <c:v>5.642599488742448</c:v>
                </c:pt>
                <c:pt idx="680">
                  <c:v>3.4409325646693603</c:v>
                </c:pt>
                <c:pt idx="681">
                  <c:v>1.7139083080680066</c:v>
                </c:pt>
                <c:pt idx="682">
                  <c:v>0.38627554889864513</c:v>
                </c:pt>
                <c:pt idx="683">
                  <c:v>1.4824665584006098</c:v>
                </c:pt>
                <c:pt idx="684">
                  <c:v>9.9382533217440353E-2</c:v>
                </c:pt>
                <c:pt idx="685">
                  <c:v>0.92626896716298057</c:v>
                </c:pt>
                <c:pt idx="686">
                  <c:v>0.92228002399621456</c:v>
                </c:pt>
                <c:pt idx="687">
                  <c:v>4.3208875986904491</c:v>
                </c:pt>
                <c:pt idx="688">
                  <c:v>5.4486380107096029</c:v>
                </c:pt>
                <c:pt idx="689">
                  <c:v>8.4855132890296652</c:v>
                </c:pt>
                <c:pt idx="690">
                  <c:v>6.3393218278883339</c:v>
                </c:pt>
                <c:pt idx="691">
                  <c:v>6.5123660802392607</c:v>
                </c:pt>
                <c:pt idx="692">
                  <c:v>1.7718377172661661</c:v>
                </c:pt>
                <c:pt idx="693">
                  <c:v>1.1436449924806666</c:v>
                </c:pt>
                <c:pt idx="694">
                  <c:v>0.26526027472630886</c:v>
                </c:pt>
                <c:pt idx="695">
                  <c:v>9.351341482286557E-2</c:v>
                </c:pt>
                <c:pt idx="696">
                  <c:v>1.6364029293270985</c:v>
                </c:pt>
                <c:pt idx="697">
                  <c:v>2.1759277736487572</c:v>
                </c:pt>
                <c:pt idx="698">
                  <c:v>2.4068004987777858</c:v>
                </c:pt>
                <c:pt idx="699">
                  <c:v>32.711643593571246</c:v>
                </c:pt>
                <c:pt idx="700">
                  <c:v>14.505602711774614</c:v>
                </c:pt>
                <c:pt idx="701">
                  <c:v>5.9910197253608217</c:v>
                </c:pt>
                <c:pt idx="702">
                  <c:v>4.494005345558918</c:v>
                </c:pt>
                <c:pt idx="703">
                  <c:v>4.2693861846052386</c:v>
                </c:pt>
                <c:pt idx="704">
                  <c:v>2.8476266781098332</c:v>
                </c:pt>
                <c:pt idx="705">
                  <c:v>2.494721808737296</c:v>
                </c:pt>
                <c:pt idx="706">
                  <c:v>1.1763075083017043</c:v>
                </c:pt>
                <c:pt idx="707">
                  <c:v>0.88195734235442558</c:v>
                </c:pt>
                <c:pt idx="708">
                  <c:v>0.62115875067141768</c:v>
                </c:pt>
                <c:pt idx="709">
                  <c:v>0.39972212040378496</c:v>
                </c:pt>
                <c:pt idx="710">
                  <c:v>0.82479132237474495</c:v>
                </c:pt>
                <c:pt idx="711">
                  <c:v>1.8869870366628811</c:v>
                </c:pt>
                <c:pt idx="712">
                  <c:v>2.8535987865843384</c:v>
                </c:pt>
                <c:pt idx="713">
                  <c:v>4.7250564966590254</c:v>
                </c:pt>
                <c:pt idx="714">
                  <c:v>2.9317821848261669</c:v>
                </c:pt>
                <c:pt idx="715">
                  <c:v>1.4868974610595895</c:v>
                </c:pt>
                <c:pt idx="716">
                  <c:v>0.99074966469119197</c:v>
                </c:pt>
                <c:pt idx="717">
                  <c:v>0</c:v>
                </c:pt>
                <c:pt idx="718">
                  <c:v>0</c:v>
                </c:pt>
                <c:pt idx="719">
                  <c:v>4.0740626948192471E-3</c:v>
                </c:pt>
                <c:pt idx="720">
                  <c:v>2.4363890346952184</c:v>
                </c:pt>
                <c:pt idx="721">
                  <c:v>14.985850696014296</c:v>
                </c:pt>
                <c:pt idx="722">
                  <c:v>23.90518116267674</c:v>
                </c:pt>
                <c:pt idx="723">
                  <c:v>15.213455735450623</c:v>
                </c:pt>
                <c:pt idx="724">
                  <c:v>20.978195720877558</c:v>
                </c:pt>
                <c:pt idx="725">
                  <c:v>12.845984306785041</c:v>
                </c:pt>
                <c:pt idx="726">
                  <c:v>14.689930263323191</c:v>
                </c:pt>
                <c:pt idx="727">
                  <c:v>7.733476834652123</c:v>
                </c:pt>
                <c:pt idx="728">
                  <c:v>3.8198311045257185</c:v>
                </c:pt>
                <c:pt idx="729">
                  <c:v>2.5558945968433022</c:v>
                </c:pt>
                <c:pt idx="730">
                  <c:v>0.87863212842482596</c:v>
                </c:pt>
                <c:pt idx="731">
                  <c:v>3.8937786617508294</c:v>
                </c:pt>
                <c:pt idx="732">
                  <c:v>6.7427932792336778</c:v>
                </c:pt>
                <c:pt idx="733">
                  <c:v>7.4177435104198279</c:v>
                </c:pt>
                <c:pt idx="734">
                  <c:v>15.87430199943957</c:v>
                </c:pt>
                <c:pt idx="735">
                  <c:v>12.984213010555511</c:v>
                </c:pt>
                <c:pt idx="736">
                  <c:v>20.038096796953418</c:v>
                </c:pt>
                <c:pt idx="737">
                  <c:v>26.004516883984152</c:v>
                </c:pt>
                <c:pt idx="738">
                  <c:v>9.3519841095435936</c:v>
                </c:pt>
                <c:pt idx="739">
                  <c:v>11.916652667205767</c:v>
                </c:pt>
                <c:pt idx="740">
                  <c:v>8.7721451596483178</c:v>
                </c:pt>
                <c:pt idx="741">
                  <c:v>4.654657838657883</c:v>
                </c:pt>
                <c:pt idx="742">
                  <c:v>2.3821568484655558</c:v>
                </c:pt>
                <c:pt idx="743">
                  <c:v>3.3313451451969343</c:v>
                </c:pt>
                <c:pt idx="744">
                  <c:v>2.2271055449738757</c:v>
                </c:pt>
                <c:pt idx="745">
                  <c:v>19.631161438300282</c:v>
                </c:pt>
                <c:pt idx="746">
                  <c:v>23.898256219743448</c:v>
                </c:pt>
                <c:pt idx="747">
                  <c:v>7.5994733489171509</c:v>
                </c:pt>
                <c:pt idx="748">
                  <c:v>4.2789915502791374</c:v>
                </c:pt>
                <c:pt idx="749">
                  <c:v>5.2156209175883745</c:v>
                </c:pt>
                <c:pt idx="750">
                  <c:v>2.7868224364609588</c:v>
                </c:pt>
                <c:pt idx="751">
                  <c:v>4.4328315709649218</c:v>
                </c:pt>
                <c:pt idx="752">
                  <c:v>2.7461268838225124</c:v>
                </c:pt>
                <c:pt idx="753">
                  <c:v>1.027795078239123</c:v>
                </c:pt>
                <c:pt idx="754">
                  <c:v>1.2536090979583889</c:v>
                </c:pt>
                <c:pt idx="755">
                  <c:v>1.1386942191133329</c:v>
                </c:pt>
                <c:pt idx="756">
                  <c:v>1.2310911964745135</c:v>
                </c:pt>
                <c:pt idx="757">
                  <c:v>4.2603737725964592</c:v>
                </c:pt>
                <c:pt idx="758">
                  <c:v>2.3924376874597444</c:v>
                </c:pt>
                <c:pt idx="759">
                  <c:v>1.644171375430993</c:v>
                </c:pt>
                <c:pt idx="760">
                  <c:v>3.3361341456099876</c:v>
                </c:pt>
                <c:pt idx="761">
                  <c:v>3.6929824113011733</c:v>
                </c:pt>
                <c:pt idx="762">
                  <c:v>5.5354043836375837</c:v>
                </c:pt>
                <c:pt idx="763">
                  <c:v>2.1640361519957132</c:v>
                </c:pt>
                <c:pt idx="764">
                  <c:v>0.74037106620439275</c:v>
                </c:pt>
                <c:pt idx="765">
                  <c:v>0.2405441335537013</c:v>
                </c:pt>
                <c:pt idx="766">
                  <c:v>8.5593473788371455E-2</c:v>
                </c:pt>
                <c:pt idx="767">
                  <c:v>0.97796779814816048</c:v>
                </c:pt>
                <c:pt idx="768">
                  <c:v>1.2163237783597227</c:v>
                </c:pt>
                <c:pt idx="769">
                  <c:v>2.5912445187252153</c:v>
                </c:pt>
                <c:pt idx="770">
                  <c:v>4.167290220090873</c:v>
                </c:pt>
                <c:pt idx="771">
                  <c:v>9.6581445565149835</c:v>
                </c:pt>
                <c:pt idx="772">
                  <c:v>46.531684044221841</c:v>
                </c:pt>
                <c:pt idx="773">
                  <c:v>13.223054636155268</c:v>
                </c:pt>
                <c:pt idx="774">
                  <c:v>3.5663212667153488</c:v>
                </c:pt>
                <c:pt idx="775">
                  <c:v>3.866898637634236</c:v>
                </c:pt>
                <c:pt idx="776">
                  <c:v>3.7870305741738832</c:v>
                </c:pt>
                <c:pt idx="777">
                  <c:v>1.37369296602688</c:v>
                </c:pt>
                <c:pt idx="778">
                  <c:v>1.5746962107618998</c:v>
                </c:pt>
                <c:pt idx="779">
                  <c:v>0.82108226296578835</c:v>
                </c:pt>
                <c:pt idx="780">
                  <c:v>1.1621157024793387</c:v>
                </c:pt>
                <c:pt idx="781">
                  <c:v>1.1365289256198348</c:v>
                </c:pt>
                <c:pt idx="782">
                  <c:v>1.2174545454545453</c:v>
                </c:pt>
                <c:pt idx="783">
                  <c:v>1.7739173553719008</c:v>
                </c:pt>
                <c:pt idx="784">
                  <c:v>2.6852231404958675</c:v>
                </c:pt>
                <c:pt idx="785">
                  <c:v>4.3041322314049584</c:v>
                </c:pt>
                <c:pt idx="786">
                  <c:v>1.428099173553719</c:v>
                </c:pt>
                <c:pt idx="787">
                  <c:v>0.99622214876033055</c:v>
                </c:pt>
                <c:pt idx="788">
                  <c:v>0.53672727272727272</c:v>
                </c:pt>
                <c:pt idx="789">
                  <c:v>0.30251900826446287</c:v>
                </c:pt>
                <c:pt idx="790">
                  <c:v>0.13705586776859505</c:v>
                </c:pt>
                <c:pt idx="791">
                  <c:v>0.22474710743801654</c:v>
                </c:pt>
                <c:pt idx="792">
                  <c:v>0.35589421487603301</c:v>
                </c:pt>
                <c:pt idx="793">
                  <c:v>0.73503471074380178</c:v>
                </c:pt>
                <c:pt idx="794">
                  <c:v>1.6338446280991732</c:v>
                </c:pt>
                <c:pt idx="795">
                  <c:v>3.4171239669421496</c:v>
                </c:pt>
                <c:pt idx="796">
                  <c:v>0.98935537190082623</c:v>
                </c:pt>
                <c:pt idx="797">
                  <c:v>1.0702809917355374</c:v>
                </c:pt>
                <c:pt idx="798">
                  <c:v>1.3041322314049584</c:v>
                </c:pt>
                <c:pt idx="799">
                  <c:v>0.95966280991735542</c:v>
                </c:pt>
                <c:pt idx="800">
                  <c:v>0.59547768595041328</c:v>
                </c:pt>
                <c:pt idx="801">
                  <c:v>0.19553057851239669</c:v>
                </c:pt>
                <c:pt idx="802">
                  <c:v>0.16294214876033059</c:v>
                </c:pt>
                <c:pt idx="803">
                  <c:v>0.19100826446280991</c:v>
                </c:pt>
                <c:pt idx="804">
                  <c:v>0.30805289256198348</c:v>
                </c:pt>
                <c:pt idx="805">
                  <c:v>1.1702479338842975</c:v>
                </c:pt>
                <c:pt idx="806">
                  <c:v>1.4957355371900827</c:v>
                </c:pt>
                <c:pt idx="807">
                  <c:v>1.9215867768595041</c:v>
                </c:pt>
                <c:pt idx="808">
                  <c:v>1.9505454545454548</c:v>
                </c:pt>
                <c:pt idx="809">
                  <c:v>12.276892561983471</c:v>
                </c:pt>
                <c:pt idx="810">
                  <c:v>2.6955371900826446</c:v>
                </c:pt>
                <c:pt idx="811">
                  <c:v>1.2051570247933887</c:v>
                </c:pt>
                <c:pt idx="812">
                  <c:v>0.62479338842975207</c:v>
                </c:pt>
                <c:pt idx="813">
                  <c:v>0.25148429752066115</c:v>
                </c:pt>
                <c:pt idx="814">
                  <c:v>0.30436363636363634</c:v>
                </c:pt>
                <c:pt idx="815">
                  <c:v>0.44925619834710745</c:v>
                </c:pt>
                <c:pt idx="816">
                  <c:v>0.87312396694214878</c:v>
                </c:pt>
                <c:pt idx="817">
                  <c:v>1.3864462809917355</c:v>
                </c:pt>
                <c:pt idx="818">
                  <c:v>0.61303140495867781</c:v>
                </c:pt>
                <c:pt idx="819">
                  <c:v>2.1034710743801655</c:v>
                </c:pt>
                <c:pt idx="820">
                  <c:v>2.691173553719008</c:v>
                </c:pt>
                <c:pt idx="821">
                  <c:v>3.7152396694214871</c:v>
                </c:pt>
                <c:pt idx="822">
                  <c:v>1.2912396694214876</c:v>
                </c:pt>
                <c:pt idx="823">
                  <c:v>1.4572561983471075</c:v>
                </c:pt>
                <c:pt idx="824">
                  <c:v>0.92826446280991737</c:v>
                </c:pt>
                <c:pt idx="825">
                  <c:v>0.42979834710743803</c:v>
                </c:pt>
                <c:pt idx="826">
                  <c:v>0.2736198347107438</c:v>
                </c:pt>
                <c:pt idx="827">
                  <c:v>0.25586776859504134</c:v>
                </c:pt>
                <c:pt idx="828">
                  <c:v>0.29206611570247931</c:v>
                </c:pt>
                <c:pt idx="829">
                  <c:v>0.44925619834710745</c:v>
                </c:pt>
                <c:pt idx="830">
                  <c:v>0.78704132231404955</c:v>
                </c:pt>
                <c:pt idx="831">
                  <c:v>0.70095867768595044</c:v>
                </c:pt>
                <c:pt idx="832">
                  <c:v>0.69421487603305787</c:v>
                </c:pt>
                <c:pt idx="833">
                  <c:v>7.2958016528925631</c:v>
                </c:pt>
                <c:pt idx="834">
                  <c:v>2.0350413223140498</c:v>
                </c:pt>
                <c:pt idx="835">
                  <c:v>1.5187438016528925</c:v>
                </c:pt>
                <c:pt idx="836">
                  <c:v>1.0095867768595044</c:v>
                </c:pt>
                <c:pt idx="837">
                  <c:v>0.63947107438016526</c:v>
                </c:pt>
                <c:pt idx="838">
                  <c:v>0.36523636363636369</c:v>
                </c:pt>
                <c:pt idx="839">
                  <c:v>0.27193388429752069</c:v>
                </c:pt>
                <c:pt idx="840">
                  <c:v>0.53508099173553736</c:v>
                </c:pt>
                <c:pt idx="841">
                  <c:v>0.77355371900826442</c:v>
                </c:pt>
                <c:pt idx="842">
                  <c:v>0.73785123966942145</c:v>
                </c:pt>
                <c:pt idx="843">
                  <c:v>1.2396694214876034</c:v>
                </c:pt>
                <c:pt idx="844">
                  <c:v>5.2825785123966948</c:v>
                </c:pt>
                <c:pt idx="845">
                  <c:v>2.9329586776859502</c:v>
                </c:pt>
                <c:pt idx="846">
                  <c:v>1.2138842975206612</c:v>
                </c:pt>
                <c:pt idx="847">
                  <c:v>0.69480991735537201</c:v>
                </c:pt>
                <c:pt idx="848">
                  <c:v>0.37785123966942147</c:v>
                </c:pt>
                <c:pt idx="849">
                  <c:v>0.24656528925619831</c:v>
                </c:pt>
                <c:pt idx="850">
                  <c:v>0.12727933884297518</c:v>
                </c:pt>
                <c:pt idx="851">
                  <c:v>0.11067768595041322</c:v>
                </c:pt>
                <c:pt idx="852">
                  <c:v>0.2828429752066115</c:v>
                </c:pt>
                <c:pt idx="853">
                  <c:v>0.36595041322314048</c:v>
                </c:pt>
                <c:pt idx="854">
                  <c:v>3.9782479338842975</c:v>
                </c:pt>
                <c:pt idx="855">
                  <c:v>15.322710743801652</c:v>
                </c:pt>
                <c:pt idx="856">
                  <c:v>10.958082644628101</c:v>
                </c:pt>
                <c:pt idx="857">
                  <c:v>9.0208264462809922</c:v>
                </c:pt>
                <c:pt idx="858">
                  <c:v>5.7262809917355373</c:v>
                </c:pt>
                <c:pt idx="859">
                  <c:v>1.9289256198347107</c:v>
                </c:pt>
                <c:pt idx="860">
                  <c:v>1.7077685950413224</c:v>
                </c:pt>
                <c:pt idx="861">
                  <c:v>0.69480991735537201</c:v>
                </c:pt>
                <c:pt idx="862">
                  <c:v>0.36831074380165285</c:v>
                </c:pt>
                <c:pt idx="863">
                  <c:v>0.51947107438016527</c:v>
                </c:pt>
                <c:pt idx="864">
                  <c:v>0.67636363636363639</c:v>
                </c:pt>
                <c:pt idx="865">
                  <c:v>1.0353719008264464</c:v>
                </c:pt>
                <c:pt idx="866">
                  <c:v>1.5433388429752066</c:v>
                </c:pt>
                <c:pt idx="867">
                  <c:v>1.2912396694214876</c:v>
                </c:pt>
                <c:pt idx="868">
                  <c:v>3.6622809917355377</c:v>
                </c:pt>
                <c:pt idx="869">
                  <c:v>1.8343140495867765</c:v>
                </c:pt>
                <c:pt idx="870">
                  <c:v>0.98776859504132253</c:v>
                </c:pt>
                <c:pt idx="871">
                  <c:v>1.0637355371900827</c:v>
                </c:pt>
                <c:pt idx="872">
                  <c:v>0.67834710743801652</c:v>
                </c:pt>
                <c:pt idx="873">
                  <c:v>0.3228099173553719</c:v>
                </c:pt>
                <c:pt idx="874">
                  <c:v>0.1211305785123967</c:v>
                </c:pt>
                <c:pt idx="875">
                  <c:v>0.17553719008264462</c:v>
                </c:pt>
                <c:pt idx="876">
                  <c:v>0.51526611570247938</c:v>
                </c:pt>
                <c:pt idx="877">
                  <c:v>1.931305785123967</c:v>
                </c:pt>
                <c:pt idx="878">
                  <c:v>4.7168925619834718</c:v>
                </c:pt>
                <c:pt idx="879">
                  <c:v>21.527404958677682</c:v>
                </c:pt>
                <c:pt idx="880">
                  <c:v>4.4691570247933878</c:v>
                </c:pt>
                <c:pt idx="881">
                  <c:v>29.097322314049588</c:v>
                </c:pt>
                <c:pt idx="882">
                  <c:v>10.236694214876033</c:v>
                </c:pt>
                <c:pt idx="883">
                  <c:v>12.966545454545454</c:v>
                </c:pt>
                <c:pt idx="884">
                  <c:v>5.2494545454545447</c:v>
                </c:pt>
                <c:pt idx="885">
                  <c:v>3.1221818181818173</c:v>
                </c:pt>
                <c:pt idx="886">
                  <c:v>1.6006611570247933</c:v>
                </c:pt>
                <c:pt idx="887">
                  <c:v>1.2614876033057851</c:v>
                </c:pt>
                <c:pt idx="888">
                  <c:v>1.4265123966942148</c:v>
                </c:pt>
                <c:pt idx="889">
                  <c:v>1.4578512396694214</c:v>
                </c:pt>
                <c:pt idx="890">
                  <c:v>3.2840330578512389</c:v>
                </c:pt>
                <c:pt idx="891">
                  <c:v>11.764760330578509</c:v>
                </c:pt>
                <c:pt idx="892">
                  <c:v>15.501421487603306</c:v>
                </c:pt>
                <c:pt idx="893">
                  <c:v>11.159801652892559</c:v>
                </c:pt>
                <c:pt idx="894">
                  <c:v>7.1783801652892558</c:v>
                </c:pt>
                <c:pt idx="895">
                  <c:v>6.8128264462809929</c:v>
                </c:pt>
                <c:pt idx="896">
                  <c:v>3.6198347107438016</c:v>
                </c:pt>
                <c:pt idx="897">
                  <c:v>1.8952066115702475</c:v>
                </c:pt>
                <c:pt idx="898">
                  <c:v>1.2051570247933887</c:v>
                </c:pt>
                <c:pt idx="899">
                  <c:v>1.0353719008264464</c:v>
                </c:pt>
                <c:pt idx="900">
                  <c:v>1.0883305785123967</c:v>
                </c:pt>
                <c:pt idx="901">
                  <c:v>2.9533884297520663</c:v>
                </c:pt>
                <c:pt idx="902">
                  <c:v>26.954776859504133</c:v>
                </c:pt>
                <c:pt idx="903">
                  <c:v>48.505388429752067</c:v>
                </c:pt>
                <c:pt idx="904">
                  <c:v>9.7999338842975217</c:v>
                </c:pt>
                <c:pt idx="905">
                  <c:v>5.3972231404958668</c:v>
                </c:pt>
                <c:pt idx="906">
                  <c:v>3.9867768595041322</c:v>
                </c:pt>
                <c:pt idx="907">
                  <c:v>3.0585123966942147</c:v>
                </c:pt>
                <c:pt idx="908">
                  <c:v>1.8624793388429752</c:v>
                </c:pt>
                <c:pt idx="909">
                  <c:v>1.0760330578512396</c:v>
                </c:pt>
                <c:pt idx="910">
                  <c:v>0.75629752066115707</c:v>
                </c:pt>
                <c:pt idx="911">
                  <c:v>0.6009917355371901</c:v>
                </c:pt>
                <c:pt idx="912">
                  <c:v>0.89157024793388429</c:v>
                </c:pt>
                <c:pt idx="913">
                  <c:v>1.3864462809917355</c:v>
                </c:pt>
                <c:pt idx="914">
                  <c:v>1.883702479338843</c:v>
                </c:pt>
                <c:pt idx="915">
                  <c:v>14.895669421487604</c:v>
                </c:pt>
                <c:pt idx="916">
                  <c:v>23.934942148760332</c:v>
                </c:pt>
                <c:pt idx="917">
                  <c:v>10.325355371900828</c:v>
                </c:pt>
                <c:pt idx="918">
                  <c:v>14.364297520661154</c:v>
                </c:pt>
                <c:pt idx="919">
                  <c:v>10.70499173553719</c:v>
                </c:pt>
                <c:pt idx="920">
                  <c:v>6.4661157024793372</c:v>
                </c:pt>
                <c:pt idx="921">
                  <c:v>3.9962975206611575</c:v>
                </c:pt>
                <c:pt idx="922">
                  <c:v>2.0027107438016527</c:v>
                </c:pt>
                <c:pt idx="923">
                  <c:v>1.5292561983471074</c:v>
                </c:pt>
                <c:pt idx="924">
                  <c:v>1.524892561983471</c:v>
                </c:pt>
                <c:pt idx="925">
                  <c:v>2.2076033057851241</c:v>
                </c:pt>
                <c:pt idx="926">
                  <c:v>3.2050909090909099</c:v>
                </c:pt>
                <c:pt idx="927">
                  <c:v>10.213289256198349</c:v>
                </c:pt>
                <c:pt idx="928">
                  <c:v>23.194710743801654</c:v>
                </c:pt>
                <c:pt idx="929">
                  <c:v>11.58704132231405</c:v>
                </c:pt>
                <c:pt idx="930">
                  <c:v>8.4694214876033058</c:v>
                </c:pt>
                <c:pt idx="931">
                  <c:v>5.0860165289256196</c:v>
                </c:pt>
                <c:pt idx="932">
                  <c:v>3.1715702479338841</c:v>
                </c:pt>
                <c:pt idx="933">
                  <c:v>2.1643636363636363</c:v>
                </c:pt>
                <c:pt idx="934">
                  <c:v>2.4103140495867774</c:v>
                </c:pt>
                <c:pt idx="935">
                  <c:v>1.3150413223140496</c:v>
                </c:pt>
                <c:pt idx="936">
                  <c:v>1.4019173553719009</c:v>
                </c:pt>
                <c:pt idx="937">
                  <c:v>1.6746446280991731</c:v>
                </c:pt>
                <c:pt idx="938">
                  <c:v>1.9124628099173557</c:v>
                </c:pt>
                <c:pt idx="939">
                  <c:v>6.7011570247933898</c:v>
                </c:pt>
                <c:pt idx="940">
                  <c:v>19.567338842975211</c:v>
                </c:pt>
                <c:pt idx="941">
                  <c:v>9.2342479338843013</c:v>
                </c:pt>
                <c:pt idx="942">
                  <c:v>3.7666115702479344</c:v>
                </c:pt>
                <c:pt idx="943">
                  <c:v>4.430082644628099</c:v>
                </c:pt>
                <c:pt idx="944">
                  <c:v>2.0921652892561986</c:v>
                </c:pt>
                <c:pt idx="945">
                  <c:v>1.451107438016529</c:v>
                </c:pt>
                <c:pt idx="946">
                  <c:v>1.0575867768595042</c:v>
                </c:pt>
                <c:pt idx="947">
                  <c:v>1.1127272727272728</c:v>
                </c:pt>
                <c:pt idx="948">
                  <c:v>1.7176859504132231</c:v>
                </c:pt>
                <c:pt idx="949">
                  <c:v>1.4443636363636367</c:v>
                </c:pt>
                <c:pt idx="950">
                  <c:v>1.7843305785123966</c:v>
                </c:pt>
                <c:pt idx="951">
                  <c:v>2.4597024793388425</c:v>
                </c:pt>
                <c:pt idx="952">
                  <c:v>4.6948760330578514</c:v>
                </c:pt>
                <c:pt idx="953">
                  <c:v>3.8911735537190082</c:v>
                </c:pt>
                <c:pt idx="954">
                  <c:v>3.3254876033057852</c:v>
                </c:pt>
                <c:pt idx="955">
                  <c:v>1.6839669421487606</c:v>
                </c:pt>
                <c:pt idx="956">
                  <c:v>0.9758677685950411</c:v>
                </c:pt>
                <c:pt idx="957">
                  <c:v>0.65791735537190077</c:v>
                </c:pt>
                <c:pt idx="958">
                  <c:v>0.45131900826446281</c:v>
                </c:pt>
                <c:pt idx="959">
                  <c:v>0.41414876033057862</c:v>
                </c:pt>
                <c:pt idx="960">
                  <c:v>0.57306446280991741</c:v>
                </c:pt>
                <c:pt idx="961">
                  <c:v>1.362644628099174</c:v>
                </c:pt>
                <c:pt idx="962">
                  <c:v>5.3246280991735535</c:v>
                </c:pt>
                <c:pt idx="963">
                  <c:v>4.8595041322314048</c:v>
                </c:pt>
                <c:pt idx="964">
                  <c:v>5.5539173553719019</c:v>
                </c:pt>
                <c:pt idx="965">
                  <c:v>8.4045619834710763</c:v>
                </c:pt>
                <c:pt idx="966">
                  <c:v>3.5234380165289263</c:v>
                </c:pt>
                <c:pt idx="967">
                  <c:v>2.3283966942148764</c:v>
                </c:pt>
                <c:pt idx="968">
                  <c:v>1.2793388429752066</c:v>
                </c:pt>
                <c:pt idx="969">
                  <c:v>0.82393388429752068</c:v>
                </c:pt>
                <c:pt idx="970">
                  <c:v>0.68251239669421493</c:v>
                </c:pt>
                <c:pt idx="971">
                  <c:v>0.56528925619834713</c:v>
                </c:pt>
                <c:pt idx="972">
                  <c:v>0.57736859504132243</c:v>
                </c:pt>
                <c:pt idx="973">
                  <c:v>1.1127272727272728</c:v>
                </c:pt>
                <c:pt idx="974">
                  <c:v>3.8963305785123974</c:v>
                </c:pt>
                <c:pt idx="975">
                  <c:v>2.6641983471074382</c:v>
                </c:pt>
                <c:pt idx="976">
                  <c:v>1.861685950413223</c:v>
                </c:pt>
                <c:pt idx="977">
                  <c:v>2.9795702479338835</c:v>
                </c:pt>
                <c:pt idx="978">
                  <c:v>8.3341487603305797</c:v>
                </c:pt>
                <c:pt idx="979">
                  <c:v>5.9016198347107443</c:v>
                </c:pt>
                <c:pt idx="980">
                  <c:v>1.7077685950413224</c:v>
                </c:pt>
                <c:pt idx="981">
                  <c:v>1.0391404958677684</c:v>
                </c:pt>
                <c:pt idx="982">
                  <c:v>0.89771900826446283</c:v>
                </c:pt>
                <c:pt idx="983">
                  <c:v>0.50102479338842976</c:v>
                </c:pt>
                <c:pt idx="984">
                  <c:v>0.49497520661157035</c:v>
                </c:pt>
                <c:pt idx="985">
                  <c:v>1.1603305785123967</c:v>
                </c:pt>
                <c:pt idx="986">
                  <c:v>3.2818512396694208</c:v>
                </c:pt>
                <c:pt idx="987">
                  <c:v>3.2382148760330578</c:v>
                </c:pt>
                <c:pt idx="988">
                  <c:v>6.2421818181818196</c:v>
                </c:pt>
                <c:pt idx="989">
                  <c:v>3.577983471074381</c:v>
                </c:pt>
                <c:pt idx="990">
                  <c:v>1.5054545454545454</c:v>
                </c:pt>
                <c:pt idx="991">
                  <c:v>1.0944793388429752</c:v>
                </c:pt>
                <c:pt idx="992">
                  <c:v>0.67834710743801652</c:v>
                </c:pt>
                <c:pt idx="993">
                  <c:v>0.48882644628099176</c:v>
                </c:pt>
                <c:pt idx="994">
                  <c:v>0.40827768595041325</c:v>
                </c:pt>
                <c:pt idx="995">
                  <c:v>0.39570247933884295</c:v>
                </c:pt>
                <c:pt idx="996">
                  <c:v>0.93183471074380164</c:v>
                </c:pt>
                <c:pt idx="997">
                  <c:v>1.3358677685950413</c:v>
                </c:pt>
                <c:pt idx="998">
                  <c:v>4.0083966942148761</c:v>
                </c:pt>
                <c:pt idx="999">
                  <c:v>10.989421487603305</c:v>
                </c:pt>
                <c:pt idx="1000">
                  <c:v>5.1822148760330577</c:v>
                </c:pt>
                <c:pt idx="1001">
                  <c:v>15.173553719008265</c:v>
                </c:pt>
                <c:pt idx="1002">
                  <c:v>8.3877024793388415</c:v>
                </c:pt>
                <c:pt idx="1003">
                  <c:v>7.7692561983471062</c:v>
                </c:pt>
                <c:pt idx="1004">
                  <c:v>4.2372892561983475</c:v>
                </c:pt>
                <c:pt idx="1005">
                  <c:v>2.0598347107438015</c:v>
                </c:pt>
                <c:pt idx="1006">
                  <c:v>1.4326611570247934</c:v>
                </c:pt>
                <c:pt idx="1007">
                  <c:v>1.2317355371900827</c:v>
                </c:pt>
                <c:pt idx="1008">
                  <c:v>1.2543471074380164</c:v>
                </c:pt>
                <c:pt idx="1009">
                  <c:v>1.5459173553719008</c:v>
                </c:pt>
                <c:pt idx="1010">
                  <c:v>14.709223140495865</c:v>
                </c:pt>
                <c:pt idx="1011">
                  <c:v>15.317950413223141</c:v>
                </c:pt>
                <c:pt idx="1012">
                  <c:v>11.09990082644628</c:v>
                </c:pt>
                <c:pt idx="1013">
                  <c:v>24.590280991735536</c:v>
                </c:pt>
                <c:pt idx="1014">
                  <c:v>35.488264462809916</c:v>
                </c:pt>
                <c:pt idx="1015">
                  <c:v>8.0542809917355367</c:v>
                </c:pt>
                <c:pt idx="1016">
                  <c:v>4.5159669421487605</c:v>
                </c:pt>
                <c:pt idx="1017">
                  <c:v>2.5104793388429756</c:v>
                </c:pt>
                <c:pt idx="1018">
                  <c:v>1.5002975206611571</c:v>
                </c:pt>
                <c:pt idx="1019">
                  <c:v>1.1246280991735538</c:v>
                </c:pt>
                <c:pt idx="1020">
                  <c:v>1.1621157024793387</c:v>
                </c:pt>
                <c:pt idx="1021">
                  <c:v>1.4876033057851239</c:v>
                </c:pt>
                <c:pt idx="1022">
                  <c:v>2.6995041322314051</c:v>
                </c:pt>
                <c:pt idx="1023">
                  <c:v>2.7566280991735534</c:v>
                </c:pt>
                <c:pt idx="1024">
                  <c:v>7.6266446280991733</c:v>
                </c:pt>
                <c:pt idx="1025">
                  <c:v>4.3715702479338843</c:v>
                </c:pt>
                <c:pt idx="1026">
                  <c:v>2.7713057851239671</c:v>
                </c:pt>
                <c:pt idx="1027">
                  <c:v>1.8860826446280992</c:v>
                </c:pt>
                <c:pt idx="1028">
                  <c:v>1.1543801652892562</c:v>
                </c:pt>
                <c:pt idx="1029">
                  <c:v>0.79319008264462809</c:v>
                </c:pt>
                <c:pt idx="1030">
                  <c:v>0.45439338842975208</c:v>
                </c:pt>
                <c:pt idx="1031">
                  <c:v>0.54208264462809908</c:v>
                </c:pt>
                <c:pt idx="1032">
                  <c:v>0.76859504132231404</c:v>
                </c:pt>
                <c:pt idx="1033">
                  <c:v>0.78545454545454541</c:v>
                </c:pt>
                <c:pt idx="1034">
                  <c:v>1.5931239669421491</c:v>
                </c:pt>
                <c:pt idx="1035">
                  <c:v>3.5869090909090908</c:v>
                </c:pt>
                <c:pt idx="1036">
                  <c:v>4.9882314049586771</c:v>
                </c:pt>
                <c:pt idx="1037">
                  <c:v>2.0905785123966942</c:v>
                </c:pt>
                <c:pt idx="1038">
                  <c:v>1.0710743801652893</c:v>
                </c:pt>
                <c:pt idx="1039">
                  <c:v>0.82393388429752068</c:v>
                </c:pt>
                <c:pt idx="1040">
                  <c:v>0.52780165289256198</c:v>
                </c:pt>
                <c:pt idx="1041">
                  <c:v>0.31789090909090911</c:v>
                </c:pt>
                <c:pt idx="1042">
                  <c:v>0.23057851239669422</c:v>
                </c:pt>
                <c:pt idx="1043">
                  <c:v>0.18208264462809917</c:v>
                </c:pt>
                <c:pt idx="1044">
                  <c:v>0.29123339707027185</c:v>
                </c:pt>
                <c:pt idx="1045">
                  <c:v>1.472177552794941</c:v>
                </c:pt>
                <c:pt idx="1046">
                  <c:v>0.81514233596728292</c:v>
                </c:pt>
                <c:pt idx="1047">
                  <c:v>2.377546046879254</c:v>
                </c:pt>
                <c:pt idx="1048">
                  <c:v>5.9518334767898065</c:v>
                </c:pt>
                <c:pt idx="1049">
                  <c:v>10.069712043613983</c:v>
                </c:pt>
                <c:pt idx="1050">
                  <c:v>5.2468565102578353</c:v>
                </c:pt>
                <c:pt idx="1051">
                  <c:v>5.6293533783602143</c:v>
                </c:pt>
                <c:pt idx="1052">
                  <c:v>1.2763709765067084</c:v>
                </c:pt>
                <c:pt idx="1053">
                  <c:v>0.78744599561659356</c:v>
                </c:pt>
                <c:pt idx="1054">
                  <c:v>0.20581384073830833</c:v>
                </c:pt>
                <c:pt idx="1055">
                  <c:v>0.30092267049077037</c:v>
                </c:pt>
                <c:pt idx="1056">
                  <c:v>0.66624793388429748</c:v>
                </c:pt>
                <c:pt idx="1057">
                  <c:v>0.83900826446280996</c:v>
                </c:pt>
                <c:pt idx="1058">
                  <c:v>1.8152727272727274</c:v>
                </c:pt>
                <c:pt idx="1059">
                  <c:v>3.7933884297520652</c:v>
                </c:pt>
                <c:pt idx="1060">
                  <c:v>3.8624132231404964</c:v>
                </c:pt>
                <c:pt idx="1061">
                  <c:v>4.7404958677685967</c:v>
                </c:pt>
                <c:pt idx="1062">
                  <c:v>6.661487603305785</c:v>
                </c:pt>
                <c:pt idx="1063">
                  <c:v>5.1582148760330568</c:v>
                </c:pt>
                <c:pt idx="1064">
                  <c:v>2.6493223140495865</c:v>
                </c:pt>
                <c:pt idx="1065">
                  <c:v>1.2297520661157024</c:v>
                </c:pt>
                <c:pt idx="1066">
                  <c:v>0.67814876033057847</c:v>
                </c:pt>
                <c:pt idx="1067">
                  <c:v>0.47960330578512406</c:v>
                </c:pt>
                <c:pt idx="1068">
                  <c:v>4.3256928282913902</c:v>
                </c:pt>
                <c:pt idx="1069">
                  <c:v>2.7828736885227991</c:v>
                </c:pt>
                <c:pt idx="1070">
                  <c:v>18.627853634044957</c:v>
                </c:pt>
                <c:pt idx="1071">
                  <c:v>7.5813805553455609</c:v>
                </c:pt>
                <c:pt idx="1072">
                  <c:v>6.6622279235011561</c:v>
                </c:pt>
                <c:pt idx="1073">
                  <c:v>21.040647226806065</c:v>
                </c:pt>
                <c:pt idx="1074">
                  <c:v>12.67044202866478</c:v>
                </c:pt>
                <c:pt idx="1075">
                  <c:v>8.1583042741277154</c:v>
                </c:pt>
                <c:pt idx="1076">
                  <c:v>6.9717794562230893</c:v>
                </c:pt>
                <c:pt idx="1077">
                  <c:v>4.0264051631810815</c:v>
                </c:pt>
                <c:pt idx="1078">
                  <c:v>1.9036869942984396</c:v>
                </c:pt>
                <c:pt idx="1079">
                  <c:v>1.667787347064305</c:v>
                </c:pt>
                <c:pt idx="1080">
                  <c:v>1.5064462809917356</c:v>
                </c:pt>
                <c:pt idx="1081">
                  <c:v>1.4459504132231404</c:v>
                </c:pt>
                <c:pt idx="1082">
                  <c:v>1.5002975206611571</c:v>
                </c:pt>
                <c:pt idx="1083">
                  <c:v>2.151272727272727</c:v>
                </c:pt>
                <c:pt idx="1084">
                  <c:v>1.4054876033057853</c:v>
                </c:pt>
                <c:pt idx="1085">
                  <c:v>9.865388429752068</c:v>
                </c:pt>
                <c:pt idx="1086">
                  <c:v>8.3192727272727289</c:v>
                </c:pt>
                <c:pt idx="1087">
                  <c:v>3.0916363636363635</c:v>
                </c:pt>
                <c:pt idx="1088">
                  <c:v>1.6720661157024794</c:v>
                </c:pt>
                <c:pt idx="1089">
                  <c:v>0.99609917355371902</c:v>
                </c:pt>
                <c:pt idx="1090">
                  <c:v>0.7624462809917355</c:v>
                </c:pt>
                <c:pt idx="1091">
                  <c:v>0.59385123966942144</c:v>
                </c:pt>
                <c:pt idx="1092">
                  <c:v>0.71940495867768584</c:v>
                </c:pt>
                <c:pt idx="1093">
                  <c:v>2.1129917355371899</c:v>
                </c:pt>
                <c:pt idx="1094">
                  <c:v>9.6453223140495883</c:v>
                </c:pt>
                <c:pt idx="1095">
                  <c:v>2.9819504132231414</c:v>
                </c:pt>
                <c:pt idx="1096">
                  <c:v>1.489190082644628</c:v>
                </c:pt>
                <c:pt idx="1097">
                  <c:v>2.0362314049586776</c:v>
                </c:pt>
                <c:pt idx="1098">
                  <c:v>1.5649586776859503</c:v>
                </c:pt>
                <c:pt idx="1099">
                  <c:v>1.2850909090909088</c:v>
                </c:pt>
                <c:pt idx="1100">
                  <c:v>0.96991735537190082</c:v>
                </c:pt>
                <c:pt idx="1101">
                  <c:v>0.62717355371900818</c:v>
                </c:pt>
                <c:pt idx="1102">
                  <c:v>0.4599272727272728</c:v>
                </c:pt>
                <c:pt idx="1103">
                  <c:v>0.47008264462809918</c:v>
                </c:pt>
                <c:pt idx="1104">
                  <c:v>0</c:v>
                </c:pt>
                <c:pt idx="1105">
                  <c:v>0.24578448730628383</c:v>
                </c:pt>
                <c:pt idx="1106">
                  <c:v>0.31140350191584182</c:v>
                </c:pt>
                <c:pt idx="1107">
                  <c:v>0.30852253472404223</c:v>
                </c:pt>
                <c:pt idx="1108">
                  <c:v>4.2789663084676119</c:v>
                </c:pt>
                <c:pt idx="1109">
                  <c:v>3.4505341499497542</c:v>
                </c:pt>
                <c:pt idx="1110">
                  <c:v>1.9430959887576229</c:v>
                </c:pt>
                <c:pt idx="1111">
                  <c:v>0.88095858839818852</c:v>
                </c:pt>
                <c:pt idx="1112">
                  <c:v>0.28499148130582697</c:v>
                </c:pt>
                <c:pt idx="1113">
                  <c:v>6.0677744043948323E-2</c:v>
                </c:pt>
                <c:pt idx="1114">
                  <c:v>9.8160253742843651E-2</c:v>
                </c:pt>
                <c:pt idx="1115">
                  <c:v>0.34654860345224492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50-4B3F-9BCB-F94D93EA3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42903168"/>
        <c:axId val="542903560"/>
      </c:barChart>
      <c:lineChart>
        <c:grouping val="standard"/>
        <c:varyColors val="0"/>
        <c:ser>
          <c:idx val="2"/>
          <c:order val="1"/>
          <c:tx>
            <c:v>Computed Flows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056"/>
              <c:pt idx="0">
                <c:v>7975</c:v>
              </c:pt>
              <c:pt idx="1">
                <c:v>8005</c:v>
              </c:pt>
              <c:pt idx="2">
                <c:v>8036</c:v>
              </c:pt>
              <c:pt idx="3">
                <c:v>8067</c:v>
              </c:pt>
              <c:pt idx="4">
                <c:v>8095</c:v>
              </c:pt>
              <c:pt idx="5">
                <c:v>8126</c:v>
              </c:pt>
              <c:pt idx="6">
                <c:v>8156</c:v>
              </c:pt>
              <c:pt idx="7">
                <c:v>8187</c:v>
              </c:pt>
              <c:pt idx="8">
                <c:v>8217</c:v>
              </c:pt>
              <c:pt idx="9">
                <c:v>8248</c:v>
              </c:pt>
              <c:pt idx="10">
                <c:v>8279</c:v>
              </c:pt>
              <c:pt idx="11">
                <c:v>8309</c:v>
              </c:pt>
              <c:pt idx="12">
                <c:v>8340</c:v>
              </c:pt>
              <c:pt idx="13">
                <c:v>8370</c:v>
              </c:pt>
              <c:pt idx="14">
                <c:v>8401</c:v>
              </c:pt>
              <c:pt idx="15">
                <c:v>8432</c:v>
              </c:pt>
              <c:pt idx="16">
                <c:v>8460</c:v>
              </c:pt>
              <c:pt idx="17">
                <c:v>8491</c:v>
              </c:pt>
              <c:pt idx="18">
                <c:v>8521</c:v>
              </c:pt>
              <c:pt idx="19">
                <c:v>8552</c:v>
              </c:pt>
              <c:pt idx="20">
                <c:v>8582</c:v>
              </c:pt>
              <c:pt idx="21">
                <c:v>8613</c:v>
              </c:pt>
              <c:pt idx="22">
                <c:v>8644</c:v>
              </c:pt>
              <c:pt idx="23">
                <c:v>8674</c:v>
              </c:pt>
              <c:pt idx="24">
                <c:v>8705</c:v>
              </c:pt>
              <c:pt idx="25">
                <c:v>8735</c:v>
              </c:pt>
              <c:pt idx="26">
                <c:v>8766</c:v>
              </c:pt>
              <c:pt idx="27">
                <c:v>8797</c:v>
              </c:pt>
              <c:pt idx="28">
                <c:v>8826</c:v>
              </c:pt>
              <c:pt idx="29">
                <c:v>8857</c:v>
              </c:pt>
              <c:pt idx="30">
                <c:v>8887</c:v>
              </c:pt>
              <c:pt idx="31">
                <c:v>8918</c:v>
              </c:pt>
              <c:pt idx="32">
                <c:v>8948</c:v>
              </c:pt>
              <c:pt idx="33">
                <c:v>8979</c:v>
              </c:pt>
              <c:pt idx="34">
                <c:v>9010</c:v>
              </c:pt>
              <c:pt idx="35">
                <c:v>9040</c:v>
              </c:pt>
              <c:pt idx="36">
                <c:v>9071</c:v>
              </c:pt>
              <c:pt idx="37">
                <c:v>9101</c:v>
              </c:pt>
              <c:pt idx="38">
                <c:v>9132</c:v>
              </c:pt>
              <c:pt idx="39">
                <c:v>9163</c:v>
              </c:pt>
              <c:pt idx="40">
                <c:v>9191</c:v>
              </c:pt>
              <c:pt idx="41">
                <c:v>9222</c:v>
              </c:pt>
              <c:pt idx="42">
                <c:v>9252</c:v>
              </c:pt>
              <c:pt idx="43">
                <c:v>9283</c:v>
              </c:pt>
              <c:pt idx="44">
                <c:v>9313</c:v>
              </c:pt>
              <c:pt idx="45">
                <c:v>9344</c:v>
              </c:pt>
              <c:pt idx="46">
                <c:v>9375</c:v>
              </c:pt>
              <c:pt idx="47">
                <c:v>9405</c:v>
              </c:pt>
              <c:pt idx="48">
                <c:v>9436</c:v>
              </c:pt>
              <c:pt idx="49">
                <c:v>9466</c:v>
              </c:pt>
              <c:pt idx="50">
                <c:v>9497</c:v>
              </c:pt>
              <c:pt idx="51">
                <c:v>9528</c:v>
              </c:pt>
              <c:pt idx="52">
                <c:v>9556</c:v>
              </c:pt>
              <c:pt idx="53">
                <c:v>9587</c:v>
              </c:pt>
              <c:pt idx="54">
                <c:v>9617</c:v>
              </c:pt>
              <c:pt idx="55">
                <c:v>9648</c:v>
              </c:pt>
              <c:pt idx="56">
                <c:v>9678</c:v>
              </c:pt>
              <c:pt idx="57">
                <c:v>9709</c:v>
              </c:pt>
              <c:pt idx="58">
                <c:v>9740</c:v>
              </c:pt>
              <c:pt idx="59">
                <c:v>9770</c:v>
              </c:pt>
              <c:pt idx="60">
                <c:v>9801</c:v>
              </c:pt>
              <c:pt idx="61">
                <c:v>9831</c:v>
              </c:pt>
              <c:pt idx="62">
                <c:v>9862</c:v>
              </c:pt>
              <c:pt idx="63">
                <c:v>9893</c:v>
              </c:pt>
              <c:pt idx="64">
                <c:v>9921</c:v>
              </c:pt>
              <c:pt idx="65">
                <c:v>9952</c:v>
              </c:pt>
              <c:pt idx="66">
                <c:v>9982</c:v>
              </c:pt>
              <c:pt idx="67">
                <c:v>10013</c:v>
              </c:pt>
              <c:pt idx="68">
                <c:v>10043</c:v>
              </c:pt>
              <c:pt idx="69">
                <c:v>10074</c:v>
              </c:pt>
              <c:pt idx="70">
                <c:v>10105</c:v>
              </c:pt>
              <c:pt idx="71">
                <c:v>10135</c:v>
              </c:pt>
              <c:pt idx="72">
                <c:v>10166</c:v>
              </c:pt>
              <c:pt idx="73">
                <c:v>10196</c:v>
              </c:pt>
              <c:pt idx="74">
                <c:v>10227</c:v>
              </c:pt>
              <c:pt idx="75">
                <c:v>10258</c:v>
              </c:pt>
              <c:pt idx="76">
                <c:v>10287</c:v>
              </c:pt>
              <c:pt idx="77">
                <c:v>10318</c:v>
              </c:pt>
              <c:pt idx="78">
                <c:v>10348</c:v>
              </c:pt>
              <c:pt idx="79">
                <c:v>10379</c:v>
              </c:pt>
              <c:pt idx="80">
                <c:v>10409</c:v>
              </c:pt>
              <c:pt idx="81">
                <c:v>10440</c:v>
              </c:pt>
              <c:pt idx="82">
                <c:v>10471</c:v>
              </c:pt>
              <c:pt idx="83">
                <c:v>10501</c:v>
              </c:pt>
              <c:pt idx="84">
                <c:v>10532</c:v>
              </c:pt>
              <c:pt idx="85">
                <c:v>10562</c:v>
              </c:pt>
              <c:pt idx="86">
                <c:v>10593</c:v>
              </c:pt>
              <c:pt idx="87">
                <c:v>10624</c:v>
              </c:pt>
              <c:pt idx="88">
                <c:v>10652</c:v>
              </c:pt>
              <c:pt idx="89">
                <c:v>10683</c:v>
              </c:pt>
              <c:pt idx="90">
                <c:v>10713</c:v>
              </c:pt>
              <c:pt idx="91">
                <c:v>10744</c:v>
              </c:pt>
              <c:pt idx="92">
                <c:v>10774</c:v>
              </c:pt>
              <c:pt idx="93">
                <c:v>10805</c:v>
              </c:pt>
              <c:pt idx="94">
                <c:v>10836</c:v>
              </c:pt>
              <c:pt idx="95">
                <c:v>10866</c:v>
              </c:pt>
              <c:pt idx="96">
                <c:v>10897</c:v>
              </c:pt>
              <c:pt idx="97">
                <c:v>10927</c:v>
              </c:pt>
              <c:pt idx="98">
                <c:v>10958</c:v>
              </c:pt>
              <c:pt idx="99">
                <c:v>10989</c:v>
              </c:pt>
              <c:pt idx="100">
                <c:v>11017</c:v>
              </c:pt>
              <c:pt idx="101">
                <c:v>11048</c:v>
              </c:pt>
              <c:pt idx="102">
                <c:v>11078</c:v>
              </c:pt>
              <c:pt idx="103">
                <c:v>11109</c:v>
              </c:pt>
              <c:pt idx="104">
                <c:v>11139</c:v>
              </c:pt>
              <c:pt idx="105">
                <c:v>11170</c:v>
              </c:pt>
              <c:pt idx="106">
                <c:v>11201</c:v>
              </c:pt>
              <c:pt idx="107">
                <c:v>11231</c:v>
              </c:pt>
              <c:pt idx="108">
                <c:v>11262</c:v>
              </c:pt>
              <c:pt idx="109">
                <c:v>11292</c:v>
              </c:pt>
              <c:pt idx="110">
                <c:v>11323</c:v>
              </c:pt>
              <c:pt idx="111">
                <c:v>11354</c:v>
              </c:pt>
              <c:pt idx="112">
                <c:v>11382</c:v>
              </c:pt>
              <c:pt idx="113">
                <c:v>11413</c:v>
              </c:pt>
              <c:pt idx="114">
                <c:v>11443</c:v>
              </c:pt>
              <c:pt idx="115">
                <c:v>11474</c:v>
              </c:pt>
              <c:pt idx="116">
                <c:v>11504</c:v>
              </c:pt>
              <c:pt idx="117">
                <c:v>11535</c:v>
              </c:pt>
              <c:pt idx="118">
                <c:v>11566</c:v>
              </c:pt>
              <c:pt idx="119">
                <c:v>11596</c:v>
              </c:pt>
              <c:pt idx="120">
                <c:v>11627</c:v>
              </c:pt>
              <c:pt idx="121">
                <c:v>11657</c:v>
              </c:pt>
              <c:pt idx="122">
                <c:v>11688</c:v>
              </c:pt>
              <c:pt idx="123">
                <c:v>11719</c:v>
              </c:pt>
              <c:pt idx="124">
                <c:v>11748</c:v>
              </c:pt>
              <c:pt idx="125">
                <c:v>11779</c:v>
              </c:pt>
              <c:pt idx="126">
                <c:v>11809</c:v>
              </c:pt>
              <c:pt idx="127">
                <c:v>11840</c:v>
              </c:pt>
              <c:pt idx="128">
                <c:v>11870</c:v>
              </c:pt>
              <c:pt idx="129">
                <c:v>11901</c:v>
              </c:pt>
              <c:pt idx="130">
                <c:v>11932</c:v>
              </c:pt>
              <c:pt idx="131">
                <c:v>11962</c:v>
              </c:pt>
              <c:pt idx="132">
                <c:v>11993</c:v>
              </c:pt>
              <c:pt idx="133">
                <c:v>12023</c:v>
              </c:pt>
              <c:pt idx="134">
                <c:v>12054</c:v>
              </c:pt>
              <c:pt idx="135">
                <c:v>12085</c:v>
              </c:pt>
              <c:pt idx="136">
                <c:v>12113</c:v>
              </c:pt>
              <c:pt idx="137">
                <c:v>12144</c:v>
              </c:pt>
              <c:pt idx="138">
                <c:v>12174</c:v>
              </c:pt>
              <c:pt idx="139">
                <c:v>12205</c:v>
              </c:pt>
              <c:pt idx="140">
                <c:v>12235</c:v>
              </c:pt>
              <c:pt idx="141">
                <c:v>12266</c:v>
              </c:pt>
              <c:pt idx="142">
                <c:v>12297</c:v>
              </c:pt>
              <c:pt idx="143">
                <c:v>12327</c:v>
              </c:pt>
              <c:pt idx="144">
                <c:v>12358</c:v>
              </c:pt>
              <c:pt idx="145">
                <c:v>12388</c:v>
              </c:pt>
              <c:pt idx="146">
                <c:v>12419</c:v>
              </c:pt>
              <c:pt idx="147">
                <c:v>12450</c:v>
              </c:pt>
              <c:pt idx="148">
                <c:v>12478</c:v>
              </c:pt>
              <c:pt idx="149">
                <c:v>12509</c:v>
              </c:pt>
              <c:pt idx="150">
                <c:v>12539</c:v>
              </c:pt>
              <c:pt idx="151">
                <c:v>12570</c:v>
              </c:pt>
              <c:pt idx="152">
                <c:v>12600</c:v>
              </c:pt>
              <c:pt idx="153">
                <c:v>12631</c:v>
              </c:pt>
              <c:pt idx="154">
                <c:v>12662</c:v>
              </c:pt>
              <c:pt idx="155">
                <c:v>12692</c:v>
              </c:pt>
              <c:pt idx="156">
                <c:v>12723</c:v>
              </c:pt>
              <c:pt idx="157">
                <c:v>12753</c:v>
              </c:pt>
              <c:pt idx="158">
                <c:v>12784</c:v>
              </c:pt>
              <c:pt idx="159">
                <c:v>12815</c:v>
              </c:pt>
              <c:pt idx="160">
                <c:v>12843</c:v>
              </c:pt>
              <c:pt idx="161">
                <c:v>12874</c:v>
              </c:pt>
              <c:pt idx="162">
                <c:v>12904</c:v>
              </c:pt>
              <c:pt idx="163">
                <c:v>12935</c:v>
              </c:pt>
              <c:pt idx="164">
                <c:v>12965</c:v>
              </c:pt>
              <c:pt idx="165">
                <c:v>12996</c:v>
              </c:pt>
              <c:pt idx="166">
                <c:v>13027</c:v>
              </c:pt>
              <c:pt idx="167">
                <c:v>13057</c:v>
              </c:pt>
              <c:pt idx="168">
                <c:v>13088</c:v>
              </c:pt>
              <c:pt idx="169">
                <c:v>13118</c:v>
              </c:pt>
              <c:pt idx="170">
                <c:v>13149</c:v>
              </c:pt>
              <c:pt idx="171">
                <c:v>13180</c:v>
              </c:pt>
              <c:pt idx="172">
                <c:v>13209</c:v>
              </c:pt>
              <c:pt idx="173">
                <c:v>13240</c:v>
              </c:pt>
              <c:pt idx="174">
                <c:v>13270</c:v>
              </c:pt>
              <c:pt idx="175">
                <c:v>13301</c:v>
              </c:pt>
              <c:pt idx="176">
                <c:v>13331</c:v>
              </c:pt>
              <c:pt idx="177">
                <c:v>13362</c:v>
              </c:pt>
              <c:pt idx="178">
                <c:v>13393</c:v>
              </c:pt>
              <c:pt idx="179">
                <c:v>13423</c:v>
              </c:pt>
              <c:pt idx="180">
                <c:v>13454</c:v>
              </c:pt>
              <c:pt idx="181">
                <c:v>13484</c:v>
              </c:pt>
              <c:pt idx="182">
                <c:v>13515</c:v>
              </c:pt>
              <c:pt idx="183">
                <c:v>13546</c:v>
              </c:pt>
              <c:pt idx="184">
                <c:v>13574</c:v>
              </c:pt>
              <c:pt idx="185">
                <c:v>13605</c:v>
              </c:pt>
              <c:pt idx="186">
                <c:v>13635</c:v>
              </c:pt>
              <c:pt idx="187">
                <c:v>13666</c:v>
              </c:pt>
              <c:pt idx="188">
                <c:v>13696</c:v>
              </c:pt>
              <c:pt idx="189">
                <c:v>13727</c:v>
              </c:pt>
              <c:pt idx="190">
                <c:v>13758</c:v>
              </c:pt>
              <c:pt idx="191">
                <c:v>13788</c:v>
              </c:pt>
              <c:pt idx="192">
                <c:v>13819</c:v>
              </c:pt>
              <c:pt idx="193">
                <c:v>13849</c:v>
              </c:pt>
              <c:pt idx="194">
                <c:v>13880</c:v>
              </c:pt>
              <c:pt idx="195">
                <c:v>13911</c:v>
              </c:pt>
              <c:pt idx="196">
                <c:v>13939</c:v>
              </c:pt>
              <c:pt idx="197">
                <c:v>13970</c:v>
              </c:pt>
              <c:pt idx="198">
                <c:v>14000</c:v>
              </c:pt>
              <c:pt idx="199">
                <c:v>14031</c:v>
              </c:pt>
              <c:pt idx="200">
                <c:v>14061</c:v>
              </c:pt>
              <c:pt idx="201">
                <c:v>14092</c:v>
              </c:pt>
              <c:pt idx="202">
                <c:v>14123</c:v>
              </c:pt>
              <c:pt idx="203">
                <c:v>14153</c:v>
              </c:pt>
              <c:pt idx="204">
                <c:v>14184</c:v>
              </c:pt>
              <c:pt idx="205">
                <c:v>14214</c:v>
              </c:pt>
              <c:pt idx="206">
                <c:v>14245</c:v>
              </c:pt>
              <c:pt idx="207">
                <c:v>14276</c:v>
              </c:pt>
              <c:pt idx="208">
                <c:v>14304</c:v>
              </c:pt>
              <c:pt idx="209">
                <c:v>14335</c:v>
              </c:pt>
              <c:pt idx="210">
                <c:v>14365</c:v>
              </c:pt>
              <c:pt idx="211">
                <c:v>14396</c:v>
              </c:pt>
              <c:pt idx="212">
                <c:v>14426</c:v>
              </c:pt>
              <c:pt idx="213">
                <c:v>14457</c:v>
              </c:pt>
              <c:pt idx="214">
                <c:v>14488</c:v>
              </c:pt>
              <c:pt idx="215">
                <c:v>14518</c:v>
              </c:pt>
              <c:pt idx="216">
                <c:v>14549</c:v>
              </c:pt>
              <c:pt idx="217">
                <c:v>14579</c:v>
              </c:pt>
              <c:pt idx="218">
                <c:v>14610</c:v>
              </c:pt>
              <c:pt idx="219">
                <c:v>14641</c:v>
              </c:pt>
              <c:pt idx="220">
                <c:v>14670</c:v>
              </c:pt>
              <c:pt idx="221">
                <c:v>14701</c:v>
              </c:pt>
              <c:pt idx="222">
                <c:v>14731</c:v>
              </c:pt>
              <c:pt idx="223">
                <c:v>14762</c:v>
              </c:pt>
              <c:pt idx="224">
                <c:v>14792</c:v>
              </c:pt>
              <c:pt idx="225">
                <c:v>14823</c:v>
              </c:pt>
              <c:pt idx="226">
                <c:v>14854</c:v>
              </c:pt>
              <c:pt idx="227">
                <c:v>14884</c:v>
              </c:pt>
              <c:pt idx="228">
                <c:v>14915</c:v>
              </c:pt>
              <c:pt idx="229">
                <c:v>14945</c:v>
              </c:pt>
              <c:pt idx="230">
                <c:v>14976</c:v>
              </c:pt>
              <c:pt idx="231">
                <c:v>15007</c:v>
              </c:pt>
              <c:pt idx="232">
                <c:v>15035</c:v>
              </c:pt>
              <c:pt idx="233">
                <c:v>15066</c:v>
              </c:pt>
              <c:pt idx="234">
                <c:v>15096</c:v>
              </c:pt>
              <c:pt idx="235">
                <c:v>15127</c:v>
              </c:pt>
              <c:pt idx="236">
                <c:v>15157</c:v>
              </c:pt>
              <c:pt idx="237">
                <c:v>15188</c:v>
              </c:pt>
              <c:pt idx="238">
                <c:v>15219</c:v>
              </c:pt>
              <c:pt idx="239">
                <c:v>15249</c:v>
              </c:pt>
              <c:pt idx="240">
                <c:v>15280</c:v>
              </c:pt>
              <c:pt idx="241">
                <c:v>15310</c:v>
              </c:pt>
              <c:pt idx="242">
                <c:v>15341</c:v>
              </c:pt>
              <c:pt idx="243">
                <c:v>15372</c:v>
              </c:pt>
              <c:pt idx="244">
                <c:v>15400</c:v>
              </c:pt>
              <c:pt idx="245">
                <c:v>15431</c:v>
              </c:pt>
              <c:pt idx="246">
                <c:v>15461</c:v>
              </c:pt>
              <c:pt idx="247">
                <c:v>15492</c:v>
              </c:pt>
              <c:pt idx="248">
                <c:v>15522</c:v>
              </c:pt>
              <c:pt idx="249">
                <c:v>15553</c:v>
              </c:pt>
              <c:pt idx="250">
                <c:v>15584</c:v>
              </c:pt>
              <c:pt idx="251">
                <c:v>15614</c:v>
              </c:pt>
              <c:pt idx="252">
                <c:v>15645</c:v>
              </c:pt>
              <c:pt idx="253">
                <c:v>15675</c:v>
              </c:pt>
              <c:pt idx="254">
                <c:v>15706</c:v>
              </c:pt>
              <c:pt idx="255">
                <c:v>15737</c:v>
              </c:pt>
              <c:pt idx="256">
                <c:v>15765</c:v>
              </c:pt>
              <c:pt idx="257">
                <c:v>15796</c:v>
              </c:pt>
              <c:pt idx="258">
                <c:v>15826</c:v>
              </c:pt>
              <c:pt idx="259">
                <c:v>15857</c:v>
              </c:pt>
              <c:pt idx="260">
                <c:v>15887</c:v>
              </c:pt>
              <c:pt idx="261">
                <c:v>15918</c:v>
              </c:pt>
              <c:pt idx="262">
                <c:v>15949</c:v>
              </c:pt>
              <c:pt idx="263">
                <c:v>15979</c:v>
              </c:pt>
              <c:pt idx="264">
                <c:v>16010</c:v>
              </c:pt>
              <c:pt idx="265">
                <c:v>16040</c:v>
              </c:pt>
              <c:pt idx="266">
                <c:v>16071</c:v>
              </c:pt>
              <c:pt idx="267">
                <c:v>16102</c:v>
              </c:pt>
              <c:pt idx="268">
                <c:v>16131</c:v>
              </c:pt>
              <c:pt idx="269">
                <c:v>16162</c:v>
              </c:pt>
              <c:pt idx="270">
                <c:v>16192</c:v>
              </c:pt>
              <c:pt idx="271">
                <c:v>16223</c:v>
              </c:pt>
              <c:pt idx="272">
                <c:v>16253</c:v>
              </c:pt>
              <c:pt idx="273">
                <c:v>16284</c:v>
              </c:pt>
              <c:pt idx="274">
                <c:v>16315</c:v>
              </c:pt>
              <c:pt idx="275">
                <c:v>16345</c:v>
              </c:pt>
              <c:pt idx="276">
                <c:v>16376</c:v>
              </c:pt>
              <c:pt idx="277">
                <c:v>16406</c:v>
              </c:pt>
              <c:pt idx="278">
                <c:v>16437</c:v>
              </c:pt>
              <c:pt idx="279">
                <c:v>16468</c:v>
              </c:pt>
              <c:pt idx="280">
                <c:v>16496</c:v>
              </c:pt>
              <c:pt idx="281">
                <c:v>16527</c:v>
              </c:pt>
              <c:pt idx="282">
                <c:v>16557</c:v>
              </c:pt>
              <c:pt idx="283">
                <c:v>16588</c:v>
              </c:pt>
              <c:pt idx="284">
                <c:v>16618</c:v>
              </c:pt>
              <c:pt idx="285">
                <c:v>16649</c:v>
              </c:pt>
              <c:pt idx="286">
                <c:v>16680</c:v>
              </c:pt>
              <c:pt idx="287">
                <c:v>16710</c:v>
              </c:pt>
              <c:pt idx="288">
                <c:v>16741</c:v>
              </c:pt>
              <c:pt idx="289">
                <c:v>16771</c:v>
              </c:pt>
              <c:pt idx="290">
                <c:v>16802</c:v>
              </c:pt>
              <c:pt idx="291">
                <c:v>16833</c:v>
              </c:pt>
              <c:pt idx="292">
                <c:v>16861</c:v>
              </c:pt>
              <c:pt idx="293">
                <c:v>16892</c:v>
              </c:pt>
              <c:pt idx="294">
                <c:v>16922</c:v>
              </c:pt>
              <c:pt idx="295">
                <c:v>16953</c:v>
              </c:pt>
              <c:pt idx="296">
                <c:v>16983</c:v>
              </c:pt>
              <c:pt idx="297">
                <c:v>17014</c:v>
              </c:pt>
              <c:pt idx="298">
                <c:v>17045</c:v>
              </c:pt>
              <c:pt idx="299">
                <c:v>17075</c:v>
              </c:pt>
              <c:pt idx="300">
                <c:v>17106</c:v>
              </c:pt>
              <c:pt idx="301">
                <c:v>17136</c:v>
              </c:pt>
              <c:pt idx="302">
                <c:v>17167</c:v>
              </c:pt>
              <c:pt idx="303">
                <c:v>17198</c:v>
              </c:pt>
              <c:pt idx="304">
                <c:v>17226</c:v>
              </c:pt>
              <c:pt idx="305">
                <c:v>17257</c:v>
              </c:pt>
              <c:pt idx="306">
                <c:v>17287</c:v>
              </c:pt>
              <c:pt idx="307">
                <c:v>17318</c:v>
              </c:pt>
              <c:pt idx="308">
                <c:v>17348</c:v>
              </c:pt>
              <c:pt idx="309">
                <c:v>17379</c:v>
              </c:pt>
              <c:pt idx="310">
                <c:v>17410</c:v>
              </c:pt>
              <c:pt idx="311">
                <c:v>17440</c:v>
              </c:pt>
              <c:pt idx="312">
                <c:v>17471</c:v>
              </c:pt>
              <c:pt idx="313">
                <c:v>17501</c:v>
              </c:pt>
              <c:pt idx="314">
                <c:v>17532</c:v>
              </c:pt>
              <c:pt idx="315">
                <c:v>17563</c:v>
              </c:pt>
              <c:pt idx="316">
                <c:v>17592</c:v>
              </c:pt>
              <c:pt idx="317">
                <c:v>17623</c:v>
              </c:pt>
              <c:pt idx="318">
                <c:v>17653</c:v>
              </c:pt>
              <c:pt idx="319">
                <c:v>17684</c:v>
              </c:pt>
              <c:pt idx="320">
                <c:v>17714</c:v>
              </c:pt>
              <c:pt idx="321">
                <c:v>17745</c:v>
              </c:pt>
              <c:pt idx="322">
                <c:v>17776</c:v>
              </c:pt>
              <c:pt idx="323">
                <c:v>17806</c:v>
              </c:pt>
              <c:pt idx="324">
                <c:v>17837</c:v>
              </c:pt>
              <c:pt idx="325">
                <c:v>17867</c:v>
              </c:pt>
              <c:pt idx="326">
                <c:v>17898</c:v>
              </c:pt>
              <c:pt idx="327">
                <c:v>17929</c:v>
              </c:pt>
              <c:pt idx="328">
                <c:v>17957</c:v>
              </c:pt>
              <c:pt idx="329">
                <c:v>17988</c:v>
              </c:pt>
              <c:pt idx="330">
                <c:v>18018</c:v>
              </c:pt>
              <c:pt idx="331">
                <c:v>18049</c:v>
              </c:pt>
              <c:pt idx="332">
                <c:v>18079</c:v>
              </c:pt>
              <c:pt idx="333">
                <c:v>18110</c:v>
              </c:pt>
              <c:pt idx="334">
                <c:v>18141</c:v>
              </c:pt>
              <c:pt idx="335">
                <c:v>18171</c:v>
              </c:pt>
              <c:pt idx="336">
                <c:v>18202</c:v>
              </c:pt>
              <c:pt idx="337">
                <c:v>18232</c:v>
              </c:pt>
              <c:pt idx="338">
                <c:v>18263</c:v>
              </c:pt>
              <c:pt idx="339">
                <c:v>18294</c:v>
              </c:pt>
              <c:pt idx="340">
                <c:v>18322</c:v>
              </c:pt>
              <c:pt idx="341">
                <c:v>18353</c:v>
              </c:pt>
              <c:pt idx="342">
                <c:v>18383</c:v>
              </c:pt>
              <c:pt idx="343">
                <c:v>18414</c:v>
              </c:pt>
              <c:pt idx="344">
                <c:v>18444</c:v>
              </c:pt>
              <c:pt idx="345">
                <c:v>18475</c:v>
              </c:pt>
              <c:pt idx="346">
                <c:v>18506</c:v>
              </c:pt>
              <c:pt idx="347">
                <c:v>18536</c:v>
              </c:pt>
              <c:pt idx="348">
                <c:v>18567</c:v>
              </c:pt>
              <c:pt idx="349">
                <c:v>18597</c:v>
              </c:pt>
              <c:pt idx="350">
                <c:v>18628</c:v>
              </c:pt>
              <c:pt idx="351">
                <c:v>18659</c:v>
              </c:pt>
              <c:pt idx="352">
                <c:v>18687</c:v>
              </c:pt>
              <c:pt idx="353">
                <c:v>18718</c:v>
              </c:pt>
              <c:pt idx="354">
                <c:v>18748</c:v>
              </c:pt>
              <c:pt idx="355">
                <c:v>18779</c:v>
              </c:pt>
              <c:pt idx="356">
                <c:v>18809</c:v>
              </c:pt>
              <c:pt idx="357">
                <c:v>18840</c:v>
              </c:pt>
              <c:pt idx="358">
                <c:v>18871</c:v>
              </c:pt>
              <c:pt idx="359">
                <c:v>18901</c:v>
              </c:pt>
              <c:pt idx="360">
                <c:v>18932</c:v>
              </c:pt>
              <c:pt idx="361">
                <c:v>18962</c:v>
              </c:pt>
              <c:pt idx="362">
                <c:v>18993</c:v>
              </c:pt>
              <c:pt idx="363">
                <c:v>19024</c:v>
              </c:pt>
              <c:pt idx="364">
                <c:v>19053</c:v>
              </c:pt>
              <c:pt idx="365">
                <c:v>19084</c:v>
              </c:pt>
              <c:pt idx="366">
                <c:v>19114</c:v>
              </c:pt>
              <c:pt idx="367">
                <c:v>19145</c:v>
              </c:pt>
              <c:pt idx="368">
                <c:v>19175</c:v>
              </c:pt>
              <c:pt idx="369">
                <c:v>19206</c:v>
              </c:pt>
              <c:pt idx="370">
                <c:v>19237</c:v>
              </c:pt>
              <c:pt idx="371">
                <c:v>19267</c:v>
              </c:pt>
              <c:pt idx="372">
                <c:v>19298</c:v>
              </c:pt>
              <c:pt idx="373">
                <c:v>19328</c:v>
              </c:pt>
              <c:pt idx="374">
                <c:v>19359</c:v>
              </c:pt>
              <c:pt idx="375">
                <c:v>19390</c:v>
              </c:pt>
              <c:pt idx="376">
                <c:v>19418</c:v>
              </c:pt>
              <c:pt idx="377">
                <c:v>19449</c:v>
              </c:pt>
              <c:pt idx="378">
                <c:v>19479</c:v>
              </c:pt>
              <c:pt idx="379">
                <c:v>19510</c:v>
              </c:pt>
              <c:pt idx="380">
                <c:v>19540</c:v>
              </c:pt>
              <c:pt idx="381">
                <c:v>19571</c:v>
              </c:pt>
              <c:pt idx="382">
                <c:v>19602</c:v>
              </c:pt>
              <c:pt idx="383">
                <c:v>19632</c:v>
              </c:pt>
              <c:pt idx="384">
                <c:v>19663</c:v>
              </c:pt>
              <c:pt idx="385">
                <c:v>19693</c:v>
              </c:pt>
              <c:pt idx="386">
                <c:v>19724</c:v>
              </c:pt>
              <c:pt idx="387">
                <c:v>19755</c:v>
              </c:pt>
              <c:pt idx="388">
                <c:v>19783</c:v>
              </c:pt>
              <c:pt idx="389">
                <c:v>19814</c:v>
              </c:pt>
              <c:pt idx="390">
                <c:v>19844</c:v>
              </c:pt>
              <c:pt idx="391">
                <c:v>19875</c:v>
              </c:pt>
              <c:pt idx="392">
                <c:v>19905</c:v>
              </c:pt>
              <c:pt idx="393">
                <c:v>19936</c:v>
              </c:pt>
              <c:pt idx="394">
                <c:v>19967</c:v>
              </c:pt>
              <c:pt idx="395">
                <c:v>19997</c:v>
              </c:pt>
              <c:pt idx="396">
                <c:v>20028</c:v>
              </c:pt>
              <c:pt idx="397">
                <c:v>20058</c:v>
              </c:pt>
              <c:pt idx="398">
                <c:v>20089</c:v>
              </c:pt>
              <c:pt idx="399">
                <c:v>20120</c:v>
              </c:pt>
              <c:pt idx="400">
                <c:v>20148</c:v>
              </c:pt>
              <c:pt idx="401">
                <c:v>20179</c:v>
              </c:pt>
              <c:pt idx="402">
                <c:v>20209</c:v>
              </c:pt>
              <c:pt idx="403">
                <c:v>20240</c:v>
              </c:pt>
              <c:pt idx="404">
                <c:v>20270</c:v>
              </c:pt>
              <c:pt idx="405">
                <c:v>20301</c:v>
              </c:pt>
              <c:pt idx="406">
                <c:v>20332</c:v>
              </c:pt>
              <c:pt idx="407">
                <c:v>20362</c:v>
              </c:pt>
              <c:pt idx="408">
                <c:v>20393</c:v>
              </c:pt>
              <c:pt idx="409">
                <c:v>20423</c:v>
              </c:pt>
              <c:pt idx="410">
                <c:v>20454</c:v>
              </c:pt>
              <c:pt idx="411">
                <c:v>20485</c:v>
              </c:pt>
              <c:pt idx="412">
                <c:v>20514</c:v>
              </c:pt>
              <c:pt idx="413">
                <c:v>20545</c:v>
              </c:pt>
              <c:pt idx="414">
                <c:v>20575</c:v>
              </c:pt>
              <c:pt idx="415">
                <c:v>20606</c:v>
              </c:pt>
              <c:pt idx="416">
                <c:v>20636</c:v>
              </c:pt>
              <c:pt idx="417">
                <c:v>20667</c:v>
              </c:pt>
              <c:pt idx="418">
                <c:v>20698</c:v>
              </c:pt>
              <c:pt idx="419">
                <c:v>20728</c:v>
              </c:pt>
              <c:pt idx="420">
                <c:v>20759</c:v>
              </c:pt>
              <c:pt idx="421">
                <c:v>20789</c:v>
              </c:pt>
              <c:pt idx="422">
                <c:v>20820</c:v>
              </c:pt>
              <c:pt idx="423">
                <c:v>20851</c:v>
              </c:pt>
              <c:pt idx="424">
                <c:v>20879</c:v>
              </c:pt>
              <c:pt idx="425">
                <c:v>20910</c:v>
              </c:pt>
              <c:pt idx="426">
                <c:v>20940</c:v>
              </c:pt>
              <c:pt idx="427">
                <c:v>20971</c:v>
              </c:pt>
              <c:pt idx="428">
                <c:v>21001</c:v>
              </c:pt>
              <c:pt idx="429">
                <c:v>21032</c:v>
              </c:pt>
              <c:pt idx="430">
                <c:v>21063</c:v>
              </c:pt>
              <c:pt idx="431">
                <c:v>21093</c:v>
              </c:pt>
              <c:pt idx="432">
                <c:v>21124</c:v>
              </c:pt>
              <c:pt idx="433">
                <c:v>21154</c:v>
              </c:pt>
              <c:pt idx="434">
                <c:v>21185</c:v>
              </c:pt>
              <c:pt idx="435">
                <c:v>21216</c:v>
              </c:pt>
              <c:pt idx="436">
                <c:v>21244</c:v>
              </c:pt>
              <c:pt idx="437">
                <c:v>21275</c:v>
              </c:pt>
              <c:pt idx="438">
                <c:v>21305</c:v>
              </c:pt>
              <c:pt idx="439">
                <c:v>21336</c:v>
              </c:pt>
              <c:pt idx="440">
                <c:v>21366</c:v>
              </c:pt>
              <c:pt idx="441">
                <c:v>21397</c:v>
              </c:pt>
              <c:pt idx="442">
                <c:v>21428</c:v>
              </c:pt>
              <c:pt idx="443">
                <c:v>21458</c:v>
              </c:pt>
              <c:pt idx="444">
                <c:v>21489</c:v>
              </c:pt>
              <c:pt idx="445">
                <c:v>21519</c:v>
              </c:pt>
              <c:pt idx="446">
                <c:v>21550</c:v>
              </c:pt>
              <c:pt idx="447">
                <c:v>21581</c:v>
              </c:pt>
              <c:pt idx="448">
                <c:v>21609</c:v>
              </c:pt>
              <c:pt idx="449">
                <c:v>21640</c:v>
              </c:pt>
              <c:pt idx="450">
                <c:v>21670</c:v>
              </c:pt>
              <c:pt idx="451">
                <c:v>21701</c:v>
              </c:pt>
              <c:pt idx="452">
                <c:v>21731</c:v>
              </c:pt>
              <c:pt idx="453">
                <c:v>21762</c:v>
              </c:pt>
              <c:pt idx="454">
                <c:v>21793</c:v>
              </c:pt>
              <c:pt idx="455">
                <c:v>21823</c:v>
              </c:pt>
              <c:pt idx="456">
                <c:v>21854</c:v>
              </c:pt>
              <c:pt idx="457">
                <c:v>21884</c:v>
              </c:pt>
              <c:pt idx="458">
                <c:v>21915</c:v>
              </c:pt>
              <c:pt idx="459">
                <c:v>21946</c:v>
              </c:pt>
              <c:pt idx="460">
                <c:v>21975</c:v>
              </c:pt>
              <c:pt idx="461">
                <c:v>22006</c:v>
              </c:pt>
              <c:pt idx="462">
                <c:v>22036</c:v>
              </c:pt>
              <c:pt idx="463">
                <c:v>22067</c:v>
              </c:pt>
              <c:pt idx="464">
                <c:v>22097</c:v>
              </c:pt>
              <c:pt idx="465">
                <c:v>22128</c:v>
              </c:pt>
              <c:pt idx="466">
                <c:v>22159</c:v>
              </c:pt>
              <c:pt idx="467">
                <c:v>22189</c:v>
              </c:pt>
              <c:pt idx="468">
                <c:v>22220</c:v>
              </c:pt>
              <c:pt idx="469">
                <c:v>22250</c:v>
              </c:pt>
              <c:pt idx="470">
                <c:v>22281</c:v>
              </c:pt>
              <c:pt idx="471">
                <c:v>22312</c:v>
              </c:pt>
              <c:pt idx="472">
                <c:v>22340</c:v>
              </c:pt>
              <c:pt idx="473">
                <c:v>22371</c:v>
              </c:pt>
              <c:pt idx="474">
                <c:v>22401</c:v>
              </c:pt>
              <c:pt idx="475">
                <c:v>22432</c:v>
              </c:pt>
              <c:pt idx="476">
                <c:v>22462</c:v>
              </c:pt>
              <c:pt idx="477">
                <c:v>22493</c:v>
              </c:pt>
              <c:pt idx="478">
                <c:v>22524</c:v>
              </c:pt>
              <c:pt idx="479">
                <c:v>22554</c:v>
              </c:pt>
              <c:pt idx="480">
                <c:v>22585</c:v>
              </c:pt>
              <c:pt idx="481">
                <c:v>22615</c:v>
              </c:pt>
              <c:pt idx="482">
                <c:v>22646</c:v>
              </c:pt>
              <c:pt idx="483">
                <c:v>22677</c:v>
              </c:pt>
              <c:pt idx="484">
                <c:v>22705</c:v>
              </c:pt>
              <c:pt idx="485">
                <c:v>22736</c:v>
              </c:pt>
              <c:pt idx="486">
                <c:v>22766</c:v>
              </c:pt>
              <c:pt idx="487">
                <c:v>22797</c:v>
              </c:pt>
              <c:pt idx="488">
                <c:v>22827</c:v>
              </c:pt>
              <c:pt idx="489">
                <c:v>22858</c:v>
              </c:pt>
              <c:pt idx="490">
                <c:v>22889</c:v>
              </c:pt>
              <c:pt idx="491">
                <c:v>22919</c:v>
              </c:pt>
              <c:pt idx="492">
                <c:v>22950</c:v>
              </c:pt>
              <c:pt idx="493">
                <c:v>22980</c:v>
              </c:pt>
              <c:pt idx="494">
                <c:v>23011</c:v>
              </c:pt>
              <c:pt idx="495">
                <c:v>23042</c:v>
              </c:pt>
              <c:pt idx="496">
                <c:v>23070</c:v>
              </c:pt>
              <c:pt idx="497">
                <c:v>23101</c:v>
              </c:pt>
              <c:pt idx="498">
                <c:v>23131</c:v>
              </c:pt>
              <c:pt idx="499">
                <c:v>23162</c:v>
              </c:pt>
              <c:pt idx="500">
                <c:v>23192</c:v>
              </c:pt>
              <c:pt idx="501">
                <c:v>23223</c:v>
              </c:pt>
              <c:pt idx="502">
                <c:v>23254</c:v>
              </c:pt>
              <c:pt idx="503">
                <c:v>23284</c:v>
              </c:pt>
              <c:pt idx="504">
                <c:v>23315</c:v>
              </c:pt>
              <c:pt idx="505">
                <c:v>23345</c:v>
              </c:pt>
              <c:pt idx="506">
                <c:v>23376</c:v>
              </c:pt>
              <c:pt idx="507">
                <c:v>23407</c:v>
              </c:pt>
              <c:pt idx="508">
                <c:v>23436</c:v>
              </c:pt>
              <c:pt idx="509">
                <c:v>23467</c:v>
              </c:pt>
              <c:pt idx="510">
                <c:v>23497</c:v>
              </c:pt>
              <c:pt idx="511">
                <c:v>23528</c:v>
              </c:pt>
              <c:pt idx="512">
                <c:v>23558</c:v>
              </c:pt>
              <c:pt idx="513">
                <c:v>23589</c:v>
              </c:pt>
              <c:pt idx="514">
                <c:v>23620</c:v>
              </c:pt>
              <c:pt idx="515">
                <c:v>23650</c:v>
              </c:pt>
              <c:pt idx="516">
                <c:v>23681</c:v>
              </c:pt>
              <c:pt idx="517">
                <c:v>23711</c:v>
              </c:pt>
              <c:pt idx="518">
                <c:v>23742</c:v>
              </c:pt>
              <c:pt idx="519">
                <c:v>23773</c:v>
              </c:pt>
              <c:pt idx="520">
                <c:v>23801</c:v>
              </c:pt>
              <c:pt idx="521">
                <c:v>23832</c:v>
              </c:pt>
              <c:pt idx="522">
                <c:v>23862</c:v>
              </c:pt>
              <c:pt idx="523">
                <c:v>23893</c:v>
              </c:pt>
              <c:pt idx="524">
                <c:v>23923</c:v>
              </c:pt>
              <c:pt idx="525">
                <c:v>23954</c:v>
              </c:pt>
              <c:pt idx="526">
                <c:v>23985</c:v>
              </c:pt>
              <c:pt idx="527">
                <c:v>24015</c:v>
              </c:pt>
              <c:pt idx="528">
                <c:v>24046</c:v>
              </c:pt>
              <c:pt idx="529">
                <c:v>24076</c:v>
              </c:pt>
              <c:pt idx="530">
                <c:v>24107</c:v>
              </c:pt>
              <c:pt idx="531">
                <c:v>24138</c:v>
              </c:pt>
              <c:pt idx="532">
                <c:v>24166</c:v>
              </c:pt>
              <c:pt idx="533">
                <c:v>24197</c:v>
              </c:pt>
              <c:pt idx="534">
                <c:v>24227</c:v>
              </c:pt>
              <c:pt idx="535">
                <c:v>24258</c:v>
              </c:pt>
              <c:pt idx="536">
                <c:v>24288</c:v>
              </c:pt>
              <c:pt idx="537">
                <c:v>24319</c:v>
              </c:pt>
              <c:pt idx="538">
                <c:v>24350</c:v>
              </c:pt>
              <c:pt idx="539">
                <c:v>24380</c:v>
              </c:pt>
              <c:pt idx="540">
                <c:v>24411</c:v>
              </c:pt>
              <c:pt idx="541">
                <c:v>24441</c:v>
              </c:pt>
              <c:pt idx="542">
                <c:v>24472</c:v>
              </c:pt>
              <c:pt idx="543">
                <c:v>24503</c:v>
              </c:pt>
              <c:pt idx="544">
                <c:v>24531</c:v>
              </c:pt>
              <c:pt idx="545">
                <c:v>24562</c:v>
              </c:pt>
              <c:pt idx="546">
                <c:v>24592</c:v>
              </c:pt>
              <c:pt idx="547">
                <c:v>24623</c:v>
              </c:pt>
              <c:pt idx="548">
                <c:v>24653</c:v>
              </c:pt>
              <c:pt idx="549">
                <c:v>24684</c:v>
              </c:pt>
              <c:pt idx="550">
                <c:v>24715</c:v>
              </c:pt>
              <c:pt idx="551">
                <c:v>24745</c:v>
              </c:pt>
              <c:pt idx="552">
                <c:v>24776</c:v>
              </c:pt>
              <c:pt idx="553">
                <c:v>24806</c:v>
              </c:pt>
              <c:pt idx="554">
                <c:v>24837</c:v>
              </c:pt>
              <c:pt idx="555">
                <c:v>24868</c:v>
              </c:pt>
              <c:pt idx="556">
                <c:v>24897</c:v>
              </c:pt>
              <c:pt idx="557">
                <c:v>24928</c:v>
              </c:pt>
              <c:pt idx="558">
                <c:v>24958</c:v>
              </c:pt>
              <c:pt idx="559">
                <c:v>24989</c:v>
              </c:pt>
              <c:pt idx="560">
                <c:v>25019</c:v>
              </c:pt>
              <c:pt idx="561">
                <c:v>25050</c:v>
              </c:pt>
              <c:pt idx="562">
                <c:v>25081</c:v>
              </c:pt>
              <c:pt idx="563">
                <c:v>25111</c:v>
              </c:pt>
              <c:pt idx="564">
                <c:v>25142</c:v>
              </c:pt>
              <c:pt idx="565">
                <c:v>25172</c:v>
              </c:pt>
              <c:pt idx="566">
                <c:v>25203</c:v>
              </c:pt>
              <c:pt idx="567">
                <c:v>25234</c:v>
              </c:pt>
              <c:pt idx="568">
                <c:v>25262</c:v>
              </c:pt>
              <c:pt idx="569">
                <c:v>25293</c:v>
              </c:pt>
              <c:pt idx="570">
                <c:v>25323</c:v>
              </c:pt>
              <c:pt idx="571">
                <c:v>25354</c:v>
              </c:pt>
              <c:pt idx="572">
                <c:v>25384</c:v>
              </c:pt>
              <c:pt idx="573">
                <c:v>25415</c:v>
              </c:pt>
              <c:pt idx="574">
                <c:v>25446</c:v>
              </c:pt>
              <c:pt idx="575">
                <c:v>25476</c:v>
              </c:pt>
              <c:pt idx="576">
                <c:v>25507</c:v>
              </c:pt>
              <c:pt idx="577">
                <c:v>25537</c:v>
              </c:pt>
              <c:pt idx="578">
                <c:v>25568</c:v>
              </c:pt>
              <c:pt idx="579">
                <c:v>25599</c:v>
              </c:pt>
              <c:pt idx="580">
                <c:v>25627</c:v>
              </c:pt>
              <c:pt idx="581">
                <c:v>25658</c:v>
              </c:pt>
              <c:pt idx="582">
                <c:v>25688</c:v>
              </c:pt>
              <c:pt idx="583">
                <c:v>25719</c:v>
              </c:pt>
              <c:pt idx="584">
                <c:v>25749</c:v>
              </c:pt>
              <c:pt idx="585">
                <c:v>25780</c:v>
              </c:pt>
              <c:pt idx="586">
                <c:v>25811</c:v>
              </c:pt>
              <c:pt idx="587">
                <c:v>25841</c:v>
              </c:pt>
              <c:pt idx="588">
                <c:v>25872</c:v>
              </c:pt>
              <c:pt idx="589">
                <c:v>25902</c:v>
              </c:pt>
              <c:pt idx="590">
                <c:v>25933</c:v>
              </c:pt>
              <c:pt idx="591">
                <c:v>25964</c:v>
              </c:pt>
              <c:pt idx="592">
                <c:v>25992</c:v>
              </c:pt>
              <c:pt idx="593">
                <c:v>26023</c:v>
              </c:pt>
              <c:pt idx="594">
                <c:v>26053</c:v>
              </c:pt>
              <c:pt idx="595">
                <c:v>26084</c:v>
              </c:pt>
              <c:pt idx="596">
                <c:v>26114</c:v>
              </c:pt>
              <c:pt idx="597">
                <c:v>26145</c:v>
              </c:pt>
              <c:pt idx="598">
                <c:v>26176</c:v>
              </c:pt>
              <c:pt idx="599">
                <c:v>26206</c:v>
              </c:pt>
              <c:pt idx="600">
                <c:v>26237</c:v>
              </c:pt>
              <c:pt idx="601">
                <c:v>26267</c:v>
              </c:pt>
              <c:pt idx="602">
                <c:v>26298</c:v>
              </c:pt>
              <c:pt idx="603">
                <c:v>26329</c:v>
              </c:pt>
              <c:pt idx="604">
                <c:v>26358</c:v>
              </c:pt>
              <c:pt idx="605">
                <c:v>26389</c:v>
              </c:pt>
              <c:pt idx="606">
                <c:v>26419</c:v>
              </c:pt>
              <c:pt idx="607">
                <c:v>26450</c:v>
              </c:pt>
              <c:pt idx="608">
                <c:v>26480</c:v>
              </c:pt>
              <c:pt idx="609">
                <c:v>26511</c:v>
              </c:pt>
              <c:pt idx="610">
                <c:v>26542</c:v>
              </c:pt>
              <c:pt idx="611">
                <c:v>26572</c:v>
              </c:pt>
              <c:pt idx="612">
                <c:v>26603</c:v>
              </c:pt>
              <c:pt idx="613">
                <c:v>26633</c:v>
              </c:pt>
              <c:pt idx="614">
                <c:v>26664</c:v>
              </c:pt>
              <c:pt idx="615">
                <c:v>26695</c:v>
              </c:pt>
              <c:pt idx="616">
                <c:v>26723</c:v>
              </c:pt>
              <c:pt idx="617">
                <c:v>26754</c:v>
              </c:pt>
              <c:pt idx="618">
                <c:v>26784</c:v>
              </c:pt>
              <c:pt idx="619">
                <c:v>26815</c:v>
              </c:pt>
              <c:pt idx="620">
                <c:v>26845</c:v>
              </c:pt>
              <c:pt idx="621">
                <c:v>26876</c:v>
              </c:pt>
              <c:pt idx="622">
                <c:v>26907</c:v>
              </c:pt>
              <c:pt idx="623">
                <c:v>26937</c:v>
              </c:pt>
              <c:pt idx="624">
                <c:v>26968</c:v>
              </c:pt>
              <c:pt idx="625">
                <c:v>26998</c:v>
              </c:pt>
              <c:pt idx="626">
                <c:v>27029</c:v>
              </c:pt>
              <c:pt idx="627">
                <c:v>27060</c:v>
              </c:pt>
              <c:pt idx="628">
                <c:v>27088</c:v>
              </c:pt>
              <c:pt idx="629">
                <c:v>27119</c:v>
              </c:pt>
              <c:pt idx="630">
                <c:v>27149</c:v>
              </c:pt>
              <c:pt idx="631">
                <c:v>27180</c:v>
              </c:pt>
              <c:pt idx="632">
                <c:v>27210</c:v>
              </c:pt>
              <c:pt idx="633">
                <c:v>27241</c:v>
              </c:pt>
              <c:pt idx="634">
                <c:v>27272</c:v>
              </c:pt>
              <c:pt idx="635">
                <c:v>27302</c:v>
              </c:pt>
              <c:pt idx="636">
                <c:v>27333</c:v>
              </c:pt>
              <c:pt idx="637">
                <c:v>27363</c:v>
              </c:pt>
              <c:pt idx="638">
                <c:v>27394</c:v>
              </c:pt>
              <c:pt idx="639">
                <c:v>27425</c:v>
              </c:pt>
              <c:pt idx="640">
                <c:v>27453</c:v>
              </c:pt>
              <c:pt idx="641">
                <c:v>27484</c:v>
              </c:pt>
              <c:pt idx="642">
                <c:v>27514</c:v>
              </c:pt>
              <c:pt idx="643">
                <c:v>27545</c:v>
              </c:pt>
              <c:pt idx="644">
                <c:v>27575</c:v>
              </c:pt>
              <c:pt idx="645">
                <c:v>27606</c:v>
              </c:pt>
              <c:pt idx="646">
                <c:v>27637</c:v>
              </c:pt>
              <c:pt idx="647">
                <c:v>27667</c:v>
              </c:pt>
              <c:pt idx="648">
                <c:v>27698</c:v>
              </c:pt>
              <c:pt idx="649">
                <c:v>27728</c:v>
              </c:pt>
              <c:pt idx="650">
                <c:v>27759</c:v>
              </c:pt>
              <c:pt idx="651">
                <c:v>27790</c:v>
              </c:pt>
              <c:pt idx="652">
                <c:v>27819</c:v>
              </c:pt>
              <c:pt idx="653">
                <c:v>27850</c:v>
              </c:pt>
              <c:pt idx="654">
                <c:v>27880</c:v>
              </c:pt>
              <c:pt idx="655">
                <c:v>27911</c:v>
              </c:pt>
              <c:pt idx="656">
                <c:v>27941</c:v>
              </c:pt>
              <c:pt idx="657">
                <c:v>27972</c:v>
              </c:pt>
              <c:pt idx="658">
                <c:v>28003</c:v>
              </c:pt>
              <c:pt idx="659">
                <c:v>28033</c:v>
              </c:pt>
              <c:pt idx="660">
                <c:v>28064</c:v>
              </c:pt>
              <c:pt idx="661">
                <c:v>28094</c:v>
              </c:pt>
              <c:pt idx="662">
                <c:v>28125</c:v>
              </c:pt>
              <c:pt idx="663">
                <c:v>28156</c:v>
              </c:pt>
              <c:pt idx="664">
                <c:v>28184</c:v>
              </c:pt>
              <c:pt idx="665">
                <c:v>28215</c:v>
              </c:pt>
              <c:pt idx="666">
                <c:v>28245</c:v>
              </c:pt>
              <c:pt idx="667">
                <c:v>28276</c:v>
              </c:pt>
              <c:pt idx="668">
                <c:v>28306</c:v>
              </c:pt>
              <c:pt idx="669">
                <c:v>28337</c:v>
              </c:pt>
              <c:pt idx="670">
                <c:v>28368</c:v>
              </c:pt>
              <c:pt idx="671">
                <c:v>28398</c:v>
              </c:pt>
              <c:pt idx="672">
                <c:v>28429</c:v>
              </c:pt>
              <c:pt idx="673">
                <c:v>28459</c:v>
              </c:pt>
              <c:pt idx="674">
                <c:v>28490</c:v>
              </c:pt>
              <c:pt idx="675">
                <c:v>28521</c:v>
              </c:pt>
              <c:pt idx="676">
                <c:v>28549</c:v>
              </c:pt>
              <c:pt idx="677">
                <c:v>28580</c:v>
              </c:pt>
              <c:pt idx="678">
                <c:v>28610</c:v>
              </c:pt>
              <c:pt idx="679">
                <c:v>28641</c:v>
              </c:pt>
              <c:pt idx="680">
                <c:v>28671</c:v>
              </c:pt>
              <c:pt idx="681">
                <c:v>28702</c:v>
              </c:pt>
              <c:pt idx="682">
                <c:v>28733</c:v>
              </c:pt>
              <c:pt idx="683">
                <c:v>28763</c:v>
              </c:pt>
              <c:pt idx="684">
                <c:v>28794</c:v>
              </c:pt>
              <c:pt idx="685">
                <c:v>28824</c:v>
              </c:pt>
              <c:pt idx="686">
                <c:v>28855</c:v>
              </c:pt>
              <c:pt idx="687">
                <c:v>28886</c:v>
              </c:pt>
              <c:pt idx="688">
                <c:v>28914</c:v>
              </c:pt>
              <c:pt idx="689">
                <c:v>28945</c:v>
              </c:pt>
              <c:pt idx="690">
                <c:v>28975</c:v>
              </c:pt>
              <c:pt idx="691">
                <c:v>29006</c:v>
              </c:pt>
              <c:pt idx="692">
                <c:v>29036</c:v>
              </c:pt>
              <c:pt idx="693">
                <c:v>29067</c:v>
              </c:pt>
              <c:pt idx="694">
                <c:v>29098</c:v>
              </c:pt>
              <c:pt idx="695">
                <c:v>29128</c:v>
              </c:pt>
              <c:pt idx="696">
                <c:v>29159</c:v>
              </c:pt>
              <c:pt idx="697">
                <c:v>29189</c:v>
              </c:pt>
              <c:pt idx="698">
                <c:v>29220</c:v>
              </c:pt>
              <c:pt idx="699">
                <c:v>29251</c:v>
              </c:pt>
              <c:pt idx="700">
                <c:v>29280</c:v>
              </c:pt>
              <c:pt idx="701">
                <c:v>29311</c:v>
              </c:pt>
              <c:pt idx="702">
                <c:v>29341</c:v>
              </c:pt>
              <c:pt idx="703">
                <c:v>29372</c:v>
              </c:pt>
              <c:pt idx="704">
                <c:v>29402</c:v>
              </c:pt>
              <c:pt idx="705">
                <c:v>29433</c:v>
              </c:pt>
              <c:pt idx="706">
                <c:v>29464</c:v>
              </c:pt>
              <c:pt idx="707">
                <c:v>29494</c:v>
              </c:pt>
              <c:pt idx="708">
                <c:v>29525</c:v>
              </c:pt>
              <c:pt idx="709">
                <c:v>29555</c:v>
              </c:pt>
              <c:pt idx="710">
                <c:v>29586</c:v>
              </c:pt>
              <c:pt idx="711">
                <c:v>29617</c:v>
              </c:pt>
              <c:pt idx="712">
                <c:v>29645</c:v>
              </c:pt>
              <c:pt idx="713">
                <c:v>29676</c:v>
              </c:pt>
              <c:pt idx="714">
                <c:v>29706</c:v>
              </c:pt>
              <c:pt idx="715">
                <c:v>29737</c:v>
              </c:pt>
              <c:pt idx="716">
                <c:v>29767</c:v>
              </c:pt>
              <c:pt idx="717">
                <c:v>29798</c:v>
              </c:pt>
              <c:pt idx="718">
                <c:v>29829</c:v>
              </c:pt>
              <c:pt idx="719">
                <c:v>29859</c:v>
              </c:pt>
              <c:pt idx="720">
                <c:v>29890</c:v>
              </c:pt>
              <c:pt idx="721">
                <c:v>29920</c:v>
              </c:pt>
              <c:pt idx="722">
                <c:v>29951</c:v>
              </c:pt>
              <c:pt idx="723">
                <c:v>29982</c:v>
              </c:pt>
              <c:pt idx="724">
                <c:v>30010</c:v>
              </c:pt>
              <c:pt idx="725">
                <c:v>30041</c:v>
              </c:pt>
              <c:pt idx="726">
                <c:v>30071</c:v>
              </c:pt>
              <c:pt idx="727">
                <c:v>30102</c:v>
              </c:pt>
              <c:pt idx="728">
                <c:v>30132</c:v>
              </c:pt>
              <c:pt idx="729">
                <c:v>30163</c:v>
              </c:pt>
              <c:pt idx="730">
                <c:v>30194</c:v>
              </c:pt>
              <c:pt idx="731">
                <c:v>30224</c:v>
              </c:pt>
              <c:pt idx="732">
                <c:v>30255</c:v>
              </c:pt>
              <c:pt idx="733">
                <c:v>30285</c:v>
              </c:pt>
              <c:pt idx="734">
                <c:v>30316</c:v>
              </c:pt>
              <c:pt idx="735">
                <c:v>30347</c:v>
              </c:pt>
              <c:pt idx="736">
                <c:v>30375</c:v>
              </c:pt>
              <c:pt idx="737">
                <c:v>30406</c:v>
              </c:pt>
              <c:pt idx="738">
                <c:v>30436</c:v>
              </c:pt>
              <c:pt idx="739">
                <c:v>30467</c:v>
              </c:pt>
              <c:pt idx="740">
                <c:v>30497</c:v>
              </c:pt>
              <c:pt idx="741">
                <c:v>30528</c:v>
              </c:pt>
              <c:pt idx="742">
                <c:v>30559</c:v>
              </c:pt>
              <c:pt idx="743">
                <c:v>30589</c:v>
              </c:pt>
              <c:pt idx="744">
                <c:v>30620</c:v>
              </c:pt>
              <c:pt idx="745">
                <c:v>30650</c:v>
              </c:pt>
              <c:pt idx="746">
                <c:v>30681</c:v>
              </c:pt>
              <c:pt idx="747">
                <c:v>30712</c:v>
              </c:pt>
              <c:pt idx="748">
                <c:v>30741</c:v>
              </c:pt>
              <c:pt idx="749">
                <c:v>30772</c:v>
              </c:pt>
              <c:pt idx="750">
                <c:v>30802</c:v>
              </c:pt>
              <c:pt idx="751">
                <c:v>30833</c:v>
              </c:pt>
              <c:pt idx="752">
                <c:v>30863</c:v>
              </c:pt>
              <c:pt idx="753">
                <c:v>30894</c:v>
              </c:pt>
              <c:pt idx="754">
                <c:v>30925</c:v>
              </c:pt>
              <c:pt idx="755">
                <c:v>30955</c:v>
              </c:pt>
              <c:pt idx="756">
                <c:v>30986</c:v>
              </c:pt>
              <c:pt idx="757">
                <c:v>31016</c:v>
              </c:pt>
              <c:pt idx="758">
                <c:v>31047</c:v>
              </c:pt>
              <c:pt idx="759">
                <c:v>31078</c:v>
              </c:pt>
              <c:pt idx="760">
                <c:v>31106</c:v>
              </c:pt>
              <c:pt idx="761">
                <c:v>31137</c:v>
              </c:pt>
              <c:pt idx="762">
                <c:v>31167</c:v>
              </c:pt>
              <c:pt idx="763">
                <c:v>31198</c:v>
              </c:pt>
              <c:pt idx="764">
                <c:v>31228</c:v>
              </c:pt>
              <c:pt idx="765">
                <c:v>31259</c:v>
              </c:pt>
              <c:pt idx="766">
                <c:v>31290</c:v>
              </c:pt>
              <c:pt idx="767">
                <c:v>31320</c:v>
              </c:pt>
              <c:pt idx="768">
                <c:v>31351</c:v>
              </c:pt>
              <c:pt idx="769">
                <c:v>31381</c:v>
              </c:pt>
              <c:pt idx="770">
                <c:v>31412</c:v>
              </c:pt>
              <c:pt idx="771">
                <c:v>31443</c:v>
              </c:pt>
              <c:pt idx="772">
                <c:v>31471</c:v>
              </c:pt>
              <c:pt idx="773">
                <c:v>31502</c:v>
              </c:pt>
              <c:pt idx="774">
                <c:v>31532</c:v>
              </c:pt>
              <c:pt idx="775">
                <c:v>31563</c:v>
              </c:pt>
              <c:pt idx="776">
                <c:v>31593</c:v>
              </c:pt>
              <c:pt idx="777">
                <c:v>31624</c:v>
              </c:pt>
              <c:pt idx="778">
                <c:v>31655</c:v>
              </c:pt>
              <c:pt idx="779">
                <c:v>31685</c:v>
              </c:pt>
              <c:pt idx="780">
                <c:v>31716</c:v>
              </c:pt>
              <c:pt idx="781">
                <c:v>31746</c:v>
              </c:pt>
              <c:pt idx="782">
                <c:v>31777</c:v>
              </c:pt>
              <c:pt idx="783">
                <c:v>31808</c:v>
              </c:pt>
              <c:pt idx="784">
                <c:v>31836</c:v>
              </c:pt>
              <c:pt idx="785">
                <c:v>31867</c:v>
              </c:pt>
              <c:pt idx="786">
                <c:v>31897</c:v>
              </c:pt>
              <c:pt idx="787">
                <c:v>31928</c:v>
              </c:pt>
              <c:pt idx="788">
                <c:v>31958</c:v>
              </c:pt>
              <c:pt idx="789">
                <c:v>31989</c:v>
              </c:pt>
              <c:pt idx="790">
                <c:v>32020</c:v>
              </c:pt>
              <c:pt idx="791">
                <c:v>32050</c:v>
              </c:pt>
              <c:pt idx="792">
                <c:v>32081</c:v>
              </c:pt>
              <c:pt idx="793">
                <c:v>32111</c:v>
              </c:pt>
              <c:pt idx="794">
                <c:v>32142</c:v>
              </c:pt>
              <c:pt idx="795">
                <c:v>32173</c:v>
              </c:pt>
              <c:pt idx="796">
                <c:v>32202</c:v>
              </c:pt>
              <c:pt idx="797">
                <c:v>32233</c:v>
              </c:pt>
              <c:pt idx="798">
                <c:v>32263</c:v>
              </c:pt>
              <c:pt idx="799">
                <c:v>32294</c:v>
              </c:pt>
              <c:pt idx="800">
                <c:v>32324</c:v>
              </c:pt>
              <c:pt idx="801">
                <c:v>32355</c:v>
              </c:pt>
              <c:pt idx="802">
                <c:v>32386</c:v>
              </c:pt>
              <c:pt idx="803">
                <c:v>32416</c:v>
              </c:pt>
              <c:pt idx="804">
                <c:v>32447</c:v>
              </c:pt>
              <c:pt idx="805">
                <c:v>32477</c:v>
              </c:pt>
              <c:pt idx="806">
                <c:v>32508</c:v>
              </c:pt>
              <c:pt idx="807">
                <c:v>32539</c:v>
              </c:pt>
              <c:pt idx="808">
                <c:v>32567</c:v>
              </c:pt>
              <c:pt idx="809">
                <c:v>32598</c:v>
              </c:pt>
              <c:pt idx="810">
                <c:v>32628</c:v>
              </c:pt>
              <c:pt idx="811">
                <c:v>32659</c:v>
              </c:pt>
              <c:pt idx="812">
                <c:v>32689</c:v>
              </c:pt>
              <c:pt idx="813">
                <c:v>32720</c:v>
              </c:pt>
              <c:pt idx="814">
                <c:v>32751</c:v>
              </c:pt>
              <c:pt idx="815">
                <c:v>32781</c:v>
              </c:pt>
              <c:pt idx="816">
                <c:v>32812</c:v>
              </c:pt>
              <c:pt idx="817">
                <c:v>32842</c:v>
              </c:pt>
              <c:pt idx="818">
                <c:v>32873</c:v>
              </c:pt>
              <c:pt idx="819">
                <c:v>32904</c:v>
              </c:pt>
              <c:pt idx="820">
                <c:v>32932</c:v>
              </c:pt>
              <c:pt idx="821">
                <c:v>32963</c:v>
              </c:pt>
              <c:pt idx="822">
                <c:v>32993</c:v>
              </c:pt>
              <c:pt idx="823">
                <c:v>33024</c:v>
              </c:pt>
              <c:pt idx="824">
                <c:v>33054</c:v>
              </c:pt>
              <c:pt idx="825">
                <c:v>33085</c:v>
              </c:pt>
              <c:pt idx="826">
                <c:v>33116</c:v>
              </c:pt>
              <c:pt idx="827">
                <c:v>33146</c:v>
              </c:pt>
              <c:pt idx="828">
                <c:v>33177</c:v>
              </c:pt>
              <c:pt idx="829">
                <c:v>33207</c:v>
              </c:pt>
              <c:pt idx="830">
                <c:v>33238</c:v>
              </c:pt>
              <c:pt idx="831">
                <c:v>33269</c:v>
              </c:pt>
              <c:pt idx="832">
                <c:v>33297</c:v>
              </c:pt>
              <c:pt idx="833">
                <c:v>33328</c:v>
              </c:pt>
              <c:pt idx="834">
                <c:v>33358</c:v>
              </c:pt>
              <c:pt idx="835">
                <c:v>33389</c:v>
              </c:pt>
              <c:pt idx="836">
                <c:v>33419</c:v>
              </c:pt>
              <c:pt idx="837">
                <c:v>33450</c:v>
              </c:pt>
              <c:pt idx="838">
                <c:v>33481</c:v>
              </c:pt>
              <c:pt idx="839">
                <c:v>33511</c:v>
              </c:pt>
              <c:pt idx="840">
                <c:v>33542</c:v>
              </c:pt>
              <c:pt idx="841">
                <c:v>33572</c:v>
              </c:pt>
              <c:pt idx="842">
                <c:v>33603</c:v>
              </c:pt>
              <c:pt idx="843">
                <c:v>33634</c:v>
              </c:pt>
              <c:pt idx="844">
                <c:v>33663</c:v>
              </c:pt>
              <c:pt idx="845">
                <c:v>33694</c:v>
              </c:pt>
              <c:pt idx="846">
                <c:v>33724</c:v>
              </c:pt>
              <c:pt idx="847">
                <c:v>33755</c:v>
              </c:pt>
              <c:pt idx="848">
                <c:v>33785</c:v>
              </c:pt>
              <c:pt idx="849">
                <c:v>33816</c:v>
              </c:pt>
              <c:pt idx="850">
                <c:v>33847</c:v>
              </c:pt>
              <c:pt idx="851">
                <c:v>33877</c:v>
              </c:pt>
              <c:pt idx="852">
                <c:v>33908</c:v>
              </c:pt>
              <c:pt idx="853">
                <c:v>33938</c:v>
              </c:pt>
              <c:pt idx="854">
                <c:v>33969</c:v>
              </c:pt>
              <c:pt idx="855">
                <c:v>34000</c:v>
              </c:pt>
              <c:pt idx="856">
                <c:v>34028</c:v>
              </c:pt>
              <c:pt idx="857">
                <c:v>34059</c:v>
              </c:pt>
              <c:pt idx="858">
                <c:v>34089</c:v>
              </c:pt>
              <c:pt idx="859">
                <c:v>34120</c:v>
              </c:pt>
              <c:pt idx="860">
                <c:v>34150</c:v>
              </c:pt>
              <c:pt idx="861">
                <c:v>34181</c:v>
              </c:pt>
              <c:pt idx="862">
                <c:v>34212</c:v>
              </c:pt>
              <c:pt idx="863">
                <c:v>34242</c:v>
              </c:pt>
              <c:pt idx="864">
                <c:v>34273</c:v>
              </c:pt>
              <c:pt idx="865">
                <c:v>34303</c:v>
              </c:pt>
              <c:pt idx="866">
                <c:v>34334</c:v>
              </c:pt>
              <c:pt idx="867">
                <c:v>34365</c:v>
              </c:pt>
              <c:pt idx="868">
                <c:v>34393</c:v>
              </c:pt>
              <c:pt idx="869">
                <c:v>34424</c:v>
              </c:pt>
              <c:pt idx="870">
                <c:v>34454</c:v>
              </c:pt>
              <c:pt idx="871">
                <c:v>34485</c:v>
              </c:pt>
              <c:pt idx="872">
                <c:v>34515</c:v>
              </c:pt>
              <c:pt idx="873">
                <c:v>34546</c:v>
              </c:pt>
              <c:pt idx="874">
                <c:v>34577</c:v>
              </c:pt>
              <c:pt idx="875">
                <c:v>34607</c:v>
              </c:pt>
              <c:pt idx="876">
                <c:v>34638</c:v>
              </c:pt>
              <c:pt idx="877">
                <c:v>34668</c:v>
              </c:pt>
              <c:pt idx="878">
                <c:v>34699</c:v>
              </c:pt>
              <c:pt idx="879">
                <c:v>34730</c:v>
              </c:pt>
              <c:pt idx="880">
                <c:v>34758</c:v>
              </c:pt>
              <c:pt idx="881">
                <c:v>34789</c:v>
              </c:pt>
              <c:pt idx="882">
                <c:v>34819</c:v>
              </c:pt>
              <c:pt idx="883">
                <c:v>34850</c:v>
              </c:pt>
              <c:pt idx="884">
                <c:v>34880</c:v>
              </c:pt>
              <c:pt idx="885">
                <c:v>34911</c:v>
              </c:pt>
              <c:pt idx="886">
                <c:v>34942</c:v>
              </c:pt>
              <c:pt idx="887">
                <c:v>34972</c:v>
              </c:pt>
              <c:pt idx="888">
                <c:v>35003</c:v>
              </c:pt>
              <c:pt idx="889">
                <c:v>35033</c:v>
              </c:pt>
              <c:pt idx="890">
                <c:v>35064</c:v>
              </c:pt>
              <c:pt idx="891">
                <c:v>35095</c:v>
              </c:pt>
              <c:pt idx="892">
                <c:v>35124</c:v>
              </c:pt>
              <c:pt idx="893">
                <c:v>35155</c:v>
              </c:pt>
              <c:pt idx="894">
                <c:v>35185</c:v>
              </c:pt>
              <c:pt idx="895">
                <c:v>35216</c:v>
              </c:pt>
              <c:pt idx="896">
                <c:v>35246</c:v>
              </c:pt>
              <c:pt idx="897">
                <c:v>35277</c:v>
              </c:pt>
              <c:pt idx="898">
                <c:v>35308</c:v>
              </c:pt>
              <c:pt idx="899">
                <c:v>35338</c:v>
              </c:pt>
              <c:pt idx="900">
                <c:v>35369</c:v>
              </c:pt>
              <c:pt idx="901">
                <c:v>35399</c:v>
              </c:pt>
              <c:pt idx="902">
                <c:v>35430</c:v>
              </c:pt>
              <c:pt idx="903">
                <c:v>35461</c:v>
              </c:pt>
              <c:pt idx="904">
                <c:v>35489</c:v>
              </c:pt>
              <c:pt idx="905">
                <c:v>35520</c:v>
              </c:pt>
              <c:pt idx="906">
                <c:v>35550</c:v>
              </c:pt>
              <c:pt idx="907">
                <c:v>35581</c:v>
              </c:pt>
              <c:pt idx="908">
                <c:v>35611</c:v>
              </c:pt>
              <c:pt idx="909">
                <c:v>35642</c:v>
              </c:pt>
              <c:pt idx="910">
                <c:v>35673</c:v>
              </c:pt>
              <c:pt idx="911">
                <c:v>35703</c:v>
              </c:pt>
              <c:pt idx="912">
                <c:v>35734</c:v>
              </c:pt>
              <c:pt idx="913">
                <c:v>35764</c:v>
              </c:pt>
              <c:pt idx="914">
                <c:v>35795</c:v>
              </c:pt>
              <c:pt idx="915">
                <c:v>35826</c:v>
              </c:pt>
              <c:pt idx="916">
                <c:v>35854</c:v>
              </c:pt>
              <c:pt idx="917">
                <c:v>35885</c:v>
              </c:pt>
              <c:pt idx="918">
                <c:v>35915</c:v>
              </c:pt>
              <c:pt idx="919">
                <c:v>35946</c:v>
              </c:pt>
              <c:pt idx="920">
                <c:v>35976</c:v>
              </c:pt>
              <c:pt idx="921">
                <c:v>36007</c:v>
              </c:pt>
              <c:pt idx="922">
                <c:v>36038</c:v>
              </c:pt>
              <c:pt idx="923">
                <c:v>36068</c:v>
              </c:pt>
              <c:pt idx="924">
                <c:v>36099</c:v>
              </c:pt>
              <c:pt idx="925">
                <c:v>36129</c:v>
              </c:pt>
              <c:pt idx="926">
                <c:v>36160</c:v>
              </c:pt>
              <c:pt idx="927">
                <c:v>36191</c:v>
              </c:pt>
              <c:pt idx="928">
                <c:v>36219</c:v>
              </c:pt>
              <c:pt idx="929">
                <c:v>36250</c:v>
              </c:pt>
              <c:pt idx="930">
                <c:v>36280</c:v>
              </c:pt>
              <c:pt idx="931">
                <c:v>36311</c:v>
              </c:pt>
              <c:pt idx="932">
                <c:v>36341</c:v>
              </c:pt>
              <c:pt idx="933">
                <c:v>36372</c:v>
              </c:pt>
              <c:pt idx="934">
                <c:v>36403</c:v>
              </c:pt>
              <c:pt idx="935">
                <c:v>36433</c:v>
              </c:pt>
              <c:pt idx="936">
                <c:v>36464</c:v>
              </c:pt>
              <c:pt idx="937">
                <c:v>36494</c:v>
              </c:pt>
              <c:pt idx="938">
                <c:v>36525</c:v>
              </c:pt>
              <c:pt idx="939">
                <c:v>36556</c:v>
              </c:pt>
              <c:pt idx="940">
                <c:v>36585</c:v>
              </c:pt>
              <c:pt idx="941">
                <c:v>36616</c:v>
              </c:pt>
              <c:pt idx="942">
                <c:v>36646</c:v>
              </c:pt>
              <c:pt idx="943">
                <c:v>36677</c:v>
              </c:pt>
              <c:pt idx="944">
                <c:v>36707</c:v>
              </c:pt>
              <c:pt idx="945">
                <c:v>36738</c:v>
              </c:pt>
              <c:pt idx="946">
                <c:v>36769</c:v>
              </c:pt>
              <c:pt idx="947">
                <c:v>36799</c:v>
              </c:pt>
              <c:pt idx="948">
                <c:v>36830</c:v>
              </c:pt>
              <c:pt idx="949">
                <c:v>36860</c:v>
              </c:pt>
              <c:pt idx="950">
                <c:v>36891</c:v>
              </c:pt>
              <c:pt idx="951">
                <c:v>36922</c:v>
              </c:pt>
              <c:pt idx="952">
                <c:v>36950</c:v>
              </c:pt>
              <c:pt idx="953">
                <c:v>36981</c:v>
              </c:pt>
              <c:pt idx="954">
                <c:v>37011</c:v>
              </c:pt>
              <c:pt idx="955">
                <c:v>37042</c:v>
              </c:pt>
              <c:pt idx="956">
                <c:v>37072</c:v>
              </c:pt>
              <c:pt idx="957">
                <c:v>37103</c:v>
              </c:pt>
              <c:pt idx="958">
                <c:v>37134</c:v>
              </c:pt>
              <c:pt idx="959">
                <c:v>37164</c:v>
              </c:pt>
              <c:pt idx="960">
                <c:v>37195</c:v>
              </c:pt>
              <c:pt idx="961">
                <c:v>37225</c:v>
              </c:pt>
              <c:pt idx="962">
                <c:v>37256</c:v>
              </c:pt>
              <c:pt idx="963">
                <c:v>37287</c:v>
              </c:pt>
              <c:pt idx="964">
                <c:v>37315</c:v>
              </c:pt>
              <c:pt idx="965">
                <c:v>37346</c:v>
              </c:pt>
              <c:pt idx="966">
                <c:v>37376</c:v>
              </c:pt>
              <c:pt idx="967">
                <c:v>37407</c:v>
              </c:pt>
              <c:pt idx="968">
                <c:v>37437</c:v>
              </c:pt>
              <c:pt idx="969">
                <c:v>37468</c:v>
              </c:pt>
              <c:pt idx="970">
                <c:v>37499</c:v>
              </c:pt>
              <c:pt idx="971">
                <c:v>37529</c:v>
              </c:pt>
              <c:pt idx="972">
                <c:v>37560</c:v>
              </c:pt>
              <c:pt idx="973">
                <c:v>37590</c:v>
              </c:pt>
              <c:pt idx="974">
                <c:v>37621</c:v>
              </c:pt>
              <c:pt idx="975">
                <c:v>37652</c:v>
              </c:pt>
              <c:pt idx="976">
                <c:v>37680</c:v>
              </c:pt>
              <c:pt idx="977">
                <c:v>37711</c:v>
              </c:pt>
              <c:pt idx="978">
                <c:v>37741</c:v>
              </c:pt>
              <c:pt idx="979">
                <c:v>37772</c:v>
              </c:pt>
              <c:pt idx="980">
                <c:v>37802</c:v>
              </c:pt>
              <c:pt idx="981">
                <c:v>37833</c:v>
              </c:pt>
              <c:pt idx="982">
                <c:v>37864</c:v>
              </c:pt>
              <c:pt idx="983">
                <c:v>37894</c:v>
              </c:pt>
              <c:pt idx="984">
                <c:v>37925</c:v>
              </c:pt>
              <c:pt idx="985">
                <c:v>37955</c:v>
              </c:pt>
              <c:pt idx="986">
                <c:v>37986</c:v>
              </c:pt>
              <c:pt idx="987">
                <c:v>38017</c:v>
              </c:pt>
              <c:pt idx="988">
                <c:v>38046</c:v>
              </c:pt>
              <c:pt idx="989">
                <c:v>38077</c:v>
              </c:pt>
              <c:pt idx="990">
                <c:v>38107</c:v>
              </c:pt>
              <c:pt idx="991">
                <c:v>38138</c:v>
              </c:pt>
              <c:pt idx="992">
                <c:v>38168</c:v>
              </c:pt>
              <c:pt idx="993">
                <c:v>38199</c:v>
              </c:pt>
              <c:pt idx="994">
                <c:v>38230</c:v>
              </c:pt>
              <c:pt idx="995">
                <c:v>38260</c:v>
              </c:pt>
              <c:pt idx="996">
                <c:v>38291</c:v>
              </c:pt>
              <c:pt idx="997">
                <c:v>38321</c:v>
              </c:pt>
              <c:pt idx="998">
                <c:v>38352</c:v>
              </c:pt>
              <c:pt idx="999">
                <c:v>38383</c:v>
              </c:pt>
              <c:pt idx="1000">
                <c:v>38411</c:v>
              </c:pt>
              <c:pt idx="1001">
                <c:v>38442</c:v>
              </c:pt>
              <c:pt idx="1002">
                <c:v>38472</c:v>
              </c:pt>
              <c:pt idx="1003">
                <c:v>38503</c:v>
              </c:pt>
              <c:pt idx="1004">
                <c:v>38533</c:v>
              </c:pt>
              <c:pt idx="1005">
                <c:v>38564</c:v>
              </c:pt>
              <c:pt idx="1006">
                <c:v>38595</c:v>
              </c:pt>
              <c:pt idx="1007">
                <c:v>38625</c:v>
              </c:pt>
              <c:pt idx="1008">
                <c:v>38656</c:v>
              </c:pt>
              <c:pt idx="1009">
                <c:v>38686</c:v>
              </c:pt>
              <c:pt idx="1010">
                <c:v>38717</c:v>
              </c:pt>
              <c:pt idx="1011">
                <c:v>38748</c:v>
              </c:pt>
              <c:pt idx="1012">
                <c:v>38776</c:v>
              </c:pt>
              <c:pt idx="1013">
                <c:v>38807</c:v>
              </c:pt>
              <c:pt idx="1014">
                <c:v>38837</c:v>
              </c:pt>
              <c:pt idx="1015">
                <c:v>38868</c:v>
              </c:pt>
              <c:pt idx="1016">
                <c:v>38898</c:v>
              </c:pt>
              <c:pt idx="1017">
                <c:v>38929</c:v>
              </c:pt>
              <c:pt idx="1018">
                <c:v>38960</c:v>
              </c:pt>
              <c:pt idx="1019">
                <c:v>38990</c:v>
              </c:pt>
              <c:pt idx="1020">
                <c:v>39021</c:v>
              </c:pt>
              <c:pt idx="1021">
                <c:v>39051</c:v>
              </c:pt>
              <c:pt idx="1022">
                <c:v>39082</c:v>
              </c:pt>
              <c:pt idx="1023">
                <c:v>39113</c:v>
              </c:pt>
              <c:pt idx="1024">
                <c:v>39141</c:v>
              </c:pt>
              <c:pt idx="1025">
                <c:v>39172</c:v>
              </c:pt>
              <c:pt idx="1026">
                <c:v>39202</c:v>
              </c:pt>
              <c:pt idx="1027">
                <c:v>39233</c:v>
              </c:pt>
              <c:pt idx="1028">
                <c:v>39263</c:v>
              </c:pt>
              <c:pt idx="1029">
                <c:v>39294</c:v>
              </c:pt>
              <c:pt idx="1030">
                <c:v>39325</c:v>
              </c:pt>
              <c:pt idx="1031">
                <c:v>39355</c:v>
              </c:pt>
              <c:pt idx="1032">
                <c:v>39386</c:v>
              </c:pt>
              <c:pt idx="1033">
                <c:v>39416</c:v>
              </c:pt>
              <c:pt idx="1034">
                <c:v>39447</c:v>
              </c:pt>
              <c:pt idx="1035">
                <c:v>39478</c:v>
              </c:pt>
              <c:pt idx="1036">
                <c:v>39507</c:v>
              </c:pt>
              <c:pt idx="1037">
                <c:v>39538</c:v>
              </c:pt>
              <c:pt idx="1038">
                <c:v>39568</c:v>
              </c:pt>
              <c:pt idx="1039">
                <c:v>39599</c:v>
              </c:pt>
              <c:pt idx="1040">
                <c:v>39629</c:v>
              </c:pt>
              <c:pt idx="1041">
                <c:v>39660</c:v>
              </c:pt>
              <c:pt idx="1042">
                <c:v>39691</c:v>
              </c:pt>
              <c:pt idx="1043">
                <c:v>39721</c:v>
              </c:pt>
              <c:pt idx="1044">
                <c:v>39752</c:v>
              </c:pt>
              <c:pt idx="1045">
                <c:v>39782</c:v>
              </c:pt>
              <c:pt idx="1046">
                <c:v>39813</c:v>
              </c:pt>
              <c:pt idx="1047">
                <c:v>39844</c:v>
              </c:pt>
              <c:pt idx="1048">
                <c:v>39872</c:v>
              </c:pt>
              <c:pt idx="1049">
                <c:v>39903</c:v>
              </c:pt>
              <c:pt idx="1050">
                <c:v>39933</c:v>
              </c:pt>
              <c:pt idx="1051">
                <c:v>39964</c:v>
              </c:pt>
              <c:pt idx="1052">
                <c:v>39994</c:v>
              </c:pt>
              <c:pt idx="1053">
                <c:v>40025</c:v>
              </c:pt>
              <c:pt idx="1054">
                <c:v>40056</c:v>
              </c:pt>
              <c:pt idx="1055">
                <c:v>40086</c:v>
              </c:pt>
            </c:numLit>
          </c:cat>
          <c:val>
            <c:numRef>
              <c:f>MODELA!$AZ$9:$AZ$1124</c:f>
              <c:numCache>
                <c:formatCode>#,##0</c:formatCode>
                <c:ptCount val="1116"/>
                <c:pt idx="0">
                  <c:v>0.79629224839375634</c:v>
                </c:pt>
                <c:pt idx="1">
                  <c:v>1.443419757605692</c:v>
                </c:pt>
                <c:pt idx="2">
                  <c:v>3.4887870629513311</c:v>
                </c:pt>
                <c:pt idx="3">
                  <c:v>2.843709530366433</c:v>
                </c:pt>
                <c:pt idx="4">
                  <c:v>9.7139493135493051</c:v>
                </c:pt>
                <c:pt idx="5">
                  <c:v>8.8198723408976498</c:v>
                </c:pt>
                <c:pt idx="6">
                  <c:v>11.020519273519326</c:v>
                </c:pt>
                <c:pt idx="7">
                  <c:v>15.137994789724509</c:v>
                </c:pt>
                <c:pt idx="8">
                  <c:v>6.0371385493370227</c:v>
                </c:pt>
                <c:pt idx="9">
                  <c:v>2.3446174635150214</c:v>
                </c:pt>
                <c:pt idx="10">
                  <c:v>0.85045739093023798</c:v>
                </c:pt>
                <c:pt idx="11">
                  <c:v>0.38863503180274961</c:v>
                </c:pt>
                <c:pt idx="12">
                  <c:v>1.0234491966011479</c:v>
                </c:pt>
                <c:pt idx="13">
                  <c:v>1.7181396987459447</c:v>
                </c:pt>
                <c:pt idx="14">
                  <c:v>10.191795596911804</c:v>
                </c:pt>
                <c:pt idx="15">
                  <c:v>7.2855189433908567</c:v>
                </c:pt>
                <c:pt idx="16">
                  <c:v>4.8634140328395468</c:v>
                </c:pt>
                <c:pt idx="17">
                  <c:v>4.7352766827604924</c:v>
                </c:pt>
                <c:pt idx="18">
                  <c:v>9.7047010361908761</c:v>
                </c:pt>
                <c:pt idx="19">
                  <c:v>6.2160314411216362</c:v>
                </c:pt>
                <c:pt idx="20">
                  <c:v>2.5338508182800439</c:v>
                </c:pt>
                <c:pt idx="21">
                  <c:v>1.5051059297532703</c:v>
                </c:pt>
                <c:pt idx="22">
                  <c:v>0.68784125795504281</c:v>
                </c:pt>
                <c:pt idx="23">
                  <c:v>1.0808286179117275</c:v>
                </c:pt>
                <c:pt idx="24">
                  <c:v>0.30693335832391155</c:v>
                </c:pt>
                <c:pt idx="25">
                  <c:v>0.21352298730987673</c:v>
                </c:pt>
                <c:pt idx="26">
                  <c:v>0.2859120152805682</c:v>
                </c:pt>
                <c:pt idx="27">
                  <c:v>0.45399455769722585</c:v>
                </c:pt>
                <c:pt idx="28">
                  <c:v>1.1310666523574791</c:v>
                </c:pt>
                <c:pt idx="29">
                  <c:v>0.48094835409020709</c:v>
                </c:pt>
                <c:pt idx="30">
                  <c:v>0.64566833077403096</c:v>
                </c:pt>
                <c:pt idx="31">
                  <c:v>0.37025485106843803</c:v>
                </c:pt>
                <c:pt idx="32">
                  <c:v>0.15038706616639441</c:v>
                </c:pt>
                <c:pt idx="33">
                  <c:v>6.158222944707159E-2</c:v>
                </c:pt>
                <c:pt idx="34">
                  <c:v>1.8731177345464367E-2</c:v>
                </c:pt>
                <c:pt idx="35">
                  <c:v>6.054201195019715E-2</c:v>
                </c:pt>
                <c:pt idx="36">
                  <c:v>0.72747263414366325</c:v>
                </c:pt>
                <c:pt idx="37">
                  <c:v>1.8876379245375101</c:v>
                </c:pt>
                <c:pt idx="38">
                  <c:v>2.1141478578371466</c:v>
                </c:pt>
                <c:pt idx="39">
                  <c:v>2.1461431106332842</c:v>
                </c:pt>
                <c:pt idx="40">
                  <c:v>15.79723053502674</c:v>
                </c:pt>
                <c:pt idx="41">
                  <c:v>6.9796996167627938</c:v>
                </c:pt>
                <c:pt idx="42">
                  <c:v>10.101494564004838</c:v>
                </c:pt>
                <c:pt idx="43">
                  <c:v>5.8440225138307085</c:v>
                </c:pt>
                <c:pt idx="44">
                  <c:v>2.6330277124180981</c:v>
                </c:pt>
                <c:pt idx="45">
                  <c:v>1.5125825030402353</c:v>
                </c:pt>
                <c:pt idx="46">
                  <c:v>0.66596306624673929</c:v>
                </c:pt>
                <c:pt idx="47">
                  <c:v>0.41762276724636394</c:v>
                </c:pt>
                <c:pt idx="48">
                  <c:v>0.72929316353749929</c:v>
                </c:pt>
                <c:pt idx="49">
                  <c:v>0.77327489809576111</c:v>
                </c:pt>
                <c:pt idx="50">
                  <c:v>1.1349454305153195</c:v>
                </c:pt>
                <c:pt idx="51">
                  <c:v>1.0550389182713555</c:v>
                </c:pt>
                <c:pt idx="52">
                  <c:v>5.9127995022150728</c:v>
                </c:pt>
                <c:pt idx="53">
                  <c:v>3.8437356522382888</c:v>
                </c:pt>
                <c:pt idx="54">
                  <c:v>5.7170733190264702</c:v>
                </c:pt>
                <c:pt idx="55">
                  <c:v>1.5843623196098591</c:v>
                </c:pt>
                <c:pt idx="56">
                  <c:v>0.82288611069370532</c:v>
                </c:pt>
                <c:pt idx="57">
                  <c:v>0.63281317281499483</c:v>
                </c:pt>
                <c:pt idx="58">
                  <c:v>0</c:v>
                </c:pt>
                <c:pt idx="59">
                  <c:v>6.6208013498272322E-2</c:v>
                </c:pt>
                <c:pt idx="60">
                  <c:v>0.74921447340344149</c:v>
                </c:pt>
                <c:pt idx="61">
                  <c:v>5.4217324408103869</c:v>
                </c:pt>
                <c:pt idx="62">
                  <c:v>3.6138143738014934</c:v>
                </c:pt>
                <c:pt idx="63">
                  <c:v>6.0734232591752964</c:v>
                </c:pt>
                <c:pt idx="64">
                  <c:v>20.905413390233697</c:v>
                </c:pt>
                <c:pt idx="65">
                  <c:v>9.3914267949081562</c:v>
                </c:pt>
                <c:pt idx="66">
                  <c:v>11.507102247538633</c:v>
                </c:pt>
                <c:pt idx="67">
                  <c:v>5.4378587230724023</c:v>
                </c:pt>
                <c:pt idx="68">
                  <c:v>4.3236094982749691</c:v>
                </c:pt>
                <c:pt idx="69">
                  <c:v>2.0276267600205102</c:v>
                </c:pt>
                <c:pt idx="70">
                  <c:v>0.83631792283649986</c:v>
                </c:pt>
                <c:pt idx="71">
                  <c:v>0.60670756467332865</c:v>
                </c:pt>
                <c:pt idx="72">
                  <c:v>0.91637092624527905</c:v>
                </c:pt>
                <c:pt idx="73">
                  <c:v>3.0707347666735805</c:v>
                </c:pt>
                <c:pt idx="74">
                  <c:v>2.4110645640958142</c:v>
                </c:pt>
                <c:pt idx="75">
                  <c:v>2.818542321492802</c:v>
                </c:pt>
                <c:pt idx="76">
                  <c:v>3.6027307639222421</c:v>
                </c:pt>
                <c:pt idx="77">
                  <c:v>21.362179805545363</c:v>
                </c:pt>
                <c:pt idx="78">
                  <c:v>6.0295249583007759</c:v>
                </c:pt>
                <c:pt idx="79">
                  <c:v>3.4129782829327695</c:v>
                </c:pt>
                <c:pt idx="80">
                  <c:v>1.4997874370397071</c:v>
                </c:pt>
                <c:pt idx="81">
                  <c:v>1.0586525123134436</c:v>
                </c:pt>
                <c:pt idx="82">
                  <c:v>0.27945795630824222</c:v>
                </c:pt>
                <c:pt idx="83">
                  <c:v>0.15243161253177107</c:v>
                </c:pt>
                <c:pt idx="84">
                  <c:v>0.43170246910964849</c:v>
                </c:pt>
                <c:pt idx="85">
                  <c:v>0.6327693681486799</c:v>
                </c:pt>
                <c:pt idx="86">
                  <c:v>0.7528042270806603</c:v>
                </c:pt>
                <c:pt idx="87">
                  <c:v>0.83682252386266476</c:v>
                </c:pt>
                <c:pt idx="88">
                  <c:v>2.0792880704159766</c:v>
                </c:pt>
                <c:pt idx="89">
                  <c:v>3.1363302290884167</c:v>
                </c:pt>
                <c:pt idx="90">
                  <c:v>3.5848808196185606</c:v>
                </c:pt>
                <c:pt idx="91">
                  <c:v>3.4911991035168715</c:v>
                </c:pt>
                <c:pt idx="92">
                  <c:v>1.3170346523887027</c:v>
                </c:pt>
                <c:pt idx="93">
                  <c:v>0.74511508941029447</c:v>
                </c:pt>
                <c:pt idx="94">
                  <c:v>8.2097867089636622E-2</c:v>
                </c:pt>
                <c:pt idx="95">
                  <c:v>5.1311166931018448E-2</c:v>
                </c:pt>
                <c:pt idx="96">
                  <c:v>0.54688514823433865</c:v>
                </c:pt>
                <c:pt idx="97">
                  <c:v>0.34425795743998888</c:v>
                </c:pt>
                <c:pt idx="98">
                  <c:v>3.7647125855159924</c:v>
                </c:pt>
                <c:pt idx="99">
                  <c:v>3.4346811110653732</c:v>
                </c:pt>
                <c:pt idx="100">
                  <c:v>3.6212920989312369</c:v>
                </c:pt>
                <c:pt idx="101">
                  <c:v>6.5620146016401861</c:v>
                </c:pt>
                <c:pt idx="102">
                  <c:v>4.7477015686377868</c:v>
                </c:pt>
                <c:pt idx="103">
                  <c:v>2.1612372110055347</c:v>
                </c:pt>
                <c:pt idx="104">
                  <c:v>1.4547027209861234</c:v>
                </c:pt>
                <c:pt idx="105">
                  <c:v>0.52440215261881917</c:v>
                </c:pt>
                <c:pt idx="106">
                  <c:v>0.35254819566979734</c:v>
                </c:pt>
                <c:pt idx="107">
                  <c:v>0.45969022975116758</c:v>
                </c:pt>
                <c:pt idx="108">
                  <c:v>0.37892504676171684</c:v>
                </c:pt>
                <c:pt idx="109">
                  <c:v>0.4934621511571135</c:v>
                </c:pt>
                <c:pt idx="110">
                  <c:v>0.30938796350031617</c:v>
                </c:pt>
                <c:pt idx="111">
                  <c:v>0.88317906623397313</c:v>
                </c:pt>
                <c:pt idx="112">
                  <c:v>1.1733747073386582</c:v>
                </c:pt>
                <c:pt idx="113">
                  <c:v>1.8322922184721482</c:v>
                </c:pt>
                <c:pt idx="114">
                  <c:v>1.4653174046446589</c:v>
                </c:pt>
                <c:pt idx="115">
                  <c:v>0.67884416810259918</c:v>
                </c:pt>
                <c:pt idx="116">
                  <c:v>0.30963994108104043</c:v>
                </c:pt>
                <c:pt idx="117">
                  <c:v>9.4107576940687387E-2</c:v>
                </c:pt>
                <c:pt idx="118">
                  <c:v>9.4617574230715817E-2</c:v>
                </c:pt>
                <c:pt idx="119">
                  <c:v>0.15321580764404796</c:v>
                </c:pt>
                <c:pt idx="120">
                  <c:v>0.86910402518918906</c:v>
                </c:pt>
                <c:pt idx="121">
                  <c:v>0.98729546507457222</c:v>
                </c:pt>
                <c:pt idx="122">
                  <c:v>4.1404603708564345</c:v>
                </c:pt>
                <c:pt idx="123">
                  <c:v>4.163941809541126</c:v>
                </c:pt>
                <c:pt idx="124">
                  <c:v>8.3851196473032026</c:v>
                </c:pt>
                <c:pt idx="125">
                  <c:v>7.3284890413709149</c:v>
                </c:pt>
                <c:pt idx="126">
                  <c:v>7.8376123827191968</c:v>
                </c:pt>
                <c:pt idx="127">
                  <c:v>7.8035895707079987</c:v>
                </c:pt>
                <c:pt idx="128">
                  <c:v>3.6910588766501746</c:v>
                </c:pt>
                <c:pt idx="129">
                  <c:v>1.4997431085227575</c:v>
                </c:pt>
                <c:pt idx="130">
                  <c:v>0.95593555136258601</c:v>
                </c:pt>
                <c:pt idx="131">
                  <c:v>0.54872660846267962</c:v>
                </c:pt>
                <c:pt idx="132">
                  <c:v>0.44565583332066167</c:v>
                </c:pt>
                <c:pt idx="133">
                  <c:v>0.3781260133150442</c:v>
                </c:pt>
                <c:pt idx="134">
                  <c:v>0.50621349703396423</c:v>
                </c:pt>
                <c:pt idx="135">
                  <c:v>0.87846050848690216</c:v>
                </c:pt>
                <c:pt idx="136">
                  <c:v>0.98503833989693979</c:v>
                </c:pt>
                <c:pt idx="137">
                  <c:v>2.9598735715081839</c:v>
                </c:pt>
                <c:pt idx="138">
                  <c:v>4.9149103461676988</c:v>
                </c:pt>
                <c:pt idx="139">
                  <c:v>4.9345992322014602</c:v>
                </c:pt>
                <c:pt idx="140">
                  <c:v>2.4897306516700723</c:v>
                </c:pt>
                <c:pt idx="141">
                  <c:v>0.53487334867546821</c:v>
                </c:pt>
                <c:pt idx="142">
                  <c:v>0.25376956911408399</c:v>
                </c:pt>
                <c:pt idx="143">
                  <c:v>0.46748904178441109</c:v>
                </c:pt>
                <c:pt idx="144">
                  <c:v>0.67761620126777056</c:v>
                </c:pt>
                <c:pt idx="145">
                  <c:v>0.68672750439215491</c:v>
                </c:pt>
                <c:pt idx="146">
                  <c:v>2.1906665858105296</c:v>
                </c:pt>
                <c:pt idx="147">
                  <c:v>3.3289517471107795</c:v>
                </c:pt>
                <c:pt idx="148">
                  <c:v>3.0932558873370262</c:v>
                </c:pt>
                <c:pt idx="149">
                  <c:v>3.3083966435320704</c:v>
                </c:pt>
                <c:pt idx="150">
                  <c:v>1.4194290101936744</c:v>
                </c:pt>
                <c:pt idx="151">
                  <c:v>0.73971371326798874</c:v>
                </c:pt>
                <c:pt idx="152">
                  <c:v>0.46873150302004873</c:v>
                </c:pt>
                <c:pt idx="153">
                  <c:v>0.17826408366906676</c:v>
                </c:pt>
                <c:pt idx="154">
                  <c:v>0.23690215388551294</c:v>
                </c:pt>
                <c:pt idx="155">
                  <c:v>0.31053763814223601</c:v>
                </c:pt>
                <c:pt idx="156">
                  <c:v>0.58079080518829396</c:v>
                </c:pt>
                <c:pt idx="157">
                  <c:v>1.9518647929822641</c:v>
                </c:pt>
                <c:pt idx="158">
                  <c:v>1.3140001171388405</c:v>
                </c:pt>
                <c:pt idx="159">
                  <c:v>3.8806319779602205</c:v>
                </c:pt>
                <c:pt idx="160">
                  <c:v>3.8651113013003089</c:v>
                </c:pt>
                <c:pt idx="161">
                  <c:v>5.581397966364479</c:v>
                </c:pt>
                <c:pt idx="162">
                  <c:v>17.381525717187333</c:v>
                </c:pt>
                <c:pt idx="163">
                  <c:v>7.4380934449690983</c:v>
                </c:pt>
                <c:pt idx="164">
                  <c:v>3.1529484897107025</c:v>
                </c:pt>
                <c:pt idx="165">
                  <c:v>1.2630265846727724</c:v>
                </c:pt>
                <c:pt idx="166">
                  <c:v>0.83800559831266952</c:v>
                </c:pt>
                <c:pt idx="167">
                  <c:v>0.70401422300421501</c:v>
                </c:pt>
                <c:pt idx="168">
                  <c:v>1.1993585719793518</c:v>
                </c:pt>
                <c:pt idx="169">
                  <c:v>1.0173914032453035</c:v>
                </c:pt>
                <c:pt idx="170">
                  <c:v>1.0864008715599245</c:v>
                </c:pt>
                <c:pt idx="171">
                  <c:v>10.658646697515415</c:v>
                </c:pt>
                <c:pt idx="172">
                  <c:v>20.591842993661654</c:v>
                </c:pt>
                <c:pt idx="173">
                  <c:v>9.0061428222606352</c:v>
                </c:pt>
                <c:pt idx="174">
                  <c:v>9.723663314814857</c:v>
                </c:pt>
                <c:pt idx="175">
                  <c:v>5.1005531659760308</c:v>
                </c:pt>
                <c:pt idx="176">
                  <c:v>3.3226443241724297</c:v>
                </c:pt>
                <c:pt idx="177">
                  <c:v>1.7452933324743114</c:v>
                </c:pt>
                <c:pt idx="178">
                  <c:v>1.0377764323092578</c:v>
                </c:pt>
                <c:pt idx="179">
                  <c:v>0.91936936996549434</c:v>
                </c:pt>
                <c:pt idx="180">
                  <c:v>0.56017773917035385</c:v>
                </c:pt>
                <c:pt idx="181">
                  <c:v>0.5555693287062381</c:v>
                </c:pt>
                <c:pt idx="182">
                  <c:v>0.72309282155125421</c:v>
                </c:pt>
                <c:pt idx="183">
                  <c:v>1.1077305645933015</c:v>
                </c:pt>
                <c:pt idx="184">
                  <c:v>8.4329498563183645</c:v>
                </c:pt>
                <c:pt idx="185">
                  <c:v>10.152395108125031</c:v>
                </c:pt>
                <c:pt idx="186">
                  <c:v>9.244727524252756</c:v>
                </c:pt>
                <c:pt idx="187">
                  <c:v>7.2204022942127928</c:v>
                </c:pt>
                <c:pt idx="188">
                  <c:v>2.0683448947337837</c:v>
                </c:pt>
                <c:pt idx="189">
                  <c:v>1.0022063929245206</c:v>
                </c:pt>
                <c:pt idx="190">
                  <c:v>0.66845113065461703</c:v>
                </c:pt>
                <c:pt idx="191">
                  <c:v>0.73449120546079882</c:v>
                </c:pt>
                <c:pt idx="192">
                  <c:v>1.1753483999575085</c:v>
                </c:pt>
                <c:pt idx="193">
                  <c:v>2.0362263771756051</c:v>
                </c:pt>
                <c:pt idx="194">
                  <c:v>11.789386088598253</c:v>
                </c:pt>
                <c:pt idx="195">
                  <c:v>3.6179467841108117</c:v>
                </c:pt>
                <c:pt idx="196">
                  <c:v>15.06370768847713</c:v>
                </c:pt>
                <c:pt idx="197">
                  <c:v>19.914248342915663</c:v>
                </c:pt>
                <c:pt idx="198">
                  <c:v>13.330550780943931</c:v>
                </c:pt>
                <c:pt idx="199">
                  <c:v>11.42056071042488</c:v>
                </c:pt>
                <c:pt idx="200">
                  <c:v>5.6027936316106945</c:v>
                </c:pt>
                <c:pt idx="201">
                  <c:v>2.4380351664300264</c:v>
                </c:pt>
                <c:pt idx="202">
                  <c:v>1.5664863319561562</c:v>
                </c:pt>
                <c:pt idx="203">
                  <c:v>1.3666193315420259</c:v>
                </c:pt>
                <c:pt idx="204">
                  <c:v>0.81913167673157439</c:v>
                </c:pt>
                <c:pt idx="205">
                  <c:v>0.76413644045185403</c:v>
                </c:pt>
                <c:pt idx="206">
                  <c:v>0.85898476799671264</c:v>
                </c:pt>
                <c:pt idx="207">
                  <c:v>1.0055874978302599</c:v>
                </c:pt>
                <c:pt idx="208">
                  <c:v>1.4066133737184807</c:v>
                </c:pt>
                <c:pt idx="209">
                  <c:v>4.0582073069848583</c:v>
                </c:pt>
                <c:pt idx="210">
                  <c:v>3.6832012221603314</c:v>
                </c:pt>
                <c:pt idx="211">
                  <c:v>1.1457571599921188</c:v>
                </c:pt>
                <c:pt idx="212">
                  <c:v>0.42905829409097151</c:v>
                </c:pt>
                <c:pt idx="213">
                  <c:v>0.21910535076251847</c:v>
                </c:pt>
                <c:pt idx="214">
                  <c:v>8.3108926151300722E-2</c:v>
                </c:pt>
                <c:pt idx="215">
                  <c:v>0.48598628522678489</c:v>
                </c:pt>
                <c:pt idx="216">
                  <c:v>1.429278229204157</c:v>
                </c:pt>
                <c:pt idx="217">
                  <c:v>0.64094867776648989</c:v>
                </c:pt>
                <c:pt idx="218">
                  <c:v>0.93669454617143133</c:v>
                </c:pt>
                <c:pt idx="219">
                  <c:v>12.304065223018149</c:v>
                </c:pt>
                <c:pt idx="220">
                  <c:v>16.673114807388622</c:v>
                </c:pt>
                <c:pt idx="221">
                  <c:v>16.450946407169244</c:v>
                </c:pt>
                <c:pt idx="222">
                  <c:v>7.5301102809163254</c:v>
                </c:pt>
                <c:pt idx="223">
                  <c:v>4.5299940078541852</c:v>
                </c:pt>
                <c:pt idx="224">
                  <c:v>2.4067493208463731</c:v>
                </c:pt>
                <c:pt idx="225">
                  <c:v>1.0739768803598935</c:v>
                </c:pt>
                <c:pt idx="226">
                  <c:v>0.73557316761563385</c:v>
                </c:pt>
                <c:pt idx="227">
                  <c:v>0.90643710048159676</c:v>
                </c:pt>
                <c:pt idx="228">
                  <c:v>0.84805505329405217</c:v>
                </c:pt>
                <c:pt idx="229">
                  <c:v>1.5577671294980311</c:v>
                </c:pt>
                <c:pt idx="230">
                  <c:v>6.389996922268975</c:v>
                </c:pt>
                <c:pt idx="231">
                  <c:v>9.2844120718935752</c:v>
                </c:pt>
                <c:pt idx="232">
                  <c:v>12.601602466460971</c:v>
                </c:pt>
                <c:pt idx="233">
                  <c:v>9.2771159613123153</c:v>
                </c:pt>
                <c:pt idx="234">
                  <c:v>6.8279092333251157</c:v>
                </c:pt>
                <c:pt idx="235">
                  <c:v>7.0497418712989059</c:v>
                </c:pt>
                <c:pt idx="236">
                  <c:v>2.6149745545650731</c:v>
                </c:pt>
                <c:pt idx="237">
                  <c:v>1.5177783144147767</c:v>
                </c:pt>
                <c:pt idx="238">
                  <c:v>0.97860333764866425</c:v>
                </c:pt>
                <c:pt idx="239">
                  <c:v>1.0660940404023691</c:v>
                </c:pt>
                <c:pt idx="240">
                  <c:v>1.0175199240294426</c:v>
                </c:pt>
                <c:pt idx="241">
                  <c:v>1.8206402380560125</c:v>
                </c:pt>
                <c:pt idx="242">
                  <c:v>8.592384590267228</c:v>
                </c:pt>
                <c:pt idx="243">
                  <c:v>16.066438991645349</c:v>
                </c:pt>
                <c:pt idx="244">
                  <c:v>14.306358766855258</c:v>
                </c:pt>
                <c:pt idx="245">
                  <c:v>6.0438714419897153</c:v>
                </c:pt>
                <c:pt idx="246">
                  <c:v>10.72494167828453</c:v>
                </c:pt>
                <c:pt idx="247">
                  <c:v>7.8938353317039613</c:v>
                </c:pt>
                <c:pt idx="248">
                  <c:v>5.0891348408822097</c:v>
                </c:pt>
                <c:pt idx="249">
                  <c:v>2.4075308944106268</c:v>
                </c:pt>
                <c:pt idx="250">
                  <c:v>1.4625144744884579</c:v>
                </c:pt>
                <c:pt idx="251">
                  <c:v>1.1581099844717926</c:v>
                </c:pt>
                <c:pt idx="252">
                  <c:v>0.96503463240976117</c:v>
                </c:pt>
                <c:pt idx="253">
                  <c:v>4.7350728400167972</c:v>
                </c:pt>
                <c:pt idx="254">
                  <c:v>7.3066400040030777</c:v>
                </c:pt>
                <c:pt idx="255">
                  <c:v>19.074664851196211</c:v>
                </c:pt>
                <c:pt idx="256">
                  <c:v>9.2950510901973544</c:v>
                </c:pt>
                <c:pt idx="257">
                  <c:v>16.962394423395509</c:v>
                </c:pt>
                <c:pt idx="258">
                  <c:v>6.5712309490412935</c:v>
                </c:pt>
                <c:pt idx="259">
                  <c:v>3.9654145233595273</c:v>
                </c:pt>
                <c:pt idx="260">
                  <c:v>2.5242698299742301</c:v>
                </c:pt>
                <c:pt idx="261">
                  <c:v>1.8029550733392767</c:v>
                </c:pt>
                <c:pt idx="262">
                  <c:v>1.2989346226702452</c:v>
                </c:pt>
                <c:pt idx="263">
                  <c:v>1.1674242926789589</c:v>
                </c:pt>
                <c:pt idx="264">
                  <c:v>0.73257904072229607</c:v>
                </c:pt>
                <c:pt idx="265">
                  <c:v>0.619812734713026</c:v>
                </c:pt>
                <c:pt idx="266">
                  <c:v>0.65575833613486267</c:v>
                </c:pt>
                <c:pt idx="267">
                  <c:v>1.2513159069852131</c:v>
                </c:pt>
                <c:pt idx="268">
                  <c:v>3.3141843717841253</c:v>
                </c:pt>
                <c:pt idx="269">
                  <c:v>5.411269400550804</c:v>
                </c:pt>
                <c:pt idx="270">
                  <c:v>3.817363672834297</c:v>
                </c:pt>
                <c:pt idx="271">
                  <c:v>5.0762020733356472</c:v>
                </c:pt>
                <c:pt idx="272">
                  <c:v>1.4926541635586368</c:v>
                </c:pt>
                <c:pt idx="273">
                  <c:v>0.60664907388633083</c:v>
                </c:pt>
                <c:pt idx="274">
                  <c:v>0.40003012426272022</c:v>
                </c:pt>
                <c:pt idx="275">
                  <c:v>0.5088293140874427</c:v>
                </c:pt>
                <c:pt idx="276">
                  <c:v>0.58053469241813449</c:v>
                </c:pt>
                <c:pt idx="277">
                  <c:v>3.4115782525569944</c:v>
                </c:pt>
                <c:pt idx="278">
                  <c:v>3.0537623525293247</c:v>
                </c:pt>
                <c:pt idx="279">
                  <c:v>2.5323309493272319</c:v>
                </c:pt>
                <c:pt idx="280">
                  <c:v>14.434298383016122</c:v>
                </c:pt>
                <c:pt idx="281">
                  <c:v>5.1855363039778553</c:v>
                </c:pt>
                <c:pt idx="282">
                  <c:v>6.6819545103460705</c:v>
                </c:pt>
                <c:pt idx="283">
                  <c:v>5.4117137617795947</c:v>
                </c:pt>
                <c:pt idx="284">
                  <c:v>2.4973637255204792</c:v>
                </c:pt>
                <c:pt idx="285">
                  <c:v>1.2704041627907259</c:v>
                </c:pt>
                <c:pt idx="286">
                  <c:v>0.81681196016810276</c:v>
                </c:pt>
                <c:pt idx="287">
                  <c:v>0.63430067738335794</c:v>
                </c:pt>
                <c:pt idx="288">
                  <c:v>1.5690088784109026</c:v>
                </c:pt>
                <c:pt idx="289">
                  <c:v>3.7783360509021868</c:v>
                </c:pt>
                <c:pt idx="290">
                  <c:v>14.309622153950279</c:v>
                </c:pt>
                <c:pt idx="291">
                  <c:v>8.0593978758811282</c:v>
                </c:pt>
                <c:pt idx="292">
                  <c:v>3.1541486717776195</c:v>
                </c:pt>
                <c:pt idx="293">
                  <c:v>6.749627688863189</c:v>
                </c:pt>
                <c:pt idx="294">
                  <c:v>7.0006881399173793</c:v>
                </c:pt>
                <c:pt idx="295">
                  <c:v>4.6868364486535086</c:v>
                </c:pt>
                <c:pt idx="296">
                  <c:v>2.1113105683594782</c:v>
                </c:pt>
                <c:pt idx="297">
                  <c:v>1.0295393534128223</c:v>
                </c:pt>
                <c:pt idx="298">
                  <c:v>0.76030724498480851</c:v>
                </c:pt>
                <c:pt idx="299">
                  <c:v>0.82326580583154652</c:v>
                </c:pt>
                <c:pt idx="300">
                  <c:v>0.69014703531331445</c:v>
                </c:pt>
                <c:pt idx="301">
                  <c:v>1.9699983733499655</c:v>
                </c:pt>
                <c:pt idx="302">
                  <c:v>1.9376156259494968</c:v>
                </c:pt>
                <c:pt idx="303">
                  <c:v>1.1494391123939192</c:v>
                </c:pt>
                <c:pt idx="304">
                  <c:v>3.9430956479077839</c:v>
                </c:pt>
                <c:pt idx="305">
                  <c:v>5.7774681397438687</c:v>
                </c:pt>
                <c:pt idx="306">
                  <c:v>3.5698328061658362</c:v>
                </c:pt>
                <c:pt idx="307">
                  <c:v>1.9297929251176207</c:v>
                </c:pt>
                <c:pt idx="308">
                  <c:v>0.87371107628640488</c:v>
                </c:pt>
                <c:pt idx="309">
                  <c:v>0.31908543620752639</c:v>
                </c:pt>
                <c:pt idx="310">
                  <c:v>0.36262354659482909</c:v>
                </c:pt>
                <c:pt idx="311">
                  <c:v>0.40264716456432836</c:v>
                </c:pt>
                <c:pt idx="312">
                  <c:v>1.7724358385132801</c:v>
                </c:pt>
                <c:pt idx="313">
                  <c:v>1.0757503668649264</c:v>
                </c:pt>
                <c:pt idx="314">
                  <c:v>0.66701341410453674</c:v>
                </c:pt>
                <c:pt idx="315">
                  <c:v>4.1896253110192117</c:v>
                </c:pt>
                <c:pt idx="316">
                  <c:v>1.8980195486684952</c:v>
                </c:pt>
                <c:pt idx="317">
                  <c:v>3.7600132187991786</c:v>
                </c:pt>
                <c:pt idx="318">
                  <c:v>12.085740016258578</c:v>
                </c:pt>
                <c:pt idx="319">
                  <c:v>8.7232897264634914</c:v>
                </c:pt>
                <c:pt idx="320">
                  <c:v>3.7326489175579809</c:v>
                </c:pt>
                <c:pt idx="321">
                  <c:v>1.2408692046711565</c:v>
                </c:pt>
                <c:pt idx="322">
                  <c:v>0.70470780203219618</c:v>
                </c:pt>
                <c:pt idx="323">
                  <c:v>0.72572618941745759</c:v>
                </c:pt>
                <c:pt idx="324">
                  <c:v>0.66910065803179886</c:v>
                </c:pt>
                <c:pt idx="325">
                  <c:v>1.0207772730321516</c:v>
                </c:pt>
                <c:pt idx="326">
                  <c:v>1.2317512281547183</c:v>
                </c:pt>
                <c:pt idx="327">
                  <c:v>1.1008016933797515</c:v>
                </c:pt>
                <c:pt idx="328">
                  <c:v>2.104052556997738</c:v>
                </c:pt>
                <c:pt idx="329">
                  <c:v>8.6572545774655367</c:v>
                </c:pt>
                <c:pt idx="330">
                  <c:v>9.2956111221309534</c:v>
                </c:pt>
                <c:pt idx="331">
                  <c:v>5.1118902339367054</c:v>
                </c:pt>
                <c:pt idx="332">
                  <c:v>1.5158205014927724</c:v>
                </c:pt>
                <c:pt idx="333">
                  <c:v>0.5348772079611912</c:v>
                </c:pt>
                <c:pt idx="334">
                  <c:v>0.53741311059354757</c:v>
                </c:pt>
                <c:pt idx="335">
                  <c:v>0.58719872809757589</c:v>
                </c:pt>
                <c:pt idx="336">
                  <c:v>0.62772563273144633</c:v>
                </c:pt>
                <c:pt idx="337">
                  <c:v>0.951748011068689</c:v>
                </c:pt>
                <c:pt idx="338">
                  <c:v>0.78771210140179471</c:v>
                </c:pt>
                <c:pt idx="339">
                  <c:v>7.6011979514993762</c:v>
                </c:pt>
                <c:pt idx="340">
                  <c:v>8.8183428209793995</c:v>
                </c:pt>
                <c:pt idx="341">
                  <c:v>8.3631431576006179</c:v>
                </c:pt>
                <c:pt idx="342">
                  <c:v>10.42138316093876</c:v>
                </c:pt>
                <c:pt idx="343">
                  <c:v>6.2271774215687401</c:v>
                </c:pt>
                <c:pt idx="344">
                  <c:v>2.8717959588625774</c:v>
                </c:pt>
                <c:pt idx="345">
                  <c:v>1.3804220796434166</c:v>
                </c:pt>
                <c:pt idx="346">
                  <c:v>0.88092672292463448</c:v>
                </c:pt>
                <c:pt idx="347">
                  <c:v>0.76088203788661701</c:v>
                </c:pt>
                <c:pt idx="348">
                  <c:v>2.0973482589736321</c:v>
                </c:pt>
                <c:pt idx="349">
                  <c:v>27.356357081166269</c:v>
                </c:pt>
                <c:pt idx="350">
                  <c:v>26.591814719237401</c:v>
                </c:pt>
                <c:pt idx="351">
                  <c:v>10.789532458844953</c:v>
                </c:pt>
                <c:pt idx="352">
                  <c:v>6.4284945661481316</c:v>
                </c:pt>
                <c:pt idx="353">
                  <c:v>4.5481882406262883</c:v>
                </c:pt>
                <c:pt idx="354">
                  <c:v>3.8268971553723361</c:v>
                </c:pt>
                <c:pt idx="355">
                  <c:v>4.3175320524956646</c:v>
                </c:pt>
                <c:pt idx="356">
                  <c:v>2.4214286813920864</c:v>
                </c:pt>
                <c:pt idx="357">
                  <c:v>1.433739870189612</c:v>
                </c:pt>
                <c:pt idx="358">
                  <c:v>1.1548833153053835</c:v>
                </c:pt>
                <c:pt idx="359">
                  <c:v>0.92831247601795042</c:v>
                </c:pt>
                <c:pt idx="360">
                  <c:v>1.7727465220710013</c:v>
                </c:pt>
                <c:pt idx="361">
                  <c:v>3.3062851298972031</c:v>
                </c:pt>
                <c:pt idx="362">
                  <c:v>8.3319600315761715</c:v>
                </c:pt>
                <c:pt idx="363">
                  <c:v>15.161713363492757</c:v>
                </c:pt>
                <c:pt idx="364">
                  <c:v>15.406366485018694</c:v>
                </c:pt>
                <c:pt idx="365">
                  <c:v>12.206967554617641</c:v>
                </c:pt>
                <c:pt idx="366">
                  <c:v>15.978337916212247</c:v>
                </c:pt>
                <c:pt idx="367">
                  <c:v>13.807316078197729</c:v>
                </c:pt>
                <c:pt idx="368">
                  <c:v>6.2259338660078356</c:v>
                </c:pt>
                <c:pt idx="369">
                  <c:v>3.3471209434135432</c:v>
                </c:pt>
                <c:pt idx="370">
                  <c:v>2.1445149376455532</c:v>
                </c:pt>
                <c:pt idx="371">
                  <c:v>1.6181778313628712</c:v>
                </c:pt>
                <c:pt idx="372">
                  <c:v>1.0302089820998712</c:v>
                </c:pt>
                <c:pt idx="373">
                  <c:v>0.94780343072663609</c:v>
                </c:pt>
                <c:pt idx="374">
                  <c:v>2.5181351261271856</c:v>
                </c:pt>
                <c:pt idx="375">
                  <c:v>11.760761493605568</c:v>
                </c:pt>
                <c:pt idx="376">
                  <c:v>4.0927907246034927</c:v>
                </c:pt>
                <c:pt idx="377">
                  <c:v>5.4529748432503737</c:v>
                </c:pt>
                <c:pt idx="378">
                  <c:v>9.0774064485946226</c:v>
                </c:pt>
                <c:pt idx="379">
                  <c:v>6.313653503074363</c:v>
                </c:pt>
                <c:pt idx="380">
                  <c:v>4.3526989212939284</c:v>
                </c:pt>
                <c:pt idx="381">
                  <c:v>1.9507380960760941</c:v>
                </c:pt>
                <c:pt idx="382">
                  <c:v>0.94662506429325077</c:v>
                </c:pt>
                <c:pt idx="383">
                  <c:v>1.009167340806826</c:v>
                </c:pt>
                <c:pt idx="384">
                  <c:v>0.77765279620630234</c:v>
                </c:pt>
                <c:pt idx="385">
                  <c:v>1.4732630040641648</c:v>
                </c:pt>
                <c:pt idx="386">
                  <c:v>1.5036505376652145</c:v>
                </c:pt>
                <c:pt idx="387">
                  <c:v>2.9836859150785768</c:v>
                </c:pt>
                <c:pt idx="388">
                  <c:v>5.2494503023274808</c:v>
                </c:pt>
                <c:pt idx="389">
                  <c:v>9.9902003039122942</c:v>
                </c:pt>
                <c:pt idx="390">
                  <c:v>7.5437305192785544</c:v>
                </c:pt>
                <c:pt idx="391">
                  <c:v>2.9359233286212536</c:v>
                </c:pt>
                <c:pt idx="392">
                  <c:v>1.0842543601349703</c:v>
                </c:pt>
                <c:pt idx="393">
                  <c:v>0.6167083975747758</c:v>
                </c:pt>
                <c:pt idx="394">
                  <c:v>0.54292206707842894</c:v>
                </c:pt>
                <c:pt idx="395">
                  <c:v>0.67078846529054914</c:v>
                </c:pt>
                <c:pt idx="396">
                  <c:v>0.54077348731278352</c:v>
                </c:pt>
                <c:pt idx="397">
                  <c:v>0.79406719847292162</c:v>
                </c:pt>
                <c:pt idx="398">
                  <c:v>2.5147630721400809</c:v>
                </c:pt>
                <c:pt idx="399">
                  <c:v>3.1257685609252799</c:v>
                </c:pt>
                <c:pt idx="400">
                  <c:v>2.4240033891207533</c:v>
                </c:pt>
                <c:pt idx="401">
                  <c:v>3.6387990028214556</c:v>
                </c:pt>
                <c:pt idx="402">
                  <c:v>4.3379259401194581</c:v>
                </c:pt>
                <c:pt idx="403">
                  <c:v>5.3294402481380274</c:v>
                </c:pt>
                <c:pt idx="404">
                  <c:v>1.7343310974454802</c:v>
                </c:pt>
                <c:pt idx="405">
                  <c:v>0.53684172939464503</c:v>
                </c:pt>
                <c:pt idx="406">
                  <c:v>0.38348795744750674</c:v>
                </c:pt>
                <c:pt idx="407">
                  <c:v>0.72609177698747729</c:v>
                </c:pt>
                <c:pt idx="408">
                  <c:v>0.77191529437150708</c:v>
                </c:pt>
                <c:pt idx="409">
                  <c:v>1.3770176593363694</c:v>
                </c:pt>
                <c:pt idx="410">
                  <c:v>34.736719361039569</c:v>
                </c:pt>
                <c:pt idx="411">
                  <c:v>22.671481065461997</c:v>
                </c:pt>
                <c:pt idx="412">
                  <c:v>6.0503840070635206</c:v>
                </c:pt>
                <c:pt idx="413">
                  <c:v>4.6212002504803991</c:v>
                </c:pt>
                <c:pt idx="414">
                  <c:v>5.6935999452339701</c:v>
                </c:pt>
                <c:pt idx="415">
                  <c:v>6.6949421663172615</c:v>
                </c:pt>
                <c:pt idx="416">
                  <c:v>4.1413991256416836</c:v>
                </c:pt>
                <c:pt idx="417">
                  <c:v>2.3635004952717793</c:v>
                </c:pt>
                <c:pt idx="418">
                  <c:v>1.6628103347212857</c:v>
                </c:pt>
                <c:pt idx="419">
                  <c:v>1.4104277207770508</c:v>
                </c:pt>
                <c:pt idx="420">
                  <c:v>1.2974067298140946</c:v>
                </c:pt>
                <c:pt idx="421">
                  <c:v>0.85356594731470414</c:v>
                </c:pt>
                <c:pt idx="422">
                  <c:v>1.1459299837624792</c:v>
                </c:pt>
                <c:pt idx="423">
                  <c:v>1.3727532382804117</c:v>
                </c:pt>
                <c:pt idx="424">
                  <c:v>7.1233539396548204</c:v>
                </c:pt>
                <c:pt idx="425">
                  <c:v>10.371615249068714</c:v>
                </c:pt>
                <c:pt idx="426">
                  <c:v>5.4160544352304889</c:v>
                </c:pt>
                <c:pt idx="427">
                  <c:v>6.0949858139861242</c:v>
                </c:pt>
                <c:pt idx="428">
                  <c:v>2.456486344756712</c:v>
                </c:pt>
                <c:pt idx="429">
                  <c:v>0.93956155942439068</c:v>
                </c:pt>
                <c:pt idx="430">
                  <c:v>0.81055581131688115</c:v>
                </c:pt>
                <c:pt idx="431">
                  <c:v>0.48727266866368524</c:v>
                </c:pt>
                <c:pt idx="432">
                  <c:v>1.2513253156729747</c:v>
                </c:pt>
                <c:pt idx="433">
                  <c:v>1.3746243288439814</c:v>
                </c:pt>
                <c:pt idx="434">
                  <c:v>2.8179276987805015</c:v>
                </c:pt>
                <c:pt idx="435">
                  <c:v>4.2228792964163455</c:v>
                </c:pt>
                <c:pt idx="436">
                  <c:v>16.154214436339817</c:v>
                </c:pt>
                <c:pt idx="437">
                  <c:v>15.167718322930167</c:v>
                </c:pt>
                <c:pt idx="438">
                  <c:v>16.843486690337798</c:v>
                </c:pt>
                <c:pt idx="439">
                  <c:v>12.462956522313554</c:v>
                </c:pt>
                <c:pt idx="440">
                  <c:v>4.9635990694765297</c:v>
                </c:pt>
                <c:pt idx="441">
                  <c:v>2.141939010642659</c:v>
                </c:pt>
                <c:pt idx="442">
                  <c:v>1.5415980863497936</c:v>
                </c:pt>
                <c:pt idx="443">
                  <c:v>1.3535843576379136</c:v>
                </c:pt>
                <c:pt idx="444">
                  <c:v>0.5299534060644514</c:v>
                </c:pt>
                <c:pt idx="445">
                  <c:v>0.54283669535850232</c:v>
                </c:pt>
                <c:pt idx="446">
                  <c:v>0.49304565902830011</c:v>
                </c:pt>
                <c:pt idx="447">
                  <c:v>3.157126641510775</c:v>
                </c:pt>
                <c:pt idx="448">
                  <c:v>4.4280547219698434</c:v>
                </c:pt>
                <c:pt idx="449">
                  <c:v>3.388150195130148</c:v>
                </c:pt>
                <c:pt idx="450">
                  <c:v>3.1796670966957254</c:v>
                </c:pt>
                <c:pt idx="451">
                  <c:v>1.4258808681523636</c:v>
                </c:pt>
                <c:pt idx="452">
                  <c:v>0.67814279459055271</c:v>
                </c:pt>
                <c:pt idx="453">
                  <c:v>0.26606102819863509</c:v>
                </c:pt>
                <c:pt idx="454">
                  <c:v>0.11031798730187603</c:v>
                </c:pt>
                <c:pt idx="455">
                  <c:v>0.63316283900797288</c:v>
                </c:pt>
                <c:pt idx="456">
                  <c:v>0.57290962156508163</c:v>
                </c:pt>
                <c:pt idx="457">
                  <c:v>0.36922610302616987</c:v>
                </c:pt>
                <c:pt idx="458">
                  <c:v>0.54953198030065697</c:v>
                </c:pt>
                <c:pt idx="459">
                  <c:v>1.4121067814572394</c:v>
                </c:pt>
                <c:pt idx="460">
                  <c:v>8.2841026595980374</c:v>
                </c:pt>
                <c:pt idx="461">
                  <c:v>8.6092575999268863</c:v>
                </c:pt>
                <c:pt idx="462">
                  <c:v>4.1870067347287083</c:v>
                </c:pt>
                <c:pt idx="463">
                  <c:v>2.1920951476912514</c:v>
                </c:pt>
                <c:pt idx="464">
                  <c:v>1.2690284189794347</c:v>
                </c:pt>
                <c:pt idx="465">
                  <c:v>0.57456137451749356</c:v>
                </c:pt>
                <c:pt idx="466">
                  <c:v>0.30211278485900195</c:v>
                </c:pt>
                <c:pt idx="467">
                  <c:v>0.24941688447666266</c:v>
                </c:pt>
                <c:pt idx="468">
                  <c:v>0.33785679768134297</c:v>
                </c:pt>
                <c:pt idx="469">
                  <c:v>1.0266365818080558</c:v>
                </c:pt>
                <c:pt idx="470">
                  <c:v>0.74266953514917966</c:v>
                </c:pt>
                <c:pt idx="471">
                  <c:v>0.62657892774308177</c:v>
                </c:pt>
                <c:pt idx="472">
                  <c:v>2.4724154777418241</c:v>
                </c:pt>
                <c:pt idx="473">
                  <c:v>2.9678841507443519</c:v>
                </c:pt>
                <c:pt idx="474">
                  <c:v>3.2019983027115266</c:v>
                </c:pt>
                <c:pt idx="475">
                  <c:v>2.0871235289254617</c:v>
                </c:pt>
                <c:pt idx="476">
                  <c:v>1.0213396569848232</c:v>
                </c:pt>
                <c:pt idx="477">
                  <c:v>0.2307436354108674</c:v>
                </c:pt>
                <c:pt idx="478">
                  <c:v>0</c:v>
                </c:pt>
                <c:pt idx="479">
                  <c:v>0.23290173038033402</c:v>
                </c:pt>
                <c:pt idx="480">
                  <c:v>0.5446895590743529</c:v>
                </c:pt>
                <c:pt idx="481">
                  <c:v>0.48411144687100383</c:v>
                </c:pt>
                <c:pt idx="482">
                  <c:v>1.3614278447946746</c:v>
                </c:pt>
                <c:pt idx="483">
                  <c:v>1.1045499323740451</c:v>
                </c:pt>
                <c:pt idx="484">
                  <c:v>10.405231200138399</c:v>
                </c:pt>
                <c:pt idx="485">
                  <c:v>5.8704273581961939</c:v>
                </c:pt>
                <c:pt idx="486">
                  <c:v>9.1781270581506753</c:v>
                </c:pt>
                <c:pt idx="487">
                  <c:v>3.8381372946105294</c:v>
                </c:pt>
                <c:pt idx="488">
                  <c:v>2.4606592080706946</c:v>
                </c:pt>
                <c:pt idx="489">
                  <c:v>1.2331432690472184</c:v>
                </c:pt>
                <c:pt idx="490">
                  <c:v>0.24943003714610512</c:v>
                </c:pt>
                <c:pt idx="491">
                  <c:v>0.18140366337898683</c:v>
                </c:pt>
                <c:pt idx="492">
                  <c:v>9.7215618489062638</c:v>
                </c:pt>
                <c:pt idx="493">
                  <c:v>1.218704013063574</c:v>
                </c:pt>
                <c:pt idx="494">
                  <c:v>4.853277435468609</c:v>
                </c:pt>
                <c:pt idx="495">
                  <c:v>7.0572819777948794</c:v>
                </c:pt>
                <c:pt idx="496">
                  <c:v>17.671593621032358</c:v>
                </c:pt>
                <c:pt idx="497">
                  <c:v>4.8959312140620668</c:v>
                </c:pt>
                <c:pt idx="498">
                  <c:v>10.130769214726612</c:v>
                </c:pt>
                <c:pt idx="499">
                  <c:v>6.8740416805793316</c:v>
                </c:pt>
                <c:pt idx="500">
                  <c:v>2.9165568162791331</c:v>
                </c:pt>
                <c:pt idx="501">
                  <c:v>1.306241398849096</c:v>
                </c:pt>
                <c:pt idx="502">
                  <c:v>1.0045083851952228</c:v>
                </c:pt>
                <c:pt idx="503">
                  <c:v>1.0962822826515435</c:v>
                </c:pt>
                <c:pt idx="504">
                  <c:v>1.1453654771316979</c:v>
                </c:pt>
                <c:pt idx="505">
                  <c:v>4.6271203167412969</c:v>
                </c:pt>
                <c:pt idx="506">
                  <c:v>1.9809239272167503</c:v>
                </c:pt>
                <c:pt idx="507">
                  <c:v>3.7338101339015344</c:v>
                </c:pt>
                <c:pt idx="508">
                  <c:v>2.5150326537093957</c:v>
                </c:pt>
                <c:pt idx="509">
                  <c:v>2.3050030377027397</c:v>
                </c:pt>
                <c:pt idx="510">
                  <c:v>4.5273405045294162</c:v>
                </c:pt>
                <c:pt idx="511">
                  <c:v>3.6674697092045392</c:v>
                </c:pt>
                <c:pt idx="512">
                  <c:v>1.5404078389210945</c:v>
                </c:pt>
                <c:pt idx="513">
                  <c:v>0.65211460023111556</c:v>
                </c:pt>
                <c:pt idx="514">
                  <c:v>0.74621185420101455</c:v>
                </c:pt>
                <c:pt idx="515">
                  <c:v>0.11013524234606109</c:v>
                </c:pt>
                <c:pt idx="516">
                  <c:v>0.62500016679985992</c:v>
                </c:pt>
                <c:pt idx="517">
                  <c:v>2.6150363510357773</c:v>
                </c:pt>
                <c:pt idx="518">
                  <c:v>41.680547328390674</c:v>
                </c:pt>
                <c:pt idx="519">
                  <c:v>16.415320579921087</c:v>
                </c:pt>
                <c:pt idx="520">
                  <c:v>4.2490593587122802</c:v>
                </c:pt>
                <c:pt idx="521">
                  <c:v>3.5918795501282119</c:v>
                </c:pt>
                <c:pt idx="522">
                  <c:v>6.8230605365884855</c:v>
                </c:pt>
                <c:pt idx="523">
                  <c:v>4.5832177639800875</c:v>
                </c:pt>
                <c:pt idx="524">
                  <c:v>3.044631890477504</c:v>
                </c:pt>
                <c:pt idx="525">
                  <c:v>1.8849048575533942</c:v>
                </c:pt>
                <c:pt idx="526">
                  <c:v>2.2502438771849853</c:v>
                </c:pt>
                <c:pt idx="527">
                  <c:v>0.99246459743652338</c:v>
                </c:pt>
                <c:pt idx="528">
                  <c:v>0.89447198120800897</c:v>
                </c:pt>
                <c:pt idx="529">
                  <c:v>1.6189754575797091</c:v>
                </c:pt>
                <c:pt idx="530">
                  <c:v>1.7807137614844151</c:v>
                </c:pt>
                <c:pt idx="531">
                  <c:v>2.7576666208806682</c:v>
                </c:pt>
                <c:pt idx="532">
                  <c:v>2.5690983641686467</c:v>
                </c:pt>
                <c:pt idx="533">
                  <c:v>4.5066209101723995</c:v>
                </c:pt>
                <c:pt idx="534">
                  <c:v>4.8938070048744766</c:v>
                </c:pt>
                <c:pt idx="535">
                  <c:v>2.0657900012840749</c:v>
                </c:pt>
                <c:pt idx="536">
                  <c:v>1.1265271041437721</c:v>
                </c:pt>
                <c:pt idx="537">
                  <c:v>0.1767890397066445</c:v>
                </c:pt>
                <c:pt idx="538">
                  <c:v>0</c:v>
                </c:pt>
                <c:pt idx="539">
                  <c:v>0</c:v>
                </c:pt>
                <c:pt idx="540">
                  <c:v>0.41780419137341251</c:v>
                </c:pt>
                <c:pt idx="541">
                  <c:v>3.0248928789519804</c:v>
                </c:pt>
                <c:pt idx="542">
                  <c:v>7.212613593499924</c:v>
                </c:pt>
                <c:pt idx="543">
                  <c:v>11.587172333744581</c:v>
                </c:pt>
                <c:pt idx="544">
                  <c:v>7.3751890759542995</c:v>
                </c:pt>
                <c:pt idx="545">
                  <c:v>13.646502039989805</c:v>
                </c:pt>
                <c:pt idx="546">
                  <c:v>9.3025432747306951</c:v>
                </c:pt>
                <c:pt idx="547">
                  <c:v>12.446193654036122</c:v>
                </c:pt>
                <c:pt idx="548">
                  <c:v>6.7388653597362236</c:v>
                </c:pt>
                <c:pt idx="549">
                  <c:v>3.2558713565924791</c:v>
                </c:pt>
                <c:pt idx="550">
                  <c:v>1.6251762691557019</c:v>
                </c:pt>
                <c:pt idx="551">
                  <c:v>1.0084328434685403</c:v>
                </c:pt>
                <c:pt idx="552">
                  <c:v>0.77462094590399189</c:v>
                </c:pt>
                <c:pt idx="553">
                  <c:v>1.1597166392446114</c:v>
                </c:pt>
                <c:pt idx="554">
                  <c:v>1.8962748067603703</c:v>
                </c:pt>
                <c:pt idx="555">
                  <c:v>3.4230989410911037</c:v>
                </c:pt>
                <c:pt idx="556">
                  <c:v>10.022065643173022</c:v>
                </c:pt>
                <c:pt idx="557">
                  <c:v>4.5756260087024856</c:v>
                </c:pt>
                <c:pt idx="558">
                  <c:v>2.9677647763133486</c:v>
                </c:pt>
                <c:pt idx="559">
                  <c:v>1.9690662807310559</c:v>
                </c:pt>
                <c:pt idx="560">
                  <c:v>1.0183671063979709</c:v>
                </c:pt>
                <c:pt idx="561">
                  <c:v>0.18917945467805808</c:v>
                </c:pt>
                <c:pt idx="562">
                  <c:v>0.77999015991267839</c:v>
                </c:pt>
                <c:pt idx="563">
                  <c:v>0.2050412435519533</c:v>
                </c:pt>
                <c:pt idx="564">
                  <c:v>0.8153565157395809</c:v>
                </c:pt>
                <c:pt idx="565">
                  <c:v>3.6815255797003519</c:v>
                </c:pt>
                <c:pt idx="566">
                  <c:v>3.3227411082081177</c:v>
                </c:pt>
                <c:pt idx="567">
                  <c:v>30.134003367092632</c:v>
                </c:pt>
                <c:pt idx="568">
                  <c:v>12.041693967554345</c:v>
                </c:pt>
                <c:pt idx="569">
                  <c:v>7.867808327147209</c:v>
                </c:pt>
                <c:pt idx="570">
                  <c:v>10.897194698746901</c:v>
                </c:pt>
                <c:pt idx="571">
                  <c:v>9.5730298559232807</c:v>
                </c:pt>
                <c:pt idx="572">
                  <c:v>4.4613357999278804</c:v>
                </c:pt>
                <c:pt idx="573">
                  <c:v>2.2733883747425239</c:v>
                </c:pt>
                <c:pt idx="574">
                  <c:v>1.3318972619879901</c:v>
                </c:pt>
                <c:pt idx="575">
                  <c:v>1.5012858468105037</c:v>
                </c:pt>
                <c:pt idx="576">
                  <c:v>1.3934951468376544</c:v>
                </c:pt>
                <c:pt idx="577">
                  <c:v>1.6112988332086473</c:v>
                </c:pt>
                <c:pt idx="578">
                  <c:v>8.6487299899288086</c:v>
                </c:pt>
                <c:pt idx="579">
                  <c:v>31.041916862836828</c:v>
                </c:pt>
                <c:pt idx="580">
                  <c:v>4.8614157369959017</c:v>
                </c:pt>
                <c:pt idx="581">
                  <c:v>3.6345279804574631</c:v>
                </c:pt>
                <c:pt idx="582">
                  <c:v>1.7800829274599721</c:v>
                </c:pt>
                <c:pt idx="583">
                  <c:v>2.62520025270058</c:v>
                </c:pt>
                <c:pt idx="584">
                  <c:v>2.4012405189837622</c:v>
                </c:pt>
                <c:pt idx="585">
                  <c:v>1.3307438724489913</c:v>
                </c:pt>
                <c:pt idx="586">
                  <c:v>0.634538654990628</c:v>
                </c:pt>
                <c:pt idx="587">
                  <c:v>0.43284735421621434</c:v>
                </c:pt>
                <c:pt idx="588">
                  <c:v>0.54279988652421052</c:v>
                </c:pt>
                <c:pt idx="589">
                  <c:v>5.1295389019317792</c:v>
                </c:pt>
                <c:pt idx="590">
                  <c:v>8.968714227305</c:v>
                </c:pt>
                <c:pt idx="591">
                  <c:v>7.9493732553487124</c:v>
                </c:pt>
                <c:pt idx="592">
                  <c:v>5.6763634950060116</c:v>
                </c:pt>
                <c:pt idx="593">
                  <c:v>8.296948306509357</c:v>
                </c:pt>
                <c:pt idx="594">
                  <c:v>6.591224229542199</c:v>
                </c:pt>
                <c:pt idx="595">
                  <c:v>5.8494861388212556</c:v>
                </c:pt>
                <c:pt idx="596">
                  <c:v>3.7236713905816217</c:v>
                </c:pt>
                <c:pt idx="597">
                  <c:v>1.697742630454492</c:v>
                </c:pt>
                <c:pt idx="598">
                  <c:v>1.2207164296258881</c:v>
                </c:pt>
                <c:pt idx="599">
                  <c:v>0.65060809534800512</c:v>
                </c:pt>
                <c:pt idx="600">
                  <c:v>0.68448839295658415</c:v>
                </c:pt>
                <c:pt idx="601">
                  <c:v>1.438606125804442</c:v>
                </c:pt>
                <c:pt idx="602">
                  <c:v>3.1241290615377295</c:v>
                </c:pt>
                <c:pt idx="603">
                  <c:v>2.6943369790003153</c:v>
                </c:pt>
                <c:pt idx="604">
                  <c:v>4.7989289499200902</c:v>
                </c:pt>
                <c:pt idx="605">
                  <c:v>9.4846432944155534</c:v>
                </c:pt>
                <c:pt idx="606">
                  <c:v>4.4969823471152068</c:v>
                </c:pt>
                <c:pt idx="607">
                  <c:v>3.0033128584385942</c:v>
                </c:pt>
                <c:pt idx="608">
                  <c:v>1.6104700857077034</c:v>
                </c:pt>
                <c:pt idx="609">
                  <c:v>0.66733768232780832</c:v>
                </c:pt>
                <c:pt idx="610">
                  <c:v>0.28439792362312488</c:v>
                </c:pt>
                <c:pt idx="611">
                  <c:v>0.43794021472169931</c:v>
                </c:pt>
                <c:pt idx="612">
                  <c:v>1.244096512471591</c:v>
                </c:pt>
                <c:pt idx="613">
                  <c:v>2.6792937227695779</c:v>
                </c:pt>
                <c:pt idx="614">
                  <c:v>5.7889705353215817</c:v>
                </c:pt>
                <c:pt idx="615">
                  <c:v>16.010504654173225</c:v>
                </c:pt>
                <c:pt idx="616">
                  <c:v>8.80204814191681</c:v>
                </c:pt>
                <c:pt idx="617">
                  <c:v>6.5080097878906003</c:v>
                </c:pt>
                <c:pt idx="618">
                  <c:v>5.8494295278072457</c:v>
                </c:pt>
                <c:pt idx="619">
                  <c:v>5.4907948686463328</c:v>
                </c:pt>
                <c:pt idx="620">
                  <c:v>2.275040070993434</c:v>
                </c:pt>
                <c:pt idx="621">
                  <c:v>0.73251626211279586</c:v>
                </c:pt>
                <c:pt idx="622">
                  <c:v>0.75082584100338323</c:v>
                </c:pt>
                <c:pt idx="623">
                  <c:v>0.94036138807425118</c:v>
                </c:pt>
                <c:pt idx="624">
                  <c:v>1.6996944898160011</c:v>
                </c:pt>
                <c:pt idx="625">
                  <c:v>11.827198892390843</c:v>
                </c:pt>
                <c:pt idx="626">
                  <c:v>9.6868634003187601</c:v>
                </c:pt>
                <c:pt idx="627">
                  <c:v>21.967165066724913</c:v>
                </c:pt>
                <c:pt idx="628">
                  <c:v>3.9886513614424786</c:v>
                </c:pt>
                <c:pt idx="629">
                  <c:v>11.345735273413503</c:v>
                </c:pt>
                <c:pt idx="630">
                  <c:v>9.1054491021880608</c:v>
                </c:pt>
                <c:pt idx="631">
                  <c:v>4.7493595011158476</c:v>
                </c:pt>
                <c:pt idx="632">
                  <c:v>4.3751681592703022</c:v>
                </c:pt>
                <c:pt idx="633">
                  <c:v>2.6120737494822635</c:v>
                </c:pt>
                <c:pt idx="634">
                  <c:v>1.6269360472244614</c:v>
                </c:pt>
                <c:pt idx="635">
                  <c:v>1.2086856722633001</c:v>
                </c:pt>
                <c:pt idx="636">
                  <c:v>1.2405404396019397</c:v>
                </c:pt>
                <c:pt idx="637">
                  <c:v>0.96908794373158913</c:v>
                </c:pt>
                <c:pt idx="638">
                  <c:v>1.1647258335639386</c:v>
                </c:pt>
                <c:pt idx="639">
                  <c:v>2.4259956991916098</c:v>
                </c:pt>
                <c:pt idx="640">
                  <c:v>6.5422811430505519</c:v>
                </c:pt>
                <c:pt idx="641">
                  <c:v>11.80520243039347</c:v>
                </c:pt>
                <c:pt idx="642">
                  <c:v>6.1770229384377267</c:v>
                </c:pt>
                <c:pt idx="643">
                  <c:v>10.795653914160578</c:v>
                </c:pt>
                <c:pt idx="644">
                  <c:v>4.3187647379216259</c:v>
                </c:pt>
                <c:pt idx="645">
                  <c:v>1.4207209681397828</c:v>
                </c:pt>
                <c:pt idx="646">
                  <c:v>1.0112888765514398</c:v>
                </c:pt>
                <c:pt idx="647">
                  <c:v>0.8771487720083968</c:v>
                </c:pt>
                <c:pt idx="648">
                  <c:v>1.4816332424953869</c:v>
                </c:pt>
                <c:pt idx="649">
                  <c:v>1.4314153445789635</c:v>
                </c:pt>
                <c:pt idx="650">
                  <c:v>1.124912760032339</c:v>
                </c:pt>
                <c:pt idx="651">
                  <c:v>0.75808752348910868</c:v>
                </c:pt>
                <c:pt idx="652">
                  <c:v>0.89260493039943434</c:v>
                </c:pt>
                <c:pt idx="653">
                  <c:v>1.3930163134576654</c:v>
                </c:pt>
                <c:pt idx="654">
                  <c:v>1.1097057449587506</c:v>
                </c:pt>
                <c:pt idx="655">
                  <c:v>0.8519198815964657</c:v>
                </c:pt>
                <c:pt idx="656">
                  <c:v>0.15515170167651782</c:v>
                </c:pt>
                <c:pt idx="657">
                  <c:v>3.9411559938127283E-2</c:v>
                </c:pt>
                <c:pt idx="658">
                  <c:v>0.14062761159741299</c:v>
                </c:pt>
                <c:pt idx="659">
                  <c:v>0.31884025592827747</c:v>
                </c:pt>
                <c:pt idx="660">
                  <c:v>6.7867976301086539E-4</c:v>
                </c:pt>
                <c:pt idx="661">
                  <c:v>3.5479462606336832E-4</c:v>
                </c:pt>
                <c:pt idx="662">
                  <c:v>1.104485186499951E-4</c:v>
                </c:pt>
                <c:pt idx="663">
                  <c:v>8.0147231616193161E-4</c:v>
                </c:pt>
                <c:pt idx="664">
                  <c:v>9.850068085783233E-4</c:v>
                </c:pt>
                <c:pt idx="665">
                  <c:v>1.5289793887008681E-3</c:v>
                </c:pt>
                <c:pt idx="666">
                  <c:v>1.9925351377629479E-3</c:v>
                </c:pt>
                <c:pt idx="667">
                  <c:v>1.5270356047468615E-3</c:v>
                </c:pt>
                <c:pt idx="668">
                  <c:v>1.0372504432142361E-3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1.0677558987316598</c:v>
                </c:pt>
                <c:pt idx="674">
                  <c:v>5.0388517530841179</c:v>
                </c:pt>
                <c:pt idx="675">
                  <c:v>14.660746500877345</c:v>
                </c:pt>
                <c:pt idx="676">
                  <c:v>7.9710702841982695</c:v>
                </c:pt>
                <c:pt idx="677">
                  <c:v>12.287361946342145</c:v>
                </c:pt>
                <c:pt idx="678">
                  <c:v>8.0023964739012712</c:v>
                </c:pt>
                <c:pt idx="679">
                  <c:v>5.642599488742448</c:v>
                </c:pt>
                <c:pt idx="680">
                  <c:v>3.4409325646693603</c:v>
                </c:pt>
                <c:pt idx="681">
                  <c:v>1.7139083080680066</c:v>
                </c:pt>
                <c:pt idx="682">
                  <c:v>0.38627554889864513</c:v>
                </c:pt>
                <c:pt idx="683">
                  <c:v>1.4824665584006098</c:v>
                </c:pt>
                <c:pt idx="684">
                  <c:v>9.9382533217440353E-2</c:v>
                </c:pt>
                <c:pt idx="685">
                  <c:v>0.92626896716298057</c:v>
                </c:pt>
                <c:pt idx="686">
                  <c:v>0.92228002399621456</c:v>
                </c:pt>
                <c:pt idx="687">
                  <c:v>4.3208875986904491</c:v>
                </c:pt>
                <c:pt idx="688">
                  <c:v>5.4486380107096029</c:v>
                </c:pt>
                <c:pt idx="689">
                  <c:v>8.4855132890296652</c:v>
                </c:pt>
                <c:pt idx="690">
                  <c:v>6.3393218278883339</c:v>
                </c:pt>
                <c:pt idx="691">
                  <c:v>6.5123660802392607</c:v>
                </c:pt>
                <c:pt idx="692">
                  <c:v>1.7718377172661661</c:v>
                </c:pt>
                <c:pt idx="693">
                  <c:v>1.1436449924806666</c:v>
                </c:pt>
                <c:pt idx="694">
                  <c:v>0.26526027472630886</c:v>
                </c:pt>
                <c:pt idx="695">
                  <c:v>9.351341482286557E-2</c:v>
                </c:pt>
                <c:pt idx="696">
                  <c:v>1.6364029293270985</c:v>
                </c:pt>
                <c:pt idx="697">
                  <c:v>2.1759277736487572</c:v>
                </c:pt>
                <c:pt idx="698">
                  <c:v>2.4068004987777858</c:v>
                </c:pt>
                <c:pt idx="699">
                  <c:v>32.711643593571246</c:v>
                </c:pt>
                <c:pt idx="700">
                  <c:v>14.505602711774614</c:v>
                </c:pt>
                <c:pt idx="701">
                  <c:v>5.9910197253608217</c:v>
                </c:pt>
                <c:pt idx="702">
                  <c:v>4.494005345558918</c:v>
                </c:pt>
                <c:pt idx="703">
                  <c:v>4.2693861846052386</c:v>
                </c:pt>
                <c:pt idx="704">
                  <c:v>2.8476266781098332</c:v>
                </c:pt>
                <c:pt idx="705">
                  <c:v>2.494721808737296</c:v>
                </c:pt>
                <c:pt idx="706">
                  <c:v>1.1763075083017043</c:v>
                </c:pt>
                <c:pt idx="707">
                  <c:v>0.88195734235442558</c:v>
                </c:pt>
                <c:pt idx="708">
                  <c:v>0.62115875067141768</c:v>
                </c:pt>
                <c:pt idx="709">
                  <c:v>0.39972212040378496</c:v>
                </c:pt>
                <c:pt idx="710">
                  <c:v>0.82479132237474495</c:v>
                </c:pt>
                <c:pt idx="711">
                  <c:v>1.8869870366628811</c:v>
                </c:pt>
                <c:pt idx="712">
                  <c:v>2.8535987865843384</c:v>
                </c:pt>
                <c:pt idx="713">
                  <c:v>4.7250564966590254</c:v>
                </c:pt>
                <c:pt idx="714">
                  <c:v>2.9317821848261669</c:v>
                </c:pt>
                <c:pt idx="715">
                  <c:v>1.4868974610595895</c:v>
                </c:pt>
                <c:pt idx="716">
                  <c:v>0.99074966469119197</c:v>
                </c:pt>
                <c:pt idx="717">
                  <c:v>0</c:v>
                </c:pt>
                <c:pt idx="718">
                  <c:v>0</c:v>
                </c:pt>
                <c:pt idx="719">
                  <c:v>4.0740626948192471E-3</c:v>
                </c:pt>
                <c:pt idx="720">
                  <c:v>2.4363890346952184</c:v>
                </c:pt>
                <c:pt idx="721">
                  <c:v>14.985850696014296</c:v>
                </c:pt>
                <c:pt idx="722">
                  <c:v>23.90518116267674</c:v>
                </c:pt>
                <c:pt idx="723">
                  <c:v>15.213455735450623</c:v>
                </c:pt>
                <c:pt idx="724">
                  <c:v>20.978195720877558</c:v>
                </c:pt>
                <c:pt idx="725">
                  <c:v>12.845984306785041</c:v>
                </c:pt>
                <c:pt idx="726">
                  <c:v>14.689930263323191</c:v>
                </c:pt>
                <c:pt idx="727">
                  <c:v>7.733476834652123</c:v>
                </c:pt>
                <c:pt idx="728">
                  <c:v>3.8198311045257185</c:v>
                </c:pt>
                <c:pt idx="729">
                  <c:v>2.5558945968433022</c:v>
                </c:pt>
                <c:pt idx="730">
                  <c:v>0.87863212842482596</c:v>
                </c:pt>
                <c:pt idx="731">
                  <c:v>3.8937786617508294</c:v>
                </c:pt>
                <c:pt idx="732">
                  <c:v>6.7427932792336778</c:v>
                </c:pt>
                <c:pt idx="733">
                  <c:v>7.4177435104198279</c:v>
                </c:pt>
                <c:pt idx="734">
                  <c:v>15.87430199943957</c:v>
                </c:pt>
                <c:pt idx="735">
                  <c:v>12.984213010555511</c:v>
                </c:pt>
                <c:pt idx="736">
                  <c:v>20.038096796953418</c:v>
                </c:pt>
                <c:pt idx="737">
                  <c:v>26.004516883984152</c:v>
                </c:pt>
                <c:pt idx="738">
                  <c:v>9.3519841095435936</c:v>
                </c:pt>
                <c:pt idx="739">
                  <c:v>11.916652667205767</c:v>
                </c:pt>
                <c:pt idx="740">
                  <c:v>8.7721451596483178</c:v>
                </c:pt>
                <c:pt idx="741">
                  <c:v>4.654657838657883</c:v>
                </c:pt>
                <c:pt idx="742">
                  <c:v>2.3821568484655558</c:v>
                </c:pt>
                <c:pt idx="743">
                  <c:v>3.3313451451969343</c:v>
                </c:pt>
                <c:pt idx="744">
                  <c:v>2.2271055449738757</c:v>
                </c:pt>
                <c:pt idx="745">
                  <c:v>19.631161438300282</c:v>
                </c:pt>
                <c:pt idx="746">
                  <c:v>23.898256219743448</c:v>
                </c:pt>
                <c:pt idx="747">
                  <c:v>7.5994733489171509</c:v>
                </c:pt>
                <c:pt idx="748">
                  <c:v>4.2789915502791374</c:v>
                </c:pt>
                <c:pt idx="749">
                  <c:v>5.2156209175883745</c:v>
                </c:pt>
                <c:pt idx="750">
                  <c:v>2.7868224364609588</c:v>
                </c:pt>
                <c:pt idx="751">
                  <c:v>4.4328315709649218</c:v>
                </c:pt>
                <c:pt idx="752">
                  <c:v>2.7461268838225124</c:v>
                </c:pt>
                <c:pt idx="753">
                  <c:v>1.027795078239123</c:v>
                </c:pt>
                <c:pt idx="754">
                  <c:v>1.2536090979583889</c:v>
                </c:pt>
                <c:pt idx="755">
                  <c:v>1.1386942191133329</c:v>
                </c:pt>
                <c:pt idx="756">
                  <c:v>1.2310911964745135</c:v>
                </c:pt>
                <c:pt idx="757">
                  <c:v>4.2603737725964592</c:v>
                </c:pt>
                <c:pt idx="758">
                  <c:v>2.3924376874597444</c:v>
                </c:pt>
                <c:pt idx="759">
                  <c:v>1.644171375430993</c:v>
                </c:pt>
                <c:pt idx="760">
                  <c:v>3.3361341456099876</c:v>
                </c:pt>
                <c:pt idx="761">
                  <c:v>3.6929824113011733</c:v>
                </c:pt>
                <c:pt idx="762">
                  <c:v>5.5354043836375837</c:v>
                </c:pt>
                <c:pt idx="763">
                  <c:v>2.1640361519957132</c:v>
                </c:pt>
                <c:pt idx="764">
                  <c:v>0.74037106620439275</c:v>
                </c:pt>
                <c:pt idx="765">
                  <c:v>0.2405441335537013</c:v>
                </c:pt>
                <c:pt idx="766">
                  <c:v>8.5593473788371455E-2</c:v>
                </c:pt>
                <c:pt idx="767">
                  <c:v>0.97796779814816048</c:v>
                </c:pt>
                <c:pt idx="768">
                  <c:v>1.2163237783597227</c:v>
                </c:pt>
                <c:pt idx="769">
                  <c:v>2.5912445187252153</c:v>
                </c:pt>
                <c:pt idx="770">
                  <c:v>4.167290220090873</c:v>
                </c:pt>
                <c:pt idx="771">
                  <c:v>9.6581445565149835</c:v>
                </c:pt>
                <c:pt idx="772">
                  <c:v>46.531684044221841</c:v>
                </c:pt>
                <c:pt idx="773">
                  <c:v>13.223054636155268</c:v>
                </c:pt>
                <c:pt idx="774">
                  <c:v>3.5663212667153488</c:v>
                </c:pt>
                <c:pt idx="775">
                  <c:v>3.866898637634236</c:v>
                </c:pt>
                <c:pt idx="776">
                  <c:v>3.7870305741738832</c:v>
                </c:pt>
                <c:pt idx="777">
                  <c:v>1.37369296602688</c:v>
                </c:pt>
                <c:pt idx="778">
                  <c:v>1.5746962107618998</c:v>
                </c:pt>
                <c:pt idx="779">
                  <c:v>0.82108226296578835</c:v>
                </c:pt>
                <c:pt idx="780">
                  <c:v>0.67985305472992819</c:v>
                </c:pt>
                <c:pt idx="781">
                  <c:v>0.21203319772783469</c:v>
                </c:pt>
                <c:pt idx="782">
                  <c:v>0.20598192469998811</c:v>
                </c:pt>
                <c:pt idx="783">
                  <c:v>0.87334448088233074</c:v>
                </c:pt>
                <c:pt idx="784">
                  <c:v>2.4331273867938163</c:v>
                </c:pt>
                <c:pt idx="785">
                  <c:v>3.2370058204426799</c:v>
                </c:pt>
                <c:pt idx="786">
                  <c:v>1.9457503949518378</c:v>
                </c:pt>
                <c:pt idx="787">
                  <c:v>1.0598463678804624</c:v>
                </c:pt>
                <c:pt idx="788">
                  <c:v>0.29734628845373834</c:v>
                </c:pt>
                <c:pt idx="789">
                  <c:v>0.14995927605458448</c:v>
                </c:pt>
                <c:pt idx="790">
                  <c:v>0.13401539076397562</c:v>
                </c:pt>
                <c:pt idx="791">
                  <c:v>0.17008651155503074</c:v>
                </c:pt>
                <c:pt idx="792">
                  <c:v>0.28320914820285747</c:v>
                </c:pt>
                <c:pt idx="793">
                  <c:v>0.29839684458976956</c:v>
                </c:pt>
                <c:pt idx="794">
                  <c:v>1.5338731238671874</c:v>
                </c:pt>
                <c:pt idx="795">
                  <c:v>2.8858835300149601</c:v>
                </c:pt>
                <c:pt idx="796">
                  <c:v>1.3808747306722458</c:v>
                </c:pt>
                <c:pt idx="797">
                  <c:v>1.6676633692399259</c:v>
                </c:pt>
                <c:pt idx="798">
                  <c:v>1.2620245982129781</c:v>
                </c:pt>
                <c:pt idx="799">
                  <c:v>0.75526217301468535</c:v>
                </c:pt>
                <c:pt idx="800">
                  <c:v>0.70810024962513296</c:v>
                </c:pt>
                <c:pt idx="801">
                  <c:v>4.8074006372063494E-2</c:v>
                </c:pt>
                <c:pt idx="802">
                  <c:v>0</c:v>
                </c:pt>
                <c:pt idx="803">
                  <c:v>2.1792387294645721E-3</c:v>
                </c:pt>
                <c:pt idx="804">
                  <c:v>0.29476096551160763</c:v>
                </c:pt>
                <c:pt idx="805">
                  <c:v>2.5729070703582178</c:v>
                </c:pt>
                <c:pt idx="806">
                  <c:v>1.4857367839051614</c:v>
                </c:pt>
                <c:pt idx="807">
                  <c:v>1.5981824132035962</c:v>
                </c:pt>
                <c:pt idx="808">
                  <c:v>2.7906668340528631</c:v>
                </c:pt>
                <c:pt idx="809">
                  <c:v>19.599376648379103</c:v>
                </c:pt>
                <c:pt idx="810">
                  <c:v>6.5140256274730852</c:v>
                </c:pt>
                <c:pt idx="811">
                  <c:v>2.6298061409702811</c:v>
                </c:pt>
                <c:pt idx="812">
                  <c:v>1.6696419745255469</c:v>
                </c:pt>
                <c:pt idx="813">
                  <c:v>0.31893702478345887</c:v>
                </c:pt>
                <c:pt idx="814">
                  <c:v>0.14456389515919454</c:v>
                </c:pt>
                <c:pt idx="815">
                  <c:v>1.1292357044237278</c:v>
                </c:pt>
                <c:pt idx="816">
                  <c:v>0.9748655367871254</c:v>
                </c:pt>
                <c:pt idx="817">
                  <c:v>0.77077385976683555</c:v>
                </c:pt>
                <c:pt idx="818">
                  <c:v>0.56575772850852557</c:v>
                </c:pt>
                <c:pt idx="819">
                  <c:v>2.1069992119724108</c:v>
                </c:pt>
                <c:pt idx="820">
                  <c:v>2.1079046004861528</c:v>
                </c:pt>
                <c:pt idx="821">
                  <c:v>4.2733780445564751</c:v>
                </c:pt>
                <c:pt idx="822">
                  <c:v>2.98272422099061</c:v>
                </c:pt>
                <c:pt idx="823">
                  <c:v>1.204481939696036</c:v>
                </c:pt>
                <c:pt idx="824">
                  <c:v>1.0458520071474506</c:v>
                </c:pt>
                <c:pt idx="825">
                  <c:v>0.25369809381452768</c:v>
                </c:pt>
                <c:pt idx="826">
                  <c:v>8.0793482363127112E-2</c:v>
                </c:pt>
                <c:pt idx="827">
                  <c:v>0.13861179365878229</c:v>
                </c:pt>
                <c:pt idx="828">
                  <c:v>0.17437010836362887</c:v>
                </c:pt>
                <c:pt idx="829">
                  <c:v>0.2554933558715442</c:v>
                </c:pt>
                <c:pt idx="830">
                  <c:v>0.30315779441531399</c:v>
                </c:pt>
                <c:pt idx="831">
                  <c:v>0.2515074945745911</c:v>
                </c:pt>
                <c:pt idx="832">
                  <c:v>0.48239804156023203</c:v>
                </c:pt>
                <c:pt idx="833">
                  <c:v>7.0343263587966085</c:v>
                </c:pt>
                <c:pt idx="834">
                  <c:v>4.4702407322381816</c:v>
                </c:pt>
                <c:pt idx="835">
                  <c:v>2.988933302742371</c:v>
                </c:pt>
                <c:pt idx="836">
                  <c:v>1.2808743352811955</c:v>
                </c:pt>
                <c:pt idx="837">
                  <c:v>0.51298211975025154</c:v>
                </c:pt>
                <c:pt idx="838">
                  <c:v>0</c:v>
                </c:pt>
                <c:pt idx="839">
                  <c:v>0.40156979115422331</c:v>
                </c:pt>
                <c:pt idx="840">
                  <c:v>0.48321541374849364</c:v>
                </c:pt>
                <c:pt idx="841">
                  <c:v>0.56830088498743492</c:v>
                </c:pt>
                <c:pt idx="842">
                  <c:v>0.42382700481013957</c:v>
                </c:pt>
                <c:pt idx="843">
                  <c:v>0.45070189935301963</c:v>
                </c:pt>
                <c:pt idx="844">
                  <c:v>4.2331942972685201</c:v>
                </c:pt>
                <c:pt idx="845">
                  <c:v>2.6883211847132866</c:v>
                </c:pt>
                <c:pt idx="846">
                  <c:v>1.7432029223902941</c:v>
                </c:pt>
                <c:pt idx="847">
                  <c:v>0.58243872026669763</c:v>
                </c:pt>
                <c:pt idx="848">
                  <c:v>0.22814985103864061</c:v>
                </c:pt>
                <c:pt idx="849">
                  <c:v>0.44666978480354125</c:v>
                </c:pt>
                <c:pt idx="850">
                  <c:v>0</c:v>
                </c:pt>
                <c:pt idx="851">
                  <c:v>0</c:v>
                </c:pt>
                <c:pt idx="852">
                  <c:v>0.80415306854333368</c:v>
                </c:pt>
                <c:pt idx="853">
                  <c:v>0.82555599843947325</c:v>
                </c:pt>
                <c:pt idx="854">
                  <c:v>3.6121262120069</c:v>
                </c:pt>
                <c:pt idx="855">
                  <c:v>13.853778443716703</c:v>
                </c:pt>
                <c:pt idx="856">
                  <c:v>9.8446964699989614</c:v>
                </c:pt>
                <c:pt idx="857">
                  <c:v>14.673558383750194</c:v>
                </c:pt>
                <c:pt idx="858">
                  <c:v>7.9697088881148161</c:v>
                </c:pt>
                <c:pt idx="859">
                  <c:v>6.5188594161600193</c:v>
                </c:pt>
                <c:pt idx="860">
                  <c:v>3.5510840769701701</c:v>
                </c:pt>
                <c:pt idx="861">
                  <c:v>1.9354464681486405</c:v>
                </c:pt>
                <c:pt idx="862">
                  <c:v>1.1936919182690033</c:v>
                </c:pt>
                <c:pt idx="863">
                  <c:v>0.68674788548122478</c:v>
                </c:pt>
                <c:pt idx="864">
                  <c:v>0.43762092078921461</c:v>
                </c:pt>
                <c:pt idx="865">
                  <c:v>0.27468792140742265</c:v>
                </c:pt>
                <c:pt idx="866">
                  <c:v>0.75482022066261489</c:v>
                </c:pt>
                <c:pt idx="867">
                  <c:v>0.7556017042318206</c:v>
                </c:pt>
                <c:pt idx="868">
                  <c:v>1.6351818104201516</c:v>
                </c:pt>
                <c:pt idx="869">
                  <c:v>2.4230569609398787</c:v>
                </c:pt>
                <c:pt idx="870">
                  <c:v>1.8822319667428982</c:v>
                </c:pt>
                <c:pt idx="871">
                  <c:v>1.0320633840474613</c:v>
                </c:pt>
                <c:pt idx="872">
                  <c:v>0.36016050942896882</c:v>
                </c:pt>
                <c:pt idx="873">
                  <c:v>3.7668356089515243E-2</c:v>
                </c:pt>
                <c:pt idx="874">
                  <c:v>3.0974881682963584E-2</c:v>
                </c:pt>
                <c:pt idx="875">
                  <c:v>0.303781055640437</c:v>
                </c:pt>
                <c:pt idx="876">
                  <c:v>0.59559156056987972</c:v>
                </c:pt>
                <c:pt idx="877">
                  <c:v>2.7876594456553931</c:v>
                </c:pt>
                <c:pt idx="878">
                  <c:v>4.5002153608990536</c:v>
                </c:pt>
                <c:pt idx="879">
                  <c:v>25.689979886120994</c:v>
                </c:pt>
                <c:pt idx="880">
                  <c:v>8.6622528472914269</c:v>
                </c:pt>
                <c:pt idx="881">
                  <c:v>28.78537473726162</c:v>
                </c:pt>
                <c:pt idx="882">
                  <c:v>13.228152260401984</c:v>
                </c:pt>
                <c:pt idx="883">
                  <c:v>11.714109564556495</c:v>
                </c:pt>
                <c:pt idx="884">
                  <c:v>6.7610657122472588</c:v>
                </c:pt>
                <c:pt idx="885">
                  <c:v>4.2783520983430208</c:v>
                </c:pt>
                <c:pt idx="886">
                  <c:v>2.8087771665337726</c:v>
                </c:pt>
                <c:pt idx="887">
                  <c:v>1.7944377675673309</c:v>
                </c:pt>
                <c:pt idx="888">
                  <c:v>0.54558024512506553</c:v>
                </c:pt>
                <c:pt idx="889">
                  <c:v>0.51707469942848094</c:v>
                </c:pt>
                <c:pt idx="890">
                  <c:v>5.340796483112574</c:v>
                </c:pt>
                <c:pt idx="891">
                  <c:v>9.0536941534224873</c:v>
                </c:pt>
                <c:pt idx="892">
                  <c:v>22.093431396004714</c:v>
                </c:pt>
                <c:pt idx="893">
                  <c:v>11.83873020254503</c:v>
                </c:pt>
                <c:pt idx="894">
                  <c:v>8.2627954512388939</c:v>
                </c:pt>
                <c:pt idx="895">
                  <c:v>7.3208093094760258</c:v>
                </c:pt>
                <c:pt idx="896">
                  <c:v>2.6818289259084054</c:v>
                </c:pt>
                <c:pt idx="897">
                  <c:v>1.4135580115487159</c:v>
                </c:pt>
                <c:pt idx="898">
                  <c:v>1.234363204245966</c:v>
                </c:pt>
                <c:pt idx="899">
                  <c:v>0.92380690889818595</c:v>
                </c:pt>
                <c:pt idx="900">
                  <c:v>0.84613683557339492</c:v>
                </c:pt>
                <c:pt idx="901">
                  <c:v>4.8818896054781282</c:v>
                </c:pt>
                <c:pt idx="902">
                  <c:v>28.16820944091398</c:v>
                </c:pt>
                <c:pt idx="903">
                  <c:v>41.225073660886373</c:v>
                </c:pt>
                <c:pt idx="904">
                  <c:v>3.4876557599912132</c:v>
                </c:pt>
                <c:pt idx="905">
                  <c:v>2.6246627283779844</c:v>
                </c:pt>
                <c:pt idx="906">
                  <c:v>3.2335846802393036</c:v>
                </c:pt>
                <c:pt idx="907">
                  <c:v>3.2387063371173213</c:v>
                </c:pt>
                <c:pt idx="908">
                  <c:v>2.6710689272917847</c:v>
                </c:pt>
                <c:pt idx="909">
                  <c:v>1.6285426033592643</c:v>
                </c:pt>
                <c:pt idx="910">
                  <c:v>0.75286870154469909</c:v>
                </c:pt>
                <c:pt idx="911">
                  <c:v>0.70339292878419712</c:v>
                </c:pt>
                <c:pt idx="912">
                  <c:v>1.0763425479672248</c:v>
                </c:pt>
                <c:pt idx="913">
                  <c:v>1.9105221132009982</c:v>
                </c:pt>
                <c:pt idx="914">
                  <c:v>2.6374741178695844</c:v>
                </c:pt>
                <c:pt idx="915">
                  <c:v>13.846510033638335</c:v>
                </c:pt>
                <c:pt idx="916">
                  <c:v>20.324449604522957</c:v>
                </c:pt>
                <c:pt idx="917">
                  <c:v>13.461000383918318</c:v>
                </c:pt>
                <c:pt idx="918">
                  <c:v>10.654842441380048</c:v>
                </c:pt>
                <c:pt idx="919">
                  <c:v>9.0751226484632497</c:v>
                </c:pt>
                <c:pt idx="920">
                  <c:v>7.1193005879708124</c:v>
                </c:pt>
                <c:pt idx="921">
                  <c:v>3.3527562499794783</c:v>
                </c:pt>
                <c:pt idx="922">
                  <c:v>1.3221757444248254</c:v>
                </c:pt>
                <c:pt idx="923">
                  <c:v>2.1234128851120175</c:v>
                </c:pt>
                <c:pt idx="924">
                  <c:v>1.150692011461891</c:v>
                </c:pt>
                <c:pt idx="925">
                  <c:v>2.6466574169137989</c:v>
                </c:pt>
                <c:pt idx="926">
                  <c:v>3.6998787023464068</c:v>
                </c:pt>
                <c:pt idx="927">
                  <c:v>9.8415643985172707</c:v>
                </c:pt>
                <c:pt idx="928">
                  <c:v>17.953056281922361</c:v>
                </c:pt>
                <c:pt idx="929">
                  <c:v>8.8744261019161712</c:v>
                </c:pt>
                <c:pt idx="930">
                  <c:v>6.060805807231965</c:v>
                </c:pt>
                <c:pt idx="931">
                  <c:v>6.2542910467745827</c:v>
                </c:pt>
                <c:pt idx="932">
                  <c:v>3.4406756923392621</c:v>
                </c:pt>
                <c:pt idx="933">
                  <c:v>1.526589529201722</c:v>
                </c:pt>
                <c:pt idx="934">
                  <c:v>1.0184072167437321</c:v>
                </c:pt>
                <c:pt idx="935">
                  <c:v>1.2029673719849399</c:v>
                </c:pt>
                <c:pt idx="936">
                  <c:v>0.98197311421963307</c:v>
                </c:pt>
                <c:pt idx="937">
                  <c:v>1.1035259467151695</c:v>
                </c:pt>
                <c:pt idx="938">
                  <c:v>1.0653851662898761</c:v>
                </c:pt>
                <c:pt idx="939">
                  <c:v>8.0354236057443984</c:v>
                </c:pt>
                <c:pt idx="940">
                  <c:v>16.893916236939049</c:v>
                </c:pt>
                <c:pt idx="941">
                  <c:v>7.8771686213090391</c:v>
                </c:pt>
                <c:pt idx="942">
                  <c:v>5.5052715647683073</c:v>
                </c:pt>
                <c:pt idx="943">
                  <c:v>3.9586739847455377</c:v>
                </c:pt>
                <c:pt idx="944">
                  <c:v>1.6038445366018124</c:v>
                </c:pt>
                <c:pt idx="945">
                  <c:v>0.88741746696661039</c:v>
                </c:pt>
                <c:pt idx="946">
                  <c:v>0.50337161066152447</c:v>
                </c:pt>
                <c:pt idx="947">
                  <c:v>1.1406436956427513</c:v>
                </c:pt>
                <c:pt idx="948">
                  <c:v>0.58051541071950208</c:v>
                </c:pt>
                <c:pt idx="949">
                  <c:v>0.42376922654705562</c:v>
                </c:pt>
                <c:pt idx="950">
                  <c:v>0.62662503093525923</c:v>
                </c:pt>
                <c:pt idx="951">
                  <c:v>1.0397733448306883</c:v>
                </c:pt>
                <c:pt idx="952">
                  <c:v>2.1012367722284333</c:v>
                </c:pt>
                <c:pt idx="953">
                  <c:v>4.0774828092505322</c:v>
                </c:pt>
                <c:pt idx="954">
                  <c:v>3.0060254027164621</c:v>
                </c:pt>
                <c:pt idx="955">
                  <c:v>1.6541878193436776</c:v>
                </c:pt>
                <c:pt idx="956">
                  <c:v>0.32819808290251373</c:v>
                </c:pt>
                <c:pt idx="957">
                  <c:v>0.22574277942264231</c:v>
                </c:pt>
                <c:pt idx="958">
                  <c:v>0.10005144677864841</c:v>
                </c:pt>
                <c:pt idx="959">
                  <c:v>0.2960472750379104</c:v>
                </c:pt>
                <c:pt idx="960">
                  <c:v>0.10565887217194872</c:v>
                </c:pt>
                <c:pt idx="961">
                  <c:v>1.8347318314294359</c:v>
                </c:pt>
                <c:pt idx="962">
                  <c:v>4.3050614247190424</c:v>
                </c:pt>
                <c:pt idx="963">
                  <c:v>5.6676278189095495</c:v>
                </c:pt>
                <c:pt idx="964">
                  <c:v>5.497811154892398</c:v>
                </c:pt>
                <c:pt idx="965">
                  <c:v>6.9970248172393497</c:v>
                </c:pt>
                <c:pt idx="966">
                  <c:v>5.4739047155398985</c:v>
                </c:pt>
                <c:pt idx="967">
                  <c:v>3.014852895660411</c:v>
                </c:pt>
                <c:pt idx="968">
                  <c:v>1.6632835997867943</c:v>
                </c:pt>
                <c:pt idx="969">
                  <c:v>0.61608046926665594</c:v>
                </c:pt>
                <c:pt idx="970">
                  <c:v>0.46995019011863093</c:v>
                </c:pt>
                <c:pt idx="971">
                  <c:v>0.33255027751585686</c:v>
                </c:pt>
                <c:pt idx="972">
                  <c:v>0</c:v>
                </c:pt>
                <c:pt idx="973">
                  <c:v>2.2722627520930785</c:v>
                </c:pt>
                <c:pt idx="974">
                  <c:v>4.7334120440949263</c:v>
                </c:pt>
                <c:pt idx="975">
                  <c:v>6.1811762257060643</c:v>
                </c:pt>
                <c:pt idx="976">
                  <c:v>4.1434068333804763</c:v>
                </c:pt>
                <c:pt idx="977">
                  <c:v>6.1931231858214559</c:v>
                </c:pt>
                <c:pt idx="978">
                  <c:v>7.3325943456654272</c:v>
                </c:pt>
                <c:pt idx="979">
                  <c:v>6.5802991442346936</c:v>
                </c:pt>
                <c:pt idx="980">
                  <c:v>2.5214210216468658</c:v>
                </c:pt>
                <c:pt idx="981">
                  <c:v>0.7762074609574583</c:v>
                </c:pt>
                <c:pt idx="982">
                  <c:v>0.97039454418302995</c:v>
                </c:pt>
                <c:pt idx="983">
                  <c:v>0.28734097762715294</c:v>
                </c:pt>
                <c:pt idx="984">
                  <c:v>0.78408570486362383</c:v>
                </c:pt>
                <c:pt idx="985">
                  <c:v>0.47095051333717719</c:v>
                </c:pt>
                <c:pt idx="986">
                  <c:v>3.3003651491936195</c:v>
                </c:pt>
                <c:pt idx="987">
                  <c:v>3.1445491105775911</c:v>
                </c:pt>
                <c:pt idx="988">
                  <c:v>6.2336024437287065</c:v>
                </c:pt>
                <c:pt idx="989">
                  <c:v>6.2308899232358979</c:v>
                </c:pt>
                <c:pt idx="990">
                  <c:v>3.0921852818364606</c:v>
                </c:pt>
                <c:pt idx="991">
                  <c:v>1.8799701279675496</c:v>
                </c:pt>
                <c:pt idx="992">
                  <c:v>1.0949683821233833</c:v>
                </c:pt>
                <c:pt idx="993">
                  <c:v>0.55538783061142638</c:v>
                </c:pt>
                <c:pt idx="994">
                  <c:v>0</c:v>
                </c:pt>
                <c:pt idx="995">
                  <c:v>7.2176303066544989E-2</c:v>
                </c:pt>
                <c:pt idx="996">
                  <c:v>2.2167848690727974</c:v>
                </c:pt>
                <c:pt idx="997">
                  <c:v>1.2758275191561781</c:v>
                </c:pt>
                <c:pt idx="998">
                  <c:v>3.1327543831062066</c:v>
                </c:pt>
                <c:pt idx="999">
                  <c:v>7.1980929326903755</c:v>
                </c:pt>
                <c:pt idx="1000">
                  <c:v>6.0404747556488569</c:v>
                </c:pt>
                <c:pt idx="1001">
                  <c:v>13.634800815793884</c:v>
                </c:pt>
                <c:pt idx="1002">
                  <c:v>9.6702149112878288</c:v>
                </c:pt>
                <c:pt idx="1003">
                  <c:v>11.720221542322008</c:v>
                </c:pt>
                <c:pt idx="1004">
                  <c:v>4.0777463603535082</c:v>
                </c:pt>
                <c:pt idx="1005">
                  <c:v>1.8715245902090842</c:v>
                </c:pt>
                <c:pt idx="1006">
                  <c:v>1.211583380421061</c:v>
                </c:pt>
                <c:pt idx="1007">
                  <c:v>0.81742617129327755</c:v>
                </c:pt>
                <c:pt idx="1008">
                  <c:v>0.83254633596177685</c:v>
                </c:pt>
                <c:pt idx="1009">
                  <c:v>1.6604150030860798</c:v>
                </c:pt>
                <c:pt idx="1010">
                  <c:v>24.627455557995528</c:v>
                </c:pt>
                <c:pt idx="1011">
                  <c:v>17.617813004306065</c:v>
                </c:pt>
                <c:pt idx="1012">
                  <c:v>12.661302330462441</c:v>
                </c:pt>
                <c:pt idx="1013">
                  <c:v>14.278243328641295</c:v>
                </c:pt>
                <c:pt idx="1014">
                  <c:v>18.169628554612473</c:v>
                </c:pt>
                <c:pt idx="1015">
                  <c:v>8.3525710998106319</c:v>
                </c:pt>
                <c:pt idx="1016">
                  <c:v>4.1956032757759658</c:v>
                </c:pt>
                <c:pt idx="1017">
                  <c:v>2.4336039688613909</c:v>
                </c:pt>
                <c:pt idx="1018">
                  <c:v>1.5973130809899203</c:v>
                </c:pt>
                <c:pt idx="1019">
                  <c:v>0.88464942629337884</c:v>
                </c:pt>
                <c:pt idx="1020">
                  <c:v>0</c:v>
                </c:pt>
                <c:pt idx="1021">
                  <c:v>1.3142557604589136</c:v>
                </c:pt>
                <c:pt idx="1022">
                  <c:v>2.1138583411065452</c:v>
                </c:pt>
                <c:pt idx="1023">
                  <c:v>1.8820852373544783</c:v>
                </c:pt>
                <c:pt idx="1024">
                  <c:v>5.5238850861828821</c:v>
                </c:pt>
                <c:pt idx="1025">
                  <c:v>4.3025441549486914</c:v>
                </c:pt>
                <c:pt idx="1026">
                  <c:v>2.3778551180096237</c:v>
                </c:pt>
                <c:pt idx="1027">
                  <c:v>1.6346218203428116</c:v>
                </c:pt>
                <c:pt idx="1028">
                  <c:v>0.83333097482873697</c:v>
                </c:pt>
                <c:pt idx="1029">
                  <c:v>0.14487320526720282</c:v>
                </c:pt>
                <c:pt idx="1030">
                  <c:v>1.2723138640392762E-2</c:v>
                </c:pt>
                <c:pt idx="1031">
                  <c:v>0.23591718089137714</c:v>
                </c:pt>
                <c:pt idx="1032">
                  <c:v>0.58445511163738639</c:v>
                </c:pt>
                <c:pt idx="1033">
                  <c:v>0.37086436624204144</c:v>
                </c:pt>
                <c:pt idx="1034">
                  <c:v>0.93691600917845319</c:v>
                </c:pt>
                <c:pt idx="1035">
                  <c:v>2.5245786246205131</c:v>
                </c:pt>
                <c:pt idx="1036">
                  <c:v>2.9486177950524022</c:v>
                </c:pt>
                <c:pt idx="1037">
                  <c:v>3.4598146184775729</c:v>
                </c:pt>
                <c:pt idx="1038">
                  <c:v>3.4018146231634869</c:v>
                </c:pt>
                <c:pt idx="1039">
                  <c:v>2.4941377114093193</c:v>
                </c:pt>
                <c:pt idx="1040">
                  <c:v>0.88395873723245444</c:v>
                </c:pt>
                <c:pt idx="1041">
                  <c:v>0.56749898142981792</c:v>
                </c:pt>
                <c:pt idx="1042">
                  <c:v>0</c:v>
                </c:pt>
                <c:pt idx="1043">
                  <c:v>0</c:v>
                </c:pt>
                <c:pt idx="1044">
                  <c:v>0.29123339707027185</c:v>
                </c:pt>
                <c:pt idx="1045">
                  <c:v>1.472177552794941</c:v>
                </c:pt>
                <c:pt idx="1046">
                  <c:v>0.81514233596728292</c:v>
                </c:pt>
                <c:pt idx="1047">
                  <c:v>2.377546046879254</c:v>
                </c:pt>
                <c:pt idx="1048">
                  <c:v>5.9518334767898065</c:v>
                </c:pt>
                <c:pt idx="1049">
                  <c:v>10.069712043613983</c:v>
                </c:pt>
                <c:pt idx="1050">
                  <c:v>5.2468565102578353</c:v>
                </c:pt>
                <c:pt idx="1051">
                  <c:v>5.6293533783602143</c:v>
                </c:pt>
                <c:pt idx="1052">
                  <c:v>1.2763709765067084</c:v>
                </c:pt>
                <c:pt idx="1053">
                  <c:v>0.78744599561659356</c:v>
                </c:pt>
                <c:pt idx="1054">
                  <c:v>0.20581384073830833</c:v>
                </c:pt>
                <c:pt idx="1055">
                  <c:v>0.30092267049077037</c:v>
                </c:pt>
                <c:pt idx="1056">
                  <c:v>1.059855342546649</c:v>
                </c:pt>
                <c:pt idx="1057">
                  <c:v>0.3323850746243584</c:v>
                </c:pt>
                <c:pt idx="1058">
                  <c:v>1.3867841691384515</c:v>
                </c:pt>
                <c:pt idx="1059">
                  <c:v>3.4619897418133836</c:v>
                </c:pt>
                <c:pt idx="1060">
                  <c:v>4.085915337097525</c:v>
                </c:pt>
                <c:pt idx="1061">
                  <c:v>6.4983050141744325</c:v>
                </c:pt>
                <c:pt idx="1062">
                  <c:v>8.6279675740128212</c:v>
                </c:pt>
                <c:pt idx="1063">
                  <c:v>7.455909404371635</c:v>
                </c:pt>
                <c:pt idx="1064">
                  <c:v>4.4683273646018833</c:v>
                </c:pt>
                <c:pt idx="1065">
                  <c:v>1.2908539989440584</c:v>
                </c:pt>
                <c:pt idx="1066">
                  <c:v>0.70141955221769337</c:v>
                </c:pt>
                <c:pt idx="1067">
                  <c:v>0.47024371076895477</c:v>
                </c:pt>
                <c:pt idx="1068">
                  <c:v>4.3256928282913902</c:v>
                </c:pt>
                <c:pt idx="1069">
                  <c:v>2.7828736885227991</c:v>
                </c:pt>
                <c:pt idx="1070">
                  <c:v>18.627853634044957</c:v>
                </c:pt>
                <c:pt idx="1071">
                  <c:v>7.5813805553455609</c:v>
                </c:pt>
                <c:pt idx="1072">
                  <c:v>6.6622279235011561</c:v>
                </c:pt>
                <c:pt idx="1073">
                  <c:v>21.040647226806065</c:v>
                </c:pt>
                <c:pt idx="1074">
                  <c:v>12.67044202866478</c:v>
                </c:pt>
                <c:pt idx="1075">
                  <c:v>8.1583042741277154</c:v>
                </c:pt>
                <c:pt idx="1076">
                  <c:v>6.9717794562230893</c:v>
                </c:pt>
                <c:pt idx="1077">
                  <c:v>4.0264051631810815</c:v>
                </c:pt>
                <c:pt idx="1078">
                  <c:v>1.9036869942984396</c:v>
                </c:pt>
                <c:pt idx="1079">
                  <c:v>1.667787347064305</c:v>
                </c:pt>
                <c:pt idx="1080">
                  <c:v>1.5083056576838589</c:v>
                </c:pt>
                <c:pt idx="1081">
                  <c:v>0.53814140969419944</c:v>
                </c:pt>
                <c:pt idx="1082">
                  <c:v>0.50631189338271776</c:v>
                </c:pt>
                <c:pt idx="1083">
                  <c:v>2.2897847789394192</c:v>
                </c:pt>
                <c:pt idx="1084">
                  <c:v>1.5228926896993507</c:v>
                </c:pt>
                <c:pt idx="1085">
                  <c:v>9.6761308320884378</c:v>
                </c:pt>
                <c:pt idx="1086">
                  <c:v>7.5528683511441841</c:v>
                </c:pt>
                <c:pt idx="1087">
                  <c:v>2.2797269934186311</c:v>
                </c:pt>
                <c:pt idx="1088">
                  <c:v>0.93646143813587912</c:v>
                </c:pt>
                <c:pt idx="1089">
                  <c:v>0.66721528669436125</c:v>
                </c:pt>
                <c:pt idx="1090">
                  <c:v>0.38814954425432191</c:v>
                </c:pt>
                <c:pt idx="1091">
                  <c:v>0</c:v>
                </c:pt>
                <c:pt idx="1092">
                  <c:v>0.77175503188057992</c:v>
                </c:pt>
                <c:pt idx="1093">
                  <c:v>3.1234831336832389</c:v>
                </c:pt>
                <c:pt idx="1094">
                  <c:v>12.441690670064117</c:v>
                </c:pt>
                <c:pt idx="1095">
                  <c:v>2.8653219386153665</c:v>
                </c:pt>
                <c:pt idx="1096">
                  <c:v>1.4914793122868666</c:v>
                </c:pt>
                <c:pt idx="1097">
                  <c:v>2.6644732895893668</c:v>
                </c:pt>
                <c:pt idx="1098">
                  <c:v>1.826789030205699</c:v>
                </c:pt>
                <c:pt idx="1099">
                  <c:v>1.2570339935677417</c:v>
                </c:pt>
                <c:pt idx="1100">
                  <c:v>0.82220503464447958</c:v>
                </c:pt>
                <c:pt idx="1101">
                  <c:v>0.35738339037244415</c:v>
                </c:pt>
                <c:pt idx="1102">
                  <c:v>0.38889551871933037</c:v>
                </c:pt>
                <c:pt idx="1103">
                  <c:v>0.34899308522394179</c:v>
                </c:pt>
                <c:pt idx="1104">
                  <c:v>0</c:v>
                </c:pt>
                <c:pt idx="1105">
                  <c:v>0.24578448730628383</c:v>
                </c:pt>
                <c:pt idx="1106">
                  <c:v>0.31140350191584182</c:v>
                </c:pt>
                <c:pt idx="1107">
                  <c:v>0.30852253472404223</c:v>
                </c:pt>
                <c:pt idx="1108">
                  <c:v>4.2789663084676119</c:v>
                </c:pt>
                <c:pt idx="1109">
                  <c:v>3.4505341499497542</c:v>
                </c:pt>
                <c:pt idx="1110">
                  <c:v>1.9430959887576229</c:v>
                </c:pt>
                <c:pt idx="1111">
                  <c:v>0.88095858839818852</c:v>
                </c:pt>
                <c:pt idx="1112">
                  <c:v>0.28499148130582697</c:v>
                </c:pt>
                <c:pt idx="1113">
                  <c:v>6.0677744043948323E-2</c:v>
                </c:pt>
                <c:pt idx="1114">
                  <c:v>9.8160253742843651E-2</c:v>
                </c:pt>
                <c:pt idx="1115">
                  <c:v>0.34654860345224492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50-4B3F-9BCB-F94D93EA3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903168"/>
        <c:axId val="542903560"/>
      </c:lineChart>
      <c:dateAx>
        <c:axId val="542903168"/>
        <c:scaling>
          <c:orientation val="minMax"/>
          <c:max val="19997"/>
          <c:min val="17807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903560"/>
        <c:crossesAt val="-80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542903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Monthly Inflow (TAF)</a:t>
                </a:r>
              </a:p>
            </c:rich>
          </c:tx>
          <c:layout>
            <c:manualLayout>
              <c:xMode val="edge"/>
              <c:yMode val="edge"/>
              <c:x val="1.3018714401952807E-2"/>
              <c:y val="0.3358778625954311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903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6142982127234101E-2"/>
          <c:y val="9.0555434042966856E-2"/>
          <c:w val="0.11040166083699597"/>
          <c:h val="7.005431612715076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chemeClr val="bg1">
          <a:lumMod val="50000"/>
        </a:schemeClr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 orientation="landscape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5ED-43BE-A914-7A7FBFED8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51432"/>
        <c:axId val="865752216"/>
      </c:lineChart>
      <c:catAx>
        <c:axId val="86575143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5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52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514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 orientation="landscape" horizontalDpi="0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BF6-4A7D-A700-C0FF2CCB8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53392"/>
        <c:axId val="865753784"/>
      </c:lineChart>
      <c:catAx>
        <c:axId val="86575339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53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537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5339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5AD-409D-A51F-2572F64A6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54568"/>
        <c:axId val="865754960"/>
      </c:lineChart>
      <c:catAx>
        <c:axId val="86575456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54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549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5456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 orientation="landscape" horizontalDpi="0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41B-4235-846D-BB1A87ED5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55744"/>
        <c:axId val="865756136"/>
      </c:lineChart>
      <c:catAx>
        <c:axId val="86575574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56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561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557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D36-4043-A187-892266C8A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56920"/>
        <c:axId val="865757312"/>
      </c:lineChart>
      <c:catAx>
        <c:axId val="865756920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57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57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5692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 orientation="landscape" horizontalDpi="0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D08-4998-B1D7-BBCF069CB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58096"/>
        <c:axId val="865758488"/>
      </c:lineChart>
      <c:catAx>
        <c:axId val="86575809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58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584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5809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0AA-47FB-865F-D5E7357A5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59272"/>
        <c:axId val="865759664"/>
      </c:lineChart>
      <c:catAx>
        <c:axId val="86575927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59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596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5927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 orientation="landscape" horizontalDpi="0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668-4906-B205-8E2BD8F74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60448"/>
        <c:axId val="865760840"/>
      </c:lineChart>
      <c:catAx>
        <c:axId val="86576044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0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60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04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F03-46BE-B3A0-AEEF3E461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61624"/>
        <c:axId val="865762016"/>
      </c:lineChart>
      <c:catAx>
        <c:axId val="86576162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2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62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16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 orientation="landscape" horizontalDpi="0"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D13-400A-8527-C5075F921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62800"/>
        <c:axId val="865763192"/>
      </c:lineChart>
      <c:catAx>
        <c:axId val="865762800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3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63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28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ED5-4099-9F44-ADC60C812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63976"/>
        <c:axId val="865764368"/>
      </c:lineChart>
      <c:catAx>
        <c:axId val="86576397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4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643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39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 orientation="landscape" horizontalDpi="0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73D-422B-B670-EED13107B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65152"/>
        <c:axId val="865765544"/>
      </c:lineChart>
      <c:catAx>
        <c:axId val="86576515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5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655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51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1C7-4DCB-B713-4C1ADB8D9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66328"/>
        <c:axId val="865766720"/>
      </c:lineChart>
      <c:catAx>
        <c:axId val="86576632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6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66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632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8B-44AF-A4AE-E692D5218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67504"/>
        <c:axId val="865767896"/>
      </c:lineChart>
      <c:catAx>
        <c:axId val="86576750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7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67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75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4BF-4330-93E5-7EB61FF6F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68680"/>
        <c:axId val="865769072"/>
      </c:lineChart>
      <c:catAx>
        <c:axId val="865768680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9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69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868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641-46E2-AB43-57F1A67BF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69856"/>
        <c:axId val="865770248"/>
      </c:lineChart>
      <c:catAx>
        <c:axId val="86576985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0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70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698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B9C-404C-B042-843F29D67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71032"/>
        <c:axId val="865771424"/>
      </c:lineChart>
      <c:catAx>
        <c:axId val="86577103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1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714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10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FD-4901-89A1-69C5FEAF9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72208"/>
        <c:axId val="865772600"/>
      </c:lineChart>
      <c:catAx>
        <c:axId val="86577220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2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72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220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B1D-4BF2-86CB-927FCBBB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73384"/>
        <c:axId val="865773776"/>
      </c:lineChart>
      <c:catAx>
        <c:axId val="86577338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3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73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33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22D-40A4-858F-37FF7A67A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74560"/>
        <c:axId val="865774952"/>
      </c:lineChart>
      <c:catAx>
        <c:axId val="865774560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4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749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456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ED5-465B-B87A-BCD044A82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75736"/>
        <c:axId val="865776128"/>
      </c:lineChart>
      <c:catAx>
        <c:axId val="86577573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6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761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573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27B-476C-9D81-46E6179D4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76912"/>
        <c:axId val="865777304"/>
      </c:lineChart>
      <c:catAx>
        <c:axId val="86577691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7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77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691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9F7-43BE-9B66-D5EF5826D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78088"/>
        <c:axId val="865778480"/>
      </c:lineChart>
      <c:catAx>
        <c:axId val="86577808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8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78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80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E48-4F71-9CD9-FED804E82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79264"/>
        <c:axId val="865779656"/>
      </c:lineChart>
      <c:catAx>
        <c:axId val="86577926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9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79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792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88" r="0.75000000000000988" t="1" header="0.5" footer="0.5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Correlation of Annual Flows (TAF)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MODELB!$A$1</c:f>
              <c:strCache>
                <c:ptCount val="1"/>
                <c:pt idx="0">
                  <c:v>UNIMPAIRED USGS 11439501 SF AMERICAN R NR KYBURZ TOTAL FLOW CA</c:v>
                </c:pt>
              </c:strCache>
            </c:strRef>
          </c:tx>
          <c:spPr>
            <a:ln w="28575">
              <a:noFill/>
            </a:ln>
          </c:spPr>
          <c:dLbls>
            <c:dLbl>
              <c:idx val="0"/>
              <c:tx>
                <c:strRef>
                  <c:f>MODELB!$P$75</c:f>
                  <c:strCache>
                    <c:ptCount val="1"/>
                    <c:pt idx="0">
                      <c:v>1987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{66A39EFD-35F8-442E-BB0B-1D99CB26423D}</c15:txfldGUID>
                      <c15:f>MODELB!$P$75</c15:f>
                      <c15:dlblFieldTableCache>
                        <c:ptCount val="1"/>
                        <c:pt idx="0">
                          <c:v>1987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0E4-4AF2-AC68-8C52B8DBBC99}"/>
                </c:ext>
              </c:extLst>
            </c:dLbl>
            <c:dLbl>
              <c:idx val="1"/>
              <c:tx>
                <c:strRef>
                  <c:f>MODELB!$P$76</c:f>
                  <c:strCache>
                    <c:ptCount val="1"/>
                    <c:pt idx="0">
                      <c:v>1988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{B302AE5F-59BA-4072-BCCC-BB6EE576FF29}</c15:txfldGUID>
                      <c15:f>MODELB!$P$76</c15:f>
                      <c15:dlblFieldTableCache>
                        <c:ptCount val="1"/>
                        <c:pt idx="0">
                          <c:v>1988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0E4-4AF2-AC68-8C52B8DBBC99}"/>
                </c:ext>
              </c:extLst>
            </c:dLbl>
            <c:dLbl>
              <c:idx val="2"/>
              <c:tx>
                <c:strRef>
                  <c:f>MODELB!$P$77</c:f>
                  <c:strCache>
                    <c:ptCount val="1"/>
                    <c:pt idx="0">
                      <c:v>1989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{5D349121-CA59-44BC-9223-D256CE06FA30}</c15:txfldGUID>
                      <c15:f>MODELB!$P$77</c15:f>
                      <c15:dlblFieldTableCache>
                        <c:ptCount val="1"/>
                        <c:pt idx="0">
                          <c:v>1989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F0E4-4AF2-AC68-8C52B8DBBC99}"/>
                </c:ext>
              </c:extLst>
            </c:dLbl>
            <c:dLbl>
              <c:idx val="3"/>
              <c:tx>
                <c:strRef>
                  <c:f>MODELB!$P$78</c:f>
                  <c:strCache>
                    <c:ptCount val="1"/>
                    <c:pt idx="0">
                      <c:v>1990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{DD884463-DC09-4B2D-8234-DD81EF031981}</c15:txfldGUID>
                      <c15:f>MODELB!$P$78</c15:f>
                      <c15:dlblFieldTableCache>
                        <c:ptCount val="1"/>
                        <c:pt idx="0">
                          <c:v>1990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0E4-4AF2-AC68-8C52B8DBBC99}"/>
                </c:ext>
              </c:extLst>
            </c:dLbl>
            <c:dLbl>
              <c:idx val="4"/>
              <c:tx>
                <c:strRef>
                  <c:f>MODELB!$P$79</c:f>
                  <c:strCache>
                    <c:ptCount val="1"/>
                    <c:pt idx="0">
                      <c:v>1991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{96AC9821-8DCE-41AE-A66F-0F132652F821}</c15:txfldGUID>
                      <c15:f>MODELB!$P$79</c15:f>
                      <c15:dlblFieldTableCache>
                        <c:ptCount val="1"/>
                        <c:pt idx="0">
                          <c:v>1991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F0E4-4AF2-AC68-8C52B8DBBC99}"/>
                </c:ext>
              </c:extLst>
            </c:dLbl>
            <c:dLbl>
              <c:idx val="5"/>
              <c:tx>
                <c:strRef>
                  <c:f>MODELB!$P$80</c:f>
                  <c:strCache>
                    <c:ptCount val="1"/>
                    <c:pt idx="0">
                      <c:v>1992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{8F2BAACC-DF7B-48DE-99F6-7340C96284C2}</c15:txfldGUID>
                      <c15:f>MODELB!$P$80</c15:f>
                      <c15:dlblFieldTableCache>
                        <c:ptCount val="1"/>
                        <c:pt idx="0">
                          <c:v>1992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0E4-4AF2-AC68-8C52B8DBBC99}"/>
                </c:ext>
              </c:extLst>
            </c:dLbl>
            <c:dLbl>
              <c:idx val="6"/>
              <c:tx>
                <c:strRef>
                  <c:f>MODELB!$P$81</c:f>
                  <c:strCache>
                    <c:ptCount val="1"/>
                    <c:pt idx="0">
                      <c:v>1993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{37695223-304F-4CC8-90B2-970EF55FB472}</c15:txfldGUID>
                      <c15:f>MODELB!$P$81</c15:f>
                      <c15:dlblFieldTableCache>
                        <c:ptCount val="1"/>
                        <c:pt idx="0">
                          <c:v>1993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F0E4-4AF2-AC68-8C52B8DBBC99}"/>
                </c:ext>
              </c:extLst>
            </c:dLbl>
            <c:dLbl>
              <c:idx val="7"/>
              <c:tx>
                <c:strRef>
                  <c:f>MODELB!$P$82</c:f>
                  <c:strCache>
                    <c:ptCount val="1"/>
                    <c:pt idx="0">
                      <c:v>1994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{E976AD2F-9C2A-49C6-9A65-A7B1C8F9A42D}</c15:txfldGUID>
                      <c15:f>MODELB!$P$82</c15:f>
                      <c15:dlblFieldTableCache>
                        <c:ptCount val="1"/>
                        <c:pt idx="0">
                          <c:v>1994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0E4-4AF2-AC68-8C52B8DBBC99}"/>
                </c:ext>
              </c:extLst>
            </c:dLbl>
            <c:dLbl>
              <c:idx val="8"/>
              <c:tx>
                <c:strRef>
                  <c:f>MODELB!$P$83</c:f>
                  <c:strCache>
                    <c:ptCount val="1"/>
                    <c:pt idx="0">
                      <c:v>1995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{9633EB56-736D-466C-AD44-8F0398E6A670}</c15:txfldGUID>
                      <c15:f>MODELB!$P$83</c15:f>
                      <c15:dlblFieldTableCache>
                        <c:ptCount val="1"/>
                        <c:pt idx="0">
                          <c:v>1995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F0E4-4AF2-AC68-8C52B8DBBC99}"/>
                </c:ext>
              </c:extLst>
            </c:dLbl>
            <c:dLbl>
              <c:idx val="9"/>
              <c:tx>
                <c:strRef>
                  <c:f>MODELB!$P$84</c:f>
                  <c:strCache>
                    <c:ptCount val="1"/>
                    <c:pt idx="0">
                      <c:v>1996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{6F697A69-BD09-47CB-9512-C0CCC57A6877}</c15:txfldGUID>
                      <c15:f>MODELB!$P$84</c15:f>
                      <c15:dlblFieldTableCache>
                        <c:ptCount val="1"/>
                        <c:pt idx="0">
                          <c:v>1996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0E4-4AF2-AC68-8C52B8DBBC99}"/>
                </c:ext>
              </c:extLst>
            </c:dLbl>
            <c:dLbl>
              <c:idx val="10"/>
              <c:tx>
                <c:strRef>
                  <c:f>MODELB!$P$85</c:f>
                  <c:strCache>
                    <c:ptCount val="1"/>
                    <c:pt idx="0">
                      <c:v>1997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{245EC850-50A1-4DE8-8C3E-2B523EDD6AAE}</c15:txfldGUID>
                      <c15:f>MODELB!$P$85</c15:f>
                      <c15:dlblFieldTableCache>
                        <c:ptCount val="1"/>
                        <c:pt idx="0">
                          <c:v>1997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0E4-4AF2-AC68-8C52B8DBBC99}"/>
                </c:ext>
              </c:extLst>
            </c:dLbl>
            <c:dLbl>
              <c:idx val="11"/>
              <c:tx>
                <c:strRef>
                  <c:f>MODELB!$P$86</c:f>
                  <c:strCache>
                    <c:ptCount val="1"/>
                    <c:pt idx="0">
                      <c:v>1998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{4F30B106-E6F1-4809-8FD4-2B4A98B22BC9}</c15:txfldGUID>
                      <c15:f>MODELB!$P$86</c15:f>
                      <c15:dlblFieldTableCache>
                        <c:ptCount val="1"/>
                        <c:pt idx="0">
                          <c:v>1998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0E4-4AF2-AC68-8C52B8DBBC99}"/>
                </c:ext>
              </c:extLst>
            </c:dLbl>
            <c:dLbl>
              <c:idx val="12"/>
              <c:tx>
                <c:strRef>
                  <c:f>MODELB!$P$87</c:f>
                  <c:strCache>
                    <c:ptCount val="1"/>
                    <c:pt idx="0">
                      <c:v>1999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{88FE360F-8700-4674-9586-8B7739D280ED}</c15:txfldGUID>
                      <c15:f>MODELB!$P$87</c15:f>
                      <c15:dlblFieldTableCache>
                        <c:ptCount val="1"/>
                        <c:pt idx="0">
                          <c:v>1999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F0E4-4AF2-AC68-8C52B8DBBC99}"/>
                </c:ext>
              </c:extLst>
            </c:dLbl>
            <c:dLbl>
              <c:idx val="13"/>
              <c:tx>
                <c:strRef>
                  <c:f>MODELB!$P$88</c:f>
                  <c:strCache>
                    <c:ptCount val="1"/>
                    <c:pt idx="0">
                      <c:v>2000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{839D3176-3BFB-4381-B01A-7A53CD336447}</c15:txfldGUID>
                      <c15:f>MODELB!$P$88</c15:f>
                      <c15:dlblFieldTableCache>
                        <c:ptCount val="1"/>
                        <c:pt idx="0">
                          <c:v>2000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0E4-4AF2-AC68-8C52B8DBBC99}"/>
                </c:ext>
              </c:extLst>
            </c:dLbl>
            <c:dLbl>
              <c:idx val="14"/>
              <c:tx>
                <c:strRef>
                  <c:f>MODELB!$P$89</c:f>
                  <c:strCache>
                    <c:ptCount val="1"/>
                    <c:pt idx="0">
                      <c:v>2001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{566AB0C9-C0F8-44E2-9168-D72222CD753E}</c15:txfldGUID>
                      <c15:f>MODELB!$P$89</c15:f>
                      <c15:dlblFieldTableCache>
                        <c:ptCount val="1"/>
                        <c:pt idx="0">
                          <c:v>2001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F0E4-4AF2-AC68-8C52B8DBBC99}"/>
                </c:ext>
              </c:extLst>
            </c:dLbl>
            <c:dLbl>
              <c:idx val="15"/>
              <c:tx>
                <c:strRef>
                  <c:f>MODELB!$P$90</c:f>
                  <c:strCache>
                    <c:ptCount val="1"/>
                    <c:pt idx="0">
                      <c:v>2002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{647DC073-B7C3-49A7-BEE2-926348F71314}</c15:txfldGUID>
                      <c15:f>MODELB!$P$90</c15:f>
                      <c15:dlblFieldTableCache>
                        <c:ptCount val="1"/>
                        <c:pt idx="0">
                          <c:v>2002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0E4-4AF2-AC68-8C52B8DBBC99}"/>
                </c:ext>
              </c:extLst>
            </c:dLbl>
            <c:dLbl>
              <c:idx val="16"/>
              <c:tx>
                <c:strRef>
                  <c:f>MODELB!$P$91</c:f>
                  <c:strCache>
                    <c:ptCount val="1"/>
                    <c:pt idx="0">
                      <c:v>2003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{154E0EE2-5B2C-4CDA-A51B-3E2F4DE9C050}</c15:txfldGUID>
                      <c15:f>MODELB!$P$91</c15:f>
                      <c15:dlblFieldTableCache>
                        <c:ptCount val="1"/>
                        <c:pt idx="0">
                          <c:v>2003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F0E4-4AF2-AC68-8C52B8DBBC99}"/>
                </c:ext>
              </c:extLst>
            </c:dLbl>
            <c:dLbl>
              <c:idx val="17"/>
              <c:tx>
                <c:strRef>
                  <c:f>MODELB!$P$92</c:f>
                  <c:strCache>
                    <c:ptCount val="1"/>
                    <c:pt idx="0">
                      <c:v>2004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{52559EC2-5753-43C9-B10D-A22AE16F4971}</c15:txfldGUID>
                      <c15:f>MODELB!$P$92</c15:f>
                      <c15:dlblFieldTableCache>
                        <c:ptCount val="1"/>
                        <c:pt idx="0">
                          <c:v>2004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F0E4-4AF2-AC68-8C52B8DBBC99}"/>
                </c:ext>
              </c:extLst>
            </c:dLbl>
            <c:dLbl>
              <c:idx val="18"/>
              <c:tx>
                <c:strRef>
                  <c:f>MODELB!$P$93</c:f>
                  <c:strCache>
                    <c:ptCount val="1"/>
                    <c:pt idx="0">
                      <c:v>2005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{84A46EE0-3CF9-4235-A6B5-9A591B1526A1}</c15:txfldGUID>
                      <c15:f>MODELB!$P$93</c15:f>
                      <c15:dlblFieldTableCache>
                        <c:ptCount val="1"/>
                        <c:pt idx="0">
                          <c:v>2005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F0E4-4AF2-AC68-8C52B8DBBC99}"/>
                </c:ext>
              </c:extLst>
            </c:dLbl>
            <c:dLbl>
              <c:idx val="19"/>
              <c:tx>
                <c:strRef>
                  <c:f>MODELB!$P$94</c:f>
                  <c:strCache>
                    <c:ptCount val="1"/>
                    <c:pt idx="0">
                      <c:v>2006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{D7DCED4E-B32F-45B7-8FB9-E9CED4C76C11}</c15:txfldGUID>
                      <c15:f>MODELB!$P$94</c15:f>
                      <c15:dlblFieldTableCache>
                        <c:ptCount val="1"/>
                        <c:pt idx="0">
                          <c:v>2006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F0E4-4AF2-AC68-8C52B8DBBC99}"/>
                </c:ext>
              </c:extLst>
            </c:dLbl>
            <c:dLbl>
              <c:idx val="20"/>
              <c:tx>
                <c:strRef>
                  <c:f>MODELB!$P$95</c:f>
                  <c:strCache>
                    <c:ptCount val="1"/>
                    <c:pt idx="0">
                      <c:v>2007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{84F0ADBD-2162-4796-8D07-F26163DAA45C}</c15:txfldGUID>
                      <c15:f>MODELB!$P$95</c15:f>
                      <c15:dlblFieldTableCache>
                        <c:ptCount val="1"/>
                        <c:pt idx="0">
                          <c:v>2007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0E4-4AF2-AC68-8C52B8DBBC99}"/>
                </c:ext>
              </c:extLst>
            </c:dLbl>
            <c:dLbl>
              <c:idx val="21"/>
              <c:tx>
                <c:strRef>
                  <c:f>MODELB!$P$96</c:f>
                  <c:strCache>
                    <c:ptCount val="1"/>
                    <c:pt idx="0">
                      <c:v>2008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{8337E8BD-77EF-4128-A441-7380667990A6}</c15:txfldGUID>
                      <c15:f>MODELB!$P$96</c15:f>
                      <c15:dlblFieldTableCache>
                        <c:ptCount val="1"/>
                        <c:pt idx="0">
                          <c:v>2008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F0E4-4AF2-AC68-8C52B8DBBC99}"/>
                </c:ext>
              </c:extLst>
            </c:dLbl>
            <c:dLbl>
              <c:idx val="22"/>
              <c:tx>
                <c:strRef>
                  <c:f>MODELB!$P$98</c:f>
                  <c:strCache>
                    <c:ptCount val="1"/>
                    <c:pt idx="0">
                      <c:v>2010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{922DE39B-746F-4DA5-AE5D-1C4D31BF7B7F}</c15:txfldGUID>
                      <c15:f>MODELB!$P$98</c15:f>
                      <c15:dlblFieldTableCache>
                        <c:ptCount val="1"/>
                        <c:pt idx="0">
                          <c:v>2010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F0E4-4AF2-AC68-8C52B8DBBC99}"/>
                </c:ext>
              </c:extLst>
            </c:dLbl>
            <c:dLbl>
              <c:idx val="23"/>
              <c:tx>
                <c:strRef>
                  <c:f>MODELB!$P$100</c:f>
                  <c:strCache>
                    <c:ptCount val="1"/>
                    <c:pt idx="0">
                      <c:v>2012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{35846097-9386-4728-AE9E-AA08B1E8C423}</c15:txfldGUID>
                      <c15:f>MODELB!$P$100</c15:f>
                      <c15:dlblFieldTableCache>
                        <c:ptCount val="1"/>
                        <c:pt idx="0">
                          <c:v>2012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F0E4-4AF2-AC68-8C52B8DBBC99}"/>
                </c:ext>
              </c:extLst>
            </c:dLbl>
            <c:dLbl>
              <c:idx val="24"/>
              <c:tx>
                <c:strRef>
                  <c:f>MODELB!$P$101</c:f>
                  <c:strCache>
                    <c:ptCount val="1"/>
                    <c:pt idx="0">
                      <c:v>2013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{216D7BE1-BAB8-499A-B689-0BEE3DBF2E9F}</c15:txfldGUID>
                      <c15:f>MODELB!$P$101</c15:f>
                      <c15:dlblFieldTableCache>
                        <c:ptCount val="1"/>
                        <c:pt idx="0">
                          <c:v>2013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F0E4-4AF2-AC68-8C52B8DBBC9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trendlineType val="linear"/>
            <c:dispRSqr val="0"/>
            <c:dispEq val="0"/>
          </c:trendline>
          <c:trendline>
            <c:trendlineType val="linear"/>
            <c:dispRSqr val="1"/>
            <c:dispEq val="1"/>
            <c:trendlineLbl>
              <c:layout>
                <c:manualLayout>
                  <c:x val="-0.62935987840229646"/>
                  <c:y val="-0.10709405915606703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</c:spPr>
              <c:txPr>
                <a:bodyPr/>
                <a:lstStyle/>
                <a:p>
                  <a:pPr>
                    <a:defRPr sz="1600" b="1"/>
                  </a:pPr>
                  <a:endParaRPr lang="en-US"/>
                </a:p>
              </c:txPr>
            </c:trendlineLbl>
          </c:trendline>
          <c:xVal>
            <c:numRef>
              <c:f>(MODELB!$N$75:$N$96,MODELB!$N$98,MODELB!$N$101,MODELB!$N$100:$N$101)</c:f>
              <c:numCache>
                <c:formatCode>#,##0</c:formatCode>
                <c:ptCount val="26"/>
                <c:pt idx="0">
                  <c:v>111.10671393178139</c:v>
                </c:pt>
                <c:pt idx="1">
                  <c:v>103.54258156276973</c:v>
                </c:pt>
                <c:pt idx="2">
                  <c:v>277.10583138502619</c:v>
                </c:pt>
                <c:pt idx="3">
                  <c:v>160.42376304752028</c:v>
                </c:pt>
                <c:pt idx="4">
                  <c:v>158.88882161828579</c:v>
                </c:pt>
                <c:pt idx="5">
                  <c:v>120.15530094929873</c:v>
                </c:pt>
                <c:pt idx="6">
                  <c:v>408.15297697434409</c:v>
                </c:pt>
                <c:pt idx="7">
                  <c:v>102.13528880953776</c:v>
                </c:pt>
                <c:pt idx="8">
                  <c:v>657.18981045479995</c:v>
                </c:pt>
                <c:pt idx="9">
                  <c:v>440.66898119833041</c:v>
                </c:pt>
                <c:pt idx="10">
                  <c:v>474.91382059686276</c:v>
                </c:pt>
                <c:pt idx="11">
                  <c:v>492.66887760658409</c:v>
                </c:pt>
                <c:pt idx="12">
                  <c:v>377.18151409121754</c:v>
                </c:pt>
                <c:pt idx="13">
                  <c:v>274.19076261234181</c:v>
                </c:pt>
                <c:pt idx="14">
                  <c:v>127.81410691169977</c:v>
                </c:pt>
                <c:pt idx="15">
                  <c:v>235.76502091601594</c:v>
                </c:pt>
                <c:pt idx="16">
                  <c:v>269.8713258729581</c:v>
                </c:pt>
                <c:pt idx="17">
                  <c:v>199.23351718770826</c:v>
                </c:pt>
                <c:pt idx="18">
                  <c:v>412.26415326005917</c:v>
                </c:pt>
                <c:pt idx="19">
                  <c:v>561.40416956843876</c:v>
                </c:pt>
                <c:pt idx="20">
                  <c:v>174.64703227584141</c:v>
                </c:pt>
                <c:pt idx="21">
                  <c:v>173.43460860708035</c:v>
                </c:pt>
                <c:pt idx="22">
                  <c:v>297.41326407039321</c:v>
                </c:pt>
                <c:pt idx="23">
                  <c:v>210.12846422848142</c:v>
                </c:pt>
                <c:pt idx="24">
                  <c:v>191.33719735500344</c:v>
                </c:pt>
                <c:pt idx="25">
                  <c:v>210.12846422848142</c:v>
                </c:pt>
              </c:numCache>
            </c:numRef>
          </c:xVal>
          <c:yVal>
            <c:numRef>
              <c:f>(MODELB!$AC$75:$AC$96,MODELB!$AC$98,MODELB!$AC$100:$AC$101)</c:f>
              <c:numCache>
                <c:formatCode>#,##0.0</c:formatCode>
                <c:ptCount val="25"/>
                <c:pt idx="0">
                  <c:v>15.904742479338841</c:v>
                </c:pt>
                <c:pt idx="1">
                  <c:v>11.610287603305787</c:v>
                </c:pt>
                <c:pt idx="2">
                  <c:v>24.653652892561986</c:v>
                </c:pt>
                <c:pt idx="3">
                  <c:v>16.018532231404958</c:v>
                </c:pt>
                <c:pt idx="4">
                  <c:v>16.059352066115704</c:v>
                </c:pt>
                <c:pt idx="5">
                  <c:v>14.272760330578512</c:v>
                </c:pt>
                <c:pt idx="6">
                  <c:v>50.874228099173543</c:v>
                </c:pt>
                <c:pt idx="7">
                  <c:v>13.392238016528923</c:v>
                </c:pt>
                <c:pt idx="8">
                  <c:v>96.694373553718989</c:v>
                </c:pt>
                <c:pt idx="9">
                  <c:v>66.341157024793389</c:v>
                </c:pt>
                <c:pt idx="10">
                  <c:v>106.04013223140495</c:v>
                </c:pt>
                <c:pt idx="11">
                  <c:v>92.381355371900838</c:v>
                </c:pt>
                <c:pt idx="12">
                  <c:v>74.549355371900816</c:v>
                </c:pt>
                <c:pt idx="13">
                  <c:v>54.402049586776869</c:v>
                </c:pt>
                <c:pt idx="14">
                  <c:v>23.500839669421488</c:v>
                </c:pt>
                <c:pt idx="15">
                  <c:v>35.28122975206611</c:v>
                </c:pt>
                <c:pt idx="16">
                  <c:v>31.473302479338848</c:v>
                </c:pt>
                <c:pt idx="17">
                  <c:v>22.566624793388431</c:v>
                </c:pt>
                <c:pt idx="18">
                  <c:v>62.739768595041326</c:v>
                </c:pt>
                <c:pt idx="19">
                  <c:v>121.71153719008264</c:v>
                </c:pt>
                <c:pt idx="20">
                  <c:v>27.705500826446286</c:v>
                </c:pt>
                <c:pt idx="21">
                  <c:v>16.966254545454547</c:v>
                </c:pt>
                <c:pt idx="22">
                  <c:v>32.573355371900824</c:v>
                </c:pt>
                <c:pt idx="23">
                  <c:v>33.310214876033058</c:v>
                </c:pt>
                <c:pt idx="24">
                  <c:v>24.362241322314055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F0E4-4AF2-AC68-8C52B8DBB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5780440"/>
        <c:axId val="865780832"/>
      </c:scatterChart>
      <c:valAx>
        <c:axId val="865780440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title>
          <c:tx>
            <c:strRef>
              <c:f>MODELB!$A$1</c:f>
              <c:strCache>
                <c:ptCount val="1"/>
                <c:pt idx="0">
                  <c:v>UNIMPAIRED USGS 11439501 SF AMERICAN R NR KYBURZ TOTAL FLOW CA</c:v>
                </c:pt>
              </c:strCache>
            </c:strRef>
          </c:tx>
          <c:overlay val="0"/>
          <c:txPr>
            <a:bodyPr/>
            <a:lstStyle/>
            <a:p>
              <a:pPr>
                <a:defRPr sz="1200" b="0">
                  <a:latin typeface="Arial" pitchFamily="34" charset="0"/>
                  <a:cs typeface="Arial" pitchFamily="34" charset="0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crossAx val="865780832"/>
        <c:crosses val="autoZero"/>
        <c:crossBetween val="midCat"/>
      </c:valAx>
      <c:valAx>
        <c:axId val="86578083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title>
          <c:tx>
            <c:strRef>
              <c:f>MODELB!$P$1</c:f>
              <c:strCache>
                <c:ptCount val="1"/>
                <c:pt idx="0">
                  <c:v>UNIMPAIRED USGS 11444201 ROCK C NR PLACERVILLE CA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sz="1200" b="0">
                  <a:latin typeface="Arial" pitchFamily="34" charset="0"/>
                  <a:cs typeface="Arial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crossAx val="8657804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7B0-4DFA-80BB-B776B641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81616"/>
        <c:axId val="865782008"/>
      </c:lineChart>
      <c:catAx>
        <c:axId val="86578161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82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82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8161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 orientation="landscape" horizontalDpi="0"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209-4752-B9F3-B1D84CAD5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82792"/>
        <c:axId val="865783184"/>
      </c:lineChart>
      <c:catAx>
        <c:axId val="86578279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83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83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8279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EA8-4770-B287-4EB94AFA4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83968"/>
        <c:axId val="865784360"/>
      </c:lineChart>
      <c:catAx>
        <c:axId val="86578396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84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84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8396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 orientation="landscape" horizontalDpi="0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A47-4649-AC07-2518BD947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85144"/>
        <c:axId val="865785536"/>
      </c:lineChart>
      <c:catAx>
        <c:axId val="86578514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85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85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851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259-498C-A3B8-1123F9FA6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86320"/>
        <c:axId val="865786712"/>
      </c:lineChart>
      <c:catAx>
        <c:axId val="865786320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86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86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8632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 orientation="landscape" horizontalDpi="0"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7E2-4416-8410-1EF694567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87496"/>
        <c:axId val="865787888"/>
      </c:lineChart>
      <c:catAx>
        <c:axId val="86578749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87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87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8749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C7A-4FE8-9C67-E60FEAA6C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88672"/>
        <c:axId val="865789064"/>
      </c:lineChart>
      <c:catAx>
        <c:axId val="86578867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89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89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8867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 orientation="landscape" horizontalDpi="0"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C24-4DD4-A0DE-59BFAB36B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89848"/>
        <c:axId val="865790240"/>
      </c:lineChart>
      <c:catAx>
        <c:axId val="86578984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0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90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898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EC4-4F6B-9540-65E82A764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91024"/>
        <c:axId val="865791416"/>
      </c:lineChart>
      <c:catAx>
        <c:axId val="86579102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1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91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10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 orientation="landscape" horizontalDpi="0"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731-4E3A-8600-7A6C29C3D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92200"/>
        <c:axId val="865792592"/>
      </c:lineChart>
      <c:catAx>
        <c:axId val="865792200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2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925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22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26E-460B-A70B-E088F8994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93376"/>
        <c:axId val="865793768"/>
      </c:lineChart>
      <c:catAx>
        <c:axId val="86579337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3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93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33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 orientation="landscape" horizontalDpi="0"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153-4EE4-BC31-ECB2729D2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94552"/>
        <c:axId val="865794944"/>
      </c:lineChart>
      <c:catAx>
        <c:axId val="86579455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4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949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45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5D4-4655-AAE4-88425031B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95728"/>
        <c:axId val="865796120"/>
      </c:lineChart>
      <c:catAx>
        <c:axId val="86579572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6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961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572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E56-4794-BB74-F07CA2988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96904"/>
        <c:axId val="865797296"/>
      </c:lineChart>
      <c:catAx>
        <c:axId val="86579690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7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97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69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1E9-47B9-9B5B-66CE03AF1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98080"/>
        <c:axId val="865798472"/>
      </c:lineChart>
      <c:catAx>
        <c:axId val="865798080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8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98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808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B1D-48DF-B1F7-126C946A2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799256"/>
        <c:axId val="865799648"/>
      </c:lineChart>
      <c:catAx>
        <c:axId val="86579925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9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799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7992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9F2-4CEE-9B01-1B4447C56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800432"/>
        <c:axId val="865800824"/>
      </c:lineChart>
      <c:catAx>
        <c:axId val="86580043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0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8008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04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6F4-438F-99F3-AC31DCC3F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801608"/>
        <c:axId val="865802000"/>
      </c:lineChart>
      <c:catAx>
        <c:axId val="86580160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2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8020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160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C83-45B7-95E5-158958B31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802784"/>
        <c:axId val="865803176"/>
      </c:lineChart>
      <c:catAx>
        <c:axId val="86580278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3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803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27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68B-4E67-94A2-88A56E96F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803960"/>
        <c:axId val="865804352"/>
      </c:lineChart>
      <c:catAx>
        <c:axId val="865803960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4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804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396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A29-4742-9E3E-5B3E16D32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805136"/>
        <c:axId val="865805528"/>
      </c:lineChart>
      <c:catAx>
        <c:axId val="865805136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5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805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513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254-49AE-85AD-19B42B7A4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806312"/>
        <c:axId val="865806704"/>
      </c:lineChart>
      <c:catAx>
        <c:axId val="865806312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6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806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631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EE2-4494-8CFB-6CA4CE4F7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807488"/>
        <c:axId val="865807880"/>
      </c:lineChart>
      <c:catAx>
        <c:axId val="865807488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7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8078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74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Discharge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D0E-4D7C-8445-7228B9115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808664"/>
        <c:axId val="865809056"/>
      </c:lineChart>
      <c:catAx>
        <c:axId val="865808664"/>
        <c:scaling>
          <c:orientation val="minMax"/>
        </c:scaling>
        <c:delete val="0"/>
        <c:axPos val="b"/>
        <c:majorGridlines>
          <c:spPr>
            <a:ln w="3175">
              <a:solidFill>
                <a:srgbClr val="CCFF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60000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9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5809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Flow Summary, in acre-feet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86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MODELB!$P$1</c:f>
          <c:strCache>
            <c:ptCount val="1"/>
            <c:pt idx="0">
              <c:v>UNIMPAIRED USGS 11444201 ROCK C NR PLACERVILLE CA</c:v>
            </c:pt>
          </c:strCache>
        </c:strRef>
      </c:tx>
      <c:layout>
        <c:manualLayout>
          <c:xMode val="edge"/>
          <c:yMode val="edge"/>
          <c:x val="0.3349900793650793"/>
          <c:y val="2.79561582579955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086661042369715E-2"/>
          <c:y val="7.5629199658523577E-2"/>
          <c:w val="0.90729815023122107"/>
          <c:h val="0.83085459611118684"/>
        </c:manualLayout>
      </c:layout>
      <c:barChart>
        <c:barDir val="col"/>
        <c:grouping val="clustered"/>
        <c:varyColors val="0"/>
        <c:ser>
          <c:idx val="0"/>
          <c:order val="0"/>
          <c:tx>
            <c:v>Historical</c:v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numRef>
              <c:f>MODELB!$AF$9:$AF$1124</c:f>
              <c:numCache>
                <c:formatCode>mm/dd/yyyy</c:formatCode>
                <c:ptCount val="1116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  <c:pt idx="984">
                  <c:v>37925</c:v>
                </c:pt>
                <c:pt idx="985">
                  <c:v>37955</c:v>
                </c:pt>
                <c:pt idx="986">
                  <c:v>37986</c:v>
                </c:pt>
                <c:pt idx="987">
                  <c:v>38017</c:v>
                </c:pt>
                <c:pt idx="988">
                  <c:v>38046</c:v>
                </c:pt>
                <c:pt idx="989">
                  <c:v>38077</c:v>
                </c:pt>
                <c:pt idx="990">
                  <c:v>38107</c:v>
                </c:pt>
                <c:pt idx="991">
                  <c:v>38138</c:v>
                </c:pt>
                <c:pt idx="992">
                  <c:v>38168</c:v>
                </c:pt>
                <c:pt idx="993">
                  <c:v>38199</c:v>
                </c:pt>
                <c:pt idx="994">
                  <c:v>38230</c:v>
                </c:pt>
                <c:pt idx="995">
                  <c:v>38260</c:v>
                </c:pt>
                <c:pt idx="996">
                  <c:v>38291</c:v>
                </c:pt>
                <c:pt idx="997">
                  <c:v>38321</c:v>
                </c:pt>
                <c:pt idx="998">
                  <c:v>38352</c:v>
                </c:pt>
                <c:pt idx="999">
                  <c:v>38383</c:v>
                </c:pt>
                <c:pt idx="1000">
                  <c:v>38411</c:v>
                </c:pt>
                <c:pt idx="1001">
                  <c:v>38442</c:v>
                </c:pt>
                <c:pt idx="1002">
                  <c:v>38472</c:v>
                </c:pt>
                <c:pt idx="1003">
                  <c:v>38503</c:v>
                </c:pt>
                <c:pt idx="1004">
                  <c:v>38533</c:v>
                </c:pt>
                <c:pt idx="1005">
                  <c:v>38564</c:v>
                </c:pt>
                <c:pt idx="1006">
                  <c:v>38595</c:v>
                </c:pt>
                <c:pt idx="1007">
                  <c:v>38625</c:v>
                </c:pt>
                <c:pt idx="1008">
                  <c:v>38656</c:v>
                </c:pt>
                <c:pt idx="1009">
                  <c:v>38686</c:v>
                </c:pt>
                <c:pt idx="1010">
                  <c:v>38717</c:v>
                </c:pt>
                <c:pt idx="1011">
                  <c:v>38748</c:v>
                </c:pt>
                <c:pt idx="1012">
                  <c:v>38776</c:v>
                </c:pt>
                <c:pt idx="1013">
                  <c:v>38807</c:v>
                </c:pt>
                <c:pt idx="1014">
                  <c:v>38837</c:v>
                </c:pt>
                <c:pt idx="1015">
                  <c:v>38868</c:v>
                </c:pt>
                <c:pt idx="1016">
                  <c:v>38898</c:v>
                </c:pt>
                <c:pt idx="1017">
                  <c:v>38929</c:v>
                </c:pt>
                <c:pt idx="1018">
                  <c:v>38960</c:v>
                </c:pt>
                <c:pt idx="1019">
                  <c:v>38990</c:v>
                </c:pt>
                <c:pt idx="1020">
                  <c:v>39021</c:v>
                </c:pt>
                <c:pt idx="1021">
                  <c:v>39051</c:v>
                </c:pt>
                <c:pt idx="1022">
                  <c:v>39082</c:v>
                </c:pt>
                <c:pt idx="1023">
                  <c:v>39113</c:v>
                </c:pt>
                <c:pt idx="1024">
                  <c:v>39141</c:v>
                </c:pt>
                <c:pt idx="1025">
                  <c:v>39172</c:v>
                </c:pt>
                <c:pt idx="1026">
                  <c:v>39202</c:v>
                </c:pt>
                <c:pt idx="1027">
                  <c:v>39233</c:v>
                </c:pt>
                <c:pt idx="1028">
                  <c:v>39263</c:v>
                </c:pt>
                <c:pt idx="1029">
                  <c:v>39294</c:v>
                </c:pt>
                <c:pt idx="1030">
                  <c:v>39325</c:v>
                </c:pt>
                <c:pt idx="1031">
                  <c:v>39355</c:v>
                </c:pt>
                <c:pt idx="1032">
                  <c:v>39386</c:v>
                </c:pt>
                <c:pt idx="1033">
                  <c:v>39416</c:v>
                </c:pt>
                <c:pt idx="1034">
                  <c:v>39447</c:v>
                </c:pt>
                <c:pt idx="1035">
                  <c:v>39478</c:v>
                </c:pt>
                <c:pt idx="1036">
                  <c:v>39507</c:v>
                </c:pt>
                <c:pt idx="1037">
                  <c:v>39538</c:v>
                </c:pt>
                <c:pt idx="1038">
                  <c:v>39568</c:v>
                </c:pt>
                <c:pt idx="1039">
                  <c:v>39599</c:v>
                </c:pt>
                <c:pt idx="1040">
                  <c:v>39629</c:v>
                </c:pt>
                <c:pt idx="1041">
                  <c:v>39660</c:v>
                </c:pt>
                <c:pt idx="1042">
                  <c:v>39691</c:v>
                </c:pt>
                <c:pt idx="1043">
                  <c:v>39721</c:v>
                </c:pt>
                <c:pt idx="1044">
                  <c:v>39752</c:v>
                </c:pt>
                <c:pt idx="1045">
                  <c:v>39782</c:v>
                </c:pt>
                <c:pt idx="1046">
                  <c:v>39813</c:v>
                </c:pt>
                <c:pt idx="1047">
                  <c:v>39844</c:v>
                </c:pt>
                <c:pt idx="1048">
                  <c:v>39872</c:v>
                </c:pt>
                <c:pt idx="1049">
                  <c:v>39903</c:v>
                </c:pt>
                <c:pt idx="1050">
                  <c:v>39933</c:v>
                </c:pt>
                <c:pt idx="1051">
                  <c:v>39964</c:v>
                </c:pt>
                <c:pt idx="1052">
                  <c:v>39994</c:v>
                </c:pt>
                <c:pt idx="1053">
                  <c:v>40025</c:v>
                </c:pt>
                <c:pt idx="1054">
                  <c:v>40056</c:v>
                </c:pt>
                <c:pt idx="1055">
                  <c:v>40086</c:v>
                </c:pt>
                <c:pt idx="1056">
                  <c:v>40117</c:v>
                </c:pt>
                <c:pt idx="1057">
                  <c:v>40147</c:v>
                </c:pt>
                <c:pt idx="1058">
                  <c:v>40178</c:v>
                </c:pt>
                <c:pt idx="1059">
                  <c:v>40209</c:v>
                </c:pt>
                <c:pt idx="1060">
                  <c:v>40237</c:v>
                </c:pt>
                <c:pt idx="1061">
                  <c:v>40268</c:v>
                </c:pt>
                <c:pt idx="1062">
                  <c:v>40298</c:v>
                </c:pt>
                <c:pt idx="1063">
                  <c:v>40329</c:v>
                </c:pt>
                <c:pt idx="1064">
                  <c:v>40359</c:v>
                </c:pt>
                <c:pt idx="1065">
                  <c:v>40390</c:v>
                </c:pt>
                <c:pt idx="1066">
                  <c:v>40421</c:v>
                </c:pt>
                <c:pt idx="1067">
                  <c:v>40451</c:v>
                </c:pt>
                <c:pt idx="1068">
                  <c:v>40482</c:v>
                </c:pt>
                <c:pt idx="1069">
                  <c:v>40512</c:v>
                </c:pt>
                <c:pt idx="1070">
                  <c:v>40543</c:v>
                </c:pt>
                <c:pt idx="1071">
                  <c:v>40574</c:v>
                </c:pt>
                <c:pt idx="1072">
                  <c:v>40602</c:v>
                </c:pt>
                <c:pt idx="1073">
                  <c:v>40633</c:v>
                </c:pt>
                <c:pt idx="1074">
                  <c:v>40663</c:v>
                </c:pt>
                <c:pt idx="1075">
                  <c:v>40694</c:v>
                </c:pt>
                <c:pt idx="1076">
                  <c:v>40724</c:v>
                </c:pt>
                <c:pt idx="1077">
                  <c:v>40755</c:v>
                </c:pt>
                <c:pt idx="1078">
                  <c:v>40786</c:v>
                </c:pt>
                <c:pt idx="1079">
                  <c:v>40816</c:v>
                </c:pt>
                <c:pt idx="1080">
                  <c:v>40847</c:v>
                </c:pt>
                <c:pt idx="1081">
                  <c:v>40877</c:v>
                </c:pt>
                <c:pt idx="1082">
                  <c:v>40908</c:v>
                </c:pt>
                <c:pt idx="1083">
                  <c:v>40939</c:v>
                </c:pt>
                <c:pt idx="1084">
                  <c:v>40968</c:v>
                </c:pt>
                <c:pt idx="1085">
                  <c:v>40999</c:v>
                </c:pt>
                <c:pt idx="1086">
                  <c:v>41029</c:v>
                </c:pt>
                <c:pt idx="1087">
                  <c:v>41060</c:v>
                </c:pt>
                <c:pt idx="1088">
                  <c:v>41090</c:v>
                </c:pt>
                <c:pt idx="1089">
                  <c:v>41121</c:v>
                </c:pt>
                <c:pt idx="1090">
                  <c:v>41152</c:v>
                </c:pt>
                <c:pt idx="1091">
                  <c:v>41182</c:v>
                </c:pt>
                <c:pt idx="1092">
                  <c:v>41213</c:v>
                </c:pt>
                <c:pt idx="1093">
                  <c:v>41243</c:v>
                </c:pt>
                <c:pt idx="1094">
                  <c:v>41274</c:v>
                </c:pt>
                <c:pt idx="1095">
                  <c:v>41305</c:v>
                </c:pt>
                <c:pt idx="1096">
                  <c:v>41333</c:v>
                </c:pt>
                <c:pt idx="1097">
                  <c:v>41364</c:v>
                </c:pt>
                <c:pt idx="1098">
                  <c:v>41394</c:v>
                </c:pt>
                <c:pt idx="1099">
                  <c:v>41425</c:v>
                </c:pt>
                <c:pt idx="1100">
                  <c:v>41455</c:v>
                </c:pt>
                <c:pt idx="1101">
                  <c:v>41486</c:v>
                </c:pt>
                <c:pt idx="1102">
                  <c:v>41517</c:v>
                </c:pt>
                <c:pt idx="1103">
                  <c:v>41547</c:v>
                </c:pt>
                <c:pt idx="1104">
                  <c:v>41578</c:v>
                </c:pt>
                <c:pt idx="1105">
                  <c:v>41608</c:v>
                </c:pt>
                <c:pt idx="1106">
                  <c:v>41639</c:v>
                </c:pt>
                <c:pt idx="1107">
                  <c:v>41670</c:v>
                </c:pt>
                <c:pt idx="1108">
                  <c:v>41698</c:v>
                </c:pt>
                <c:pt idx="1109">
                  <c:v>41729</c:v>
                </c:pt>
                <c:pt idx="1110">
                  <c:v>41759</c:v>
                </c:pt>
                <c:pt idx="1111">
                  <c:v>41790</c:v>
                </c:pt>
                <c:pt idx="1112">
                  <c:v>41820</c:v>
                </c:pt>
                <c:pt idx="1113">
                  <c:v>41851</c:v>
                </c:pt>
                <c:pt idx="1114">
                  <c:v>41882</c:v>
                </c:pt>
                <c:pt idx="1115">
                  <c:v>41912</c:v>
                </c:pt>
              </c:numCache>
            </c:numRef>
          </c:cat>
          <c:val>
            <c:numRef>
              <c:f>MODELB!$AG$9:$AG$1124</c:f>
              <c:numCache>
                <c:formatCode>#,##0</c:formatCode>
                <c:ptCount val="1116"/>
                <c:pt idx="0">
                  <c:v>0.73357477084031253</c:v>
                </c:pt>
                <c:pt idx="1">
                  <c:v>1.4440826871125081</c:v>
                </c:pt>
                <c:pt idx="2">
                  <c:v>4.4606984196011563</c:v>
                </c:pt>
                <c:pt idx="3">
                  <c:v>3.3925917648646937</c:v>
                </c:pt>
                <c:pt idx="4">
                  <c:v>10.090865044464746</c:v>
                </c:pt>
                <c:pt idx="5">
                  <c:v>8.7476348986238577</c:v>
                </c:pt>
                <c:pt idx="6">
                  <c:v>8.9767844100188583</c:v>
                </c:pt>
                <c:pt idx="7">
                  <c:v>14.33775958632318</c:v>
                </c:pt>
                <c:pt idx="8">
                  <c:v>6.0066099657650156</c:v>
                </c:pt>
                <c:pt idx="9">
                  <c:v>2.1756442298969318</c:v>
                </c:pt>
                <c:pt idx="10">
                  <c:v>0.79648315433927053</c:v>
                </c:pt>
                <c:pt idx="11">
                  <c:v>0.39030320284341258</c:v>
                </c:pt>
                <c:pt idx="12">
                  <c:v>0.3355326228831188</c:v>
                </c:pt>
                <c:pt idx="13">
                  <c:v>0.90939084931958347</c:v>
                </c:pt>
                <c:pt idx="14">
                  <c:v>2.8302552715446514</c:v>
                </c:pt>
                <c:pt idx="15">
                  <c:v>4.1401680671862993</c:v>
                </c:pt>
                <c:pt idx="16">
                  <c:v>4.2490288346741121</c:v>
                </c:pt>
                <c:pt idx="17">
                  <c:v>9.9172331551005453</c:v>
                </c:pt>
                <c:pt idx="18">
                  <c:v>9.6085442338474394</c:v>
                </c:pt>
                <c:pt idx="19">
                  <c:v>6.9251783903158461</c:v>
                </c:pt>
                <c:pt idx="20">
                  <c:v>2.2182931687887688</c:v>
                </c:pt>
                <c:pt idx="21">
                  <c:v>1.303159299324868</c:v>
                </c:pt>
                <c:pt idx="22">
                  <c:v>0.51897432239064045</c:v>
                </c:pt>
                <c:pt idx="23">
                  <c:v>0.96589755738189353</c:v>
                </c:pt>
                <c:pt idx="24">
                  <c:v>0.82058563797341866</c:v>
                </c:pt>
                <c:pt idx="25">
                  <c:v>0.72866193971708171</c:v>
                </c:pt>
                <c:pt idx="26">
                  <c:v>0.71925649540137582</c:v>
                </c:pt>
                <c:pt idx="27">
                  <c:v>0.6184211133208799</c:v>
                </c:pt>
                <c:pt idx="28">
                  <c:v>0.74507166376861456</c:v>
                </c:pt>
                <c:pt idx="29">
                  <c:v>0.62749537481447337</c:v>
                </c:pt>
                <c:pt idx="30">
                  <c:v>0.88241888948145863</c:v>
                </c:pt>
                <c:pt idx="31">
                  <c:v>0.60014740756520535</c:v>
                </c:pt>
                <c:pt idx="32">
                  <c:v>0.12305818652037015</c:v>
                </c:pt>
                <c:pt idx="33">
                  <c:v>6.985104304139611E-2</c:v>
                </c:pt>
                <c:pt idx="34">
                  <c:v>9.1949835166204252E-2</c:v>
                </c:pt>
                <c:pt idx="35">
                  <c:v>3.4127556111353208E-2</c:v>
                </c:pt>
                <c:pt idx="36">
                  <c:v>1.1957226898672686</c:v>
                </c:pt>
                <c:pt idx="37">
                  <c:v>2.5559742769094949</c:v>
                </c:pt>
                <c:pt idx="38">
                  <c:v>3.2799169087203062</c:v>
                </c:pt>
                <c:pt idx="39">
                  <c:v>3.8636119207336739</c:v>
                </c:pt>
                <c:pt idx="40">
                  <c:v>12.897888936038481</c:v>
                </c:pt>
                <c:pt idx="41">
                  <c:v>11.507496116681921</c:v>
                </c:pt>
                <c:pt idx="42">
                  <c:v>11.30846841713322</c:v>
                </c:pt>
                <c:pt idx="43">
                  <c:v>6.6278514534168451</c:v>
                </c:pt>
                <c:pt idx="44">
                  <c:v>2.8857643192037088</c:v>
                </c:pt>
                <c:pt idx="45">
                  <c:v>1.5114394566874338</c:v>
                </c:pt>
                <c:pt idx="46">
                  <c:v>0.94828455432376302</c:v>
                </c:pt>
                <c:pt idx="47">
                  <c:v>0.94675632764756301</c:v>
                </c:pt>
                <c:pt idx="48">
                  <c:v>0.8005571296720132</c:v>
                </c:pt>
                <c:pt idx="49">
                  <c:v>1.2977775819879498</c:v>
                </c:pt>
                <c:pt idx="50">
                  <c:v>2.2980624385223334</c:v>
                </c:pt>
                <c:pt idx="51">
                  <c:v>1.7676906283360356</c:v>
                </c:pt>
                <c:pt idx="52">
                  <c:v>2.847720725437374</c:v>
                </c:pt>
                <c:pt idx="53">
                  <c:v>6.0799253873521284</c:v>
                </c:pt>
                <c:pt idx="54">
                  <c:v>3.8354703467242555</c:v>
                </c:pt>
                <c:pt idx="55">
                  <c:v>1.6443858393448991</c:v>
                </c:pt>
                <c:pt idx="56">
                  <c:v>0.63673108640364262</c:v>
                </c:pt>
                <c:pt idx="57">
                  <c:v>0.19485047036625858</c:v>
                </c:pt>
                <c:pt idx="58">
                  <c:v>0.20159394112043216</c:v>
                </c:pt>
                <c:pt idx="59">
                  <c:v>0.41180086642145852</c:v>
                </c:pt>
                <c:pt idx="60">
                  <c:v>0.92744656429182204</c:v>
                </c:pt>
                <c:pt idx="61">
                  <c:v>4.3901180880580437</c:v>
                </c:pt>
                <c:pt idx="62">
                  <c:v>6.0782349055338791</c:v>
                </c:pt>
                <c:pt idx="63">
                  <c:v>8.8032231092951072</c:v>
                </c:pt>
                <c:pt idx="64">
                  <c:v>13.615092484154815</c:v>
                </c:pt>
                <c:pt idx="65">
                  <c:v>9.9181873644813834</c:v>
                </c:pt>
                <c:pt idx="66">
                  <c:v>9.4061122755921147</c:v>
                </c:pt>
                <c:pt idx="67">
                  <c:v>6.7907726765890715</c:v>
                </c:pt>
                <c:pt idx="68">
                  <c:v>4.2749229909643063</c:v>
                </c:pt>
                <c:pt idx="69">
                  <c:v>2.1951443238280461</c:v>
                </c:pt>
                <c:pt idx="70">
                  <c:v>1.0887886458422713</c:v>
                </c:pt>
                <c:pt idx="71">
                  <c:v>0.61081425618918672</c:v>
                </c:pt>
                <c:pt idx="72">
                  <c:v>1.1828548703630666</c:v>
                </c:pt>
                <c:pt idx="73">
                  <c:v>5.7779186585565423</c:v>
                </c:pt>
                <c:pt idx="74">
                  <c:v>2.7052575790935132</c:v>
                </c:pt>
                <c:pt idx="75">
                  <c:v>3.7780698133148256</c:v>
                </c:pt>
                <c:pt idx="76">
                  <c:v>3.5571635072271697</c:v>
                </c:pt>
                <c:pt idx="77">
                  <c:v>13.632770663490412</c:v>
                </c:pt>
                <c:pt idx="78">
                  <c:v>4.5047234470285957</c:v>
                </c:pt>
                <c:pt idx="79">
                  <c:v>3.6093551885053046</c:v>
                </c:pt>
                <c:pt idx="80">
                  <c:v>1.2037224198962022</c:v>
                </c:pt>
                <c:pt idx="81">
                  <c:v>0.87220074545816573</c:v>
                </c:pt>
                <c:pt idx="82">
                  <c:v>0.39819219195779709</c:v>
                </c:pt>
                <c:pt idx="83">
                  <c:v>0.18683449176565858</c:v>
                </c:pt>
                <c:pt idx="84">
                  <c:v>0.46632666206441098</c:v>
                </c:pt>
                <c:pt idx="85">
                  <c:v>0.50057511726830062</c:v>
                </c:pt>
                <c:pt idx="86">
                  <c:v>0.68425122051727738</c:v>
                </c:pt>
                <c:pt idx="87">
                  <c:v>0.6896274085980949</c:v>
                </c:pt>
                <c:pt idx="88">
                  <c:v>1.1415380760512588</c:v>
                </c:pt>
                <c:pt idx="89">
                  <c:v>3.4147238598942482</c:v>
                </c:pt>
                <c:pt idx="90">
                  <c:v>5.3704950835777217</c:v>
                </c:pt>
                <c:pt idx="91">
                  <c:v>3.5077504582073225</c:v>
                </c:pt>
                <c:pt idx="92">
                  <c:v>0.9849728733472638</c:v>
                </c:pt>
                <c:pt idx="93">
                  <c:v>0.19577842200801854</c:v>
                </c:pt>
                <c:pt idx="94">
                  <c:v>0.68560257213638565</c:v>
                </c:pt>
                <c:pt idx="95">
                  <c:v>0</c:v>
                </c:pt>
                <c:pt idx="96">
                  <c:v>0.31771384786066703</c:v>
                </c:pt>
                <c:pt idx="97">
                  <c:v>0.32965821343719137</c:v>
                </c:pt>
                <c:pt idx="98">
                  <c:v>3.3053359344020503</c:v>
                </c:pt>
                <c:pt idx="99">
                  <c:v>2.5623761981841042</c:v>
                </c:pt>
                <c:pt idx="100">
                  <c:v>4.6668613979655102</c:v>
                </c:pt>
                <c:pt idx="101">
                  <c:v>7.6576340207982625</c:v>
                </c:pt>
                <c:pt idx="102">
                  <c:v>7.4426441963001082</c:v>
                </c:pt>
                <c:pt idx="103">
                  <c:v>2.4644672462668069</c:v>
                </c:pt>
                <c:pt idx="104">
                  <c:v>1.7928932259540566</c:v>
                </c:pt>
                <c:pt idx="105">
                  <c:v>0.48268669677409903</c:v>
                </c:pt>
                <c:pt idx="106">
                  <c:v>0.60535383892523242</c:v>
                </c:pt>
                <c:pt idx="107">
                  <c:v>0.48972431738769373</c:v>
                </c:pt>
                <c:pt idx="108">
                  <c:v>0.33423219663665893</c:v>
                </c:pt>
                <c:pt idx="109">
                  <c:v>0.50498336751357809</c:v>
                </c:pt>
                <c:pt idx="110">
                  <c:v>0.51873097605658147</c:v>
                </c:pt>
                <c:pt idx="111">
                  <c:v>0.70903185558951698</c:v>
                </c:pt>
                <c:pt idx="112">
                  <c:v>1.0187105577666085</c:v>
                </c:pt>
                <c:pt idx="113">
                  <c:v>2.1329368734632745</c:v>
                </c:pt>
                <c:pt idx="114">
                  <c:v>2.1878273419039012</c:v>
                </c:pt>
                <c:pt idx="115">
                  <c:v>0.77634876991200752</c:v>
                </c:pt>
                <c:pt idx="116">
                  <c:v>0.28103967312199352</c:v>
                </c:pt>
                <c:pt idx="117">
                  <c:v>0.18645325932831369</c:v>
                </c:pt>
                <c:pt idx="118">
                  <c:v>0.17280779583262706</c:v>
                </c:pt>
                <c:pt idx="119">
                  <c:v>8.9196195211016516E-3</c:v>
                </c:pt>
                <c:pt idx="120">
                  <c:v>0.42715336570047835</c:v>
                </c:pt>
                <c:pt idx="121">
                  <c:v>0.81280680750484768</c:v>
                </c:pt>
                <c:pt idx="122">
                  <c:v>1.076742377760755</c:v>
                </c:pt>
                <c:pt idx="123">
                  <c:v>1.5970078350315466</c:v>
                </c:pt>
                <c:pt idx="124">
                  <c:v>4.8916836182636851</c:v>
                </c:pt>
                <c:pt idx="125">
                  <c:v>11.747971104979758</c:v>
                </c:pt>
                <c:pt idx="126">
                  <c:v>15.186747896336144</c:v>
                </c:pt>
                <c:pt idx="127">
                  <c:v>8.5417508184287811</c:v>
                </c:pt>
                <c:pt idx="128">
                  <c:v>4.1153737225485827</c:v>
                </c:pt>
                <c:pt idx="129">
                  <c:v>1.5637415792120777</c:v>
                </c:pt>
                <c:pt idx="130">
                  <c:v>0.5790086877016023</c:v>
                </c:pt>
                <c:pt idx="131">
                  <c:v>0.92130297385093485</c:v>
                </c:pt>
                <c:pt idx="132">
                  <c:v>0.19233092975880489</c:v>
                </c:pt>
                <c:pt idx="133">
                  <c:v>0.32068178232516559</c:v>
                </c:pt>
                <c:pt idx="134">
                  <c:v>0.34183422545026754</c:v>
                </c:pt>
                <c:pt idx="135">
                  <c:v>0.73135698977062402</c:v>
                </c:pt>
                <c:pt idx="136">
                  <c:v>0.78917236545295122</c:v>
                </c:pt>
                <c:pt idx="137">
                  <c:v>1.9635824019821313</c:v>
                </c:pt>
                <c:pt idx="138">
                  <c:v>8.9346777903569041</c:v>
                </c:pt>
                <c:pt idx="139">
                  <c:v>5.5056483639984641</c:v>
                </c:pt>
                <c:pt idx="140">
                  <c:v>2.5445503376458518</c:v>
                </c:pt>
                <c:pt idx="141">
                  <c:v>0.61159682075219379</c:v>
                </c:pt>
                <c:pt idx="142">
                  <c:v>0.27347759146909212</c:v>
                </c:pt>
                <c:pt idx="143">
                  <c:v>0.33832676942673245</c:v>
                </c:pt>
                <c:pt idx="144">
                  <c:v>0.64457590127064868</c:v>
                </c:pt>
                <c:pt idx="145">
                  <c:v>0.85671784593551559</c:v>
                </c:pt>
                <c:pt idx="146">
                  <c:v>1.885040940058867</c:v>
                </c:pt>
                <c:pt idx="147">
                  <c:v>2.5875893226549342</c:v>
                </c:pt>
                <c:pt idx="148">
                  <c:v>2.2042910693330917</c:v>
                </c:pt>
                <c:pt idx="149">
                  <c:v>3.1211862119240408</c:v>
                </c:pt>
                <c:pt idx="150">
                  <c:v>1.0410871625118236</c:v>
                </c:pt>
                <c:pt idx="151">
                  <c:v>0.59924807739903763</c:v>
                </c:pt>
                <c:pt idx="152">
                  <c:v>0.41494900888122288</c:v>
                </c:pt>
                <c:pt idx="153">
                  <c:v>0.23027785939523326</c:v>
                </c:pt>
                <c:pt idx="154">
                  <c:v>7.3179002252057757E-2</c:v>
                </c:pt>
                <c:pt idx="155">
                  <c:v>0.18248560834849492</c:v>
                </c:pt>
                <c:pt idx="156">
                  <c:v>0.53599294428536137</c:v>
                </c:pt>
                <c:pt idx="157">
                  <c:v>2.1125355920423048</c:v>
                </c:pt>
                <c:pt idx="158">
                  <c:v>2.0118602985379357</c:v>
                </c:pt>
                <c:pt idx="159">
                  <c:v>2.7157800227371487</c:v>
                </c:pt>
                <c:pt idx="160">
                  <c:v>4.3353382445830215</c:v>
                </c:pt>
                <c:pt idx="161">
                  <c:v>5.784242333427235</c:v>
                </c:pt>
                <c:pt idx="162">
                  <c:v>14.684364063144479</c:v>
                </c:pt>
                <c:pt idx="163">
                  <c:v>6.6077880439788785</c:v>
                </c:pt>
                <c:pt idx="164">
                  <c:v>2.87366596668911</c:v>
                </c:pt>
                <c:pt idx="165">
                  <c:v>0.93778706394174094</c:v>
                </c:pt>
                <c:pt idx="166">
                  <c:v>1.2696427059530819</c:v>
                </c:pt>
                <c:pt idx="167">
                  <c:v>0</c:v>
                </c:pt>
                <c:pt idx="168">
                  <c:v>0.79683254576140949</c:v>
                </c:pt>
                <c:pt idx="169">
                  <c:v>0.85807222883372647</c:v>
                </c:pt>
                <c:pt idx="170">
                  <c:v>0.78999582506013444</c:v>
                </c:pt>
                <c:pt idx="171">
                  <c:v>4.5983244036481423</c:v>
                </c:pt>
                <c:pt idx="172">
                  <c:v>8.284537761219978</c:v>
                </c:pt>
                <c:pt idx="173">
                  <c:v>16.998257599530724</c:v>
                </c:pt>
                <c:pt idx="174">
                  <c:v>15.660471575681321</c:v>
                </c:pt>
                <c:pt idx="175">
                  <c:v>7.0855070403708282</c:v>
                </c:pt>
                <c:pt idx="176">
                  <c:v>3.3343322707078045</c:v>
                </c:pt>
                <c:pt idx="177">
                  <c:v>1.644750606926344</c:v>
                </c:pt>
                <c:pt idx="178">
                  <c:v>0.90056941040997884</c:v>
                </c:pt>
                <c:pt idx="179">
                  <c:v>0.58812352985404459</c:v>
                </c:pt>
                <c:pt idx="180">
                  <c:v>0.31789430448992939</c:v>
                </c:pt>
                <c:pt idx="181">
                  <c:v>0.42539547159965296</c:v>
                </c:pt>
                <c:pt idx="182">
                  <c:v>0.81539431008865881</c:v>
                </c:pt>
                <c:pt idx="183">
                  <c:v>0.97333241766825096</c:v>
                </c:pt>
                <c:pt idx="184">
                  <c:v>4.5865102952011974</c:v>
                </c:pt>
                <c:pt idx="185">
                  <c:v>7.6085266714896189</c:v>
                </c:pt>
                <c:pt idx="186">
                  <c:v>13.338843377751624</c:v>
                </c:pt>
                <c:pt idx="187">
                  <c:v>8.2119867724358819</c:v>
                </c:pt>
                <c:pt idx="188">
                  <c:v>2.1842158067510624</c:v>
                </c:pt>
                <c:pt idx="189">
                  <c:v>0.99138410997495896</c:v>
                </c:pt>
                <c:pt idx="190">
                  <c:v>0.41456916744350281</c:v>
                </c:pt>
                <c:pt idx="191">
                  <c:v>0.44406524401436087</c:v>
                </c:pt>
                <c:pt idx="192">
                  <c:v>0.84508964522137331</c:v>
                </c:pt>
                <c:pt idx="193">
                  <c:v>1.5283865423011984</c:v>
                </c:pt>
                <c:pt idx="194">
                  <c:v>24.004369134736478</c:v>
                </c:pt>
                <c:pt idx="195">
                  <c:v>7.1005933337721707</c:v>
                </c:pt>
                <c:pt idx="196">
                  <c:v>6.1770116879261181</c:v>
                </c:pt>
                <c:pt idx="197">
                  <c:v>7.9262723634009689</c:v>
                </c:pt>
                <c:pt idx="198">
                  <c:v>14.690652434504152</c:v>
                </c:pt>
                <c:pt idx="199">
                  <c:v>12.519650768154172</c:v>
                </c:pt>
                <c:pt idx="200">
                  <c:v>5.6786074931337964</c:v>
                </c:pt>
                <c:pt idx="201">
                  <c:v>2.3361498724000143</c:v>
                </c:pt>
                <c:pt idx="202">
                  <c:v>1.5380608868799186</c:v>
                </c:pt>
                <c:pt idx="203">
                  <c:v>0.77943912127695114</c:v>
                </c:pt>
                <c:pt idx="204">
                  <c:v>1.1299206468698051</c:v>
                </c:pt>
                <c:pt idx="205">
                  <c:v>1.7244847535281975</c:v>
                </c:pt>
                <c:pt idx="206">
                  <c:v>1.6327193486049012</c:v>
                </c:pt>
                <c:pt idx="207">
                  <c:v>1.6995983521085085</c:v>
                </c:pt>
                <c:pt idx="208">
                  <c:v>2.0109055718383404</c:v>
                </c:pt>
                <c:pt idx="209">
                  <c:v>4.6375111556451163</c:v>
                </c:pt>
                <c:pt idx="210">
                  <c:v>3.2873688847430991</c:v>
                </c:pt>
                <c:pt idx="211">
                  <c:v>1.257942663377456</c:v>
                </c:pt>
                <c:pt idx="212">
                  <c:v>0.53588210247149703</c:v>
                </c:pt>
                <c:pt idx="213">
                  <c:v>0.18885117586714273</c:v>
                </c:pt>
                <c:pt idx="214">
                  <c:v>0.11195919639823515</c:v>
                </c:pt>
                <c:pt idx="215">
                  <c:v>0.43518989066157587</c:v>
                </c:pt>
                <c:pt idx="216">
                  <c:v>1.9196591676412849</c:v>
                </c:pt>
                <c:pt idx="217">
                  <c:v>0.51856973166365727</c:v>
                </c:pt>
                <c:pt idx="218">
                  <c:v>1.2557439238603076</c:v>
                </c:pt>
                <c:pt idx="219">
                  <c:v>12.023357319768037</c:v>
                </c:pt>
                <c:pt idx="220">
                  <c:v>12.48000220902526</c:v>
                </c:pt>
                <c:pt idx="221">
                  <c:v>13.491642523857063</c:v>
                </c:pt>
                <c:pt idx="222">
                  <c:v>7.2043955212079496</c:v>
                </c:pt>
                <c:pt idx="223">
                  <c:v>5.4006454459464024</c:v>
                </c:pt>
                <c:pt idx="224">
                  <c:v>2.4622991278242807</c:v>
                </c:pt>
                <c:pt idx="225">
                  <c:v>0.9697672256955272</c:v>
                </c:pt>
                <c:pt idx="226">
                  <c:v>0.64910269719374014</c:v>
                </c:pt>
                <c:pt idx="227">
                  <c:v>0.59604390124184903</c:v>
                </c:pt>
                <c:pt idx="228">
                  <c:v>0.47656517580257485</c:v>
                </c:pt>
                <c:pt idx="229">
                  <c:v>1.1280616854627707</c:v>
                </c:pt>
                <c:pt idx="230">
                  <c:v>3.5966266356206269</c:v>
                </c:pt>
                <c:pt idx="231">
                  <c:v>4.3588454691361358</c:v>
                </c:pt>
                <c:pt idx="232">
                  <c:v>7.814310513583548</c:v>
                </c:pt>
                <c:pt idx="233">
                  <c:v>11.292658419586708</c:v>
                </c:pt>
                <c:pt idx="234">
                  <c:v>8.6066561510497088</c:v>
                </c:pt>
                <c:pt idx="235">
                  <c:v>9.5110956279045311</c:v>
                </c:pt>
                <c:pt idx="236">
                  <c:v>2.8761094608337032</c:v>
                </c:pt>
                <c:pt idx="237">
                  <c:v>1.4070824151003904</c:v>
                </c:pt>
                <c:pt idx="238">
                  <c:v>0.9201576061137402</c:v>
                </c:pt>
                <c:pt idx="239">
                  <c:v>0.74664131965918301</c:v>
                </c:pt>
                <c:pt idx="240">
                  <c:v>0.80535388300997479</c:v>
                </c:pt>
                <c:pt idx="241">
                  <c:v>2.3901932748986949</c:v>
                </c:pt>
                <c:pt idx="242">
                  <c:v>12.529558138641352</c:v>
                </c:pt>
                <c:pt idx="243">
                  <c:v>14.411354261881089</c:v>
                </c:pt>
                <c:pt idx="244">
                  <c:v>7.8964561428574349</c:v>
                </c:pt>
                <c:pt idx="245">
                  <c:v>6.1792646441210053</c:v>
                </c:pt>
                <c:pt idx="246">
                  <c:v>10.767466119397859</c:v>
                </c:pt>
                <c:pt idx="247">
                  <c:v>7.1007807210036447</c:v>
                </c:pt>
                <c:pt idx="248">
                  <c:v>5.3036228616509575</c:v>
                </c:pt>
                <c:pt idx="249">
                  <c:v>2.2787498703912377</c:v>
                </c:pt>
                <c:pt idx="250">
                  <c:v>1.3535124962408673</c:v>
                </c:pt>
                <c:pt idx="251">
                  <c:v>0.88457179920214912</c:v>
                </c:pt>
                <c:pt idx="252">
                  <c:v>0.67655673810521422</c:v>
                </c:pt>
                <c:pt idx="253">
                  <c:v>5.3595750344494535</c:v>
                </c:pt>
                <c:pt idx="254">
                  <c:v>10.37881287097413</c:v>
                </c:pt>
                <c:pt idx="255">
                  <c:v>17.005727788993909</c:v>
                </c:pt>
                <c:pt idx="256">
                  <c:v>6.8276954299516106</c:v>
                </c:pt>
                <c:pt idx="257">
                  <c:v>9.669037732279115</c:v>
                </c:pt>
                <c:pt idx="258">
                  <c:v>7.366102688434637</c:v>
                </c:pt>
                <c:pt idx="259">
                  <c:v>4.6772914716860043</c:v>
                </c:pt>
                <c:pt idx="260">
                  <c:v>2.480778440212319</c:v>
                </c:pt>
                <c:pt idx="261">
                  <c:v>1.7016149354531223</c:v>
                </c:pt>
                <c:pt idx="262">
                  <c:v>1.0244740352239319</c:v>
                </c:pt>
                <c:pt idx="263">
                  <c:v>0.80178179524234849</c:v>
                </c:pt>
                <c:pt idx="264">
                  <c:v>0.62563738408183833</c:v>
                </c:pt>
                <c:pt idx="265">
                  <c:v>0.47227763411035784</c:v>
                </c:pt>
                <c:pt idx="266">
                  <c:v>1.0793972013878603</c:v>
                </c:pt>
                <c:pt idx="267">
                  <c:v>1.8434955507352151</c:v>
                </c:pt>
                <c:pt idx="268">
                  <c:v>2.1746688092337552</c:v>
                </c:pt>
                <c:pt idx="269">
                  <c:v>4.8782920230540494</c:v>
                </c:pt>
                <c:pt idx="270">
                  <c:v>6.9208535880079705</c:v>
                </c:pt>
                <c:pt idx="271">
                  <c:v>6.2157971221632309</c:v>
                </c:pt>
                <c:pt idx="272">
                  <c:v>1.4781785289894884</c:v>
                </c:pt>
                <c:pt idx="273">
                  <c:v>0.71592630748224195</c:v>
                </c:pt>
                <c:pt idx="274">
                  <c:v>0.44714145904968561</c:v>
                </c:pt>
                <c:pt idx="275">
                  <c:v>0.37912965232475671</c:v>
                </c:pt>
                <c:pt idx="276">
                  <c:v>0.92153803939467871</c:v>
                </c:pt>
                <c:pt idx="277">
                  <c:v>4.6023602664819707</c:v>
                </c:pt>
                <c:pt idx="278">
                  <c:v>5.9402644601330437</c:v>
                </c:pt>
                <c:pt idx="279">
                  <c:v>5.2149716234807393</c:v>
                </c:pt>
                <c:pt idx="280">
                  <c:v>14.651523702552868</c:v>
                </c:pt>
                <c:pt idx="281">
                  <c:v>4.7868060385752216</c:v>
                </c:pt>
                <c:pt idx="282">
                  <c:v>7.5583226752533008</c:v>
                </c:pt>
                <c:pt idx="283">
                  <c:v>5.9724674278771417</c:v>
                </c:pt>
                <c:pt idx="284">
                  <c:v>3.1145586264065201</c:v>
                </c:pt>
                <c:pt idx="285">
                  <c:v>1.475767148825021</c:v>
                </c:pt>
                <c:pt idx="286">
                  <c:v>0.87887230870747146</c:v>
                </c:pt>
                <c:pt idx="287">
                  <c:v>0.64108476086410349</c:v>
                </c:pt>
                <c:pt idx="288">
                  <c:v>2.5041639285916348</c:v>
                </c:pt>
                <c:pt idx="289">
                  <c:v>6.2923125307304426</c:v>
                </c:pt>
                <c:pt idx="290">
                  <c:v>12.004393409229769</c:v>
                </c:pt>
                <c:pt idx="291">
                  <c:v>9.2808769347222153</c:v>
                </c:pt>
                <c:pt idx="292">
                  <c:v>3.4347891303494329</c:v>
                </c:pt>
                <c:pt idx="293">
                  <c:v>6.1685266935793805</c:v>
                </c:pt>
                <c:pt idx="294">
                  <c:v>7.0610036762633825</c:v>
                </c:pt>
                <c:pt idx="295">
                  <c:v>4.9091279523697366</c:v>
                </c:pt>
                <c:pt idx="296">
                  <c:v>2.2542728534545802</c:v>
                </c:pt>
                <c:pt idx="297">
                  <c:v>1.1588380903154274</c:v>
                </c:pt>
                <c:pt idx="298">
                  <c:v>0.56049135012709428</c:v>
                </c:pt>
                <c:pt idx="299">
                  <c:v>0.69114123991773369</c:v>
                </c:pt>
                <c:pt idx="300">
                  <c:v>1.122761065200454</c:v>
                </c:pt>
                <c:pt idx="301">
                  <c:v>2.7413746108265804</c:v>
                </c:pt>
                <c:pt idx="302">
                  <c:v>3.2245063697646739</c:v>
                </c:pt>
                <c:pt idx="303">
                  <c:v>2.3729720482136631</c:v>
                </c:pt>
                <c:pt idx="304">
                  <c:v>4.2221025196346815</c:v>
                </c:pt>
                <c:pt idx="305">
                  <c:v>4.2154675628644416</c:v>
                </c:pt>
                <c:pt idx="306">
                  <c:v>3.2701153933331675</c:v>
                </c:pt>
                <c:pt idx="307">
                  <c:v>2.4463927368761027</c:v>
                </c:pt>
                <c:pt idx="308">
                  <c:v>0.84651116649672531</c:v>
                </c:pt>
                <c:pt idx="309">
                  <c:v>0.36898993224185617</c:v>
                </c:pt>
                <c:pt idx="310">
                  <c:v>0.36790912608762483</c:v>
                </c:pt>
                <c:pt idx="311">
                  <c:v>0.23380238209885462</c:v>
                </c:pt>
                <c:pt idx="312">
                  <c:v>2.3837472722572741</c:v>
                </c:pt>
                <c:pt idx="313">
                  <c:v>2.1401312017389911</c:v>
                </c:pt>
                <c:pt idx="314">
                  <c:v>1.591452383958079</c:v>
                </c:pt>
                <c:pt idx="315">
                  <c:v>5.5452702859961178</c:v>
                </c:pt>
                <c:pt idx="316">
                  <c:v>3.0448611927232729</c:v>
                </c:pt>
                <c:pt idx="317">
                  <c:v>3.701412709356438</c:v>
                </c:pt>
                <c:pt idx="318">
                  <c:v>11.671402554661444</c:v>
                </c:pt>
                <c:pt idx="319">
                  <c:v>8.0972616297751649</c:v>
                </c:pt>
                <c:pt idx="320">
                  <c:v>3.9079988608258702</c:v>
                </c:pt>
                <c:pt idx="321">
                  <c:v>1.4080460044300338</c:v>
                </c:pt>
                <c:pt idx="322">
                  <c:v>0.73446752995316444</c:v>
                </c:pt>
                <c:pt idx="323">
                  <c:v>0.46663051390785171</c:v>
                </c:pt>
                <c:pt idx="324">
                  <c:v>0.63392958772867203</c:v>
                </c:pt>
                <c:pt idx="325">
                  <c:v>1.4929150866050018</c:v>
                </c:pt>
                <c:pt idx="326">
                  <c:v>1.731862569889568</c:v>
                </c:pt>
                <c:pt idx="327">
                  <c:v>1.1903907129500824</c:v>
                </c:pt>
                <c:pt idx="328">
                  <c:v>1.6752757169899342</c:v>
                </c:pt>
                <c:pt idx="329">
                  <c:v>3.0129401965155491</c:v>
                </c:pt>
                <c:pt idx="330">
                  <c:v>14.350992798787257</c:v>
                </c:pt>
                <c:pt idx="331">
                  <c:v>4.7488425588283221</c:v>
                </c:pt>
                <c:pt idx="332">
                  <c:v>1.4947395965104135</c:v>
                </c:pt>
                <c:pt idx="333">
                  <c:v>0.49699094555129619</c:v>
                </c:pt>
                <c:pt idx="334">
                  <c:v>0.47001938991855852</c:v>
                </c:pt>
                <c:pt idx="335">
                  <c:v>0.31551068515386405</c:v>
                </c:pt>
                <c:pt idx="336">
                  <c:v>0.41654872491583184</c:v>
                </c:pt>
                <c:pt idx="337">
                  <c:v>0.96630468593982599</c:v>
                </c:pt>
                <c:pt idx="338">
                  <c:v>0.63401419111238777</c:v>
                </c:pt>
                <c:pt idx="339">
                  <c:v>4.6129909251078383</c:v>
                </c:pt>
                <c:pt idx="340">
                  <c:v>7.038535279913031</c:v>
                </c:pt>
                <c:pt idx="341">
                  <c:v>12.424724387047698</c:v>
                </c:pt>
                <c:pt idx="342">
                  <c:v>16.196841469525346</c:v>
                </c:pt>
                <c:pt idx="343">
                  <c:v>8.0475089846227874</c:v>
                </c:pt>
                <c:pt idx="344">
                  <c:v>3.4466150647157221</c:v>
                </c:pt>
                <c:pt idx="345">
                  <c:v>1.5164073029225094</c:v>
                </c:pt>
                <c:pt idx="346">
                  <c:v>0.81026657196900942</c:v>
                </c:pt>
                <c:pt idx="347">
                  <c:v>0.7451006100498887</c:v>
                </c:pt>
                <c:pt idx="348">
                  <c:v>1.9498083002361599</c:v>
                </c:pt>
                <c:pt idx="349">
                  <c:v>45.924636336581329</c:v>
                </c:pt>
                <c:pt idx="350">
                  <c:v>17.590296132915711</c:v>
                </c:pt>
                <c:pt idx="351">
                  <c:v>2.0089650008811049</c:v>
                </c:pt>
                <c:pt idx="352">
                  <c:v>1.419978224037564</c:v>
                </c:pt>
                <c:pt idx="353">
                  <c:v>1.2561123182393743</c:v>
                </c:pt>
                <c:pt idx="354">
                  <c:v>2.795581422302007</c:v>
                </c:pt>
                <c:pt idx="355">
                  <c:v>3.1433584998683699</c:v>
                </c:pt>
                <c:pt idx="356">
                  <c:v>2.3455870530160468</c:v>
                </c:pt>
                <c:pt idx="357">
                  <c:v>1.3503733810517247</c:v>
                </c:pt>
                <c:pt idx="358">
                  <c:v>0.77754810808873742</c:v>
                </c:pt>
                <c:pt idx="359">
                  <c:v>0.73170599660801372</c:v>
                </c:pt>
                <c:pt idx="360">
                  <c:v>1.4506269965833654</c:v>
                </c:pt>
                <c:pt idx="361">
                  <c:v>2.2952000888283699</c:v>
                </c:pt>
                <c:pt idx="362">
                  <c:v>5.0944923089322849</c:v>
                </c:pt>
                <c:pt idx="363">
                  <c:v>4.1704119747264805</c:v>
                </c:pt>
                <c:pt idx="364">
                  <c:v>8.0597748617174272</c:v>
                </c:pt>
                <c:pt idx="365">
                  <c:v>11.238635427196776</c:v>
                </c:pt>
                <c:pt idx="366">
                  <c:v>31.459104917365032</c:v>
                </c:pt>
                <c:pt idx="367">
                  <c:v>16.907617265387969</c:v>
                </c:pt>
                <c:pt idx="368">
                  <c:v>6.0629257709854016</c:v>
                </c:pt>
                <c:pt idx="369">
                  <c:v>3.1220496896136893</c:v>
                </c:pt>
                <c:pt idx="370">
                  <c:v>1.8346667200644191</c:v>
                </c:pt>
                <c:pt idx="371">
                  <c:v>1.2877956665801804</c:v>
                </c:pt>
                <c:pt idx="372">
                  <c:v>0.72587030412565612</c:v>
                </c:pt>
                <c:pt idx="373">
                  <c:v>0.95607215762670739</c:v>
                </c:pt>
                <c:pt idx="374">
                  <c:v>1.4037660933022347</c:v>
                </c:pt>
                <c:pt idx="375">
                  <c:v>7.0191778655362818</c:v>
                </c:pt>
                <c:pt idx="376">
                  <c:v>5.6175476076814235</c:v>
                </c:pt>
                <c:pt idx="377">
                  <c:v>8.9366671656966936</c:v>
                </c:pt>
                <c:pt idx="378">
                  <c:v>12.229394409311414</c:v>
                </c:pt>
                <c:pt idx="379">
                  <c:v>5.5913592873250408</c:v>
                </c:pt>
                <c:pt idx="380">
                  <c:v>4.0928713707987114</c:v>
                </c:pt>
                <c:pt idx="381">
                  <c:v>1.8555768548919289</c:v>
                </c:pt>
                <c:pt idx="382">
                  <c:v>0.87903395478906532</c:v>
                </c:pt>
                <c:pt idx="383">
                  <c:v>0.83143140507146285</c:v>
                </c:pt>
                <c:pt idx="384">
                  <c:v>0.73962166241943639</c:v>
                </c:pt>
                <c:pt idx="385">
                  <c:v>1.1532952497610269</c:v>
                </c:pt>
                <c:pt idx="386">
                  <c:v>1.5008317647704932</c:v>
                </c:pt>
                <c:pt idx="387">
                  <c:v>2.5297322954104371</c:v>
                </c:pt>
                <c:pt idx="388">
                  <c:v>3.8362063764636121</c:v>
                </c:pt>
                <c:pt idx="389">
                  <c:v>10.291547946904084</c:v>
                </c:pt>
                <c:pt idx="390">
                  <c:v>7.080350564386606</c:v>
                </c:pt>
                <c:pt idx="391">
                  <c:v>3.1120597344524157</c:v>
                </c:pt>
                <c:pt idx="392">
                  <c:v>1.0661809047292756</c:v>
                </c:pt>
                <c:pt idx="393">
                  <c:v>0.52699590647186056</c:v>
                </c:pt>
                <c:pt idx="394">
                  <c:v>0.31820474450275071</c:v>
                </c:pt>
                <c:pt idx="395">
                  <c:v>0.47458061360693193</c:v>
                </c:pt>
                <c:pt idx="396">
                  <c:v>0.46643380362411752</c:v>
                </c:pt>
                <c:pt idx="397">
                  <c:v>0.64844539340703666</c:v>
                </c:pt>
                <c:pt idx="398">
                  <c:v>1.9528242463449224</c:v>
                </c:pt>
                <c:pt idx="399">
                  <c:v>2.1969670145966407</c:v>
                </c:pt>
                <c:pt idx="400">
                  <c:v>3.1004744668951316</c:v>
                </c:pt>
                <c:pt idx="401">
                  <c:v>5.3387928126313113</c:v>
                </c:pt>
                <c:pt idx="402">
                  <c:v>6.0384910700607612</c:v>
                </c:pt>
                <c:pt idx="403">
                  <c:v>5.1285359538852653</c:v>
                </c:pt>
                <c:pt idx="404">
                  <c:v>1.9484639527577556</c:v>
                </c:pt>
                <c:pt idx="405">
                  <c:v>0.57881668359318184</c:v>
                </c:pt>
                <c:pt idx="406">
                  <c:v>0.37703466700732946</c:v>
                </c:pt>
                <c:pt idx="407">
                  <c:v>0.45336459903792203</c:v>
                </c:pt>
                <c:pt idx="408">
                  <c:v>0.92172649032790688</c:v>
                </c:pt>
                <c:pt idx="409">
                  <c:v>0.98647619098932882</c:v>
                </c:pt>
                <c:pt idx="410">
                  <c:v>36.793042293787622</c:v>
                </c:pt>
                <c:pt idx="411">
                  <c:v>18.11319675947167</c:v>
                </c:pt>
                <c:pt idx="412">
                  <c:v>6.5126396667696866</c:v>
                </c:pt>
                <c:pt idx="413">
                  <c:v>3.9699060946850935</c:v>
                </c:pt>
                <c:pt idx="414">
                  <c:v>7.673334048769874</c:v>
                </c:pt>
                <c:pt idx="415">
                  <c:v>6.7406715673494944</c:v>
                </c:pt>
                <c:pt idx="416">
                  <c:v>4.7782610691476606</c:v>
                </c:pt>
                <c:pt idx="417">
                  <c:v>2.3392884700087677</c:v>
                </c:pt>
                <c:pt idx="418">
                  <c:v>1.6128404758211019</c:v>
                </c:pt>
                <c:pt idx="419">
                  <c:v>1.2396559656919095</c:v>
                </c:pt>
                <c:pt idx="420">
                  <c:v>1.5608668915109234</c:v>
                </c:pt>
                <c:pt idx="421">
                  <c:v>2.3647346218266705</c:v>
                </c:pt>
                <c:pt idx="422">
                  <c:v>2.662287440670275</c:v>
                </c:pt>
                <c:pt idx="423">
                  <c:v>2.559150854819829</c:v>
                </c:pt>
                <c:pt idx="424">
                  <c:v>8.4710055850139359</c:v>
                </c:pt>
                <c:pt idx="425">
                  <c:v>9.7644813034536533</c:v>
                </c:pt>
                <c:pt idx="426">
                  <c:v>6.8358095630867588</c:v>
                </c:pt>
                <c:pt idx="427">
                  <c:v>4.9057182482035344</c:v>
                </c:pt>
                <c:pt idx="428">
                  <c:v>2.9926766721741771</c:v>
                </c:pt>
                <c:pt idx="429">
                  <c:v>1.0426422665046573</c:v>
                </c:pt>
                <c:pt idx="430">
                  <c:v>0.53490266772720929</c:v>
                </c:pt>
                <c:pt idx="431">
                  <c:v>0.53326129582596593</c:v>
                </c:pt>
                <c:pt idx="432">
                  <c:v>1.1426063126583754</c:v>
                </c:pt>
                <c:pt idx="433">
                  <c:v>1.2516601677195291</c:v>
                </c:pt>
                <c:pt idx="434">
                  <c:v>2.0875400680781002</c:v>
                </c:pt>
                <c:pt idx="435">
                  <c:v>2.5274993301975757</c:v>
                </c:pt>
                <c:pt idx="436">
                  <c:v>8.702400657266562</c:v>
                </c:pt>
                <c:pt idx="437">
                  <c:v>8.9564425521740194</c:v>
                </c:pt>
                <c:pt idx="438">
                  <c:v>20.263901229675049</c:v>
                </c:pt>
                <c:pt idx="439">
                  <c:v>17.459548478552989</c:v>
                </c:pt>
                <c:pt idx="440">
                  <c:v>4.7002274399328172</c:v>
                </c:pt>
                <c:pt idx="441">
                  <c:v>1.9100296015540152</c:v>
                </c:pt>
                <c:pt idx="442">
                  <c:v>1.355579357398554</c:v>
                </c:pt>
                <c:pt idx="443">
                  <c:v>1.1013005932105386</c:v>
                </c:pt>
                <c:pt idx="444">
                  <c:v>0.36909975549889251</c:v>
                </c:pt>
                <c:pt idx="445">
                  <c:v>0.51458268425257103</c:v>
                </c:pt>
                <c:pt idx="446">
                  <c:v>0.66516677588006012</c:v>
                </c:pt>
                <c:pt idx="447">
                  <c:v>3.2195655468852031</c:v>
                </c:pt>
                <c:pt idx="448">
                  <c:v>3.6140376559539931</c:v>
                </c:pt>
                <c:pt idx="449">
                  <c:v>5.1630921620680734</c:v>
                </c:pt>
                <c:pt idx="450">
                  <c:v>3.2547222282310937</c:v>
                </c:pt>
                <c:pt idx="451">
                  <c:v>1.4416987544185353</c:v>
                </c:pt>
                <c:pt idx="452">
                  <c:v>0.76968904688511941</c:v>
                </c:pt>
                <c:pt idx="453">
                  <c:v>0.20912413910141936</c:v>
                </c:pt>
                <c:pt idx="454">
                  <c:v>0.13662678693307839</c:v>
                </c:pt>
                <c:pt idx="455">
                  <c:v>0.50556965113308294</c:v>
                </c:pt>
                <c:pt idx="456">
                  <c:v>0.37967279162409501</c:v>
                </c:pt>
                <c:pt idx="457">
                  <c:v>0.18261976326434731</c:v>
                </c:pt>
                <c:pt idx="458">
                  <c:v>0.29867726730959676</c:v>
                </c:pt>
                <c:pt idx="459">
                  <c:v>0.78377751224879355</c:v>
                </c:pt>
                <c:pt idx="460">
                  <c:v>3.346713793810042</c:v>
                </c:pt>
                <c:pt idx="461">
                  <c:v>8.4814472441021422</c:v>
                </c:pt>
                <c:pt idx="462">
                  <c:v>4.9672797465417933</c:v>
                </c:pt>
                <c:pt idx="463">
                  <c:v>1.8216954767881184</c:v>
                </c:pt>
                <c:pt idx="464">
                  <c:v>1.0063463772962784</c:v>
                </c:pt>
                <c:pt idx="465">
                  <c:v>0.3014664626327459</c:v>
                </c:pt>
                <c:pt idx="466">
                  <c:v>0.25673964076039013</c:v>
                </c:pt>
                <c:pt idx="467">
                  <c:v>0.31226962042646633</c:v>
                </c:pt>
                <c:pt idx="468">
                  <c:v>0.29921020804912951</c:v>
                </c:pt>
                <c:pt idx="469">
                  <c:v>0.44170718356818589</c:v>
                </c:pt>
                <c:pt idx="470">
                  <c:v>0.81630714544647953</c:v>
                </c:pt>
                <c:pt idx="471">
                  <c:v>0.76992231911141218</c:v>
                </c:pt>
                <c:pt idx="472">
                  <c:v>2.2502955501182846</c:v>
                </c:pt>
                <c:pt idx="473">
                  <c:v>3.243338281620658</c:v>
                </c:pt>
                <c:pt idx="474">
                  <c:v>3.7689223471055939</c:v>
                </c:pt>
                <c:pt idx="475">
                  <c:v>1.7586590927584194</c:v>
                </c:pt>
                <c:pt idx="476">
                  <c:v>0.69103882607958056</c:v>
                </c:pt>
                <c:pt idx="477">
                  <c:v>0.17452867857027776</c:v>
                </c:pt>
                <c:pt idx="478">
                  <c:v>0.11174215099396534</c:v>
                </c:pt>
                <c:pt idx="479">
                  <c:v>0.42698233246840189</c:v>
                </c:pt>
                <c:pt idx="480">
                  <c:v>0.58972148408677505</c:v>
                </c:pt>
                <c:pt idx="481">
                  <c:v>0.54016080764104957</c:v>
                </c:pt>
                <c:pt idx="482">
                  <c:v>1.3229808611759137</c:v>
                </c:pt>
                <c:pt idx="483">
                  <c:v>1.5712388835928897</c:v>
                </c:pt>
                <c:pt idx="484">
                  <c:v>5.0894899551128772</c:v>
                </c:pt>
                <c:pt idx="485">
                  <c:v>5.1115457262383295</c:v>
                </c:pt>
                <c:pt idx="486">
                  <c:v>17.865454641975575</c:v>
                </c:pt>
                <c:pt idx="487">
                  <c:v>4.3898525115860707</c:v>
                </c:pt>
                <c:pt idx="488">
                  <c:v>2.6406310548221725</c:v>
                </c:pt>
                <c:pt idx="489">
                  <c:v>1.1419915516781387</c:v>
                </c:pt>
                <c:pt idx="490">
                  <c:v>0.65110590777191391</c:v>
                </c:pt>
                <c:pt idx="491">
                  <c:v>0.3444005032077726</c:v>
                </c:pt>
                <c:pt idx="492">
                  <c:v>4.8238624094243185</c:v>
                </c:pt>
                <c:pt idx="493">
                  <c:v>1.6999153905856206</c:v>
                </c:pt>
                <c:pt idx="494">
                  <c:v>5.0103044560322241</c:v>
                </c:pt>
                <c:pt idx="495">
                  <c:v>10.774196234324018</c:v>
                </c:pt>
                <c:pt idx="496">
                  <c:v>22.087383684521303</c:v>
                </c:pt>
                <c:pt idx="497">
                  <c:v>1.9314049757952105</c:v>
                </c:pt>
                <c:pt idx="498">
                  <c:v>4.1094232363921179</c:v>
                </c:pt>
                <c:pt idx="499">
                  <c:v>6.5374289324126451</c:v>
                </c:pt>
                <c:pt idx="500">
                  <c:v>3.0969780897010963</c:v>
                </c:pt>
                <c:pt idx="501">
                  <c:v>1.3183122962560176</c:v>
                </c:pt>
                <c:pt idx="502">
                  <c:v>0.96636870091185045</c:v>
                </c:pt>
                <c:pt idx="503">
                  <c:v>0.85418152462463581</c:v>
                </c:pt>
                <c:pt idx="504">
                  <c:v>1.2246778989539253</c:v>
                </c:pt>
                <c:pt idx="505">
                  <c:v>7.6476028670523002</c:v>
                </c:pt>
                <c:pt idx="506">
                  <c:v>4.4428508086283873</c:v>
                </c:pt>
                <c:pt idx="507">
                  <c:v>2.3483556901450804</c:v>
                </c:pt>
                <c:pt idx="508">
                  <c:v>1.6847166573706964</c:v>
                </c:pt>
                <c:pt idx="509">
                  <c:v>2.5522851996114824</c:v>
                </c:pt>
                <c:pt idx="510">
                  <c:v>3.7301140377301181</c:v>
                </c:pt>
                <c:pt idx="511">
                  <c:v>2.5069260438199237</c:v>
                </c:pt>
                <c:pt idx="512">
                  <c:v>1.3809094876332964</c:v>
                </c:pt>
                <c:pt idx="513">
                  <c:v>0.54862258887290238</c:v>
                </c:pt>
                <c:pt idx="514">
                  <c:v>0.40965339433725845</c:v>
                </c:pt>
                <c:pt idx="515">
                  <c:v>0.36542205158800911</c:v>
                </c:pt>
                <c:pt idx="516">
                  <c:v>0.52383901230761543</c:v>
                </c:pt>
                <c:pt idx="517">
                  <c:v>1.8820470151027675</c:v>
                </c:pt>
                <c:pt idx="518">
                  <c:v>50.226105304955873</c:v>
                </c:pt>
                <c:pt idx="519">
                  <c:v>8.6981078538421812</c:v>
                </c:pt>
                <c:pt idx="520">
                  <c:v>3.1320028405878659</c:v>
                </c:pt>
                <c:pt idx="521">
                  <c:v>3.4239998238288791</c:v>
                </c:pt>
                <c:pt idx="522">
                  <c:v>4.5146865132372085</c:v>
                </c:pt>
                <c:pt idx="523">
                  <c:v>5.0749779605200445</c:v>
                </c:pt>
                <c:pt idx="524">
                  <c:v>3.5732610034701935</c:v>
                </c:pt>
                <c:pt idx="525">
                  <c:v>1.8557771376294028</c:v>
                </c:pt>
                <c:pt idx="526">
                  <c:v>1.9623662677060025</c:v>
                </c:pt>
                <c:pt idx="527">
                  <c:v>1.6380133327688782</c:v>
                </c:pt>
                <c:pt idx="528">
                  <c:v>1.2205773721778466</c:v>
                </c:pt>
                <c:pt idx="529">
                  <c:v>3.8659434859954231</c:v>
                </c:pt>
                <c:pt idx="530">
                  <c:v>3.5853670750540587</c:v>
                </c:pt>
                <c:pt idx="531">
                  <c:v>3.6513926444305955</c:v>
                </c:pt>
                <c:pt idx="532">
                  <c:v>2.8554451192723906</c:v>
                </c:pt>
                <c:pt idx="533">
                  <c:v>5.5242762680636694</c:v>
                </c:pt>
                <c:pt idx="534">
                  <c:v>4.7158431211606562</c:v>
                </c:pt>
                <c:pt idx="535">
                  <c:v>2.394068186266253</c:v>
                </c:pt>
                <c:pt idx="536">
                  <c:v>0.76762243961050913</c:v>
                </c:pt>
                <c:pt idx="537">
                  <c:v>0.42166203968594118</c:v>
                </c:pt>
                <c:pt idx="538">
                  <c:v>0.28047730712718888</c:v>
                </c:pt>
                <c:pt idx="539">
                  <c:v>0.393714413950498</c:v>
                </c:pt>
                <c:pt idx="540">
                  <c:v>0.936568439078862</c:v>
                </c:pt>
                <c:pt idx="541">
                  <c:v>2.5479423177468647</c:v>
                </c:pt>
                <c:pt idx="542">
                  <c:v>7.8528189263153321</c:v>
                </c:pt>
                <c:pt idx="543">
                  <c:v>7.0697213648306576</c:v>
                </c:pt>
                <c:pt idx="544">
                  <c:v>9.9214872001034173</c:v>
                </c:pt>
                <c:pt idx="545">
                  <c:v>18.12682590220259</c:v>
                </c:pt>
                <c:pt idx="546">
                  <c:v>6.3579960798532156</c:v>
                </c:pt>
                <c:pt idx="547">
                  <c:v>16.108228487203093</c:v>
                </c:pt>
                <c:pt idx="548">
                  <c:v>7.3681844186779273</c:v>
                </c:pt>
                <c:pt idx="549">
                  <c:v>3.577862101661637</c:v>
                </c:pt>
                <c:pt idx="550">
                  <c:v>1.5247937110154623</c:v>
                </c:pt>
                <c:pt idx="551">
                  <c:v>1.4079008917650384</c:v>
                </c:pt>
                <c:pt idx="552">
                  <c:v>1.1113237112683856</c:v>
                </c:pt>
                <c:pt idx="553">
                  <c:v>0.87183287431089251</c:v>
                </c:pt>
                <c:pt idx="554">
                  <c:v>0.85308702827052407</c:v>
                </c:pt>
                <c:pt idx="555">
                  <c:v>2.1829794197677566</c:v>
                </c:pt>
                <c:pt idx="556">
                  <c:v>8.6116330557352647</c:v>
                </c:pt>
                <c:pt idx="557">
                  <c:v>4.2182327186609658</c:v>
                </c:pt>
                <c:pt idx="558">
                  <c:v>3.0279766227099891</c:v>
                </c:pt>
                <c:pt idx="559">
                  <c:v>1.8633084674976956</c:v>
                </c:pt>
                <c:pt idx="560">
                  <c:v>0.81089803069591682</c:v>
                </c:pt>
                <c:pt idx="561">
                  <c:v>0.2458625609568692</c:v>
                </c:pt>
                <c:pt idx="562">
                  <c:v>0.37405740440962276</c:v>
                </c:pt>
                <c:pt idx="563">
                  <c:v>0.49284382019498096</c:v>
                </c:pt>
                <c:pt idx="564">
                  <c:v>0.97850958162767343</c:v>
                </c:pt>
                <c:pt idx="565">
                  <c:v>4.8328441665821806</c:v>
                </c:pt>
                <c:pt idx="566">
                  <c:v>3.3409245656687334</c:v>
                </c:pt>
                <c:pt idx="567">
                  <c:v>18.594662574066717</c:v>
                </c:pt>
                <c:pt idx="568">
                  <c:v>8.5285608825360413</c:v>
                </c:pt>
                <c:pt idx="569">
                  <c:v>10.68020609296817</c:v>
                </c:pt>
                <c:pt idx="570">
                  <c:v>17.819381964407526</c:v>
                </c:pt>
                <c:pt idx="571">
                  <c:v>14.407687307918835</c:v>
                </c:pt>
                <c:pt idx="572">
                  <c:v>4.8009393583542703</c:v>
                </c:pt>
                <c:pt idx="573">
                  <c:v>2.8347571844356878</c:v>
                </c:pt>
                <c:pt idx="574">
                  <c:v>1.4746583333779455</c:v>
                </c:pt>
                <c:pt idx="575">
                  <c:v>0.84636883120681716</c:v>
                </c:pt>
                <c:pt idx="576">
                  <c:v>1.7231572790023746</c:v>
                </c:pt>
                <c:pt idx="577">
                  <c:v>1.3343966432907344</c:v>
                </c:pt>
                <c:pt idx="578">
                  <c:v>9.1834790195211333</c:v>
                </c:pt>
                <c:pt idx="579">
                  <c:v>26.940700322698419</c:v>
                </c:pt>
                <c:pt idx="580">
                  <c:v>3.4190917284116225</c:v>
                </c:pt>
                <c:pt idx="581">
                  <c:v>3.763659194050021</c:v>
                </c:pt>
                <c:pt idx="582">
                  <c:v>1.5940616632416251</c:v>
                </c:pt>
                <c:pt idx="583">
                  <c:v>3.8948500229898286</c:v>
                </c:pt>
                <c:pt idx="584">
                  <c:v>2.5775369267905717</c:v>
                </c:pt>
                <c:pt idx="585">
                  <c:v>1.3373516996447066</c:v>
                </c:pt>
                <c:pt idx="586">
                  <c:v>0.63719599001250771</c:v>
                </c:pt>
                <c:pt idx="587">
                  <c:v>0.54737624362178394</c:v>
                </c:pt>
                <c:pt idx="588">
                  <c:v>0.7143636948796408</c:v>
                </c:pt>
                <c:pt idx="589">
                  <c:v>4.8644158643223259</c:v>
                </c:pt>
                <c:pt idx="590">
                  <c:v>5.3689383272462914</c:v>
                </c:pt>
                <c:pt idx="591">
                  <c:v>8.5513682947969176</c:v>
                </c:pt>
                <c:pt idx="592">
                  <c:v>8.4943431679945931</c:v>
                </c:pt>
                <c:pt idx="593">
                  <c:v>7.0234704697192711</c:v>
                </c:pt>
                <c:pt idx="594">
                  <c:v>7.3213972723198495</c:v>
                </c:pt>
                <c:pt idx="595">
                  <c:v>6.2120946865112998</c:v>
                </c:pt>
                <c:pt idx="596">
                  <c:v>3.9751879384749529</c:v>
                </c:pt>
                <c:pt idx="597">
                  <c:v>1.7130461554808534</c:v>
                </c:pt>
                <c:pt idx="598">
                  <c:v>0.87552034408541601</c:v>
                </c:pt>
                <c:pt idx="599">
                  <c:v>0.73995299313079954</c:v>
                </c:pt>
                <c:pt idx="600">
                  <c:v>0.50127475694430235</c:v>
                </c:pt>
                <c:pt idx="601">
                  <c:v>1.4009068820977095</c:v>
                </c:pt>
                <c:pt idx="602">
                  <c:v>2.4832309430662862</c:v>
                </c:pt>
                <c:pt idx="603">
                  <c:v>2.9372211474389394</c:v>
                </c:pt>
                <c:pt idx="604">
                  <c:v>3.8370914188894547</c:v>
                </c:pt>
                <c:pt idx="605">
                  <c:v>13.639422490458294</c:v>
                </c:pt>
                <c:pt idx="606">
                  <c:v>4.0812738967663265</c:v>
                </c:pt>
                <c:pt idx="607">
                  <c:v>3.2484115304894843</c:v>
                </c:pt>
                <c:pt idx="608">
                  <c:v>1.7226675916413896</c:v>
                </c:pt>
                <c:pt idx="609">
                  <c:v>0.48230779756931952</c:v>
                </c:pt>
                <c:pt idx="610">
                  <c:v>0.33444203803826866</c:v>
                </c:pt>
                <c:pt idx="611">
                  <c:v>0.63671759071227996</c:v>
                </c:pt>
                <c:pt idx="612">
                  <c:v>1.2908151151654983</c:v>
                </c:pt>
                <c:pt idx="613">
                  <c:v>1.7193036623596947</c:v>
                </c:pt>
                <c:pt idx="614">
                  <c:v>7.8508618330909794</c:v>
                </c:pt>
                <c:pt idx="615">
                  <c:v>8.972820557133792</c:v>
                </c:pt>
                <c:pt idx="616">
                  <c:v>5.618109452561896</c:v>
                </c:pt>
                <c:pt idx="617">
                  <c:v>3.9164520271922747</c:v>
                </c:pt>
                <c:pt idx="618">
                  <c:v>8.5932229357313616</c:v>
                </c:pt>
                <c:pt idx="619">
                  <c:v>7.7338590251203669</c:v>
                </c:pt>
                <c:pt idx="620">
                  <c:v>2.3662724695186341</c:v>
                </c:pt>
                <c:pt idx="621">
                  <c:v>0.85655698845434358</c:v>
                </c:pt>
                <c:pt idx="622">
                  <c:v>0.70971643335897028</c:v>
                </c:pt>
                <c:pt idx="623">
                  <c:v>0.43059297412546726</c:v>
                </c:pt>
                <c:pt idx="624">
                  <c:v>1.4057338949020013</c:v>
                </c:pt>
                <c:pt idx="625">
                  <c:v>19.001784542397555</c:v>
                </c:pt>
                <c:pt idx="626">
                  <c:v>11.849116511406613</c:v>
                </c:pt>
                <c:pt idx="627">
                  <c:v>13.968341930915059</c:v>
                </c:pt>
                <c:pt idx="628">
                  <c:v>4.7138659698924599</c:v>
                </c:pt>
                <c:pt idx="629">
                  <c:v>4.4882284970929831</c:v>
                </c:pt>
                <c:pt idx="630">
                  <c:v>5.669113526355865</c:v>
                </c:pt>
                <c:pt idx="631">
                  <c:v>6.0048675758935133</c:v>
                </c:pt>
                <c:pt idx="632">
                  <c:v>3.3627813833051903</c:v>
                </c:pt>
                <c:pt idx="633">
                  <c:v>1.9495647185614047</c:v>
                </c:pt>
                <c:pt idx="634">
                  <c:v>1.4447356843024153</c:v>
                </c:pt>
                <c:pt idx="635">
                  <c:v>0.57155926609104313</c:v>
                </c:pt>
                <c:pt idx="636">
                  <c:v>0.66627679017923847</c:v>
                </c:pt>
                <c:pt idx="637">
                  <c:v>0.87906274061463729</c:v>
                </c:pt>
                <c:pt idx="638">
                  <c:v>1.6178069146878733</c:v>
                </c:pt>
                <c:pt idx="639">
                  <c:v>2.5023919233613188</c:v>
                </c:pt>
                <c:pt idx="640">
                  <c:v>3.3123121994241309</c:v>
                </c:pt>
                <c:pt idx="641">
                  <c:v>7.4239948298739105</c:v>
                </c:pt>
                <c:pt idx="642">
                  <c:v>9.3746403853180666</c:v>
                </c:pt>
                <c:pt idx="643">
                  <c:v>19.116608830023782</c:v>
                </c:pt>
                <c:pt idx="644">
                  <c:v>5.2551171510469885</c:v>
                </c:pt>
                <c:pt idx="645">
                  <c:v>1.6007532647536138</c:v>
                </c:pt>
                <c:pt idx="646">
                  <c:v>0.91182396833833934</c:v>
                </c:pt>
                <c:pt idx="647">
                  <c:v>0.90328935373373298</c:v>
                </c:pt>
                <c:pt idx="648">
                  <c:v>3.1765536461536517</c:v>
                </c:pt>
                <c:pt idx="649">
                  <c:v>3.4705659861745612</c:v>
                </c:pt>
                <c:pt idx="650">
                  <c:v>1.2734756695148031</c:v>
                </c:pt>
                <c:pt idx="651">
                  <c:v>0.85306529081872906</c:v>
                </c:pt>
                <c:pt idx="652">
                  <c:v>0.43009025809664259</c:v>
                </c:pt>
                <c:pt idx="653">
                  <c:v>0.87481826865003853</c:v>
                </c:pt>
                <c:pt idx="654">
                  <c:v>0.7768995307883273</c:v>
                </c:pt>
                <c:pt idx="655">
                  <c:v>0.99734981531936917</c:v>
                </c:pt>
                <c:pt idx="656">
                  <c:v>0.2096790345324262</c:v>
                </c:pt>
                <c:pt idx="657">
                  <c:v>9.8925294093238136E-2</c:v>
                </c:pt>
                <c:pt idx="658">
                  <c:v>0.18944116827506718</c:v>
                </c:pt>
                <c:pt idx="659">
                  <c:v>0.40743811542285613</c:v>
                </c:pt>
                <c:pt idx="660">
                  <c:v>0.11233934388761993</c:v>
                </c:pt>
                <c:pt idx="661">
                  <c:v>0.10918480816802972</c:v>
                </c:pt>
                <c:pt idx="662">
                  <c:v>8.6353951941821078E-2</c:v>
                </c:pt>
                <c:pt idx="663">
                  <c:v>0.19710226274597054</c:v>
                </c:pt>
                <c:pt idx="664">
                  <c:v>0.23994108771538514</c:v>
                </c:pt>
                <c:pt idx="665">
                  <c:v>0.35005003064959783</c:v>
                </c:pt>
                <c:pt idx="666">
                  <c:v>0.56096562651942627</c:v>
                </c:pt>
                <c:pt idx="667">
                  <c:v>0.19941520444642191</c:v>
                </c:pt>
                <c:pt idx="668">
                  <c:v>0.1234569300386239</c:v>
                </c:pt>
                <c:pt idx="669">
                  <c:v>5.835339129592132E-2</c:v>
                </c:pt>
                <c:pt idx="670">
                  <c:v>1.5650773665811357E-2</c:v>
                </c:pt>
                <c:pt idx="671">
                  <c:v>5.7832168619835311E-2</c:v>
                </c:pt>
                <c:pt idx="672">
                  <c:v>0.31626413488723659</c:v>
                </c:pt>
                <c:pt idx="673">
                  <c:v>0.40232206822293393</c:v>
                </c:pt>
                <c:pt idx="674">
                  <c:v>3.2736780980443583</c:v>
                </c:pt>
                <c:pt idx="675">
                  <c:v>6.4932550949737937</c:v>
                </c:pt>
                <c:pt idx="676">
                  <c:v>5.9385494719669882</c:v>
                </c:pt>
                <c:pt idx="677">
                  <c:v>16.820094218289803</c:v>
                </c:pt>
                <c:pt idx="678">
                  <c:v>10.847891602746984</c:v>
                </c:pt>
                <c:pt idx="679">
                  <c:v>8.7059004551415882</c:v>
                </c:pt>
                <c:pt idx="680">
                  <c:v>4.2429144193633803</c:v>
                </c:pt>
                <c:pt idx="681">
                  <c:v>1.5424582727496556</c:v>
                </c:pt>
                <c:pt idx="682">
                  <c:v>0.37943112018787417</c:v>
                </c:pt>
                <c:pt idx="683">
                  <c:v>1.9437904998770819</c:v>
                </c:pt>
                <c:pt idx="684">
                  <c:v>0.72410284923622137</c:v>
                </c:pt>
                <c:pt idx="685">
                  <c:v>0.80111549870887999</c:v>
                </c:pt>
                <c:pt idx="686">
                  <c:v>1.4267556602749538</c:v>
                </c:pt>
                <c:pt idx="687">
                  <c:v>7.1312232352151472</c:v>
                </c:pt>
                <c:pt idx="688">
                  <c:v>4.2664240794980675</c:v>
                </c:pt>
                <c:pt idx="689">
                  <c:v>9.662752701207264</c:v>
                </c:pt>
                <c:pt idx="690">
                  <c:v>9.0742397652969444</c:v>
                </c:pt>
                <c:pt idx="691">
                  <c:v>7.257329498840619</c:v>
                </c:pt>
                <c:pt idx="692">
                  <c:v>1.9673128874367123</c:v>
                </c:pt>
                <c:pt idx="693">
                  <c:v>0.78010587924772778</c:v>
                </c:pt>
                <c:pt idx="694">
                  <c:v>0.59826158825178766</c:v>
                </c:pt>
                <c:pt idx="695">
                  <c:v>0.64619173308783928</c:v>
                </c:pt>
                <c:pt idx="696">
                  <c:v>1.7359808412007411</c:v>
                </c:pt>
                <c:pt idx="697">
                  <c:v>2.3093432599251771</c:v>
                </c:pt>
                <c:pt idx="698">
                  <c:v>3.2562157682386523</c:v>
                </c:pt>
                <c:pt idx="699">
                  <c:v>36.206896706888891</c:v>
                </c:pt>
                <c:pt idx="700">
                  <c:v>10.738755467330336</c:v>
                </c:pt>
                <c:pt idx="701">
                  <c:v>3.5023329722620602</c:v>
                </c:pt>
                <c:pt idx="702">
                  <c:v>6.406380499991009</c:v>
                </c:pt>
                <c:pt idx="703">
                  <c:v>5.1309737744040973</c:v>
                </c:pt>
                <c:pt idx="704">
                  <c:v>3.31037183046557</c:v>
                </c:pt>
                <c:pt idx="705">
                  <c:v>2.397372869461492</c:v>
                </c:pt>
                <c:pt idx="706">
                  <c:v>1.2965029240855728</c:v>
                </c:pt>
                <c:pt idx="707">
                  <c:v>1.1548703780517826</c:v>
                </c:pt>
                <c:pt idx="708">
                  <c:v>0.48430173766080503</c:v>
                </c:pt>
                <c:pt idx="709">
                  <c:v>0.46247508310755708</c:v>
                </c:pt>
                <c:pt idx="710">
                  <c:v>1.2129307857768108</c:v>
                </c:pt>
                <c:pt idx="711">
                  <c:v>1.2861640409644983</c:v>
                </c:pt>
                <c:pt idx="712">
                  <c:v>3.9976132990231852</c:v>
                </c:pt>
                <c:pt idx="713">
                  <c:v>3.6872320918155959</c:v>
                </c:pt>
                <c:pt idx="714">
                  <c:v>4.7385196560006548</c:v>
                </c:pt>
                <c:pt idx="715">
                  <c:v>1.852448754419628</c:v>
                </c:pt>
                <c:pt idx="716">
                  <c:v>0.70917096771014698</c:v>
                </c:pt>
                <c:pt idx="717">
                  <c:v>0.28042727985041083</c:v>
                </c:pt>
                <c:pt idx="718">
                  <c:v>0.15034052934374387</c:v>
                </c:pt>
                <c:pt idx="719">
                  <c:v>0.25102359569867971</c:v>
                </c:pt>
                <c:pt idx="720">
                  <c:v>1.6010667075642517</c:v>
                </c:pt>
                <c:pt idx="721">
                  <c:v>16.936269487233428</c:v>
                </c:pt>
                <c:pt idx="722">
                  <c:v>31.850631780442189</c:v>
                </c:pt>
                <c:pt idx="723">
                  <c:v>8.7912814708191078</c:v>
                </c:pt>
                <c:pt idx="724">
                  <c:v>16.373730914096214</c:v>
                </c:pt>
                <c:pt idx="725">
                  <c:v>5.5826853646362906</c:v>
                </c:pt>
                <c:pt idx="726">
                  <c:v>7.3790145566145924</c:v>
                </c:pt>
                <c:pt idx="727">
                  <c:v>7.0864985082208563</c:v>
                </c:pt>
                <c:pt idx="728">
                  <c:v>3.6900178806698847</c:v>
                </c:pt>
                <c:pt idx="729">
                  <c:v>2.4657840414704992</c:v>
                </c:pt>
                <c:pt idx="730">
                  <c:v>0.82345545665108943</c:v>
                </c:pt>
                <c:pt idx="731">
                  <c:v>2.9751216086216488</c:v>
                </c:pt>
                <c:pt idx="732">
                  <c:v>10.885749883060363</c:v>
                </c:pt>
                <c:pt idx="733">
                  <c:v>11.5743622096632</c:v>
                </c:pt>
                <c:pt idx="734">
                  <c:v>13.269491143416225</c:v>
                </c:pt>
                <c:pt idx="735">
                  <c:v>13.177536380192969</c:v>
                </c:pt>
                <c:pt idx="736">
                  <c:v>14.76712289236945</c:v>
                </c:pt>
                <c:pt idx="737">
                  <c:v>16.870733704970327</c:v>
                </c:pt>
                <c:pt idx="738">
                  <c:v>8.6824579390976311</c:v>
                </c:pt>
                <c:pt idx="739">
                  <c:v>15.640749204406887</c:v>
                </c:pt>
                <c:pt idx="740">
                  <c:v>10.276551706112954</c:v>
                </c:pt>
                <c:pt idx="741">
                  <c:v>4.6887908101777214</c:v>
                </c:pt>
                <c:pt idx="742">
                  <c:v>1.7542662248867771</c:v>
                </c:pt>
                <c:pt idx="743">
                  <c:v>4.0711896475491187</c:v>
                </c:pt>
                <c:pt idx="744">
                  <c:v>3.8047165703844241</c:v>
                </c:pt>
                <c:pt idx="745">
                  <c:v>33.778144565316644</c:v>
                </c:pt>
                <c:pt idx="746">
                  <c:v>19.249445831410405</c:v>
                </c:pt>
                <c:pt idx="747">
                  <c:v>4.7410227484463832</c:v>
                </c:pt>
                <c:pt idx="748">
                  <c:v>2.9461941958864131</c:v>
                </c:pt>
                <c:pt idx="749">
                  <c:v>3.1865317003757099</c:v>
                </c:pt>
                <c:pt idx="750">
                  <c:v>2.2211732019055148</c:v>
                </c:pt>
                <c:pt idx="751">
                  <c:v>5.2188114565245911</c:v>
                </c:pt>
                <c:pt idx="752">
                  <c:v>2.9637690468269682</c:v>
                </c:pt>
                <c:pt idx="753">
                  <c:v>1.4653965405936589</c:v>
                </c:pt>
                <c:pt idx="754">
                  <c:v>1.3291767703642137</c:v>
                </c:pt>
                <c:pt idx="755">
                  <c:v>0.88571582162431639</c:v>
                </c:pt>
                <c:pt idx="756">
                  <c:v>1.7891722858884724</c:v>
                </c:pt>
                <c:pt idx="757">
                  <c:v>5.2733534954032741</c:v>
                </c:pt>
                <c:pt idx="758">
                  <c:v>3.5260467425220554</c:v>
                </c:pt>
                <c:pt idx="759">
                  <c:v>3.5698956506657424</c:v>
                </c:pt>
                <c:pt idx="760">
                  <c:v>1.9861176596783849</c:v>
                </c:pt>
                <c:pt idx="761">
                  <c:v>3.1748328155377372</c:v>
                </c:pt>
                <c:pt idx="762">
                  <c:v>5.3710316934951408</c:v>
                </c:pt>
                <c:pt idx="763">
                  <c:v>2.3632037838801132</c:v>
                </c:pt>
                <c:pt idx="764">
                  <c:v>0.91305371799888135</c:v>
                </c:pt>
                <c:pt idx="765">
                  <c:v>0.25314257193790368</c:v>
                </c:pt>
                <c:pt idx="766">
                  <c:v>0.19497269683173357</c:v>
                </c:pt>
                <c:pt idx="767">
                  <c:v>0.75667376829904853</c:v>
                </c:pt>
                <c:pt idx="768">
                  <c:v>1.3694721488612571</c:v>
                </c:pt>
                <c:pt idx="769">
                  <c:v>1.5768687003606043</c:v>
                </c:pt>
                <c:pt idx="770">
                  <c:v>4.4585801163528878</c:v>
                </c:pt>
                <c:pt idx="771">
                  <c:v>13.484382709869593</c:v>
                </c:pt>
                <c:pt idx="772">
                  <c:v>35.489804921922996</c:v>
                </c:pt>
                <c:pt idx="773">
                  <c:v>11.03330119685949</c:v>
                </c:pt>
                <c:pt idx="774">
                  <c:v>3.4491013763214937</c:v>
                </c:pt>
                <c:pt idx="775">
                  <c:v>4.7466495606852135</c:v>
                </c:pt>
                <c:pt idx="776">
                  <c:v>3.3778969398893253</c:v>
                </c:pt>
                <c:pt idx="777">
                  <c:v>1.6948997315033409</c:v>
                </c:pt>
                <c:pt idx="778">
                  <c:v>0.8747268235225647</c:v>
                </c:pt>
                <c:pt idx="779">
                  <c:v>0.92022359143717836</c:v>
                </c:pt>
                <c:pt idx="780">
                  <c:v>1.1621157024793387</c:v>
                </c:pt>
                <c:pt idx="781">
                  <c:v>1.1365289256198348</c:v>
                </c:pt>
                <c:pt idx="782">
                  <c:v>1.2174545454545453</c:v>
                </c:pt>
                <c:pt idx="783">
                  <c:v>1.7739173553719008</c:v>
                </c:pt>
                <c:pt idx="784">
                  <c:v>2.6852231404958675</c:v>
                </c:pt>
                <c:pt idx="785">
                  <c:v>4.3041322314049584</c:v>
                </c:pt>
                <c:pt idx="786">
                  <c:v>1.428099173553719</c:v>
                </c:pt>
                <c:pt idx="787">
                  <c:v>0.99622214876033055</c:v>
                </c:pt>
                <c:pt idx="788">
                  <c:v>0.53672727272727272</c:v>
                </c:pt>
                <c:pt idx="789">
                  <c:v>0.30251900826446287</c:v>
                </c:pt>
                <c:pt idx="790">
                  <c:v>0.13705586776859505</c:v>
                </c:pt>
                <c:pt idx="791">
                  <c:v>0.22474710743801654</c:v>
                </c:pt>
                <c:pt idx="792">
                  <c:v>0.35589421487603301</c:v>
                </c:pt>
                <c:pt idx="793">
                  <c:v>0.73503471074380178</c:v>
                </c:pt>
                <c:pt idx="794">
                  <c:v>1.6338446280991732</c:v>
                </c:pt>
                <c:pt idx="795">
                  <c:v>3.4171239669421496</c:v>
                </c:pt>
                <c:pt idx="796">
                  <c:v>0.98935537190082623</c:v>
                </c:pt>
                <c:pt idx="797">
                  <c:v>1.0702809917355374</c:v>
                </c:pt>
                <c:pt idx="798">
                  <c:v>1.3041322314049584</c:v>
                </c:pt>
                <c:pt idx="799">
                  <c:v>0.95966280991735542</c:v>
                </c:pt>
                <c:pt idx="800">
                  <c:v>0.59547768595041328</c:v>
                </c:pt>
                <c:pt idx="801">
                  <c:v>0.19553057851239669</c:v>
                </c:pt>
                <c:pt idx="802">
                  <c:v>0.16294214876033059</c:v>
                </c:pt>
                <c:pt idx="803">
                  <c:v>0.19100826446280991</c:v>
                </c:pt>
                <c:pt idx="804">
                  <c:v>0.30805289256198348</c:v>
                </c:pt>
                <c:pt idx="805">
                  <c:v>1.1702479338842975</c:v>
                </c:pt>
                <c:pt idx="806">
                  <c:v>1.4957355371900827</c:v>
                </c:pt>
                <c:pt idx="807">
                  <c:v>1.9215867768595041</c:v>
                </c:pt>
                <c:pt idx="808">
                  <c:v>1.9505454545454548</c:v>
                </c:pt>
                <c:pt idx="809">
                  <c:v>12.276892561983471</c:v>
                </c:pt>
                <c:pt idx="810">
                  <c:v>2.6955371900826446</c:v>
                </c:pt>
                <c:pt idx="811">
                  <c:v>1.2051570247933887</c:v>
                </c:pt>
                <c:pt idx="812">
                  <c:v>0.62479338842975207</c:v>
                </c:pt>
                <c:pt idx="813">
                  <c:v>0.25148429752066115</c:v>
                </c:pt>
                <c:pt idx="814">
                  <c:v>0.30436363636363634</c:v>
                </c:pt>
                <c:pt idx="815">
                  <c:v>0.44925619834710745</c:v>
                </c:pt>
                <c:pt idx="816">
                  <c:v>0.87312396694214878</c:v>
                </c:pt>
                <c:pt idx="817">
                  <c:v>1.3864462809917355</c:v>
                </c:pt>
                <c:pt idx="818">
                  <c:v>0.61303140495867781</c:v>
                </c:pt>
                <c:pt idx="819">
                  <c:v>2.1034710743801655</c:v>
                </c:pt>
                <c:pt idx="820">
                  <c:v>2.691173553719008</c:v>
                </c:pt>
                <c:pt idx="821">
                  <c:v>3.7152396694214871</c:v>
                </c:pt>
                <c:pt idx="822">
                  <c:v>1.2912396694214876</c:v>
                </c:pt>
                <c:pt idx="823">
                  <c:v>1.4572561983471075</c:v>
                </c:pt>
                <c:pt idx="824">
                  <c:v>0.92826446280991737</c:v>
                </c:pt>
                <c:pt idx="825">
                  <c:v>0.42979834710743803</c:v>
                </c:pt>
                <c:pt idx="826">
                  <c:v>0.2736198347107438</c:v>
                </c:pt>
                <c:pt idx="827">
                  <c:v>0.25586776859504134</c:v>
                </c:pt>
                <c:pt idx="828">
                  <c:v>0.29206611570247931</c:v>
                </c:pt>
                <c:pt idx="829">
                  <c:v>0.44925619834710745</c:v>
                </c:pt>
                <c:pt idx="830">
                  <c:v>0.78704132231404955</c:v>
                </c:pt>
                <c:pt idx="831">
                  <c:v>0.70095867768595044</c:v>
                </c:pt>
                <c:pt idx="832">
                  <c:v>0.69421487603305787</c:v>
                </c:pt>
                <c:pt idx="833">
                  <c:v>7.2958016528925631</c:v>
                </c:pt>
                <c:pt idx="834">
                  <c:v>2.0350413223140498</c:v>
                </c:pt>
                <c:pt idx="835">
                  <c:v>1.5187438016528925</c:v>
                </c:pt>
                <c:pt idx="836">
                  <c:v>1.0095867768595044</c:v>
                </c:pt>
                <c:pt idx="837">
                  <c:v>0.63947107438016526</c:v>
                </c:pt>
                <c:pt idx="838">
                  <c:v>0.36523636363636369</c:v>
                </c:pt>
                <c:pt idx="839">
                  <c:v>0.27193388429752069</c:v>
                </c:pt>
                <c:pt idx="840">
                  <c:v>0.53508099173553736</c:v>
                </c:pt>
                <c:pt idx="841">
                  <c:v>0.77355371900826442</c:v>
                </c:pt>
                <c:pt idx="842">
                  <c:v>0.73785123966942145</c:v>
                </c:pt>
                <c:pt idx="843">
                  <c:v>1.2396694214876034</c:v>
                </c:pt>
                <c:pt idx="844">
                  <c:v>5.2825785123966948</c:v>
                </c:pt>
                <c:pt idx="845">
                  <c:v>2.9329586776859502</c:v>
                </c:pt>
                <c:pt idx="846">
                  <c:v>1.2138842975206612</c:v>
                </c:pt>
                <c:pt idx="847">
                  <c:v>0.69480991735537201</c:v>
                </c:pt>
                <c:pt idx="848">
                  <c:v>0.37785123966942147</c:v>
                </c:pt>
                <c:pt idx="849">
                  <c:v>0.24656528925619831</c:v>
                </c:pt>
                <c:pt idx="850">
                  <c:v>0.12727933884297518</c:v>
                </c:pt>
                <c:pt idx="851">
                  <c:v>0.11067768595041322</c:v>
                </c:pt>
                <c:pt idx="852">
                  <c:v>0.2828429752066115</c:v>
                </c:pt>
                <c:pt idx="853">
                  <c:v>0.36595041322314048</c:v>
                </c:pt>
                <c:pt idx="854">
                  <c:v>3.9782479338842975</c:v>
                </c:pt>
                <c:pt idx="855">
                  <c:v>15.322710743801652</c:v>
                </c:pt>
                <c:pt idx="856">
                  <c:v>10.958082644628101</c:v>
                </c:pt>
                <c:pt idx="857">
                  <c:v>9.0208264462809922</c:v>
                </c:pt>
                <c:pt idx="858">
                  <c:v>5.7262809917355373</c:v>
                </c:pt>
                <c:pt idx="859">
                  <c:v>1.9289256198347107</c:v>
                </c:pt>
                <c:pt idx="860">
                  <c:v>1.7077685950413224</c:v>
                </c:pt>
                <c:pt idx="861">
                  <c:v>0.69480991735537201</c:v>
                </c:pt>
                <c:pt idx="862">
                  <c:v>0.36831074380165285</c:v>
                </c:pt>
                <c:pt idx="863">
                  <c:v>0.51947107438016527</c:v>
                </c:pt>
                <c:pt idx="864">
                  <c:v>0.67636363636363639</c:v>
                </c:pt>
                <c:pt idx="865">
                  <c:v>1.0353719008264464</c:v>
                </c:pt>
                <c:pt idx="866">
                  <c:v>1.5433388429752066</c:v>
                </c:pt>
                <c:pt idx="867">
                  <c:v>1.2912396694214876</c:v>
                </c:pt>
                <c:pt idx="868">
                  <c:v>3.6622809917355377</c:v>
                </c:pt>
                <c:pt idx="869">
                  <c:v>1.8343140495867765</c:v>
                </c:pt>
                <c:pt idx="870">
                  <c:v>0.98776859504132253</c:v>
                </c:pt>
                <c:pt idx="871">
                  <c:v>1.0637355371900827</c:v>
                </c:pt>
                <c:pt idx="872">
                  <c:v>0.67834710743801652</c:v>
                </c:pt>
                <c:pt idx="873">
                  <c:v>0.3228099173553719</c:v>
                </c:pt>
                <c:pt idx="874">
                  <c:v>0.1211305785123967</c:v>
                </c:pt>
                <c:pt idx="875">
                  <c:v>0.17553719008264462</c:v>
                </c:pt>
                <c:pt idx="876">
                  <c:v>0.51526611570247938</c:v>
                </c:pt>
                <c:pt idx="877">
                  <c:v>1.931305785123967</c:v>
                </c:pt>
                <c:pt idx="878">
                  <c:v>4.7168925619834718</c:v>
                </c:pt>
                <c:pt idx="879">
                  <c:v>21.527404958677682</c:v>
                </c:pt>
                <c:pt idx="880">
                  <c:v>4.4691570247933878</c:v>
                </c:pt>
                <c:pt idx="881">
                  <c:v>29.097322314049588</c:v>
                </c:pt>
                <c:pt idx="882">
                  <c:v>10.236694214876033</c:v>
                </c:pt>
                <c:pt idx="883">
                  <c:v>12.966545454545454</c:v>
                </c:pt>
                <c:pt idx="884">
                  <c:v>5.2494545454545447</c:v>
                </c:pt>
                <c:pt idx="885">
                  <c:v>3.1221818181818173</c:v>
                </c:pt>
                <c:pt idx="886">
                  <c:v>1.6006611570247933</c:v>
                </c:pt>
                <c:pt idx="887">
                  <c:v>1.2614876033057851</c:v>
                </c:pt>
                <c:pt idx="888">
                  <c:v>1.4265123966942148</c:v>
                </c:pt>
                <c:pt idx="889">
                  <c:v>1.4578512396694214</c:v>
                </c:pt>
                <c:pt idx="890">
                  <c:v>3.2840330578512389</c:v>
                </c:pt>
                <c:pt idx="891">
                  <c:v>11.764760330578509</c:v>
                </c:pt>
                <c:pt idx="892">
                  <c:v>15.501421487603306</c:v>
                </c:pt>
                <c:pt idx="893">
                  <c:v>11.159801652892559</c:v>
                </c:pt>
                <c:pt idx="894">
                  <c:v>7.1783801652892558</c:v>
                </c:pt>
                <c:pt idx="895">
                  <c:v>6.8128264462809929</c:v>
                </c:pt>
                <c:pt idx="896">
                  <c:v>3.6198347107438016</c:v>
                </c:pt>
                <c:pt idx="897">
                  <c:v>1.8952066115702475</c:v>
                </c:pt>
                <c:pt idx="898">
                  <c:v>1.2051570247933887</c:v>
                </c:pt>
                <c:pt idx="899">
                  <c:v>1.0353719008264464</c:v>
                </c:pt>
                <c:pt idx="900">
                  <c:v>1.0883305785123967</c:v>
                </c:pt>
                <c:pt idx="901">
                  <c:v>2.9533884297520663</c:v>
                </c:pt>
                <c:pt idx="902">
                  <c:v>26.954776859504133</c:v>
                </c:pt>
                <c:pt idx="903">
                  <c:v>48.505388429752067</c:v>
                </c:pt>
                <c:pt idx="904">
                  <c:v>9.7999338842975217</c:v>
                </c:pt>
                <c:pt idx="905">
                  <c:v>5.3972231404958668</c:v>
                </c:pt>
                <c:pt idx="906">
                  <c:v>3.9867768595041322</c:v>
                </c:pt>
                <c:pt idx="907">
                  <c:v>3.0585123966942147</c:v>
                </c:pt>
                <c:pt idx="908">
                  <c:v>1.8624793388429752</c:v>
                </c:pt>
                <c:pt idx="909">
                  <c:v>1.0760330578512396</c:v>
                </c:pt>
                <c:pt idx="910">
                  <c:v>0.75629752066115707</c:v>
                </c:pt>
                <c:pt idx="911">
                  <c:v>0.6009917355371901</c:v>
                </c:pt>
                <c:pt idx="912">
                  <c:v>0.89157024793388429</c:v>
                </c:pt>
                <c:pt idx="913">
                  <c:v>1.3864462809917355</c:v>
                </c:pt>
                <c:pt idx="914">
                  <c:v>1.883702479338843</c:v>
                </c:pt>
                <c:pt idx="915">
                  <c:v>14.895669421487604</c:v>
                </c:pt>
                <c:pt idx="916">
                  <c:v>23.934942148760332</c:v>
                </c:pt>
                <c:pt idx="917">
                  <c:v>10.325355371900828</c:v>
                </c:pt>
                <c:pt idx="918">
                  <c:v>14.364297520661154</c:v>
                </c:pt>
                <c:pt idx="919">
                  <c:v>10.70499173553719</c:v>
                </c:pt>
                <c:pt idx="920">
                  <c:v>6.4661157024793372</c:v>
                </c:pt>
                <c:pt idx="921">
                  <c:v>3.9962975206611575</c:v>
                </c:pt>
                <c:pt idx="922">
                  <c:v>2.0027107438016527</c:v>
                </c:pt>
                <c:pt idx="923">
                  <c:v>1.5292561983471074</c:v>
                </c:pt>
                <c:pt idx="924">
                  <c:v>1.524892561983471</c:v>
                </c:pt>
                <c:pt idx="925">
                  <c:v>2.2076033057851241</c:v>
                </c:pt>
                <c:pt idx="926">
                  <c:v>3.2050909090909099</c:v>
                </c:pt>
                <c:pt idx="927">
                  <c:v>10.213289256198349</c:v>
                </c:pt>
                <c:pt idx="928">
                  <c:v>23.194710743801654</c:v>
                </c:pt>
                <c:pt idx="929">
                  <c:v>11.58704132231405</c:v>
                </c:pt>
                <c:pt idx="930">
                  <c:v>8.4694214876033058</c:v>
                </c:pt>
                <c:pt idx="931">
                  <c:v>5.0860165289256196</c:v>
                </c:pt>
                <c:pt idx="932">
                  <c:v>3.1715702479338841</c:v>
                </c:pt>
                <c:pt idx="933">
                  <c:v>2.1643636363636363</c:v>
                </c:pt>
                <c:pt idx="934">
                  <c:v>2.4103140495867774</c:v>
                </c:pt>
                <c:pt idx="935">
                  <c:v>1.3150413223140496</c:v>
                </c:pt>
                <c:pt idx="936">
                  <c:v>1.4019173553719009</c:v>
                </c:pt>
                <c:pt idx="937">
                  <c:v>1.6746446280991731</c:v>
                </c:pt>
                <c:pt idx="938">
                  <c:v>1.9124628099173557</c:v>
                </c:pt>
                <c:pt idx="939">
                  <c:v>6.7011570247933898</c:v>
                </c:pt>
                <c:pt idx="940">
                  <c:v>19.567338842975211</c:v>
                </c:pt>
                <c:pt idx="941">
                  <c:v>9.2342479338843013</c:v>
                </c:pt>
                <c:pt idx="942">
                  <c:v>3.7666115702479344</c:v>
                </c:pt>
                <c:pt idx="943">
                  <c:v>4.430082644628099</c:v>
                </c:pt>
                <c:pt idx="944">
                  <c:v>2.0921652892561986</c:v>
                </c:pt>
                <c:pt idx="945">
                  <c:v>1.451107438016529</c:v>
                </c:pt>
                <c:pt idx="946">
                  <c:v>1.0575867768595042</c:v>
                </c:pt>
                <c:pt idx="947">
                  <c:v>1.1127272727272728</c:v>
                </c:pt>
                <c:pt idx="948">
                  <c:v>1.7176859504132231</c:v>
                </c:pt>
                <c:pt idx="949">
                  <c:v>1.4443636363636367</c:v>
                </c:pt>
                <c:pt idx="950">
                  <c:v>1.7843305785123966</c:v>
                </c:pt>
                <c:pt idx="951">
                  <c:v>2.4597024793388425</c:v>
                </c:pt>
                <c:pt idx="952">
                  <c:v>4.6948760330578514</c:v>
                </c:pt>
                <c:pt idx="953">
                  <c:v>3.8911735537190082</c:v>
                </c:pt>
                <c:pt idx="954">
                  <c:v>3.3254876033057852</c:v>
                </c:pt>
                <c:pt idx="955">
                  <c:v>1.6839669421487606</c:v>
                </c:pt>
                <c:pt idx="956">
                  <c:v>0.9758677685950411</c:v>
                </c:pt>
                <c:pt idx="957">
                  <c:v>0.65791735537190077</c:v>
                </c:pt>
                <c:pt idx="958">
                  <c:v>0.45131900826446281</c:v>
                </c:pt>
                <c:pt idx="959">
                  <c:v>0.41414876033057862</c:v>
                </c:pt>
                <c:pt idx="960">
                  <c:v>0.57306446280991741</c:v>
                </c:pt>
                <c:pt idx="961">
                  <c:v>1.362644628099174</c:v>
                </c:pt>
                <c:pt idx="962">
                  <c:v>5.3246280991735535</c:v>
                </c:pt>
                <c:pt idx="963">
                  <c:v>4.8595041322314048</c:v>
                </c:pt>
                <c:pt idx="964">
                  <c:v>5.5539173553719019</c:v>
                </c:pt>
                <c:pt idx="965">
                  <c:v>8.4045619834710763</c:v>
                </c:pt>
                <c:pt idx="966">
                  <c:v>3.5234380165289263</c:v>
                </c:pt>
                <c:pt idx="967">
                  <c:v>2.3283966942148764</c:v>
                </c:pt>
                <c:pt idx="968">
                  <c:v>1.2793388429752066</c:v>
                </c:pt>
                <c:pt idx="969">
                  <c:v>0.82393388429752068</c:v>
                </c:pt>
                <c:pt idx="970">
                  <c:v>0.68251239669421493</c:v>
                </c:pt>
                <c:pt idx="971">
                  <c:v>0.56528925619834713</c:v>
                </c:pt>
                <c:pt idx="972">
                  <c:v>0.57736859504132243</c:v>
                </c:pt>
                <c:pt idx="973">
                  <c:v>1.1127272727272728</c:v>
                </c:pt>
                <c:pt idx="974">
                  <c:v>3.8963305785123974</c:v>
                </c:pt>
                <c:pt idx="975">
                  <c:v>2.6641983471074382</c:v>
                </c:pt>
                <c:pt idx="976">
                  <c:v>1.861685950413223</c:v>
                </c:pt>
                <c:pt idx="977">
                  <c:v>2.9795702479338835</c:v>
                </c:pt>
                <c:pt idx="978">
                  <c:v>8.3341487603305797</c:v>
                </c:pt>
                <c:pt idx="979">
                  <c:v>5.9016198347107443</c:v>
                </c:pt>
                <c:pt idx="980">
                  <c:v>1.7077685950413224</c:v>
                </c:pt>
                <c:pt idx="981">
                  <c:v>1.0391404958677684</c:v>
                </c:pt>
                <c:pt idx="982">
                  <c:v>0.89771900826446283</c:v>
                </c:pt>
                <c:pt idx="983">
                  <c:v>0.50102479338842976</c:v>
                </c:pt>
                <c:pt idx="984">
                  <c:v>0.49497520661157035</c:v>
                </c:pt>
                <c:pt idx="985">
                  <c:v>1.1603305785123967</c:v>
                </c:pt>
                <c:pt idx="986">
                  <c:v>3.2818512396694208</c:v>
                </c:pt>
                <c:pt idx="987">
                  <c:v>3.2382148760330578</c:v>
                </c:pt>
                <c:pt idx="988">
                  <c:v>6.2421818181818196</c:v>
                </c:pt>
                <c:pt idx="989">
                  <c:v>3.577983471074381</c:v>
                </c:pt>
                <c:pt idx="990">
                  <c:v>1.5054545454545454</c:v>
                </c:pt>
                <c:pt idx="991">
                  <c:v>1.0944793388429752</c:v>
                </c:pt>
                <c:pt idx="992">
                  <c:v>0.67834710743801652</c:v>
                </c:pt>
                <c:pt idx="993">
                  <c:v>0.48882644628099176</c:v>
                </c:pt>
                <c:pt idx="994">
                  <c:v>0.40827768595041325</c:v>
                </c:pt>
                <c:pt idx="995">
                  <c:v>0.39570247933884295</c:v>
                </c:pt>
                <c:pt idx="996">
                  <c:v>0.93183471074380164</c:v>
                </c:pt>
                <c:pt idx="997">
                  <c:v>1.3358677685950413</c:v>
                </c:pt>
                <c:pt idx="998">
                  <c:v>4.0083966942148761</c:v>
                </c:pt>
                <c:pt idx="999">
                  <c:v>10.989421487603305</c:v>
                </c:pt>
                <c:pt idx="1000">
                  <c:v>5.1822148760330577</c:v>
                </c:pt>
                <c:pt idx="1001">
                  <c:v>15.173553719008265</c:v>
                </c:pt>
                <c:pt idx="1002">
                  <c:v>8.3877024793388415</c:v>
                </c:pt>
                <c:pt idx="1003">
                  <c:v>7.7692561983471062</c:v>
                </c:pt>
                <c:pt idx="1004">
                  <c:v>4.2372892561983475</c:v>
                </c:pt>
                <c:pt idx="1005">
                  <c:v>2.0598347107438015</c:v>
                </c:pt>
                <c:pt idx="1006">
                  <c:v>1.4326611570247934</c:v>
                </c:pt>
                <c:pt idx="1007">
                  <c:v>1.2317355371900827</c:v>
                </c:pt>
                <c:pt idx="1008">
                  <c:v>1.2543471074380164</c:v>
                </c:pt>
                <c:pt idx="1009">
                  <c:v>1.5459173553719008</c:v>
                </c:pt>
                <c:pt idx="1010">
                  <c:v>14.709223140495865</c:v>
                </c:pt>
                <c:pt idx="1011">
                  <c:v>15.317950413223141</c:v>
                </c:pt>
                <c:pt idx="1012">
                  <c:v>11.09990082644628</c:v>
                </c:pt>
                <c:pt idx="1013">
                  <c:v>24.590280991735536</c:v>
                </c:pt>
                <c:pt idx="1014">
                  <c:v>35.488264462809916</c:v>
                </c:pt>
                <c:pt idx="1015">
                  <c:v>8.0542809917355367</c:v>
                </c:pt>
                <c:pt idx="1016">
                  <c:v>4.5159669421487605</c:v>
                </c:pt>
                <c:pt idx="1017">
                  <c:v>2.5104793388429756</c:v>
                </c:pt>
                <c:pt idx="1018">
                  <c:v>1.5002975206611571</c:v>
                </c:pt>
                <c:pt idx="1019">
                  <c:v>1.1246280991735538</c:v>
                </c:pt>
                <c:pt idx="1020">
                  <c:v>1.1621157024793387</c:v>
                </c:pt>
                <c:pt idx="1021">
                  <c:v>1.4876033057851239</c:v>
                </c:pt>
                <c:pt idx="1022">
                  <c:v>2.6995041322314051</c:v>
                </c:pt>
                <c:pt idx="1023">
                  <c:v>2.7566280991735534</c:v>
                </c:pt>
                <c:pt idx="1024">
                  <c:v>7.6266446280991733</c:v>
                </c:pt>
                <c:pt idx="1025">
                  <c:v>4.3715702479338843</c:v>
                </c:pt>
                <c:pt idx="1026">
                  <c:v>2.7713057851239671</c:v>
                </c:pt>
                <c:pt idx="1027">
                  <c:v>1.8860826446280992</c:v>
                </c:pt>
                <c:pt idx="1028">
                  <c:v>1.1543801652892562</c:v>
                </c:pt>
                <c:pt idx="1029">
                  <c:v>0.79319008264462809</c:v>
                </c:pt>
                <c:pt idx="1030">
                  <c:v>0.45439338842975208</c:v>
                </c:pt>
                <c:pt idx="1031">
                  <c:v>0.54208264462809908</c:v>
                </c:pt>
                <c:pt idx="1032">
                  <c:v>0.76859504132231404</c:v>
                </c:pt>
                <c:pt idx="1033">
                  <c:v>0.78545454545454541</c:v>
                </c:pt>
                <c:pt idx="1034">
                  <c:v>1.5931239669421491</c:v>
                </c:pt>
                <c:pt idx="1035">
                  <c:v>3.5869090909090908</c:v>
                </c:pt>
                <c:pt idx="1036">
                  <c:v>4.9882314049586771</c:v>
                </c:pt>
                <c:pt idx="1037">
                  <c:v>2.0905785123966942</c:v>
                </c:pt>
                <c:pt idx="1038">
                  <c:v>1.0710743801652893</c:v>
                </c:pt>
                <c:pt idx="1039">
                  <c:v>0.82393388429752068</c:v>
                </c:pt>
                <c:pt idx="1040">
                  <c:v>0.52780165289256198</c:v>
                </c:pt>
                <c:pt idx="1041">
                  <c:v>0.31789090909090911</c:v>
                </c:pt>
                <c:pt idx="1042">
                  <c:v>0.23057851239669422</c:v>
                </c:pt>
                <c:pt idx="1043">
                  <c:v>0.18208264462809917</c:v>
                </c:pt>
                <c:pt idx="1044">
                  <c:v>0.77365029450056644</c:v>
                </c:pt>
                <c:pt idx="1045">
                  <c:v>1.9071113367573598</c:v>
                </c:pt>
                <c:pt idx="1046">
                  <c:v>1.3067908506223218</c:v>
                </c:pt>
                <c:pt idx="1047">
                  <c:v>4.4168892331721565</c:v>
                </c:pt>
                <c:pt idx="1048">
                  <c:v>5.5710063325014243</c:v>
                </c:pt>
                <c:pt idx="1049">
                  <c:v>10.595879769353925</c:v>
                </c:pt>
                <c:pt idx="1050">
                  <c:v>7.4127479448111124</c:v>
                </c:pt>
                <c:pt idx="1051">
                  <c:v>4.9765243278536353</c:v>
                </c:pt>
                <c:pt idx="1052">
                  <c:v>1.4478721816862148</c:v>
                </c:pt>
                <c:pt idx="1053">
                  <c:v>0.7103840057095141</c:v>
                </c:pt>
                <c:pt idx="1054">
                  <c:v>0.51595008793856323</c:v>
                </c:pt>
                <c:pt idx="1055">
                  <c:v>0.32566492889787924</c:v>
                </c:pt>
                <c:pt idx="1056">
                  <c:v>0.66624793388429748</c:v>
                </c:pt>
                <c:pt idx="1057">
                  <c:v>0.83900826446280996</c:v>
                </c:pt>
                <c:pt idx="1058">
                  <c:v>1.8152727272727274</c:v>
                </c:pt>
                <c:pt idx="1059">
                  <c:v>3.7933884297520652</c:v>
                </c:pt>
                <c:pt idx="1060">
                  <c:v>3.8624132231404964</c:v>
                </c:pt>
                <c:pt idx="1061">
                  <c:v>4.7404958677685967</c:v>
                </c:pt>
                <c:pt idx="1062">
                  <c:v>6.661487603305785</c:v>
                </c:pt>
                <c:pt idx="1063">
                  <c:v>5.1582148760330568</c:v>
                </c:pt>
                <c:pt idx="1064">
                  <c:v>2.6493223140495865</c:v>
                </c:pt>
                <c:pt idx="1065">
                  <c:v>1.2297520661157024</c:v>
                </c:pt>
                <c:pt idx="1066">
                  <c:v>0.67814876033057847</c:v>
                </c:pt>
                <c:pt idx="1067">
                  <c:v>0.47960330578512406</c:v>
                </c:pt>
                <c:pt idx="1068">
                  <c:v>5.594079669460827</c:v>
                </c:pt>
                <c:pt idx="1069">
                  <c:v>4.7255170459976341</c:v>
                </c:pt>
                <c:pt idx="1070">
                  <c:v>19.072030442609588</c:v>
                </c:pt>
                <c:pt idx="1071">
                  <c:v>12.283137467132104</c:v>
                </c:pt>
                <c:pt idx="1072">
                  <c:v>9.9547816979215114</c:v>
                </c:pt>
                <c:pt idx="1073">
                  <c:v>11.364019368445852</c:v>
                </c:pt>
                <c:pt idx="1074">
                  <c:v>15.704507009213721</c:v>
                </c:pt>
                <c:pt idx="1075">
                  <c:v>10.37616200684603</c:v>
                </c:pt>
                <c:pt idx="1076">
                  <c:v>7.8770763591678445</c:v>
                </c:pt>
                <c:pt idx="1077">
                  <c:v>4.439291866191212</c:v>
                </c:pt>
                <c:pt idx="1078">
                  <c:v>2.1049061066529617</c:v>
                </c:pt>
                <c:pt idx="1079">
                  <c:v>1.5539533193096418</c:v>
                </c:pt>
                <c:pt idx="1080">
                  <c:v>1.5064462809917356</c:v>
                </c:pt>
                <c:pt idx="1081">
                  <c:v>1.4459504132231404</c:v>
                </c:pt>
                <c:pt idx="1082">
                  <c:v>1.5002975206611571</c:v>
                </c:pt>
                <c:pt idx="1083">
                  <c:v>2.151272727272727</c:v>
                </c:pt>
                <c:pt idx="1084">
                  <c:v>1.4054876033057853</c:v>
                </c:pt>
                <c:pt idx="1085">
                  <c:v>9.865388429752068</c:v>
                </c:pt>
                <c:pt idx="1086">
                  <c:v>8.3192727272727289</c:v>
                </c:pt>
                <c:pt idx="1087">
                  <c:v>3.0916363636363635</c:v>
                </c:pt>
                <c:pt idx="1088">
                  <c:v>1.6720661157024794</c:v>
                </c:pt>
                <c:pt idx="1089">
                  <c:v>0.99609917355371902</c:v>
                </c:pt>
                <c:pt idx="1090">
                  <c:v>0.7624462809917355</c:v>
                </c:pt>
                <c:pt idx="1091">
                  <c:v>0.59385123966942144</c:v>
                </c:pt>
                <c:pt idx="1092">
                  <c:v>0.71940495867768584</c:v>
                </c:pt>
                <c:pt idx="1093">
                  <c:v>2.1129917355371899</c:v>
                </c:pt>
                <c:pt idx="1094">
                  <c:v>9.6453223140495883</c:v>
                </c:pt>
                <c:pt idx="1095">
                  <c:v>2.9819504132231414</c:v>
                </c:pt>
                <c:pt idx="1096">
                  <c:v>1.489190082644628</c:v>
                </c:pt>
                <c:pt idx="1097">
                  <c:v>2.0362314049586776</c:v>
                </c:pt>
                <c:pt idx="1098">
                  <c:v>1.5649586776859503</c:v>
                </c:pt>
                <c:pt idx="1099">
                  <c:v>1.2850909090909088</c:v>
                </c:pt>
                <c:pt idx="1100">
                  <c:v>0.96991735537190082</c:v>
                </c:pt>
                <c:pt idx="1101">
                  <c:v>0.62717355371900818</c:v>
                </c:pt>
                <c:pt idx="1102">
                  <c:v>0.4599272727272728</c:v>
                </c:pt>
                <c:pt idx="1103">
                  <c:v>0.47008264462809918</c:v>
                </c:pt>
                <c:pt idx="1104">
                  <c:v>0.23492494548856729</c:v>
                </c:pt>
                <c:pt idx="1105">
                  <c:v>0.29442263507842009</c:v>
                </c:pt>
                <c:pt idx="1106">
                  <c:v>0.48090388254745164</c:v>
                </c:pt>
                <c:pt idx="1107">
                  <c:v>0.68658641559536271</c:v>
                </c:pt>
                <c:pt idx="1108">
                  <c:v>3.9327173169849545</c:v>
                </c:pt>
                <c:pt idx="1109">
                  <c:v>3.6498165414374437</c:v>
                </c:pt>
                <c:pt idx="1110">
                  <c:v>2.0534823696307889</c:v>
                </c:pt>
                <c:pt idx="1111">
                  <c:v>1.120867466638483</c:v>
                </c:pt>
                <c:pt idx="1112">
                  <c:v>0.39022572373358244</c:v>
                </c:pt>
                <c:pt idx="1113">
                  <c:v>0.15494859809887096</c:v>
                </c:pt>
                <c:pt idx="1114">
                  <c:v>0.16017848875479679</c:v>
                </c:pt>
                <c:pt idx="1115">
                  <c:v>0.18415314270009375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6-45C0-8B7D-222EC9321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65809840"/>
        <c:axId val="865810232"/>
      </c:barChart>
      <c:lineChart>
        <c:grouping val="standard"/>
        <c:varyColors val="0"/>
        <c:ser>
          <c:idx val="2"/>
          <c:order val="1"/>
          <c:tx>
            <c:v>Computed Flows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056"/>
              <c:pt idx="0">
                <c:v>7975</c:v>
              </c:pt>
              <c:pt idx="1">
                <c:v>8005</c:v>
              </c:pt>
              <c:pt idx="2">
                <c:v>8036</c:v>
              </c:pt>
              <c:pt idx="3">
                <c:v>8067</c:v>
              </c:pt>
              <c:pt idx="4">
                <c:v>8095</c:v>
              </c:pt>
              <c:pt idx="5">
                <c:v>8126</c:v>
              </c:pt>
              <c:pt idx="6">
                <c:v>8156</c:v>
              </c:pt>
              <c:pt idx="7">
                <c:v>8187</c:v>
              </c:pt>
              <c:pt idx="8">
                <c:v>8217</c:v>
              </c:pt>
              <c:pt idx="9">
                <c:v>8248</c:v>
              </c:pt>
              <c:pt idx="10">
                <c:v>8279</c:v>
              </c:pt>
              <c:pt idx="11">
                <c:v>8309</c:v>
              </c:pt>
              <c:pt idx="12">
                <c:v>8340</c:v>
              </c:pt>
              <c:pt idx="13">
                <c:v>8370</c:v>
              </c:pt>
              <c:pt idx="14">
                <c:v>8401</c:v>
              </c:pt>
              <c:pt idx="15">
                <c:v>8432</c:v>
              </c:pt>
              <c:pt idx="16">
                <c:v>8460</c:v>
              </c:pt>
              <c:pt idx="17">
                <c:v>8491</c:v>
              </c:pt>
              <c:pt idx="18">
                <c:v>8521</c:v>
              </c:pt>
              <c:pt idx="19">
                <c:v>8552</c:v>
              </c:pt>
              <c:pt idx="20">
                <c:v>8582</c:v>
              </c:pt>
              <c:pt idx="21">
                <c:v>8613</c:v>
              </c:pt>
              <c:pt idx="22">
                <c:v>8644</c:v>
              </c:pt>
              <c:pt idx="23">
                <c:v>8674</c:v>
              </c:pt>
              <c:pt idx="24">
                <c:v>8705</c:v>
              </c:pt>
              <c:pt idx="25">
                <c:v>8735</c:v>
              </c:pt>
              <c:pt idx="26">
                <c:v>8766</c:v>
              </c:pt>
              <c:pt idx="27">
                <c:v>8797</c:v>
              </c:pt>
              <c:pt idx="28">
                <c:v>8826</c:v>
              </c:pt>
              <c:pt idx="29">
                <c:v>8857</c:v>
              </c:pt>
              <c:pt idx="30">
                <c:v>8887</c:v>
              </c:pt>
              <c:pt idx="31">
                <c:v>8918</c:v>
              </c:pt>
              <c:pt idx="32">
                <c:v>8948</c:v>
              </c:pt>
              <c:pt idx="33">
                <c:v>8979</c:v>
              </c:pt>
              <c:pt idx="34">
                <c:v>9010</c:v>
              </c:pt>
              <c:pt idx="35">
                <c:v>9040</c:v>
              </c:pt>
              <c:pt idx="36">
                <c:v>9071</c:v>
              </c:pt>
              <c:pt idx="37">
                <c:v>9101</c:v>
              </c:pt>
              <c:pt idx="38">
                <c:v>9132</c:v>
              </c:pt>
              <c:pt idx="39">
                <c:v>9163</c:v>
              </c:pt>
              <c:pt idx="40">
                <c:v>9191</c:v>
              </c:pt>
              <c:pt idx="41">
                <c:v>9222</c:v>
              </c:pt>
              <c:pt idx="42">
                <c:v>9252</c:v>
              </c:pt>
              <c:pt idx="43">
                <c:v>9283</c:v>
              </c:pt>
              <c:pt idx="44">
                <c:v>9313</c:v>
              </c:pt>
              <c:pt idx="45">
                <c:v>9344</c:v>
              </c:pt>
              <c:pt idx="46">
                <c:v>9375</c:v>
              </c:pt>
              <c:pt idx="47">
                <c:v>9405</c:v>
              </c:pt>
              <c:pt idx="48">
                <c:v>9436</c:v>
              </c:pt>
              <c:pt idx="49">
                <c:v>9466</c:v>
              </c:pt>
              <c:pt idx="50">
                <c:v>9497</c:v>
              </c:pt>
              <c:pt idx="51">
                <c:v>9528</c:v>
              </c:pt>
              <c:pt idx="52">
                <c:v>9556</c:v>
              </c:pt>
              <c:pt idx="53">
                <c:v>9587</c:v>
              </c:pt>
              <c:pt idx="54">
                <c:v>9617</c:v>
              </c:pt>
              <c:pt idx="55">
                <c:v>9648</c:v>
              </c:pt>
              <c:pt idx="56">
                <c:v>9678</c:v>
              </c:pt>
              <c:pt idx="57">
                <c:v>9709</c:v>
              </c:pt>
              <c:pt idx="58">
                <c:v>9740</c:v>
              </c:pt>
              <c:pt idx="59">
                <c:v>9770</c:v>
              </c:pt>
              <c:pt idx="60">
                <c:v>9801</c:v>
              </c:pt>
              <c:pt idx="61">
                <c:v>9831</c:v>
              </c:pt>
              <c:pt idx="62">
                <c:v>9862</c:v>
              </c:pt>
              <c:pt idx="63">
                <c:v>9893</c:v>
              </c:pt>
              <c:pt idx="64">
                <c:v>9921</c:v>
              </c:pt>
              <c:pt idx="65">
                <c:v>9952</c:v>
              </c:pt>
              <c:pt idx="66">
                <c:v>9982</c:v>
              </c:pt>
              <c:pt idx="67">
                <c:v>10013</c:v>
              </c:pt>
              <c:pt idx="68">
                <c:v>10043</c:v>
              </c:pt>
              <c:pt idx="69">
                <c:v>10074</c:v>
              </c:pt>
              <c:pt idx="70">
                <c:v>10105</c:v>
              </c:pt>
              <c:pt idx="71">
                <c:v>10135</c:v>
              </c:pt>
              <c:pt idx="72">
                <c:v>10166</c:v>
              </c:pt>
              <c:pt idx="73">
                <c:v>10196</c:v>
              </c:pt>
              <c:pt idx="74">
                <c:v>10227</c:v>
              </c:pt>
              <c:pt idx="75">
                <c:v>10258</c:v>
              </c:pt>
              <c:pt idx="76">
                <c:v>10287</c:v>
              </c:pt>
              <c:pt idx="77">
                <c:v>10318</c:v>
              </c:pt>
              <c:pt idx="78">
                <c:v>10348</c:v>
              </c:pt>
              <c:pt idx="79">
                <c:v>10379</c:v>
              </c:pt>
              <c:pt idx="80">
                <c:v>10409</c:v>
              </c:pt>
              <c:pt idx="81">
                <c:v>10440</c:v>
              </c:pt>
              <c:pt idx="82">
                <c:v>10471</c:v>
              </c:pt>
              <c:pt idx="83">
                <c:v>10501</c:v>
              </c:pt>
              <c:pt idx="84">
                <c:v>10532</c:v>
              </c:pt>
              <c:pt idx="85">
                <c:v>10562</c:v>
              </c:pt>
              <c:pt idx="86">
                <c:v>10593</c:v>
              </c:pt>
              <c:pt idx="87">
                <c:v>10624</c:v>
              </c:pt>
              <c:pt idx="88">
                <c:v>10652</c:v>
              </c:pt>
              <c:pt idx="89">
                <c:v>10683</c:v>
              </c:pt>
              <c:pt idx="90">
                <c:v>10713</c:v>
              </c:pt>
              <c:pt idx="91">
                <c:v>10744</c:v>
              </c:pt>
              <c:pt idx="92">
                <c:v>10774</c:v>
              </c:pt>
              <c:pt idx="93">
                <c:v>10805</c:v>
              </c:pt>
              <c:pt idx="94">
                <c:v>10836</c:v>
              </c:pt>
              <c:pt idx="95">
                <c:v>10866</c:v>
              </c:pt>
              <c:pt idx="96">
                <c:v>10897</c:v>
              </c:pt>
              <c:pt idx="97">
                <c:v>10927</c:v>
              </c:pt>
              <c:pt idx="98">
                <c:v>10958</c:v>
              </c:pt>
              <c:pt idx="99">
                <c:v>10989</c:v>
              </c:pt>
              <c:pt idx="100">
                <c:v>11017</c:v>
              </c:pt>
              <c:pt idx="101">
                <c:v>11048</c:v>
              </c:pt>
              <c:pt idx="102">
                <c:v>11078</c:v>
              </c:pt>
              <c:pt idx="103">
                <c:v>11109</c:v>
              </c:pt>
              <c:pt idx="104">
                <c:v>11139</c:v>
              </c:pt>
              <c:pt idx="105">
                <c:v>11170</c:v>
              </c:pt>
              <c:pt idx="106">
                <c:v>11201</c:v>
              </c:pt>
              <c:pt idx="107">
                <c:v>11231</c:v>
              </c:pt>
              <c:pt idx="108">
                <c:v>11262</c:v>
              </c:pt>
              <c:pt idx="109">
                <c:v>11292</c:v>
              </c:pt>
              <c:pt idx="110">
                <c:v>11323</c:v>
              </c:pt>
              <c:pt idx="111">
                <c:v>11354</c:v>
              </c:pt>
              <c:pt idx="112">
                <c:v>11382</c:v>
              </c:pt>
              <c:pt idx="113">
                <c:v>11413</c:v>
              </c:pt>
              <c:pt idx="114">
                <c:v>11443</c:v>
              </c:pt>
              <c:pt idx="115">
                <c:v>11474</c:v>
              </c:pt>
              <c:pt idx="116">
                <c:v>11504</c:v>
              </c:pt>
              <c:pt idx="117">
                <c:v>11535</c:v>
              </c:pt>
              <c:pt idx="118">
                <c:v>11566</c:v>
              </c:pt>
              <c:pt idx="119">
                <c:v>11596</c:v>
              </c:pt>
              <c:pt idx="120">
                <c:v>11627</c:v>
              </c:pt>
              <c:pt idx="121">
                <c:v>11657</c:v>
              </c:pt>
              <c:pt idx="122">
                <c:v>11688</c:v>
              </c:pt>
              <c:pt idx="123">
                <c:v>11719</c:v>
              </c:pt>
              <c:pt idx="124">
                <c:v>11748</c:v>
              </c:pt>
              <c:pt idx="125">
                <c:v>11779</c:v>
              </c:pt>
              <c:pt idx="126">
                <c:v>11809</c:v>
              </c:pt>
              <c:pt idx="127">
                <c:v>11840</c:v>
              </c:pt>
              <c:pt idx="128">
                <c:v>11870</c:v>
              </c:pt>
              <c:pt idx="129">
                <c:v>11901</c:v>
              </c:pt>
              <c:pt idx="130">
                <c:v>11932</c:v>
              </c:pt>
              <c:pt idx="131">
                <c:v>11962</c:v>
              </c:pt>
              <c:pt idx="132">
                <c:v>11993</c:v>
              </c:pt>
              <c:pt idx="133">
                <c:v>12023</c:v>
              </c:pt>
              <c:pt idx="134">
                <c:v>12054</c:v>
              </c:pt>
              <c:pt idx="135">
                <c:v>12085</c:v>
              </c:pt>
              <c:pt idx="136">
                <c:v>12113</c:v>
              </c:pt>
              <c:pt idx="137">
                <c:v>12144</c:v>
              </c:pt>
              <c:pt idx="138">
                <c:v>12174</c:v>
              </c:pt>
              <c:pt idx="139">
                <c:v>12205</c:v>
              </c:pt>
              <c:pt idx="140">
                <c:v>12235</c:v>
              </c:pt>
              <c:pt idx="141">
                <c:v>12266</c:v>
              </c:pt>
              <c:pt idx="142">
                <c:v>12297</c:v>
              </c:pt>
              <c:pt idx="143">
                <c:v>12327</c:v>
              </c:pt>
              <c:pt idx="144">
                <c:v>12358</c:v>
              </c:pt>
              <c:pt idx="145">
                <c:v>12388</c:v>
              </c:pt>
              <c:pt idx="146">
                <c:v>12419</c:v>
              </c:pt>
              <c:pt idx="147">
                <c:v>12450</c:v>
              </c:pt>
              <c:pt idx="148">
                <c:v>12478</c:v>
              </c:pt>
              <c:pt idx="149">
                <c:v>12509</c:v>
              </c:pt>
              <c:pt idx="150">
                <c:v>12539</c:v>
              </c:pt>
              <c:pt idx="151">
                <c:v>12570</c:v>
              </c:pt>
              <c:pt idx="152">
                <c:v>12600</c:v>
              </c:pt>
              <c:pt idx="153">
                <c:v>12631</c:v>
              </c:pt>
              <c:pt idx="154">
                <c:v>12662</c:v>
              </c:pt>
              <c:pt idx="155">
                <c:v>12692</c:v>
              </c:pt>
              <c:pt idx="156">
                <c:v>12723</c:v>
              </c:pt>
              <c:pt idx="157">
                <c:v>12753</c:v>
              </c:pt>
              <c:pt idx="158">
                <c:v>12784</c:v>
              </c:pt>
              <c:pt idx="159">
                <c:v>12815</c:v>
              </c:pt>
              <c:pt idx="160">
                <c:v>12843</c:v>
              </c:pt>
              <c:pt idx="161">
                <c:v>12874</c:v>
              </c:pt>
              <c:pt idx="162">
                <c:v>12904</c:v>
              </c:pt>
              <c:pt idx="163">
                <c:v>12935</c:v>
              </c:pt>
              <c:pt idx="164">
                <c:v>12965</c:v>
              </c:pt>
              <c:pt idx="165">
                <c:v>12996</c:v>
              </c:pt>
              <c:pt idx="166">
                <c:v>13027</c:v>
              </c:pt>
              <c:pt idx="167">
                <c:v>13057</c:v>
              </c:pt>
              <c:pt idx="168">
                <c:v>13088</c:v>
              </c:pt>
              <c:pt idx="169">
                <c:v>13118</c:v>
              </c:pt>
              <c:pt idx="170">
                <c:v>13149</c:v>
              </c:pt>
              <c:pt idx="171">
                <c:v>13180</c:v>
              </c:pt>
              <c:pt idx="172">
                <c:v>13209</c:v>
              </c:pt>
              <c:pt idx="173">
                <c:v>13240</c:v>
              </c:pt>
              <c:pt idx="174">
                <c:v>13270</c:v>
              </c:pt>
              <c:pt idx="175">
                <c:v>13301</c:v>
              </c:pt>
              <c:pt idx="176">
                <c:v>13331</c:v>
              </c:pt>
              <c:pt idx="177">
                <c:v>13362</c:v>
              </c:pt>
              <c:pt idx="178">
                <c:v>13393</c:v>
              </c:pt>
              <c:pt idx="179">
                <c:v>13423</c:v>
              </c:pt>
              <c:pt idx="180">
                <c:v>13454</c:v>
              </c:pt>
              <c:pt idx="181">
                <c:v>13484</c:v>
              </c:pt>
              <c:pt idx="182">
                <c:v>13515</c:v>
              </c:pt>
              <c:pt idx="183">
                <c:v>13546</c:v>
              </c:pt>
              <c:pt idx="184">
                <c:v>13574</c:v>
              </c:pt>
              <c:pt idx="185">
                <c:v>13605</c:v>
              </c:pt>
              <c:pt idx="186">
                <c:v>13635</c:v>
              </c:pt>
              <c:pt idx="187">
                <c:v>13666</c:v>
              </c:pt>
              <c:pt idx="188">
                <c:v>13696</c:v>
              </c:pt>
              <c:pt idx="189">
                <c:v>13727</c:v>
              </c:pt>
              <c:pt idx="190">
                <c:v>13758</c:v>
              </c:pt>
              <c:pt idx="191">
                <c:v>13788</c:v>
              </c:pt>
              <c:pt idx="192">
                <c:v>13819</c:v>
              </c:pt>
              <c:pt idx="193">
                <c:v>13849</c:v>
              </c:pt>
              <c:pt idx="194">
                <c:v>13880</c:v>
              </c:pt>
              <c:pt idx="195">
                <c:v>13911</c:v>
              </c:pt>
              <c:pt idx="196">
                <c:v>13939</c:v>
              </c:pt>
              <c:pt idx="197">
                <c:v>13970</c:v>
              </c:pt>
              <c:pt idx="198">
                <c:v>14000</c:v>
              </c:pt>
              <c:pt idx="199">
                <c:v>14031</c:v>
              </c:pt>
              <c:pt idx="200">
                <c:v>14061</c:v>
              </c:pt>
              <c:pt idx="201">
                <c:v>14092</c:v>
              </c:pt>
              <c:pt idx="202">
                <c:v>14123</c:v>
              </c:pt>
              <c:pt idx="203">
                <c:v>14153</c:v>
              </c:pt>
              <c:pt idx="204">
                <c:v>14184</c:v>
              </c:pt>
              <c:pt idx="205">
                <c:v>14214</c:v>
              </c:pt>
              <c:pt idx="206">
                <c:v>14245</c:v>
              </c:pt>
              <c:pt idx="207">
                <c:v>14276</c:v>
              </c:pt>
              <c:pt idx="208">
                <c:v>14304</c:v>
              </c:pt>
              <c:pt idx="209">
                <c:v>14335</c:v>
              </c:pt>
              <c:pt idx="210">
                <c:v>14365</c:v>
              </c:pt>
              <c:pt idx="211">
                <c:v>14396</c:v>
              </c:pt>
              <c:pt idx="212">
                <c:v>14426</c:v>
              </c:pt>
              <c:pt idx="213">
                <c:v>14457</c:v>
              </c:pt>
              <c:pt idx="214">
                <c:v>14488</c:v>
              </c:pt>
              <c:pt idx="215">
                <c:v>14518</c:v>
              </c:pt>
              <c:pt idx="216">
                <c:v>14549</c:v>
              </c:pt>
              <c:pt idx="217">
                <c:v>14579</c:v>
              </c:pt>
              <c:pt idx="218">
                <c:v>14610</c:v>
              </c:pt>
              <c:pt idx="219">
                <c:v>14641</c:v>
              </c:pt>
              <c:pt idx="220">
                <c:v>14670</c:v>
              </c:pt>
              <c:pt idx="221">
                <c:v>14701</c:v>
              </c:pt>
              <c:pt idx="222">
                <c:v>14731</c:v>
              </c:pt>
              <c:pt idx="223">
                <c:v>14762</c:v>
              </c:pt>
              <c:pt idx="224">
                <c:v>14792</c:v>
              </c:pt>
              <c:pt idx="225">
                <c:v>14823</c:v>
              </c:pt>
              <c:pt idx="226">
                <c:v>14854</c:v>
              </c:pt>
              <c:pt idx="227">
                <c:v>14884</c:v>
              </c:pt>
              <c:pt idx="228">
                <c:v>14915</c:v>
              </c:pt>
              <c:pt idx="229">
                <c:v>14945</c:v>
              </c:pt>
              <c:pt idx="230">
                <c:v>14976</c:v>
              </c:pt>
              <c:pt idx="231">
                <c:v>15007</c:v>
              </c:pt>
              <c:pt idx="232">
                <c:v>15035</c:v>
              </c:pt>
              <c:pt idx="233">
                <c:v>15066</c:v>
              </c:pt>
              <c:pt idx="234">
                <c:v>15096</c:v>
              </c:pt>
              <c:pt idx="235">
                <c:v>15127</c:v>
              </c:pt>
              <c:pt idx="236">
                <c:v>15157</c:v>
              </c:pt>
              <c:pt idx="237">
                <c:v>15188</c:v>
              </c:pt>
              <c:pt idx="238">
                <c:v>15219</c:v>
              </c:pt>
              <c:pt idx="239">
                <c:v>15249</c:v>
              </c:pt>
              <c:pt idx="240">
                <c:v>15280</c:v>
              </c:pt>
              <c:pt idx="241">
                <c:v>15310</c:v>
              </c:pt>
              <c:pt idx="242">
                <c:v>15341</c:v>
              </c:pt>
              <c:pt idx="243">
                <c:v>15372</c:v>
              </c:pt>
              <c:pt idx="244">
                <c:v>15400</c:v>
              </c:pt>
              <c:pt idx="245">
                <c:v>15431</c:v>
              </c:pt>
              <c:pt idx="246">
                <c:v>15461</c:v>
              </c:pt>
              <c:pt idx="247">
                <c:v>15492</c:v>
              </c:pt>
              <c:pt idx="248">
                <c:v>15522</c:v>
              </c:pt>
              <c:pt idx="249">
                <c:v>15553</c:v>
              </c:pt>
              <c:pt idx="250">
                <c:v>15584</c:v>
              </c:pt>
              <c:pt idx="251">
                <c:v>15614</c:v>
              </c:pt>
              <c:pt idx="252">
                <c:v>15645</c:v>
              </c:pt>
              <c:pt idx="253">
                <c:v>15675</c:v>
              </c:pt>
              <c:pt idx="254">
                <c:v>15706</c:v>
              </c:pt>
              <c:pt idx="255">
                <c:v>15737</c:v>
              </c:pt>
              <c:pt idx="256">
                <c:v>15765</c:v>
              </c:pt>
              <c:pt idx="257">
                <c:v>15796</c:v>
              </c:pt>
              <c:pt idx="258">
                <c:v>15826</c:v>
              </c:pt>
              <c:pt idx="259">
                <c:v>15857</c:v>
              </c:pt>
              <c:pt idx="260">
                <c:v>15887</c:v>
              </c:pt>
              <c:pt idx="261">
                <c:v>15918</c:v>
              </c:pt>
              <c:pt idx="262">
                <c:v>15949</c:v>
              </c:pt>
              <c:pt idx="263">
                <c:v>15979</c:v>
              </c:pt>
              <c:pt idx="264">
                <c:v>16010</c:v>
              </c:pt>
              <c:pt idx="265">
                <c:v>16040</c:v>
              </c:pt>
              <c:pt idx="266">
                <c:v>16071</c:v>
              </c:pt>
              <c:pt idx="267">
                <c:v>16102</c:v>
              </c:pt>
              <c:pt idx="268">
                <c:v>16131</c:v>
              </c:pt>
              <c:pt idx="269">
                <c:v>16162</c:v>
              </c:pt>
              <c:pt idx="270">
                <c:v>16192</c:v>
              </c:pt>
              <c:pt idx="271">
                <c:v>16223</c:v>
              </c:pt>
              <c:pt idx="272">
                <c:v>16253</c:v>
              </c:pt>
              <c:pt idx="273">
                <c:v>16284</c:v>
              </c:pt>
              <c:pt idx="274">
                <c:v>16315</c:v>
              </c:pt>
              <c:pt idx="275">
                <c:v>16345</c:v>
              </c:pt>
              <c:pt idx="276">
                <c:v>16376</c:v>
              </c:pt>
              <c:pt idx="277">
                <c:v>16406</c:v>
              </c:pt>
              <c:pt idx="278">
                <c:v>16437</c:v>
              </c:pt>
              <c:pt idx="279">
                <c:v>16468</c:v>
              </c:pt>
              <c:pt idx="280">
                <c:v>16496</c:v>
              </c:pt>
              <c:pt idx="281">
                <c:v>16527</c:v>
              </c:pt>
              <c:pt idx="282">
                <c:v>16557</c:v>
              </c:pt>
              <c:pt idx="283">
                <c:v>16588</c:v>
              </c:pt>
              <c:pt idx="284">
                <c:v>16618</c:v>
              </c:pt>
              <c:pt idx="285">
                <c:v>16649</c:v>
              </c:pt>
              <c:pt idx="286">
                <c:v>16680</c:v>
              </c:pt>
              <c:pt idx="287">
                <c:v>16710</c:v>
              </c:pt>
              <c:pt idx="288">
                <c:v>16741</c:v>
              </c:pt>
              <c:pt idx="289">
                <c:v>16771</c:v>
              </c:pt>
              <c:pt idx="290">
                <c:v>16802</c:v>
              </c:pt>
              <c:pt idx="291">
                <c:v>16833</c:v>
              </c:pt>
              <c:pt idx="292">
                <c:v>16861</c:v>
              </c:pt>
              <c:pt idx="293">
                <c:v>16892</c:v>
              </c:pt>
              <c:pt idx="294">
                <c:v>16922</c:v>
              </c:pt>
              <c:pt idx="295">
                <c:v>16953</c:v>
              </c:pt>
              <c:pt idx="296">
                <c:v>16983</c:v>
              </c:pt>
              <c:pt idx="297">
                <c:v>17014</c:v>
              </c:pt>
              <c:pt idx="298">
                <c:v>17045</c:v>
              </c:pt>
              <c:pt idx="299">
                <c:v>17075</c:v>
              </c:pt>
              <c:pt idx="300">
                <c:v>17106</c:v>
              </c:pt>
              <c:pt idx="301">
                <c:v>17136</c:v>
              </c:pt>
              <c:pt idx="302">
                <c:v>17167</c:v>
              </c:pt>
              <c:pt idx="303">
                <c:v>17198</c:v>
              </c:pt>
              <c:pt idx="304">
                <c:v>17226</c:v>
              </c:pt>
              <c:pt idx="305">
                <c:v>17257</c:v>
              </c:pt>
              <c:pt idx="306">
                <c:v>17287</c:v>
              </c:pt>
              <c:pt idx="307">
                <c:v>17318</c:v>
              </c:pt>
              <c:pt idx="308">
                <c:v>17348</c:v>
              </c:pt>
              <c:pt idx="309">
                <c:v>17379</c:v>
              </c:pt>
              <c:pt idx="310">
                <c:v>17410</c:v>
              </c:pt>
              <c:pt idx="311">
                <c:v>17440</c:v>
              </c:pt>
              <c:pt idx="312">
                <c:v>17471</c:v>
              </c:pt>
              <c:pt idx="313">
                <c:v>17501</c:v>
              </c:pt>
              <c:pt idx="314">
                <c:v>17532</c:v>
              </c:pt>
              <c:pt idx="315">
                <c:v>17563</c:v>
              </c:pt>
              <c:pt idx="316">
                <c:v>17592</c:v>
              </c:pt>
              <c:pt idx="317">
                <c:v>17623</c:v>
              </c:pt>
              <c:pt idx="318">
                <c:v>17653</c:v>
              </c:pt>
              <c:pt idx="319">
                <c:v>17684</c:v>
              </c:pt>
              <c:pt idx="320">
                <c:v>17714</c:v>
              </c:pt>
              <c:pt idx="321">
                <c:v>17745</c:v>
              </c:pt>
              <c:pt idx="322">
                <c:v>17776</c:v>
              </c:pt>
              <c:pt idx="323">
                <c:v>17806</c:v>
              </c:pt>
              <c:pt idx="324">
                <c:v>17837</c:v>
              </c:pt>
              <c:pt idx="325">
                <c:v>17867</c:v>
              </c:pt>
              <c:pt idx="326">
                <c:v>17898</c:v>
              </c:pt>
              <c:pt idx="327">
                <c:v>17929</c:v>
              </c:pt>
              <c:pt idx="328">
                <c:v>17957</c:v>
              </c:pt>
              <c:pt idx="329">
                <c:v>17988</c:v>
              </c:pt>
              <c:pt idx="330">
                <c:v>18018</c:v>
              </c:pt>
              <c:pt idx="331">
                <c:v>18049</c:v>
              </c:pt>
              <c:pt idx="332">
                <c:v>18079</c:v>
              </c:pt>
              <c:pt idx="333">
                <c:v>18110</c:v>
              </c:pt>
              <c:pt idx="334">
                <c:v>18141</c:v>
              </c:pt>
              <c:pt idx="335">
                <c:v>18171</c:v>
              </c:pt>
              <c:pt idx="336">
                <c:v>18202</c:v>
              </c:pt>
              <c:pt idx="337">
                <c:v>18232</c:v>
              </c:pt>
              <c:pt idx="338">
                <c:v>18263</c:v>
              </c:pt>
              <c:pt idx="339">
                <c:v>18294</c:v>
              </c:pt>
              <c:pt idx="340">
                <c:v>18322</c:v>
              </c:pt>
              <c:pt idx="341">
                <c:v>18353</c:v>
              </c:pt>
              <c:pt idx="342">
                <c:v>18383</c:v>
              </c:pt>
              <c:pt idx="343">
                <c:v>18414</c:v>
              </c:pt>
              <c:pt idx="344">
                <c:v>18444</c:v>
              </c:pt>
              <c:pt idx="345">
                <c:v>18475</c:v>
              </c:pt>
              <c:pt idx="346">
                <c:v>18506</c:v>
              </c:pt>
              <c:pt idx="347">
                <c:v>18536</c:v>
              </c:pt>
              <c:pt idx="348">
                <c:v>18567</c:v>
              </c:pt>
              <c:pt idx="349">
                <c:v>18597</c:v>
              </c:pt>
              <c:pt idx="350">
                <c:v>18628</c:v>
              </c:pt>
              <c:pt idx="351">
                <c:v>18659</c:v>
              </c:pt>
              <c:pt idx="352">
                <c:v>18687</c:v>
              </c:pt>
              <c:pt idx="353">
                <c:v>18718</c:v>
              </c:pt>
              <c:pt idx="354">
                <c:v>18748</c:v>
              </c:pt>
              <c:pt idx="355">
                <c:v>18779</c:v>
              </c:pt>
              <c:pt idx="356">
                <c:v>18809</c:v>
              </c:pt>
              <c:pt idx="357">
                <c:v>18840</c:v>
              </c:pt>
              <c:pt idx="358">
                <c:v>18871</c:v>
              </c:pt>
              <c:pt idx="359">
                <c:v>18901</c:v>
              </c:pt>
              <c:pt idx="360">
                <c:v>18932</c:v>
              </c:pt>
              <c:pt idx="361">
                <c:v>18962</c:v>
              </c:pt>
              <c:pt idx="362">
                <c:v>18993</c:v>
              </c:pt>
              <c:pt idx="363">
                <c:v>19024</c:v>
              </c:pt>
              <c:pt idx="364">
                <c:v>19053</c:v>
              </c:pt>
              <c:pt idx="365">
                <c:v>19084</c:v>
              </c:pt>
              <c:pt idx="366">
                <c:v>19114</c:v>
              </c:pt>
              <c:pt idx="367">
                <c:v>19145</c:v>
              </c:pt>
              <c:pt idx="368">
                <c:v>19175</c:v>
              </c:pt>
              <c:pt idx="369">
                <c:v>19206</c:v>
              </c:pt>
              <c:pt idx="370">
                <c:v>19237</c:v>
              </c:pt>
              <c:pt idx="371">
                <c:v>19267</c:v>
              </c:pt>
              <c:pt idx="372">
                <c:v>19298</c:v>
              </c:pt>
              <c:pt idx="373">
                <c:v>19328</c:v>
              </c:pt>
              <c:pt idx="374">
                <c:v>19359</c:v>
              </c:pt>
              <c:pt idx="375">
                <c:v>19390</c:v>
              </c:pt>
              <c:pt idx="376">
                <c:v>19418</c:v>
              </c:pt>
              <c:pt idx="377">
                <c:v>19449</c:v>
              </c:pt>
              <c:pt idx="378">
                <c:v>19479</c:v>
              </c:pt>
              <c:pt idx="379">
                <c:v>19510</c:v>
              </c:pt>
              <c:pt idx="380">
                <c:v>19540</c:v>
              </c:pt>
              <c:pt idx="381">
                <c:v>19571</c:v>
              </c:pt>
              <c:pt idx="382">
                <c:v>19602</c:v>
              </c:pt>
              <c:pt idx="383">
                <c:v>19632</c:v>
              </c:pt>
              <c:pt idx="384">
                <c:v>19663</c:v>
              </c:pt>
              <c:pt idx="385">
                <c:v>19693</c:v>
              </c:pt>
              <c:pt idx="386">
                <c:v>19724</c:v>
              </c:pt>
              <c:pt idx="387">
                <c:v>19755</c:v>
              </c:pt>
              <c:pt idx="388">
                <c:v>19783</c:v>
              </c:pt>
              <c:pt idx="389">
                <c:v>19814</c:v>
              </c:pt>
              <c:pt idx="390">
                <c:v>19844</c:v>
              </c:pt>
              <c:pt idx="391">
                <c:v>19875</c:v>
              </c:pt>
              <c:pt idx="392">
                <c:v>19905</c:v>
              </c:pt>
              <c:pt idx="393">
                <c:v>19936</c:v>
              </c:pt>
              <c:pt idx="394">
                <c:v>19967</c:v>
              </c:pt>
              <c:pt idx="395">
                <c:v>19997</c:v>
              </c:pt>
              <c:pt idx="396">
                <c:v>20028</c:v>
              </c:pt>
              <c:pt idx="397">
                <c:v>20058</c:v>
              </c:pt>
              <c:pt idx="398">
                <c:v>20089</c:v>
              </c:pt>
              <c:pt idx="399">
                <c:v>20120</c:v>
              </c:pt>
              <c:pt idx="400">
                <c:v>20148</c:v>
              </c:pt>
              <c:pt idx="401">
                <c:v>20179</c:v>
              </c:pt>
              <c:pt idx="402">
                <c:v>20209</c:v>
              </c:pt>
              <c:pt idx="403">
                <c:v>20240</c:v>
              </c:pt>
              <c:pt idx="404">
                <c:v>20270</c:v>
              </c:pt>
              <c:pt idx="405">
                <c:v>20301</c:v>
              </c:pt>
              <c:pt idx="406">
                <c:v>20332</c:v>
              </c:pt>
              <c:pt idx="407">
                <c:v>20362</c:v>
              </c:pt>
              <c:pt idx="408">
                <c:v>20393</c:v>
              </c:pt>
              <c:pt idx="409">
                <c:v>20423</c:v>
              </c:pt>
              <c:pt idx="410">
                <c:v>20454</c:v>
              </c:pt>
              <c:pt idx="411">
                <c:v>20485</c:v>
              </c:pt>
              <c:pt idx="412">
                <c:v>20514</c:v>
              </c:pt>
              <c:pt idx="413">
                <c:v>20545</c:v>
              </c:pt>
              <c:pt idx="414">
                <c:v>20575</c:v>
              </c:pt>
              <c:pt idx="415">
                <c:v>20606</c:v>
              </c:pt>
              <c:pt idx="416">
                <c:v>20636</c:v>
              </c:pt>
              <c:pt idx="417">
                <c:v>20667</c:v>
              </c:pt>
              <c:pt idx="418">
                <c:v>20698</c:v>
              </c:pt>
              <c:pt idx="419">
                <c:v>20728</c:v>
              </c:pt>
              <c:pt idx="420">
                <c:v>20759</c:v>
              </c:pt>
              <c:pt idx="421">
                <c:v>20789</c:v>
              </c:pt>
              <c:pt idx="422">
                <c:v>20820</c:v>
              </c:pt>
              <c:pt idx="423">
                <c:v>20851</c:v>
              </c:pt>
              <c:pt idx="424">
                <c:v>20879</c:v>
              </c:pt>
              <c:pt idx="425">
                <c:v>20910</c:v>
              </c:pt>
              <c:pt idx="426">
                <c:v>20940</c:v>
              </c:pt>
              <c:pt idx="427">
                <c:v>20971</c:v>
              </c:pt>
              <c:pt idx="428">
                <c:v>21001</c:v>
              </c:pt>
              <c:pt idx="429">
                <c:v>21032</c:v>
              </c:pt>
              <c:pt idx="430">
                <c:v>21063</c:v>
              </c:pt>
              <c:pt idx="431">
                <c:v>21093</c:v>
              </c:pt>
              <c:pt idx="432">
                <c:v>21124</c:v>
              </c:pt>
              <c:pt idx="433">
                <c:v>21154</c:v>
              </c:pt>
              <c:pt idx="434">
                <c:v>21185</c:v>
              </c:pt>
              <c:pt idx="435">
                <c:v>21216</c:v>
              </c:pt>
              <c:pt idx="436">
                <c:v>21244</c:v>
              </c:pt>
              <c:pt idx="437">
                <c:v>21275</c:v>
              </c:pt>
              <c:pt idx="438">
                <c:v>21305</c:v>
              </c:pt>
              <c:pt idx="439">
                <c:v>21336</c:v>
              </c:pt>
              <c:pt idx="440">
                <c:v>21366</c:v>
              </c:pt>
              <c:pt idx="441">
                <c:v>21397</c:v>
              </c:pt>
              <c:pt idx="442">
                <c:v>21428</c:v>
              </c:pt>
              <c:pt idx="443">
                <c:v>21458</c:v>
              </c:pt>
              <c:pt idx="444">
                <c:v>21489</c:v>
              </c:pt>
              <c:pt idx="445">
                <c:v>21519</c:v>
              </c:pt>
              <c:pt idx="446">
                <c:v>21550</c:v>
              </c:pt>
              <c:pt idx="447">
                <c:v>21581</c:v>
              </c:pt>
              <c:pt idx="448">
                <c:v>21609</c:v>
              </c:pt>
              <c:pt idx="449">
                <c:v>21640</c:v>
              </c:pt>
              <c:pt idx="450">
                <c:v>21670</c:v>
              </c:pt>
              <c:pt idx="451">
                <c:v>21701</c:v>
              </c:pt>
              <c:pt idx="452">
                <c:v>21731</c:v>
              </c:pt>
              <c:pt idx="453">
                <c:v>21762</c:v>
              </c:pt>
              <c:pt idx="454">
                <c:v>21793</c:v>
              </c:pt>
              <c:pt idx="455">
                <c:v>21823</c:v>
              </c:pt>
              <c:pt idx="456">
                <c:v>21854</c:v>
              </c:pt>
              <c:pt idx="457">
                <c:v>21884</c:v>
              </c:pt>
              <c:pt idx="458">
                <c:v>21915</c:v>
              </c:pt>
              <c:pt idx="459">
                <c:v>21946</c:v>
              </c:pt>
              <c:pt idx="460">
                <c:v>21975</c:v>
              </c:pt>
              <c:pt idx="461">
                <c:v>22006</c:v>
              </c:pt>
              <c:pt idx="462">
                <c:v>22036</c:v>
              </c:pt>
              <c:pt idx="463">
                <c:v>22067</c:v>
              </c:pt>
              <c:pt idx="464">
                <c:v>22097</c:v>
              </c:pt>
              <c:pt idx="465">
                <c:v>22128</c:v>
              </c:pt>
              <c:pt idx="466">
                <c:v>22159</c:v>
              </c:pt>
              <c:pt idx="467">
                <c:v>22189</c:v>
              </c:pt>
              <c:pt idx="468">
                <c:v>22220</c:v>
              </c:pt>
              <c:pt idx="469">
                <c:v>22250</c:v>
              </c:pt>
              <c:pt idx="470">
                <c:v>22281</c:v>
              </c:pt>
              <c:pt idx="471">
                <c:v>22312</c:v>
              </c:pt>
              <c:pt idx="472">
                <c:v>22340</c:v>
              </c:pt>
              <c:pt idx="473">
                <c:v>22371</c:v>
              </c:pt>
              <c:pt idx="474">
                <c:v>22401</c:v>
              </c:pt>
              <c:pt idx="475">
                <c:v>22432</c:v>
              </c:pt>
              <c:pt idx="476">
                <c:v>22462</c:v>
              </c:pt>
              <c:pt idx="477">
                <c:v>22493</c:v>
              </c:pt>
              <c:pt idx="478">
                <c:v>22524</c:v>
              </c:pt>
              <c:pt idx="479">
                <c:v>22554</c:v>
              </c:pt>
              <c:pt idx="480">
                <c:v>22585</c:v>
              </c:pt>
              <c:pt idx="481">
                <c:v>22615</c:v>
              </c:pt>
              <c:pt idx="482">
                <c:v>22646</c:v>
              </c:pt>
              <c:pt idx="483">
                <c:v>22677</c:v>
              </c:pt>
              <c:pt idx="484">
                <c:v>22705</c:v>
              </c:pt>
              <c:pt idx="485">
                <c:v>22736</c:v>
              </c:pt>
              <c:pt idx="486">
                <c:v>22766</c:v>
              </c:pt>
              <c:pt idx="487">
                <c:v>22797</c:v>
              </c:pt>
              <c:pt idx="488">
                <c:v>22827</c:v>
              </c:pt>
              <c:pt idx="489">
                <c:v>22858</c:v>
              </c:pt>
              <c:pt idx="490">
                <c:v>22889</c:v>
              </c:pt>
              <c:pt idx="491">
                <c:v>22919</c:v>
              </c:pt>
              <c:pt idx="492">
                <c:v>22950</c:v>
              </c:pt>
              <c:pt idx="493">
                <c:v>22980</c:v>
              </c:pt>
              <c:pt idx="494">
                <c:v>23011</c:v>
              </c:pt>
              <c:pt idx="495">
                <c:v>23042</c:v>
              </c:pt>
              <c:pt idx="496">
                <c:v>23070</c:v>
              </c:pt>
              <c:pt idx="497">
                <c:v>23101</c:v>
              </c:pt>
              <c:pt idx="498">
                <c:v>23131</c:v>
              </c:pt>
              <c:pt idx="499">
                <c:v>23162</c:v>
              </c:pt>
              <c:pt idx="500">
                <c:v>23192</c:v>
              </c:pt>
              <c:pt idx="501">
                <c:v>23223</c:v>
              </c:pt>
              <c:pt idx="502">
                <c:v>23254</c:v>
              </c:pt>
              <c:pt idx="503">
                <c:v>23284</c:v>
              </c:pt>
              <c:pt idx="504">
                <c:v>23315</c:v>
              </c:pt>
              <c:pt idx="505">
                <c:v>23345</c:v>
              </c:pt>
              <c:pt idx="506">
                <c:v>23376</c:v>
              </c:pt>
              <c:pt idx="507">
                <c:v>23407</c:v>
              </c:pt>
              <c:pt idx="508">
                <c:v>23436</c:v>
              </c:pt>
              <c:pt idx="509">
                <c:v>23467</c:v>
              </c:pt>
              <c:pt idx="510">
                <c:v>23497</c:v>
              </c:pt>
              <c:pt idx="511">
                <c:v>23528</c:v>
              </c:pt>
              <c:pt idx="512">
                <c:v>23558</c:v>
              </c:pt>
              <c:pt idx="513">
                <c:v>23589</c:v>
              </c:pt>
              <c:pt idx="514">
                <c:v>23620</c:v>
              </c:pt>
              <c:pt idx="515">
                <c:v>23650</c:v>
              </c:pt>
              <c:pt idx="516">
                <c:v>23681</c:v>
              </c:pt>
              <c:pt idx="517">
                <c:v>23711</c:v>
              </c:pt>
              <c:pt idx="518">
                <c:v>23742</c:v>
              </c:pt>
              <c:pt idx="519">
                <c:v>23773</c:v>
              </c:pt>
              <c:pt idx="520">
                <c:v>23801</c:v>
              </c:pt>
              <c:pt idx="521">
                <c:v>23832</c:v>
              </c:pt>
              <c:pt idx="522">
                <c:v>23862</c:v>
              </c:pt>
              <c:pt idx="523">
                <c:v>23893</c:v>
              </c:pt>
              <c:pt idx="524">
                <c:v>23923</c:v>
              </c:pt>
              <c:pt idx="525">
                <c:v>23954</c:v>
              </c:pt>
              <c:pt idx="526">
                <c:v>23985</c:v>
              </c:pt>
              <c:pt idx="527">
                <c:v>24015</c:v>
              </c:pt>
              <c:pt idx="528">
                <c:v>24046</c:v>
              </c:pt>
              <c:pt idx="529">
                <c:v>24076</c:v>
              </c:pt>
              <c:pt idx="530">
                <c:v>24107</c:v>
              </c:pt>
              <c:pt idx="531">
                <c:v>24138</c:v>
              </c:pt>
              <c:pt idx="532">
                <c:v>24166</c:v>
              </c:pt>
              <c:pt idx="533">
                <c:v>24197</c:v>
              </c:pt>
              <c:pt idx="534">
                <c:v>24227</c:v>
              </c:pt>
              <c:pt idx="535">
                <c:v>24258</c:v>
              </c:pt>
              <c:pt idx="536">
                <c:v>24288</c:v>
              </c:pt>
              <c:pt idx="537">
                <c:v>24319</c:v>
              </c:pt>
              <c:pt idx="538">
                <c:v>24350</c:v>
              </c:pt>
              <c:pt idx="539">
                <c:v>24380</c:v>
              </c:pt>
              <c:pt idx="540">
                <c:v>24411</c:v>
              </c:pt>
              <c:pt idx="541">
                <c:v>24441</c:v>
              </c:pt>
              <c:pt idx="542">
                <c:v>24472</c:v>
              </c:pt>
              <c:pt idx="543">
                <c:v>24503</c:v>
              </c:pt>
              <c:pt idx="544">
                <c:v>24531</c:v>
              </c:pt>
              <c:pt idx="545">
                <c:v>24562</c:v>
              </c:pt>
              <c:pt idx="546">
                <c:v>24592</c:v>
              </c:pt>
              <c:pt idx="547">
                <c:v>24623</c:v>
              </c:pt>
              <c:pt idx="548">
                <c:v>24653</c:v>
              </c:pt>
              <c:pt idx="549">
                <c:v>24684</c:v>
              </c:pt>
              <c:pt idx="550">
                <c:v>24715</c:v>
              </c:pt>
              <c:pt idx="551">
                <c:v>24745</c:v>
              </c:pt>
              <c:pt idx="552">
                <c:v>24776</c:v>
              </c:pt>
              <c:pt idx="553">
                <c:v>24806</c:v>
              </c:pt>
              <c:pt idx="554">
                <c:v>24837</c:v>
              </c:pt>
              <c:pt idx="555">
                <c:v>24868</c:v>
              </c:pt>
              <c:pt idx="556">
                <c:v>24897</c:v>
              </c:pt>
              <c:pt idx="557">
                <c:v>24928</c:v>
              </c:pt>
              <c:pt idx="558">
                <c:v>24958</c:v>
              </c:pt>
              <c:pt idx="559">
                <c:v>24989</c:v>
              </c:pt>
              <c:pt idx="560">
                <c:v>25019</c:v>
              </c:pt>
              <c:pt idx="561">
                <c:v>25050</c:v>
              </c:pt>
              <c:pt idx="562">
                <c:v>25081</c:v>
              </c:pt>
              <c:pt idx="563">
                <c:v>25111</c:v>
              </c:pt>
              <c:pt idx="564">
                <c:v>25142</c:v>
              </c:pt>
              <c:pt idx="565">
                <c:v>25172</c:v>
              </c:pt>
              <c:pt idx="566">
                <c:v>25203</c:v>
              </c:pt>
              <c:pt idx="567">
                <c:v>25234</c:v>
              </c:pt>
              <c:pt idx="568">
                <c:v>25262</c:v>
              </c:pt>
              <c:pt idx="569">
                <c:v>25293</c:v>
              </c:pt>
              <c:pt idx="570">
                <c:v>25323</c:v>
              </c:pt>
              <c:pt idx="571">
                <c:v>25354</c:v>
              </c:pt>
              <c:pt idx="572">
                <c:v>25384</c:v>
              </c:pt>
              <c:pt idx="573">
                <c:v>25415</c:v>
              </c:pt>
              <c:pt idx="574">
                <c:v>25446</c:v>
              </c:pt>
              <c:pt idx="575">
                <c:v>25476</c:v>
              </c:pt>
              <c:pt idx="576">
                <c:v>25507</c:v>
              </c:pt>
              <c:pt idx="577">
                <c:v>25537</c:v>
              </c:pt>
              <c:pt idx="578">
                <c:v>25568</c:v>
              </c:pt>
              <c:pt idx="579">
                <c:v>25599</c:v>
              </c:pt>
              <c:pt idx="580">
                <c:v>25627</c:v>
              </c:pt>
              <c:pt idx="581">
                <c:v>25658</c:v>
              </c:pt>
              <c:pt idx="582">
                <c:v>25688</c:v>
              </c:pt>
              <c:pt idx="583">
                <c:v>25719</c:v>
              </c:pt>
              <c:pt idx="584">
                <c:v>25749</c:v>
              </c:pt>
              <c:pt idx="585">
                <c:v>25780</c:v>
              </c:pt>
              <c:pt idx="586">
                <c:v>25811</c:v>
              </c:pt>
              <c:pt idx="587">
                <c:v>25841</c:v>
              </c:pt>
              <c:pt idx="588">
                <c:v>25872</c:v>
              </c:pt>
              <c:pt idx="589">
                <c:v>25902</c:v>
              </c:pt>
              <c:pt idx="590">
                <c:v>25933</c:v>
              </c:pt>
              <c:pt idx="591">
                <c:v>25964</c:v>
              </c:pt>
              <c:pt idx="592">
                <c:v>25992</c:v>
              </c:pt>
              <c:pt idx="593">
                <c:v>26023</c:v>
              </c:pt>
              <c:pt idx="594">
                <c:v>26053</c:v>
              </c:pt>
              <c:pt idx="595">
                <c:v>26084</c:v>
              </c:pt>
              <c:pt idx="596">
                <c:v>26114</c:v>
              </c:pt>
              <c:pt idx="597">
                <c:v>26145</c:v>
              </c:pt>
              <c:pt idx="598">
                <c:v>26176</c:v>
              </c:pt>
              <c:pt idx="599">
                <c:v>26206</c:v>
              </c:pt>
              <c:pt idx="600">
                <c:v>26237</c:v>
              </c:pt>
              <c:pt idx="601">
                <c:v>26267</c:v>
              </c:pt>
              <c:pt idx="602">
                <c:v>26298</c:v>
              </c:pt>
              <c:pt idx="603">
                <c:v>26329</c:v>
              </c:pt>
              <c:pt idx="604">
                <c:v>26358</c:v>
              </c:pt>
              <c:pt idx="605">
                <c:v>26389</c:v>
              </c:pt>
              <c:pt idx="606">
                <c:v>26419</c:v>
              </c:pt>
              <c:pt idx="607">
                <c:v>26450</c:v>
              </c:pt>
              <c:pt idx="608">
                <c:v>26480</c:v>
              </c:pt>
              <c:pt idx="609">
                <c:v>26511</c:v>
              </c:pt>
              <c:pt idx="610">
                <c:v>26542</c:v>
              </c:pt>
              <c:pt idx="611">
                <c:v>26572</c:v>
              </c:pt>
              <c:pt idx="612">
                <c:v>26603</c:v>
              </c:pt>
              <c:pt idx="613">
                <c:v>26633</c:v>
              </c:pt>
              <c:pt idx="614">
                <c:v>26664</c:v>
              </c:pt>
              <c:pt idx="615">
                <c:v>26695</c:v>
              </c:pt>
              <c:pt idx="616">
                <c:v>26723</c:v>
              </c:pt>
              <c:pt idx="617">
                <c:v>26754</c:v>
              </c:pt>
              <c:pt idx="618">
                <c:v>26784</c:v>
              </c:pt>
              <c:pt idx="619">
                <c:v>26815</c:v>
              </c:pt>
              <c:pt idx="620">
                <c:v>26845</c:v>
              </c:pt>
              <c:pt idx="621">
                <c:v>26876</c:v>
              </c:pt>
              <c:pt idx="622">
                <c:v>26907</c:v>
              </c:pt>
              <c:pt idx="623">
                <c:v>26937</c:v>
              </c:pt>
              <c:pt idx="624">
                <c:v>26968</c:v>
              </c:pt>
              <c:pt idx="625">
                <c:v>26998</c:v>
              </c:pt>
              <c:pt idx="626">
                <c:v>27029</c:v>
              </c:pt>
              <c:pt idx="627">
                <c:v>27060</c:v>
              </c:pt>
              <c:pt idx="628">
                <c:v>27088</c:v>
              </c:pt>
              <c:pt idx="629">
                <c:v>27119</c:v>
              </c:pt>
              <c:pt idx="630">
                <c:v>27149</c:v>
              </c:pt>
              <c:pt idx="631">
                <c:v>27180</c:v>
              </c:pt>
              <c:pt idx="632">
                <c:v>27210</c:v>
              </c:pt>
              <c:pt idx="633">
                <c:v>27241</c:v>
              </c:pt>
              <c:pt idx="634">
                <c:v>27272</c:v>
              </c:pt>
              <c:pt idx="635">
                <c:v>27302</c:v>
              </c:pt>
              <c:pt idx="636">
                <c:v>27333</c:v>
              </c:pt>
              <c:pt idx="637">
                <c:v>27363</c:v>
              </c:pt>
              <c:pt idx="638">
                <c:v>27394</c:v>
              </c:pt>
              <c:pt idx="639">
                <c:v>27425</c:v>
              </c:pt>
              <c:pt idx="640">
                <c:v>27453</c:v>
              </c:pt>
              <c:pt idx="641">
                <c:v>27484</c:v>
              </c:pt>
              <c:pt idx="642">
                <c:v>27514</c:v>
              </c:pt>
              <c:pt idx="643">
                <c:v>27545</c:v>
              </c:pt>
              <c:pt idx="644">
                <c:v>27575</c:v>
              </c:pt>
              <c:pt idx="645">
                <c:v>27606</c:v>
              </c:pt>
              <c:pt idx="646">
                <c:v>27637</c:v>
              </c:pt>
              <c:pt idx="647">
                <c:v>27667</c:v>
              </c:pt>
              <c:pt idx="648">
                <c:v>27698</c:v>
              </c:pt>
              <c:pt idx="649">
                <c:v>27728</c:v>
              </c:pt>
              <c:pt idx="650">
                <c:v>27759</c:v>
              </c:pt>
              <c:pt idx="651">
                <c:v>27790</c:v>
              </c:pt>
              <c:pt idx="652">
                <c:v>27819</c:v>
              </c:pt>
              <c:pt idx="653">
                <c:v>27850</c:v>
              </c:pt>
              <c:pt idx="654">
                <c:v>27880</c:v>
              </c:pt>
              <c:pt idx="655">
                <c:v>27911</c:v>
              </c:pt>
              <c:pt idx="656">
                <c:v>27941</c:v>
              </c:pt>
              <c:pt idx="657">
                <c:v>27972</c:v>
              </c:pt>
              <c:pt idx="658">
                <c:v>28003</c:v>
              </c:pt>
              <c:pt idx="659">
                <c:v>28033</c:v>
              </c:pt>
              <c:pt idx="660">
                <c:v>28064</c:v>
              </c:pt>
              <c:pt idx="661">
                <c:v>28094</c:v>
              </c:pt>
              <c:pt idx="662">
                <c:v>28125</c:v>
              </c:pt>
              <c:pt idx="663">
                <c:v>28156</c:v>
              </c:pt>
              <c:pt idx="664">
                <c:v>28184</c:v>
              </c:pt>
              <c:pt idx="665">
                <c:v>28215</c:v>
              </c:pt>
              <c:pt idx="666">
                <c:v>28245</c:v>
              </c:pt>
              <c:pt idx="667">
                <c:v>28276</c:v>
              </c:pt>
              <c:pt idx="668">
                <c:v>28306</c:v>
              </c:pt>
              <c:pt idx="669">
                <c:v>28337</c:v>
              </c:pt>
              <c:pt idx="670">
                <c:v>28368</c:v>
              </c:pt>
              <c:pt idx="671">
                <c:v>28398</c:v>
              </c:pt>
              <c:pt idx="672">
                <c:v>28429</c:v>
              </c:pt>
              <c:pt idx="673">
                <c:v>28459</c:v>
              </c:pt>
              <c:pt idx="674">
                <c:v>28490</c:v>
              </c:pt>
              <c:pt idx="675">
                <c:v>28521</c:v>
              </c:pt>
              <c:pt idx="676">
                <c:v>28549</c:v>
              </c:pt>
              <c:pt idx="677">
                <c:v>28580</c:v>
              </c:pt>
              <c:pt idx="678">
                <c:v>28610</c:v>
              </c:pt>
              <c:pt idx="679">
                <c:v>28641</c:v>
              </c:pt>
              <c:pt idx="680">
                <c:v>28671</c:v>
              </c:pt>
              <c:pt idx="681">
                <c:v>28702</c:v>
              </c:pt>
              <c:pt idx="682">
                <c:v>28733</c:v>
              </c:pt>
              <c:pt idx="683">
                <c:v>28763</c:v>
              </c:pt>
              <c:pt idx="684">
                <c:v>28794</c:v>
              </c:pt>
              <c:pt idx="685">
                <c:v>28824</c:v>
              </c:pt>
              <c:pt idx="686">
                <c:v>28855</c:v>
              </c:pt>
              <c:pt idx="687">
                <c:v>28886</c:v>
              </c:pt>
              <c:pt idx="688">
                <c:v>28914</c:v>
              </c:pt>
              <c:pt idx="689">
                <c:v>28945</c:v>
              </c:pt>
              <c:pt idx="690">
                <c:v>28975</c:v>
              </c:pt>
              <c:pt idx="691">
                <c:v>29006</c:v>
              </c:pt>
              <c:pt idx="692">
                <c:v>29036</c:v>
              </c:pt>
              <c:pt idx="693">
                <c:v>29067</c:v>
              </c:pt>
              <c:pt idx="694">
                <c:v>29098</c:v>
              </c:pt>
              <c:pt idx="695">
                <c:v>29128</c:v>
              </c:pt>
              <c:pt idx="696">
                <c:v>29159</c:v>
              </c:pt>
              <c:pt idx="697">
                <c:v>29189</c:v>
              </c:pt>
              <c:pt idx="698">
                <c:v>29220</c:v>
              </c:pt>
              <c:pt idx="699">
                <c:v>29251</c:v>
              </c:pt>
              <c:pt idx="700">
                <c:v>29280</c:v>
              </c:pt>
              <c:pt idx="701">
                <c:v>29311</c:v>
              </c:pt>
              <c:pt idx="702">
                <c:v>29341</c:v>
              </c:pt>
              <c:pt idx="703">
                <c:v>29372</c:v>
              </c:pt>
              <c:pt idx="704">
                <c:v>29402</c:v>
              </c:pt>
              <c:pt idx="705">
                <c:v>29433</c:v>
              </c:pt>
              <c:pt idx="706">
                <c:v>29464</c:v>
              </c:pt>
              <c:pt idx="707">
                <c:v>29494</c:v>
              </c:pt>
              <c:pt idx="708">
                <c:v>29525</c:v>
              </c:pt>
              <c:pt idx="709">
                <c:v>29555</c:v>
              </c:pt>
              <c:pt idx="710">
                <c:v>29586</c:v>
              </c:pt>
              <c:pt idx="711">
                <c:v>29617</c:v>
              </c:pt>
              <c:pt idx="712">
                <c:v>29645</c:v>
              </c:pt>
              <c:pt idx="713">
                <c:v>29676</c:v>
              </c:pt>
              <c:pt idx="714">
                <c:v>29706</c:v>
              </c:pt>
              <c:pt idx="715">
                <c:v>29737</c:v>
              </c:pt>
              <c:pt idx="716">
                <c:v>29767</c:v>
              </c:pt>
              <c:pt idx="717">
                <c:v>29798</c:v>
              </c:pt>
              <c:pt idx="718">
                <c:v>29829</c:v>
              </c:pt>
              <c:pt idx="719">
                <c:v>29859</c:v>
              </c:pt>
              <c:pt idx="720">
                <c:v>29890</c:v>
              </c:pt>
              <c:pt idx="721">
                <c:v>29920</c:v>
              </c:pt>
              <c:pt idx="722">
                <c:v>29951</c:v>
              </c:pt>
              <c:pt idx="723">
                <c:v>29982</c:v>
              </c:pt>
              <c:pt idx="724">
                <c:v>30010</c:v>
              </c:pt>
              <c:pt idx="725">
                <c:v>30041</c:v>
              </c:pt>
              <c:pt idx="726">
                <c:v>30071</c:v>
              </c:pt>
              <c:pt idx="727">
                <c:v>30102</c:v>
              </c:pt>
              <c:pt idx="728">
                <c:v>30132</c:v>
              </c:pt>
              <c:pt idx="729">
                <c:v>30163</c:v>
              </c:pt>
              <c:pt idx="730">
                <c:v>30194</c:v>
              </c:pt>
              <c:pt idx="731">
                <c:v>30224</c:v>
              </c:pt>
              <c:pt idx="732">
                <c:v>30255</c:v>
              </c:pt>
              <c:pt idx="733">
                <c:v>30285</c:v>
              </c:pt>
              <c:pt idx="734">
                <c:v>30316</c:v>
              </c:pt>
              <c:pt idx="735">
                <c:v>30347</c:v>
              </c:pt>
              <c:pt idx="736">
                <c:v>30375</c:v>
              </c:pt>
              <c:pt idx="737">
                <c:v>30406</c:v>
              </c:pt>
              <c:pt idx="738">
                <c:v>30436</c:v>
              </c:pt>
              <c:pt idx="739">
                <c:v>30467</c:v>
              </c:pt>
              <c:pt idx="740">
                <c:v>30497</c:v>
              </c:pt>
              <c:pt idx="741">
                <c:v>30528</c:v>
              </c:pt>
              <c:pt idx="742">
                <c:v>30559</c:v>
              </c:pt>
              <c:pt idx="743">
                <c:v>30589</c:v>
              </c:pt>
              <c:pt idx="744">
                <c:v>30620</c:v>
              </c:pt>
              <c:pt idx="745">
                <c:v>30650</c:v>
              </c:pt>
              <c:pt idx="746">
                <c:v>30681</c:v>
              </c:pt>
              <c:pt idx="747">
                <c:v>30712</c:v>
              </c:pt>
              <c:pt idx="748">
                <c:v>30741</c:v>
              </c:pt>
              <c:pt idx="749">
                <c:v>30772</c:v>
              </c:pt>
              <c:pt idx="750">
                <c:v>30802</c:v>
              </c:pt>
              <c:pt idx="751">
                <c:v>30833</c:v>
              </c:pt>
              <c:pt idx="752">
                <c:v>30863</c:v>
              </c:pt>
              <c:pt idx="753">
                <c:v>30894</c:v>
              </c:pt>
              <c:pt idx="754">
                <c:v>30925</c:v>
              </c:pt>
              <c:pt idx="755">
                <c:v>30955</c:v>
              </c:pt>
              <c:pt idx="756">
                <c:v>30986</c:v>
              </c:pt>
              <c:pt idx="757">
                <c:v>31016</c:v>
              </c:pt>
              <c:pt idx="758">
                <c:v>31047</c:v>
              </c:pt>
              <c:pt idx="759">
                <c:v>31078</c:v>
              </c:pt>
              <c:pt idx="760">
                <c:v>31106</c:v>
              </c:pt>
              <c:pt idx="761">
                <c:v>31137</c:v>
              </c:pt>
              <c:pt idx="762">
                <c:v>31167</c:v>
              </c:pt>
              <c:pt idx="763">
                <c:v>31198</c:v>
              </c:pt>
              <c:pt idx="764">
                <c:v>31228</c:v>
              </c:pt>
              <c:pt idx="765">
                <c:v>31259</c:v>
              </c:pt>
              <c:pt idx="766">
                <c:v>31290</c:v>
              </c:pt>
              <c:pt idx="767">
                <c:v>31320</c:v>
              </c:pt>
              <c:pt idx="768">
                <c:v>31351</c:v>
              </c:pt>
              <c:pt idx="769">
                <c:v>31381</c:v>
              </c:pt>
              <c:pt idx="770">
                <c:v>31412</c:v>
              </c:pt>
              <c:pt idx="771">
                <c:v>31443</c:v>
              </c:pt>
              <c:pt idx="772">
                <c:v>31471</c:v>
              </c:pt>
              <c:pt idx="773">
                <c:v>31502</c:v>
              </c:pt>
              <c:pt idx="774">
                <c:v>31532</c:v>
              </c:pt>
              <c:pt idx="775">
                <c:v>31563</c:v>
              </c:pt>
              <c:pt idx="776">
                <c:v>31593</c:v>
              </c:pt>
              <c:pt idx="777">
                <c:v>31624</c:v>
              </c:pt>
              <c:pt idx="778">
                <c:v>31655</c:v>
              </c:pt>
              <c:pt idx="779">
                <c:v>31685</c:v>
              </c:pt>
              <c:pt idx="780">
                <c:v>31716</c:v>
              </c:pt>
              <c:pt idx="781">
                <c:v>31746</c:v>
              </c:pt>
              <c:pt idx="782">
                <c:v>31777</c:v>
              </c:pt>
              <c:pt idx="783">
                <c:v>31808</c:v>
              </c:pt>
              <c:pt idx="784">
                <c:v>31836</c:v>
              </c:pt>
              <c:pt idx="785">
                <c:v>31867</c:v>
              </c:pt>
              <c:pt idx="786">
                <c:v>31897</c:v>
              </c:pt>
              <c:pt idx="787">
                <c:v>31928</c:v>
              </c:pt>
              <c:pt idx="788">
                <c:v>31958</c:v>
              </c:pt>
              <c:pt idx="789">
                <c:v>31989</c:v>
              </c:pt>
              <c:pt idx="790">
                <c:v>32020</c:v>
              </c:pt>
              <c:pt idx="791">
                <c:v>32050</c:v>
              </c:pt>
              <c:pt idx="792">
                <c:v>32081</c:v>
              </c:pt>
              <c:pt idx="793">
                <c:v>32111</c:v>
              </c:pt>
              <c:pt idx="794">
                <c:v>32142</c:v>
              </c:pt>
              <c:pt idx="795">
                <c:v>32173</c:v>
              </c:pt>
              <c:pt idx="796">
                <c:v>32202</c:v>
              </c:pt>
              <c:pt idx="797">
                <c:v>32233</c:v>
              </c:pt>
              <c:pt idx="798">
                <c:v>32263</c:v>
              </c:pt>
              <c:pt idx="799">
                <c:v>32294</c:v>
              </c:pt>
              <c:pt idx="800">
                <c:v>32324</c:v>
              </c:pt>
              <c:pt idx="801">
                <c:v>32355</c:v>
              </c:pt>
              <c:pt idx="802">
                <c:v>32386</c:v>
              </c:pt>
              <c:pt idx="803">
                <c:v>32416</c:v>
              </c:pt>
              <c:pt idx="804">
                <c:v>32447</c:v>
              </c:pt>
              <c:pt idx="805">
                <c:v>32477</c:v>
              </c:pt>
              <c:pt idx="806">
                <c:v>32508</c:v>
              </c:pt>
              <c:pt idx="807">
                <c:v>32539</c:v>
              </c:pt>
              <c:pt idx="808">
                <c:v>32567</c:v>
              </c:pt>
              <c:pt idx="809">
                <c:v>32598</c:v>
              </c:pt>
              <c:pt idx="810">
                <c:v>32628</c:v>
              </c:pt>
              <c:pt idx="811">
                <c:v>32659</c:v>
              </c:pt>
              <c:pt idx="812">
                <c:v>32689</c:v>
              </c:pt>
              <c:pt idx="813">
                <c:v>32720</c:v>
              </c:pt>
              <c:pt idx="814">
                <c:v>32751</c:v>
              </c:pt>
              <c:pt idx="815">
                <c:v>32781</c:v>
              </c:pt>
              <c:pt idx="816">
                <c:v>32812</c:v>
              </c:pt>
              <c:pt idx="817">
                <c:v>32842</c:v>
              </c:pt>
              <c:pt idx="818">
                <c:v>32873</c:v>
              </c:pt>
              <c:pt idx="819">
                <c:v>32904</c:v>
              </c:pt>
              <c:pt idx="820">
                <c:v>32932</c:v>
              </c:pt>
              <c:pt idx="821">
                <c:v>32963</c:v>
              </c:pt>
              <c:pt idx="822">
                <c:v>32993</c:v>
              </c:pt>
              <c:pt idx="823">
                <c:v>33024</c:v>
              </c:pt>
              <c:pt idx="824">
                <c:v>33054</c:v>
              </c:pt>
              <c:pt idx="825">
                <c:v>33085</c:v>
              </c:pt>
              <c:pt idx="826">
                <c:v>33116</c:v>
              </c:pt>
              <c:pt idx="827">
                <c:v>33146</c:v>
              </c:pt>
              <c:pt idx="828">
                <c:v>33177</c:v>
              </c:pt>
              <c:pt idx="829">
                <c:v>33207</c:v>
              </c:pt>
              <c:pt idx="830">
                <c:v>33238</c:v>
              </c:pt>
              <c:pt idx="831">
                <c:v>33269</c:v>
              </c:pt>
              <c:pt idx="832">
                <c:v>33297</c:v>
              </c:pt>
              <c:pt idx="833">
                <c:v>33328</c:v>
              </c:pt>
              <c:pt idx="834">
                <c:v>33358</c:v>
              </c:pt>
              <c:pt idx="835">
                <c:v>33389</c:v>
              </c:pt>
              <c:pt idx="836">
                <c:v>33419</c:v>
              </c:pt>
              <c:pt idx="837">
                <c:v>33450</c:v>
              </c:pt>
              <c:pt idx="838">
                <c:v>33481</c:v>
              </c:pt>
              <c:pt idx="839">
                <c:v>33511</c:v>
              </c:pt>
              <c:pt idx="840">
                <c:v>33542</c:v>
              </c:pt>
              <c:pt idx="841">
                <c:v>33572</c:v>
              </c:pt>
              <c:pt idx="842">
                <c:v>33603</c:v>
              </c:pt>
              <c:pt idx="843">
                <c:v>33634</c:v>
              </c:pt>
              <c:pt idx="844">
                <c:v>33663</c:v>
              </c:pt>
              <c:pt idx="845">
                <c:v>33694</c:v>
              </c:pt>
              <c:pt idx="846">
                <c:v>33724</c:v>
              </c:pt>
              <c:pt idx="847">
                <c:v>33755</c:v>
              </c:pt>
              <c:pt idx="848">
                <c:v>33785</c:v>
              </c:pt>
              <c:pt idx="849">
                <c:v>33816</c:v>
              </c:pt>
              <c:pt idx="850">
                <c:v>33847</c:v>
              </c:pt>
              <c:pt idx="851">
                <c:v>33877</c:v>
              </c:pt>
              <c:pt idx="852">
                <c:v>33908</c:v>
              </c:pt>
              <c:pt idx="853">
                <c:v>33938</c:v>
              </c:pt>
              <c:pt idx="854">
                <c:v>33969</c:v>
              </c:pt>
              <c:pt idx="855">
                <c:v>34000</c:v>
              </c:pt>
              <c:pt idx="856">
                <c:v>34028</c:v>
              </c:pt>
              <c:pt idx="857">
                <c:v>34059</c:v>
              </c:pt>
              <c:pt idx="858">
                <c:v>34089</c:v>
              </c:pt>
              <c:pt idx="859">
                <c:v>34120</c:v>
              </c:pt>
              <c:pt idx="860">
                <c:v>34150</c:v>
              </c:pt>
              <c:pt idx="861">
                <c:v>34181</c:v>
              </c:pt>
              <c:pt idx="862">
                <c:v>34212</c:v>
              </c:pt>
              <c:pt idx="863">
                <c:v>34242</c:v>
              </c:pt>
              <c:pt idx="864">
                <c:v>34273</c:v>
              </c:pt>
              <c:pt idx="865">
                <c:v>34303</c:v>
              </c:pt>
              <c:pt idx="866">
                <c:v>34334</c:v>
              </c:pt>
              <c:pt idx="867">
                <c:v>34365</c:v>
              </c:pt>
              <c:pt idx="868">
                <c:v>34393</c:v>
              </c:pt>
              <c:pt idx="869">
                <c:v>34424</c:v>
              </c:pt>
              <c:pt idx="870">
                <c:v>34454</c:v>
              </c:pt>
              <c:pt idx="871">
                <c:v>34485</c:v>
              </c:pt>
              <c:pt idx="872">
                <c:v>34515</c:v>
              </c:pt>
              <c:pt idx="873">
                <c:v>34546</c:v>
              </c:pt>
              <c:pt idx="874">
                <c:v>34577</c:v>
              </c:pt>
              <c:pt idx="875">
                <c:v>34607</c:v>
              </c:pt>
              <c:pt idx="876">
                <c:v>34638</c:v>
              </c:pt>
              <c:pt idx="877">
                <c:v>34668</c:v>
              </c:pt>
              <c:pt idx="878">
                <c:v>34699</c:v>
              </c:pt>
              <c:pt idx="879">
                <c:v>34730</c:v>
              </c:pt>
              <c:pt idx="880">
                <c:v>34758</c:v>
              </c:pt>
              <c:pt idx="881">
                <c:v>34789</c:v>
              </c:pt>
              <c:pt idx="882">
                <c:v>34819</c:v>
              </c:pt>
              <c:pt idx="883">
                <c:v>34850</c:v>
              </c:pt>
              <c:pt idx="884">
                <c:v>34880</c:v>
              </c:pt>
              <c:pt idx="885">
                <c:v>34911</c:v>
              </c:pt>
              <c:pt idx="886">
                <c:v>34942</c:v>
              </c:pt>
              <c:pt idx="887">
                <c:v>34972</c:v>
              </c:pt>
              <c:pt idx="888">
                <c:v>35003</c:v>
              </c:pt>
              <c:pt idx="889">
                <c:v>35033</c:v>
              </c:pt>
              <c:pt idx="890">
                <c:v>35064</c:v>
              </c:pt>
              <c:pt idx="891">
                <c:v>35095</c:v>
              </c:pt>
              <c:pt idx="892">
                <c:v>35124</c:v>
              </c:pt>
              <c:pt idx="893">
                <c:v>35155</c:v>
              </c:pt>
              <c:pt idx="894">
                <c:v>35185</c:v>
              </c:pt>
              <c:pt idx="895">
                <c:v>35216</c:v>
              </c:pt>
              <c:pt idx="896">
                <c:v>35246</c:v>
              </c:pt>
              <c:pt idx="897">
                <c:v>35277</c:v>
              </c:pt>
              <c:pt idx="898">
                <c:v>35308</c:v>
              </c:pt>
              <c:pt idx="899">
                <c:v>35338</c:v>
              </c:pt>
              <c:pt idx="900">
                <c:v>35369</c:v>
              </c:pt>
              <c:pt idx="901">
                <c:v>35399</c:v>
              </c:pt>
              <c:pt idx="902">
                <c:v>35430</c:v>
              </c:pt>
              <c:pt idx="903">
                <c:v>35461</c:v>
              </c:pt>
              <c:pt idx="904">
                <c:v>35489</c:v>
              </c:pt>
              <c:pt idx="905">
                <c:v>35520</c:v>
              </c:pt>
              <c:pt idx="906">
                <c:v>35550</c:v>
              </c:pt>
              <c:pt idx="907">
                <c:v>35581</c:v>
              </c:pt>
              <c:pt idx="908">
                <c:v>35611</c:v>
              </c:pt>
              <c:pt idx="909">
                <c:v>35642</c:v>
              </c:pt>
              <c:pt idx="910">
                <c:v>35673</c:v>
              </c:pt>
              <c:pt idx="911">
                <c:v>35703</c:v>
              </c:pt>
              <c:pt idx="912">
                <c:v>35734</c:v>
              </c:pt>
              <c:pt idx="913">
                <c:v>35764</c:v>
              </c:pt>
              <c:pt idx="914">
                <c:v>35795</c:v>
              </c:pt>
              <c:pt idx="915">
                <c:v>35826</c:v>
              </c:pt>
              <c:pt idx="916">
                <c:v>35854</c:v>
              </c:pt>
              <c:pt idx="917">
                <c:v>35885</c:v>
              </c:pt>
              <c:pt idx="918">
                <c:v>35915</c:v>
              </c:pt>
              <c:pt idx="919">
                <c:v>35946</c:v>
              </c:pt>
              <c:pt idx="920">
                <c:v>35976</c:v>
              </c:pt>
              <c:pt idx="921">
                <c:v>36007</c:v>
              </c:pt>
              <c:pt idx="922">
                <c:v>36038</c:v>
              </c:pt>
              <c:pt idx="923">
                <c:v>36068</c:v>
              </c:pt>
              <c:pt idx="924">
                <c:v>36099</c:v>
              </c:pt>
              <c:pt idx="925">
                <c:v>36129</c:v>
              </c:pt>
              <c:pt idx="926">
                <c:v>36160</c:v>
              </c:pt>
              <c:pt idx="927">
                <c:v>36191</c:v>
              </c:pt>
              <c:pt idx="928">
                <c:v>36219</c:v>
              </c:pt>
              <c:pt idx="929">
                <c:v>36250</c:v>
              </c:pt>
              <c:pt idx="930">
                <c:v>36280</c:v>
              </c:pt>
              <c:pt idx="931">
                <c:v>36311</c:v>
              </c:pt>
              <c:pt idx="932">
                <c:v>36341</c:v>
              </c:pt>
              <c:pt idx="933">
                <c:v>36372</c:v>
              </c:pt>
              <c:pt idx="934">
                <c:v>36403</c:v>
              </c:pt>
              <c:pt idx="935">
                <c:v>36433</c:v>
              </c:pt>
              <c:pt idx="936">
                <c:v>36464</c:v>
              </c:pt>
              <c:pt idx="937">
                <c:v>36494</c:v>
              </c:pt>
              <c:pt idx="938">
                <c:v>36525</c:v>
              </c:pt>
              <c:pt idx="939">
                <c:v>36556</c:v>
              </c:pt>
              <c:pt idx="940">
                <c:v>36585</c:v>
              </c:pt>
              <c:pt idx="941">
                <c:v>36616</c:v>
              </c:pt>
              <c:pt idx="942">
                <c:v>36646</c:v>
              </c:pt>
              <c:pt idx="943">
                <c:v>36677</c:v>
              </c:pt>
              <c:pt idx="944">
                <c:v>36707</c:v>
              </c:pt>
              <c:pt idx="945">
                <c:v>36738</c:v>
              </c:pt>
              <c:pt idx="946">
                <c:v>36769</c:v>
              </c:pt>
              <c:pt idx="947">
                <c:v>36799</c:v>
              </c:pt>
              <c:pt idx="948">
                <c:v>36830</c:v>
              </c:pt>
              <c:pt idx="949">
                <c:v>36860</c:v>
              </c:pt>
              <c:pt idx="950">
                <c:v>36891</c:v>
              </c:pt>
              <c:pt idx="951">
                <c:v>36922</c:v>
              </c:pt>
              <c:pt idx="952">
                <c:v>36950</c:v>
              </c:pt>
              <c:pt idx="953">
                <c:v>36981</c:v>
              </c:pt>
              <c:pt idx="954">
                <c:v>37011</c:v>
              </c:pt>
              <c:pt idx="955">
                <c:v>37042</c:v>
              </c:pt>
              <c:pt idx="956">
                <c:v>37072</c:v>
              </c:pt>
              <c:pt idx="957">
                <c:v>37103</c:v>
              </c:pt>
              <c:pt idx="958">
                <c:v>37134</c:v>
              </c:pt>
              <c:pt idx="959">
                <c:v>37164</c:v>
              </c:pt>
              <c:pt idx="960">
                <c:v>37195</c:v>
              </c:pt>
              <c:pt idx="961">
                <c:v>37225</c:v>
              </c:pt>
              <c:pt idx="962">
                <c:v>37256</c:v>
              </c:pt>
              <c:pt idx="963">
                <c:v>37287</c:v>
              </c:pt>
              <c:pt idx="964">
                <c:v>37315</c:v>
              </c:pt>
              <c:pt idx="965">
                <c:v>37346</c:v>
              </c:pt>
              <c:pt idx="966">
                <c:v>37376</c:v>
              </c:pt>
              <c:pt idx="967">
                <c:v>37407</c:v>
              </c:pt>
              <c:pt idx="968">
                <c:v>37437</c:v>
              </c:pt>
              <c:pt idx="969">
                <c:v>37468</c:v>
              </c:pt>
              <c:pt idx="970">
                <c:v>37499</c:v>
              </c:pt>
              <c:pt idx="971">
                <c:v>37529</c:v>
              </c:pt>
              <c:pt idx="972">
                <c:v>37560</c:v>
              </c:pt>
              <c:pt idx="973">
                <c:v>37590</c:v>
              </c:pt>
              <c:pt idx="974">
                <c:v>37621</c:v>
              </c:pt>
              <c:pt idx="975">
                <c:v>37652</c:v>
              </c:pt>
              <c:pt idx="976">
                <c:v>37680</c:v>
              </c:pt>
              <c:pt idx="977">
                <c:v>37711</c:v>
              </c:pt>
              <c:pt idx="978">
                <c:v>37741</c:v>
              </c:pt>
              <c:pt idx="979">
                <c:v>37772</c:v>
              </c:pt>
              <c:pt idx="980">
                <c:v>37802</c:v>
              </c:pt>
              <c:pt idx="981">
                <c:v>37833</c:v>
              </c:pt>
              <c:pt idx="982">
                <c:v>37864</c:v>
              </c:pt>
              <c:pt idx="983">
                <c:v>37894</c:v>
              </c:pt>
              <c:pt idx="984">
                <c:v>37925</c:v>
              </c:pt>
              <c:pt idx="985">
                <c:v>37955</c:v>
              </c:pt>
              <c:pt idx="986">
                <c:v>37986</c:v>
              </c:pt>
              <c:pt idx="987">
                <c:v>38017</c:v>
              </c:pt>
              <c:pt idx="988">
                <c:v>38046</c:v>
              </c:pt>
              <c:pt idx="989">
                <c:v>38077</c:v>
              </c:pt>
              <c:pt idx="990">
                <c:v>38107</c:v>
              </c:pt>
              <c:pt idx="991">
                <c:v>38138</c:v>
              </c:pt>
              <c:pt idx="992">
                <c:v>38168</c:v>
              </c:pt>
              <c:pt idx="993">
                <c:v>38199</c:v>
              </c:pt>
              <c:pt idx="994">
                <c:v>38230</c:v>
              </c:pt>
              <c:pt idx="995">
                <c:v>38260</c:v>
              </c:pt>
              <c:pt idx="996">
                <c:v>38291</c:v>
              </c:pt>
              <c:pt idx="997">
                <c:v>38321</c:v>
              </c:pt>
              <c:pt idx="998">
                <c:v>38352</c:v>
              </c:pt>
              <c:pt idx="999">
                <c:v>38383</c:v>
              </c:pt>
              <c:pt idx="1000">
                <c:v>38411</c:v>
              </c:pt>
              <c:pt idx="1001">
                <c:v>38442</c:v>
              </c:pt>
              <c:pt idx="1002">
                <c:v>38472</c:v>
              </c:pt>
              <c:pt idx="1003">
                <c:v>38503</c:v>
              </c:pt>
              <c:pt idx="1004">
                <c:v>38533</c:v>
              </c:pt>
              <c:pt idx="1005">
                <c:v>38564</c:v>
              </c:pt>
              <c:pt idx="1006">
                <c:v>38595</c:v>
              </c:pt>
              <c:pt idx="1007">
                <c:v>38625</c:v>
              </c:pt>
              <c:pt idx="1008">
                <c:v>38656</c:v>
              </c:pt>
              <c:pt idx="1009">
                <c:v>38686</c:v>
              </c:pt>
              <c:pt idx="1010">
                <c:v>38717</c:v>
              </c:pt>
              <c:pt idx="1011">
                <c:v>38748</c:v>
              </c:pt>
              <c:pt idx="1012">
                <c:v>38776</c:v>
              </c:pt>
              <c:pt idx="1013">
                <c:v>38807</c:v>
              </c:pt>
              <c:pt idx="1014">
                <c:v>38837</c:v>
              </c:pt>
              <c:pt idx="1015">
                <c:v>38868</c:v>
              </c:pt>
              <c:pt idx="1016">
                <c:v>38898</c:v>
              </c:pt>
              <c:pt idx="1017">
                <c:v>38929</c:v>
              </c:pt>
              <c:pt idx="1018">
                <c:v>38960</c:v>
              </c:pt>
              <c:pt idx="1019">
                <c:v>38990</c:v>
              </c:pt>
              <c:pt idx="1020">
                <c:v>39021</c:v>
              </c:pt>
              <c:pt idx="1021">
                <c:v>39051</c:v>
              </c:pt>
              <c:pt idx="1022">
                <c:v>39082</c:v>
              </c:pt>
              <c:pt idx="1023">
                <c:v>39113</c:v>
              </c:pt>
              <c:pt idx="1024">
                <c:v>39141</c:v>
              </c:pt>
              <c:pt idx="1025">
                <c:v>39172</c:v>
              </c:pt>
              <c:pt idx="1026">
                <c:v>39202</c:v>
              </c:pt>
              <c:pt idx="1027">
                <c:v>39233</c:v>
              </c:pt>
              <c:pt idx="1028">
                <c:v>39263</c:v>
              </c:pt>
              <c:pt idx="1029">
                <c:v>39294</c:v>
              </c:pt>
              <c:pt idx="1030">
                <c:v>39325</c:v>
              </c:pt>
              <c:pt idx="1031">
                <c:v>39355</c:v>
              </c:pt>
              <c:pt idx="1032">
                <c:v>39386</c:v>
              </c:pt>
              <c:pt idx="1033">
                <c:v>39416</c:v>
              </c:pt>
              <c:pt idx="1034">
                <c:v>39447</c:v>
              </c:pt>
              <c:pt idx="1035">
                <c:v>39478</c:v>
              </c:pt>
              <c:pt idx="1036">
                <c:v>39507</c:v>
              </c:pt>
              <c:pt idx="1037">
                <c:v>39538</c:v>
              </c:pt>
              <c:pt idx="1038">
                <c:v>39568</c:v>
              </c:pt>
              <c:pt idx="1039">
                <c:v>39599</c:v>
              </c:pt>
              <c:pt idx="1040">
                <c:v>39629</c:v>
              </c:pt>
              <c:pt idx="1041">
                <c:v>39660</c:v>
              </c:pt>
              <c:pt idx="1042">
                <c:v>39691</c:v>
              </c:pt>
              <c:pt idx="1043">
                <c:v>39721</c:v>
              </c:pt>
              <c:pt idx="1044">
                <c:v>39752</c:v>
              </c:pt>
              <c:pt idx="1045">
                <c:v>39782</c:v>
              </c:pt>
              <c:pt idx="1046">
                <c:v>39813</c:v>
              </c:pt>
              <c:pt idx="1047">
                <c:v>39844</c:v>
              </c:pt>
              <c:pt idx="1048">
                <c:v>39872</c:v>
              </c:pt>
              <c:pt idx="1049">
                <c:v>39903</c:v>
              </c:pt>
              <c:pt idx="1050">
                <c:v>39933</c:v>
              </c:pt>
              <c:pt idx="1051">
                <c:v>39964</c:v>
              </c:pt>
              <c:pt idx="1052">
                <c:v>39994</c:v>
              </c:pt>
              <c:pt idx="1053">
                <c:v>40025</c:v>
              </c:pt>
              <c:pt idx="1054">
                <c:v>40056</c:v>
              </c:pt>
              <c:pt idx="1055">
                <c:v>40086</c:v>
              </c:pt>
            </c:numLit>
          </c:cat>
          <c:val>
            <c:numRef>
              <c:f>MODELB!$AZ$9:$AZ$1124</c:f>
              <c:numCache>
                <c:formatCode>#,##0</c:formatCode>
                <c:ptCount val="1116"/>
                <c:pt idx="0">
                  <c:v>0.73357477084031253</c:v>
                </c:pt>
                <c:pt idx="1">
                  <c:v>1.4440826871125081</c:v>
                </c:pt>
                <c:pt idx="2">
                  <c:v>4.4606984196011563</c:v>
                </c:pt>
                <c:pt idx="3">
                  <c:v>3.3925917648646937</c:v>
                </c:pt>
                <c:pt idx="4">
                  <c:v>10.090865044464746</c:v>
                </c:pt>
                <c:pt idx="5">
                  <c:v>8.7476348986238577</c:v>
                </c:pt>
                <c:pt idx="6">
                  <c:v>8.9767844100188583</c:v>
                </c:pt>
                <c:pt idx="7">
                  <c:v>14.33775958632318</c:v>
                </c:pt>
                <c:pt idx="8">
                  <c:v>6.0066099657650156</c:v>
                </c:pt>
                <c:pt idx="9">
                  <c:v>2.1756442298969318</c:v>
                </c:pt>
                <c:pt idx="10">
                  <c:v>0.79648315433927053</c:v>
                </c:pt>
                <c:pt idx="11">
                  <c:v>0.39030320284341258</c:v>
                </c:pt>
                <c:pt idx="12">
                  <c:v>0.3355326228831188</c:v>
                </c:pt>
                <c:pt idx="13">
                  <c:v>0.90939084931958347</c:v>
                </c:pt>
                <c:pt idx="14">
                  <c:v>2.8302552715446514</c:v>
                </c:pt>
                <c:pt idx="15">
                  <c:v>4.1401680671862993</c:v>
                </c:pt>
                <c:pt idx="16">
                  <c:v>4.2490288346741121</c:v>
                </c:pt>
                <c:pt idx="17">
                  <c:v>9.9172331551005453</c:v>
                </c:pt>
                <c:pt idx="18">
                  <c:v>9.6085442338474394</c:v>
                </c:pt>
                <c:pt idx="19">
                  <c:v>6.9251783903158461</c:v>
                </c:pt>
                <c:pt idx="20">
                  <c:v>2.2182931687887688</c:v>
                </c:pt>
                <c:pt idx="21">
                  <c:v>1.303159299324868</c:v>
                </c:pt>
                <c:pt idx="22">
                  <c:v>0.51897432239064045</c:v>
                </c:pt>
                <c:pt idx="23">
                  <c:v>0.96589755738189353</c:v>
                </c:pt>
                <c:pt idx="24">
                  <c:v>0.82058563797341866</c:v>
                </c:pt>
                <c:pt idx="25">
                  <c:v>0.72866193971708171</c:v>
                </c:pt>
                <c:pt idx="26">
                  <c:v>0.71925649540137582</c:v>
                </c:pt>
                <c:pt idx="27">
                  <c:v>0.6184211133208799</c:v>
                </c:pt>
                <c:pt idx="28">
                  <c:v>0.74507166376861456</c:v>
                </c:pt>
                <c:pt idx="29">
                  <c:v>0.62749537481447337</c:v>
                </c:pt>
                <c:pt idx="30">
                  <c:v>0.88241888948145863</c:v>
                </c:pt>
                <c:pt idx="31">
                  <c:v>0.60014740756520535</c:v>
                </c:pt>
                <c:pt idx="32">
                  <c:v>0.12305818652037015</c:v>
                </c:pt>
                <c:pt idx="33">
                  <c:v>6.985104304139611E-2</c:v>
                </c:pt>
                <c:pt idx="34">
                  <c:v>9.1949835166204252E-2</c:v>
                </c:pt>
                <c:pt idx="35">
                  <c:v>3.4127556111353208E-2</c:v>
                </c:pt>
                <c:pt idx="36">
                  <c:v>1.1957226898672686</c:v>
                </c:pt>
                <c:pt idx="37">
                  <c:v>2.5559742769094949</c:v>
                </c:pt>
                <c:pt idx="38">
                  <c:v>3.2799169087203062</c:v>
                </c:pt>
                <c:pt idx="39">
                  <c:v>3.8636119207336739</c:v>
                </c:pt>
                <c:pt idx="40">
                  <c:v>12.897888936038481</c:v>
                </c:pt>
                <c:pt idx="41">
                  <c:v>11.507496116681921</c:v>
                </c:pt>
                <c:pt idx="42">
                  <c:v>11.30846841713322</c:v>
                </c:pt>
                <c:pt idx="43">
                  <c:v>6.6278514534168451</c:v>
                </c:pt>
                <c:pt idx="44">
                  <c:v>2.8857643192037088</c:v>
                </c:pt>
                <c:pt idx="45">
                  <c:v>1.5114394566874338</c:v>
                </c:pt>
                <c:pt idx="46">
                  <c:v>0.94828455432376302</c:v>
                </c:pt>
                <c:pt idx="47">
                  <c:v>0.94675632764756301</c:v>
                </c:pt>
                <c:pt idx="48">
                  <c:v>0.8005571296720132</c:v>
                </c:pt>
                <c:pt idx="49">
                  <c:v>1.2977775819879498</c:v>
                </c:pt>
                <c:pt idx="50">
                  <c:v>2.2980624385223334</c:v>
                </c:pt>
                <c:pt idx="51">
                  <c:v>1.7676906283360356</c:v>
                </c:pt>
                <c:pt idx="52">
                  <c:v>2.847720725437374</c:v>
                </c:pt>
                <c:pt idx="53">
                  <c:v>6.0799253873521284</c:v>
                </c:pt>
                <c:pt idx="54">
                  <c:v>3.8354703467242555</c:v>
                </c:pt>
                <c:pt idx="55">
                  <c:v>1.6443858393448991</c:v>
                </c:pt>
                <c:pt idx="56">
                  <c:v>0.63673108640364262</c:v>
                </c:pt>
                <c:pt idx="57">
                  <c:v>0.19485047036625858</c:v>
                </c:pt>
                <c:pt idx="58">
                  <c:v>0.20159394112043216</c:v>
                </c:pt>
                <c:pt idx="59">
                  <c:v>0.41180086642145852</c:v>
                </c:pt>
                <c:pt idx="60">
                  <c:v>0.92744656429182204</c:v>
                </c:pt>
                <c:pt idx="61">
                  <c:v>4.3901180880580437</c:v>
                </c:pt>
                <c:pt idx="62">
                  <c:v>6.0782349055338791</c:v>
                </c:pt>
                <c:pt idx="63">
                  <c:v>8.8032231092951072</c:v>
                </c:pt>
                <c:pt idx="64">
                  <c:v>13.615092484154815</c:v>
                </c:pt>
                <c:pt idx="65">
                  <c:v>9.9181873644813834</c:v>
                </c:pt>
                <c:pt idx="66">
                  <c:v>9.4061122755921147</c:v>
                </c:pt>
                <c:pt idx="67">
                  <c:v>6.7907726765890715</c:v>
                </c:pt>
                <c:pt idx="68">
                  <c:v>4.2749229909643063</c:v>
                </c:pt>
                <c:pt idx="69">
                  <c:v>2.1951443238280461</c:v>
                </c:pt>
                <c:pt idx="70">
                  <c:v>1.0887886458422713</c:v>
                </c:pt>
                <c:pt idx="71">
                  <c:v>0.61081425618918672</c:v>
                </c:pt>
                <c:pt idx="72">
                  <c:v>1.1828548703630666</c:v>
                </c:pt>
                <c:pt idx="73">
                  <c:v>5.7779186585565423</c:v>
                </c:pt>
                <c:pt idx="74">
                  <c:v>2.7052575790935132</c:v>
                </c:pt>
                <c:pt idx="75">
                  <c:v>3.7780698133148256</c:v>
                </c:pt>
                <c:pt idx="76">
                  <c:v>3.5571635072271697</c:v>
                </c:pt>
                <c:pt idx="77">
                  <c:v>13.632770663490412</c:v>
                </c:pt>
                <c:pt idx="78">
                  <c:v>4.5047234470285957</c:v>
                </c:pt>
                <c:pt idx="79">
                  <c:v>3.6093551885053046</c:v>
                </c:pt>
                <c:pt idx="80">
                  <c:v>1.2037224198962022</c:v>
                </c:pt>
                <c:pt idx="81">
                  <c:v>0.87220074545816573</c:v>
                </c:pt>
                <c:pt idx="82">
                  <c:v>0.39819219195779709</c:v>
                </c:pt>
                <c:pt idx="83">
                  <c:v>0.18683449176565858</c:v>
                </c:pt>
                <c:pt idx="84">
                  <c:v>0.46632666206441098</c:v>
                </c:pt>
                <c:pt idx="85">
                  <c:v>0.50057511726830062</c:v>
                </c:pt>
                <c:pt idx="86">
                  <c:v>0.68425122051727738</c:v>
                </c:pt>
                <c:pt idx="87">
                  <c:v>0.6896274085980949</c:v>
                </c:pt>
                <c:pt idx="88">
                  <c:v>1.1415380760512588</c:v>
                </c:pt>
                <c:pt idx="89">
                  <c:v>3.4147238598942482</c:v>
                </c:pt>
                <c:pt idx="90">
                  <c:v>5.3704950835777217</c:v>
                </c:pt>
                <c:pt idx="91">
                  <c:v>3.5077504582073225</c:v>
                </c:pt>
                <c:pt idx="92">
                  <c:v>0.9849728733472638</c:v>
                </c:pt>
                <c:pt idx="93">
                  <c:v>0.19577842200801854</c:v>
                </c:pt>
                <c:pt idx="94">
                  <c:v>0.68560257213638565</c:v>
                </c:pt>
                <c:pt idx="95">
                  <c:v>0</c:v>
                </c:pt>
                <c:pt idx="96">
                  <c:v>0.31771384786066703</c:v>
                </c:pt>
                <c:pt idx="97">
                  <c:v>0.32965821343719137</c:v>
                </c:pt>
                <c:pt idx="98">
                  <c:v>3.3053359344020503</c:v>
                </c:pt>
                <c:pt idx="99">
                  <c:v>2.5623761981841042</c:v>
                </c:pt>
                <c:pt idx="100">
                  <c:v>4.6668613979655102</c:v>
                </c:pt>
                <c:pt idx="101">
                  <c:v>7.6576340207982625</c:v>
                </c:pt>
                <c:pt idx="102">
                  <c:v>7.4426441963001082</c:v>
                </c:pt>
                <c:pt idx="103">
                  <c:v>2.4644672462668069</c:v>
                </c:pt>
                <c:pt idx="104">
                  <c:v>1.7928932259540566</c:v>
                </c:pt>
                <c:pt idx="105">
                  <c:v>0.48268669677409903</c:v>
                </c:pt>
                <c:pt idx="106">
                  <c:v>0.60535383892523242</c:v>
                </c:pt>
                <c:pt idx="107">
                  <c:v>0.48972431738769373</c:v>
                </c:pt>
                <c:pt idx="108">
                  <c:v>0.33423219663665893</c:v>
                </c:pt>
                <c:pt idx="109">
                  <c:v>0.50498336751357809</c:v>
                </c:pt>
                <c:pt idx="110">
                  <c:v>0.51873097605658147</c:v>
                </c:pt>
                <c:pt idx="111">
                  <c:v>0.70903185558951698</c:v>
                </c:pt>
                <c:pt idx="112">
                  <c:v>1.0187105577666085</c:v>
                </c:pt>
                <c:pt idx="113">
                  <c:v>2.1329368734632745</c:v>
                </c:pt>
                <c:pt idx="114">
                  <c:v>2.1878273419039012</c:v>
                </c:pt>
                <c:pt idx="115">
                  <c:v>0.77634876991200752</c:v>
                </c:pt>
                <c:pt idx="116">
                  <c:v>0.28103967312199352</c:v>
                </c:pt>
                <c:pt idx="117">
                  <c:v>0.18645325932831369</c:v>
                </c:pt>
                <c:pt idx="118">
                  <c:v>0.17280779583262706</c:v>
                </c:pt>
                <c:pt idx="119">
                  <c:v>8.9196195211016516E-3</c:v>
                </c:pt>
                <c:pt idx="120">
                  <c:v>0.42715336570047835</c:v>
                </c:pt>
                <c:pt idx="121">
                  <c:v>0.81280680750484768</c:v>
                </c:pt>
                <c:pt idx="122">
                  <c:v>1.076742377760755</c:v>
                </c:pt>
                <c:pt idx="123">
                  <c:v>1.5970078350315466</c:v>
                </c:pt>
                <c:pt idx="124">
                  <c:v>4.8916836182636851</c:v>
                </c:pt>
                <c:pt idx="125">
                  <c:v>11.747971104979758</c:v>
                </c:pt>
                <c:pt idx="126">
                  <c:v>15.186747896336144</c:v>
                </c:pt>
                <c:pt idx="127">
                  <c:v>8.5417508184287811</c:v>
                </c:pt>
                <c:pt idx="128">
                  <c:v>4.1153737225485827</c:v>
                </c:pt>
                <c:pt idx="129">
                  <c:v>1.5637415792120777</c:v>
                </c:pt>
                <c:pt idx="130">
                  <c:v>0.5790086877016023</c:v>
                </c:pt>
                <c:pt idx="131">
                  <c:v>0.92130297385093485</c:v>
                </c:pt>
                <c:pt idx="132">
                  <c:v>0.19233092975880489</c:v>
                </c:pt>
                <c:pt idx="133">
                  <c:v>0.32068178232516559</c:v>
                </c:pt>
                <c:pt idx="134">
                  <c:v>0.34183422545026754</c:v>
                </c:pt>
                <c:pt idx="135">
                  <c:v>0.73135698977062402</c:v>
                </c:pt>
                <c:pt idx="136">
                  <c:v>0.78917236545295122</c:v>
                </c:pt>
                <c:pt idx="137">
                  <c:v>1.9635824019821313</c:v>
                </c:pt>
                <c:pt idx="138">
                  <c:v>8.9346777903569041</c:v>
                </c:pt>
                <c:pt idx="139">
                  <c:v>5.5056483639984641</c:v>
                </c:pt>
                <c:pt idx="140">
                  <c:v>2.5445503376458518</c:v>
                </c:pt>
                <c:pt idx="141">
                  <c:v>0.61159682075219379</c:v>
                </c:pt>
                <c:pt idx="142">
                  <c:v>0.27347759146909212</c:v>
                </c:pt>
                <c:pt idx="143">
                  <c:v>0.33832676942673245</c:v>
                </c:pt>
                <c:pt idx="144">
                  <c:v>0.64457590127064868</c:v>
                </c:pt>
                <c:pt idx="145">
                  <c:v>0.85671784593551559</c:v>
                </c:pt>
                <c:pt idx="146">
                  <c:v>1.885040940058867</c:v>
                </c:pt>
                <c:pt idx="147">
                  <c:v>2.5875893226549342</c:v>
                </c:pt>
                <c:pt idx="148">
                  <c:v>2.2042910693330917</c:v>
                </c:pt>
                <c:pt idx="149">
                  <c:v>3.1211862119240408</c:v>
                </c:pt>
                <c:pt idx="150">
                  <c:v>1.0410871625118236</c:v>
                </c:pt>
                <c:pt idx="151">
                  <c:v>0.59924807739903763</c:v>
                </c:pt>
                <c:pt idx="152">
                  <c:v>0.41494900888122288</c:v>
                </c:pt>
                <c:pt idx="153">
                  <c:v>0.23027785939523326</c:v>
                </c:pt>
                <c:pt idx="154">
                  <c:v>7.3179002252057757E-2</c:v>
                </c:pt>
                <c:pt idx="155">
                  <c:v>0.18248560834849492</c:v>
                </c:pt>
                <c:pt idx="156">
                  <c:v>0.53599294428536137</c:v>
                </c:pt>
                <c:pt idx="157">
                  <c:v>2.1125355920423048</c:v>
                </c:pt>
                <c:pt idx="158">
                  <c:v>2.0118602985379357</c:v>
                </c:pt>
                <c:pt idx="159">
                  <c:v>2.7157800227371487</c:v>
                </c:pt>
                <c:pt idx="160">
                  <c:v>4.3353382445830215</c:v>
                </c:pt>
                <c:pt idx="161">
                  <c:v>5.784242333427235</c:v>
                </c:pt>
                <c:pt idx="162">
                  <c:v>14.684364063144479</c:v>
                </c:pt>
                <c:pt idx="163">
                  <c:v>6.6077880439788785</c:v>
                </c:pt>
                <c:pt idx="164">
                  <c:v>2.87366596668911</c:v>
                </c:pt>
                <c:pt idx="165">
                  <c:v>0.93778706394174094</c:v>
                </c:pt>
                <c:pt idx="166">
                  <c:v>1.2696427059530819</c:v>
                </c:pt>
                <c:pt idx="167">
                  <c:v>0</c:v>
                </c:pt>
                <c:pt idx="168">
                  <c:v>0.79683254576140949</c:v>
                </c:pt>
                <c:pt idx="169">
                  <c:v>0.85807222883372647</c:v>
                </c:pt>
                <c:pt idx="170">
                  <c:v>0.78999582506013444</c:v>
                </c:pt>
                <c:pt idx="171">
                  <c:v>4.5983244036481423</c:v>
                </c:pt>
                <c:pt idx="172">
                  <c:v>8.284537761219978</c:v>
                </c:pt>
                <c:pt idx="173">
                  <c:v>16.998257599530724</c:v>
                </c:pt>
                <c:pt idx="174">
                  <c:v>15.660471575681321</c:v>
                </c:pt>
                <c:pt idx="175">
                  <c:v>7.0855070403708282</c:v>
                </c:pt>
                <c:pt idx="176">
                  <c:v>3.3343322707078045</c:v>
                </c:pt>
                <c:pt idx="177">
                  <c:v>1.644750606926344</c:v>
                </c:pt>
                <c:pt idx="178">
                  <c:v>0.90056941040997884</c:v>
                </c:pt>
                <c:pt idx="179">
                  <c:v>0.58812352985404459</c:v>
                </c:pt>
                <c:pt idx="180">
                  <c:v>0.31789430448992939</c:v>
                </c:pt>
                <c:pt idx="181">
                  <c:v>0.42539547159965296</c:v>
                </c:pt>
                <c:pt idx="182">
                  <c:v>0.81539431008865881</c:v>
                </c:pt>
                <c:pt idx="183">
                  <c:v>0.97333241766825096</c:v>
                </c:pt>
                <c:pt idx="184">
                  <c:v>4.5865102952011974</c:v>
                </c:pt>
                <c:pt idx="185">
                  <c:v>7.6085266714896189</c:v>
                </c:pt>
                <c:pt idx="186">
                  <c:v>13.338843377751624</c:v>
                </c:pt>
                <c:pt idx="187">
                  <c:v>8.2119867724358819</c:v>
                </c:pt>
                <c:pt idx="188">
                  <c:v>2.1842158067510624</c:v>
                </c:pt>
                <c:pt idx="189">
                  <c:v>0.99138410997495896</c:v>
                </c:pt>
                <c:pt idx="190">
                  <c:v>0.41456916744350281</c:v>
                </c:pt>
                <c:pt idx="191">
                  <c:v>0.44406524401436087</c:v>
                </c:pt>
                <c:pt idx="192">
                  <c:v>0.84508964522137331</c:v>
                </c:pt>
                <c:pt idx="193">
                  <c:v>1.5283865423011984</c:v>
                </c:pt>
                <c:pt idx="194">
                  <c:v>24.004369134736478</c:v>
                </c:pt>
                <c:pt idx="195">
                  <c:v>7.1005933337721707</c:v>
                </c:pt>
                <c:pt idx="196">
                  <c:v>6.1770116879261181</c:v>
                </c:pt>
                <c:pt idx="197">
                  <c:v>7.9262723634009689</c:v>
                </c:pt>
                <c:pt idx="198">
                  <c:v>14.690652434504152</c:v>
                </c:pt>
                <c:pt idx="199">
                  <c:v>12.519650768154172</c:v>
                </c:pt>
                <c:pt idx="200">
                  <c:v>5.6786074931337964</c:v>
                </c:pt>
                <c:pt idx="201">
                  <c:v>2.3361498724000143</c:v>
                </c:pt>
                <c:pt idx="202">
                  <c:v>1.5380608868799186</c:v>
                </c:pt>
                <c:pt idx="203">
                  <c:v>0.77943912127695114</c:v>
                </c:pt>
                <c:pt idx="204">
                  <c:v>1.1299206468698051</c:v>
                </c:pt>
                <c:pt idx="205">
                  <c:v>1.7244847535281975</c:v>
                </c:pt>
                <c:pt idx="206">
                  <c:v>1.6327193486049012</c:v>
                </c:pt>
                <c:pt idx="207">
                  <c:v>1.6995983521085085</c:v>
                </c:pt>
                <c:pt idx="208">
                  <c:v>2.0109055718383404</c:v>
                </c:pt>
                <c:pt idx="209">
                  <c:v>4.6375111556451163</c:v>
                </c:pt>
                <c:pt idx="210">
                  <c:v>3.2873688847430991</c:v>
                </c:pt>
                <c:pt idx="211">
                  <c:v>1.257942663377456</c:v>
                </c:pt>
                <c:pt idx="212">
                  <c:v>0.53588210247149703</c:v>
                </c:pt>
                <c:pt idx="213">
                  <c:v>0.18885117586714273</c:v>
                </c:pt>
                <c:pt idx="214">
                  <c:v>0.11195919639823515</c:v>
                </c:pt>
                <c:pt idx="215">
                  <c:v>0.43518989066157587</c:v>
                </c:pt>
                <c:pt idx="216">
                  <c:v>1.9196591676412849</c:v>
                </c:pt>
                <c:pt idx="217">
                  <c:v>0.51856973166365727</c:v>
                </c:pt>
                <c:pt idx="218">
                  <c:v>1.2557439238603076</c:v>
                </c:pt>
                <c:pt idx="219">
                  <c:v>12.023357319768037</c:v>
                </c:pt>
                <c:pt idx="220">
                  <c:v>12.48000220902526</c:v>
                </c:pt>
                <c:pt idx="221">
                  <c:v>13.491642523857063</c:v>
                </c:pt>
                <c:pt idx="222">
                  <c:v>7.2043955212079496</c:v>
                </c:pt>
                <c:pt idx="223">
                  <c:v>5.4006454459464024</c:v>
                </c:pt>
                <c:pt idx="224">
                  <c:v>2.4622991278242807</c:v>
                </c:pt>
                <c:pt idx="225">
                  <c:v>0.9697672256955272</c:v>
                </c:pt>
                <c:pt idx="226">
                  <c:v>0.64910269719374014</c:v>
                </c:pt>
                <c:pt idx="227">
                  <c:v>0.59604390124184903</c:v>
                </c:pt>
                <c:pt idx="228">
                  <c:v>0.47656517580257485</c:v>
                </c:pt>
                <c:pt idx="229">
                  <c:v>1.1280616854627707</c:v>
                </c:pt>
                <c:pt idx="230">
                  <c:v>3.5966266356206269</c:v>
                </c:pt>
                <c:pt idx="231">
                  <c:v>4.3588454691361358</c:v>
                </c:pt>
                <c:pt idx="232">
                  <c:v>7.814310513583548</c:v>
                </c:pt>
                <c:pt idx="233">
                  <c:v>11.292658419586708</c:v>
                </c:pt>
                <c:pt idx="234">
                  <c:v>8.6066561510497088</c:v>
                </c:pt>
                <c:pt idx="235">
                  <c:v>9.5110956279045311</c:v>
                </c:pt>
                <c:pt idx="236">
                  <c:v>2.8761094608337032</c:v>
                </c:pt>
                <c:pt idx="237">
                  <c:v>1.4070824151003904</c:v>
                </c:pt>
                <c:pt idx="238">
                  <c:v>0.9201576061137402</c:v>
                </c:pt>
                <c:pt idx="239">
                  <c:v>0.74664131965918301</c:v>
                </c:pt>
                <c:pt idx="240">
                  <c:v>0.80535388300997479</c:v>
                </c:pt>
                <c:pt idx="241">
                  <c:v>2.3901932748986949</c:v>
                </c:pt>
                <c:pt idx="242">
                  <c:v>12.529558138641352</c:v>
                </c:pt>
                <c:pt idx="243">
                  <c:v>14.411354261881089</c:v>
                </c:pt>
                <c:pt idx="244">
                  <c:v>7.8964561428574349</c:v>
                </c:pt>
                <c:pt idx="245">
                  <c:v>6.1792646441210053</c:v>
                </c:pt>
                <c:pt idx="246">
                  <c:v>10.767466119397859</c:v>
                </c:pt>
                <c:pt idx="247">
                  <c:v>7.1007807210036447</c:v>
                </c:pt>
                <c:pt idx="248">
                  <c:v>5.3036228616509575</c:v>
                </c:pt>
                <c:pt idx="249">
                  <c:v>2.2787498703912377</c:v>
                </c:pt>
                <c:pt idx="250">
                  <c:v>1.3535124962408673</c:v>
                </c:pt>
                <c:pt idx="251">
                  <c:v>0.88457179920214912</c:v>
                </c:pt>
                <c:pt idx="252">
                  <c:v>0.67655673810521422</c:v>
                </c:pt>
                <c:pt idx="253">
                  <c:v>5.3595750344494535</c:v>
                </c:pt>
                <c:pt idx="254">
                  <c:v>10.37881287097413</c:v>
                </c:pt>
                <c:pt idx="255">
                  <c:v>17.005727788993909</c:v>
                </c:pt>
                <c:pt idx="256">
                  <c:v>6.8276954299516106</c:v>
                </c:pt>
                <c:pt idx="257">
                  <c:v>9.669037732279115</c:v>
                </c:pt>
                <c:pt idx="258">
                  <c:v>7.366102688434637</c:v>
                </c:pt>
                <c:pt idx="259">
                  <c:v>4.6772914716860043</c:v>
                </c:pt>
                <c:pt idx="260">
                  <c:v>2.480778440212319</c:v>
                </c:pt>
                <c:pt idx="261">
                  <c:v>1.7016149354531223</c:v>
                </c:pt>
                <c:pt idx="262">
                  <c:v>1.0244740352239319</c:v>
                </c:pt>
                <c:pt idx="263">
                  <c:v>0.80178179524234849</c:v>
                </c:pt>
                <c:pt idx="264">
                  <c:v>0.62563738408183833</c:v>
                </c:pt>
                <c:pt idx="265">
                  <c:v>0.47227763411035784</c:v>
                </c:pt>
                <c:pt idx="266">
                  <c:v>1.0793972013878603</c:v>
                </c:pt>
                <c:pt idx="267">
                  <c:v>1.8434955507352151</c:v>
                </c:pt>
                <c:pt idx="268">
                  <c:v>2.1746688092337552</c:v>
                </c:pt>
                <c:pt idx="269">
                  <c:v>4.8782920230540494</c:v>
                </c:pt>
                <c:pt idx="270">
                  <c:v>6.9208535880079705</c:v>
                </c:pt>
                <c:pt idx="271">
                  <c:v>6.2157971221632309</c:v>
                </c:pt>
                <c:pt idx="272">
                  <c:v>1.4781785289894884</c:v>
                </c:pt>
                <c:pt idx="273">
                  <c:v>0.71592630748224195</c:v>
                </c:pt>
                <c:pt idx="274">
                  <c:v>0.44714145904968561</c:v>
                </c:pt>
                <c:pt idx="275">
                  <c:v>0.37912965232475671</c:v>
                </c:pt>
                <c:pt idx="276">
                  <c:v>0.92153803939467871</c:v>
                </c:pt>
                <c:pt idx="277">
                  <c:v>4.6023602664819707</c:v>
                </c:pt>
                <c:pt idx="278">
                  <c:v>5.9402644601330437</c:v>
                </c:pt>
                <c:pt idx="279">
                  <c:v>5.2149716234807393</c:v>
                </c:pt>
                <c:pt idx="280">
                  <c:v>14.651523702552868</c:v>
                </c:pt>
                <c:pt idx="281">
                  <c:v>4.7868060385752216</c:v>
                </c:pt>
                <c:pt idx="282">
                  <c:v>7.5583226752533008</c:v>
                </c:pt>
                <c:pt idx="283">
                  <c:v>5.9724674278771417</c:v>
                </c:pt>
                <c:pt idx="284">
                  <c:v>3.1145586264065201</c:v>
                </c:pt>
                <c:pt idx="285">
                  <c:v>1.475767148825021</c:v>
                </c:pt>
                <c:pt idx="286">
                  <c:v>0.87887230870747146</c:v>
                </c:pt>
                <c:pt idx="287">
                  <c:v>0.64108476086410349</c:v>
                </c:pt>
                <c:pt idx="288">
                  <c:v>2.5041639285916348</c:v>
                </c:pt>
                <c:pt idx="289">
                  <c:v>6.2923125307304426</c:v>
                </c:pt>
                <c:pt idx="290">
                  <c:v>12.004393409229769</c:v>
                </c:pt>
                <c:pt idx="291">
                  <c:v>9.2808769347222153</c:v>
                </c:pt>
                <c:pt idx="292">
                  <c:v>3.4347891303494329</c:v>
                </c:pt>
                <c:pt idx="293">
                  <c:v>6.1685266935793805</c:v>
                </c:pt>
                <c:pt idx="294">
                  <c:v>7.0610036762633825</c:v>
                </c:pt>
                <c:pt idx="295">
                  <c:v>4.9091279523697366</c:v>
                </c:pt>
                <c:pt idx="296">
                  <c:v>2.2542728534545802</c:v>
                </c:pt>
                <c:pt idx="297">
                  <c:v>1.1588380903154274</c:v>
                </c:pt>
                <c:pt idx="298">
                  <c:v>0.56049135012709428</c:v>
                </c:pt>
                <c:pt idx="299">
                  <c:v>0.69114123991773369</c:v>
                </c:pt>
                <c:pt idx="300">
                  <c:v>1.122761065200454</c:v>
                </c:pt>
                <c:pt idx="301">
                  <c:v>2.7413746108265804</c:v>
                </c:pt>
                <c:pt idx="302">
                  <c:v>3.2245063697646739</c:v>
                </c:pt>
                <c:pt idx="303">
                  <c:v>2.3729720482136631</c:v>
                </c:pt>
                <c:pt idx="304">
                  <c:v>4.2221025196346815</c:v>
                </c:pt>
                <c:pt idx="305">
                  <c:v>4.2154675628644416</c:v>
                </c:pt>
                <c:pt idx="306">
                  <c:v>3.2701153933331675</c:v>
                </c:pt>
                <c:pt idx="307">
                  <c:v>2.4463927368761027</c:v>
                </c:pt>
                <c:pt idx="308">
                  <c:v>0.84651116649672531</c:v>
                </c:pt>
                <c:pt idx="309">
                  <c:v>0.36898993224185617</c:v>
                </c:pt>
                <c:pt idx="310">
                  <c:v>0.36790912608762483</c:v>
                </c:pt>
                <c:pt idx="311">
                  <c:v>0.23380238209885462</c:v>
                </c:pt>
                <c:pt idx="312">
                  <c:v>2.3837472722572741</c:v>
                </c:pt>
                <c:pt idx="313">
                  <c:v>2.1401312017389911</c:v>
                </c:pt>
                <c:pt idx="314">
                  <c:v>1.591452383958079</c:v>
                </c:pt>
                <c:pt idx="315">
                  <c:v>5.5452702859961178</c:v>
                </c:pt>
                <c:pt idx="316">
                  <c:v>3.0448611927232729</c:v>
                </c:pt>
                <c:pt idx="317">
                  <c:v>3.701412709356438</c:v>
                </c:pt>
                <c:pt idx="318">
                  <c:v>11.671402554661444</c:v>
                </c:pt>
                <c:pt idx="319">
                  <c:v>8.0972616297751649</c:v>
                </c:pt>
                <c:pt idx="320">
                  <c:v>3.9079988608258702</c:v>
                </c:pt>
                <c:pt idx="321">
                  <c:v>1.4080460044300338</c:v>
                </c:pt>
                <c:pt idx="322">
                  <c:v>0.73446752995316444</c:v>
                </c:pt>
                <c:pt idx="323">
                  <c:v>0.46663051390785171</c:v>
                </c:pt>
                <c:pt idx="324">
                  <c:v>0.63392958772867203</c:v>
                </c:pt>
                <c:pt idx="325">
                  <c:v>1.4929150866050018</c:v>
                </c:pt>
                <c:pt idx="326">
                  <c:v>1.731862569889568</c:v>
                </c:pt>
                <c:pt idx="327">
                  <c:v>1.1903907129500824</c:v>
                </c:pt>
                <c:pt idx="328">
                  <c:v>1.6752757169899342</c:v>
                </c:pt>
                <c:pt idx="329">
                  <c:v>3.0129401965155491</c:v>
                </c:pt>
                <c:pt idx="330">
                  <c:v>14.350992798787257</c:v>
                </c:pt>
                <c:pt idx="331">
                  <c:v>4.7488425588283221</c:v>
                </c:pt>
                <c:pt idx="332">
                  <c:v>1.4947395965104135</c:v>
                </c:pt>
                <c:pt idx="333">
                  <c:v>0.49699094555129619</c:v>
                </c:pt>
                <c:pt idx="334">
                  <c:v>0.47001938991855852</c:v>
                </c:pt>
                <c:pt idx="335">
                  <c:v>0.31551068515386405</c:v>
                </c:pt>
                <c:pt idx="336">
                  <c:v>0.41654872491583184</c:v>
                </c:pt>
                <c:pt idx="337">
                  <c:v>0.96630468593982599</c:v>
                </c:pt>
                <c:pt idx="338">
                  <c:v>0.63401419111238777</c:v>
                </c:pt>
                <c:pt idx="339">
                  <c:v>4.6129909251078383</c:v>
                </c:pt>
                <c:pt idx="340">
                  <c:v>7.038535279913031</c:v>
                </c:pt>
                <c:pt idx="341">
                  <c:v>12.424724387047698</c:v>
                </c:pt>
                <c:pt idx="342">
                  <c:v>16.196841469525346</c:v>
                </c:pt>
                <c:pt idx="343">
                  <c:v>8.0475089846227874</c:v>
                </c:pt>
                <c:pt idx="344">
                  <c:v>3.4466150647157221</c:v>
                </c:pt>
                <c:pt idx="345">
                  <c:v>1.5164073029225094</c:v>
                </c:pt>
                <c:pt idx="346">
                  <c:v>0.81026657196900942</c:v>
                </c:pt>
                <c:pt idx="347">
                  <c:v>0.7451006100498887</c:v>
                </c:pt>
                <c:pt idx="348">
                  <c:v>1.9498083002361599</c:v>
                </c:pt>
                <c:pt idx="349">
                  <c:v>45.924636336581329</c:v>
                </c:pt>
                <c:pt idx="350">
                  <c:v>17.590296132915711</c:v>
                </c:pt>
                <c:pt idx="351">
                  <c:v>2.0089650008811049</c:v>
                </c:pt>
                <c:pt idx="352">
                  <c:v>1.419978224037564</c:v>
                </c:pt>
                <c:pt idx="353">
                  <c:v>1.2561123182393743</c:v>
                </c:pt>
                <c:pt idx="354">
                  <c:v>2.795581422302007</c:v>
                </c:pt>
                <c:pt idx="355">
                  <c:v>3.1433584998683699</c:v>
                </c:pt>
                <c:pt idx="356">
                  <c:v>2.3455870530160468</c:v>
                </c:pt>
                <c:pt idx="357">
                  <c:v>1.3503733810517247</c:v>
                </c:pt>
                <c:pt idx="358">
                  <c:v>0.77754810808873742</c:v>
                </c:pt>
                <c:pt idx="359">
                  <c:v>0.73170599660801372</c:v>
                </c:pt>
                <c:pt idx="360">
                  <c:v>1.4506269965833654</c:v>
                </c:pt>
                <c:pt idx="361">
                  <c:v>2.2952000888283699</c:v>
                </c:pt>
                <c:pt idx="362">
                  <c:v>5.0944923089322849</c:v>
                </c:pt>
                <c:pt idx="363">
                  <c:v>4.1704119747264805</c:v>
                </c:pt>
                <c:pt idx="364">
                  <c:v>8.0597748617174272</c:v>
                </c:pt>
                <c:pt idx="365">
                  <c:v>11.238635427196776</c:v>
                </c:pt>
                <c:pt idx="366">
                  <c:v>31.459104917365032</c:v>
                </c:pt>
                <c:pt idx="367">
                  <c:v>16.907617265387969</c:v>
                </c:pt>
                <c:pt idx="368">
                  <c:v>6.0629257709854016</c:v>
                </c:pt>
                <c:pt idx="369">
                  <c:v>3.1220496896136893</c:v>
                </c:pt>
                <c:pt idx="370">
                  <c:v>1.8346667200644191</c:v>
                </c:pt>
                <c:pt idx="371">
                  <c:v>1.2877956665801804</c:v>
                </c:pt>
                <c:pt idx="372">
                  <c:v>0.72587030412565612</c:v>
                </c:pt>
                <c:pt idx="373">
                  <c:v>0.95607215762670739</c:v>
                </c:pt>
                <c:pt idx="374">
                  <c:v>1.4037660933022347</c:v>
                </c:pt>
                <c:pt idx="375">
                  <c:v>7.0191778655362818</c:v>
                </c:pt>
                <c:pt idx="376">
                  <c:v>5.6175476076814235</c:v>
                </c:pt>
                <c:pt idx="377">
                  <c:v>8.9366671656966936</c:v>
                </c:pt>
                <c:pt idx="378">
                  <c:v>12.229394409311414</c:v>
                </c:pt>
                <c:pt idx="379">
                  <c:v>5.5913592873250408</c:v>
                </c:pt>
                <c:pt idx="380">
                  <c:v>4.0928713707987114</c:v>
                </c:pt>
                <c:pt idx="381">
                  <c:v>1.8555768548919289</c:v>
                </c:pt>
                <c:pt idx="382">
                  <c:v>0.87903395478906532</c:v>
                </c:pt>
                <c:pt idx="383">
                  <c:v>0.83143140507146285</c:v>
                </c:pt>
                <c:pt idx="384">
                  <c:v>0.73962166241943639</c:v>
                </c:pt>
                <c:pt idx="385">
                  <c:v>1.1532952497610269</c:v>
                </c:pt>
                <c:pt idx="386">
                  <c:v>1.5008317647704932</c:v>
                </c:pt>
                <c:pt idx="387">
                  <c:v>2.5297322954104371</c:v>
                </c:pt>
                <c:pt idx="388">
                  <c:v>3.8362063764636121</c:v>
                </c:pt>
                <c:pt idx="389">
                  <c:v>10.291547946904084</c:v>
                </c:pt>
                <c:pt idx="390">
                  <c:v>7.080350564386606</c:v>
                </c:pt>
                <c:pt idx="391">
                  <c:v>3.1120597344524157</c:v>
                </c:pt>
                <c:pt idx="392">
                  <c:v>1.0661809047292756</c:v>
                </c:pt>
                <c:pt idx="393">
                  <c:v>0.52699590647186056</c:v>
                </c:pt>
                <c:pt idx="394">
                  <c:v>0.31820474450275071</c:v>
                </c:pt>
                <c:pt idx="395">
                  <c:v>0.47458061360693193</c:v>
                </c:pt>
                <c:pt idx="396">
                  <c:v>0.46643380362411752</c:v>
                </c:pt>
                <c:pt idx="397">
                  <c:v>0.64844539340703666</c:v>
                </c:pt>
                <c:pt idx="398">
                  <c:v>1.9528242463449224</c:v>
                </c:pt>
                <c:pt idx="399">
                  <c:v>2.1969670145966407</c:v>
                </c:pt>
                <c:pt idx="400">
                  <c:v>3.1004744668951316</c:v>
                </c:pt>
                <c:pt idx="401">
                  <c:v>5.3387928126313113</c:v>
                </c:pt>
                <c:pt idx="402">
                  <c:v>6.0384910700607612</c:v>
                </c:pt>
                <c:pt idx="403">
                  <c:v>5.1285359538852653</c:v>
                </c:pt>
                <c:pt idx="404">
                  <c:v>1.9484639527577556</c:v>
                </c:pt>
                <c:pt idx="405">
                  <c:v>0.57881668359318184</c:v>
                </c:pt>
                <c:pt idx="406">
                  <c:v>0.37703466700732946</c:v>
                </c:pt>
                <c:pt idx="407">
                  <c:v>0.45336459903792203</c:v>
                </c:pt>
                <c:pt idx="408">
                  <c:v>0.92172649032790688</c:v>
                </c:pt>
                <c:pt idx="409">
                  <c:v>0.98647619098932882</c:v>
                </c:pt>
                <c:pt idx="410">
                  <c:v>36.793042293787622</c:v>
                </c:pt>
                <c:pt idx="411">
                  <c:v>18.11319675947167</c:v>
                </c:pt>
                <c:pt idx="412">
                  <c:v>6.5126396667696866</c:v>
                </c:pt>
                <c:pt idx="413">
                  <c:v>3.9699060946850935</c:v>
                </c:pt>
                <c:pt idx="414">
                  <c:v>7.673334048769874</c:v>
                </c:pt>
                <c:pt idx="415">
                  <c:v>6.7406715673494944</c:v>
                </c:pt>
                <c:pt idx="416">
                  <c:v>4.7782610691476606</c:v>
                </c:pt>
                <c:pt idx="417">
                  <c:v>2.3392884700087677</c:v>
                </c:pt>
                <c:pt idx="418">
                  <c:v>1.6128404758211019</c:v>
                </c:pt>
                <c:pt idx="419">
                  <c:v>1.2396559656919095</c:v>
                </c:pt>
                <c:pt idx="420">
                  <c:v>1.5608668915109234</c:v>
                </c:pt>
                <c:pt idx="421">
                  <c:v>2.3647346218266705</c:v>
                </c:pt>
                <c:pt idx="422">
                  <c:v>2.662287440670275</c:v>
                </c:pt>
                <c:pt idx="423">
                  <c:v>2.559150854819829</c:v>
                </c:pt>
                <c:pt idx="424">
                  <c:v>8.4710055850139359</c:v>
                </c:pt>
                <c:pt idx="425">
                  <c:v>9.7644813034536533</c:v>
                </c:pt>
                <c:pt idx="426">
                  <c:v>6.8358095630867588</c:v>
                </c:pt>
                <c:pt idx="427">
                  <c:v>4.9057182482035344</c:v>
                </c:pt>
                <c:pt idx="428">
                  <c:v>2.9926766721741771</c:v>
                </c:pt>
                <c:pt idx="429">
                  <c:v>1.0426422665046573</c:v>
                </c:pt>
                <c:pt idx="430">
                  <c:v>0.53490266772720929</c:v>
                </c:pt>
                <c:pt idx="431">
                  <c:v>0.53326129582596593</c:v>
                </c:pt>
                <c:pt idx="432">
                  <c:v>1.1426063126583754</c:v>
                </c:pt>
                <c:pt idx="433">
                  <c:v>1.2516601677195291</c:v>
                </c:pt>
                <c:pt idx="434">
                  <c:v>2.0875400680781002</c:v>
                </c:pt>
                <c:pt idx="435">
                  <c:v>2.5274993301975757</c:v>
                </c:pt>
                <c:pt idx="436">
                  <c:v>8.702400657266562</c:v>
                </c:pt>
                <c:pt idx="437">
                  <c:v>8.9564425521740194</c:v>
                </c:pt>
                <c:pt idx="438">
                  <c:v>20.263901229675049</c:v>
                </c:pt>
                <c:pt idx="439">
                  <c:v>17.459548478552989</c:v>
                </c:pt>
                <c:pt idx="440">
                  <c:v>4.7002274399328172</c:v>
                </c:pt>
                <c:pt idx="441">
                  <c:v>1.9100296015540152</c:v>
                </c:pt>
                <c:pt idx="442">
                  <c:v>1.355579357398554</c:v>
                </c:pt>
                <c:pt idx="443">
                  <c:v>1.1013005932105386</c:v>
                </c:pt>
                <c:pt idx="444">
                  <c:v>0.36909975549889251</c:v>
                </c:pt>
                <c:pt idx="445">
                  <c:v>0.51458268425257103</c:v>
                </c:pt>
                <c:pt idx="446">
                  <c:v>0.66516677588006012</c:v>
                </c:pt>
                <c:pt idx="447">
                  <c:v>3.2195655468852031</c:v>
                </c:pt>
                <c:pt idx="448">
                  <c:v>3.6140376559539931</c:v>
                </c:pt>
                <c:pt idx="449">
                  <c:v>5.1630921620680734</c:v>
                </c:pt>
                <c:pt idx="450">
                  <c:v>3.2547222282310937</c:v>
                </c:pt>
                <c:pt idx="451">
                  <c:v>1.4416987544185353</c:v>
                </c:pt>
                <c:pt idx="452">
                  <c:v>0.76968904688511941</c:v>
                </c:pt>
                <c:pt idx="453">
                  <c:v>0.20912413910141936</c:v>
                </c:pt>
                <c:pt idx="454">
                  <c:v>0.13662678693307839</c:v>
                </c:pt>
                <c:pt idx="455">
                  <c:v>0.50556965113308294</c:v>
                </c:pt>
                <c:pt idx="456">
                  <c:v>0.37967279162409501</c:v>
                </c:pt>
                <c:pt idx="457">
                  <c:v>0.18261976326434731</c:v>
                </c:pt>
                <c:pt idx="458">
                  <c:v>0.29867726730959676</c:v>
                </c:pt>
                <c:pt idx="459">
                  <c:v>0.78377751224879355</c:v>
                </c:pt>
                <c:pt idx="460">
                  <c:v>3.346713793810042</c:v>
                </c:pt>
                <c:pt idx="461">
                  <c:v>8.4814472441021422</c:v>
                </c:pt>
                <c:pt idx="462">
                  <c:v>4.9672797465417933</c:v>
                </c:pt>
                <c:pt idx="463">
                  <c:v>1.8216954767881184</c:v>
                </c:pt>
                <c:pt idx="464">
                  <c:v>1.0063463772962784</c:v>
                </c:pt>
                <c:pt idx="465">
                  <c:v>0.3014664626327459</c:v>
                </c:pt>
                <c:pt idx="466">
                  <c:v>0.25673964076039013</c:v>
                </c:pt>
                <c:pt idx="467">
                  <c:v>0.31226962042646633</c:v>
                </c:pt>
                <c:pt idx="468">
                  <c:v>0.29921020804912951</c:v>
                </c:pt>
                <c:pt idx="469">
                  <c:v>0.44170718356818589</c:v>
                </c:pt>
                <c:pt idx="470">
                  <c:v>0.81630714544647953</c:v>
                </c:pt>
                <c:pt idx="471">
                  <c:v>0.76992231911141218</c:v>
                </c:pt>
                <c:pt idx="472">
                  <c:v>2.2502955501182846</c:v>
                </c:pt>
                <c:pt idx="473">
                  <c:v>3.243338281620658</c:v>
                </c:pt>
                <c:pt idx="474">
                  <c:v>3.7689223471055939</c:v>
                </c:pt>
                <c:pt idx="475">
                  <c:v>1.7586590927584194</c:v>
                </c:pt>
                <c:pt idx="476">
                  <c:v>0.69103882607958056</c:v>
                </c:pt>
                <c:pt idx="477">
                  <c:v>0.17452867857027776</c:v>
                </c:pt>
                <c:pt idx="478">
                  <c:v>0.11174215099396534</c:v>
                </c:pt>
                <c:pt idx="479">
                  <c:v>0.42698233246840189</c:v>
                </c:pt>
                <c:pt idx="480">
                  <c:v>0.58972148408677505</c:v>
                </c:pt>
                <c:pt idx="481">
                  <c:v>0.54016080764104957</c:v>
                </c:pt>
                <c:pt idx="482">
                  <c:v>1.3229808611759137</c:v>
                </c:pt>
                <c:pt idx="483">
                  <c:v>1.5712388835928897</c:v>
                </c:pt>
                <c:pt idx="484">
                  <c:v>5.0894899551128772</c:v>
                </c:pt>
                <c:pt idx="485">
                  <c:v>5.1115457262383295</c:v>
                </c:pt>
                <c:pt idx="486">
                  <c:v>17.865454641975575</c:v>
                </c:pt>
                <c:pt idx="487">
                  <c:v>4.3898525115860707</c:v>
                </c:pt>
                <c:pt idx="488">
                  <c:v>2.6406310548221725</c:v>
                </c:pt>
                <c:pt idx="489">
                  <c:v>1.1419915516781387</c:v>
                </c:pt>
                <c:pt idx="490">
                  <c:v>0.65110590777191391</c:v>
                </c:pt>
                <c:pt idx="491">
                  <c:v>0.3444005032077726</c:v>
                </c:pt>
                <c:pt idx="492">
                  <c:v>4.8238624094243185</c:v>
                </c:pt>
                <c:pt idx="493">
                  <c:v>1.6999153905856206</c:v>
                </c:pt>
                <c:pt idx="494">
                  <c:v>5.0103044560322241</c:v>
                </c:pt>
                <c:pt idx="495">
                  <c:v>10.774196234324018</c:v>
                </c:pt>
                <c:pt idx="496">
                  <c:v>22.087383684521303</c:v>
                </c:pt>
                <c:pt idx="497">
                  <c:v>1.9314049757952105</c:v>
                </c:pt>
                <c:pt idx="498">
                  <c:v>4.1094232363921179</c:v>
                </c:pt>
                <c:pt idx="499">
                  <c:v>6.5374289324126451</c:v>
                </c:pt>
                <c:pt idx="500">
                  <c:v>3.0969780897010963</c:v>
                </c:pt>
                <c:pt idx="501">
                  <c:v>1.3183122962560176</c:v>
                </c:pt>
                <c:pt idx="502">
                  <c:v>0.96636870091185045</c:v>
                </c:pt>
                <c:pt idx="503">
                  <c:v>0.85418152462463581</c:v>
                </c:pt>
                <c:pt idx="504">
                  <c:v>1.2246778989539253</c:v>
                </c:pt>
                <c:pt idx="505">
                  <c:v>7.6476028670523002</c:v>
                </c:pt>
                <c:pt idx="506">
                  <c:v>4.4428508086283873</c:v>
                </c:pt>
                <c:pt idx="507">
                  <c:v>2.3483556901450804</c:v>
                </c:pt>
                <c:pt idx="508">
                  <c:v>1.6847166573706964</c:v>
                </c:pt>
                <c:pt idx="509">
                  <c:v>2.5522851996114824</c:v>
                </c:pt>
                <c:pt idx="510">
                  <c:v>3.7301140377301181</c:v>
                </c:pt>
                <c:pt idx="511">
                  <c:v>2.5069260438199237</c:v>
                </c:pt>
                <c:pt idx="512">
                  <c:v>1.3809094876332964</c:v>
                </c:pt>
                <c:pt idx="513">
                  <c:v>0.54862258887290238</c:v>
                </c:pt>
                <c:pt idx="514">
                  <c:v>0.40965339433725845</c:v>
                </c:pt>
                <c:pt idx="515">
                  <c:v>0.36542205158800911</c:v>
                </c:pt>
                <c:pt idx="516">
                  <c:v>0.52383901230761543</c:v>
                </c:pt>
                <c:pt idx="517">
                  <c:v>1.8820470151027675</c:v>
                </c:pt>
                <c:pt idx="518">
                  <c:v>50.226105304955873</c:v>
                </c:pt>
                <c:pt idx="519">
                  <c:v>8.6981078538421812</c:v>
                </c:pt>
                <c:pt idx="520">
                  <c:v>3.1320028405878659</c:v>
                </c:pt>
                <c:pt idx="521">
                  <c:v>3.4239998238288791</c:v>
                </c:pt>
                <c:pt idx="522">
                  <c:v>4.5146865132372085</c:v>
                </c:pt>
                <c:pt idx="523">
                  <c:v>5.0749779605200445</c:v>
                </c:pt>
                <c:pt idx="524">
                  <c:v>3.5732610034701935</c:v>
                </c:pt>
                <c:pt idx="525">
                  <c:v>1.8557771376294028</c:v>
                </c:pt>
                <c:pt idx="526">
                  <c:v>1.9623662677060025</c:v>
                </c:pt>
                <c:pt idx="527">
                  <c:v>1.6380133327688782</c:v>
                </c:pt>
                <c:pt idx="528">
                  <c:v>1.2205773721778466</c:v>
                </c:pt>
                <c:pt idx="529">
                  <c:v>3.8659434859954231</c:v>
                </c:pt>
                <c:pt idx="530">
                  <c:v>3.5853670750540587</c:v>
                </c:pt>
                <c:pt idx="531">
                  <c:v>3.6513926444305955</c:v>
                </c:pt>
                <c:pt idx="532">
                  <c:v>2.8554451192723906</c:v>
                </c:pt>
                <c:pt idx="533">
                  <c:v>5.5242762680636694</c:v>
                </c:pt>
                <c:pt idx="534">
                  <c:v>4.7158431211606562</c:v>
                </c:pt>
                <c:pt idx="535">
                  <c:v>2.394068186266253</c:v>
                </c:pt>
                <c:pt idx="536">
                  <c:v>0.76762243961050913</c:v>
                </c:pt>
                <c:pt idx="537">
                  <c:v>0.42166203968594118</c:v>
                </c:pt>
                <c:pt idx="538">
                  <c:v>0.28047730712718888</c:v>
                </c:pt>
                <c:pt idx="539">
                  <c:v>0.393714413950498</c:v>
                </c:pt>
                <c:pt idx="540">
                  <c:v>0.936568439078862</c:v>
                </c:pt>
                <c:pt idx="541">
                  <c:v>2.5479423177468647</c:v>
                </c:pt>
                <c:pt idx="542">
                  <c:v>7.8528189263153321</c:v>
                </c:pt>
                <c:pt idx="543">
                  <c:v>7.0697213648306576</c:v>
                </c:pt>
                <c:pt idx="544">
                  <c:v>9.9214872001034173</c:v>
                </c:pt>
                <c:pt idx="545">
                  <c:v>18.12682590220259</c:v>
                </c:pt>
                <c:pt idx="546">
                  <c:v>6.3579960798532156</c:v>
                </c:pt>
                <c:pt idx="547">
                  <c:v>16.108228487203093</c:v>
                </c:pt>
                <c:pt idx="548">
                  <c:v>7.3681844186779273</c:v>
                </c:pt>
                <c:pt idx="549">
                  <c:v>3.577862101661637</c:v>
                </c:pt>
                <c:pt idx="550">
                  <c:v>1.5247937110154623</c:v>
                </c:pt>
                <c:pt idx="551">
                  <c:v>1.4079008917650384</c:v>
                </c:pt>
                <c:pt idx="552">
                  <c:v>1.1113237112683856</c:v>
                </c:pt>
                <c:pt idx="553">
                  <c:v>0.87183287431089251</c:v>
                </c:pt>
                <c:pt idx="554">
                  <c:v>0.85308702827052407</c:v>
                </c:pt>
                <c:pt idx="555">
                  <c:v>2.1829794197677566</c:v>
                </c:pt>
                <c:pt idx="556">
                  <c:v>8.6116330557352647</c:v>
                </c:pt>
                <c:pt idx="557">
                  <c:v>4.2182327186609658</c:v>
                </c:pt>
                <c:pt idx="558">
                  <c:v>3.0279766227099891</c:v>
                </c:pt>
                <c:pt idx="559">
                  <c:v>1.8633084674976956</c:v>
                </c:pt>
                <c:pt idx="560">
                  <c:v>0.81089803069591682</c:v>
                </c:pt>
                <c:pt idx="561">
                  <c:v>0.2458625609568692</c:v>
                </c:pt>
                <c:pt idx="562">
                  <c:v>0.37405740440962276</c:v>
                </c:pt>
                <c:pt idx="563">
                  <c:v>0.49284382019498096</c:v>
                </c:pt>
                <c:pt idx="564">
                  <c:v>0.97850958162767343</c:v>
                </c:pt>
                <c:pt idx="565">
                  <c:v>4.8328441665821806</c:v>
                </c:pt>
                <c:pt idx="566">
                  <c:v>3.3409245656687334</c:v>
                </c:pt>
                <c:pt idx="567">
                  <c:v>18.594662574066717</c:v>
                </c:pt>
                <c:pt idx="568">
                  <c:v>8.5285608825360413</c:v>
                </c:pt>
                <c:pt idx="569">
                  <c:v>10.68020609296817</c:v>
                </c:pt>
                <c:pt idx="570">
                  <c:v>17.819381964407526</c:v>
                </c:pt>
                <c:pt idx="571">
                  <c:v>14.407687307918835</c:v>
                </c:pt>
                <c:pt idx="572">
                  <c:v>4.8009393583542703</c:v>
                </c:pt>
                <c:pt idx="573">
                  <c:v>2.8347571844356878</c:v>
                </c:pt>
                <c:pt idx="574">
                  <c:v>1.4746583333779455</c:v>
                </c:pt>
                <c:pt idx="575">
                  <c:v>0.84636883120681716</c:v>
                </c:pt>
                <c:pt idx="576">
                  <c:v>1.7231572790023746</c:v>
                </c:pt>
                <c:pt idx="577">
                  <c:v>1.3343966432907344</c:v>
                </c:pt>
                <c:pt idx="578">
                  <c:v>9.1834790195211333</c:v>
                </c:pt>
                <c:pt idx="579">
                  <c:v>26.940700322698419</c:v>
                </c:pt>
                <c:pt idx="580">
                  <c:v>3.4190917284116225</c:v>
                </c:pt>
                <c:pt idx="581">
                  <c:v>3.763659194050021</c:v>
                </c:pt>
                <c:pt idx="582">
                  <c:v>1.5940616632416251</c:v>
                </c:pt>
                <c:pt idx="583">
                  <c:v>3.8948500229898286</c:v>
                </c:pt>
                <c:pt idx="584">
                  <c:v>2.5775369267905717</c:v>
                </c:pt>
                <c:pt idx="585">
                  <c:v>1.3373516996447066</c:v>
                </c:pt>
                <c:pt idx="586">
                  <c:v>0.63719599001250771</c:v>
                </c:pt>
                <c:pt idx="587">
                  <c:v>0.54737624362178394</c:v>
                </c:pt>
                <c:pt idx="588">
                  <c:v>0.7143636948796408</c:v>
                </c:pt>
                <c:pt idx="589">
                  <c:v>4.8644158643223259</c:v>
                </c:pt>
                <c:pt idx="590">
                  <c:v>5.3689383272462914</c:v>
                </c:pt>
                <c:pt idx="591">
                  <c:v>8.5513682947969176</c:v>
                </c:pt>
                <c:pt idx="592">
                  <c:v>8.4943431679945931</c:v>
                </c:pt>
                <c:pt idx="593">
                  <c:v>7.0234704697192711</c:v>
                </c:pt>
                <c:pt idx="594">
                  <c:v>7.3213972723198495</c:v>
                </c:pt>
                <c:pt idx="595">
                  <c:v>6.2120946865112998</c:v>
                </c:pt>
                <c:pt idx="596">
                  <c:v>3.9751879384749529</c:v>
                </c:pt>
                <c:pt idx="597">
                  <c:v>1.7130461554808534</c:v>
                </c:pt>
                <c:pt idx="598">
                  <c:v>0.87552034408541601</c:v>
                </c:pt>
                <c:pt idx="599">
                  <c:v>0.73995299313079954</c:v>
                </c:pt>
                <c:pt idx="600">
                  <c:v>0.50127475694430235</c:v>
                </c:pt>
                <c:pt idx="601">
                  <c:v>1.4009068820977095</c:v>
                </c:pt>
                <c:pt idx="602">
                  <c:v>2.4832309430662862</c:v>
                </c:pt>
                <c:pt idx="603">
                  <c:v>2.9372211474389394</c:v>
                </c:pt>
                <c:pt idx="604">
                  <c:v>3.8370914188894547</c:v>
                </c:pt>
                <c:pt idx="605">
                  <c:v>13.639422490458294</c:v>
                </c:pt>
                <c:pt idx="606">
                  <c:v>4.0812738967663265</c:v>
                </c:pt>
                <c:pt idx="607">
                  <c:v>3.2484115304894843</c:v>
                </c:pt>
                <c:pt idx="608">
                  <c:v>1.7226675916413896</c:v>
                </c:pt>
                <c:pt idx="609">
                  <c:v>0.48230779756931952</c:v>
                </c:pt>
                <c:pt idx="610">
                  <c:v>0.33444203803826866</c:v>
                </c:pt>
                <c:pt idx="611">
                  <c:v>0.63671759071227996</c:v>
                </c:pt>
                <c:pt idx="612">
                  <c:v>1.2908151151654983</c:v>
                </c:pt>
                <c:pt idx="613">
                  <c:v>1.7193036623596947</c:v>
                </c:pt>
                <c:pt idx="614">
                  <c:v>7.8508618330909794</c:v>
                </c:pt>
                <c:pt idx="615">
                  <c:v>8.972820557133792</c:v>
                </c:pt>
                <c:pt idx="616">
                  <c:v>5.618109452561896</c:v>
                </c:pt>
                <c:pt idx="617">
                  <c:v>3.9164520271922747</c:v>
                </c:pt>
                <c:pt idx="618">
                  <c:v>8.5932229357313616</c:v>
                </c:pt>
                <c:pt idx="619">
                  <c:v>7.7338590251203669</c:v>
                </c:pt>
                <c:pt idx="620">
                  <c:v>2.3662724695186341</c:v>
                </c:pt>
                <c:pt idx="621">
                  <c:v>0.85655698845434358</c:v>
                </c:pt>
                <c:pt idx="622">
                  <c:v>0.70971643335897028</c:v>
                </c:pt>
                <c:pt idx="623">
                  <c:v>0.43059297412546726</c:v>
                </c:pt>
                <c:pt idx="624">
                  <c:v>1.4057338949020013</c:v>
                </c:pt>
                <c:pt idx="625">
                  <c:v>19.001784542397555</c:v>
                </c:pt>
                <c:pt idx="626">
                  <c:v>11.849116511406613</c:v>
                </c:pt>
                <c:pt idx="627">
                  <c:v>13.968341930915059</c:v>
                </c:pt>
                <c:pt idx="628">
                  <c:v>4.7138659698924599</c:v>
                </c:pt>
                <c:pt idx="629">
                  <c:v>4.4882284970929831</c:v>
                </c:pt>
                <c:pt idx="630">
                  <c:v>5.669113526355865</c:v>
                </c:pt>
                <c:pt idx="631">
                  <c:v>6.0048675758935133</c:v>
                </c:pt>
                <c:pt idx="632">
                  <c:v>3.3627813833051903</c:v>
                </c:pt>
                <c:pt idx="633">
                  <c:v>1.9495647185614047</c:v>
                </c:pt>
                <c:pt idx="634">
                  <c:v>1.4447356843024153</c:v>
                </c:pt>
                <c:pt idx="635">
                  <c:v>0.57155926609104313</c:v>
                </c:pt>
                <c:pt idx="636">
                  <c:v>0.66627679017923847</c:v>
                </c:pt>
                <c:pt idx="637">
                  <c:v>0.87906274061463729</c:v>
                </c:pt>
                <c:pt idx="638">
                  <c:v>1.6178069146878733</c:v>
                </c:pt>
                <c:pt idx="639">
                  <c:v>2.5023919233613188</c:v>
                </c:pt>
                <c:pt idx="640">
                  <c:v>3.3123121994241309</c:v>
                </c:pt>
                <c:pt idx="641">
                  <c:v>7.4239948298739105</c:v>
                </c:pt>
                <c:pt idx="642">
                  <c:v>9.3746403853180666</c:v>
                </c:pt>
                <c:pt idx="643">
                  <c:v>19.116608830023782</c:v>
                </c:pt>
                <c:pt idx="644">
                  <c:v>5.2551171510469885</c:v>
                </c:pt>
                <c:pt idx="645">
                  <c:v>1.6007532647536138</c:v>
                </c:pt>
                <c:pt idx="646">
                  <c:v>0.91182396833833934</c:v>
                </c:pt>
                <c:pt idx="647">
                  <c:v>0.90328935373373298</c:v>
                </c:pt>
                <c:pt idx="648">
                  <c:v>3.1765536461536517</c:v>
                </c:pt>
                <c:pt idx="649">
                  <c:v>3.4705659861745612</c:v>
                </c:pt>
                <c:pt idx="650">
                  <c:v>1.2734756695148031</c:v>
                </c:pt>
                <c:pt idx="651">
                  <c:v>0.85306529081872906</c:v>
                </c:pt>
                <c:pt idx="652">
                  <c:v>0.43009025809664259</c:v>
                </c:pt>
                <c:pt idx="653">
                  <c:v>0.87481826865003853</c:v>
                </c:pt>
                <c:pt idx="654">
                  <c:v>0.7768995307883273</c:v>
                </c:pt>
                <c:pt idx="655">
                  <c:v>0.99734981531936917</c:v>
                </c:pt>
                <c:pt idx="656">
                  <c:v>0.2096790345324262</c:v>
                </c:pt>
                <c:pt idx="657">
                  <c:v>9.8925294093238136E-2</c:v>
                </c:pt>
                <c:pt idx="658">
                  <c:v>0.18944116827506718</c:v>
                </c:pt>
                <c:pt idx="659">
                  <c:v>0.40743811542285613</c:v>
                </c:pt>
                <c:pt idx="660">
                  <c:v>0.11233934388761993</c:v>
                </c:pt>
                <c:pt idx="661">
                  <c:v>0.10918480816802972</c:v>
                </c:pt>
                <c:pt idx="662">
                  <c:v>8.6353951941821078E-2</c:v>
                </c:pt>
                <c:pt idx="663">
                  <c:v>0.19710226274597054</c:v>
                </c:pt>
                <c:pt idx="664">
                  <c:v>0.23994108771538514</c:v>
                </c:pt>
                <c:pt idx="665">
                  <c:v>0.35005003064959783</c:v>
                </c:pt>
                <c:pt idx="666">
                  <c:v>0.56096562651942627</c:v>
                </c:pt>
                <c:pt idx="667">
                  <c:v>0.19941520444642191</c:v>
                </c:pt>
                <c:pt idx="668">
                  <c:v>0.1234569300386239</c:v>
                </c:pt>
                <c:pt idx="669">
                  <c:v>5.835339129592132E-2</c:v>
                </c:pt>
                <c:pt idx="670">
                  <c:v>1.5650773665811357E-2</c:v>
                </c:pt>
                <c:pt idx="671">
                  <c:v>5.7832168619835311E-2</c:v>
                </c:pt>
                <c:pt idx="672">
                  <c:v>0.31626413488723659</c:v>
                </c:pt>
                <c:pt idx="673">
                  <c:v>0.40232206822293393</c:v>
                </c:pt>
                <c:pt idx="674">
                  <c:v>3.2736780980443583</c:v>
                </c:pt>
                <c:pt idx="675">
                  <c:v>6.4932550949737937</c:v>
                </c:pt>
                <c:pt idx="676">
                  <c:v>5.9385494719669882</c:v>
                </c:pt>
                <c:pt idx="677">
                  <c:v>16.820094218289803</c:v>
                </c:pt>
                <c:pt idx="678">
                  <c:v>10.847891602746984</c:v>
                </c:pt>
                <c:pt idx="679">
                  <c:v>8.7059004551415882</c:v>
                </c:pt>
                <c:pt idx="680">
                  <c:v>4.2429144193633803</c:v>
                </c:pt>
                <c:pt idx="681">
                  <c:v>1.5424582727496556</c:v>
                </c:pt>
                <c:pt idx="682">
                  <c:v>0.37943112018787417</c:v>
                </c:pt>
                <c:pt idx="683">
                  <c:v>1.9437904998770819</c:v>
                </c:pt>
                <c:pt idx="684">
                  <c:v>0.72410284923622137</c:v>
                </c:pt>
                <c:pt idx="685">
                  <c:v>0.80111549870887999</c:v>
                </c:pt>
                <c:pt idx="686">
                  <c:v>1.4267556602749538</c:v>
                </c:pt>
                <c:pt idx="687">
                  <c:v>7.1312232352151472</c:v>
                </c:pt>
                <c:pt idx="688">
                  <c:v>4.2664240794980675</c:v>
                </c:pt>
                <c:pt idx="689">
                  <c:v>9.662752701207264</c:v>
                </c:pt>
                <c:pt idx="690">
                  <c:v>9.0742397652969444</c:v>
                </c:pt>
                <c:pt idx="691">
                  <c:v>7.257329498840619</c:v>
                </c:pt>
                <c:pt idx="692">
                  <c:v>1.9673128874367123</c:v>
                </c:pt>
                <c:pt idx="693">
                  <c:v>0.78010587924772778</c:v>
                </c:pt>
                <c:pt idx="694">
                  <c:v>0.59826158825178766</c:v>
                </c:pt>
                <c:pt idx="695">
                  <c:v>0.64619173308783928</c:v>
                </c:pt>
                <c:pt idx="696">
                  <c:v>1.7359808412007411</c:v>
                </c:pt>
                <c:pt idx="697">
                  <c:v>2.3093432599251771</c:v>
                </c:pt>
                <c:pt idx="698">
                  <c:v>3.2562157682386523</c:v>
                </c:pt>
                <c:pt idx="699">
                  <c:v>36.206896706888891</c:v>
                </c:pt>
                <c:pt idx="700">
                  <c:v>10.738755467330336</c:v>
                </c:pt>
                <c:pt idx="701">
                  <c:v>3.5023329722620602</c:v>
                </c:pt>
                <c:pt idx="702">
                  <c:v>6.406380499991009</c:v>
                </c:pt>
                <c:pt idx="703">
                  <c:v>5.1309737744040973</c:v>
                </c:pt>
                <c:pt idx="704">
                  <c:v>3.31037183046557</c:v>
                </c:pt>
                <c:pt idx="705">
                  <c:v>2.397372869461492</c:v>
                </c:pt>
                <c:pt idx="706">
                  <c:v>1.2965029240855728</c:v>
                </c:pt>
                <c:pt idx="707">
                  <c:v>1.1548703780517826</c:v>
                </c:pt>
                <c:pt idx="708">
                  <c:v>0.48430173766080503</c:v>
                </c:pt>
                <c:pt idx="709">
                  <c:v>0.46247508310755708</c:v>
                </c:pt>
                <c:pt idx="710">
                  <c:v>1.2129307857768108</c:v>
                </c:pt>
                <c:pt idx="711">
                  <c:v>1.2861640409644983</c:v>
                </c:pt>
                <c:pt idx="712">
                  <c:v>3.9976132990231852</c:v>
                </c:pt>
                <c:pt idx="713">
                  <c:v>3.6872320918155959</c:v>
                </c:pt>
                <c:pt idx="714">
                  <c:v>4.7385196560006548</c:v>
                </c:pt>
                <c:pt idx="715">
                  <c:v>1.852448754419628</c:v>
                </c:pt>
                <c:pt idx="716">
                  <c:v>0.70917096771014698</c:v>
                </c:pt>
                <c:pt idx="717">
                  <c:v>0.28042727985041083</c:v>
                </c:pt>
                <c:pt idx="718">
                  <c:v>0.15034052934374387</c:v>
                </c:pt>
                <c:pt idx="719">
                  <c:v>0.25102359569867971</c:v>
                </c:pt>
                <c:pt idx="720">
                  <c:v>1.6010667075642517</c:v>
                </c:pt>
                <c:pt idx="721">
                  <c:v>16.936269487233428</c:v>
                </c:pt>
                <c:pt idx="722">
                  <c:v>31.850631780442189</c:v>
                </c:pt>
                <c:pt idx="723">
                  <c:v>8.7912814708191078</c:v>
                </c:pt>
                <c:pt idx="724">
                  <c:v>16.373730914096214</c:v>
                </c:pt>
                <c:pt idx="725">
                  <c:v>5.5826853646362906</c:v>
                </c:pt>
                <c:pt idx="726">
                  <c:v>7.3790145566145924</c:v>
                </c:pt>
                <c:pt idx="727">
                  <c:v>7.0864985082208563</c:v>
                </c:pt>
                <c:pt idx="728">
                  <c:v>3.6900178806698847</c:v>
                </c:pt>
                <c:pt idx="729">
                  <c:v>2.4657840414704992</c:v>
                </c:pt>
                <c:pt idx="730">
                  <c:v>0.82345545665108943</c:v>
                </c:pt>
                <c:pt idx="731">
                  <c:v>2.9751216086216488</c:v>
                </c:pt>
                <c:pt idx="732">
                  <c:v>10.885749883060363</c:v>
                </c:pt>
                <c:pt idx="733">
                  <c:v>11.5743622096632</c:v>
                </c:pt>
                <c:pt idx="734">
                  <c:v>13.269491143416225</c:v>
                </c:pt>
                <c:pt idx="735">
                  <c:v>13.177536380192969</c:v>
                </c:pt>
                <c:pt idx="736">
                  <c:v>14.76712289236945</c:v>
                </c:pt>
                <c:pt idx="737">
                  <c:v>16.870733704970327</c:v>
                </c:pt>
                <c:pt idx="738">
                  <c:v>8.6824579390976311</c:v>
                </c:pt>
                <c:pt idx="739">
                  <c:v>15.640749204406887</c:v>
                </c:pt>
                <c:pt idx="740">
                  <c:v>10.276551706112954</c:v>
                </c:pt>
                <c:pt idx="741">
                  <c:v>4.6887908101777214</c:v>
                </c:pt>
                <c:pt idx="742">
                  <c:v>1.7542662248867771</c:v>
                </c:pt>
                <c:pt idx="743">
                  <c:v>4.0711896475491187</c:v>
                </c:pt>
                <c:pt idx="744">
                  <c:v>3.8047165703844241</c:v>
                </c:pt>
                <c:pt idx="745">
                  <c:v>33.778144565316644</c:v>
                </c:pt>
                <c:pt idx="746">
                  <c:v>19.249445831410405</c:v>
                </c:pt>
                <c:pt idx="747">
                  <c:v>4.7410227484463832</c:v>
                </c:pt>
                <c:pt idx="748">
                  <c:v>2.9461941958864131</c:v>
                </c:pt>
                <c:pt idx="749">
                  <c:v>3.1865317003757099</c:v>
                </c:pt>
                <c:pt idx="750">
                  <c:v>2.2211732019055148</c:v>
                </c:pt>
                <c:pt idx="751">
                  <c:v>5.2188114565245911</c:v>
                </c:pt>
                <c:pt idx="752">
                  <c:v>2.9637690468269682</c:v>
                </c:pt>
                <c:pt idx="753">
                  <c:v>1.4653965405936589</c:v>
                </c:pt>
                <c:pt idx="754">
                  <c:v>1.3291767703642137</c:v>
                </c:pt>
                <c:pt idx="755">
                  <c:v>0.88571582162431639</c:v>
                </c:pt>
                <c:pt idx="756">
                  <c:v>1.7891722858884724</c:v>
                </c:pt>
                <c:pt idx="757">
                  <c:v>5.2733534954032741</c:v>
                </c:pt>
                <c:pt idx="758">
                  <c:v>3.5260467425220554</c:v>
                </c:pt>
                <c:pt idx="759">
                  <c:v>3.5698956506657424</c:v>
                </c:pt>
                <c:pt idx="760">
                  <c:v>1.9861176596783849</c:v>
                </c:pt>
                <c:pt idx="761">
                  <c:v>3.1748328155377372</c:v>
                </c:pt>
                <c:pt idx="762">
                  <c:v>5.3710316934951408</c:v>
                </c:pt>
                <c:pt idx="763">
                  <c:v>2.3632037838801132</c:v>
                </c:pt>
                <c:pt idx="764">
                  <c:v>0.91305371799888135</c:v>
                </c:pt>
                <c:pt idx="765">
                  <c:v>0.25314257193790368</c:v>
                </c:pt>
                <c:pt idx="766">
                  <c:v>0.19497269683173357</c:v>
                </c:pt>
                <c:pt idx="767">
                  <c:v>0.75667376829904853</c:v>
                </c:pt>
                <c:pt idx="768">
                  <c:v>1.3694721488612571</c:v>
                </c:pt>
                <c:pt idx="769">
                  <c:v>1.5768687003606043</c:v>
                </c:pt>
                <c:pt idx="770">
                  <c:v>4.4585801163528878</c:v>
                </c:pt>
                <c:pt idx="771">
                  <c:v>13.484382709869593</c:v>
                </c:pt>
                <c:pt idx="772">
                  <c:v>35.489804921922996</c:v>
                </c:pt>
                <c:pt idx="773">
                  <c:v>11.03330119685949</c:v>
                </c:pt>
                <c:pt idx="774">
                  <c:v>3.4491013763214937</c:v>
                </c:pt>
                <c:pt idx="775">
                  <c:v>4.7466495606852135</c:v>
                </c:pt>
                <c:pt idx="776">
                  <c:v>3.3778969398893253</c:v>
                </c:pt>
                <c:pt idx="777">
                  <c:v>1.6948997315033409</c:v>
                </c:pt>
                <c:pt idx="778">
                  <c:v>0.8747268235225647</c:v>
                </c:pt>
                <c:pt idx="779">
                  <c:v>0.92022359143717836</c:v>
                </c:pt>
                <c:pt idx="780">
                  <c:v>0.72681527833339743</c:v>
                </c:pt>
                <c:pt idx="781">
                  <c:v>0.51320664440593156</c:v>
                </c:pt>
                <c:pt idx="782">
                  <c:v>0.3245482224756977</c:v>
                </c:pt>
                <c:pt idx="783">
                  <c:v>0.8311557741803377</c:v>
                </c:pt>
                <c:pt idx="784">
                  <c:v>1.5551749461097795</c:v>
                </c:pt>
                <c:pt idx="785">
                  <c:v>2.2342718129836028</c:v>
                </c:pt>
                <c:pt idx="786">
                  <c:v>2.8852880519263406</c:v>
                </c:pt>
                <c:pt idx="787">
                  <c:v>0.90279768508261249</c:v>
                </c:pt>
                <c:pt idx="788">
                  <c:v>0.28588106635048227</c:v>
                </c:pt>
                <c:pt idx="789">
                  <c:v>0.13454988375888988</c:v>
                </c:pt>
                <c:pt idx="790">
                  <c:v>0.15348494140300595</c:v>
                </c:pt>
                <c:pt idx="791">
                  <c:v>0.11495197536146406</c:v>
                </c:pt>
                <c:pt idx="792">
                  <c:v>0.18850821870596729</c:v>
                </c:pt>
                <c:pt idx="793">
                  <c:v>0.34943891933189758</c:v>
                </c:pt>
                <c:pt idx="794">
                  <c:v>1.0159105436868556</c:v>
                </c:pt>
                <c:pt idx="795">
                  <c:v>1.7818689809254269</c:v>
                </c:pt>
                <c:pt idx="796">
                  <c:v>1.699902888909512</c:v>
                </c:pt>
                <c:pt idx="797">
                  <c:v>1.786184425701645</c:v>
                </c:pt>
                <c:pt idx="798">
                  <c:v>1.0461868072548715</c:v>
                </c:pt>
                <c:pt idx="799">
                  <c:v>0.62530463602430952</c:v>
                </c:pt>
                <c:pt idx="800">
                  <c:v>0.35037547721682216</c:v>
                </c:pt>
                <c:pt idx="801">
                  <c:v>0.12503105123140834</c:v>
                </c:pt>
                <c:pt idx="802">
                  <c:v>0.11233572498421474</c:v>
                </c:pt>
                <c:pt idx="803">
                  <c:v>0.1182073510400965</c:v>
                </c:pt>
                <c:pt idx="804">
                  <c:v>0.25781478176521283</c:v>
                </c:pt>
                <c:pt idx="805">
                  <c:v>1.2965238447627434</c:v>
                </c:pt>
                <c:pt idx="806">
                  <c:v>1.3708089573490314</c:v>
                </c:pt>
                <c:pt idx="807">
                  <c:v>1.8503688973744126</c:v>
                </c:pt>
                <c:pt idx="808">
                  <c:v>3.4012895562502488</c:v>
                </c:pt>
                <c:pt idx="809">
                  <c:v>21.384793559310726</c:v>
                </c:pt>
                <c:pt idx="810">
                  <c:v>6.7696724550155416</c:v>
                </c:pt>
                <c:pt idx="811">
                  <c:v>2.9008819807576103</c:v>
                </c:pt>
                <c:pt idx="812">
                  <c:v>1.852830440398165</c:v>
                </c:pt>
                <c:pt idx="813">
                  <c:v>0.73659632664789143</c:v>
                </c:pt>
                <c:pt idx="814">
                  <c:v>0.33587126352698249</c:v>
                </c:pt>
                <c:pt idx="815">
                  <c:v>0.60820253186737716</c:v>
                </c:pt>
                <c:pt idx="816">
                  <c:v>1.8627714548660679</c:v>
                </c:pt>
                <c:pt idx="817">
                  <c:v>1.963642663738336</c:v>
                </c:pt>
                <c:pt idx="818">
                  <c:v>1.8132294259927995</c:v>
                </c:pt>
                <c:pt idx="819">
                  <c:v>2.924193636263543</c:v>
                </c:pt>
                <c:pt idx="820">
                  <c:v>2.041839253128817</c:v>
                </c:pt>
                <c:pt idx="821">
                  <c:v>3.6949946509394618</c:v>
                </c:pt>
                <c:pt idx="822">
                  <c:v>3.0777770161029956</c:v>
                </c:pt>
                <c:pt idx="823">
                  <c:v>1.1955282910009366</c:v>
                </c:pt>
                <c:pt idx="824">
                  <c:v>0.76714538821030587</c:v>
                </c:pt>
                <c:pt idx="825">
                  <c:v>0.26109302592986339</c:v>
                </c:pt>
                <c:pt idx="826">
                  <c:v>0.30189939752143857</c:v>
                </c:pt>
                <c:pt idx="827">
                  <c:v>0.29572111517006761</c:v>
                </c:pt>
                <c:pt idx="828">
                  <c:v>0.41728034735594938</c:v>
                </c:pt>
                <c:pt idx="829">
                  <c:v>0.13473459256972203</c:v>
                </c:pt>
                <c:pt idx="830">
                  <c:v>0.23109402089421749</c:v>
                </c:pt>
                <c:pt idx="831">
                  <c:v>0.3627844038167034</c:v>
                </c:pt>
                <c:pt idx="832">
                  <c:v>0.73945125977965742</c:v>
                </c:pt>
                <c:pt idx="833">
                  <c:v>5.7427371896805699</c:v>
                </c:pt>
                <c:pt idx="834">
                  <c:v>6.4423024250220458</c:v>
                </c:pt>
                <c:pt idx="835">
                  <c:v>3.4260897298078561</c:v>
                </c:pt>
                <c:pt idx="836">
                  <c:v>1.3678675215394627</c:v>
                </c:pt>
                <c:pt idx="837">
                  <c:v>0.41760545887206746</c:v>
                </c:pt>
                <c:pt idx="838">
                  <c:v>0.32914900867529795</c:v>
                </c:pt>
                <c:pt idx="839">
                  <c:v>0.29188817038872372</c:v>
                </c:pt>
                <c:pt idx="840">
                  <c:v>0.4338940008634784</c:v>
                </c:pt>
                <c:pt idx="841">
                  <c:v>1.2610877924639334</c:v>
                </c:pt>
                <c:pt idx="842">
                  <c:v>0.96396078022824416</c:v>
                </c:pt>
                <c:pt idx="843">
                  <c:v>0.9871004227927398</c:v>
                </c:pt>
                <c:pt idx="844">
                  <c:v>2.947735078847121</c:v>
                </c:pt>
                <c:pt idx="845">
                  <c:v>2.320814111955694</c:v>
                </c:pt>
                <c:pt idx="846">
                  <c:v>1.9540614491291723</c:v>
                </c:pt>
                <c:pt idx="847">
                  <c:v>0.70283038617751536</c:v>
                </c:pt>
                <c:pt idx="848">
                  <c:v>0.17800374389867279</c:v>
                </c:pt>
                <c:pt idx="849">
                  <c:v>0.32444520048663072</c:v>
                </c:pt>
                <c:pt idx="850">
                  <c:v>0.17353463949734582</c:v>
                </c:pt>
                <c:pt idx="851">
                  <c:v>0.16461719366109051</c:v>
                </c:pt>
                <c:pt idx="852">
                  <c:v>0.52735239835720193</c:v>
                </c:pt>
                <c:pt idx="853">
                  <c:v>0.85674149659189358</c:v>
                </c:pt>
                <c:pt idx="854">
                  <c:v>1.4007708319081928</c:v>
                </c:pt>
                <c:pt idx="855">
                  <c:v>6.8727251140115904</c:v>
                </c:pt>
                <c:pt idx="856">
                  <c:v>6.3083367580970862</c:v>
                </c:pt>
                <c:pt idx="857">
                  <c:v>23.335353424688662</c:v>
                </c:pt>
                <c:pt idx="858">
                  <c:v>12.362844904725151</c:v>
                </c:pt>
                <c:pt idx="859">
                  <c:v>9.0430338114521689</c:v>
                </c:pt>
                <c:pt idx="860">
                  <c:v>3.4875079542803817</c:v>
                </c:pt>
                <c:pt idx="861">
                  <c:v>1.9436337534385899</c:v>
                </c:pt>
                <c:pt idx="862">
                  <c:v>1.4466202020108199</c:v>
                </c:pt>
                <c:pt idx="863">
                  <c:v>0.52469849939727453</c:v>
                </c:pt>
                <c:pt idx="864">
                  <c:v>0.38042546381277836</c:v>
                </c:pt>
                <c:pt idx="865">
                  <c:v>0.30178753186025237</c:v>
                </c:pt>
                <c:pt idx="866">
                  <c:v>0.51998202953423234</c:v>
                </c:pt>
                <c:pt idx="867">
                  <c:v>0.73321702095324759</c:v>
                </c:pt>
                <c:pt idx="868">
                  <c:v>1.0508630359723934</c:v>
                </c:pt>
                <c:pt idx="869">
                  <c:v>2.7081595045214462</c:v>
                </c:pt>
                <c:pt idx="870">
                  <c:v>1.7971277234168337</c:v>
                </c:pt>
                <c:pt idx="871">
                  <c:v>0.82094926741865049</c:v>
                </c:pt>
                <c:pt idx="872">
                  <c:v>0.30373150651213265</c:v>
                </c:pt>
                <c:pt idx="873">
                  <c:v>0.15341231701002833</c:v>
                </c:pt>
                <c:pt idx="874">
                  <c:v>2.9119581128806971E-2</c:v>
                </c:pt>
                <c:pt idx="875">
                  <c:v>0.12831556729722315</c:v>
                </c:pt>
                <c:pt idx="876">
                  <c:v>0.53786338678095302</c:v>
                </c:pt>
                <c:pt idx="877">
                  <c:v>2.0691724562712457</c:v>
                </c:pt>
                <c:pt idx="878">
                  <c:v>1.758269324096847</c:v>
                </c:pt>
                <c:pt idx="879">
                  <c:v>14.216048514991893</c:v>
                </c:pt>
                <c:pt idx="880">
                  <c:v>13.969335429933015</c:v>
                </c:pt>
                <c:pt idx="881">
                  <c:v>35.283890000473619</c:v>
                </c:pt>
                <c:pt idx="882">
                  <c:v>16.211051726074885</c:v>
                </c:pt>
                <c:pt idx="883">
                  <c:v>14.097580591932157</c:v>
                </c:pt>
                <c:pt idx="884">
                  <c:v>8.4104007537182355</c:v>
                </c:pt>
                <c:pt idx="885">
                  <c:v>5.1760327106431845</c:v>
                </c:pt>
                <c:pt idx="886">
                  <c:v>2.8006563308894243</c:v>
                </c:pt>
                <c:pt idx="887">
                  <c:v>1.741989852933429</c:v>
                </c:pt>
                <c:pt idx="888">
                  <c:v>0.94865846843369894</c:v>
                </c:pt>
                <c:pt idx="889">
                  <c:v>0.84015339862662675</c:v>
                </c:pt>
                <c:pt idx="890">
                  <c:v>7.4403828956940528</c:v>
                </c:pt>
                <c:pt idx="891">
                  <c:v>9.1826876405412783</c:v>
                </c:pt>
                <c:pt idx="892">
                  <c:v>24.754640850627283</c:v>
                </c:pt>
                <c:pt idx="893">
                  <c:v>10.000724067725727</c:v>
                </c:pt>
                <c:pt idx="894">
                  <c:v>8.2607780227732732</c:v>
                </c:pt>
                <c:pt idx="895">
                  <c:v>6.6442089228528118</c:v>
                </c:pt>
                <c:pt idx="896">
                  <c:v>2.9518801562493877</c:v>
                </c:pt>
                <c:pt idx="897">
                  <c:v>1.6477001515861929</c:v>
                </c:pt>
                <c:pt idx="898">
                  <c:v>0.84287702105959283</c:v>
                </c:pt>
                <c:pt idx="899">
                  <c:v>0.88338545686895031</c:v>
                </c:pt>
                <c:pt idx="900">
                  <c:v>0.99881247530423201</c:v>
                </c:pt>
                <c:pt idx="901">
                  <c:v>6.9921431931160569</c:v>
                </c:pt>
                <c:pt idx="902">
                  <c:v>25.505216812198313</c:v>
                </c:pt>
                <c:pt idx="903">
                  <c:v>30.057418847874665</c:v>
                </c:pt>
                <c:pt idx="904">
                  <c:v>2.9641635051100081</c:v>
                </c:pt>
                <c:pt idx="905">
                  <c:v>2.1213002846869671</c:v>
                </c:pt>
                <c:pt idx="906">
                  <c:v>3.1067620215440286</c:v>
                </c:pt>
                <c:pt idx="907">
                  <c:v>3.7710512378044854</c:v>
                </c:pt>
                <c:pt idx="908">
                  <c:v>2.5458457264433321</c:v>
                </c:pt>
                <c:pt idx="909">
                  <c:v>1.3676593780535882</c:v>
                </c:pt>
                <c:pt idx="910">
                  <c:v>0.89124022416677917</c:v>
                </c:pt>
                <c:pt idx="911">
                  <c:v>0.69927067282199573</c:v>
                </c:pt>
                <c:pt idx="912">
                  <c:v>1.1214311143569455</c:v>
                </c:pt>
                <c:pt idx="913">
                  <c:v>1.3200727513231003</c:v>
                </c:pt>
                <c:pt idx="914">
                  <c:v>1.4133149510714893</c:v>
                </c:pt>
                <c:pt idx="915">
                  <c:v>7.7488409075478089</c:v>
                </c:pt>
                <c:pt idx="916">
                  <c:v>10.020233824633081</c:v>
                </c:pt>
                <c:pt idx="917">
                  <c:v>24.338726092200215</c:v>
                </c:pt>
                <c:pt idx="918">
                  <c:v>13.627896421762436</c:v>
                </c:pt>
                <c:pt idx="919">
                  <c:v>10.269637241111894</c:v>
                </c:pt>
                <c:pt idx="920">
                  <c:v>7.6913696888662173</c:v>
                </c:pt>
                <c:pt idx="921">
                  <c:v>3.7522779854858044</c:v>
                </c:pt>
                <c:pt idx="922">
                  <c:v>1.1263233416116378</c:v>
                </c:pt>
                <c:pt idx="923">
                  <c:v>2.0245131064549611</c:v>
                </c:pt>
                <c:pt idx="924">
                  <c:v>1.5138272737691232</c:v>
                </c:pt>
                <c:pt idx="925">
                  <c:v>2.5725303250344744</c:v>
                </c:pt>
                <c:pt idx="926">
                  <c:v>4.9761341678709075</c:v>
                </c:pt>
                <c:pt idx="927">
                  <c:v>8.1220486838702008</c:v>
                </c:pt>
                <c:pt idx="928">
                  <c:v>12.372016711933846</c:v>
                </c:pt>
                <c:pt idx="929">
                  <c:v>8.1492717038226381</c:v>
                </c:pt>
                <c:pt idx="930">
                  <c:v>8.7418395945192273</c:v>
                </c:pt>
                <c:pt idx="931">
                  <c:v>8.4698658581039865</c:v>
                </c:pt>
                <c:pt idx="932">
                  <c:v>3.7643742347155396</c:v>
                </c:pt>
                <c:pt idx="933">
                  <c:v>1.379429126907894</c:v>
                </c:pt>
                <c:pt idx="934">
                  <c:v>1.0281778041060505</c:v>
                </c:pt>
                <c:pt idx="935">
                  <c:v>1.0303535330561715</c:v>
                </c:pt>
                <c:pt idx="936">
                  <c:v>1.1552298895992428</c:v>
                </c:pt>
                <c:pt idx="937">
                  <c:v>0.94963967024446183</c:v>
                </c:pt>
                <c:pt idx="938">
                  <c:v>1.0706681772493205</c:v>
                </c:pt>
                <c:pt idx="939">
                  <c:v>5.9992899995307116</c:v>
                </c:pt>
                <c:pt idx="940">
                  <c:v>10.531290710169724</c:v>
                </c:pt>
                <c:pt idx="941">
                  <c:v>8.6151601012923145</c:v>
                </c:pt>
                <c:pt idx="942">
                  <c:v>6.6717403337944425</c:v>
                </c:pt>
                <c:pt idx="943">
                  <c:v>3.8495408978740429</c:v>
                </c:pt>
                <c:pt idx="944">
                  <c:v>1.662615627945911</c:v>
                </c:pt>
                <c:pt idx="945">
                  <c:v>0.55375031753481352</c:v>
                </c:pt>
                <c:pt idx="946">
                  <c:v>0.44058223567935073</c:v>
                </c:pt>
                <c:pt idx="947">
                  <c:v>0.70238464360842556</c:v>
                </c:pt>
                <c:pt idx="948">
                  <c:v>0.51402957610493982</c:v>
                </c:pt>
                <c:pt idx="949">
                  <c:v>0.62698601796274867</c:v>
                </c:pt>
                <c:pt idx="950">
                  <c:v>0.777139949826678</c:v>
                </c:pt>
                <c:pt idx="951">
                  <c:v>0.9493838492656983</c:v>
                </c:pt>
                <c:pt idx="952">
                  <c:v>1.3147158046749294</c:v>
                </c:pt>
                <c:pt idx="953">
                  <c:v>4.6870578249759394</c:v>
                </c:pt>
                <c:pt idx="954">
                  <c:v>2.6035868080950806</c:v>
                </c:pt>
                <c:pt idx="955">
                  <c:v>1.6052203688190829</c:v>
                </c:pt>
                <c:pt idx="956">
                  <c:v>0.32376748491970631</c:v>
                </c:pt>
                <c:pt idx="957">
                  <c:v>0.1871388490849899</c:v>
                </c:pt>
                <c:pt idx="958">
                  <c:v>0.11842295300787242</c:v>
                </c:pt>
                <c:pt idx="959">
                  <c:v>0.18581604378394623</c:v>
                </c:pt>
                <c:pt idx="960">
                  <c:v>0.37410522834996995</c:v>
                </c:pt>
                <c:pt idx="961">
                  <c:v>1.7710589035139355</c:v>
                </c:pt>
                <c:pt idx="962">
                  <c:v>3.1568847218857594</c:v>
                </c:pt>
                <c:pt idx="963">
                  <c:v>5.7779642352568539</c:v>
                </c:pt>
                <c:pt idx="964">
                  <c:v>5.5407226935529241</c:v>
                </c:pt>
                <c:pt idx="965">
                  <c:v>5.8352151347402774</c:v>
                </c:pt>
                <c:pt idx="966">
                  <c:v>6.4829384281720834</c:v>
                </c:pt>
                <c:pt idx="967">
                  <c:v>2.9180356599291528</c:v>
                </c:pt>
                <c:pt idx="968">
                  <c:v>1.530573537219535</c:v>
                </c:pt>
                <c:pt idx="969">
                  <c:v>0.64278959473207209</c:v>
                </c:pt>
                <c:pt idx="970">
                  <c:v>0.37620518996406105</c:v>
                </c:pt>
                <c:pt idx="971">
                  <c:v>0.36402310238886315</c:v>
                </c:pt>
                <c:pt idx="972">
                  <c:v>0.2685855412720427</c:v>
                </c:pt>
                <c:pt idx="973">
                  <c:v>2.3649757619955314</c:v>
                </c:pt>
                <c:pt idx="974">
                  <c:v>2.6047056687728816</c:v>
                </c:pt>
                <c:pt idx="975">
                  <c:v>6.1286300420773143</c:v>
                </c:pt>
                <c:pt idx="976">
                  <c:v>5.9760387128453178</c:v>
                </c:pt>
                <c:pt idx="977">
                  <c:v>7.607172156075432</c:v>
                </c:pt>
                <c:pt idx="978">
                  <c:v>5.6344674644428707</c:v>
                </c:pt>
                <c:pt idx="979">
                  <c:v>6.1750442545686752</c:v>
                </c:pt>
                <c:pt idx="980">
                  <c:v>2.7384231709265876</c:v>
                </c:pt>
                <c:pt idx="981">
                  <c:v>0.78516177049930036</c:v>
                </c:pt>
                <c:pt idx="982">
                  <c:v>0.61636940416912722</c:v>
                </c:pt>
                <c:pt idx="983">
                  <c:v>0.46695783216379994</c:v>
                </c:pt>
                <c:pt idx="984">
                  <c:v>0.28341509674267157</c:v>
                </c:pt>
                <c:pt idx="985">
                  <c:v>0.53474518138164773</c:v>
                </c:pt>
                <c:pt idx="986">
                  <c:v>2.6823725946861772</c:v>
                </c:pt>
                <c:pt idx="987">
                  <c:v>2.8395349383103667</c:v>
                </c:pt>
                <c:pt idx="988">
                  <c:v>4.1552885904391212</c:v>
                </c:pt>
                <c:pt idx="989">
                  <c:v>9.5975306093754646</c:v>
                </c:pt>
                <c:pt idx="990">
                  <c:v>3.6556360015201435</c:v>
                </c:pt>
                <c:pt idx="991">
                  <c:v>2.0441113393406489</c:v>
                </c:pt>
                <c:pt idx="992">
                  <c:v>0.90136716103881653</c:v>
                </c:pt>
                <c:pt idx="993">
                  <c:v>0.56250084348159035</c:v>
                </c:pt>
                <c:pt idx="994">
                  <c:v>0.22020790533845158</c:v>
                </c:pt>
                <c:pt idx="995">
                  <c:v>0.22876761701175141</c:v>
                </c:pt>
                <c:pt idx="996">
                  <c:v>1.4422027142449367</c:v>
                </c:pt>
                <c:pt idx="997">
                  <c:v>1.4558593010086576</c:v>
                </c:pt>
                <c:pt idx="998">
                  <c:v>2.5070298526777188</c:v>
                </c:pt>
                <c:pt idx="999">
                  <c:v>4.8947140973581362</c:v>
                </c:pt>
                <c:pt idx="1000">
                  <c:v>7.3790217955517985</c:v>
                </c:pt>
                <c:pt idx="1001">
                  <c:v>15.697216175523057</c:v>
                </c:pt>
                <c:pt idx="1002">
                  <c:v>14.143174337468785</c:v>
                </c:pt>
                <c:pt idx="1003">
                  <c:v>12.796293427864143</c:v>
                </c:pt>
                <c:pt idx="1004">
                  <c:v>4.4488133760826969</c:v>
                </c:pt>
                <c:pt idx="1005">
                  <c:v>2.2055768750486067</c:v>
                </c:pt>
                <c:pt idx="1006">
                  <c:v>1.0485907375624492</c:v>
                </c:pt>
                <c:pt idx="1007">
                  <c:v>0.88621059101195954</c:v>
                </c:pt>
                <c:pt idx="1008">
                  <c:v>1.0250066835412177</c:v>
                </c:pt>
                <c:pt idx="1009">
                  <c:v>1.5867230723243728</c:v>
                </c:pt>
                <c:pt idx="1010">
                  <c:v>29.110789775018958</c:v>
                </c:pt>
                <c:pt idx="1011">
                  <c:v>22.196491661272717</c:v>
                </c:pt>
                <c:pt idx="1012">
                  <c:v>11.862578396676433</c:v>
                </c:pt>
                <c:pt idx="1013">
                  <c:v>5.4824122188408353</c:v>
                </c:pt>
                <c:pt idx="1014">
                  <c:v>9.2627187973003231</c:v>
                </c:pt>
                <c:pt idx="1015">
                  <c:v>7.9533819688850969</c:v>
                </c:pt>
                <c:pt idx="1016">
                  <c:v>4.4762282813676535</c:v>
                </c:pt>
                <c:pt idx="1017">
                  <c:v>2.4369452413008759</c:v>
                </c:pt>
                <c:pt idx="1018">
                  <c:v>1.5058679239871964</c:v>
                </c:pt>
                <c:pt idx="1019">
                  <c:v>0.84860860694389828</c:v>
                </c:pt>
                <c:pt idx="1020">
                  <c:v>0.57765762245042884</c:v>
                </c:pt>
                <c:pt idx="1021">
                  <c:v>2.101672997412888</c:v>
                </c:pt>
                <c:pt idx="1022">
                  <c:v>3.0340210369626939</c:v>
                </c:pt>
                <c:pt idx="1023">
                  <c:v>3.0790356202862936</c:v>
                </c:pt>
                <c:pt idx="1024">
                  <c:v>3.9972157985604113</c:v>
                </c:pt>
                <c:pt idx="1025">
                  <c:v>4.4523626031223458</c:v>
                </c:pt>
                <c:pt idx="1026">
                  <c:v>2.4813677793892985</c:v>
                </c:pt>
                <c:pt idx="1027">
                  <c:v>1.7329863722972618</c:v>
                </c:pt>
                <c:pt idx="1028">
                  <c:v>0.63528453118008343</c:v>
                </c:pt>
                <c:pt idx="1029">
                  <c:v>0.28278677731152513</c:v>
                </c:pt>
                <c:pt idx="1030">
                  <c:v>0.25166482296704729</c:v>
                </c:pt>
                <c:pt idx="1031">
                  <c:v>0.32449956179848982</c:v>
                </c:pt>
                <c:pt idx="1032">
                  <c:v>0.67146398888945114</c:v>
                </c:pt>
                <c:pt idx="1033">
                  <c:v>0.53193167977352473</c:v>
                </c:pt>
                <c:pt idx="1034">
                  <c:v>0.94951809956597777</c:v>
                </c:pt>
                <c:pt idx="1035">
                  <c:v>1.8740989603767413</c:v>
                </c:pt>
                <c:pt idx="1036">
                  <c:v>2.4418011133164246</c:v>
                </c:pt>
                <c:pt idx="1037">
                  <c:v>5.850326080705007</c:v>
                </c:pt>
                <c:pt idx="1038">
                  <c:v>5.4427635768701741</c:v>
                </c:pt>
                <c:pt idx="1039">
                  <c:v>3.0334280759044354</c:v>
                </c:pt>
                <c:pt idx="1040">
                  <c:v>0.96994143749216022</c:v>
                </c:pt>
                <c:pt idx="1041">
                  <c:v>0.24057418461160296</c:v>
                </c:pt>
                <c:pt idx="1042">
                  <c:v>0.30667077673848198</c:v>
                </c:pt>
                <c:pt idx="1043">
                  <c:v>0.40355993193777095</c:v>
                </c:pt>
                <c:pt idx="1044">
                  <c:v>0.77365029450056644</c:v>
                </c:pt>
                <c:pt idx="1045">
                  <c:v>1.9071113367573598</c:v>
                </c:pt>
                <c:pt idx="1046">
                  <c:v>1.3067908506223218</c:v>
                </c:pt>
                <c:pt idx="1047">
                  <c:v>4.4168892331721565</c:v>
                </c:pt>
                <c:pt idx="1048">
                  <c:v>5.5710063325014243</c:v>
                </c:pt>
                <c:pt idx="1049">
                  <c:v>10.595879769353925</c:v>
                </c:pt>
                <c:pt idx="1050">
                  <c:v>7.4127479448111124</c:v>
                </c:pt>
                <c:pt idx="1051">
                  <c:v>4.9765243278536353</c:v>
                </c:pt>
                <c:pt idx="1052">
                  <c:v>1.4478721816862148</c:v>
                </c:pt>
                <c:pt idx="1053">
                  <c:v>0.7103840057095141</c:v>
                </c:pt>
                <c:pt idx="1054">
                  <c:v>0.51595008793856323</c:v>
                </c:pt>
                <c:pt idx="1055">
                  <c:v>0.32566492889787924</c:v>
                </c:pt>
                <c:pt idx="1056">
                  <c:v>1.7493500909706474</c:v>
                </c:pt>
                <c:pt idx="1057">
                  <c:v>0.72940808717928385</c:v>
                </c:pt>
                <c:pt idx="1058">
                  <c:v>1.6609873952029233</c:v>
                </c:pt>
                <c:pt idx="1059">
                  <c:v>3.2288223822117521</c:v>
                </c:pt>
                <c:pt idx="1060">
                  <c:v>3.986960909962602</c:v>
                </c:pt>
                <c:pt idx="1061">
                  <c:v>8.3528087553509849</c:v>
                </c:pt>
                <c:pt idx="1062">
                  <c:v>11.980256166457561</c:v>
                </c:pt>
                <c:pt idx="1063">
                  <c:v>7.4654639003423071</c:v>
                </c:pt>
                <c:pt idx="1064">
                  <c:v>4.8235084708655123</c:v>
                </c:pt>
                <c:pt idx="1065">
                  <c:v>1.423745183860234</c:v>
                </c:pt>
                <c:pt idx="1066">
                  <c:v>0.71267436010263907</c:v>
                </c:pt>
                <c:pt idx="1067">
                  <c:v>0.57904061698440756</c:v>
                </c:pt>
                <c:pt idx="1068">
                  <c:v>5.594079669460827</c:v>
                </c:pt>
                <c:pt idx="1069">
                  <c:v>4.7255170459976341</c:v>
                </c:pt>
                <c:pt idx="1070">
                  <c:v>19.072030442609588</c:v>
                </c:pt>
                <c:pt idx="1071">
                  <c:v>12.283137467132104</c:v>
                </c:pt>
                <c:pt idx="1072">
                  <c:v>9.9547816979215114</c:v>
                </c:pt>
                <c:pt idx="1073">
                  <c:v>11.364019368445852</c:v>
                </c:pt>
                <c:pt idx="1074">
                  <c:v>15.704507009213721</c:v>
                </c:pt>
                <c:pt idx="1075">
                  <c:v>10.37616200684603</c:v>
                </c:pt>
                <c:pt idx="1076">
                  <c:v>7.8770763591678445</c:v>
                </c:pt>
                <c:pt idx="1077">
                  <c:v>4.439291866191212</c:v>
                </c:pt>
                <c:pt idx="1078">
                  <c:v>2.1049061066529617</c:v>
                </c:pt>
                <c:pt idx="1079">
                  <c:v>1.5539533193096418</c:v>
                </c:pt>
                <c:pt idx="1080">
                  <c:v>2.4411223098155981</c:v>
                </c:pt>
                <c:pt idx="1081">
                  <c:v>1.3969760324783613</c:v>
                </c:pt>
                <c:pt idx="1082">
                  <c:v>1.0073295858403006</c:v>
                </c:pt>
                <c:pt idx="1083">
                  <c:v>3.6362782272200764</c:v>
                </c:pt>
                <c:pt idx="1084">
                  <c:v>2.8896112585081699</c:v>
                </c:pt>
                <c:pt idx="1085">
                  <c:v>5.1970916022293068</c:v>
                </c:pt>
                <c:pt idx="1086">
                  <c:v>5.6230375244153663</c:v>
                </c:pt>
                <c:pt idx="1087">
                  <c:v>2.1917071540369548</c:v>
                </c:pt>
                <c:pt idx="1088">
                  <c:v>0.7637752316688875</c:v>
                </c:pt>
                <c:pt idx="1089">
                  <c:v>0.36914515142821358</c:v>
                </c:pt>
                <c:pt idx="1090">
                  <c:v>0.35422707825298616</c:v>
                </c:pt>
                <c:pt idx="1091">
                  <c:v>0.30806181274056854</c:v>
                </c:pt>
                <c:pt idx="1092">
                  <c:v>0.72908033544549544</c:v>
                </c:pt>
                <c:pt idx="1093">
                  <c:v>3.3224625651492414</c:v>
                </c:pt>
                <c:pt idx="1094">
                  <c:v>13.455487433252625</c:v>
                </c:pt>
                <c:pt idx="1095">
                  <c:v>2.96644033289137</c:v>
                </c:pt>
                <c:pt idx="1096">
                  <c:v>1.0225810960991915</c:v>
                </c:pt>
                <c:pt idx="1097">
                  <c:v>2.5832477568275216</c:v>
                </c:pt>
                <c:pt idx="1098">
                  <c:v>2.0886950869706276</c:v>
                </c:pt>
                <c:pt idx="1099">
                  <c:v>1.7036628384727521</c:v>
                </c:pt>
                <c:pt idx="1100">
                  <c:v>0.86830316683509778</c:v>
                </c:pt>
                <c:pt idx="1101">
                  <c:v>0.48748148233539368</c:v>
                </c:pt>
                <c:pt idx="1102">
                  <c:v>0.27438532175944275</c:v>
                </c:pt>
                <c:pt idx="1103">
                  <c:v>0.31068721170507629</c:v>
                </c:pt>
                <c:pt idx="1104">
                  <c:v>0.23492494548856729</c:v>
                </c:pt>
                <c:pt idx="1105">
                  <c:v>0.29442263507842009</c:v>
                </c:pt>
                <c:pt idx="1106">
                  <c:v>0.48090388254745164</c:v>
                </c:pt>
                <c:pt idx="1107">
                  <c:v>0.68658641559536271</c:v>
                </c:pt>
                <c:pt idx="1108">
                  <c:v>3.9327173169849545</c:v>
                </c:pt>
                <c:pt idx="1109">
                  <c:v>3.6498165414374437</c:v>
                </c:pt>
                <c:pt idx="1110">
                  <c:v>2.0534823696307889</c:v>
                </c:pt>
                <c:pt idx="1111">
                  <c:v>1.120867466638483</c:v>
                </c:pt>
                <c:pt idx="1112">
                  <c:v>0.39022572373358244</c:v>
                </c:pt>
                <c:pt idx="1113">
                  <c:v>0.15494859809887096</c:v>
                </c:pt>
                <c:pt idx="1114">
                  <c:v>0.16017848875479679</c:v>
                </c:pt>
                <c:pt idx="1115">
                  <c:v>0.18415314270009375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16-45C0-8B7D-222EC9321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5809840"/>
        <c:axId val="865810232"/>
      </c:lineChart>
      <c:dateAx>
        <c:axId val="865809840"/>
        <c:scaling>
          <c:orientation val="minMax"/>
          <c:max val="19997"/>
          <c:min val="17807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10232"/>
        <c:crossesAt val="-80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86581023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Monthly Inflow (TAF)</a:t>
                </a:r>
              </a:p>
            </c:rich>
          </c:tx>
          <c:layout>
            <c:manualLayout>
              <c:xMode val="edge"/>
              <c:yMode val="edge"/>
              <c:x val="1.3018714401952807E-2"/>
              <c:y val="0.3358778625954311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580984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6142982127234101E-2"/>
          <c:y val="9.0555434042966856E-2"/>
          <c:w val="0.11040166083699597"/>
          <c:h val="7.005431612715076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chemeClr val="bg1">
          <a:lumMod val="50000"/>
        </a:schemeClr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021" r="0.75000000000001021" t="1" header="0.5" footer="0.5"/>
    <c:pageSetup orientation="landscape"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60959687731341"/>
          <c:y val="6.8652472700788683E-2"/>
          <c:w val="0.83835890705969462"/>
          <c:h val="0.80214496034259464"/>
        </c:manualLayout>
      </c:layout>
      <c:barChart>
        <c:barDir val="col"/>
        <c:grouping val="stacked"/>
        <c:varyColors val="0"/>
        <c:ser>
          <c:idx val="2"/>
          <c:order val="0"/>
          <c:tx>
            <c:v>Observed</c:v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rgbClr val="000000"/>
              </a:solidFill>
            </a:ln>
          </c:spPr>
          <c:invertIfNegative val="0"/>
          <c:dPt>
            <c:idx val="87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rgbClr val="6699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E1F0-464A-A585-817287C169AA}"/>
              </c:ext>
            </c:extLst>
          </c:dPt>
          <c:dPt>
            <c:idx val="89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rgbClr val="6699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E1F0-464A-A585-817287C169AA}"/>
              </c:ext>
            </c:extLst>
          </c:dPt>
          <c:cat>
            <c:numRef>
              <c:f>'FINAL INFLOW'!$H$20:$H$119</c:f>
              <c:numCache>
                <c:formatCode>General</c:formatCode>
                <c:ptCount val="100"/>
                <c:pt idx="0">
                  <c:v>1922</c:v>
                </c:pt>
                <c:pt idx="1">
                  <c:v>1923</c:v>
                </c:pt>
                <c:pt idx="2">
                  <c:v>1924</c:v>
                </c:pt>
                <c:pt idx="3">
                  <c:v>1925</c:v>
                </c:pt>
                <c:pt idx="4">
                  <c:v>1926</c:v>
                </c:pt>
                <c:pt idx="5">
                  <c:v>1927</c:v>
                </c:pt>
                <c:pt idx="6">
                  <c:v>1928</c:v>
                </c:pt>
                <c:pt idx="7">
                  <c:v>1929</c:v>
                </c:pt>
                <c:pt idx="8">
                  <c:v>1930</c:v>
                </c:pt>
                <c:pt idx="9">
                  <c:v>1931</c:v>
                </c:pt>
                <c:pt idx="10">
                  <c:v>1932</c:v>
                </c:pt>
                <c:pt idx="11">
                  <c:v>1933</c:v>
                </c:pt>
                <c:pt idx="12">
                  <c:v>1934</c:v>
                </c:pt>
                <c:pt idx="13">
                  <c:v>1935</c:v>
                </c:pt>
                <c:pt idx="14">
                  <c:v>1936</c:v>
                </c:pt>
                <c:pt idx="15">
                  <c:v>1937</c:v>
                </c:pt>
                <c:pt idx="16">
                  <c:v>1938</c:v>
                </c:pt>
                <c:pt idx="17">
                  <c:v>1939</c:v>
                </c:pt>
                <c:pt idx="18">
                  <c:v>1940</c:v>
                </c:pt>
                <c:pt idx="19">
                  <c:v>1941</c:v>
                </c:pt>
                <c:pt idx="20">
                  <c:v>1942</c:v>
                </c:pt>
                <c:pt idx="21">
                  <c:v>1943</c:v>
                </c:pt>
                <c:pt idx="22">
                  <c:v>1944</c:v>
                </c:pt>
                <c:pt idx="23">
                  <c:v>1945</c:v>
                </c:pt>
                <c:pt idx="24">
                  <c:v>1946</c:v>
                </c:pt>
                <c:pt idx="25">
                  <c:v>1947</c:v>
                </c:pt>
                <c:pt idx="26">
                  <c:v>1948</c:v>
                </c:pt>
                <c:pt idx="27">
                  <c:v>1949</c:v>
                </c:pt>
                <c:pt idx="28">
                  <c:v>1950</c:v>
                </c:pt>
                <c:pt idx="29">
                  <c:v>1951</c:v>
                </c:pt>
                <c:pt idx="30">
                  <c:v>1952</c:v>
                </c:pt>
                <c:pt idx="31">
                  <c:v>1953</c:v>
                </c:pt>
                <c:pt idx="32">
                  <c:v>1954</c:v>
                </c:pt>
                <c:pt idx="33">
                  <c:v>1955</c:v>
                </c:pt>
                <c:pt idx="34">
                  <c:v>1956</c:v>
                </c:pt>
                <c:pt idx="35">
                  <c:v>1957</c:v>
                </c:pt>
                <c:pt idx="36">
                  <c:v>1958</c:v>
                </c:pt>
                <c:pt idx="37">
                  <c:v>1959</c:v>
                </c:pt>
                <c:pt idx="38">
                  <c:v>1960</c:v>
                </c:pt>
                <c:pt idx="39">
                  <c:v>1961</c:v>
                </c:pt>
                <c:pt idx="40">
                  <c:v>1962</c:v>
                </c:pt>
                <c:pt idx="41">
                  <c:v>1963</c:v>
                </c:pt>
                <c:pt idx="42">
                  <c:v>1964</c:v>
                </c:pt>
                <c:pt idx="43">
                  <c:v>1965</c:v>
                </c:pt>
                <c:pt idx="44">
                  <c:v>1966</c:v>
                </c:pt>
                <c:pt idx="45">
                  <c:v>1967</c:v>
                </c:pt>
                <c:pt idx="46">
                  <c:v>1968</c:v>
                </c:pt>
                <c:pt idx="47">
                  <c:v>1969</c:v>
                </c:pt>
                <c:pt idx="48">
                  <c:v>1970</c:v>
                </c:pt>
                <c:pt idx="49">
                  <c:v>1971</c:v>
                </c:pt>
                <c:pt idx="50">
                  <c:v>1972</c:v>
                </c:pt>
                <c:pt idx="51">
                  <c:v>1973</c:v>
                </c:pt>
                <c:pt idx="52">
                  <c:v>1974</c:v>
                </c:pt>
                <c:pt idx="53">
                  <c:v>1975</c:v>
                </c:pt>
                <c:pt idx="54">
                  <c:v>1976</c:v>
                </c:pt>
                <c:pt idx="55">
                  <c:v>1977</c:v>
                </c:pt>
                <c:pt idx="56">
                  <c:v>1978</c:v>
                </c:pt>
                <c:pt idx="57">
                  <c:v>1979</c:v>
                </c:pt>
                <c:pt idx="58">
                  <c:v>1980</c:v>
                </c:pt>
                <c:pt idx="59">
                  <c:v>1981</c:v>
                </c:pt>
                <c:pt idx="60">
                  <c:v>1982</c:v>
                </c:pt>
                <c:pt idx="61">
                  <c:v>1983</c:v>
                </c:pt>
                <c:pt idx="62">
                  <c:v>1984</c:v>
                </c:pt>
                <c:pt idx="63">
                  <c:v>1985</c:v>
                </c:pt>
                <c:pt idx="64">
                  <c:v>1986</c:v>
                </c:pt>
                <c:pt idx="65">
                  <c:v>1987</c:v>
                </c:pt>
                <c:pt idx="66">
                  <c:v>1988</c:v>
                </c:pt>
                <c:pt idx="67">
                  <c:v>1989</c:v>
                </c:pt>
                <c:pt idx="68">
                  <c:v>1990</c:v>
                </c:pt>
                <c:pt idx="69">
                  <c:v>1991</c:v>
                </c:pt>
                <c:pt idx="70">
                  <c:v>1992</c:v>
                </c:pt>
                <c:pt idx="71">
                  <c:v>1993</c:v>
                </c:pt>
                <c:pt idx="72">
                  <c:v>1994</c:v>
                </c:pt>
                <c:pt idx="73">
                  <c:v>1995</c:v>
                </c:pt>
                <c:pt idx="74">
                  <c:v>1996</c:v>
                </c:pt>
                <c:pt idx="75">
                  <c:v>1997</c:v>
                </c:pt>
                <c:pt idx="76">
                  <c:v>1998</c:v>
                </c:pt>
                <c:pt idx="77">
                  <c:v>1999</c:v>
                </c:pt>
                <c:pt idx="78">
                  <c:v>2000</c:v>
                </c:pt>
                <c:pt idx="79">
                  <c:v>2001</c:v>
                </c:pt>
                <c:pt idx="80">
                  <c:v>2002</c:v>
                </c:pt>
                <c:pt idx="81">
                  <c:v>2003</c:v>
                </c:pt>
                <c:pt idx="82">
                  <c:v>2004</c:v>
                </c:pt>
                <c:pt idx="83">
                  <c:v>2005</c:v>
                </c:pt>
                <c:pt idx="84">
                  <c:v>2006</c:v>
                </c:pt>
                <c:pt idx="85">
                  <c:v>2007</c:v>
                </c:pt>
                <c:pt idx="86">
                  <c:v>2008</c:v>
                </c:pt>
                <c:pt idx="87">
                  <c:v>2009</c:v>
                </c:pt>
                <c:pt idx="88">
                  <c:v>2010</c:v>
                </c:pt>
                <c:pt idx="89">
                  <c:v>2011</c:v>
                </c:pt>
                <c:pt idx="90">
                  <c:v>2012</c:v>
                </c:pt>
                <c:pt idx="91">
                  <c:v>2013</c:v>
                </c:pt>
                <c:pt idx="92">
                  <c:v>2014</c:v>
                </c:pt>
                <c:pt idx="93">
                  <c:v>2015</c:v>
                </c:pt>
                <c:pt idx="94">
                  <c:v>2016</c:v>
                </c:pt>
                <c:pt idx="95">
                  <c:v>2017</c:v>
                </c:pt>
                <c:pt idx="96">
                  <c:v>2018</c:v>
                </c:pt>
                <c:pt idx="97">
                  <c:v>2019</c:v>
                </c:pt>
                <c:pt idx="98">
                  <c:v>2020</c:v>
                </c:pt>
                <c:pt idx="99">
                  <c:v>2021</c:v>
                </c:pt>
              </c:numCache>
            </c:numRef>
          </c:cat>
          <c:val>
            <c:numRef>
              <c:f>'FINAL INFLOW'!$J$20:$J$119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15.904742479338841</c:v>
                </c:pt>
                <c:pt idx="66">
                  <c:v>11.610287603305787</c:v>
                </c:pt>
                <c:pt idx="67">
                  <c:v>24.653652892561986</c:v>
                </c:pt>
                <c:pt idx="68">
                  <c:v>16.018532231404958</c:v>
                </c:pt>
                <c:pt idx="69">
                  <c:v>16.059352066115704</c:v>
                </c:pt>
                <c:pt idx="70">
                  <c:v>14.272760330578512</c:v>
                </c:pt>
                <c:pt idx="71">
                  <c:v>50.874228099173543</c:v>
                </c:pt>
                <c:pt idx="72">
                  <c:v>13.392238016528923</c:v>
                </c:pt>
                <c:pt idx="73">
                  <c:v>96.694373553718989</c:v>
                </c:pt>
                <c:pt idx="74">
                  <c:v>66.341157024793389</c:v>
                </c:pt>
                <c:pt idx="75">
                  <c:v>106.04013223140495</c:v>
                </c:pt>
                <c:pt idx="76">
                  <c:v>92.381355371900838</c:v>
                </c:pt>
                <c:pt idx="77">
                  <c:v>74.549355371900816</c:v>
                </c:pt>
                <c:pt idx="78">
                  <c:v>54.402049586776869</c:v>
                </c:pt>
                <c:pt idx="79">
                  <c:v>23.500839669421488</c:v>
                </c:pt>
                <c:pt idx="80">
                  <c:v>35.28122975206611</c:v>
                </c:pt>
                <c:pt idx="81">
                  <c:v>31.473302479338848</c:v>
                </c:pt>
                <c:pt idx="82">
                  <c:v>22.566624793388431</c:v>
                </c:pt>
                <c:pt idx="83">
                  <c:v>62.739768595041326</c:v>
                </c:pt>
                <c:pt idx="84">
                  <c:v>121.71153719008264</c:v>
                </c:pt>
                <c:pt idx="85">
                  <c:v>27.705500826446286</c:v>
                </c:pt>
                <c:pt idx="86">
                  <c:v>16.966254545454547</c:v>
                </c:pt>
                <c:pt idx="87">
                  <c:v>34.424408225085969</c:v>
                </c:pt>
                <c:pt idx="88">
                  <c:v>32.573355371900824</c:v>
                </c:pt>
                <c:pt idx="89">
                  <c:v>96.41908112007134</c:v>
                </c:pt>
                <c:pt idx="90">
                  <c:v>33.310214876033058</c:v>
                </c:pt>
                <c:pt idx="91">
                  <c:v>24.362241322314055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D6-4572-9DFA-D2DB00E33095}"/>
            </c:ext>
          </c:extLst>
        </c:ser>
        <c:ser>
          <c:idx val="0"/>
          <c:order val="1"/>
          <c:tx>
            <c:v>Derived</c:v>
          </c:tx>
          <c:spPr>
            <a:solidFill>
              <a:schemeClr val="tx2">
                <a:lumMod val="20000"/>
                <a:lumOff val="80000"/>
              </a:schemeClr>
            </a:solidFill>
            <a:ln w="12700">
              <a:solidFill>
                <a:srgbClr val="6699FF"/>
              </a:solidFill>
              <a:prstDash val="solid"/>
            </a:ln>
          </c:spPr>
          <c:invertIfNegative val="0"/>
          <c:dPt>
            <c:idx val="37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rgbClr val="6699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BD6-4572-9DFA-D2DB00E33095}"/>
              </c:ext>
            </c:extLst>
          </c:dPt>
          <c:dPt>
            <c:idx val="95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2700">
                <a:solidFill>
                  <a:schemeClr val="tx2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E1F0-464A-A585-817287C169AA}"/>
              </c:ext>
            </c:extLst>
          </c:dPt>
          <c:cat>
            <c:numRef>
              <c:f>'FINAL INFLOW'!$H$20:$H$119</c:f>
              <c:numCache>
                <c:formatCode>General</c:formatCode>
                <c:ptCount val="100"/>
                <c:pt idx="0">
                  <c:v>1922</c:v>
                </c:pt>
                <c:pt idx="1">
                  <c:v>1923</c:v>
                </c:pt>
                <c:pt idx="2">
                  <c:v>1924</c:v>
                </c:pt>
                <c:pt idx="3">
                  <c:v>1925</c:v>
                </c:pt>
                <c:pt idx="4">
                  <c:v>1926</c:v>
                </c:pt>
                <c:pt idx="5">
                  <c:v>1927</c:v>
                </c:pt>
                <c:pt idx="6">
                  <c:v>1928</c:v>
                </c:pt>
                <c:pt idx="7">
                  <c:v>1929</c:v>
                </c:pt>
                <c:pt idx="8">
                  <c:v>1930</c:v>
                </c:pt>
                <c:pt idx="9">
                  <c:v>1931</c:v>
                </c:pt>
                <c:pt idx="10">
                  <c:v>1932</c:v>
                </c:pt>
                <c:pt idx="11">
                  <c:v>1933</c:v>
                </c:pt>
                <c:pt idx="12">
                  <c:v>1934</c:v>
                </c:pt>
                <c:pt idx="13">
                  <c:v>1935</c:v>
                </c:pt>
                <c:pt idx="14">
                  <c:v>1936</c:v>
                </c:pt>
                <c:pt idx="15">
                  <c:v>1937</c:v>
                </c:pt>
                <c:pt idx="16">
                  <c:v>1938</c:v>
                </c:pt>
                <c:pt idx="17">
                  <c:v>1939</c:v>
                </c:pt>
                <c:pt idx="18">
                  <c:v>1940</c:v>
                </c:pt>
                <c:pt idx="19">
                  <c:v>1941</c:v>
                </c:pt>
                <c:pt idx="20">
                  <c:v>1942</c:v>
                </c:pt>
                <c:pt idx="21">
                  <c:v>1943</c:v>
                </c:pt>
                <c:pt idx="22">
                  <c:v>1944</c:v>
                </c:pt>
                <c:pt idx="23">
                  <c:v>1945</c:v>
                </c:pt>
                <c:pt idx="24">
                  <c:v>1946</c:v>
                </c:pt>
                <c:pt idx="25">
                  <c:v>1947</c:v>
                </c:pt>
                <c:pt idx="26">
                  <c:v>1948</c:v>
                </c:pt>
                <c:pt idx="27">
                  <c:v>1949</c:v>
                </c:pt>
                <c:pt idx="28">
                  <c:v>1950</c:v>
                </c:pt>
                <c:pt idx="29">
                  <c:v>1951</c:v>
                </c:pt>
                <c:pt idx="30">
                  <c:v>1952</c:v>
                </c:pt>
                <c:pt idx="31">
                  <c:v>1953</c:v>
                </c:pt>
                <c:pt idx="32">
                  <c:v>1954</c:v>
                </c:pt>
                <c:pt idx="33">
                  <c:v>1955</c:v>
                </c:pt>
                <c:pt idx="34">
                  <c:v>1956</c:v>
                </c:pt>
                <c:pt idx="35">
                  <c:v>1957</c:v>
                </c:pt>
                <c:pt idx="36">
                  <c:v>1958</c:v>
                </c:pt>
                <c:pt idx="37">
                  <c:v>1959</c:v>
                </c:pt>
                <c:pt idx="38">
                  <c:v>1960</c:v>
                </c:pt>
                <c:pt idx="39">
                  <c:v>1961</c:v>
                </c:pt>
                <c:pt idx="40">
                  <c:v>1962</c:v>
                </c:pt>
                <c:pt idx="41">
                  <c:v>1963</c:v>
                </c:pt>
                <c:pt idx="42">
                  <c:v>1964</c:v>
                </c:pt>
                <c:pt idx="43">
                  <c:v>1965</c:v>
                </c:pt>
                <c:pt idx="44">
                  <c:v>1966</c:v>
                </c:pt>
                <c:pt idx="45">
                  <c:v>1967</c:v>
                </c:pt>
                <c:pt idx="46">
                  <c:v>1968</c:v>
                </c:pt>
                <c:pt idx="47">
                  <c:v>1969</c:v>
                </c:pt>
                <c:pt idx="48">
                  <c:v>1970</c:v>
                </c:pt>
                <c:pt idx="49">
                  <c:v>1971</c:v>
                </c:pt>
                <c:pt idx="50">
                  <c:v>1972</c:v>
                </c:pt>
                <c:pt idx="51">
                  <c:v>1973</c:v>
                </c:pt>
                <c:pt idx="52">
                  <c:v>1974</c:v>
                </c:pt>
                <c:pt idx="53">
                  <c:v>1975</c:v>
                </c:pt>
                <c:pt idx="54">
                  <c:v>1976</c:v>
                </c:pt>
                <c:pt idx="55">
                  <c:v>1977</c:v>
                </c:pt>
                <c:pt idx="56">
                  <c:v>1978</c:v>
                </c:pt>
                <c:pt idx="57">
                  <c:v>1979</c:v>
                </c:pt>
                <c:pt idx="58">
                  <c:v>1980</c:v>
                </c:pt>
                <c:pt idx="59">
                  <c:v>1981</c:v>
                </c:pt>
                <c:pt idx="60">
                  <c:v>1982</c:v>
                </c:pt>
                <c:pt idx="61">
                  <c:v>1983</c:v>
                </c:pt>
                <c:pt idx="62">
                  <c:v>1984</c:v>
                </c:pt>
                <c:pt idx="63">
                  <c:v>1985</c:v>
                </c:pt>
                <c:pt idx="64">
                  <c:v>1986</c:v>
                </c:pt>
                <c:pt idx="65">
                  <c:v>1987</c:v>
                </c:pt>
                <c:pt idx="66">
                  <c:v>1988</c:v>
                </c:pt>
                <c:pt idx="67">
                  <c:v>1989</c:v>
                </c:pt>
                <c:pt idx="68">
                  <c:v>1990</c:v>
                </c:pt>
                <c:pt idx="69">
                  <c:v>1991</c:v>
                </c:pt>
                <c:pt idx="70">
                  <c:v>1992</c:v>
                </c:pt>
                <c:pt idx="71">
                  <c:v>1993</c:v>
                </c:pt>
                <c:pt idx="72">
                  <c:v>1994</c:v>
                </c:pt>
                <c:pt idx="73">
                  <c:v>1995</c:v>
                </c:pt>
                <c:pt idx="74">
                  <c:v>1996</c:v>
                </c:pt>
                <c:pt idx="75">
                  <c:v>1997</c:v>
                </c:pt>
                <c:pt idx="76">
                  <c:v>1998</c:v>
                </c:pt>
                <c:pt idx="77">
                  <c:v>1999</c:v>
                </c:pt>
                <c:pt idx="78">
                  <c:v>2000</c:v>
                </c:pt>
                <c:pt idx="79">
                  <c:v>2001</c:v>
                </c:pt>
                <c:pt idx="80">
                  <c:v>2002</c:v>
                </c:pt>
                <c:pt idx="81">
                  <c:v>2003</c:v>
                </c:pt>
                <c:pt idx="82">
                  <c:v>2004</c:v>
                </c:pt>
                <c:pt idx="83">
                  <c:v>2005</c:v>
                </c:pt>
                <c:pt idx="84">
                  <c:v>2006</c:v>
                </c:pt>
                <c:pt idx="85">
                  <c:v>2007</c:v>
                </c:pt>
                <c:pt idx="86">
                  <c:v>2008</c:v>
                </c:pt>
                <c:pt idx="87">
                  <c:v>2009</c:v>
                </c:pt>
                <c:pt idx="88">
                  <c:v>2010</c:v>
                </c:pt>
                <c:pt idx="89">
                  <c:v>2011</c:v>
                </c:pt>
                <c:pt idx="90">
                  <c:v>2012</c:v>
                </c:pt>
                <c:pt idx="91">
                  <c:v>2013</c:v>
                </c:pt>
                <c:pt idx="92">
                  <c:v>2014</c:v>
                </c:pt>
                <c:pt idx="93">
                  <c:v>2015</c:v>
                </c:pt>
                <c:pt idx="94">
                  <c:v>2016</c:v>
                </c:pt>
                <c:pt idx="95">
                  <c:v>2017</c:v>
                </c:pt>
                <c:pt idx="96">
                  <c:v>2018</c:v>
                </c:pt>
                <c:pt idx="97">
                  <c:v>2019</c:v>
                </c:pt>
                <c:pt idx="98">
                  <c:v>2020</c:v>
                </c:pt>
                <c:pt idx="99">
                  <c:v>2021</c:v>
                </c:pt>
              </c:numCache>
            </c:numRef>
          </c:cat>
          <c:val>
            <c:numRef>
              <c:f>'FINAL INFLOW'!$K$20:$K$119</c:f>
              <c:numCache>
                <c:formatCode>0.0</c:formatCode>
                <c:ptCount val="100"/>
                <c:pt idx="0">
                  <c:v>62.885392752593035</c:v>
                </c:pt>
                <c:pt idx="1">
                  <c:v>51.54595325246239</c:v>
                </c:pt>
                <c:pt idx="2">
                  <c:v>4.179543591810865</c:v>
                </c:pt>
                <c:pt idx="3">
                  <c:v>50.827044805728121</c:v>
                </c:pt>
                <c:pt idx="4">
                  <c:v>22.272430500516599</c:v>
                </c:pt>
                <c:pt idx="5">
                  <c:v>70.894247448748814</c:v>
                </c:pt>
                <c:pt idx="6">
                  <c:v>46.614455907401791</c:v>
                </c:pt>
                <c:pt idx="7">
                  <c:v>17.141355586661131</c:v>
                </c:pt>
                <c:pt idx="8">
                  <c:v>27.974125581496345</c:v>
                </c:pt>
                <c:pt idx="9">
                  <c:v>7.8663636261076757</c:v>
                </c:pt>
                <c:pt idx="10">
                  <c:v>48.211076457760832</c:v>
                </c:pt>
                <c:pt idx="11">
                  <c:v>19.748739953174891</c:v>
                </c:pt>
                <c:pt idx="12">
                  <c:v>16.639192671628859</c:v>
                </c:pt>
                <c:pt idx="13">
                  <c:v>47.951411018791198</c:v>
                </c:pt>
                <c:pt idx="14">
                  <c:v>65.409083299934665</c:v>
                </c:pt>
                <c:pt idx="15">
                  <c:v>42.470538860703812</c:v>
                </c:pt>
                <c:pt idx="16">
                  <c:v>89.321909634142685</c:v>
                </c:pt>
                <c:pt idx="17">
                  <c:v>14.958878302097766</c:v>
                </c:pt>
                <c:pt idx="18">
                  <c:v>65.617888648792103</c:v>
                </c:pt>
                <c:pt idx="19">
                  <c:v>60.014050956382825</c:v>
                </c:pt>
                <c:pt idx="20">
                  <c:v>76.583281157084571</c:v>
                </c:pt>
                <c:pt idx="21">
                  <c:v>75.669087132282243</c:v>
                </c:pt>
                <c:pt idx="22">
                  <c:v>23.886648212855402</c:v>
                </c:pt>
                <c:pt idx="23">
                  <c:v>46.510589731813994</c:v>
                </c:pt>
                <c:pt idx="24">
                  <c:v>54.032088880944848</c:v>
                </c:pt>
                <c:pt idx="25">
                  <c:v>22.925456889594894</c:v>
                </c:pt>
                <c:pt idx="26">
                  <c:v>40.575839554370489</c:v>
                </c:pt>
                <c:pt idx="27">
                  <c:v>32.366548891274441</c:v>
                </c:pt>
                <c:pt idx="28">
                  <c:v>49.692457057106068</c:v>
                </c:pt>
                <c:pt idx="29">
                  <c:v>91.894528875769709</c:v>
                </c:pt>
                <c:pt idx="30">
                  <c:v>99.307440659513247</c:v>
                </c:pt>
                <c:pt idx="31">
                  <c:v>49.452963974552212</c:v>
                </c:pt>
                <c:pt idx="32">
                  <c:v>35.372229997232566</c:v>
                </c:pt>
                <c:pt idx="33">
                  <c:v>26.086293460325869</c:v>
                </c:pt>
                <c:pt idx="34">
                  <c:v>92.195397425716394</c:v>
                </c:pt>
                <c:pt idx="35">
                  <c:v>38.369541721273507</c:v>
                </c:pt>
                <c:pt idx="36">
                  <c:v>80.295853135742036</c:v>
                </c:pt>
                <c:pt idx="37">
                  <c:v>18.832399933009146</c:v>
                </c:pt>
                <c:pt idx="38">
                  <c:v>28.571356091126624</c:v>
                </c:pt>
                <c:pt idx="39">
                  <c:v>14.948148325280849</c:v>
                </c:pt>
                <c:pt idx="40">
                  <c:v>36.911337871852879</c:v>
                </c:pt>
                <c:pt idx="41">
                  <c:v>68.74674988860869</c:v>
                </c:pt>
                <c:pt idx="42">
                  <c:v>27.550935295836656</c:v>
                </c:pt>
                <c:pt idx="43">
                  <c:v>88.755366858208859</c:v>
                </c:pt>
                <c:pt idx="44">
                  <c:v>22.390460245502815</c:v>
                </c:pt>
                <c:pt idx="45">
                  <c:v>77.641256871233765</c:v>
                </c:pt>
                <c:pt idx="46">
                  <c:v>28.980812006460649</c:v>
                </c:pt>
                <c:pt idx="47">
                  <c:v>87.901260703581315</c:v>
                </c:pt>
                <c:pt idx="48">
                  <c:v>60.396038131065453</c:v>
                </c:pt>
                <c:pt idx="49">
                  <c:v>56.297186986998533</c:v>
                </c:pt>
                <c:pt idx="50">
                  <c:v>32.725573915568852</c:v>
                </c:pt>
                <c:pt idx="51">
                  <c:v>57.071891313180828</c:v>
                </c:pt>
                <c:pt idx="52">
                  <c:v>84.192980715650734</c:v>
                </c:pt>
                <c:pt idx="53">
                  <c:v>48.748433696752649</c:v>
                </c:pt>
                <c:pt idx="54">
                  <c:v>9.6973268701484496</c:v>
                </c:pt>
                <c:pt idx="55">
                  <c:v>9.0162026068893973E-3</c:v>
                </c:pt>
                <c:pt idx="56">
                  <c:v>61.694365325913878</c:v>
                </c:pt>
                <c:pt idx="57">
                  <c:v>36.328914730229954</c:v>
                </c:pt>
                <c:pt idx="58">
                  <c:v>75.591402100127738</c:v>
                </c:pt>
                <c:pt idx="59">
                  <c:v>16.72481788662796</c:v>
                </c:pt>
                <c:pt idx="60">
                  <c:v>123.93660024601947</c:v>
                </c:pt>
                <c:pt idx="61">
                  <c:v>129.47060724930421</c:v>
                </c:pt>
                <c:pt idx="62">
                  <c:v>76.236488306361508</c:v>
                </c:pt>
                <c:pt idx="63">
                  <c:v>26.301107596200794</c:v>
                </c:pt>
                <c:pt idx="64">
                  <c:v>92.377463672345939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12.20964364206421</c:v>
                </c:pt>
                <c:pt idx="93">
                  <c:v>10.609804098660094</c:v>
                </c:pt>
                <c:pt idx="94">
                  <c:v>48.307002450504164</c:v>
                </c:pt>
                <c:pt idx="95">
                  <c:v>153.9409847097823</c:v>
                </c:pt>
                <c:pt idx="96">
                  <c:v>43.393338326913323</c:v>
                </c:pt>
                <c:pt idx="97">
                  <c:v>81.569544303818773</c:v>
                </c:pt>
                <c:pt idx="98">
                  <c:v>22.657271849032576</c:v>
                </c:pt>
                <c:pt idx="99">
                  <c:v>7.916000498862795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D6-4572-9DFA-D2DB00E33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42907088"/>
        <c:axId val="542907480"/>
      </c:barChart>
      <c:lineChart>
        <c:grouping val="standard"/>
        <c:varyColors val="0"/>
        <c:ser>
          <c:idx val="1"/>
          <c:order val="2"/>
          <c:tx>
            <c:strRef>
              <c:f>'FINAL INFLOW'!$I$3</c:f>
              <c:strCache>
                <c:ptCount val="1"/>
                <c:pt idx="0">
                  <c:v>Longterm Average (I_RCK001)</c:v>
                </c:pt>
              </c:strCache>
            </c:strRef>
          </c:tx>
          <c:spPr>
            <a:ln w="25400">
              <a:solidFill>
                <a:srgbClr val="003399"/>
              </a:solidFill>
              <a:prstDash val="sysDash"/>
            </a:ln>
          </c:spPr>
          <c:marker>
            <c:symbol val="none"/>
          </c:marker>
          <c:cat>
            <c:numRef>
              <c:f>'FINAL INFLOW'!$H$20:$H$113</c:f>
              <c:numCache>
                <c:formatCode>General</c:formatCode>
                <c:ptCount val="94"/>
                <c:pt idx="0">
                  <c:v>1922</c:v>
                </c:pt>
                <c:pt idx="1">
                  <c:v>1923</c:v>
                </c:pt>
                <c:pt idx="2">
                  <c:v>1924</c:v>
                </c:pt>
                <c:pt idx="3">
                  <c:v>1925</c:v>
                </c:pt>
                <c:pt idx="4">
                  <c:v>1926</c:v>
                </c:pt>
                <c:pt idx="5">
                  <c:v>1927</c:v>
                </c:pt>
                <c:pt idx="6">
                  <c:v>1928</c:v>
                </c:pt>
                <c:pt idx="7">
                  <c:v>1929</c:v>
                </c:pt>
                <c:pt idx="8">
                  <c:v>1930</c:v>
                </c:pt>
                <c:pt idx="9">
                  <c:v>1931</c:v>
                </c:pt>
                <c:pt idx="10">
                  <c:v>1932</c:v>
                </c:pt>
                <c:pt idx="11">
                  <c:v>1933</c:v>
                </c:pt>
                <c:pt idx="12">
                  <c:v>1934</c:v>
                </c:pt>
                <c:pt idx="13">
                  <c:v>1935</c:v>
                </c:pt>
                <c:pt idx="14">
                  <c:v>1936</c:v>
                </c:pt>
                <c:pt idx="15">
                  <c:v>1937</c:v>
                </c:pt>
                <c:pt idx="16">
                  <c:v>1938</c:v>
                </c:pt>
                <c:pt idx="17">
                  <c:v>1939</c:v>
                </c:pt>
                <c:pt idx="18">
                  <c:v>1940</c:v>
                </c:pt>
                <c:pt idx="19">
                  <c:v>1941</c:v>
                </c:pt>
                <c:pt idx="20">
                  <c:v>1942</c:v>
                </c:pt>
                <c:pt idx="21">
                  <c:v>1943</c:v>
                </c:pt>
                <c:pt idx="22">
                  <c:v>1944</c:v>
                </c:pt>
                <c:pt idx="23">
                  <c:v>1945</c:v>
                </c:pt>
                <c:pt idx="24">
                  <c:v>1946</c:v>
                </c:pt>
                <c:pt idx="25">
                  <c:v>1947</c:v>
                </c:pt>
                <c:pt idx="26">
                  <c:v>1948</c:v>
                </c:pt>
                <c:pt idx="27">
                  <c:v>1949</c:v>
                </c:pt>
                <c:pt idx="28">
                  <c:v>1950</c:v>
                </c:pt>
                <c:pt idx="29">
                  <c:v>1951</c:v>
                </c:pt>
                <c:pt idx="30">
                  <c:v>1952</c:v>
                </c:pt>
                <c:pt idx="31">
                  <c:v>1953</c:v>
                </c:pt>
                <c:pt idx="32">
                  <c:v>1954</c:v>
                </c:pt>
                <c:pt idx="33">
                  <c:v>1955</c:v>
                </c:pt>
                <c:pt idx="34">
                  <c:v>1956</c:v>
                </c:pt>
                <c:pt idx="35">
                  <c:v>1957</c:v>
                </c:pt>
                <c:pt idx="36">
                  <c:v>1958</c:v>
                </c:pt>
                <c:pt idx="37">
                  <c:v>1959</c:v>
                </c:pt>
                <c:pt idx="38">
                  <c:v>1960</c:v>
                </c:pt>
                <c:pt idx="39">
                  <c:v>1961</c:v>
                </c:pt>
                <c:pt idx="40">
                  <c:v>1962</c:v>
                </c:pt>
                <c:pt idx="41">
                  <c:v>1963</c:v>
                </c:pt>
                <c:pt idx="42">
                  <c:v>1964</c:v>
                </c:pt>
                <c:pt idx="43">
                  <c:v>1965</c:v>
                </c:pt>
                <c:pt idx="44">
                  <c:v>1966</c:v>
                </c:pt>
                <c:pt idx="45">
                  <c:v>1967</c:v>
                </c:pt>
                <c:pt idx="46">
                  <c:v>1968</c:v>
                </c:pt>
                <c:pt idx="47">
                  <c:v>1969</c:v>
                </c:pt>
                <c:pt idx="48">
                  <c:v>1970</c:v>
                </c:pt>
                <c:pt idx="49">
                  <c:v>1971</c:v>
                </c:pt>
                <c:pt idx="50">
                  <c:v>1972</c:v>
                </c:pt>
                <c:pt idx="51">
                  <c:v>1973</c:v>
                </c:pt>
                <c:pt idx="52">
                  <c:v>1974</c:v>
                </c:pt>
                <c:pt idx="53">
                  <c:v>1975</c:v>
                </c:pt>
                <c:pt idx="54">
                  <c:v>1976</c:v>
                </c:pt>
                <c:pt idx="55">
                  <c:v>1977</c:v>
                </c:pt>
                <c:pt idx="56">
                  <c:v>1978</c:v>
                </c:pt>
                <c:pt idx="57">
                  <c:v>1979</c:v>
                </c:pt>
                <c:pt idx="58">
                  <c:v>1980</c:v>
                </c:pt>
                <c:pt idx="59">
                  <c:v>1981</c:v>
                </c:pt>
                <c:pt idx="60">
                  <c:v>1982</c:v>
                </c:pt>
                <c:pt idx="61">
                  <c:v>1983</c:v>
                </c:pt>
                <c:pt idx="62">
                  <c:v>1984</c:v>
                </c:pt>
                <c:pt idx="63">
                  <c:v>1985</c:v>
                </c:pt>
                <c:pt idx="64">
                  <c:v>1986</c:v>
                </c:pt>
                <c:pt idx="65">
                  <c:v>1987</c:v>
                </c:pt>
                <c:pt idx="66">
                  <c:v>1988</c:v>
                </c:pt>
                <c:pt idx="67">
                  <c:v>1989</c:v>
                </c:pt>
                <c:pt idx="68">
                  <c:v>1990</c:v>
                </c:pt>
                <c:pt idx="69">
                  <c:v>1991</c:v>
                </c:pt>
                <c:pt idx="70">
                  <c:v>1992</c:v>
                </c:pt>
                <c:pt idx="71">
                  <c:v>1993</c:v>
                </c:pt>
                <c:pt idx="72">
                  <c:v>1994</c:v>
                </c:pt>
                <c:pt idx="73">
                  <c:v>1995</c:v>
                </c:pt>
                <c:pt idx="74">
                  <c:v>1996</c:v>
                </c:pt>
                <c:pt idx="75">
                  <c:v>1997</c:v>
                </c:pt>
                <c:pt idx="76">
                  <c:v>1998</c:v>
                </c:pt>
                <c:pt idx="77">
                  <c:v>1999</c:v>
                </c:pt>
                <c:pt idx="78">
                  <c:v>2000</c:v>
                </c:pt>
                <c:pt idx="79">
                  <c:v>2001</c:v>
                </c:pt>
                <c:pt idx="80">
                  <c:v>2002</c:v>
                </c:pt>
                <c:pt idx="81">
                  <c:v>2003</c:v>
                </c:pt>
                <c:pt idx="82">
                  <c:v>2004</c:v>
                </c:pt>
                <c:pt idx="83">
                  <c:v>2005</c:v>
                </c:pt>
                <c:pt idx="84">
                  <c:v>2006</c:v>
                </c:pt>
                <c:pt idx="85">
                  <c:v>2007</c:v>
                </c:pt>
                <c:pt idx="86">
                  <c:v>2008</c:v>
                </c:pt>
                <c:pt idx="87">
                  <c:v>2009</c:v>
                </c:pt>
                <c:pt idx="88">
                  <c:v>2010</c:v>
                </c:pt>
                <c:pt idx="89">
                  <c:v>2011</c:v>
                </c:pt>
                <c:pt idx="90">
                  <c:v>2012</c:v>
                </c:pt>
                <c:pt idx="91">
                  <c:v>2013</c:v>
                </c:pt>
                <c:pt idx="92">
                  <c:v>2014</c:v>
                </c:pt>
                <c:pt idx="93">
                  <c:v>2015</c:v>
                </c:pt>
              </c:numCache>
            </c:numRef>
          </c:cat>
          <c:val>
            <c:numRef>
              <c:f>'FINAL INFLOW'!$G$20:$G$119</c:f>
              <c:numCache>
                <c:formatCode>#,##0.00</c:formatCode>
                <c:ptCount val="100"/>
                <c:pt idx="0">
                  <c:v>48.536223941559818</c:v>
                </c:pt>
                <c:pt idx="1">
                  <c:v>48.536223941559818</c:v>
                </c:pt>
                <c:pt idx="2">
                  <c:v>48.536223941559818</c:v>
                </c:pt>
                <c:pt idx="3">
                  <c:v>48.536223941559818</c:v>
                </c:pt>
                <c:pt idx="4">
                  <c:v>48.536223941559818</c:v>
                </c:pt>
                <c:pt idx="5">
                  <c:v>48.536223941559818</c:v>
                </c:pt>
                <c:pt idx="6">
                  <c:v>48.536223941559818</c:v>
                </c:pt>
                <c:pt idx="7">
                  <c:v>48.536223941559818</c:v>
                </c:pt>
                <c:pt idx="8">
                  <c:v>48.536223941559818</c:v>
                </c:pt>
                <c:pt idx="9">
                  <c:v>48.536223941559818</c:v>
                </c:pt>
                <c:pt idx="10">
                  <c:v>48.536223941559818</c:v>
                </c:pt>
                <c:pt idx="11">
                  <c:v>48.536223941559818</c:v>
                </c:pt>
                <c:pt idx="12">
                  <c:v>48.536223941559818</c:v>
                </c:pt>
                <c:pt idx="13">
                  <c:v>48.536223941559818</c:v>
                </c:pt>
                <c:pt idx="14">
                  <c:v>48.536223941559818</c:v>
                </c:pt>
                <c:pt idx="15">
                  <c:v>48.536223941559818</c:v>
                </c:pt>
                <c:pt idx="16">
                  <c:v>48.536223941559818</c:v>
                </c:pt>
                <c:pt idx="17">
                  <c:v>48.536223941559818</c:v>
                </c:pt>
                <c:pt idx="18">
                  <c:v>48.536223941559818</c:v>
                </c:pt>
                <c:pt idx="19">
                  <c:v>48.536223941559818</c:v>
                </c:pt>
                <c:pt idx="20">
                  <c:v>48.536223941559818</c:v>
                </c:pt>
                <c:pt idx="21">
                  <c:v>48.536223941559818</c:v>
                </c:pt>
                <c:pt idx="22">
                  <c:v>48.536223941559818</c:v>
                </c:pt>
                <c:pt idx="23">
                  <c:v>48.536223941559818</c:v>
                </c:pt>
                <c:pt idx="24">
                  <c:v>48.536223941559818</c:v>
                </c:pt>
                <c:pt idx="25">
                  <c:v>48.536223941559818</c:v>
                </c:pt>
                <c:pt idx="26">
                  <c:v>48.536223941559818</c:v>
                </c:pt>
                <c:pt idx="27">
                  <c:v>48.536223941559818</c:v>
                </c:pt>
                <c:pt idx="28">
                  <c:v>48.536223941559818</c:v>
                </c:pt>
                <c:pt idx="29">
                  <c:v>48.536223941559818</c:v>
                </c:pt>
                <c:pt idx="30">
                  <c:v>48.536223941559818</c:v>
                </c:pt>
                <c:pt idx="31">
                  <c:v>48.536223941559818</c:v>
                </c:pt>
                <c:pt idx="32">
                  <c:v>48.536223941559818</c:v>
                </c:pt>
                <c:pt idx="33">
                  <c:v>48.536223941559818</c:v>
                </c:pt>
                <c:pt idx="34">
                  <c:v>48.536223941559818</c:v>
                </c:pt>
                <c:pt idx="35">
                  <c:v>48.536223941559818</c:v>
                </c:pt>
                <c:pt idx="36">
                  <c:v>48.536223941559818</c:v>
                </c:pt>
                <c:pt idx="37">
                  <c:v>48.536223941559818</c:v>
                </c:pt>
                <c:pt idx="38">
                  <c:v>48.536223941559818</c:v>
                </c:pt>
                <c:pt idx="39">
                  <c:v>48.536223941559818</c:v>
                </c:pt>
                <c:pt idx="40">
                  <c:v>48.536223941559818</c:v>
                </c:pt>
                <c:pt idx="41">
                  <c:v>48.536223941559818</c:v>
                </c:pt>
                <c:pt idx="42">
                  <c:v>48.536223941559818</c:v>
                </c:pt>
                <c:pt idx="43">
                  <c:v>48.536223941559818</c:v>
                </c:pt>
                <c:pt idx="44">
                  <c:v>48.536223941559818</c:v>
                </c:pt>
                <c:pt idx="45">
                  <c:v>48.536223941559818</c:v>
                </c:pt>
                <c:pt idx="46">
                  <c:v>48.536223941559818</c:v>
                </c:pt>
                <c:pt idx="47">
                  <c:v>48.536223941559818</c:v>
                </c:pt>
                <c:pt idx="48">
                  <c:v>48.536223941559818</c:v>
                </c:pt>
                <c:pt idx="49">
                  <c:v>48.536223941559818</c:v>
                </c:pt>
                <c:pt idx="50">
                  <c:v>48.536223941559818</c:v>
                </c:pt>
                <c:pt idx="51">
                  <c:v>48.536223941559818</c:v>
                </c:pt>
                <c:pt idx="52">
                  <c:v>48.536223941559818</c:v>
                </c:pt>
                <c:pt idx="53">
                  <c:v>48.536223941559818</c:v>
                </c:pt>
                <c:pt idx="54">
                  <c:v>48.536223941559818</c:v>
                </c:pt>
                <c:pt idx="55">
                  <c:v>48.536223941559818</c:v>
                </c:pt>
                <c:pt idx="56">
                  <c:v>48.536223941559818</c:v>
                </c:pt>
                <c:pt idx="57">
                  <c:v>48.536223941559818</c:v>
                </c:pt>
                <c:pt idx="58">
                  <c:v>48.536223941559818</c:v>
                </c:pt>
                <c:pt idx="59">
                  <c:v>48.536223941559818</c:v>
                </c:pt>
                <c:pt idx="60">
                  <c:v>48.536223941559818</c:v>
                </c:pt>
                <c:pt idx="61">
                  <c:v>48.536223941559818</c:v>
                </c:pt>
                <c:pt idx="62">
                  <c:v>48.536223941559818</c:v>
                </c:pt>
                <c:pt idx="63">
                  <c:v>48.536223941559818</c:v>
                </c:pt>
                <c:pt idx="64">
                  <c:v>48.536223941559818</c:v>
                </c:pt>
                <c:pt idx="65">
                  <c:v>48.536223941559818</c:v>
                </c:pt>
                <c:pt idx="66">
                  <c:v>48.536223941559818</c:v>
                </c:pt>
                <c:pt idx="67">
                  <c:v>48.536223941559818</c:v>
                </c:pt>
                <c:pt idx="68">
                  <c:v>48.536223941559818</c:v>
                </c:pt>
                <c:pt idx="69">
                  <c:v>48.536223941559818</c:v>
                </c:pt>
                <c:pt idx="70">
                  <c:v>48.536223941559818</c:v>
                </c:pt>
                <c:pt idx="71">
                  <c:v>48.536223941559818</c:v>
                </c:pt>
                <c:pt idx="72">
                  <c:v>48.536223941559818</c:v>
                </c:pt>
                <c:pt idx="73">
                  <c:v>48.536223941559818</c:v>
                </c:pt>
                <c:pt idx="74">
                  <c:v>48.536223941559818</c:v>
                </c:pt>
                <c:pt idx="75">
                  <c:v>48.536223941559818</c:v>
                </c:pt>
                <c:pt idx="76">
                  <c:v>48.536223941559818</c:v>
                </c:pt>
                <c:pt idx="77">
                  <c:v>48.536223941559818</c:v>
                </c:pt>
                <c:pt idx="78">
                  <c:v>48.536223941559818</c:v>
                </c:pt>
                <c:pt idx="79">
                  <c:v>48.536223941559818</c:v>
                </c:pt>
                <c:pt idx="80">
                  <c:v>48.536223941559818</c:v>
                </c:pt>
                <c:pt idx="81">
                  <c:v>48.536223941559818</c:v>
                </c:pt>
                <c:pt idx="82">
                  <c:v>48.536223941559818</c:v>
                </c:pt>
                <c:pt idx="83">
                  <c:v>48.536223941559818</c:v>
                </c:pt>
                <c:pt idx="84">
                  <c:v>48.536223941559818</c:v>
                </c:pt>
                <c:pt idx="85">
                  <c:v>48.536223941559818</c:v>
                </c:pt>
                <c:pt idx="86">
                  <c:v>48.536223941559818</c:v>
                </c:pt>
                <c:pt idx="87">
                  <c:v>48.536223941559818</c:v>
                </c:pt>
                <c:pt idx="88">
                  <c:v>48.536223941559818</c:v>
                </c:pt>
                <c:pt idx="89">
                  <c:v>48.536223941559818</c:v>
                </c:pt>
                <c:pt idx="90">
                  <c:v>48.536223941559818</c:v>
                </c:pt>
                <c:pt idx="91">
                  <c:v>48.536223941559818</c:v>
                </c:pt>
                <c:pt idx="92">
                  <c:v>48.536223941559818</c:v>
                </c:pt>
                <c:pt idx="93">
                  <c:v>48.536223941559818</c:v>
                </c:pt>
                <c:pt idx="94">
                  <c:v>48.536223941559818</c:v>
                </c:pt>
                <c:pt idx="95">
                  <c:v>48.536223941559818</c:v>
                </c:pt>
                <c:pt idx="96">
                  <c:v>48.536223941559818</c:v>
                </c:pt>
                <c:pt idx="97">
                  <c:v>48.536223941559818</c:v>
                </c:pt>
                <c:pt idx="98">
                  <c:v>48.536223941559818</c:v>
                </c:pt>
                <c:pt idx="99">
                  <c:v>48.536223941559818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D6-4572-9DFA-D2DB00E33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907088"/>
        <c:axId val="542907480"/>
      </c:lineChart>
      <c:catAx>
        <c:axId val="54290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/>
            </a:pPr>
            <a:endParaRPr lang="en-US"/>
          </a:p>
        </c:txPr>
        <c:crossAx val="542907480"/>
        <c:crosses val="autoZero"/>
        <c:auto val="1"/>
        <c:lblAlgn val="ctr"/>
        <c:lblOffset val="100"/>
        <c:tickLblSkip val="4"/>
        <c:tickMarkSkip val="4"/>
        <c:noMultiLvlLbl val="0"/>
      </c:catAx>
      <c:valAx>
        <c:axId val="542907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Annual Flow (TAF)</a:t>
                </a:r>
              </a:p>
            </c:rich>
          </c:tx>
          <c:layout>
            <c:manualLayout>
              <c:xMode val="edge"/>
              <c:yMode val="edge"/>
              <c:x val="7.8128774646684784E-3"/>
              <c:y val="0.33268643184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4290708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15860496580724048"/>
          <c:y val="9.3087906495348233E-2"/>
          <c:w val="0.77349289382634745"/>
          <c:h val="4.8372188770521317E-2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solidFill>
      <a:srgbClr val="FFFFFF"/>
    </a:solidFill>
    <a:ln w="9525">
      <a:solidFill>
        <a:schemeClr val="bg1">
          <a:lumMod val="9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 pitchFamily="18" charset="0"/>
          <a:ea typeface="Arial"/>
          <a:cs typeface="Times New Roman" pitchFamily="18" charset="0"/>
        </a:defRPr>
      </a:pPr>
      <a:endParaRPr lang="en-US"/>
    </a:p>
  </c:txPr>
  <c:printSettings>
    <c:headerFooter alignWithMargins="0"/>
    <c:pageMargins b="1" l="0.75000000000001155" r="0.75000000000001155" t="1" header="0.5" footer="0.5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78602370205214"/>
          <c:y val="7.1842666373290162E-2"/>
          <c:w val="0.83713129410941334"/>
          <c:h val="0.828323667625384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INFLOW'!$L$3</c:f>
              <c:strCache>
                <c:ptCount val="1"/>
                <c:pt idx="0">
                  <c:v>Observed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'FINAL INFLOW'!$H$5:$H$16</c:f>
              <c:strCache>
                <c:ptCount val="12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'FINAL INFLOW'!$L$5:$L$16</c:f>
              <c:numCache>
                <c:formatCode>0.0</c:formatCode>
                <c:ptCount val="12"/>
                <c:pt idx="0">
                  <c:v>0.97492747880892594</c:v>
                </c:pt>
                <c:pt idx="1">
                  <c:v>1.3907977962042994</c:v>
                </c:pt>
                <c:pt idx="2">
                  <c:v>4.5801770775547856</c:v>
                </c:pt>
                <c:pt idx="3">
                  <c:v>7.634682007612243</c:v>
                </c:pt>
                <c:pt idx="4">
                  <c:v>7.1111764399862878</c:v>
                </c:pt>
                <c:pt idx="5">
                  <c:v>8.5956735450630024</c:v>
                </c:pt>
                <c:pt idx="6">
                  <c:v>6.0575577359074488</c:v>
                </c:pt>
                <c:pt idx="7">
                  <c:v>3.9165964664680253</c:v>
                </c:pt>
                <c:pt idx="8">
                  <c:v>2.1309871448914306</c:v>
                </c:pt>
                <c:pt idx="9">
                  <c:v>1.2276395439897516</c:v>
                </c:pt>
                <c:pt idx="10">
                  <c:v>0.77631287451467601</c:v>
                </c:pt>
                <c:pt idx="11">
                  <c:v>0.64897468996760477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E1-4074-82E4-909DE3CC1AA3}"/>
            </c:ext>
          </c:extLst>
        </c:ser>
        <c:ser>
          <c:idx val="4"/>
          <c:order val="1"/>
          <c:tx>
            <c:strRef>
              <c:f>'FINAL INFLOW'!$M$3</c:f>
              <c:strCache>
                <c:ptCount val="1"/>
                <c:pt idx="0">
                  <c:v>Derived</c:v>
                </c:pt>
              </c:strCache>
            </c:strRef>
          </c:tx>
          <c:spPr>
            <a:solidFill>
              <a:schemeClr val="tx2">
                <a:lumMod val="20000"/>
                <a:lumOff val="80000"/>
                <a:alpha val="75000"/>
              </a:schemeClr>
            </a:solidFill>
            <a:ln>
              <a:solidFill>
                <a:srgbClr val="6699FF"/>
              </a:solidFill>
            </a:ln>
          </c:spPr>
          <c:invertIfNegative val="0"/>
          <c:val>
            <c:numRef>
              <c:f>'FINAL INFLOW'!$M$5:$M$16</c:f>
              <c:numCache>
                <c:formatCode>0.0</c:formatCode>
                <c:ptCount val="12"/>
                <c:pt idx="0">
                  <c:v>1.1443115147390295</c:v>
                </c:pt>
                <c:pt idx="1">
                  <c:v>2.6678980416227165</c:v>
                </c:pt>
                <c:pt idx="2">
                  <c:v>5.2967549698282896</c:v>
                </c:pt>
                <c:pt idx="3">
                  <c:v>7.4746844597075341</c:v>
                </c:pt>
                <c:pt idx="4">
                  <c:v>8.4617363099690301</c:v>
                </c:pt>
                <c:pt idx="5">
                  <c:v>7.7470346450993128</c:v>
                </c:pt>
                <c:pt idx="6">
                  <c:v>6.8068952894714112</c:v>
                </c:pt>
                <c:pt idx="7">
                  <c:v>4.9897439081603956</c:v>
                </c:pt>
                <c:pt idx="8">
                  <c:v>2.5429282962686255</c:v>
                </c:pt>
                <c:pt idx="9">
                  <c:v>1.2203167202153047</c:v>
                </c:pt>
                <c:pt idx="10">
                  <c:v>0.73896383522617315</c:v>
                </c:pt>
                <c:pt idx="11">
                  <c:v>0.73604459229263441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E1-4074-82E4-909DE3CC1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2908264"/>
        <c:axId val="542908656"/>
      </c:barChart>
      <c:scatterChart>
        <c:scatterStyle val="smoothMarker"/>
        <c:varyColors val="0"/>
        <c:ser>
          <c:idx val="1"/>
          <c:order val="2"/>
          <c:tx>
            <c:strRef>
              <c:f>'FINAL INFLOW'!$I$3</c:f>
              <c:strCache>
                <c:ptCount val="1"/>
                <c:pt idx="0">
                  <c:v>Longterm Average (I_RCK001)</c:v>
                </c:pt>
              </c:strCache>
            </c:strRef>
          </c:tx>
          <c:spPr>
            <a:ln w="25400">
              <a:solidFill>
                <a:srgbClr val="003399"/>
              </a:solidFill>
              <a:prstDash val="sysDash"/>
            </a:ln>
          </c:spPr>
          <c:marker>
            <c:symbol val="none"/>
          </c:marker>
          <c:xVal>
            <c:strRef>
              <c:f>'FINAL INFLOW'!$H$5:$H$16</c:f>
              <c:strCache>
                <c:ptCount val="12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xVal>
          <c:yVal>
            <c:numRef>
              <c:f>'FINAL INFLOW'!$I$5:$I$16</c:f>
              <c:numCache>
                <c:formatCode>0.0</c:formatCode>
                <c:ptCount val="12"/>
                <c:pt idx="0">
                  <c:v>1.0985778250379019</c:v>
                </c:pt>
                <c:pt idx="1">
                  <c:v>2.3230809753597446</c:v>
                </c:pt>
                <c:pt idx="2">
                  <c:v>5.1032789389144426</c:v>
                </c:pt>
                <c:pt idx="3">
                  <c:v>7.5178837976418036</c:v>
                </c:pt>
                <c:pt idx="4">
                  <c:v>8.0970851450736916</c:v>
                </c:pt>
                <c:pt idx="5">
                  <c:v>7.9761671480895107</c:v>
                </c:pt>
                <c:pt idx="6">
                  <c:v>6.6045741500091397</c:v>
                </c:pt>
                <c:pt idx="7">
                  <c:v>4.6999940989034563</c:v>
                </c:pt>
                <c:pt idx="8">
                  <c:v>2.4317041853967827</c:v>
                </c:pt>
                <c:pt idx="9">
                  <c:v>1.2222938826344052</c:v>
                </c:pt>
                <c:pt idx="10">
                  <c:v>0.74904807583406874</c:v>
                </c:pt>
                <c:pt idx="11">
                  <c:v>0.71253571866487631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E1-4074-82E4-909DE3CC1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908264"/>
        <c:axId val="542908656"/>
      </c:scatterChart>
      <c:catAx>
        <c:axId val="54290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42908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908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Monthly Average Flow (TAF)</a:t>
                </a:r>
              </a:p>
            </c:rich>
          </c:tx>
          <c:layout>
            <c:manualLayout>
              <c:xMode val="edge"/>
              <c:yMode val="edge"/>
              <c:x val="1.6356473950776638E-2"/>
              <c:y val="0.2792215142954516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4290826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16897475443096441"/>
          <c:y val="8.4365146664359264E-2"/>
          <c:w val="0.74092774782075388"/>
          <c:h val="3.7926566871448769E-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9525">
      <a:solidFill>
        <a:schemeClr val="bg1">
          <a:lumMod val="9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 pitchFamily="18" charset="0"/>
          <a:ea typeface="Arial"/>
          <a:cs typeface="Times New Roman" pitchFamily="18" charset="0"/>
        </a:defRPr>
      </a:pPr>
      <a:endParaRPr lang="en-US"/>
    </a:p>
  </c:txPr>
  <c:printSettings>
    <c:headerFooter alignWithMargins="0"/>
    <c:pageMargins b="1" l="0.75000000000001443" r="0.75000000000001443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63.xml"/><Relationship Id="rId18" Type="http://schemas.openxmlformats.org/officeDocument/2006/relationships/chart" Target="../charts/chart68.xml"/><Relationship Id="rId26" Type="http://schemas.openxmlformats.org/officeDocument/2006/relationships/chart" Target="../charts/chart76.xml"/><Relationship Id="rId39" Type="http://schemas.openxmlformats.org/officeDocument/2006/relationships/chart" Target="../charts/chart89.xml"/><Relationship Id="rId21" Type="http://schemas.openxmlformats.org/officeDocument/2006/relationships/chart" Target="../charts/chart71.xml"/><Relationship Id="rId34" Type="http://schemas.openxmlformats.org/officeDocument/2006/relationships/chart" Target="../charts/chart84.xml"/><Relationship Id="rId42" Type="http://schemas.openxmlformats.org/officeDocument/2006/relationships/chart" Target="../charts/chart92.xml"/><Relationship Id="rId47" Type="http://schemas.openxmlformats.org/officeDocument/2006/relationships/chart" Target="../charts/chart97.xml"/><Relationship Id="rId50" Type="http://schemas.openxmlformats.org/officeDocument/2006/relationships/chart" Target="../charts/chart100.xml"/><Relationship Id="rId7" Type="http://schemas.openxmlformats.org/officeDocument/2006/relationships/chart" Target="../charts/chart57.xml"/><Relationship Id="rId2" Type="http://schemas.openxmlformats.org/officeDocument/2006/relationships/chart" Target="../charts/chart52.xml"/><Relationship Id="rId16" Type="http://schemas.openxmlformats.org/officeDocument/2006/relationships/chart" Target="../charts/chart66.xml"/><Relationship Id="rId29" Type="http://schemas.openxmlformats.org/officeDocument/2006/relationships/chart" Target="../charts/chart79.xml"/><Relationship Id="rId11" Type="http://schemas.openxmlformats.org/officeDocument/2006/relationships/chart" Target="../charts/chart61.xml"/><Relationship Id="rId24" Type="http://schemas.openxmlformats.org/officeDocument/2006/relationships/chart" Target="../charts/chart74.xml"/><Relationship Id="rId32" Type="http://schemas.openxmlformats.org/officeDocument/2006/relationships/chart" Target="../charts/chart82.xml"/><Relationship Id="rId37" Type="http://schemas.openxmlformats.org/officeDocument/2006/relationships/chart" Target="../charts/chart87.xml"/><Relationship Id="rId40" Type="http://schemas.openxmlformats.org/officeDocument/2006/relationships/chart" Target="../charts/chart90.xml"/><Relationship Id="rId45" Type="http://schemas.openxmlformats.org/officeDocument/2006/relationships/chart" Target="../charts/chart95.xml"/><Relationship Id="rId5" Type="http://schemas.openxmlformats.org/officeDocument/2006/relationships/chart" Target="../charts/chart55.xml"/><Relationship Id="rId15" Type="http://schemas.openxmlformats.org/officeDocument/2006/relationships/chart" Target="../charts/chart65.xml"/><Relationship Id="rId23" Type="http://schemas.openxmlformats.org/officeDocument/2006/relationships/chart" Target="../charts/chart73.xml"/><Relationship Id="rId28" Type="http://schemas.openxmlformats.org/officeDocument/2006/relationships/chart" Target="../charts/chart78.xml"/><Relationship Id="rId36" Type="http://schemas.openxmlformats.org/officeDocument/2006/relationships/chart" Target="../charts/chart86.xml"/><Relationship Id="rId49" Type="http://schemas.openxmlformats.org/officeDocument/2006/relationships/chart" Target="../charts/chart99.xml"/><Relationship Id="rId10" Type="http://schemas.openxmlformats.org/officeDocument/2006/relationships/chart" Target="../charts/chart60.xml"/><Relationship Id="rId19" Type="http://schemas.openxmlformats.org/officeDocument/2006/relationships/chart" Target="../charts/chart69.xml"/><Relationship Id="rId31" Type="http://schemas.openxmlformats.org/officeDocument/2006/relationships/chart" Target="../charts/chart81.xml"/><Relationship Id="rId44" Type="http://schemas.openxmlformats.org/officeDocument/2006/relationships/chart" Target="../charts/chart94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Relationship Id="rId14" Type="http://schemas.openxmlformats.org/officeDocument/2006/relationships/chart" Target="../charts/chart64.xml"/><Relationship Id="rId22" Type="http://schemas.openxmlformats.org/officeDocument/2006/relationships/chart" Target="../charts/chart72.xml"/><Relationship Id="rId27" Type="http://schemas.openxmlformats.org/officeDocument/2006/relationships/chart" Target="../charts/chart77.xml"/><Relationship Id="rId30" Type="http://schemas.openxmlformats.org/officeDocument/2006/relationships/chart" Target="../charts/chart80.xml"/><Relationship Id="rId35" Type="http://schemas.openxmlformats.org/officeDocument/2006/relationships/chart" Target="../charts/chart85.xml"/><Relationship Id="rId43" Type="http://schemas.openxmlformats.org/officeDocument/2006/relationships/chart" Target="../charts/chart93.xml"/><Relationship Id="rId48" Type="http://schemas.openxmlformats.org/officeDocument/2006/relationships/chart" Target="../charts/chart98.xml"/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12" Type="http://schemas.openxmlformats.org/officeDocument/2006/relationships/chart" Target="../charts/chart62.xml"/><Relationship Id="rId17" Type="http://schemas.openxmlformats.org/officeDocument/2006/relationships/chart" Target="../charts/chart67.xml"/><Relationship Id="rId25" Type="http://schemas.openxmlformats.org/officeDocument/2006/relationships/chart" Target="../charts/chart75.xml"/><Relationship Id="rId33" Type="http://schemas.openxmlformats.org/officeDocument/2006/relationships/chart" Target="../charts/chart83.xml"/><Relationship Id="rId38" Type="http://schemas.openxmlformats.org/officeDocument/2006/relationships/chart" Target="../charts/chart88.xml"/><Relationship Id="rId46" Type="http://schemas.openxmlformats.org/officeDocument/2006/relationships/chart" Target="../charts/chart96.xml"/><Relationship Id="rId20" Type="http://schemas.openxmlformats.org/officeDocument/2006/relationships/chart" Target="../charts/chart70.xml"/><Relationship Id="rId41" Type="http://schemas.openxmlformats.org/officeDocument/2006/relationships/chart" Target="../charts/chart91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2.xml"/><Relationship Id="rId1" Type="http://schemas.openxmlformats.org/officeDocument/2006/relationships/chart" Target="../charts/chart10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17</xdr:col>
      <xdr:colOff>314325</xdr:colOff>
      <xdr:row>56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72886" y="147205"/>
          <a:ext cx="10107757" cy="808239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21</xdr:col>
      <xdr:colOff>511175</xdr:colOff>
      <xdr:row>50</xdr:row>
      <xdr:rowOff>15240</xdr:rowOff>
    </xdr:to>
    <xdr:pic>
      <xdr:nvPicPr>
        <xdr:cNvPr id="2" name="Picture 1" descr="Slab_Creek_Watershed_11x17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167640"/>
          <a:ext cx="12703175" cy="8229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0</xdr:colOff>
      <xdr:row>81</xdr:row>
      <xdr:rowOff>0</xdr:rowOff>
    </xdr:from>
    <xdr:to>
      <xdr:col>32</xdr:col>
      <xdr:colOff>0</xdr:colOff>
      <xdr:row>81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0</xdr:colOff>
      <xdr:row>81</xdr:row>
      <xdr:rowOff>0</xdr:rowOff>
    </xdr:from>
    <xdr:to>
      <xdr:col>32</xdr:col>
      <xdr:colOff>0</xdr:colOff>
      <xdr:row>81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0</xdr:colOff>
      <xdr:row>91</xdr:row>
      <xdr:rowOff>0</xdr:rowOff>
    </xdr:from>
    <xdr:to>
      <xdr:col>31</xdr:col>
      <xdr:colOff>0</xdr:colOff>
      <xdr:row>91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0</xdr:colOff>
      <xdr:row>91</xdr:row>
      <xdr:rowOff>0</xdr:rowOff>
    </xdr:from>
    <xdr:to>
      <xdr:col>31</xdr:col>
      <xdr:colOff>0</xdr:colOff>
      <xdr:row>91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14" name="Chart 15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15" name="Chart 16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16" name="Chart 17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17" name="Chart 18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51</xdr:col>
      <xdr:colOff>0</xdr:colOff>
      <xdr:row>81</xdr:row>
      <xdr:rowOff>0</xdr:rowOff>
    </xdr:from>
    <xdr:to>
      <xdr:col>51</xdr:col>
      <xdr:colOff>0</xdr:colOff>
      <xdr:row>81</xdr:row>
      <xdr:rowOff>0</xdr:rowOff>
    </xdr:to>
    <xdr:graphicFrame macro="">
      <xdr:nvGraphicFramePr>
        <xdr:cNvPr id="18" name="Chart 19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51</xdr:col>
      <xdr:colOff>0</xdr:colOff>
      <xdr:row>81</xdr:row>
      <xdr:rowOff>0</xdr:rowOff>
    </xdr:from>
    <xdr:to>
      <xdr:col>51</xdr:col>
      <xdr:colOff>0</xdr:colOff>
      <xdr:row>81</xdr:row>
      <xdr:rowOff>0</xdr:rowOff>
    </xdr:to>
    <xdr:graphicFrame macro="">
      <xdr:nvGraphicFramePr>
        <xdr:cNvPr id="19" name="Chart 20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50</xdr:col>
      <xdr:colOff>0</xdr:colOff>
      <xdr:row>91</xdr:row>
      <xdr:rowOff>0</xdr:rowOff>
    </xdr:from>
    <xdr:to>
      <xdr:col>50</xdr:col>
      <xdr:colOff>0</xdr:colOff>
      <xdr:row>91</xdr:row>
      <xdr:rowOff>0</xdr:rowOff>
    </xdr:to>
    <xdr:graphicFrame macro="">
      <xdr:nvGraphicFramePr>
        <xdr:cNvPr id="20" name="Chart 2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50</xdr:col>
      <xdr:colOff>0</xdr:colOff>
      <xdr:row>91</xdr:row>
      <xdr:rowOff>0</xdr:rowOff>
    </xdr:from>
    <xdr:to>
      <xdr:col>50</xdr:col>
      <xdr:colOff>0</xdr:colOff>
      <xdr:row>91</xdr:row>
      <xdr:rowOff>0</xdr:rowOff>
    </xdr:to>
    <xdr:graphicFrame macro="">
      <xdr:nvGraphicFramePr>
        <xdr:cNvPr id="21" name="Chart 22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22" name="Chart 23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23" name="Chart 24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24" name="Chart 25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25" name="Chart 26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392430</xdr:colOff>
          <xdr:row>2</xdr:row>
          <xdr:rowOff>0</xdr:rowOff>
        </xdr:from>
        <xdr:to>
          <xdr:col>12</xdr:col>
          <xdr:colOff>552450</xdr:colOff>
          <xdr:row>3</xdr:row>
          <xdr:rowOff>144780</xdr:rowOff>
        </xdr:to>
        <xdr:sp macro="" textlink="">
          <xdr:nvSpPr>
            <xdr:cNvPr id="34817" name="SCurveDisaggregation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3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411480</xdr:colOff>
          <xdr:row>4</xdr:row>
          <xdr:rowOff>11430</xdr:rowOff>
        </xdr:from>
        <xdr:to>
          <xdr:col>12</xdr:col>
          <xdr:colOff>563880</xdr:colOff>
          <xdr:row>5</xdr:row>
          <xdr:rowOff>152400</xdr:rowOff>
        </xdr:to>
        <xdr:sp macro="" textlink="">
          <xdr:nvSpPr>
            <xdr:cNvPr id="34818" name="LinearDisaggregation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3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53</xdr:col>
      <xdr:colOff>365918</xdr:colOff>
      <xdr:row>6</xdr:row>
      <xdr:rowOff>114300</xdr:rowOff>
    </xdr:from>
    <xdr:to>
      <xdr:col>74</xdr:col>
      <xdr:colOff>99218</xdr:colOff>
      <xdr:row>56</xdr:row>
      <xdr:rowOff>38100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32</xdr:col>
      <xdr:colOff>0</xdr:colOff>
      <xdr:row>81</xdr:row>
      <xdr:rowOff>0</xdr:rowOff>
    </xdr:from>
    <xdr:to>
      <xdr:col>32</xdr:col>
      <xdr:colOff>0</xdr:colOff>
      <xdr:row>81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32</xdr:col>
      <xdr:colOff>0</xdr:colOff>
      <xdr:row>81</xdr:row>
      <xdr:rowOff>0</xdr:rowOff>
    </xdr:from>
    <xdr:to>
      <xdr:col>32</xdr:col>
      <xdr:colOff>0</xdr:colOff>
      <xdr:row>81</xdr:row>
      <xdr:rowOff>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31</xdr:col>
      <xdr:colOff>0</xdr:colOff>
      <xdr:row>91</xdr:row>
      <xdr:rowOff>0</xdr:rowOff>
    </xdr:from>
    <xdr:to>
      <xdr:col>31</xdr:col>
      <xdr:colOff>0</xdr:colOff>
      <xdr:row>91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31</xdr:col>
      <xdr:colOff>0</xdr:colOff>
      <xdr:row>91</xdr:row>
      <xdr:rowOff>0</xdr:rowOff>
    </xdr:from>
    <xdr:to>
      <xdr:col>31</xdr:col>
      <xdr:colOff>0</xdr:colOff>
      <xdr:row>91</xdr:row>
      <xdr:rowOff>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41" name="Chart 15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42" name="Chart 16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43" name="Chart 17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44" name="Chart 18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51</xdr:col>
      <xdr:colOff>0</xdr:colOff>
      <xdr:row>81</xdr:row>
      <xdr:rowOff>0</xdr:rowOff>
    </xdr:from>
    <xdr:to>
      <xdr:col>51</xdr:col>
      <xdr:colOff>0</xdr:colOff>
      <xdr:row>81</xdr:row>
      <xdr:rowOff>0</xdr:rowOff>
    </xdr:to>
    <xdr:graphicFrame macro="">
      <xdr:nvGraphicFramePr>
        <xdr:cNvPr id="45" name="Chart 19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51</xdr:col>
      <xdr:colOff>0</xdr:colOff>
      <xdr:row>81</xdr:row>
      <xdr:rowOff>0</xdr:rowOff>
    </xdr:from>
    <xdr:to>
      <xdr:col>51</xdr:col>
      <xdr:colOff>0</xdr:colOff>
      <xdr:row>81</xdr:row>
      <xdr:rowOff>0</xdr:rowOff>
    </xdr:to>
    <xdr:graphicFrame macro="">
      <xdr:nvGraphicFramePr>
        <xdr:cNvPr id="46" name="Chart 20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50</xdr:col>
      <xdr:colOff>0</xdr:colOff>
      <xdr:row>91</xdr:row>
      <xdr:rowOff>0</xdr:rowOff>
    </xdr:from>
    <xdr:to>
      <xdr:col>50</xdr:col>
      <xdr:colOff>0</xdr:colOff>
      <xdr:row>91</xdr:row>
      <xdr:rowOff>0</xdr:rowOff>
    </xdr:to>
    <xdr:graphicFrame macro="">
      <xdr:nvGraphicFramePr>
        <xdr:cNvPr id="47" name="Chart 21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50</xdr:col>
      <xdr:colOff>0</xdr:colOff>
      <xdr:row>91</xdr:row>
      <xdr:rowOff>0</xdr:rowOff>
    </xdr:from>
    <xdr:to>
      <xdr:col>50</xdr:col>
      <xdr:colOff>0</xdr:colOff>
      <xdr:row>91</xdr:row>
      <xdr:rowOff>0</xdr:rowOff>
    </xdr:to>
    <xdr:graphicFrame macro="">
      <xdr:nvGraphicFramePr>
        <xdr:cNvPr id="48" name="Chart 22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49" name="Chart 23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50" name="Chart 24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51" name="Chart 25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52" name="Chart 26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53</xdr:col>
      <xdr:colOff>368300</xdr:colOff>
      <xdr:row>58</xdr:row>
      <xdr:rowOff>152400</xdr:rowOff>
    </xdr:from>
    <xdr:to>
      <xdr:col>74</xdr:col>
      <xdr:colOff>101600</xdr:colOff>
      <xdr:row>108</xdr:row>
      <xdr:rowOff>127000</xdr:rowOff>
    </xdr:to>
    <xdr:graphicFrame macro="">
      <xdr:nvGraphicFramePr>
        <xdr:cNvPr id="53" name="Chart 29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0</xdr:colOff>
      <xdr:row>81</xdr:row>
      <xdr:rowOff>0</xdr:rowOff>
    </xdr:from>
    <xdr:to>
      <xdr:col>32</xdr:col>
      <xdr:colOff>0</xdr:colOff>
      <xdr:row>81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0</xdr:colOff>
      <xdr:row>81</xdr:row>
      <xdr:rowOff>0</xdr:rowOff>
    </xdr:from>
    <xdr:to>
      <xdr:col>32</xdr:col>
      <xdr:colOff>0</xdr:colOff>
      <xdr:row>81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0</xdr:colOff>
      <xdr:row>91</xdr:row>
      <xdr:rowOff>0</xdr:rowOff>
    </xdr:from>
    <xdr:to>
      <xdr:col>31</xdr:col>
      <xdr:colOff>0</xdr:colOff>
      <xdr:row>91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0</xdr:colOff>
      <xdr:row>91</xdr:row>
      <xdr:rowOff>0</xdr:rowOff>
    </xdr:from>
    <xdr:to>
      <xdr:col>31</xdr:col>
      <xdr:colOff>0</xdr:colOff>
      <xdr:row>91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14" name="Chart 15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15" name="Chart 16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16" name="Chart 17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17" name="Chart 18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51</xdr:col>
      <xdr:colOff>0</xdr:colOff>
      <xdr:row>81</xdr:row>
      <xdr:rowOff>0</xdr:rowOff>
    </xdr:from>
    <xdr:to>
      <xdr:col>51</xdr:col>
      <xdr:colOff>0</xdr:colOff>
      <xdr:row>81</xdr:row>
      <xdr:rowOff>0</xdr:rowOff>
    </xdr:to>
    <xdr:graphicFrame macro="">
      <xdr:nvGraphicFramePr>
        <xdr:cNvPr id="18" name="Chart 19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51</xdr:col>
      <xdr:colOff>0</xdr:colOff>
      <xdr:row>81</xdr:row>
      <xdr:rowOff>0</xdr:rowOff>
    </xdr:from>
    <xdr:to>
      <xdr:col>51</xdr:col>
      <xdr:colOff>0</xdr:colOff>
      <xdr:row>81</xdr:row>
      <xdr:rowOff>0</xdr:rowOff>
    </xdr:to>
    <xdr:graphicFrame macro="">
      <xdr:nvGraphicFramePr>
        <xdr:cNvPr id="19" name="Chart 20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50</xdr:col>
      <xdr:colOff>0</xdr:colOff>
      <xdr:row>91</xdr:row>
      <xdr:rowOff>0</xdr:rowOff>
    </xdr:from>
    <xdr:to>
      <xdr:col>50</xdr:col>
      <xdr:colOff>0</xdr:colOff>
      <xdr:row>91</xdr:row>
      <xdr:rowOff>0</xdr:rowOff>
    </xdr:to>
    <xdr:graphicFrame macro="">
      <xdr:nvGraphicFramePr>
        <xdr:cNvPr id="20" name="Chart 21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50</xdr:col>
      <xdr:colOff>0</xdr:colOff>
      <xdr:row>91</xdr:row>
      <xdr:rowOff>0</xdr:rowOff>
    </xdr:from>
    <xdr:to>
      <xdr:col>50</xdr:col>
      <xdr:colOff>0</xdr:colOff>
      <xdr:row>91</xdr:row>
      <xdr:rowOff>0</xdr:rowOff>
    </xdr:to>
    <xdr:graphicFrame macro="">
      <xdr:nvGraphicFramePr>
        <xdr:cNvPr id="21" name="Chart 22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22" name="Chart 23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23" name="Chart 24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24" name="Chart 25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25" name="Chart 26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392430</xdr:colOff>
          <xdr:row>2</xdr:row>
          <xdr:rowOff>0</xdr:rowOff>
        </xdr:from>
        <xdr:to>
          <xdr:col>12</xdr:col>
          <xdr:colOff>552450</xdr:colOff>
          <xdr:row>3</xdr:row>
          <xdr:rowOff>144780</xdr:rowOff>
        </xdr:to>
        <xdr:sp macro="" textlink="">
          <xdr:nvSpPr>
            <xdr:cNvPr id="41985" name="SCurveDisaggreg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411480</xdr:colOff>
          <xdr:row>4</xdr:row>
          <xdr:rowOff>11430</xdr:rowOff>
        </xdr:from>
        <xdr:to>
          <xdr:col>12</xdr:col>
          <xdr:colOff>563880</xdr:colOff>
          <xdr:row>5</xdr:row>
          <xdr:rowOff>152400</xdr:rowOff>
        </xdr:to>
        <xdr:sp macro="" textlink="">
          <xdr:nvSpPr>
            <xdr:cNvPr id="41986" name="LinearDisaggregation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53</xdr:col>
      <xdr:colOff>365918</xdr:colOff>
      <xdr:row>6</xdr:row>
      <xdr:rowOff>114300</xdr:rowOff>
    </xdr:from>
    <xdr:to>
      <xdr:col>74</xdr:col>
      <xdr:colOff>99218</xdr:colOff>
      <xdr:row>56</xdr:row>
      <xdr:rowOff>38100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32</xdr:col>
      <xdr:colOff>0</xdr:colOff>
      <xdr:row>81</xdr:row>
      <xdr:rowOff>0</xdr:rowOff>
    </xdr:from>
    <xdr:to>
      <xdr:col>32</xdr:col>
      <xdr:colOff>0</xdr:colOff>
      <xdr:row>81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32</xdr:col>
      <xdr:colOff>0</xdr:colOff>
      <xdr:row>81</xdr:row>
      <xdr:rowOff>0</xdr:rowOff>
    </xdr:from>
    <xdr:to>
      <xdr:col>32</xdr:col>
      <xdr:colOff>0</xdr:colOff>
      <xdr:row>81</xdr:row>
      <xdr:rowOff>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31</xdr:col>
      <xdr:colOff>0</xdr:colOff>
      <xdr:row>91</xdr:row>
      <xdr:rowOff>0</xdr:rowOff>
    </xdr:from>
    <xdr:to>
      <xdr:col>31</xdr:col>
      <xdr:colOff>0</xdr:colOff>
      <xdr:row>91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31</xdr:col>
      <xdr:colOff>0</xdr:colOff>
      <xdr:row>91</xdr:row>
      <xdr:rowOff>0</xdr:rowOff>
    </xdr:from>
    <xdr:to>
      <xdr:col>31</xdr:col>
      <xdr:colOff>0</xdr:colOff>
      <xdr:row>91</xdr:row>
      <xdr:rowOff>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32</xdr:col>
      <xdr:colOff>0</xdr:colOff>
      <xdr:row>91</xdr:row>
      <xdr:rowOff>0</xdr:rowOff>
    </xdr:from>
    <xdr:to>
      <xdr:col>32</xdr:col>
      <xdr:colOff>0</xdr:colOff>
      <xdr:row>91</xdr:row>
      <xdr:rowOff>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41" name="Chart 15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42" name="Chart 16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43" name="Chart 17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44" name="Chart 18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51</xdr:col>
      <xdr:colOff>0</xdr:colOff>
      <xdr:row>81</xdr:row>
      <xdr:rowOff>0</xdr:rowOff>
    </xdr:from>
    <xdr:to>
      <xdr:col>51</xdr:col>
      <xdr:colOff>0</xdr:colOff>
      <xdr:row>81</xdr:row>
      <xdr:rowOff>0</xdr:rowOff>
    </xdr:to>
    <xdr:graphicFrame macro="">
      <xdr:nvGraphicFramePr>
        <xdr:cNvPr id="45" name="Chart 19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51</xdr:col>
      <xdr:colOff>0</xdr:colOff>
      <xdr:row>81</xdr:row>
      <xdr:rowOff>0</xdr:rowOff>
    </xdr:from>
    <xdr:to>
      <xdr:col>51</xdr:col>
      <xdr:colOff>0</xdr:colOff>
      <xdr:row>81</xdr:row>
      <xdr:rowOff>0</xdr:rowOff>
    </xdr:to>
    <xdr:graphicFrame macro="">
      <xdr:nvGraphicFramePr>
        <xdr:cNvPr id="46" name="Chart 20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50</xdr:col>
      <xdr:colOff>0</xdr:colOff>
      <xdr:row>91</xdr:row>
      <xdr:rowOff>0</xdr:rowOff>
    </xdr:from>
    <xdr:to>
      <xdr:col>50</xdr:col>
      <xdr:colOff>0</xdr:colOff>
      <xdr:row>91</xdr:row>
      <xdr:rowOff>0</xdr:rowOff>
    </xdr:to>
    <xdr:graphicFrame macro="">
      <xdr:nvGraphicFramePr>
        <xdr:cNvPr id="47" name="Chart 21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50</xdr:col>
      <xdr:colOff>0</xdr:colOff>
      <xdr:row>91</xdr:row>
      <xdr:rowOff>0</xdr:rowOff>
    </xdr:from>
    <xdr:to>
      <xdr:col>50</xdr:col>
      <xdr:colOff>0</xdr:colOff>
      <xdr:row>91</xdr:row>
      <xdr:rowOff>0</xdr:rowOff>
    </xdr:to>
    <xdr:graphicFrame macro="">
      <xdr:nvGraphicFramePr>
        <xdr:cNvPr id="48" name="Chart 22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49" name="Chart 23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50" name="Chart 24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51" name="Chart 25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51</xdr:col>
      <xdr:colOff>0</xdr:colOff>
      <xdr:row>91</xdr:row>
      <xdr:rowOff>0</xdr:rowOff>
    </xdr:from>
    <xdr:to>
      <xdr:col>51</xdr:col>
      <xdr:colOff>0</xdr:colOff>
      <xdr:row>91</xdr:row>
      <xdr:rowOff>0</xdr:rowOff>
    </xdr:to>
    <xdr:graphicFrame macro="">
      <xdr:nvGraphicFramePr>
        <xdr:cNvPr id="52" name="Chart 26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53</xdr:col>
      <xdr:colOff>368300</xdr:colOff>
      <xdr:row>58</xdr:row>
      <xdr:rowOff>152400</xdr:rowOff>
    </xdr:from>
    <xdr:to>
      <xdr:col>74</xdr:col>
      <xdr:colOff>101600</xdr:colOff>
      <xdr:row>108</xdr:row>
      <xdr:rowOff>127000</xdr:rowOff>
    </xdr:to>
    <xdr:graphicFrame macro="">
      <xdr:nvGraphicFramePr>
        <xdr:cNvPr id="53" name="Chart 29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533400</xdr:colOff>
      <xdr:row>0</xdr:row>
      <xdr:rowOff>85726</xdr:rowOff>
    </xdr:from>
    <xdr:to>
      <xdr:col>30</xdr:col>
      <xdr:colOff>479788</xdr:colOff>
      <xdr:row>11</xdr:row>
      <xdr:rowOff>21085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85726"/>
          <a:ext cx="14618698" cy="1785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533400</xdr:colOff>
      <xdr:row>0</xdr:row>
      <xdr:rowOff>85726</xdr:rowOff>
    </xdr:from>
    <xdr:to>
      <xdr:col>30</xdr:col>
      <xdr:colOff>475979</xdr:colOff>
      <xdr:row>11</xdr:row>
      <xdr:rowOff>17275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71975" y="85726"/>
          <a:ext cx="15075898" cy="188036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409574</xdr:colOff>
      <xdr:row>0</xdr:row>
      <xdr:rowOff>76200</xdr:rowOff>
    </xdr:from>
    <xdr:to>
      <xdr:col>25</xdr:col>
      <xdr:colOff>287449</xdr:colOff>
      <xdr:row>12</xdr:row>
      <xdr:rowOff>1813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49" y="76200"/>
          <a:ext cx="11123089" cy="193538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500062</xdr:colOff>
      <xdr:row>1</xdr:row>
      <xdr:rowOff>71437</xdr:rowOff>
    </xdr:from>
    <xdr:to>
      <xdr:col>13</xdr:col>
      <xdr:colOff>400584</xdr:colOff>
      <xdr:row>11</xdr:row>
      <xdr:rowOff>97314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71962" y="290512"/>
          <a:ext cx="4154387" cy="1942307"/>
        </a:xfrm>
        <a:prstGeom prst="rect">
          <a:avLst/>
        </a:prstGeom>
      </xdr:spPr>
    </xdr:pic>
    <xdr:clientData/>
  </xdr:twoCellAnchor>
  <xdr:twoCellAnchor editAs="oneCell">
    <xdr:from>
      <xdr:col>14</xdr:col>
      <xdr:colOff>547687</xdr:colOff>
      <xdr:row>0</xdr:row>
      <xdr:rowOff>1</xdr:rowOff>
    </xdr:from>
    <xdr:to>
      <xdr:col>21</xdr:col>
      <xdr:colOff>474821</xdr:colOff>
      <xdr:row>11</xdr:row>
      <xdr:rowOff>1914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96387" y="1"/>
          <a:ext cx="4245769" cy="209074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70485</xdr:colOff>
      <xdr:row>18</xdr:row>
      <xdr:rowOff>167007</xdr:rowOff>
    </xdr:from>
    <xdr:to>
      <xdr:col>23</xdr:col>
      <xdr:colOff>26351</xdr:colOff>
      <xdr:row>45</xdr:row>
      <xdr:rowOff>157482</xdr:rowOff>
    </xdr:to>
    <xdr:graphicFrame macro="">
      <xdr:nvGraphicFramePr>
        <xdr:cNvPr id="2" name="Chart 14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80434</xdr:colOff>
      <xdr:row>46</xdr:row>
      <xdr:rowOff>130174</xdr:rowOff>
    </xdr:from>
    <xdr:to>
      <xdr:col>23</xdr:col>
      <xdr:colOff>27834</xdr:colOff>
      <xdr:row>73</xdr:row>
      <xdr:rowOff>92074</xdr:rowOff>
    </xdr:to>
    <xdr:graphicFrame macro="">
      <xdr:nvGraphicFramePr>
        <xdr:cNvPr id="3" name="Chart 1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0384-ppfss01\shared_projects\CalSim3_Hydrology1\Inflow\Inflows_030310\ToadtownCnl_TH_2006-11-1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0384-ppfss01\shared_projects\Shankar\CALSIMIII\Inflow%20Template\ToadtownCnl_TH_2006-11-1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mcollab.mwhglobal.com/CalSim3_Hydrology1/Inflow/Inflows_030310/ToadtownCnl_TH_2006-11-1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RAID1\Lu\hillaire\0_Calsim_Diversions\BUTSUT96.XLW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adtown C"/>
      <sheetName val="Toadtown Canal"/>
      <sheetName val="Slate Creek Tunnel"/>
    </sheetNames>
    <sheetDataSet>
      <sheetData sheetId="0">
        <row r="84">
          <cell r="E84">
            <v>2423.5363085399449</v>
          </cell>
          <cell r="F84">
            <v>2746.3179504132231</v>
          </cell>
          <cell r="G84">
            <v>3528.1934986225897</v>
          </cell>
          <cell r="H84">
            <v>4207.2814325068848</v>
          </cell>
          <cell r="I84">
            <v>4178.5912066115698</v>
          </cell>
          <cell r="J84">
            <v>5208.5403415977962</v>
          </cell>
          <cell r="K84">
            <v>5095.8094986225879</v>
          </cell>
          <cell r="L84">
            <v>5012.0317575757563</v>
          </cell>
          <cell r="M84">
            <v>4736.977961432508</v>
          </cell>
          <cell r="N84">
            <v>3905.0690247933894</v>
          </cell>
          <cell r="O84">
            <v>3292.488308539946</v>
          </cell>
          <cell r="P84">
            <v>2612.2269972451791</v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adtown C"/>
      <sheetName val="Toadtown Canal"/>
    </sheetNames>
    <sheetDataSet>
      <sheetData sheetId="0" refreshError="1">
        <row r="84">
          <cell r="E84">
            <v>2423.5363085399449</v>
          </cell>
          <cell r="F84">
            <v>2746.3179504132231</v>
          </cell>
          <cell r="G84">
            <v>3528.1934986225897</v>
          </cell>
          <cell r="H84">
            <v>4207.2814325068848</v>
          </cell>
          <cell r="I84">
            <v>4178.5912066115698</v>
          </cell>
          <cell r="J84">
            <v>5208.5403415977962</v>
          </cell>
          <cell r="K84">
            <v>5095.8094986225879</v>
          </cell>
          <cell r="L84">
            <v>5012.0317575757563</v>
          </cell>
          <cell r="M84">
            <v>4736.977961432508</v>
          </cell>
          <cell r="N84">
            <v>3905.0690247933894</v>
          </cell>
          <cell r="O84">
            <v>3292.488308539946</v>
          </cell>
          <cell r="P84">
            <v>2612.2269972451791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adtown C"/>
      <sheetName val="Toadtown Canal"/>
      <sheetName val="Slate Creek Tunnel"/>
    </sheetNames>
    <sheetDataSet>
      <sheetData sheetId="0">
        <row r="84">
          <cell r="E84">
            <v>2423.5363085399449</v>
          </cell>
          <cell r="F84">
            <v>2746.3179504132231</v>
          </cell>
          <cell r="G84">
            <v>3528.1934986225897</v>
          </cell>
          <cell r="H84">
            <v>4207.2814325068848</v>
          </cell>
          <cell r="I84">
            <v>4178.5912066115698</v>
          </cell>
          <cell r="J84">
            <v>5208.5403415977962</v>
          </cell>
          <cell r="K84">
            <v>5095.8094986225879</v>
          </cell>
          <cell r="L84">
            <v>5012.0317575757563</v>
          </cell>
          <cell r="M84">
            <v>4736.977961432508</v>
          </cell>
          <cell r="N84">
            <v>3905.0690247933894</v>
          </cell>
          <cell r="O84">
            <v>3292.488308539946</v>
          </cell>
          <cell r="P84">
            <v>2612.2269972451791</v>
          </cell>
        </row>
      </sheetData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B Chico C upper"/>
      <sheetName val="Mud C Div, Mud C"/>
      <sheetName val="Lindo C"/>
      <sheetName val="B Chico C lower &amp; mouth"/>
      <sheetName val="L Chico C Div"/>
      <sheetName val="L Chico C Chico &amp; Taffee"/>
      <sheetName val="Toadtown C"/>
      <sheetName val="Butte C Chico"/>
      <sheetName val="Div 50, Dayton MWC"/>
      <sheetName val="Nord P, M&amp;T Edgar, Edgar S"/>
      <sheetName val="Parrot L, Durham MWC"/>
      <sheetName val="Butte C Durham"/>
      <sheetName val="SR 141.5"/>
      <sheetName val="Bte C M&amp;T Parrot, SR 141.5L M&amp;T"/>
      <sheetName val="SR Parrott, 133.5L"/>
      <sheetName val="SR 131L,131.22L,133.4L,133.45L"/>
      <sheetName val="SR 116.9L,119.0L,129.0L,129.6L"/>
      <sheetName val="SR115.85L,115.9L,116.1L,116.37L"/>
      <sheetName val="SR 115.5L, 115.8L"/>
      <sheetName val="SR 112.6L"/>
      <sheetName val="SR 112.1 L"/>
      <sheetName val="SR 110.1L, 110.7L, 112.05L"/>
      <sheetName val="SR 104.8L,105.3L,105.5L,108.5L"/>
      <sheetName val="SR 104.8 L"/>
      <sheetName val="SR 103.3L, 102.9 L, 102.5L"/>
      <sheetName val="SR 102.48L, 101.9L, 101.8 L"/>
      <sheetName val="SR 100.8L, 100.0 L"/>
      <sheetName val="SR 99.8 L"/>
      <sheetName val="SR 99.5L, 99.25 L"/>
      <sheetName val="SR 99.1L"/>
      <sheetName val="SR 98.7L, 98.8L"/>
      <sheetName val="SR 98.6 L1"/>
      <sheetName val="SR 98.6 L2, 98.0L"/>
      <sheetName val="SR 95.85L, 97.75L"/>
      <sheetName val="SR 95.8 L"/>
      <sheetName val="SR 95.75 L"/>
      <sheetName val="SR 95.6 L"/>
      <sheetName val="SR 95.25 L, 95.5L"/>
      <sheetName val="SR 93.6L, 95.2L, 93.2L"/>
      <sheetName val="SR 93.0L, 92.7L"/>
      <sheetName val="SR 92.0L, 92.5L"/>
      <sheetName val="SR 91.1L"/>
      <sheetName val="SR 90.4L, 89.8L, 89.7L"/>
      <sheetName val="SR 89.41L, 89.3L, 89.3L, 89.26L"/>
      <sheetName val="SR 89.24L"/>
      <sheetName val="SR 89.12 L"/>
      <sheetName val="SR 88.7L"/>
      <sheetName val="SR 88.2L, 88.4L"/>
      <sheetName val="SR 87.5L, 87.6L, 87.7L"/>
      <sheetName val="SR 86.8L, 87.45L"/>
      <sheetName val="SR 86.1L, 86.6L"/>
      <sheetName val="SR 85.8L"/>
      <sheetName val="SR 85.3 L, 84.28L"/>
      <sheetName val="BtC Wstn, ChrkeeC Nlsn &amp; Rchvle"/>
      <sheetName val="Western C Co."/>
      <sheetName val="Western C, Richvale C"/>
      <sheetName val="PG&amp;E C, SutBut C"/>
      <sheetName val="JWD"/>
      <sheetName val="JWD Total"/>
      <sheetName val="RID, Richvale Outlet"/>
      <sheetName val="RID Biggs Ext, BWGWD"/>
      <sheetName val="Belding, Dietzler"/>
      <sheetName val="Lat 8, Biggs Misc"/>
      <sheetName val="BWD, Cox Spill"/>
      <sheetName val="SEWD, SutBut C @ Sunset P"/>
      <sheetName val="Sunset Pumps"/>
      <sheetName val="Sunset Allotment, Tot Sunset P"/>
      <sheetName val="JWD Non-Allotted"/>
      <sheetName val="Moulton W"/>
      <sheetName val="BtCGrdly,LDryC,ChrkCGrdly,BWGMD"/>
      <sheetName val="Colusa W"/>
      <sheetName val="Butte S Otfl"/>
      <sheetName val="Butte S Mwsn"/>
      <sheetName val="Butte S Mrdn, Butte S EBP"/>
      <sheetName val="Wadsworth C"/>
      <sheetName val="FR 29.6 R"/>
      <sheetName val="FR 21.4 R"/>
      <sheetName val="FR 20.4 R"/>
      <sheetName val="FR 18.4 R"/>
      <sheetName val="FR 15.2 R"/>
      <sheetName val="FR 13.1 R"/>
      <sheetName val="FR 9.75 R"/>
      <sheetName val="SR 83.6L, 83.5L"/>
      <sheetName val="SR 83.3L, 83.05L"/>
      <sheetName val="SR 82.7L, 82.5L"/>
      <sheetName val="SR 81.8 L"/>
      <sheetName val="SR 81.5 L"/>
      <sheetName val="SR 80.9L"/>
      <sheetName val="SR 80.0 L"/>
      <sheetName val="SR 79.7L"/>
      <sheetName val="SR 79.5L"/>
      <sheetName val="SR 79.0L"/>
      <sheetName val="SR 77.9L"/>
      <sheetName val="SR 76.2L"/>
      <sheetName val="SR 76.15 L"/>
      <sheetName val="SR 76.1 L"/>
      <sheetName val="SR 74.8 L"/>
      <sheetName val="SR 72.3L, 72.1 L"/>
      <sheetName val="SR 71.1 L"/>
      <sheetName val="SR 70.4L"/>
      <sheetName val="SR 68.8 L"/>
      <sheetName val="RD 70"/>
      <sheetName val="SR 67.5 L"/>
      <sheetName val="SR 67.1L, 67.2L, 67.4L"/>
      <sheetName val="SR 67.1 L1"/>
      <sheetName val="SR 65.7L, 64.9L"/>
      <sheetName val="SR 64.4 L"/>
      <sheetName val="RD 1660 SB, SR 64.35L"/>
      <sheetName val="RD 1660 TB"/>
      <sheetName val="Tisdale W"/>
      <sheetName val="SR 63.9 L"/>
      <sheetName val="SR 63.75 L"/>
      <sheetName val="SR 63.65L, 63.3L"/>
      <sheetName val="SR 62.3L"/>
      <sheetName val="SR 61.8L"/>
      <sheetName val="SR 60.5L"/>
      <sheetName val="SR 60.4 L"/>
      <sheetName val="SR 59.8L"/>
      <sheetName val="SR 58.9L"/>
      <sheetName val="SR 58.3 L"/>
      <sheetName val="SR 57.5L"/>
      <sheetName val="SR 57.25 L"/>
      <sheetName val="SR 56.95 L"/>
      <sheetName val="SR 56.3 L"/>
      <sheetName val="SR 55.1 L"/>
      <sheetName val="SR 53.9L, 52.9L"/>
      <sheetName val="SR 52.3L, 52.0L, 51.5L"/>
      <sheetName val="SR 50.0L"/>
      <sheetName val="SR 49.7 L"/>
      <sheetName val="SR 49.0 L"/>
      <sheetName val="SR 48.7 L"/>
      <sheetName val="SR 46.5 L"/>
      <sheetName val="SR 46.45"/>
      <sheetName val="SR 45.6 L"/>
      <sheetName val="SR 44.2 L"/>
      <sheetName val="SR 43.1L, 42.6L"/>
      <sheetName val="SR 42.3L"/>
      <sheetName val="SR 42.2L"/>
      <sheetName val="SR 41.8L, 41.0L"/>
      <sheetName val="SR 40.6 L"/>
      <sheetName val="SR 39.9L"/>
      <sheetName val="SR 39.8L"/>
      <sheetName val="SR 39.4L"/>
      <sheetName val="SR 38.8L"/>
      <sheetName val="SR 38.4L"/>
      <sheetName val="SR 37.75L"/>
      <sheetName val="SR 37.2L"/>
      <sheetName val="SR 36.8L, 36.7L"/>
      <sheetName val="SR 36.45L, 36.2L"/>
      <sheetName val="SR 35.85L, 35.8L"/>
      <sheetName val="SR 35.62L, 35.6L"/>
      <sheetName val="SR 35.2 L"/>
      <sheetName val="SR 34.85L"/>
      <sheetName val="SR 33.75 L"/>
      <sheetName val="SR 33.35L"/>
      <sheetName val="SR 33.2L"/>
      <sheetName val="SR 32.5L, 32.4 L"/>
      <sheetName val="SR 32.0L"/>
      <sheetName val="SR 31.8L"/>
      <sheetName val="SR 30.9L, 30.75L"/>
      <sheetName val="SR 30.5 L, 30.45L"/>
      <sheetName val="SR 30.25L, 30.2L"/>
      <sheetName val="SR 29.9L, 28.6L"/>
      <sheetName val="SR 28.2L"/>
      <sheetName val="SR 26.8 L"/>
      <sheetName val="SR 26.6L"/>
      <sheetName val="RD 1500"/>
      <sheetName val="Sacto Sl"/>
      <sheetName val="I_FDC0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75">
          <cell r="E75">
            <v>2462.681818181818</v>
          </cell>
          <cell r="F75">
            <v>2767.3848484848486</v>
          </cell>
          <cell r="G75">
            <v>3474.3030303030305</v>
          </cell>
          <cell r="H75">
            <v>4228.924242424242</v>
          </cell>
          <cell r="I75">
            <v>4222.969696969697</v>
          </cell>
          <cell r="J75">
            <v>5259.939393939394</v>
          </cell>
          <cell r="K75">
            <v>5249</v>
          </cell>
          <cell r="L75">
            <v>5207.9846153846156</v>
          </cell>
          <cell r="M75">
            <v>4637.6769230769232</v>
          </cell>
          <cell r="N75">
            <v>3889.646153846154</v>
          </cell>
          <cell r="O75">
            <v>3240.8461538461538</v>
          </cell>
          <cell r="P75">
            <v>2569.5846153846155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cdec/histPlot/DataPlotter.jsp?staid=JCK&amp;sensor_no=15&amp;duration=M&amp;start=01/01/1900+00:00&amp;end=08/22/2011+15:01&amp;geom=small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indexed="9"/>
    <pageSetUpPr fitToPage="1"/>
  </sheetPr>
  <dimension ref="A1:C2901"/>
  <sheetViews>
    <sheetView zoomScale="80" zoomScaleNormal="80" workbookViewId="0">
      <selection activeCell="B17" sqref="B17:C17"/>
    </sheetView>
  </sheetViews>
  <sheetFormatPr defaultColWidth="0" defaultRowHeight="12.75" customHeight="1" zeroHeight="1"/>
  <cols>
    <col min="1" max="1" width="31.44140625" style="459" customWidth="1"/>
    <col min="2" max="2" width="27.83203125" style="459" customWidth="1"/>
    <col min="3" max="3" width="154.27734375" style="460" customWidth="1"/>
    <col min="4" max="16384" width="8.83203125" style="32" hidden="1"/>
  </cols>
  <sheetData>
    <row r="1" spans="1:3" ht="17.399999999999999">
      <c r="A1" s="463" t="s">
        <v>0</v>
      </c>
      <c r="B1" s="464"/>
      <c r="C1" s="465"/>
    </row>
    <row r="2" spans="1:3" ht="12.3">
      <c r="A2" s="33"/>
      <c r="B2" s="473"/>
      <c r="C2" s="474"/>
    </row>
    <row r="3" spans="1:3" ht="17.399999999999999">
      <c r="A3" s="34" t="s">
        <v>1</v>
      </c>
      <c r="B3" s="477" t="str">
        <f>CONCATENATE(A6,"_",A7,".xlsm")</f>
        <v>CS3_I_RCK001.xlsm</v>
      </c>
      <c r="C3" s="477"/>
    </row>
    <row r="4" spans="1:3" ht="12.3">
      <c r="A4" s="35"/>
      <c r="B4" s="471"/>
      <c r="C4" s="472"/>
    </row>
    <row r="5" spans="1:3" ht="15">
      <c r="A5" s="37" t="s">
        <v>2</v>
      </c>
      <c r="B5" s="475"/>
      <c r="C5" s="476"/>
    </row>
    <row r="6" spans="1:3" ht="15">
      <c r="A6" s="39" t="s">
        <v>3</v>
      </c>
      <c r="B6" s="466" t="s">
        <v>4</v>
      </c>
      <c r="C6" s="467"/>
    </row>
    <row r="7" spans="1:3" ht="15">
      <c r="A7" s="39" t="s">
        <v>5</v>
      </c>
      <c r="B7" s="475" t="s">
        <v>6</v>
      </c>
      <c r="C7" s="476"/>
    </row>
    <row r="8" spans="1:3" ht="15">
      <c r="A8" s="40">
        <v>2020</v>
      </c>
      <c r="B8" s="468" t="s">
        <v>7</v>
      </c>
      <c r="C8" s="469"/>
    </row>
    <row r="9" spans="1:3" ht="17.399999999999999">
      <c r="A9" s="41"/>
      <c r="B9" s="478"/>
      <c r="C9" s="479"/>
    </row>
    <row r="10" spans="1:3" ht="12.3">
      <c r="A10" s="42"/>
      <c r="B10" s="471"/>
      <c r="C10" s="472"/>
    </row>
    <row r="11" spans="1:3" ht="15">
      <c r="A11" s="37" t="s">
        <v>8</v>
      </c>
      <c r="B11" s="480"/>
      <c r="C11" s="481"/>
    </row>
    <row r="12" spans="1:3" ht="12.3">
      <c r="A12" s="43" t="s">
        <v>9</v>
      </c>
      <c r="B12" s="470" t="s">
        <v>10</v>
      </c>
      <c r="C12" s="470"/>
    </row>
    <row r="13" spans="1:3" ht="12.3">
      <c r="A13" s="43" t="s">
        <v>11</v>
      </c>
      <c r="B13" s="482" t="s">
        <v>12</v>
      </c>
      <c r="C13" s="483"/>
    </row>
    <row r="14" spans="1:3" ht="12.3">
      <c r="A14" s="43" t="s">
        <v>13</v>
      </c>
      <c r="B14" s="454" t="s">
        <v>14</v>
      </c>
      <c r="C14" s="454"/>
    </row>
    <row r="15" spans="1:3" ht="12.3">
      <c r="A15" s="43" t="s">
        <v>15</v>
      </c>
      <c r="B15" s="470" t="s">
        <v>16</v>
      </c>
      <c r="C15" s="470"/>
    </row>
    <row r="16" spans="1:3" ht="12.3">
      <c r="A16" s="43" t="s">
        <v>17</v>
      </c>
      <c r="B16" s="484" t="s">
        <v>18</v>
      </c>
      <c r="C16" s="474"/>
    </row>
    <row r="17" spans="1:3" ht="12.3">
      <c r="A17" s="43" t="s">
        <v>19</v>
      </c>
      <c r="B17" s="484" t="s">
        <v>20</v>
      </c>
      <c r="C17" s="474"/>
    </row>
    <row r="18" spans="1:3" ht="12.3">
      <c r="A18" s="43" t="s">
        <v>21</v>
      </c>
      <c r="B18" s="484" t="s">
        <v>20</v>
      </c>
      <c r="C18" s="474"/>
    </row>
    <row r="19" spans="1:3" ht="12.3">
      <c r="A19" s="43" t="s">
        <v>22</v>
      </c>
      <c r="B19" s="484" t="s">
        <v>20</v>
      </c>
      <c r="C19" s="474"/>
    </row>
    <row r="20" spans="1:3" ht="12.3">
      <c r="A20" s="43" t="s">
        <v>23</v>
      </c>
      <c r="B20" s="484" t="s">
        <v>20</v>
      </c>
      <c r="C20" s="474"/>
    </row>
    <row r="21" spans="1:3" ht="12.3">
      <c r="A21" s="43" t="s">
        <v>24</v>
      </c>
      <c r="B21" s="484" t="s">
        <v>25</v>
      </c>
      <c r="C21" s="474"/>
    </row>
    <row r="22" spans="1:3" ht="12.3">
      <c r="A22" s="43" t="s">
        <v>26</v>
      </c>
      <c r="B22" s="484" t="s">
        <v>27</v>
      </c>
      <c r="C22" s="474"/>
    </row>
    <row r="23" spans="1:3" ht="12.3">
      <c r="A23" s="43" t="s">
        <v>28</v>
      </c>
      <c r="B23" s="484" t="s">
        <v>29</v>
      </c>
      <c r="C23" s="474"/>
    </row>
    <row r="24" spans="1:3" ht="12.3">
      <c r="A24" s="42"/>
      <c r="B24" s="32"/>
      <c r="C24" s="38"/>
    </row>
    <row r="25" spans="1:3" ht="12.3">
      <c r="A25" s="42"/>
      <c r="B25" s="32"/>
      <c r="C25" s="38"/>
    </row>
    <row r="26" spans="1:3" ht="17.399999999999999">
      <c r="A26" s="34" t="s">
        <v>30</v>
      </c>
      <c r="B26" s="455"/>
      <c r="C26" s="455"/>
    </row>
    <row r="27" spans="1:3" ht="15">
      <c r="A27" s="44"/>
      <c r="B27" s="45"/>
      <c r="C27" s="36"/>
    </row>
    <row r="28" spans="1:3" ht="13.8">
      <c r="A28" s="46" t="s">
        <v>31</v>
      </c>
      <c r="B28" s="47" t="s">
        <v>32</v>
      </c>
      <c r="C28" s="48" t="s">
        <v>33</v>
      </c>
    </row>
    <row r="29" spans="1:3" ht="14.1">
      <c r="A29" s="49"/>
      <c r="B29" s="50"/>
      <c r="C29" s="51"/>
    </row>
    <row r="30" spans="1:3" ht="14.1">
      <c r="A30" s="53" t="s">
        <v>34</v>
      </c>
      <c r="B30" s="52" t="s">
        <v>35</v>
      </c>
      <c r="C30" s="122" t="s">
        <v>36</v>
      </c>
    </row>
    <row r="31" spans="1:3" ht="14.1">
      <c r="A31" s="42" t="s">
        <v>37</v>
      </c>
      <c r="B31" s="32" t="s">
        <v>38</v>
      </c>
      <c r="C31" s="122" t="s">
        <v>39</v>
      </c>
    </row>
    <row r="32" spans="1:3" ht="14.1">
      <c r="A32" s="355" t="s">
        <v>40</v>
      </c>
      <c r="B32" s="356" t="s">
        <v>41</v>
      </c>
      <c r="C32" s="357" t="s">
        <v>42</v>
      </c>
    </row>
    <row r="33" spans="1:3" ht="13.8">
      <c r="A33" s="53" t="s">
        <v>43</v>
      </c>
      <c r="B33" s="457" t="s">
        <v>44</v>
      </c>
      <c r="C33" s="458" t="s">
        <v>45</v>
      </c>
    </row>
    <row r="34" spans="1:3" ht="14.1">
      <c r="A34" s="355" t="s">
        <v>207</v>
      </c>
      <c r="B34" s="356" t="s">
        <v>41</v>
      </c>
      <c r="C34" s="357" t="s">
        <v>208</v>
      </c>
    </row>
    <row r="35" spans="1:3" ht="13.8">
      <c r="A35" s="53"/>
      <c r="B35" s="457"/>
      <c r="C35" s="458"/>
    </row>
    <row r="36" spans="1:3" ht="13.8">
      <c r="A36" s="53"/>
      <c r="B36" s="457"/>
      <c r="C36" s="458"/>
    </row>
    <row r="37" spans="1:3" ht="13.8">
      <c r="A37" s="53"/>
      <c r="B37" s="457"/>
      <c r="C37" s="458"/>
    </row>
    <row r="38" spans="1:3" ht="13.8">
      <c r="A38" s="53"/>
      <c r="B38" s="457"/>
      <c r="C38" s="458"/>
    </row>
    <row r="39" spans="1:3" ht="13.8">
      <c r="A39" s="457"/>
      <c r="B39" s="457"/>
      <c r="C39" s="458"/>
    </row>
    <row r="40" spans="1:3" ht="13.8">
      <c r="A40" s="457"/>
      <c r="B40" s="457"/>
      <c r="C40" s="458"/>
    </row>
    <row r="41" spans="1:3" ht="13.8" hidden="1">
      <c r="A41" s="457"/>
      <c r="B41" s="457"/>
      <c r="C41" s="458"/>
    </row>
    <row r="42" spans="1:3" ht="13.8" hidden="1">
      <c r="A42" s="457"/>
      <c r="B42" s="457"/>
      <c r="C42" s="458"/>
    </row>
    <row r="43" spans="1:3" ht="13.8" hidden="1">
      <c r="A43" s="457"/>
      <c r="B43" s="457"/>
      <c r="C43" s="458"/>
    </row>
    <row r="44" spans="1:3" ht="13.8" hidden="1">
      <c r="A44" s="457"/>
      <c r="B44" s="457"/>
      <c r="C44" s="458"/>
    </row>
    <row r="45" spans="1:3" ht="13.8" hidden="1">
      <c r="A45" s="457"/>
      <c r="B45" s="457"/>
      <c r="C45" s="458"/>
    </row>
    <row r="46" spans="1:3" ht="13.8" hidden="1">
      <c r="A46" s="457"/>
      <c r="B46" s="457"/>
      <c r="C46" s="458"/>
    </row>
    <row r="47" spans="1:3" ht="13.8" hidden="1">
      <c r="A47" s="457"/>
      <c r="B47" s="457"/>
      <c r="C47" s="458"/>
    </row>
    <row r="48" spans="1:3" ht="13.8" hidden="1">
      <c r="A48" s="457"/>
      <c r="B48" s="457"/>
      <c r="C48" s="458"/>
    </row>
    <row r="49" spans="1:3" ht="13.8" hidden="1">
      <c r="A49" s="457"/>
      <c r="B49" s="457"/>
      <c r="C49" s="458"/>
    </row>
    <row r="50" spans="1:3" ht="13.8" hidden="1">
      <c r="A50" s="457"/>
      <c r="B50" s="457"/>
      <c r="C50" s="458"/>
    </row>
    <row r="51" spans="1:3" ht="13.8" hidden="1">
      <c r="A51" s="457"/>
      <c r="B51" s="457"/>
      <c r="C51" s="458"/>
    </row>
    <row r="52" spans="1:3" ht="13.8" hidden="1">
      <c r="A52" s="457"/>
      <c r="B52" s="457"/>
      <c r="C52" s="458"/>
    </row>
    <row r="53" spans="1:3" ht="13.8" hidden="1">
      <c r="A53" s="457"/>
      <c r="B53" s="457"/>
      <c r="C53" s="458"/>
    </row>
    <row r="54" spans="1:3" ht="13.8" hidden="1">
      <c r="A54" s="457"/>
      <c r="B54" s="457"/>
      <c r="C54" s="458"/>
    </row>
    <row r="55" spans="1:3" ht="13.8" hidden="1">
      <c r="A55" s="457"/>
      <c r="B55" s="457"/>
      <c r="C55" s="458"/>
    </row>
    <row r="56" spans="1:3" ht="13.8" hidden="1">
      <c r="A56" s="457"/>
      <c r="B56" s="457"/>
      <c r="C56" s="458"/>
    </row>
    <row r="57" spans="1:3" ht="13.8" hidden="1">
      <c r="A57" s="457"/>
      <c r="B57" s="457"/>
      <c r="C57" s="458"/>
    </row>
    <row r="58" spans="1:3" ht="13.8" hidden="1">
      <c r="A58" s="457"/>
      <c r="B58" s="457"/>
      <c r="C58" s="458"/>
    </row>
    <row r="59" spans="1:3" ht="13.8" hidden="1">
      <c r="A59" s="457"/>
      <c r="B59" s="457"/>
      <c r="C59" s="458"/>
    </row>
    <row r="60" spans="1:3" ht="13.8" hidden="1">
      <c r="A60" s="457"/>
      <c r="B60" s="457"/>
      <c r="C60" s="458"/>
    </row>
    <row r="61" spans="1:3" ht="13.8" hidden="1">
      <c r="A61" s="457"/>
      <c r="B61" s="457"/>
      <c r="C61" s="458"/>
    </row>
    <row r="62" spans="1:3" ht="13.8" hidden="1">
      <c r="A62" s="457"/>
      <c r="B62" s="457"/>
      <c r="C62" s="458"/>
    </row>
    <row r="63" spans="1:3" ht="13.8" hidden="1">
      <c r="A63" s="457"/>
      <c r="B63" s="457"/>
      <c r="C63" s="458"/>
    </row>
    <row r="64" spans="1:3" ht="13.8" hidden="1">
      <c r="A64" s="457"/>
      <c r="B64" s="457"/>
      <c r="C64" s="458"/>
    </row>
    <row r="65" spans="1:3" ht="13.8" hidden="1">
      <c r="A65" s="457"/>
      <c r="B65" s="457"/>
      <c r="C65" s="458"/>
    </row>
    <row r="66" spans="1:3" ht="13.8" hidden="1">
      <c r="A66" s="457"/>
      <c r="B66" s="457"/>
      <c r="C66" s="458"/>
    </row>
    <row r="67" spans="1:3" ht="13.8" hidden="1">
      <c r="A67" s="457"/>
      <c r="B67" s="457"/>
      <c r="C67" s="458"/>
    </row>
    <row r="68" spans="1:3" ht="13.8" hidden="1">
      <c r="A68" s="457"/>
      <c r="B68" s="457"/>
      <c r="C68" s="458"/>
    </row>
    <row r="69" spans="1:3" ht="13.8" hidden="1">
      <c r="A69" s="457"/>
      <c r="B69" s="457"/>
      <c r="C69" s="458"/>
    </row>
    <row r="70" spans="1:3" ht="13.8" hidden="1">
      <c r="A70" s="457"/>
      <c r="B70" s="457"/>
      <c r="C70" s="458"/>
    </row>
    <row r="71" spans="1:3" ht="13.8" hidden="1">
      <c r="A71" s="457"/>
      <c r="B71" s="457"/>
      <c r="C71" s="458"/>
    </row>
    <row r="72" spans="1:3" ht="13.8" hidden="1">
      <c r="A72" s="457"/>
      <c r="B72" s="457"/>
      <c r="C72" s="458"/>
    </row>
    <row r="73" spans="1:3" ht="13.8" hidden="1">
      <c r="A73" s="457"/>
      <c r="B73" s="457"/>
      <c r="C73" s="458"/>
    </row>
    <row r="74" spans="1:3" ht="13.8" hidden="1">
      <c r="A74" s="457"/>
      <c r="B74" s="457"/>
      <c r="C74" s="458"/>
    </row>
    <row r="75" spans="1:3" ht="13.8" hidden="1">
      <c r="A75" s="457"/>
      <c r="B75" s="457"/>
      <c r="C75" s="458"/>
    </row>
    <row r="76" spans="1:3" ht="13.8" hidden="1">
      <c r="A76" s="457"/>
      <c r="B76" s="457"/>
      <c r="C76" s="458"/>
    </row>
    <row r="77" spans="1:3" ht="13.8" hidden="1">
      <c r="A77" s="457"/>
      <c r="B77" s="457"/>
      <c r="C77" s="458"/>
    </row>
    <row r="78" spans="1:3" ht="13.8" hidden="1">
      <c r="A78" s="457"/>
      <c r="B78" s="457"/>
      <c r="C78" s="458"/>
    </row>
    <row r="79" spans="1:3" ht="13.8" hidden="1">
      <c r="A79" s="457"/>
      <c r="B79" s="457"/>
      <c r="C79" s="458"/>
    </row>
    <row r="80" spans="1:3" ht="13.8" hidden="1">
      <c r="A80" s="457"/>
      <c r="B80" s="457"/>
      <c r="C80" s="458"/>
    </row>
    <row r="81" spans="1:3" ht="13.8" hidden="1">
      <c r="A81" s="457"/>
      <c r="B81" s="457"/>
      <c r="C81" s="458"/>
    </row>
    <row r="82" spans="1:3" ht="13.8" hidden="1">
      <c r="A82" s="457"/>
      <c r="B82" s="457"/>
      <c r="C82" s="458"/>
    </row>
    <row r="83" spans="1:3" ht="13.8" hidden="1">
      <c r="A83" s="457"/>
      <c r="B83" s="457"/>
      <c r="C83" s="458"/>
    </row>
    <row r="84" spans="1:3" ht="13.8" hidden="1">
      <c r="A84" s="457"/>
      <c r="B84" s="457"/>
      <c r="C84" s="458"/>
    </row>
    <row r="85" spans="1:3" ht="13.8" hidden="1">
      <c r="A85" s="457"/>
      <c r="B85" s="457"/>
      <c r="C85" s="458"/>
    </row>
    <row r="86" spans="1:3" ht="13.8" hidden="1">
      <c r="A86" s="457"/>
      <c r="B86" s="457"/>
      <c r="C86" s="458"/>
    </row>
    <row r="87" spans="1:3" ht="13.8" hidden="1">
      <c r="A87" s="457"/>
      <c r="B87" s="457"/>
      <c r="C87" s="458"/>
    </row>
    <row r="88" spans="1:3" ht="13.8" hidden="1">
      <c r="A88" s="457"/>
      <c r="B88" s="457"/>
      <c r="C88" s="458"/>
    </row>
    <row r="89" spans="1:3" ht="13.8" hidden="1">
      <c r="A89" s="457"/>
      <c r="B89" s="457"/>
      <c r="C89" s="458"/>
    </row>
    <row r="90" spans="1:3" ht="13.8" hidden="1">
      <c r="A90" s="457"/>
      <c r="B90" s="457"/>
      <c r="C90" s="458"/>
    </row>
    <row r="91" spans="1:3" ht="13.8" hidden="1">
      <c r="A91" s="457"/>
      <c r="B91" s="457"/>
      <c r="C91" s="458"/>
    </row>
    <row r="92" spans="1:3" ht="13.8" hidden="1">
      <c r="A92" s="457"/>
      <c r="B92" s="457"/>
      <c r="C92" s="458"/>
    </row>
    <row r="93" spans="1:3" ht="13.8" hidden="1">
      <c r="A93" s="457"/>
      <c r="B93" s="457"/>
      <c r="C93" s="458"/>
    </row>
    <row r="94" spans="1:3" ht="13.8" hidden="1">
      <c r="A94" s="457"/>
      <c r="B94" s="457"/>
      <c r="C94" s="458"/>
    </row>
    <row r="95" spans="1:3" ht="13.8" hidden="1">
      <c r="A95" s="457"/>
      <c r="B95" s="457"/>
      <c r="C95" s="458"/>
    </row>
    <row r="96" spans="1:3" ht="13.8" hidden="1">
      <c r="A96" s="457"/>
      <c r="B96" s="457"/>
      <c r="C96" s="458"/>
    </row>
    <row r="97" spans="1:3" ht="13.8" hidden="1">
      <c r="A97" s="457"/>
      <c r="B97" s="457"/>
      <c r="C97" s="458"/>
    </row>
    <row r="98" spans="1:3" ht="13.8" hidden="1">
      <c r="A98" s="457"/>
      <c r="B98" s="457"/>
      <c r="C98" s="458"/>
    </row>
    <row r="99" spans="1:3" ht="13.8" hidden="1">
      <c r="A99" s="457"/>
      <c r="B99" s="457"/>
      <c r="C99" s="458"/>
    </row>
    <row r="100" spans="1:3" ht="13.8" hidden="1">
      <c r="A100" s="457"/>
      <c r="B100" s="457"/>
      <c r="C100" s="458"/>
    </row>
    <row r="101" spans="1:3" ht="13.8" hidden="1">
      <c r="A101" s="457"/>
      <c r="B101" s="457"/>
      <c r="C101" s="458"/>
    </row>
    <row r="102" spans="1:3" ht="13.8" hidden="1">
      <c r="A102" s="457"/>
      <c r="B102" s="457"/>
      <c r="C102" s="458"/>
    </row>
    <row r="103" spans="1:3" ht="13.8" hidden="1">
      <c r="A103" s="457"/>
      <c r="B103" s="457"/>
      <c r="C103" s="458"/>
    </row>
    <row r="104" spans="1:3" ht="13.8" hidden="1">
      <c r="A104" s="457"/>
      <c r="B104" s="457"/>
      <c r="C104" s="458"/>
    </row>
    <row r="105" spans="1:3" ht="13.8" hidden="1">
      <c r="A105" s="457"/>
      <c r="B105" s="457"/>
      <c r="C105" s="458"/>
    </row>
    <row r="106" spans="1:3" ht="13.8" hidden="1">
      <c r="A106" s="457"/>
      <c r="B106" s="457"/>
      <c r="C106" s="458"/>
    </row>
    <row r="107" spans="1:3" ht="13.8" hidden="1">
      <c r="A107" s="457"/>
      <c r="B107" s="457"/>
      <c r="C107" s="458"/>
    </row>
    <row r="108" spans="1:3" ht="13.8" hidden="1">
      <c r="A108" s="457"/>
      <c r="B108" s="457"/>
      <c r="C108" s="458"/>
    </row>
    <row r="109" spans="1:3" ht="13.8" hidden="1">
      <c r="A109" s="457"/>
      <c r="B109" s="457"/>
      <c r="C109" s="458"/>
    </row>
    <row r="110" spans="1:3" ht="13.8" hidden="1">
      <c r="A110" s="457"/>
      <c r="B110" s="457"/>
      <c r="C110" s="458"/>
    </row>
    <row r="111" spans="1:3" ht="13.8" hidden="1">
      <c r="A111" s="457"/>
      <c r="B111" s="457"/>
      <c r="C111" s="458"/>
    </row>
    <row r="112" spans="1:3" ht="13.8" hidden="1">
      <c r="A112" s="457"/>
      <c r="B112" s="457"/>
      <c r="C112" s="458"/>
    </row>
    <row r="113" spans="1:3" ht="13.8" hidden="1">
      <c r="A113" s="457"/>
      <c r="B113" s="457"/>
      <c r="C113" s="458"/>
    </row>
    <row r="114" spans="1:3" ht="13.8" hidden="1">
      <c r="A114" s="457"/>
      <c r="B114" s="457"/>
      <c r="C114" s="458"/>
    </row>
    <row r="115" spans="1:3" ht="13.8" hidden="1">
      <c r="A115" s="457"/>
      <c r="B115" s="457"/>
      <c r="C115" s="458"/>
    </row>
    <row r="116" spans="1:3" ht="13.8" hidden="1">
      <c r="A116" s="457"/>
      <c r="B116" s="457"/>
      <c r="C116" s="458"/>
    </row>
    <row r="117" spans="1:3" ht="13.8" hidden="1">
      <c r="A117" s="457"/>
      <c r="B117" s="457"/>
      <c r="C117" s="458"/>
    </row>
    <row r="118" spans="1:3" ht="13.8" hidden="1">
      <c r="A118" s="457"/>
      <c r="B118" s="457"/>
      <c r="C118" s="458"/>
    </row>
    <row r="119" spans="1:3" ht="13.8" hidden="1">
      <c r="A119" s="457"/>
      <c r="B119" s="457"/>
      <c r="C119" s="458"/>
    </row>
    <row r="120" spans="1:3" ht="13.8" hidden="1">
      <c r="A120" s="457"/>
      <c r="B120" s="457"/>
      <c r="C120" s="458"/>
    </row>
    <row r="121" spans="1:3" ht="13.8" hidden="1">
      <c r="A121" s="457"/>
      <c r="B121" s="457"/>
      <c r="C121" s="458"/>
    </row>
    <row r="122" spans="1:3" ht="13.8" hidden="1">
      <c r="A122" s="457"/>
      <c r="B122" s="457"/>
      <c r="C122" s="458"/>
    </row>
    <row r="123" spans="1:3" ht="13.8" hidden="1">
      <c r="A123" s="457"/>
      <c r="B123" s="457"/>
      <c r="C123" s="458"/>
    </row>
    <row r="124" spans="1:3" ht="13.8" hidden="1">
      <c r="A124" s="457"/>
      <c r="B124" s="457"/>
      <c r="C124" s="458"/>
    </row>
    <row r="125" spans="1:3" ht="13.8" hidden="1">
      <c r="A125" s="457"/>
      <c r="B125" s="457"/>
      <c r="C125" s="458"/>
    </row>
    <row r="126" spans="1:3" ht="13.8" hidden="1">
      <c r="A126" s="457"/>
      <c r="B126" s="457"/>
      <c r="C126" s="458"/>
    </row>
    <row r="127" spans="1:3" ht="13.8" hidden="1">
      <c r="A127" s="457"/>
      <c r="B127" s="457"/>
      <c r="C127" s="458"/>
    </row>
    <row r="128" spans="1:3" ht="13.8" hidden="1">
      <c r="A128" s="457"/>
      <c r="B128" s="457"/>
      <c r="C128" s="458"/>
    </row>
    <row r="129" spans="1:3" ht="13.8" hidden="1">
      <c r="A129" s="457"/>
      <c r="B129" s="457"/>
      <c r="C129" s="458"/>
    </row>
    <row r="130" spans="1:3" ht="13.8" hidden="1">
      <c r="A130" s="457"/>
      <c r="B130" s="457"/>
      <c r="C130" s="458"/>
    </row>
    <row r="131" spans="1:3" ht="13.8" hidden="1">
      <c r="A131" s="457"/>
      <c r="B131" s="457"/>
      <c r="C131" s="458"/>
    </row>
    <row r="132" spans="1:3" ht="13.8" hidden="1">
      <c r="A132" s="457"/>
      <c r="B132" s="457"/>
      <c r="C132" s="458"/>
    </row>
    <row r="133" spans="1:3" ht="13.8" hidden="1">
      <c r="A133" s="457"/>
      <c r="B133" s="457"/>
      <c r="C133" s="458"/>
    </row>
    <row r="134" spans="1:3" ht="13.8" hidden="1">
      <c r="A134" s="457"/>
      <c r="B134" s="457"/>
      <c r="C134" s="458"/>
    </row>
    <row r="135" spans="1:3" ht="13.8" hidden="1">
      <c r="A135" s="457"/>
      <c r="B135" s="457"/>
      <c r="C135" s="458"/>
    </row>
    <row r="136" spans="1:3" ht="13.8" hidden="1">
      <c r="A136" s="457"/>
      <c r="B136" s="457"/>
      <c r="C136" s="458"/>
    </row>
    <row r="137" spans="1:3" ht="13.8" hidden="1">
      <c r="A137" s="457"/>
      <c r="B137" s="457"/>
      <c r="C137" s="458"/>
    </row>
    <row r="138" spans="1:3" ht="13.8" hidden="1">
      <c r="A138" s="457"/>
      <c r="B138" s="457"/>
      <c r="C138" s="458"/>
    </row>
    <row r="139" spans="1:3" ht="13.8" hidden="1">
      <c r="A139" s="457"/>
      <c r="B139" s="457"/>
      <c r="C139" s="458"/>
    </row>
    <row r="140" spans="1:3" ht="13.8" hidden="1">
      <c r="A140" s="457"/>
      <c r="B140" s="457"/>
      <c r="C140" s="458"/>
    </row>
    <row r="141" spans="1:3" ht="13.8" hidden="1">
      <c r="A141" s="457"/>
      <c r="B141" s="457"/>
      <c r="C141" s="458"/>
    </row>
    <row r="142" spans="1:3" ht="13.8" hidden="1">
      <c r="A142" s="457"/>
      <c r="B142" s="457"/>
      <c r="C142" s="458"/>
    </row>
    <row r="143" spans="1:3" ht="13.8" hidden="1">
      <c r="A143" s="457"/>
      <c r="B143" s="457"/>
      <c r="C143" s="458"/>
    </row>
    <row r="144" spans="1:3" ht="13.8" hidden="1">
      <c r="A144" s="457"/>
      <c r="B144" s="457"/>
      <c r="C144" s="458"/>
    </row>
    <row r="145" spans="1:3" ht="13.8" hidden="1">
      <c r="A145" s="457"/>
      <c r="B145" s="457"/>
      <c r="C145" s="458"/>
    </row>
    <row r="146" spans="1:3" ht="13.8" hidden="1">
      <c r="A146" s="457"/>
      <c r="B146" s="457"/>
      <c r="C146" s="458"/>
    </row>
    <row r="147" spans="1:3" ht="13.8" hidden="1">
      <c r="A147" s="457"/>
      <c r="B147" s="457"/>
      <c r="C147" s="458"/>
    </row>
    <row r="148" spans="1:3" ht="13.8" hidden="1">
      <c r="A148" s="457"/>
      <c r="B148" s="457"/>
      <c r="C148" s="458"/>
    </row>
    <row r="149" spans="1:3" ht="13.8" hidden="1">
      <c r="A149" s="457"/>
      <c r="B149" s="457"/>
      <c r="C149" s="458"/>
    </row>
    <row r="150" spans="1:3" ht="13.8" hidden="1">
      <c r="A150" s="457"/>
      <c r="B150" s="457"/>
      <c r="C150" s="458"/>
    </row>
    <row r="151" spans="1:3" ht="13.8" hidden="1">
      <c r="A151" s="457"/>
      <c r="B151" s="457"/>
      <c r="C151" s="458"/>
    </row>
    <row r="152" spans="1:3" ht="13.8" hidden="1">
      <c r="A152" s="457"/>
      <c r="B152" s="457"/>
      <c r="C152" s="458"/>
    </row>
    <row r="153" spans="1:3" ht="13.8" hidden="1">
      <c r="A153" s="457"/>
      <c r="B153" s="457"/>
      <c r="C153" s="458"/>
    </row>
    <row r="154" spans="1:3" ht="13.8" hidden="1">
      <c r="A154" s="457"/>
      <c r="B154" s="457"/>
      <c r="C154" s="458"/>
    </row>
    <row r="155" spans="1:3" ht="13.8" hidden="1">
      <c r="A155" s="457"/>
      <c r="B155" s="457"/>
      <c r="C155" s="458"/>
    </row>
    <row r="156" spans="1:3" ht="13.8" hidden="1">
      <c r="A156" s="457"/>
      <c r="B156" s="457"/>
      <c r="C156" s="458"/>
    </row>
    <row r="157" spans="1:3" ht="13.8" hidden="1">
      <c r="A157" s="457"/>
      <c r="B157" s="457"/>
      <c r="C157" s="458"/>
    </row>
    <row r="158" spans="1:3" ht="13.8" hidden="1">
      <c r="A158" s="457"/>
      <c r="B158" s="457"/>
      <c r="C158" s="458"/>
    </row>
    <row r="159" spans="1:3" ht="13.8" hidden="1">
      <c r="A159" s="457"/>
      <c r="B159" s="457"/>
      <c r="C159" s="458"/>
    </row>
    <row r="160" spans="1:3" ht="13.8" hidden="1">
      <c r="A160" s="457"/>
      <c r="B160" s="457"/>
      <c r="C160" s="458"/>
    </row>
    <row r="161" spans="1:3" ht="13.8" hidden="1">
      <c r="A161" s="457"/>
      <c r="B161" s="457"/>
      <c r="C161" s="458"/>
    </row>
    <row r="162" spans="1:3" ht="13.8" hidden="1">
      <c r="A162" s="457"/>
      <c r="B162" s="457"/>
      <c r="C162" s="458"/>
    </row>
    <row r="163" spans="1:3" ht="13.8" hidden="1">
      <c r="A163" s="457"/>
      <c r="B163" s="457"/>
      <c r="C163" s="458"/>
    </row>
    <row r="164" spans="1:3" ht="13.8" hidden="1">
      <c r="A164" s="457"/>
      <c r="B164" s="457"/>
      <c r="C164" s="458"/>
    </row>
    <row r="165" spans="1:3" ht="13.8" hidden="1">
      <c r="A165" s="457"/>
      <c r="B165" s="457"/>
      <c r="C165" s="458"/>
    </row>
    <row r="166" spans="1:3" ht="13.8" hidden="1">
      <c r="A166" s="457"/>
      <c r="B166" s="457"/>
      <c r="C166" s="458"/>
    </row>
    <row r="167" spans="1:3" ht="13.8" hidden="1">
      <c r="A167" s="457"/>
      <c r="B167" s="457"/>
      <c r="C167" s="458"/>
    </row>
    <row r="168" spans="1:3" ht="13.8" hidden="1">
      <c r="A168" s="457"/>
      <c r="B168" s="457"/>
      <c r="C168" s="458"/>
    </row>
    <row r="169" spans="1:3" ht="13.8" hidden="1">
      <c r="A169" s="457"/>
      <c r="B169" s="457"/>
      <c r="C169" s="458"/>
    </row>
    <row r="170" spans="1:3" ht="13.8" hidden="1">
      <c r="A170" s="457"/>
      <c r="B170" s="457"/>
      <c r="C170" s="458"/>
    </row>
    <row r="171" spans="1:3" ht="13.8" hidden="1">
      <c r="A171" s="457"/>
      <c r="B171" s="457"/>
      <c r="C171" s="458"/>
    </row>
    <row r="172" spans="1:3" ht="13.8" hidden="1">
      <c r="A172" s="457"/>
      <c r="B172" s="457"/>
      <c r="C172" s="458"/>
    </row>
    <row r="173" spans="1:3" ht="13.8" hidden="1">
      <c r="A173" s="457"/>
      <c r="B173" s="457"/>
      <c r="C173" s="458"/>
    </row>
    <row r="174" spans="1:3" ht="13.8" hidden="1">
      <c r="A174" s="457"/>
      <c r="B174" s="457"/>
      <c r="C174" s="458"/>
    </row>
    <row r="175" spans="1:3" ht="13.8" hidden="1">
      <c r="A175" s="457"/>
      <c r="B175" s="457"/>
      <c r="C175" s="458"/>
    </row>
    <row r="176" spans="1:3" ht="13.8" hidden="1">
      <c r="A176" s="457"/>
      <c r="B176" s="457"/>
      <c r="C176" s="458"/>
    </row>
    <row r="177" spans="1:3" ht="13.8" hidden="1">
      <c r="A177" s="457"/>
      <c r="B177" s="457"/>
      <c r="C177" s="458"/>
    </row>
    <row r="178" spans="1:3" ht="13.8" hidden="1">
      <c r="A178" s="457"/>
      <c r="B178" s="457"/>
      <c r="C178" s="458"/>
    </row>
    <row r="179" spans="1:3" ht="13.8" hidden="1">
      <c r="A179" s="457"/>
      <c r="B179" s="457"/>
      <c r="C179" s="458"/>
    </row>
    <row r="180" spans="1:3" ht="13.8" hidden="1">
      <c r="A180" s="457"/>
      <c r="B180" s="457"/>
      <c r="C180" s="458"/>
    </row>
    <row r="181" spans="1:3" ht="13.8" hidden="1">
      <c r="A181" s="457"/>
      <c r="B181" s="457"/>
      <c r="C181" s="458"/>
    </row>
    <row r="182" spans="1:3" ht="13.8" hidden="1">
      <c r="A182" s="457"/>
      <c r="B182" s="457"/>
      <c r="C182" s="458"/>
    </row>
    <row r="183" spans="1:3" ht="13.8" hidden="1">
      <c r="A183" s="457"/>
      <c r="B183" s="457"/>
      <c r="C183" s="458"/>
    </row>
    <row r="184" spans="1:3" ht="13.8" hidden="1">
      <c r="A184" s="457"/>
      <c r="B184" s="457"/>
      <c r="C184" s="458"/>
    </row>
    <row r="185" spans="1:3" ht="13.8" hidden="1">
      <c r="A185" s="457"/>
      <c r="B185" s="457"/>
      <c r="C185" s="458"/>
    </row>
    <row r="186" spans="1:3" ht="13.8" hidden="1">
      <c r="A186" s="457"/>
      <c r="B186" s="457"/>
      <c r="C186" s="458"/>
    </row>
    <row r="187" spans="1:3" ht="13.8" hidden="1">
      <c r="A187" s="457"/>
      <c r="B187" s="457"/>
      <c r="C187" s="458"/>
    </row>
    <row r="188" spans="1:3" ht="13.8" hidden="1">
      <c r="A188" s="457"/>
      <c r="B188" s="457"/>
      <c r="C188" s="458"/>
    </row>
    <row r="189" spans="1:3" ht="13.8" hidden="1">
      <c r="A189" s="457"/>
      <c r="B189" s="457"/>
      <c r="C189" s="458"/>
    </row>
    <row r="190" spans="1:3" ht="13.8" hidden="1">
      <c r="A190" s="457"/>
      <c r="B190" s="457"/>
      <c r="C190" s="458"/>
    </row>
    <row r="191" spans="1:3" ht="13.8" hidden="1">
      <c r="A191" s="457"/>
      <c r="B191" s="457"/>
      <c r="C191" s="458"/>
    </row>
    <row r="192" spans="1:3" ht="13.8" hidden="1">
      <c r="A192" s="457"/>
      <c r="B192" s="457"/>
      <c r="C192" s="458"/>
    </row>
    <row r="193" spans="1:3" ht="13.8" hidden="1">
      <c r="A193" s="457"/>
      <c r="B193" s="457"/>
      <c r="C193" s="458"/>
    </row>
    <row r="194" spans="1:3" ht="13.8" hidden="1">
      <c r="A194" s="457"/>
      <c r="B194" s="457"/>
      <c r="C194" s="458"/>
    </row>
    <row r="195" spans="1:3" ht="13.8" hidden="1">
      <c r="A195" s="457"/>
      <c r="B195" s="457"/>
      <c r="C195" s="458"/>
    </row>
    <row r="196" spans="1:3" ht="13.8" hidden="1">
      <c r="A196" s="457"/>
      <c r="B196" s="457"/>
      <c r="C196" s="458"/>
    </row>
    <row r="197" spans="1:3" ht="13.8" hidden="1">
      <c r="A197" s="457"/>
      <c r="B197" s="457"/>
      <c r="C197" s="458"/>
    </row>
    <row r="198" spans="1:3" ht="13.8" hidden="1">
      <c r="A198" s="457"/>
      <c r="B198" s="457"/>
      <c r="C198" s="458"/>
    </row>
    <row r="199" spans="1:3" ht="13.8" hidden="1">
      <c r="A199" s="457"/>
      <c r="B199" s="457"/>
      <c r="C199" s="458"/>
    </row>
    <row r="200" spans="1:3" ht="13.8" hidden="1">
      <c r="A200" s="457"/>
      <c r="B200" s="457"/>
      <c r="C200" s="458"/>
    </row>
    <row r="201" spans="1:3" ht="13.8" hidden="1">
      <c r="A201" s="457"/>
      <c r="B201" s="457"/>
      <c r="C201" s="458"/>
    </row>
    <row r="202" spans="1:3" ht="13.8" hidden="1">
      <c r="A202" s="457"/>
      <c r="B202" s="457"/>
      <c r="C202" s="458"/>
    </row>
    <row r="203" spans="1:3" ht="13.8" hidden="1">
      <c r="A203" s="457"/>
      <c r="B203" s="457"/>
      <c r="C203" s="458"/>
    </row>
    <row r="204" spans="1:3" ht="13.8" hidden="1">
      <c r="A204" s="457"/>
      <c r="B204" s="457"/>
      <c r="C204" s="458"/>
    </row>
    <row r="205" spans="1:3" ht="13.8" hidden="1">
      <c r="A205" s="457"/>
      <c r="B205" s="457"/>
      <c r="C205" s="458"/>
    </row>
    <row r="206" spans="1:3" ht="13.8" hidden="1">
      <c r="A206" s="457"/>
      <c r="B206" s="457"/>
      <c r="C206" s="458"/>
    </row>
    <row r="207" spans="1:3" ht="13.8" hidden="1">
      <c r="A207" s="457"/>
      <c r="B207" s="457"/>
      <c r="C207" s="458"/>
    </row>
    <row r="208" spans="1:3" ht="13.8" hidden="1">
      <c r="A208" s="457"/>
      <c r="B208" s="457"/>
      <c r="C208" s="458"/>
    </row>
    <row r="209" spans="1:3" ht="13.8" hidden="1">
      <c r="A209" s="457"/>
      <c r="B209" s="457"/>
      <c r="C209" s="458"/>
    </row>
    <row r="210" spans="1:3" ht="13.8" hidden="1">
      <c r="A210" s="457"/>
      <c r="B210" s="457"/>
      <c r="C210" s="458"/>
    </row>
    <row r="211" spans="1:3" ht="13.8" hidden="1">
      <c r="A211" s="457"/>
      <c r="B211" s="457"/>
      <c r="C211" s="458"/>
    </row>
    <row r="212" spans="1:3" ht="13.8" hidden="1">
      <c r="A212" s="457"/>
      <c r="B212" s="457"/>
      <c r="C212" s="458"/>
    </row>
    <row r="213" spans="1:3" ht="13.8" hidden="1">
      <c r="A213" s="457"/>
      <c r="B213" s="457"/>
      <c r="C213" s="458"/>
    </row>
    <row r="214" spans="1:3" ht="13.8" hidden="1">
      <c r="A214" s="457"/>
      <c r="B214" s="457"/>
      <c r="C214" s="458"/>
    </row>
    <row r="215" spans="1:3" ht="13.8" hidden="1">
      <c r="A215" s="457"/>
      <c r="B215" s="457"/>
      <c r="C215" s="458"/>
    </row>
    <row r="216" spans="1:3" ht="13.8" hidden="1">
      <c r="A216" s="457"/>
      <c r="B216" s="457"/>
      <c r="C216" s="458"/>
    </row>
    <row r="217" spans="1:3" ht="13.8" hidden="1">
      <c r="A217" s="457"/>
      <c r="B217" s="457"/>
      <c r="C217" s="458"/>
    </row>
    <row r="218" spans="1:3" ht="13.8" hidden="1">
      <c r="A218" s="457"/>
      <c r="B218" s="457"/>
      <c r="C218" s="458"/>
    </row>
    <row r="219" spans="1:3" ht="13.8" hidden="1">
      <c r="A219" s="457"/>
      <c r="B219" s="457"/>
      <c r="C219" s="458"/>
    </row>
    <row r="220" spans="1:3" ht="13.8" hidden="1">
      <c r="A220" s="457"/>
      <c r="B220" s="457"/>
      <c r="C220" s="458"/>
    </row>
    <row r="221" spans="1:3" ht="13.8" hidden="1">
      <c r="A221" s="457"/>
      <c r="B221" s="457"/>
      <c r="C221" s="458"/>
    </row>
    <row r="222" spans="1:3" ht="13.8" hidden="1">
      <c r="A222" s="457"/>
      <c r="B222" s="457"/>
      <c r="C222" s="458"/>
    </row>
    <row r="223" spans="1:3" ht="13.8" hidden="1">
      <c r="A223" s="457"/>
      <c r="B223" s="457"/>
      <c r="C223" s="458"/>
    </row>
    <row r="224" spans="1:3" ht="13.8" hidden="1">
      <c r="A224" s="457"/>
      <c r="B224" s="457"/>
      <c r="C224" s="458"/>
    </row>
    <row r="225" spans="1:3" ht="13.8" hidden="1">
      <c r="A225" s="457"/>
      <c r="B225" s="457"/>
      <c r="C225" s="458"/>
    </row>
    <row r="226" spans="1:3" ht="13.8" hidden="1">
      <c r="A226" s="457"/>
      <c r="B226" s="457"/>
      <c r="C226" s="458"/>
    </row>
    <row r="227" spans="1:3" ht="13.8" hidden="1">
      <c r="A227" s="457"/>
      <c r="B227" s="457"/>
      <c r="C227" s="458"/>
    </row>
    <row r="228" spans="1:3" ht="13.8" hidden="1">
      <c r="A228" s="457"/>
      <c r="B228" s="457"/>
      <c r="C228" s="458"/>
    </row>
    <row r="229" spans="1:3" ht="13.8" hidden="1">
      <c r="A229" s="457"/>
      <c r="B229" s="457"/>
      <c r="C229" s="458"/>
    </row>
    <row r="230" spans="1:3" ht="13.8" hidden="1">
      <c r="A230" s="457"/>
      <c r="B230" s="457"/>
      <c r="C230" s="458"/>
    </row>
    <row r="231" spans="1:3" ht="13.8" hidden="1">
      <c r="A231" s="457"/>
      <c r="B231" s="457"/>
      <c r="C231" s="458"/>
    </row>
    <row r="232" spans="1:3" ht="13.8" hidden="1">
      <c r="A232" s="457"/>
      <c r="B232" s="457"/>
      <c r="C232" s="458"/>
    </row>
    <row r="233" spans="1:3" ht="13.8" hidden="1">
      <c r="A233" s="457"/>
      <c r="B233" s="457"/>
      <c r="C233" s="458"/>
    </row>
    <row r="234" spans="1:3" ht="13.8" hidden="1">
      <c r="A234" s="457"/>
      <c r="B234" s="457"/>
      <c r="C234" s="458"/>
    </row>
    <row r="235" spans="1:3" ht="13.8" hidden="1">
      <c r="A235" s="457"/>
      <c r="B235" s="457"/>
      <c r="C235" s="458"/>
    </row>
    <row r="236" spans="1:3" ht="13.8" hidden="1">
      <c r="A236" s="457"/>
      <c r="B236" s="457"/>
      <c r="C236" s="458"/>
    </row>
    <row r="237" spans="1:3" ht="13.8" hidden="1">
      <c r="A237" s="457"/>
      <c r="B237" s="457"/>
      <c r="C237" s="458"/>
    </row>
    <row r="238" spans="1:3" ht="13.8" hidden="1">
      <c r="A238" s="457"/>
      <c r="B238" s="457"/>
      <c r="C238" s="458"/>
    </row>
    <row r="239" spans="1:3" ht="13.8" hidden="1">
      <c r="A239" s="457"/>
      <c r="B239" s="457"/>
      <c r="C239" s="458"/>
    </row>
    <row r="240" spans="1:3" ht="13.8" hidden="1">
      <c r="A240" s="457"/>
      <c r="B240" s="457"/>
      <c r="C240" s="458"/>
    </row>
    <row r="241" spans="1:3" ht="13.8" hidden="1">
      <c r="A241" s="457"/>
      <c r="B241" s="457"/>
      <c r="C241" s="458"/>
    </row>
    <row r="242" spans="1:3" ht="13.8" hidden="1">
      <c r="A242" s="457"/>
      <c r="B242" s="457"/>
      <c r="C242" s="458"/>
    </row>
    <row r="243" spans="1:3" ht="13.8" hidden="1">
      <c r="A243" s="457"/>
      <c r="B243" s="457"/>
      <c r="C243" s="458"/>
    </row>
    <row r="244" spans="1:3" ht="13.8" hidden="1">
      <c r="A244" s="457"/>
      <c r="B244" s="457"/>
      <c r="C244" s="458"/>
    </row>
    <row r="245" spans="1:3" ht="13.8" hidden="1">
      <c r="A245" s="457"/>
      <c r="B245" s="457"/>
      <c r="C245" s="458"/>
    </row>
    <row r="246" spans="1:3" ht="13.8" hidden="1">
      <c r="A246" s="457"/>
      <c r="B246" s="457"/>
      <c r="C246" s="458"/>
    </row>
    <row r="247" spans="1:3" ht="13.8" hidden="1">
      <c r="A247" s="457"/>
      <c r="B247" s="457"/>
      <c r="C247" s="458"/>
    </row>
    <row r="248" spans="1:3" ht="13.8" hidden="1">
      <c r="A248" s="457"/>
      <c r="B248" s="457"/>
      <c r="C248" s="458"/>
    </row>
    <row r="249" spans="1:3" ht="13.8" hidden="1">
      <c r="A249" s="457"/>
      <c r="B249" s="457"/>
      <c r="C249" s="458"/>
    </row>
    <row r="250" spans="1:3" ht="13.8" hidden="1">
      <c r="A250" s="457"/>
      <c r="B250" s="457"/>
      <c r="C250" s="458"/>
    </row>
    <row r="251" spans="1:3" ht="13.8" hidden="1">
      <c r="A251" s="457"/>
      <c r="B251" s="457"/>
      <c r="C251" s="458"/>
    </row>
    <row r="252" spans="1:3" ht="13.8" hidden="1">
      <c r="A252" s="457"/>
      <c r="B252" s="457"/>
      <c r="C252" s="458"/>
    </row>
    <row r="253" spans="1:3" ht="13.8" hidden="1">
      <c r="A253" s="457"/>
      <c r="B253" s="457"/>
      <c r="C253" s="458"/>
    </row>
    <row r="254" spans="1:3" ht="13.8" hidden="1">
      <c r="A254" s="457"/>
      <c r="B254" s="457"/>
      <c r="C254" s="458"/>
    </row>
    <row r="255" spans="1:3" ht="13.8" hidden="1">
      <c r="A255" s="457"/>
      <c r="B255" s="457"/>
      <c r="C255" s="458"/>
    </row>
    <row r="256" spans="1:3" ht="13.8" hidden="1">
      <c r="A256" s="457"/>
      <c r="B256" s="457"/>
      <c r="C256" s="458"/>
    </row>
    <row r="257" spans="1:3" ht="13.8" hidden="1">
      <c r="A257" s="457"/>
      <c r="B257" s="457"/>
      <c r="C257" s="458"/>
    </row>
    <row r="258" spans="1:3" ht="13.8" hidden="1">
      <c r="A258" s="457"/>
      <c r="B258" s="457"/>
      <c r="C258" s="458"/>
    </row>
    <row r="259" spans="1:3" ht="13.8" hidden="1">
      <c r="A259" s="457"/>
      <c r="B259" s="457"/>
      <c r="C259" s="458"/>
    </row>
    <row r="260" spans="1:3" ht="13.8" hidden="1">
      <c r="A260" s="457"/>
      <c r="B260" s="457"/>
      <c r="C260" s="458"/>
    </row>
    <row r="261" spans="1:3" ht="13.8" hidden="1">
      <c r="A261" s="457"/>
      <c r="B261" s="457"/>
      <c r="C261" s="458"/>
    </row>
    <row r="262" spans="1:3" ht="13.8" hidden="1">
      <c r="A262" s="457"/>
      <c r="B262" s="457"/>
      <c r="C262" s="458"/>
    </row>
    <row r="263" spans="1:3" ht="13.8" hidden="1">
      <c r="A263" s="457"/>
      <c r="B263" s="457"/>
      <c r="C263" s="458"/>
    </row>
    <row r="264" spans="1:3" ht="13.8" hidden="1">
      <c r="A264" s="457"/>
      <c r="B264" s="457"/>
      <c r="C264" s="458"/>
    </row>
    <row r="265" spans="1:3" ht="13.8" hidden="1">
      <c r="A265" s="457"/>
      <c r="B265" s="457"/>
      <c r="C265" s="458"/>
    </row>
    <row r="266" spans="1:3" ht="13.8" hidden="1">
      <c r="A266" s="457"/>
      <c r="B266" s="457"/>
      <c r="C266" s="458"/>
    </row>
    <row r="267" spans="1:3" ht="13.8" hidden="1">
      <c r="A267" s="457"/>
      <c r="B267" s="457"/>
      <c r="C267" s="458"/>
    </row>
    <row r="268" spans="1:3" ht="13.8" hidden="1">
      <c r="A268" s="457"/>
      <c r="B268" s="457"/>
      <c r="C268" s="458"/>
    </row>
    <row r="269" spans="1:3" ht="13.8" hidden="1">
      <c r="A269" s="457"/>
      <c r="B269" s="457"/>
      <c r="C269" s="458"/>
    </row>
    <row r="270" spans="1:3" ht="13.8" hidden="1">
      <c r="A270" s="457"/>
      <c r="B270" s="457"/>
      <c r="C270" s="458"/>
    </row>
    <row r="271" spans="1:3" ht="13.8" hidden="1">
      <c r="A271" s="457"/>
      <c r="B271" s="457"/>
      <c r="C271" s="458"/>
    </row>
    <row r="272" spans="1:3" ht="13.8" hidden="1">
      <c r="A272" s="457"/>
      <c r="B272" s="457"/>
      <c r="C272" s="458"/>
    </row>
    <row r="273" spans="1:3" ht="13.8" hidden="1">
      <c r="A273" s="457"/>
      <c r="B273" s="457"/>
      <c r="C273" s="458"/>
    </row>
    <row r="274" spans="1:3" ht="13.8" hidden="1">
      <c r="A274" s="457"/>
      <c r="B274" s="457"/>
      <c r="C274" s="458"/>
    </row>
    <row r="275" spans="1:3" ht="13.8" hidden="1">
      <c r="A275" s="457"/>
      <c r="B275" s="457"/>
      <c r="C275" s="458"/>
    </row>
    <row r="276" spans="1:3" ht="13.8" hidden="1">
      <c r="A276" s="457"/>
      <c r="B276" s="457"/>
      <c r="C276" s="458"/>
    </row>
    <row r="277" spans="1:3" ht="13.8" hidden="1">
      <c r="A277" s="457"/>
      <c r="B277" s="457"/>
      <c r="C277" s="458"/>
    </row>
    <row r="278" spans="1:3" ht="13.8" hidden="1">
      <c r="A278" s="457"/>
      <c r="B278" s="457"/>
      <c r="C278" s="458"/>
    </row>
    <row r="279" spans="1:3" ht="13.8" hidden="1">
      <c r="A279" s="457"/>
      <c r="B279" s="457"/>
      <c r="C279" s="458"/>
    </row>
    <row r="280" spans="1:3" ht="13.8" hidden="1">
      <c r="A280" s="457"/>
      <c r="B280" s="457"/>
      <c r="C280" s="458"/>
    </row>
    <row r="281" spans="1:3" ht="13.8" hidden="1">
      <c r="A281" s="457"/>
      <c r="B281" s="457"/>
      <c r="C281" s="458"/>
    </row>
    <row r="282" spans="1:3" ht="13.8" hidden="1">
      <c r="A282" s="457"/>
      <c r="B282" s="457"/>
      <c r="C282" s="458"/>
    </row>
    <row r="283" spans="1:3" ht="13.8" hidden="1">
      <c r="A283" s="457"/>
      <c r="B283" s="457"/>
      <c r="C283" s="458"/>
    </row>
    <row r="284" spans="1:3" ht="13.8" hidden="1">
      <c r="A284" s="457"/>
      <c r="B284" s="457"/>
      <c r="C284" s="458"/>
    </row>
    <row r="285" spans="1:3" ht="13.8" hidden="1">
      <c r="A285" s="457"/>
      <c r="B285" s="457"/>
      <c r="C285" s="458"/>
    </row>
    <row r="286" spans="1:3" ht="13.8" hidden="1">
      <c r="A286" s="457"/>
      <c r="B286" s="457"/>
      <c r="C286" s="458"/>
    </row>
    <row r="287" spans="1:3" ht="13.8" hidden="1">
      <c r="A287" s="457"/>
      <c r="B287" s="457"/>
      <c r="C287" s="458"/>
    </row>
    <row r="288" spans="1:3" ht="13.8" hidden="1">
      <c r="A288" s="457"/>
      <c r="B288" s="457"/>
      <c r="C288" s="458"/>
    </row>
    <row r="289" spans="1:3" ht="13.8" hidden="1">
      <c r="A289" s="457"/>
      <c r="B289" s="457"/>
      <c r="C289" s="458"/>
    </row>
    <row r="290" spans="1:3" ht="13.8" hidden="1">
      <c r="A290" s="457"/>
      <c r="B290" s="457"/>
      <c r="C290" s="458"/>
    </row>
    <row r="291" spans="1:3" ht="13.8" hidden="1">
      <c r="A291" s="457"/>
      <c r="B291" s="457"/>
      <c r="C291" s="458"/>
    </row>
    <row r="292" spans="1:3" ht="13.8" hidden="1">
      <c r="A292" s="457"/>
      <c r="B292" s="457"/>
      <c r="C292" s="458"/>
    </row>
    <row r="293" spans="1:3" ht="13.8" hidden="1">
      <c r="A293" s="457"/>
      <c r="B293" s="457"/>
      <c r="C293" s="458"/>
    </row>
    <row r="294" spans="1:3" ht="13.8" hidden="1">
      <c r="A294" s="457"/>
      <c r="B294" s="457"/>
      <c r="C294" s="458"/>
    </row>
    <row r="295" spans="1:3" ht="13.8" hidden="1">
      <c r="A295" s="457"/>
      <c r="B295" s="457"/>
      <c r="C295" s="458"/>
    </row>
    <row r="296" spans="1:3" ht="13.8" hidden="1">
      <c r="A296" s="457"/>
      <c r="B296" s="457"/>
      <c r="C296" s="458"/>
    </row>
    <row r="297" spans="1:3" ht="13.8" hidden="1">
      <c r="A297" s="457"/>
      <c r="B297" s="457"/>
      <c r="C297" s="458"/>
    </row>
    <row r="298" spans="1:3" ht="13.8" hidden="1">
      <c r="A298" s="457"/>
      <c r="B298" s="457"/>
      <c r="C298" s="458"/>
    </row>
    <row r="299" spans="1:3" ht="13.8" hidden="1">
      <c r="A299" s="457"/>
      <c r="B299" s="457"/>
      <c r="C299" s="458"/>
    </row>
    <row r="300" spans="1:3" ht="13.8" hidden="1">
      <c r="A300" s="457"/>
      <c r="B300" s="457"/>
      <c r="C300" s="458"/>
    </row>
    <row r="301" spans="1:3" ht="13.8" hidden="1">
      <c r="A301" s="457"/>
      <c r="B301" s="457"/>
      <c r="C301" s="458"/>
    </row>
    <row r="302" spans="1:3" ht="13.8" hidden="1">
      <c r="A302" s="457"/>
      <c r="B302" s="457"/>
      <c r="C302" s="458"/>
    </row>
    <row r="303" spans="1:3" ht="13.8" hidden="1">
      <c r="A303" s="457"/>
      <c r="B303" s="457"/>
      <c r="C303" s="458"/>
    </row>
    <row r="304" spans="1:3" ht="13.8" hidden="1">
      <c r="A304" s="457"/>
      <c r="B304" s="457"/>
      <c r="C304" s="458"/>
    </row>
    <row r="305" spans="1:3" ht="13.8" hidden="1">
      <c r="A305" s="457"/>
      <c r="B305" s="457"/>
      <c r="C305" s="458"/>
    </row>
    <row r="306" spans="1:3" ht="13.8" hidden="1">
      <c r="A306" s="457"/>
      <c r="B306" s="457"/>
      <c r="C306" s="458"/>
    </row>
    <row r="307" spans="1:3" ht="13.8" hidden="1">
      <c r="A307" s="457"/>
      <c r="B307" s="457"/>
      <c r="C307" s="458"/>
    </row>
    <row r="308" spans="1:3" ht="13.8" hidden="1">
      <c r="A308" s="457"/>
      <c r="B308" s="457"/>
      <c r="C308" s="458"/>
    </row>
    <row r="309" spans="1:3" ht="13.8" hidden="1">
      <c r="A309" s="457"/>
      <c r="B309" s="457"/>
      <c r="C309" s="458"/>
    </row>
    <row r="310" spans="1:3" ht="13.8" hidden="1">
      <c r="A310" s="457"/>
      <c r="B310" s="457"/>
      <c r="C310" s="458"/>
    </row>
    <row r="311" spans="1:3" ht="13.8" hidden="1">
      <c r="A311" s="457"/>
      <c r="B311" s="457"/>
      <c r="C311" s="458"/>
    </row>
    <row r="312" spans="1:3" ht="13.8" hidden="1">
      <c r="A312" s="457"/>
      <c r="B312" s="457"/>
      <c r="C312" s="458"/>
    </row>
    <row r="313" spans="1:3" ht="13.8" hidden="1">
      <c r="A313" s="457"/>
      <c r="B313" s="457"/>
      <c r="C313" s="458"/>
    </row>
    <row r="314" spans="1:3" ht="13.8" hidden="1">
      <c r="A314" s="457"/>
      <c r="B314" s="457"/>
      <c r="C314" s="458"/>
    </row>
    <row r="315" spans="1:3" ht="13.8" hidden="1">
      <c r="A315" s="457"/>
      <c r="B315" s="457"/>
      <c r="C315" s="458"/>
    </row>
    <row r="316" spans="1:3" ht="13.8" hidden="1">
      <c r="A316" s="457"/>
      <c r="B316" s="457"/>
      <c r="C316" s="458"/>
    </row>
    <row r="317" spans="1:3" ht="13.8" hidden="1">
      <c r="A317" s="457"/>
      <c r="B317" s="457"/>
      <c r="C317" s="458"/>
    </row>
    <row r="318" spans="1:3" ht="13.8" hidden="1">
      <c r="A318" s="457"/>
      <c r="B318" s="457"/>
      <c r="C318" s="458"/>
    </row>
    <row r="319" spans="1:3" ht="13.8" hidden="1">
      <c r="A319" s="457"/>
      <c r="B319" s="457"/>
      <c r="C319" s="458"/>
    </row>
    <row r="320" spans="1:3" ht="13.8" hidden="1">
      <c r="A320" s="457"/>
      <c r="B320" s="457"/>
      <c r="C320" s="458"/>
    </row>
    <row r="321" spans="1:3" ht="13.8" hidden="1">
      <c r="A321" s="457"/>
      <c r="B321" s="457"/>
      <c r="C321" s="458"/>
    </row>
    <row r="322" spans="1:3" ht="13.8" hidden="1">
      <c r="A322" s="457"/>
      <c r="B322" s="457"/>
      <c r="C322" s="458"/>
    </row>
    <row r="323" spans="1:3" ht="13.8" hidden="1">
      <c r="A323" s="457"/>
      <c r="B323" s="457"/>
      <c r="C323" s="458"/>
    </row>
    <row r="324" spans="1:3" ht="13.8" hidden="1">
      <c r="A324" s="457"/>
      <c r="B324" s="457"/>
      <c r="C324" s="458"/>
    </row>
    <row r="325" spans="1:3" ht="13.8" hidden="1">
      <c r="A325" s="457"/>
      <c r="B325" s="457"/>
      <c r="C325" s="458"/>
    </row>
    <row r="326" spans="1:3" ht="13.8" hidden="1">
      <c r="A326" s="457"/>
      <c r="B326" s="457"/>
      <c r="C326" s="458"/>
    </row>
    <row r="327" spans="1:3" ht="13.8" hidden="1">
      <c r="A327" s="457"/>
      <c r="B327" s="457"/>
      <c r="C327" s="458"/>
    </row>
    <row r="328" spans="1:3" ht="13.8" hidden="1">
      <c r="A328" s="457"/>
      <c r="B328" s="457"/>
      <c r="C328" s="458"/>
    </row>
    <row r="329" spans="1:3" ht="13.8" hidden="1">
      <c r="A329" s="457"/>
      <c r="B329" s="457"/>
      <c r="C329" s="458"/>
    </row>
    <row r="330" spans="1:3" ht="13.8" hidden="1">
      <c r="A330" s="457"/>
      <c r="B330" s="457"/>
      <c r="C330" s="458"/>
    </row>
    <row r="331" spans="1:3" ht="13.8" hidden="1">
      <c r="A331" s="457"/>
      <c r="B331" s="457"/>
      <c r="C331" s="458"/>
    </row>
    <row r="332" spans="1:3" ht="13.8" hidden="1">
      <c r="A332" s="457"/>
      <c r="B332" s="457"/>
      <c r="C332" s="458"/>
    </row>
    <row r="333" spans="1:3" ht="13.8" hidden="1">
      <c r="A333" s="457"/>
      <c r="B333" s="457"/>
      <c r="C333" s="458"/>
    </row>
    <row r="334" spans="1:3" ht="13.8" hidden="1">
      <c r="A334" s="457"/>
      <c r="B334" s="457"/>
      <c r="C334" s="458"/>
    </row>
    <row r="335" spans="1:3" ht="13.8" hidden="1">
      <c r="A335" s="457"/>
      <c r="B335" s="457"/>
      <c r="C335" s="458"/>
    </row>
    <row r="336" spans="1:3" ht="13.8" hidden="1">
      <c r="A336" s="457"/>
      <c r="B336" s="457"/>
      <c r="C336" s="458"/>
    </row>
    <row r="337" spans="1:3" ht="13.8" hidden="1">
      <c r="A337" s="457"/>
      <c r="B337" s="457"/>
      <c r="C337" s="458"/>
    </row>
    <row r="338" spans="1:3" ht="13.8" hidden="1">
      <c r="A338" s="457"/>
      <c r="B338" s="457"/>
      <c r="C338" s="458"/>
    </row>
    <row r="339" spans="1:3" ht="13.8" hidden="1">
      <c r="A339" s="457"/>
      <c r="B339" s="457"/>
      <c r="C339" s="458"/>
    </row>
    <row r="340" spans="1:3" ht="13.8" hidden="1">
      <c r="A340" s="457"/>
      <c r="B340" s="457"/>
      <c r="C340" s="458"/>
    </row>
    <row r="341" spans="1:3" ht="13.8" hidden="1">
      <c r="A341" s="457"/>
      <c r="B341" s="457"/>
      <c r="C341" s="458"/>
    </row>
    <row r="342" spans="1:3" ht="13.8" hidden="1">
      <c r="A342" s="457"/>
      <c r="B342" s="457"/>
      <c r="C342" s="458"/>
    </row>
    <row r="343" spans="1:3" ht="13.8" hidden="1">
      <c r="A343" s="457"/>
      <c r="B343" s="457"/>
      <c r="C343" s="458"/>
    </row>
    <row r="344" spans="1:3" ht="13.8" hidden="1">
      <c r="A344" s="457"/>
      <c r="B344" s="457"/>
      <c r="C344" s="458"/>
    </row>
    <row r="345" spans="1:3" ht="13.8" hidden="1">
      <c r="A345" s="457"/>
      <c r="B345" s="457"/>
      <c r="C345" s="458"/>
    </row>
    <row r="346" spans="1:3" ht="13.8" hidden="1">
      <c r="A346" s="457"/>
      <c r="B346" s="457"/>
      <c r="C346" s="458"/>
    </row>
    <row r="347" spans="1:3" ht="13.8" hidden="1">
      <c r="A347" s="457"/>
      <c r="B347" s="457"/>
      <c r="C347" s="458"/>
    </row>
    <row r="348" spans="1:3" ht="13.8" hidden="1">
      <c r="A348" s="457"/>
      <c r="B348" s="457"/>
      <c r="C348" s="458"/>
    </row>
    <row r="349" spans="1:3" ht="13.8" hidden="1">
      <c r="A349" s="457"/>
      <c r="B349" s="457"/>
      <c r="C349" s="458"/>
    </row>
    <row r="350" spans="1:3" ht="13.8" hidden="1">
      <c r="A350" s="457"/>
      <c r="B350" s="457"/>
      <c r="C350" s="458"/>
    </row>
    <row r="351" spans="1:3" ht="13.8" hidden="1">
      <c r="A351" s="457"/>
      <c r="B351" s="457"/>
      <c r="C351" s="458"/>
    </row>
    <row r="352" spans="1:3" ht="13.8" hidden="1">
      <c r="A352" s="457"/>
      <c r="B352" s="457"/>
      <c r="C352" s="458"/>
    </row>
    <row r="353" spans="1:3" ht="13.8" hidden="1">
      <c r="A353" s="457"/>
      <c r="B353" s="457"/>
      <c r="C353" s="458"/>
    </row>
    <row r="354" spans="1:3" ht="13.8" hidden="1">
      <c r="A354" s="457"/>
      <c r="B354" s="457"/>
      <c r="C354" s="458"/>
    </row>
    <row r="355" spans="1:3" ht="13.8" hidden="1">
      <c r="A355" s="457"/>
      <c r="B355" s="457"/>
      <c r="C355" s="458"/>
    </row>
    <row r="356" spans="1:3" ht="13.8" hidden="1">
      <c r="A356" s="457"/>
      <c r="B356" s="457"/>
      <c r="C356" s="458"/>
    </row>
    <row r="357" spans="1:3" ht="13.8" hidden="1">
      <c r="A357" s="457"/>
      <c r="B357" s="457"/>
      <c r="C357" s="458"/>
    </row>
    <row r="358" spans="1:3" ht="13.8" hidden="1">
      <c r="A358" s="457"/>
      <c r="B358" s="457"/>
      <c r="C358" s="458"/>
    </row>
    <row r="359" spans="1:3" ht="13.8" hidden="1">
      <c r="A359" s="457"/>
      <c r="B359" s="457"/>
      <c r="C359" s="458"/>
    </row>
    <row r="360" spans="1:3" ht="13.8" hidden="1">
      <c r="A360" s="457"/>
      <c r="B360" s="457"/>
      <c r="C360" s="458"/>
    </row>
    <row r="361" spans="1:3" ht="13.8" hidden="1">
      <c r="A361" s="457"/>
      <c r="B361" s="457"/>
      <c r="C361" s="458"/>
    </row>
    <row r="362" spans="1:3" ht="13.8" hidden="1">
      <c r="A362" s="457"/>
      <c r="B362" s="457"/>
      <c r="C362" s="458"/>
    </row>
    <row r="363" spans="1:3" ht="13.8" hidden="1">
      <c r="A363" s="457"/>
      <c r="B363" s="457"/>
      <c r="C363" s="458"/>
    </row>
    <row r="364" spans="1:3" ht="13.8" hidden="1">
      <c r="A364" s="457"/>
      <c r="B364" s="457"/>
      <c r="C364" s="458"/>
    </row>
    <row r="365" spans="1:3" ht="13.8" hidden="1">
      <c r="A365" s="457"/>
      <c r="B365" s="457"/>
      <c r="C365" s="458"/>
    </row>
    <row r="366" spans="1:3" ht="13.8" hidden="1">
      <c r="A366" s="457"/>
      <c r="B366" s="457"/>
      <c r="C366" s="458"/>
    </row>
    <row r="367" spans="1:3" ht="13.8" hidden="1">
      <c r="A367" s="457"/>
      <c r="B367" s="457"/>
      <c r="C367" s="458"/>
    </row>
    <row r="368" spans="1:3" ht="13.8" hidden="1">
      <c r="A368" s="457"/>
      <c r="B368" s="457"/>
      <c r="C368" s="458"/>
    </row>
    <row r="369" spans="1:3" ht="13.8" hidden="1">
      <c r="A369" s="457"/>
      <c r="B369" s="457"/>
      <c r="C369" s="458"/>
    </row>
    <row r="370" spans="1:3" ht="13.8" hidden="1">
      <c r="A370" s="457"/>
      <c r="B370" s="457"/>
      <c r="C370" s="458"/>
    </row>
    <row r="371" spans="1:3" ht="13.8" hidden="1">
      <c r="A371" s="457"/>
      <c r="B371" s="457"/>
      <c r="C371" s="458"/>
    </row>
    <row r="372" spans="1:3" ht="13.8" hidden="1">
      <c r="A372" s="457"/>
      <c r="B372" s="457"/>
      <c r="C372" s="458"/>
    </row>
    <row r="373" spans="1:3" ht="13.8" hidden="1">
      <c r="A373" s="457"/>
      <c r="B373" s="457"/>
      <c r="C373" s="458"/>
    </row>
    <row r="374" spans="1:3" ht="13.8" hidden="1">
      <c r="A374" s="457"/>
      <c r="B374" s="457"/>
      <c r="C374" s="458"/>
    </row>
    <row r="375" spans="1:3" ht="13.8" hidden="1">
      <c r="A375" s="457"/>
      <c r="B375" s="457"/>
      <c r="C375" s="458"/>
    </row>
    <row r="376" spans="1:3" ht="13.8" hidden="1">
      <c r="A376" s="457"/>
      <c r="B376" s="457"/>
      <c r="C376" s="458"/>
    </row>
    <row r="377" spans="1:3" ht="13.8" hidden="1">
      <c r="A377" s="457"/>
      <c r="B377" s="457"/>
      <c r="C377" s="458"/>
    </row>
    <row r="378" spans="1:3" ht="13.8" hidden="1">
      <c r="A378" s="457"/>
      <c r="B378" s="457"/>
      <c r="C378" s="458"/>
    </row>
    <row r="379" spans="1:3" ht="13.8" hidden="1">
      <c r="A379" s="457"/>
      <c r="B379" s="457"/>
      <c r="C379" s="458"/>
    </row>
    <row r="380" spans="1:3" ht="13.8" hidden="1">
      <c r="A380" s="457"/>
      <c r="B380" s="457"/>
      <c r="C380" s="458"/>
    </row>
    <row r="381" spans="1:3" ht="13.8" hidden="1">
      <c r="A381" s="457"/>
      <c r="B381" s="457"/>
      <c r="C381" s="458"/>
    </row>
    <row r="382" spans="1:3" ht="13.8" hidden="1">
      <c r="A382" s="457"/>
      <c r="B382" s="457"/>
      <c r="C382" s="458"/>
    </row>
    <row r="383" spans="1:3" ht="13.8" hidden="1">
      <c r="A383" s="457"/>
      <c r="B383" s="457"/>
      <c r="C383" s="458"/>
    </row>
    <row r="384" spans="1:3" ht="13.8" hidden="1">
      <c r="A384" s="457"/>
      <c r="B384" s="457"/>
      <c r="C384" s="458"/>
    </row>
    <row r="385" spans="1:3" ht="13.8" hidden="1">
      <c r="A385" s="457"/>
      <c r="B385" s="457"/>
      <c r="C385" s="458"/>
    </row>
    <row r="386" spans="1:3" ht="13.8" hidden="1">
      <c r="A386" s="457"/>
      <c r="B386" s="457"/>
      <c r="C386" s="458"/>
    </row>
    <row r="387" spans="1:3" ht="13.8" hidden="1">
      <c r="A387" s="457"/>
      <c r="B387" s="457"/>
      <c r="C387" s="458"/>
    </row>
    <row r="388" spans="1:3" ht="13.8" hidden="1">
      <c r="A388" s="457"/>
      <c r="B388" s="457"/>
      <c r="C388" s="458"/>
    </row>
    <row r="389" spans="1:3" ht="13.8" hidden="1">
      <c r="A389" s="457"/>
      <c r="B389" s="457"/>
      <c r="C389" s="458"/>
    </row>
    <row r="390" spans="1:3" ht="13.8" hidden="1">
      <c r="A390" s="457"/>
      <c r="B390" s="457"/>
      <c r="C390" s="458"/>
    </row>
    <row r="391" spans="1:3" ht="13.8" hidden="1">
      <c r="A391" s="457"/>
      <c r="B391" s="457"/>
      <c r="C391" s="458"/>
    </row>
    <row r="392" spans="1:3" ht="13.8" hidden="1">
      <c r="A392" s="457"/>
      <c r="B392" s="457"/>
      <c r="C392" s="458"/>
    </row>
    <row r="393" spans="1:3" ht="13.8" hidden="1">
      <c r="A393" s="457"/>
      <c r="B393" s="457"/>
      <c r="C393" s="458"/>
    </row>
    <row r="394" spans="1:3" ht="13.8" hidden="1">
      <c r="A394" s="457"/>
      <c r="B394" s="457"/>
      <c r="C394" s="458"/>
    </row>
    <row r="395" spans="1:3" ht="13.8" hidden="1">
      <c r="A395" s="457"/>
      <c r="B395" s="457"/>
      <c r="C395" s="458"/>
    </row>
    <row r="396" spans="1:3" ht="13.8" hidden="1">
      <c r="A396" s="457"/>
      <c r="B396" s="457"/>
      <c r="C396" s="458"/>
    </row>
    <row r="397" spans="1:3" ht="13.8" hidden="1">
      <c r="A397" s="457"/>
      <c r="B397" s="457"/>
      <c r="C397" s="458"/>
    </row>
    <row r="398" spans="1:3" ht="13.8" hidden="1">
      <c r="A398" s="457"/>
      <c r="B398" s="457"/>
      <c r="C398" s="458"/>
    </row>
    <row r="399" spans="1:3" ht="13.8" hidden="1">
      <c r="A399" s="457"/>
      <c r="B399" s="457"/>
      <c r="C399" s="458"/>
    </row>
    <row r="400" spans="1:3" ht="13.8" hidden="1">
      <c r="A400" s="457"/>
      <c r="B400" s="457"/>
      <c r="C400" s="458"/>
    </row>
    <row r="401" spans="1:3" ht="13.8" hidden="1">
      <c r="A401" s="457"/>
      <c r="B401" s="457"/>
      <c r="C401" s="458"/>
    </row>
    <row r="402" spans="1:3" ht="13.8" hidden="1">
      <c r="A402" s="457"/>
      <c r="B402" s="457"/>
      <c r="C402" s="458"/>
    </row>
    <row r="403" spans="1:3" ht="13.8" hidden="1">
      <c r="A403" s="457"/>
      <c r="B403" s="457"/>
      <c r="C403" s="458"/>
    </row>
    <row r="404" spans="1:3" ht="13.8" hidden="1">
      <c r="A404" s="457"/>
      <c r="B404" s="457"/>
      <c r="C404" s="458"/>
    </row>
    <row r="405" spans="1:3" ht="13.8" hidden="1">
      <c r="A405" s="457"/>
      <c r="B405" s="457"/>
      <c r="C405" s="458"/>
    </row>
    <row r="406" spans="1:3" ht="13.8" hidden="1">
      <c r="A406" s="457"/>
      <c r="B406" s="457"/>
      <c r="C406" s="458"/>
    </row>
    <row r="407" spans="1:3" ht="13.8" hidden="1">
      <c r="A407" s="457"/>
      <c r="B407" s="457"/>
      <c r="C407" s="458"/>
    </row>
    <row r="408" spans="1:3" ht="13.8" hidden="1">
      <c r="A408" s="457"/>
      <c r="B408" s="457"/>
      <c r="C408" s="458"/>
    </row>
    <row r="409" spans="1:3" ht="13.8" hidden="1">
      <c r="A409" s="457"/>
      <c r="B409" s="457"/>
      <c r="C409" s="458"/>
    </row>
    <row r="410" spans="1:3" ht="13.8" hidden="1">
      <c r="A410" s="457"/>
      <c r="B410" s="457"/>
      <c r="C410" s="458"/>
    </row>
    <row r="411" spans="1:3" ht="13.8" hidden="1">
      <c r="A411" s="457"/>
      <c r="B411" s="457"/>
      <c r="C411" s="458"/>
    </row>
    <row r="412" spans="1:3" ht="13.8" hidden="1">
      <c r="A412" s="457"/>
      <c r="B412" s="457"/>
      <c r="C412" s="458"/>
    </row>
    <row r="413" spans="1:3" ht="13.8" hidden="1">
      <c r="A413" s="457"/>
      <c r="B413" s="457"/>
      <c r="C413" s="458"/>
    </row>
    <row r="414" spans="1:3" ht="13.8" hidden="1">
      <c r="A414" s="457"/>
      <c r="B414" s="457"/>
      <c r="C414" s="458"/>
    </row>
    <row r="415" spans="1:3" ht="13.8" hidden="1">
      <c r="A415" s="457"/>
      <c r="B415" s="457"/>
      <c r="C415" s="458"/>
    </row>
    <row r="416" spans="1:3" ht="13.8" hidden="1">
      <c r="A416" s="457"/>
      <c r="B416" s="457"/>
      <c r="C416" s="458"/>
    </row>
    <row r="417" spans="1:3" ht="13.8" hidden="1">
      <c r="A417" s="457"/>
      <c r="B417" s="457"/>
      <c r="C417" s="458"/>
    </row>
    <row r="418" spans="1:3" ht="13.8" hidden="1">
      <c r="A418" s="457"/>
      <c r="B418" s="457"/>
      <c r="C418" s="458"/>
    </row>
    <row r="419" spans="1:3" ht="13.8" hidden="1">
      <c r="A419" s="457"/>
      <c r="B419" s="457"/>
      <c r="C419" s="458"/>
    </row>
    <row r="420" spans="1:3" ht="13.8" hidden="1">
      <c r="A420" s="457"/>
      <c r="B420" s="457"/>
      <c r="C420" s="458"/>
    </row>
    <row r="421" spans="1:3" ht="13.8" hidden="1">
      <c r="A421" s="457"/>
      <c r="B421" s="457"/>
      <c r="C421" s="458"/>
    </row>
    <row r="422" spans="1:3" ht="13.8" hidden="1">
      <c r="A422" s="457"/>
      <c r="B422" s="457"/>
      <c r="C422" s="458"/>
    </row>
    <row r="423" spans="1:3" ht="13.8" hidden="1">
      <c r="A423" s="457"/>
      <c r="B423" s="457"/>
      <c r="C423" s="458"/>
    </row>
    <row r="424" spans="1:3" ht="13.8" hidden="1">
      <c r="A424" s="457"/>
      <c r="B424" s="457"/>
      <c r="C424" s="458"/>
    </row>
    <row r="425" spans="1:3" ht="13.8" hidden="1">
      <c r="A425" s="457"/>
      <c r="B425" s="457"/>
      <c r="C425" s="458"/>
    </row>
    <row r="426" spans="1:3" ht="13.8" hidden="1">
      <c r="A426" s="457"/>
      <c r="B426" s="457"/>
      <c r="C426" s="458"/>
    </row>
    <row r="427" spans="1:3" ht="13.8" hidden="1">
      <c r="A427" s="457"/>
      <c r="B427" s="457"/>
      <c r="C427" s="458"/>
    </row>
    <row r="428" spans="1:3" ht="13.8" hidden="1">
      <c r="A428" s="457"/>
      <c r="B428" s="457"/>
      <c r="C428" s="458"/>
    </row>
    <row r="429" spans="1:3" ht="13.8" hidden="1">
      <c r="A429" s="457"/>
      <c r="B429" s="457"/>
      <c r="C429" s="458"/>
    </row>
    <row r="430" spans="1:3" ht="13.8" hidden="1">
      <c r="A430" s="457"/>
      <c r="B430" s="457"/>
      <c r="C430" s="458"/>
    </row>
    <row r="431" spans="1:3" ht="13.8" hidden="1">
      <c r="A431" s="457"/>
      <c r="B431" s="457"/>
      <c r="C431" s="458"/>
    </row>
    <row r="432" spans="1:3" ht="13.8" hidden="1">
      <c r="A432" s="457"/>
      <c r="B432" s="457"/>
      <c r="C432" s="458"/>
    </row>
    <row r="433" spans="1:3" ht="13.8" hidden="1">
      <c r="A433" s="457"/>
      <c r="B433" s="457"/>
      <c r="C433" s="458"/>
    </row>
    <row r="434" spans="1:3" ht="13.8" hidden="1">
      <c r="A434" s="457"/>
      <c r="B434" s="457"/>
      <c r="C434" s="458"/>
    </row>
    <row r="435" spans="1:3" ht="13.8" hidden="1">
      <c r="A435" s="457"/>
      <c r="B435" s="457"/>
      <c r="C435" s="458"/>
    </row>
    <row r="436" spans="1:3" ht="13.8" hidden="1">
      <c r="A436" s="457"/>
      <c r="B436" s="457"/>
      <c r="C436" s="458"/>
    </row>
    <row r="437" spans="1:3" ht="13.8" hidden="1">
      <c r="A437" s="457"/>
      <c r="B437" s="457"/>
      <c r="C437" s="458"/>
    </row>
    <row r="438" spans="1:3" ht="13.8" hidden="1">
      <c r="A438" s="457"/>
      <c r="B438" s="457"/>
      <c r="C438" s="458"/>
    </row>
    <row r="439" spans="1:3" ht="13.8" hidden="1">
      <c r="A439" s="457"/>
      <c r="B439" s="457"/>
      <c r="C439" s="458"/>
    </row>
    <row r="440" spans="1:3" ht="13.8" hidden="1">
      <c r="A440" s="457"/>
      <c r="B440" s="457"/>
      <c r="C440" s="458"/>
    </row>
    <row r="441" spans="1:3" ht="13.8" hidden="1">
      <c r="A441" s="457"/>
      <c r="B441" s="457"/>
      <c r="C441" s="458"/>
    </row>
    <row r="442" spans="1:3" ht="13.8" hidden="1">
      <c r="A442" s="457"/>
      <c r="B442" s="457"/>
      <c r="C442" s="458"/>
    </row>
    <row r="443" spans="1:3" ht="13.8" hidden="1">
      <c r="A443" s="457"/>
      <c r="B443" s="457"/>
      <c r="C443" s="458"/>
    </row>
    <row r="444" spans="1:3" ht="13.8" hidden="1">
      <c r="A444" s="457"/>
      <c r="B444" s="457"/>
      <c r="C444" s="458"/>
    </row>
    <row r="445" spans="1:3" ht="13.8" hidden="1">
      <c r="A445" s="457"/>
      <c r="B445" s="457"/>
      <c r="C445" s="458"/>
    </row>
    <row r="446" spans="1:3" ht="13.8" hidden="1">
      <c r="A446" s="457"/>
      <c r="B446" s="457"/>
      <c r="C446" s="458"/>
    </row>
    <row r="447" spans="1:3" ht="13.8" hidden="1">
      <c r="A447" s="457"/>
      <c r="B447" s="457"/>
      <c r="C447" s="458"/>
    </row>
    <row r="448" spans="1:3" ht="13.8" hidden="1">
      <c r="A448" s="457"/>
      <c r="B448" s="457"/>
      <c r="C448" s="458"/>
    </row>
    <row r="449" spans="1:3" ht="13.8" hidden="1">
      <c r="A449" s="457"/>
      <c r="B449" s="457"/>
      <c r="C449" s="458"/>
    </row>
    <row r="450" spans="1:3" ht="13.8" hidden="1">
      <c r="A450" s="457"/>
      <c r="B450" s="457"/>
      <c r="C450" s="458"/>
    </row>
    <row r="451" spans="1:3" ht="13.8" hidden="1">
      <c r="A451" s="457"/>
      <c r="B451" s="457"/>
      <c r="C451" s="458"/>
    </row>
    <row r="452" spans="1:3" ht="13.8" hidden="1">
      <c r="A452" s="457"/>
      <c r="B452" s="457"/>
      <c r="C452" s="458"/>
    </row>
    <row r="453" spans="1:3" ht="13.8" hidden="1">
      <c r="A453" s="457"/>
      <c r="B453" s="457"/>
      <c r="C453" s="458"/>
    </row>
    <row r="454" spans="1:3" ht="13.8" hidden="1">
      <c r="A454" s="457"/>
      <c r="B454" s="457"/>
      <c r="C454" s="458"/>
    </row>
    <row r="455" spans="1:3" ht="13.8" hidden="1">
      <c r="A455" s="457"/>
      <c r="B455" s="457"/>
      <c r="C455" s="458"/>
    </row>
    <row r="456" spans="1:3" ht="13.8" hidden="1">
      <c r="A456" s="457"/>
      <c r="B456" s="457"/>
      <c r="C456" s="458"/>
    </row>
    <row r="457" spans="1:3" ht="13.8" hidden="1">
      <c r="A457" s="457"/>
      <c r="B457" s="457"/>
      <c r="C457" s="458"/>
    </row>
    <row r="458" spans="1:3" ht="13.8" hidden="1">
      <c r="A458" s="457"/>
      <c r="B458" s="457"/>
      <c r="C458" s="458"/>
    </row>
    <row r="459" spans="1:3" ht="13.8" hidden="1">
      <c r="A459" s="457"/>
      <c r="B459" s="457"/>
      <c r="C459" s="458"/>
    </row>
    <row r="460" spans="1:3" ht="13.8" hidden="1">
      <c r="A460" s="457"/>
      <c r="B460" s="457"/>
      <c r="C460" s="458"/>
    </row>
    <row r="461" spans="1:3" ht="13.8" hidden="1">
      <c r="A461" s="457"/>
      <c r="B461" s="457"/>
      <c r="C461" s="458"/>
    </row>
    <row r="462" spans="1:3" ht="13.8" hidden="1">
      <c r="A462" s="457"/>
      <c r="B462" s="457"/>
      <c r="C462" s="458"/>
    </row>
    <row r="463" spans="1:3" ht="13.8" hidden="1">
      <c r="A463" s="457"/>
      <c r="B463" s="457"/>
      <c r="C463" s="458"/>
    </row>
    <row r="464" spans="1:3" ht="13.8" hidden="1">
      <c r="A464" s="457"/>
      <c r="B464" s="457"/>
      <c r="C464" s="458"/>
    </row>
    <row r="465" spans="1:3" ht="13.8" hidden="1">
      <c r="A465" s="457"/>
      <c r="B465" s="457"/>
      <c r="C465" s="458"/>
    </row>
    <row r="466" spans="1:3" ht="13.8" hidden="1">
      <c r="A466" s="457"/>
      <c r="B466" s="457"/>
      <c r="C466" s="458"/>
    </row>
    <row r="467" spans="1:3" ht="13.8" hidden="1">
      <c r="A467" s="457"/>
      <c r="B467" s="457"/>
      <c r="C467" s="458"/>
    </row>
    <row r="468" spans="1:3" ht="13.8" hidden="1">
      <c r="A468" s="457"/>
      <c r="B468" s="457"/>
      <c r="C468" s="458"/>
    </row>
    <row r="469" spans="1:3" ht="13.8" hidden="1">
      <c r="A469" s="457"/>
      <c r="B469" s="457"/>
      <c r="C469" s="458"/>
    </row>
    <row r="470" spans="1:3" ht="13.8" hidden="1">
      <c r="A470" s="457"/>
      <c r="B470" s="457"/>
      <c r="C470" s="458"/>
    </row>
    <row r="471" spans="1:3" ht="13.8" hidden="1">
      <c r="A471" s="457"/>
      <c r="B471" s="457"/>
      <c r="C471" s="458"/>
    </row>
    <row r="472" spans="1:3" ht="13.8" hidden="1">
      <c r="A472" s="457"/>
      <c r="B472" s="457"/>
      <c r="C472" s="458"/>
    </row>
    <row r="473" spans="1:3" ht="13.8" hidden="1">
      <c r="A473" s="457"/>
      <c r="B473" s="457"/>
      <c r="C473" s="458"/>
    </row>
    <row r="474" spans="1:3" ht="13.8" hidden="1">
      <c r="A474" s="457"/>
      <c r="B474" s="457"/>
      <c r="C474" s="458"/>
    </row>
    <row r="475" spans="1:3" ht="13.8" hidden="1">
      <c r="A475" s="457"/>
      <c r="B475" s="457"/>
      <c r="C475" s="458"/>
    </row>
    <row r="476" spans="1:3" ht="13.8" hidden="1">
      <c r="A476" s="457"/>
      <c r="B476" s="457"/>
      <c r="C476" s="458"/>
    </row>
    <row r="477" spans="1:3" ht="13.8" hidden="1">
      <c r="A477" s="457"/>
      <c r="B477" s="457"/>
      <c r="C477" s="458"/>
    </row>
    <row r="478" spans="1:3" ht="13.8" hidden="1">
      <c r="A478" s="457"/>
      <c r="B478" s="457"/>
      <c r="C478" s="458"/>
    </row>
    <row r="479" spans="1:3" ht="13.8" hidden="1">
      <c r="A479" s="457"/>
      <c r="B479" s="457"/>
      <c r="C479" s="458"/>
    </row>
    <row r="480" spans="1:3" ht="13.8" hidden="1">
      <c r="A480" s="457"/>
      <c r="B480" s="457"/>
      <c r="C480" s="458"/>
    </row>
    <row r="481" spans="1:3" ht="13.8" hidden="1">
      <c r="A481" s="457"/>
      <c r="B481" s="457"/>
      <c r="C481" s="458"/>
    </row>
    <row r="482" spans="1:3" ht="13.8" hidden="1">
      <c r="A482" s="457"/>
      <c r="B482" s="457"/>
      <c r="C482" s="458"/>
    </row>
    <row r="483" spans="1:3" ht="13.8" hidden="1">
      <c r="A483" s="457"/>
      <c r="B483" s="457"/>
      <c r="C483" s="458"/>
    </row>
    <row r="484" spans="1:3" ht="13.8" hidden="1">
      <c r="A484" s="457"/>
      <c r="B484" s="457"/>
      <c r="C484" s="458"/>
    </row>
    <row r="485" spans="1:3" ht="13.8" hidden="1">
      <c r="A485" s="457"/>
      <c r="B485" s="457"/>
      <c r="C485" s="458"/>
    </row>
    <row r="486" spans="1:3" ht="13.8" hidden="1">
      <c r="A486" s="457"/>
      <c r="B486" s="457"/>
      <c r="C486" s="458"/>
    </row>
    <row r="487" spans="1:3" ht="13.8" hidden="1">
      <c r="A487" s="457"/>
      <c r="B487" s="457"/>
      <c r="C487" s="458"/>
    </row>
    <row r="488" spans="1:3" ht="13.8" hidden="1">
      <c r="A488" s="457"/>
      <c r="B488" s="457"/>
      <c r="C488" s="458"/>
    </row>
    <row r="489" spans="1:3" ht="13.8" hidden="1">
      <c r="A489" s="457"/>
      <c r="B489" s="457"/>
      <c r="C489" s="458"/>
    </row>
    <row r="490" spans="1:3" ht="13.8" hidden="1">
      <c r="A490" s="457"/>
      <c r="B490" s="457"/>
      <c r="C490" s="458"/>
    </row>
    <row r="491" spans="1:3" ht="13.8" hidden="1">
      <c r="A491" s="457"/>
      <c r="B491" s="457"/>
      <c r="C491" s="458"/>
    </row>
    <row r="492" spans="1:3" ht="13.8" hidden="1">
      <c r="A492" s="457"/>
      <c r="B492" s="457"/>
      <c r="C492" s="458"/>
    </row>
    <row r="493" spans="1:3" ht="13.8" hidden="1">
      <c r="A493" s="457"/>
      <c r="B493" s="457"/>
      <c r="C493" s="458"/>
    </row>
    <row r="494" spans="1:3" ht="13.8" hidden="1">
      <c r="A494" s="457"/>
      <c r="B494" s="457"/>
      <c r="C494" s="458"/>
    </row>
    <row r="495" spans="1:3" ht="13.8" hidden="1">
      <c r="A495" s="457"/>
      <c r="B495" s="457"/>
      <c r="C495" s="458"/>
    </row>
    <row r="496" spans="1:3" ht="13.8" hidden="1">
      <c r="A496" s="457"/>
      <c r="B496" s="457"/>
      <c r="C496" s="458"/>
    </row>
    <row r="497" spans="1:3" ht="13.8" hidden="1">
      <c r="A497" s="457"/>
      <c r="B497" s="457"/>
      <c r="C497" s="458"/>
    </row>
    <row r="498" spans="1:3" ht="13.8" hidden="1">
      <c r="A498" s="457"/>
      <c r="B498" s="457"/>
      <c r="C498" s="458"/>
    </row>
    <row r="499" spans="1:3" ht="13.8" hidden="1">
      <c r="A499" s="457"/>
      <c r="B499" s="457"/>
      <c r="C499" s="458"/>
    </row>
    <row r="500" spans="1:3" ht="13.8" hidden="1">
      <c r="A500" s="457"/>
      <c r="B500" s="457"/>
      <c r="C500" s="458"/>
    </row>
    <row r="501" spans="1:3" ht="13.8" hidden="1">
      <c r="A501" s="457"/>
      <c r="B501" s="457"/>
      <c r="C501" s="458"/>
    </row>
    <row r="502" spans="1:3" ht="13.8" hidden="1">
      <c r="A502" s="457"/>
      <c r="B502" s="457"/>
      <c r="C502" s="458"/>
    </row>
    <row r="503" spans="1:3" ht="13.8" hidden="1">
      <c r="A503" s="457"/>
      <c r="B503" s="457"/>
      <c r="C503" s="458"/>
    </row>
    <row r="504" spans="1:3" ht="13.8" hidden="1">
      <c r="A504" s="457"/>
      <c r="B504" s="457"/>
      <c r="C504" s="458"/>
    </row>
    <row r="505" spans="1:3" ht="13.8" hidden="1">
      <c r="A505" s="457"/>
      <c r="B505" s="457"/>
      <c r="C505" s="458"/>
    </row>
    <row r="506" spans="1:3" ht="13.8" hidden="1">
      <c r="A506" s="457"/>
      <c r="B506" s="457"/>
      <c r="C506" s="458"/>
    </row>
    <row r="507" spans="1:3" ht="13.8" hidden="1">
      <c r="A507" s="457"/>
      <c r="B507" s="457"/>
      <c r="C507" s="458"/>
    </row>
    <row r="508" spans="1:3" ht="13.8" hidden="1">
      <c r="A508" s="457"/>
      <c r="B508" s="457"/>
      <c r="C508" s="458"/>
    </row>
    <row r="509" spans="1:3" ht="13.8" hidden="1">
      <c r="A509" s="457"/>
      <c r="B509" s="457"/>
      <c r="C509" s="458"/>
    </row>
    <row r="510" spans="1:3" ht="13.8" hidden="1">
      <c r="A510" s="457"/>
      <c r="B510" s="457"/>
      <c r="C510" s="458"/>
    </row>
    <row r="511" spans="1:3" ht="13.8" hidden="1">
      <c r="A511" s="457"/>
      <c r="B511" s="457"/>
      <c r="C511" s="458"/>
    </row>
    <row r="512" spans="1:3" ht="13.8" hidden="1">
      <c r="A512" s="457"/>
      <c r="B512" s="457"/>
      <c r="C512" s="458"/>
    </row>
    <row r="513" spans="1:3" ht="13.8" hidden="1">
      <c r="A513" s="457"/>
      <c r="B513" s="457"/>
      <c r="C513" s="458"/>
    </row>
    <row r="514" spans="1:3" ht="13.8" hidden="1">
      <c r="A514" s="457"/>
      <c r="B514" s="457"/>
      <c r="C514" s="458"/>
    </row>
    <row r="515" spans="1:3" ht="13.8" hidden="1">
      <c r="A515" s="457"/>
      <c r="B515" s="457"/>
      <c r="C515" s="458"/>
    </row>
    <row r="516" spans="1:3" ht="13.8" hidden="1">
      <c r="A516" s="457"/>
      <c r="B516" s="457"/>
      <c r="C516" s="458"/>
    </row>
    <row r="517" spans="1:3" ht="13.8" hidden="1">
      <c r="A517" s="457"/>
      <c r="B517" s="457"/>
      <c r="C517" s="458"/>
    </row>
    <row r="518" spans="1:3" ht="13.8" hidden="1">
      <c r="A518" s="457"/>
      <c r="B518" s="457"/>
      <c r="C518" s="458"/>
    </row>
    <row r="519" spans="1:3" ht="13.8" hidden="1">
      <c r="A519" s="457"/>
      <c r="B519" s="457"/>
      <c r="C519" s="458"/>
    </row>
    <row r="520" spans="1:3" ht="13.8" hidden="1">
      <c r="A520" s="457"/>
      <c r="B520" s="457"/>
      <c r="C520" s="458"/>
    </row>
    <row r="521" spans="1:3" ht="13.8" hidden="1">
      <c r="A521" s="457"/>
      <c r="B521" s="457"/>
      <c r="C521" s="458"/>
    </row>
    <row r="522" spans="1:3" ht="13.8" hidden="1">
      <c r="A522" s="457"/>
      <c r="B522" s="457"/>
      <c r="C522" s="458"/>
    </row>
    <row r="523" spans="1:3" ht="13.8" hidden="1">
      <c r="A523" s="457"/>
      <c r="B523" s="457"/>
      <c r="C523" s="458"/>
    </row>
    <row r="524" spans="1:3" ht="13.8" hidden="1">
      <c r="A524" s="457"/>
      <c r="B524" s="457"/>
      <c r="C524" s="458"/>
    </row>
    <row r="525" spans="1:3" ht="13.8" hidden="1">
      <c r="A525" s="457"/>
      <c r="B525" s="457"/>
      <c r="C525" s="458"/>
    </row>
    <row r="526" spans="1:3" ht="13.8" hidden="1">
      <c r="A526" s="457"/>
      <c r="B526" s="457"/>
      <c r="C526" s="458"/>
    </row>
    <row r="527" spans="1:3" ht="13.8" hidden="1">
      <c r="A527" s="457"/>
      <c r="B527" s="457"/>
      <c r="C527" s="458"/>
    </row>
    <row r="528" spans="1:3" ht="13.8" hidden="1">
      <c r="A528" s="457"/>
      <c r="B528" s="457"/>
      <c r="C528" s="458"/>
    </row>
    <row r="529" spans="1:3" ht="13.8" hidden="1">
      <c r="A529" s="457"/>
      <c r="B529" s="457"/>
      <c r="C529" s="458"/>
    </row>
    <row r="530" spans="1:3" ht="13.8" hidden="1">
      <c r="A530" s="457"/>
      <c r="B530" s="457"/>
      <c r="C530" s="458"/>
    </row>
    <row r="531" spans="1:3" ht="13.8" hidden="1">
      <c r="A531" s="457"/>
      <c r="B531" s="457"/>
      <c r="C531" s="458"/>
    </row>
    <row r="532" spans="1:3" ht="13.8" hidden="1">
      <c r="A532" s="457"/>
      <c r="B532" s="457"/>
      <c r="C532" s="458"/>
    </row>
    <row r="533" spans="1:3" ht="13.8" hidden="1">
      <c r="A533" s="457"/>
      <c r="B533" s="457"/>
      <c r="C533" s="458"/>
    </row>
    <row r="534" spans="1:3" ht="13.8" hidden="1">
      <c r="A534" s="457"/>
      <c r="B534" s="457"/>
      <c r="C534" s="458"/>
    </row>
    <row r="535" spans="1:3" ht="13.8" hidden="1">
      <c r="A535" s="457"/>
      <c r="B535" s="457"/>
      <c r="C535" s="458"/>
    </row>
    <row r="536" spans="1:3" ht="13.8" hidden="1">
      <c r="A536" s="457"/>
      <c r="B536" s="457"/>
      <c r="C536" s="458"/>
    </row>
    <row r="537" spans="1:3" ht="13.8" hidden="1">
      <c r="A537" s="457"/>
      <c r="B537" s="457"/>
      <c r="C537" s="458"/>
    </row>
    <row r="538" spans="1:3" ht="13.8" hidden="1">
      <c r="A538" s="457"/>
      <c r="B538" s="457"/>
      <c r="C538" s="458"/>
    </row>
    <row r="539" spans="1:3" ht="13.8" hidden="1">
      <c r="A539" s="457"/>
      <c r="B539" s="457"/>
      <c r="C539" s="458"/>
    </row>
    <row r="540" spans="1:3" ht="13.8" hidden="1">
      <c r="A540" s="457"/>
      <c r="B540" s="457"/>
      <c r="C540" s="458"/>
    </row>
    <row r="541" spans="1:3" ht="13.8" hidden="1">
      <c r="A541" s="457"/>
      <c r="B541" s="457"/>
      <c r="C541" s="458"/>
    </row>
    <row r="542" spans="1:3" ht="13.8" hidden="1">
      <c r="A542" s="457"/>
      <c r="B542" s="457"/>
      <c r="C542" s="458"/>
    </row>
    <row r="543" spans="1:3" ht="13.8" hidden="1">
      <c r="A543" s="457"/>
      <c r="B543" s="457"/>
      <c r="C543" s="458"/>
    </row>
    <row r="544" spans="1:3" ht="13.8" hidden="1">
      <c r="A544" s="457"/>
      <c r="B544" s="457"/>
      <c r="C544" s="458"/>
    </row>
    <row r="545" spans="1:3" ht="13.8" hidden="1">
      <c r="A545" s="457"/>
      <c r="B545" s="457"/>
      <c r="C545" s="458"/>
    </row>
    <row r="546" spans="1:3" ht="13.8" hidden="1">
      <c r="A546" s="457"/>
      <c r="B546" s="457"/>
      <c r="C546" s="458"/>
    </row>
    <row r="547" spans="1:3" ht="13.8" hidden="1">
      <c r="A547" s="457"/>
      <c r="B547" s="457"/>
      <c r="C547" s="458"/>
    </row>
    <row r="548" spans="1:3" ht="13.8" hidden="1">
      <c r="A548" s="457"/>
      <c r="B548" s="457"/>
      <c r="C548" s="458"/>
    </row>
    <row r="549" spans="1:3" ht="13.8" hidden="1">
      <c r="A549" s="457"/>
      <c r="B549" s="457"/>
      <c r="C549" s="458"/>
    </row>
    <row r="550" spans="1:3" ht="13.8" hidden="1">
      <c r="A550" s="457"/>
      <c r="B550" s="457"/>
      <c r="C550" s="458"/>
    </row>
    <row r="551" spans="1:3" ht="13.8" hidden="1">
      <c r="A551" s="457"/>
      <c r="B551" s="457"/>
      <c r="C551" s="458"/>
    </row>
    <row r="552" spans="1:3" ht="13.8" hidden="1">
      <c r="A552" s="457"/>
      <c r="B552" s="457"/>
      <c r="C552" s="458"/>
    </row>
    <row r="553" spans="1:3" ht="13.8" hidden="1">
      <c r="A553" s="457"/>
      <c r="B553" s="457"/>
      <c r="C553" s="458"/>
    </row>
    <row r="554" spans="1:3" ht="13.8" hidden="1">
      <c r="A554" s="457"/>
      <c r="B554" s="457"/>
      <c r="C554" s="458"/>
    </row>
    <row r="555" spans="1:3" ht="13.8" hidden="1">
      <c r="A555" s="457"/>
      <c r="B555" s="457"/>
      <c r="C555" s="458"/>
    </row>
    <row r="556" spans="1:3" ht="13.8" hidden="1">
      <c r="A556" s="457"/>
      <c r="B556" s="457"/>
      <c r="C556" s="458"/>
    </row>
    <row r="557" spans="1:3" ht="13.8" hidden="1">
      <c r="A557" s="457"/>
      <c r="B557" s="457"/>
      <c r="C557" s="458"/>
    </row>
    <row r="558" spans="1:3" ht="13.8" hidden="1">
      <c r="A558" s="457"/>
      <c r="B558" s="457"/>
      <c r="C558" s="458"/>
    </row>
    <row r="559" spans="1:3" ht="13.8" hidden="1">
      <c r="A559" s="457"/>
      <c r="B559" s="457"/>
      <c r="C559" s="458"/>
    </row>
    <row r="560" spans="1:3" ht="13.8" hidden="1">
      <c r="A560" s="457"/>
      <c r="B560" s="457"/>
      <c r="C560" s="458"/>
    </row>
    <row r="561" spans="1:3" ht="13.8" hidden="1">
      <c r="A561" s="457"/>
      <c r="B561" s="457"/>
      <c r="C561" s="458"/>
    </row>
    <row r="562" spans="1:3" ht="13.8" hidden="1">
      <c r="A562" s="457"/>
      <c r="B562" s="457"/>
      <c r="C562" s="458"/>
    </row>
    <row r="563" spans="1:3" ht="13.8" hidden="1">
      <c r="A563" s="457"/>
      <c r="B563" s="457"/>
      <c r="C563" s="458"/>
    </row>
    <row r="564" spans="1:3" ht="13.8" hidden="1">
      <c r="A564" s="457"/>
      <c r="B564" s="457"/>
      <c r="C564" s="458"/>
    </row>
    <row r="565" spans="1:3" ht="13.8" hidden="1">
      <c r="A565" s="457"/>
      <c r="B565" s="457"/>
      <c r="C565" s="458"/>
    </row>
    <row r="566" spans="1:3" ht="13.8" hidden="1">
      <c r="A566" s="457"/>
      <c r="B566" s="457"/>
      <c r="C566" s="458"/>
    </row>
    <row r="567" spans="1:3" ht="13.8" hidden="1">
      <c r="A567" s="457"/>
      <c r="B567" s="457"/>
      <c r="C567" s="458"/>
    </row>
    <row r="568" spans="1:3" ht="13.8" hidden="1">
      <c r="A568" s="457"/>
      <c r="B568" s="457"/>
      <c r="C568" s="458"/>
    </row>
    <row r="569" spans="1:3" ht="13.8" hidden="1">
      <c r="A569" s="457"/>
      <c r="B569" s="457"/>
      <c r="C569" s="458"/>
    </row>
    <row r="570" spans="1:3" ht="13.8" hidden="1">
      <c r="A570" s="457"/>
      <c r="B570" s="457"/>
      <c r="C570" s="458"/>
    </row>
    <row r="571" spans="1:3" ht="13.8" hidden="1">
      <c r="A571" s="457"/>
      <c r="B571" s="457"/>
      <c r="C571" s="458"/>
    </row>
    <row r="572" spans="1:3" ht="13.8" hidden="1">
      <c r="A572" s="457"/>
      <c r="B572" s="457"/>
      <c r="C572" s="458"/>
    </row>
    <row r="573" spans="1:3" ht="13.8" hidden="1">
      <c r="A573" s="457"/>
      <c r="B573" s="457"/>
      <c r="C573" s="458"/>
    </row>
    <row r="574" spans="1:3" ht="13.8" hidden="1">
      <c r="A574" s="457"/>
      <c r="B574" s="457"/>
      <c r="C574" s="458"/>
    </row>
    <row r="575" spans="1:3" ht="13.8" hidden="1">
      <c r="A575" s="457"/>
      <c r="B575" s="457"/>
      <c r="C575" s="458"/>
    </row>
    <row r="576" spans="1:3" ht="13.8" hidden="1">
      <c r="A576" s="457"/>
      <c r="B576" s="457"/>
      <c r="C576" s="458"/>
    </row>
    <row r="577" spans="1:3" ht="13.8" hidden="1">
      <c r="A577" s="457"/>
      <c r="B577" s="457"/>
      <c r="C577" s="458"/>
    </row>
    <row r="578" spans="1:3" ht="13.8" hidden="1">
      <c r="A578" s="457"/>
      <c r="B578" s="457"/>
      <c r="C578" s="458"/>
    </row>
    <row r="579" spans="1:3" ht="13.8" hidden="1">
      <c r="A579" s="457"/>
      <c r="B579" s="457"/>
      <c r="C579" s="458"/>
    </row>
    <row r="580" spans="1:3" ht="13.8" hidden="1">
      <c r="A580" s="457"/>
      <c r="B580" s="457"/>
      <c r="C580" s="458"/>
    </row>
    <row r="581" spans="1:3" ht="13.8" hidden="1">
      <c r="A581" s="457"/>
      <c r="B581" s="457"/>
      <c r="C581" s="458"/>
    </row>
    <row r="582" spans="1:3" ht="13.8" hidden="1">
      <c r="A582" s="457"/>
      <c r="B582" s="457"/>
      <c r="C582" s="458"/>
    </row>
    <row r="583" spans="1:3" ht="13.8" hidden="1">
      <c r="A583" s="457"/>
      <c r="B583" s="457"/>
      <c r="C583" s="458"/>
    </row>
    <row r="584" spans="1:3" ht="13.8" hidden="1">
      <c r="A584" s="457"/>
      <c r="B584" s="457"/>
      <c r="C584" s="458"/>
    </row>
    <row r="585" spans="1:3" ht="13.8" hidden="1">
      <c r="A585" s="457"/>
      <c r="B585" s="457"/>
      <c r="C585" s="458"/>
    </row>
    <row r="586" spans="1:3" ht="13.8" hidden="1">
      <c r="A586" s="457"/>
      <c r="B586" s="457"/>
      <c r="C586" s="458"/>
    </row>
    <row r="587" spans="1:3" ht="13.8" hidden="1">
      <c r="A587" s="457"/>
      <c r="B587" s="457"/>
      <c r="C587" s="458"/>
    </row>
    <row r="588" spans="1:3" ht="13.8" hidden="1">
      <c r="A588" s="457"/>
      <c r="B588" s="457"/>
      <c r="C588" s="458"/>
    </row>
    <row r="589" spans="1:3" ht="13.8" hidden="1">
      <c r="A589" s="457"/>
      <c r="B589" s="457"/>
      <c r="C589" s="458"/>
    </row>
    <row r="590" spans="1:3" ht="13.8" hidden="1">
      <c r="A590" s="457"/>
      <c r="B590" s="457"/>
      <c r="C590" s="458"/>
    </row>
    <row r="591" spans="1:3" ht="13.8" hidden="1">
      <c r="A591" s="457"/>
      <c r="B591" s="457"/>
      <c r="C591" s="458"/>
    </row>
    <row r="592" spans="1:3" ht="13.8" hidden="1">
      <c r="A592" s="457"/>
      <c r="B592" s="457"/>
      <c r="C592" s="458"/>
    </row>
    <row r="593" spans="1:3" ht="13.8" hidden="1">
      <c r="A593" s="457"/>
      <c r="B593" s="457"/>
      <c r="C593" s="458"/>
    </row>
    <row r="594" spans="1:3" ht="13.8" hidden="1">
      <c r="A594" s="457"/>
      <c r="B594" s="457"/>
      <c r="C594" s="458"/>
    </row>
    <row r="595" spans="1:3" ht="13.8" hidden="1">
      <c r="A595" s="457"/>
      <c r="B595" s="457"/>
      <c r="C595" s="458"/>
    </row>
    <row r="596" spans="1:3" ht="13.8" hidden="1">
      <c r="A596" s="457"/>
      <c r="B596" s="457"/>
      <c r="C596" s="458"/>
    </row>
    <row r="597" spans="1:3" ht="13.8" hidden="1">
      <c r="A597" s="457"/>
      <c r="B597" s="457"/>
      <c r="C597" s="458"/>
    </row>
    <row r="598" spans="1:3" ht="13.8" hidden="1">
      <c r="A598" s="457"/>
      <c r="B598" s="457"/>
      <c r="C598" s="458"/>
    </row>
    <row r="599" spans="1:3" ht="13.8" hidden="1">
      <c r="A599" s="457"/>
      <c r="B599" s="457"/>
      <c r="C599" s="458"/>
    </row>
    <row r="600" spans="1:3" ht="13.8" hidden="1">
      <c r="A600" s="457"/>
      <c r="B600" s="457"/>
      <c r="C600" s="458"/>
    </row>
    <row r="601" spans="1:3" ht="13.8" hidden="1">
      <c r="A601" s="457"/>
      <c r="B601" s="457"/>
      <c r="C601" s="458"/>
    </row>
    <row r="602" spans="1:3" ht="13.8" hidden="1">
      <c r="A602" s="457"/>
      <c r="B602" s="457"/>
      <c r="C602" s="458"/>
    </row>
    <row r="603" spans="1:3" ht="13.8" hidden="1">
      <c r="A603" s="457"/>
      <c r="B603" s="457"/>
      <c r="C603" s="458"/>
    </row>
    <row r="604" spans="1:3" ht="13.8" hidden="1">
      <c r="A604" s="457"/>
      <c r="B604" s="457"/>
      <c r="C604" s="458"/>
    </row>
    <row r="605" spans="1:3" ht="13.8" hidden="1">
      <c r="A605" s="457"/>
      <c r="B605" s="457"/>
      <c r="C605" s="458"/>
    </row>
    <row r="606" spans="1:3" ht="13.8" hidden="1">
      <c r="A606" s="457"/>
      <c r="B606" s="457"/>
      <c r="C606" s="458"/>
    </row>
    <row r="607" spans="1:3" ht="13.8" hidden="1">
      <c r="A607" s="457"/>
      <c r="B607" s="457"/>
      <c r="C607" s="458"/>
    </row>
    <row r="608" spans="1:3" ht="13.8" hidden="1">
      <c r="A608" s="457"/>
      <c r="B608" s="457"/>
      <c r="C608" s="458"/>
    </row>
    <row r="609" spans="1:3" ht="13.8" hidden="1">
      <c r="A609" s="457"/>
      <c r="B609" s="457"/>
      <c r="C609" s="458"/>
    </row>
    <row r="610" spans="1:3" ht="13.8" hidden="1">
      <c r="A610" s="457"/>
      <c r="B610" s="457"/>
      <c r="C610" s="458"/>
    </row>
    <row r="611" spans="1:3" ht="13.8" hidden="1">
      <c r="A611" s="457"/>
      <c r="B611" s="457"/>
      <c r="C611" s="458"/>
    </row>
    <row r="612" spans="1:3" ht="13.8" hidden="1">
      <c r="A612" s="457"/>
      <c r="B612" s="457"/>
      <c r="C612" s="458"/>
    </row>
    <row r="613" spans="1:3" ht="13.8" hidden="1">
      <c r="A613" s="457"/>
      <c r="B613" s="457"/>
      <c r="C613" s="458"/>
    </row>
    <row r="614" spans="1:3" ht="13.8" hidden="1">
      <c r="A614" s="457"/>
      <c r="B614" s="457"/>
      <c r="C614" s="458"/>
    </row>
    <row r="615" spans="1:3" ht="13.8" hidden="1">
      <c r="A615" s="457"/>
      <c r="B615" s="457"/>
      <c r="C615" s="458"/>
    </row>
    <row r="616" spans="1:3" ht="13.8" hidden="1">
      <c r="A616" s="457"/>
      <c r="B616" s="457"/>
      <c r="C616" s="458"/>
    </row>
    <row r="617" spans="1:3" ht="13.8" hidden="1">
      <c r="A617" s="457"/>
      <c r="B617" s="457"/>
      <c r="C617" s="458"/>
    </row>
    <row r="618" spans="1:3" ht="13.8" hidden="1">
      <c r="A618" s="457"/>
      <c r="B618" s="457"/>
      <c r="C618" s="458"/>
    </row>
    <row r="619" spans="1:3" ht="13.8" hidden="1">
      <c r="A619" s="457"/>
      <c r="B619" s="457"/>
      <c r="C619" s="458"/>
    </row>
    <row r="620" spans="1:3" ht="13.8" hidden="1">
      <c r="A620" s="457"/>
      <c r="B620" s="457"/>
      <c r="C620" s="458"/>
    </row>
    <row r="621" spans="1:3" ht="13.8" hidden="1">
      <c r="A621" s="457"/>
      <c r="B621" s="457"/>
      <c r="C621" s="458"/>
    </row>
    <row r="622" spans="1:3" ht="13.8" hidden="1">
      <c r="A622" s="457"/>
      <c r="B622" s="457"/>
      <c r="C622" s="458"/>
    </row>
    <row r="623" spans="1:3" ht="13.8" hidden="1">
      <c r="A623" s="457"/>
      <c r="B623" s="457"/>
      <c r="C623" s="458"/>
    </row>
    <row r="624" spans="1:3" ht="13.8" hidden="1">
      <c r="A624" s="457"/>
      <c r="B624" s="457"/>
      <c r="C624" s="458"/>
    </row>
    <row r="625" spans="1:3" ht="13.8" hidden="1">
      <c r="A625" s="457"/>
      <c r="B625" s="457"/>
      <c r="C625" s="458"/>
    </row>
    <row r="626" spans="1:3" ht="13.8" hidden="1">
      <c r="A626" s="457"/>
      <c r="B626" s="457"/>
      <c r="C626" s="458"/>
    </row>
    <row r="627" spans="1:3" ht="13.8" hidden="1">
      <c r="A627" s="457"/>
      <c r="B627" s="457"/>
      <c r="C627" s="458"/>
    </row>
    <row r="628" spans="1:3" ht="13.8" hidden="1">
      <c r="A628" s="457"/>
      <c r="B628" s="457"/>
      <c r="C628" s="458"/>
    </row>
    <row r="629" spans="1:3" ht="13.8" hidden="1">
      <c r="A629" s="457"/>
      <c r="B629" s="457"/>
      <c r="C629" s="458"/>
    </row>
    <row r="630" spans="1:3" ht="13.8" hidden="1">
      <c r="A630" s="457"/>
      <c r="B630" s="457"/>
      <c r="C630" s="458"/>
    </row>
    <row r="631" spans="1:3" ht="13.8" hidden="1">
      <c r="A631" s="457"/>
      <c r="B631" s="457"/>
      <c r="C631" s="458"/>
    </row>
    <row r="632" spans="1:3" ht="13.8" hidden="1">
      <c r="A632" s="457"/>
      <c r="B632" s="457"/>
      <c r="C632" s="458"/>
    </row>
    <row r="633" spans="1:3" ht="13.8" hidden="1">
      <c r="A633" s="457"/>
      <c r="B633" s="457"/>
      <c r="C633" s="458"/>
    </row>
    <row r="634" spans="1:3" ht="13.8" hidden="1">
      <c r="A634" s="457"/>
      <c r="B634" s="457"/>
      <c r="C634" s="458"/>
    </row>
    <row r="635" spans="1:3" ht="13.8" hidden="1">
      <c r="A635" s="457"/>
      <c r="B635" s="457"/>
      <c r="C635" s="458"/>
    </row>
    <row r="636" spans="1:3" ht="13.8" hidden="1">
      <c r="A636" s="457"/>
      <c r="B636" s="457"/>
      <c r="C636" s="458"/>
    </row>
    <row r="637" spans="1:3" ht="13.8" hidden="1">
      <c r="A637" s="457"/>
      <c r="B637" s="457"/>
      <c r="C637" s="458"/>
    </row>
    <row r="638" spans="1:3" ht="13.8" hidden="1">
      <c r="A638" s="457"/>
      <c r="B638" s="457"/>
      <c r="C638" s="458"/>
    </row>
    <row r="639" spans="1:3" ht="13.8" hidden="1">
      <c r="A639" s="457"/>
      <c r="B639" s="457"/>
      <c r="C639" s="458"/>
    </row>
    <row r="640" spans="1:3" ht="13.8" hidden="1">
      <c r="A640" s="457"/>
      <c r="B640" s="457"/>
      <c r="C640" s="458"/>
    </row>
    <row r="641" spans="1:3" ht="13.8" hidden="1">
      <c r="A641" s="457"/>
      <c r="B641" s="457"/>
      <c r="C641" s="458"/>
    </row>
    <row r="642" spans="1:3" ht="13.8" hidden="1">
      <c r="A642" s="457"/>
      <c r="B642" s="457"/>
      <c r="C642" s="458"/>
    </row>
    <row r="643" spans="1:3" ht="13.8" hidden="1">
      <c r="A643" s="457"/>
      <c r="B643" s="457"/>
      <c r="C643" s="458"/>
    </row>
    <row r="644" spans="1:3" ht="13.8" hidden="1">
      <c r="A644" s="457"/>
      <c r="B644" s="457"/>
      <c r="C644" s="458"/>
    </row>
    <row r="645" spans="1:3" ht="13.8" hidden="1">
      <c r="A645" s="457"/>
      <c r="B645" s="457"/>
      <c r="C645" s="458"/>
    </row>
    <row r="646" spans="1:3" ht="13.8" hidden="1">
      <c r="A646" s="457"/>
      <c r="B646" s="457"/>
      <c r="C646" s="458"/>
    </row>
    <row r="647" spans="1:3" ht="13.8" hidden="1">
      <c r="A647" s="457"/>
      <c r="B647" s="457"/>
      <c r="C647" s="458"/>
    </row>
    <row r="648" spans="1:3" ht="13.8" hidden="1">
      <c r="A648" s="457"/>
      <c r="B648" s="457"/>
      <c r="C648" s="458"/>
    </row>
    <row r="649" spans="1:3" ht="13.8" hidden="1">
      <c r="A649" s="457"/>
      <c r="B649" s="457"/>
      <c r="C649" s="458"/>
    </row>
    <row r="650" spans="1:3" ht="13.8" hidden="1">
      <c r="A650" s="457"/>
      <c r="B650" s="457"/>
      <c r="C650" s="458"/>
    </row>
    <row r="651" spans="1:3" ht="13.8" hidden="1">
      <c r="A651" s="457"/>
      <c r="B651" s="457"/>
      <c r="C651" s="458"/>
    </row>
    <row r="652" spans="1:3" ht="13.8" hidden="1">
      <c r="A652" s="457"/>
      <c r="B652" s="457"/>
      <c r="C652" s="458"/>
    </row>
    <row r="653" spans="1:3" ht="13.8" hidden="1">
      <c r="A653" s="457"/>
      <c r="B653" s="457"/>
      <c r="C653" s="458"/>
    </row>
    <row r="654" spans="1:3" ht="13.8" hidden="1">
      <c r="A654" s="457"/>
      <c r="B654" s="457"/>
      <c r="C654" s="458"/>
    </row>
    <row r="655" spans="1:3" ht="13.8" hidden="1">
      <c r="A655" s="457"/>
      <c r="B655" s="457"/>
      <c r="C655" s="458"/>
    </row>
    <row r="656" spans="1:3" ht="13.8" hidden="1">
      <c r="A656" s="457"/>
      <c r="B656" s="457"/>
      <c r="C656" s="458"/>
    </row>
    <row r="657" spans="1:3" ht="13.8" hidden="1">
      <c r="A657" s="457"/>
      <c r="B657" s="457"/>
      <c r="C657" s="458"/>
    </row>
    <row r="658" spans="1:3" ht="13.8" hidden="1">
      <c r="A658" s="457"/>
      <c r="B658" s="457"/>
      <c r="C658" s="458"/>
    </row>
    <row r="659" spans="1:3" ht="13.8" hidden="1">
      <c r="A659" s="457"/>
      <c r="B659" s="457"/>
      <c r="C659" s="458"/>
    </row>
    <row r="660" spans="1:3" ht="13.8" hidden="1">
      <c r="A660" s="457"/>
      <c r="B660" s="457"/>
      <c r="C660" s="458"/>
    </row>
    <row r="661" spans="1:3" ht="13.8" hidden="1">
      <c r="A661" s="457"/>
      <c r="B661" s="457"/>
      <c r="C661" s="458"/>
    </row>
    <row r="662" spans="1:3" ht="13.8" hidden="1">
      <c r="A662" s="457"/>
      <c r="B662" s="457"/>
      <c r="C662" s="458"/>
    </row>
    <row r="663" spans="1:3" ht="13.8" hidden="1">
      <c r="A663" s="457"/>
      <c r="B663" s="457"/>
      <c r="C663" s="458"/>
    </row>
    <row r="664" spans="1:3" ht="13.8" hidden="1">
      <c r="A664" s="457"/>
      <c r="B664" s="457"/>
      <c r="C664" s="458"/>
    </row>
    <row r="665" spans="1:3" ht="13.8" hidden="1">
      <c r="A665" s="457"/>
      <c r="B665" s="457"/>
      <c r="C665" s="458"/>
    </row>
    <row r="666" spans="1:3" ht="13.8" hidden="1">
      <c r="A666" s="457"/>
      <c r="B666" s="457"/>
      <c r="C666" s="458"/>
    </row>
    <row r="667" spans="1:3" ht="13.8" hidden="1">
      <c r="A667" s="457"/>
      <c r="B667" s="457"/>
      <c r="C667" s="458"/>
    </row>
    <row r="668" spans="1:3" ht="13.8" hidden="1">
      <c r="A668" s="457"/>
      <c r="B668" s="457"/>
      <c r="C668" s="458"/>
    </row>
    <row r="669" spans="1:3" ht="13.8" hidden="1">
      <c r="A669" s="457"/>
      <c r="B669" s="457"/>
      <c r="C669" s="458"/>
    </row>
    <row r="670" spans="1:3" ht="13.8" hidden="1">
      <c r="A670" s="457"/>
      <c r="B670" s="457"/>
      <c r="C670" s="458"/>
    </row>
    <row r="671" spans="1:3" ht="13.8" hidden="1">
      <c r="A671" s="457"/>
      <c r="B671" s="457"/>
      <c r="C671" s="458"/>
    </row>
    <row r="672" spans="1:3" ht="13.8" hidden="1">
      <c r="A672" s="457"/>
      <c r="B672" s="457"/>
      <c r="C672" s="458"/>
    </row>
    <row r="673" spans="1:3" ht="13.8" hidden="1">
      <c r="A673" s="457"/>
      <c r="B673" s="457"/>
      <c r="C673" s="458"/>
    </row>
    <row r="674" spans="1:3" ht="13.8" hidden="1">
      <c r="A674" s="457"/>
      <c r="B674" s="457"/>
      <c r="C674" s="458"/>
    </row>
    <row r="675" spans="1:3" ht="13.8" hidden="1">
      <c r="A675" s="457"/>
      <c r="B675" s="457"/>
      <c r="C675" s="458"/>
    </row>
    <row r="676" spans="1:3" ht="13.8" hidden="1">
      <c r="A676" s="457"/>
      <c r="B676" s="457"/>
      <c r="C676" s="458"/>
    </row>
    <row r="677" spans="1:3" ht="13.8" hidden="1">
      <c r="A677" s="457"/>
      <c r="B677" s="457"/>
      <c r="C677" s="458"/>
    </row>
    <row r="678" spans="1:3" ht="13.8" hidden="1">
      <c r="A678" s="457"/>
      <c r="B678" s="457"/>
      <c r="C678" s="458"/>
    </row>
    <row r="679" spans="1:3" ht="13.8" hidden="1">
      <c r="A679" s="457"/>
      <c r="B679" s="457"/>
      <c r="C679" s="458"/>
    </row>
    <row r="680" spans="1:3" ht="13.8" hidden="1">
      <c r="A680" s="457"/>
      <c r="B680" s="457"/>
      <c r="C680" s="458"/>
    </row>
    <row r="681" spans="1:3" ht="13.8" hidden="1">
      <c r="A681" s="457"/>
      <c r="B681" s="457"/>
      <c r="C681" s="458"/>
    </row>
    <row r="682" spans="1:3" ht="13.8" hidden="1">
      <c r="A682" s="457"/>
      <c r="B682" s="457"/>
      <c r="C682" s="458"/>
    </row>
    <row r="683" spans="1:3" ht="13.8" hidden="1">
      <c r="A683" s="457"/>
      <c r="B683" s="457"/>
      <c r="C683" s="458"/>
    </row>
    <row r="684" spans="1:3" ht="13.8" hidden="1">
      <c r="A684" s="457"/>
      <c r="B684" s="457"/>
      <c r="C684" s="458"/>
    </row>
    <row r="685" spans="1:3" ht="13.8" hidden="1">
      <c r="A685" s="457"/>
      <c r="B685" s="457"/>
      <c r="C685" s="458"/>
    </row>
    <row r="686" spans="1:3" ht="13.8" hidden="1">
      <c r="A686" s="457"/>
      <c r="B686" s="457"/>
      <c r="C686" s="458"/>
    </row>
    <row r="687" spans="1:3" ht="13.8" hidden="1">
      <c r="A687" s="457"/>
      <c r="B687" s="457"/>
      <c r="C687" s="458"/>
    </row>
    <row r="688" spans="1:3" ht="13.8" hidden="1">
      <c r="A688" s="457"/>
      <c r="B688" s="457"/>
      <c r="C688" s="458"/>
    </row>
    <row r="689" spans="1:3" ht="13.8" hidden="1">
      <c r="A689" s="457"/>
      <c r="B689" s="457"/>
      <c r="C689" s="458"/>
    </row>
    <row r="690" spans="1:3" ht="13.8" hidden="1">
      <c r="A690" s="457"/>
      <c r="B690" s="457"/>
      <c r="C690" s="458"/>
    </row>
    <row r="691" spans="1:3" ht="13.8" hidden="1">
      <c r="A691" s="457"/>
      <c r="B691" s="457"/>
      <c r="C691" s="458"/>
    </row>
    <row r="692" spans="1:3" ht="13.8" hidden="1">
      <c r="A692" s="457"/>
      <c r="B692" s="457"/>
      <c r="C692" s="458"/>
    </row>
    <row r="693" spans="1:3" ht="13.8" hidden="1">
      <c r="A693" s="457"/>
      <c r="B693" s="457"/>
      <c r="C693" s="458"/>
    </row>
    <row r="694" spans="1:3" ht="13.8" hidden="1">
      <c r="A694" s="457"/>
      <c r="B694" s="457"/>
      <c r="C694" s="458"/>
    </row>
    <row r="695" spans="1:3" ht="13.8" hidden="1">
      <c r="A695" s="457"/>
      <c r="B695" s="457"/>
      <c r="C695" s="458"/>
    </row>
    <row r="696" spans="1:3" ht="13.8" hidden="1">
      <c r="A696" s="457"/>
      <c r="B696" s="457"/>
      <c r="C696" s="458"/>
    </row>
    <row r="697" spans="1:3" ht="13.8" hidden="1">
      <c r="A697" s="457"/>
      <c r="B697" s="457"/>
      <c r="C697" s="458"/>
    </row>
    <row r="698" spans="1:3" ht="13.8" hidden="1">
      <c r="A698" s="457"/>
      <c r="B698" s="457"/>
      <c r="C698" s="458"/>
    </row>
    <row r="699" spans="1:3" ht="13.8" hidden="1">
      <c r="A699" s="457"/>
      <c r="B699" s="457"/>
      <c r="C699" s="458"/>
    </row>
    <row r="700" spans="1:3" ht="13.8" hidden="1">
      <c r="A700" s="457"/>
      <c r="B700" s="457"/>
      <c r="C700" s="458"/>
    </row>
    <row r="701" spans="1:3" ht="13.8" hidden="1">
      <c r="A701" s="457"/>
      <c r="B701" s="457"/>
      <c r="C701" s="458"/>
    </row>
    <row r="702" spans="1:3" ht="13.8" hidden="1">
      <c r="A702" s="457"/>
      <c r="B702" s="457"/>
      <c r="C702" s="458"/>
    </row>
    <row r="703" spans="1:3" ht="13.8" hidden="1">
      <c r="A703" s="457"/>
      <c r="B703" s="457"/>
      <c r="C703" s="458"/>
    </row>
    <row r="704" spans="1:3" ht="13.8" hidden="1">
      <c r="A704" s="457"/>
      <c r="B704" s="457"/>
      <c r="C704" s="458"/>
    </row>
    <row r="705" spans="1:3" ht="13.8" hidden="1">
      <c r="A705" s="457"/>
      <c r="B705" s="457"/>
      <c r="C705" s="458"/>
    </row>
    <row r="706" spans="1:3" ht="13.8" hidden="1">
      <c r="A706" s="457"/>
      <c r="B706" s="457"/>
      <c r="C706" s="458"/>
    </row>
    <row r="707" spans="1:3" ht="13.8" hidden="1">
      <c r="A707" s="457"/>
      <c r="B707" s="457"/>
      <c r="C707" s="458"/>
    </row>
    <row r="708" spans="1:3" ht="13.8" hidden="1">
      <c r="A708" s="457"/>
      <c r="B708" s="457"/>
      <c r="C708" s="458"/>
    </row>
    <row r="709" spans="1:3" ht="13.8" hidden="1">
      <c r="A709" s="457"/>
      <c r="B709" s="457"/>
      <c r="C709" s="458"/>
    </row>
    <row r="710" spans="1:3" ht="13.8" hidden="1">
      <c r="A710" s="457"/>
      <c r="B710" s="457"/>
      <c r="C710" s="458"/>
    </row>
    <row r="711" spans="1:3" ht="13.8" hidden="1">
      <c r="A711" s="457"/>
      <c r="B711" s="457"/>
      <c r="C711" s="458"/>
    </row>
    <row r="712" spans="1:3" ht="13.8" hidden="1">
      <c r="A712" s="457"/>
      <c r="B712" s="457"/>
      <c r="C712" s="458"/>
    </row>
    <row r="713" spans="1:3" ht="13.8" hidden="1">
      <c r="A713" s="457"/>
      <c r="B713" s="457"/>
      <c r="C713" s="458"/>
    </row>
    <row r="714" spans="1:3" ht="13.8" hidden="1">
      <c r="A714" s="457"/>
      <c r="B714" s="457"/>
      <c r="C714" s="458"/>
    </row>
    <row r="715" spans="1:3" ht="13.8" hidden="1">
      <c r="A715" s="457"/>
      <c r="B715" s="457"/>
      <c r="C715" s="458"/>
    </row>
    <row r="716" spans="1:3" ht="13.8" hidden="1">
      <c r="A716" s="457"/>
      <c r="B716" s="457"/>
      <c r="C716" s="458"/>
    </row>
    <row r="717" spans="1:3" ht="13.8" hidden="1">
      <c r="A717" s="457"/>
      <c r="B717" s="457"/>
      <c r="C717" s="458"/>
    </row>
    <row r="718" spans="1:3" ht="13.8" hidden="1">
      <c r="A718" s="457"/>
      <c r="B718" s="457"/>
      <c r="C718" s="458"/>
    </row>
    <row r="719" spans="1:3" ht="13.8" hidden="1">
      <c r="A719" s="457"/>
      <c r="B719" s="457"/>
      <c r="C719" s="458"/>
    </row>
    <row r="720" spans="1:3" ht="13.8" hidden="1">
      <c r="A720" s="457"/>
      <c r="B720" s="457"/>
      <c r="C720" s="458"/>
    </row>
    <row r="721" spans="1:3" ht="13.8" hidden="1">
      <c r="A721" s="457"/>
      <c r="B721" s="457"/>
      <c r="C721" s="458"/>
    </row>
    <row r="722" spans="1:3" ht="13.8" hidden="1">
      <c r="A722" s="457"/>
      <c r="B722" s="457"/>
      <c r="C722" s="458"/>
    </row>
    <row r="723" spans="1:3" ht="13.8" hidden="1">
      <c r="A723" s="457"/>
      <c r="B723" s="457"/>
      <c r="C723" s="458"/>
    </row>
    <row r="724" spans="1:3" ht="13.8" hidden="1">
      <c r="A724" s="457"/>
      <c r="B724" s="457"/>
      <c r="C724" s="458"/>
    </row>
    <row r="725" spans="1:3" ht="13.8" hidden="1">
      <c r="A725" s="457"/>
      <c r="B725" s="457"/>
      <c r="C725" s="458"/>
    </row>
    <row r="726" spans="1:3" ht="13.8" hidden="1">
      <c r="A726" s="457"/>
      <c r="B726" s="457"/>
      <c r="C726" s="458"/>
    </row>
    <row r="727" spans="1:3" ht="13.8" hidden="1">
      <c r="A727" s="457"/>
      <c r="B727" s="457"/>
      <c r="C727" s="458"/>
    </row>
    <row r="728" spans="1:3" ht="13.8" hidden="1">
      <c r="A728" s="457"/>
      <c r="B728" s="457"/>
      <c r="C728" s="458"/>
    </row>
    <row r="729" spans="1:3" ht="13.8" hidden="1">
      <c r="A729" s="457"/>
      <c r="B729" s="457"/>
      <c r="C729" s="458"/>
    </row>
    <row r="730" spans="1:3" ht="13.8" hidden="1">
      <c r="A730" s="457"/>
      <c r="B730" s="457"/>
      <c r="C730" s="458"/>
    </row>
    <row r="731" spans="1:3" ht="13.8" hidden="1">
      <c r="A731" s="457"/>
      <c r="B731" s="457"/>
      <c r="C731" s="458"/>
    </row>
    <row r="732" spans="1:3" ht="13.8" hidden="1">
      <c r="A732" s="457"/>
      <c r="B732" s="457"/>
      <c r="C732" s="458"/>
    </row>
    <row r="733" spans="1:3" ht="13.8" hidden="1">
      <c r="A733" s="457"/>
      <c r="B733" s="457"/>
      <c r="C733" s="458"/>
    </row>
    <row r="734" spans="1:3" ht="13.8" hidden="1">
      <c r="A734" s="457"/>
      <c r="B734" s="457"/>
      <c r="C734" s="458"/>
    </row>
    <row r="735" spans="1:3" ht="13.8" hidden="1">
      <c r="A735" s="457"/>
      <c r="B735" s="457"/>
      <c r="C735" s="458"/>
    </row>
    <row r="736" spans="1:3" ht="13.8" hidden="1">
      <c r="A736" s="457"/>
      <c r="B736" s="457"/>
      <c r="C736" s="458"/>
    </row>
    <row r="737" spans="1:3" ht="13.8" hidden="1">
      <c r="A737" s="457"/>
      <c r="B737" s="457"/>
      <c r="C737" s="458"/>
    </row>
    <row r="738" spans="1:3" ht="13.8" hidden="1">
      <c r="A738" s="457"/>
      <c r="B738" s="457"/>
      <c r="C738" s="458"/>
    </row>
    <row r="739" spans="1:3" ht="13.8" hidden="1">
      <c r="A739" s="457"/>
      <c r="B739" s="457"/>
      <c r="C739" s="458"/>
    </row>
    <row r="740" spans="1:3" ht="13.8" hidden="1">
      <c r="A740" s="457"/>
      <c r="B740" s="457"/>
      <c r="C740" s="458"/>
    </row>
    <row r="741" spans="1:3" ht="13.8" hidden="1">
      <c r="A741" s="457"/>
      <c r="B741" s="457"/>
      <c r="C741" s="458"/>
    </row>
    <row r="742" spans="1:3" ht="13.8" hidden="1">
      <c r="A742" s="457"/>
      <c r="B742" s="457"/>
      <c r="C742" s="458"/>
    </row>
    <row r="743" spans="1:3" ht="13.8" hidden="1">
      <c r="A743" s="457"/>
      <c r="B743" s="457"/>
      <c r="C743" s="458"/>
    </row>
    <row r="744" spans="1:3" ht="13.8" hidden="1">
      <c r="A744" s="457"/>
      <c r="B744" s="457"/>
      <c r="C744" s="458"/>
    </row>
    <row r="745" spans="1:3" ht="13.8" hidden="1">
      <c r="A745" s="457"/>
      <c r="B745" s="457"/>
      <c r="C745" s="458"/>
    </row>
    <row r="746" spans="1:3" ht="13.8" hidden="1">
      <c r="A746" s="457"/>
      <c r="B746" s="457"/>
      <c r="C746" s="458"/>
    </row>
    <row r="747" spans="1:3" ht="13.8" hidden="1">
      <c r="A747" s="457"/>
      <c r="B747" s="457"/>
      <c r="C747" s="458"/>
    </row>
    <row r="748" spans="1:3" ht="13.8" hidden="1">
      <c r="A748" s="457"/>
      <c r="B748" s="457"/>
      <c r="C748" s="458"/>
    </row>
    <row r="749" spans="1:3" ht="13.8" hidden="1">
      <c r="A749" s="457"/>
      <c r="B749" s="457"/>
      <c r="C749" s="458"/>
    </row>
    <row r="750" spans="1:3" ht="13.8" hidden="1">
      <c r="A750" s="457"/>
      <c r="B750" s="457"/>
      <c r="C750" s="458"/>
    </row>
    <row r="751" spans="1:3" ht="13.8" hidden="1">
      <c r="A751" s="457"/>
      <c r="B751" s="457"/>
      <c r="C751" s="458"/>
    </row>
    <row r="752" spans="1:3" ht="13.8" hidden="1">
      <c r="A752" s="457"/>
      <c r="B752" s="457"/>
      <c r="C752" s="458"/>
    </row>
    <row r="753" spans="1:3" ht="13.8" hidden="1">
      <c r="A753" s="457"/>
      <c r="B753" s="457"/>
      <c r="C753" s="458"/>
    </row>
    <row r="754" spans="1:3" ht="13.8" hidden="1">
      <c r="A754" s="457"/>
      <c r="B754" s="457"/>
      <c r="C754" s="458"/>
    </row>
    <row r="755" spans="1:3" ht="13.8" hidden="1">
      <c r="A755" s="457"/>
      <c r="B755" s="457"/>
      <c r="C755" s="458"/>
    </row>
    <row r="756" spans="1:3" ht="13.8" hidden="1">
      <c r="A756" s="457"/>
      <c r="B756" s="457"/>
      <c r="C756" s="458"/>
    </row>
    <row r="757" spans="1:3" ht="13.8" hidden="1">
      <c r="A757" s="457"/>
      <c r="B757" s="457"/>
      <c r="C757" s="458"/>
    </row>
    <row r="758" spans="1:3" ht="13.8" hidden="1">
      <c r="A758" s="457"/>
      <c r="B758" s="457"/>
      <c r="C758" s="458"/>
    </row>
    <row r="759" spans="1:3" ht="13.8" hidden="1">
      <c r="A759" s="457"/>
      <c r="B759" s="457"/>
      <c r="C759" s="458"/>
    </row>
    <row r="760" spans="1:3" ht="13.8" hidden="1">
      <c r="A760" s="457"/>
      <c r="B760" s="457"/>
      <c r="C760" s="458"/>
    </row>
    <row r="761" spans="1:3" ht="13.8" hidden="1">
      <c r="A761" s="457"/>
      <c r="B761" s="457"/>
      <c r="C761" s="458"/>
    </row>
    <row r="762" spans="1:3" ht="13.8" hidden="1">
      <c r="A762" s="457"/>
      <c r="B762" s="457"/>
      <c r="C762" s="458"/>
    </row>
    <row r="763" spans="1:3" ht="13.8" hidden="1">
      <c r="A763" s="457"/>
      <c r="B763" s="457"/>
      <c r="C763" s="458"/>
    </row>
    <row r="764" spans="1:3" ht="13.8" hidden="1">
      <c r="A764" s="457"/>
      <c r="B764" s="457"/>
      <c r="C764" s="458"/>
    </row>
    <row r="765" spans="1:3" ht="13.8" hidden="1">
      <c r="A765" s="457"/>
      <c r="B765" s="457"/>
      <c r="C765" s="458"/>
    </row>
    <row r="766" spans="1:3" ht="13.8" hidden="1">
      <c r="A766" s="457"/>
      <c r="B766" s="457"/>
      <c r="C766" s="458"/>
    </row>
    <row r="767" spans="1:3" ht="13.8" hidden="1">
      <c r="A767" s="457"/>
      <c r="B767" s="457"/>
      <c r="C767" s="458"/>
    </row>
    <row r="768" spans="1:3" ht="13.8" hidden="1">
      <c r="A768" s="457"/>
      <c r="B768" s="457"/>
      <c r="C768" s="458"/>
    </row>
    <row r="769" spans="1:3" ht="13.8" hidden="1">
      <c r="A769" s="457"/>
      <c r="B769" s="457"/>
      <c r="C769" s="458"/>
    </row>
    <row r="770" spans="1:3" ht="13.8" hidden="1">
      <c r="A770" s="457"/>
      <c r="B770" s="457"/>
      <c r="C770" s="458"/>
    </row>
    <row r="771" spans="1:3" ht="13.8" hidden="1">
      <c r="A771" s="457"/>
      <c r="B771" s="457"/>
      <c r="C771" s="458"/>
    </row>
    <row r="772" spans="1:3" ht="13.8" hidden="1">
      <c r="A772" s="457"/>
      <c r="B772" s="457"/>
      <c r="C772" s="458"/>
    </row>
    <row r="773" spans="1:3" ht="13.8" hidden="1">
      <c r="A773" s="457"/>
      <c r="B773" s="457"/>
      <c r="C773" s="458"/>
    </row>
    <row r="774" spans="1:3" ht="13.8" hidden="1">
      <c r="A774" s="457"/>
      <c r="B774" s="457"/>
      <c r="C774" s="458"/>
    </row>
    <row r="775" spans="1:3" ht="13.8" hidden="1">
      <c r="A775" s="457"/>
      <c r="B775" s="457"/>
      <c r="C775" s="458"/>
    </row>
    <row r="776" spans="1:3" ht="13.8" hidden="1">
      <c r="A776" s="457"/>
      <c r="B776" s="457"/>
      <c r="C776" s="458"/>
    </row>
    <row r="777" spans="1:3" ht="13.8" hidden="1">
      <c r="A777" s="457"/>
      <c r="B777" s="457"/>
      <c r="C777" s="458"/>
    </row>
    <row r="778" spans="1:3" ht="13.8" hidden="1">
      <c r="A778" s="457"/>
      <c r="B778" s="457"/>
      <c r="C778" s="458"/>
    </row>
    <row r="779" spans="1:3" ht="13.8" hidden="1">
      <c r="A779" s="457"/>
      <c r="B779" s="457"/>
      <c r="C779" s="458"/>
    </row>
    <row r="780" spans="1:3" ht="13.8" hidden="1">
      <c r="A780" s="457"/>
      <c r="B780" s="457"/>
      <c r="C780" s="458"/>
    </row>
    <row r="781" spans="1:3" ht="13.8" hidden="1">
      <c r="A781" s="457"/>
      <c r="B781" s="457"/>
      <c r="C781" s="458"/>
    </row>
    <row r="782" spans="1:3" ht="13.8" hidden="1">
      <c r="A782" s="457"/>
      <c r="B782" s="457"/>
      <c r="C782" s="458"/>
    </row>
    <row r="783" spans="1:3" ht="13.8" hidden="1">
      <c r="A783" s="457"/>
      <c r="B783" s="457"/>
      <c r="C783" s="458"/>
    </row>
    <row r="784" spans="1:3" ht="13.8" hidden="1">
      <c r="A784" s="457"/>
      <c r="B784" s="457"/>
      <c r="C784" s="458"/>
    </row>
    <row r="785" spans="1:3" ht="13.8" hidden="1">
      <c r="A785" s="457"/>
      <c r="B785" s="457"/>
      <c r="C785" s="458"/>
    </row>
    <row r="786" spans="1:3" ht="13.8" hidden="1">
      <c r="A786" s="457"/>
      <c r="B786" s="457"/>
      <c r="C786" s="458"/>
    </row>
    <row r="787" spans="1:3" ht="13.8" hidden="1">
      <c r="A787" s="457"/>
      <c r="B787" s="457"/>
      <c r="C787" s="458"/>
    </row>
    <row r="788" spans="1:3" ht="13.8" hidden="1">
      <c r="A788" s="457"/>
      <c r="B788" s="457"/>
      <c r="C788" s="458"/>
    </row>
    <row r="789" spans="1:3" ht="13.8" hidden="1">
      <c r="A789" s="457"/>
      <c r="B789" s="457"/>
      <c r="C789" s="458"/>
    </row>
    <row r="790" spans="1:3" ht="13.8" hidden="1">
      <c r="A790" s="457"/>
      <c r="B790" s="457"/>
      <c r="C790" s="458"/>
    </row>
    <row r="791" spans="1:3" ht="13.8" hidden="1">
      <c r="A791" s="457"/>
      <c r="B791" s="457"/>
      <c r="C791" s="458"/>
    </row>
    <row r="792" spans="1:3" ht="13.8" hidden="1">
      <c r="A792" s="457"/>
      <c r="B792" s="457"/>
      <c r="C792" s="458"/>
    </row>
    <row r="793" spans="1:3" ht="13.8" hidden="1">
      <c r="A793" s="457"/>
      <c r="B793" s="457"/>
      <c r="C793" s="458"/>
    </row>
    <row r="794" spans="1:3" ht="13.8" hidden="1">
      <c r="A794" s="457"/>
      <c r="B794" s="457"/>
      <c r="C794" s="458"/>
    </row>
    <row r="795" spans="1:3" ht="13.8" hidden="1">
      <c r="A795" s="457"/>
      <c r="B795" s="457"/>
      <c r="C795" s="458"/>
    </row>
    <row r="796" spans="1:3" ht="13.8" hidden="1">
      <c r="A796" s="457"/>
      <c r="B796" s="457"/>
      <c r="C796" s="458"/>
    </row>
    <row r="797" spans="1:3" ht="13.8" hidden="1">
      <c r="A797" s="457"/>
      <c r="B797" s="457"/>
      <c r="C797" s="458"/>
    </row>
    <row r="798" spans="1:3" ht="13.8" hidden="1">
      <c r="A798" s="457"/>
      <c r="B798" s="457"/>
      <c r="C798" s="458"/>
    </row>
    <row r="799" spans="1:3" ht="13.8" hidden="1">
      <c r="A799" s="457"/>
      <c r="B799" s="457"/>
      <c r="C799" s="458"/>
    </row>
    <row r="800" spans="1:3" ht="13.8" hidden="1">
      <c r="A800" s="457"/>
      <c r="B800" s="457"/>
      <c r="C800" s="458"/>
    </row>
    <row r="801" spans="1:3" ht="13.8" hidden="1">
      <c r="A801" s="457"/>
      <c r="B801" s="457"/>
      <c r="C801" s="458"/>
    </row>
    <row r="802" spans="1:3" ht="13.8" hidden="1">
      <c r="A802" s="457"/>
      <c r="B802" s="457"/>
      <c r="C802" s="458"/>
    </row>
    <row r="803" spans="1:3" ht="13.8" hidden="1">
      <c r="A803" s="457"/>
      <c r="B803" s="457"/>
      <c r="C803" s="458"/>
    </row>
    <row r="804" spans="1:3" ht="13.8" hidden="1">
      <c r="A804" s="457"/>
      <c r="B804" s="457"/>
      <c r="C804" s="458"/>
    </row>
    <row r="805" spans="1:3" ht="13.8" hidden="1">
      <c r="A805" s="457"/>
      <c r="B805" s="457"/>
      <c r="C805" s="458"/>
    </row>
    <row r="806" spans="1:3" ht="13.8" hidden="1">
      <c r="A806" s="457"/>
      <c r="B806" s="457"/>
      <c r="C806" s="458"/>
    </row>
    <row r="807" spans="1:3" ht="13.8" hidden="1">
      <c r="A807" s="457"/>
      <c r="B807" s="457"/>
      <c r="C807" s="458"/>
    </row>
    <row r="808" spans="1:3" ht="13.8" hidden="1">
      <c r="A808" s="457"/>
      <c r="B808" s="457"/>
      <c r="C808" s="458"/>
    </row>
    <row r="809" spans="1:3" ht="13.8" hidden="1">
      <c r="A809" s="457"/>
      <c r="B809" s="457"/>
      <c r="C809" s="458"/>
    </row>
    <row r="810" spans="1:3" ht="13.8" hidden="1">
      <c r="A810" s="457"/>
      <c r="B810" s="457"/>
      <c r="C810" s="458"/>
    </row>
    <row r="811" spans="1:3" ht="13.8" hidden="1">
      <c r="A811" s="457"/>
      <c r="B811" s="457"/>
      <c r="C811" s="458"/>
    </row>
    <row r="812" spans="1:3" ht="13.8" hidden="1">
      <c r="A812" s="457"/>
      <c r="B812" s="457"/>
      <c r="C812" s="458"/>
    </row>
    <row r="813" spans="1:3" ht="13.8" hidden="1">
      <c r="A813" s="457"/>
      <c r="B813" s="457"/>
      <c r="C813" s="458"/>
    </row>
    <row r="814" spans="1:3" ht="13.8" hidden="1">
      <c r="A814" s="457"/>
      <c r="B814" s="457"/>
      <c r="C814" s="458"/>
    </row>
    <row r="815" spans="1:3" ht="13.8" hidden="1">
      <c r="A815" s="457"/>
      <c r="B815" s="457"/>
      <c r="C815" s="458"/>
    </row>
    <row r="816" spans="1:3" ht="13.8" hidden="1">
      <c r="A816" s="457"/>
      <c r="B816" s="457"/>
      <c r="C816" s="458"/>
    </row>
    <row r="817" spans="1:3" ht="13.8" hidden="1">
      <c r="A817" s="457"/>
      <c r="B817" s="457"/>
      <c r="C817" s="458"/>
    </row>
    <row r="818" spans="1:3" ht="13.8" hidden="1">
      <c r="A818" s="457"/>
      <c r="B818" s="457"/>
      <c r="C818" s="458"/>
    </row>
    <row r="819" spans="1:3" ht="13.8" hidden="1">
      <c r="A819" s="457"/>
      <c r="B819" s="457"/>
      <c r="C819" s="458"/>
    </row>
    <row r="820" spans="1:3" ht="13.8" hidden="1">
      <c r="A820" s="457"/>
      <c r="B820" s="457"/>
      <c r="C820" s="458"/>
    </row>
    <row r="821" spans="1:3" ht="13.8" hidden="1">
      <c r="A821" s="457"/>
      <c r="B821" s="457"/>
      <c r="C821" s="458"/>
    </row>
    <row r="822" spans="1:3" ht="13.8" hidden="1">
      <c r="A822" s="457"/>
      <c r="B822" s="457"/>
      <c r="C822" s="458"/>
    </row>
    <row r="823" spans="1:3" ht="13.8" hidden="1">
      <c r="A823" s="457"/>
      <c r="B823" s="457"/>
      <c r="C823" s="458"/>
    </row>
    <row r="824" spans="1:3" ht="13.8" hidden="1">
      <c r="A824" s="457"/>
      <c r="B824" s="457"/>
      <c r="C824" s="458"/>
    </row>
    <row r="825" spans="1:3" ht="13.8" hidden="1">
      <c r="A825" s="457"/>
      <c r="B825" s="457"/>
      <c r="C825" s="458"/>
    </row>
    <row r="826" spans="1:3" ht="13.8" hidden="1">
      <c r="A826" s="457"/>
      <c r="B826" s="457"/>
      <c r="C826" s="458"/>
    </row>
    <row r="827" spans="1:3" ht="13.8" hidden="1">
      <c r="A827" s="457"/>
      <c r="B827" s="457"/>
      <c r="C827" s="458"/>
    </row>
    <row r="828" spans="1:3" ht="13.8" hidden="1">
      <c r="A828" s="457"/>
      <c r="B828" s="457"/>
      <c r="C828" s="458"/>
    </row>
    <row r="829" spans="1:3" ht="13.8" hidden="1">
      <c r="A829" s="457"/>
      <c r="B829" s="457"/>
      <c r="C829" s="458"/>
    </row>
    <row r="830" spans="1:3" ht="13.8" hidden="1">
      <c r="A830" s="457"/>
      <c r="B830" s="457"/>
      <c r="C830" s="458"/>
    </row>
    <row r="831" spans="1:3" ht="13.8" hidden="1">
      <c r="A831" s="457"/>
      <c r="B831" s="457"/>
      <c r="C831" s="458"/>
    </row>
    <row r="832" spans="1:3" ht="13.8" hidden="1">
      <c r="A832" s="457"/>
      <c r="B832" s="457"/>
      <c r="C832" s="458"/>
    </row>
    <row r="833" spans="1:3" ht="13.8" hidden="1">
      <c r="A833" s="457"/>
      <c r="B833" s="457"/>
      <c r="C833" s="458"/>
    </row>
    <row r="834" spans="1:3" ht="13.8" hidden="1">
      <c r="A834" s="457"/>
      <c r="B834" s="457"/>
      <c r="C834" s="458"/>
    </row>
    <row r="835" spans="1:3" ht="13.8" hidden="1">
      <c r="A835" s="457"/>
      <c r="B835" s="457"/>
      <c r="C835" s="458"/>
    </row>
    <row r="836" spans="1:3" ht="13.8" hidden="1">
      <c r="A836" s="457"/>
      <c r="B836" s="457"/>
      <c r="C836" s="458"/>
    </row>
    <row r="837" spans="1:3" ht="13.8" hidden="1">
      <c r="A837" s="457"/>
      <c r="B837" s="457"/>
      <c r="C837" s="458"/>
    </row>
    <row r="838" spans="1:3" ht="13.8" hidden="1">
      <c r="A838" s="457"/>
      <c r="B838" s="457"/>
      <c r="C838" s="458"/>
    </row>
    <row r="839" spans="1:3" ht="13.8" hidden="1">
      <c r="A839" s="457"/>
      <c r="B839" s="457"/>
      <c r="C839" s="458"/>
    </row>
    <row r="840" spans="1:3" ht="13.8" hidden="1">
      <c r="A840" s="457"/>
      <c r="B840" s="457"/>
      <c r="C840" s="458"/>
    </row>
    <row r="841" spans="1:3" ht="13.8" hidden="1">
      <c r="A841" s="457"/>
      <c r="B841" s="457"/>
      <c r="C841" s="458"/>
    </row>
    <row r="842" spans="1:3" ht="13.8" hidden="1">
      <c r="A842" s="457"/>
      <c r="B842" s="457"/>
      <c r="C842" s="458"/>
    </row>
    <row r="843" spans="1:3" ht="13.8" hidden="1">
      <c r="A843" s="457"/>
      <c r="B843" s="457"/>
      <c r="C843" s="458"/>
    </row>
    <row r="844" spans="1:3" ht="13.8" hidden="1">
      <c r="A844" s="457"/>
      <c r="B844" s="457"/>
      <c r="C844" s="458"/>
    </row>
    <row r="845" spans="1:3" ht="13.8" hidden="1">
      <c r="A845" s="457"/>
      <c r="B845" s="457"/>
      <c r="C845" s="458"/>
    </row>
    <row r="846" spans="1:3" ht="13.8" hidden="1">
      <c r="A846" s="457"/>
      <c r="B846" s="457"/>
      <c r="C846" s="458"/>
    </row>
    <row r="847" spans="1:3" ht="13.8" hidden="1">
      <c r="A847" s="457"/>
      <c r="B847" s="457"/>
      <c r="C847" s="458"/>
    </row>
    <row r="848" spans="1:3" ht="13.8" hidden="1">
      <c r="A848" s="457"/>
      <c r="B848" s="457"/>
      <c r="C848" s="458"/>
    </row>
    <row r="849" spans="1:3" ht="13.8" hidden="1">
      <c r="A849" s="457"/>
      <c r="B849" s="457"/>
      <c r="C849" s="458"/>
    </row>
    <row r="850" spans="1:3" ht="13.8" hidden="1">
      <c r="A850" s="457"/>
      <c r="B850" s="457"/>
      <c r="C850" s="458"/>
    </row>
    <row r="851" spans="1:3" ht="13.8" hidden="1">
      <c r="A851" s="457"/>
      <c r="B851" s="457"/>
      <c r="C851" s="458"/>
    </row>
    <row r="852" spans="1:3" ht="13.8" hidden="1">
      <c r="A852" s="457"/>
      <c r="B852" s="457"/>
      <c r="C852" s="458"/>
    </row>
    <row r="853" spans="1:3" ht="13.8" hidden="1">
      <c r="A853" s="457"/>
      <c r="B853" s="457"/>
      <c r="C853" s="458"/>
    </row>
    <row r="854" spans="1:3" ht="13.8" hidden="1">
      <c r="A854" s="457"/>
      <c r="B854" s="457"/>
      <c r="C854" s="458"/>
    </row>
    <row r="855" spans="1:3" ht="13.8" hidden="1">
      <c r="A855" s="457"/>
      <c r="B855" s="457"/>
      <c r="C855" s="458"/>
    </row>
    <row r="856" spans="1:3" ht="13.8" hidden="1">
      <c r="A856" s="457"/>
      <c r="B856" s="457"/>
      <c r="C856" s="458"/>
    </row>
    <row r="857" spans="1:3" ht="13.8" hidden="1">
      <c r="A857" s="457"/>
      <c r="B857" s="457"/>
      <c r="C857" s="458"/>
    </row>
    <row r="858" spans="1:3" ht="13.8" hidden="1">
      <c r="A858" s="457"/>
      <c r="B858" s="457"/>
      <c r="C858" s="458"/>
    </row>
    <row r="859" spans="1:3" ht="13.8" hidden="1">
      <c r="A859" s="457"/>
      <c r="B859" s="457"/>
      <c r="C859" s="458"/>
    </row>
    <row r="860" spans="1:3" ht="13.8" hidden="1">
      <c r="A860" s="457"/>
      <c r="B860" s="457"/>
      <c r="C860" s="458"/>
    </row>
    <row r="861" spans="1:3" ht="13.8" hidden="1">
      <c r="A861" s="457"/>
      <c r="B861" s="457"/>
      <c r="C861" s="458"/>
    </row>
    <row r="862" spans="1:3" ht="13.8" hidden="1">
      <c r="A862" s="457"/>
      <c r="B862" s="457"/>
      <c r="C862" s="458"/>
    </row>
    <row r="863" spans="1:3" ht="13.8" hidden="1">
      <c r="A863" s="457"/>
      <c r="B863" s="457"/>
      <c r="C863" s="458"/>
    </row>
    <row r="864" spans="1:3" ht="13.8" hidden="1">
      <c r="A864" s="457"/>
      <c r="B864" s="457"/>
      <c r="C864" s="458"/>
    </row>
    <row r="865" spans="1:3" ht="13.8" hidden="1">
      <c r="A865" s="457"/>
      <c r="B865" s="457"/>
      <c r="C865" s="458"/>
    </row>
    <row r="866" spans="1:3" ht="13.8" hidden="1">
      <c r="A866" s="457"/>
      <c r="B866" s="457"/>
      <c r="C866" s="458"/>
    </row>
    <row r="867" spans="1:3" ht="13.8" hidden="1">
      <c r="A867" s="457"/>
      <c r="B867" s="457"/>
      <c r="C867" s="458"/>
    </row>
    <row r="868" spans="1:3" ht="13.8" hidden="1">
      <c r="A868" s="457"/>
      <c r="B868" s="457"/>
      <c r="C868" s="458"/>
    </row>
    <row r="869" spans="1:3" ht="13.8" hidden="1">
      <c r="A869" s="457"/>
      <c r="B869" s="457"/>
      <c r="C869" s="458"/>
    </row>
    <row r="870" spans="1:3" ht="13.8" hidden="1">
      <c r="A870" s="457"/>
      <c r="B870" s="457"/>
      <c r="C870" s="458"/>
    </row>
    <row r="871" spans="1:3" ht="13.8" hidden="1">
      <c r="A871" s="457"/>
      <c r="B871" s="457"/>
      <c r="C871" s="458"/>
    </row>
    <row r="872" spans="1:3" ht="13.8" hidden="1">
      <c r="A872" s="457"/>
      <c r="B872" s="457"/>
      <c r="C872" s="458"/>
    </row>
    <row r="873" spans="1:3" ht="13.8" hidden="1">
      <c r="A873" s="457"/>
      <c r="B873" s="457"/>
      <c r="C873" s="458"/>
    </row>
    <row r="874" spans="1:3" ht="13.8" hidden="1">
      <c r="A874" s="457"/>
      <c r="B874" s="457"/>
      <c r="C874" s="458"/>
    </row>
    <row r="875" spans="1:3" ht="13.8" hidden="1">
      <c r="A875" s="457"/>
      <c r="B875" s="457"/>
      <c r="C875" s="458"/>
    </row>
    <row r="876" spans="1:3" ht="13.8" hidden="1">
      <c r="A876" s="457"/>
      <c r="B876" s="457"/>
      <c r="C876" s="458"/>
    </row>
    <row r="877" spans="1:3" ht="13.8" hidden="1">
      <c r="A877" s="457"/>
      <c r="B877" s="457"/>
      <c r="C877" s="458"/>
    </row>
    <row r="878" spans="1:3" ht="13.8" hidden="1">
      <c r="A878" s="457"/>
      <c r="B878" s="457"/>
      <c r="C878" s="458"/>
    </row>
    <row r="879" spans="1:3" ht="13.8" hidden="1">
      <c r="A879" s="457"/>
      <c r="B879" s="457"/>
      <c r="C879" s="458"/>
    </row>
    <row r="880" spans="1:3" ht="13.8" hidden="1">
      <c r="A880" s="457"/>
      <c r="B880" s="457"/>
      <c r="C880" s="458"/>
    </row>
    <row r="881" spans="1:3" ht="13.8" hidden="1">
      <c r="A881" s="457"/>
      <c r="B881" s="457"/>
      <c r="C881" s="458"/>
    </row>
    <row r="882" spans="1:3" ht="13.8" hidden="1">
      <c r="A882" s="457"/>
      <c r="B882" s="457"/>
      <c r="C882" s="458"/>
    </row>
    <row r="883" spans="1:3" ht="13.8" hidden="1">
      <c r="A883" s="457"/>
      <c r="B883" s="457"/>
      <c r="C883" s="458"/>
    </row>
    <row r="884" spans="1:3" ht="13.8" hidden="1">
      <c r="A884" s="457"/>
      <c r="B884" s="457"/>
      <c r="C884" s="458"/>
    </row>
    <row r="885" spans="1:3" ht="13.8" hidden="1">
      <c r="A885" s="457"/>
      <c r="B885" s="457"/>
      <c r="C885" s="458"/>
    </row>
    <row r="886" spans="1:3" ht="13.8" hidden="1">
      <c r="A886" s="457"/>
      <c r="B886" s="457"/>
      <c r="C886" s="458"/>
    </row>
    <row r="887" spans="1:3" ht="13.8" hidden="1">
      <c r="A887" s="457"/>
      <c r="B887" s="457"/>
      <c r="C887" s="458"/>
    </row>
    <row r="888" spans="1:3" ht="13.8" hidden="1">
      <c r="A888" s="457"/>
      <c r="B888" s="457"/>
      <c r="C888" s="458"/>
    </row>
    <row r="889" spans="1:3" ht="13.8" hidden="1">
      <c r="A889" s="457"/>
      <c r="B889" s="457"/>
      <c r="C889" s="458"/>
    </row>
    <row r="890" spans="1:3" ht="13.8" hidden="1">
      <c r="A890" s="457"/>
      <c r="B890" s="457"/>
      <c r="C890" s="458"/>
    </row>
    <row r="891" spans="1:3" ht="13.8" hidden="1">
      <c r="A891" s="457"/>
      <c r="B891" s="457"/>
      <c r="C891" s="458"/>
    </row>
    <row r="892" spans="1:3" ht="13.8" hidden="1">
      <c r="A892" s="457"/>
      <c r="B892" s="457"/>
      <c r="C892" s="458"/>
    </row>
    <row r="893" spans="1:3" ht="13.8" hidden="1">
      <c r="A893" s="457"/>
      <c r="B893" s="457"/>
      <c r="C893" s="458"/>
    </row>
    <row r="894" spans="1:3" ht="13.8" hidden="1">
      <c r="A894" s="457"/>
      <c r="B894" s="457"/>
      <c r="C894" s="458"/>
    </row>
    <row r="895" spans="1:3" ht="13.8" hidden="1">
      <c r="A895" s="457"/>
      <c r="B895" s="457"/>
      <c r="C895" s="458"/>
    </row>
    <row r="896" spans="1:3" ht="13.8" hidden="1">
      <c r="A896" s="457"/>
      <c r="B896" s="457"/>
      <c r="C896" s="458"/>
    </row>
    <row r="897" spans="1:3" ht="13.8" hidden="1">
      <c r="A897" s="457"/>
      <c r="B897" s="457"/>
      <c r="C897" s="458"/>
    </row>
    <row r="898" spans="1:3" ht="13.8" hidden="1">
      <c r="A898" s="457"/>
      <c r="B898" s="457"/>
      <c r="C898" s="458"/>
    </row>
    <row r="899" spans="1:3" ht="13.8" hidden="1">
      <c r="A899" s="457"/>
      <c r="B899" s="457"/>
      <c r="C899" s="458"/>
    </row>
    <row r="900" spans="1:3" ht="13.8" hidden="1">
      <c r="A900" s="457"/>
      <c r="B900" s="457"/>
      <c r="C900" s="458"/>
    </row>
    <row r="901" spans="1:3" ht="13.8" hidden="1">
      <c r="A901" s="457"/>
      <c r="B901" s="457"/>
      <c r="C901" s="458"/>
    </row>
    <row r="902" spans="1:3" ht="13.8" hidden="1">
      <c r="A902" s="457"/>
      <c r="B902" s="457"/>
      <c r="C902" s="458"/>
    </row>
    <row r="903" spans="1:3" ht="13.8" hidden="1">
      <c r="A903" s="457"/>
      <c r="B903" s="457"/>
      <c r="C903" s="458"/>
    </row>
    <row r="904" spans="1:3" ht="13.8" hidden="1">
      <c r="A904" s="457"/>
      <c r="B904" s="457"/>
      <c r="C904" s="458"/>
    </row>
    <row r="905" spans="1:3" ht="13.8" hidden="1">
      <c r="A905" s="457"/>
      <c r="B905" s="457"/>
      <c r="C905" s="458"/>
    </row>
    <row r="906" spans="1:3" ht="13.8" hidden="1">
      <c r="A906" s="457"/>
      <c r="B906" s="457"/>
      <c r="C906" s="458"/>
    </row>
    <row r="907" spans="1:3" ht="13.8" hidden="1">
      <c r="A907" s="457"/>
      <c r="B907" s="457"/>
      <c r="C907" s="458"/>
    </row>
    <row r="908" spans="1:3" ht="13.8" hidden="1">
      <c r="A908" s="457"/>
      <c r="B908" s="457"/>
      <c r="C908" s="458"/>
    </row>
    <row r="909" spans="1:3" ht="13.8" hidden="1">
      <c r="A909" s="457"/>
      <c r="B909" s="457"/>
      <c r="C909" s="458"/>
    </row>
    <row r="910" spans="1:3" ht="13.8" hidden="1">
      <c r="A910" s="457"/>
      <c r="B910" s="457"/>
      <c r="C910" s="458"/>
    </row>
    <row r="911" spans="1:3" ht="13.8" hidden="1">
      <c r="A911" s="457"/>
      <c r="B911" s="457"/>
      <c r="C911" s="458"/>
    </row>
    <row r="912" spans="1:3" ht="13.8" hidden="1">
      <c r="A912" s="457"/>
      <c r="B912" s="457"/>
      <c r="C912" s="458"/>
    </row>
    <row r="913" spans="1:3" ht="13.8" hidden="1">
      <c r="A913" s="457"/>
      <c r="B913" s="457"/>
      <c r="C913" s="458"/>
    </row>
    <row r="914" spans="1:3" ht="13.8" hidden="1">
      <c r="A914" s="457"/>
      <c r="B914" s="457"/>
      <c r="C914" s="458"/>
    </row>
    <row r="915" spans="1:3" ht="13.8" hidden="1">
      <c r="A915" s="457"/>
      <c r="B915" s="457"/>
      <c r="C915" s="458"/>
    </row>
    <row r="916" spans="1:3" ht="13.8" hidden="1">
      <c r="A916" s="457"/>
      <c r="B916" s="457"/>
      <c r="C916" s="458"/>
    </row>
    <row r="917" spans="1:3" ht="13.8" hidden="1">
      <c r="A917" s="457"/>
      <c r="B917" s="457"/>
      <c r="C917" s="458"/>
    </row>
    <row r="918" spans="1:3" ht="13.8" hidden="1">
      <c r="A918" s="457"/>
      <c r="B918" s="457"/>
      <c r="C918" s="458"/>
    </row>
    <row r="919" spans="1:3" ht="13.8" hidden="1">
      <c r="A919" s="457"/>
      <c r="B919" s="457"/>
      <c r="C919" s="458"/>
    </row>
    <row r="920" spans="1:3" ht="13.8" hidden="1">
      <c r="A920" s="457"/>
      <c r="B920" s="457"/>
      <c r="C920" s="458"/>
    </row>
    <row r="921" spans="1:3" ht="13.8" hidden="1">
      <c r="A921" s="457"/>
      <c r="B921" s="457"/>
      <c r="C921" s="458"/>
    </row>
    <row r="922" spans="1:3" ht="13.8" hidden="1">
      <c r="A922" s="457"/>
      <c r="B922" s="457"/>
      <c r="C922" s="458"/>
    </row>
    <row r="923" spans="1:3" ht="13.8" hidden="1">
      <c r="A923" s="457"/>
      <c r="B923" s="457"/>
      <c r="C923" s="458"/>
    </row>
    <row r="924" spans="1:3" ht="13.8" hidden="1">
      <c r="A924" s="457"/>
      <c r="B924" s="457"/>
      <c r="C924" s="458"/>
    </row>
    <row r="925" spans="1:3" ht="13.8" hidden="1">
      <c r="A925" s="457"/>
      <c r="B925" s="457"/>
      <c r="C925" s="458"/>
    </row>
    <row r="926" spans="1:3" ht="13.8" hidden="1">
      <c r="A926" s="457"/>
      <c r="B926" s="457"/>
      <c r="C926" s="458"/>
    </row>
    <row r="927" spans="1:3" ht="13.8" hidden="1">
      <c r="A927" s="457"/>
      <c r="B927" s="457"/>
      <c r="C927" s="458"/>
    </row>
    <row r="928" spans="1:3" ht="13.8" hidden="1">
      <c r="A928" s="457"/>
      <c r="B928" s="457"/>
      <c r="C928" s="458"/>
    </row>
    <row r="929" spans="1:3" ht="13.8" hidden="1">
      <c r="A929" s="457"/>
      <c r="B929" s="457"/>
      <c r="C929" s="458"/>
    </row>
    <row r="930" spans="1:3" ht="13.8" hidden="1">
      <c r="A930" s="457"/>
      <c r="B930" s="457"/>
      <c r="C930" s="458"/>
    </row>
    <row r="931" spans="1:3" ht="13.8" hidden="1">
      <c r="A931" s="457"/>
      <c r="B931" s="457"/>
      <c r="C931" s="458"/>
    </row>
    <row r="932" spans="1:3" ht="13.8" hidden="1">
      <c r="A932" s="457"/>
      <c r="B932" s="457"/>
      <c r="C932" s="458"/>
    </row>
    <row r="933" spans="1:3" ht="13.8" hidden="1">
      <c r="A933" s="457"/>
      <c r="B933" s="457"/>
      <c r="C933" s="458"/>
    </row>
    <row r="934" spans="1:3" ht="13.8" hidden="1">
      <c r="A934" s="457"/>
      <c r="B934" s="457"/>
      <c r="C934" s="458"/>
    </row>
    <row r="935" spans="1:3" ht="13.8" hidden="1">
      <c r="A935" s="457"/>
      <c r="B935" s="457"/>
      <c r="C935" s="458"/>
    </row>
    <row r="936" spans="1:3" ht="13.8" hidden="1">
      <c r="A936" s="457"/>
      <c r="B936" s="457"/>
      <c r="C936" s="458"/>
    </row>
    <row r="937" spans="1:3" ht="13.8" hidden="1">
      <c r="A937" s="457"/>
      <c r="B937" s="457"/>
      <c r="C937" s="458"/>
    </row>
    <row r="938" spans="1:3" ht="13.8" hidden="1">
      <c r="A938" s="457"/>
      <c r="B938" s="457"/>
      <c r="C938" s="458"/>
    </row>
    <row r="939" spans="1:3" ht="13.8" hidden="1">
      <c r="A939" s="457"/>
      <c r="B939" s="457"/>
      <c r="C939" s="458"/>
    </row>
    <row r="940" spans="1:3" ht="13.8" hidden="1">
      <c r="A940" s="457"/>
      <c r="B940" s="457"/>
      <c r="C940" s="458"/>
    </row>
    <row r="941" spans="1:3" ht="13.8" hidden="1">
      <c r="A941" s="457"/>
      <c r="B941" s="457"/>
      <c r="C941" s="458"/>
    </row>
    <row r="942" spans="1:3" ht="13.8" hidden="1">
      <c r="A942" s="457"/>
      <c r="B942" s="457"/>
      <c r="C942" s="458"/>
    </row>
    <row r="943" spans="1:3" ht="13.8" hidden="1">
      <c r="A943" s="457"/>
      <c r="B943" s="457"/>
      <c r="C943" s="458"/>
    </row>
    <row r="944" spans="1:3" ht="13.8" hidden="1">
      <c r="A944" s="457"/>
      <c r="B944" s="457"/>
      <c r="C944" s="458"/>
    </row>
    <row r="945" spans="1:3" ht="13.8" hidden="1">
      <c r="A945" s="457"/>
      <c r="B945" s="457"/>
      <c r="C945" s="458"/>
    </row>
    <row r="946" spans="1:3" ht="13.8" hidden="1">
      <c r="A946" s="457"/>
      <c r="B946" s="457"/>
      <c r="C946" s="458"/>
    </row>
    <row r="947" spans="1:3" ht="13.8" hidden="1">
      <c r="A947" s="457"/>
      <c r="B947" s="457"/>
      <c r="C947" s="458"/>
    </row>
    <row r="948" spans="1:3" ht="13.8" hidden="1">
      <c r="A948" s="457"/>
      <c r="B948" s="457"/>
      <c r="C948" s="458"/>
    </row>
    <row r="949" spans="1:3" ht="13.8" hidden="1">
      <c r="A949" s="457"/>
      <c r="B949" s="457"/>
      <c r="C949" s="458"/>
    </row>
    <row r="950" spans="1:3" ht="13.8" hidden="1">
      <c r="A950" s="457"/>
      <c r="B950" s="457"/>
      <c r="C950" s="458"/>
    </row>
    <row r="951" spans="1:3" ht="13.8" hidden="1">
      <c r="A951" s="457"/>
      <c r="B951" s="457"/>
      <c r="C951" s="458"/>
    </row>
    <row r="952" spans="1:3" ht="13.8" hidden="1">
      <c r="A952" s="457"/>
      <c r="B952" s="457"/>
      <c r="C952" s="458"/>
    </row>
    <row r="953" spans="1:3" ht="13.8" hidden="1">
      <c r="A953" s="457"/>
      <c r="B953" s="457"/>
      <c r="C953" s="458"/>
    </row>
    <row r="954" spans="1:3" ht="13.8" hidden="1">
      <c r="A954" s="457"/>
      <c r="B954" s="457"/>
      <c r="C954" s="458"/>
    </row>
    <row r="955" spans="1:3" ht="13.8" hidden="1">
      <c r="A955" s="457"/>
      <c r="B955" s="457"/>
      <c r="C955" s="458"/>
    </row>
    <row r="956" spans="1:3" ht="13.8" hidden="1">
      <c r="A956" s="457"/>
      <c r="B956" s="457"/>
      <c r="C956" s="458"/>
    </row>
    <row r="957" spans="1:3" ht="13.8" hidden="1">
      <c r="A957" s="457"/>
      <c r="B957" s="457"/>
      <c r="C957" s="458"/>
    </row>
    <row r="958" spans="1:3" ht="13.8" hidden="1">
      <c r="A958" s="457"/>
      <c r="B958" s="457"/>
      <c r="C958" s="458"/>
    </row>
    <row r="959" spans="1:3" ht="13.8" hidden="1">
      <c r="A959" s="457"/>
      <c r="B959" s="457"/>
      <c r="C959" s="458"/>
    </row>
    <row r="960" spans="1:3" ht="13.8" hidden="1">
      <c r="A960" s="457"/>
      <c r="B960" s="457"/>
      <c r="C960" s="458"/>
    </row>
    <row r="961" spans="1:3" ht="13.8" hidden="1">
      <c r="A961" s="457"/>
      <c r="B961" s="457"/>
      <c r="C961" s="458"/>
    </row>
    <row r="962" spans="1:3" ht="13.8" hidden="1">
      <c r="A962" s="457"/>
      <c r="B962" s="457"/>
      <c r="C962" s="458"/>
    </row>
    <row r="963" spans="1:3" ht="13.8" hidden="1">
      <c r="A963" s="457"/>
      <c r="B963" s="457"/>
      <c r="C963" s="458"/>
    </row>
    <row r="964" spans="1:3" ht="13.8" hidden="1">
      <c r="A964" s="457"/>
      <c r="B964" s="457"/>
      <c r="C964" s="458"/>
    </row>
    <row r="965" spans="1:3" ht="13.8" hidden="1">
      <c r="A965" s="457"/>
      <c r="B965" s="457"/>
      <c r="C965" s="458"/>
    </row>
    <row r="966" spans="1:3" ht="13.8" hidden="1">
      <c r="A966" s="457"/>
      <c r="B966" s="457"/>
      <c r="C966" s="458"/>
    </row>
    <row r="967" spans="1:3" ht="13.8" hidden="1">
      <c r="A967" s="457"/>
      <c r="B967" s="457"/>
      <c r="C967" s="458"/>
    </row>
    <row r="968" spans="1:3" ht="13.8" hidden="1">
      <c r="A968" s="457"/>
      <c r="B968" s="457"/>
      <c r="C968" s="458"/>
    </row>
    <row r="969" spans="1:3" ht="13.8" hidden="1">
      <c r="A969" s="457"/>
      <c r="B969" s="457"/>
      <c r="C969" s="458"/>
    </row>
    <row r="970" spans="1:3" ht="13.8" hidden="1">
      <c r="A970" s="457"/>
      <c r="B970" s="457"/>
      <c r="C970" s="458"/>
    </row>
    <row r="971" spans="1:3" ht="13.8" hidden="1">
      <c r="A971" s="457"/>
      <c r="B971" s="457"/>
      <c r="C971" s="458"/>
    </row>
    <row r="972" spans="1:3" ht="13.8" hidden="1">
      <c r="A972" s="457"/>
      <c r="B972" s="457"/>
      <c r="C972" s="458"/>
    </row>
    <row r="973" spans="1:3" ht="13.8" hidden="1">
      <c r="A973" s="457"/>
      <c r="B973" s="457"/>
      <c r="C973" s="458"/>
    </row>
    <row r="974" spans="1:3" ht="13.8" hidden="1">
      <c r="A974" s="457"/>
      <c r="B974" s="457"/>
      <c r="C974" s="458"/>
    </row>
    <row r="975" spans="1:3" ht="13.8" hidden="1">
      <c r="A975" s="457"/>
      <c r="B975" s="457"/>
      <c r="C975" s="458"/>
    </row>
    <row r="976" spans="1:3" ht="13.8" hidden="1">
      <c r="A976" s="457"/>
      <c r="B976" s="457"/>
      <c r="C976" s="458"/>
    </row>
    <row r="977" spans="1:3" ht="13.8" hidden="1">
      <c r="A977" s="457"/>
      <c r="B977" s="457"/>
      <c r="C977" s="458"/>
    </row>
    <row r="978" spans="1:3" ht="13.8" hidden="1">
      <c r="A978" s="457"/>
      <c r="B978" s="457"/>
      <c r="C978" s="458"/>
    </row>
    <row r="979" spans="1:3" ht="13.8" hidden="1">
      <c r="A979" s="457"/>
      <c r="B979" s="457"/>
      <c r="C979" s="458"/>
    </row>
    <row r="980" spans="1:3" ht="13.8" hidden="1">
      <c r="A980" s="457"/>
      <c r="B980" s="457"/>
      <c r="C980" s="458"/>
    </row>
    <row r="981" spans="1:3" ht="13.8" hidden="1">
      <c r="A981" s="457"/>
      <c r="B981" s="457"/>
      <c r="C981" s="458"/>
    </row>
    <row r="982" spans="1:3" ht="13.8" hidden="1">
      <c r="A982" s="457"/>
      <c r="B982" s="457"/>
      <c r="C982" s="458"/>
    </row>
    <row r="983" spans="1:3" ht="13.8" hidden="1">
      <c r="A983" s="457"/>
      <c r="B983" s="457"/>
      <c r="C983" s="458"/>
    </row>
    <row r="984" spans="1:3" ht="13.8" hidden="1">
      <c r="A984" s="457"/>
      <c r="B984" s="457"/>
      <c r="C984" s="458"/>
    </row>
    <row r="985" spans="1:3" ht="13.8" hidden="1">
      <c r="A985" s="457"/>
      <c r="B985" s="457"/>
      <c r="C985" s="458"/>
    </row>
    <row r="986" spans="1:3" ht="13.8" hidden="1">
      <c r="A986" s="457"/>
      <c r="B986" s="457"/>
      <c r="C986" s="458"/>
    </row>
    <row r="987" spans="1:3" ht="13.8" hidden="1">
      <c r="A987" s="457"/>
      <c r="B987" s="457"/>
      <c r="C987" s="458"/>
    </row>
    <row r="988" spans="1:3" ht="13.8" hidden="1">
      <c r="A988" s="457"/>
      <c r="B988" s="457"/>
      <c r="C988" s="458"/>
    </row>
    <row r="989" spans="1:3" ht="13.8" hidden="1">
      <c r="A989" s="457"/>
      <c r="B989" s="457"/>
      <c r="C989" s="458"/>
    </row>
    <row r="990" spans="1:3" ht="13.8" hidden="1">
      <c r="A990" s="457"/>
      <c r="B990" s="457"/>
      <c r="C990" s="458"/>
    </row>
    <row r="991" spans="1:3" ht="13.8" hidden="1">
      <c r="A991" s="457"/>
      <c r="B991" s="457"/>
      <c r="C991" s="458"/>
    </row>
    <row r="992" spans="1:3" ht="13.8" hidden="1">
      <c r="A992" s="457"/>
      <c r="B992" s="457"/>
      <c r="C992" s="458"/>
    </row>
    <row r="993" spans="1:3" ht="13.8" hidden="1">
      <c r="A993" s="457"/>
      <c r="B993" s="457"/>
      <c r="C993" s="458"/>
    </row>
    <row r="994" spans="1:3" ht="13.8" hidden="1">
      <c r="A994" s="457"/>
      <c r="B994" s="457"/>
      <c r="C994" s="458"/>
    </row>
    <row r="995" spans="1:3" ht="13.8" hidden="1">
      <c r="A995" s="457"/>
      <c r="B995" s="457"/>
      <c r="C995" s="458"/>
    </row>
    <row r="996" spans="1:3" ht="13.8" hidden="1">
      <c r="A996" s="457"/>
      <c r="B996" s="457"/>
      <c r="C996" s="458"/>
    </row>
    <row r="997" spans="1:3" ht="13.8" hidden="1">
      <c r="A997" s="457"/>
      <c r="B997" s="457"/>
      <c r="C997" s="458"/>
    </row>
    <row r="998" spans="1:3" ht="13.8" hidden="1">
      <c r="A998" s="457"/>
      <c r="B998" s="457"/>
      <c r="C998" s="458"/>
    </row>
    <row r="999" spans="1:3" ht="13.8" hidden="1">
      <c r="A999" s="457"/>
      <c r="B999" s="457"/>
      <c r="C999" s="458"/>
    </row>
    <row r="1000" spans="1:3" ht="13.8" hidden="1">
      <c r="A1000" s="457"/>
      <c r="B1000" s="457"/>
      <c r="C1000" s="458"/>
    </row>
    <row r="1001" spans="1:3" ht="13.8" hidden="1">
      <c r="A1001" s="457"/>
      <c r="B1001" s="457"/>
      <c r="C1001" s="458"/>
    </row>
    <row r="1002" spans="1:3" ht="13.8" hidden="1">
      <c r="A1002" s="457"/>
      <c r="B1002" s="457"/>
      <c r="C1002" s="458"/>
    </row>
    <row r="1003" spans="1:3" ht="13.8" hidden="1">
      <c r="A1003" s="457"/>
      <c r="B1003" s="457"/>
      <c r="C1003" s="458"/>
    </row>
    <row r="1004" spans="1:3" ht="13.8" hidden="1">
      <c r="A1004" s="457"/>
      <c r="B1004" s="457"/>
      <c r="C1004" s="458"/>
    </row>
    <row r="1005" spans="1:3" ht="13.8" hidden="1">
      <c r="A1005" s="457"/>
      <c r="B1005" s="457"/>
      <c r="C1005" s="458"/>
    </row>
    <row r="1006" spans="1:3" ht="13.8" hidden="1">
      <c r="A1006" s="457"/>
      <c r="B1006" s="457"/>
      <c r="C1006" s="458"/>
    </row>
    <row r="1007" spans="1:3" ht="13.8" hidden="1">
      <c r="A1007" s="457"/>
      <c r="B1007" s="457"/>
      <c r="C1007" s="458"/>
    </row>
    <row r="1008" spans="1:3" ht="13.8" hidden="1">
      <c r="A1008" s="457"/>
      <c r="B1008" s="457"/>
      <c r="C1008" s="458"/>
    </row>
    <row r="1009" spans="1:3" ht="13.8" hidden="1">
      <c r="A1009" s="457"/>
      <c r="B1009" s="457"/>
      <c r="C1009" s="458"/>
    </row>
    <row r="1010" spans="1:3" ht="13.8" hidden="1">
      <c r="A1010" s="457"/>
      <c r="B1010" s="457"/>
      <c r="C1010" s="458"/>
    </row>
    <row r="1011" spans="1:3" ht="13.8" hidden="1">
      <c r="A1011" s="457"/>
      <c r="B1011" s="457"/>
      <c r="C1011" s="458"/>
    </row>
    <row r="1012" spans="1:3" ht="13.8" hidden="1">
      <c r="A1012" s="457"/>
      <c r="B1012" s="457"/>
      <c r="C1012" s="458"/>
    </row>
    <row r="1013" spans="1:3" ht="13.8" hidden="1">
      <c r="A1013" s="457"/>
      <c r="B1013" s="457"/>
      <c r="C1013" s="458"/>
    </row>
    <row r="1014" spans="1:3" ht="13.8" hidden="1">
      <c r="A1014" s="457"/>
      <c r="B1014" s="457"/>
      <c r="C1014" s="458"/>
    </row>
    <row r="1015" spans="1:3" ht="13.8" hidden="1">
      <c r="A1015" s="457"/>
      <c r="B1015" s="457"/>
      <c r="C1015" s="458"/>
    </row>
    <row r="1016" spans="1:3" ht="13.8" hidden="1">
      <c r="A1016" s="457"/>
      <c r="B1016" s="457"/>
      <c r="C1016" s="458"/>
    </row>
    <row r="1017" spans="1:3" ht="13.8" hidden="1">
      <c r="A1017" s="457"/>
      <c r="B1017" s="457"/>
      <c r="C1017" s="458"/>
    </row>
    <row r="1018" spans="1:3" ht="13.8" hidden="1">
      <c r="A1018" s="457"/>
      <c r="B1018" s="457"/>
      <c r="C1018" s="458"/>
    </row>
    <row r="1019" spans="1:3" ht="13.8" hidden="1">
      <c r="A1019" s="457"/>
      <c r="B1019" s="457"/>
      <c r="C1019" s="458"/>
    </row>
    <row r="1020" spans="1:3" ht="13.8" hidden="1">
      <c r="A1020" s="457"/>
      <c r="B1020" s="457"/>
      <c r="C1020" s="458"/>
    </row>
    <row r="1021" spans="1:3" ht="13.8" hidden="1">
      <c r="A1021" s="457"/>
      <c r="B1021" s="457"/>
      <c r="C1021" s="458"/>
    </row>
    <row r="1022" spans="1:3" ht="13.8" hidden="1">
      <c r="A1022" s="457"/>
      <c r="B1022" s="457"/>
      <c r="C1022" s="458"/>
    </row>
    <row r="1023" spans="1:3" ht="13.8" hidden="1">
      <c r="A1023" s="457"/>
      <c r="B1023" s="457"/>
      <c r="C1023" s="458"/>
    </row>
    <row r="1024" spans="1:3" ht="13.8" hidden="1">
      <c r="A1024" s="457"/>
      <c r="B1024" s="457"/>
      <c r="C1024" s="458"/>
    </row>
    <row r="1025" spans="1:3" ht="13.8" hidden="1">
      <c r="A1025" s="457"/>
      <c r="B1025" s="457"/>
      <c r="C1025" s="458"/>
    </row>
    <row r="1026" spans="1:3" ht="13.8" hidden="1">
      <c r="A1026" s="457"/>
      <c r="B1026" s="457"/>
      <c r="C1026" s="458"/>
    </row>
    <row r="1027" spans="1:3" ht="13.8" hidden="1">
      <c r="A1027" s="457"/>
      <c r="B1027" s="457"/>
      <c r="C1027" s="458"/>
    </row>
    <row r="1028" spans="1:3" ht="13.8" hidden="1">
      <c r="A1028" s="457"/>
      <c r="B1028" s="457"/>
      <c r="C1028" s="458"/>
    </row>
    <row r="1029" spans="1:3" ht="13.8" hidden="1">
      <c r="A1029" s="457"/>
      <c r="B1029" s="457"/>
      <c r="C1029" s="458"/>
    </row>
    <row r="1030" spans="1:3" ht="13.8" hidden="1">
      <c r="A1030" s="457"/>
      <c r="B1030" s="457"/>
      <c r="C1030" s="458"/>
    </row>
    <row r="1031" spans="1:3" ht="13.8" hidden="1">
      <c r="A1031" s="457"/>
      <c r="B1031" s="457"/>
      <c r="C1031" s="458"/>
    </row>
    <row r="1032" spans="1:3" ht="13.8" hidden="1">
      <c r="A1032" s="457"/>
      <c r="B1032" s="457"/>
      <c r="C1032" s="458"/>
    </row>
    <row r="1033" spans="1:3" ht="13.8" hidden="1">
      <c r="A1033" s="457"/>
      <c r="B1033" s="457"/>
      <c r="C1033" s="458"/>
    </row>
    <row r="1034" spans="1:3" ht="13.8" hidden="1">
      <c r="A1034" s="457"/>
      <c r="B1034" s="457"/>
      <c r="C1034" s="458"/>
    </row>
    <row r="1035" spans="1:3" ht="13.8" hidden="1">
      <c r="A1035" s="457"/>
      <c r="B1035" s="457"/>
      <c r="C1035" s="458"/>
    </row>
    <row r="1036" spans="1:3" ht="13.8" hidden="1">
      <c r="A1036" s="457"/>
      <c r="B1036" s="457"/>
      <c r="C1036" s="458"/>
    </row>
    <row r="1037" spans="1:3" ht="13.8" hidden="1">
      <c r="A1037" s="457"/>
      <c r="B1037" s="457"/>
      <c r="C1037" s="458"/>
    </row>
    <row r="1038" spans="1:3" ht="13.8" hidden="1">
      <c r="A1038" s="457"/>
      <c r="B1038" s="457"/>
      <c r="C1038" s="458"/>
    </row>
    <row r="1039" spans="1:3" ht="13.8" hidden="1">
      <c r="A1039" s="457"/>
      <c r="B1039" s="457"/>
      <c r="C1039" s="458"/>
    </row>
    <row r="1040" spans="1:3" ht="13.8" hidden="1">
      <c r="A1040" s="457"/>
      <c r="B1040" s="457"/>
      <c r="C1040" s="458"/>
    </row>
    <row r="1041" spans="1:3" ht="13.8" hidden="1">
      <c r="A1041" s="457"/>
      <c r="B1041" s="457"/>
      <c r="C1041" s="458"/>
    </row>
    <row r="1042" spans="1:3" ht="13.8" hidden="1">
      <c r="A1042" s="457"/>
      <c r="B1042" s="457"/>
      <c r="C1042" s="458"/>
    </row>
    <row r="1043" spans="1:3" ht="13.8" hidden="1">
      <c r="A1043" s="457"/>
      <c r="B1043" s="457"/>
      <c r="C1043" s="458"/>
    </row>
    <row r="1044" spans="1:3" ht="13.8" hidden="1">
      <c r="A1044" s="457"/>
      <c r="B1044" s="457"/>
      <c r="C1044" s="458"/>
    </row>
    <row r="1045" spans="1:3" ht="13.8" hidden="1">
      <c r="A1045" s="457"/>
      <c r="B1045" s="457"/>
      <c r="C1045" s="458"/>
    </row>
    <row r="1046" spans="1:3" ht="13.8" hidden="1">
      <c r="A1046" s="457"/>
      <c r="B1046" s="457"/>
      <c r="C1046" s="458"/>
    </row>
    <row r="1047" spans="1:3" ht="13.8" hidden="1">
      <c r="A1047" s="457"/>
      <c r="B1047" s="457"/>
      <c r="C1047" s="458"/>
    </row>
    <row r="1048" spans="1:3" ht="13.8" hidden="1">
      <c r="A1048" s="457"/>
      <c r="B1048" s="457"/>
      <c r="C1048" s="458"/>
    </row>
    <row r="1049" spans="1:3" ht="13.8" hidden="1">
      <c r="A1049" s="457"/>
      <c r="B1049" s="457"/>
      <c r="C1049" s="458"/>
    </row>
    <row r="1050" spans="1:3" ht="13.8" hidden="1">
      <c r="A1050" s="457"/>
      <c r="B1050" s="457"/>
      <c r="C1050" s="458"/>
    </row>
    <row r="1051" spans="1:3" ht="13.8" hidden="1">
      <c r="A1051" s="457"/>
      <c r="B1051" s="457"/>
      <c r="C1051" s="458"/>
    </row>
    <row r="1052" spans="1:3" ht="13.8" hidden="1">
      <c r="A1052" s="457"/>
      <c r="B1052" s="457"/>
      <c r="C1052" s="458"/>
    </row>
    <row r="1053" spans="1:3" ht="13.8" hidden="1">
      <c r="A1053" s="457"/>
      <c r="B1053" s="457"/>
      <c r="C1053" s="458"/>
    </row>
    <row r="1054" spans="1:3" ht="13.8" hidden="1">
      <c r="A1054" s="457"/>
      <c r="B1054" s="457"/>
      <c r="C1054" s="458"/>
    </row>
    <row r="1055" spans="1:3" ht="13.8" hidden="1">
      <c r="A1055" s="457"/>
      <c r="B1055" s="457"/>
      <c r="C1055" s="458"/>
    </row>
    <row r="1056" spans="1:3" ht="13.8" hidden="1">
      <c r="A1056" s="457"/>
      <c r="B1056" s="457"/>
      <c r="C1056" s="458"/>
    </row>
    <row r="1057" spans="1:3" ht="13.8" hidden="1">
      <c r="A1057" s="457"/>
      <c r="B1057" s="457"/>
      <c r="C1057" s="458"/>
    </row>
    <row r="1058" spans="1:3" ht="13.8" hidden="1">
      <c r="A1058" s="457"/>
      <c r="B1058" s="457"/>
      <c r="C1058" s="458"/>
    </row>
    <row r="1059" spans="1:3" ht="13.8" hidden="1">
      <c r="A1059" s="457"/>
      <c r="B1059" s="457"/>
      <c r="C1059" s="458"/>
    </row>
    <row r="1060" spans="1:3" ht="13.8" hidden="1">
      <c r="A1060" s="457"/>
      <c r="B1060" s="457"/>
      <c r="C1060" s="458"/>
    </row>
    <row r="1061" spans="1:3" ht="13.8" hidden="1">
      <c r="A1061" s="457"/>
      <c r="B1061" s="457"/>
      <c r="C1061" s="458"/>
    </row>
    <row r="1062" spans="1:3" ht="13.8" hidden="1">
      <c r="A1062" s="457"/>
      <c r="B1062" s="457"/>
      <c r="C1062" s="458"/>
    </row>
    <row r="1063" spans="1:3" ht="13.8" hidden="1">
      <c r="A1063" s="457"/>
      <c r="B1063" s="457"/>
      <c r="C1063" s="458"/>
    </row>
    <row r="1064" spans="1:3" ht="13.8" hidden="1">
      <c r="A1064" s="457"/>
      <c r="B1064" s="457"/>
      <c r="C1064" s="458"/>
    </row>
    <row r="1065" spans="1:3" ht="13.8" hidden="1">
      <c r="A1065" s="457"/>
      <c r="B1065" s="457"/>
      <c r="C1065" s="458"/>
    </row>
    <row r="1066" spans="1:3" ht="13.8" hidden="1">
      <c r="A1066" s="457"/>
      <c r="B1066" s="457"/>
      <c r="C1066" s="458"/>
    </row>
    <row r="1067" spans="1:3" ht="13.8" hidden="1">
      <c r="A1067" s="457"/>
      <c r="B1067" s="457"/>
      <c r="C1067" s="458"/>
    </row>
    <row r="1068" spans="1:3" ht="13.8" hidden="1">
      <c r="A1068" s="457"/>
      <c r="B1068" s="457"/>
      <c r="C1068" s="458"/>
    </row>
    <row r="1069" spans="1:3" ht="13.8" hidden="1">
      <c r="A1069" s="457"/>
      <c r="B1069" s="457"/>
      <c r="C1069" s="458"/>
    </row>
    <row r="1070" spans="1:3" ht="13.8" hidden="1">
      <c r="A1070" s="457"/>
      <c r="B1070" s="457"/>
      <c r="C1070" s="458"/>
    </row>
    <row r="1071" spans="1:3" ht="13.8" hidden="1">
      <c r="A1071" s="457"/>
      <c r="B1071" s="457"/>
      <c r="C1071" s="458"/>
    </row>
    <row r="1072" spans="1:3" ht="13.8" hidden="1">
      <c r="A1072" s="457"/>
      <c r="B1072" s="457"/>
      <c r="C1072" s="458"/>
    </row>
    <row r="1073" spans="1:3" ht="13.8" hidden="1">
      <c r="A1073" s="457"/>
      <c r="B1073" s="457"/>
      <c r="C1073" s="458"/>
    </row>
    <row r="1074" spans="1:3" ht="13.8" hidden="1">
      <c r="A1074" s="457"/>
      <c r="B1074" s="457"/>
      <c r="C1074" s="458"/>
    </row>
    <row r="1075" spans="1:3" ht="13.8" hidden="1">
      <c r="A1075" s="457"/>
      <c r="B1075" s="457"/>
      <c r="C1075" s="458"/>
    </row>
    <row r="1076" spans="1:3" ht="13.8" hidden="1">
      <c r="A1076" s="457"/>
      <c r="B1076" s="457"/>
      <c r="C1076" s="458"/>
    </row>
    <row r="1077" spans="1:3" ht="13.8" hidden="1">
      <c r="A1077" s="457"/>
      <c r="B1077" s="457"/>
      <c r="C1077" s="458"/>
    </row>
    <row r="1078" spans="1:3" ht="13.8" hidden="1">
      <c r="A1078" s="457"/>
      <c r="B1078" s="457"/>
      <c r="C1078" s="458"/>
    </row>
    <row r="1079" spans="1:3" ht="13.8" hidden="1">
      <c r="A1079" s="457"/>
      <c r="B1079" s="457"/>
      <c r="C1079" s="458"/>
    </row>
    <row r="1080" spans="1:3" ht="13.8" hidden="1">
      <c r="A1080" s="457"/>
      <c r="B1080" s="457"/>
      <c r="C1080" s="458"/>
    </row>
    <row r="1081" spans="1:3" ht="13.8" hidden="1">
      <c r="A1081" s="457"/>
      <c r="B1081" s="457"/>
      <c r="C1081" s="458"/>
    </row>
    <row r="1082" spans="1:3" ht="13.8" hidden="1">
      <c r="A1082" s="457"/>
      <c r="B1082" s="457"/>
      <c r="C1082" s="458"/>
    </row>
    <row r="1083" spans="1:3" ht="13.8" hidden="1">
      <c r="A1083" s="457"/>
      <c r="B1083" s="457"/>
      <c r="C1083" s="458"/>
    </row>
    <row r="1084" spans="1:3" ht="13.8" hidden="1">
      <c r="A1084" s="457"/>
      <c r="B1084" s="457"/>
      <c r="C1084" s="458"/>
    </row>
    <row r="1085" spans="1:3" ht="13.8" hidden="1">
      <c r="A1085" s="457"/>
      <c r="B1085" s="457"/>
      <c r="C1085" s="458"/>
    </row>
    <row r="1086" spans="1:3" ht="13.8" hidden="1">
      <c r="A1086" s="457"/>
      <c r="B1086" s="457"/>
      <c r="C1086" s="458"/>
    </row>
    <row r="1087" spans="1:3" ht="13.8" hidden="1">
      <c r="A1087" s="457"/>
      <c r="B1087" s="457"/>
      <c r="C1087" s="458"/>
    </row>
    <row r="1088" spans="1:3" ht="13.8" hidden="1">
      <c r="A1088" s="457"/>
      <c r="B1088" s="457"/>
      <c r="C1088" s="458"/>
    </row>
    <row r="1089" spans="1:3" ht="13.8" hidden="1">
      <c r="A1089" s="457"/>
      <c r="B1089" s="457"/>
      <c r="C1089" s="458"/>
    </row>
    <row r="1090" spans="1:3" ht="13.8" hidden="1">
      <c r="A1090" s="457"/>
      <c r="B1090" s="457"/>
      <c r="C1090" s="458"/>
    </row>
    <row r="1091" spans="1:3" ht="13.8" hidden="1">
      <c r="A1091" s="457"/>
      <c r="B1091" s="457"/>
      <c r="C1091" s="458"/>
    </row>
    <row r="1092" spans="1:3" ht="13.8" hidden="1">
      <c r="A1092" s="457"/>
      <c r="B1092" s="457"/>
      <c r="C1092" s="458"/>
    </row>
    <row r="1093" spans="1:3" ht="13.8" hidden="1">
      <c r="A1093" s="457"/>
      <c r="B1093" s="457"/>
      <c r="C1093" s="458"/>
    </row>
    <row r="1094" spans="1:3" ht="13.8" hidden="1">
      <c r="A1094" s="457"/>
      <c r="B1094" s="457"/>
      <c r="C1094" s="458"/>
    </row>
    <row r="1095" spans="1:3" ht="13.8" hidden="1">
      <c r="A1095" s="457"/>
      <c r="B1095" s="457"/>
      <c r="C1095" s="458"/>
    </row>
    <row r="1096" spans="1:3" ht="13.8" hidden="1">
      <c r="A1096" s="457"/>
      <c r="B1096" s="457"/>
      <c r="C1096" s="458"/>
    </row>
    <row r="1097" spans="1:3" ht="13.8" hidden="1">
      <c r="A1097" s="457"/>
      <c r="B1097" s="457"/>
      <c r="C1097" s="458"/>
    </row>
    <row r="1098" spans="1:3" ht="13.8" hidden="1">
      <c r="A1098" s="457"/>
      <c r="B1098" s="457"/>
      <c r="C1098" s="458"/>
    </row>
    <row r="1099" spans="1:3" ht="13.8" hidden="1">
      <c r="A1099" s="457"/>
      <c r="B1099" s="457"/>
      <c r="C1099" s="458"/>
    </row>
    <row r="1100" spans="1:3" ht="13.8" hidden="1">
      <c r="A1100" s="457"/>
      <c r="B1100" s="457"/>
      <c r="C1100" s="458"/>
    </row>
    <row r="1101" spans="1:3" ht="13.8" hidden="1">
      <c r="A1101" s="457"/>
      <c r="B1101" s="457"/>
      <c r="C1101" s="458"/>
    </row>
    <row r="1102" spans="1:3" ht="13.8" hidden="1">
      <c r="A1102" s="457"/>
      <c r="B1102" s="457"/>
      <c r="C1102" s="458"/>
    </row>
    <row r="1103" spans="1:3" ht="13.8" hidden="1">
      <c r="A1103" s="457"/>
      <c r="B1103" s="457"/>
      <c r="C1103" s="458"/>
    </row>
    <row r="1104" spans="1:3" ht="13.8" hidden="1">
      <c r="A1104" s="457"/>
      <c r="B1104" s="457"/>
      <c r="C1104" s="458"/>
    </row>
    <row r="1105" spans="1:3" ht="13.8" hidden="1">
      <c r="A1105" s="457"/>
      <c r="B1105" s="457"/>
      <c r="C1105" s="458"/>
    </row>
    <row r="1106" spans="1:3" ht="13.8" hidden="1">
      <c r="A1106" s="457"/>
      <c r="B1106" s="457"/>
      <c r="C1106" s="458"/>
    </row>
    <row r="1107" spans="1:3" ht="13.8" hidden="1">
      <c r="A1107" s="457"/>
      <c r="B1107" s="457"/>
      <c r="C1107" s="458"/>
    </row>
    <row r="1108" spans="1:3" ht="13.8" hidden="1">
      <c r="A1108" s="457"/>
      <c r="B1108" s="457"/>
      <c r="C1108" s="458"/>
    </row>
    <row r="1109" spans="1:3" ht="13.8" hidden="1">
      <c r="A1109" s="457"/>
      <c r="B1109" s="457"/>
      <c r="C1109" s="458"/>
    </row>
    <row r="1110" spans="1:3" ht="13.8" hidden="1">
      <c r="A1110" s="457"/>
      <c r="B1110" s="457"/>
      <c r="C1110" s="458"/>
    </row>
    <row r="1111" spans="1:3" ht="13.8" hidden="1">
      <c r="A1111" s="457"/>
      <c r="B1111" s="457"/>
      <c r="C1111" s="458"/>
    </row>
    <row r="1112" spans="1:3" ht="13.8" hidden="1">
      <c r="A1112" s="457"/>
      <c r="B1112" s="457"/>
      <c r="C1112" s="458"/>
    </row>
    <row r="1113" spans="1:3" ht="13.8" hidden="1">
      <c r="A1113" s="457"/>
      <c r="B1113" s="457"/>
      <c r="C1113" s="458"/>
    </row>
    <row r="1114" spans="1:3" ht="13.8" hidden="1">
      <c r="A1114" s="457"/>
      <c r="B1114" s="457"/>
      <c r="C1114" s="458"/>
    </row>
    <row r="1115" spans="1:3" ht="13.8" hidden="1">
      <c r="A1115" s="457"/>
      <c r="B1115" s="457"/>
      <c r="C1115" s="458"/>
    </row>
    <row r="1116" spans="1:3" ht="13.8" hidden="1">
      <c r="A1116" s="457"/>
      <c r="B1116" s="457"/>
      <c r="C1116" s="458"/>
    </row>
    <row r="1117" spans="1:3" ht="13.8" hidden="1">
      <c r="A1117" s="457"/>
      <c r="B1117" s="457"/>
      <c r="C1117" s="458"/>
    </row>
    <row r="1118" spans="1:3" ht="13.8" hidden="1">
      <c r="A1118" s="457"/>
      <c r="B1118" s="457"/>
      <c r="C1118" s="458"/>
    </row>
    <row r="1119" spans="1:3" ht="13.8" hidden="1">
      <c r="A1119" s="457"/>
      <c r="B1119" s="457"/>
      <c r="C1119" s="458"/>
    </row>
    <row r="1120" spans="1:3" ht="13.8" hidden="1">
      <c r="A1120" s="457"/>
      <c r="B1120" s="457"/>
      <c r="C1120" s="458"/>
    </row>
    <row r="1121" spans="1:3" ht="13.8" hidden="1">
      <c r="A1121" s="457"/>
      <c r="B1121" s="457"/>
      <c r="C1121" s="458"/>
    </row>
    <row r="1122" spans="1:3" ht="13.8" hidden="1">
      <c r="A1122" s="457"/>
      <c r="B1122" s="457"/>
      <c r="C1122" s="458"/>
    </row>
    <row r="1123" spans="1:3" ht="13.8" hidden="1">
      <c r="A1123" s="457"/>
      <c r="B1123" s="457"/>
      <c r="C1123" s="458"/>
    </row>
    <row r="1124" spans="1:3" ht="13.8" hidden="1">
      <c r="A1124" s="457"/>
      <c r="B1124" s="457"/>
      <c r="C1124" s="458"/>
    </row>
    <row r="1125" spans="1:3" ht="13.8" hidden="1">
      <c r="A1125" s="457"/>
      <c r="B1125" s="457"/>
      <c r="C1125" s="458"/>
    </row>
    <row r="1126" spans="1:3" ht="13.8" hidden="1">
      <c r="A1126" s="457"/>
      <c r="B1126" s="457"/>
      <c r="C1126" s="458"/>
    </row>
    <row r="1127" spans="1:3" ht="13.8" hidden="1">
      <c r="A1127" s="457"/>
      <c r="B1127" s="457"/>
      <c r="C1127" s="458"/>
    </row>
    <row r="1128" spans="1:3" ht="13.8" hidden="1">
      <c r="A1128" s="457"/>
      <c r="B1128" s="457"/>
      <c r="C1128" s="458"/>
    </row>
    <row r="1129" spans="1:3" ht="13.8" hidden="1">
      <c r="A1129" s="457"/>
      <c r="B1129" s="457"/>
      <c r="C1129" s="458"/>
    </row>
    <row r="1130" spans="1:3" ht="13.8" hidden="1">
      <c r="A1130" s="457"/>
      <c r="B1130" s="457"/>
      <c r="C1130" s="458"/>
    </row>
    <row r="1131" spans="1:3" ht="13.8" hidden="1">
      <c r="A1131" s="457"/>
      <c r="B1131" s="457"/>
      <c r="C1131" s="458"/>
    </row>
    <row r="1132" spans="1:3" ht="13.8" hidden="1">
      <c r="A1132" s="457"/>
      <c r="B1132" s="457"/>
      <c r="C1132" s="458"/>
    </row>
    <row r="1133" spans="1:3" ht="13.8" hidden="1">
      <c r="A1133" s="457"/>
      <c r="B1133" s="457"/>
      <c r="C1133" s="458"/>
    </row>
    <row r="1134" spans="1:3" ht="13.8" hidden="1">
      <c r="A1134" s="457"/>
      <c r="B1134" s="457"/>
      <c r="C1134" s="458"/>
    </row>
    <row r="1135" spans="1:3" ht="13.8" hidden="1">
      <c r="A1135" s="457"/>
      <c r="B1135" s="457"/>
      <c r="C1135" s="458"/>
    </row>
    <row r="1136" spans="1:3" ht="13.8" hidden="1">
      <c r="A1136" s="457"/>
      <c r="B1136" s="457"/>
      <c r="C1136" s="458"/>
    </row>
    <row r="1137" spans="1:3" ht="13.8" hidden="1">
      <c r="A1137" s="457"/>
      <c r="B1137" s="457"/>
      <c r="C1137" s="458"/>
    </row>
    <row r="1138" spans="1:3" ht="13.8" hidden="1">
      <c r="A1138" s="457"/>
      <c r="B1138" s="457"/>
      <c r="C1138" s="458"/>
    </row>
    <row r="1139" spans="1:3" ht="13.8" hidden="1">
      <c r="A1139" s="457"/>
      <c r="B1139" s="457"/>
      <c r="C1139" s="458"/>
    </row>
    <row r="1140" spans="1:3" ht="13.8" hidden="1">
      <c r="A1140" s="457"/>
      <c r="B1140" s="457"/>
      <c r="C1140" s="458"/>
    </row>
    <row r="1141" spans="1:3" ht="13.8" hidden="1">
      <c r="A1141" s="457"/>
      <c r="B1141" s="457"/>
      <c r="C1141" s="458"/>
    </row>
    <row r="1142" spans="1:3" ht="13.8" hidden="1">
      <c r="A1142" s="457"/>
      <c r="B1142" s="457"/>
      <c r="C1142" s="458"/>
    </row>
    <row r="1143" spans="1:3" ht="13.8" hidden="1">
      <c r="A1143" s="457"/>
      <c r="B1143" s="457"/>
      <c r="C1143" s="458"/>
    </row>
    <row r="1144" spans="1:3" ht="13.8" hidden="1">
      <c r="A1144" s="457"/>
      <c r="B1144" s="457"/>
      <c r="C1144" s="458"/>
    </row>
    <row r="1145" spans="1:3" ht="13.8" hidden="1">
      <c r="A1145" s="457"/>
      <c r="B1145" s="457"/>
      <c r="C1145" s="458"/>
    </row>
    <row r="1146" spans="1:3" ht="13.8" hidden="1">
      <c r="A1146" s="457"/>
      <c r="B1146" s="457"/>
      <c r="C1146" s="458"/>
    </row>
    <row r="1147" spans="1:3" ht="13.8" hidden="1">
      <c r="A1147" s="457"/>
      <c r="B1147" s="457"/>
      <c r="C1147" s="458"/>
    </row>
    <row r="1148" spans="1:3" ht="13.8" hidden="1">
      <c r="A1148" s="457"/>
      <c r="B1148" s="457"/>
      <c r="C1148" s="458"/>
    </row>
    <row r="1149" spans="1:3" ht="13.8" hidden="1">
      <c r="A1149" s="457"/>
      <c r="B1149" s="457"/>
      <c r="C1149" s="458"/>
    </row>
    <row r="1150" spans="1:3" ht="13.8" hidden="1">
      <c r="A1150" s="457"/>
      <c r="B1150" s="457"/>
      <c r="C1150" s="458"/>
    </row>
    <row r="1151" spans="1:3" ht="13.8" hidden="1">
      <c r="A1151" s="457"/>
      <c r="B1151" s="457"/>
      <c r="C1151" s="458"/>
    </row>
    <row r="1152" spans="1:3" ht="13.8" hidden="1">
      <c r="A1152" s="457"/>
      <c r="B1152" s="457"/>
      <c r="C1152" s="458"/>
    </row>
    <row r="1153" spans="1:3" ht="13.8" hidden="1">
      <c r="A1153" s="457"/>
      <c r="B1153" s="457"/>
      <c r="C1153" s="458"/>
    </row>
    <row r="1154" spans="1:3" ht="13.8" hidden="1">
      <c r="A1154" s="457"/>
      <c r="B1154" s="457"/>
      <c r="C1154" s="458"/>
    </row>
    <row r="1155" spans="1:3" ht="13.8" hidden="1">
      <c r="A1155" s="457"/>
      <c r="B1155" s="457"/>
      <c r="C1155" s="458"/>
    </row>
    <row r="1156" spans="1:3" ht="13.8" hidden="1">
      <c r="A1156" s="457"/>
      <c r="B1156" s="457"/>
      <c r="C1156" s="458"/>
    </row>
    <row r="1157" spans="1:3" ht="13.8" hidden="1">
      <c r="A1157" s="457"/>
      <c r="B1157" s="457"/>
      <c r="C1157" s="458"/>
    </row>
    <row r="1158" spans="1:3" ht="13.8" hidden="1">
      <c r="A1158" s="457"/>
      <c r="B1158" s="457"/>
      <c r="C1158" s="458"/>
    </row>
    <row r="1159" spans="1:3" ht="13.8" hidden="1">
      <c r="A1159" s="457"/>
      <c r="B1159" s="457"/>
      <c r="C1159" s="458"/>
    </row>
    <row r="1160" spans="1:3" ht="13.8" hidden="1">
      <c r="A1160" s="457"/>
      <c r="B1160" s="457"/>
      <c r="C1160" s="458"/>
    </row>
    <row r="1161" spans="1:3" ht="13.8" hidden="1">
      <c r="A1161" s="457"/>
      <c r="B1161" s="457"/>
      <c r="C1161" s="458"/>
    </row>
    <row r="1162" spans="1:3" ht="13.8" hidden="1">
      <c r="A1162" s="457"/>
      <c r="B1162" s="457"/>
      <c r="C1162" s="458"/>
    </row>
    <row r="1163" spans="1:3" ht="13.8" hidden="1">
      <c r="A1163" s="457"/>
      <c r="B1163" s="457"/>
      <c r="C1163" s="458"/>
    </row>
    <row r="1164" spans="1:3" ht="13.8" hidden="1">
      <c r="A1164" s="457"/>
      <c r="B1164" s="457"/>
      <c r="C1164" s="458"/>
    </row>
    <row r="1165" spans="1:3" ht="13.8" hidden="1">
      <c r="A1165" s="457"/>
      <c r="B1165" s="457"/>
      <c r="C1165" s="458"/>
    </row>
    <row r="1166" spans="1:3" ht="13.8" hidden="1">
      <c r="A1166" s="457"/>
      <c r="B1166" s="457"/>
      <c r="C1166" s="458"/>
    </row>
    <row r="1167" spans="1:3" ht="13.8" hidden="1">
      <c r="A1167" s="457"/>
      <c r="B1167" s="457"/>
      <c r="C1167" s="458"/>
    </row>
    <row r="1168" spans="1:3" ht="13.8" hidden="1">
      <c r="A1168" s="457"/>
      <c r="B1168" s="457"/>
      <c r="C1168" s="458"/>
    </row>
    <row r="1169" spans="1:3" ht="13.8" hidden="1">
      <c r="A1169" s="457"/>
      <c r="B1169" s="457"/>
      <c r="C1169" s="458"/>
    </row>
    <row r="1170" spans="1:3" ht="13.8" hidden="1">
      <c r="A1170" s="457"/>
      <c r="B1170" s="457"/>
      <c r="C1170" s="458"/>
    </row>
    <row r="1171" spans="1:3" ht="13.8" hidden="1">
      <c r="A1171" s="457"/>
      <c r="B1171" s="457"/>
      <c r="C1171" s="458"/>
    </row>
    <row r="1172" spans="1:3" ht="13.8" hidden="1">
      <c r="A1172" s="457"/>
      <c r="B1172" s="457"/>
      <c r="C1172" s="458"/>
    </row>
    <row r="1173" spans="1:3" ht="13.8" hidden="1">
      <c r="A1173" s="457"/>
      <c r="B1173" s="457"/>
      <c r="C1173" s="458"/>
    </row>
    <row r="1174" spans="1:3" ht="13.8" hidden="1">
      <c r="A1174" s="457"/>
      <c r="B1174" s="457"/>
      <c r="C1174" s="458"/>
    </row>
    <row r="1175" spans="1:3" ht="13.8" hidden="1">
      <c r="A1175" s="457"/>
      <c r="B1175" s="457"/>
      <c r="C1175" s="458"/>
    </row>
    <row r="1176" spans="1:3" ht="13.8" hidden="1">
      <c r="A1176" s="457"/>
      <c r="B1176" s="457"/>
      <c r="C1176" s="458"/>
    </row>
    <row r="1177" spans="1:3" ht="13.8" hidden="1">
      <c r="A1177" s="457"/>
      <c r="B1177" s="457"/>
      <c r="C1177" s="458"/>
    </row>
    <row r="1178" spans="1:3" ht="13.8" hidden="1">
      <c r="A1178" s="457"/>
      <c r="B1178" s="457"/>
      <c r="C1178" s="458"/>
    </row>
    <row r="1179" spans="1:3" ht="13.8" hidden="1">
      <c r="A1179" s="457"/>
      <c r="B1179" s="457"/>
      <c r="C1179" s="458"/>
    </row>
    <row r="1180" spans="1:3" ht="13.8" hidden="1">
      <c r="A1180" s="457"/>
      <c r="B1180" s="457"/>
      <c r="C1180" s="458"/>
    </row>
    <row r="1181" spans="1:3" ht="13.8" hidden="1">
      <c r="A1181" s="457"/>
      <c r="B1181" s="457"/>
      <c r="C1181" s="458"/>
    </row>
    <row r="1182" spans="1:3" ht="13.8" hidden="1">
      <c r="A1182" s="457"/>
      <c r="B1182" s="457"/>
      <c r="C1182" s="458"/>
    </row>
    <row r="1183" spans="1:3" ht="13.8" hidden="1">
      <c r="A1183" s="457"/>
      <c r="B1183" s="457"/>
      <c r="C1183" s="458"/>
    </row>
    <row r="1184" spans="1:3" ht="13.8" hidden="1">
      <c r="A1184" s="457"/>
      <c r="B1184" s="457"/>
      <c r="C1184" s="458"/>
    </row>
    <row r="1185" spans="1:3" ht="13.8" hidden="1">
      <c r="A1185" s="457"/>
      <c r="B1185" s="457"/>
      <c r="C1185" s="458"/>
    </row>
    <row r="1186" spans="1:3" ht="13.8" hidden="1">
      <c r="A1186" s="457"/>
      <c r="B1186" s="457"/>
      <c r="C1186" s="458"/>
    </row>
    <row r="1187" spans="1:3" ht="13.8" hidden="1">
      <c r="A1187" s="457"/>
      <c r="B1187" s="457"/>
      <c r="C1187" s="458"/>
    </row>
    <row r="1188" spans="1:3" ht="13.8" hidden="1">
      <c r="A1188" s="457"/>
      <c r="B1188" s="457"/>
      <c r="C1188" s="458"/>
    </row>
    <row r="1189" spans="1:3" ht="13.8" hidden="1">
      <c r="A1189" s="457"/>
      <c r="B1189" s="457"/>
      <c r="C1189" s="458"/>
    </row>
    <row r="1190" spans="1:3" ht="13.8" hidden="1">
      <c r="A1190" s="457"/>
      <c r="B1190" s="457"/>
      <c r="C1190" s="458"/>
    </row>
    <row r="1191" spans="1:3" ht="13.8" hidden="1">
      <c r="A1191" s="457"/>
      <c r="B1191" s="457"/>
      <c r="C1191" s="458"/>
    </row>
    <row r="1192" spans="1:3" ht="13.8" hidden="1">
      <c r="A1192" s="457"/>
      <c r="B1192" s="457"/>
      <c r="C1192" s="458"/>
    </row>
    <row r="1193" spans="1:3" ht="13.8" hidden="1">
      <c r="A1193" s="457"/>
      <c r="B1193" s="457"/>
      <c r="C1193" s="458"/>
    </row>
    <row r="1194" spans="1:3" ht="13.8" hidden="1">
      <c r="A1194" s="457"/>
      <c r="B1194" s="457"/>
      <c r="C1194" s="458"/>
    </row>
    <row r="1195" spans="1:3" ht="13.8" hidden="1">
      <c r="A1195" s="457"/>
      <c r="B1195" s="457"/>
      <c r="C1195" s="458"/>
    </row>
    <row r="1196" spans="1:3" ht="13.8" hidden="1">
      <c r="A1196" s="457"/>
      <c r="B1196" s="457"/>
      <c r="C1196" s="458"/>
    </row>
    <row r="1197" spans="1:3" ht="13.8" hidden="1">
      <c r="A1197" s="457"/>
      <c r="B1197" s="457"/>
      <c r="C1197" s="458"/>
    </row>
    <row r="1198" spans="1:3" ht="13.8" hidden="1">
      <c r="A1198" s="457"/>
      <c r="B1198" s="457"/>
      <c r="C1198" s="458"/>
    </row>
    <row r="1199" spans="1:3" ht="13.8" hidden="1">
      <c r="A1199" s="457"/>
      <c r="B1199" s="457"/>
      <c r="C1199" s="458"/>
    </row>
    <row r="1200" spans="1:3" ht="13.8" hidden="1">
      <c r="A1200" s="457"/>
      <c r="B1200" s="457"/>
      <c r="C1200" s="458"/>
    </row>
    <row r="1201" spans="1:3" ht="13.8" hidden="1">
      <c r="A1201" s="457"/>
      <c r="B1201" s="457"/>
      <c r="C1201" s="458"/>
    </row>
    <row r="1202" spans="1:3" ht="13.8" hidden="1">
      <c r="A1202" s="457"/>
      <c r="B1202" s="457"/>
      <c r="C1202" s="458"/>
    </row>
    <row r="1203" spans="1:3" ht="13.8" hidden="1">
      <c r="A1203" s="457"/>
      <c r="B1203" s="457"/>
      <c r="C1203" s="458"/>
    </row>
    <row r="1204" spans="1:3" ht="13.8" hidden="1">
      <c r="A1204" s="457"/>
      <c r="B1204" s="457"/>
      <c r="C1204" s="458"/>
    </row>
    <row r="1205" spans="1:3" ht="13.8" hidden="1">
      <c r="A1205" s="457"/>
      <c r="B1205" s="457"/>
      <c r="C1205" s="458"/>
    </row>
    <row r="1206" spans="1:3" ht="13.8" hidden="1">
      <c r="A1206" s="457"/>
      <c r="B1206" s="457"/>
      <c r="C1206" s="458"/>
    </row>
    <row r="1207" spans="1:3" ht="13.8" hidden="1">
      <c r="A1207" s="457"/>
      <c r="B1207" s="457"/>
      <c r="C1207" s="458"/>
    </row>
    <row r="1208" spans="1:3" ht="13.8" hidden="1">
      <c r="A1208" s="457"/>
      <c r="B1208" s="457"/>
      <c r="C1208" s="458"/>
    </row>
    <row r="1209" spans="1:3" ht="13.8" hidden="1">
      <c r="A1209" s="457"/>
      <c r="B1209" s="457"/>
      <c r="C1209" s="458"/>
    </row>
    <row r="1210" spans="1:3" ht="13.8" hidden="1">
      <c r="A1210" s="457"/>
      <c r="B1210" s="457"/>
      <c r="C1210" s="458"/>
    </row>
    <row r="1211" spans="1:3" ht="13.8" hidden="1">
      <c r="A1211" s="457"/>
      <c r="B1211" s="457"/>
      <c r="C1211" s="458"/>
    </row>
    <row r="1212" spans="1:3" ht="13.8" hidden="1">
      <c r="A1212" s="457"/>
      <c r="B1212" s="457"/>
      <c r="C1212" s="458"/>
    </row>
    <row r="1213" spans="1:3" ht="13.8" hidden="1">
      <c r="A1213" s="457"/>
      <c r="B1213" s="457"/>
      <c r="C1213" s="458"/>
    </row>
    <row r="1214" spans="1:3" ht="13.8" hidden="1">
      <c r="A1214" s="457"/>
      <c r="B1214" s="457"/>
      <c r="C1214" s="458"/>
    </row>
    <row r="1215" spans="1:3" ht="13.8" hidden="1">
      <c r="A1215" s="457"/>
      <c r="B1215" s="457"/>
      <c r="C1215" s="458"/>
    </row>
    <row r="1216" spans="1:3" ht="13.8" hidden="1">
      <c r="A1216" s="457"/>
      <c r="B1216" s="457"/>
      <c r="C1216" s="458"/>
    </row>
    <row r="1217" spans="1:3" ht="13.8" hidden="1">
      <c r="A1217" s="457"/>
      <c r="B1217" s="457"/>
      <c r="C1217" s="458"/>
    </row>
    <row r="1218" spans="1:3" ht="13.8" hidden="1">
      <c r="A1218" s="457"/>
      <c r="B1218" s="457"/>
      <c r="C1218" s="458"/>
    </row>
    <row r="1219" spans="1:3" ht="13.8" hidden="1">
      <c r="A1219" s="457"/>
      <c r="B1219" s="457"/>
      <c r="C1219" s="458"/>
    </row>
    <row r="1220" spans="1:3" ht="13.8" hidden="1">
      <c r="A1220" s="457"/>
      <c r="B1220" s="457"/>
      <c r="C1220" s="458"/>
    </row>
    <row r="1221" spans="1:3" ht="13.8" hidden="1">
      <c r="A1221" s="457"/>
      <c r="B1221" s="457"/>
      <c r="C1221" s="458"/>
    </row>
    <row r="1222" spans="1:3" ht="13.8" hidden="1">
      <c r="A1222" s="457"/>
      <c r="B1222" s="457"/>
      <c r="C1222" s="458"/>
    </row>
    <row r="1223" spans="1:3" ht="13.8" hidden="1">
      <c r="A1223" s="457"/>
      <c r="B1223" s="457"/>
      <c r="C1223" s="458"/>
    </row>
    <row r="1224" spans="1:3" ht="13.8" hidden="1">
      <c r="A1224" s="457"/>
      <c r="B1224" s="457"/>
      <c r="C1224" s="458"/>
    </row>
    <row r="1225" spans="1:3" ht="13.8" hidden="1">
      <c r="A1225" s="457"/>
      <c r="B1225" s="457"/>
      <c r="C1225" s="458"/>
    </row>
    <row r="1226" spans="1:3" ht="13.8" hidden="1">
      <c r="A1226" s="457"/>
      <c r="B1226" s="457"/>
      <c r="C1226" s="458"/>
    </row>
    <row r="1227" spans="1:3" ht="13.8" hidden="1">
      <c r="A1227" s="457"/>
      <c r="B1227" s="457"/>
      <c r="C1227" s="458"/>
    </row>
    <row r="1228" spans="1:3" ht="13.8" hidden="1">
      <c r="A1228" s="457"/>
      <c r="B1228" s="457"/>
      <c r="C1228" s="458"/>
    </row>
    <row r="1229" spans="1:3" ht="13.8" hidden="1">
      <c r="A1229" s="457"/>
      <c r="B1229" s="457"/>
      <c r="C1229" s="458"/>
    </row>
    <row r="1230" spans="1:3" ht="13.8" hidden="1">
      <c r="A1230" s="457"/>
      <c r="B1230" s="457"/>
      <c r="C1230" s="458"/>
    </row>
    <row r="1231" spans="1:3" ht="13.8" hidden="1">
      <c r="A1231" s="457"/>
      <c r="B1231" s="457"/>
      <c r="C1231" s="458"/>
    </row>
    <row r="1232" spans="1:3" ht="13.8" hidden="1">
      <c r="A1232" s="457"/>
      <c r="B1232" s="457"/>
      <c r="C1232" s="458"/>
    </row>
    <row r="1233" spans="1:3" ht="13.8" hidden="1">
      <c r="A1233" s="457"/>
      <c r="B1233" s="457"/>
      <c r="C1233" s="458"/>
    </row>
    <row r="1234" spans="1:3" ht="13.8" hidden="1">
      <c r="A1234" s="457"/>
      <c r="B1234" s="457"/>
      <c r="C1234" s="458"/>
    </row>
    <row r="1235" spans="1:3" ht="13.8" hidden="1">
      <c r="A1235" s="457"/>
      <c r="B1235" s="457"/>
      <c r="C1235" s="458"/>
    </row>
    <row r="1236" spans="1:3" ht="13.8" hidden="1">
      <c r="A1236" s="457"/>
      <c r="B1236" s="457"/>
      <c r="C1236" s="458"/>
    </row>
    <row r="1237" spans="1:3" ht="13.8" hidden="1">
      <c r="A1237" s="457"/>
      <c r="B1237" s="457"/>
      <c r="C1237" s="458"/>
    </row>
    <row r="1238" spans="1:3" ht="13.8" hidden="1">
      <c r="A1238" s="457"/>
      <c r="B1238" s="457"/>
      <c r="C1238" s="458"/>
    </row>
    <row r="1239" spans="1:3" ht="13.8" hidden="1">
      <c r="A1239" s="457"/>
      <c r="B1239" s="457"/>
      <c r="C1239" s="458"/>
    </row>
    <row r="1240" spans="1:3" ht="13.8" hidden="1">
      <c r="A1240" s="457"/>
      <c r="B1240" s="457"/>
      <c r="C1240" s="458"/>
    </row>
    <row r="1241" spans="1:3" ht="13.8" hidden="1">
      <c r="A1241" s="457"/>
      <c r="B1241" s="457"/>
      <c r="C1241" s="458"/>
    </row>
    <row r="1242" spans="1:3" ht="13.8" hidden="1">
      <c r="A1242" s="457"/>
      <c r="B1242" s="457"/>
      <c r="C1242" s="458"/>
    </row>
    <row r="1243" spans="1:3" ht="13.8" hidden="1">
      <c r="A1243" s="457"/>
      <c r="B1243" s="457"/>
      <c r="C1243" s="458"/>
    </row>
    <row r="1244" spans="1:3" ht="13.8" hidden="1">
      <c r="A1244" s="457"/>
      <c r="B1244" s="457"/>
      <c r="C1244" s="458"/>
    </row>
    <row r="1245" spans="1:3" ht="13.8" hidden="1">
      <c r="A1245" s="457"/>
      <c r="B1245" s="457"/>
      <c r="C1245" s="458"/>
    </row>
    <row r="1246" spans="1:3" ht="13.8" hidden="1">
      <c r="A1246" s="457"/>
      <c r="B1246" s="457"/>
      <c r="C1246" s="458"/>
    </row>
    <row r="1247" spans="1:3" ht="13.8" hidden="1">
      <c r="A1247" s="457"/>
      <c r="B1247" s="457"/>
      <c r="C1247" s="458"/>
    </row>
    <row r="1248" spans="1:3" ht="13.8" hidden="1">
      <c r="A1248" s="457"/>
      <c r="B1248" s="457"/>
      <c r="C1248" s="458"/>
    </row>
    <row r="1249" spans="1:3" ht="13.8" hidden="1">
      <c r="A1249" s="457"/>
      <c r="B1249" s="457"/>
      <c r="C1249" s="458"/>
    </row>
    <row r="1250" spans="1:3" ht="13.8" hidden="1">
      <c r="A1250" s="457"/>
      <c r="B1250" s="457"/>
      <c r="C1250" s="458"/>
    </row>
    <row r="1251" spans="1:3" ht="13.8" hidden="1">
      <c r="A1251" s="457"/>
      <c r="B1251" s="457"/>
      <c r="C1251" s="458"/>
    </row>
    <row r="1252" spans="1:3" ht="13.8" hidden="1">
      <c r="A1252" s="457"/>
      <c r="B1252" s="457"/>
      <c r="C1252" s="458"/>
    </row>
    <row r="1253" spans="1:3" ht="13.8" hidden="1">
      <c r="A1253" s="457"/>
      <c r="B1253" s="457"/>
      <c r="C1253" s="458"/>
    </row>
    <row r="1254" spans="1:3" ht="13.8" hidden="1">
      <c r="A1254" s="457"/>
      <c r="B1254" s="457"/>
      <c r="C1254" s="458"/>
    </row>
    <row r="1255" spans="1:3" ht="13.8" hidden="1">
      <c r="A1255" s="457"/>
      <c r="B1255" s="457"/>
      <c r="C1255" s="458"/>
    </row>
    <row r="1256" spans="1:3" ht="13.8" hidden="1">
      <c r="A1256" s="457"/>
      <c r="B1256" s="457"/>
      <c r="C1256" s="458"/>
    </row>
    <row r="1257" spans="1:3" ht="13.8" hidden="1">
      <c r="A1257" s="457"/>
      <c r="B1257" s="457"/>
      <c r="C1257" s="458"/>
    </row>
    <row r="1258" spans="1:3" ht="13.8" hidden="1">
      <c r="A1258" s="457"/>
      <c r="B1258" s="457"/>
      <c r="C1258" s="458"/>
    </row>
    <row r="1259" spans="1:3" ht="13.8" hidden="1">
      <c r="A1259" s="457"/>
      <c r="B1259" s="457"/>
      <c r="C1259" s="458"/>
    </row>
    <row r="1260" spans="1:3" ht="13.8" hidden="1">
      <c r="A1260" s="457"/>
      <c r="B1260" s="457"/>
      <c r="C1260" s="458"/>
    </row>
    <row r="1261" spans="1:3" ht="13.8" hidden="1">
      <c r="A1261" s="457"/>
      <c r="B1261" s="457"/>
      <c r="C1261" s="458"/>
    </row>
    <row r="1262" spans="1:3" ht="13.8" hidden="1">
      <c r="A1262" s="457"/>
      <c r="B1262" s="457"/>
      <c r="C1262" s="458"/>
    </row>
    <row r="1263" spans="1:3" ht="13.8" hidden="1">
      <c r="A1263" s="457"/>
      <c r="B1263" s="457"/>
      <c r="C1263" s="458"/>
    </row>
    <row r="1264" spans="1:3" ht="13.8" hidden="1">
      <c r="A1264" s="457"/>
      <c r="B1264" s="457"/>
      <c r="C1264" s="458"/>
    </row>
    <row r="1265" spans="1:3" ht="13.8" hidden="1">
      <c r="A1265" s="457"/>
      <c r="B1265" s="457"/>
      <c r="C1265" s="458"/>
    </row>
    <row r="1266" spans="1:3" ht="13.8" hidden="1">
      <c r="A1266" s="457"/>
      <c r="B1266" s="457"/>
      <c r="C1266" s="458"/>
    </row>
    <row r="1267" spans="1:3" ht="13.8" hidden="1">
      <c r="A1267" s="457"/>
      <c r="B1267" s="457"/>
      <c r="C1267" s="458"/>
    </row>
    <row r="1268" spans="1:3" ht="13.8" hidden="1">
      <c r="A1268" s="457"/>
      <c r="B1268" s="457"/>
      <c r="C1268" s="458"/>
    </row>
    <row r="1269" spans="1:3" ht="13.8" hidden="1">
      <c r="A1269" s="457"/>
      <c r="B1269" s="457"/>
      <c r="C1269" s="458"/>
    </row>
    <row r="1270" spans="1:3" ht="13.8" hidden="1">
      <c r="A1270" s="457"/>
      <c r="B1270" s="457"/>
      <c r="C1270" s="458"/>
    </row>
    <row r="1271" spans="1:3" ht="13.8" hidden="1">
      <c r="A1271" s="457"/>
      <c r="B1271" s="457"/>
      <c r="C1271" s="458"/>
    </row>
    <row r="1272" spans="1:3" ht="13.8" hidden="1">
      <c r="A1272" s="457"/>
      <c r="B1272" s="457"/>
      <c r="C1272" s="458"/>
    </row>
    <row r="1273" spans="1:3" ht="13.8" hidden="1">
      <c r="A1273" s="457"/>
      <c r="B1273" s="457"/>
      <c r="C1273" s="458"/>
    </row>
    <row r="1274" spans="1:3" ht="13.8" hidden="1">
      <c r="A1274" s="457"/>
      <c r="B1274" s="457"/>
      <c r="C1274" s="458"/>
    </row>
    <row r="1275" spans="1:3" ht="13.8" hidden="1">
      <c r="A1275" s="457"/>
      <c r="B1275" s="457"/>
      <c r="C1275" s="458"/>
    </row>
    <row r="1276" spans="1:3" ht="13.8" hidden="1">
      <c r="A1276" s="457"/>
      <c r="B1276" s="457"/>
      <c r="C1276" s="458"/>
    </row>
    <row r="1277" spans="1:3" ht="13.8" hidden="1">
      <c r="A1277" s="457"/>
      <c r="B1277" s="457"/>
      <c r="C1277" s="458"/>
    </row>
    <row r="1278" spans="1:3" ht="13.8" hidden="1">
      <c r="A1278" s="457"/>
      <c r="B1278" s="457"/>
      <c r="C1278" s="458"/>
    </row>
    <row r="1279" spans="1:3" ht="13.8" hidden="1">
      <c r="A1279" s="457"/>
      <c r="B1279" s="457"/>
      <c r="C1279" s="458"/>
    </row>
    <row r="1280" spans="1:3" ht="13.8" hidden="1">
      <c r="A1280" s="457"/>
      <c r="B1280" s="457"/>
      <c r="C1280" s="458"/>
    </row>
    <row r="1281" spans="1:3" ht="13.8" hidden="1">
      <c r="A1281" s="457"/>
      <c r="B1281" s="457"/>
      <c r="C1281" s="458"/>
    </row>
    <row r="1282" spans="1:3" ht="13.8" hidden="1">
      <c r="A1282" s="457"/>
      <c r="B1282" s="457"/>
      <c r="C1282" s="458"/>
    </row>
    <row r="1283" spans="1:3" ht="13.8" hidden="1">
      <c r="A1283" s="457"/>
      <c r="B1283" s="457"/>
      <c r="C1283" s="458"/>
    </row>
    <row r="1284" spans="1:3" ht="13.8" hidden="1">
      <c r="A1284" s="457"/>
      <c r="B1284" s="457"/>
      <c r="C1284" s="458"/>
    </row>
    <row r="1285" spans="1:3" ht="13.8" hidden="1">
      <c r="A1285" s="457"/>
      <c r="B1285" s="457"/>
      <c r="C1285" s="458"/>
    </row>
    <row r="1286" spans="1:3" ht="13.8" hidden="1">
      <c r="A1286" s="457"/>
      <c r="B1286" s="457"/>
      <c r="C1286" s="458"/>
    </row>
    <row r="1287" spans="1:3" ht="13.8" hidden="1">
      <c r="A1287" s="457"/>
      <c r="B1287" s="457"/>
      <c r="C1287" s="458"/>
    </row>
    <row r="1288" spans="1:3" ht="13.8" hidden="1">
      <c r="A1288" s="457"/>
      <c r="B1288" s="457"/>
      <c r="C1288" s="458"/>
    </row>
    <row r="1289" spans="1:3" ht="13.8" hidden="1">
      <c r="A1289" s="457"/>
      <c r="B1289" s="457"/>
      <c r="C1289" s="458"/>
    </row>
    <row r="1290" spans="1:3" ht="13.8" hidden="1">
      <c r="A1290" s="457"/>
      <c r="B1290" s="457"/>
      <c r="C1290" s="458"/>
    </row>
    <row r="1291" spans="1:3" ht="13.8" hidden="1">
      <c r="A1291" s="457"/>
      <c r="B1291" s="457"/>
      <c r="C1291" s="458"/>
    </row>
    <row r="1292" spans="1:3" ht="13.8" hidden="1">
      <c r="A1292" s="457"/>
      <c r="B1292" s="457"/>
      <c r="C1292" s="458"/>
    </row>
    <row r="1293" spans="1:3" ht="13.8" hidden="1">
      <c r="A1293" s="457"/>
      <c r="B1293" s="457"/>
      <c r="C1293" s="458"/>
    </row>
    <row r="1294" spans="1:3" ht="13.8" hidden="1">
      <c r="A1294" s="457"/>
      <c r="B1294" s="457"/>
      <c r="C1294" s="458"/>
    </row>
    <row r="1295" spans="1:3" ht="13.8" hidden="1">
      <c r="A1295" s="457"/>
      <c r="B1295" s="457"/>
      <c r="C1295" s="458"/>
    </row>
    <row r="1296" spans="1:3" ht="13.8" hidden="1">
      <c r="A1296" s="457"/>
      <c r="B1296" s="457"/>
      <c r="C1296" s="458"/>
    </row>
    <row r="1297" spans="1:3" ht="13.8" hidden="1">
      <c r="A1297" s="457"/>
      <c r="B1297" s="457"/>
      <c r="C1297" s="458"/>
    </row>
    <row r="1298" spans="1:3" ht="13.8" hidden="1">
      <c r="A1298" s="457"/>
      <c r="B1298" s="457"/>
      <c r="C1298" s="458"/>
    </row>
    <row r="1299" spans="1:3" ht="13.8" hidden="1">
      <c r="A1299" s="457"/>
      <c r="B1299" s="457"/>
      <c r="C1299" s="458"/>
    </row>
    <row r="1300" spans="1:3" ht="13.8" hidden="1">
      <c r="A1300" s="457"/>
      <c r="B1300" s="457"/>
      <c r="C1300" s="458"/>
    </row>
    <row r="1301" spans="1:3" ht="13.8" hidden="1">
      <c r="A1301" s="457"/>
      <c r="B1301" s="457"/>
      <c r="C1301" s="458"/>
    </row>
    <row r="1302" spans="1:3" ht="13.8" hidden="1">
      <c r="A1302" s="457"/>
      <c r="B1302" s="457"/>
      <c r="C1302" s="458"/>
    </row>
    <row r="1303" spans="1:3" ht="13.8" hidden="1">
      <c r="A1303" s="457"/>
      <c r="B1303" s="457"/>
      <c r="C1303" s="458"/>
    </row>
    <row r="1304" spans="1:3" ht="13.8" hidden="1">
      <c r="A1304" s="457"/>
      <c r="B1304" s="457"/>
      <c r="C1304" s="458"/>
    </row>
    <row r="1305" spans="1:3" ht="13.8" hidden="1">
      <c r="A1305" s="457"/>
      <c r="B1305" s="457"/>
      <c r="C1305" s="458"/>
    </row>
    <row r="1306" spans="1:3" ht="13.8" hidden="1">
      <c r="A1306" s="457"/>
      <c r="B1306" s="457"/>
      <c r="C1306" s="458"/>
    </row>
    <row r="1307" spans="1:3" ht="13.8" hidden="1">
      <c r="A1307" s="457"/>
      <c r="B1307" s="457"/>
      <c r="C1307" s="458"/>
    </row>
    <row r="1308" spans="1:3" ht="13.8" hidden="1">
      <c r="A1308" s="457"/>
      <c r="B1308" s="457"/>
      <c r="C1308" s="458"/>
    </row>
    <row r="1309" spans="1:3" ht="13.8" hidden="1">
      <c r="A1309" s="457"/>
      <c r="B1309" s="457"/>
      <c r="C1309" s="458"/>
    </row>
    <row r="1310" spans="1:3" ht="13.8" hidden="1">
      <c r="A1310" s="457"/>
      <c r="B1310" s="457"/>
      <c r="C1310" s="458"/>
    </row>
    <row r="1311" spans="1:3" ht="13.8" hidden="1">
      <c r="A1311" s="457"/>
      <c r="B1311" s="457"/>
      <c r="C1311" s="458"/>
    </row>
    <row r="1312" spans="1:3" ht="13.8" hidden="1">
      <c r="A1312" s="457"/>
      <c r="B1312" s="457"/>
      <c r="C1312" s="458"/>
    </row>
    <row r="1313" spans="1:3" ht="13.8" hidden="1">
      <c r="A1313" s="457"/>
      <c r="B1313" s="457"/>
      <c r="C1313" s="458"/>
    </row>
    <row r="1314" spans="1:3" ht="13.8" hidden="1">
      <c r="A1314" s="457"/>
      <c r="B1314" s="457"/>
      <c r="C1314" s="458"/>
    </row>
    <row r="1315" spans="1:3" ht="13.8" hidden="1">
      <c r="A1315" s="457"/>
      <c r="B1315" s="457"/>
      <c r="C1315" s="458"/>
    </row>
    <row r="1316" spans="1:3" ht="13.8" hidden="1">
      <c r="A1316" s="457"/>
      <c r="B1316" s="457"/>
      <c r="C1316" s="458"/>
    </row>
    <row r="1317" spans="1:3" ht="13.8" hidden="1">
      <c r="A1317" s="457"/>
      <c r="B1317" s="457"/>
      <c r="C1317" s="458"/>
    </row>
    <row r="1318" spans="1:3" ht="13.8" hidden="1">
      <c r="A1318" s="457"/>
      <c r="B1318" s="457"/>
      <c r="C1318" s="458"/>
    </row>
    <row r="1319" spans="1:3" ht="13.8" hidden="1">
      <c r="A1319" s="457"/>
      <c r="B1319" s="457"/>
      <c r="C1319" s="458"/>
    </row>
    <row r="1320" spans="1:3" ht="13.8" hidden="1">
      <c r="A1320" s="457"/>
      <c r="B1320" s="457"/>
      <c r="C1320" s="458"/>
    </row>
    <row r="1321" spans="1:3" ht="13.8" hidden="1">
      <c r="A1321" s="457"/>
      <c r="B1321" s="457"/>
      <c r="C1321" s="458"/>
    </row>
    <row r="1322" spans="1:3" ht="13.8" hidden="1">
      <c r="A1322" s="457"/>
      <c r="B1322" s="457"/>
      <c r="C1322" s="458"/>
    </row>
    <row r="1323" spans="1:3" ht="13.8" hidden="1">
      <c r="A1323" s="457"/>
      <c r="B1323" s="457"/>
      <c r="C1323" s="458"/>
    </row>
    <row r="1324" spans="1:3" ht="13.8" hidden="1">
      <c r="A1324" s="457"/>
      <c r="B1324" s="457"/>
      <c r="C1324" s="458"/>
    </row>
    <row r="1325" spans="1:3" ht="13.8" hidden="1">
      <c r="A1325" s="457"/>
      <c r="B1325" s="457"/>
      <c r="C1325" s="458"/>
    </row>
    <row r="1326" spans="1:3" ht="13.8" hidden="1">
      <c r="A1326" s="457"/>
      <c r="B1326" s="457"/>
      <c r="C1326" s="458"/>
    </row>
    <row r="1327" spans="1:3" ht="13.8" hidden="1">
      <c r="A1327" s="457"/>
      <c r="B1327" s="457"/>
      <c r="C1327" s="458"/>
    </row>
    <row r="1328" spans="1:3" ht="13.8" hidden="1">
      <c r="A1328" s="457"/>
      <c r="B1328" s="457"/>
      <c r="C1328" s="458"/>
    </row>
    <row r="1329" spans="1:3" ht="13.8" hidden="1">
      <c r="A1329" s="457"/>
      <c r="B1329" s="457"/>
      <c r="C1329" s="458"/>
    </row>
    <row r="1330" spans="1:3" ht="13.8" hidden="1">
      <c r="A1330" s="457"/>
      <c r="B1330" s="457"/>
      <c r="C1330" s="458"/>
    </row>
    <row r="1331" spans="1:3" ht="13.8" hidden="1">
      <c r="A1331" s="457"/>
      <c r="B1331" s="457"/>
      <c r="C1331" s="458"/>
    </row>
    <row r="1332" spans="1:3" ht="13.8" hidden="1">
      <c r="A1332" s="457"/>
      <c r="B1332" s="457"/>
      <c r="C1332" s="458"/>
    </row>
    <row r="1333" spans="1:3" ht="13.8" hidden="1">
      <c r="A1333" s="457"/>
      <c r="B1333" s="457"/>
      <c r="C1333" s="458"/>
    </row>
    <row r="1334" spans="1:3" ht="13.8" hidden="1">
      <c r="A1334" s="457"/>
      <c r="B1334" s="457"/>
      <c r="C1334" s="458"/>
    </row>
    <row r="1335" spans="1:3" ht="13.8" hidden="1">
      <c r="A1335" s="457"/>
      <c r="B1335" s="457"/>
      <c r="C1335" s="458"/>
    </row>
    <row r="1336" spans="1:3" ht="13.8" hidden="1">
      <c r="A1336" s="457"/>
      <c r="B1336" s="457"/>
      <c r="C1336" s="458"/>
    </row>
    <row r="1337" spans="1:3" ht="13.8" hidden="1">
      <c r="A1337" s="457"/>
      <c r="B1337" s="457"/>
      <c r="C1337" s="458"/>
    </row>
    <row r="1338" spans="1:3" ht="13.8" hidden="1">
      <c r="A1338" s="457"/>
      <c r="B1338" s="457"/>
      <c r="C1338" s="458"/>
    </row>
    <row r="1339" spans="1:3" ht="13.8" hidden="1">
      <c r="A1339" s="457"/>
      <c r="B1339" s="457"/>
      <c r="C1339" s="458"/>
    </row>
    <row r="1340" spans="1:3" ht="13.8" hidden="1">
      <c r="A1340" s="457"/>
      <c r="B1340" s="457"/>
      <c r="C1340" s="458"/>
    </row>
    <row r="1341" spans="1:3" ht="13.8" hidden="1">
      <c r="A1341" s="457"/>
      <c r="B1341" s="457"/>
      <c r="C1341" s="458"/>
    </row>
    <row r="1342" spans="1:3" ht="13.8" hidden="1">
      <c r="A1342" s="457"/>
      <c r="B1342" s="457"/>
      <c r="C1342" s="458"/>
    </row>
    <row r="1343" spans="1:3" ht="13.8" hidden="1">
      <c r="A1343" s="457"/>
      <c r="B1343" s="457"/>
      <c r="C1343" s="458"/>
    </row>
    <row r="1344" spans="1:3" ht="13.8" hidden="1">
      <c r="A1344" s="457"/>
      <c r="B1344" s="457"/>
      <c r="C1344" s="458"/>
    </row>
    <row r="1345" spans="1:3" ht="13.8" hidden="1">
      <c r="A1345" s="457"/>
      <c r="B1345" s="457"/>
      <c r="C1345" s="458"/>
    </row>
    <row r="1346" spans="1:3" ht="13.8" hidden="1">
      <c r="A1346" s="457"/>
      <c r="B1346" s="457"/>
      <c r="C1346" s="458"/>
    </row>
    <row r="1347" spans="1:3" ht="13.8" hidden="1">
      <c r="A1347" s="457"/>
      <c r="B1347" s="457"/>
      <c r="C1347" s="458"/>
    </row>
    <row r="1348" spans="1:3" ht="13.8" hidden="1">
      <c r="A1348" s="457"/>
      <c r="B1348" s="457"/>
      <c r="C1348" s="458"/>
    </row>
    <row r="1349" spans="1:3" ht="13.8" hidden="1">
      <c r="A1349" s="457"/>
      <c r="B1349" s="457"/>
      <c r="C1349" s="458"/>
    </row>
    <row r="1350" spans="1:3" ht="13.8" hidden="1">
      <c r="A1350" s="457"/>
      <c r="B1350" s="457"/>
      <c r="C1350" s="458"/>
    </row>
    <row r="1351" spans="1:3" ht="13.8" hidden="1">
      <c r="A1351" s="457"/>
      <c r="B1351" s="457"/>
      <c r="C1351" s="458"/>
    </row>
    <row r="1352" spans="1:3" ht="13.8" hidden="1">
      <c r="A1352" s="457"/>
      <c r="B1352" s="457"/>
      <c r="C1352" s="458"/>
    </row>
    <row r="1353" spans="1:3" ht="13.8" hidden="1">
      <c r="A1353" s="457"/>
      <c r="B1353" s="457"/>
      <c r="C1353" s="458"/>
    </row>
    <row r="1354" spans="1:3" ht="13.8" hidden="1">
      <c r="A1354" s="457"/>
      <c r="B1354" s="457"/>
      <c r="C1354" s="458"/>
    </row>
    <row r="1355" spans="1:3" ht="13.8" hidden="1">
      <c r="A1355" s="457"/>
      <c r="B1355" s="457"/>
      <c r="C1355" s="458"/>
    </row>
    <row r="1356" spans="1:3" ht="13.8" hidden="1">
      <c r="A1356" s="457"/>
      <c r="B1356" s="457"/>
      <c r="C1356" s="458"/>
    </row>
    <row r="1357" spans="1:3" ht="13.8" hidden="1">
      <c r="A1357" s="457"/>
      <c r="B1357" s="457"/>
      <c r="C1357" s="458"/>
    </row>
    <row r="1358" spans="1:3" ht="13.8" hidden="1">
      <c r="A1358" s="457"/>
      <c r="B1358" s="457"/>
      <c r="C1358" s="458"/>
    </row>
    <row r="1359" spans="1:3" ht="13.8" hidden="1">
      <c r="A1359" s="457"/>
      <c r="B1359" s="457"/>
      <c r="C1359" s="458"/>
    </row>
    <row r="1360" spans="1:3" ht="13.8" hidden="1">
      <c r="A1360" s="457"/>
      <c r="B1360" s="457"/>
      <c r="C1360" s="458"/>
    </row>
    <row r="1361" spans="1:3" ht="13.8" hidden="1">
      <c r="A1361" s="457"/>
      <c r="B1361" s="457"/>
      <c r="C1361" s="458"/>
    </row>
    <row r="1362" spans="1:3" ht="13.8" hidden="1">
      <c r="A1362" s="457"/>
      <c r="B1362" s="457"/>
      <c r="C1362" s="458"/>
    </row>
    <row r="1363" spans="1:3" ht="13.8" hidden="1">
      <c r="A1363" s="457"/>
      <c r="B1363" s="457"/>
      <c r="C1363" s="458"/>
    </row>
    <row r="1364" spans="1:3" ht="13.8" hidden="1">
      <c r="A1364" s="457"/>
      <c r="B1364" s="457"/>
      <c r="C1364" s="458"/>
    </row>
    <row r="1365" spans="1:3" ht="13.8" hidden="1">
      <c r="A1365" s="457"/>
      <c r="B1365" s="457"/>
      <c r="C1365" s="458"/>
    </row>
    <row r="1366" spans="1:3" ht="13.8" hidden="1">
      <c r="A1366" s="457"/>
      <c r="B1366" s="457"/>
      <c r="C1366" s="458"/>
    </row>
    <row r="1367" spans="1:3" ht="13.8" hidden="1">
      <c r="A1367" s="457"/>
      <c r="B1367" s="457"/>
      <c r="C1367" s="458"/>
    </row>
    <row r="1368" spans="1:3" ht="13.8" hidden="1">
      <c r="A1368" s="457"/>
      <c r="B1368" s="457"/>
      <c r="C1368" s="458"/>
    </row>
    <row r="1369" spans="1:3" ht="13.8" hidden="1">
      <c r="A1369" s="457"/>
      <c r="B1369" s="457"/>
      <c r="C1369" s="458"/>
    </row>
    <row r="1370" spans="1:3" ht="13.8" hidden="1">
      <c r="A1370" s="457"/>
      <c r="B1370" s="457"/>
      <c r="C1370" s="458"/>
    </row>
    <row r="1371" spans="1:3" ht="13.8" hidden="1">
      <c r="A1371" s="457"/>
      <c r="B1371" s="457"/>
      <c r="C1371" s="458"/>
    </row>
    <row r="1372" spans="1:3" ht="13.8" hidden="1">
      <c r="A1372" s="457"/>
      <c r="B1372" s="457"/>
      <c r="C1372" s="458"/>
    </row>
    <row r="1373" spans="1:3" ht="13.8" hidden="1">
      <c r="A1373" s="457"/>
      <c r="B1373" s="457"/>
      <c r="C1373" s="458"/>
    </row>
    <row r="1374" spans="1:3" ht="13.8" hidden="1">
      <c r="A1374" s="457"/>
      <c r="B1374" s="457"/>
      <c r="C1374" s="458"/>
    </row>
    <row r="1375" spans="1:3" ht="13.8" hidden="1">
      <c r="A1375" s="457"/>
      <c r="B1375" s="457"/>
      <c r="C1375" s="458"/>
    </row>
    <row r="1376" spans="1:3" ht="13.8" hidden="1">
      <c r="A1376" s="457"/>
      <c r="B1376" s="457"/>
      <c r="C1376" s="458"/>
    </row>
    <row r="1377" spans="1:3" ht="13.8" hidden="1">
      <c r="A1377" s="457"/>
      <c r="B1377" s="457"/>
      <c r="C1377" s="458"/>
    </row>
    <row r="1378" spans="1:3" ht="13.8" hidden="1">
      <c r="A1378" s="457"/>
      <c r="B1378" s="457"/>
      <c r="C1378" s="458"/>
    </row>
    <row r="1379" spans="1:3" ht="13.8" hidden="1">
      <c r="A1379" s="457"/>
      <c r="B1379" s="457"/>
      <c r="C1379" s="458"/>
    </row>
    <row r="1380" spans="1:3" ht="13.8" hidden="1">
      <c r="A1380" s="457"/>
      <c r="B1380" s="457"/>
      <c r="C1380" s="458"/>
    </row>
    <row r="1381" spans="1:3" ht="13.8" hidden="1">
      <c r="A1381" s="457"/>
      <c r="B1381" s="457"/>
      <c r="C1381" s="458"/>
    </row>
    <row r="1382" spans="1:3" ht="13.8" hidden="1">
      <c r="A1382" s="457"/>
      <c r="B1382" s="457"/>
      <c r="C1382" s="458"/>
    </row>
    <row r="1383" spans="1:3" ht="13.8" hidden="1">
      <c r="A1383" s="457"/>
      <c r="B1383" s="457"/>
      <c r="C1383" s="458"/>
    </row>
    <row r="1384" spans="1:3" ht="13.8" hidden="1">
      <c r="A1384" s="457"/>
      <c r="B1384" s="457"/>
      <c r="C1384" s="458"/>
    </row>
    <row r="1385" spans="1:3" ht="13.8" hidden="1">
      <c r="A1385" s="457"/>
      <c r="B1385" s="457"/>
      <c r="C1385" s="458"/>
    </row>
    <row r="1386" spans="1:3" ht="13.8" hidden="1">
      <c r="A1386" s="457"/>
      <c r="B1386" s="457"/>
      <c r="C1386" s="458"/>
    </row>
    <row r="1387" spans="1:3" ht="13.8" hidden="1">
      <c r="A1387" s="457"/>
      <c r="B1387" s="457"/>
      <c r="C1387" s="458"/>
    </row>
    <row r="1388" spans="1:3" ht="13.8" hidden="1">
      <c r="A1388" s="457"/>
      <c r="B1388" s="457"/>
      <c r="C1388" s="458"/>
    </row>
    <row r="1389" spans="1:3" ht="13.8" hidden="1">
      <c r="A1389" s="457"/>
      <c r="B1389" s="457"/>
      <c r="C1389" s="458"/>
    </row>
    <row r="1390" spans="1:3" ht="13.8" hidden="1">
      <c r="A1390" s="457"/>
      <c r="B1390" s="457"/>
      <c r="C1390" s="458"/>
    </row>
    <row r="1391" spans="1:3" ht="13.8" hidden="1">
      <c r="A1391" s="457"/>
      <c r="B1391" s="457"/>
      <c r="C1391" s="458"/>
    </row>
    <row r="1392" spans="1:3" ht="13.8" hidden="1">
      <c r="A1392" s="457"/>
      <c r="B1392" s="457"/>
      <c r="C1392" s="458"/>
    </row>
    <row r="1393" spans="1:3" ht="13.8" hidden="1">
      <c r="A1393" s="457"/>
      <c r="B1393" s="457"/>
      <c r="C1393" s="458"/>
    </row>
    <row r="1394" spans="1:3" ht="13.8" hidden="1">
      <c r="A1394" s="457"/>
      <c r="B1394" s="457"/>
      <c r="C1394" s="458"/>
    </row>
    <row r="1395" spans="1:3" ht="13.8" hidden="1">
      <c r="A1395" s="457"/>
      <c r="B1395" s="457"/>
      <c r="C1395" s="458"/>
    </row>
    <row r="1396" spans="1:3" ht="13.8" hidden="1">
      <c r="A1396" s="457"/>
      <c r="B1396" s="457"/>
      <c r="C1396" s="458"/>
    </row>
    <row r="1397" spans="1:3" ht="13.8" hidden="1">
      <c r="A1397" s="457"/>
      <c r="B1397" s="457"/>
      <c r="C1397" s="458"/>
    </row>
    <row r="1398" spans="1:3" ht="13.8" hidden="1">
      <c r="A1398" s="457"/>
      <c r="B1398" s="457"/>
      <c r="C1398" s="458"/>
    </row>
    <row r="1399" spans="1:3" ht="13.8" hidden="1">
      <c r="A1399" s="457"/>
      <c r="B1399" s="457"/>
      <c r="C1399" s="458"/>
    </row>
    <row r="1400" spans="1:3" ht="13.8" hidden="1">
      <c r="A1400" s="457"/>
      <c r="B1400" s="457"/>
      <c r="C1400" s="458"/>
    </row>
    <row r="1401" spans="1:3" ht="13.8" hidden="1">
      <c r="A1401" s="457"/>
      <c r="B1401" s="457"/>
      <c r="C1401" s="458"/>
    </row>
    <row r="1402" spans="1:3" ht="13.8" hidden="1">
      <c r="A1402" s="457"/>
      <c r="B1402" s="457"/>
      <c r="C1402" s="458"/>
    </row>
    <row r="1403" spans="1:3" ht="13.8" hidden="1">
      <c r="A1403" s="457"/>
      <c r="B1403" s="457"/>
      <c r="C1403" s="458"/>
    </row>
    <row r="1404" spans="1:3" ht="13.8" hidden="1">
      <c r="A1404" s="457"/>
      <c r="B1404" s="457"/>
      <c r="C1404" s="458"/>
    </row>
    <row r="1405" spans="1:3" ht="13.8" hidden="1">
      <c r="A1405" s="457"/>
      <c r="B1405" s="457"/>
      <c r="C1405" s="458"/>
    </row>
    <row r="1406" spans="1:3" ht="13.8" hidden="1">
      <c r="A1406" s="457"/>
      <c r="B1406" s="457"/>
      <c r="C1406" s="458"/>
    </row>
    <row r="1407" spans="1:3" ht="13.8" hidden="1">
      <c r="A1407" s="457"/>
      <c r="B1407" s="457"/>
      <c r="C1407" s="458"/>
    </row>
    <row r="1408" spans="1:3" ht="13.8" hidden="1">
      <c r="A1408" s="457"/>
      <c r="B1408" s="457"/>
      <c r="C1408" s="458"/>
    </row>
    <row r="1409" spans="1:3" ht="13.8" hidden="1">
      <c r="A1409" s="457"/>
      <c r="B1409" s="457"/>
      <c r="C1409" s="458"/>
    </row>
    <row r="1410" spans="1:3" ht="13.8" hidden="1">
      <c r="A1410" s="457"/>
      <c r="B1410" s="457"/>
      <c r="C1410" s="458"/>
    </row>
    <row r="1411" spans="1:3" ht="13.8" hidden="1">
      <c r="A1411" s="457"/>
      <c r="B1411" s="457"/>
      <c r="C1411" s="458"/>
    </row>
    <row r="1412" spans="1:3" ht="13.8" hidden="1">
      <c r="A1412" s="457"/>
      <c r="B1412" s="457"/>
      <c r="C1412" s="458"/>
    </row>
    <row r="1413" spans="1:3" ht="13.8" hidden="1">
      <c r="A1413" s="457"/>
      <c r="B1413" s="457"/>
      <c r="C1413" s="458"/>
    </row>
    <row r="1414" spans="1:3" ht="13.8" hidden="1">
      <c r="A1414" s="457"/>
      <c r="B1414" s="457"/>
      <c r="C1414" s="458"/>
    </row>
    <row r="1415" spans="1:3" ht="13.8" hidden="1">
      <c r="A1415" s="457"/>
      <c r="B1415" s="457"/>
      <c r="C1415" s="458"/>
    </row>
    <row r="1416" spans="1:3" ht="13.8" hidden="1">
      <c r="A1416" s="457"/>
      <c r="B1416" s="457"/>
      <c r="C1416" s="458"/>
    </row>
    <row r="1417" spans="1:3" ht="13.8" hidden="1">
      <c r="A1417" s="457"/>
      <c r="B1417" s="457"/>
      <c r="C1417" s="458"/>
    </row>
    <row r="1418" spans="1:3" ht="13.8" hidden="1">
      <c r="A1418" s="457"/>
      <c r="B1418" s="457"/>
      <c r="C1418" s="458"/>
    </row>
    <row r="1419" spans="1:3" ht="13.8" hidden="1">
      <c r="A1419" s="457"/>
      <c r="B1419" s="457"/>
      <c r="C1419" s="458"/>
    </row>
    <row r="1420" spans="1:3" ht="13.8" hidden="1">
      <c r="A1420" s="457"/>
      <c r="B1420" s="457"/>
      <c r="C1420" s="458"/>
    </row>
    <row r="1421" spans="1:3" ht="13.8" hidden="1">
      <c r="A1421" s="457"/>
      <c r="B1421" s="457"/>
      <c r="C1421" s="458"/>
    </row>
    <row r="1422" spans="1:3" ht="13.8" hidden="1">
      <c r="A1422" s="457"/>
      <c r="B1422" s="457"/>
      <c r="C1422" s="458"/>
    </row>
    <row r="1423" spans="1:3" ht="13.8" hidden="1">
      <c r="A1423" s="457"/>
      <c r="B1423" s="457"/>
      <c r="C1423" s="458"/>
    </row>
    <row r="1424" spans="1:3" ht="13.8" hidden="1">
      <c r="A1424" s="457"/>
      <c r="B1424" s="457"/>
      <c r="C1424" s="458"/>
    </row>
    <row r="1425" spans="1:3" ht="13.8" hidden="1">
      <c r="A1425" s="457"/>
      <c r="B1425" s="457"/>
      <c r="C1425" s="458"/>
    </row>
    <row r="1426" spans="1:3" ht="13.8" hidden="1">
      <c r="A1426" s="457"/>
      <c r="B1426" s="457"/>
      <c r="C1426" s="458"/>
    </row>
    <row r="1427" spans="1:3" ht="13.8" hidden="1">
      <c r="A1427" s="457"/>
      <c r="B1427" s="457"/>
      <c r="C1427" s="458"/>
    </row>
    <row r="1428" spans="1:3" ht="13.8" hidden="1">
      <c r="A1428" s="457"/>
      <c r="B1428" s="457"/>
      <c r="C1428" s="458"/>
    </row>
    <row r="1429" spans="1:3" ht="13.8" hidden="1">
      <c r="A1429" s="457"/>
      <c r="B1429" s="457"/>
      <c r="C1429" s="458"/>
    </row>
    <row r="1430" spans="1:3" ht="13.8" hidden="1">
      <c r="A1430" s="457"/>
      <c r="B1430" s="457"/>
      <c r="C1430" s="458"/>
    </row>
    <row r="1431" spans="1:3" ht="13.8" hidden="1">
      <c r="A1431" s="457"/>
      <c r="B1431" s="457"/>
      <c r="C1431" s="458"/>
    </row>
    <row r="1432" spans="1:3" ht="13.8" hidden="1">
      <c r="A1432" s="457"/>
      <c r="B1432" s="457"/>
      <c r="C1432" s="458"/>
    </row>
    <row r="1433" spans="1:3" ht="13.8" hidden="1">
      <c r="A1433" s="457"/>
      <c r="B1433" s="457"/>
      <c r="C1433" s="458"/>
    </row>
    <row r="1434" spans="1:3" ht="13.8" hidden="1">
      <c r="A1434" s="457"/>
      <c r="B1434" s="457"/>
      <c r="C1434" s="458"/>
    </row>
    <row r="1435" spans="1:3" ht="13.8" hidden="1">
      <c r="A1435" s="457"/>
      <c r="B1435" s="457"/>
      <c r="C1435" s="458"/>
    </row>
    <row r="1436" spans="1:3" ht="13.8" hidden="1">
      <c r="A1436" s="457"/>
      <c r="B1436" s="457"/>
      <c r="C1436" s="458"/>
    </row>
    <row r="1437" spans="1:3" ht="13.8" hidden="1">
      <c r="A1437" s="457"/>
      <c r="B1437" s="457"/>
      <c r="C1437" s="458"/>
    </row>
    <row r="1438" spans="1:3" ht="13.8" hidden="1">
      <c r="A1438" s="457"/>
      <c r="B1438" s="457"/>
      <c r="C1438" s="458"/>
    </row>
    <row r="1439" spans="1:3" ht="13.8" hidden="1">
      <c r="A1439" s="457"/>
      <c r="B1439" s="457"/>
      <c r="C1439" s="458"/>
    </row>
    <row r="1440" spans="1:3" ht="13.8" hidden="1">
      <c r="A1440" s="457"/>
      <c r="B1440" s="457"/>
      <c r="C1440" s="458"/>
    </row>
    <row r="1441" spans="1:3" ht="13.8" hidden="1">
      <c r="A1441" s="457"/>
      <c r="B1441" s="457"/>
      <c r="C1441" s="458"/>
    </row>
    <row r="1442" spans="1:3" ht="13.8" hidden="1">
      <c r="A1442" s="457"/>
      <c r="B1442" s="457"/>
      <c r="C1442" s="458"/>
    </row>
    <row r="1443" spans="1:3" ht="13.8" hidden="1">
      <c r="A1443" s="457"/>
      <c r="B1443" s="457"/>
      <c r="C1443" s="458"/>
    </row>
    <row r="1444" spans="1:3" ht="13.8" hidden="1">
      <c r="A1444" s="457"/>
      <c r="B1444" s="457"/>
      <c r="C1444" s="458"/>
    </row>
    <row r="1445" spans="1:3" ht="13.8" hidden="1">
      <c r="A1445" s="457"/>
      <c r="B1445" s="457"/>
      <c r="C1445" s="458"/>
    </row>
    <row r="1446" spans="1:3" ht="13.8" hidden="1">
      <c r="A1446" s="457"/>
      <c r="B1446" s="457"/>
      <c r="C1446" s="458"/>
    </row>
    <row r="1447" spans="1:3" ht="13.8" hidden="1">
      <c r="A1447" s="457"/>
      <c r="B1447" s="457"/>
      <c r="C1447" s="458"/>
    </row>
    <row r="1448" spans="1:3" ht="13.8" hidden="1">
      <c r="A1448" s="457"/>
      <c r="B1448" s="457"/>
      <c r="C1448" s="458"/>
    </row>
    <row r="1449" spans="1:3" ht="13.8" hidden="1">
      <c r="A1449" s="457"/>
      <c r="B1449" s="457"/>
      <c r="C1449" s="458"/>
    </row>
    <row r="1450" spans="1:3" ht="13.8" hidden="1">
      <c r="A1450" s="457"/>
      <c r="B1450" s="457"/>
      <c r="C1450" s="458"/>
    </row>
    <row r="1451" spans="1:3" ht="13.8" hidden="1">
      <c r="A1451" s="457"/>
      <c r="B1451" s="457"/>
      <c r="C1451" s="458"/>
    </row>
    <row r="1452" spans="1:3" ht="13.8" hidden="1">
      <c r="A1452" s="457"/>
      <c r="B1452" s="457"/>
      <c r="C1452" s="458"/>
    </row>
    <row r="1453" spans="1:3" ht="13.8" hidden="1">
      <c r="A1453" s="457"/>
      <c r="B1453" s="457"/>
      <c r="C1453" s="458"/>
    </row>
    <row r="1454" spans="1:3" ht="13.8" hidden="1">
      <c r="A1454" s="457"/>
      <c r="B1454" s="457"/>
      <c r="C1454" s="458"/>
    </row>
    <row r="1455" spans="1:3" ht="13.8" hidden="1">
      <c r="A1455" s="457"/>
      <c r="B1455" s="457"/>
      <c r="C1455" s="458"/>
    </row>
    <row r="1456" spans="1:3" ht="13.8" hidden="1">
      <c r="A1456" s="457"/>
      <c r="B1456" s="457"/>
      <c r="C1456" s="458"/>
    </row>
    <row r="1457" spans="1:3" ht="13.8" hidden="1">
      <c r="A1457" s="457"/>
      <c r="B1457" s="457"/>
      <c r="C1457" s="458"/>
    </row>
    <row r="1458" spans="1:3" ht="13.8" hidden="1">
      <c r="A1458" s="457"/>
      <c r="B1458" s="457"/>
      <c r="C1458" s="458"/>
    </row>
    <row r="1459" spans="1:3" ht="13.8" hidden="1">
      <c r="A1459" s="457"/>
      <c r="B1459" s="457"/>
      <c r="C1459" s="458"/>
    </row>
    <row r="1460" spans="1:3" ht="13.8" hidden="1">
      <c r="A1460" s="457"/>
      <c r="B1460" s="457"/>
      <c r="C1460" s="458"/>
    </row>
    <row r="1461" spans="1:3" ht="13.8" hidden="1">
      <c r="A1461" s="457"/>
      <c r="B1461" s="457"/>
      <c r="C1461" s="458"/>
    </row>
    <row r="1462" spans="1:3" ht="13.8" hidden="1">
      <c r="A1462" s="457"/>
      <c r="B1462" s="457"/>
      <c r="C1462" s="458"/>
    </row>
    <row r="1463" spans="1:3" ht="13.8" hidden="1">
      <c r="A1463" s="457"/>
      <c r="B1463" s="457"/>
      <c r="C1463" s="458"/>
    </row>
    <row r="1464" spans="1:3" ht="13.8" hidden="1">
      <c r="A1464" s="457"/>
      <c r="B1464" s="457"/>
      <c r="C1464" s="458"/>
    </row>
    <row r="1465" spans="1:3" ht="13.8" hidden="1">
      <c r="A1465" s="457"/>
      <c r="B1465" s="457"/>
      <c r="C1465" s="458"/>
    </row>
    <row r="1466" spans="1:3" ht="13.8" hidden="1">
      <c r="A1466" s="457"/>
      <c r="B1466" s="457"/>
      <c r="C1466" s="458"/>
    </row>
    <row r="1467" spans="1:3" ht="13.8" hidden="1">
      <c r="A1467" s="457"/>
      <c r="B1467" s="457"/>
      <c r="C1467" s="458"/>
    </row>
    <row r="1468" spans="1:3" ht="13.8" hidden="1">
      <c r="A1468" s="457"/>
      <c r="B1468" s="457"/>
      <c r="C1468" s="458"/>
    </row>
    <row r="1469" spans="1:3" ht="13.8" hidden="1">
      <c r="A1469" s="457"/>
      <c r="B1469" s="457"/>
      <c r="C1469" s="458"/>
    </row>
    <row r="1470" spans="1:3" ht="13.8" hidden="1">
      <c r="A1470" s="457"/>
      <c r="B1470" s="457"/>
      <c r="C1470" s="458"/>
    </row>
    <row r="1471" spans="1:3" ht="13.8" hidden="1">
      <c r="A1471" s="457"/>
      <c r="B1471" s="457"/>
      <c r="C1471" s="458"/>
    </row>
    <row r="1472" spans="1:3" ht="13.8" hidden="1">
      <c r="A1472" s="457"/>
      <c r="B1472" s="457"/>
      <c r="C1472" s="458"/>
    </row>
    <row r="1473" spans="1:3" ht="13.8" hidden="1">
      <c r="A1473" s="457"/>
      <c r="B1473" s="457"/>
      <c r="C1473" s="458"/>
    </row>
    <row r="1474" spans="1:3" ht="13.8" hidden="1">
      <c r="A1474" s="457"/>
      <c r="B1474" s="457"/>
      <c r="C1474" s="458"/>
    </row>
    <row r="1475" spans="1:3" ht="13.8" hidden="1">
      <c r="A1475" s="457"/>
      <c r="B1475" s="457"/>
      <c r="C1475" s="458"/>
    </row>
    <row r="1476" spans="1:3" ht="13.8" hidden="1">
      <c r="A1476" s="457"/>
      <c r="B1476" s="457"/>
      <c r="C1476" s="458"/>
    </row>
    <row r="1477" spans="1:3" ht="13.8" hidden="1">
      <c r="A1477" s="457"/>
      <c r="B1477" s="457"/>
      <c r="C1477" s="458"/>
    </row>
    <row r="1478" spans="1:3" ht="13.8" hidden="1">
      <c r="A1478" s="457"/>
      <c r="B1478" s="457"/>
      <c r="C1478" s="458"/>
    </row>
    <row r="1479" spans="1:3" ht="13.8" hidden="1">
      <c r="A1479" s="457"/>
      <c r="B1479" s="457"/>
      <c r="C1479" s="458"/>
    </row>
    <row r="1480" spans="1:3" ht="13.8" hidden="1">
      <c r="A1480" s="457"/>
      <c r="B1480" s="457"/>
      <c r="C1480" s="458"/>
    </row>
    <row r="1481" spans="1:3" ht="13.8" hidden="1">
      <c r="A1481" s="457"/>
      <c r="B1481" s="457"/>
      <c r="C1481" s="458"/>
    </row>
    <row r="1482" spans="1:3" ht="13.8" hidden="1">
      <c r="A1482" s="457"/>
      <c r="B1482" s="457"/>
      <c r="C1482" s="458"/>
    </row>
    <row r="1483" spans="1:3" ht="13.8" hidden="1">
      <c r="A1483" s="457"/>
      <c r="B1483" s="457"/>
      <c r="C1483" s="458"/>
    </row>
    <row r="1484" spans="1:3" ht="13.8" hidden="1">
      <c r="A1484" s="457"/>
      <c r="B1484" s="457"/>
      <c r="C1484" s="458"/>
    </row>
    <row r="1485" spans="1:3" ht="13.8" hidden="1">
      <c r="A1485" s="457"/>
      <c r="B1485" s="457"/>
      <c r="C1485" s="458"/>
    </row>
    <row r="1486" spans="1:3" ht="13.8" hidden="1">
      <c r="A1486" s="457"/>
      <c r="B1486" s="457"/>
      <c r="C1486" s="458"/>
    </row>
    <row r="1487" spans="1:3" ht="13.8" hidden="1">
      <c r="A1487" s="457"/>
      <c r="B1487" s="457"/>
      <c r="C1487" s="458"/>
    </row>
    <row r="1488" spans="1:3" ht="13.8" hidden="1">
      <c r="A1488" s="457"/>
      <c r="B1488" s="457"/>
      <c r="C1488" s="458"/>
    </row>
    <row r="1489" spans="1:3" ht="13.8" hidden="1">
      <c r="A1489" s="457"/>
      <c r="B1489" s="457"/>
      <c r="C1489" s="458"/>
    </row>
    <row r="1490" spans="1:3" ht="13.8" hidden="1">
      <c r="A1490" s="457"/>
      <c r="B1490" s="457"/>
      <c r="C1490" s="458"/>
    </row>
    <row r="1491" spans="1:3" ht="13.8" hidden="1">
      <c r="A1491" s="457"/>
      <c r="B1491" s="457"/>
      <c r="C1491" s="458"/>
    </row>
    <row r="1492" spans="1:3" ht="13.8" hidden="1">
      <c r="A1492" s="457"/>
      <c r="B1492" s="457"/>
      <c r="C1492" s="458"/>
    </row>
    <row r="1493" spans="1:3" ht="13.8" hidden="1">
      <c r="A1493" s="457"/>
      <c r="B1493" s="457"/>
      <c r="C1493" s="458"/>
    </row>
    <row r="1494" spans="1:3" ht="13.8" hidden="1">
      <c r="A1494" s="457"/>
      <c r="B1494" s="457"/>
      <c r="C1494" s="458"/>
    </row>
    <row r="1495" spans="1:3" ht="13.8" hidden="1">
      <c r="A1495" s="457"/>
      <c r="B1495" s="457"/>
      <c r="C1495" s="458"/>
    </row>
    <row r="1496" spans="1:3" ht="13.8" hidden="1">
      <c r="A1496" s="457"/>
      <c r="B1496" s="457"/>
      <c r="C1496" s="458"/>
    </row>
    <row r="1497" spans="1:3" ht="13.8" hidden="1">
      <c r="A1497" s="457"/>
      <c r="B1497" s="457"/>
      <c r="C1497" s="458"/>
    </row>
    <row r="1498" spans="1:3" ht="13.8" hidden="1">
      <c r="A1498" s="457"/>
      <c r="B1498" s="457"/>
      <c r="C1498" s="458"/>
    </row>
    <row r="1499" spans="1:3" ht="13.8" hidden="1">
      <c r="A1499" s="457"/>
      <c r="B1499" s="457"/>
      <c r="C1499" s="458"/>
    </row>
    <row r="1500" spans="1:3" ht="13.8" hidden="1">
      <c r="A1500" s="457"/>
      <c r="B1500" s="457"/>
      <c r="C1500" s="458"/>
    </row>
    <row r="1501" spans="1:3" ht="13.8" hidden="1">
      <c r="A1501" s="457"/>
      <c r="B1501" s="457"/>
      <c r="C1501" s="458"/>
    </row>
    <row r="1502" spans="1:3" ht="13.8" hidden="1">
      <c r="A1502" s="457"/>
      <c r="B1502" s="457"/>
      <c r="C1502" s="458"/>
    </row>
    <row r="1503" spans="1:3" ht="13.8" hidden="1">
      <c r="A1503" s="457"/>
      <c r="B1503" s="457"/>
      <c r="C1503" s="458"/>
    </row>
    <row r="1504" spans="1:3" ht="13.8" hidden="1">
      <c r="A1504" s="457"/>
      <c r="B1504" s="457"/>
      <c r="C1504" s="458"/>
    </row>
    <row r="1505" spans="1:3" ht="13.8" hidden="1">
      <c r="A1505" s="457"/>
      <c r="B1505" s="457"/>
      <c r="C1505" s="458"/>
    </row>
    <row r="1506" spans="1:3" ht="13.8" hidden="1">
      <c r="A1506" s="457"/>
      <c r="B1506" s="457"/>
      <c r="C1506" s="458"/>
    </row>
    <row r="1507" spans="1:3" ht="13.8" hidden="1">
      <c r="A1507" s="457"/>
      <c r="B1507" s="457"/>
      <c r="C1507" s="458"/>
    </row>
    <row r="1508" spans="1:3" ht="13.8" hidden="1">
      <c r="A1508" s="457"/>
      <c r="B1508" s="457"/>
      <c r="C1508" s="458"/>
    </row>
    <row r="1509" spans="1:3" ht="13.8" hidden="1">
      <c r="A1509" s="457"/>
      <c r="B1509" s="457"/>
      <c r="C1509" s="458"/>
    </row>
    <row r="1510" spans="1:3" ht="13.8" hidden="1">
      <c r="A1510" s="457"/>
      <c r="B1510" s="457"/>
      <c r="C1510" s="458"/>
    </row>
    <row r="1511" spans="1:3" ht="13.8" hidden="1">
      <c r="A1511" s="457"/>
      <c r="B1511" s="457"/>
      <c r="C1511" s="458"/>
    </row>
    <row r="1512" spans="1:3" ht="13.8" hidden="1">
      <c r="A1512" s="457"/>
      <c r="B1512" s="457"/>
      <c r="C1512" s="458"/>
    </row>
    <row r="1513" spans="1:3" ht="13.8" hidden="1">
      <c r="A1513" s="457"/>
      <c r="B1513" s="457"/>
      <c r="C1513" s="458"/>
    </row>
    <row r="1514" spans="1:3" ht="13.8" hidden="1">
      <c r="A1514" s="457"/>
      <c r="B1514" s="457"/>
      <c r="C1514" s="458"/>
    </row>
    <row r="1515" spans="1:3" ht="13.8" hidden="1">
      <c r="A1515" s="457"/>
      <c r="B1515" s="457"/>
      <c r="C1515" s="458"/>
    </row>
    <row r="1516" spans="1:3" ht="13.8" hidden="1">
      <c r="A1516" s="457"/>
      <c r="B1516" s="457"/>
      <c r="C1516" s="458"/>
    </row>
    <row r="1517" spans="1:3" ht="13.8" hidden="1">
      <c r="A1517" s="457"/>
      <c r="B1517" s="457"/>
      <c r="C1517" s="458"/>
    </row>
    <row r="1518" spans="1:3" ht="13.8" hidden="1">
      <c r="A1518" s="457"/>
      <c r="B1518" s="457"/>
      <c r="C1518" s="458"/>
    </row>
    <row r="1519" spans="1:3" ht="13.8" hidden="1">
      <c r="A1519" s="457"/>
      <c r="B1519" s="457"/>
      <c r="C1519" s="458"/>
    </row>
    <row r="1520" spans="1:3" ht="13.8" hidden="1">
      <c r="A1520" s="457"/>
      <c r="B1520" s="457"/>
      <c r="C1520" s="458"/>
    </row>
    <row r="1521" spans="1:3" ht="13.8" hidden="1">
      <c r="A1521" s="457"/>
      <c r="B1521" s="457"/>
      <c r="C1521" s="458"/>
    </row>
    <row r="1522" spans="1:3" ht="13.8" hidden="1">
      <c r="A1522" s="457"/>
      <c r="B1522" s="457"/>
      <c r="C1522" s="458"/>
    </row>
    <row r="1523" spans="1:3" ht="13.8" hidden="1">
      <c r="A1523" s="457"/>
      <c r="B1523" s="457"/>
      <c r="C1523" s="458"/>
    </row>
    <row r="1524" spans="1:3" ht="13.8" hidden="1">
      <c r="A1524" s="457"/>
      <c r="B1524" s="457"/>
      <c r="C1524" s="458"/>
    </row>
    <row r="1525" spans="1:3" ht="13.8" hidden="1">
      <c r="A1525" s="457"/>
      <c r="B1525" s="457"/>
      <c r="C1525" s="458"/>
    </row>
    <row r="1526" spans="1:3" ht="13.8" hidden="1">
      <c r="A1526" s="457"/>
      <c r="B1526" s="457"/>
      <c r="C1526" s="458"/>
    </row>
    <row r="1527" spans="1:3" ht="13.8" hidden="1">
      <c r="A1527" s="457"/>
      <c r="B1527" s="457"/>
      <c r="C1527" s="458"/>
    </row>
    <row r="1528" spans="1:3" ht="13.8" hidden="1">
      <c r="A1528" s="457"/>
      <c r="B1528" s="457"/>
      <c r="C1528" s="458"/>
    </row>
    <row r="1529" spans="1:3" ht="13.8" hidden="1">
      <c r="A1529" s="457"/>
      <c r="B1529" s="457"/>
      <c r="C1529" s="458"/>
    </row>
    <row r="1530" spans="1:3" ht="13.8" hidden="1">
      <c r="A1530" s="457"/>
      <c r="B1530" s="457"/>
      <c r="C1530" s="458"/>
    </row>
    <row r="1531" spans="1:3" ht="13.8" hidden="1">
      <c r="A1531" s="457"/>
      <c r="B1531" s="457"/>
      <c r="C1531" s="458"/>
    </row>
    <row r="1532" spans="1:3" ht="13.8" hidden="1">
      <c r="A1532" s="457"/>
      <c r="B1532" s="457"/>
      <c r="C1532" s="458"/>
    </row>
    <row r="1533" spans="1:3" ht="13.8" hidden="1">
      <c r="A1533" s="457"/>
      <c r="B1533" s="457"/>
      <c r="C1533" s="458"/>
    </row>
    <row r="1534" spans="1:3" ht="13.8" hidden="1">
      <c r="A1534" s="457"/>
      <c r="B1534" s="457"/>
      <c r="C1534" s="458"/>
    </row>
    <row r="1535" spans="1:3" ht="13.8" hidden="1">
      <c r="A1535" s="457"/>
      <c r="B1535" s="457"/>
      <c r="C1535" s="458"/>
    </row>
    <row r="1536" spans="1:3" ht="13.8" hidden="1">
      <c r="A1536" s="457"/>
      <c r="B1536" s="457"/>
      <c r="C1536" s="458"/>
    </row>
    <row r="1537" spans="1:3" ht="13.8" hidden="1">
      <c r="A1537" s="457"/>
      <c r="B1537" s="457"/>
      <c r="C1537" s="458"/>
    </row>
    <row r="1538" spans="1:3" ht="13.8" hidden="1">
      <c r="A1538" s="457"/>
      <c r="B1538" s="457"/>
      <c r="C1538" s="458"/>
    </row>
    <row r="1539" spans="1:3" ht="13.8" hidden="1">
      <c r="A1539" s="457"/>
      <c r="B1539" s="457"/>
      <c r="C1539" s="458"/>
    </row>
    <row r="1540" spans="1:3" ht="13.8" hidden="1">
      <c r="A1540" s="457"/>
      <c r="B1540" s="457"/>
      <c r="C1540" s="458"/>
    </row>
    <row r="1541" spans="1:3" ht="13.8" hidden="1">
      <c r="A1541" s="457"/>
      <c r="B1541" s="457"/>
      <c r="C1541" s="458"/>
    </row>
    <row r="1542" spans="1:3" ht="13.8" hidden="1">
      <c r="A1542" s="457"/>
      <c r="B1542" s="457"/>
      <c r="C1542" s="458"/>
    </row>
    <row r="1543" spans="1:3" ht="13.8" hidden="1">
      <c r="A1543" s="457"/>
      <c r="B1543" s="457"/>
      <c r="C1543" s="458"/>
    </row>
    <row r="1544" spans="1:3" ht="13.8" hidden="1">
      <c r="A1544" s="457"/>
      <c r="B1544" s="457"/>
      <c r="C1544" s="458"/>
    </row>
    <row r="1545" spans="1:3" ht="13.8" hidden="1">
      <c r="A1545" s="457"/>
      <c r="B1545" s="457"/>
      <c r="C1545" s="458"/>
    </row>
    <row r="1546" spans="1:3" ht="13.8" hidden="1">
      <c r="A1546" s="457"/>
      <c r="B1546" s="457"/>
      <c r="C1546" s="458"/>
    </row>
    <row r="1547" spans="1:3" ht="13.8" hidden="1">
      <c r="A1547" s="457"/>
      <c r="B1547" s="457"/>
      <c r="C1547" s="458"/>
    </row>
    <row r="1548" spans="1:3" ht="13.8" hidden="1">
      <c r="A1548" s="457"/>
      <c r="B1548" s="457"/>
      <c r="C1548" s="458"/>
    </row>
    <row r="1549" spans="1:3" ht="13.8" hidden="1">
      <c r="A1549" s="457"/>
      <c r="B1549" s="457"/>
      <c r="C1549" s="458"/>
    </row>
    <row r="1550" spans="1:3" ht="13.8" hidden="1">
      <c r="A1550" s="457"/>
      <c r="B1550" s="457"/>
      <c r="C1550" s="458"/>
    </row>
    <row r="1551" spans="1:3" ht="13.8" hidden="1">
      <c r="A1551" s="457"/>
      <c r="B1551" s="457"/>
      <c r="C1551" s="458"/>
    </row>
    <row r="1552" spans="1:3" ht="13.8" hidden="1">
      <c r="A1552" s="457"/>
      <c r="B1552" s="457"/>
      <c r="C1552" s="458"/>
    </row>
    <row r="1553" spans="1:3" ht="13.8" hidden="1">
      <c r="A1553" s="457"/>
      <c r="B1553" s="457"/>
      <c r="C1553" s="458"/>
    </row>
    <row r="1554" spans="1:3" ht="13.8" hidden="1">
      <c r="A1554" s="457"/>
      <c r="B1554" s="457"/>
      <c r="C1554" s="458"/>
    </row>
    <row r="1555" spans="1:3" ht="13.8" hidden="1">
      <c r="A1555" s="457"/>
      <c r="B1555" s="457"/>
      <c r="C1555" s="458"/>
    </row>
    <row r="1556" spans="1:3" ht="13.8" hidden="1">
      <c r="A1556" s="457"/>
      <c r="B1556" s="457"/>
      <c r="C1556" s="458"/>
    </row>
    <row r="1557" spans="1:3" ht="13.8" hidden="1">
      <c r="A1557" s="457"/>
      <c r="B1557" s="457"/>
      <c r="C1557" s="458"/>
    </row>
    <row r="1558" spans="1:3" ht="13.8" hidden="1">
      <c r="A1558" s="457"/>
      <c r="B1558" s="457"/>
      <c r="C1558" s="458"/>
    </row>
    <row r="1559" spans="1:3" ht="13.8" hidden="1">
      <c r="A1559" s="457"/>
      <c r="B1559" s="457"/>
      <c r="C1559" s="458"/>
    </row>
    <row r="1560" spans="1:3" ht="13.8" hidden="1">
      <c r="A1560" s="457"/>
      <c r="B1560" s="457"/>
      <c r="C1560" s="458"/>
    </row>
    <row r="1561" spans="1:3" ht="13.8" hidden="1">
      <c r="A1561" s="457"/>
      <c r="B1561" s="457"/>
      <c r="C1561" s="458"/>
    </row>
    <row r="1562" spans="1:3" ht="13.8" hidden="1">
      <c r="A1562" s="457"/>
      <c r="B1562" s="457"/>
      <c r="C1562" s="458"/>
    </row>
    <row r="1563" spans="1:3" ht="13.8" hidden="1">
      <c r="A1563" s="457"/>
      <c r="B1563" s="457"/>
      <c r="C1563" s="458"/>
    </row>
    <row r="1564" spans="1:3" ht="13.8" hidden="1">
      <c r="A1564" s="457"/>
      <c r="B1564" s="457"/>
      <c r="C1564" s="458"/>
    </row>
    <row r="1565" spans="1:3" ht="13.8" hidden="1">
      <c r="A1565" s="457"/>
      <c r="B1565" s="457"/>
      <c r="C1565" s="458"/>
    </row>
    <row r="1566" spans="1:3" ht="13.8" hidden="1">
      <c r="A1566" s="457"/>
      <c r="B1566" s="457"/>
      <c r="C1566" s="458"/>
    </row>
    <row r="1567" spans="1:3" ht="13.8" hidden="1">
      <c r="A1567" s="457"/>
      <c r="B1567" s="457"/>
      <c r="C1567" s="458"/>
    </row>
    <row r="1568" spans="1:3" ht="13.8" hidden="1">
      <c r="A1568" s="457"/>
      <c r="B1568" s="457"/>
      <c r="C1568" s="458"/>
    </row>
    <row r="1569" spans="1:3" ht="13.8" hidden="1">
      <c r="A1569" s="457"/>
      <c r="B1569" s="457"/>
      <c r="C1569" s="458"/>
    </row>
    <row r="1570" spans="1:3" ht="13.8" hidden="1">
      <c r="A1570" s="457"/>
      <c r="B1570" s="457"/>
      <c r="C1570" s="458"/>
    </row>
    <row r="1571" spans="1:3" ht="13.8" hidden="1">
      <c r="A1571" s="457"/>
      <c r="B1571" s="457"/>
      <c r="C1571" s="458"/>
    </row>
    <row r="1572" spans="1:3" ht="13.8" hidden="1">
      <c r="A1572" s="457"/>
      <c r="B1572" s="457"/>
      <c r="C1572" s="458"/>
    </row>
    <row r="1573" spans="1:3" ht="13.8" hidden="1">
      <c r="A1573" s="457"/>
      <c r="B1573" s="457"/>
      <c r="C1573" s="458"/>
    </row>
    <row r="1574" spans="1:3" ht="13.8" hidden="1">
      <c r="A1574" s="457"/>
      <c r="B1574" s="457"/>
      <c r="C1574" s="458"/>
    </row>
    <row r="1575" spans="1:3" ht="13.8" hidden="1">
      <c r="A1575" s="457"/>
      <c r="B1575" s="457"/>
      <c r="C1575" s="458"/>
    </row>
    <row r="1576" spans="1:3" ht="13.8" hidden="1">
      <c r="A1576" s="457"/>
      <c r="B1576" s="457"/>
      <c r="C1576" s="458"/>
    </row>
    <row r="1577" spans="1:3" ht="13.8" hidden="1">
      <c r="A1577" s="457"/>
      <c r="B1577" s="457"/>
      <c r="C1577" s="458"/>
    </row>
    <row r="1578" spans="1:3" ht="13.8" hidden="1">
      <c r="A1578" s="457"/>
      <c r="B1578" s="457"/>
      <c r="C1578" s="458"/>
    </row>
    <row r="1579" spans="1:3" ht="13.8" hidden="1">
      <c r="A1579" s="457"/>
      <c r="B1579" s="457"/>
      <c r="C1579" s="458"/>
    </row>
    <row r="1580" spans="1:3" ht="13.8" hidden="1">
      <c r="A1580" s="457"/>
      <c r="B1580" s="457"/>
      <c r="C1580" s="458"/>
    </row>
    <row r="1581" spans="1:3" ht="13.8" hidden="1">
      <c r="A1581" s="457"/>
      <c r="B1581" s="457"/>
      <c r="C1581" s="458"/>
    </row>
    <row r="1582" spans="1:3" ht="13.8" hidden="1">
      <c r="A1582" s="457"/>
      <c r="B1582" s="457"/>
      <c r="C1582" s="458"/>
    </row>
    <row r="1583" spans="1:3" ht="13.8" hidden="1">
      <c r="A1583" s="457"/>
      <c r="B1583" s="457"/>
      <c r="C1583" s="458"/>
    </row>
    <row r="1584" spans="1:3" ht="13.8" hidden="1">
      <c r="A1584" s="457"/>
      <c r="B1584" s="457"/>
      <c r="C1584" s="458"/>
    </row>
    <row r="1585" spans="1:3" ht="13.8" hidden="1">
      <c r="A1585" s="457"/>
      <c r="B1585" s="457"/>
      <c r="C1585" s="458"/>
    </row>
    <row r="1586" spans="1:3" ht="13.8" hidden="1">
      <c r="A1586" s="457"/>
      <c r="B1586" s="457"/>
      <c r="C1586" s="458"/>
    </row>
    <row r="1587" spans="1:3" ht="13.8" hidden="1">
      <c r="A1587" s="457"/>
      <c r="B1587" s="457"/>
      <c r="C1587" s="458"/>
    </row>
    <row r="1588" spans="1:3" ht="13.8" hidden="1">
      <c r="A1588" s="457"/>
      <c r="B1588" s="457"/>
      <c r="C1588" s="458"/>
    </row>
    <row r="1589" spans="1:3" ht="13.8" hidden="1">
      <c r="A1589" s="457"/>
      <c r="B1589" s="457"/>
      <c r="C1589" s="458"/>
    </row>
    <row r="1590" spans="1:3" ht="13.8" hidden="1">
      <c r="A1590" s="457"/>
      <c r="B1590" s="457"/>
      <c r="C1590" s="458"/>
    </row>
    <row r="1591" spans="1:3" ht="13.8" hidden="1">
      <c r="A1591" s="457"/>
      <c r="B1591" s="457"/>
      <c r="C1591" s="458"/>
    </row>
    <row r="1592" spans="1:3" ht="13.8" hidden="1">
      <c r="A1592" s="457"/>
      <c r="B1592" s="457"/>
      <c r="C1592" s="458"/>
    </row>
    <row r="1593" spans="1:3" ht="13.8" hidden="1">
      <c r="A1593" s="457"/>
      <c r="B1593" s="457"/>
      <c r="C1593" s="458"/>
    </row>
    <row r="1594" spans="1:3" ht="13.8" hidden="1">
      <c r="A1594" s="457"/>
      <c r="B1594" s="457"/>
      <c r="C1594" s="458"/>
    </row>
    <row r="1595" spans="1:3" ht="13.8" hidden="1">
      <c r="A1595" s="457"/>
      <c r="B1595" s="457"/>
      <c r="C1595" s="458"/>
    </row>
    <row r="1596" spans="1:3" ht="13.8" hidden="1">
      <c r="A1596" s="457"/>
      <c r="B1596" s="457"/>
      <c r="C1596" s="458"/>
    </row>
    <row r="1597" spans="1:3" ht="13.8" hidden="1">
      <c r="A1597" s="457"/>
      <c r="B1597" s="457"/>
      <c r="C1597" s="458"/>
    </row>
    <row r="1598" spans="1:3" ht="13.8" hidden="1">
      <c r="A1598" s="457"/>
      <c r="B1598" s="457"/>
      <c r="C1598" s="458"/>
    </row>
    <row r="1599" spans="1:3" ht="13.8" hidden="1">
      <c r="A1599" s="457"/>
      <c r="B1599" s="457"/>
      <c r="C1599" s="458"/>
    </row>
    <row r="1600" spans="1:3" ht="13.8" hidden="1">
      <c r="A1600" s="457"/>
      <c r="B1600" s="457"/>
      <c r="C1600" s="458"/>
    </row>
    <row r="1601" spans="1:3" ht="13.8" hidden="1">
      <c r="A1601" s="457"/>
      <c r="B1601" s="457"/>
      <c r="C1601" s="458"/>
    </row>
    <row r="1602" spans="1:3" ht="13.8" hidden="1">
      <c r="A1602" s="457"/>
      <c r="B1602" s="457"/>
      <c r="C1602" s="458"/>
    </row>
    <row r="1603" spans="1:3" ht="13.8" hidden="1">
      <c r="A1603" s="457"/>
      <c r="B1603" s="457"/>
      <c r="C1603" s="458"/>
    </row>
    <row r="1604" spans="1:3" ht="13.8" hidden="1">
      <c r="A1604" s="457"/>
      <c r="B1604" s="457"/>
      <c r="C1604" s="458"/>
    </row>
    <row r="1605" spans="1:3" ht="13.8" hidden="1">
      <c r="A1605" s="457"/>
      <c r="B1605" s="457"/>
      <c r="C1605" s="458"/>
    </row>
    <row r="1606" spans="1:3" ht="13.8" hidden="1">
      <c r="A1606" s="457"/>
      <c r="B1606" s="457"/>
      <c r="C1606" s="458"/>
    </row>
    <row r="1607" spans="1:3" ht="13.8" hidden="1">
      <c r="A1607" s="457"/>
      <c r="B1607" s="457"/>
      <c r="C1607" s="458"/>
    </row>
    <row r="1608" spans="1:3" ht="13.8" hidden="1">
      <c r="A1608" s="457"/>
      <c r="B1608" s="457"/>
      <c r="C1608" s="458"/>
    </row>
    <row r="1609" spans="1:3" ht="13.8" hidden="1">
      <c r="A1609" s="457"/>
      <c r="B1609" s="457"/>
      <c r="C1609" s="458"/>
    </row>
    <row r="1610" spans="1:3" ht="13.8" hidden="1">
      <c r="A1610" s="457"/>
      <c r="B1610" s="457"/>
      <c r="C1610" s="458"/>
    </row>
    <row r="1611" spans="1:3" ht="13.8" hidden="1">
      <c r="A1611" s="457"/>
      <c r="B1611" s="457"/>
      <c r="C1611" s="458"/>
    </row>
    <row r="1612" spans="1:3" ht="13.8" hidden="1">
      <c r="A1612" s="457"/>
      <c r="B1612" s="457"/>
      <c r="C1612" s="458"/>
    </row>
    <row r="1613" spans="1:3" ht="13.8" hidden="1">
      <c r="A1613" s="457"/>
      <c r="B1613" s="457"/>
      <c r="C1613" s="458"/>
    </row>
    <row r="1614" spans="1:3" ht="13.8" hidden="1">
      <c r="A1614" s="457"/>
      <c r="B1614" s="457"/>
      <c r="C1614" s="458"/>
    </row>
    <row r="1615" spans="1:3" ht="13.8" hidden="1">
      <c r="A1615" s="457"/>
      <c r="B1615" s="457"/>
      <c r="C1615" s="458"/>
    </row>
    <row r="1616" spans="1:3" ht="13.8" hidden="1">
      <c r="A1616" s="457"/>
      <c r="B1616" s="457"/>
      <c r="C1616" s="458"/>
    </row>
    <row r="1617" spans="1:3" ht="13.8" hidden="1">
      <c r="A1617" s="457"/>
      <c r="B1617" s="457"/>
      <c r="C1617" s="458"/>
    </row>
    <row r="1618" spans="1:3" ht="13.8" hidden="1">
      <c r="A1618" s="457"/>
      <c r="B1618" s="457"/>
      <c r="C1618" s="458"/>
    </row>
    <row r="1619" spans="1:3" ht="13.8" hidden="1">
      <c r="A1619" s="457"/>
      <c r="B1619" s="457"/>
      <c r="C1619" s="458"/>
    </row>
    <row r="1620" spans="1:3" ht="13.8" hidden="1">
      <c r="A1620" s="457"/>
      <c r="B1620" s="457"/>
      <c r="C1620" s="458"/>
    </row>
    <row r="1621" spans="1:3" ht="13.8" hidden="1">
      <c r="A1621" s="457"/>
      <c r="B1621" s="457"/>
      <c r="C1621" s="458"/>
    </row>
    <row r="1622" spans="1:3" ht="13.8" hidden="1">
      <c r="A1622" s="457"/>
      <c r="B1622" s="457"/>
      <c r="C1622" s="458"/>
    </row>
    <row r="1623" spans="1:3" ht="13.8" hidden="1">
      <c r="A1623" s="457"/>
      <c r="B1623" s="457"/>
      <c r="C1623" s="458"/>
    </row>
    <row r="1624" spans="1:3" ht="13.8" hidden="1">
      <c r="A1624" s="457"/>
      <c r="B1624" s="457"/>
      <c r="C1624" s="458"/>
    </row>
    <row r="1625" spans="1:3" ht="13.8" hidden="1">
      <c r="A1625" s="457"/>
      <c r="B1625" s="457"/>
      <c r="C1625" s="458"/>
    </row>
    <row r="1626" spans="1:3" ht="13.8" hidden="1">
      <c r="A1626" s="457"/>
      <c r="B1626" s="457"/>
      <c r="C1626" s="458"/>
    </row>
    <row r="1627" spans="1:3" ht="13.8" hidden="1">
      <c r="A1627" s="457"/>
      <c r="B1627" s="457"/>
      <c r="C1627" s="458"/>
    </row>
    <row r="1628" spans="1:3" ht="13.8" hidden="1">
      <c r="A1628" s="457"/>
      <c r="B1628" s="457"/>
      <c r="C1628" s="458"/>
    </row>
    <row r="1629" spans="1:3" ht="13.8" hidden="1">
      <c r="A1629" s="457"/>
      <c r="B1629" s="457"/>
      <c r="C1629" s="458"/>
    </row>
    <row r="1630" spans="1:3" ht="13.8" hidden="1">
      <c r="A1630" s="457"/>
      <c r="B1630" s="457"/>
      <c r="C1630" s="458"/>
    </row>
    <row r="1631" spans="1:3" ht="13.8" hidden="1">
      <c r="A1631" s="457"/>
      <c r="B1631" s="457"/>
      <c r="C1631" s="458"/>
    </row>
    <row r="1632" spans="1:3" ht="13.8" hidden="1">
      <c r="A1632" s="457"/>
      <c r="B1632" s="457"/>
      <c r="C1632" s="458"/>
    </row>
    <row r="1633" spans="1:3" ht="13.8" hidden="1">
      <c r="A1633" s="457"/>
      <c r="B1633" s="457"/>
      <c r="C1633" s="458"/>
    </row>
    <row r="1634" spans="1:3" ht="13.8" hidden="1">
      <c r="A1634" s="457"/>
      <c r="B1634" s="457"/>
      <c r="C1634" s="458"/>
    </row>
    <row r="1635" spans="1:3" ht="13.8" hidden="1">
      <c r="A1635" s="457"/>
      <c r="B1635" s="457"/>
      <c r="C1635" s="458"/>
    </row>
    <row r="1636" spans="1:3" ht="13.8" hidden="1">
      <c r="A1636" s="457"/>
      <c r="B1636" s="457"/>
      <c r="C1636" s="458"/>
    </row>
    <row r="1637" spans="1:3" ht="13.8" hidden="1">
      <c r="A1637" s="457"/>
      <c r="B1637" s="457"/>
      <c r="C1637" s="458"/>
    </row>
    <row r="1638" spans="1:3" ht="13.8" hidden="1">
      <c r="A1638" s="457"/>
      <c r="B1638" s="457"/>
      <c r="C1638" s="458"/>
    </row>
    <row r="1639" spans="1:3" ht="13.8" hidden="1">
      <c r="A1639" s="457"/>
      <c r="B1639" s="457"/>
      <c r="C1639" s="458"/>
    </row>
    <row r="1640" spans="1:3" ht="13.8" hidden="1">
      <c r="A1640" s="457"/>
      <c r="B1640" s="457"/>
      <c r="C1640" s="458"/>
    </row>
    <row r="1641" spans="1:3" ht="13.8" hidden="1">
      <c r="A1641" s="457"/>
      <c r="B1641" s="457"/>
      <c r="C1641" s="458"/>
    </row>
    <row r="1642" spans="1:3" ht="13.8" hidden="1">
      <c r="A1642" s="457"/>
      <c r="B1642" s="457"/>
      <c r="C1642" s="458"/>
    </row>
    <row r="1643" spans="1:3" ht="13.8" hidden="1">
      <c r="A1643" s="457"/>
      <c r="B1643" s="457"/>
      <c r="C1643" s="458"/>
    </row>
    <row r="1644" spans="1:3" ht="13.8" hidden="1">
      <c r="A1644" s="457"/>
      <c r="B1644" s="457"/>
      <c r="C1644" s="458"/>
    </row>
    <row r="1645" spans="1:3" ht="13.8" hidden="1">
      <c r="A1645" s="457"/>
      <c r="B1645" s="457"/>
      <c r="C1645" s="458"/>
    </row>
    <row r="1646" spans="1:3" ht="13.8" hidden="1">
      <c r="A1646" s="457"/>
      <c r="B1646" s="457"/>
      <c r="C1646" s="458"/>
    </row>
    <row r="1647" spans="1:3" ht="13.8" hidden="1">
      <c r="A1647" s="457"/>
      <c r="B1647" s="457"/>
      <c r="C1647" s="458"/>
    </row>
    <row r="1648" spans="1:3" ht="13.8" hidden="1">
      <c r="A1648" s="457"/>
      <c r="B1648" s="457"/>
      <c r="C1648" s="458"/>
    </row>
    <row r="1649" spans="1:3" ht="13.8" hidden="1">
      <c r="A1649" s="457"/>
      <c r="B1649" s="457"/>
      <c r="C1649" s="458"/>
    </row>
    <row r="1650" spans="1:3" ht="13.8" hidden="1">
      <c r="A1650" s="457"/>
      <c r="B1650" s="457"/>
      <c r="C1650" s="458"/>
    </row>
    <row r="1651" spans="1:3" ht="13.8" hidden="1">
      <c r="A1651" s="457"/>
      <c r="B1651" s="457"/>
      <c r="C1651" s="458"/>
    </row>
    <row r="1652" spans="1:3" ht="13.8" hidden="1">
      <c r="A1652" s="457"/>
      <c r="B1652" s="457"/>
      <c r="C1652" s="458"/>
    </row>
    <row r="1653" spans="1:3" ht="13.8" hidden="1">
      <c r="A1653" s="457"/>
      <c r="B1653" s="457"/>
      <c r="C1653" s="458"/>
    </row>
    <row r="1654" spans="1:3" ht="13.8" hidden="1">
      <c r="A1654" s="457"/>
      <c r="B1654" s="457"/>
      <c r="C1654" s="458"/>
    </row>
    <row r="1655" spans="1:3" ht="13.8" hidden="1">
      <c r="A1655" s="457"/>
      <c r="B1655" s="457"/>
      <c r="C1655" s="458"/>
    </row>
    <row r="1656" spans="1:3" ht="13.8" hidden="1">
      <c r="A1656" s="457"/>
      <c r="B1656" s="457"/>
      <c r="C1656" s="458"/>
    </row>
    <row r="1657" spans="1:3" ht="13.8" hidden="1">
      <c r="A1657" s="457"/>
      <c r="B1657" s="457"/>
      <c r="C1657" s="458"/>
    </row>
    <row r="1658" spans="1:3" ht="13.8" hidden="1">
      <c r="A1658" s="457"/>
      <c r="B1658" s="457"/>
      <c r="C1658" s="458"/>
    </row>
    <row r="1659" spans="1:3" ht="13.8" hidden="1">
      <c r="A1659" s="457"/>
      <c r="B1659" s="457"/>
      <c r="C1659" s="458"/>
    </row>
    <row r="1660" spans="1:3" ht="13.8" hidden="1">
      <c r="A1660" s="457"/>
      <c r="B1660" s="457"/>
      <c r="C1660" s="458"/>
    </row>
    <row r="1661" spans="1:3" ht="13.8" hidden="1">
      <c r="A1661" s="457"/>
      <c r="B1661" s="457"/>
      <c r="C1661" s="458"/>
    </row>
    <row r="1662" spans="1:3" ht="13.8" hidden="1">
      <c r="A1662" s="457"/>
      <c r="B1662" s="457"/>
      <c r="C1662" s="458"/>
    </row>
    <row r="1663" spans="1:3" ht="13.8" hidden="1">
      <c r="A1663" s="457"/>
      <c r="B1663" s="457"/>
      <c r="C1663" s="458"/>
    </row>
    <row r="1664" spans="1:3" ht="13.8" hidden="1">
      <c r="A1664" s="457"/>
      <c r="B1664" s="457"/>
      <c r="C1664" s="458"/>
    </row>
    <row r="1665" spans="1:3" ht="13.8" hidden="1">
      <c r="A1665" s="457"/>
      <c r="B1665" s="457"/>
      <c r="C1665" s="458"/>
    </row>
    <row r="1666" spans="1:3" ht="13.8" hidden="1">
      <c r="A1666" s="457"/>
      <c r="B1666" s="457"/>
      <c r="C1666" s="458"/>
    </row>
    <row r="1667" spans="1:3" ht="13.8" hidden="1">
      <c r="A1667" s="457"/>
      <c r="B1667" s="457"/>
      <c r="C1667" s="458"/>
    </row>
    <row r="1668" spans="1:3" ht="13.8" hidden="1">
      <c r="A1668" s="457"/>
      <c r="B1668" s="457"/>
      <c r="C1668" s="458"/>
    </row>
    <row r="1669" spans="1:3" ht="13.8" hidden="1">
      <c r="A1669" s="457"/>
      <c r="B1669" s="457"/>
      <c r="C1669" s="458"/>
    </row>
    <row r="1670" spans="1:3" ht="13.8" hidden="1">
      <c r="A1670" s="457"/>
      <c r="B1670" s="457"/>
      <c r="C1670" s="458"/>
    </row>
    <row r="1671" spans="1:3" ht="13.8" hidden="1">
      <c r="A1671" s="457"/>
      <c r="B1671" s="457"/>
      <c r="C1671" s="458"/>
    </row>
    <row r="1672" spans="1:3" ht="13.8" hidden="1">
      <c r="A1672" s="457"/>
      <c r="B1672" s="457"/>
      <c r="C1672" s="458"/>
    </row>
    <row r="1673" spans="1:3" ht="13.8" hidden="1">
      <c r="A1673" s="457"/>
      <c r="B1673" s="457"/>
      <c r="C1673" s="458"/>
    </row>
    <row r="1674" spans="1:3" ht="13.8" hidden="1">
      <c r="A1674" s="457"/>
      <c r="B1674" s="457"/>
      <c r="C1674" s="458"/>
    </row>
    <row r="1675" spans="1:3" ht="13.8" hidden="1">
      <c r="A1675" s="457"/>
      <c r="B1675" s="457"/>
      <c r="C1675" s="458"/>
    </row>
    <row r="1676" spans="1:3" ht="13.8" hidden="1">
      <c r="A1676" s="457"/>
      <c r="B1676" s="457"/>
      <c r="C1676" s="458"/>
    </row>
    <row r="1677" spans="1:3" ht="13.8" hidden="1">
      <c r="A1677" s="457"/>
      <c r="B1677" s="457"/>
      <c r="C1677" s="458"/>
    </row>
    <row r="1678" spans="1:3" ht="13.8" hidden="1">
      <c r="A1678" s="457"/>
      <c r="B1678" s="457"/>
      <c r="C1678" s="458"/>
    </row>
    <row r="1679" spans="1:3" ht="13.8" hidden="1">
      <c r="A1679" s="457"/>
      <c r="B1679" s="457"/>
      <c r="C1679" s="458"/>
    </row>
    <row r="1680" spans="1:3" ht="13.8" hidden="1">
      <c r="A1680" s="457"/>
      <c r="B1680" s="457"/>
      <c r="C1680" s="458"/>
    </row>
    <row r="1681" spans="1:3" ht="13.8" hidden="1">
      <c r="A1681" s="457"/>
      <c r="B1681" s="457"/>
      <c r="C1681" s="458"/>
    </row>
    <row r="1682" spans="1:3" ht="13.8" hidden="1">
      <c r="A1682" s="457"/>
      <c r="B1682" s="457"/>
      <c r="C1682" s="458"/>
    </row>
    <row r="1683" spans="1:3" ht="13.8" hidden="1">
      <c r="A1683" s="457"/>
      <c r="B1683" s="457"/>
      <c r="C1683" s="458"/>
    </row>
    <row r="1684" spans="1:3" ht="13.8" hidden="1">
      <c r="A1684" s="457"/>
      <c r="B1684" s="457"/>
      <c r="C1684" s="458"/>
    </row>
    <row r="1685" spans="1:3" ht="13.8" hidden="1">
      <c r="A1685" s="457"/>
      <c r="B1685" s="457"/>
      <c r="C1685" s="458"/>
    </row>
    <row r="1686" spans="1:3" ht="13.8" hidden="1">
      <c r="A1686" s="457"/>
      <c r="B1686" s="457"/>
      <c r="C1686" s="458"/>
    </row>
    <row r="1687" spans="1:3" ht="13.8" hidden="1">
      <c r="A1687" s="457"/>
      <c r="B1687" s="457"/>
      <c r="C1687" s="458"/>
    </row>
    <row r="1688" spans="1:3" ht="13.8" hidden="1">
      <c r="A1688" s="457"/>
      <c r="B1688" s="457"/>
      <c r="C1688" s="458"/>
    </row>
    <row r="1689" spans="1:3" ht="13.8" hidden="1">
      <c r="A1689" s="457"/>
      <c r="B1689" s="457"/>
      <c r="C1689" s="458"/>
    </row>
    <row r="1690" spans="1:3" ht="13.8" hidden="1">
      <c r="A1690" s="457"/>
      <c r="B1690" s="457"/>
      <c r="C1690" s="458"/>
    </row>
    <row r="1691" spans="1:3" ht="13.8" hidden="1">
      <c r="A1691" s="457"/>
      <c r="B1691" s="457"/>
      <c r="C1691" s="458"/>
    </row>
    <row r="1692" spans="1:3" ht="13.8" hidden="1">
      <c r="A1692" s="457"/>
      <c r="B1692" s="457"/>
      <c r="C1692" s="458"/>
    </row>
    <row r="1693" spans="1:3" ht="13.8" hidden="1">
      <c r="A1693" s="457"/>
      <c r="B1693" s="457"/>
      <c r="C1693" s="458"/>
    </row>
    <row r="1694" spans="1:3" ht="13.8" hidden="1">
      <c r="A1694" s="457"/>
      <c r="B1694" s="457"/>
      <c r="C1694" s="458"/>
    </row>
    <row r="1695" spans="1:3" ht="13.8" hidden="1">
      <c r="A1695" s="457"/>
      <c r="B1695" s="457"/>
      <c r="C1695" s="458"/>
    </row>
    <row r="1696" spans="1:3" ht="13.8" hidden="1">
      <c r="A1696" s="457"/>
      <c r="B1696" s="457"/>
      <c r="C1696" s="458"/>
    </row>
    <row r="1697" spans="1:3" ht="13.8" hidden="1">
      <c r="A1697" s="457"/>
      <c r="B1697" s="457"/>
      <c r="C1697" s="458"/>
    </row>
    <row r="1698" spans="1:3" ht="13.8" hidden="1">
      <c r="A1698" s="457"/>
      <c r="B1698" s="457"/>
      <c r="C1698" s="458"/>
    </row>
    <row r="1699" spans="1:3" ht="13.8" hidden="1">
      <c r="A1699" s="457"/>
      <c r="B1699" s="457"/>
      <c r="C1699" s="458"/>
    </row>
    <row r="1700" spans="1:3" ht="13.8" hidden="1">
      <c r="A1700" s="457"/>
      <c r="B1700" s="457"/>
      <c r="C1700" s="458"/>
    </row>
    <row r="1701" spans="1:3" ht="13.8" hidden="1">
      <c r="A1701" s="457"/>
      <c r="B1701" s="457"/>
      <c r="C1701" s="458"/>
    </row>
    <row r="1702" spans="1:3" ht="13.8" hidden="1">
      <c r="A1702" s="457"/>
      <c r="B1702" s="457"/>
      <c r="C1702" s="458"/>
    </row>
    <row r="1703" spans="1:3" ht="13.8" hidden="1">
      <c r="A1703" s="457"/>
      <c r="B1703" s="457"/>
      <c r="C1703" s="458"/>
    </row>
    <row r="1704" spans="1:3" ht="13.8" hidden="1">
      <c r="A1704" s="457"/>
      <c r="B1704" s="457"/>
      <c r="C1704" s="458"/>
    </row>
    <row r="1705" spans="1:3" ht="13.8" hidden="1">
      <c r="A1705" s="457"/>
      <c r="B1705" s="457"/>
      <c r="C1705" s="458"/>
    </row>
    <row r="1706" spans="1:3" ht="13.8" hidden="1">
      <c r="A1706" s="457"/>
      <c r="B1706" s="457"/>
      <c r="C1706" s="458"/>
    </row>
    <row r="1707" spans="1:3" ht="13.8" hidden="1">
      <c r="A1707" s="457"/>
      <c r="B1707" s="457"/>
      <c r="C1707" s="458"/>
    </row>
    <row r="1708" spans="1:3" ht="13.8" hidden="1">
      <c r="A1708" s="457"/>
      <c r="B1708" s="457"/>
      <c r="C1708" s="458"/>
    </row>
    <row r="1709" spans="1:3" ht="13.8" hidden="1">
      <c r="A1709" s="457"/>
      <c r="B1709" s="457"/>
      <c r="C1709" s="458"/>
    </row>
    <row r="1710" spans="1:3" ht="13.8" hidden="1">
      <c r="A1710" s="457"/>
      <c r="B1710" s="457"/>
      <c r="C1710" s="458"/>
    </row>
    <row r="1711" spans="1:3" ht="13.8" hidden="1">
      <c r="A1711" s="457"/>
      <c r="B1711" s="457"/>
      <c r="C1711" s="458"/>
    </row>
    <row r="1712" spans="1:3" ht="13.8" hidden="1">
      <c r="A1712" s="457"/>
      <c r="B1712" s="457"/>
      <c r="C1712" s="458"/>
    </row>
    <row r="1713" spans="1:3" ht="13.8" hidden="1">
      <c r="A1713" s="457"/>
      <c r="B1713" s="457"/>
      <c r="C1713" s="458"/>
    </row>
    <row r="1714" spans="1:3" ht="13.8" hidden="1">
      <c r="A1714" s="457"/>
      <c r="B1714" s="457"/>
      <c r="C1714" s="458"/>
    </row>
    <row r="1715" spans="1:3" ht="13.8" hidden="1">
      <c r="A1715" s="457"/>
      <c r="B1715" s="457"/>
      <c r="C1715" s="458"/>
    </row>
    <row r="1716" spans="1:3" ht="13.8" hidden="1">
      <c r="A1716" s="457"/>
      <c r="B1716" s="457"/>
      <c r="C1716" s="458"/>
    </row>
    <row r="1717" spans="1:3" ht="13.8" hidden="1">
      <c r="A1717" s="457"/>
      <c r="B1717" s="457"/>
      <c r="C1717" s="458"/>
    </row>
    <row r="1718" spans="1:3" ht="13.8" hidden="1">
      <c r="A1718" s="457"/>
      <c r="B1718" s="457"/>
      <c r="C1718" s="458"/>
    </row>
    <row r="1719" spans="1:3" ht="13.8" hidden="1">
      <c r="A1719" s="457"/>
      <c r="B1719" s="457"/>
      <c r="C1719" s="458"/>
    </row>
    <row r="1720" spans="1:3" ht="13.8" hidden="1">
      <c r="A1720" s="457"/>
      <c r="B1720" s="457"/>
      <c r="C1720" s="458"/>
    </row>
    <row r="1721" spans="1:3" ht="13.8" hidden="1">
      <c r="A1721" s="457"/>
      <c r="B1721" s="457"/>
      <c r="C1721" s="458"/>
    </row>
    <row r="1722" spans="1:3" ht="13.8" hidden="1">
      <c r="A1722" s="457"/>
      <c r="B1722" s="457"/>
      <c r="C1722" s="458"/>
    </row>
    <row r="1723" spans="1:3" ht="13.8" hidden="1">
      <c r="A1723" s="457"/>
      <c r="B1723" s="457"/>
      <c r="C1723" s="458"/>
    </row>
    <row r="1724" spans="1:3" ht="13.8" hidden="1">
      <c r="A1724" s="457"/>
      <c r="B1724" s="457"/>
      <c r="C1724" s="458"/>
    </row>
    <row r="1725" spans="1:3" ht="13.8" hidden="1">
      <c r="A1725" s="457"/>
      <c r="B1725" s="457"/>
      <c r="C1725" s="458"/>
    </row>
    <row r="1726" spans="1:3" ht="13.8" hidden="1">
      <c r="A1726" s="457"/>
      <c r="B1726" s="457"/>
      <c r="C1726" s="458"/>
    </row>
    <row r="1727" spans="1:3" ht="13.8" hidden="1">
      <c r="A1727" s="457"/>
      <c r="B1727" s="457"/>
      <c r="C1727" s="458"/>
    </row>
    <row r="1728" spans="1:3" ht="13.8" hidden="1">
      <c r="A1728" s="457"/>
      <c r="B1728" s="457"/>
      <c r="C1728" s="458"/>
    </row>
    <row r="1729" spans="1:3" ht="13.8" hidden="1">
      <c r="A1729" s="457"/>
      <c r="B1729" s="457"/>
      <c r="C1729" s="458"/>
    </row>
    <row r="1730" spans="1:3" ht="13.8" hidden="1">
      <c r="A1730" s="457"/>
      <c r="B1730" s="457"/>
      <c r="C1730" s="458"/>
    </row>
    <row r="1731" spans="1:3" ht="13.8" hidden="1">
      <c r="A1731" s="457"/>
      <c r="B1731" s="457"/>
      <c r="C1731" s="458"/>
    </row>
    <row r="1732" spans="1:3" ht="13.8" hidden="1">
      <c r="A1732" s="457"/>
      <c r="B1732" s="457"/>
      <c r="C1732" s="458"/>
    </row>
    <row r="1733" spans="1:3" ht="13.8" hidden="1">
      <c r="A1733" s="457"/>
      <c r="B1733" s="457"/>
      <c r="C1733" s="458"/>
    </row>
    <row r="1734" spans="1:3" ht="13.8" hidden="1">
      <c r="A1734" s="457"/>
      <c r="B1734" s="457"/>
      <c r="C1734" s="458"/>
    </row>
    <row r="1735" spans="1:3" ht="13.8" hidden="1">
      <c r="A1735" s="457"/>
      <c r="B1735" s="457"/>
      <c r="C1735" s="458"/>
    </row>
    <row r="1736" spans="1:3" ht="13.8" hidden="1">
      <c r="A1736" s="457"/>
      <c r="B1736" s="457"/>
      <c r="C1736" s="458"/>
    </row>
    <row r="1737" spans="1:3" ht="13.8" hidden="1">
      <c r="A1737" s="457"/>
      <c r="B1737" s="457"/>
      <c r="C1737" s="458"/>
    </row>
    <row r="1738" spans="1:3" ht="13.8" hidden="1">
      <c r="A1738" s="457"/>
      <c r="B1738" s="457"/>
      <c r="C1738" s="458"/>
    </row>
    <row r="1739" spans="1:3" ht="13.8" hidden="1">
      <c r="A1739" s="457"/>
      <c r="B1739" s="457"/>
      <c r="C1739" s="458"/>
    </row>
    <row r="1740" spans="1:3" ht="13.8" hidden="1">
      <c r="A1740" s="457"/>
      <c r="B1740" s="457"/>
      <c r="C1740" s="458"/>
    </row>
    <row r="1741" spans="1:3" ht="13.8" hidden="1">
      <c r="A1741" s="457"/>
      <c r="B1741" s="457"/>
      <c r="C1741" s="458"/>
    </row>
    <row r="1742" spans="1:3" ht="13.8" hidden="1">
      <c r="A1742" s="457"/>
      <c r="B1742" s="457"/>
      <c r="C1742" s="458"/>
    </row>
    <row r="1743" spans="1:3" ht="13.8" hidden="1">
      <c r="A1743" s="457"/>
      <c r="B1743" s="457"/>
      <c r="C1743" s="458"/>
    </row>
    <row r="1744" spans="1:3" ht="13.8" hidden="1">
      <c r="A1744" s="457"/>
      <c r="B1744" s="457"/>
      <c r="C1744" s="458"/>
    </row>
    <row r="1745" spans="1:3" ht="13.8" hidden="1">
      <c r="A1745" s="457"/>
      <c r="B1745" s="457"/>
      <c r="C1745" s="458"/>
    </row>
    <row r="1746" spans="1:3" ht="13.8" hidden="1">
      <c r="A1746" s="457"/>
      <c r="B1746" s="457"/>
      <c r="C1746" s="458"/>
    </row>
    <row r="1747" spans="1:3" ht="13.8" hidden="1">
      <c r="A1747" s="457"/>
      <c r="B1747" s="457"/>
      <c r="C1747" s="458"/>
    </row>
    <row r="1748" spans="1:3" ht="13.8" hidden="1">
      <c r="A1748" s="457"/>
      <c r="B1748" s="457"/>
      <c r="C1748" s="458"/>
    </row>
    <row r="1749" spans="1:3" ht="13.8" hidden="1">
      <c r="A1749" s="457"/>
      <c r="B1749" s="457"/>
      <c r="C1749" s="458"/>
    </row>
    <row r="1750" spans="1:3" ht="13.8" hidden="1">
      <c r="A1750" s="457"/>
      <c r="B1750" s="457"/>
      <c r="C1750" s="458"/>
    </row>
    <row r="1751" spans="1:3" ht="13.8" hidden="1">
      <c r="A1751" s="457"/>
      <c r="B1751" s="457"/>
      <c r="C1751" s="458"/>
    </row>
    <row r="1752" spans="1:3" ht="13.8" hidden="1">
      <c r="A1752" s="457"/>
      <c r="B1752" s="457"/>
      <c r="C1752" s="458"/>
    </row>
    <row r="1753" spans="1:3" ht="13.8" hidden="1">
      <c r="A1753" s="457"/>
      <c r="B1753" s="457"/>
      <c r="C1753" s="458"/>
    </row>
    <row r="1754" spans="1:3" ht="13.8" hidden="1">
      <c r="A1754" s="457"/>
      <c r="B1754" s="457"/>
      <c r="C1754" s="458"/>
    </row>
    <row r="1755" spans="1:3" ht="13.8" hidden="1">
      <c r="A1755" s="457"/>
      <c r="B1755" s="457"/>
      <c r="C1755" s="458"/>
    </row>
    <row r="1756" spans="1:3" ht="13.8" hidden="1">
      <c r="A1756" s="457"/>
      <c r="B1756" s="457"/>
      <c r="C1756" s="458"/>
    </row>
    <row r="1757" spans="1:3" ht="13.8" hidden="1">
      <c r="A1757" s="457"/>
      <c r="B1757" s="457"/>
      <c r="C1757" s="458"/>
    </row>
    <row r="1758" spans="1:3" ht="13.8" hidden="1">
      <c r="A1758" s="457"/>
      <c r="B1758" s="457"/>
      <c r="C1758" s="458"/>
    </row>
    <row r="1759" spans="1:3" ht="13.8" hidden="1">
      <c r="A1759" s="457"/>
      <c r="B1759" s="457"/>
      <c r="C1759" s="458"/>
    </row>
    <row r="1760" spans="1:3" ht="13.8" hidden="1">
      <c r="A1760" s="457"/>
      <c r="B1760" s="457"/>
      <c r="C1760" s="458"/>
    </row>
    <row r="1761" spans="1:3" ht="13.8" hidden="1">
      <c r="A1761" s="457"/>
      <c r="B1761" s="457"/>
      <c r="C1761" s="458"/>
    </row>
    <row r="1762" spans="1:3" ht="13.8" hidden="1">
      <c r="A1762" s="457"/>
      <c r="B1762" s="457"/>
      <c r="C1762" s="458"/>
    </row>
    <row r="1763" spans="1:3" ht="13.8" hidden="1">
      <c r="A1763" s="457"/>
      <c r="B1763" s="457"/>
      <c r="C1763" s="458"/>
    </row>
    <row r="1764" spans="1:3" ht="13.8" hidden="1">
      <c r="A1764" s="457"/>
      <c r="B1764" s="457"/>
      <c r="C1764" s="458"/>
    </row>
    <row r="1765" spans="1:3" ht="13.8" hidden="1">
      <c r="A1765" s="457"/>
      <c r="B1765" s="457"/>
      <c r="C1765" s="458"/>
    </row>
    <row r="1766" spans="1:3" ht="13.8" hidden="1">
      <c r="A1766" s="457"/>
      <c r="B1766" s="457"/>
      <c r="C1766" s="458"/>
    </row>
    <row r="1767" spans="1:3" ht="13.8" hidden="1">
      <c r="A1767" s="457"/>
      <c r="B1767" s="457"/>
      <c r="C1767" s="458"/>
    </row>
    <row r="1768" spans="1:3" ht="13.8" hidden="1">
      <c r="A1768" s="457"/>
      <c r="B1768" s="457"/>
      <c r="C1768" s="458"/>
    </row>
    <row r="1769" spans="1:3" ht="13.8" hidden="1">
      <c r="A1769" s="457"/>
      <c r="B1769" s="457"/>
      <c r="C1769" s="458"/>
    </row>
    <row r="1770" spans="1:3" ht="13.8" hidden="1">
      <c r="A1770" s="457"/>
      <c r="B1770" s="457"/>
      <c r="C1770" s="458"/>
    </row>
    <row r="1771" spans="1:3" ht="13.8" hidden="1">
      <c r="A1771" s="457"/>
      <c r="B1771" s="457"/>
      <c r="C1771" s="458"/>
    </row>
    <row r="1772" spans="1:3" ht="13.8" hidden="1">
      <c r="A1772" s="457"/>
      <c r="B1772" s="457"/>
      <c r="C1772" s="458"/>
    </row>
    <row r="1773" spans="1:3" ht="13.8" hidden="1">
      <c r="A1773" s="457"/>
      <c r="B1773" s="457"/>
      <c r="C1773" s="458"/>
    </row>
    <row r="1774" spans="1:3" ht="13.8" hidden="1">
      <c r="A1774" s="457"/>
      <c r="B1774" s="457"/>
      <c r="C1774" s="458"/>
    </row>
    <row r="1775" spans="1:3" ht="13.8" hidden="1">
      <c r="A1775" s="457"/>
      <c r="B1775" s="457"/>
      <c r="C1775" s="458"/>
    </row>
    <row r="1776" spans="1:3" ht="13.8" hidden="1">
      <c r="A1776" s="457"/>
      <c r="B1776" s="457"/>
      <c r="C1776" s="458"/>
    </row>
    <row r="1777" spans="1:3" ht="13.8" hidden="1">
      <c r="A1777" s="457"/>
      <c r="B1777" s="457"/>
      <c r="C1777" s="458"/>
    </row>
    <row r="1778" spans="1:3" ht="13.8" hidden="1">
      <c r="A1778" s="457"/>
      <c r="B1778" s="457"/>
      <c r="C1778" s="458"/>
    </row>
    <row r="1779" spans="1:3" ht="13.8" hidden="1">
      <c r="A1779" s="457"/>
      <c r="B1779" s="457"/>
      <c r="C1779" s="458"/>
    </row>
    <row r="1780" spans="1:3" ht="13.8" hidden="1">
      <c r="A1780" s="457"/>
      <c r="B1780" s="457"/>
      <c r="C1780" s="458"/>
    </row>
    <row r="1781" spans="1:3" ht="13.8" hidden="1">
      <c r="A1781" s="457"/>
      <c r="B1781" s="457"/>
      <c r="C1781" s="458"/>
    </row>
    <row r="1782" spans="1:3" ht="13.8" hidden="1">
      <c r="A1782" s="457"/>
      <c r="B1782" s="457"/>
      <c r="C1782" s="458"/>
    </row>
    <row r="1783" spans="1:3" ht="13.8" hidden="1">
      <c r="A1783" s="457"/>
      <c r="B1783" s="457"/>
      <c r="C1783" s="458"/>
    </row>
    <row r="1784" spans="1:3" ht="13.8" hidden="1">
      <c r="A1784" s="457"/>
      <c r="B1784" s="457"/>
      <c r="C1784" s="458"/>
    </row>
    <row r="1785" spans="1:3" ht="13.8" hidden="1">
      <c r="A1785" s="457"/>
      <c r="B1785" s="457"/>
      <c r="C1785" s="458"/>
    </row>
    <row r="1786" spans="1:3" ht="13.8" hidden="1">
      <c r="A1786" s="457"/>
      <c r="B1786" s="457"/>
      <c r="C1786" s="458"/>
    </row>
    <row r="1787" spans="1:3" ht="13.8" hidden="1">
      <c r="A1787" s="457"/>
      <c r="B1787" s="457"/>
      <c r="C1787" s="458"/>
    </row>
    <row r="1788" spans="1:3" ht="13.8" hidden="1">
      <c r="A1788" s="457"/>
      <c r="B1788" s="457"/>
      <c r="C1788" s="458"/>
    </row>
    <row r="1789" spans="1:3" ht="13.8" hidden="1">
      <c r="A1789" s="457"/>
      <c r="B1789" s="457"/>
      <c r="C1789" s="458"/>
    </row>
    <row r="1790" spans="1:3" ht="13.8" hidden="1">
      <c r="A1790" s="457"/>
      <c r="B1790" s="457"/>
      <c r="C1790" s="458"/>
    </row>
    <row r="1791" spans="1:3" ht="13.8" hidden="1">
      <c r="A1791" s="457"/>
      <c r="B1791" s="457"/>
      <c r="C1791" s="458"/>
    </row>
    <row r="1792" spans="1:3" ht="13.8" hidden="1">
      <c r="A1792" s="457"/>
      <c r="B1792" s="457"/>
      <c r="C1792" s="458"/>
    </row>
    <row r="1793" spans="1:3" ht="13.8" hidden="1">
      <c r="A1793" s="457"/>
      <c r="B1793" s="457"/>
      <c r="C1793" s="458"/>
    </row>
    <row r="1794" spans="1:3" ht="13.8" hidden="1">
      <c r="A1794" s="457"/>
      <c r="B1794" s="457"/>
      <c r="C1794" s="458"/>
    </row>
    <row r="1795" spans="1:3" ht="13.8" hidden="1">
      <c r="A1795" s="457"/>
      <c r="B1795" s="457"/>
      <c r="C1795" s="458"/>
    </row>
    <row r="1796" spans="1:3" ht="13.8" hidden="1">
      <c r="A1796" s="457"/>
      <c r="B1796" s="457"/>
      <c r="C1796" s="458"/>
    </row>
    <row r="1797" spans="1:3" ht="13.8" hidden="1">
      <c r="A1797" s="457"/>
      <c r="B1797" s="457"/>
      <c r="C1797" s="458"/>
    </row>
    <row r="1798" spans="1:3" ht="13.8" hidden="1">
      <c r="A1798" s="457"/>
      <c r="B1798" s="457"/>
      <c r="C1798" s="458"/>
    </row>
    <row r="1799" spans="1:3" ht="13.8" hidden="1">
      <c r="A1799" s="457"/>
      <c r="B1799" s="457"/>
      <c r="C1799" s="458"/>
    </row>
    <row r="1800" spans="1:3" ht="13.8" hidden="1">
      <c r="A1800" s="457"/>
      <c r="B1800" s="457"/>
      <c r="C1800" s="458"/>
    </row>
    <row r="1801" spans="1:3" ht="13.8" hidden="1">
      <c r="A1801" s="457"/>
      <c r="B1801" s="457"/>
      <c r="C1801" s="458"/>
    </row>
    <row r="1802" spans="1:3" ht="13.8" hidden="1">
      <c r="A1802" s="457"/>
      <c r="B1802" s="457"/>
      <c r="C1802" s="458"/>
    </row>
    <row r="1803" spans="1:3" ht="13.8" hidden="1">
      <c r="A1803" s="457"/>
      <c r="B1803" s="457"/>
      <c r="C1803" s="458"/>
    </row>
    <row r="1804" spans="1:3" ht="13.8" hidden="1">
      <c r="A1804" s="457"/>
      <c r="B1804" s="457"/>
      <c r="C1804" s="458"/>
    </row>
    <row r="1805" spans="1:3" ht="13.8" hidden="1">
      <c r="A1805" s="457"/>
      <c r="B1805" s="457"/>
      <c r="C1805" s="458"/>
    </row>
    <row r="1806" spans="1:3" ht="13.8" hidden="1">
      <c r="A1806" s="457"/>
      <c r="B1806" s="457"/>
      <c r="C1806" s="458"/>
    </row>
    <row r="1807" spans="1:3" ht="13.8" hidden="1">
      <c r="A1807" s="457"/>
      <c r="B1807" s="457"/>
      <c r="C1807" s="458"/>
    </row>
    <row r="1808" spans="1:3" ht="13.8" hidden="1">
      <c r="A1808" s="457"/>
      <c r="B1808" s="457"/>
      <c r="C1808" s="458"/>
    </row>
    <row r="1809" spans="1:3" ht="13.8" hidden="1">
      <c r="A1809" s="457"/>
      <c r="B1809" s="457"/>
      <c r="C1809" s="458"/>
    </row>
    <row r="1810" spans="1:3" ht="13.8" hidden="1">
      <c r="A1810" s="457"/>
      <c r="B1810" s="457"/>
      <c r="C1810" s="458"/>
    </row>
    <row r="1811" spans="1:3" ht="13.8" hidden="1">
      <c r="A1811" s="457"/>
      <c r="B1811" s="457"/>
      <c r="C1811" s="458"/>
    </row>
    <row r="1812" spans="1:3" ht="13.8" hidden="1">
      <c r="A1812" s="457"/>
      <c r="B1812" s="457"/>
      <c r="C1812" s="458"/>
    </row>
    <row r="1813" spans="1:3" ht="13.8" hidden="1">
      <c r="A1813" s="457"/>
      <c r="B1813" s="457"/>
      <c r="C1813" s="458"/>
    </row>
    <row r="1814" spans="1:3" ht="13.8" hidden="1">
      <c r="A1814" s="457"/>
      <c r="B1814" s="457"/>
      <c r="C1814" s="458"/>
    </row>
    <row r="1815" spans="1:3" ht="13.8" hidden="1">
      <c r="A1815" s="457"/>
      <c r="B1815" s="457"/>
      <c r="C1815" s="458"/>
    </row>
    <row r="1816" spans="1:3" ht="13.8" hidden="1">
      <c r="A1816" s="457"/>
      <c r="B1816" s="457"/>
      <c r="C1816" s="458"/>
    </row>
    <row r="1817" spans="1:3" ht="13.8" hidden="1">
      <c r="A1817" s="457"/>
      <c r="B1817" s="457"/>
      <c r="C1817" s="458"/>
    </row>
    <row r="1818" spans="1:3" ht="13.8" hidden="1">
      <c r="A1818" s="457"/>
      <c r="B1818" s="457"/>
      <c r="C1818" s="458"/>
    </row>
    <row r="1819" spans="1:3" ht="13.8" hidden="1">
      <c r="A1819" s="457"/>
      <c r="B1819" s="457"/>
      <c r="C1819" s="458"/>
    </row>
    <row r="1820" spans="1:3" ht="13.8" hidden="1">
      <c r="A1820" s="457"/>
      <c r="B1820" s="457"/>
      <c r="C1820" s="458"/>
    </row>
    <row r="1821" spans="1:3" ht="13.8" hidden="1">
      <c r="A1821" s="457"/>
      <c r="B1821" s="457"/>
      <c r="C1821" s="458"/>
    </row>
    <row r="1822" spans="1:3" ht="13.8" hidden="1">
      <c r="A1822" s="457"/>
      <c r="B1822" s="457"/>
      <c r="C1822" s="458"/>
    </row>
    <row r="1823" spans="1:3" ht="13.8" hidden="1">
      <c r="A1823" s="457"/>
      <c r="B1823" s="457"/>
      <c r="C1823" s="458"/>
    </row>
    <row r="1824" spans="1:3" ht="13.8" hidden="1">
      <c r="A1824" s="457"/>
      <c r="B1824" s="457"/>
      <c r="C1824" s="458"/>
    </row>
    <row r="1825" spans="1:3" ht="13.8" hidden="1">
      <c r="A1825" s="457"/>
      <c r="B1825" s="457"/>
      <c r="C1825" s="458"/>
    </row>
    <row r="1826" spans="1:3" ht="13.8" hidden="1">
      <c r="A1826" s="457"/>
      <c r="B1826" s="457"/>
      <c r="C1826" s="458"/>
    </row>
    <row r="1827" spans="1:3" ht="13.8" hidden="1">
      <c r="A1827" s="457"/>
      <c r="B1827" s="457"/>
      <c r="C1827" s="458"/>
    </row>
    <row r="1828" spans="1:3" ht="13.8" hidden="1">
      <c r="A1828" s="457"/>
      <c r="B1828" s="457"/>
      <c r="C1828" s="458"/>
    </row>
    <row r="1829" spans="1:3" ht="13.8" hidden="1">
      <c r="A1829" s="457"/>
      <c r="B1829" s="457"/>
      <c r="C1829" s="458"/>
    </row>
    <row r="1830" spans="1:3" ht="13.8" hidden="1">
      <c r="A1830" s="457"/>
      <c r="B1830" s="457"/>
      <c r="C1830" s="458"/>
    </row>
    <row r="1831" spans="1:3" ht="13.8" hidden="1">
      <c r="A1831" s="457"/>
      <c r="B1831" s="457"/>
      <c r="C1831" s="458"/>
    </row>
    <row r="1832" spans="1:3" ht="13.8" hidden="1">
      <c r="A1832" s="457"/>
      <c r="B1832" s="457"/>
      <c r="C1832" s="458"/>
    </row>
    <row r="1833" spans="1:3" ht="13.8" hidden="1">
      <c r="A1833" s="457"/>
      <c r="B1833" s="457"/>
      <c r="C1833" s="458"/>
    </row>
    <row r="1834" spans="1:3" ht="13.8" hidden="1">
      <c r="A1834" s="457"/>
      <c r="B1834" s="457"/>
      <c r="C1834" s="458"/>
    </row>
    <row r="1835" spans="1:3" ht="13.8" hidden="1">
      <c r="A1835" s="457"/>
      <c r="B1835" s="457"/>
      <c r="C1835" s="458"/>
    </row>
    <row r="1836" spans="1:3" ht="13.8" hidden="1">
      <c r="A1836" s="457"/>
      <c r="B1836" s="457"/>
      <c r="C1836" s="458"/>
    </row>
    <row r="1837" spans="1:3" ht="13.8" hidden="1">
      <c r="A1837" s="457"/>
      <c r="B1837" s="457"/>
      <c r="C1837" s="458"/>
    </row>
    <row r="1838" spans="1:3" ht="13.8" hidden="1">
      <c r="A1838" s="457"/>
      <c r="B1838" s="457"/>
      <c r="C1838" s="458"/>
    </row>
    <row r="1839" spans="1:3" ht="13.8" hidden="1">
      <c r="A1839" s="457"/>
      <c r="B1839" s="457"/>
      <c r="C1839" s="458"/>
    </row>
    <row r="1840" spans="1:3" ht="13.8" hidden="1">
      <c r="A1840" s="457"/>
      <c r="B1840" s="457"/>
      <c r="C1840" s="458"/>
    </row>
    <row r="1841" spans="1:3" ht="13.8" hidden="1">
      <c r="A1841" s="457"/>
      <c r="B1841" s="457"/>
      <c r="C1841" s="458"/>
    </row>
    <row r="1842" spans="1:3" ht="13.8" hidden="1">
      <c r="A1842" s="457"/>
      <c r="B1842" s="457"/>
      <c r="C1842" s="458"/>
    </row>
    <row r="1843" spans="1:3" ht="13.8" hidden="1">
      <c r="A1843" s="457"/>
      <c r="B1843" s="457"/>
      <c r="C1843" s="458"/>
    </row>
    <row r="1844" spans="1:3" ht="13.8" hidden="1">
      <c r="A1844" s="457"/>
      <c r="B1844" s="457"/>
      <c r="C1844" s="458"/>
    </row>
    <row r="1845" spans="1:3" ht="13.8" hidden="1">
      <c r="A1845" s="457"/>
      <c r="B1845" s="457"/>
      <c r="C1845" s="458"/>
    </row>
    <row r="1846" spans="1:3" ht="13.8" hidden="1">
      <c r="A1846" s="457"/>
      <c r="B1846" s="457"/>
      <c r="C1846" s="458"/>
    </row>
    <row r="1847" spans="1:3" ht="13.8" hidden="1">
      <c r="A1847" s="457"/>
      <c r="B1847" s="457"/>
      <c r="C1847" s="458"/>
    </row>
    <row r="1848" spans="1:3" ht="13.8" hidden="1">
      <c r="A1848" s="457"/>
      <c r="B1848" s="457"/>
      <c r="C1848" s="458"/>
    </row>
    <row r="1849" spans="1:3" ht="13.8" hidden="1">
      <c r="A1849" s="457"/>
      <c r="B1849" s="457"/>
      <c r="C1849" s="458"/>
    </row>
    <row r="1850" spans="1:3" ht="13.8" hidden="1">
      <c r="A1850" s="457"/>
      <c r="B1850" s="457"/>
      <c r="C1850" s="458"/>
    </row>
    <row r="1851" spans="1:3" ht="13.8" hidden="1">
      <c r="A1851" s="457"/>
      <c r="B1851" s="457"/>
      <c r="C1851" s="458"/>
    </row>
    <row r="1852" spans="1:3" ht="13.8" hidden="1">
      <c r="A1852" s="457"/>
      <c r="B1852" s="457"/>
      <c r="C1852" s="458"/>
    </row>
    <row r="1853" spans="1:3" ht="13.8" hidden="1">
      <c r="A1853" s="457"/>
      <c r="B1853" s="457"/>
      <c r="C1853" s="458"/>
    </row>
    <row r="1854" spans="1:3" ht="13.8" hidden="1">
      <c r="A1854" s="457"/>
      <c r="B1854" s="457"/>
      <c r="C1854" s="458"/>
    </row>
    <row r="1855" spans="1:3" ht="13.8" hidden="1">
      <c r="A1855" s="457"/>
      <c r="B1855" s="457"/>
      <c r="C1855" s="458"/>
    </row>
    <row r="1856" spans="1:3" ht="13.8" hidden="1">
      <c r="A1856" s="457"/>
      <c r="B1856" s="457"/>
      <c r="C1856" s="458"/>
    </row>
    <row r="1857" spans="1:3" ht="13.8" hidden="1">
      <c r="A1857" s="457"/>
      <c r="B1857" s="457"/>
      <c r="C1857" s="458"/>
    </row>
    <row r="1858" spans="1:3" ht="13.8" hidden="1">
      <c r="A1858" s="457"/>
      <c r="B1858" s="457"/>
      <c r="C1858" s="458"/>
    </row>
    <row r="1859" spans="1:3" ht="13.8" hidden="1">
      <c r="A1859" s="457"/>
      <c r="B1859" s="457"/>
      <c r="C1859" s="458"/>
    </row>
    <row r="1860" spans="1:3" ht="13.8" hidden="1">
      <c r="A1860" s="457"/>
      <c r="B1860" s="457"/>
      <c r="C1860" s="458"/>
    </row>
    <row r="1861" spans="1:3" ht="13.8" hidden="1">
      <c r="A1861" s="457"/>
      <c r="B1861" s="457"/>
      <c r="C1861" s="458"/>
    </row>
    <row r="1862" spans="1:3" ht="13.8" hidden="1">
      <c r="A1862" s="457"/>
      <c r="B1862" s="457"/>
      <c r="C1862" s="458"/>
    </row>
    <row r="1863" spans="1:3" ht="13.8" hidden="1">
      <c r="A1863" s="457"/>
      <c r="B1863" s="457"/>
      <c r="C1863" s="458"/>
    </row>
    <row r="1864" spans="1:3" ht="13.8" hidden="1">
      <c r="A1864" s="457"/>
      <c r="B1864" s="457"/>
      <c r="C1864" s="458"/>
    </row>
    <row r="1865" spans="1:3" ht="13.8" hidden="1">
      <c r="A1865" s="457"/>
      <c r="B1865" s="457"/>
      <c r="C1865" s="458"/>
    </row>
    <row r="1866" spans="1:3" ht="13.8" hidden="1">
      <c r="A1866" s="457"/>
      <c r="B1866" s="457"/>
      <c r="C1866" s="458"/>
    </row>
    <row r="1867" spans="1:3" ht="13.8" hidden="1">
      <c r="A1867" s="457"/>
      <c r="B1867" s="457"/>
      <c r="C1867" s="458"/>
    </row>
    <row r="1868" spans="1:3" ht="13.8" hidden="1">
      <c r="A1868" s="457"/>
      <c r="B1868" s="457"/>
      <c r="C1868" s="458"/>
    </row>
    <row r="1869" spans="1:3" ht="13.8" hidden="1">
      <c r="A1869" s="457"/>
      <c r="B1869" s="457"/>
      <c r="C1869" s="458"/>
    </row>
    <row r="1870" spans="1:3" ht="13.8" hidden="1">
      <c r="A1870" s="457"/>
      <c r="B1870" s="457"/>
      <c r="C1870" s="458"/>
    </row>
    <row r="1871" spans="1:3" ht="13.8" hidden="1">
      <c r="A1871" s="457"/>
      <c r="B1871" s="457"/>
      <c r="C1871" s="458"/>
    </row>
    <row r="1872" spans="1:3" ht="13.8" hidden="1">
      <c r="A1872" s="457"/>
      <c r="B1872" s="457"/>
      <c r="C1872" s="458"/>
    </row>
    <row r="1873" spans="1:3" ht="13.8" hidden="1">
      <c r="A1873" s="457"/>
      <c r="B1873" s="457"/>
      <c r="C1873" s="458"/>
    </row>
    <row r="1874" spans="1:3" ht="13.8" hidden="1">
      <c r="A1874" s="457"/>
      <c r="B1874" s="457"/>
      <c r="C1874" s="458"/>
    </row>
    <row r="1875" spans="1:3" ht="13.8" hidden="1">
      <c r="A1875" s="457"/>
      <c r="B1875" s="457"/>
      <c r="C1875" s="458"/>
    </row>
    <row r="1876" spans="1:3" ht="13.8" hidden="1">
      <c r="A1876" s="457"/>
      <c r="B1876" s="457"/>
      <c r="C1876" s="458"/>
    </row>
    <row r="1877" spans="1:3" ht="13.8" hidden="1">
      <c r="A1877" s="457"/>
      <c r="B1877" s="457"/>
      <c r="C1877" s="458"/>
    </row>
    <row r="1878" spans="1:3" ht="13.8" hidden="1">
      <c r="A1878" s="457"/>
      <c r="B1878" s="457"/>
      <c r="C1878" s="458"/>
    </row>
    <row r="1879" spans="1:3" ht="13.8" hidden="1">
      <c r="A1879" s="457"/>
      <c r="B1879" s="457"/>
      <c r="C1879" s="458"/>
    </row>
    <row r="1880" spans="1:3" ht="13.8" hidden="1">
      <c r="A1880" s="457"/>
      <c r="B1880" s="457"/>
      <c r="C1880" s="458"/>
    </row>
    <row r="1881" spans="1:3" ht="13.8" hidden="1">
      <c r="A1881" s="457"/>
      <c r="B1881" s="457"/>
      <c r="C1881" s="458"/>
    </row>
    <row r="1882" spans="1:3" ht="13.8" hidden="1">
      <c r="A1882" s="457"/>
      <c r="B1882" s="457"/>
      <c r="C1882" s="458"/>
    </row>
    <row r="1883" spans="1:3" ht="13.8" hidden="1">
      <c r="A1883" s="457"/>
      <c r="B1883" s="457"/>
      <c r="C1883" s="458"/>
    </row>
    <row r="1884" spans="1:3" ht="13.8" hidden="1">
      <c r="A1884" s="457"/>
      <c r="B1884" s="457"/>
      <c r="C1884" s="458"/>
    </row>
    <row r="1885" spans="1:3" ht="13.8" hidden="1">
      <c r="A1885" s="457"/>
      <c r="B1885" s="457"/>
      <c r="C1885" s="458"/>
    </row>
    <row r="1886" spans="1:3" ht="13.8" hidden="1">
      <c r="A1886" s="457"/>
      <c r="B1886" s="457"/>
      <c r="C1886" s="458"/>
    </row>
    <row r="1887" spans="1:3" ht="13.8" hidden="1">
      <c r="A1887" s="457"/>
      <c r="B1887" s="457"/>
      <c r="C1887" s="458"/>
    </row>
    <row r="1888" spans="1:3" ht="13.8" hidden="1">
      <c r="A1888" s="457"/>
      <c r="B1888" s="457"/>
      <c r="C1888" s="458"/>
    </row>
    <row r="1889" spans="1:3" ht="13.8" hidden="1">
      <c r="A1889" s="457"/>
      <c r="B1889" s="457"/>
      <c r="C1889" s="458"/>
    </row>
    <row r="1890" spans="1:3" ht="13.8" hidden="1">
      <c r="A1890" s="457"/>
      <c r="B1890" s="457"/>
      <c r="C1890" s="458"/>
    </row>
    <row r="1891" spans="1:3" ht="13.8" hidden="1">
      <c r="A1891" s="457"/>
      <c r="B1891" s="457"/>
      <c r="C1891" s="458"/>
    </row>
    <row r="1892" spans="1:3" ht="13.8" hidden="1">
      <c r="A1892" s="457"/>
      <c r="B1892" s="457"/>
      <c r="C1892" s="458"/>
    </row>
    <row r="1893" spans="1:3" ht="13.8" hidden="1">
      <c r="A1893" s="457"/>
      <c r="B1893" s="457"/>
      <c r="C1893" s="458"/>
    </row>
    <row r="1894" spans="1:3" ht="13.8" hidden="1">
      <c r="A1894" s="457"/>
      <c r="B1894" s="457"/>
      <c r="C1894" s="458"/>
    </row>
    <row r="1895" spans="1:3" ht="13.8" hidden="1">
      <c r="A1895" s="457"/>
      <c r="B1895" s="457"/>
      <c r="C1895" s="458"/>
    </row>
    <row r="1896" spans="1:3" ht="13.8" hidden="1">
      <c r="A1896" s="457"/>
      <c r="B1896" s="457"/>
      <c r="C1896" s="458"/>
    </row>
    <row r="1897" spans="1:3" ht="13.8" hidden="1">
      <c r="A1897" s="457"/>
      <c r="B1897" s="457"/>
      <c r="C1897" s="458"/>
    </row>
    <row r="1898" spans="1:3" ht="13.8" hidden="1">
      <c r="A1898" s="457"/>
      <c r="B1898" s="457"/>
      <c r="C1898" s="458"/>
    </row>
    <row r="1899" spans="1:3" ht="13.8" hidden="1">
      <c r="A1899" s="457"/>
      <c r="B1899" s="457"/>
      <c r="C1899" s="458"/>
    </row>
    <row r="1900" spans="1:3" ht="13.8" hidden="1">
      <c r="A1900" s="457"/>
      <c r="B1900" s="457"/>
      <c r="C1900" s="458"/>
    </row>
    <row r="1901" spans="1:3" ht="13.8" hidden="1">
      <c r="A1901" s="457"/>
      <c r="B1901" s="457"/>
      <c r="C1901" s="458"/>
    </row>
    <row r="1902" spans="1:3" ht="13.8" hidden="1">
      <c r="A1902" s="457"/>
      <c r="B1902" s="457"/>
      <c r="C1902" s="458"/>
    </row>
    <row r="1903" spans="1:3" ht="13.8" hidden="1">
      <c r="A1903" s="457"/>
      <c r="B1903" s="457"/>
      <c r="C1903" s="458"/>
    </row>
    <row r="1904" spans="1:3" ht="13.8" hidden="1">
      <c r="A1904" s="457"/>
      <c r="B1904" s="457"/>
      <c r="C1904" s="458"/>
    </row>
    <row r="1905" spans="1:3" ht="13.8" hidden="1">
      <c r="A1905" s="457"/>
      <c r="B1905" s="457"/>
      <c r="C1905" s="458"/>
    </row>
    <row r="1906" spans="1:3" ht="13.8" hidden="1">
      <c r="A1906" s="457"/>
      <c r="B1906" s="457"/>
      <c r="C1906" s="458"/>
    </row>
    <row r="1907" spans="1:3" ht="13.8" hidden="1">
      <c r="A1907" s="457"/>
      <c r="B1907" s="457"/>
      <c r="C1907" s="458"/>
    </row>
    <row r="1908" spans="1:3" ht="13.8" hidden="1">
      <c r="A1908" s="457"/>
      <c r="B1908" s="457"/>
      <c r="C1908" s="458"/>
    </row>
    <row r="1909" spans="1:3" ht="13.8" hidden="1">
      <c r="A1909" s="457"/>
      <c r="B1909" s="457"/>
      <c r="C1909" s="458"/>
    </row>
    <row r="1910" spans="1:3" ht="13.8" hidden="1">
      <c r="A1910" s="457"/>
      <c r="B1910" s="457"/>
      <c r="C1910" s="458"/>
    </row>
    <row r="1911" spans="1:3" ht="13.8" hidden="1">
      <c r="A1911" s="457"/>
      <c r="B1911" s="457"/>
      <c r="C1911" s="458"/>
    </row>
    <row r="1912" spans="1:3" ht="13.8" hidden="1">
      <c r="A1912" s="457"/>
      <c r="B1912" s="457"/>
      <c r="C1912" s="458"/>
    </row>
    <row r="1913" spans="1:3" ht="13.8" hidden="1">
      <c r="A1913" s="457"/>
      <c r="B1913" s="457"/>
      <c r="C1913" s="458"/>
    </row>
    <row r="1914" spans="1:3" ht="13.8" hidden="1">
      <c r="A1914" s="457"/>
      <c r="B1914" s="457"/>
      <c r="C1914" s="458"/>
    </row>
    <row r="1915" spans="1:3" ht="13.8" hidden="1">
      <c r="A1915" s="457"/>
      <c r="B1915" s="457"/>
      <c r="C1915" s="458"/>
    </row>
    <row r="1916" spans="1:3" ht="13.8" hidden="1">
      <c r="A1916" s="457"/>
      <c r="B1916" s="457"/>
      <c r="C1916" s="458"/>
    </row>
    <row r="1917" spans="1:3" ht="13.8" hidden="1">
      <c r="A1917" s="457"/>
      <c r="B1917" s="457"/>
      <c r="C1917" s="458"/>
    </row>
    <row r="1918" spans="1:3" ht="13.8" hidden="1">
      <c r="A1918" s="457"/>
      <c r="B1918" s="457"/>
      <c r="C1918" s="458"/>
    </row>
    <row r="1919" spans="1:3" ht="13.8" hidden="1">
      <c r="A1919" s="457"/>
      <c r="B1919" s="457"/>
      <c r="C1919" s="458"/>
    </row>
    <row r="1920" spans="1:3" ht="13.8" hidden="1">
      <c r="A1920" s="457"/>
      <c r="B1920" s="457"/>
      <c r="C1920" s="458"/>
    </row>
    <row r="1921" spans="1:3" ht="13.8" hidden="1">
      <c r="A1921" s="457"/>
      <c r="B1921" s="457"/>
      <c r="C1921" s="458"/>
    </row>
    <row r="1922" spans="1:3" ht="13.8" hidden="1">
      <c r="A1922" s="457"/>
      <c r="B1922" s="457"/>
      <c r="C1922" s="458"/>
    </row>
    <row r="1923" spans="1:3" ht="13.8" hidden="1">
      <c r="A1923" s="457"/>
      <c r="B1923" s="457"/>
      <c r="C1923" s="458"/>
    </row>
    <row r="1924" spans="1:3" ht="13.8" hidden="1">
      <c r="A1924" s="457"/>
      <c r="B1924" s="457"/>
      <c r="C1924" s="458"/>
    </row>
    <row r="1925" spans="1:3" ht="13.8" hidden="1">
      <c r="A1925" s="457"/>
      <c r="B1925" s="457"/>
      <c r="C1925" s="458"/>
    </row>
    <row r="1926" spans="1:3" ht="13.8" hidden="1">
      <c r="A1926" s="457"/>
      <c r="B1926" s="457"/>
      <c r="C1926" s="458"/>
    </row>
    <row r="1927" spans="1:3" ht="13.8" hidden="1">
      <c r="A1927" s="457"/>
      <c r="B1927" s="457"/>
      <c r="C1927" s="458"/>
    </row>
    <row r="1928" spans="1:3" ht="13.8" hidden="1">
      <c r="A1928" s="457"/>
      <c r="B1928" s="457"/>
      <c r="C1928" s="458"/>
    </row>
    <row r="1929" spans="1:3" ht="13.8" hidden="1">
      <c r="A1929" s="457"/>
      <c r="B1929" s="457"/>
      <c r="C1929" s="458"/>
    </row>
    <row r="1930" spans="1:3" ht="13.8" hidden="1">
      <c r="A1930" s="457"/>
      <c r="B1930" s="457"/>
      <c r="C1930" s="458"/>
    </row>
    <row r="1931" spans="1:3" ht="13.8" hidden="1">
      <c r="A1931" s="457"/>
      <c r="B1931" s="457"/>
      <c r="C1931" s="458"/>
    </row>
    <row r="1932" spans="1:3" ht="13.8" hidden="1">
      <c r="A1932" s="457"/>
      <c r="B1932" s="457"/>
      <c r="C1932" s="458"/>
    </row>
    <row r="1933" spans="1:3" ht="13.8" hidden="1">
      <c r="A1933" s="457"/>
      <c r="B1933" s="457"/>
      <c r="C1933" s="458"/>
    </row>
    <row r="1934" spans="1:3" ht="13.8" hidden="1">
      <c r="A1934" s="457"/>
      <c r="B1934" s="457"/>
      <c r="C1934" s="458"/>
    </row>
    <row r="1935" spans="1:3" ht="13.8" hidden="1">
      <c r="A1935" s="457"/>
      <c r="B1935" s="457"/>
      <c r="C1935" s="458"/>
    </row>
    <row r="1936" spans="1:3" ht="13.8" hidden="1">
      <c r="A1936" s="457"/>
      <c r="B1936" s="457"/>
      <c r="C1936" s="458"/>
    </row>
    <row r="1937" spans="1:3" ht="13.8" hidden="1">
      <c r="A1937" s="457"/>
      <c r="B1937" s="457"/>
      <c r="C1937" s="458"/>
    </row>
    <row r="1938" spans="1:3" ht="13.8" hidden="1">
      <c r="A1938" s="457"/>
      <c r="B1938" s="457"/>
      <c r="C1938" s="458"/>
    </row>
    <row r="1939" spans="1:3" ht="13.8" hidden="1">
      <c r="A1939" s="457"/>
      <c r="B1939" s="457"/>
      <c r="C1939" s="458"/>
    </row>
    <row r="1940" spans="1:3" ht="13.8" hidden="1">
      <c r="A1940" s="457"/>
      <c r="B1940" s="457"/>
      <c r="C1940" s="458"/>
    </row>
    <row r="1941" spans="1:3" ht="13.8" hidden="1">
      <c r="A1941" s="457"/>
      <c r="B1941" s="457"/>
      <c r="C1941" s="458"/>
    </row>
    <row r="1942" spans="1:3" ht="13.8" hidden="1">
      <c r="A1942" s="457"/>
      <c r="B1942" s="457"/>
      <c r="C1942" s="458"/>
    </row>
    <row r="1943" spans="1:3" ht="13.8" hidden="1">
      <c r="A1943" s="457"/>
      <c r="B1943" s="457"/>
      <c r="C1943" s="458"/>
    </row>
    <row r="1944" spans="1:3" ht="13.8" hidden="1">
      <c r="A1944" s="457"/>
      <c r="B1944" s="457"/>
      <c r="C1944" s="458"/>
    </row>
    <row r="1945" spans="1:3" ht="13.8" hidden="1">
      <c r="A1945" s="457"/>
      <c r="B1945" s="457"/>
      <c r="C1945" s="458"/>
    </row>
    <row r="1946" spans="1:3" ht="13.8" hidden="1">
      <c r="A1946" s="457"/>
      <c r="B1946" s="457"/>
      <c r="C1946" s="458"/>
    </row>
    <row r="1947" spans="1:3" ht="13.8" hidden="1">
      <c r="A1947" s="457"/>
      <c r="B1947" s="457"/>
      <c r="C1947" s="458"/>
    </row>
    <row r="1948" spans="1:3" ht="13.8" hidden="1">
      <c r="A1948" s="457"/>
      <c r="B1948" s="457"/>
      <c r="C1948" s="458"/>
    </row>
    <row r="1949" spans="1:3" ht="13.8" hidden="1">
      <c r="A1949" s="457"/>
      <c r="B1949" s="457"/>
      <c r="C1949" s="458"/>
    </row>
    <row r="1950" spans="1:3" ht="13.8" hidden="1">
      <c r="A1950" s="457"/>
      <c r="B1950" s="457"/>
      <c r="C1950" s="458"/>
    </row>
    <row r="1951" spans="1:3" ht="13.8" hidden="1">
      <c r="A1951" s="457"/>
      <c r="B1951" s="457"/>
      <c r="C1951" s="458"/>
    </row>
    <row r="1952" spans="1:3" ht="13.8" hidden="1">
      <c r="A1952" s="457"/>
      <c r="B1952" s="457"/>
      <c r="C1952" s="458"/>
    </row>
    <row r="1953" spans="1:3" ht="13.8" hidden="1">
      <c r="A1953" s="457"/>
      <c r="B1953" s="457"/>
      <c r="C1953" s="458"/>
    </row>
    <row r="1954" spans="1:3" ht="13.8" hidden="1">
      <c r="A1954" s="457"/>
      <c r="B1954" s="457"/>
      <c r="C1954" s="458"/>
    </row>
    <row r="1955" spans="1:3" ht="13.8" hidden="1">
      <c r="A1955" s="457"/>
      <c r="B1955" s="457"/>
      <c r="C1955" s="458"/>
    </row>
    <row r="1956" spans="1:3" ht="13.8" hidden="1">
      <c r="A1956" s="457"/>
      <c r="B1956" s="457"/>
      <c r="C1956" s="458"/>
    </row>
    <row r="1957" spans="1:3" ht="13.8" hidden="1">
      <c r="A1957" s="457"/>
      <c r="B1957" s="457"/>
      <c r="C1957" s="458"/>
    </row>
    <row r="1958" spans="1:3" ht="13.8" hidden="1">
      <c r="A1958" s="457"/>
      <c r="B1958" s="457"/>
      <c r="C1958" s="458"/>
    </row>
    <row r="1959" spans="1:3" ht="13.8" hidden="1">
      <c r="A1959" s="457"/>
      <c r="B1959" s="457"/>
      <c r="C1959" s="458"/>
    </row>
    <row r="1960" spans="1:3" ht="13.8" hidden="1">
      <c r="A1960" s="457"/>
      <c r="B1960" s="457"/>
      <c r="C1960" s="458"/>
    </row>
    <row r="1961" spans="1:3" ht="13.8" hidden="1">
      <c r="A1961" s="457"/>
      <c r="B1961" s="457"/>
      <c r="C1961" s="458"/>
    </row>
    <row r="1962" spans="1:3" ht="13.8" hidden="1">
      <c r="A1962" s="457"/>
      <c r="B1962" s="457"/>
      <c r="C1962" s="458"/>
    </row>
    <row r="1963" spans="1:3" ht="13.8" hidden="1">
      <c r="A1963" s="457"/>
      <c r="B1963" s="457"/>
      <c r="C1963" s="458"/>
    </row>
    <row r="1964" spans="1:3" ht="13.8" hidden="1">
      <c r="A1964" s="457"/>
      <c r="B1964" s="457"/>
      <c r="C1964" s="458"/>
    </row>
    <row r="1965" spans="1:3" ht="13.8" hidden="1">
      <c r="A1965" s="457"/>
      <c r="B1965" s="457"/>
      <c r="C1965" s="458"/>
    </row>
    <row r="1966" spans="1:3" ht="13.8" hidden="1">
      <c r="A1966" s="457"/>
      <c r="B1966" s="457"/>
      <c r="C1966" s="458"/>
    </row>
    <row r="1967" spans="1:3" ht="13.8" hidden="1">
      <c r="A1967" s="457"/>
      <c r="B1967" s="457"/>
      <c r="C1967" s="458"/>
    </row>
    <row r="1968" spans="1:3" ht="13.8" hidden="1">
      <c r="A1968" s="457"/>
      <c r="B1968" s="457"/>
      <c r="C1968" s="458"/>
    </row>
    <row r="1969" spans="1:3" ht="13.8" hidden="1">
      <c r="A1969" s="457"/>
      <c r="B1969" s="457"/>
      <c r="C1969" s="458"/>
    </row>
    <row r="1970" spans="1:3" ht="13.8" hidden="1">
      <c r="A1970" s="457"/>
      <c r="B1970" s="457"/>
      <c r="C1970" s="458"/>
    </row>
    <row r="1971" spans="1:3" ht="13.8" hidden="1">
      <c r="A1971" s="457"/>
      <c r="B1971" s="457"/>
      <c r="C1971" s="458"/>
    </row>
    <row r="1972" spans="1:3" ht="13.8" hidden="1">
      <c r="A1972" s="457"/>
      <c r="B1972" s="457"/>
      <c r="C1972" s="458"/>
    </row>
    <row r="1973" spans="1:3" ht="13.8" hidden="1">
      <c r="A1973" s="457"/>
      <c r="B1973" s="457"/>
      <c r="C1973" s="458"/>
    </row>
    <row r="1974" spans="1:3" ht="13.8" hidden="1">
      <c r="A1974" s="457"/>
      <c r="B1974" s="457"/>
      <c r="C1974" s="458"/>
    </row>
    <row r="1975" spans="1:3" ht="13.8" hidden="1">
      <c r="A1975" s="457"/>
      <c r="B1975" s="457"/>
      <c r="C1975" s="458"/>
    </row>
    <row r="1976" spans="1:3" ht="13.8" hidden="1">
      <c r="A1976" s="457"/>
      <c r="B1976" s="457"/>
      <c r="C1976" s="458"/>
    </row>
    <row r="1977" spans="1:3" ht="13.8" hidden="1">
      <c r="A1977" s="457"/>
      <c r="B1977" s="457"/>
      <c r="C1977" s="458"/>
    </row>
    <row r="1978" spans="1:3" ht="13.8" hidden="1">
      <c r="A1978" s="457"/>
      <c r="B1978" s="457"/>
      <c r="C1978" s="458"/>
    </row>
    <row r="1979" spans="1:3" ht="13.8" hidden="1">
      <c r="A1979" s="457"/>
      <c r="B1979" s="457"/>
      <c r="C1979" s="458"/>
    </row>
    <row r="1980" spans="1:3" ht="13.8" hidden="1">
      <c r="A1980" s="457"/>
      <c r="B1980" s="457"/>
      <c r="C1980" s="458"/>
    </row>
    <row r="1981" spans="1:3" ht="13.8" hidden="1">
      <c r="A1981" s="457"/>
      <c r="B1981" s="457"/>
      <c r="C1981" s="458"/>
    </row>
    <row r="1982" spans="1:3" ht="13.8" hidden="1">
      <c r="A1982" s="457"/>
      <c r="B1982" s="457"/>
      <c r="C1982" s="458"/>
    </row>
    <row r="1983" spans="1:3" ht="13.8" hidden="1">
      <c r="A1983" s="457"/>
      <c r="B1983" s="457"/>
      <c r="C1983" s="458"/>
    </row>
    <row r="1984" spans="1:3" ht="13.8" hidden="1">
      <c r="A1984" s="457"/>
      <c r="B1984" s="457"/>
      <c r="C1984" s="458"/>
    </row>
    <row r="1985" spans="1:3" ht="13.8" hidden="1">
      <c r="A1985" s="457"/>
      <c r="B1985" s="457"/>
      <c r="C1985" s="458"/>
    </row>
    <row r="1986" spans="1:3" ht="13.8" hidden="1">
      <c r="A1986" s="457"/>
      <c r="B1986" s="457"/>
      <c r="C1986" s="458"/>
    </row>
    <row r="1987" spans="1:3" ht="13.8" hidden="1">
      <c r="A1987" s="457"/>
      <c r="B1987" s="457"/>
      <c r="C1987" s="458"/>
    </row>
    <row r="1988" spans="1:3" ht="13.8" hidden="1">
      <c r="A1988" s="457"/>
      <c r="B1988" s="457"/>
      <c r="C1988" s="458"/>
    </row>
    <row r="1989" spans="1:3" ht="13.8" hidden="1">
      <c r="A1989" s="457"/>
      <c r="B1989" s="457"/>
      <c r="C1989" s="458"/>
    </row>
    <row r="1990" spans="1:3" ht="13.8" hidden="1">
      <c r="A1990" s="457"/>
      <c r="B1990" s="457"/>
      <c r="C1990" s="458"/>
    </row>
    <row r="1991" spans="1:3" ht="13.8" hidden="1">
      <c r="A1991" s="457"/>
      <c r="B1991" s="457"/>
      <c r="C1991" s="458"/>
    </row>
    <row r="1992" spans="1:3" ht="13.8" hidden="1">
      <c r="A1992" s="457"/>
      <c r="B1992" s="457"/>
      <c r="C1992" s="458"/>
    </row>
    <row r="1993" spans="1:3" ht="13.8" hidden="1">
      <c r="A1993" s="457"/>
      <c r="B1993" s="457"/>
      <c r="C1993" s="458"/>
    </row>
    <row r="1994" spans="1:3" ht="13.8" hidden="1">
      <c r="A1994" s="457"/>
      <c r="B1994" s="457"/>
      <c r="C1994" s="458"/>
    </row>
    <row r="1995" spans="1:3" ht="13.8" hidden="1">
      <c r="A1995" s="457"/>
      <c r="B1995" s="457"/>
      <c r="C1995" s="458"/>
    </row>
    <row r="1996" spans="1:3" ht="13.8" hidden="1">
      <c r="A1996" s="457"/>
      <c r="B1996" s="457"/>
      <c r="C1996" s="458"/>
    </row>
    <row r="1997" spans="1:3" ht="13.8" hidden="1">
      <c r="A1997" s="457"/>
      <c r="B1997" s="457"/>
      <c r="C1997" s="458"/>
    </row>
    <row r="1998" spans="1:3" ht="13.8" hidden="1">
      <c r="A1998" s="457"/>
      <c r="B1998" s="457"/>
      <c r="C1998" s="458"/>
    </row>
    <row r="1999" spans="1:3" ht="13.8" hidden="1">
      <c r="A1999" s="457"/>
      <c r="B1999" s="457"/>
      <c r="C1999" s="458"/>
    </row>
    <row r="2000" spans="1:3" ht="13.8" hidden="1">
      <c r="A2000" s="457"/>
      <c r="B2000" s="457"/>
      <c r="C2000" s="458"/>
    </row>
    <row r="2001" spans="1:3" ht="13.8" hidden="1">
      <c r="A2001" s="457"/>
      <c r="B2001" s="457"/>
      <c r="C2001" s="458"/>
    </row>
    <row r="2002" spans="1:3" ht="13.8" hidden="1">
      <c r="A2002" s="457"/>
      <c r="B2002" s="457"/>
      <c r="C2002" s="458"/>
    </row>
    <row r="2003" spans="1:3" ht="13.8" hidden="1">
      <c r="A2003" s="457"/>
      <c r="B2003" s="457"/>
      <c r="C2003" s="458"/>
    </row>
    <row r="2004" spans="1:3" ht="13.8" hidden="1">
      <c r="A2004" s="457"/>
      <c r="B2004" s="457"/>
      <c r="C2004" s="458"/>
    </row>
    <row r="2005" spans="1:3" ht="13.8" hidden="1">
      <c r="A2005" s="457"/>
      <c r="B2005" s="457"/>
      <c r="C2005" s="458"/>
    </row>
    <row r="2006" spans="1:3" ht="13.8" hidden="1">
      <c r="A2006" s="457"/>
      <c r="B2006" s="457"/>
      <c r="C2006" s="458"/>
    </row>
    <row r="2007" spans="1:3" ht="13.8" hidden="1">
      <c r="A2007" s="457"/>
      <c r="B2007" s="457"/>
      <c r="C2007" s="458"/>
    </row>
    <row r="2008" spans="1:3" ht="13.8" hidden="1">
      <c r="A2008" s="457"/>
      <c r="B2008" s="457"/>
      <c r="C2008" s="458"/>
    </row>
    <row r="2009" spans="1:3" ht="13.8" hidden="1">
      <c r="A2009" s="457"/>
      <c r="B2009" s="457"/>
      <c r="C2009" s="458"/>
    </row>
    <row r="2010" spans="1:3" ht="13.8" hidden="1">
      <c r="A2010" s="457"/>
      <c r="B2010" s="457"/>
      <c r="C2010" s="458"/>
    </row>
    <row r="2011" spans="1:3" ht="13.8" hidden="1">
      <c r="A2011" s="457"/>
      <c r="B2011" s="457"/>
      <c r="C2011" s="458"/>
    </row>
    <row r="2012" spans="1:3" ht="13.8" hidden="1">
      <c r="A2012" s="457"/>
      <c r="B2012" s="457"/>
      <c r="C2012" s="458"/>
    </row>
    <row r="2013" spans="1:3" ht="13.8" hidden="1">
      <c r="A2013" s="457"/>
      <c r="B2013" s="457"/>
      <c r="C2013" s="458"/>
    </row>
    <row r="2014" spans="1:3" ht="13.8" hidden="1">
      <c r="A2014" s="457"/>
      <c r="B2014" s="457"/>
      <c r="C2014" s="458"/>
    </row>
    <row r="2015" spans="1:3" ht="13.8" hidden="1">
      <c r="A2015" s="457"/>
      <c r="B2015" s="457"/>
      <c r="C2015" s="458"/>
    </row>
    <row r="2016" spans="1:3" ht="13.8" hidden="1">
      <c r="A2016" s="457"/>
      <c r="B2016" s="457"/>
      <c r="C2016" s="458"/>
    </row>
    <row r="2017" spans="1:3" ht="13.8" hidden="1">
      <c r="A2017" s="457"/>
      <c r="B2017" s="457"/>
      <c r="C2017" s="458"/>
    </row>
    <row r="2018" spans="1:3" ht="13.8" hidden="1">
      <c r="A2018" s="457"/>
      <c r="B2018" s="457"/>
      <c r="C2018" s="458"/>
    </row>
    <row r="2019" spans="1:3" ht="13.8" hidden="1">
      <c r="A2019" s="457"/>
      <c r="B2019" s="457"/>
      <c r="C2019" s="458"/>
    </row>
    <row r="2020" spans="1:3" ht="13.8" hidden="1">
      <c r="A2020" s="457"/>
      <c r="B2020" s="457"/>
      <c r="C2020" s="458"/>
    </row>
    <row r="2021" spans="1:3" ht="13.8" hidden="1">
      <c r="A2021" s="457"/>
      <c r="B2021" s="457"/>
      <c r="C2021" s="458"/>
    </row>
    <row r="2022" spans="1:3" ht="13.8" hidden="1">
      <c r="A2022" s="457"/>
      <c r="B2022" s="457"/>
      <c r="C2022" s="458"/>
    </row>
    <row r="2023" spans="1:3" ht="13.8" hidden="1">
      <c r="A2023" s="457"/>
      <c r="B2023" s="457"/>
      <c r="C2023" s="458"/>
    </row>
    <row r="2024" spans="1:3" ht="13.8" hidden="1">
      <c r="A2024" s="457"/>
      <c r="B2024" s="457"/>
      <c r="C2024" s="458"/>
    </row>
    <row r="2025" spans="1:3" ht="13.8" hidden="1">
      <c r="A2025" s="457"/>
      <c r="B2025" s="457"/>
      <c r="C2025" s="458"/>
    </row>
    <row r="2026" spans="1:3" ht="13.8" hidden="1">
      <c r="A2026" s="457"/>
      <c r="B2026" s="457"/>
      <c r="C2026" s="458"/>
    </row>
    <row r="2027" spans="1:3" ht="13.8" hidden="1">
      <c r="A2027" s="457"/>
      <c r="B2027" s="457"/>
      <c r="C2027" s="458"/>
    </row>
    <row r="2028" spans="1:3" ht="13.8" hidden="1">
      <c r="A2028" s="457"/>
      <c r="B2028" s="457"/>
      <c r="C2028" s="458"/>
    </row>
    <row r="2029" spans="1:3" ht="13.8" hidden="1">
      <c r="A2029" s="457"/>
      <c r="B2029" s="457"/>
      <c r="C2029" s="458"/>
    </row>
    <row r="2030" spans="1:3" ht="13.8" hidden="1">
      <c r="A2030" s="457"/>
      <c r="B2030" s="457"/>
      <c r="C2030" s="458"/>
    </row>
    <row r="2031" spans="1:3" ht="13.8" hidden="1">
      <c r="A2031" s="457"/>
      <c r="B2031" s="457"/>
      <c r="C2031" s="458"/>
    </row>
    <row r="2032" spans="1:3" ht="13.8" hidden="1">
      <c r="A2032" s="457"/>
      <c r="B2032" s="457"/>
      <c r="C2032" s="458"/>
    </row>
    <row r="2033" spans="1:3" ht="13.8" hidden="1">
      <c r="A2033" s="457"/>
      <c r="B2033" s="457"/>
      <c r="C2033" s="458"/>
    </row>
    <row r="2034" spans="1:3" ht="13.8" hidden="1">
      <c r="A2034" s="457"/>
      <c r="B2034" s="457"/>
      <c r="C2034" s="458"/>
    </row>
    <row r="2035" spans="1:3" ht="13.8" hidden="1">
      <c r="A2035" s="457"/>
      <c r="B2035" s="457"/>
      <c r="C2035" s="458"/>
    </row>
    <row r="2036" spans="1:3" ht="13.8" hidden="1">
      <c r="A2036" s="457"/>
      <c r="B2036" s="457"/>
      <c r="C2036" s="458"/>
    </row>
    <row r="2037" spans="1:3" ht="13.8" hidden="1">
      <c r="A2037" s="457"/>
      <c r="B2037" s="457"/>
      <c r="C2037" s="458"/>
    </row>
    <row r="2038" spans="1:3" ht="13.8" hidden="1">
      <c r="A2038" s="457"/>
      <c r="B2038" s="457"/>
      <c r="C2038" s="458"/>
    </row>
    <row r="2039" spans="1:3" ht="13.8" hidden="1">
      <c r="A2039" s="457"/>
      <c r="B2039" s="457"/>
      <c r="C2039" s="458"/>
    </row>
    <row r="2040" spans="1:3" ht="13.8" hidden="1">
      <c r="A2040" s="457"/>
      <c r="B2040" s="457"/>
      <c r="C2040" s="458"/>
    </row>
    <row r="2041" spans="1:3" ht="13.8" hidden="1">
      <c r="A2041" s="457"/>
      <c r="B2041" s="457"/>
      <c r="C2041" s="458"/>
    </row>
    <row r="2042" spans="1:3" ht="13.8" hidden="1">
      <c r="A2042" s="457"/>
      <c r="B2042" s="457"/>
      <c r="C2042" s="458"/>
    </row>
    <row r="2043" spans="1:3" ht="13.8" hidden="1">
      <c r="A2043" s="457"/>
      <c r="B2043" s="457"/>
      <c r="C2043" s="458"/>
    </row>
    <row r="2044" spans="1:3" ht="13.8" hidden="1">
      <c r="A2044" s="457"/>
      <c r="B2044" s="457"/>
      <c r="C2044" s="458"/>
    </row>
    <row r="2045" spans="1:3" ht="13.8" hidden="1">
      <c r="A2045" s="457"/>
      <c r="B2045" s="457"/>
      <c r="C2045" s="458"/>
    </row>
    <row r="2046" spans="1:3" ht="13.8" hidden="1">
      <c r="A2046" s="457"/>
      <c r="B2046" s="457"/>
      <c r="C2046" s="458"/>
    </row>
    <row r="2047" spans="1:3" ht="13.8" hidden="1">
      <c r="A2047" s="457"/>
      <c r="B2047" s="457"/>
      <c r="C2047" s="458"/>
    </row>
    <row r="2048" spans="1:3" ht="13.8" hidden="1">
      <c r="A2048" s="457"/>
      <c r="B2048" s="457"/>
      <c r="C2048" s="458"/>
    </row>
    <row r="2049" spans="1:3" ht="13.8" hidden="1">
      <c r="A2049" s="457"/>
      <c r="B2049" s="457"/>
      <c r="C2049" s="458"/>
    </row>
    <row r="2050" spans="1:3" ht="13.8" hidden="1">
      <c r="A2050" s="457"/>
      <c r="B2050" s="457"/>
      <c r="C2050" s="458"/>
    </row>
    <row r="2051" spans="1:3" ht="13.8" hidden="1">
      <c r="A2051" s="457"/>
      <c r="B2051" s="457"/>
      <c r="C2051" s="458"/>
    </row>
    <row r="2052" spans="1:3" ht="13.8" hidden="1">
      <c r="A2052" s="457"/>
      <c r="B2052" s="457"/>
      <c r="C2052" s="458"/>
    </row>
    <row r="2053" spans="1:3" ht="13.8" hidden="1">
      <c r="A2053" s="457"/>
      <c r="B2053" s="457"/>
      <c r="C2053" s="458"/>
    </row>
    <row r="2054" spans="1:3" ht="13.8" hidden="1">
      <c r="A2054" s="457"/>
      <c r="B2054" s="457"/>
      <c r="C2054" s="458"/>
    </row>
    <row r="2055" spans="1:3" ht="13.8" hidden="1">
      <c r="A2055" s="457"/>
      <c r="B2055" s="457"/>
      <c r="C2055" s="458"/>
    </row>
    <row r="2056" spans="1:3" ht="13.8" hidden="1">
      <c r="A2056" s="457"/>
      <c r="B2056" s="457"/>
      <c r="C2056" s="458"/>
    </row>
    <row r="2057" spans="1:3" ht="13.8" hidden="1">
      <c r="A2057" s="457"/>
      <c r="B2057" s="457"/>
      <c r="C2057" s="458"/>
    </row>
    <row r="2058" spans="1:3" ht="13.8" hidden="1">
      <c r="A2058" s="457"/>
      <c r="B2058" s="457"/>
      <c r="C2058" s="458"/>
    </row>
    <row r="2059" spans="1:3" ht="13.8" hidden="1">
      <c r="A2059" s="457"/>
      <c r="B2059" s="457"/>
      <c r="C2059" s="458"/>
    </row>
    <row r="2060" spans="1:3" ht="13.8" hidden="1">
      <c r="A2060" s="457"/>
      <c r="B2060" s="457"/>
      <c r="C2060" s="458"/>
    </row>
    <row r="2061" spans="1:3" ht="13.8" hidden="1">
      <c r="A2061" s="457"/>
      <c r="B2061" s="457"/>
      <c r="C2061" s="458"/>
    </row>
    <row r="2062" spans="1:3" ht="13.8" hidden="1">
      <c r="A2062" s="457"/>
      <c r="B2062" s="457"/>
      <c r="C2062" s="458"/>
    </row>
    <row r="2063" spans="1:3" ht="13.8" hidden="1">
      <c r="A2063" s="457"/>
      <c r="B2063" s="457"/>
      <c r="C2063" s="458"/>
    </row>
    <row r="2064" spans="1:3" ht="13.8" hidden="1">
      <c r="A2064" s="457"/>
      <c r="B2064" s="457"/>
      <c r="C2064" s="458"/>
    </row>
    <row r="2065" spans="1:3" ht="13.8" hidden="1">
      <c r="A2065" s="457"/>
      <c r="B2065" s="457"/>
      <c r="C2065" s="458"/>
    </row>
    <row r="2066" spans="1:3" ht="13.8" hidden="1">
      <c r="A2066" s="457"/>
      <c r="B2066" s="457"/>
      <c r="C2066" s="458"/>
    </row>
    <row r="2067" spans="1:3" ht="13.8" hidden="1">
      <c r="A2067" s="457"/>
      <c r="B2067" s="457"/>
      <c r="C2067" s="458"/>
    </row>
    <row r="2068" spans="1:3" ht="13.8" hidden="1">
      <c r="A2068" s="457"/>
      <c r="B2068" s="457"/>
      <c r="C2068" s="458"/>
    </row>
    <row r="2069" spans="1:3" ht="13.8" hidden="1">
      <c r="A2069" s="457"/>
      <c r="B2069" s="457"/>
      <c r="C2069" s="458"/>
    </row>
    <row r="2070" spans="1:3" ht="13.8" hidden="1">
      <c r="A2070" s="457"/>
      <c r="B2070" s="457"/>
      <c r="C2070" s="458"/>
    </row>
    <row r="2071" spans="1:3" ht="13.8" hidden="1">
      <c r="A2071" s="457"/>
      <c r="B2071" s="457"/>
      <c r="C2071" s="458"/>
    </row>
    <row r="2072" spans="1:3" ht="13.8" hidden="1">
      <c r="A2072" s="457"/>
      <c r="B2072" s="457"/>
      <c r="C2072" s="458"/>
    </row>
    <row r="2073" spans="1:3" ht="13.8" hidden="1">
      <c r="A2073" s="457"/>
      <c r="B2073" s="457"/>
      <c r="C2073" s="458"/>
    </row>
    <row r="2074" spans="1:3" ht="13.8" hidden="1">
      <c r="A2074" s="457"/>
      <c r="B2074" s="457"/>
      <c r="C2074" s="458"/>
    </row>
    <row r="2075" spans="1:3" ht="13.8" hidden="1">
      <c r="A2075" s="457"/>
      <c r="B2075" s="457"/>
      <c r="C2075" s="458"/>
    </row>
    <row r="2076" spans="1:3" ht="13.8" hidden="1">
      <c r="A2076" s="457"/>
      <c r="B2076" s="457"/>
      <c r="C2076" s="458"/>
    </row>
    <row r="2077" spans="1:3" ht="13.8" hidden="1">
      <c r="A2077" s="457"/>
      <c r="B2077" s="457"/>
      <c r="C2077" s="458"/>
    </row>
    <row r="2078" spans="1:3" ht="13.8" hidden="1">
      <c r="A2078" s="457"/>
      <c r="B2078" s="457"/>
      <c r="C2078" s="458"/>
    </row>
    <row r="2079" spans="1:3" ht="13.8" hidden="1">
      <c r="A2079" s="457"/>
      <c r="B2079" s="457"/>
      <c r="C2079" s="458"/>
    </row>
    <row r="2080" spans="1:3" ht="13.8" hidden="1">
      <c r="A2080" s="457"/>
      <c r="B2080" s="457"/>
      <c r="C2080" s="458"/>
    </row>
    <row r="2081" spans="1:3" ht="13.8" hidden="1">
      <c r="A2081" s="457"/>
      <c r="B2081" s="457"/>
      <c r="C2081" s="458"/>
    </row>
    <row r="2082" spans="1:3" ht="13.8" hidden="1">
      <c r="A2082" s="457"/>
      <c r="B2082" s="457"/>
      <c r="C2082" s="458"/>
    </row>
    <row r="2083" spans="1:3" ht="13.8" hidden="1">
      <c r="A2083" s="457"/>
      <c r="B2083" s="457"/>
      <c r="C2083" s="458"/>
    </row>
    <row r="2084" spans="1:3" ht="13.8" hidden="1">
      <c r="A2084" s="457"/>
      <c r="B2084" s="457"/>
      <c r="C2084" s="458"/>
    </row>
    <row r="2085" spans="1:3" ht="13.8" hidden="1">
      <c r="A2085" s="457"/>
      <c r="B2085" s="457"/>
      <c r="C2085" s="458"/>
    </row>
    <row r="2086" spans="1:3" ht="13.8" hidden="1">
      <c r="A2086" s="457"/>
      <c r="B2086" s="457"/>
      <c r="C2086" s="458"/>
    </row>
    <row r="2087" spans="1:3" ht="13.8" hidden="1">
      <c r="A2087" s="457"/>
      <c r="B2087" s="457"/>
      <c r="C2087" s="458"/>
    </row>
    <row r="2088" spans="1:3" ht="13.8" hidden="1">
      <c r="A2088" s="457"/>
      <c r="B2088" s="457"/>
      <c r="C2088" s="458"/>
    </row>
    <row r="2089" spans="1:3" ht="13.8" hidden="1">
      <c r="A2089" s="457"/>
      <c r="B2089" s="457"/>
      <c r="C2089" s="458"/>
    </row>
    <row r="2090" spans="1:3" ht="13.8" hidden="1">
      <c r="A2090" s="457"/>
      <c r="B2090" s="457"/>
      <c r="C2090" s="458"/>
    </row>
    <row r="2091" spans="1:3" ht="13.8" hidden="1">
      <c r="A2091" s="457"/>
      <c r="B2091" s="457"/>
      <c r="C2091" s="458"/>
    </row>
    <row r="2092" spans="1:3" ht="13.8" hidden="1">
      <c r="A2092" s="457"/>
      <c r="B2092" s="457"/>
      <c r="C2092" s="458"/>
    </row>
    <row r="2093" spans="1:3" ht="13.8" hidden="1">
      <c r="A2093" s="457"/>
      <c r="B2093" s="457"/>
      <c r="C2093" s="458"/>
    </row>
    <row r="2094" spans="1:3" ht="13.8" hidden="1">
      <c r="A2094" s="457"/>
      <c r="B2094" s="457"/>
      <c r="C2094" s="458"/>
    </row>
    <row r="2095" spans="1:3" ht="13.8" hidden="1">
      <c r="A2095" s="457"/>
      <c r="B2095" s="457"/>
      <c r="C2095" s="458"/>
    </row>
    <row r="2096" spans="1:3" ht="13.8" hidden="1">
      <c r="A2096" s="457"/>
      <c r="B2096" s="457"/>
      <c r="C2096" s="458"/>
    </row>
    <row r="2097" spans="1:3" ht="13.8" hidden="1">
      <c r="A2097" s="457"/>
      <c r="B2097" s="457"/>
      <c r="C2097" s="458"/>
    </row>
    <row r="2098" spans="1:3" ht="13.8" hidden="1">
      <c r="A2098" s="457"/>
      <c r="B2098" s="457"/>
      <c r="C2098" s="458"/>
    </row>
    <row r="2099" spans="1:3" ht="13.8" hidden="1">
      <c r="A2099" s="457"/>
      <c r="B2099" s="457"/>
      <c r="C2099" s="458"/>
    </row>
    <row r="2100" spans="1:3" ht="13.8" hidden="1">
      <c r="A2100" s="457"/>
      <c r="B2100" s="457"/>
      <c r="C2100" s="458"/>
    </row>
    <row r="2101" spans="1:3" ht="13.8" hidden="1">
      <c r="A2101" s="457"/>
      <c r="B2101" s="457"/>
      <c r="C2101" s="458"/>
    </row>
    <row r="2102" spans="1:3" ht="13.8" hidden="1">
      <c r="A2102" s="457"/>
      <c r="B2102" s="457"/>
      <c r="C2102" s="458"/>
    </row>
    <row r="2103" spans="1:3" ht="13.8" hidden="1">
      <c r="A2103" s="457"/>
      <c r="B2103" s="457"/>
      <c r="C2103" s="458"/>
    </row>
    <row r="2104" spans="1:3" ht="13.8" hidden="1">
      <c r="A2104" s="457"/>
      <c r="B2104" s="457"/>
      <c r="C2104" s="458"/>
    </row>
    <row r="2105" spans="1:3" ht="13.8" hidden="1">
      <c r="A2105" s="457"/>
      <c r="B2105" s="457"/>
      <c r="C2105" s="458"/>
    </row>
    <row r="2106" spans="1:3" ht="13.8" hidden="1">
      <c r="A2106" s="457"/>
      <c r="B2106" s="457"/>
      <c r="C2106" s="458"/>
    </row>
    <row r="2107" spans="1:3" ht="13.8" hidden="1">
      <c r="A2107" s="457"/>
      <c r="B2107" s="457"/>
      <c r="C2107" s="458"/>
    </row>
    <row r="2108" spans="1:3" ht="13.8" hidden="1">
      <c r="A2108" s="457"/>
      <c r="B2108" s="457"/>
      <c r="C2108" s="458"/>
    </row>
    <row r="2109" spans="1:3" ht="13.8" hidden="1">
      <c r="A2109" s="457"/>
      <c r="B2109" s="457"/>
      <c r="C2109" s="458"/>
    </row>
    <row r="2110" spans="1:3" ht="13.8" hidden="1">
      <c r="A2110" s="457"/>
      <c r="B2110" s="457"/>
      <c r="C2110" s="458"/>
    </row>
    <row r="2111" spans="1:3" ht="13.8" hidden="1">
      <c r="A2111" s="457"/>
      <c r="B2111" s="457"/>
      <c r="C2111" s="458"/>
    </row>
    <row r="2112" spans="1:3" ht="13.8" hidden="1">
      <c r="A2112" s="457"/>
      <c r="B2112" s="457"/>
      <c r="C2112" s="458"/>
    </row>
    <row r="2113" spans="1:3" ht="13.8" hidden="1">
      <c r="A2113" s="457"/>
      <c r="B2113" s="457"/>
      <c r="C2113" s="458"/>
    </row>
    <row r="2114" spans="1:3" ht="13.8" hidden="1">
      <c r="A2114" s="457"/>
      <c r="B2114" s="457"/>
      <c r="C2114" s="458"/>
    </row>
    <row r="2115" spans="1:3" ht="13.8" hidden="1">
      <c r="A2115" s="457"/>
      <c r="B2115" s="457"/>
      <c r="C2115" s="458"/>
    </row>
    <row r="2116" spans="1:3" ht="13.8" hidden="1">
      <c r="A2116" s="457"/>
      <c r="B2116" s="457"/>
      <c r="C2116" s="458"/>
    </row>
    <row r="2117" spans="1:3" ht="13.8" hidden="1">
      <c r="A2117" s="457"/>
      <c r="B2117" s="457"/>
      <c r="C2117" s="458"/>
    </row>
    <row r="2118" spans="1:3" ht="13.8" hidden="1">
      <c r="A2118" s="457"/>
      <c r="B2118" s="457"/>
      <c r="C2118" s="458"/>
    </row>
    <row r="2119" spans="1:3" ht="13.8" hidden="1">
      <c r="A2119" s="457"/>
      <c r="B2119" s="457"/>
      <c r="C2119" s="458"/>
    </row>
    <row r="2120" spans="1:3" ht="13.8" hidden="1">
      <c r="A2120" s="457"/>
      <c r="B2120" s="457"/>
      <c r="C2120" s="458"/>
    </row>
    <row r="2121" spans="1:3" ht="13.8" hidden="1">
      <c r="A2121" s="457"/>
      <c r="B2121" s="457"/>
      <c r="C2121" s="458"/>
    </row>
    <row r="2122" spans="1:3" ht="13.8" hidden="1">
      <c r="A2122" s="457"/>
      <c r="B2122" s="457"/>
      <c r="C2122" s="458"/>
    </row>
    <row r="2123" spans="1:3" ht="13.8" hidden="1">
      <c r="A2123" s="457"/>
      <c r="B2123" s="457"/>
      <c r="C2123" s="458"/>
    </row>
    <row r="2124" spans="1:3" ht="13.8" hidden="1">
      <c r="A2124" s="457"/>
      <c r="B2124" s="457"/>
      <c r="C2124" s="458"/>
    </row>
    <row r="2125" spans="1:3" ht="13.8" hidden="1">
      <c r="A2125" s="457"/>
      <c r="B2125" s="457"/>
      <c r="C2125" s="458"/>
    </row>
    <row r="2126" spans="1:3" ht="13.8" hidden="1">
      <c r="A2126" s="457"/>
      <c r="B2126" s="457"/>
      <c r="C2126" s="458"/>
    </row>
    <row r="2127" spans="1:3" ht="13.8" hidden="1">
      <c r="A2127" s="457"/>
      <c r="B2127" s="457"/>
      <c r="C2127" s="458"/>
    </row>
    <row r="2128" spans="1:3" ht="13.8" hidden="1">
      <c r="A2128" s="457"/>
      <c r="B2128" s="457"/>
      <c r="C2128" s="458"/>
    </row>
    <row r="2129" spans="1:3" ht="13.8" hidden="1">
      <c r="A2129" s="457"/>
      <c r="B2129" s="457"/>
      <c r="C2129" s="458"/>
    </row>
    <row r="2130" spans="1:3" ht="13.8" hidden="1">
      <c r="A2130" s="457"/>
      <c r="B2130" s="457"/>
      <c r="C2130" s="458"/>
    </row>
    <row r="2131" spans="1:3" ht="13.8" hidden="1">
      <c r="A2131" s="457"/>
      <c r="B2131" s="457"/>
      <c r="C2131" s="458"/>
    </row>
    <row r="2132" spans="1:3" ht="13.8" hidden="1">
      <c r="A2132" s="457"/>
      <c r="B2132" s="457"/>
      <c r="C2132" s="458"/>
    </row>
    <row r="2133" spans="1:3" ht="13.8" hidden="1">
      <c r="A2133" s="457"/>
      <c r="B2133" s="457"/>
      <c r="C2133" s="458"/>
    </row>
    <row r="2134" spans="1:3" ht="13.8" hidden="1">
      <c r="A2134" s="457"/>
      <c r="B2134" s="457"/>
      <c r="C2134" s="458"/>
    </row>
    <row r="2135" spans="1:3" ht="13.8" hidden="1">
      <c r="A2135" s="457"/>
      <c r="B2135" s="457"/>
      <c r="C2135" s="458"/>
    </row>
    <row r="2136" spans="1:3" ht="13.8" hidden="1">
      <c r="A2136" s="457"/>
      <c r="B2136" s="457"/>
      <c r="C2136" s="458"/>
    </row>
    <row r="2137" spans="1:3" ht="13.8" hidden="1">
      <c r="A2137" s="457"/>
      <c r="B2137" s="457"/>
      <c r="C2137" s="458"/>
    </row>
    <row r="2138" spans="1:3" ht="13.8" hidden="1">
      <c r="A2138" s="457"/>
      <c r="B2138" s="457"/>
      <c r="C2138" s="458"/>
    </row>
    <row r="2139" spans="1:3" ht="13.8" hidden="1">
      <c r="A2139" s="457"/>
      <c r="B2139" s="457"/>
      <c r="C2139" s="458"/>
    </row>
    <row r="2140" spans="1:3" ht="13.8" hidden="1">
      <c r="A2140" s="457"/>
      <c r="B2140" s="457"/>
      <c r="C2140" s="458"/>
    </row>
    <row r="2141" spans="1:3" ht="13.8" hidden="1">
      <c r="A2141" s="457"/>
      <c r="B2141" s="457"/>
      <c r="C2141" s="458"/>
    </row>
    <row r="2142" spans="1:3" ht="13.8" hidden="1">
      <c r="A2142" s="457"/>
      <c r="B2142" s="457"/>
      <c r="C2142" s="458"/>
    </row>
    <row r="2143" spans="1:3" ht="13.8" hidden="1">
      <c r="A2143" s="457"/>
      <c r="B2143" s="457"/>
      <c r="C2143" s="458"/>
    </row>
    <row r="2144" spans="1:3" ht="13.8" hidden="1">
      <c r="A2144" s="457"/>
      <c r="B2144" s="457"/>
      <c r="C2144" s="458"/>
    </row>
    <row r="2145" spans="1:3" ht="13.8" hidden="1">
      <c r="A2145" s="457"/>
      <c r="B2145" s="457"/>
      <c r="C2145" s="458"/>
    </row>
    <row r="2146" spans="1:3" ht="13.8" hidden="1">
      <c r="A2146" s="457"/>
      <c r="B2146" s="457"/>
      <c r="C2146" s="458"/>
    </row>
    <row r="2147" spans="1:3" ht="13.8" hidden="1">
      <c r="A2147" s="457"/>
      <c r="B2147" s="457"/>
      <c r="C2147" s="458"/>
    </row>
    <row r="2148" spans="1:3" ht="13.8" hidden="1">
      <c r="A2148" s="457"/>
      <c r="B2148" s="457"/>
      <c r="C2148" s="458"/>
    </row>
    <row r="2149" spans="1:3" ht="13.8" hidden="1">
      <c r="A2149" s="457"/>
      <c r="B2149" s="457"/>
      <c r="C2149" s="458"/>
    </row>
    <row r="2150" spans="1:3" ht="13.8" hidden="1">
      <c r="A2150" s="457"/>
      <c r="B2150" s="457"/>
      <c r="C2150" s="458"/>
    </row>
    <row r="2151" spans="1:3" ht="13.8" hidden="1">
      <c r="A2151" s="457"/>
      <c r="B2151" s="457"/>
      <c r="C2151" s="458"/>
    </row>
    <row r="2152" spans="1:3" ht="13.8" hidden="1">
      <c r="A2152" s="457"/>
      <c r="B2152" s="457"/>
      <c r="C2152" s="458"/>
    </row>
    <row r="2153" spans="1:3" ht="13.8" hidden="1">
      <c r="A2153" s="457"/>
      <c r="B2153" s="457"/>
      <c r="C2153" s="458"/>
    </row>
    <row r="2154" spans="1:3" ht="13.8" hidden="1">
      <c r="A2154" s="457"/>
      <c r="B2154" s="457"/>
      <c r="C2154" s="458"/>
    </row>
    <row r="2155" spans="1:3" ht="13.8" hidden="1">
      <c r="A2155" s="457"/>
      <c r="B2155" s="457"/>
      <c r="C2155" s="458"/>
    </row>
    <row r="2156" spans="1:3" ht="13.8" hidden="1">
      <c r="A2156" s="457"/>
      <c r="B2156" s="457"/>
      <c r="C2156" s="458"/>
    </row>
    <row r="2157" spans="1:3" ht="13.8" hidden="1">
      <c r="A2157" s="457"/>
      <c r="B2157" s="457"/>
      <c r="C2157" s="458"/>
    </row>
    <row r="2158" spans="1:3" ht="13.8" hidden="1">
      <c r="A2158" s="457"/>
      <c r="B2158" s="457"/>
      <c r="C2158" s="458"/>
    </row>
    <row r="2159" spans="1:3" ht="13.8" hidden="1">
      <c r="A2159" s="457"/>
      <c r="B2159" s="457"/>
      <c r="C2159" s="458"/>
    </row>
    <row r="2160" spans="1:3" ht="13.8" hidden="1">
      <c r="A2160" s="457"/>
      <c r="B2160" s="457"/>
      <c r="C2160" s="458"/>
    </row>
    <row r="2161" spans="1:3" ht="13.8" hidden="1">
      <c r="A2161" s="457"/>
      <c r="B2161" s="457"/>
      <c r="C2161" s="458"/>
    </row>
    <row r="2162" spans="1:3" ht="13.8" hidden="1">
      <c r="A2162" s="457"/>
      <c r="B2162" s="457"/>
      <c r="C2162" s="458"/>
    </row>
    <row r="2163" spans="1:3" ht="13.8" hidden="1">
      <c r="A2163" s="457"/>
      <c r="B2163" s="457"/>
      <c r="C2163" s="458"/>
    </row>
    <row r="2164" spans="1:3" ht="13.8" hidden="1">
      <c r="A2164" s="457"/>
      <c r="B2164" s="457"/>
      <c r="C2164" s="458"/>
    </row>
    <row r="2165" spans="1:3" ht="13.8" hidden="1">
      <c r="A2165" s="457"/>
      <c r="B2165" s="457"/>
      <c r="C2165" s="458"/>
    </row>
    <row r="2166" spans="1:3" ht="13.8" hidden="1">
      <c r="A2166" s="457"/>
      <c r="B2166" s="457"/>
      <c r="C2166" s="458"/>
    </row>
    <row r="2167" spans="1:3" ht="13.8" hidden="1">
      <c r="A2167" s="457"/>
      <c r="B2167" s="457"/>
      <c r="C2167" s="458"/>
    </row>
    <row r="2168" spans="1:3" ht="13.8" hidden="1">
      <c r="A2168" s="457"/>
      <c r="B2168" s="457"/>
      <c r="C2168" s="458"/>
    </row>
    <row r="2169" spans="1:3" ht="13.8" hidden="1">
      <c r="A2169" s="457"/>
      <c r="B2169" s="457"/>
      <c r="C2169" s="458"/>
    </row>
    <row r="2170" spans="1:3" ht="13.8" hidden="1">
      <c r="A2170" s="457"/>
      <c r="B2170" s="457"/>
      <c r="C2170" s="458"/>
    </row>
    <row r="2171" spans="1:3" ht="13.8" hidden="1">
      <c r="A2171" s="457"/>
      <c r="B2171" s="457"/>
      <c r="C2171" s="458"/>
    </row>
    <row r="2172" spans="1:3" ht="13.8" hidden="1">
      <c r="A2172" s="457"/>
      <c r="B2172" s="457"/>
      <c r="C2172" s="458"/>
    </row>
    <row r="2173" spans="1:3" ht="13.8" hidden="1">
      <c r="A2173" s="457"/>
      <c r="B2173" s="457"/>
      <c r="C2173" s="458"/>
    </row>
    <row r="2174" spans="1:3" ht="13.8" hidden="1">
      <c r="A2174" s="457"/>
      <c r="B2174" s="457"/>
      <c r="C2174" s="458"/>
    </row>
    <row r="2175" spans="1:3" ht="13.8" hidden="1">
      <c r="A2175" s="457"/>
      <c r="B2175" s="457"/>
      <c r="C2175" s="458"/>
    </row>
    <row r="2176" spans="1:3" ht="13.8" hidden="1">
      <c r="A2176" s="457"/>
      <c r="B2176" s="457"/>
      <c r="C2176" s="458"/>
    </row>
    <row r="2177" spans="1:3" ht="13.8" hidden="1">
      <c r="A2177" s="457"/>
      <c r="B2177" s="457"/>
      <c r="C2177" s="458"/>
    </row>
    <row r="2178" spans="1:3" ht="13.8" hidden="1">
      <c r="A2178" s="457"/>
      <c r="B2178" s="457"/>
      <c r="C2178" s="458"/>
    </row>
    <row r="2179" spans="1:3" ht="13.8" hidden="1">
      <c r="A2179" s="457"/>
      <c r="B2179" s="457"/>
      <c r="C2179" s="458"/>
    </row>
    <row r="2180" spans="1:3" ht="13.8" hidden="1">
      <c r="A2180" s="457"/>
      <c r="B2180" s="457"/>
      <c r="C2180" s="458"/>
    </row>
    <row r="2181" spans="1:3" ht="13.8" hidden="1">
      <c r="A2181" s="457"/>
      <c r="B2181" s="457"/>
      <c r="C2181" s="458"/>
    </row>
    <row r="2182" spans="1:3" ht="13.8" hidden="1">
      <c r="A2182" s="457"/>
      <c r="B2182" s="457"/>
      <c r="C2182" s="458"/>
    </row>
    <row r="2183" spans="1:3" ht="13.8" hidden="1">
      <c r="A2183" s="457"/>
      <c r="B2183" s="457"/>
      <c r="C2183" s="458"/>
    </row>
    <row r="2184" spans="1:3" ht="13.8" hidden="1">
      <c r="A2184" s="457"/>
      <c r="B2184" s="457"/>
      <c r="C2184" s="458"/>
    </row>
    <row r="2185" spans="1:3" ht="13.8" hidden="1">
      <c r="A2185" s="457"/>
      <c r="B2185" s="457"/>
      <c r="C2185" s="458"/>
    </row>
    <row r="2186" spans="1:3" ht="13.8" hidden="1">
      <c r="A2186" s="457"/>
      <c r="B2186" s="457"/>
      <c r="C2186" s="458"/>
    </row>
    <row r="2187" spans="1:3" ht="13.8" hidden="1">
      <c r="A2187" s="457"/>
      <c r="B2187" s="457"/>
      <c r="C2187" s="458"/>
    </row>
    <row r="2188" spans="1:3" ht="13.8" hidden="1">
      <c r="A2188" s="457"/>
      <c r="B2188" s="457"/>
      <c r="C2188" s="458"/>
    </row>
    <row r="2189" spans="1:3" ht="13.8" hidden="1">
      <c r="A2189" s="457"/>
      <c r="B2189" s="457"/>
      <c r="C2189" s="458"/>
    </row>
    <row r="2190" spans="1:3" ht="13.8" hidden="1">
      <c r="A2190" s="457"/>
      <c r="B2190" s="457"/>
      <c r="C2190" s="458"/>
    </row>
    <row r="2191" spans="1:3" ht="13.8" hidden="1">
      <c r="A2191" s="457"/>
      <c r="B2191" s="457"/>
      <c r="C2191" s="458"/>
    </row>
    <row r="2192" spans="1:3" ht="13.8" hidden="1">
      <c r="A2192" s="457"/>
      <c r="B2192" s="457"/>
      <c r="C2192" s="458"/>
    </row>
    <row r="2193" spans="1:3" ht="13.8" hidden="1">
      <c r="A2193" s="457"/>
      <c r="B2193" s="457"/>
      <c r="C2193" s="458"/>
    </row>
    <row r="2194" spans="1:3" ht="13.8" hidden="1">
      <c r="A2194" s="457"/>
      <c r="B2194" s="457"/>
      <c r="C2194" s="458"/>
    </row>
    <row r="2195" spans="1:3" ht="13.8" hidden="1">
      <c r="A2195" s="457"/>
      <c r="B2195" s="457"/>
      <c r="C2195" s="458"/>
    </row>
    <row r="2196" spans="1:3" ht="13.8" hidden="1">
      <c r="A2196" s="457"/>
      <c r="B2196" s="457"/>
      <c r="C2196" s="458"/>
    </row>
    <row r="2197" spans="1:3" ht="13.8" hidden="1">
      <c r="A2197" s="457"/>
      <c r="B2197" s="457"/>
      <c r="C2197" s="458"/>
    </row>
    <row r="2198" spans="1:3" ht="13.8" hidden="1">
      <c r="A2198" s="457"/>
      <c r="B2198" s="457"/>
      <c r="C2198" s="458"/>
    </row>
    <row r="2199" spans="1:3" ht="13.8" hidden="1">
      <c r="A2199" s="457"/>
      <c r="B2199" s="457"/>
      <c r="C2199" s="458"/>
    </row>
    <row r="2200" spans="1:3" ht="13.8" hidden="1">
      <c r="A2200" s="457"/>
      <c r="B2200" s="457"/>
      <c r="C2200" s="458"/>
    </row>
    <row r="2201" spans="1:3" ht="13.8" hidden="1">
      <c r="A2201" s="457"/>
      <c r="B2201" s="457"/>
      <c r="C2201" s="458"/>
    </row>
    <row r="2202" spans="1:3" ht="13.8" hidden="1">
      <c r="A2202" s="457"/>
      <c r="B2202" s="457"/>
      <c r="C2202" s="458"/>
    </row>
    <row r="2203" spans="1:3" ht="13.8" hidden="1">
      <c r="A2203" s="457"/>
      <c r="B2203" s="457"/>
      <c r="C2203" s="458"/>
    </row>
    <row r="2204" spans="1:3" ht="13.8" hidden="1">
      <c r="A2204" s="457"/>
      <c r="B2204" s="457"/>
      <c r="C2204" s="458"/>
    </row>
    <row r="2205" spans="1:3" ht="13.8" hidden="1">
      <c r="A2205" s="457"/>
      <c r="B2205" s="457"/>
      <c r="C2205" s="458"/>
    </row>
    <row r="2206" spans="1:3" ht="13.8" hidden="1">
      <c r="A2206" s="457"/>
      <c r="B2206" s="457"/>
      <c r="C2206" s="458"/>
    </row>
    <row r="2207" spans="1:3" ht="13.8" hidden="1">
      <c r="A2207" s="457"/>
      <c r="B2207" s="457"/>
      <c r="C2207" s="458"/>
    </row>
    <row r="2208" spans="1:3" ht="13.8" hidden="1">
      <c r="A2208" s="457"/>
      <c r="B2208" s="457"/>
      <c r="C2208" s="458"/>
    </row>
    <row r="2209" spans="1:3" ht="13.8" hidden="1">
      <c r="A2209" s="457"/>
      <c r="B2209" s="457"/>
      <c r="C2209" s="458"/>
    </row>
    <row r="2210" spans="1:3" ht="13.8" hidden="1">
      <c r="A2210" s="457"/>
      <c r="B2210" s="457"/>
      <c r="C2210" s="458"/>
    </row>
    <row r="2211" spans="1:3" ht="13.8" hidden="1">
      <c r="A2211" s="457"/>
      <c r="B2211" s="457"/>
      <c r="C2211" s="458"/>
    </row>
    <row r="2212" spans="1:3" ht="13.8" hidden="1">
      <c r="A2212" s="457"/>
      <c r="B2212" s="457"/>
      <c r="C2212" s="458"/>
    </row>
    <row r="2213" spans="1:3" ht="13.8" hidden="1">
      <c r="A2213" s="457"/>
      <c r="B2213" s="457"/>
      <c r="C2213" s="458"/>
    </row>
    <row r="2214" spans="1:3" ht="13.8" hidden="1">
      <c r="A2214" s="457"/>
      <c r="B2214" s="457"/>
      <c r="C2214" s="458"/>
    </row>
    <row r="2215" spans="1:3" ht="13.8" hidden="1">
      <c r="A2215" s="457"/>
      <c r="B2215" s="457"/>
      <c r="C2215" s="458"/>
    </row>
    <row r="2216" spans="1:3" ht="13.8" hidden="1">
      <c r="A2216" s="457"/>
      <c r="B2216" s="457"/>
      <c r="C2216" s="458"/>
    </row>
    <row r="2217" spans="1:3" ht="13.8" hidden="1">
      <c r="A2217" s="457"/>
      <c r="B2217" s="457"/>
      <c r="C2217" s="458"/>
    </row>
    <row r="2218" spans="1:3" ht="13.8" hidden="1">
      <c r="A2218" s="457"/>
      <c r="B2218" s="457"/>
      <c r="C2218" s="458"/>
    </row>
    <row r="2219" spans="1:3" ht="13.8" hidden="1">
      <c r="A2219" s="457"/>
      <c r="B2219" s="457"/>
      <c r="C2219" s="458"/>
    </row>
    <row r="2220" spans="1:3" ht="13.8" hidden="1">
      <c r="A2220" s="457"/>
      <c r="B2220" s="457"/>
      <c r="C2220" s="458"/>
    </row>
    <row r="2221" spans="1:3" ht="13.8" hidden="1">
      <c r="A2221" s="457"/>
      <c r="B2221" s="457"/>
      <c r="C2221" s="458"/>
    </row>
    <row r="2222" spans="1:3" ht="13.8" hidden="1">
      <c r="A2222" s="457"/>
      <c r="B2222" s="457"/>
      <c r="C2222" s="458"/>
    </row>
    <row r="2223" spans="1:3" ht="13.8" hidden="1">
      <c r="A2223" s="457"/>
      <c r="B2223" s="457"/>
      <c r="C2223" s="458"/>
    </row>
    <row r="2224" spans="1:3" ht="13.8" hidden="1">
      <c r="A2224" s="457"/>
      <c r="B2224" s="457"/>
      <c r="C2224" s="458"/>
    </row>
    <row r="2225" spans="1:3" ht="13.8" hidden="1">
      <c r="A2225" s="457"/>
      <c r="B2225" s="457"/>
      <c r="C2225" s="458"/>
    </row>
    <row r="2226" spans="1:3" ht="13.8" hidden="1">
      <c r="A2226" s="457"/>
      <c r="B2226" s="457"/>
      <c r="C2226" s="458"/>
    </row>
    <row r="2227" spans="1:3" ht="13.8" hidden="1">
      <c r="A2227" s="457"/>
      <c r="B2227" s="457"/>
      <c r="C2227" s="458"/>
    </row>
    <row r="2228" spans="1:3" ht="13.8" hidden="1">
      <c r="A2228" s="457"/>
      <c r="B2228" s="457"/>
      <c r="C2228" s="458"/>
    </row>
    <row r="2229" spans="1:3" ht="13.8" hidden="1">
      <c r="A2229" s="457"/>
      <c r="B2229" s="457"/>
      <c r="C2229" s="458"/>
    </row>
    <row r="2230" spans="1:3" ht="13.8" hidden="1">
      <c r="A2230" s="457"/>
      <c r="B2230" s="457"/>
      <c r="C2230" s="458"/>
    </row>
    <row r="2231" spans="1:3" ht="13.8" hidden="1">
      <c r="A2231" s="457"/>
      <c r="B2231" s="457"/>
      <c r="C2231" s="458"/>
    </row>
    <row r="2232" spans="1:3" ht="13.8" hidden="1">
      <c r="A2232" s="457"/>
      <c r="B2232" s="457"/>
      <c r="C2232" s="458"/>
    </row>
    <row r="2233" spans="1:3" ht="13.8" hidden="1">
      <c r="A2233" s="457"/>
      <c r="B2233" s="457"/>
      <c r="C2233" s="458"/>
    </row>
    <row r="2234" spans="1:3" ht="13.8" hidden="1">
      <c r="A2234" s="457"/>
      <c r="B2234" s="457"/>
      <c r="C2234" s="458"/>
    </row>
    <row r="2235" spans="1:3" ht="13.8" hidden="1">
      <c r="A2235" s="457"/>
      <c r="B2235" s="457"/>
      <c r="C2235" s="458"/>
    </row>
    <row r="2236" spans="1:3" ht="13.8" hidden="1">
      <c r="A2236" s="457"/>
      <c r="B2236" s="457"/>
      <c r="C2236" s="458"/>
    </row>
    <row r="2237" spans="1:3" ht="13.8" hidden="1">
      <c r="A2237" s="457"/>
      <c r="B2237" s="457"/>
      <c r="C2237" s="458"/>
    </row>
    <row r="2238" spans="1:3" ht="13.8" hidden="1">
      <c r="A2238" s="457"/>
      <c r="B2238" s="457"/>
      <c r="C2238" s="458"/>
    </row>
    <row r="2239" spans="1:3" ht="13.8" hidden="1">
      <c r="A2239" s="457"/>
      <c r="B2239" s="457"/>
      <c r="C2239" s="458"/>
    </row>
    <row r="2240" spans="1:3" ht="13.8" hidden="1">
      <c r="A2240" s="457"/>
      <c r="B2240" s="457"/>
      <c r="C2240" s="458"/>
    </row>
    <row r="2241" spans="1:3" ht="13.8" hidden="1">
      <c r="A2241" s="457"/>
      <c r="B2241" s="457"/>
      <c r="C2241" s="458"/>
    </row>
    <row r="2242" spans="1:3" ht="13.8" hidden="1">
      <c r="A2242" s="457"/>
      <c r="B2242" s="457"/>
      <c r="C2242" s="458"/>
    </row>
    <row r="2243" spans="1:3" ht="13.8" hidden="1">
      <c r="A2243" s="457"/>
      <c r="B2243" s="457"/>
      <c r="C2243" s="458"/>
    </row>
    <row r="2244" spans="1:3" ht="13.8" hidden="1">
      <c r="A2244" s="457"/>
      <c r="B2244" s="457"/>
      <c r="C2244" s="458"/>
    </row>
    <row r="2245" spans="1:3" ht="13.8" hidden="1">
      <c r="A2245" s="457"/>
      <c r="B2245" s="457"/>
      <c r="C2245" s="458"/>
    </row>
    <row r="2246" spans="1:3" ht="13.8" hidden="1">
      <c r="A2246" s="457"/>
      <c r="B2246" s="457"/>
      <c r="C2246" s="458"/>
    </row>
    <row r="2247" spans="1:3" ht="13.8" hidden="1">
      <c r="A2247" s="457"/>
      <c r="B2247" s="457"/>
      <c r="C2247" s="458"/>
    </row>
    <row r="2248" spans="1:3" ht="13.8" hidden="1">
      <c r="A2248" s="457"/>
      <c r="B2248" s="457"/>
      <c r="C2248" s="458"/>
    </row>
    <row r="2249" spans="1:3" ht="13.8" hidden="1">
      <c r="A2249" s="457"/>
      <c r="B2249" s="457"/>
      <c r="C2249" s="458"/>
    </row>
    <row r="2250" spans="1:3" ht="13.8" hidden="1">
      <c r="A2250" s="457"/>
      <c r="B2250" s="457"/>
      <c r="C2250" s="458"/>
    </row>
    <row r="2251" spans="1:3" ht="13.8" hidden="1">
      <c r="A2251" s="457"/>
      <c r="B2251" s="457"/>
      <c r="C2251" s="458"/>
    </row>
    <row r="2252" spans="1:3" ht="13.8" hidden="1">
      <c r="A2252" s="457"/>
      <c r="B2252" s="457"/>
      <c r="C2252" s="458"/>
    </row>
    <row r="2253" spans="1:3" ht="13.8" hidden="1">
      <c r="A2253" s="457"/>
      <c r="B2253" s="457"/>
      <c r="C2253" s="458"/>
    </row>
    <row r="2254" spans="1:3" ht="13.8" hidden="1">
      <c r="A2254" s="457"/>
      <c r="B2254" s="457"/>
      <c r="C2254" s="458"/>
    </row>
    <row r="2255" spans="1:3" ht="13.8" hidden="1">
      <c r="A2255" s="457"/>
      <c r="B2255" s="457"/>
      <c r="C2255" s="458"/>
    </row>
    <row r="2256" spans="1:3" ht="13.8" hidden="1">
      <c r="A2256" s="457"/>
      <c r="B2256" s="457"/>
      <c r="C2256" s="458"/>
    </row>
    <row r="2257" spans="1:3" ht="13.8" hidden="1">
      <c r="A2257" s="457"/>
      <c r="B2257" s="457"/>
      <c r="C2257" s="458"/>
    </row>
    <row r="2258" spans="1:3" ht="13.8" hidden="1">
      <c r="A2258" s="457"/>
      <c r="B2258" s="457"/>
      <c r="C2258" s="458"/>
    </row>
    <row r="2259" spans="1:3" ht="13.8" hidden="1">
      <c r="A2259" s="457"/>
      <c r="B2259" s="457"/>
      <c r="C2259" s="458"/>
    </row>
    <row r="2260" spans="1:3" ht="13.8" hidden="1">
      <c r="A2260" s="457"/>
      <c r="B2260" s="457"/>
      <c r="C2260" s="458"/>
    </row>
    <row r="2261" spans="1:3" ht="13.8" hidden="1">
      <c r="A2261" s="457"/>
      <c r="B2261" s="457"/>
      <c r="C2261" s="458"/>
    </row>
    <row r="2262" spans="1:3" ht="13.8" hidden="1">
      <c r="A2262" s="457"/>
      <c r="B2262" s="457"/>
      <c r="C2262" s="458"/>
    </row>
    <row r="2263" spans="1:3" ht="13.8" hidden="1">
      <c r="A2263" s="457"/>
      <c r="B2263" s="457"/>
      <c r="C2263" s="458"/>
    </row>
    <row r="2264" spans="1:3" ht="13.8" hidden="1">
      <c r="A2264" s="457"/>
      <c r="B2264" s="457"/>
      <c r="C2264" s="458"/>
    </row>
    <row r="2265" spans="1:3" ht="13.8" hidden="1">
      <c r="A2265" s="457"/>
      <c r="B2265" s="457"/>
      <c r="C2265" s="458"/>
    </row>
    <row r="2266" spans="1:3" ht="13.8" hidden="1">
      <c r="A2266" s="457"/>
      <c r="B2266" s="457"/>
      <c r="C2266" s="458"/>
    </row>
    <row r="2267" spans="1:3" ht="13.8" hidden="1">
      <c r="A2267" s="457"/>
      <c r="B2267" s="457"/>
      <c r="C2267" s="458"/>
    </row>
    <row r="2268" spans="1:3" ht="13.8" hidden="1">
      <c r="A2268" s="457"/>
      <c r="B2268" s="457"/>
      <c r="C2268" s="458"/>
    </row>
    <row r="2269" spans="1:3" ht="13.8" hidden="1">
      <c r="A2269" s="457"/>
      <c r="B2269" s="457"/>
      <c r="C2269" s="458"/>
    </row>
    <row r="2270" spans="1:3" ht="13.8" hidden="1">
      <c r="A2270" s="457"/>
      <c r="B2270" s="457"/>
      <c r="C2270" s="458"/>
    </row>
    <row r="2271" spans="1:3" ht="13.8" hidden="1">
      <c r="A2271" s="457"/>
      <c r="B2271" s="457"/>
      <c r="C2271" s="458"/>
    </row>
    <row r="2272" spans="1:3" ht="13.8" hidden="1">
      <c r="A2272" s="457"/>
      <c r="B2272" s="457"/>
      <c r="C2272" s="458"/>
    </row>
    <row r="2273" spans="1:3" ht="13.8" hidden="1">
      <c r="A2273" s="457"/>
      <c r="B2273" s="457"/>
      <c r="C2273" s="458"/>
    </row>
    <row r="2274" spans="1:3" ht="13.8" hidden="1">
      <c r="A2274" s="457"/>
      <c r="B2274" s="457"/>
      <c r="C2274" s="458"/>
    </row>
    <row r="2275" spans="1:3" ht="13.8" hidden="1">
      <c r="A2275" s="457"/>
      <c r="B2275" s="457"/>
      <c r="C2275" s="458"/>
    </row>
    <row r="2276" spans="1:3" ht="13.8" hidden="1">
      <c r="A2276" s="457"/>
      <c r="B2276" s="457"/>
      <c r="C2276" s="458"/>
    </row>
    <row r="2277" spans="1:3" ht="13.8" hidden="1">
      <c r="A2277" s="457"/>
      <c r="B2277" s="457"/>
      <c r="C2277" s="458"/>
    </row>
    <row r="2278" spans="1:3" ht="13.8" hidden="1">
      <c r="A2278" s="457"/>
      <c r="B2278" s="457"/>
      <c r="C2278" s="458"/>
    </row>
    <row r="2279" spans="1:3" ht="13.8" hidden="1">
      <c r="A2279" s="457"/>
      <c r="B2279" s="457"/>
      <c r="C2279" s="458"/>
    </row>
    <row r="2280" spans="1:3" ht="13.8" hidden="1">
      <c r="A2280" s="457"/>
      <c r="B2280" s="457"/>
      <c r="C2280" s="458"/>
    </row>
    <row r="2281" spans="1:3" ht="13.8" hidden="1">
      <c r="A2281" s="457"/>
      <c r="B2281" s="457"/>
      <c r="C2281" s="458"/>
    </row>
    <row r="2282" spans="1:3" ht="13.8" hidden="1">
      <c r="A2282" s="457"/>
      <c r="B2282" s="457"/>
      <c r="C2282" s="458"/>
    </row>
    <row r="2283" spans="1:3" ht="13.8" hidden="1">
      <c r="A2283" s="457"/>
      <c r="B2283" s="457"/>
      <c r="C2283" s="458"/>
    </row>
    <row r="2284" spans="1:3" ht="13.8" hidden="1">
      <c r="A2284" s="457"/>
      <c r="B2284" s="457"/>
      <c r="C2284" s="458"/>
    </row>
    <row r="2285" spans="1:3" ht="13.8" hidden="1">
      <c r="A2285" s="457"/>
      <c r="B2285" s="457"/>
      <c r="C2285" s="458"/>
    </row>
    <row r="2286" spans="1:3" ht="13.8" hidden="1">
      <c r="A2286" s="457"/>
      <c r="B2286" s="457"/>
      <c r="C2286" s="458"/>
    </row>
    <row r="2287" spans="1:3" ht="13.8" hidden="1">
      <c r="A2287" s="457"/>
      <c r="B2287" s="457"/>
      <c r="C2287" s="458"/>
    </row>
    <row r="2288" spans="1:3" ht="13.8" hidden="1">
      <c r="A2288" s="457"/>
      <c r="B2288" s="457"/>
      <c r="C2288" s="458"/>
    </row>
    <row r="2289" spans="1:3" ht="13.8" hidden="1">
      <c r="A2289" s="457"/>
      <c r="B2289" s="457"/>
      <c r="C2289" s="458"/>
    </row>
    <row r="2290" spans="1:3" ht="13.8" hidden="1">
      <c r="A2290" s="457"/>
      <c r="B2290" s="457"/>
      <c r="C2290" s="458"/>
    </row>
    <row r="2291" spans="1:3" ht="13.8" hidden="1">
      <c r="A2291" s="457"/>
      <c r="B2291" s="457"/>
      <c r="C2291" s="458"/>
    </row>
    <row r="2292" spans="1:3" ht="13.8" hidden="1">
      <c r="A2292" s="457"/>
      <c r="B2292" s="457"/>
      <c r="C2292" s="458"/>
    </row>
    <row r="2293" spans="1:3" ht="13.8" hidden="1">
      <c r="A2293" s="457"/>
      <c r="B2293" s="457"/>
      <c r="C2293" s="458"/>
    </row>
    <row r="2294" spans="1:3" ht="13.8" hidden="1">
      <c r="A2294" s="457"/>
      <c r="B2294" s="457"/>
      <c r="C2294" s="458"/>
    </row>
    <row r="2295" spans="1:3" ht="13.8" hidden="1">
      <c r="A2295" s="457"/>
      <c r="B2295" s="457"/>
      <c r="C2295" s="458"/>
    </row>
    <row r="2296" spans="1:3" ht="13.8" hidden="1">
      <c r="A2296" s="457"/>
      <c r="B2296" s="457"/>
      <c r="C2296" s="458"/>
    </row>
    <row r="2297" spans="1:3" ht="13.8" hidden="1">
      <c r="A2297" s="457"/>
      <c r="B2297" s="457"/>
      <c r="C2297" s="458"/>
    </row>
    <row r="2298" spans="1:3" ht="13.8" hidden="1">
      <c r="A2298" s="457"/>
      <c r="B2298" s="457"/>
      <c r="C2298" s="458"/>
    </row>
    <row r="2299" spans="1:3" ht="13.8" hidden="1">
      <c r="A2299" s="457"/>
      <c r="B2299" s="457"/>
      <c r="C2299" s="458"/>
    </row>
    <row r="2300" spans="1:3" ht="13.8" hidden="1">
      <c r="A2300" s="457"/>
      <c r="B2300" s="457"/>
      <c r="C2300" s="458"/>
    </row>
    <row r="2301" spans="1:3" ht="13.8" hidden="1">
      <c r="A2301" s="457"/>
      <c r="B2301" s="457"/>
      <c r="C2301" s="458"/>
    </row>
    <row r="2302" spans="1:3" ht="13.8" hidden="1">
      <c r="A2302" s="457"/>
      <c r="B2302" s="457"/>
      <c r="C2302" s="458"/>
    </row>
    <row r="2303" spans="1:3" ht="13.8" hidden="1">
      <c r="A2303" s="457"/>
      <c r="B2303" s="457"/>
      <c r="C2303" s="458"/>
    </row>
    <row r="2304" spans="1:3" ht="13.8" hidden="1">
      <c r="A2304" s="457"/>
      <c r="B2304" s="457"/>
      <c r="C2304" s="458"/>
    </row>
    <row r="2305" spans="1:3" ht="13.8" hidden="1">
      <c r="A2305" s="457"/>
      <c r="B2305" s="457"/>
      <c r="C2305" s="458"/>
    </row>
    <row r="2306" spans="1:3" ht="13.8" hidden="1">
      <c r="A2306" s="457"/>
      <c r="B2306" s="457"/>
      <c r="C2306" s="458"/>
    </row>
    <row r="2307" spans="1:3" ht="13.8" hidden="1">
      <c r="A2307" s="457"/>
      <c r="B2307" s="457"/>
      <c r="C2307" s="458"/>
    </row>
    <row r="2308" spans="1:3" ht="13.8" hidden="1">
      <c r="A2308" s="457"/>
      <c r="B2308" s="457"/>
      <c r="C2308" s="458"/>
    </row>
    <row r="2309" spans="1:3" ht="13.8" hidden="1">
      <c r="A2309" s="457"/>
      <c r="B2309" s="457"/>
      <c r="C2309" s="458"/>
    </row>
    <row r="2310" spans="1:3" ht="13.8" hidden="1">
      <c r="A2310" s="457"/>
      <c r="B2310" s="457"/>
      <c r="C2310" s="458"/>
    </row>
    <row r="2311" spans="1:3" ht="13.8" hidden="1">
      <c r="A2311" s="457"/>
      <c r="B2311" s="457"/>
      <c r="C2311" s="458"/>
    </row>
    <row r="2312" spans="1:3" ht="13.8" hidden="1">
      <c r="A2312" s="457"/>
      <c r="B2312" s="457"/>
      <c r="C2312" s="458"/>
    </row>
    <row r="2313" spans="1:3" ht="13.8" hidden="1">
      <c r="A2313" s="457"/>
      <c r="B2313" s="457"/>
      <c r="C2313" s="458"/>
    </row>
    <row r="2314" spans="1:3" ht="13.8" hidden="1">
      <c r="A2314" s="457"/>
      <c r="B2314" s="457"/>
      <c r="C2314" s="458"/>
    </row>
    <row r="2315" spans="1:3" ht="13.8" hidden="1">
      <c r="A2315" s="457"/>
      <c r="B2315" s="457"/>
      <c r="C2315" s="458"/>
    </row>
    <row r="2316" spans="1:3" ht="13.8" hidden="1">
      <c r="A2316" s="457"/>
      <c r="B2316" s="457"/>
      <c r="C2316" s="458"/>
    </row>
    <row r="2317" spans="1:3" ht="13.8" hidden="1">
      <c r="A2317" s="457"/>
      <c r="B2317" s="457"/>
      <c r="C2317" s="458"/>
    </row>
    <row r="2318" spans="1:3" ht="13.8" hidden="1">
      <c r="A2318" s="457"/>
      <c r="B2318" s="457"/>
      <c r="C2318" s="458"/>
    </row>
    <row r="2319" spans="1:3" ht="13.8" hidden="1">
      <c r="A2319" s="457"/>
      <c r="B2319" s="457"/>
      <c r="C2319" s="458"/>
    </row>
    <row r="2320" spans="1:3" ht="13.8" hidden="1">
      <c r="A2320" s="457"/>
      <c r="B2320" s="457"/>
      <c r="C2320" s="458"/>
    </row>
    <row r="2321" spans="1:3" ht="13.8" hidden="1">
      <c r="A2321" s="457"/>
      <c r="B2321" s="457"/>
      <c r="C2321" s="458"/>
    </row>
    <row r="2322" spans="1:3" ht="13.8" hidden="1">
      <c r="A2322" s="457"/>
      <c r="B2322" s="457"/>
      <c r="C2322" s="458"/>
    </row>
    <row r="2323" spans="1:3" ht="13.8" hidden="1">
      <c r="A2323" s="457"/>
      <c r="B2323" s="457"/>
      <c r="C2323" s="458"/>
    </row>
    <row r="2324" spans="1:3" ht="13.8" hidden="1">
      <c r="A2324" s="457"/>
      <c r="B2324" s="457"/>
      <c r="C2324" s="458"/>
    </row>
    <row r="2325" spans="1:3" ht="13.8" hidden="1">
      <c r="A2325" s="457"/>
      <c r="B2325" s="457"/>
      <c r="C2325" s="458"/>
    </row>
    <row r="2326" spans="1:3" ht="13.8" hidden="1">
      <c r="A2326" s="457"/>
      <c r="B2326" s="457"/>
      <c r="C2326" s="458"/>
    </row>
    <row r="2327" spans="1:3" ht="13.8" hidden="1">
      <c r="A2327" s="457"/>
      <c r="B2327" s="457"/>
      <c r="C2327" s="458"/>
    </row>
    <row r="2328" spans="1:3" ht="13.8" hidden="1">
      <c r="A2328" s="457"/>
      <c r="B2328" s="457"/>
      <c r="C2328" s="458"/>
    </row>
    <row r="2329" spans="1:3" ht="13.8" hidden="1">
      <c r="A2329" s="457"/>
      <c r="B2329" s="457"/>
      <c r="C2329" s="458"/>
    </row>
    <row r="2330" spans="1:3" ht="13.8" hidden="1">
      <c r="A2330" s="457"/>
      <c r="B2330" s="457"/>
      <c r="C2330" s="458"/>
    </row>
    <row r="2331" spans="1:3" ht="13.8" hidden="1">
      <c r="A2331" s="457"/>
      <c r="B2331" s="457"/>
      <c r="C2331" s="458"/>
    </row>
    <row r="2332" spans="1:3" ht="13.8" hidden="1">
      <c r="A2332" s="457"/>
      <c r="B2332" s="457"/>
      <c r="C2332" s="458"/>
    </row>
    <row r="2333" spans="1:3" ht="13.8" hidden="1">
      <c r="A2333" s="457"/>
      <c r="B2333" s="457"/>
      <c r="C2333" s="458"/>
    </row>
    <row r="2334" spans="1:3" ht="13.8" hidden="1">
      <c r="A2334" s="457"/>
      <c r="B2334" s="457"/>
      <c r="C2334" s="458"/>
    </row>
    <row r="2335" spans="1:3" ht="13.8" hidden="1">
      <c r="A2335" s="457"/>
      <c r="B2335" s="457"/>
      <c r="C2335" s="458"/>
    </row>
    <row r="2336" spans="1:3" ht="13.8" hidden="1">
      <c r="A2336" s="457"/>
      <c r="B2336" s="457"/>
      <c r="C2336" s="458"/>
    </row>
    <row r="2337" spans="1:3" ht="13.8" hidden="1">
      <c r="A2337" s="457"/>
      <c r="B2337" s="457"/>
      <c r="C2337" s="458"/>
    </row>
    <row r="2338" spans="1:3" ht="13.8" hidden="1">
      <c r="A2338" s="457"/>
      <c r="B2338" s="457"/>
      <c r="C2338" s="458"/>
    </row>
    <row r="2339" spans="1:3" ht="13.8" hidden="1">
      <c r="A2339" s="457"/>
      <c r="B2339" s="457"/>
      <c r="C2339" s="458"/>
    </row>
    <row r="2340" spans="1:3" ht="13.8" hidden="1">
      <c r="A2340" s="457"/>
      <c r="B2340" s="457"/>
      <c r="C2340" s="458"/>
    </row>
    <row r="2341" spans="1:3" ht="13.8" hidden="1">
      <c r="A2341" s="457"/>
      <c r="B2341" s="457"/>
      <c r="C2341" s="458"/>
    </row>
    <row r="2342" spans="1:3" ht="13.8" hidden="1">
      <c r="A2342" s="457"/>
      <c r="B2342" s="457"/>
      <c r="C2342" s="458"/>
    </row>
    <row r="2343" spans="1:3" ht="13.8" hidden="1">
      <c r="A2343" s="457"/>
      <c r="B2343" s="457"/>
      <c r="C2343" s="458"/>
    </row>
    <row r="2344" spans="1:3" ht="13.8" hidden="1">
      <c r="A2344" s="457"/>
      <c r="B2344" s="457"/>
      <c r="C2344" s="458"/>
    </row>
    <row r="2345" spans="1:3" ht="13.8" hidden="1">
      <c r="A2345" s="457"/>
      <c r="B2345" s="457"/>
      <c r="C2345" s="458"/>
    </row>
    <row r="2346" spans="1:3" ht="13.8" hidden="1">
      <c r="A2346" s="457"/>
      <c r="B2346" s="457"/>
      <c r="C2346" s="458"/>
    </row>
    <row r="2347" spans="1:3" ht="13.8" hidden="1">
      <c r="A2347" s="457"/>
      <c r="B2347" s="457"/>
      <c r="C2347" s="458"/>
    </row>
    <row r="2348" spans="1:3" ht="13.8" hidden="1">
      <c r="A2348" s="457"/>
      <c r="B2348" s="457"/>
      <c r="C2348" s="458"/>
    </row>
    <row r="2349" spans="1:3" ht="13.8" hidden="1">
      <c r="A2349" s="457"/>
      <c r="B2349" s="457"/>
      <c r="C2349" s="458"/>
    </row>
    <row r="2350" spans="1:3" ht="13.8" hidden="1">
      <c r="A2350" s="457"/>
      <c r="B2350" s="457"/>
      <c r="C2350" s="458"/>
    </row>
    <row r="2351" spans="1:3" ht="13.8" hidden="1">
      <c r="A2351" s="457"/>
      <c r="B2351" s="457"/>
      <c r="C2351" s="458"/>
    </row>
    <row r="2352" spans="1:3" ht="13.8" hidden="1">
      <c r="A2352" s="457"/>
      <c r="B2352" s="457"/>
      <c r="C2352" s="458"/>
    </row>
    <row r="2353" spans="1:3" ht="13.8" hidden="1">
      <c r="A2353" s="457"/>
      <c r="B2353" s="457"/>
      <c r="C2353" s="458"/>
    </row>
    <row r="2354" spans="1:3" ht="13.8" hidden="1">
      <c r="A2354" s="457"/>
      <c r="B2354" s="457"/>
      <c r="C2354" s="458"/>
    </row>
    <row r="2355" spans="1:3" ht="13.8" hidden="1">
      <c r="A2355" s="457"/>
      <c r="B2355" s="457"/>
      <c r="C2355" s="458"/>
    </row>
    <row r="2356" spans="1:3" ht="13.8" hidden="1">
      <c r="A2356" s="457"/>
      <c r="B2356" s="457"/>
      <c r="C2356" s="458"/>
    </row>
    <row r="2357" spans="1:3" ht="13.8" hidden="1">
      <c r="A2357" s="457"/>
      <c r="B2357" s="457"/>
      <c r="C2357" s="458"/>
    </row>
    <row r="2358" spans="1:3" ht="13.8" hidden="1">
      <c r="A2358" s="457"/>
      <c r="B2358" s="457"/>
      <c r="C2358" s="458"/>
    </row>
    <row r="2359" spans="1:3" ht="13.8" hidden="1">
      <c r="A2359" s="457"/>
      <c r="B2359" s="457"/>
      <c r="C2359" s="458"/>
    </row>
    <row r="2360" spans="1:3" ht="13.8" hidden="1">
      <c r="A2360" s="457"/>
      <c r="B2360" s="457"/>
      <c r="C2360" s="458"/>
    </row>
    <row r="2361" spans="1:3" ht="13.8" hidden="1">
      <c r="A2361" s="457"/>
      <c r="B2361" s="457"/>
      <c r="C2361" s="458"/>
    </row>
    <row r="2362" spans="1:3" ht="13.8" hidden="1">
      <c r="A2362" s="457"/>
      <c r="B2362" s="457"/>
      <c r="C2362" s="458"/>
    </row>
    <row r="2363" spans="1:3" ht="13.8" hidden="1">
      <c r="A2363" s="457"/>
      <c r="B2363" s="457"/>
      <c r="C2363" s="458"/>
    </row>
    <row r="2364" spans="1:3" ht="13.8" hidden="1">
      <c r="A2364" s="457"/>
      <c r="B2364" s="457"/>
      <c r="C2364" s="458"/>
    </row>
    <row r="2365" spans="1:3" ht="13.8" hidden="1">
      <c r="A2365" s="457"/>
      <c r="B2365" s="457"/>
      <c r="C2365" s="458"/>
    </row>
    <row r="2366" spans="1:3" ht="13.8" hidden="1">
      <c r="A2366" s="457"/>
      <c r="B2366" s="457"/>
      <c r="C2366" s="458"/>
    </row>
    <row r="2367" spans="1:3" ht="13.8" hidden="1">
      <c r="A2367" s="457"/>
      <c r="B2367" s="457"/>
      <c r="C2367" s="458"/>
    </row>
    <row r="2368" spans="1:3" ht="13.8" hidden="1">
      <c r="A2368" s="457"/>
      <c r="B2368" s="457"/>
      <c r="C2368" s="458"/>
    </row>
    <row r="2369" spans="1:3" ht="13.8" hidden="1">
      <c r="A2369" s="457"/>
      <c r="B2369" s="457"/>
      <c r="C2369" s="458"/>
    </row>
    <row r="2370" spans="1:3" ht="13.8" hidden="1">
      <c r="A2370" s="457"/>
      <c r="B2370" s="457"/>
      <c r="C2370" s="458"/>
    </row>
    <row r="2371" spans="1:3" ht="13.8" hidden="1">
      <c r="A2371" s="457"/>
      <c r="B2371" s="457"/>
      <c r="C2371" s="458"/>
    </row>
    <row r="2372" spans="1:3" ht="13.8" hidden="1">
      <c r="A2372" s="457"/>
      <c r="B2372" s="457"/>
      <c r="C2372" s="458"/>
    </row>
    <row r="2373" spans="1:3" ht="13.8" hidden="1">
      <c r="A2373" s="457"/>
      <c r="B2373" s="457"/>
      <c r="C2373" s="458"/>
    </row>
    <row r="2374" spans="1:3" ht="13.8" hidden="1">
      <c r="A2374" s="457"/>
      <c r="B2374" s="457"/>
      <c r="C2374" s="458"/>
    </row>
    <row r="2375" spans="1:3" ht="13.8" hidden="1">
      <c r="A2375" s="457"/>
      <c r="B2375" s="457"/>
      <c r="C2375" s="458"/>
    </row>
    <row r="2376" spans="1:3" ht="13.8" hidden="1">
      <c r="A2376" s="457"/>
      <c r="B2376" s="457"/>
      <c r="C2376" s="458"/>
    </row>
    <row r="2377" spans="1:3" ht="13.8" hidden="1">
      <c r="A2377" s="457"/>
      <c r="B2377" s="457"/>
      <c r="C2377" s="458"/>
    </row>
    <row r="2378" spans="1:3" ht="13.8" hidden="1">
      <c r="A2378" s="457"/>
      <c r="B2378" s="457"/>
      <c r="C2378" s="458"/>
    </row>
    <row r="2379" spans="1:3" ht="13.8" hidden="1">
      <c r="A2379" s="457"/>
      <c r="B2379" s="457"/>
      <c r="C2379" s="458"/>
    </row>
    <row r="2380" spans="1:3" ht="13.8" hidden="1">
      <c r="A2380" s="457"/>
      <c r="B2380" s="457"/>
      <c r="C2380" s="458"/>
    </row>
    <row r="2381" spans="1:3" ht="13.8" hidden="1">
      <c r="A2381" s="457"/>
      <c r="B2381" s="457"/>
      <c r="C2381" s="458"/>
    </row>
    <row r="2382" spans="1:3" ht="13.8" hidden="1">
      <c r="A2382" s="457"/>
      <c r="B2382" s="457"/>
      <c r="C2382" s="458"/>
    </row>
    <row r="2383" spans="1:3" ht="13.8" hidden="1">
      <c r="A2383" s="457"/>
      <c r="B2383" s="457"/>
      <c r="C2383" s="458"/>
    </row>
    <row r="2384" spans="1:3" ht="13.8" hidden="1">
      <c r="A2384" s="457"/>
      <c r="B2384" s="457"/>
      <c r="C2384" s="458"/>
    </row>
    <row r="2385" spans="1:3" ht="13.8" hidden="1">
      <c r="A2385" s="457"/>
      <c r="B2385" s="457"/>
      <c r="C2385" s="458"/>
    </row>
    <row r="2386" spans="1:3" ht="13.8" hidden="1">
      <c r="A2386" s="457"/>
      <c r="B2386" s="457"/>
      <c r="C2386" s="458"/>
    </row>
    <row r="2387" spans="1:3" ht="13.8" hidden="1">
      <c r="A2387" s="457"/>
      <c r="B2387" s="457"/>
      <c r="C2387" s="458"/>
    </row>
    <row r="2388" spans="1:3" ht="13.8" hidden="1">
      <c r="A2388" s="457"/>
      <c r="B2388" s="457"/>
      <c r="C2388" s="458"/>
    </row>
    <row r="2389" spans="1:3" ht="13.8" hidden="1">
      <c r="A2389" s="457"/>
      <c r="B2389" s="457"/>
      <c r="C2389" s="458"/>
    </row>
    <row r="2390" spans="1:3" ht="13.8" hidden="1">
      <c r="A2390" s="457"/>
      <c r="B2390" s="457"/>
      <c r="C2390" s="458"/>
    </row>
    <row r="2391" spans="1:3" ht="13.8" hidden="1">
      <c r="A2391" s="457"/>
      <c r="B2391" s="457"/>
      <c r="C2391" s="458"/>
    </row>
    <row r="2392" spans="1:3" ht="13.8" hidden="1">
      <c r="A2392" s="457"/>
      <c r="B2392" s="457"/>
      <c r="C2392" s="458"/>
    </row>
    <row r="2393" spans="1:3" ht="13.8" hidden="1">
      <c r="A2393" s="457"/>
      <c r="B2393" s="457"/>
      <c r="C2393" s="458"/>
    </row>
    <row r="2394" spans="1:3" ht="13.8" hidden="1">
      <c r="A2394" s="457"/>
      <c r="B2394" s="457"/>
      <c r="C2394" s="458"/>
    </row>
    <row r="2395" spans="1:3" ht="13.8" hidden="1">
      <c r="A2395" s="457"/>
      <c r="B2395" s="457"/>
      <c r="C2395" s="458"/>
    </row>
    <row r="2396" spans="1:3" ht="13.8" hidden="1">
      <c r="A2396" s="457"/>
      <c r="B2396" s="457"/>
      <c r="C2396" s="458"/>
    </row>
    <row r="2397" spans="1:3" ht="13.8" hidden="1">
      <c r="A2397" s="457"/>
      <c r="B2397" s="457"/>
      <c r="C2397" s="458"/>
    </row>
    <row r="2398" spans="1:3" ht="13.8" hidden="1">
      <c r="A2398" s="457"/>
      <c r="B2398" s="457"/>
      <c r="C2398" s="458"/>
    </row>
    <row r="2399" spans="1:3" ht="13.8" hidden="1">
      <c r="A2399" s="457"/>
      <c r="B2399" s="457"/>
      <c r="C2399" s="458"/>
    </row>
    <row r="2400" spans="1:3" ht="13.8" hidden="1">
      <c r="A2400" s="457"/>
      <c r="B2400" s="457"/>
      <c r="C2400" s="458"/>
    </row>
    <row r="2401" spans="1:3" ht="13.8" hidden="1">
      <c r="A2401" s="457"/>
      <c r="B2401" s="457"/>
      <c r="C2401" s="458"/>
    </row>
    <row r="2402" spans="1:3" ht="13.8" hidden="1">
      <c r="A2402" s="457"/>
      <c r="B2402" s="457"/>
      <c r="C2402" s="458"/>
    </row>
    <row r="2403" spans="1:3" ht="13.8" hidden="1">
      <c r="A2403" s="457"/>
      <c r="B2403" s="457"/>
      <c r="C2403" s="458"/>
    </row>
    <row r="2404" spans="1:3" ht="13.8" hidden="1">
      <c r="A2404" s="457"/>
      <c r="B2404" s="457"/>
      <c r="C2404" s="458"/>
    </row>
    <row r="2405" spans="1:3" ht="13.8" hidden="1">
      <c r="A2405" s="457"/>
      <c r="B2405" s="457"/>
      <c r="C2405" s="458"/>
    </row>
    <row r="2406" spans="1:3" ht="13.8" hidden="1">
      <c r="A2406" s="457"/>
      <c r="B2406" s="457"/>
      <c r="C2406" s="458"/>
    </row>
    <row r="2407" spans="1:3" ht="13.8" hidden="1">
      <c r="A2407" s="457"/>
      <c r="B2407" s="457"/>
      <c r="C2407" s="458"/>
    </row>
    <row r="2408" spans="1:3" ht="13.8" hidden="1">
      <c r="A2408" s="457"/>
      <c r="B2408" s="457"/>
      <c r="C2408" s="458"/>
    </row>
    <row r="2409" spans="1:3" ht="13.8" hidden="1">
      <c r="A2409" s="457"/>
      <c r="B2409" s="457"/>
      <c r="C2409" s="458"/>
    </row>
    <row r="2410" spans="1:3" ht="13.8" hidden="1">
      <c r="A2410" s="457"/>
      <c r="B2410" s="457"/>
      <c r="C2410" s="458"/>
    </row>
    <row r="2411" spans="1:3" ht="13.8" hidden="1">
      <c r="A2411" s="457"/>
      <c r="B2411" s="457"/>
      <c r="C2411" s="458"/>
    </row>
    <row r="2412" spans="1:3" ht="13.8" hidden="1">
      <c r="A2412" s="457"/>
      <c r="B2412" s="457"/>
      <c r="C2412" s="458"/>
    </row>
    <row r="2413" spans="1:3" ht="13.8" hidden="1">
      <c r="A2413" s="457"/>
      <c r="B2413" s="457"/>
      <c r="C2413" s="458"/>
    </row>
    <row r="2414" spans="1:3" ht="13.8" hidden="1">
      <c r="A2414" s="457"/>
      <c r="B2414" s="457"/>
      <c r="C2414" s="458"/>
    </row>
    <row r="2415" spans="1:3" ht="13.8" hidden="1">
      <c r="A2415" s="457"/>
      <c r="B2415" s="457"/>
      <c r="C2415" s="458"/>
    </row>
    <row r="2416" spans="1:3" ht="13.8" hidden="1">
      <c r="A2416" s="457"/>
      <c r="B2416" s="457"/>
      <c r="C2416" s="458"/>
    </row>
    <row r="2417" spans="1:3" ht="13.8" hidden="1">
      <c r="A2417" s="457"/>
      <c r="B2417" s="457"/>
      <c r="C2417" s="458"/>
    </row>
    <row r="2418" spans="1:3" ht="13.8" hidden="1">
      <c r="A2418" s="457"/>
      <c r="B2418" s="457"/>
      <c r="C2418" s="458"/>
    </row>
    <row r="2419" spans="1:3" ht="13.8" hidden="1">
      <c r="A2419" s="457"/>
      <c r="B2419" s="457"/>
      <c r="C2419" s="458"/>
    </row>
    <row r="2420" spans="1:3" ht="13.8" hidden="1">
      <c r="A2420" s="457"/>
      <c r="B2420" s="457"/>
      <c r="C2420" s="458"/>
    </row>
    <row r="2421" spans="1:3" ht="13.8" hidden="1">
      <c r="A2421" s="457"/>
      <c r="B2421" s="457"/>
      <c r="C2421" s="458"/>
    </row>
    <row r="2422" spans="1:3" ht="13.8" hidden="1">
      <c r="A2422" s="457"/>
      <c r="B2422" s="457"/>
      <c r="C2422" s="458"/>
    </row>
    <row r="2423" spans="1:3" ht="13.8" hidden="1">
      <c r="A2423" s="457"/>
      <c r="B2423" s="457"/>
      <c r="C2423" s="458"/>
    </row>
    <row r="2424" spans="1:3" ht="13.8" hidden="1">
      <c r="A2424" s="457"/>
      <c r="B2424" s="457"/>
      <c r="C2424" s="458"/>
    </row>
    <row r="2425" spans="1:3" ht="13.8" hidden="1">
      <c r="A2425" s="457"/>
      <c r="B2425" s="457"/>
      <c r="C2425" s="458"/>
    </row>
    <row r="2426" spans="1:3" ht="13.8" hidden="1">
      <c r="A2426" s="457"/>
      <c r="B2426" s="457"/>
      <c r="C2426" s="458"/>
    </row>
    <row r="2427" spans="1:3" ht="13.8" hidden="1">
      <c r="A2427" s="457"/>
      <c r="B2427" s="457"/>
      <c r="C2427" s="458"/>
    </row>
    <row r="2428" spans="1:3" ht="13.8" hidden="1">
      <c r="A2428" s="457"/>
      <c r="B2428" s="457"/>
      <c r="C2428" s="458"/>
    </row>
    <row r="2429" spans="1:3" ht="13.8" hidden="1">
      <c r="A2429" s="457"/>
      <c r="B2429" s="457"/>
      <c r="C2429" s="458"/>
    </row>
    <row r="2430" spans="1:3" ht="13.8" hidden="1">
      <c r="A2430" s="457"/>
      <c r="B2430" s="457"/>
      <c r="C2430" s="458"/>
    </row>
    <row r="2431" spans="1:3" ht="13.8" hidden="1">
      <c r="A2431" s="457"/>
      <c r="B2431" s="457"/>
      <c r="C2431" s="458"/>
    </row>
    <row r="2432" spans="1:3" ht="13.8" hidden="1">
      <c r="A2432" s="457"/>
      <c r="B2432" s="457"/>
      <c r="C2432" s="458"/>
    </row>
    <row r="2433" spans="1:3" ht="13.8" hidden="1">
      <c r="A2433" s="457"/>
      <c r="B2433" s="457"/>
      <c r="C2433" s="458"/>
    </row>
    <row r="2434" spans="1:3" ht="13.8" hidden="1">
      <c r="A2434" s="457"/>
      <c r="B2434" s="457"/>
      <c r="C2434" s="458"/>
    </row>
    <row r="2435" spans="1:3" ht="13.8" hidden="1">
      <c r="A2435" s="457"/>
      <c r="B2435" s="457"/>
      <c r="C2435" s="458"/>
    </row>
    <row r="2436" spans="1:3" ht="13.8" hidden="1">
      <c r="A2436" s="457"/>
      <c r="B2436" s="457"/>
      <c r="C2436" s="458"/>
    </row>
    <row r="2437" spans="1:3" ht="13.8" hidden="1">
      <c r="A2437" s="457"/>
      <c r="B2437" s="457"/>
      <c r="C2437" s="458"/>
    </row>
    <row r="2438" spans="1:3" ht="13.8" hidden="1">
      <c r="A2438" s="457"/>
      <c r="B2438" s="457"/>
      <c r="C2438" s="458"/>
    </row>
    <row r="2439" spans="1:3" ht="13.8" hidden="1">
      <c r="A2439" s="457"/>
      <c r="B2439" s="457"/>
      <c r="C2439" s="458"/>
    </row>
    <row r="2440" spans="1:3" ht="13.8" hidden="1">
      <c r="A2440" s="457"/>
      <c r="B2440" s="457"/>
      <c r="C2440" s="458"/>
    </row>
    <row r="2441" spans="1:3" ht="13.8" hidden="1">
      <c r="A2441" s="457"/>
      <c r="B2441" s="457"/>
      <c r="C2441" s="458"/>
    </row>
    <row r="2442" spans="1:3" ht="13.8" hidden="1">
      <c r="A2442" s="457"/>
      <c r="B2442" s="457"/>
      <c r="C2442" s="458"/>
    </row>
    <row r="2443" spans="1:3" ht="13.8" hidden="1">
      <c r="A2443" s="457"/>
      <c r="B2443" s="457"/>
      <c r="C2443" s="458"/>
    </row>
    <row r="2444" spans="1:3" ht="13.8" hidden="1">
      <c r="A2444" s="457"/>
      <c r="B2444" s="457"/>
      <c r="C2444" s="458"/>
    </row>
    <row r="2445" spans="1:3" ht="13.8" hidden="1">
      <c r="A2445" s="457"/>
      <c r="B2445" s="457"/>
      <c r="C2445" s="458"/>
    </row>
    <row r="2446" spans="1:3" ht="13.8" hidden="1">
      <c r="A2446" s="457"/>
      <c r="B2446" s="457"/>
      <c r="C2446" s="458"/>
    </row>
    <row r="2447" spans="1:3" ht="13.8" hidden="1">
      <c r="A2447" s="457"/>
      <c r="B2447" s="457"/>
      <c r="C2447" s="458"/>
    </row>
    <row r="2448" spans="1:3" ht="13.8" hidden="1">
      <c r="A2448" s="457"/>
      <c r="B2448" s="457"/>
      <c r="C2448" s="458"/>
    </row>
    <row r="2449" spans="1:3" ht="13.8" hidden="1">
      <c r="A2449" s="457"/>
      <c r="B2449" s="457"/>
      <c r="C2449" s="458"/>
    </row>
    <row r="2450" spans="1:3" ht="13.8" hidden="1">
      <c r="A2450" s="457"/>
      <c r="B2450" s="457"/>
      <c r="C2450" s="458"/>
    </row>
    <row r="2451" spans="1:3" ht="13.8" hidden="1">
      <c r="A2451" s="457"/>
      <c r="B2451" s="457"/>
      <c r="C2451" s="458"/>
    </row>
    <row r="2452" spans="1:3" ht="13.8" hidden="1">
      <c r="A2452" s="457"/>
      <c r="B2452" s="457"/>
      <c r="C2452" s="458"/>
    </row>
    <row r="2453" spans="1:3" ht="13.8" hidden="1">
      <c r="A2453" s="457"/>
      <c r="B2453" s="457"/>
      <c r="C2453" s="458"/>
    </row>
    <row r="2454" spans="1:3" ht="13.8" hidden="1">
      <c r="A2454" s="457"/>
      <c r="B2454" s="457"/>
      <c r="C2454" s="458"/>
    </row>
    <row r="2455" spans="1:3" ht="13.8" hidden="1">
      <c r="A2455" s="457"/>
      <c r="B2455" s="457"/>
      <c r="C2455" s="458"/>
    </row>
    <row r="2456" spans="1:3" ht="13.8" hidden="1">
      <c r="A2456" s="457"/>
      <c r="B2456" s="457"/>
      <c r="C2456" s="458"/>
    </row>
    <row r="2457" spans="1:3" ht="13.8" hidden="1">
      <c r="A2457" s="457"/>
      <c r="B2457" s="457"/>
      <c r="C2457" s="458"/>
    </row>
    <row r="2458" spans="1:3" ht="13.8" hidden="1">
      <c r="A2458" s="457"/>
      <c r="B2458" s="457"/>
      <c r="C2458" s="458"/>
    </row>
    <row r="2459" spans="1:3" ht="13.8" hidden="1">
      <c r="A2459" s="457"/>
      <c r="B2459" s="457"/>
      <c r="C2459" s="458"/>
    </row>
    <row r="2460" spans="1:3" ht="13.8" hidden="1">
      <c r="A2460" s="457"/>
      <c r="B2460" s="457"/>
      <c r="C2460" s="458"/>
    </row>
    <row r="2461" spans="1:3" ht="13.8" hidden="1">
      <c r="A2461" s="457"/>
      <c r="B2461" s="457"/>
      <c r="C2461" s="458"/>
    </row>
    <row r="2462" spans="1:3" ht="13.8" hidden="1">
      <c r="A2462" s="457"/>
      <c r="B2462" s="457"/>
      <c r="C2462" s="458"/>
    </row>
    <row r="2463" spans="1:3" ht="13.8" hidden="1">
      <c r="A2463" s="457"/>
      <c r="B2463" s="457"/>
      <c r="C2463" s="458"/>
    </row>
    <row r="2464" spans="1:3" ht="13.8" hidden="1">
      <c r="A2464" s="457"/>
      <c r="B2464" s="457"/>
      <c r="C2464" s="458"/>
    </row>
    <row r="2465" spans="1:3" ht="13.8" hidden="1">
      <c r="A2465" s="457"/>
      <c r="B2465" s="457"/>
      <c r="C2465" s="458"/>
    </row>
    <row r="2466" spans="1:3" ht="13.8" hidden="1">
      <c r="A2466" s="457"/>
      <c r="B2466" s="457"/>
      <c r="C2466" s="458"/>
    </row>
    <row r="2467" spans="1:3" ht="13.8" hidden="1">
      <c r="A2467" s="457"/>
      <c r="B2467" s="457"/>
      <c r="C2467" s="458"/>
    </row>
    <row r="2468" spans="1:3" ht="13.8" hidden="1">
      <c r="A2468" s="457"/>
      <c r="B2468" s="457"/>
      <c r="C2468" s="458"/>
    </row>
    <row r="2469" spans="1:3" ht="13.8" hidden="1">
      <c r="A2469" s="457"/>
      <c r="B2469" s="457"/>
      <c r="C2469" s="458"/>
    </row>
    <row r="2470" spans="1:3" ht="13.8" hidden="1">
      <c r="A2470" s="457"/>
      <c r="B2470" s="457"/>
      <c r="C2470" s="458"/>
    </row>
    <row r="2471" spans="1:3" ht="13.8" hidden="1">
      <c r="A2471" s="457"/>
      <c r="B2471" s="457"/>
      <c r="C2471" s="458"/>
    </row>
    <row r="2472" spans="1:3" ht="13.8" hidden="1">
      <c r="A2472" s="457"/>
      <c r="B2472" s="457"/>
      <c r="C2472" s="458"/>
    </row>
    <row r="2473" spans="1:3" ht="13.8" hidden="1">
      <c r="A2473" s="457"/>
      <c r="B2473" s="457"/>
      <c r="C2473" s="458"/>
    </row>
    <row r="2474" spans="1:3" ht="13.8" hidden="1">
      <c r="A2474" s="457"/>
      <c r="B2474" s="457"/>
      <c r="C2474" s="458"/>
    </row>
    <row r="2475" spans="1:3" ht="13.8" hidden="1">
      <c r="A2475" s="457"/>
      <c r="B2475" s="457"/>
      <c r="C2475" s="458"/>
    </row>
    <row r="2476" spans="1:3" ht="13.8" hidden="1">
      <c r="A2476" s="457"/>
      <c r="B2476" s="457"/>
      <c r="C2476" s="458"/>
    </row>
    <row r="2477" spans="1:3" ht="13.8" hidden="1">
      <c r="A2477" s="457"/>
      <c r="B2477" s="457"/>
      <c r="C2477" s="458"/>
    </row>
    <row r="2478" spans="1:3" ht="13.8" hidden="1">
      <c r="A2478" s="457"/>
      <c r="B2478" s="457"/>
      <c r="C2478" s="458"/>
    </row>
    <row r="2479" spans="1:3" ht="13.8" hidden="1">
      <c r="A2479" s="457"/>
      <c r="B2479" s="457"/>
      <c r="C2479" s="458"/>
    </row>
    <row r="2480" spans="1:3" ht="13.8" hidden="1">
      <c r="A2480" s="457"/>
      <c r="B2480" s="457"/>
      <c r="C2480" s="458"/>
    </row>
    <row r="2481" spans="1:3" ht="13.8" hidden="1">
      <c r="A2481" s="457"/>
      <c r="B2481" s="457"/>
      <c r="C2481" s="458"/>
    </row>
    <row r="2482" spans="1:3" ht="13.8" hidden="1">
      <c r="A2482" s="457"/>
      <c r="B2482" s="457"/>
      <c r="C2482" s="458"/>
    </row>
    <row r="2483" spans="1:3" ht="13.8" hidden="1">
      <c r="A2483" s="457"/>
      <c r="B2483" s="457"/>
      <c r="C2483" s="458"/>
    </row>
    <row r="2484" spans="1:3" ht="13.8" hidden="1">
      <c r="A2484" s="457"/>
      <c r="B2484" s="457"/>
      <c r="C2484" s="458"/>
    </row>
    <row r="2485" spans="1:3" ht="13.8" hidden="1">
      <c r="A2485" s="457"/>
      <c r="B2485" s="457"/>
      <c r="C2485" s="458"/>
    </row>
    <row r="2486" spans="1:3" ht="13.8" hidden="1">
      <c r="A2486" s="457"/>
      <c r="B2486" s="457"/>
      <c r="C2486" s="458"/>
    </row>
    <row r="2487" spans="1:3" ht="13.8" hidden="1">
      <c r="A2487" s="457"/>
      <c r="B2487" s="457"/>
      <c r="C2487" s="458"/>
    </row>
    <row r="2488" spans="1:3" ht="13.8" hidden="1">
      <c r="A2488" s="457"/>
      <c r="B2488" s="457"/>
      <c r="C2488" s="458"/>
    </row>
    <row r="2489" spans="1:3" ht="13.8" hidden="1">
      <c r="A2489" s="457"/>
      <c r="B2489" s="457"/>
      <c r="C2489" s="458"/>
    </row>
    <row r="2490" spans="1:3" ht="13.8" hidden="1">
      <c r="A2490" s="457"/>
      <c r="B2490" s="457"/>
      <c r="C2490" s="458"/>
    </row>
    <row r="2491" spans="1:3" ht="13.8" hidden="1">
      <c r="A2491" s="457"/>
      <c r="B2491" s="457"/>
      <c r="C2491" s="458"/>
    </row>
    <row r="2492" spans="1:3" ht="13.8" hidden="1">
      <c r="A2492" s="457"/>
      <c r="B2492" s="457"/>
      <c r="C2492" s="458"/>
    </row>
    <row r="2493" spans="1:3" ht="13.8" hidden="1">
      <c r="A2493" s="457"/>
      <c r="B2493" s="457"/>
      <c r="C2493" s="458"/>
    </row>
    <row r="2494" spans="1:3" ht="13.8" hidden="1">
      <c r="A2494" s="457"/>
      <c r="B2494" s="457"/>
      <c r="C2494" s="458"/>
    </row>
    <row r="2495" spans="1:3" ht="13.8" hidden="1">
      <c r="A2495" s="457"/>
      <c r="B2495" s="457"/>
      <c r="C2495" s="458"/>
    </row>
    <row r="2496" spans="1:3" ht="13.8" hidden="1">
      <c r="A2496" s="457"/>
      <c r="B2496" s="457"/>
      <c r="C2496" s="458"/>
    </row>
    <row r="2497" spans="1:3" ht="13.8" hidden="1">
      <c r="A2497" s="457"/>
      <c r="B2497" s="457"/>
      <c r="C2497" s="458"/>
    </row>
    <row r="2498" spans="1:3" ht="13.8" hidden="1">
      <c r="A2498" s="457"/>
      <c r="B2498" s="457"/>
      <c r="C2498" s="458"/>
    </row>
    <row r="2499" spans="1:3" ht="13.8" hidden="1">
      <c r="A2499" s="457"/>
      <c r="B2499" s="457"/>
      <c r="C2499" s="458"/>
    </row>
    <row r="2500" spans="1:3" ht="13.8" hidden="1">
      <c r="A2500" s="457"/>
      <c r="B2500" s="457"/>
      <c r="C2500" s="458"/>
    </row>
    <row r="2501" spans="1:3" ht="13.8" hidden="1">
      <c r="A2501" s="457"/>
      <c r="B2501" s="457"/>
      <c r="C2501" s="458"/>
    </row>
    <row r="2502" spans="1:3" ht="13.8" hidden="1">
      <c r="A2502" s="457"/>
      <c r="B2502" s="457"/>
      <c r="C2502" s="458"/>
    </row>
    <row r="2503" spans="1:3" ht="13.8" hidden="1">
      <c r="A2503" s="457"/>
      <c r="B2503" s="457"/>
      <c r="C2503" s="458"/>
    </row>
    <row r="2504" spans="1:3" ht="13.8" hidden="1">
      <c r="A2504" s="457"/>
      <c r="B2504" s="457"/>
      <c r="C2504" s="458"/>
    </row>
    <row r="2505" spans="1:3" ht="13.8" hidden="1">
      <c r="A2505" s="457"/>
      <c r="B2505" s="457"/>
      <c r="C2505" s="458"/>
    </row>
    <row r="2506" spans="1:3" ht="13.8" hidden="1">
      <c r="A2506" s="457"/>
      <c r="B2506" s="457"/>
      <c r="C2506" s="458"/>
    </row>
    <row r="2507" spans="1:3" ht="13.8" hidden="1">
      <c r="A2507" s="457"/>
      <c r="B2507" s="457"/>
      <c r="C2507" s="458"/>
    </row>
    <row r="2508" spans="1:3" ht="13.8" hidden="1">
      <c r="A2508" s="457"/>
      <c r="B2508" s="457"/>
      <c r="C2508" s="458"/>
    </row>
    <row r="2509" spans="1:3" ht="13.8" hidden="1">
      <c r="A2509" s="457"/>
      <c r="B2509" s="457"/>
      <c r="C2509" s="458"/>
    </row>
    <row r="2510" spans="1:3" ht="13.8" hidden="1">
      <c r="A2510" s="457"/>
      <c r="B2510" s="457"/>
      <c r="C2510" s="458"/>
    </row>
    <row r="2511" spans="1:3" ht="13.8" hidden="1">
      <c r="A2511" s="457"/>
      <c r="B2511" s="457"/>
      <c r="C2511" s="458"/>
    </row>
    <row r="2512" spans="1:3" ht="13.8" hidden="1">
      <c r="A2512" s="457"/>
      <c r="B2512" s="457"/>
      <c r="C2512" s="458"/>
    </row>
    <row r="2513" spans="1:3" ht="13.8" hidden="1">
      <c r="A2513" s="457"/>
      <c r="B2513" s="457"/>
      <c r="C2513" s="458"/>
    </row>
    <row r="2514" spans="1:3" ht="13.8" hidden="1">
      <c r="A2514" s="457"/>
      <c r="B2514" s="457"/>
      <c r="C2514" s="458"/>
    </row>
    <row r="2515" spans="1:3" ht="13.8" hidden="1">
      <c r="A2515" s="457"/>
      <c r="B2515" s="457"/>
      <c r="C2515" s="458"/>
    </row>
    <row r="2516" spans="1:3" ht="13.8" hidden="1">
      <c r="A2516" s="457"/>
      <c r="B2516" s="457"/>
      <c r="C2516" s="458"/>
    </row>
    <row r="2517" spans="1:3" ht="13.8" hidden="1">
      <c r="A2517" s="457"/>
      <c r="B2517" s="457"/>
      <c r="C2517" s="458"/>
    </row>
    <row r="2518" spans="1:3" ht="13.8" hidden="1">
      <c r="A2518" s="457"/>
      <c r="B2518" s="457"/>
      <c r="C2518" s="458"/>
    </row>
    <row r="2519" spans="1:3" ht="13.8" hidden="1">
      <c r="A2519" s="457"/>
      <c r="B2519" s="457"/>
      <c r="C2519" s="458"/>
    </row>
    <row r="2520" spans="1:3" ht="13.8" hidden="1">
      <c r="A2520" s="457"/>
      <c r="B2520" s="457"/>
      <c r="C2520" s="458"/>
    </row>
    <row r="2521" spans="1:3" ht="13.8" hidden="1">
      <c r="A2521" s="457"/>
      <c r="B2521" s="457"/>
      <c r="C2521" s="458"/>
    </row>
    <row r="2522" spans="1:3" ht="13.8" hidden="1">
      <c r="A2522" s="457"/>
      <c r="B2522" s="457"/>
      <c r="C2522" s="458"/>
    </row>
    <row r="2523" spans="1:3" ht="13.8" hidden="1">
      <c r="A2523" s="457"/>
      <c r="B2523" s="457"/>
      <c r="C2523" s="458"/>
    </row>
    <row r="2524" spans="1:3" ht="13.8" hidden="1">
      <c r="A2524" s="457"/>
      <c r="B2524" s="457"/>
      <c r="C2524" s="458"/>
    </row>
    <row r="2525" spans="1:3" ht="13.8" hidden="1">
      <c r="A2525" s="457"/>
      <c r="B2525" s="457"/>
      <c r="C2525" s="458"/>
    </row>
    <row r="2526" spans="1:3" ht="13.8" hidden="1">
      <c r="A2526" s="457"/>
      <c r="B2526" s="457"/>
      <c r="C2526" s="458"/>
    </row>
    <row r="2527" spans="1:3" ht="13.8" hidden="1">
      <c r="A2527" s="457"/>
      <c r="B2527" s="457"/>
      <c r="C2527" s="458"/>
    </row>
    <row r="2528" spans="1:3" ht="13.8" hidden="1">
      <c r="A2528" s="457"/>
      <c r="B2528" s="457"/>
      <c r="C2528" s="458"/>
    </row>
    <row r="2529" spans="1:3" ht="13.8" hidden="1">
      <c r="A2529" s="457"/>
      <c r="B2529" s="457"/>
      <c r="C2529" s="458"/>
    </row>
    <row r="2530" spans="1:3" ht="13.8" hidden="1">
      <c r="A2530" s="457"/>
      <c r="B2530" s="457"/>
      <c r="C2530" s="458"/>
    </row>
    <row r="2531" spans="1:3" ht="13.8" hidden="1">
      <c r="A2531" s="457"/>
      <c r="B2531" s="457"/>
      <c r="C2531" s="458"/>
    </row>
    <row r="2532" spans="1:3" ht="13.8" hidden="1">
      <c r="A2532" s="457"/>
      <c r="B2532" s="457"/>
      <c r="C2532" s="458"/>
    </row>
    <row r="2533" spans="1:3" ht="13.8" hidden="1">
      <c r="A2533" s="457"/>
      <c r="B2533" s="457"/>
      <c r="C2533" s="458"/>
    </row>
    <row r="2534" spans="1:3" ht="13.8" hidden="1">
      <c r="A2534" s="457"/>
      <c r="B2534" s="457"/>
      <c r="C2534" s="458"/>
    </row>
    <row r="2535" spans="1:3" ht="13.8" hidden="1">
      <c r="A2535" s="457"/>
      <c r="B2535" s="457"/>
      <c r="C2535" s="458"/>
    </row>
    <row r="2536" spans="1:3" ht="13.8" hidden="1">
      <c r="A2536" s="457"/>
      <c r="B2536" s="457"/>
      <c r="C2536" s="458"/>
    </row>
    <row r="2537" spans="1:3" ht="13.8" hidden="1">
      <c r="A2537" s="457"/>
      <c r="B2537" s="457"/>
      <c r="C2537" s="458"/>
    </row>
    <row r="2538" spans="1:3" ht="13.8" hidden="1">
      <c r="A2538" s="457"/>
      <c r="B2538" s="457"/>
      <c r="C2538" s="458"/>
    </row>
    <row r="2539" spans="1:3" ht="13.8" hidden="1">
      <c r="A2539" s="457"/>
      <c r="B2539" s="457"/>
      <c r="C2539" s="458"/>
    </row>
    <row r="2540" spans="1:3" ht="13.8" hidden="1">
      <c r="A2540" s="457"/>
      <c r="B2540" s="457"/>
      <c r="C2540" s="458"/>
    </row>
    <row r="2541" spans="1:3" ht="13.8" hidden="1">
      <c r="A2541" s="457"/>
      <c r="B2541" s="457"/>
      <c r="C2541" s="458"/>
    </row>
    <row r="2542" spans="1:3" ht="13.8" hidden="1">
      <c r="A2542" s="457"/>
      <c r="B2542" s="457"/>
      <c r="C2542" s="458"/>
    </row>
    <row r="2543" spans="1:3" ht="13.8" hidden="1">
      <c r="A2543" s="457"/>
      <c r="B2543" s="457"/>
      <c r="C2543" s="458"/>
    </row>
    <row r="2544" spans="1:3" ht="13.8" hidden="1">
      <c r="A2544" s="457"/>
      <c r="B2544" s="457"/>
      <c r="C2544" s="458"/>
    </row>
    <row r="2545" spans="1:3" ht="13.8" hidden="1">
      <c r="A2545" s="457"/>
      <c r="B2545" s="457"/>
      <c r="C2545" s="458"/>
    </row>
    <row r="2546" spans="1:3" ht="13.8" hidden="1">
      <c r="A2546" s="457"/>
      <c r="B2546" s="457"/>
      <c r="C2546" s="458"/>
    </row>
    <row r="2547" spans="1:3" ht="13.8" hidden="1">
      <c r="A2547" s="457"/>
      <c r="B2547" s="457"/>
      <c r="C2547" s="458"/>
    </row>
    <row r="2548" spans="1:3" ht="13.8" hidden="1">
      <c r="A2548" s="457"/>
      <c r="B2548" s="457"/>
      <c r="C2548" s="458"/>
    </row>
    <row r="2549" spans="1:3" ht="13.8" hidden="1">
      <c r="A2549" s="457"/>
      <c r="B2549" s="457"/>
      <c r="C2549" s="458"/>
    </row>
    <row r="2550" spans="1:3" ht="13.8" hidden="1">
      <c r="A2550" s="457"/>
      <c r="B2550" s="457"/>
      <c r="C2550" s="458"/>
    </row>
    <row r="2551" spans="1:3" ht="13.8" hidden="1">
      <c r="A2551" s="457"/>
      <c r="B2551" s="457"/>
      <c r="C2551" s="458"/>
    </row>
    <row r="2552" spans="1:3" ht="13.8" hidden="1">
      <c r="A2552" s="457"/>
      <c r="B2552" s="457"/>
      <c r="C2552" s="458"/>
    </row>
    <row r="2553" spans="1:3" ht="13.8" hidden="1">
      <c r="A2553" s="457"/>
      <c r="B2553" s="457"/>
      <c r="C2553" s="458"/>
    </row>
    <row r="2554" spans="1:3" ht="13.8" hidden="1">
      <c r="A2554" s="457"/>
      <c r="B2554" s="457"/>
      <c r="C2554" s="458"/>
    </row>
    <row r="2555" spans="1:3" ht="13.8" hidden="1">
      <c r="A2555" s="457"/>
      <c r="B2555" s="457"/>
      <c r="C2555" s="458"/>
    </row>
    <row r="2556" spans="1:3" ht="13.8" hidden="1">
      <c r="A2556" s="457"/>
      <c r="B2556" s="457"/>
      <c r="C2556" s="458"/>
    </row>
    <row r="2557" spans="1:3" ht="13.8" hidden="1">
      <c r="A2557" s="457"/>
      <c r="B2557" s="457"/>
      <c r="C2557" s="458"/>
    </row>
    <row r="2558" spans="1:3" ht="13.8" hidden="1">
      <c r="A2558" s="457"/>
      <c r="B2558" s="457"/>
      <c r="C2558" s="458"/>
    </row>
    <row r="2559" spans="1:3" ht="13.8" hidden="1">
      <c r="A2559" s="457"/>
      <c r="B2559" s="457"/>
      <c r="C2559" s="458"/>
    </row>
    <row r="2560" spans="1:3" ht="13.8" hidden="1">
      <c r="A2560" s="457"/>
      <c r="B2560" s="457"/>
      <c r="C2560" s="458"/>
    </row>
    <row r="2561" spans="1:3" ht="13.8" hidden="1">
      <c r="A2561" s="457"/>
      <c r="B2561" s="457"/>
      <c r="C2561" s="458"/>
    </row>
    <row r="2562" spans="1:3" ht="13.8" hidden="1">
      <c r="A2562" s="457"/>
      <c r="B2562" s="457"/>
      <c r="C2562" s="458"/>
    </row>
    <row r="2563" spans="1:3" ht="13.8" hidden="1">
      <c r="A2563" s="457"/>
      <c r="B2563" s="457"/>
      <c r="C2563" s="458"/>
    </row>
    <row r="2564" spans="1:3" ht="13.8" hidden="1">
      <c r="A2564" s="457"/>
      <c r="B2564" s="457"/>
      <c r="C2564" s="458"/>
    </row>
    <row r="2565" spans="1:3" ht="13.8" hidden="1">
      <c r="A2565" s="457"/>
      <c r="B2565" s="457"/>
      <c r="C2565" s="458"/>
    </row>
    <row r="2566" spans="1:3" ht="13.8" hidden="1">
      <c r="A2566" s="457"/>
      <c r="B2566" s="457"/>
      <c r="C2566" s="458"/>
    </row>
    <row r="2567" spans="1:3" ht="13.8" hidden="1">
      <c r="A2567" s="457"/>
      <c r="B2567" s="457"/>
      <c r="C2567" s="458"/>
    </row>
    <row r="2568" spans="1:3" ht="13.8" hidden="1">
      <c r="A2568" s="457"/>
      <c r="B2568" s="457"/>
      <c r="C2568" s="458"/>
    </row>
    <row r="2569" spans="1:3" ht="13.8" hidden="1">
      <c r="A2569" s="457"/>
      <c r="B2569" s="457"/>
      <c r="C2569" s="458"/>
    </row>
    <row r="2570" spans="1:3" ht="13.8" hidden="1">
      <c r="A2570" s="457"/>
      <c r="B2570" s="457"/>
      <c r="C2570" s="458"/>
    </row>
    <row r="2571" spans="1:3" ht="13.8" hidden="1">
      <c r="A2571" s="457"/>
      <c r="B2571" s="457"/>
      <c r="C2571" s="458"/>
    </row>
    <row r="2572" spans="1:3" ht="13.8" hidden="1">
      <c r="A2572" s="457"/>
      <c r="B2572" s="457"/>
      <c r="C2572" s="458"/>
    </row>
    <row r="2573" spans="1:3" ht="13.8" hidden="1">
      <c r="A2573" s="457"/>
      <c r="B2573" s="457"/>
      <c r="C2573" s="458"/>
    </row>
    <row r="2574" spans="1:3" ht="13.8" hidden="1">
      <c r="A2574" s="457"/>
      <c r="B2574" s="457"/>
      <c r="C2574" s="458"/>
    </row>
    <row r="2575" spans="1:3" ht="13.8" hidden="1">
      <c r="A2575" s="457"/>
      <c r="B2575" s="457"/>
      <c r="C2575" s="458"/>
    </row>
    <row r="2576" spans="1:3" ht="13.8" hidden="1">
      <c r="A2576" s="457"/>
      <c r="B2576" s="457"/>
      <c r="C2576" s="458"/>
    </row>
    <row r="2577" spans="1:3" ht="13.8" hidden="1">
      <c r="A2577" s="457"/>
      <c r="B2577" s="457"/>
      <c r="C2577" s="458"/>
    </row>
    <row r="2578" spans="1:3" ht="13.8" hidden="1">
      <c r="A2578" s="457"/>
      <c r="B2578" s="457"/>
      <c r="C2578" s="458"/>
    </row>
    <row r="2579" spans="1:3" ht="13.8" hidden="1">
      <c r="A2579" s="457"/>
      <c r="B2579" s="457"/>
      <c r="C2579" s="458"/>
    </row>
    <row r="2580" spans="1:3" ht="13.8" hidden="1">
      <c r="A2580" s="457"/>
      <c r="B2580" s="457"/>
      <c r="C2580" s="458"/>
    </row>
    <row r="2581" spans="1:3" ht="13.8" hidden="1">
      <c r="A2581" s="457"/>
      <c r="B2581" s="457"/>
      <c r="C2581" s="458"/>
    </row>
    <row r="2582" spans="1:3" ht="13.8" hidden="1">
      <c r="A2582" s="457"/>
      <c r="B2582" s="457"/>
      <c r="C2582" s="458"/>
    </row>
    <row r="2583" spans="1:3" ht="13.8" hidden="1">
      <c r="A2583" s="457"/>
      <c r="B2583" s="457"/>
      <c r="C2583" s="458"/>
    </row>
    <row r="2584" spans="1:3" ht="13.8" hidden="1">
      <c r="A2584" s="457"/>
      <c r="B2584" s="457"/>
      <c r="C2584" s="458"/>
    </row>
    <row r="2585" spans="1:3" ht="13.8" hidden="1">
      <c r="A2585" s="457"/>
      <c r="B2585" s="457"/>
      <c r="C2585" s="458"/>
    </row>
    <row r="2586" spans="1:3" ht="13.8" hidden="1">
      <c r="A2586" s="457"/>
      <c r="B2586" s="457"/>
      <c r="C2586" s="458"/>
    </row>
    <row r="2587" spans="1:3" ht="13.8" hidden="1">
      <c r="A2587" s="457"/>
      <c r="B2587" s="457"/>
      <c r="C2587" s="458"/>
    </row>
    <row r="2588" spans="1:3" ht="13.8" hidden="1">
      <c r="A2588" s="457"/>
      <c r="B2588" s="457"/>
      <c r="C2588" s="458"/>
    </row>
    <row r="2589" spans="1:3" ht="13.8" hidden="1">
      <c r="A2589" s="457"/>
      <c r="B2589" s="457"/>
      <c r="C2589" s="458"/>
    </row>
    <row r="2590" spans="1:3" ht="13.8" hidden="1">
      <c r="A2590" s="457"/>
      <c r="B2590" s="457"/>
      <c r="C2590" s="458"/>
    </row>
    <row r="2591" spans="1:3" ht="13.8" hidden="1">
      <c r="A2591" s="457"/>
      <c r="B2591" s="457"/>
      <c r="C2591" s="458"/>
    </row>
    <row r="2592" spans="1:3" ht="13.8" hidden="1">
      <c r="A2592" s="457"/>
      <c r="B2592" s="457"/>
      <c r="C2592" s="458"/>
    </row>
    <row r="2593" spans="1:3" ht="13.8" hidden="1">
      <c r="A2593" s="457"/>
      <c r="B2593" s="457"/>
      <c r="C2593" s="458"/>
    </row>
    <row r="2594" spans="1:3" ht="13.8" hidden="1">
      <c r="A2594" s="457"/>
      <c r="B2594" s="457"/>
      <c r="C2594" s="458"/>
    </row>
    <row r="2595" spans="1:3" ht="13.8" hidden="1">
      <c r="A2595" s="457"/>
      <c r="B2595" s="457"/>
      <c r="C2595" s="458"/>
    </row>
    <row r="2596" spans="1:3" ht="13.8" hidden="1">
      <c r="A2596" s="457"/>
      <c r="B2596" s="457"/>
      <c r="C2596" s="458"/>
    </row>
    <row r="2597" spans="1:3" ht="13.8" hidden="1">
      <c r="A2597" s="457"/>
      <c r="B2597" s="457"/>
      <c r="C2597" s="458"/>
    </row>
    <row r="2598" spans="1:3" ht="13.8" hidden="1">
      <c r="A2598" s="457"/>
      <c r="B2598" s="457"/>
      <c r="C2598" s="458"/>
    </row>
    <row r="2599" spans="1:3" ht="13.8" hidden="1">
      <c r="A2599" s="457"/>
      <c r="B2599" s="457"/>
      <c r="C2599" s="458"/>
    </row>
    <row r="2600" spans="1:3" ht="13.8" hidden="1">
      <c r="A2600" s="457"/>
      <c r="B2600" s="457"/>
      <c r="C2600" s="458"/>
    </row>
    <row r="2601" spans="1:3" ht="13.8" hidden="1">
      <c r="A2601" s="457"/>
      <c r="B2601" s="457"/>
      <c r="C2601" s="458"/>
    </row>
    <row r="2602" spans="1:3" ht="13.8" hidden="1">
      <c r="A2602" s="457"/>
      <c r="B2602" s="457"/>
      <c r="C2602" s="458"/>
    </row>
    <row r="2603" spans="1:3" ht="13.8" hidden="1">
      <c r="A2603" s="457"/>
      <c r="B2603" s="457"/>
      <c r="C2603" s="458"/>
    </row>
    <row r="2604" spans="1:3" ht="13.8" hidden="1">
      <c r="A2604" s="457"/>
      <c r="B2604" s="457"/>
      <c r="C2604" s="458"/>
    </row>
    <row r="2605" spans="1:3" ht="13.8" hidden="1">
      <c r="A2605" s="457"/>
      <c r="B2605" s="457"/>
      <c r="C2605" s="458"/>
    </row>
    <row r="2606" spans="1:3" ht="13.8" hidden="1">
      <c r="A2606" s="457"/>
      <c r="B2606" s="457"/>
      <c r="C2606" s="458"/>
    </row>
    <row r="2607" spans="1:3" ht="13.8" hidden="1">
      <c r="A2607" s="457"/>
      <c r="B2607" s="457"/>
      <c r="C2607" s="458"/>
    </row>
    <row r="2608" spans="1:3" ht="13.8" hidden="1">
      <c r="A2608" s="457"/>
      <c r="B2608" s="457"/>
      <c r="C2608" s="458"/>
    </row>
    <row r="2609" spans="1:3" ht="13.8" hidden="1">
      <c r="A2609" s="457"/>
      <c r="B2609" s="457"/>
      <c r="C2609" s="458"/>
    </row>
    <row r="2610" spans="1:3" ht="13.8" hidden="1">
      <c r="A2610" s="457"/>
      <c r="B2610" s="457"/>
      <c r="C2610" s="458"/>
    </row>
    <row r="2611" spans="1:3" ht="13.8" hidden="1">
      <c r="A2611" s="457"/>
      <c r="B2611" s="457"/>
      <c r="C2611" s="458"/>
    </row>
    <row r="2612" spans="1:3" ht="13.8" hidden="1">
      <c r="A2612" s="457"/>
      <c r="B2612" s="457"/>
      <c r="C2612" s="458"/>
    </row>
    <row r="2613" spans="1:3" ht="13.8" hidden="1">
      <c r="A2613" s="457"/>
      <c r="B2613" s="457"/>
      <c r="C2613" s="458"/>
    </row>
    <row r="2614" spans="1:3" ht="13.8" hidden="1">
      <c r="A2614" s="457"/>
      <c r="B2614" s="457"/>
      <c r="C2614" s="458"/>
    </row>
    <row r="2615" spans="1:3" ht="13.8" hidden="1">
      <c r="A2615" s="457"/>
      <c r="B2615" s="457"/>
      <c r="C2615" s="458"/>
    </row>
    <row r="2616" spans="1:3" ht="13.8" hidden="1">
      <c r="A2616" s="457"/>
      <c r="B2616" s="457"/>
      <c r="C2616" s="458"/>
    </row>
    <row r="2617" spans="1:3" ht="13.8" hidden="1">
      <c r="A2617" s="457"/>
      <c r="B2617" s="457"/>
      <c r="C2617" s="458"/>
    </row>
    <row r="2618" spans="1:3" ht="13.8" hidden="1">
      <c r="A2618" s="457"/>
      <c r="B2618" s="457"/>
      <c r="C2618" s="458"/>
    </row>
    <row r="2619" spans="1:3" ht="13.8" hidden="1">
      <c r="A2619" s="457"/>
      <c r="B2619" s="457"/>
      <c r="C2619" s="458"/>
    </row>
    <row r="2620" spans="1:3" ht="13.8" hidden="1">
      <c r="A2620" s="457"/>
      <c r="B2620" s="457"/>
      <c r="C2620" s="458"/>
    </row>
    <row r="2621" spans="1:3" ht="13.8" hidden="1">
      <c r="A2621" s="457"/>
      <c r="B2621" s="457"/>
      <c r="C2621" s="458"/>
    </row>
    <row r="2622" spans="1:3" ht="13.8" hidden="1">
      <c r="A2622" s="457"/>
      <c r="B2622" s="457"/>
      <c r="C2622" s="458"/>
    </row>
    <row r="2623" spans="1:3" ht="13.8" hidden="1">
      <c r="A2623" s="457"/>
      <c r="B2623" s="457"/>
      <c r="C2623" s="458"/>
    </row>
    <row r="2624" spans="1:3" ht="13.8" hidden="1">
      <c r="A2624" s="457"/>
      <c r="B2624" s="457"/>
      <c r="C2624" s="458"/>
    </row>
    <row r="2625" spans="1:3" ht="13.8" hidden="1">
      <c r="A2625" s="457"/>
      <c r="B2625" s="457"/>
      <c r="C2625" s="458"/>
    </row>
    <row r="2626" spans="1:3" ht="13.8" hidden="1">
      <c r="A2626" s="457"/>
      <c r="B2626" s="457"/>
      <c r="C2626" s="458"/>
    </row>
    <row r="2627" spans="1:3" ht="13.8" hidden="1">
      <c r="A2627" s="457"/>
      <c r="B2627" s="457"/>
      <c r="C2627" s="458"/>
    </row>
    <row r="2628" spans="1:3" ht="13.8" hidden="1">
      <c r="A2628" s="457"/>
      <c r="B2628" s="457"/>
      <c r="C2628" s="458"/>
    </row>
    <row r="2629" spans="1:3" ht="13.8" hidden="1">
      <c r="A2629" s="457"/>
      <c r="B2629" s="457"/>
      <c r="C2629" s="458"/>
    </row>
    <row r="2630" spans="1:3" ht="13.8" hidden="1">
      <c r="A2630" s="457"/>
      <c r="B2630" s="457"/>
      <c r="C2630" s="458"/>
    </row>
    <row r="2631" spans="1:3" ht="13.8" hidden="1">
      <c r="A2631" s="457"/>
      <c r="B2631" s="457"/>
      <c r="C2631" s="458"/>
    </row>
    <row r="2632" spans="1:3" ht="13.8" hidden="1">
      <c r="A2632" s="457"/>
      <c r="B2632" s="457"/>
      <c r="C2632" s="458"/>
    </row>
    <row r="2633" spans="1:3" ht="13.8" hidden="1">
      <c r="A2633" s="457"/>
      <c r="B2633" s="457"/>
      <c r="C2633" s="458"/>
    </row>
    <row r="2634" spans="1:3" ht="13.8" hidden="1">
      <c r="A2634" s="457"/>
      <c r="B2634" s="457"/>
      <c r="C2634" s="458"/>
    </row>
    <row r="2635" spans="1:3" ht="13.8" hidden="1">
      <c r="A2635" s="457"/>
      <c r="B2635" s="457"/>
      <c r="C2635" s="458"/>
    </row>
    <row r="2636" spans="1:3" ht="13.8" hidden="1">
      <c r="A2636" s="457"/>
      <c r="B2636" s="457"/>
      <c r="C2636" s="458"/>
    </row>
    <row r="2637" spans="1:3" ht="13.8" hidden="1">
      <c r="A2637" s="457"/>
      <c r="B2637" s="457"/>
      <c r="C2637" s="458"/>
    </row>
    <row r="2638" spans="1:3" ht="13.8" hidden="1">
      <c r="A2638" s="457"/>
      <c r="B2638" s="457"/>
      <c r="C2638" s="458"/>
    </row>
    <row r="2639" spans="1:3" ht="13.8" hidden="1">
      <c r="A2639" s="457"/>
      <c r="B2639" s="457"/>
      <c r="C2639" s="458"/>
    </row>
    <row r="2640" spans="1:3" ht="13.8" hidden="1">
      <c r="A2640" s="457"/>
      <c r="B2640" s="457"/>
      <c r="C2640" s="458"/>
    </row>
    <row r="2641" spans="1:3" ht="13.8" hidden="1">
      <c r="A2641" s="457"/>
      <c r="B2641" s="457"/>
      <c r="C2641" s="458"/>
    </row>
    <row r="2642" spans="1:3" ht="13.8" hidden="1">
      <c r="A2642" s="457"/>
      <c r="B2642" s="457"/>
      <c r="C2642" s="458"/>
    </row>
    <row r="2643" spans="1:3" ht="13.8" hidden="1">
      <c r="A2643" s="457"/>
      <c r="B2643" s="457"/>
      <c r="C2643" s="458"/>
    </row>
    <row r="2644" spans="1:3" ht="13.8" hidden="1">
      <c r="A2644" s="457"/>
      <c r="B2644" s="457"/>
      <c r="C2644" s="458"/>
    </row>
    <row r="2645" spans="1:3" ht="13.8" hidden="1">
      <c r="A2645" s="457"/>
      <c r="B2645" s="457"/>
      <c r="C2645" s="458"/>
    </row>
    <row r="2646" spans="1:3" ht="13.8" hidden="1">
      <c r="A2646" s="457"/>
      <c r="B2646" s="457"/>
      <c r="C2646" s="458"/>
    </row>
    <row r="2647" spans="1:3" ht="13.8" hidden="1">
      <c r="A2647" s="457"/>
      <c r="B2647" s="457"/>
      <c r="C2647" s="458"/>
    </row>
    <row r="2648" spans="1:3" ht="13.8" hidden="1">
      <c r="A2648" s="457"/>
      <c r="B2648" s="457"/>
      <c r="C2648" s="458"/>
    </row>
    <row r="2649" spans="1:3" ht="13.8" hidden="1">
      <c r="A2649" s="457"/>
      <c r="B2649" s="457"/>
      <c r="C2649" s="458"/>
    </row>
    <row r="2650" spans="1:3" ht="13.8" hidden="1">
      <c r="A2650" s="457"/>
      <c r="B2650" s="457"/>
      <c r="C2650" s="458"/>
    </row>
    <row r="2651" spans="1:3" ht="13.8" hidden="1">
      <c r="A2651" s="457"/>
      <c r="B2651" s="457"/>
      <c r="C2651" s="458"/>
    </row>
    <row r="2652" spans="1:3" ht="13.8" hidden="1">
      <c r="A2652" s="457"/>
      <c r="B2652" s="457"/>
      <c r="C2652" s="458"/>
    </row>
    <row r="2653" spans="1:3" ht="13.8" hidden="1">
      <c r="A2653" s="457"/>
      <c r="B2653" s="457"/>
      <c r="C2653" s="458"/>
    </row>
    <row r="2654" spans="1:3" ht="13.8" hidden="1">
      <c r="A2654" s="457"/>
      <c r="B2654" s="457"/>
      <c r="C2654" s="458"/>
    </row>
    <row r="2655" spans="1:3" ht="13.8" hidden="1">
      <c r="A2655" s="457"/>
      <c r="B2655" s="457"/>
      <c r="C2655" s="458"/>
    </row>
    <row r="2656" spans="1:3" ht="13.8" hidden="1">
      <c r="A2656" s="457"/>
      <c r="B2656" s="457"/>
      <c r="C2656" s="458"/>
    </row>
    <row r="2657" spans="1:3" ht="13.8" hidden="1">
      <c r="A2657" s="457"/>
      <c r="B2657" s="457"/>
      <c r="C2657" s="458"/>
    </row>
    <row r="2658" spans="1:3" ht="13.8" hidden="1">
      <c r="A2658" s="457"/>
      <c r="B2658" s="457"/>
      <c r="C2658" s="458"/>
    </row>
    <row r="2659" spans="1:3" ht="13.8" hidden="1">
      <c r="A2659" s="457"/>
      <c r="B2659" s="457"/>
      <c r="C2659" s="458"/>
    </row>
    <row r="2660" spans="1:3" ht="13.8" hidden="1">
      <c r="A2660" s="457"/>
      <c r="B2660" s="457"/>
      <c r="C2660" s="458"/>
    </row>
    <row r="2661" spans="1:3" ht="13.8" hidden="1">
      <c r="A2661" s="457"/>
      <c r="B2661" s="457"/>
      <c r="C2661" s="458"/>
    </row>
    <row r="2662" spans="1:3" ht="13.8" hidden="1">
      <c r="A2662" s="457"/>
      <c r="B2662" s="457"/>
      <c r="C2662" s="458"/>
    </row>
    <row r="2663" spans="1:3" ht="13.8" hidden="1">
      <c r="A2663" s="457"/>
      <c r="B2663" s="457"/>
      <c r="C2663" s="458"/>
    </row>
    <row r="2664" spans="1:3" ht="13.8" hidden="1">
      <c r="A2664" s="457"/>
      <c r="B2664" s="457"/>
      <c r="C2664" s="458"/>
    </row>
    <row r="2665" spans="1:3" ht="13.8" hidden="1">
      <c r="A2665" s="457"/>
      <c r="B2665" s="457"/>
      <c r="C2665" s="458"/>
    </row>
    <row r="2666" spans="1:3" ht="13.8" hidden="1">
      <c r="A2666" s="457"/>
      <c r="B2666" s="457"/>
      <c r="C2666" s="458"/>
    </row>
    <row r="2667" spans="1:3" ht="13.8" hidden="1">
      <c r="A2667" s="457"/>
      <c r="B2667" s="457"/>
      <c r="C2667" s="458"/>
    </row>
    <row r="2668" spans="1:3" ht="13.8" hidden="1">
      <c r="A2668" s="457"/>
      <c r="B2668" s="457"/>
      <c r="C2668" s="458"/>
    </row>
    <row r="2669" spans="1:3" ht="13.8" hidden="1">
      <c r="A2669" s="457"/>
      <c r="B2669" s="457"/>
      <c r="C2669" s="458"/>
    </row>
    <row r="2670" spans="1:3" ht="13.8" hidden="1">
      <c r="A2670" s="457"/>
      <c r="B2670" s="457"/>
      <c r="C2670" s="458"/>
    </row>
    <row r="2671" spans="1:3" ht="13.8" hidden="1">
      <c r="A2671" s="457"/>
      <c r="B2671" s="457"/>
      <c r="C2671" s="458"/>
    </row>
    <row r="2672" spans="1:3" ht="13.8" hidden="1">
      <c r="A2672" s="457"/>
      <c r="B2672" s="457"/>
      <c r="C2672" s="458"/>
    </row>
    <row r="2673" spans="1:3" ht="13.8" hidden="1">
      <c r="A2673" s="457"/>
      <c r="B2673" s="457"/>
      <c r="C2673" s="458"/>
    </row>
    <row r="2674" spans="1:3" ht="13.8" hidden="1">
      <c r="A2674" s="457"/>
      <c r="B2674" s="457"/>
      <c r="C2674" s="458"/>
    </row>
    <row r="2675" spans="1:3" ht="13.8" hidden="1">
      <c r="A2675" s="457"/>
      <c r="B2675" s="457"/>
      <c r="C2675" s="458"/>
    </row>
    <row r="2676" spans="1:3" ht="13.8" hidden="1">
      <c r="A2676" s="457"/>
      <c r="B2676" s="457"/>
      <c r="C2676" s="458"/>
    </row>
    <row r="2677" spans="1:3" ht="13.8" hidden="1">
      <c r="A2677" s="457"/>
      <c r="B2677" s="457"/>
      <c r="C2677" s="458"/>
    </row>
    <row r="2678" spans="1:3" ht="13.8" hidden="1">
      <c r="A2678" s="457"/>
      <c r="B2678" s="457"/>
      <c r="C2678" s="458"/>
    </row>
    <row r="2679" spans="1:3" ht="13.8" hidden="1">
      <c r="A2679" s="457"/>
      <c r="B2679" s="457"/>
      <c r="C2679" s="458"/>
    </row>
    <row r="2680" spans="1:3" ht="13.8" hidden="1">
      <c r="A2680" s="457"/>
      <c r="B2680" s="457"/>
      <c r="C2680" s="458"/>
    </row>
    <row r="2681" spans="1:3" ht="13.8" hidden="1">
      <c r="A2681" s="457"/>
      <c r="B2681" s="457"/>
      <c r="C2681" s="458"/>
    </row>
    <row r="2682" spans="1:3" ht="13.8" hidden="1">
      <c r="A2682" s="457"/>
      <c r="B2682" s="457"/>
      <c r="C2682" s="458"/>
    </row>
    <row r="2683" spans="1:3" ht="13.8" hidden="1">
      <c r="A2683" s="457"/>
      <c r="B2683" s="457"/>
      <c r="C2683" s="458"/>
    </row>
    <row r="2684" spans="1:3" ht="13.8" hidden="1">
      <c r="A2684" s="457"/>
      <c r="B2684" s="457"/>
      <c r="C2684" s="458"/>
    </row>
    <row r="2685" spans="1:3" ht="13.8" hidden="1">
      <c r="A2685" s="457"/>
      <c r="B2685" s="457"/>
      <c r="C2685" s="458"/>
    </row>
    <row r="2686" spans="1:3" ht="13.8" hidden="1">
      <c r="A2686" s="457"/>
      <c r="B2686" s="457"/>
      <c r="C2686" s="458"/>
    </row>
    <row r="2687" spans="1:3" ht="13.8" hidden="1">
      <c r="A2687" s="457"/>
      <c r="B2687" s="457"/>
      <c r="C2687" s="458"/>
    </row>
    <row r="2688" spans="1:3" ht="13.8" hidden="1">
      <c r="A2688" s="457"/>
      <c r="B2688" s="457"/>
      <c r="C2688" s="458"/>
    </row>
    <row r="2689" spans="1:3" ht="13.8" hidden="1">
      <c r="A2689" s="457"/>
      <c r="B2689" s="457"/>
      <c r="C2689" s="458"/>
    </row>
    <row r="2690" spans="1:3" ht="13.8" hidden="1">
      <c r="A2690" s="457"/>
      <c r="B2690" s="457"/>
      <c r="C2690" s="458"/>
    </row>
    <row r="2691" spans="1:3" ht="13.8" hidden="1">
      <c r="A2691" s="457"/>
      <c r="B2691" s="457"/>
      <c r="C2691" s="458"/>
    </row>
    <row r="2692" spans="1:3" ht="13.8" hidden="1">
      <c r="A2692" s="457"/>
      <c r="B2692" s="457"/>
      <c r="C2692" s="458"/>
    </row>
    <row r="2693" spans="1:3" ht="13.8" hidden="1">
      <c r="A2693" s="457"/>
      <c r="B2693" s="457"/>
      <c r="C2693" s="458"/>
    </row>
    <row r="2694" spans="1:3" ht="13.8" hidden="1">
      <c r="A2694" s="457"/>
      <c r="B2694" s="457"/>
      <c r="C2694" s="458"/>
    </row>
    <row r="2695" spans="1:3" ht="13.8" hidden="1">
      <c r="A2695" s="457"/>
      <c r="B2695" s="457"/>
      <c r="C2695" s="458"/>
    </row>
    <row r="2696" spans="1:3" ht="13.8" hidden="1">
      <c r="A2696" s="457"/>
      <c r="B2696" s="457"/>
      <c r="C2696" s="458"/>
    </row>
    <row r="2697" spans="1:3" ht="13.8" hidden="1">
      <c r="A2697" s="457"/>
      <c r="B2697" s="457"/>
      <c r="C2697" s="458"/>
    </row>
    <row r="2698" spans="1:3" ht="13.8" hidden="1">
      <c r="A2698" s="457"/>
      <c r="B2698" s="457"/>
      <c r="C2698" s="458"/>
    </row>
    <row r="2699" spans="1:3" ht="13.8" hidden="1">
      <c r="A2699" s="457"/>
      <c r="B2699" s="457"/>
      <c r="C2699" s="458"/>
    </row>
    <row r="2700" spans="1:3" ht="13.8" hidden="1">
      <c r="A2700" s="457"/>
      <c r="B2700" s="457"/>
      <c r="C2700" s="458"/>
    </row>
    <row r="2701" spans="1:3" ht="13.8" hidden="1">
      <c r="A2701" s="457"/>
      <c r="B2701" s="457"/>
      <c r="C2701" s="458"/>
    </row>
    <row r="2702" spans="1:3" ht="13.8" hidden="1">
      <c r="A2702" s="457"/>
      <c r="B2702" s="457"/>
      <c r="C2702" s="458"/>
    </row>
    <row r="2703" spans="1:3" ht="13.8" hidden="1">
      <c r="A2703" s="457"/>
      <c r="B2703" s="457"/>
      <c r="C2703" s="458"/>
    </row>
    <row r="2704" spans="1:3" ht="13.8" hidden="1">
      <c r="A2704" s="457"/>
      <c r="B2704" s="457"/>
      <c r="C2704" s="458"/>
    </row>
    <row r="2705" spans="1:3" ht="13.8" hidden="1">
      <c r="A2705" s="457"/>
      <c r="B2705" s="457"/>
      <c r="C2705" s="458"/>
    </row>
    <row r="2706" spans="1:3" ht="13.8" hidden="1">
      <c r="A2706" s="457"/>
      <c r="B2706" s="457"/>
      <c r="C2706" s="458"/>
    </row>
    <row r="2707" spans="1:3" ht="13.8" hidden="1">
      <c r="A2707" s="457"/>
      <c r="B2707" s="457"/>
      <c r="C2707" s="458"/>
    </row>
    <row r="2708" spans="1:3" ht="13.8" hidden="1">
      <c r="A2708" s="457"/>
      <c r="B2708" s="457"/>
      <c r="C2708" s="458"/>
    </row>
    <row r="2709" spans="1:3" ht="13.8" hidden="1">
      <c r="A2709" s="457"/>
      <c r="B2709" s="457"/>
      <c r="C2709" s="458"/>
    </row>
    <row r="2710" spans="1:3" ht="13.8" hidden="1">
      <c r="A2710" s="457"/>
      <c r="B2710" s="457"/>
      <c r="C2710" s="458"/>
    </row>
    <row r="2711" spans="1:3" ht="13.8" hidden="1">
      <c r="A2711" s="457"/>
      <c r="B2711" s="457"/>
      <c r="C2711" s="458"/>
    </row>
    <row r="2712" spans="1:3" ht="13.8" hidden="1">
      <c r="A2712" s="457"/>
      <c r="B2712" s="457"/>
      <c r="C2712" s="458"/>
    </row>
    <row r="2713" spans="1:3" ht="13.8" hidden="1">
      <c r="A2713" s="457"/>
      <c r="B2713" s="457"/>
      <c r="C2713" s="458"/>
    </row>
    <row r="2714" spans="1:3" ht="13.8" hidden="1">
      <c r="A2714" s="457"/>
      <c r="B2714" s="457"/>
      <c r="C2714" s="458"/>
    </row>
    <row r="2715" spans="1:3" ht="13.8" hidden="1">
      <c r="A2715" s="457"/>
      <c r="B2715" s="457"/>
      <c r="C2715" s="458"/>
    </row>
    <row r="2716" spans="1:3" ht="13.8" hidden="1">
      <c r="A2716" s="457"/>
      <c r="B2716" s="457"/>
      <c r="C2716" s="458"/>
    </row>
    <row r="2717" spans="1:3" ht="13.8" hidden="1">
      <c r="A2717" s="457"/>
      <c r="B2717" s="457"/>
      <c r="C2717" s="458"/>
    </row>
    <row r="2718" spans="1:3" ht="13.8" hidden="1">
      <c r="A2718" s="457"/>
      <c r="B2718" s="457"/>
      <c r="C2718" s="458"/>
    </row>
    <row r="2719" spans="1:3" ht="13.8" hidden="1">
      <c r="A2719" s="457"/>
      <c r="B2719" s="457"/>
      <c r="C2719" s="458"/>
    </row>
    <row r="2720" spans="1:3" ht="13.8" hidden="1">
      <c r="A2720" s="457"/>
      <c r="B2720" s="457"/>
      <c r="C2720" s="458"/>
    </row>
    <row r="2721" spans="1:3" ht="13.8" hidden="1">
      <c r="A2721" s="457"/>
      <c r="B2721" s="457"/>
      <c r="C2721" s="458"/>
    </row>
    <row r="2722" spans="1:3" ht="13.8" hidden="1">
      <c r="A2722" s="457"/>
      <c r="B2722" s="457"/>
      <c r="C2722" s="458"/>
    </row>
    <row r="2723" spans="1:3" ht="13.8" hidden="1">
      <c r="A2723" s="457"/>
      <c r="B2723" s="457"/>
      <c r="C2723" s="458"/>
    </row>
    <row r="2724" spans="1:3" ht="13.8" hidden="1">
      <c r="A2724" s="457"/>
      <c r="B2724" s="457"/>
      <c r="C2724" s="458"/>
    </row>
    <row r="2725" spans="1:3" ht="13.8" hidden="1">
      <c r="A2725" s="457"/>
      <c r="B2725" s="457"/>
      <c r="C2725" s="458"/>
    </row>
    <row r="2726" spans="1:3" ht="13.8" hidden="1">
      <c r="A2726" s="457"/>
      <c r="B2726" s="457"/>
      <c r="C2726" s="458"/>
    </row>
    <row r="2727" spans="1:3" ht="13.8" hidden="1">
      <c r="A2727" s="457"/>
      <c r="B2727" s="457"/>
      <c r="C2727" s="458"/>
    </row>
    <row r="2728" spans="1:3" ht="13.8" hidden="1">
      <c r="A2728" s="457"/>
      <c r="B2728" s="457"/>
      <c r="C2728" s="458"/>
    </row>
    <row r="2729" spans="1:3" ht="13.8" hidden="1">
      <c r="A2729" s="457"/>
      <c r="B2729" s="457"/>
      <c r="C2729" s="458"/>
    </row>
    <row r="2730" spans="1:3" ht="13.8" hidden="1">
      <c r="A2730" s="457"/>
      <c r="B2730" s="457"/>
      <c r="C2730" s="458"/>
    </row>
    <row r="2731" spans="1:3" ht="13.8" hidden="1">
      <c r="A2731" s="457"/>
      <c r="B2731" s="457"/>
      <c r="C2731" s="458"/>
    </row>
    <row r="2732" spans="1:3" ht="13.8" hidden="1">
      <c r="A2732" s="457"/>
      <c r="B2732" s="457"/>
      <c r="C2732" s="458"/>
    </row>
    <row r="2733" spans="1:3" ht="13.8" hidden="1">
      <c r="A2733" s="457"/>
      <c r="B2733" s="457"/>
      <c r="C2733" s="458"/>
    </row>
    <row r="2734" spans="1:3" ht="13.8" hidden="1">
      <c r="A2734" s="457"/>
      <c r="B2734" s="457"/>
      <c r="C2734" s="458"/>
    </row>
    <row r="2735" spans="1:3" ht="13.8" hidden="1">
      <c r="A2735" s="457"/>
      <c r="B2735" s="457"/>
      <c r="C2735" s="458"/>
    </row>
    <row r="2736" spans="1:3" ht="13.8" hidden="1">
      <c r="A2736" s="457"/>
      <c r="B2736" s="457"/>
      <c r="C2736" s="458"/>
    </row>
    <row r="2737" spans="1:3" ht="13.8" hidden="1">
      <c r="A2737" s="457"/>
      <c r="B2737" s="457"/>
      <c r="C2737" s="458"/>
    </row>
    <row r="2738" spans="1:3" ht="13.8" hidden="1">
      <c r="A2738" s="457"/>
      <c r="B2738" s="457"/>
      <c r="C2738" s="458"/>
    </row>
    <row r="2739" spans="1:3" ht="13.8" hidden="1">
      <c r="A2739" s="457"/>
      <c r="B2739" s="457"/>
      <c r="C2739" s="458"/>
    </row>
    <row r="2740" spans="1:3" ht="13.8" hidden="1">
      <c r="A2740" s="457"/>
      <c r="B2740" s="457"/>
      <c r="C2740" s="458"/>
    </row>
    <row r="2741" spans="1:3" ht="13.8" hidden="1">
      <c r="A2741" s="457"/>
      <c r="B2741" s="457"/>
      <c r="C2741" s="458"/>
    </row>
    <row r="2742" spans="1:3" ht="13.8" hidden="1">
      <c r="A2742" s="457"/>
      <c r="B2742" s="457"/>
      <c r="C2742" s="458"/>
    </row>
    <row r="2743" spans="1:3" ht="13.8" hidden="1">
      <c r="A2743" s="457"/>
      <c r="B2743" s="457"/>
      <c r="C2743" s="458"/>
    </row>
    <row r="2744" spans="1:3" ht="13.8" hidden="1">
      <c r="A2744" s="457"/>
      <c r="B2744" s="457"/>
      <c r="C2744" s="458"/>
    </row>
    <row r="2745" spans="1:3" ht="13.8" hidden="1">
      <c r="A2745" s="457"/>
      <c r="B2745" s="457"/>
      <c r="C2745" s="458"/>
    </row>
    <row r="2746" spans="1:3" ht="13.8" hidden="1">
      <c r="A2746" s="457"/>
      <c r="B2746" s="457"/>
      <c r="C2746" s="458"/>
    </row>
    <row r="2747" spans="1:3" ht="13.8" hidden="1">
      <c r="A2747" s="457"/>
      <c r="B2747" s="457"/>
      <c r="C2747" s="458"/>
    </row>
    <row r="2748" spans="1:3" ht="13.8" hidden="1">
      <c r="A2748" s="457"/>
      <c r="B2748" s="457"/>
      <c r="C2748" s="458"/>
    </row>
    <row r="2749" spans="1:3" ht="13.8" hidden="1">
      <c r="A2749" s="457"/>
      <c r="B2749" s="457"/>
      <c r="C2749" s="458"/>
    </row>
    <row r="2750" spans="1:3" ht="13.8" hidden="1">
      <c r="A2750" s="457"/>
      <c r="B2750" s="457"/>
      <c r="C2750" s="458"/>
    </row>
    <row r="2751" spans="1:3" ht="13.8" hidden="1">
      <c r="A2751" s="457"/>
      <c r="B2751" s="457"/>
      <c r="C2751" s="458"/>
    </row>
    <row r="2752" spans="1:3" ht="13.8" hidden="1">
      <c r="A2752" s="457"/>
      <c r="B2752" s="457"/>
      <c r="C2752" s="458"/>
    </row>
    <row r="2753" spans="1:3" ht="13.8" hidden="1">
      <c r="A2753" s="457"/>
      <c r="B2753" s="457"/>
      <c r="C2753" s="458"/>
    </row>
    <row r="2754" spans="1:3" ht="13.8" hidden="1">
      <c r="A2754" s="457"/>
      <c r="B2754" s="457"/>
      <c r="C2754" s="458"/>
    </row>
    <row r="2755" spans="1:3" ht="13.8" hidden="1">
      <c r="A2755" s="457"/>
      <c r="B2755" s="457"/>
      <c r="C2755" s="458"/>
    </row>
    <row r="2756" spans="1:3" ht="13.8" hidden="1">
      <c r="A2756" s="457"/>
      <c r="B2756" s="457"/>
      <c r="C2756" s="458"/>
    </row>
    <row r="2757" spans="1:3" ht="13.8" hidden="1">
      <c r="A2757" s="457"/>
      <c r="B2757" s="457"/>
      <c r="C2757" s="458"/>
    </row>
    <row r="2758" spans="1:3" ht="13.8" hidden="1">
      <c r="A2758" s="457"/>
      <c r="B2758" s="457"/>
      <c r="C2758" s="458"/>
    </row>
    <row r="2759" spans="1:3" ht="13.8" hidden="1">
      <c r="A2759" s="457"/>
      <c r="B2759" s="457"/>
      <c r="C2759" s="458"/>
    </row>
    <row r="2760" spans="1:3" ht="13.8" hidden="1">
      <c r="A2760" s="457"/>
      <c r="B2760" s="457"/>
      <c r="C2760" s="458"/>
    </row>
    <row r="2761" spans="1:3" ht="13.8" hidden="1">
      <c r="A2761" s="457"/>
      <c r="B2761" s="457"/>
      <c r="C2761" s="458"/>
    </row>
    <row r="2762" spans="1:3" ht="13.8" hidden="1">
      <c r="A2762" s="457"/>
      <c r="B2762" s="457"/>
      <c r="C2762" s="458"/>
    </row>
    <row r="2763" spans="1:3" ht="13.8" hidden="1">
      <c r="A2763" s="457"/>
      <c r="B2763" s="457"/>
      <c r="C2763" s="458"/>
    </row>
    <row r="2764" spans="1:3" ht="13.8" hidden="1">
      <c r="A2764" s="457"/>
      <c r="B2764" s="457"/>
      <c r="C2764" s="458"/>
    </row>
    <row r="2765" spans="1:3" ht="13.8" hidden="1">
      <c r="A2765" s="457"/>
      <c r="B2765" s="457"/>
      <c r="C2765" s="458"/>
    </row>
    <row r="2766" spans="1:3" ht="13.8" hidden="1">
      <c r="A2766" s="457"/>
      <c r="B2766" s="457"/>
      <c r="C2766" s="458"/>
    </row>
    <row r="2767" spans="1:3" ht="13.8" hidden="1">
      <c r="A2767" s="457"/>
      <c r="B2767" s="457"/>
      <c r="C2767" s="458"/>
    </row>
    <row r="2768" spans="1:3" ht="13.8" hidden="1">
      <c r="A2768" s="457"/>
      <c r="B2768" s="457"/>
      <c r="C2768" s="458"/>
    </row>
    <row r="2769" spans="1:3" ht="13.8" hidden="1">
      <c r="A2769" s="457"/>
      <c r="B2769" s="457"/>
      <c r="C2769" s="458"/>
    </row>
    <row r="2770" spans="1:3" ht="13.8" hidden="1">
      <c r="A2770" s="457"/>
      <c r="B2770" s="457"/>
      <c r="C2770" s="458"/>
    </row>
    <row r="2771" spans="1:3" ht="13.8" hidden="1">
      <c r="A2771" s="457"/>
      <c r="B2771" s="457"/>
      <c r="C2771" s="458"/>
    </row>
    <row r="2772" spans="1:3" ht="13.8" hidden="1">
      <c r="A2772" s="457"/>
      <c r="B2772" s="457"/>
      <c r="C2772" s="458"/>
    </row>
    <row r="2773" spans="1:3" ht="13.8" hidden="1">
      <c r="A2773" s="457"/>
      <c r="B2773" s="457"/>
      <c r="C2773" s="458"/>
    </row>
    <row r="2774" spans="1:3" ht="13.8" hidden="1">
      <c r="A2774" s="457"/>
      <c r="B2774" s="457"/>
      <c r="C2774" s="458"/>
    </row>
    <row r="2775" spans="1:3" ht="13.8" hidden="1">
      <c r="A2775" s="457"/>
      <c r="B2775" s="457"/>
      <c r="C2775" s="458"/>
    </row>
    <row r="2776" spans="1:3" ht="13.8" hidden="1">
      <c r="A2776" s="457"/>
      <c r="B2776" s="457"/>
      <c r="C2776" s="458"/>
    </row>
    <row r="2777" spans="1:3" ht="13.8" hidden="1">
      <c r="A2777" s="457"/>
      <c r="B2777" s="457"/>
      <c r="C2777" s="458"/>
    </row>
    <row r="2778" spans="1:3" ht="13.8" hidden="1">
      <c r="A2778" s="457"/>
      <c r="B2778" s="457"/>
      <c r="C2778" s="458"/>
    </row>
    <row r="2779" spans="1:3" ht="13.8" hidden="1">
      <c r="A2779" s="457"/>
      <c r="B2779" s="457"/>
      <c r="C2779" s="458"/>
    </row>
    <row r="2780" spans="1:3" ht="13.8" hidden="1">
      <c r="A2780" s="457"/>
      <c r="B2780" s="457"/>
      <c r="C2780" s="458"/>
    </row>
    <row r="2781" spans="1:3" ht="13.8" hidden="1">
      <c r="A2781" s="457"/>
      <c r="B2781" s="457"/>
      <c r="C2781" s="458"/>
    </row>
    <row r="2782" spans="1:3" ht="13.8" hidden="1">
      <c r="A2782" s="457"/>
      <c r="B2782" s="457"/>
      <c r="C2782" s="458"/>
    </row>
    <row r="2783" spans="1:3" ht="13.8" hidden="1">
      <c r="A2783" s="457"/>
      <c r="B2783" s="457"/>
      <c r="C2783" s="458"/>
    </row>
    <row r="2784" spans="1:3" ht="13.8" hidden="1">
      <c r="A2784" s="457"/>
      <c r="B2784" s="457"/>
      <c r="C2784" s="458"/>
    </row>
    <row r="2785" spans="1:3" ht="13.8" hidden="1">
      <c r="A2785" s="457"/>
      <c r="B2785" s="457"/>
      <c r="C2785" s="458"/>
    </row>
    <row r="2786" spans="1:3" ht="13.8" hidden="1">
      <c r="A2786" s="457"/>
      <c r="B2786" s="457"/>
      <c r="C2786" s="458"/>
    </row>
    <row r="2787" spans="1:3" ht="13.8" hidden="1">
      <c r="A2787" s="457"/>
      <c r="B2787" s="457"/>
      <c r="C2787" s="458"/>
    </row>
    <row r="2788" spans="1:3" ht="13.8" hidden="1">
      <c r="A2788" s="457"/>
      <c r="B2788" s="457"/>
      <c r="C2788" s="458"/>
    </row>
    <row r="2789" spans="1:3" ht="13.8" hidden="1">
      <c r="A2789" s="457"/>
      <c r="B2789" s="457"/>
      <c r="C2789" s="458"/>
    </row>
    <row r="2790" spans="1:3" ht="13.8" hidden="1">
      <c r="A2790" s="457"/>
      <c r="B2790" s="457"/>
      <c r="C2790" s="458"/>
    </row>
    <row r="2791" spans="1:3" ht="13.8" hidden="1">
      <c r="A2791" s="457"/>
      <c r="B2791" s="457"/>
      <c r="C2791" s="458"/>
    </row>
    <row r="2792" spans="1:3" ht="13.8" hidden="1">
      <c r="A2792" s="457"/>
      <c r="B2792" s="457"/>
      <c r="C2792" s="458"/>
    </row>
    <row r="2793" spans="1:3" ht="13.8" hidden="1">
      <c r="A2793" s="457"/>
      <c r="B2793" s="457"/>
      <c r="C2793" s="458"/>
    </row>
    <row r="2794" spans="1:3" ht="13.8" hidden="1">
      <c r="A2794" s="457"/>
      <c r="B2794" s="457"/>
      <c r="C2794" s="458"/>
    </row>
    <row r="2795" spans="1:3" ht="13.8" hidden="1">
      <c r="A2795" s="457"/>
      <c r="B2795" s="457"/>
      <c r="C2795" s="458"/>
    </row>
    <row r="2796" spans="1:3" ht="13.8" hidden="1">
      <c r="A2796" s="457"/>
      <c r="B2796" s="457"/>
      <c r="C2796" s="458"/>
    </row>
    <row r="2797" spans="1:3" ht="13.8" hidden="1">
      <c r="A2797" s="457"/>
      <c r="B2797" s="457"/>
      <c r="C2797" s="458"/>
    </row>
    <row r="2798" spans="1:3" ht="13.8" hidden="1">
      <c r="A2798" s="457"/>
      <c r="B2798" s="457"/>
      <c r="C2798" s="458"/>
    </row>
    <row r="2799" spans="1:3" ht="13.8" hidden="1">
      <c r="A2799" s="457"/>
      <c r="B2799" s="457"/>
      <c r="C2799" s="458"/>
    </row>
    <row r="2800" spans="1:3" ht="13.8" hidden="1">
      <c r="A2800" s="457"/>
      <c r="B2800" s="457"/>
      <c r="C2800" s="458"/>
    </row>
    <row r="2801" spans="1:3" ht="13.8" hidden="1">
      <c r="A2801" s="457"/>
      <c r="B2801" s="457"/>
      <c r="C2801" s="458"/>
    </row>
    <row r="2802" spans="1:3" ht="13.8" hidden="1">
      <c r="A2802" s="457"/>
      <c r="B2802" s="457"/>
      <c r="C2802" s="458"/>
    </row>
    <row r="2803" spans="1:3" ht="13.8" hidden="1">
      <c r="A2803" s="457"/>
      <c r="B2803" s="457"/>
      <c r="C2803" s="458"/>
    </row>
    <row r="2804" spans="1:3" ht="13.8" hidden="1">
      <c r="A2804" s="457"/>
      <c r="B2804" s="457"/>
      <c r="C2804" s="458"/>
    </row>
    <row r="2805" spans="1:3" ht="13.8" hidden="1">
      <c r="A2805" s="457"/>
      <c r="B2805" s="457"/>
      <c r="C2805" s="458"/>
    </row>
    <row r="2806" spans="1:3" ht="13.8" hidden="1">
      <c r="A2806" s="457"/>
      <c r="B2806" s="457"/>
      <c r="C2806" s="458"/>
    </row>
    <row r="2807" spans="1:3" ht="13.8" hidden="1">
      <c r="A2807" s="457"/>
      <c r="B2807" s="457"/>
      <c r="C2807" s="458"/>
    </row>
    <row r="2808" spans="1:3" ht="13.8" hidden="1">
      <c r="A2808" s="457"/>
      <c r="B2808" s="457"/>
      <c r="C2808" s="458"/>
    </row>
    <row r="2809" spans="1:3" ht="13.8" hidden="1">
      <c r="A2809" s="457"/>
      <c r="B2809" s="457"/>
      <c r="C2809" s="458"/>
    </row>
    <row r="2810" spans="1:3" ht="13.8" hidden="1">
      <c r="A2810" s="457"/>
      <c r="B2810" s="457"/>
      <c r="C2810" s="458"/>
    </row>
    <row r="2811" spans="1:3" ht="13.8" hidden="1">
      <c r="A2811" s="457"/>
      <c r="B2811" s="457"/>
      <c r="C2811" s="458"/>
    </row>
    <row r="2812" spans="1:3" ht="13.8" hidden="1">
      <c r="A2812" s="457"/>
      <c r="B2812" s="457"/>
      <c r="C2812" s="458"/>
    </row>
    <row r="2813" spans="1:3" ht="13.8" hidden="1">
      <c r="A2813" s="457"/>
      <c r="B2813" s="457"/>
      <c r="C2813" s="458"/>
    </row>
    <row r="2814" spans="1:3" ht="13.8" hidden="1">
      <c r="A2814" s="457"/>
      <c r="B2814" s="457"/>
      <c r="C2814" s="458"/>
    </row>
    <row r="2815" spans="1:3" ht="13.8" hidden="1">
      <c r="A2815" s="457"/>
      <c r="B2815" s="457"/>
      <c r="C2815" s="458"/>
    </row>
    <row r="2816" spans="1:3" ht="13.8" hidden="1">
      <c r="A2816" s="457"/>
      <c r="B2816" s="457"/>
      <c r="C2816" s="458"/>
    </row>
    <row r="2817" spans="1:3" ht="13.8" hidden="1">
      <c r="A2817" s="457"/>
      <c r="B2817" s="457"/>
      <c r="C2817" s="458"/>
    </row>
    <row r="2818" spans="1:3" ht="13.8" hidden="1">
      <c r="A2818" s="457"/>
      <c r="B2818" s="457"/>
      <c r="C2818" s="458"/>
    </row>
    <row r="2819" spans="1:3" ht="13.8" hidden="1">
      <c r="A2819" s="457"/>
      <c r="B2819" s="457"/>
      <c r="C2819" s="458"/>
    </row>
    <row r="2820" spans="1:3" ht="13.8" hidden="1">
      <c r="A2820" s="457"/>
      <c r="B2820" s="457"/>
      <c r="C2820" s="458"/>
    </row>
    <row r="2821" spans="1:3" ht="13.8" hidden="1">
      <c r="A2821" s="457"/>
      <c r="B2821" s="457"/>
      <c r="C2821" s="458"/>
    </row>
    <row r="2822" spans="1:3" ht="13.8" hidden="1">
      <c r="A2822" s="457"/>
      <c r="B2822" s="457"/>
      <c r="C2822" s="458"/>
    </row>
    <row r="2823" spans="1:3" ht="13.8" hidden="1">
      <c r="A2823" s="457"/>
      <c r="B2823" s="457"/>
      <c r="C2823" s="458"/>
    </row>
    <row r="2824" spans="1:3" ht="13.8" hidden="1">
      <c r="A2824" s="457"/>
      <c r="B2824" s="457"/>
      <c r="C2824" s="458"/>
    </row>
    <row r="2825" spans="1:3" ht="13.8" hidden="1">
      <c r="A2825" s="457"/>
      <c r="B2825" s="457"/>
      <c r="C2825" s="458"/>
    </row>
    <row r="2826" spans="1:3" ht="13.8" hidden="1">
      <c r="A2826" s="457"/>
      <c r="B2826" s="457"/>
      <c r="C2826" s="458"/>
    </row>
    <row r="2827" spans="1:3" ht="13.8" hidden="1">
      <c r="A2827" s="457"/>
      <c r="B2827" s="457"/>
      <c r="C2827" s="458"/>
    </row>
    <row r="2828" spans="1:3" ht="13.8" hidden="1">
      <c r="A2828" s="457"/>
      <c r="B2828" s="457"/>
      <c r="C2828" s="458"/>
    </row>
    <row r="2829" spans="1:3" ht="13.8" hidden="1">
      <c r="A2829" s="457"/>
      <c r="B2829" s="457"/>
      <c r="C2829" s="458"/>
    </row>
    <row r="2830" spans="1:3" ht="13.8" hidden="1">
      <c r="A2830" s="457"/>
      <c r="B2830" s="457"/>
      <c r="C2830" s="458"/>
    </row>
    <row r="2831" spans="1:3" ht="13.8" hidden="1">
      <c r="A2831" s="457"/>
      <c r="B2831" s="457"/>
      <c r="C2831" s="458"/>
    </row>
    <row r="2832" spans="1:3" ht="13.8" hidden="1">
      <c r="A2832" s="457"/>
      <c r="B2832" s="457"/>
      <c r="C2832" s="458"/>
    </row>
    <row r="2833" spans="1:3" ht="13.8" hidden="1">
      <c r="A2833" s="457"/>
      <c r="B2833" s="457"/>
      <c r="C2833" s="458"/>
    </row>
    <row r="2834" spans="1:3" ht="13.8" hidden="1">
      <c r="A2834" s="457"/>
      <c r="B2834" s="457"/>
      <c r="C2834" s="458"/>
    </row>
    <row r="2835" spans="1:3" ht="13.8" hidden="1">
      <c r="A2835" s="457"/>
      <c r="B2835" s="457"/>
      <c r="C2835" s="458"/>
    </row>
    <row r="2836" spans="1:3" ht="13.8" hidden="1">
      <c r="A2836" s="457"/>
      <c r="B2836" s="457"/>
      <c r="C2836" s="458"/>
    </row>
    <row r="2837" spans="1:3" ht="13.8" hidden="1">
      <c r="A2837" s="457"/>
      <c r="B2837" s="457"/>
      <c r="C2837" s="458"/>
    </row>
    <row r="2838" spans="1:3" ht="13.8" hidden="1">
      <c r="A2838" s="457"/>
      <c r="B2838" s="457"/>
      <c r="C2838" s="458"/>
    </row>
    <row r="2839" spans="1:3" ht="13.8" hidden="1">
      <c r="A2839" s="457"/>
      <c r="B2839" s="457"/>
      <c r="C2839" s="458"/>
    </row>
    <row r="2840" spans="1:3" ht="13.8" hidden="1">
      <c r="A2840" s="457"/>
      <c r="B2840" s="457"/>
      <c r="C2840" s="458"/>
    </row>
    <row r="2841" spans="1:3" ht="13.8" hidden="1">
      <c r="A2841" s="457"/>
      <c r="B2841" s="457"/>
      <c r="C2841" s="458"/>
    </row>
    <row r="2842" spans="1:3" ht="13.8" hidden="1">
      <c r="A2842" s="457"/>
      <c r="B2842" s="457"/>
      <c r="C2842" s="458"/>
    </row>
    <row r="2843" spans="1:3" ht="13.8" hidden="1">
      <c r="A2843" s="457"/>
      <c r="B2843" s="457"/>
      <c r="C2843" s="458"/>
    </row>
    <row r="2844" spans="1:3" ht="13.8" hidden="1">
      <c r="A2844" s="457"/>
      <c r="B2844" s="457"/>
      <c r="C2844" s="458"/>
    </row>
    <row r="2845" spans="1:3" ht="13.8" hidden="1">
      <c r="A2845" s="457"/>
      <c r="B2845" s="457"/>
      <c r="C2845" s="458"/>
    </row>
    <row r="2846" spans="1:3" ht="13.8" hidden="1">
      <c r="A2846" s="457"/>
      <c r="B2846" s="457"/>
      <c r="C2846" s="458"/>
    </row>
    <row r="2847" spans="1:3" ht="13.8" hidden="1">
      <c r="A2847" s="457"/>
      <c r="B2847" s="457"/>
      <c r="C2847" s="458"/>
    </row>
    <row r="2848" spans="1:3" ht="13.8" hidden="1">
      <c r="A2848" s="457"/>
      <c r="B2848" s="457"/>
      <c r="C2848" s="458"/>
    </row>
    <row r="2849" spans="1:3" ht="13.8" hidden="1">
      <c r="A2849" s="457"/>
      <c r="B2849" s="457"/>
      <c r="C2849" s="458"/>
    </row>
    <row r="2850" spans="1:3" ht="13.8" hidden="1">
      <c r="A2850" s="457"/>
      <c r="B2850" s="457"/>
      <c r="C2850" s="458"/>
    </row>
    <row r="2851" spans="1:3" ht="13.8" hidden="1">
      <c r="A2851" s="457"/>
      <c r="B2851" s="457"/>
      <c r="C2851" s="458"/>
    </row>
    <row r="2852" spans="1:3" ht="13.8" hidden="1">
      <c r="A2852" s="457"/>
      <c r="B2852" s="457"/>
      <c r="C2852" s="458"/>
    </row>
    <row r="2853" spans="1:3" ht="13.8" hidden="1">
      <c r="A2853" s="457"/>
      <c r="B2853" s="457"/>
      <c r="C2853" s="458"/>
    </row>
    <row r="2854" spans="1:3" ht="13.8" hidden="1">
      <c r="A2854" s="457"/>
      <c r="B2854" s="457"/>
      <c r="C2854" s="458"/>
    </row>
    <row r="2855" spans="1:3" ht="13.8" hidden="1">
      <c r="A2855" s="457"/>
      <c r="B2855" s="457"/>
      <c r="C2855" s="458"/>
    </row>
    <row r="2856" spans="1:3" ht="13.8" hidden="1">
      <c r="A2856" s="457"/>
      <c r="B2856" s="457"/>
      <c r="C2856" s="458"/>
    </row>
    <row r="2857" spans="1:3" ht="13.8" hidden="1">
      <c r="A2857" s="457"/>
      <c r="B2857" s="457"/>
      <c r="C2857" s="458"/>
    </row>
    <row r="2858" spans="1:3" ht="13.8" hidden="1">
      <c r="A2858" s="457"/>
      <c r="B2858" s="457"/>
      <c r="C2858" s="458"/>
    </row>
    <row r="2859" spans="1:3" ht="13.8" hidden="1">
      <c r="A2859" s="457"/>
      <c r="B2859" s="457"/>
      <c r="C2859" s="458"/>
    </row>
    <row r="2860" spans="1:3" ht="13.8" hidden="1">
      <c r="A2860" s="457"/>
      <c r="B2860" s="457"/>
      <c r="C2860" s="458"/>
    </row>
    <row r="2861" spans="1:3" ht="13.8" hidden="1">
      <c r="A2861" s="457"/>
      <c r="B2861" s="457"/>
      <c r="C2861" s="458"/>
    </row>
    <row r="2862" spans="1:3" ht="13.8" hidden="1">
      <c r="A2862" s="457"/>
      <c r="B2862" s="457"/>
      <c r="C2862" s="458"/>
    </row>
    <row r="2863" spans="1:3" ht="13.8" hidden="1">
      <c r="A2863" s="457"/>
      <c r="B2863" s="457"/>
      <c r="C2863" s="458"/>
    </row>
    <row r="2864" spans="1:3" ht="13.8" hidden="1">
      <c r="A2864" s="457"/>
      <c r="B2864" s="457"/>
      <c r="C2864" s="458"/>
    </row>
    <row r="2865" spans="1:3" ht="13.8" hidden="1">
      <c r="A2865" s="457"/>
      <c r="B2865" s="457"/>
      <c r="C2865" s="458"/>
    </row>
    <row r="2866" spans="1:3" ht="13.8" hidden="1">
      <c r="A2866" s="457"/>
      <c r="B2866" s="457"/>
      <c r="C2866" s="458"/>
    </row>
    <row r="2867" spans="1:3" ht="13.8" hidden="1">
      <c r="A2867" s="457"/>
      <c r="B2867" s="457"/>
      <c r="C2867" s="458"/>
    </row>
    <row r="2868" spans="1:3" ht="13.8" hidden="1">
      <c r="A2868" s="457"/>
      <c r="B2868" s="457"/>
      <c r="C2868" s="458"/>
    </row>
    <row r="2869" spans="1:3" ht="13.8" hidden="1">
      <c r="A2869" s="457"/>
      <c r="B2869" s="457"/>
      <c r="C2869" s="458"/>
    </row>
    <row r="2870" spans="1:3" ht="13.8" hidden="1">
      <c r="A2870" s="457"/>
      <c r="B2870" s="457"/>
      <c r="C2870" s="458"/>
    </row>
    <row r="2871" spans="1:3" ht="13.8" hidden="1">
      <c r="A2871" s="457"/>
      <c r="B2871" s="457"/>
      <c r="C2871" s="458"/>
    </row>
    <row r="2872" spans="1:3" ht="13.8" hidden="1">
      <c r="A2872" s="457"/>
      <c r="B2872" s="457"/>
      <c r="C2872" s="458"/>
    </row>
    <row r="2873" spans="1:3" ht="13.8" hidden="1">
      <c r="A2873" s="457"/>
      <c r="B2873" s="457"/>
      <c r="C2873" s="458"/>
    </row>
    <row r="2874" spans="1:3" ht="13.8" hidden="1">
      <c r="A2874" s="457"/>
      <c r="B2874" s="457"/>
      <c r="C2874" s="458"/>
    </row>
    <row r="2875" spans="1:3" ht="13.8" hidden="1">
      <c r="A2875" s="457"/>
      <c r="B2875" s="457"/>
      <c r="C2875" s="458"/>
    </row>
    <row r="2876" spans="1:3" ht="13.8" hidden="1">
      <c r="A2876" s="457"/>
      <c r="B2876" s="457"/>
      <c r="C2876" s="458"/>
    </row>
    <row r="2877" spans="1:3" ht="13.8" hidden="1">
      <c r="A2877" s="457"/>
      <c r="B2877" s="457"/>
      <c r="C2877" s="458"/>
    </row>
    <row r="2878" spans="1:3" ht="13.8" hidden="1">
      <c r="A2878" s="457"/>
      <c r="B2878" s="457"/>
      <c r="C2878" s="458"/>
    </row>
    <row r="2879" spans="1:3" ht="13.8" hidden="1">
      <c r="A2879" s="457"/>
      <c r="B2879" s="457"/>
      <c r="C2879" s="458"/>
    </row>
    <row r="2880" spans="1:3" ht="13.8" hidden="1">
      <c r="A2880" s="457"/>
      <c r="B2880" s="457"/>
      <c r="C2880" s="458"/>
    </row>
    <row r="2881" spans="1:3" ht="13.8" hidden="1">
      <c r="A2881" s="457"/>
      <c r="B2881" s="457"/>
      <c r="C2881" s="458"/>
    </row>
    <row r="2882" spans="1:3" ht="13.8" hidden="1">
      <c r="A2882" s="457"/>
      <c r="B2882" s="457"/>
      <c r="C2882" s="458"/>
    </row>
    <row r="2883" spans="1:3" ht="13.8" hidden="1">
      <c r="A2883" s="457"/>
      <c r="B2883" s="457"/>
      <c r="C2883" s="458"/>
    </row>
    <row r="2884" spans="1:3" ht="13.8" hidden="1">
      <c r="A2884" s="457"/>
      <c r="B2884" s="457"/>
      <c r="C2884" s="458"/>
    </row>
    <row r="2885" spans="1:3" ht="13.8" hidden="1">
      <c r="A2885" s="457"/>
      <c r="B2885" s="457"/>
      <c r="C2885" s="458"/>
    </row>
    <row r="2886" spans="1:3" ht="13.8" hidden="1">
      <c r="A2886" s="457"/>
      <c r="B2886" s="457"/>
      <c r="C2886" s="458"/>
    </row>
    <row r="2887" spans="1:3" ht="13.8" hidden="1">
      <c r="A2887" s="457"/>
      <c r="B2887" s="457"/>
      <c r="C2887" s="458"/>
    </row>
    <row r="2888" spans="1:3" ht="13.8" hidden="1">
      <c r="A2888" s="457"/>
      <c r="B2888" s="457"/>
      <c r="C2888" s="458"/>
    </row>
    <row r="2889" spans="1:3" ht="13.8" hidden="1">
      <c r="A2889" s="457"/>
      <c r="B2889" s="457"/>
      <c r="C2889" s="458"/>
    </row>
    <row r="2890" spans="1:3" ht="13.8" hidden="1">
      <c r="A2890" s="457"/>
      <c r="B2890" s="457"/>
      <c r="C2890" s="458"/>
    </row>
    <row r="2891" spans="1:3" ht="13.8" hidden="1">
      <c r="A2891" s="457"/>
      <c r="B2891" s="457"/>
      <c r="C2891" s="458"/>
    </row>
    <row r="2892" spans="1:3" ht="13.8" hidden="1">
      <c r="A2892" s="457"/>
      <c r="B2892" s="457"/>
      <c r="C2892" s="458"/>
    </row>
    <row r="2893" spans="1:3" ht="13.8" hidden="1">
      <c r="A2893" s="457"/>
      <c r="B2893" s="457"/>
      <c r="C2893" s="458"/>
    </row>
    <row r="2894" spans="1:3" ht="13.8" hidden="1">
      <c r="A2894" s="457"/>
      <c r="B2894" s="457"/>
      <c r="C2894" s="458"/>
    </row>
    <row r="2895" spans="1:3" ht="13.8" hidden="1">
      <c r="A2895" s="457"/>
      <c r="B2895" s="457"/>
      <c r="C2895" s="458"/>
    </row>
    <row r="2896" spans="1:3" ht="13.8" hidden="1">
      <c r="A2896" s="457"/>
      <c r="B2896" s="457"/>
      <c r="C2896" s="458"/>
    </row>
    <row r="2897" spans="1:3" ht="13.8" hidden="1">
      <c r="A2897" s="457"/>
      <c r="B2897" s="457"/>
      <c r="C2897" s="458"/>
    </row>
    <row r="2898" spans="1:3" ht="13.8" hidden="1">
      <c r="A2898" s="457"/>
      <c r="B2898" s="457"/>
      <c r="C2898" s="458"/>
    </row>
    <row r="2899" spans="1:3" ht="13.8" hidden="1">
      <c r="A2899" s="457"/>
      <c r="B2899" s="457"/>
      <c r="C2899" s="458"/>
    </row>
    <row r="2900" spans="1:3" ht="13.8" hidden="1">
      <c r="A2900" s="457"/>
      <c r="B2900" s="457"/>
      <c r="C2900" s="458"/>
    </row>
    <row r="2901" spans="1:3" ht="13.8" hidden="1">
      <c r="A2901" s="457"/>
      <c r="B2901" s="457"/>
      <c r="C2901" s="458"/>
    </row>
  </sheetData>
  <dataConsolidate/>
  <mergeCells count="22">
    <mergeCell ref="B15:C15"/>
    <mergeCell ref="B13:C13"/>
    <mergeCell ref="B23:C23"/>
    <mergeCell ref="B20:C20"/>
    <mergeCell ref="B21:C21"/>
    <mergeCell ref="B22:C22"/>
    <mergeCell ref="B16:C16"/>
    <mergeCell ref="B17:C17"/>
    <mergeCell ref="B18:C18"/>
    <mergeCell ref="B19:C19"/>
    <mergeCell ref="A1:C1"/>
    <mergeCell ref="B6:C6"/>
    <mergeCell ref="B8:C8"/>
    <mergeCell ref="B12:C12"/>
    <mergeCell ref="B4:C4"/>
    <mergeCell ref="B2:C2"/>
    <mergeCell ref="B5:C5"/>
    <mergeCell ref="B3:C3"/>
    <mergeCell ref="B9:C9"/>
    <mergeCell ref="B7:C7"/>
    <mergeCell ref="B10:C10"/>
    <mergeCell ref="B11:C11"/>
  </mergeCells>
  <pageMargins left="0.75" right="0.75" top="1" bottom="1" header="0.5" footer="0.5"/>
  <pageSetup scale="43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-0.249977111117893"/>
  </sheetPr>
  <dimension ref="A1:AR1074"/>
  <sheetViews>
    <sheetView topLeftCell="A27" zoomScale="110" zoomScaleNormal="110" workbookViewId="0">
      <selection activeCell="A21" sqref="A21"/>
    </sheetView>
  </sheetViews>
  <sheetFormatPr defaultColWidth="0" defaultRowHeight="10.199999999999999"/>
  <cols>
    <col min="1" max="1" width="19.1640625" style="29" customWidth="1"/>
    <col min="2" max="3" width="8.44140625" style="29" customWidth="1"/>
    <col min="4" max="4" width="15.1640625" style="29" bestFit="1" customWidth="1"/>
    <col min="5" max="17" width="8.83203125" style="29" customWidth="1"/>
    <col min="18" max="18" width="8.1640625" style="29" customWidth="1"/>
    <col min="19" max="19" width="10.71875" style="29" customWidth="1"/>
    <col min="20" max="20" width="10.83203125" style="29" customWidth="1"/>
    <col min="21" max="43" width="8.83203125" style="29" hidden="1" customWidth="1"/>
    <col min="44" max="44" width="0" style="29" hidden="1" customWidth="1"/>
    <col min="45" max="16384" width="8.83203125" style="29" hidden="1"/>
  </cols>
  <sheetData>
    <row r="1" spans="1:20" ht="10.5">
      <c r="A1" s="93"/>
      <c r="D1" s="94"/>
    </row>
    <row r="2" spans="1:20" ht="10.5">
      <c r="A2" s="93"/>
      <c r="D2" s="95"/>
      <c r="R2" s="96"/>
      <c r="S2" s="96"/>
      <c r="T2" s="97"/>
    </row>
    <row r="3" spans="1:20" ht="10.5">
      <c r="A3" s="93"/>
      <c r="D3" s="98"/>
      <c r="R3" s="97"/>
      <c r="S3" s="97"/>
      <c r="T3" s="97"/>
    </row>
    <row r="4" spans="1:20" s="100" customFormat="1" ht="10.5">
      <c r="A4" s="99"/>
      <c r="D4" s="101"/>
      <c r="R4" s="101"/>
      <c r="S4" s="101"/>
      <c r="T4" s="101"/>
    </row>
    <row r="5" spans="1:20" s="100" customFormat="1" ht="10.5">
      <c r="A5" s="102"/>
      <c r="C5" s="101"/>
      <c r="D5" s="103"/>
      <c r="F5" s="104"/>
      <c r="R5" s="105"/>
      <c r="S5" s="105"/>
      <c r="T5" s="105"/>
    </row>
    <row r="6" spans="1:20" s="100" customFormat="1" ht="10.5">
      <c r="A6" s="99"/>
      <c r="B6" s="29"/>
      <c r="C6" s="101"/>
    </row>
    <row r="7" spans="1:20" ht="10.5">
      <c r="A7" s="106"/>
      <c r="C7" s="106"/>
    </row>
    <row r="8" spans="1:20" ht="10.5">
      <c r="A8" s="106"/>
      <c r="B8" s="106"/>
      <c r="C8" s="106"/>
    </row>
    <row r="9" spans="1:20" ht="10.5">
      <c r="A9" s="106"/>
      <c r="B9" s="106"/>
      <c r="C9" s="106"/>
      <c r="T9" s="107"/>
    </row>
    <row r="10" spans="1:20" ht="10.5">
      <c r="A10" s="108"/>
      <c r="B10" s="106"/>
      <c r="C10" s="108"/>
    </row>
    <row r="11" spans="1:20" ht="10.5">
      <c r="A11" s="106"/>
      <c r="B11" s="108"/>
      <c r="C11" s="106"/>
    </row>
    <row r="12" spans="1:20" ht="10.5">
      <c r="A12" s="106"/>
      <c r="B12" s="106"/>
      <c r="C12" s="106"/>
      <c r="D12" s="109"/>
    </row>
    <row r="13" spans="1:20" ht="10.5">
      <c r="A13" s="106"/>
      <c r="B13" s="106"/>
      <c r="C13" s="106"/>
      <c r="D13" s="30"/>
      <c r="R13" s="30"/>
      <c r="S13" s="30"/>
      <c r="T13" s="30"/>
    </row>
    <row r="14" spans="1:20" ht="10.5">
      <c r="A14" s="106"/>
      <c r="B14" s="106"/>
      <c r="C14" s="106"/>
      <c r="D14" s="31"/>
      <c r="R14" s="31"/>
      <c r="S14" s="31"/>
      <c r="T14" s="31"/>
    </row>
    <row r="15" spans="1:20" ht="10.5">
      <c r="A15" s="106"/>
      <c r="B15" s="106"/>
      <c r="C15" s="106"/>
      <c r="D15" s="30"/>
      <c r="R15" s="30"/>
      <c r="S15" s="30"/>
      <c r="T15" s="30"/>
    </row>
    <row r="16" spans="1:20" ht="10.5">
      <c r="A16" s="106"/>
      <c r="B16" s="106"/>
      <c r="C16" s="106"/>
      <c r="D16" s="31"/>
      <c r="R16" s="31"/>
      <c r="S16" s="31"/>
      <c r="T16" s="31"/>
    </row>
    <row r="17" spans="1:20" ht="10.5">
      <c r="A17" s="106"/>
      <c r="B17" s="110"/>
      <c r="C17" s="106"/>
      <c r="D17" s="31"/>
      <c r="T17" s="31"/>
    </row>
    <row r="18" spans="1:20" ht="10.5">
      <c r="A18" s="106"/>
      <c r="B18" s="110"/>
      <c r="C18" s="110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2"/>
    </row>
    <row r="19" spans="1:20">
      <c r="A19" s="113"/>
      <c r="B19" s="109"/>
      <c r="D19" s="114"/>
      <c r="T19" s="100"/>
    </row>
    <row r="20" spans="1:20" ht="10.5">
      <c r="A20" s="113"/>
      <c r="B20" s="109"/>
      <c r="D20" s="114"/>
      <c r="F20" s="111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01"/>
    </row>
    <row r="21" spans="1:20" ht="10.5">
      <c r="A21" s="113"/>
      <c r="B21" s="109"/>
      <c r="D21" s="114"/>
      <c r="F21" s="111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01"/>
    </row>
    <row r="22" spans="1:20" ht="10.5">
      <c r="A22" s="113"/>
      <c r="B22" s="109"/>
      <c r="D22" s="114"/>
      <c r="F22" s="111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01"/>
    </row>
    <row r="23" spans="1:20" ht="10.5">
      <c r="A23" s="113"/>
      <c r="B23" s="109"/>
      <c r="D23" s="114"/>
      <c r="F23" s="111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01"/>
    </row>
    <row r="24" spans="1:20" ht="10.5">
      <c r="A24" s="113"/>
      <c r="B24" s="109"/>
      <c r="D24" s="114"/>
      <c r="F24" s="111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01"/>
    </row>
    <row r="25" spans="1:20" ht="10.5">
      <c r="A25" s="113"/>
      <c r="B25" s="109"/>
      <c r="D25" s="114"/>
      <c r="F25" s="111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01"/>
    </row>
    <row r="26" spans="1:20" ht="10.5">
      <c r="A26" s="113"/>
      <c r="B26" s="109"/>
      <c r="D26" s="114"/>
      <c r="F26" s="111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01"/>
    </row>
    <row r="27" spans="1:20" ht="10.5">
      <c r="A27" s="113"/>
      <c r="B27" s="109"/>
      <c r="D27" s="114"/>
      <c r="F27" s="111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01"/>
    </row>
    <row r="28" spans="1:20" ht="10.5">
      <c r="A28" s="113"/>
      <c r="B28" s="109"/>
      <c r="D28" s="114"/>
      <c r="F28" s="111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01"/>
    </row>
    <row r="29" spans="1:20" ht="10.5">
      <c r="A29" s="113"/>
      <c r="B29" s="109"/>
      <c r="D29" s="114"/>
      <c r="F29" s="111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01"/>
    </row>
    <row r="30" spans="1:20" ht="10.5">
      <c r="A30" s="113"/>
      <c r="B30" s="109"/>
      <c r="D30" s="114"/>
      <c r="F30" s="111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01"/>
    </row>
    <row r="31" spans="1:20" ht="10.5">
      <c r="A31" s="113"/>
      <c r="B31" s="109"/>
      <c r="D31" s="114"/>
      <c r="F31" s="111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01"/>
    </row>
    <row r="32" spans="1:20" ht="10.5">
      <c r="A32" s="113"/>
      <c r="B32" s="109"/>
      <c r="D32" s="114"/>
      <c r="F32" s="111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01"/>
    </row>
    <row r="33" spans="1:20" ht="10.5">
      <c r="A33" s="113"/>
      <c r="B33" s="109"/>
      <c r="D33" s="114"/>
      <c r="F33" s="111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01"/>
    </row>
    <row r="34" spans="1:20" ht="10.5">
      <c r="A34" s="113"/>
      <c r="B34" s="109"/>
      <c r="D34" s="114"/>
      <c r="F34" s="111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01"/>
    </row>
    <row r="35" spans="1:20" ht="10.5">
      <c r="A35" s="113"/>
      <c r="B35" s="109"/>
      <c r="D35" s="114"/>
      <c r="F35" s="111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01"/>
    </row>
    <row r="36" spans="1:20" ht="10.5">
      <c r="A36" s="113"/>
      <c r="B36" s="109"/>
      <c r="D36" s="114"/>
      <c r="F36" s="111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01"/>
    </row>
    <row r="37" spans="1:20" ht="10.5">
      <c r="A37" s="113"/>
      <c r="B37" s="109"/>
      <c r="D37" s="114"/>
      <c r="F37" s="111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01"/>
    </row>
    <row r="38" spans="1:20" ht="10.5">
      <c r="A38" s="113"/>
      <c r="B38" s="109"/>
      <c r="D38" s="114"/>
      <c r="F38" s="111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01"/>
    </row>
    <row r="39" spans="1:20" ht="10.5">
      <c r="A39" s="113"/>
      <c r="B39" s="109"/>
      <c r="D39" s="114"/>
      <c r="F39" s="111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01"/>
    </row>
    <row r="40" spans="1:20" ht="10.5">
      <c r="A40" s="113"/>
      <c r="B40" s="109"/>
      <c r="D40" s="114"/>
      <c r="F40" s="111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01"/>
    </row>
    <row r="41" spans="1:20" ht="10.5">
      <c r="A41" s="113"/>
      <c r="B41" s="109"/>
      <c r="D41" s="114"/>
      <c r="F41" s="111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01"/>
    </row>
    <row r="42" spans="1:20" ht="10.5">
      <c r="A42" s="113"/>
      <c r="B42" s="109"/>
      <c r="D42" s="114"/>
      <c r="F42" s="111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01"/>
    </row>
    <row r="43" spans="1:20" ht="10.5">
      <c r="A43" s="113"/>
      <c r="B43" s="109"/>
      <c r="D43" s="114"/>
      <c r="F43" s="111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01"/>
    </row>
    <row r="44" spans="1:20" ht="10.5">
      <c r="A44" s="113"/>
      <c r="B44" s="109"/>
      <c r="D44" s="114"/>
      <c r="F44" s="111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01"/>
    </row>
    <row r="45" spans="1:20" ht="10.5">
      <c r="A45" s="113"/>
      <c r="B45" s="109"/>
      <c r="D45" s="114"/>
      <c r="F45" s="111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01"/>
    </row>
    <row r="46" spans="1:20" ht="10.5">
      <c r="A46" s="113"/>
      <c r="B46" s="109"/>
      <c r="D46" s="114"/>
      <c r="F46" s="111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01"/>
    </row>
    <row r="47" spans="1:20" ht="10.5">
      <c r="A47" s="113"/>
      <c r="B47" s="109"/>
      <c r="D47" s="114"/>
      <c r="F47" s="111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01"/>
    </row>
    <row r="48" spans="1:20" ht="10.5">
      <c r="A48" s="113"/>
      <c r="B48" s="109"/>
      <c r="D48" s="114"/>
      <c r="F48" s="111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01"/>
    </row>
    <row r="49" spans="1:20" ht="10.5">
      <c r="A49" s="113"/>
      <c r="B49" s="109"/>
      <c r="D49" s="114"/>
      <c r="F49" s="111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01"/>
    </row>
    <row r="50" spans="1:20" ht="10.5">
      <c r="A50" s="113"/>
      <c r="B50" s="109"/>
      <c r="D50" s="114"/>
      <c r="F50" s="111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01"/>
    </row>
    <row r="51" spans="1:20" ht="10.5">
      <c r="A51" s="113"/>
      <c r="B51" s="109"/>
      <c r="D51" s="114"/>
      <c r="F51" s="111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114"/>
      <c r="T51" s="101"/>
    </row>
    <row r="52" spans="1:20" ht="10.5">
      <c r="A52" s="113"/>
      <c r="B52" s="109"/>
      <c r="D52" s="114"/>
      <c r="F52" s="111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01"/>
    </row>
    <row r="53" spans="1:20" ht="10.5">
      <c r="A53" s="113"/>
      <c r="B53" s="109"/>
      <c r="D53" s="114"/>
      <c r="F53" s="111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01"/>
    </row>
    <row r="54" spans="1:20" ht="10.5">
      <c r="A54" s="113"/>
      <c r="B54" s="109"/>
      <c r="D54" s="114"/>
      <c r="F54" s="111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114"/>
      <c r="T54" s="101"/>
    </row>
    <row r="55" spans="1:20" ht="10.5">
      <c r="A55" s="113"/>
      <c r="B55" s="109"/>
      <c r="D55" s="114"/>
      <c r="F55" s="111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01"/>
    </row>
    <row r="56" spans="1:20" ht="10.5">
      <c r="A56" s="113"/>
      <c r="B56" s="109"/>
      <c r="D56" s="114"/>
      <c r="F56" s="111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01"/>
    </row>
    <row r="57" spans="1:20" ht="10.5">
      <c r="A57" s="113"/>
      <c r="B57" s="109"/>
      <c r="D57" s="114"/>
      <c r="F57" s="111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01"/>
    </row>
    <row r="58" spans="1:20" ht="10.5">
      <c r="A58" s="113"/>
      <c r="B58" s="109"/>
      <c r="D58" s="114"/>
      <c r="F58" s="111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01"/>
    </row>
    <row r="59" spans="1:20" ht="10.5">
      <c r="A59" s="113"/>
      <c r="B59" s="109"/>
      <c r="D59" s="114"/>
      <c r="F59" s="111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01"/>
    </row>
    <row r="60" spans="1:20" ht="10.5">
      <c r="A60" s="113"/>
      <c r="B60" s="109"/>
      <c r="D60" s="114"/>
      <c r="F60" s="111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01"/>
    </row>
    <row r="61" spans="1:20" ht="10.5">
      <c r="A61" s="113"/>
      <c r="B61" s="109"/>
      <c r="D61" s="114"/>
      <c r="F61" s="111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01"/>
    </row>
    <row r="62" spans="1:20" ht="10.5">
      <c r="A62" s="113"/>
      <c r="B62" s="109"/>
      <c r="D62" s="114"/>
      <c r="F62" s="111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01"/>
    </row>
    <row r="63" spans="1:20" ht="10.5">
      <c r="A63" s="113"/>
      <c r="B63" s="109"/>
      <c r="D63" s="114"/>
      <c r="F63" s="111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01"/>
    </row>
    <row r="64" spans="1:20" ht="10.5">
      <c r="A64" s="113"/>
      <c r="B64" s="109"/>
      <c r="D64" s="114"/>
      <c r="F64" s="111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01"/>
    </row>
    <row r="65" spans="1:20" ht="10.5">
      <c r="A65" s="113"/>
      <c r="B65" s="109"/>
      <c r="D65" s="114"/>
      <c r="F65" s="111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01"/>
    </row>
    <row r="66" spans="1:20" ht="10.5">
      <c r="A66" s="113"/>
      <c r="B66" s="109"/>
      <c r="D66" s="114"/>
      <c r="F66" s="111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01"/>
    </row>
    <row r="67" spans="1:20" ht="10.5">
      <c r="A67" s="113"/>
      <c r="B67" s="109"/>
      <c r="D67" s="114"/>
      <c r="F67" s="111"/>
      <c r="H67" s="114"/>
      <c r="I67" s="114"/>
      <c r="J67" s="114"/>
      <c r="K67" s="114"/>
      <c r="L67" s="114"/>
      <c r="M67" s="114"/>
      <c r="N67" s="114"/>
      <c r="O67" s="114"/>
      <c r="P67" s="114"/>
      <c r="Q67" s="114"/>
      <c r="R67" s="114"/>
      <c r="S67" s="114"/>
      <c r="T67" s="101"/>
    </row>
    <row r="68" spans="1:20" ht="10.5">
      <c r="A68" s="113"/>
      <c r="B68" s="109"/>
      <c r="D68" s="114"/>
      <c r="F68" s="111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114"/>
      <c r="T68" s="101"/>
    </row>
    <row r="69" spans="1:20" ht="10.5">
      <c r="A69" s="113"/>
      <c r="B69" s="109"/>
      <c r="D69" s="114"/>
      <c r="F69" s="111"/>
      <c r="H69" s="114"/>
      <c r="I69" s="114"/>
      <c r="J69" s="114"/>
      <c r="K69" s="114"/>
      <c r="L69" s="114"/>
      <c r="M69" s="114"/>
      <c r="N69" s="114"/>
      <c r="O69" s="114"/>
      <c r="P69" s="114"/>
      <c r="Q69" s="114"/>
      <c r="R69" s="114"/>
      <c r="S69" s="114"/>
      <c r="T69" s="101"/>
    </row>
    <row r="70" spans="1:20" ht="10.5">
      <c r="A70" s="113"/>
      <c r="B70" s="109"/>
      <c r="D70" s="114"/>
      <c r="F70" s="111"/>
      <c r="H70" s="114"/>
      <c r="I70" s="114"/>
      <c r="J70" s="114"/>
      <c r="K70" s="114"/>
      <c r="L70" s="114"/>
      <c r="M70" s="114"/>
      <c r="N70" s="114"/>
      <c r="O70" s="114"/>
      <c r="P70" s="114"/>
      <c r="Q70" s="114"/>
      <c r="R70" s="114"/>
      <c r="S70" s="114"/>
      <c r="T70" s="101"/>
    </row>
    <row r="71" spans="1:20" ht="10.5">
      <c r="A71" s="113"/>
      <c r="B71" s="109"/>
      <c r="D71" s="114"/>
      <c r="F71" s="111"/>
      <c r="H71" s="114"/>
      <c r="I71" s="114"/>
      <c r="J71" s="114"/>
      <c r="K71" s="114"/>
      <c r="L71" s="114"/>
      <c r="M71" s="114"/>
      <c r="N71" s="114"/>
      <c r="O71" s="114"/>
      <c r="P71" s="114"/>
      <c r="Q71" s="114"/>
      <c r="R71" s="114"/>
      <c r="S71" s="114"/>
      <c r="T71" s="101"/>
    </row>
    <row r="72" spans="1:20" ht="10.5">
      <c r="A72" s="113"/>
      <c r="B72" s="109"/>
      <c r="D72" s="114"/>
      <c r="F72" s="111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01"/>
    </row>
    <row r="73" spans="1:20" ht="10.5">
      <c r="A73" s="113"/>
      <c r="B73" s="109"/>
      <c r="D73" s="114"/>
      <c r="F73" s="111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01"/>
    </row>
    <row r="74" spans="1:20" ht="10.5">
      <c r="A74" s="113"/>
      <c r="B74" s="109"/>
      <c r="D74" s="114"/>
      <c r="F74" s="111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01"/>
    </row>
    <row r="75" spans="1:20" ht="10.5">
      <c r="A75" s="113"/>
      <c r="B75" s="109"/>
      <c r="D75" s="114"/>
      <c r="F75" s="111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01"/>
    </row>
    <row r="76" spans="1:20" ht="10.5">
      <c r="A76" s="113"/>
      <c r="B76" s="109"/>
      <c r="D76" s="114"/>
      <c r="F76" s="111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01"/>
    </row>
    <row r="77" spans="1:20" ht="10.5">
      <c r="A77" s="113"/>
      <c r="B77" s="109"/>
      <c r="D77" s="114"/>
      <c r="F77" s="111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01"/>
    </row>
    <row r="78" spans="1:20" ht="10.5">
      <c r="A78" s="113"/>
      <c r="B78" s="109"/>
      <c r="D78" s="114"/>
      <c r="F78" s="111"/>
      <c r="H78" s="114"/>
      <c r="I78" s="114"/>
      <c r="J78" s="114"/>
      <c r="K78" s="114"/>
      <c r="L78" s="114"/>
      <c r="M78" s="114"/>
      <c r="N78" s="114"/>
      <c r="O78" s="114"/>
      <c r="P78" s="114"/>
      <c r="Q78" s="114"/>
      <c r="R78" s="114"/>
      <c r="S78" s="114"/>
      <c r="T78" s="101"/>
    </row>
    <row r="79" spans="1:20" ht="10.5">
      <c r="A79" s="113"/>
      <c r="B79" s="109"/>
      <c r="D79" s="114"/>
      <c r="F79" s="111"/>
      <c r="H79" s="114"/>
      <c r="I79" s="114"/>
      <c r="J79" s="114"/>
      <c r="K79" s="114"/>
      <c r="L79" s="114"/>
      <c r="M79" s="114"/>
      <c r="N79" s="114"/>
      <c r="O79" s="114"/>
      <c r="P79" s="114"/>
      <c r="Q79" s="114"/>
      <c r="R79" s="114"/>
      <c r="S79" s="114"/>
      <c r="T79" s="101"/>
    </row>
    <row r="80" spans="1:20" ht="10.5">
      <c r="A80" s="113"/>
      <c r="B80" s="109"/>
      <c r="D80" s="114"/>
      <c r="F80" s="111"/>
      <c r="H80" s="114"/>
      <c r="I80" s="114"/>
      <c r="J80" s="114"/>
      <c r="K80" s="114"/>
      <c r="L80" s="114"/>
      <c r="M80" s="114"/>
      <c r="N80" s="114"/>
      <c r="O80" s="114"/>
      <c r="P80" s="114"/>
      <c r="Q80" s="114"/>
      <c r="R80" s="114"/>
      <c r="S80" s="114"/>
      <c r="T80" s="101"/>
    </row>
    <row r="81" spans="1:20" ht="10.5">
      <c r="A81" s="113"/>
      <c r="B81" s="109"/>
      <c r="D81" s="114"/>
      <c r="F81" s="111"/>
      <c r="H81" s="114"/>
      <c r="I81" s="114"/>
      <c r="J81" s="114"/>
      <c r="K81" s="114"/>
      <c r="L81" s="114"/>
      <c r="M81" s="114"/>
      <c r="N81" s="114"/>
      <c r="O81" s="114"/>
      <c r="P81" s="114"/>
      <c r="Q81" s="114"/>
      <c r="R81" s="114"/>
      <c r="S81" s="114"/>
      <c r="T81" s="101"/>
    </row>
    <row r="82" spans="1:20" ht="10.5">
      <c r="A82" s="113"/>
      <c r="B82" s="109"/>
      <c r="D82" s="114"/>
      <c r="F82" s="111"/>
      <c r="H82" s="114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01"/>
    </row>
    <row r="83" spans="1:20" ht="10.5">
      <c r="A83" s="113"/>
      <c r="B83" s="109"/>
      <c r="D83" s="114"/>
      <c r="F83" s="111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01"/>
    </row>
    <row r="84" spans="1:20" ht="10.5">
      <c r="A84" s="113"/>
      <c r="B84" s="109"/>
      <c r="D84" s="114"/>
      <c r="F84" s="111"/>
      <c r="H84" s="114"/>
      <c r="I84" s="114"/>
      <c r="J84" s="114"/>
      <c r="K84" s="114"/>
      <c r="L84" s="114"/>
      <c r="M84" s="114"/>
      <c r="N84" s="114"/>
      <c r="O84" s="114"/>
      <c r="P84" s="114"/>
      <c r="Q84" s="114"/>
      <c r="R84" s="114"/>
      <c r="S84" s="114"/>
      <c r="T84" s="101"/>
    </row>
    <row r="85" spans="1:20" ht="10.5">
      <c r="A85" s="113"/>
      <c r="B85" s="109"/>
      <c r="D85" s="114"/>
      <c r="F85" s="111"/>
      <c r="H85" s="114"/>
      <c r="I85" s="114"/>
      <c r="J85" s="114"/>
      <c r="K85" s="114"/>
      <c r="L85" s="114"/>
      <c r="M85" s="114"/>
      <c r="N85" s="114"/>
      <c r="O85" s="114"/>
      <c r="P85" s="114"/>
      <c r="Q85" s="114"/>
      <c r="R85" s="114"/>
      <c r="S85" s="114"/>
      <c r="T85" s="101"/>
    </row>
    <row r="86" spans="1:20" ht="10.5">
      <c r="A86" s="113"/>
      <c r="B86" s="109"/>
      <c r="D86" s="114"/>
      <c r="F86" s="111"/>
      <c r="H86" s="114"/>
      <c r="I86" s="114"/>
      <c r="J86" s="114"/>
      <c r="K86" s="114"/>
      <c r="L86" s="114"/>
      <c r="M86" s="114"/>
      <c r="N86" s="114"/>
      <c r="O86" s="114"/>
      <c r="P86" s="114"/>
      <c r="Q86" s="114"/>
      <c r="R86" s="114"/>
      <c r="S86" s="114"/>
      <c r="T86" s="101"/>
    </row>
    <row r="87" spans="1:20" ht="10.5">
      <c r="A87" s="113"/>
      <c r="B87" s="109"/>
      <c r="D87" s="114"/>
      <c r="F87" s="111"/>
      <c r="H87" s="114"/>
      <c r="I87" s="114"/>
      <c r="J87" s="114"/>
      <c r="K87" s="114"/>
      <c r="L87" s="114"/>
      <c r="M87" s="114"/>
      <c r="N87" s="114"/>
      <c r="O87" s="114"/>
      <c r="P87" s="114"/>
      <c r="Q87" s="114"/>
      <c r="R87" s="114"/>
      <c r="S87" s="114"/>
      <c r="T87" s="101"/>
    </row>
    <row r="88" spans="1:20" ht="10.5">
      <c r="A88" s="113"/>
      <c r="B88" s="109"/>
      <c r="D88" s="114"/>
      <c r="F88" s="111"/>
      <c r="H88" s="114"/>
      <c r="I88" s="114"/>
      <c r="J88" s="114"/>
      <c r="K88" s="114"/>
      <c r="L88" s="114"/>
      <c r="M88" s="114"/>
      <c r="N88" s="114"/>
      <c r="O88" s="114"/>
      <c r="P88" s="114"/>
      <c r="Q88" s="114"/>
      <c r="R88" s="114"/>
      <c r="S88" s="114"/>
      <c r="T88" s="101"/>
    </row>
    <row r="89" spans="1:20" ht="10.5">
      <c r="A89" s="113"/>
      <c r="B89" s="109"/>
      <c r="D89" s="114"/>
      <c r="F89" s="111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01"/>
    </row>
    <row r="90" spans="1:20" ht="10.5">
      <c r="A90" s="113"/>
      <c r="B90" s="109"/>
      <c r="D90" s="114"/>
      <c r="F90" s="111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01"/>
    </row>
    <row r="91" spans="1:20" ht="10.5">
      <c r="A91" s="113"/>
      <c r="B91" s="109"/>
      <c r="D91" s="114"/>
      <c r="F91" s="111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01"/>
    </row>
    <row r="92" spans="1:20" ht="10.5">
      <c r="A92" s="113"/>
      <c r="B92" s="109"/>
      <c r="D92" s="114"/>
      <c r="F92" s="111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01"/>
    </row>
    <row r="93" spans="1:20" ht="10.5">
      <c r="A93" s="113"/>
      <c r="B93" s="109"/>
      <c r="D93" s="114"/>
      <c r="F93" s="111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01"/>
    </row>
    <row r="94" spans="1:20" ht="10.5">
      <c r="A94" s="113"/>
      <c r="B94" s="109"/>
      <c r="D94" s="114"/>
      <c r="F94" s="111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01"/>
    </row>
    <row r="95" spans="1:20" ht="10.5">
      <c r="A95" s="113"/>
      <c r="B95" s="109"/>
      <c r="D95" s="114"/>
      <c r="F95" s="111"/>
      <c r="H95" s="114"/>
      <c r="I95" s="114"/>
      <c r="J95" s="114"/>
      <c r="K95" s="114"/>
      <c r="L95" s="114"/>
      <c r="M95" s="114"/>
      <c r="N95" s="114"/>
      <c r="O95" s="114"/>
      <c r="P95" s="114"/>
      <c r="Q95" s="114"/>
      <c r="R95" s="114"/>
      <c r="S95" s="114"/>
      <c r="T95" s="101"/>
    </row>
    <row r="96" spans="1:20" ht="10.5">
      <c r="A96" s="113"/>
      <c r="B96" s="109"/>
      <c r="D96" s="114"/>
      <c r="F96" s="111"/>
      <c r="H96" s="114"/>
      <c r="I96" s="114"/>
      <c r="J96" s="114"/>
      <c r="K96" s="114"/>
      <c r="L96" s="114"/>
      <c r="M96" s="114"/>
      <c r="N96" s="114"/>
      <c r="O96" s="114"/>
      <c r="P96" s="114"/>
      <c r="Q96" s="114"/>
      <c r="R96" s="114"/>
      <c r="S96" s="114"/>
      <c r="T96" s="101"/>
    </row>
    <row r="97" spans="1:20" ht="10.5">
      <c r="A97" s="113"/>
      <c r="B97" s="109"/>
      <c r="D97" s="114"/>
      <c r="F97" s="111"/>
      <c r="H97" s="114"/>
      <c r="I97" s="114"/>
      <c r="J97" s="114"/>
      <c r="K97" s="114"/>
      <c r="L97" s="114"/>
      <c r="M97" s="114"/>
      <c r="N97" s="114"/>
      <c r="O97" s="114"/>
      <c r="P97" s="114"/>
      <c r="Q97" s="114"/>
      <c r="R97" s="114"/>
      <c r="S97" s="114"/>
      <c r="T97" s="101"/>
    </row>
    <row r="98" spans="1:20" ht="10.5">
      <c r="A98" s="113"/>
      <c r="B98" s="109"/>
      <c r="D98" s="114"/>
      <c r="F98" s="111"/>
      <c r="H98" s="114"/>
      <c r="I98" s="114"/>
      <c r="J98" s="114"/>
      <c r="K98" s="114"/>
      <c r="L98" s="114"/>
      <c r="M98" s="114"/>
      <c r="N98" s="114"/>
      <c r="O98" s="114"/>
      <c r="P98" s="114"/>
      <c r="Q98" s="114"/>
      <c r="R98" s="114"/>
      <c r="S98" s="114"/>
      <c r="T98" s="101"/>
    </row>
    <row r="99" spans="1:20" ht="10.5">
      <c r="A99" s="113"/>
      <c r="B99" s="109"/>
      <c r="D99" s="114"/>
      <c r="F99" s="111"/>
      <c r="H99" s="114"/>
      <c r="I99" s="114"/>
      <c r="J99" s="114"/>
      <c r="K99" s="114"/>
      <c r="L99" s="114"/>
      <c r="M99" s="114"/>
      <c r="N99" s="114"/>
      <c r="O99" s="114"/>
      <c r="P99" s="114"/>
      <c r="Q99" s="114"/>
      <c r="R99" s="114"/>
      <c r="S99" s="114"/>
      <c r="T99" s="101"/>
    </row>
    <row r="100" spans="1:20" ht="10.5">
      <c r="A100" s="113"/>
      <c r="B100" s="109"/>
      <c r="D100" s="114"/>
      <c r="F100" s="111"/>
      <c r="H100" s="114"/>
      <c r="I100" s="114"/>
      <c r="J100" s="114"/>
      <c r="K100" s="114"/>
      <c r="L100" s="114"/>
      <c r="M100" s="114"/>
      <c r="N100" s="114"/>
      <c r="O100" s="114"/>
      <c r="P100" s="114"/>
      <c r="Q100" s="114"/>
      <c r="R100" s="114"/>
      <c r="S100" s="114"/>
      <c r="T100" s="101"/>
    </row>
    <row r="101" spans="1:20" ht="10.5">
      <c r="A101" s="113"/>
      <c r="B101" s="109"/>
      <c r="D101" s="114"/>
      <c r="F101" s="111"/>
      <c r="H101" s="114"/>
      <c r="I101" s="114"/>
      <c r="J101" s="114"/>
      <c r="K101" s="114"/>
      <c r="L101" s="114"/>
      <c r="M101" s="114"/>
      <c r="N101" s="114"/>
      <c r="O101" s="114"/>
      <c r="P101" s="114"/>
      <c r="Q101" s="114"/>
      <c r="R101" s="114"/>
      <c r="S101" s="114"/>
      <c r="T101" s="101"/>
    </row>
    <row r="102" spans="1:20" ht="10.5">
      <c r="A102" s="113"/>
      <c r="B102" s="109"/>
      <c r="D102" s="114"/>
      <c r="F102" s="111"/>
      <c r="H102" s="114"/>
      <c r="I102" s="114"/>
      <c r="J102" s="114"/>
      <c r="K102" s="114"/>
      <c r="L102" s="114"/>
      <c r="M102" s="114"/>
      <c r="N102" s="114"/>
      <c r="O102" s="114"/>
      <c r="P102" s="114"/>
      <c r="Q102" s="114"/>
      <c r="R102" s="114"/>
      <c r="S102" s="114"/>
      <c r="T102" s="101"/>
    </row>
    <row r="103" spans="1:20" ht="10.5">
      <c r="A103" s="113"/>
      <c r="B103" s="109"/>
      <c r="D103" s="114"/>
      <c r="F103" s="111"/>
      <c r="H103" s="114"/>
      <c r="I103" s="114"/>
      <c r="J103" s="114"/>
      <c r="K103" s="114"/>
      <c r="L103" s="114"/>
      <c r="M103" s="114"/>
      <c r="N103" s="114"/>
      <c r="O103" s="114"/>
      <c r="P103" s="114"/>
      <c r="Q103" s="114"/>
      <c r="R103" s="114"/>
      <c r="S103" s="114"/>
      <c r="T103" s="101"/>
    </row>
    <row r="104" spans="1:20" ht="10.5">
      <c r="A104" s="113"/>
      <c r="B104" s="109"/>
      <c r="D104" s="114"/>
      <c r="F104" s="111"/>
      <c r="H104" s="114"/>
      <c r="I104" s="114"/>
      <c r="J104" s="114"/>
      <c r="K104" s="114"/>
      <c r="L104" s="114"/>
      <c r="M104" s="114"/>
      <c r="N104" s="114"/>
      <c r="O104" s="114"/>
      <c r="P104" s="114"/>
      <c r="Q104" s="114"/>
      <c r="R104" s="114"/>
      <c r="S104" s="114"/>
      <c r="T104" s="101"/>
    </row>
    <row r="105" spans="1:20" ht="10.5">
      <c r="A105" s="113"/>
      <c r="B105" s="109"/>
      <c r="D105" s="114"/>
      <c r="F105" s="111"/>
      <c r="H105" s="114"/>
      <c r="I105" s="114"/>
      <c r="J105" s="114"/>
      <c r="K105" s="114"/>
      <c r="L105" s="114"/>
      <c r="M105" s="114"/>
      <c r="N105" s="114"/>
      <c r="O105" s="114"/>
      <c r="P105" s="114"/>
      <c r="Q105" s="114"/>
      <c r="R105" s="114"/>
      <c r="S105" s="114"/>
      <c r="T105" s="101"/>
    </row>
    <row r="106" spans="1:20" ht="10.5">
      <c r="A106" s="113"/>
      <c r="B106" s="109"/>
      <c r="D106" s="114"/>
      <c r="F106" s="111"/>
      <c r="H106" s="114"/>
      <c r="I106" s="114"/>
      <c r="J106" s="114"/>
      <c r="K106" s="114"/>
      <c r="L106" s="114"/>
      <c r="M106" s="114"/>
      <c r="N106" s="114"/>
      <c r="O106" s="114"/>
      <c r="P106" s="114"/>
      <c r="Q106" s="114"/>
      <c r="R106" s="114"/>
      <c r="S106" s="114"/>
      <c r="T106" s="101"/>
    </row>
    <row r="107" spans="1:20" ht="10.5">
      <c r="A107" s="113"/>
      <c r="B107" s="109"/>
      <c r="D107" s="114"/>
      <c r="F107" s="111"/>
      <c r="H107" s="114"/>
      <c r="I107" s="114"/>
      <c r="J107" s="114"/>
      <c r="K107" s="114"/>
      <c r="L107" s="114"/>
      <c r="M107" s="114"/>
      <c r="N107" s="114"/>
      <c r="O107" s="114"/>
      <c r="P107" s="114"/>
      <c r="Q107" s="114"/>
      <c r="R107" s="114"/>
      <c r="S107" s="114"/>
      <c r="T107" s="101"/>
    </row>
    <row r="108" spans="1:20" ht="10.5">
      <c r="A108" s="113"/>
      <c r="B108" s="109"/>
      <c r="D108" s="114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</row>
    <row r="109" spans="1:20">
      <c r="A109" s="113"/>
      <c r="B109" s="109"/>
      <c r="D109" s="114"/>
      <c r="R109" s="100"/>
      <c r="S109" s="100"/>
      <c r="T109" s="100"/>
    </row>
    <row r="110" spans="1:20">
      <c r="A110" s="113"/>
      <c r="B110" s="109"/>
      <c r="D110" s="114"/>
      <c r="R110" s="100"/>
      <c r="S110" s="100"/>
      <c r="T110" s="100"/>
    </row>
    <row r="111" spans="1:20">
      <c r="A111" s="113"/>
      <c r="B111" s="109"/>
      <c r="D111" s="114"/>
      <c r="R111" s="100"/>
      <c r="S111" s="100"/>
      <c r="T111" s="100"/>
    </row>
    <row r="112" spans="1:20">
      <c r="A112" s="113"/>
      <c r="B112" s="109"/>
      <c r="D112" s="114"/>
      <c r="R112" s="100"/>
      <c r="S112" s="100"/>
      <c r="T112" s="100"/>
    </row>
    <row r="113" spans="1:20">
      <c r="A113" s="113"/>
      <c r="B113" s="109"/>
      <c r="D113" s="114"/>
      <c r="R113" s="100"/>
      <c r="S113" s="100"/>
      <c r="T113" s="100"/>
    </row>
    <row r="114" spans="1:20">
      <c r="A114" s="113"/>
      <c r="B114" s="109"/>
      <c r="D114" s="114"/>
      <c r="R114" s="100"/>
      <c r="S114" s="100"/>
      <c r="T114" s="100"/>
    </row>
    <row r="115" spans="1:20">
      <c r="A115" s="113"/>
      <c r="B115" s="109"/>
      <c r="D115" s="114"/>
      <c r="R115" s="100"/>
      <c r="S115" s="100"/>
      <c r="T115" s="100"/>
    </row>
    <row r="116" spans="1:20">
      <c r="A116" s="113"/>
      <c r="B116" s="109"/>
      <c r="D116" s="114"/>
      <c r="R116" s="100"/>
      <c r="S116" s="100"/>
      <c r="T116" s="100"/>
    </row>
    <row r="117" spans="1:20">
      <c r="A117" s="113"/>
      <c r="B117" s="109"/>
      <c r="D117" s="114"/>
      <c r="R117" s="100"/>
      <c r="S117" s="100"/>
      <c r="T117" s="100"/>
    </row>
    <row r="118" spans="1:20">
      <c r="A118" s="113"/>
      <c r="B118" s="109"/>
      <c r="D118" s="114"/>
      <c r="R118" s="100"/>
      <c r="S118" s="100"/>
      <c r="T118" s="100"/>
    </row>
    <row r="119" spans="1:20">
      <c r="A119" s="113"/>
      <c r="B119" s="109"/>
      <c r="D119" s="114"/>
      <c r="R119" s="100"/>
      <c r="S119" s="100"/>
      <c r="T119" s="100"/>
    </row>
    <row r="120" spans="1:20">
      <c r="A120" s="113"/>
      <c r="B120" s="109"/>
      <c r="D120" s="114"/>
      <c r="R120" s="100"/>
      <c r="S120" s="100"/>
      <c r="T120" s="100"/>
    </row>
    <row r="121" spans="1:20">
      <c r="A121" s="113"/>
      <c r="B121" s="109"/>
      <c r="D121" s="114"/>
      <c r="R121" s="100"/>
      <c r="S121" s="100"/>
      <c r="T121" s="100"/>
    </row>
    <row r="122" spans="1:20">
      <c r="A122" s="113"/>
      <c r="B122" s="109"/>
      <c r="D122" s="114"/>
      <c r="R122" s="100"/>
      <c r="S122" s="100"/>
      <c r="T122" s="100"/>
    </row>
    <row r="123" spans="1:20">
      <c r="A123" s="113"/>
      <c r="B123" s="109"/>
      <c r="D123" s="114"/>
      <c r="R123" s="100"/>
      <c r="S123" s="100"/>
      <c r="T123" s="100"/>
    </row>
    <row r="124" spans="1:20">
      <c r="A124" s="113"/>
      <c r="B124" s="109"/>
      <c r="D124" s="114"/>
      <c r="R124" s="100"/>
      <c r="S124" s="100"/>
      <c r="T124" s="100"/>
    </row>
    <row r="125" spans="1:20">
      <c r="A125" s="113"/>
      <c r="B125" s="109"/>
      <c r="D125" s="114"/>
      <c r="R125" s="100"/>
      <c r="S125" s="100"/>
      <c r="T125" s="100"/>
    </row>
    <row r="126" spans="1:20">
      <c r="A126" s="113"/>
      <c r="B126" s="109"/>
      <c r="D126" s="114"/>
      <c r="R126" s="100"/>
      <c r="S126" s="100"/>
      <c r="T126" s="100"/>
    </row>
    <row r="127" spans="1:20">
      <c r="A127" s="113"/>
      <c r="B127" s="109"/>
      <c r="D127" s="114"/>
      <c r="R127" s="100"/>
      <c r="S127" s="100"/>
      <c r="T127" s="100"/>
    </row>
    <row r="128" spans="1:20">
      <c r="A128" s="113"/>
      <c r="B128" s="109"/>
      <c r="D128" s="114"/>
      <c r="R128" s="100"/>
      <c r="S128" s="100"/>
      <c r="T128" s="100"/>
    </row>
    <row r="129" spans="1:20">
      <c r="A129" s="113"/>
      <c r="B129" s="109"/>
      <c r="D129" s="114"/>
      <c r="R129" s="100"/>
      <c r="S129" s="100"/>
      <c r="T129" s="100"/>
    </row>
    <row r="130" spans="1:20">
      <c r="A130" s="113"/>
      <c r="B130" s="109"/>
      <c r="D130" s="114"/>
      <c r="R130" s="100"/>
      <c r="S130" s="100"/>
      <c r="T130" s="100"/>
    </row>
    <row r="131" spans="1:20">
      <c r="A131" s="113"/>
      <c r="B131" s="109"/>
      <c r="D131" s="114"/>
      <c r="R131" s="100"/>
      <c r="S131" s="100"/>
      <c r="T131" s="100"/>
    </row>
    <row r="132" spans="1:20">
      <c r="A132" s="113"/>
      <c r="B132" s="109"/>
      <c r="D132" s="114"/>
      <c r="R132" s="100"/>
      <c r="S132" s="100"/>
      <c r="T132" s="100"/>
    </row>
    <row r="133" spans="1:20">
      <c r="A133" s="113"/>
      <c r="B133" s="109"/>
      <c r="D133" s="114"/>
      <c r="R133" s="100"/>
      <c r="S133" s="100"/>
      <c r="T133" s="100"/>
    </row>
    <row r="134" spans="1:20">
      <c r="A134" s="113"/>
      <c r="B134" s="109"/>
      <c r="D134" s="114"/>
      <c r="R134" s="100"/>
      <c r="S134" s="100"/>
      <c r="T134" s="100"/>
    </row>
    <row r="135" spans="1:20">
      <c r="A135" s="113"/>
      <c r="B135" s="109"/>
      <c r="D135" s="114"/>
      <c r="R135" s="100"/>
      <c r="S135" s="100"/>
      <c r="T135" s="100"/>
    </row>
    <row r="136" spans="1:20">
      <c r="A136" s="113"/>
      <c r="B136" s="109"/>
      <c r="D136" s="114"/>
      <c r="R136" s="100"/>
      <c r="S136" s="100"/>
      <c r="T136" s="100"/>
    </row>
    <row r="137" spans="1:20">
      <c r="A137" s="113"/>
      <c r="B137" s="109"/>
      <c r="D137" s="114"/>
      <c r="R137" s="100"/>
      <c r="S137" s="100"/>
      <c r="T137" s="100"/>
    </row>
    <row r="138" spans="1:20">
      <c r="A138" s="113"/>
      <c r="B138" s="109"/>
      <c r="D138" s="114"/>
      <c r="R138" s="100"/>
      <c r="S138" s="100"/>
      <c r="T138" s="100"/>
    </row>
    <row r="139" spans="1:20">
      <c r="A139" s="113"/>
      <c r="B139" s="109"/>
      <c r="D139" s="114"/>
      <c r="R139" s="100"/>
      <c r="S139" s="100"/>
      <c r="T139" s="100"/>
    </row>
    <row r="140" spans="1:20">
      <c r="A140" s="113"/>
      <c r="B140" s="109"/>
      <c r="D140" s="114"/>
      <c r="R140" s="100"/>
      <c r="S140" s="100"/>
      <c r="T140" s="100"/>
    </row>
    <row r="141" spans="1:20">
      <c r="A141" s="113"/>
      <c r="B141" s="109"/>
      <c r="D141" s="114"/>
      <c r="R141" s="100"/>
      <c r="S141" s="100"/>
      <c r="T141" s="100"/>
    </row>
    <row r="142" spans="1:20">
      <c r="A142" s="113"/>
      <c r="B142" s="109"/>
      <c r="D142" s="114"/>
      <c r="R142" s="100"/>
      <c r="S142" s="100"/>
      <c r="T142" s="100"/>
    </row>
    <row r="143" spans="1:20">
      <c r="A143" s="113"/>
      <c r="B143" s="109"/>
      <c r="D143" s="114"/>
      <c r="R143" s="100"/>
      <c r="S143" s="100"/>
      <c r="T143" s="100"/>
    </row>
    <row r="144" spans="1:20">
      <c r="A144" s="113"/>
      <c r="B144" s="109"/>
      <c r="D144" s="114"/>
      <c r="R144" s="100"/>
      <c r="S144" s="100"/>
      <c r="T144" s="100"/>
    </row>
    <row r="145" spans="1:20">
      <c r="A145" s="113"/>
      <c r="B145" s="109"/>
      <c r="D145" s="114"/>
      <c r="R145" s="100"/>
      <c r="S145" s="100"/>
      <c r="T145" s="100"/>
    </row>
    <row r="146" spans="1:20">
      <c r="A146" s="113"/>
      <c r="B146" s="109"/>
      <c r="D146" s="114"/>
      <c r="R146" s="100"/>
      <c r="S146" s="100"/>
      <c r="T146" s="100"/>
    </row>
    <row r="147" spans="1:20">
      <c r="A147" s="113"/>
      <c r="B147" s="109"/>
      <c r="D147" s="114"/>
      <c r="R147" s="100"/>
      <c r="S147" s="100"/>
      <c r="T147" s="100"/>
    </row>
    <row r="148" spans="1:20">
      <c r="A148" s="113"/>
      <c r="B148" s="109"/>
      <c r="D148" s="114"/>
      <c r="R148" s="100"/>
      <c r="S148" s="100"/>
      <c r="T148" s="100"/>
    </row>
    <row r="149" spans="1:20">
      <c r="A149" s="113"/>
      <c r="B149" s="109"/>
      <c r="D149" s="114"/>
      <c r="R149" s="100"/>
      <c r="S149" s="100"/>
      <c r="T149" s="100"/>
    </row>
    <row r="150" spans="1:20">
      <c r="A150" s="113"/>
      <c r="B150" s="109"/>
      <c r="D150" s="114"/>
      <c r="R150" s="100"/>
      <c r="S150" s="100"/>
      <c r="T150" s="100"/>
    </row>
    <row r="151" spans="1:20">
      <c r="A151" s="113"/>
      <c r="B151" s="109"/>
      <c r="D151" s="114"/>
      <c r="R151" s="100"/>
      <c r="S151" s="100"/>
      <c r="T151" s="100"/>
    </row>
    <row r="152" spans="1:20">
      <c r="A152" s="113"/>
      <c r="B152" s="109"/>
      <c r="D152" s="114"/>
      <c r="R152" s="100"/>
      <c r="S152" s="100"/>
      <c r="T152" s="100"/>
    </row>
    <row r="153" spans="1:20">
      <c r="A153" s="113"/>
      <c r="B153" s="109"/>
      <c r="D153" s="114"/>
      <c r="R153" s="100"/>
      <c r="S153" s="100"/>
      <c r="T153" s="100"/>
    </row>
    <row r="154" spans="1:20">
      <c r="A154" s="113"/>
      <c r="B154" s="109"/>
      <c r="D154" s="114"/>
      <c r="R154" s="100"/>
      <c r="S154" s="100"/>
      <c r="T154" s="100"/>
    </row>
    <row r="155" spans="1:20">
      <c r="A155" s="113"/>
      <c r="B155" s="109"/>
      <c r="D155" s="114"/>
      <c r="R155" s="100"/>
      <c r="S155" s="100"/>
      <c r="T155" s="100"/>
    </row>
    <row r="156" spans="1:20">
      <c r="A156" s="113"/>
      <c r="B156" s="109"/>
      <c r="D156" s="114"/>
      <c r="R156" s="100"/>
      <c r="S156" s="100"/>
      <c r="T156" s="100"/>
    </row>
    <row r="157" spans="1:20">
      <c r="A157" s="113"/>
      <c r="B157" s="109"/>
      <c r="D157" s="114"/>
      <c r="R157" s="100"/>
      <c r="S157" s="100"/>
      <c r="T157" s="100"/>
    </row>
    <row r="158" spans="1:20">
      <c r="A158" s="113"/>
      <c r="B158" s="109"/>
      <c r="D158" s="114"/>
      <c r="R158" s="100"/>
      <c r="S158" s="100"/>
      <c r="T158" s="100"/>
    </row>
    <row r="159" spans="1:20">
      <c r="A159" s="113"/>
      <c r="B159" s="109"/>
      <c r="D159" s="114"/>
      <c r="R159" s="100"/>
      <c r="S159" s="100"/>
      <c r="T159" s="100"/>
    </row>
    <row r="160" spans="1:20">
      <c r="A160" s="113"/>
      <c r="B160" s="109"/>
      <c r="D160" s="114"/>
      <c r="R160" s="100"/>
      <c r="S160" s="100"/>
      <c r="T160" s="100"/>
    </row>
    <row r="161" spans="1:20">
      <c r="A161" s="113"/>
      <c r="B161" s="109"/>
      <c r="D161" s="114"/>
      <c r="R161" s="100"/>
      <c r="S161" s="100"/>
      <c r="T161" s="100"/>
    </row>
    <row r="162" spans="1:20">
      <c r="A162" s="113"/>
      <c r="B162" s="109"/>
      <c r="D162" s="114"/>
      <c r="R162" s="100"/>
      <c r="S162" s="100"/>
      <c r="T162" s="100"/>
    </row>
    <row r="163" spans="1:20">
      <c r="A163" s="113"/>
      <c r="B163" s="109"/>
      <c r="D163" s="114"/>
      <c r="R163" s="100"/>
      <c r="S163" s="100"/>
      <c r="T163" s="100"/>
    </row>
    <row r="164" spans="1:20">
      <c r="A164" s="113"/>
      <c r="B164" s="109"/>
      <c r="D164" s="114"/>
      <c r="R164" s="100"/>
      <c r="S164" s="100"/>
      <c r="T164" s="100"/>
    </row>
    <row r="165" spans="1:20">
      <c r="A165" s="113"/>
      <c r="B165" s="109"/>
      <c r="D165" s="114"/>
      <c r="R165" s="100"/>
      <c r="S165" s="100"/>
      <c r="T165" s="100"/>
    </row>
    <row r="166" spans="1:20">
      <c r="A166" s="113"/>
      <c r="B166" s="109"/>
      <c r="D166" s="114"/>
      <c r="R166" s="100"/>
      <c r="S166" s="100"/>
      <c r="T166" s="100"/>
    </row>
    <row r="167" spans="1:20">
      <c r="A167" s="113"/>
      <c r="B167" s="109"/>
      <c r="D167" s="114"/>
      <c r="R167" s="100"/>
      <c r="S167" s="100"/>
      <c r="T167" s="100"/>
    </row>
    <row r="168" spans="1:20">
      <c r="A168" s="113"/>
      <c r="B168" s="109"/>
      <c r="D168" s="114"/>
      <c r="R168" s="100"/>
      <c r="S168" s="100"/>
      <c r="T168" s="100"/>
    </row>
    <row r="169" spans="1:20">
      <c r="A169" s="113"/>
      <c r="B169" s="109"/>
      <c r="D169" s="114"/>
      <c r="R169" s="100"/>
      <c r="S169" s="100"/>
      <c r="T169" s="100"/>
    </row>
    <row r="170" spans="1:20">
      <c r="A170" s="113"/>
      <c r="B170" s="109"/>
      <c r="D170" s="114"/>
      <c r="R170" s="100"/>
      <c r="S170" s="100"/>
      <c r="T170" s="100"/>
    </row>
    <row r="171" spans="1:20">
      <c r="A171" s="113"/>
      <c r="B171" s="109"/>
      <c r="D171" s="114"/>
      <c r="R171" s="100"/>
      <c r="S171" s="100"/>
      <c r="T171" s="100"/>
    </row>
    <row r="172" spans="1:20">
      <c r="A172" s="113"/>
      <c r="B172" s="109"/>
      <c r="D172" s="114"/>
      <c r="R172" s="100"/>
      <c r="S172" s="100"/>
      <c r="T172" s="100"/>
    </row>
    <row r="173" spans="1:20">
      <c r="A173" s="113"/>
      <c r="B173" s="109"/>
      <c r="D173" s="114"/>
      <c r="R173" s="100"/>
      <c r="S173" s="100"/>
      <c r="T173" s="100"/>
    </row>
    <row r="174" spans="1:20">
      <c r="A174" s="113"/>
      <c r="B174" s="109"/>
      <c r="D174" s="114"/>
      <c r="R174" s="100"/>
      <c r="S174" s="100"/>
      <c r="T174" s="100"/>
    </row>
    <row r="175" spans="1:20">
      <c r="A175" s="113"/>
      <c r="B175" s="109"/>
      <c r="D175" s="114"/>
      <c r="R175" s="100"/>
      <c r="S175" s="100"/>
      <c r="T175" s="100"/>
    </row>
    <row r="176" spans="1:20">
      <c r="A176" s="113"/>
      <c r="B176" s="109"/>
      <c r="D176" s="114"/>
      <c r="R176" s="100"/>
      <c r="S176" s="100"/>
      <c r="T176" s="100"/>
    </row>
    <row r="177" spans="1:20">
      <c r="A177" s="113"/>
      <c r="B177" s="109"/>
      <c r="D177" s="114"/>
      <c r="R177" s="100"/>
      <c r="S177" s="100"/>
      <c r="T177" s="100"/>
    </row>
    <row r="178" spans="1:20">
      <c r="A178" s="113"/>
      <c r="B178" s="109"/>
      <c r="D178" s="114"/>
      <c r="R178" s="100"/>
      <c r="S178" s="100"/>
      <c r="T178" s="100"/>
    </row>
    <row r="179" spans="1:20">
      <c r="A179" s="113"/>
      <c r="B179" s="109"/>
      <c r="D179" s="114"/>
      <c r="R179" s="100"/>
      <c r="S179" s="100"/>
      <c r="T179" s="100"/>
    </row>
    <row r="180" spans="1:20">
      <c r="A180" s="113"/>
      <c r="B180" s="109"/>
      <c r="D180" s="114"/>
      <c r="R180" s="100"/>
      <c r="S180" s="100"/>
      <c r="T180" s="100"/>
    </row>
    <row r="181" spans="1:20">
      <c r="A181" s="113"/>
      <c r="B181" s="109"/>
      <c r="D181" s="114"/>
      <c r="R181" s="100"/>
      <c r="S181" s="100"/>
      <c r="T181" s="100"/>
    </row>
    <row r="182" spans="1:20">
      <c r="A182" s="113"/>
      <c r="B182" s="109"/>
      <c r="D182" s="114"/>
      <c r="R182" s="100"/>
      <c r="S182" s="100"/>
      <c r="T182" s="100"/>
    </row>
    <row r="183" spans="1:20">
      <c r="A183" s="113"/>
      <c r="B183" s="109"/>
      <c r="D183" s="114"/>
      <c r="R183" s="100"/>
      <c r="S183" s="100"/>
      <c r="T183" s="100"/>
    </row>
    <row r="184" spans="1:20">
      <c r="A184" s="113"/>
      <c r="B184" s="109"/>
      <c r="D184" s="114"/>
      <c r="R184" s="100"/>
      <c r="S184" s="100"/>
      <c r="T184" s="100"/>
    </row>
    <row r="185" spans="1:20">
      <c r="A185" s="113"/>
      <c r="B185" s="109"/>
      <c r="D185" s="114"/>
      <c r="R185" s="100"/>
      <c r="S185" s="100"/>
      <c r="T185" s="100"/>
    </row>
    <row r="186" spans="1:20">
      <c r="A186" s="113"/>
      <c r="B186" s="109"/>
      <c r="D186" s="114"/>
      <c r="R186" s="100"/>
      <c r="S186" s="100"/>
      <c r="T186" s="100"/>
    </row>
    <row r="187" spans="1:20">
      <c r="A187" s="113"/>
      <c r="B187" s="109"/>
      <c r="D187" s="114"/>
      <c r="R187" s="100"/>
      <c r="S187" s="100"/>
      <c r="T187" s="100"/>
    </row>
    <row r="188" spans="1:20">
      <c r="A188" s="113"/>
      <c r="B188" s="109"/>
      <c r="D188" s="114"/>
      <c r="R188" s="100"/>
      <c r="S188" s="100"/>
      <c r="T188" s="100"/>
    </row>
    <row r="189" spans="1:20">
      <c r="A189" s="113"/>
      <c r="B189" s="109"/>
      <c r="D189" s="114"/>
      <c r="R189" s="100"/>
      <c r="S189" s="100"/>
      <c r="T189" s="100"/>
    </row>
    <row r="190" spans="1:20">
      <c r="A190" s="113"/>
      <c r="B190" s="109"/>
      <c r="D190" s="114"/>
      <c r="R190" s="100"/>
      <c r="S190" s="100"/>
      <c r="T190" s="100"/>
    </row>
    <row r="191" spans="1:20">
      <c r="A191" s="113"/>
      <c r="B191" s="109"/>
      <c r="D191" s="114"/>
      <c r="R191" s="100"/>
      <c r="S191" s="100"/>
      <c r="T191" s="100"/>
    </row>
    <row r="192" spans="1:20">
      <c r="A192" s="113"/>
      <c r="B192" s="109"/>
      <c r="D192" s="114"/>
      <c r="R192" s="100"/>
      <c r="S192" s="100"/>
      <c r="T192" s="100"/>
    </row>
    <row r="193" spans="1:20">
      <c r="A193" s="113"/>
      <c r="B193" s="109"/>
      <c r="D193" s="114"/>
      <c r="R193" s="100"/>
      <c r="S193" s="100"/>
      <c r="T193" s="100"/>
    </row>
    <row r="194" spans="1:20">
      <c r="A194" s="113"/>
      <c r="B194" s="109"/>
      <c r="D194" s="114"/>
      <c r="R194" s="100"/>
      <c r="S194" s="100"/>
      <c r="T194" s="100"/>
    </row>
    <row r="195" spans="1:20">
      <c r="A195" s="113"/>
      <c r="B195" s="109"/>
      <c r="D195" s="114"/>
      <c r="R195" s="100"/>
      <c r="S195" s="100"/>
      <c r="T195" s="100"/>
    </row>
    <row r="196" spans="1:20">
      <c r="A196" s="113"/>
      <c r="B196" s="109"/>
      <c r="D196" s="114"/>
      <c r="R196" s="100"/>
      <c r="S196" s="100"/>
      <c r="T196" s="100"/>
    </row>
    <row r="197" spans="1:20">
      <c r="A197" s="113"/>
      <c r="B197" s="109"/>
      <c r="D197" s="114"/>
      <c r="R197" s="100"/>
      <c r="S197" s="100"/>
      <c r="T197" s="100"/>
    </row>
    <row r="198" spans="1:20">
      <c r="A198" s="113"/>
      <c r="B198" s="109"/>
      <c r="D198" s="114"/>
      <c r="R198" s="100"/>
      <c r="S198" s="100"/>
      <c r="T198" s="100"/>
    </row>
    <row r="199" spans="1:20">
      <c r="A199" s="113"/>
      <c r="B199" s="109"/>
      <c r="D199" s="114"/>
      <c r="R199" s="100"/>
      <c r="S199" s="100"/>
      <c r="T199" s="100"/>
    </row>
    <row r="200" spans="1:20">
      <c r="A200" s="113"/>
      <c r="B200" s="109"/>
      <c r="D200" s="114"/>
      <c r="R200" s="100"/>
      <c r="S200" s="100"/>
      <c r="T200" s="100"/>
    </row>
    <row r="201" spans="1:20">
      <c r="A201" s="113"/>
      <c r="B201" s="109"/>
      <c r="D201" s="114"/>
      <c r="R201" s="100"/>
      <c r="S201" s="100"/>
      <c r="T201" s="100"/>
    </row>
    <row r="202" spans="1:20">
      <c r="A202" s="113"/>
      <c r="B202" s="109"/>
      <c r="D202" s="114"/>
      <c r="R202" s="100"/>
      <c r="S202" s="100"/>
      <c r="T202" s="100"/>
    </row>
    <row r="203" spans="1:20">
      <c r="A203" s="113"/>
      <c r="B203" s="109"/>
      <c r="D203" s="114"/>
      <c r="R203" s="100"/>
      <c r="S203" s="100"/>
      <c r="T203" s="100"/>
    </row>
    <row r="204" spans="1:20">
      <c r="A204" s="113"/>
      <c r="B204" s="109"/>
      <c r="D204" s="114"/>
      <c r="R204" s="100"/>
      <c r="S204" s="100"/>
      <c r="T204" s="100"/>
    </row>
    <row r="205" spans="1:20">
      <c r="A205" s="113"/>
      <c r="B205" s="109"/>
      <c r="D205" s="114"/>
      <c r="R205" s="100"/>
      <c r="S205" s="100"/>
      <c r="T205" s="100"/>
    </row>
    <row r="206" spans="1:20">
      <c r="A206" s="113"/>
      <c r="B206" s="109"/>
      <c r="D206" s="114"/>
      <c r="R206" s="100"/>
      <c r="S206" s="100"/>
      <c r="T206" s="100"/>
    </row>
    <row r="207" spans="1:20">
      <c r="A207" s="113"/>
      <c r="B207" s="109"/>
      <c r="D207" s="114"/>
      <c r="R207" s="100"/>
      <c r="S207" s="100"/>
      <c r="T207" s="100"/>
    </row>
    <row r="208" spans="1:20">
      <c r="A208" s="113"/>
      <c r="B208" s="109"/>
      <c r="D208" s="114"/>
      <c r="R208" s="100"/>
      <c r="S208" s="100"/>
      <c r="T208" s="100"/>
    </row>
    <row r="209" spans="1:20">
      <c r="A209" s="113"/>
      <c r="B209" s="109"/>
      <c r="D209" s="114"/>
      <c r="R209" s="100"/>
      <c r="S209" s="100"/>
      <c r="T209" s="100"/>
    </row>
    <row r="210" spans="1:20">
      <c r="A210" s="113"/>
      <c r="B210" s="109"/>
      <c r="D210" s="114"/>
      <c r="R210" s="100"/>
      <c r="S210" s="100"/>
      <c r="T210" s="100"/>
    </row>
    <row r="211" spans="1:20">
      <c r="A211" s="113"/>
      <c r="B211" s="109"/>
      <c r="D211" s="114"/>
      <c r="R211" s="100"/>
      <c r="S211" s="100"/>
      <c r="T211" s="100"/>
    </row>
    <row r="212" spans="1:20">
      <c r="A212" s="113"/>
      <c r="B212" s="109"/>
      <c r="D212" s="114"/>
      <c r="R212" s="100"/>
      <c r="S212" s="100"/>
      <c r="T212" s="100"/>
    </row>
    <row r="213" spans="1:20">
      <c r="A213" s="113"/>
      <c r="B213" s="109"/>
      <c r="D213" s="114"/>
      <c r="R213" s="100"/>
      <c r="S213" s="100"/>
      <c r="T213" s="100"/>
    </row>
    <row r="214" spans="1:20">
      <c r="A214" s="113"/>
      <c r="B214" s="109"/>
      <c r="D214" s="114"/>
      <c r="R214" s="100"/>
      <c r="S214" s="100"/>
      <c r="T214" s="100"/>
    </row>
    <row r="215" spans="1:20">
      <c r="A215" s="113"/>
      <c r="B215" s="109"/>
      <c r="D215" s="114"/>
      <c r="R215" s="100"/>
      <c r="S215" s="100"/>
      <c r="T215" s="100"/>
    </row>
    <row r="216" spans="1:20">
      <c r="A216" s="113"/>
      <c r="B216" s="109"/>
      <c r="D216" s="114"/>
      <c r="R216" s="100"/>
      <c r="S216" s="100"/>
      <c r="T216" s="100"/>
    </row>
    <row r="217" spans="1:20">
      <c r="A217" s="113"/>
      <c r="B217" s="109"/>
      <c r="D217" s="114"/>
      <c r="R217" s="100"/>
      <c r="S217" s="100"/>
      <c r="T217" s="100"/>
    </row>
    <row r="218" spans="1:20">
      <c r="A218" s="113"/>
      <c r="B218" s="109"/>
      <c r="D218" s="114"/>
      <c r="R218" s="100"/>
      <c r="S218" s="100"/>
      <c r="T218" s="100"/>
    </row>
    <row r="219" spans="1:20">
      <c r="A219" s="113"/>
      <c r="B219" s="109"/>
      <c r="D219" s="114"/>
      <c r="R219" s="100"/>
      <c r="S219" s="100"/>
      <c r="T219" s="100"/>
    </row>
    <row r="220" spans="1:20">
      <c r="A220" s="113"/>
      <c r="B220" s="109"/>
      <c r="D220" s="114"/>
      <c r="R220" s="100"/>
      <c r="S220" s="100"/>
      <c r="T220" s="100"/>
    </row>
    <row r="221" spans="1:20">
      <c r="A221" s="113"/>
      <c r="B221" s="109"/>
      <c r="D221" s="114"/>
      <c r="R221" s="100"/>
      <c r="S221" s="100"/>
      <c r="T221" s="100"/>
    </row>
    <row r="222" spans="1:20">
      <c r="A222" s="113"/>
      <c r="B222" s="109"/>
      <c r="D222" s="114"/>
      <c r="R222" s="100"/>
      <c r="S222" s="100"/>
      <c r="T222" s="100"/>
    </row>
    <row r="223" spans="1:20">
      <c r="A223" s="113"/>
      <c r="B223" s="109"/>
      <c r="D223" s="114"/>
      <c r="R223" s="100"/>
      <c r="S223" s="100"/>
      <c r="T223" s="100"/>
    </row>
    <row r="224" spans="1:20">
      <c r="A224" s="113"/>
      <c r="B224" s="109"/>
      <c r="D224" s="114"/>
      <c r="R224" s="100"/>
      <c r="S224" s="100"/>
      <c r="T224" s="100"/>
    </row>
    <row r="225" spans="1:20">
      <c r="A225" s="113"/>
      <c r="B225" s="109"/>
      <c r="D225" s="114"/>
      <c r="R225" s="100"/>
      <c r="S225" s="100"/>
      <c r="T225" s="100"/>
    </row>
    <row r="226" spans="1:20">
      <c r="A226" s="113"/>
      <c r="B226" s="109"/>
      <c r="D226" s="114"/>
      <c r="R226" s="100"/>
      <c r="S226" s="100"/>
      <c r="T226" s="100"/>
    </row>
    <row r="227" spans="1:20">
      <c r="A227" s="113"/>
      <c r="B227" s="109"/>
      <c r="D227" s="114"/>
      <c r="R227" s="100"/>
      <c r="S227" s="100"/>
      <c r="T227" s="100"/>
    </row>
    <row r="228" spans="1:20">
      <c r="A228" s="113"/>
      <c r="B228" s="109"/>
      <c r="D228" s="114"/>
      <c r="R228" s="100"/>
      <c r="S228" s="100"/>
      <c r="T228" s="100"/>
    </row>
    <row r="229" spans="1:20">
      <c r="A229" s="113"/>
      <c r="B229" s="109"/>
      <c r="D229" s="114"/>
      <c r="R229" s="100"/>
      <c r="S229" s="100"/>
      <c r="T229" s="100"/>
    </row>
    <row r="230" spans="1:20">
      <c r="A230" s="113"/>
      <c r="B230" s="109"/>
      <c r="D230" s="114"/>
      <c r="R230" s="100"/>
      <c r="S230" s="100"/>
      <c r="T230" s="100"/>
    </row>
    <row r="231" spans="1:20">
      <c r="A231" s="113"/>
      <c r="B231" s="109"/>
      <c r="D231" s="114"/>
      <c r="R231" s="100"/>
      <c r="S231" s="100"/>
      <c r="T231" s="100"/>
    </row>
    <row r="232" spans="1:20">
      <c r="A232" s="113"/>
      <c r="B232" s="109"/>
      <c r="D232" s="114"/>
      <c r="R232" s="100"/>
      <c r="S232" s="100"/>
      <c r="T232" s="100"/>
    </row>
    <row r="233" spans="1:20">
      <c r="A233" s="113"/>
      <c r="B233" s="109"/>
      <c r="D233" s="114"/>
      <c r="R233" s="100"/>
      <c r="S233" s="100"/>
      <c r="T233" s="100"/>
    </row>
    <row r="234" spans="1:20">
      <c r="A234" s="113"/>
      <c r="B234" s="109"/>
      <c r="D234" s="114"/>
      <c r="R234" s="100"/>
      <c r="S234" s="100"/>
      <c r="T234" s="100"/>
    </row>
    <row r="235" spans="1:20">
      <c r="A235" s="113"/>
      <c r="B235" s="109"/>
      <c r="D235" s="114"/>
      <c r="R235" s="100"/>
      <c r="S235" s="100"/>
      <c r="T235" s="100"/>
    </row>
    <row r="236" spans="1:20">
      <c r="A236" s="113"/>
      <c r="B236" s="109"/>
      <c r="D236" s="114"/>
      <c r="R236" s="100"/>
      <c r="S236" s="100"/>
      <c r="T236" s="100"/>
    </row>
    <row r="237" spans="1:20">
      <c r="A237" s="113"/>
      <c r="B237" s="109"/>
      <c r="D237" s="114"/>
      <c r="R237" s="100"/>
      <c r="S237" s="100"/>
      <c r="T237" s="100"/>
    </row>
    <row r="238" spans="1:20">
      <c r="A238" s="113"/>
      <c r="B238" s="109"/>
      <c r="D238" s="114"/>
      <c r="R238" s="100"/>
      <c r="S238" s="100"/>
      <c r="T238" s="100"/>
    </row>
    <row r="239" spans="1:20">
      <c r="A239" s="113"/>
      <c r="B239" s="109"/>
      <c r="D239" s="114"/>
      <c r="R239" s="100"/>
      <c r="S239" s="100"/>
      <c r="T239" s="100"/>
    </row>
    <row r="240" spans="1:20">
      <c r="A240" s="113"/>
      <c r="B240" s="109"/>
      <c r="D240" s="114"/>
      <c r="R240" s="100"/>
      <c r="S240" s="100"/>
      <c r="T240" s="100"/>
    </row>
    <row r="241" spans="1:20">
      <c r="A241" s="113"/>
      <c r="B241" s="109"/>
      <c r="D241" s="114"/>
      <c r="R241" s="100"/>
      <c r="S241" s="100"/>
      <c r="T241" s="100"/>
    </row>
    <row r="242" spans="1:20">
      <c r="A242" s="113"/>
      <c r="B242" s="109"/>
      <c r="D242" s="114"/>
      <c r="R242" s="100"/>
      <c r="S242" s="100"/>
      <c r="T242" s="100"/>
    </row>
    <row r="243" spans="1:20">
      <c r="A243" s="113"/>
      <c r="B243" s="109"/>
      <c r="D243" s="114"/>
      <c r="R243" s="100"/>
      <c r="S243" s="100"/>
      <c r="T243" s="100"/>
    </row>
    <row r="244" spans="1:20">
      <c r="A244" s="113"/>
      <c r="B244" s="109"/>
      <c r="D244" s="114"/>
      <c r="R244" s="100"/>
      <c r="S244" s="100"/>
      <c r="T244" s="100"/>
    </row>
    <row r="245" spans="1:20">
      <c r="A245" s="113"/>
      <c r="B245" s="109"/>
      <c r="D245" s="114"/>
      <c r="R245" s="100"/>
      <c r="S245" s="100"/>
      <c r="T245" s="100"/>
    </row>
    <row r="246" spans="1:20">
      <c r="A246" s="113"/>
      <c r="B246" s="109"/>
      <c r="D246" s="114"/>
      <c r="R246" s="100"/>
      <c r="S246" s="100"/>
      <c r="T246" s="100"/>
    </row>
    <row r="247" spans="1:20">
      <c r="A247" s="113"/>
      <c r="B247" s="109"/>
      <c r="D247" s="114"/>
      <c r="R247" s="100"/>
      <c r="S247" s="100"/>
      <c r="T247" s="100"/>
    </row>
    <row r="248" spans="1:20">
      <c r="A248" s="113"/>
      <c r="B248" s="109"/>
      <c r="D248" s="114"/>
      <c r="R248" s="100"/>
      <c r="S248" s="100"/>
      <c r="T248" s="100"/>
    </row>
    <row r="249" spans="1:20">
      <c r="A249" s="113"/>
      <c r="B249" s="109"/>
      <c r="D249" s="114"/>
      <c r="R249" s="100"/>
      <c r="S249" s="100"/>
      <c r="T249" s="100"/>
    </row>
    <row r="250" spans="1:20">
      <c r="A250" s="113"/>
      <c r="B250" s="109"/>
      <c r="D250" s="114"/>
      <c r="R250" s="100"/>
      <c r="S250" s="100"/>
      <c r="T250" s="100"/>
    </row>
    <row r="251" spans="1:20">
      <c r="A251" s="113"/>
      <c r="B251" s="109"/>
      <c r="D251" s="114"/>
      <c r="R251" s="100"/>
      <c r="S251" s="100"/>
      <c r="T251" s="100"/>
    </row>
    <row r="252" spans="1:20">
      <c r="A252" s="113"/>
      <c r="B252" s="109"/>
      <c r="D252" s="114"/>
      <c r="R252" s="100"/>
      <c r="S252" s="100"/>
      <c r="T252" s="100"/>
    </row>
    <row r="253" spans="1:20">
      <c r="A253" s="113"/>
      <c r="B253" s="109"/>
      <c r="D253" s="114"/>
      <c r="R253" s="100"/>
      <c r="S253" s="100"/>
      <c r="T253" s="100"/>
    </row>
    <row r="254" spans="1:20">
      <c r="A254" s="113"/>
      <c r="B254" s="109"/>
      <c r="D254" s="114"/>
      <c r="R254" s="100"/>
      <c r="S254" s="100"/>
      <c r="T254" s="100"/>
    </row>
    <row r="255" spans="1:20">
      <c r="A255" s="113"/>
      <c r="B255" s="109"/>
      <c r="D255" s="114"/>
      <c r="R255" s="100"/>
      <c r="S255" s="100"/>
      <c r="T255" s="100"/>
    </row>
    <row r="256" spans="1:20">
      <c r="A256" s="113"/>
      <c r="B256" s="109"/>
      <c r="D256" s="114"/>
      <c r="R256" s="100"/>
      <c r="S256" s="100"/>
      <c r="T256" s="100"/>
    </row>
    <row r="257" spans="1:20">
      <c r="A257" s="113"/>
      <c r="B257" s="109"/>
      <c r="D257" s="114"/>
      <c r="R257" s="100"/>
      <c r="S257" s="100"/>
      <c r="T257" s="100"/>
    </row>
    <row r="258" spans="1:20">
      <c r="A258" s="113"/>
      <c r="B258" s="109"/>
      <c r="D258" s="114"/>
      <c r="R258" s="100"/>
      <c r="S258" s="100"/>
      <c r="T258" s="100"/>
    </row>
    <row r="259" spans="1:20">
      <c r="A259" s="113"/>
      <c r="B259" s="109"/>
      <c r="D259" s="114"/>
      <c r="R259" s="100"/>
      <c r="S259" s="100"/>
      <c r="T259" s="100"/>
    </row>
    <row r="260" spans="1:20">
      <c r="A260" s="113"/>
      <c r="B260" s="109"/>
      <c r="D260" s="114"/>
      <c r="R260" s="100"/>
      <c r="S260" s="100"/>
      <c r="T260" s="100"/>
    </row>
    <row r="261" spans="1:20">
      <c r="A261" s="113"/>
      <c r="B261" s="109"/>
      <c r="D261" s="114"/>
      <c r="R261" s="100"/>
      <c r="S261" s="100"/>
      <c r="T261" s="100"/>
    </row>
    <row r="262" spans="1:20">
      <c r="A262" s="113"/>
      <c r="B262" s="109"/>
      <c r="D262" s="114"/>
      <c r="R262" s="100"/>
      <c r="S262" s="100"/>
      <c r="T262" s="100"/>
    </row>
    <row r="263" spans="1:20">
      <c r="A263" s="113"/>
      <c r="B263" s="109"/>
      <c r="D263" s="114"/>
      <c r="R263" s="100"/>
      <c r="S263" s="100"/>
      <c r="T263" s="100"/>
    </row>
    <row r="264" spans="1:20">
      <c r="A264" s="113"/>
      <c r="B264" s="109"/>
      <c r="D264" s="114"/>
      <c r="R264" s="100"/>
      <c r="S264" s="100"/>
      <c r="T264" s="100"/>
    </row>
    <row r="265" spans="1:20">
      <c r="A265" s="113"/>
      <c r="B265" s="109"/>
      <c r="D265" s="114"/>
      <c r="R265" s="100"/>
      <c r="S265" s="100"/>
      <c r="T265" s="100"/>
    </row>
    <row r="266" spans="1:20">
      <c r="A266" s="113"/>
      <c r="B266" s="109"/>
      <c r="D266" s="114"/>
      <c r="R266" s="100"/>
      <c r="S266" s="100"/>
      <c r="T266" s="100"/>
    </row>
    <row r="267" spans="1:20">
      <c r="A267" s="113"/>
      <c r="B267" s="109"/>
      <c r="D267" s="114"/>
      <c r="R267" s="100"/>
      <c r="S267" s="100"/>
      <c r="T267" s="100"/>
    </row>
    <row r="268" spans="1:20">
      <c r="A268" s="113"/>
      <c r="B268" s="109"/>
      <c r="D268" s="114"/>
      <c r="R268" s="100"/>
      <c r="S268" s="100"/>
      <c r="T268" s="100"/>
    </row>
    <row r="269" spans="1:20">
      <c r="A269" s="113"/>
      <c r="B269" s="109"/>
      <c r="D269" s="114"/>
      <c r="R269" s="100"/>
      <c r="S269" s="100"/>
      <c r="T269" s="100"/>
    </row>
    <row r="270" spans="1:20">
      <c r="A270" s="113"/>
      <c r="B270" s="109"/>
      <c r="D270" s="114"/>
      <c r="R270" s="100"/>
      <c r="S270" s="100"/>
      <c r="T270" s="100"/>
    </row>
    <row r="271" spans="1:20">
      <c r="A271" s="113"/>
      <c r="B271" s="109"/>
      <c r="D271" s="114"/>
      <c r="R271" s="100"/>
      <c r="S271" s="100"/>
      <c r="T271" s="100"/>
    </row>
    <row r="272" spans="1:20">
      <c r="A272" s="113"/>
      <c r="B272" s="109"/>
      <c r="D272" s="114"/>
      <c r="R272" s="100"/>
      <c r="S272" s="100"/>
      <c r="T272" s="100"/>
    </row>
    <row r="273" spans="1:20">
      <c r="A273" s="113"/>
      <c r="B273" s="109"/>
      <c r="D273" s="114"/>
      <c r="R273" s="100"/>
      <c r="S273" s="100"/>
      <c r="T273" s="100"/>
    </row>
    <row r="274" spans="1:20">
      <c r="A274" s="113"/>
      <c r="B274" s="109"/>
      <c r="D274" s="114"/>
      <c r="R274" s="100"/>
      <c r="S274" s="100"/>
      <c r="T274" s="100"/>
    </row>
    <row r="275" spans="1:20">
      <c r="A275" s="113"/>
      <c r="B275" s="109"/>
      <c r="D275" s="114"/>
      <c r="R275" s="100"/>
      <c r="S275" s="100"/>
      <c r="T275" s="100"/>
    </row>
    <row r="276" spans="1:20">
      <c r="A276" s="113"/>
      <c r="B276" s="109"/>
      <c r="D276" s="114"/>
      <c r="R276" s="100"/>
      <c r="S276" s="100"/>
      <c r="T276" s="100"/>
    </row>
    <row r="277" spans="1:20">
      <c r="A277" s="113"/>
      <c r="B277" s="109"/>
      <c r="D277" s="114"/>
      <c r="R277" s="100"/>
      <c r="S277" s="100"/>
      <c r="T277" s="100"/>
    </row>
    <row r="278" spans="1:20">
      <c r="A278" s="113"/>
      <c r="B278" s="109"/>
      <c r="D278" s="114"/>
      <c r="R278" s="100"/>
      <c r="S278" s="100"/>
      <c r="T278" s="100"/>
    </row>
    <row r="279" spans="1:20">
      <c r="A279" s="113"/>
      <c r="B279" s="109"/>
      <c r="D279" s="114"/>
      <c r="R279" s="100"/>
      <c r="S279" s="100"/>
      <c r="T279" s="100"/>
    </row>
    <row r="280" spans="1:20">
      <c r="A280" s="113"/>
      <c r="B280" s="109"/>
      <c r="D280" s="114"/>
      <c r="R280" s="100"/>
      <c r="S280" s="100"/>
      <c r="T280" s="100"/>
    </row>
    <row r="281" spans="1:20">
      <c r="A281" s="113"/>
      <c r="B281" s="109"/>
      <c r="D281" s="114"/>
      <c r="R281" s="100"/>
      <c r="S281" s="100"/>
      <c r="T281" s="100"/>
    </row>
    <row r="282" spans="1:20">
      <c r="A282" s="113"/>
      <c r="B282" s="109"/>
      <c r="D282" s="114"/>
      <c r="R282" s="100"/>
      <c r="S282" s="100"/>
      <c r="T282" s="100"/>
    </row>
    <row r="283" spans="1:20">
      <c r="A283" s="113"/>
      <c r="B283" s="109"/>
      <c r="D283" s="114"/>
      <c r="R283" s="100"/>
      <c r="S283" s="100"/>
      <c r="T283" s="100"/>
    </row>
    <row r="284" spans="1:20">
      <c r="A284" s="113"/>
      <c r="B284" s="109"/>
      <c r="D284" s="114"/>
      <c r="R284" s="100"/>
      <c r="S284" s="100"/>
      <c r="T284" s="100"/>
    </row>
    <row r="285" spans="1:20">
      <c r="A285" s="113"/>
      <c r="B285" s="109"/>
      <c r="D285" s="114"/>
      <c r="R285" s="100"/>
      <c r="S285" s="100"/>
      <c r="T285" s="100"/>
    </row>
    <row r="286" spans="1:20">
      <c r="A286" s="113"/>
      <c r="B286" s="109"/>
      <c r="D286" s="114"/>
      <c r="R286" s="100"/>
      <c r="S286" s="100"/>
      <c r="T286" s="100"/>
    </row>
    <row r="287" spans="1:20">
      <c r="A287" s="113"/>
      <c r="B287" s="109"/>
      <c r="D287" s="114"/>
      <c r="R287" s="100"/>
      <c r="S287" s="100"/>
      <c r="T287" s="100"/>
    </row>
    <row r="288" spans="1:20">
      <c r="A288" s="113"/>
      <c r="B288" s="109"/>
      <c r="D288" s="114"/>
      <c r="R288" s="100"/>
      <c r="S288" s="100"/>
      <c r="T288" s="100"/>
    </row>
    <row r="289" spans="1:20">
      <c r="A289" s="113"/>
      <c r="B289" s="109"/>
      <c r="D289" s="114"/>
      <c r="R289" s="100"/>
      <c r="S289" s="100"/>
      <c r="T289" s="100"/>
    </row>
    <row r="290" spans="1:20">
      <c r="A290" s="113"/>
      <c r="B290" s="109"/>
      <c r="D290" s="114"/>
      <c r="R290" s="100"/>
      <c r="S290" s="100"/>
      <c r="T290" s="100"/>
    </row>
    <row r="291" spans="1:20">
      <c r="A291" s="113"/>
      <c r="B291" s="109"/>
      <c r="D291" s="114"/>
      <c r="R291" s="100"/>
      <c r="S291" s="100"/>
      <c r="T291" s="100"/>
    </row>
    <row r="292" spans="1:20">
      <c r="A292" s="113"/>
      <c r="B292" s="109"/>
      <c r="D292" s="114"/>
      <c r="R292" s="100"/>
      <c r="S292" s="100"/>
      <c r="T292" s="100"/>
    </row>
    <row r="293" spans="1:20">
      <c r="A293" s="113"/>
      <c r="B293" s="109"/>
      <c r="D293" s="114"/>
      <c r="R293" s="100"/>
      <c r="S293" s="100"/>
      <c r="T293" s="100"/>
    </row>
    <row r="294" spans="1:20">
      <c r="A294" s="113"/>
      <c r="B294" s="109"/>
      <c r="D294" s="114"/>
      <c r="R294" s="100"/>
      <c r="S294" s="100"/>
      <c r="T294" s="100"/>
    </row>
    <row r="295" spans="1:20">
      <c r="A295" s="113"/>
      <c r="B295" s="109"/>
      <c r="D295" s="114"/>
      <c r="R295" s="100"/>
      <c r="S295" s="100"/>
      <c r="T295" s="100"/>
    </row>
    <row r="296" spans="1:20">
      <c r="A296" s="113"/>
      <c r="B296" s="109"/>
      <c r="D296" s="114"/>
      <c r="R296" s="100"/>
      <c r="S296" s="100"/>
      <c r="T296" s="100"/>
    </row>
    <row r="297" spans="1:20">
      <c r="A297" s="113"/>
      <c r="B297" s="109"/>
      <c r="D297" s="114"/>
      <c r="R297" s="100"/>
      <c r="S297" s="100"/>
      <c r="T297" s="100"/>
    </row>
    <row r="298" spans="1:20">
      <c r="A298" s="113"/>
      <c r="B298" s="109"/>
      <c r="D298" s="114"/>
      <c r="R298" s="100"/>
      <c r="S298" s="100"/>
      <c r="T298" s="100"/>
    </row>
    <row r="299" spans="1:20">
      <c r="A299" s="113"/>
      <c r="B299" s="109"/>
      <c r="D299" s="114"/>
      <c r="R299" s="100"/>
      <c r="S299" s="100"/>
      <c r="T299" s="100"/>
    </row>
    <row r="300" spans="1:20">
      <c r="A300" s="113"/>
      <c r="B300" s="109"/>
      <c r="D300" s="114"/>
      <c r="R300" s="100"/>
      <c r="S300" s="100"/>
      <c r="T300" s="100"/>
    </row>
    <row r="301" spans="1:20">
      <c r="A301" s="113"/>
      <c r="B301" s="109"/>
      <c r="D301" s="114"/>
      <c r="R301" s="100"/>
      <c r="S301" s="100"/>
      <c r="T301" s="100"/>
    </row>
    <row r="302" spans="1:20">
      <c r="A302" s="113"/>
      <c r="B302" s="109"/>
      <c r="D302" s="114"/>
      <c r="R302" s="100"/>
      <c r="S302" s="100"/>
      <c r="T302" s="100"/>
    </row>
    <row r="303" spans="1:20">
      <c r="A303" s="113"/>
      <c r="B303" s="109"/>
      <c r="D303" s="114"/>
      <c r="R303" s="100"/>
      <c r="S303" s="100"/>
      <c r="T303" s="100"/>
    </row>
    <row r="304" spans="1:20">
      <c r="A304" s="113"/>
      <c r="B304" s="109"/>
      <c r="D304" s="114"/>
      <c r="R304" s="100"/>
      <c r="S304" s="100"/>
      <c r="T304" s="100"/>
    </row>
    <row r="305" spans="1:20">
      <c r="A305" s="113"/>
      <c r="B305" s="109"/>
      <c r="D305" s="114"/>
      <c r="R305" s="100"/>
      <c r="S305" s="100"/>
      <c r="T305" s="100"/>
    </row>
    <row r="306" spans="1:20">
      <c r="A306" s="113"/>
      <c r="B306" s="109"/>
      <c r="D306" s="114"/>
      <c r="R306" s="100"/>
      <c r="S306" s="100"/>
      <c r="T306" s="100"/>
    </row>
    <row r="307" spans="1:20">
      <c r="A307" s="113"/>
      <c r="B307" s="109"/>
      <c r="D307" s="114"/>
      <c r="R307" s="100"/>
      <c r="S307" s="100"/>
      <c r="T307" s="100"/>
    </row>
    <row r="308" spans="1:20">
      <c r="A308" s="113"/>
      <c r="B308" s="109"/>
      <c r="D308" s="114"/>
      <c r="R308" s="100"/>
      <c r="S308" s="100"/>
      <c r="T308" s="100"/>
    </row>
    <row r="309" spans="1:20">
      <c r="A309" s="113"/>
      <c r="B309" s="109"/>
      <c r="D309" s="114"/>
      <c r="R309" s="100"/>
      <c r="S309" s="100"/>
      <c r="T309" s="100"/>
    </row>
    <row r="310" spans="1:20">
      <c r="A310" s="113"/>
      <c r="B310" s="109"/>
      <c r="D310" s="114"/>
      <c r="R310" s="100"/>
      <c r="S310" s="100"/>
      <c r="T310" s="100"/>
    </row>
    <row r="311" spans="1:20">
      <c r="A311" s="113"/>
      <c r="B311" s="109"/>
      <c r="D311" s="114"/>
      <c r="R311" s="100"/>
      <c r="S311" s="100"/>
      <c r="T311" s="100"/>
    </row>
    <row r="312" spans="1:20">
      <c r="A312" s="113"/>
      <c r="B312" s="109"/>
      <c r="D312" s="114"/>
      <c r="R312" s="100"/>
      <c r="S312" s="100"/>
      <c r="T312" s="100"/>
    </row>
    <row r="313" spans="1:20">
      <c r="A313" s="113"/>
      <c r="B313" s="109"/>
      <c r="D313" s="114"/>
      <c r="R313" s="100"/>
      <c r="S313" s="100"/>
      <c r="T313" s="100"/>
    </row>
    <row r="314" spans="1:20">
      <c r="A314" s="113"/>
      <c r="B314" s="109"/>
      <c r="D314" s="114"/>
      <c r="R314" s="100"/>
      <c r="S314" s="100"/>
      <c r="T314" s="100"/>
    </row>
    <row r="315" spans="1:20">
      <c r="A315" s="113"/>
      <c r="B315" s="109"/>
      <c r="D315" s="114"/>
      <c r="R315" s="100"/>
      <c r="S315" s="100"/>
      <c r="T315" s="100"/>
    </row>
    <row r="316" spans="1:20">
      <c r="A316" s="113"/>
      <c r="B316" s="109"/>
      <c r="D316" s="114"/>
      <c r="R316" s="100"/>
      <c r="S316" s="100"/>
      <c r="T316" s="100"/>
    </row>
    <row r="317" spans="1:20">
      <c r="A317" s="113"/>
      <c r="B317" s="109"/>
      <c r="D317" s="114"/>
      <c r="R317" s="100"/>
      <c r="S317" s="100"/>
      <c r="T317" s="100"/>
    </row>
    <row r="318" spans="1:20">
      <c r="A318" s="113"/>
      <c r="B318" s="109"/>
      <c r="D318" s="114"/>
      <c r="R318" s="100"/>
      <c r="S318" s="100"/>
      <c r="T318" s="100"/>
    </row>
    <row r="319" spans="1:20">
      <c r="A319" s="113"/>
      <c r="B319" s="109"/>
      <c r="D319" s="114"/>
      <c r="R319" s="100"/>
      <c r="S319" s="100"/>
      <c r="T319" s="100"/>
    </row>
    <row r="320" spans="1:20">
      <c r="A320" s="113"/>
      <c r="B320" s="109"/>
      <c r="D320" s="114"/>
      <c r="R320" s="100"/>
      <c r="S320" s="100"/>
      <c r="T320" s="100"/>
    </row>
    <row r="321" spans="1:20">
      <c r="A321" s="113"/>
      <c r="B321" s="109"/>
      <c r="D321" s="114"/>
      <c r="R321" s="100"/>
      <c r="S321" s="100"/>
      <c r="T321" s="100"/>
    </row>
    <row r="322" spans="1:20">
      <c r="A322" s="113"/>
      <c r="B322" s="109"/>
      <c r="D322" s="114"/>
      <c r="R322" s="100"/>
      <c r="S322" s="100"/>
      <c r="T322" s="100"/>
    </row>
    <row r="323" spans="1:20">
      <c r="A323" s="113"/>
      <c r="B323" s="109"/>
      <c r="D323" s="114"/>
      <c r="R323" s="100"/>
      <c r="S323" s="100"/>
      <c r="T323" s="100"/>
    </row>
    <row r="324" spans="1:20">
      <c r="A324" s="113"/>
      <c r="B324" s="109"/>
      <c r="D324" s="114"/>
      <c r="R324" s="100"/>
      <c r="S324" s="100"/>
      <c r="T324" s="100"/>
    </row>
    <row r="325" spans="1:20">
      <c r="A325" s="113"/>
      <c r="B325" s="109"/>
      <c r="D325" s="114"/>
      <c r="R325" s="100"/>
      <c r="S325" s="100"/>
      <c r="T325" s="100"/>
    </row>
    <row r="326" spans="1:20">
      <c r="A326" s="113"/>
      <c r="B326" s="109"/>
      <c r="D326" s="114"/>
      <c r="R326" s="100"/>
      <c r="S326" s="100"/>
      <c r="T326" s="100"/>
    </row>
    <row r="327" spans="1:20">
      <c r="A327" s="113"/>
      <c r="B327" s="109"/>
      <c r="D327" s="114"/>
      <c r="R327" s="100"/>
      <c r="S327" s="100"/>
      <c r="T327" s="100"/>
    </row>
    <row r="328" spans="1:20">
      <c r="A328" s="113"/>
      <c r="B328" s="109"/>
      <c r="D328" s="114"/>
      <c r="R328" s="100"/>
      <c r="S328" s="100"/>
      <c r="T328" s="100"/>
    </row>
    <row r="329" spans="1:20">
      <c r="A329" s="113"/>
      <c r="B329" s="109"/>
      <c r="D329" s="114"/>
      <c r="R329" s="100"/>
      <c r="S329" s="100"/>
      <c r="T329" s="100"/>
    </row>
    <row r="330" spans="1:20">
      <c r="A330" s="113"/>
      <c r="B330" s="109"/>
      <c r="D330" s="114"/>
      <c r="R330" s="100"/>
      <c r="S330" s="100"/>
      <c r="T330" s="100"/>
    </row>
    <row r="331" spans="1:20">
      <c r="A331" s="113"/>
      <c r="B331" s="109"/>
      <c r="D331" s="114"/>
      <c r="R331" s="100"/>
      <c r="S331" s="100"/>
      <c r="T331" s="100"/>
    </row>
    <row r="332" spans="1:20">
      <c r="A332" s="113"/>
      <c r="B332" s="109"/>
      <c r="D332" s="114"/>
      <c r="R332" s="100"/>
      <c r="S332" s="100"/>
      <c r="T332" s="100"/>
    </row>
    <row r="333" spans="1:20">
      <c r="A333" s="113"/>
      <c r="B333" s="109"/>
      <c r="D333" s="114"/>
      <c r="R333" s="100"/>
      <c r="S333" s="100"/>
      <c r="T333" s="100"/>
    </row>
    <row r="334" spans="1:20">
      <c r="A334" s="113"/>
      <c r="B334" s="109"/>
      <c r="D334" s="114"/>
      <c r="R334" s="100"/>
      <c r="S334" s="100"/>
      <c r="T334" s="100"/>
    </row>
    <row r="335" spans="1:20">
      <c r="A335" s="113"/>
      <c r="B335" s="109"/>
      <c r="D335" s="114"/>
      <c r="R335" s="100"/>
      <c r="S335" s="100"/>
      <c r="T335" s="100"/>
    </row>
    <row r="336" spans="1:20">
      <c r="A336" s="113"/>
      <c r="B336" s="109"/>
      <c r="D336" s="114"/>
      <c r="R336" s="100"/>
      <c r="S336" s="100"/>
      <c r="T336" s="100"/>
    </row>
    <row r="337" spans="1:20">
      <c r="A337" s="113"/>
      <c r="B337" s="109"/>
      <c r="D337" s="114"/>
      <c r="R337" s="100"/>
      <c r="S337" s="100"/>
      <c r="T337" s="100"/>
    </row>
    <row r="338" spans="1:20">
      <c r="A338" s="113"/>
      <c r="B338" s="109"/>
      <c r="D338" s="114"/>
      <c r="R338" s="100"/>
      <c r="S338" s="100"/>
      <c r="T338" s="100"/>
    </row>
    <row r="339" spans="1:20">
      <c r="A339" s="113"/>
      <c r="B339" s="109"/>
      <c r="D339" s="114"/>
      <c r="R339" s="100"/>
      <c r="S339" s="100"/>
      <c r="T339" s="100"/>
    </row>
    <row r="340" spans="1:20">
      <c r="A340" s="113"/>
      <c r="B340" s="109"/>
      <c r="D340" s="114"/>
      <c r="R340" s="100"/>
      <c r="S340" s="100"/>
      <c r="T340" s="100"/>
    </row>
    <row r="341" spans="1:20">
      <c r="A341" s="113"/>
      <c r="B341" s="109"/>
      <c r="D341" s="114"/>
      <c r="R341" s="100"/>
      <c r="S341" s="100"/>
      <c r="T341" s="100"/>
    </row>
    <row r="342" spans="1:20">
      <c r="A342" s="113"/>
      <c r="B342" s="109"/>
      <c r="D342" s="114"/>
      <c r="R342" s="100"/>
      <c r="S342" s="100"/>
      <c r="T342" s="100"/>
    </row>
    <row r="343" spans="1:20">
      <c r="A343" s="113"/>
      <c r="B343" s="109"/>
      <c r="D343" s="114"/>
      <c r="R343" s="100"/>
      <c r="S343" s="100"/>
      <c r="T343" s="100"/>
    </row>
    <row r="344" spans="1:20">
      <c r="A344" s="113"/>
      <c r="B344" s="109"/>
      <c r="D344" s="114"/>
      <c r="R344" s="100"/>
      <c r="S344" s="100"/>
      <c r="T344" s="100"/>
    </row>
    <row r="345" spans="1:20">
      <c r="A345" s="113"/>
      <c r="B345" s="109"/>
      <c r="D345" s="114"/>
      <c r="R345" s="100"/>
      <c r="S345" s="100"/>
      <c r="T345" s="100"/>
    </row>
    <row r="346" spans="1:20">
      <c r="A346" s="113"/>
      <c r="B346" s="109"/>
      <c r="D346" s="114"/>
      <c r="R346" s="100"/>
      <c r="S346" s="100"/>
      <c r="T346" s="100"/>
    </row>
    <row r="347" spans="1:20">
      <c r="A347" s="113"/>
      <c r="B347" s="109"/>
      <c r="D347" s="114"/>
      <c r="R347" s="100"/>
      <c r="S347" s="100"/>
      <c r="T347" s="100"/>
    </row>
    <row r="348" spans="1:20">
      <c r="A348" s="113"/>
      <c r="B348" s="109"/>
      <c r="D348" s="114"/>
      <c r="R348" s="100"/>
      <c r="S348" s="100"/>
      <c r="T348" s="100"/>
    </row>
    <row r="349" spans="1:20">
      <c r="A349" s="113"/>
      <c r="B349" s="109"/>
      <c r="D349" s="114"/>
      <c r="R349" s="100"/>
      <c r="S349" s="100"/>
      <c r="T349" s="100"/>
    </row>
    <row r="350" spans="1:20">
      <c r="A350" s="113"/>
      <c r="B350" s="109"/>
      <c r="D350" s="114"/>
      <c r="R350" s="100"/>
      <c r="S350" s="100"/>
      <c r="T350" s="100"/>
    </row>
    <row r="351" spans="1:20">
      <c r="A351" s="113"/>
      <c r="B351" s="109"/>
      <c r="D351" s="114"/>
      <c r="R351" s="100"/>
      <c r="S351" s="100"/>
      <c r="T351" s="100"/>
    </row>
    <row r="352" spans="1:20">
      <c r="A352" s="113"/>
      <c r="B352" s="109"/>
      <c r="D352" s="114"/>
      <c r="R352" s="100"/>
      <c r="S352" s="100"/>
      <c r="T352" s="100"/>
    </row>
    <row r="353" spans="1:20">
      <c r="A353" s="113"/>
      <c r="B353" s="109"/>
      <c r="D353" s="114"/>
      <c r="R353" s="100"/>
      <c r="S353" s="100"/>
      <c r="T353" s="100"/>
    </row>
    <row r="354" spans="1:20">
      <c r="A354" s="113"/>
      <c r="B354" s="109"/>
      <c r="D354" s="114"/>
      <c r="R354" s="100"/>
      <c r="S354" s="100"/>
      <c r="T354" s="100"/>
    </row>
    <row r="355" spans="1:20">
      <c r="A355" s="113"/>
      <c r="B355" s="109"/>
      <c r="D355" s="114"/>
      <c r="R355" s="100"/>
      <c r="S355" s="100"/>
      <c r="T355" s="100"/>
    </row>
    <row r="356" spans="1:20">
      <c r="A356" s="113"/>
      <c r="B356" s="109"/>
      <c r="D356" s="114"/>
      <c r="R356" s="100"/>
      <c r="S356" s="100"/>
      <c r="T356" s="100"/>
    </row>
    <row r="357" spans="1:20">
      <c r="A357" s="113"/>
      <c r="B357" s="109"/>
      <c r="D357" s="114"/>
      <c r="R357" s="100"/>
      <c r="S357" s="100"/>
      <c r="T357" s="100"/>
    </row>
    <row r="358" spans="1:20">
      <c r="A358" s="113"/>
      <c r="B358" s="109"/>
      <c r="D358" s="114"/>
      <c r="R358" s="100"/>
      <c r="S358" s="100"/>
      <c r="T358" s="100"/>
    </row>
    <row r="359" spans="1:20">
      <c r="A359" s="113"/>
      <c r="B359" s="109"/>
      <c r="D359" s="114"/>
      <c r="R359" s="100"/>
      <c r="S359" s="100"/>
      <c r="T359" s="100"/>
    </row>
    <row r="360" spans="1:20">
      <c r="A360" s="113"/>
      <c r="B360" s="109"/>
      <c r="D360" s="114"/>
      <c r="R360" s="100"/>
      <c r="S360" s="100"/>
      <c r="T360" s="100"/>
    </row>
    <row r="361" spans="1:20">
      <c r="A361" s="113"/>
      <c r="B361" s="109"/>
      <c r="D361" s="114"/>
      <c r="R361" s="100"/>
      <c r="S361" s="100"/>
      <c r="T361" s="100"/>
    </row>
    <row r="362" spans="1:20">
      <c r="A362" s="113"/>
      <c r="B362" s="109"/>
      <c r="D362" s="114"/>
      <c r="R362" s="100"/>
      <c r="S362" s="100"/>
      <c r="T362" s="100"/>
    </row>
    <row r="363" spans="1:20">
      <c r="A363" s="113"/>
      <c r="B363" s="109"/>
      <c r="D363" s="114"/>
      <c r="R363" s="100"/>
      <c r="S363" s="100"/>
      <c r="T363" s="100"/>
    </row>
    <row r="364" spans="1:20">
      <c r="A364" s="113"/>
      <c r="B364" s="109"/>
      <c r="D364" s="114"/>
      <c r="R364" s="100"/>
      <c r="S364" s="100"/>
      <c r="T364" s="100"/>
    </row>
    <row r="365" spans="1:20">
      <c r="A365" s="113"/>
      <c r="B365" s="109"/>
      <c r="D365" s="114"/>
      <c r="R365" s="100"/>
      <c r="S365" s="100"/>
      <c r="T365" s="100"/>
    </row>
    <row r="366" spans="1:20">
      <c r="A366" s="113"/>
      <c r="B366" s="109"/>
      <c r="D366" s="114"/>
      <c r="R366" s="100"/>
      <c r="S366" s="100"/>
      <c r="T366" s="100"/>
    </row>
    <row r="367" spans="1:20">
      <c r="A367" s="113"/>
      <c r="B367" s="109"/>
      <c r="D367" s="114"/>
      <c r="R367" s="100"/>
      <c r="S367" s="100"/>
      <c r="T367" s="100"/>
    </row>
    <row r="368" spans="1:20">
      <c r="A368" s="113"/>
      <c r="B368" s="109"/>
      <c r="D368" s="114"/>
      <c r="R368" s="100"/>
      <c r="S368" s="100"/>
      <c r="T368" s="100"/>
    </row>
    <row r="369" spans="1:20">
      <c r="A369" s="113"/>
      <c r="B369" s="109"/>
      <c r="D369" s="114"/>
      <c r="R369" s="100"/>
      <c r="S369" s="100"/>
      <c r="T369" s="100"/>
    </row>
    <row r="370" spans="1:20">
      <c r="A370" s="113"/>
      <c r="B370" s="109"/>
      <c r="D370" s="114"/>
      <c r="R370" s="100"/>
      <c r="S370" s="100"/>
      <c r="T370" s="100"/>
    </row>
    <row r="371" spans="1:20">
      <c r="A371" s="113"/>
      <c r="B371" s="109"/>
      <c r="D371" s="114"/>
      <c r="R371" s="100"/>
      <c r="S371" s="100"/>
      <c r="T371" s="100"/>
    </row>
    <row r="372" spans="1:20">
      <c r="A372" s="113"/>
      <c r="B372" s="109"/>
      <c r="D372" s="114"/>
      <c r="R372" s="100"/>
      <c r="S372" s="100"/>
      <c r="T372" s="100"/>
    </row>
    <row r="373" spans="1:20">
      <c r="A373" s="113"/>
      <c r="B373" s="109"/>
      <c r="D373" s="114"/>
      <c r="R373" s="100"/>
      <c r="S373" s="100"/>
      <c r="T373" s="100"/>
    </row>
    <row r="374" spans="1:20">
      <c r="A374" s="113"/>
      <c r="B374" s="109"/>
      <c r="D374" s="114"/>
      <c r="R374" s="100"/>
      <c r="S374" s="100"/>
      <c r="T374" s="100"/>
    </row>
    <row r="375" spans="1:20">
      <c r="A375" s="113"/>
      <c r="B375" s="109"/>
      <c r="D375" s="114"/>
      <c r="R375" s="100"/>
      <c r="S375" s="100"/>
      <c r="T375" s="100"/>
    </row>
    <row r="376" spans="1:20">
      <c r="A376" s="113"/>
      <c r="B376" s="109"/>
      <c r="D376" s="114"/>
      <c r="R376" s="100"/>
      <c r="S376" s="100"/>
      <c r="T376" s="100"/>
    </row>
    <row r="377" spans="1:20">
      <c r="A377" s="113"/>
      <c r="B377" s="109"/>
      <c r="D377" s="114"/>
      <c r="R377" s="100"/>
      <c r="S377" s="100"/>
      <c r="T377" s="100"/>
    </row>
    <row r="378" spans="1:20">
      <c r="A378" s="113"/>
      <c r="B378" s="109"/>
      <c r="D378" s="114"/>
      <c r="R378" s="100"/>
      <c r="S378" s="100"/>
      <c r="T378" s="100"/>
    </row>
    <row r="379" spans="1:20">
      <c r="A379" s="113"/>
      <c r="B379" s="109"/>
      <c r="D379" s="114"/>
      <c r="R379" s="100"/>
      <c r="S379" s="100"/>
      <c r="T379" s="100"/>
    </row>
    <row r="380" spans="1:20">
      <c r="A380" s="113"/>
      <c r="B380" s="109"/>
      <c r="D380" s="114"/>
      <c r="R380" s="100"/>
      <c r="S380" s="100"/>
      <c r="T380" s="100"/>
    </row>
    <row r="381" spans="1:20">
      <c r="A381" s="113"/>
      <c r="B381" s="109"/>
      <c r="D381" s="114"/>
      <c r="R381" s="100"/>
      <c r="S381" s="100"/>
      <c r="T381" s="100"/>
    </row>
    <row r="382" spans="1:20">
      <c r="A382" s="113"/>
      <c r="B382" s="109"/>
      <c r="D382" s="114"/>
      <c r="R382" s="100"/>
      <c r="S382" s="100"/>
      <c r="T382" s="100"/>
    </row>
    <row r="383" spans="1:20">
      <c r="A383" s="113"/>
      <c r="B383" s="109"/>
      <c r="D383" s="114"/>
      <c r="R383" s="100"/>
      <c r="S383" s="100"/>
      <c r="T383" s="100"/>
    </row>
    <row r="384" spans="1:20">
      <c r="A384" s="113"/>
      <c r="B384" s="109"/>
      <c r="D384" s="114"/>
      <c r="R384" s="100"/>
      <c r="S384" s="100"/>
      <c r="T384" s="100"/>
    </row>
    <row r="385" spans="1:20">
      <c r="A385" s="113"/>
      <c r="B385" s="109"/>
      <c r="D385" s="114"/>
      <c r="R385" s="100"/>
      <c r="S385" s="100"/>
      <c r="T385" s="100"/>
    </row>
    <row r="386" spans="1:20">
      <c r="A386" s="113"/>
      <c r="B386" s="109"/>
      <c r="D386" s="114"/>
      <c r="R386" s="100"/>
      <c r="S386" s="100"/>
      <c r="T386" s="100"/>
    </row>
    <row r="387" spans="1:20">
      <c r="A387" s="113"/>
      <c r="B387" s="109"/>
      <c r="D387" s="114"/>
      <c r="R387" s="100"/>
      <c r="S387" s="100"/>
      <c r="T387" s="100"/>
    </row>
    <row r="388" spans="1:20">
      <c r="A388" s="113"/>
      <c r="B388" s="109"/>
      <c r="D388" s="114"/>
      <c r="R388" s="100"/>
      <c r="S388" s="100"/>
      <c r="T388" s="100"/>
    </row>
    <row r="389" spans="1:20">
      <c r="A389" s="113"/>
      <c r="B389" s="109"/>
      <c r="D389" s="114"/>
      <c r="R389" s="100"/>
      <c r="S389" s="100"/>
      <c r="T389" s="100"/>
    </row>
    <row r="390" spans="1:20">
      <c r="A390" s="113"/>
      <c r="B390" s="109"/>
      <c r="D390" s="114"/>
      <c r="R390" s="100"/>
      <c r="S390" s="100"/>
      <c r="T390" s="100"/>
    </row>
    <row r="391" spans="1:20">
      <c r="A391" s="113"/>
      <c r="B391" s="109"/>
      <c r="D391" s="114"/>
      <c r="R391" s="100"/>
      <c r="S391" s="100"/>
      <c r="T391" s="100"/>
    </row>
    <row r="392" spans="1:20">
      <c r="A392" s="113"/>
      <c r="B392" s="109"/>
      <c r="D392" s="114"/>
      <c r="R392" s="100"/>
      <c r="S392" s="100"/>
      <c r="T392" s="100"/>
    </row>
    <row r="393" spans="1:20">
      <c r="A393" s="113"/>
      <c r="B393" s="109"/>
      <c r="D393" s="114"/>
      <c r="R393" s="100"/>
      <c r="S393" s="100"/>
      <c r="T393" s="100"/>
    </row>
    <row r="394" spans="1:20">
      <c r="A394" s="113"/>
      <c r="B394" s="109"/>
      <c r="D394" s="114"/>
      <c r="R394" s="100"/>
      <c r="S394" s="100"/>
      <c r="T394" s="100"/>
    </row>
    <row r="395" spans="1:20">
      <c r="A395" s="113"/>
      <c r="B395" s="109"/>
      <c r="D395" s="114"/>
      <c r="R395" s="100"/>
      <c r="S395" s="100"/>
      <c r="T395" s="100"/>
    </row>
    <row r="396" spans="1:20">
      <c r="A396" s="113"/>
      <c r="B396" s="109"/>
      <c r="D396" s="114"/>
      <c r="R396" s="100"/>
      <c r="S396" s="100"/>
      <c r="T396" s="100"/>
    </row>
    <row r="397" spans="1:20">
      <c r="A397" s="113"/>
      <c r="B397" s="109"/>
      <c r="D397" s="114"/>
      <c r="R397" s="100"/>
      <c r="S397" s="100"/>
      <c r="T397" s="100"/>
    </row>
    <row r="398" spans="1:20">
      <c r="A398" s="113"/>
      <c r="B398" s="109"/>
      <c r="D398" s="114"/>
      <c r="R398" s="100"/>
      <c r="S398" s="100"/>
      <c r="T398" s="100"/>
    </row>
    <row r="399" spans="1:20">
      <c r="A399" s="113"/>
      <c r="B399" s="109"/>
      <c r="D399" s="114"/>
      <c r="R399" s="100"/>
      <c r="S399" s="100"/>
      <c r="T399" s="100"/>
    </row>
    <row r="400" spans="1:20">
      <c r="A400" s="113"/>
      <c r="B400" s="109"/>
      <c r="D400" s="114"/>
      <c r="R400" s="100"/>
      <c r="S400" s="100"/>
      <c r="T400" s="100"/>
    </row>
    <row r="401" spans="1:20">
      <c r="A401" s="113"/>
      <c r="B401" s="109"/>
      <c r="D401" s="114"/>
      <c r="R401" s="100"/>
      <c r="S401" s="100"/>
      <c r="T401" s="100"/>
    </row>
    <row r="402" spans="1:20">
      <c r="A402" s="113"/>
      <c r="B402" s="109"/>
      <c r="D402" s="114"/>
      <c r="R402" s="100"/>
      <c r="S402" s="100"/>
      <c r="T402" s="100"/>
    </row>
    <row r="403" spans="1:20">
      <c r="A403" s="113"/>
      <c r="B403" s="109"/>
      <c r="D403" s="114"/>
      <c r="R403" s="100"/>
      <c r="S403" s="100"/>
      <c r="T403" s="100"/>
    </row>
    <row r="404" spans="1:20">
      <c r="A404" s="113"/>
      <c r="B404" s="109"/>
      <c r="D404" s="114"/>
      <c r="R404" s="100"/>
      <c r="S404" s="100"/>
      <c r="T404" s="100"/>
    </row>
    <row r="405" spans="1:20">
      <c r="A405" s="113"/>
      <c r="B405" s="109"/>
      <c r="D405" s="114"/>
      <c r="R405" s="100"/>
      <c r="S405" s="100"/>
      <c r="T405" s="100"/>
    </row>
    <row r="406" spans="1:20">
      <c r="A406" s="113"/>
      <c r="B406" s="109"/>
      <c r="D406" s="114"/>
      <c r="R406" s="100"/>
      <c r="S406" s="100"/>
      <c r="T406" s="100"/>
    </row>
    <row r="407" spans="1:20">
      <c r="A407" s="113"/>
      <c r="B407" s="109"/>
      <c r="D407" s="114"/>
      <c r="R407" s="100"/>
      <c r="S407" s="100"/>
      <c r="T407" s="100"/>
    </row>
    <row r="408" spans="1:20">
      <c r="A408" s="113"/>
      <c r="B408" s="109"/>
      <c r="D408" s="114"/>
      <c r="R408" s="100"/>
      <c r="S408" s="100"/>
      <c r="T408" s="100"/>
    </row>
    <row r="409" spans="1:20">
      <c r="A409" s="113"/>
      <c r="B409" s="109"/>
      <c r="D409" s="114"/>
      <c r="R409" s="100"/>
      <c r="S409" s="100"/>
      <c r="T409" s="100"/>
    </row>
    <row r="410" spans="1:20">
      <c r="A410" s="113"/>
      <c r="B410" s="109"/>
      <c r="D410" s="114"/>
      <c r="R410" s="100"/>
      <c r="S410" s="100"/>
      <c r="T410" s="100"/>
    </row>
    <row r="411" spans="1:20">
      <c r="A411" s="113"/>
      <c r="B411" s="109"/>
      <c r="D411" s="114"/>
      <c r="R411" s="100"/>
      <c r="S411" s="100"/>
      <c r="T411" s="100"/>
    </row>
    <row r="412" spans="1:20">
      <c r="A412" s="113"/>
      <c r="B412" s="109"/>
      <c r="D412" s="114"/>
      <c r="R412" s="100"/>
      <c r="S412" s="100"/>
      <c r="T412" s="100"/>
    </row>
    <row r="413" spans="1:20">
      <c r="A413" s="113"/>
      <c r="B413" s="109"/>
      <c r="D413" s="114"/>
      <c r="R413" s="100"/>
      <c r="S413" s="100"/>
      <c r="T413" s="100"/>
    </row>
    <row r="414" spans="1:20">
      <c r="A414" s="113"/>
      <c r="B414" s="109"/>
      <c r="D414" s="114"/>
      <c r="R414" s="100"/>
      <c r="S414" s="100"/>
      <c r="T414" s="100"/>
    </row>
    <row r="415" spans="1:20">
      <c r="A415" s="113"/>
      <c r="B415" s="109"/>
      <c r="D415" s="114"/>
      <c r="R415" s="100"/>
      <c r="S415" s="100"/>
      <c r="T415" s="100"/>
    </row>
    <row r="416" spans="1:20">
      <c r="A416" s="113"/>
      <c r="B416" s="109"/>
      <c r="D416" s="114"/>
      <c r="R416" s="100"/>
      <c r="S416" s="100"/>
      <c r="T416" s="100"/>
    </row>
    <row r="417" spans="1:20">
      <c r="A417" s="113"/>
      <c r="B417" s="109"/>
      <c r="D417" s="114"/>
      <c r="R417" s="100"/>
      <c r="S417" s="100"/>
      <c r="T417" s="100"/>
    </row>
    <row r="418" spans="1:20">
      <c r="A418" s="113"/>
      <c r="B418" s="109"/>
      <c r="D418" s="114"/>
      <c r="R418" s="100"/>
      <c r="S418" s="100"/>
      <c r="T418" s="100"/>
    </row>
    <row r="419" spans="1:20">
      <c r="A419" s="113"/>
      <c r="B419" s="109"/>
      <c r="D419" s="114"/>
      <c r="R419" s="100"/>
      <c r="S419" s="100"/>
      <c r="T419" s="100"/>
    </row>
    <row r="420" spans="1:20">
      <c r="A420" s="113"/>
      <c r="B420" s="109"/>
      <c r="D420" s="114"/>
      <c r="R420" s="100"/>
      <c r="S420" s="100"/>
      <c r="T420" s="100"/>
    </row>
    <row r="421" spans="1:20">
      <c r="A421" s="113"/>
      <c r="B421" s="109"/>
      <c r="D421" s="114"/>
      <c r="R421" s="100"/>
      <c r="S421" s="100"/>
      <c r="T421" s="100"/>
    </row>
    <row r="422" spans="1:20">
      <c r="A422" s="113"/>
      <c r="B422" s="109"/>
      <c r="D422" s="114"/>
      <c r="R422" s="100"/>
      <c r="S422" s="100"/>
      <c r="T422" s="100"/>
    </row>
    <row r="423" spans="1:20">
      <c r="A423" s="113"/>
      <c r="B423" s="109"/>
      <c r="D423" s="114"/>
      <c r="R423" s="100"/>
      <c r="S423" s="100"/>
      <c r="T423" s="100"/>
    </row>
    <row r="424" spans="1:20">
      <c r="A424" s="113"/>
      <c r="B424" s="109"/>
      <c r="D424" s="114"/>
      <c r="R424" s="100"/>
      <c r="S424" s="100"/>
      <c r="T424" s="100"/>
    </row>
    <row r="425" spans="1:20">
      <c r="A425" s="113"/>
      <c r="B425" s="109"/>
      <c r="D425" s="114"/>
      <c r="R425" s="100"/>
      <c r="S425" s="100"/>
      <c r="T425" s="100"/>
    </row>
    <row r="426" spans="1:20">
      <c r="A426" s="113"/>
      <c r="B426" s="109"/>
      <c r="D426" s="114"/>
      <c r="R426" s="100"/>
      <c r="S426" s="100"/>
      <c r="T426" s="100"/>
    </row>
    <row r="427" spans="1:20">
      <c r="A427" s="113"/>
      <c r="B427" s="109"/>
      <c r="D427" s="114"/>
      <c r="R427" s="100"/>
      <c r="S427" s="100"/>
      <c r="T427" s="100"/>
    </row>
    <row r="428" spans="1:20">
      <c r="A428" s="113"/>
      <c r="B428" s="109"/>
      <c r="D428" s="114"/>
      <c r="R428" s="100"/>
      <c r="S428" s="100"/>
      <c r="T428" s="100"/>
    </row>
    <row r="429" spans="1:20">
      <c r="A429" s="113"/>
      <c r="B429" s="109"/>
      <c r="D429" s="114"/>
      <c r="R429" s="100"/>
      <c r="S429" s="100"/>
      <c r="T429" s="100"/>
    </row>
    <row r="430" spans="1:20">
      <c r="A430" s="113"/>
      <c r="B430" s="109"/>
      <c r="D430" s="114"/>
      <c r="R430" s="100"/>
      <c r="S430" s="100"/>
      <c r="T430" s="100"/>
    </row>
    <row r="431" spans="1:20">
      <c r="A431" s="113"/>
      <c r="B431" s="109"/>
      <c r="D431" s="114"/>
      <c r="R431" s="100"/>
      <c r="S431" s="100"/>
      <c r="T431" s="100"/>
    </row>
    <row r="432" spans="1:20">
      <c r="A432" s="113"/>
      <c r="B432" s="109"/>
      <c r="D432" s="114"/>
      <c r="R432" s="100"/>
      <c r="S432" s="100"/>
      <c r="T432" s="100"/>
    </row>
    <row r="433" spans="1:20">
      <c r="A433" s="113"/>
      <c r="B433" s="109"/>
      <c r="D433" s="114"/>
      <c r="R433" s="100"/>
      <c r="S433" s="100"/>
      <c r="T433" s="100"/>
    </row>
    <row r="434" spans="1:20">
      <c r="A434" s="113"/>
      <c r="B434" s="109"/>
      <c r="D434" s="114"/>
      <c r="R434" s="100"/>
      <c r="S434" s="100"/>
      <c r="T434" s="100"/>
    </row>
    <row r="435" spans="1:20">
      <c r="A435" s="113"/>
      <c r="B435" s="109"/>
      <c r="D435" s="114"/>
      <c r="R435" s="100"/>
      <c r="S435" s="100"/>
      <c r="T435" s="100"/>
    </row>
    <row r="436" spans="1:20">
      <c r="A436" s="113"/>
      <c r="B436" s="109"/>
      <c r="D436" s="114"/>
      <c r="R436" s="100"/>
      <c r="S436" s="100"/>
      <c r="T436" s="100"/>
    </row>
    <row r="437" spans="1:20">
      <c r="A437" s="113"/>
      <c r="B437" s="109"/>
      <c r="D437" s="114"/>
      <c r="R437" s="100"/>
      <c r="S437" s="100"/>
      <c r="T437" s="100"/>
    </row>
    <row r="438" spans="1:20">
      <c r="A438" s="113"/>
      <c r="B438" s="109"/>
      <c r="D438" s="114"/>
      <c r="R438" s="100"/>
      <c r="S438" s="100"/>
      <c r="T438" s="100"/>
    </row>
    <row r="439" spans="1:20">
      <c r="A439" s="113"/>
      <c r="B439" s="109"/>
      <c r="D439" s="114"/>
      <c r="R439" s="100"/>
      <c r="S439" s="100"/>
      <c r="T439" s="100"/>
    </row>
    <row r="440" spans="1:20">
      <c r="A440" s="113"/>
      <c r="B440" s="109"/>
      <c r="D440" s="114"/>
      <c r="R440" s="100"/>
      <c r="S440" s="100"/>
      <c r="T440" s="100"/>
    </row>
    <row r="441" spans="1:20">
      <c r="A441" s="113"/>
      <c r="B441" s="109"/>
      <c r="D441" s="114"/>
      <c r="R441" s="100"/>
      <c r="S441" s="100"/>
      <c r="T441" s="100"/>
    </row>
    <row r="442" spans="1:20">
      <c r="A442" s="113"/>
      <c r="B442" s="109"/>
      <c r="D442" s="114"/>
      <c r="R442" s="100"/>
      <c r="S442" s="100"/>
      <c r="T442" s="100"/>
    </row>
    <row r="443" spans="1:20">
      <c r="A443" s="113"/>
      <c r="B443" s="109"/>
      <c r="D443" s="114"/>
      <c r="R443" s="100"/>
      <c r="S443" s="100"/>
      <c r="T443" s="100"/>
    </row>
    <row r="444" spans="1:20">
      <c r="A444" s="113"/>
      <c r="B444" s="109"/>
      <c r="D444" s="114"/>
      <c r="R444" s="100"/>
      <c r="S444" s="100"/>
      <c r="T444" s="100"/>
    </row>
    <row r="445" spans="1:20">
      <c r="A445" s="113"/>
      <c r="B445" s="109"/>
      <c r="D445" s="114"/>
      <c r="R445" s="100"/>
      <c r="S445" s="100"/>
      <c r="T445" s="100"/>
    </row>
    <row r="446" spans="1:20">
      <c r="A446" s="113"/>
      <c r="B446" s="109"/>
      <c r="D446" s="114"/>
      <c r="R446" s="100"/>
      <c r="S446" s="100"/>
      <c r="T446" s="100"/>
    </row>
    <row r="447" spans="1:20">
      <c r="A447" s="113"/>
      <c r="B447" s="109"/>
      <c r="D447" s="114"/>
      <c r="R447" s="100"/>
      <c r="S447" s="100"/>
      <c r="T447" s="100"/>
    </row>
    <row r="448" spans="1:20">
      <c r="A448" s="113"/>
      <c r="B448" s="109"/>
      <c r="D448" s="114"/>
      <c r="R448" s="100"/>
      <c r="S448" s="100"/>
      <c r="T448" s="100"/>
    </row>
    <row r="449" spans="1:20">
      <c r="A449" s="113"/>
      <c r="B449" s="109"/>
      <c r="D449" s="114"/>
      <c r="R449" s="100"/>
      <c r="S449" s="100"/>
      <c r="T449" s="100"/>
    </row>
    <row r="450" spans="1:20">
      <c r="A450" s="113"/>
      <c r="B450" s="109"/>
      <c r="D450" s="114"/>
      <c r="R450" s="100"/>
      <c r="S450" s="100"/>
      <c r="T450" s="100"/>
    </row>
    <row r="451" spans="1:20">
      <c r="A451" s="113"/>
      <c r="B451" s="109"/>
      <c r="D451" s="114"/>
      <c r="R451" s="100"/>
      <c r="S451" s="100"/>
      <c r="T451" s="100"/>
    </row>
    <row r="452" spans="1:20">
      <c r="A452" s="113"/>
      <c r="B452" s="109"/>
      <c r="D452" s="114"/>
      <c r="R452" s="100"/>
      <c r="S452" s="100"/>
      <c r="T452" s="100"/>
    </row>
    <row r="453" spans="1:20">
      <c r="A453" s="113"/>
      <c r="B453" s="109"/>
      <c r="D453" s="114"/>
      <c r="R453" s="100"/>
      <c r="S453" s="100"/>
      <c r="T453" s="100"/>
    </row>
    <row r="454" spans="1:20">
      <c r="A454" s="113"/>
      <c r="B454" s="109"/>
      <c r="D454" s="114"/>
      <c r="R454" s="100"/>
      <c r="S454" s="100"/>
      <c r="T454" s="100"/>
    </row>
    <row r="455" spans="1:20">
      <c r="A455" s="113"/>
      <c r="B455" s="109"/>
      <c r="D455" s="114"/>
      <c r="R455" s="100"/>
      <c r="S455" s="100"/>
      <c r="T455" s="100"/>
    </row>
    <row r="456" spans="1:20">
      <c r="A456" s="113"/>
      <c r="B456" s="109"/>
      <c r="D456" s="114"/>
      <c r="R456" s="100"/>
      <c r="S456" s="100"/>
      <c r="T456" s="100"/>
    </row>
    <row r="457" spans="1:20">
      <c r="A457" s="113"/>
      <c r="B457" s="109"/>
      <c r="D457" s="114"/>
      <c r="R457" s="100"/>
      <c r="S457" s="100"/>
      <c r="T457" s="100"/>
    </row>
    <row r="458" spans="1:20">
      <c r="A458" s="113"/>
      <c r="B458" s="109"/>
      <c r="D458" s="114"/>
      <c r="R458" s="100"/>
      <c r="S458" s="100"/>
      <c r="T458" s="100"/>
    </row>
    <row r="459" spans="1:20">
      <c r="A459" s="113"/>
      <c r="B459" s="109"/>
      <c r="D459" s="114"/>
      <c r="R459" s="100"/>
      <c r="S459" s="100"/>
      <c r="T459" s="100"/>
    </row>
    <row r="460" spans="1:20">
      <c r="A460" s="113"/>
      <c r="B460" s="109"/>
      <c r="D460" s="114"/>
      <c r="R460" s="100"/>
      <c r="S460" s="100"/>
      <c r="T460" s="100"/>
    </row>
    <row r="461" spans="1:20">
      <c r="A461" s="113"/>
      <c r="B461" s="109"/>
      <c r="D461" s="114"/>
      <c r="R461" s="100"/>
      <c r="S461" s="100"/>
      <c r="T461" s="100"/>
    </row>
    <row r="462" spans="1:20">
      <c r="A462" s="113"/>
      <c r="B462" s="109"/>
      <c r="D462" s="114"/>
      <c r="R462" s="100"/>
      <c r="S462" s="100"/>
      <c r="T462" s="100"/>
    </row>
    <row r="463" spans="1:20">
      <c r="A463" s="113"/>
      <c r="B463" s="109"/>
      <c r="D463" s="114"/>
      <c r="R463" s="100"/>
      <c r="S463" s="100"/>
      <c r="T463" s="100"/>
    </row>
    <row r="464" spans="1:20">
      <c r="A464" s="113"/>
      <c r="B464" s="109"/>
      <c r="D464" s="114"/>
      <c r="R464" s="100"/>
      <c r="S464" s="100"/>
      <c r="T464" s="100"/>
    </row>
    <row r="465" spans="1:20">
      <c r="A465" s="113"/>
      <c r="B465" s="109"/>
      <c r="D465" s="114"/>
      <c r="R465" s="100"/>
      <c r="S465" s="100"/>
      <c r="T465" s="100"/>
    </row>
    <row r="466" spans="1:20">
      <c r="A466" s="113"/>
      <c r="B466" s="109"/>
      <c r="D466" s="114"/>
      <c r="R466" s="100"/>
      <c r="S466" s="100"/>
      <c r="T466" s="100"/>
    </row>
    <row r="467" spans="1:20">
      <c r="A467" s="113"/>
      <c r="B467" s="109"/>
      <c r="D467" s="114"/>
      <c r="R467" s="100"/>
      <c r="S467" s="100"/>
      <c r="T467" s="100"/>
    </row>
    <row r="468" spans="1:20">
      <c r="A468" s="113"/>
      <c r="B468" s="109"/>
      <c r="D468" s="114"/>
      <c r="R468" s="100"/>
      <c r="S468" s="100"/>
      <c r="T468" s="100"/>
    </row>
    <row r="469" spans="1:20">
      <c r="A469" s="113"/>
      <c r="B469" s="109"/>
      <c r="D469" s="114"/>
      <c r="R469" s="100"/>
      <c r="S469" s="100"/>
      <c r="T469" s="100"/>
    </row>
    <row r="470" spans="1:20">
      <c r="A470" s="113"/>
      <c r="B470" s="109"/>
      <c r="D470" s="114"/>
      <c r="R470" s="100"/>
      <c r="S470" s="100"/>
      <c r="T470" s="100"/>
    </row>
    <row r="471" spans="1:20">
      <c r="A471" s="113"/>
      <c r="B471" s="109"/>
      <c r="D471" s="114"/>
      <c r="R471" s="100"/>
      <c r="S471" s="100"/>
      <c r="T471" s="100"/>
    </row>
    <row r="472" spans="1:20">
      <c r="A472" s="113"/>
      <c r="B472" s="109"/>
      <c r="D472" s="114"/>
      <c r="R472" s="100"/>
      <c r="S472" s="100"/>
      <c r="T472" s="100"/>
    </row>
    <row r="473" spans="1:20">
      <c r="A473" s="113"/>
      <c r="B473" s="109"/>
      <c r="D473" s="114"/>
      <c r="R473" s="100"/>
      <c r="S473" s="100"/>
      <c r="T473" s="100"/>
    </row>
    <row r="474" spans="1:20">
      <c r="A474" s="113"/>
      <c r="B474" s="109"/>
      <c r="D474" s="114"/>
      <c r="R474" s="100"/>
      <c r="S474" s="100"/>
      <c r="T474" s="100"/>
    </row>
    <row r="475" spans="1:20">
      <c r="A475" s="113"/>
      <c r="B475" s="109"/>
      <c r="D475" s="114"/>
      <c r="R475" s="100"/>
      <c r="S475" s="100"/>
      <c r="T475" s="100"/>
    </row>
    <row r="476" spans="1:20">
      <c r="A476" s="113"/>
      <c r="B476" s="109"/>
      <c r="D476" s="114"/>
      <c r="R476" s="100"/>
      <c r="S476" s="100"/>
      <c r="T476" s="100"/>
    </row>
    <row r="477" spans="1:20">
      <c r="A477" s="113"/>
      <c r="B477" s="109"/>
      <c r="D477" s="114"/>
      <c r="R477" s="100"/>
      <c r="S477" s="100"/>
      <c r="T477" s="100"/>
    </row>
    <row r="478" spans="1:20">
      <c r="A478" s="113"/>
      <c r="B478" s="109"/>
      <c r="D478" s="114"/>
      <c r="R478" s="100"/>
      <c r="S478" s="100"/>
      <c r="T478" s="100"/>
    </row>
    <row r="479" spans="1:20">
      <c r="A479" s="113"/>
      <c r="B479" s="109"/>
      <c r="D479" s="114"/>
      <c r="R479" s="100"/>
      <c r="S479" s="100"/>
      <c r="T479" s="100"/>
    </row>
    <row r="480" spans="1:20">
      <c r="A480" s="113"/>
      <c r="B480" s="109"/>
      <c r="D480" s="114"/>
      <c r="R480" s="100"/>
      <c r="S480" s="100"/>
      <c r="T480" s="100"/>
    </row>
    <row r="481" spans="1:20">
      <c r="A481" s="113"/>
      <c r="B481" s="109"/>
      <c r="D481" s="114"/>
      <c r="R481" s="100"/>
      <c r="S481" s="100"/>
      <c r="T481" s="100"/>
    </row>
    <row r="482" spans="1:20">
      <c r="A482" s="113"/>
      <c r="B482" s="109"/>
      <c r="D482" s="114"/>
      <c r="R482" s="100"/>
      <c r="S482" s="100"/>
      <c r="T482" s="100"/>
    </row>
    <row r="483" spans="1:20">
      <c r="A483" s="113"/>
      <c r="B483" s="109"/>
      <c r="D483" s="114"/>
      <c r="R483" s="100"/>
      <c r="S483" s="100"/>
      <c r="T483" s="100"/>
    </row>
    <row r="484" spans="1:20">
      <c r="A484" s="113"/>
      <c r="B484" s="109"/>
      <c r="D484" s="114"/>
      <c r="R484" s="100"/>
      <c r="S484" s="100"/>
      <c r="T484" s="100"/>
    </row>
    <row r="485" spans="1:20">
      <c r="A485" s="113"/>
      <c r="B485" s="109"/>
      <c r="D485" s="114"/>
      <c r="R485" s="100"/>
      <c r="S485" s="100"/>
      <c r="T485" s="100"/>
    </row>
    <row r="486" spans="1:20">
      <c r="A486" s="113"/>
      <c r="B486" s="109"/>
      <c r="D486" s="114"/>
      <c r="R486" s="100"/>
      <c r="S486" s="100"/>
      <c r="T486" s="100"/>
    </row>
    <row r="487" spans="1:20">
      <c r="A487" s="113"/>
      <c r="B487" s="109"/>
      <c r="D487" s="114"/>
      <c r="R487" s="100"/>
      <c r="S487" s="100"/>
      <c r="T487" s="100"/>
    </row>
    <row r="488" spans="1:20">
      <c r="A488" s="113"/>
      <c r="B488" s="109"/>
      <c r="D488" s="114"/>
      <c r="R488" s="100"/>
      <c r="S488" s="100"/>
      <c r="T488" s="100"/>
    </row>
    <row r="489" spans="1:20">
      <c r="A489" s="113"/>
      <c r="B489" s="109"/>
      <c r="D489" s="114"/>
      <c r="R489" s="100"/>
      <c r="S489" s="100"/>
      <c r="T489" s="100"/>
    </row>
    <row r="490" spans="1:20">
      <c r="A490" s="113"/>
      <c r="B490" s="109"/>
      <c r="D490" s="114"/>
      <c r="R490" s="100"/>
      <c r="S490" s="100"/>
      <c r="T490" s="100"/>
    </row>
    <row r="491" spans="1:20">
      <c r="A491" s="113"/>
      <c r="B491" s="109"/>
      <c r="D491" s="114"/>
      <c r="R491" s="100"/>
      <c r="S491" s="100"/>
      <c r="T491" s="100"/>
    </row>
    <row r="492" spans="1:20">
      <c r="A492" s="113"/>
      <c r="B492" s="109"/>
      <c r="D492" s="114"/>
      <c r="R492" s="100"/>
      <c r="S492" s="100"/>
      <c r="T492" s="100"/>
    </row>
    <row r="493" spans="1:20">
      <c r="A493" s="113"/>
      <c r="B493" s="109"/>
      <c r="D493" s="114"/>
      <c r="R493" s="100"/>
      <c r="S493" s="100"/>
      <c r="T493" s="100"/>
    </row>
    <row r="494" spans="1:20">
      <c r="A494" s="113"/>
      <c r="B494" s="109"/>
      <c r="D494" s="114"/>
      <c r="R494" s="100"/>
      <c r="S494" s="100"/>
      <c r="T494" s="100"/>
    </row>
    <row r="495" spans="1:20">
      <c r="A495" s="113"/>
      <c r="B495" s="109"/>
      <c r="D495" s="114"/>
      <c r="R495" s="100"/>
      <c r="S495" s="100"/>
      <c r="T495" s="100"/>
    </row>
    <row r="496" spans="1:20">
      <c r="A496" s="113"/>
      <c r="B496" s="109"/>
      <c r="D496" s="114"/>
      <c r="R496" s="100"/>
      <c r="S496" s="100"/>
      <c r="T496" s="100"/>
    </row>
    <row r="497" spans="1:20">
      <c r="A497" s="113"/>
      <c r="B497" s="109"/>
      <c r="D497" s="114"/>
      <c r="R497" s="100"/>
      <c r="S497" s="100"/>
      <c r="T497" s="100"/>
    </row>
    <row r="498" spans="1:20">
      <c r="A498" s="113"/>
      <c r="B498" s="109"/>
      <c r="D498" s="114"/>
      <c r="R498" s="100"/>
      <c r="S498" s="100"/>
      <c r="T498" s="100"/>
    </row>
    <row r="499" spans="1:20">
      <c r="A499" s="113"/>
      <c r="B499" s="109"/>
      <c r="D499" s="114"/>
      <c r="R499" s="100"/>
      <c r="S499" s="100"/>
      <c r="T499" s="100"/>
    </row>
    <row r="500" spans="1:20">
      <c r="A500" s="113"/>
      <c r="B500" s="109"/>
      <c r="D500" s="114"/>
      <c r="R500" s="100"/>
      <c r="S500" s="100"/>
      <c r="T500" s="100"/>
    </row>
    <row r="501" spans="1:20">
      <c r="A501" s="113"/>
      <c r="B501" s="109"/>
      <c r="D501" s="114"/>
      <c r="R501" s="100"/>
      <c r="S501" s="100"/>
      <c r="T501" s="100"/>
    </row>
    <row r="502" spans="1:20">
      <c r="A502" s="113"/>
      <c r="B502" s="109"/>
      <c r="D502" s="114"/>
      <c r="R502" s="100"/>
      <c r="S502" s="100"/>
      <c r="T502" s="100"/>
    </row>
    <row r="503" spans="1:20">
      <c r="A503" s="113"/>
      <c r="B503" s="109"/>
      <c r="D503" s="114"/>
      <c r="R503" s="100"/>
      <c r="S503" s="100"/>
      <c r="T503" s="100"/>
    </row>
    <row r="504" spans="1:20">
      <c r="A504" s="113"/>
      <c r="B504" s="109"/>
      <c r="D504" s="114"/>
      <c r="R504" s="100"/>
      <c r="S504" s="100"/>
      <c r="T504" s="100"/>
    </row>
    <row r="505" spans="1:20">
      <c r="A505" s="113"/>
      <c r="B505" s="109"/>
      <c r="D505" s="114"/>
      <c r="R505" s="100"/>
      <c r="S505" s="100"/>
      <c r="T505" s="100"/>
    </row>
    <row r="506" spans="1:20">
      <c r="A506" s="113"/>
      <c r="B506" s="109"/>
      <c r="D506" s="114"/>
      <c r="R506" s="100"/>
      <c r="S506" s="100"/>
      <c r="T506" s="100"/>
    </row>
    <row r="507" spans="1:20">
      <c r="A507" s="113"/>
      <c r="B507" s="109"/>
      <c r="D507" s="114"/>
      <c r="R507" s="100"/>
      <c r="S507" s="100"/>
      <c r="T507" s="100"/>
    </row>
    <row r="508" spans="1:20">
      <c r="A508" s="113"/>
      <c r="B508" s="109"/>
      <c r="D508" s="114"/>
      <c r="R508" s="100"/>
      <c r="S508" s="100"/>
      <c r="T508" s="100"/>
    </row>
    <row r="509" spans="1:20">
      <c r="A509" s="113"/>
      <c r="B509" s="109"/>
      <c r="D509" s="114"/>
      <c r="R509" s="100"/>
      <c r="S509" s="100"/>
      <c r="T509" s="100"/>
    </row>
    <row r="510" spans="1:20">
      <c r="A510" s="113"/>
      <c r="B510" s="109"/>
      <c r="D510" s="114"/>
      <c r="R510" s="100"/>
      <c r="S510" s="100"/>
      <c r="T510" s="100"/>
    </row>
    <row r="511" spans="1:20">
      <c r="A511" s="113"/>
      <c r="B511" s="109"/>
      <c r="D511" s="114"/>
      <c r="R511" s="100"/>
      <c r="S511" s="100"/>
      <c r="T511" s="100"/>
    </row>
    <row r="512" spans="1:20">
      <c r="A512" s="113"/>
      <c r="B512" s="109"/>
      <c r="D512" s="114"/>
      <c r="R512" s="100"/>
      <c r="S512" s="100"/>
      <c r="T512" s="100"/>
    </row>
    <row r="513" spans="1:20">
      <c r="A513" s="113"/>
      <c r="B513" s="109"/>
      <c r="D513" s="114"/>
      <c r="R513" s="100"/>
      <c r="S513" s="100"/>
      <c r="T513" s="100"/>
    </row>
    <row r="514" spans="1:20">
      <c r="A514" s="113"/>
      <c r="B514" s="109"/>
      <c r="D514" s="114"/>
      <c r="R514" s="100"/>
      <c r="S514" s="100"/>
      <c r="T514" s="100"/>
    </row>
    <row r="515" spans="1:20">
      <c r="A515" s="113"/>
      <c r="B515" s="109"/>
      <c r="D515" s="114"/>
      <c r="R515" s="100"/>
      <c r="S515" s="100"/>
      <c r="T515" s="100"/>
    </row>
    <row r="516" spans="1:20">
      <c r="A516" s="113"/>
      <c r="B516" s="109"/>
      <c r="D516" s="114"/>
      <c r="R516" s="100"/>
      <c r="S516" s="100"/>
      <c r="T516" s="100"/>
    </row>
    <row r="517" spans="1:20">
      <c r="A517" s="113"/>
      <c r="B517" s="109"/>
      <c r="D517" s="114"/>
      <c r="R517" s="100"/>
      <c r="S517" s="100"/>
      <c r="T517" s="100"/>
    </row>
    <row r="518" spans="1:20">
      <c r="A518" s="113"/>
      <c r="B518" s="109"/>
      <c r="D518" s="114"/>
      <c r="R518" s="100"/>
      <c r="S518" s="100"/>
      <c r="T518" s="100"/>
    </row>
    <row r="519" spans="1:20">
      <c r="A519" s="113"/>
      <c r="B519" s="109"/>
      <c r="D519" s="114"/>
      <c r="R519" s="100"/>
      <c r="S519" s="100"/>
      <c r="T519" s="100"/>
    </row>
    <row r="520" spans="1:20">
      <c r="A520" s="113"/>
      <c r="B520" s="109"/>
      <c r="D520" s="114"/>
      <c r="R520" s="100"/>
      <c r="S520" s="100"/>
      <c r="T520" s="100"/>
    </row>
    <row r="521" spans="1:20">
      <c r="A521" s="113"/>
      <c r="B521" s="109"/>
      <c r="D521" s="114"/>
      <c r="R521" s="100"/>
      <c r="S521" s="100"/>
      <c r="T521" s="100"/>
    </row>
    <row r="522" spans="1:20">
      <c r="A522" s="113"/>
      <c r="B522" s="109"/>
      <c r="D522" s="114"/>
      <c r="R522" s="100"/>
      <c r="S522" s="100"/>
      <c r="T522" s="100"/>
    </row>
    <row r="523" spans="1:20">
      <c r="A523" s="113"/>
      <c r="B523" s="109"/>
      <c r="D523" s="114"/>
      <c r="R523" s="100"/>
      <c r="S523" s="100"/>
      <c r="T523" s="100"/>
    </row>
    <row r="524" spans="1:20">
      <c r="A524" s="113"/>
      <c r="B524" s="109"/>
      <c r="D524" s="114"/>
      <c r="R524" s="100"/>
      <c r="S524" s="100"/>
      <c r="T524" s="100"/>
    </row>
    <row r="525" spans="1:20">
      <c r="A525" s="113"/>
      <c r="B525" s="109"/>
      <c r="D525" s="114"/>
      <c r="R525" s="100"/>
      <c r="S525" s="100"/>
      <c r="T525" s="100"/>
    </row>
    <row r="526" spans="1:20">
      <c r="A526" s="113"/>
      <c r="B526" s="109"/>
      <c r="D526" s="114"/>
      <c r="R526" s="100"/>
      <c r="S526" s="100"/>
      <c r="T526" s="100"/>
    </row>
    <row r="527" spans="1:20">
      <c r="A527" s="113"/>
      <c r="B527" s="109"/>
      <c r="D527" s="114"/>
      <c r="R527" s="100"/>
      <c r="S527" s="100"/>
      <c r="T527" s="100"/>
    </row>
    <row r="528" spans="1:20">
      <c r="A528" s="113"/>
      <c r="B528" s="109"/>
      <c r="D528" s="114"/>
      <c r="R528" s="100"/>
      <c r="S528" s="100"/>
      <c r="T528" s="100"/>
    </row>
    <row r="529" spans="1:20">
      <c r="A529" s="113"/>
      <c r="B529" s="109"/>
      <c r="D529" s="114"/>
      <c r="R529" s="100"/>
      <c r="S529" s="100"/>
      <c r="T529" s="100"/>
    </row>
    <row r="530" spans="1:20">
      <c r="A530" s="113"/>
      <c r="B530" s="109"/>
      <c r="D530" s="114"/>
      <c r="R530" s="100"/>
      <c r="S530" s="100"/>
      <c r="T530" s="100"/>
    </row>
    <row r="531" spans="1:20">
      <c r="A531" s="113"/>
      <c r="B531" s="109"/>
      <c r="D531" s="114"/>
      <c r="R531" s="100"/>
      <c r="S531" s="100"/>
      <c r="T531" s="100"/>
    </row>
    <row r="532" spans="1:20">
      <c r="A532" s="113"/>
      <c r="B532" s="109"/>
      <c r="D532" s="114"/>
      <c r="R532" s="100"/>
      <c r="S532" s="100"/>
      <c r="T532" s="100"/>
    </row>
    <row r="533" spans="1:20">
      <c r="A533" s="113"/>
      <c r="B533" s="109"/>
      <c r="D533" s="114"/>
      <c r="R533" s="100"/>
      <c r="S533" s="100"/>
      <c r="T533" s="100"/>
    </row>
    <row r="534" spans="1:20">
      <c r="A534" s="113"/>
      <c r="B534" s="109"/>
      <c r="D534" s="114"/>
      <c r="R534" s="100"/>
      <c r="S534" s="100"/>
      <c r="T534" s="100"/>
    </row>
    <row r="535" spans="1:20">
      <c r="A535" s="113"/>
      <c r="B535" s="109"/>
      <c r="D535" s="114"/>
      <c r="R535" s="100"/>
      <c r="S535" s="100"/>
      <c r="T535" s="100"/>
    </row>
    <row r="536" spans="1:20">
      <c r="A536" s="113"/>
      <c r="B536" s="109"/>
      <c r="D536" s="114"/>
      <c r="R536" s="100"/>
      <c r="S536" s="100"/>
      <c r="T536" s="100"/>
    </row>
    <row r="537" spans="1:20">
      <c r="A537" s="113"/>
      <c r="B537" s="109"/>
      <c r="D537" s="114"/>
      <c r="R537" s="100"/>
      <c r="S537" s="100"/>
      <c r="T537" s="100"/>
    </row>
    <row r="538" spans="1:20">
      <c r="A538" s="113"/>
      <c r="B538" s="109"/>
      <c r="D538" s="114"/>
      <c r="R538" s="100"/>
      <c r="S538" s="100"/>
      <c r="T538" s="100"/>
    </row>
    <row r="539" spans="1:20">
      <c r="A539" s="113"/>
      <c r="B539" s="109"/>
      <c r="D539" s="114"/>
      <c r="R539" s="100"/>
      <c r="S539" s="100"/>
      <c r="T539" s="100"/>
    </row>
    <row r="540" spans="1:20">
      <c r="A540" s="113"/>
      <c r="B540" s="109"/>
      <c r="D540" s="114"/>
      <c r="R540" s="100"/>
      <c r="S540" s="100"/>
      <c r="T540" s="100"/>
    </row>
    <row r="541" spans="1:20">
      <c r="A541" s="113"/>
      <c r="B541" s="109"/>
      <c r="D541" s="114"/>
      <c r="R541" s="100"/>
      <c r="S541" s="100"/>
      <c r="T541" s="100"/>
    </row>
    <row r="542" spans="1:20">
      <c r="A542" s="113"/>
      <c r="B542" s="109"/>
      <c r="D542" s="114"/>
      <c r="R542" s="100"/>
      <c r="S542" s="100"/>
      <c r="T542" s="100"/>
    </row>
    <row r="543" spans="1:20">
      <c r="A543" s="113"/>
      <c r="B543" s="109"/>
      <c r="D543" s="114"/>
      <c r="R543" s="100"/>
      <c r="S543" s="100"/>
      <c r="T543" s="100"/>
    </row>
    <row r="544" spans="1:20">
      <c r="A544" s="113"/>
      <c r="B544" s="109"/>
      <c r="D544" s="114"/>
      <c r="R544" s="100"/>
      <c r="S544" s="100"/>
      <c r="T544" s="100"/>
    </row>
    <row r="545" spans="1:20">
      <c r="A545" s="113"/>
      <c r="B545" s="109"/>
      <c r="D545" s="114"/>
      <c r="R545" s="100"/>
      <c r="S545" s="100"/>
      <c r="T545" s="100"/>
    </row>
    <row r="546" spans="1:20">
      <c r="A546" s="113"/>
      <c r="B546" s="109"/>
      <c r="D546" s="114"/>
      <c r="R546" s="100"/>
      <c r="S546" s="100"/>
      <c r="T546" s="100"/>
    </row>
    <row r="547" spans="1:20">
      <c r="A547" s="113"/>
      <c r="B547" s="109"/>
      <c r="D547" s="114"/>
      <c r="R547" s="100"/>
      <c r="S547" s="100"/>
      <c r="T547" s="100"/>
    </row>
    <row r="548" spans="1:20">
      <c r="A548" s="113"/>
      <c r="B548" s="109"/>
      <c r="D548" s="114"/>
      <c r="R548" s="100"/>
      <c r="S548" s="100"/>
      <c r="T548" s="100"/>
    </row>
    <row r="549" spans="1:20">
      <c r="A549" s="113"/>
      <c r="B549" s="109"/>
      <c r="D549" s="114"/>
      <c r="R549" s="100"/>
      <c r="S549" s="100"/>
      <c r="T549" s="100"/>
    </row>
    <row r="550" spans="1:20">
      <c r="A550" s="113"/>
      <c r="B550" s="109"/>
      <c r="D550" s="114"/>
      <c r="R550" s="100"/>
      <c r="S550" s="100"/>
      <c r="T550" s="100"/>
    </row>
    <row r="551" spans="1:20">
      <c r="A551" s="113"/>
      <c r="B551" s="109"/>
      <c r="D551" s="114"/>
      <c r="R551" s="100"/>
      <c r="S551" s="100"/>
      <c r="T551" s="100"/>
    </row>
    <row r="552" spans="1:20">
      <c r="A552" s="113"/>
      <c r="B552" s="109"/>
      <c r="D552" s="114"/>
      <c r="R552" s="100"/>
      <c r="S552" s="100"/>
      <c r="T552" s="100"/>
    </row>
    <row r="553" spans="1:20">
      <c r="A553" s="113"/>
      <c r="B553" s="109"/>
      <c r="D553" s="114"/>
      <c r="R553" s="100"/>
      <c r="S553" s="100"/>
      <c r="T553" s="100"/>
    </row>
    <row r="554" spans="1:20">
      <c r="A554" s="113"/>
      <c r="B554" s="109"/>
      <c r="D554" s="114"/>
      <c r="R554" s="100"/>
      <c r="S554" s="100"/>
      <c r="T554" s="100"/>
    </row>
    <row r="555" spans="1:20">
      <c r="A555" s="113"/>
      <c r="B555" s="109"/>
      <c r="D555" s="114"/>
      <c r="R555" s="100"/>
      <c r="S555" s="100"/>
      <c r="T555" s="100"/>
    </row>
    <row r="556" spans="1:20">
      <c r="A556" s="113"/>
      <c r="B556" s="109"/>
      <c r="D556" s="114"/>
      <c r="R556" s="100"/>
      <c r="S556" s="100"/>
      <c r="T556" s="100"/>
    </row>
    <row r="557" spans="1:20">
      <c r="A557" s="113"/>
      <c r="B557" s="109"/>
      <c r="D557" s="114"/>
      <c r="R557" s="100"/>
      <c r="S557" s="100"/>
      <c r="T557" s="100"/>
    </row>
    <row r="558" spans="1:20">
      <c r="A558" s="113"/>
      <c r="B558" s="109"/>
      <c r="D558" s="114"/>
      <c r="R558" s="100"/>
      <c r="S558" s="100"/>
      <c r="T558" s="100"/>
    </row>
    <row r="559" spans="1:20">
      <c r="A559" s="113"/>
      <c r="B559" s="109"/>
      <c r="D559" s="114"/>
      <c r="R559" s="100"/>
      <c r="S559" s="100"/>
      <c r="T559" s="100"/>
    </row>
    <row r="560" spans="1:20">
      <c r="A560" s="113"/>
      <c r="B560" s="109"/>
      <c r="D560" s="114"/>
      <c r="R560" s="100"/>
      <c r="S560" s="100"/>
      <c r="T560" s="100"/>
    </row>
    <row r="561" spans="1:20">
      <c r="A561" s="113"/>
      <c r="B561" s="109"/>
      <c r="D561" s="114"/>
      <c r="R561" s="100"/>
      <c r="S561" s="100"/>
      <c r="T561" s="100"/>
    </row>
    <row r="562" spans="1:20">
      <c r="A562" s="113"/>
      <c r="B562" s="109"/>
      <c r="D562" s="114"/>
      <c r="R562" s="100"/>
      <c r="S562" s="100"/>
      <c r="T562" s="100"/>
    </row>
    <row r="563" spans="1:20">
      <c r="A563" s="113"/>
      <c r="B563" s="109"/>
      <c r="D563" s="114"/>
      <c r="R563" s="100"/>
      <c r="S563" s="100"/>
      <c r="T563" s="100"/>
    </row>
    <row r="564" spans="1:20">
      <c r="A564" s="113"/>
      <c r="B564" s="109"/>
      <c r="D564" s="114"/>
      <c r="R564" s="100"/>
      <c r="S564" s="100"/>
      <c r="T564" s="100"/>
    </row>
    <row r="565" spans="1:20">
      <c r="A565" s="113"/>
      <c r="B565" s="109"/>
      <c r="D565" s="114"/>
      <c r="R565" s="100"/>
      <c r="S565" s="100"/>
      <c r="T565" s="100"/>
    </row>
    <row r="566" spans="1:20">
      <c r="A566" s="113"/>
      <c r="B566" s="109"/>
      <c r="D566" s="114"/>
      <c r="R566" s="100"/>
      <c r="S566" s="100"/>
      <c r="T566" s="100"/>
    </row>
    <row r="567" spans="1:20">
      <c r="A567" s="113"/>
      <c r="B567" s="109"/>
      <c r="D567" s="114"/>
      <c r="R567" s="100"/>
      <c r="S567" s="100"/>
      <c r="T567" s="100"/>
    </row>
    <row r="568" spans="1:20">
      <c r="A568" s="113"/>
      <c r="B568" s="109"/>
      <c r="D568" s="114"/>
      <c r="R568" s="100"/>
      <c r="S568" s="100"/>
      <c r="T568" s="100"/>
    </row>
    <row r="569" spans="1:20">
      <c r="A569" s="113"/>
      <c r="B569" s="109"/>
      <c r="D569" s="114"/>
      <c r="R569" s="100"/>
      <c r="S569" s="100"/>
      <c r="T569" s="100"/>
    </row>
    <row r="570" spans="1:20">
      <c r="A570" s="113"/>
      <c r="B570" s="109"/>
      <c r="D570" s="114"/>
      <c r="R570" s="100"/>
      <c r="S570" s="100"/>
      <c r="T570" s="100"/>
    </row>
    <row r="571" spans="1:20">
      <c r="A571" s="113"/>
      <c r="B571" s="109"/>
      <c r="D571" s="114"/>
      <c r="R571" s="100"/>
      <c r="S571" s="100"/>
      <c r="T571" s="100"/>
    </row>
    <row r="572" spans="1:20">
      <c r="A572" s="113"/>
      <c r="B572" s="109"/>
      <c r="D572" s="114"/>
      <c r="R572" s="100"/>
      <c r="S572" s="100"/>
      <c r="T572" s="100"/>
    </row>
    <row r="573" spans="1:20">
      <c r="A573" s="113"/>
      <c r="B573" s="109"/>
      <c r="D573" s="114"/>
      <c r="R573" s="100"/>
      <c r="S573" s="100"/>
      <c r="T573" s="100"/>
    </row>
    <row r="574" spans="1:20">
      <c r="A574" s="113"/>
      <c r="B574" s="109"/>
      <c r="D574" s="114"/>
      <c r="R574" s="100"/>
      <c r="S574" s="100"/>
      <c r="T574" s="100"/>
    </row>
    <row r="575" spans="1:20">
      <c r="A575" s="113"/>
      <c r="B575" s="109"/>
      <c r="D575" s="114"/>
      <c r="R575" s="100"/>
      <c r="S575" s="100"/>
      <c r="T575" s="100"/>
    </row>
    <row r="576" spans="1:20">
      <c r="A576" s="113"/>
      <c r="B576" s="109"/>
      <c r="D576" s="114"/>
      <c r="R576" s="100"/>
      <c r="S576" s="100"/>
      <c r="T576" s="100"/>
    </row>
    <row r="577" spans="1:20">
      <c r="A577" s="113"/>
      <c r="B577" s="109"/>
      <c r="D577" s="114"/>
      <c r="R577" s="100"/>
      <c r="S577" s="100"/>
      <c r="T577" s="100"/>
    </row>
    <row r="578" spans="1:20">
      <c r="A578" s="113"/>
      <c r="B578" s="109"/>
      <c r="D578" s="114"/>
      <c r="R578" s="100"/>
      <c r="S578" s="100"/>
      <c r="T578" s="100"/>
    </row>
    <row r="579" spans="1:20">
      <c r="A579" s="113"/>
      <c r="B579" s="109"/>
      <c r="D579" s="114"/>
      <c r="R579" s="100"/>
      <c r="S579" s="100"/>
      <c r="T579" s="100"/>
    </row>
    <row r="580" spans="1:20">
      <c r="A580" s="113"/>
      <c r="B580" s="109"/>
      <c r="D580" s="114"/>
      <c r="R580" s="100"/>
      <c r="S580" s="100"/>
      <c r="T580" s="100"/>
    </row>
    <row r="581" spans="1:20">
      <c r="A581" s="113"/>
      <c r="B581" s="109"/>
      <c r="D581" s="114"/>
      <c r="R581" s="100"/>
      <c r="S581" s="100"/>
      <c r="T581" s="100"/>
    </row>
    <row r="582" spans="1:20">
      <c r="A582" s="113"/>
      <c r="B582" s="109"/>
      <c r="D582" s="114"/>
      <c r="R582" s="100"/>
      <c r="S582" s="100"/>
      <c r="T582" s="100"/>
    </row>
    <row r="583" spans="1:20">
      <c r="A583" s="113"/>
      <c r="B583" s="109"/>
      <c r="D583" s="114"/>
      <c r="R583" s="100"/>
      <c r="S583" s="100"/>
      <c r="T583" s="100"/>
    </row>
    <row r="584" spans="1:20">
      <c r="A584" s="113"/>
      <c r="B584" s="109"/>
      <c r="D584" s="114"/>
      <c r="R584" s="100"/>
      <c r="S584" s="100"/>
      <c r="T584" s="100"/>
    </row>
    <row r="585" spans="1:20">
      <c r="A585" s="113"/>
      <c r="B585" s="109"/>
      <c r="D585" s="114"/>
      <c r="R585" s="100"/>
      <c r="S585" s="100"/>
      <c r="T585" s="100"/>
    </row>
    <row r="586" spans="1:20">
      <c r="A586" s="113"/>
      <c r="B586" s="109"/>
      <c r="D586" s="114"/>
      <c r="R586" s="100"/>
      <c r="S586" s="100"/>
      <c r="T586" s="100"/>
    </row>
    <row r="587" spans="1:20">
      <c r="A587" s="113"/>
      <c r="B587" s="109"/>
      <c r="D587" s="114"/>
      <c r="R587" s="100"/>
      <c r="S587" s="100"/>
      <c r="T587" s="100"/>
    </row>
    <row r="588" spans="1:20">
      <c r="A588" s="113"/>
      <c r="B588" s="109"/>
      <c r="D588" s="114"/>
      <c r="R588" s="100"/>
      <c r="S588" s="100"/>
      <c r="T588" s="100"/>
    </row>
    <row r="589" spans="1:20">
      <c r="A589" s="113"/>
      <c r="B589" s="109"/>
      <c r="D589" s="114"/>
      <c r="R589" s="100"/>
      <c r="S589" s="100"/>
      <c r="T589" s="100"/>
    </row>
    <row r="590" spans="1:20">
      <c r="A590" s="113"/>
      <c r="B590" s="109"/>
      <c r="D590" s="114"/>
      <c r="R590" s="100"/>
      <c r="S590" s="100"/>
      <c r="T590" s="100"/>
    </row>
    <row r="591" spans="1:20">
      <c r="A591" s="113"/>
      <c r="B591" s="109"/>
      <c r="D591" s="114"/>
      <c r="R591" s="100"/>
      <c r="S591" s="100"/>
      <c r="T591" s="100"/>
    </row>
    <row r="592" spans="1:20">
      <c r="A592" s="113"/>
      <c r="B592" s="109"/>
      <c r="D592" s="114"/>
      <c r="R592" s="100"/>
      <c r="S592" s="100"/>
      <c r="T592" s="100"/>
    </row>
    <row r="593" spans="1:20">
      <c r="A593" s="113"/>
      <c r="B593" s="109"/>
      <c r="D593" s="114"/>
      <c r="R593" s="100"/>
      <c r="S593" s="100"/>
      <c r="T593" s="100"/>
    </row>
    <row r="594" spans="1:20">
      <c r="A594" s="113"/>
      <c r="B594" s="109"/>
      <c r="D594" s="114"/>
      <c r="R594" s="100"/>
      <c r="S594" s="100"/>
      <c r="T594" s="100"/>
    </row>
    <row r="595" spans="1:20">
      <c r="A595" s="113"/>
      <c r="B595" s="109"/>
      <c r="D595" s="114"/>
      <c r="R595" s="100"/>
      <c r="S595" s="100"/>
      <c r="T595" s="100"/>
    </row>
    <row r="596" spans="1:20">
      <c r="A596" s="113"/>
      <c r="B596" s="109"/>
      <c r="D596" s="114"/>
      <c r="R596" s="100"/>
      <c r="S596" s="100"/>
      <c r="T596" s="100"/>
    </row>
    <row r="597" spans="1:20">
      <c r="A597" s="113"/>
      <c r="B597" s="109"/>
      <c r="D597" s="114"/>
      <c r="R597" s="100"/>
      <c r="S597" s="100"/>
      <c r="T597" s="100"/>
    </row>
    <row r="598" spans="1:20">
      <c r="A598" s="113"/>
      <c r="B598" s="109"/>
      <c r="D598" s="114"/>
      <c r="R598" s="100"/>
      <c r="S598" s="100"/>
      <c r="T598" s="100"/>
    </row>
    <row r="599" spans="1:20">
      <c r="A599" s="113"/>
      <c r="B599" s="109"/>
      <c r="D599" s="114"/>
      <c r="R599" s="100"/>
      <c r="S599" s="100"/>
      <c r="T599" s="100"/>
    </row>
    <row r="600" spans="1:20">
      <c r="A600" s="113"/>
      <c r="B600" s="109"/>
      <c r="D600" s="114"/>
      <c r="R600" s="100"/>
      <c r="S600" s="100"/>
      <c r="T600" s="100"/>
    </row>
    <row r="601" spans="1:20">
      <c r="A601" s="113"/>
      <c r="B601" s="109"/>
      <c r="D601" s="114"/>
      <c r="R601" s="100"/>
      <c r="S601" s="100"/>
      <c r="T601" s="100"/>
    </row>
    <row r="602" spans="1:20">
      <c r="A602" s="113"/>
      <c r="B602" s="109"/>
      <c r="D602" s="114"/>
      <c r="R602" s="100"/>
      <c r="S602" s="100"/>
      <c r="T602" s="100"/>
    </row>
    <row r="603" spans="1:20">
      <c r="A603" s="113"/>
      <c r="B603" s="109"/>
      <c r="D603" s="114"/>
      <c r="R603" s="100"/>
      <c r="S603" s="100"/>
      <c r="T603" s="100"/>
    </row>
    <row r="604" spans="1:20">
      <c r="A604" s="113"/>
      <c r="B604" s="109"/>
      <c r="D604" s="114"/>
      <c r="R604" s="100"/>
      <c r="S604" s="100"/>
      <c r="T604" s="100"/>
    </row>
    <row r="605" spans="1:20">
      <c r="A605" s="113"/>
      <c r="B605" s="109"/>
      <c r="D605" s="114"/>
      <c r="R605" s="100"/>
      <c r="S605" s="100"/>
      <c r="T605" s="100"/>
    </row>
    <row r="606" spans="1:20">
      <c r="A606" s="113"/>
      <c r="B606" s="109"/>
      <c r="D606" s="114"/>
      <c r="R606" s="100"/>
      <c r="S606" s="100"/>
      <c r="T606" s="100"/>
    </row>
    <row r="607" spans="1:20">
      <c r="A607" s="113"/>
      <c r="B607" s="109"/>
      <c r="D607" s="114"/>
      <c r="R607" s="100"/>
      <c r="S607" s="100"/>
      <c r="T607" s="100"/>
    </row>
    <row r="608" spans="1:20">
      <c r="A608" s="113"/>
      <c r="B608" s="109"/>
      <c r="D608" s="114"/>
      <c r="R608" s="100"/>
      <c r="S608" s="100"/>
      <c r="T608" s="100"/>
    </row>
    <row r="609" spans="1:20">
      <c r="A609" s="113"/>
      <c r="B609" s="109"/>
      <c r="D609" s="114"/>
      <c r="R609" s="100"/>
      <c r="S609" s="100"/>
      <c r="T609" s="100"/>
    </row>
    <row r="610" spans="1:20">
      <c r="A610" s="113"/>
      <c r="B610" s="109"/>
      <c r="D610" s="114"/>
      <c r="R610" s="100"/>
      <c r="S610" s="100"/>
      <c r="T610" s="100"/>
    </row>
    <row r="611" spans="1:20">
      <c r="A611" s="113"/>
      <c r="B611" s="109"/>
      <c r="D611" s="114"/>
      <c r="R611" s="100"/>
      <c r="S611" s="100"/>
      <c r="T611" s="100"/>
    </row>
    <row r="612" spans="1:20">
      <c r="A612" s="113"/>
      <c r="B612" s="109"/>
      <c r="D612" s="114"/>
      <c r="R612" s="100"/>
      <c r="S612" s="100"/>
      <c r="T612" s="100"/>
    </row>
    <row r="613" spans="1:20">
      <c r="A613" s="113"/>
      <c r="B613" s="109"/>
      <c r="D613" s="114"/>
      <c r="R613" s="100"/>
      <c r="S613" s="100"/>
      <c r="T613" s="100"/>
    </row>
    <row r="614" spans="1:20">
      <c r="A614" s="113"/>
      <c r="B614" s="109"/>
      <c r="D614" s="114"/>
      <c r="R614" s="100"/>
      <c r="S614" s="100"/>
      <c r="T614" s="100"/>
    </row>
    <row r="615" spans="1:20">
      <c r="A615" s="113"/>
      <c r="B615" s="109"/>
      <c r="D615" s="114"/>
      <c r="R615" s="100"/>
      <c r="S615" s="100"/>
      <c r="T615" s="100"/>
    </row>
    <row r="616" spans="1:20">
      <c r="A616" s="113"/>
      <c r="B616" s="109"/>
      <c r="D616" s="114"/>
      <c r="R616" s="100"/>
      <c r="S616" s="100"/>
      <c r="T616" s="100"/>
    </row>
    <row r="617" spans="1:20">
      <c r="A617" s="113"/>
      <c r="B617" s="109"/>
      <c r="D617" s="114"/>
      <c r="R617" s="100"/>
      <c r="S617" s="100"/>
      <c r="T617" s="100"/>
    </row>
    <row r="618" spans="1:20">
      <c r="A618" s="113"/>
      <c r="B618" s="109"/>
      <c r="D618" s="114"/>
      <c r="R618" s="100"/>
      <c r="S618" s="100"/>
      <c r="T618" s="100"/>
    </row>
    <row r="619" spans="1:20">
      <c r="A619" s="113"/>
      <c r="B619" s="109"/>
      <c r="D619" s="114"/>
      <c r="R619" s="100"/>
      <c r="S619" s="100"/>
      <c r="T619" s="100"/>
    </row>
    <row r="620" spans="1:20">
      <c r="A620" s="113"/>
      <c r="B620" s="109"/>
      <c r="D620" s="114"/>
      <c r="R620" s="100"/>
      <c r="S620" s="100"/>
      <c r="T620" s="100"/>
    </row>
    <row r="621" spans="1:20">
      <c r="A621" s="113"/>
      <c r="B621" s="109"/>
      <c r="D621" s="114"/>
      <c r="R621" s="100"/>
      <c r="S621" s="100"/>
      <c r="T621" s="100"/>
    </row>
    <row r="622" spans="1:20">
      <c r="A622" s="113"/>
      <c r="B622" s="109"/>
      <c r="D622" s="114"/>
      <c r="R622" s="100"/>
      <c r="S622" s="100"/>
      <c r="T622" s="100"/>
    </row>
    <row r="623" spans="1:20">
      <c r="A623" s="113"/>
      <c r="B623" s="109"/>
      <c r="D623" s="114"/>
      <c r="R623" s="100"/>
      <c r="S623" s="100"/>
      <c r="T623" s="100"/>
    </row>
    <row r="624" spans="1:20">
      <c r="A624" s="113"/>
      <c r="B624" s="109"/>
      <c r="D624" s="114"/>
      <c r="R624" s="100"/>
      <c r="S624" s="100"/>
      <c r="T624" s="100"/>
    </row>
    <row r="625" spans="1:20">
      <c r="A625" s="113"/>
      <c r="B625" s="109"/>
      <c r="D625" s="114"/>
      <c r="R625" s="100"/>
      <c r="S625" s="100"/>
      <c r="T625" s="100"/>
    </row>
    <row r="626" spans="1:20">
      <c r="A626" s="113"/>
      <c r="B626" s="109"/>
      <c r="D626" s="114"/>
      <c r="R626" s="100"/>
      <c r="S626" s="100"/>
      <c r="T626" s="100"/>
    </row>
    <row r="627" spans="1:20">
      <c r="A627" s="113"/>
      <c r="B627" s="109"/>
      <c r="D627" s="114"/>
      <c r="R627" s="100"/>
      <c r="S627" s="100"/>
      <c r="T627" s="100"/>
    </row>
    <row r="628" spans="1:20">
      <c r="A628" s="113"/>
      <c r="B628" s="109"/>
      <c r="D628" s="114"/>
      <c r="R628" s="100"/>
      <c r="S628" s="100"/>
      <c r="T628" s="100"/>
    </row>
    <row r="629" spans="1:20">
      <c r="A629" s="113"/>
      <c r="B629" s="109"/>
      <c r="D629" s="114"/>
      <c r="R629" s="100"/>
      <c r="S629" s="100"/>
      <c r="T629" s="100"/>
    </row>
    <row r="630" spans="1:20">
      <c r="A630" s="113"/>
      <c r="B630" s="109"/>
      <c r="D630" s="114"/>
      <c r="R630" s="100"/>
      <c r="S630" s="100"/>
      <c r="T630" s="100"/>
    </row>
    <row r="631" spans="1:20">
      <c r="A631" s="113"/>
      <c r="B631" s="109"/>
      <c r="D631" s="114"/>
      <c r="R631" s="100"/>
      <c r="S631" s="100"/>
      <c r="T631" s="100"/>
    </row>
    <row r="632" spans="1:20">
      <c r="A632" s="113"/>
      <c r="B632" s="109"/>
      <c r="D632" s="114"/>
      <c r="R632" s="100"/>
      <c r="S632" s="100"/>
      <c r="T632" s="100"/>
    </row>
    <row r="633" spans="1:20">
      <c r="A633" s="113"/>
      <c r="B633" s="109"/>
      <c r="D633" s="114"/>
      <c r="R633" s="100"/>
      <c r="S633" s="100"/>
      <c r="T633" s="100"/>
    </row>
    <row r="634" spans="1:20">
      <c r="A634" s="113"/>
      <c r="B634" s="109"/>
      <c r="D634" s="114"/>
      <c r="R634" s="100"/>
      <c r="S634" s="100"/>
      <c r="T634" s="100"/>
    </row>
    <row r="635" spans="1:20">
      <c r="A635" s="113"/>
      <c r="B635" s="109"/>
      <c r="D635" s="114"/>
      <c r="R635" s="100"/>
      <c r="S635" s="100"/>
      <c r="T635" s="100"/>
    </row>
    <row r="636" spans="1:20">
      <c r="A636" s="113"/>
      <c r="B636" s="109"/>
      <c r="D636" s="114"/>
      <c r="R636" s="100"/>
      <c r="S636" s="100"/>
      <c r="T636" s="100"/>
    </row>
    <row r="637" spans="1:20">
      <c r="A637" s="113"/>
      <c r="B637" s="109"/>
      <c r="D637" s="114"/>
      <c r="R637" s="100"/>
      <c r="S637" s="100"/>
      <c r="T637" s="100"/>
    </row>
    <row r="638" spans="1:20">
      <c r="A638" s="113"/>
      <c r="B638" s="109"/>
      <c r="D638" s="114"/>
      <c r="R638" s="100"/>
      <c r="S638" s="100"/>
      <c r="T638" s="100"/>
    </row>
    <row r="639" spans="1:20">
      <c r="A639" s="113"/>
      <c r="B639" s="109"/>
      <c r="D639" s="114"/>
      <c r="R639" s="100"/>
      <c r="S639" s="100"/>
      <c r="T639" s="100"/>
    </row>
    <row r="640" spans="1:20">
      <c r="A640" s="113"/>
      <c r="B640" s="109"/>
      <c r="D640" s="114"/>
      <c r="R640" s="100"/>
      <c r="S640" s="100"/>
      <c r="T640" s="100"/>
    </row>
    <row r="641" spans="1:20">
      <c r="A641" s="113"/>
      <c r="B641" s="109"/>
      <c r="D641" s="114"/>
      <c r="R641" s="100"/>
      <c r="S641" s="100"/>
      <c r="T641" s="100"/>
    </row>
    <row r="642" spans="1:20">
      <c r="A642" s="113"/>
      <c r="B642" s="109"/>
      <c r="D642" s="114"/>
      <c r="R642" s="100"/>
      <c r="S642" s="100"/>
      <c r="T642" s="100"/>
    </row>
    <row r="643" spans="1:20">
      <c r="A643" s="113"/>
      <c r="B643" s="109"/>
      <c r="D643" s="114"/>
      <c r="R643" s="100"/>
      <c r="S643" s="100"/>
      <c r="T643" s="100"/>
    </row>
    <row r="644" spans="1:20">
      <c r="A644" s="113"/>
      <c r="B644" s="109"/>
      <c r="D644" s="114"/>
      <c r="R644" s="100"/>
      <c r="S644" s="100"/>
      <c r="T644" s="100"/>
    </row>
    <row r="645" spans="1:20">
      <c r="A645" s="113"/>
      <c r="B645" s="109"/>
      <c r="D645" s="114"/>
      <c r="R645" s="100"/>
      <c r="S645" s="100"/>
      <c r="T645" s="100"/>
    </row>
    <row r="646" spans="1:20">
      <c r="A646" s="113"/>
      <c r="B646" s="109"/>
      <c r="D646" s="114"/>
      <c r="R646" s="100"/>
      <c r="S646" s="100"/>
      <c r="T646" s="100"/>
    </row>
    <row r="647" spans="1:20">
      <c r="A647" s="113"/>
      <c r="B647" s="109"/>
      <c r="D647" s="114"/>
      <c r="R647" s="100"/>
      <c r="S647" s="100"/>
      <c r="T647" s="100"/>
    </row>
    <row r="648" spans="1:20">
      <c r="A648" s="113"/>
      <c r="B648" s="109"/>
      <c r="D648" s="114"/>
      <c r="R648" s="100"/>
      <c r="S648" s="100"/>
      <c r="T648" s="100"/>
    </row>
    <row r="649" spans="1:20">
      <c r="A649" s="113"/>
      <c r="B649" s="109"/>
      <c r="D649" s="114"/>
      <c r="R649" s="100"/>
      <c r="S649" s="100"/>
      <c r="T649" s="100"/>
    </row>
    <row r="650" spans="1:20">
      <c r="A650" s="113"/>
      <c r="B650" s="109"/>
      <c r="D650" s="114"/>
      <c r="R650" s="100"/>
      <c r="S650" s="100"/>
      <c r="T650" s="100"/>
    </row>
    <row r="651" spans="1:20">
      <c r="A651" s="113"/>
      <c r="B651" s="109"/>
      <c r="D651" s="114"/>
      <c r="R651" s="100"/>
      <c r="S651" s="100"/>
      <c r="T651" s="100"/>
    </row>
    <row r="652" spans="1:20">
      <c r="A652" s="113"/>
      <c r="B652" s="109"/>
      <c r="D652" s="114"/>
      <c r="R652" s="100"/>
      <c r="S652" s="100"/>
      <c r="T652" s="100"/>
    </row>
    <row r="653" spans="1:20">
      <c r="A653" s="113"/>
      <c r="B653" s="109"/>
      <c r="D653" s="114"/>
      <c r="R653" s="100"/>
      <c r="S653" s="100"/>
      <c r="T653" s="100"/>
    </row>
    <row r="654" spans="1:20">
      <c r="A654" s="113"/>
      <c r="B654" s="109"/>
      <c r="D654" s="114"/>
      <c r="R654" s="100"/>
      <c r="S654" s="100"/>
      <c r="T654" s="100"/>
    </row>
    <row r="655" spans="1:20">
      <c r="A655" s="113"/>
      <c r="B655" s="109"/>
      <c r="D655" s="114"/>
      <c r="R655" s="100"/>
      <c r="S655" s="100"/>
      <c r="T655" s="100"/>
    </row>
    <row r="656" spans="1:20">
      <c r="A656" s="113"/>
      <c r="B656" s="109"/>
      <c r="D656" s="114"/>
      <c r="R656" s="100"/>
      <c r="S656" s="100"/>
      <c r="T656" s="100"/>
    </row>
    <row r="657" spans="1:20">
      <c r="A657" s="113"/>
      <c r="B657" s="109"/>
      <c r="D657" s="114"/>
      <c r="R657" s="100"/>
      <c r="S657" s="100"/>
      <c r="T657" s="100"/>
    </row>
    <row r="658" spans="1:20">
      <c r="A658" s="113"/>
      <c r="B658" s="109"/>
      <c r="D658" s="114"/>
      <c r="R658" s="100"/>
      <c r="S658" s="100"/>
      <c r="T658" s="100"/>
    </row>
    <row r="659" spans="1:20">
      <c r="A659" s="113"/>
      <c r="B659" s="109"/>
      <c r="D659" s="114"/>
      <c r="R659" s="100"/>
      <c r="S659" s="100"/>
      <c r="T659" s="100"/>
    </row>
    <row r="660" spans="1:20">
      <c r="A660" s="113"/>
      <c r="B660" s="109"/>
      <c r="D660" s="114"/>
      <c r="R660" s="100"/>
      <c r="S660" s="100"/>
      <c r="T660" s="100"/>
    </row>
    <row r="661" spans="1:20">
      <c r="A661" s="113"/>
      <c r="B661" s="109"/>
      <c r="D661" s="114"/>
      <c r="R661" s="100"/>
      <c r="S661" s="100"/>
      <c r="T661" s="100"/>
    </row>
    <row r="662" spans="1:20">
      <c r="A662" s="113"/>
      <c r="B662" s="109"/>
      <c r="D662" s="114"/>
      <c r="R662" s="100"/>
      <c r="S662" s="100"/>
      <c r="T662" s="100"/>
    </row>
    <row r="663" spans="1:20">
      <c r="A663" s="113"/>
      <c r="B663" s="109"/>
      <c r="D663" s="114"/>
      <c r="R663" s="100"/>
      <c r="S663" s="100"/>
      <c r="T663" s="100"/>
    </row>
    <row r="664" spans="1:20">
      <c r="A664" s="113"/>
      <c r="B664" s="109"/>
      <c r="D664" s="114"/>
      <c r="R664" s="100"/>
      <c r="S664" s="100"/>
      <c r="T664" s="100"/>
    </row>
    <row r="665" spans="1:20">
      <c r="A665" s="113"/>
      <c r="B665" s="109"/>
      <c r="D665" s="114"/>
      <c r="R665" s="100"/>
      <c r="S665" s="100"/>
      <c r="T665" s="100"/>
    </row>
    <row r="666" spans="1:20">
      <c r="A666" s="113"/>
      <c r="B666" s="109"/>
      <c r="D666" s="114"/>
      <c r="R666" s="100"/>
      <c r="S666" s="100"/>
      <c r="T666" s="100"/>
    </row>
    <row r="667" spans="1:20">
      <c r="A667" s="113"/>
      <c r="B667" s="109"/>
      <c r="D667" s="114"/>
      <c r="R667" s="100"/>
      <c r="S667" s="100"/>
      <c r="T667" s="100"/>
    </row>
    <row r="668" spans="1:20">
      <c r="A668" s="113"/>
      <c r="B668" s="109"/>
      <c r="D668" s="114"/>
      <c r="R668" s="100"/>
      <c r="S668" s="100"/>
      <c r="T668" s="100"/>
    </row>
    <row r="669" spans="1:20">
      <c r="A669" s="113"/>
      <c r="B669" s="109"/>
      <c r="D669" s="114"/>
      <c r="R669" s="100"/>
      <c r="S669" s="100"/>
      <c r="T669" s="100"/>
    </row>
    <row r="670" spans="1:20">
      <c r="A670" s="113"/>
      <c r="B670" s="109"/>
      <c r="D670" s="114"/>
      <c r="R670" s="100"/>
      <c r="S670" s="100"/>
      <c r="T670" s="100"/>
    </row>
    <row r="671" spans="1:20">
      <c r="A671" s="113"/>
      <c r="B671" s="109"/>
      <c r="D671" s="114"/>
      <c r="R671" s="100"/>
      <c r="S671" s="100"/>
      <c r="T671" s="100"/>
    </row>
    <row r="672" spans="1:20">
      <c r="A672" s="113"/>
      <c r="B672" s="109"/>
      <c r="D672" s="114"/>
      <c r="R672" s="100"/>
      <c r="S672" s="100"/>
      <c r="T672" s="100"/>
    </row>
    <row r="673" spans="1:20">
      <c r="A673" s="113"/>
      <c r="B673" s="109"/>
      <c r="D673" s="114"/>
      <c r="R673" s="100"/>
      <c r="S673" s="100"/>
      <c r="T673" s="100"/>
    </row>
    <row r="674" spans="1:20">
      <c r="A674" s="113"/>
      <c r="B674" s="109"/>
      <c r="D674" s="114"/>
      <c r="R674" s="100"/>
      <c r="S674" s="100"/>
      <c r="T674" s="100"/>
    </row>
    <row r="675" spans="1:20">
      <c r="A675" s="113"/>
      <c r="B675" s="109"/>
      <c r="D675" s="114"/>
      <c r="R675" s="100"/>
      <c r="S675" s="100"/>
      <c r="T675" s="100"/>
    </row>
    <row r="676" spans="1:20">
      <c r="A676" s="113"/>
      <c r="B676" s="109"/>
      <c r="D676" s="114"/>
      <c r="R676" s="100"/>
      <c r="S676" s="100"/>
      <c r="T676" s="100"/>
    </row>
    <row r="677" spans="1:20">
      <c r="A677" s="113"/>
      <c r="B677" s="109"/>
      <c r="D677" s="114"/>
      <c r="R677" s="100"/>
      <c r="S677" s="100"/>
      <c r="T677" s="100"/>
    </row>
    <row r="678" spans="1:20">
      <c r="A678" s="113"/>
      <c r="B678" s="109"/>
      <c r="D678" s="114"/>
      <c r="R678" s="100"/>
      <c r="S678" s="100"/>
      <c r="T678" s="100"/>
    </row>
    <row r="679" spans="1:20">
      <c r="A679" s="113"/>
      <c r="B679" s="109"/>
      <c r="D679" s="114"/>
      <c r="R679" s="100"/>
      <c r="S679" s="100"/>
      <c r="T679" s="100"/>
    </row>
    <row r="680" spans="1:20">
      <c r="A680" s="113"/>
      <c r="B680" s="109"/>
      <c r="D680" s="114"/>
      <c r="R680" s="100"/>
      <c r="S680" s="100"/>
      <c r="T680" s="100"/>
    </row>
    <row r="681" spans="1:20">
      <c r="A681" s="113"/>
      <c r="B681" s="109"/>
      <c r="D681" s="114"/>
      <c r="R681" s="100"/>
      <c r="S681" s="100"/>
      <c r="T681" s="100"/>
    </row>
    <row r="682" spans="1:20">
      <c r="A682" s="113"/>
      <c r="B682" s="109"/>
      <c r="D682" s="114"/>
      <c r="R682" s="100"/>
      <c r="S682" s="100"/>
      <c r="T682" s="100"/>
    </row>
    <row r="683" spans="1:20">
      <c r="A683" s="113"/>
      <c r="B683" s="109"/>
      <c r="D683" s="114"/>
      <c r="R683" s="100"/>
      <c r="S683" s="100"/>
      <c r="T683" s="100"/>
    </row>
    <row r="684" spans="1:20">
      <c r="A684" s="113"/>
      <c r="B684" s="109"/>
      <c r="D684" s="114"/>
      <c r="R684" s="100"/>
      <c r="S684" s="100"/>
      <c r="T684" s="100"/>
    </row>
    <row r="685" spans="1:20">
      <c r="A685" s="113"/>
      <c r="B685" s="109"/>
      <c r="D685" s="114"/>
      <c r="R685" s="100"/>
      <c r="S685" s="100"/>
      <c r="T685" s="100"/>
    </row>
    <row r="686" spans="1:20">
      <c r="A686" s="113"/>
      <c r="B686" s="109"/>
      <c r="D686" s="114"/>
      <c r="R686" s="100"/>
      <c r="S686" s="100"/>
      <c r="T686" s="100"/>
    </row>
    <row r="687" spans="1:20">
      <c r="A687" s="113"/>
      <c r="B687" s="109"/>
      <c r="D687" s="114"/>
      <c r="R687" s="100"/>
      <c r="S687" s="100"/>
      <c r="T687" s="100"/>
    </row>
    <row r="688" spans="1:20">
      <c r="A688" s="113"/>
      <c r="B688" s="109"/>
      <c r="D688" s="114"/>
      <c r="R688" s="100"/>
      <c r="S688" s="100"/>
      <c r="T688" s="100"/>
    </row>
    <row r="689" spans="1:20">
      <c r="A689" s="113"/>
      <c r="B689" s="109"/>
      <c r="D689" s="114"/>
      <c r="R689" s="100"/>
      <c r="S689" s="100"/>
      <c r="T689" s="100"/>
    </row>
    <row r="690" spans="1:20">
      <c r="A690" s="113"/>
      <c r="B690" s="109"/>
      <c r="D690" s="114"/>
      <c r="R690" s="100"/>
      <c r="S690" s="100"/>
      <c r="T690" s="100"/>
    </row>
    <row r="691" spans="1:20">
      <c r="A691" s="113"/>
      <c r="B691" s="109"/>
      <c r="D691" s="114"/>
      <c r="R691" s="100"/>
      <c r="S691" s="100"/>
      <c r="T691" s="100"/>
    </row>
    <row r="692" spans="1:20">
      <c r="A692" s="113"/>
      <c r="B692" s="109"/>
      <c r="D692" s="114"/>
      <c r="R692" s="100"/>
      <c r="S692" s="100"/>
      <c r="T692" s="100"/>
    </row>
    <row r="693" spans="1:20">
      <c r="A693" s="113"/>
      <c r="B693" s="109"/>
      <c r="D693" s="114"/>
      <c r="R693" s="100"/>
      <c r="S693" s="100"/>
      <c r="T693" s="100"/>
    </row>
    <row r="694" spans="1:20">
      <c r="A694" s="113"/>
      <c r="B694" s="109"/>
      <c r="D694" s="114"/>
      <c r="R694" s="100"/>
      <c r="S694" s="100"/>
      <c r="T694" s="100"/>
    </row>
    <row r="695" spans="1:20">
      <c r="A695" s="113"/>
      <c r="B695" s="109"/>
      <c r="D695" s="114"/>
      <c r="R695" s="100"/>
      <c r="S695" s="100"/>
      <c r="T695" s="100"/>
    </row>
    <row r="696" spans="1:20">
      <c r="A696" s="113"/>
      <c r="B696" s="109"/>
      <c r="D696" s="114"/>
      <c r="R696" s="100"/>
      <c r="S696" s="100"/>
      <c r="T696" s="100"/>
    </row>
    <row r="697" spans="1:20">
      <c r="A697" s="113"/>
      <c r="B697" s="109"/>
      <c r="D697" s="114"/>
      <c r="R697" s="100"/>
      <c r="S697" s="100"/>
      <c r="T697" s="100"/>
    </row>
    <row r="698" spans="1:20">
      <c r="A698" s="113"/>
      <c r="B698" s="109"/>
      <c r="D698" s="114"/>
      <c r="R698" s="100"/>
      <c r="S698" s="100"/>
      <c r="T698" s="100"/>
    </row>
    <row r="699" spans="1:20">
      <c r="A699" s="113"/>
      <c r="B699" s="109"/>
      <c r="D699" s="114"/>
      <c r="R699" s="100"/>
      <c r="S699" s="100"/>
      <c r="T699" s="100"/>
    </row>
    <row r="700" spans="1:20">
      <c r="A700" s="113"/>
      <c r="B700" s="109"/>
      <c r="D700" s="114"/>
      <c r="R700" s="100"/>
      <c r="S700" s="100"/>
      <c r="T700" s="100"/>
    </row>
    <row r="701" spans="1:20">
      <c r="A701" s="113"/>
      <c r="B701" s="109"/>
      <c r="D701" s="114"/>
      <c r="R701" s="100"/>
      <c r="S701" s="100"/>
      <c r="T701" s="100"/>
    </row>
    <row r="702" spans="1:20">
      <c r="A702" s="113"/>
      <c r="B702" s="109"/>
      <c r="D702" s="114"/>
      <c r="R702" s="100"/>
      <c r="S702" s="100"/>
      <c r="T702" s="100"/>
    </row>
    <row r="703" spans="1:20">
      <c r="A703" s="113"/>
      <c r="B703" s="109"/>
      <c r="D703" s="114"/>
      <c r="R703" s="100"/>
      <c r="S703" s="100"/>
      <c r="T703" s="100"/>
    </row>
    <row r="704" spans="1:20">
      <c r="A704" s="113"/>
      <c r="B704" s="109"/>
      <c r="D704" s="114"/>
      <c r="R704" s="100"/>
      <c r="S704" s="100"/>
      <c r="T704" s="100"/>
    </row>
    <row r="705" spans="1:20">
      <c r="A705" s="113"/>
      <c r="B705" s="109"/>
      <c r="D705" s="114"/>
      <c r="R705" s="100"/>
      <c r="S705" s="100"/>
      <c r="T705" s="100"/>
    </row>
    <row r="706" spans="1:20">
      <c r="A706" s="113"/>
      <c r="B706" s="109"/>
      <c r="D706" s="114"/>
      <c r="R706" s="100"/>
      <c r="S706" s="100"/>
      <c r="T706" s="100"/>
    </row>
    <row r="707" spans="1:20">
      <c r="A707" s="113"/>
      <c r="B707" s="109"/>
      <c r="D707" s="114"/>
      <c r="R707" s="100"/>
      <c r="S707" s="100"/>
      <c r="T707" s="100"/>
    </row>
    <row r="708" spans="1:20">
      <c r="A708" s="113"/>
      <c r="B708" s="109"/>
      <c r="D708" s="114"/>
      <c r="R708" s="100"/>
      <c r="S708" s="100"/>
      <c r="T708" s="100"/>
    </row>
    <row r="709" spans="1:20">
      <c r="A709" s="113"/>
      <c r="B709" s="109"/>
      <c r="D709" s="114"/>
      <c r="R709" s="100"/>
      <c r="S709" s="100"/>
      <c r="T709" s="100"/>
    </row>
    <row r="710" spans="1:20">
      <c r="A710" s="113"/>
      <c r="B710" s="109"/>
      <c r="D710" s="114"/>
      <c r="R710" s="100"/>
      <c r="S710" s="100"/>
      <c r="T710" s="100"/>
    </row>
    <row r="711" spans="1:20">
      <c r="A711" s="113"/>
      <c r="B711" s="109"/>
      <c r="D711" s="114"/>
      <c r="R711" s="100"/>
      <c r="S711" s="100"/>
      <c r="T711" s="100"/>
    </row>
    <row r="712" spans="1:20">
      <c r="A712" s="113"/>
      <c r="B712" s="109"/>
      <c r="D712" s="114"/>
      <c r="R712" s="100"/>
      <c r="S712" s="100"/>
      <c r="T712" s="100"/>
    </row>
    <row r="713" spans="1:20">
      <c r="A713" s="113"/>
      <c r="B713" s="109"/>
      <c r="D713" s="114"/>
      <c r="R713" s="100"/>
      <c r="S713" s="100"/>
      <c r="T713" s="100"/>
    </row>
    <row r="714" spans="1:20">
      <c r="A714" s="113"/>
      <c r="B714" s="109"/>
      <c r="D714" s="114"/>
      <c r="R714" s="100"/>
      <c r="S714" s="100"/>
      <c r="T714" s="100"/>
    </row>
    <row r="715" spans="1:20">
      <c r="A715" s="113"/>
      <c r="B715" s="109"/>
      <c r="D715" s="114"/>
      <c r="R715" s="100"/>
      <c r="S715" s="100"/>
      <c r="T715" s="100"/>
    </row>
    <row r="716" spans="1:20">
      <c r="A716" s="113"/>
      <c r="B716" s="109"/>
      <c r="D716" s="114"/>
      <c r="R716" s="100"/>
      <c r="S716" s="100"/>
      <c r="T716" s="100"/>
    </row>
    <row r="717" spans="1:20">
      <c r="A717" s="113"/>
      <c r="B717" s="109"/>
      <c r="D717" s="114"/>
      <c r="R717" s="100"/>
      <c r="S717" s="100"/>
      <c r="T717" s="100"/>
    </row>
    <row r="718" spans="1:20">
      <c r="A718" s="113"/>
      <c r="B718" s="109"/>
      <c r="D718" s="114"/>
      <c r="R718" s="100"/>
      <c r="S718" s="100"/>
      <c r="T718" s="100"/>
    </row>
    <row r="719" spans="1:20">
      <c r="A719" s="113"/>
      <c r="B719" s="109"/>
      <c r="D719" s="114"/>
      <c r="R719" s="100"/>
      <c r="S719" s="100"/>
      <c r="T719" s="100"/>
    </row>
    <row r="720" spans="1:20">
      <c r="A720" s="113"/>
      <c r="B720" s="109"/>
      <c r="D720" s="114"/>
      <c r="R720" s="100"/>
      <c r="S720" s="100"/>
      <c r="T720" s="100"/>
    </row>
    <row r="721" spans="1:20">
      <c r="A721" s="113"/>
      <c r="B721" s="109"/>
      <c r="D721" s="114"/>
      <c r="R721" s="100"/>
      <c r="S721" s="100"/>
      <c r="T721" s="100"/>
    </row>
    <row r="722" spans="1:20">
      <c r="A722" s="113"/>
      <c r="B722" s="109"/>
      <c r="D722" s="114"/>
      <c r="R722" s="100"/>
      <c r="S722" s="100"/>
      <c r="T722" s="100"/>
    </row>
    <row r="723" spans="1:20">
      <c r="A723" s="113"/>
      <c r="B723" s="109"/>
      <c r="D723" s="114"/>
      <c r="R723" s="100"/>
      <c r="S723" s="100"/>
      <c r="T723" s="100"/>
    </row>
    <row r="724" spans="1:20">
      <c r="A724" s="113"/>
      <c r="B724" s="109"/>
      <c r="D724" s="114"/>
      <c r="R724" s="100"/>
      <c r="S724" s="100"/>
      <c r="T724" s="100"/>
    </row>
    <row r="725" spans="1:20">
      <c r="A725" s="113"/>
      <c r="B725" s="109"/>
      <c r="D725" s="114"/>
      <c r="R725" s="100"/>
      <c r="S725" s="100"/>
      <c r="T725" s="100"/>
    </row>
    <row r="726" spans="1:20">
      <c r="A726" s="113"/>
      <c r="B726" s="109"/>
      <c r="D726" s="114"/>
      <c r="R726" s="100"/>
      <c r="S726" s="100"/>
      <c r="T726" s="100"/>
    </row>
    <row r="727" spans="1:20">
      <c r="A727" s="113"/>
      <c r="B727" s="109"/>
      <c r="D727" s="114"/>
      <c r="R727" s="100"/>
      <c r="S727" s="100"/>
      <c r="T727" s="100"/>
    </row>
    <row r="728" spans="1:20">
      <c r="A728" s="113"/>
      <c r="B728" s="109"/>
      <c r="D728" s="114"/>
      <c r="R728" s="100"/>
      <c r="S728" s="100"/>
      <c r="T728" s="100"/>
    </row>
    <row r="729" spans="1:20">
      <c r="A729" s="113"/>
      <c r="B729" s="109"/>
      <c r="D729" s="114"/>
      <c r="R729" s="100"/>
      <c r="S729" s="100"/>
      <c r="T729" s="100"/>
    </row>
    <row r="730" spans="1:20">
      <c r="A730" s="113"/>
      <c r="B730" s="109"/>
      <c r="D730" s="114"/>
      <c r="R730" s="100"/>
      <c r="S730" s="100"/>
      <c r="T730" s="100"/>
    </row>
    <row r="731" spans="1:20">
      <c r="A731" s="113"/>
      <c r="B731" s="109"/>
      <c r="D731" s="114"/>
      <c r="R731" s="100"/>
      <c r="S731" s="100"/>
      <c r="T731" s="100"/>
    </row>
    <row r="732" spans="1:20">
      <c r="A732" s="113"/>
      <c r="B732" s="109"/>
      <c r="D732" s="114"/>
      <c r="R732" s="100"/>
      <c r="S732" s="100"/>
      <c r="T732" s="100"/>
    </row>
    <row r="733" spans="1:20">
      <c r="A733" s="113"/>
      <c r="B733" s="109"/>
      <c r="D733" s="114"/>
      <c r="R733" s="100"/>
      <c r="S733" s="100"/>
      <c r="T733" s="100"/>
    </row>
    <row r="734" spans="1:20">
      <c r="A734" s="113"/>
      <c r="B734" s="109"/>
      <c r="D734" s="114"/>
      <c r="R734" s="100"/>
      <c r="S734" s="100"/>
      <c r="T734" s="100"/>
    </row>
    <row r="735" spans="1:20">
      <c r="A735" s="113"/>
      <c r="B735" s="109"/>
      <c r="D735" s="114"/>
      <c r="R735" s="100"/>
      <c r="S735" s="100"/>
      <c r="T735" s="100"/>
    </row>
    <row r="736" spans="1:20">
      <c r="A736" s="113"/>
      <c r="B736" s="109"/>
      <c r="D736" s="114"/>
      <c r="R736" s="100"/>
      <c r="S736" s="100"/>
      <c r="T736" s="100"/>
    </row>
    <row r="737" spans="1:20">
      <c r="A737" s="113"/>
      <c r="B737" s="109"/>
      <c r="D737" s="114"/>
      <c r="R737" s="100"/>
      <c r="S737" s="100"/>
      <c r="T737" s="100"/>
    </row>
    <row r="738" spans="1:20">
      <c r="A738" s="113"/>
      <c r="B738" s="109"/>
      <c r="D738" s="114"/>
      <c r="R738" s="100"/>
      <c r="S738" s="100"/>
      <c r="T738" s="100"/>
    </row>
    <row r="739" spans="1:20">
      <c r="A739" s="113"/>
      <c r="B739" s="109"/>
      <c r="D739" s="114"/>
      <c r="R739" s="100"/>
      <c r="S739" s="100"/>
      <c r="T739" s="100"/>
    </row>
    <row r="740" spans="1:20">
      <c r="A740" s="113"/>
      <c r="B740" s="109"/>
      <c r="D740" s="114"/>
      <c r="R740" s="100"/>
      <c r="S740" s="100"/>
      <c r="T740" s="100"/>
    </row>
    <row r="741" spans="1:20">
      <c r="A741" s="113"/>
      <c r="B741" s="109"/>
      <c r="D741" s="114"/>
      <c r="R741" s="100"/>
      <c r="S741" s="100"/>
      <c r="T741" s="100"/>
    </row>
    <row r="742" spans="1:20">
      <c r="A742" s="113"/>
      <c r="B742" s="109"/>
      <c r="D742" s="114"/>
      <c r="R742" s="100"/>
      <c r="S742" s="100"/>
      <c r="T742" s="100"/>
    </row>
    <row r="743" spans="1:20">
      <c r="A743" s="113"/>
      <c r="B743" s="109"/>
      <c r="D743" s="114"/>
      <c r="R743" s="100"/>
      <c r="S743" s="100"/>
      <c r="T743" s="100"/>
    </row>
    <row r="744" spans="1:20">
      <c r="A744" s="113"/>
      <c r="B744" s="109"/>
      <c r="D744" s="114"/>
      <c r="R744" s="100"/>
      <c r="S744" s="100"/>
      <c r="T744" s="100"/>
    </row>
    <row r="745" spans="1:20">
      <c r="A745" s="113"/>
      <c r="B745" s="109"/>
      <c r="D745" s="114"/>
      <c r="R745" s="100"/>
      <c r="S745" s="100"/>
      <c r="T745" s="100"/>
    </row>
    <row r="746" spans="1:20">
      <c r="A746" s="113"/>
      <c r="B746" s="109"/>
      <c r="D746" s="114"/>
      <c r="R746" s="100"/>
      <c r="S746" s="100"/>
      <c r="T746" s="100"/>
    </row>
    <row r="747" spans="1:20">
      <c r="A747" s="113"/>
      <c r="B747" s="109"/>
      <c r="D747" s="114"/>
      <c r="R747" s="100"/>
      <c r="S747" s="100"/>
      <c r="T747" s="100"/>
    </row>
    <row r="748" spans="1:20">
      <c r="A748" s="113"/>
      <c r="B748" s="109"/>
      <c r="D748" s="114"/>
      <c r="R748" s="100"/>
      <c r="S748" s="100"/>
      <c r="T748" s="100"/>
    </row>
    <row r="749" spans="1:20">
      <c r="A749" s="113"/>
      <c r="B749" s="109"/>
      <c r="D749" s="114"/>
      <c r="R749" s="100"/>
      <c r="S749" s="100"/>
      <c r="T749" s="100"/>
    </row>
    <row r="750" spans="1:20">
      <c r="A750" s="113"/>
      <c r="B750" s="109"/>
      <c r="D750" s="114"/>
      <c r="R750" s="100"/>
      <c r="S750" s="100"/>
      <c r="T750" s="100"/>
    </row>
    <row r="751" spans="1:20">
      <c r="A751" s="113"/>
      <c r="B751" s="109"/>
      <c r="D751" s="114"/>
      <c r="R751" s="100"/>
      <c r="S751" s="100"/>
      <c r="T751" s="100"/>
    </row>
    <row r="752" spans="1:20">
      <c r="A752" s="113"/>
      <c r="B752" s="109"/>
      <c r="D752" s="114"/>
      <c r="R752" s="100"/>
      <c r="S752" s="100"/>
      <c r="T752" s="100"/>
    </row>
    <row r="753" spans="1:20">
      <c r="A753" s="113"/>
      <c r="B753" s="109"/>
      <c r="D753" s="114"/>
      <c r="R753" s="100"/>
      <c r="S753" s="100"/>
      <c r="T753" s="100"/>
    </row>
    <row r="754" spans="1:20">
      <c r="A754" s="113"/>
      <c r="B754" s="109"/>
      <c r="D754" s="114"/>
      <c r="R754" s="100"/>
      <c r="S754" s="100"/>
      <c r="T754" s="100"/>
    </row>
    <row r="755" spans="1:20">
      <c r="A755" s="113"/>
      <c r="B755" s="109"/>
      <c r="D755" s="114"/>
      <c r="R755" s="100"/>
      <c r="S755" s="100"/>
      <c r="T755" s="100"/>
    </row>
    <row r="756" spans="1:20">
      <c r="A756" s="113"/>
      <c r="B756" s="109"/>
      <c r="D756" s="114"/>
      <c r="R756" s="100"/>
      <c r="S756" s="100"/>
      <c r="T756" s="100"/>
    </row>
    <row r="757" spans="1:20">
      <c r="A757" s="113"/>
      <c r="B757" s="109"/>
      <c r="D757" s="114"/>
      <c r="R757" s="100"/>
      <c r="S757" s="100"/>
      <c r="T757" s="100"/>
    </row>
    <row r="758" spans="1:20">
      <c r="A758" s="113"/>
      <c r="B758" s="109"/>
      <c r="D758" s="114"/>
      <c r="R758" s="100"/>
      <c r="S758" s="100"/>
      <c r="T758" s="100"/>
    </row>
    <row r="759" spans="1:20">
      <c r="A759" s="113"/>
      <c r="B759" s="109"/>
      <c r="D759" s="114"/>
      <c r="R759" s="100"/>
      <c r="S759" s="100"/>
      <c r="T759" s="100"/>
    </row>
    <row r="760" spans="1:20">
      <c r="A760" s="113"/>
      <c r="B760" s="109"/>
      <c r="D760" s="114"/>
      <c r="R760" s="100"/>
      <c r="S760" s="100"/>
      <c r="T760" s="100"/>
    </row>
    <row r="761" spans="1:20">
      <c r="A761" s="113"/>
      <c r="B761" s="109"/>
      <c r="D761" s="114"/>
      <c r="R761" s="100"/>
      <c r="S761" s="100"/>
      <c r="T761" s="100"/>
    </row>
    <row r="762" spans="1:20">
      <c r="A762" s="113"/>
      <c r="B762" s="109"/>
      <c r="D762" s="114"/>
      <c r="R762" s="100"/>
      <c r="S762" s="100"/>
      <c r="T762" s="100"/>
    </row>
    <row r="763" spans="1:20">
      <c r="A763" s="113"/>
      <c r="B763" s="109"/>
      <c r="D763" s="114"/>
      <c r="R763" s="100"/>
      <c r="S763" s="100"/>
      <c r="T763" s="100"/>
    </row>
    <row r="764" spans="1:20">
      <c r="A764" s="113"/>
      <c r="B764" s="109"/>
      <c r="D764" s="114"/>
      <c r="R764" s="100"/>
      <c r="S764" s="100"/>
      <c r="T764" s="100"/>
    </row>
    <row r="765" spans="1:20">
      <c r="A765" s="113"/>
      <c r="B765" s="109"/>
      <c r="D765" s="114"/>
      <c r="R765" s="100"/>
      <c r="S765" s="100"/>
      <c r="T765" s="100"/>
    </row>
    <row r="766" spans="1:20">
      <c r="A766" s="113"/>
      <c r="B766" s="109"/>
      <c r="D766" s="114"/>
      <c r="R766" s="100"/>
      <c r="S766" s="100"/>
      <c r="T766" s="100"/>
    </row>
    <row r="767" spans="1:20">
      <c r="A767" s="113"/>
      <c r="B767" s="109"/>
      <c r="D767" s="114"/>
      <c r="R767" s="100"/>
      <c r="S767" s="100"/>
      <c r="T767" s="100"/>
    </row>
    <row r="768" spans="1:20">
      <c r="A768" s="113"/>
      <c r="B768" s="109"/>
      <c r="D768" s="114"/>
      <c r="R768" s="100"/>
      <c r="S768" s="100"/>
      <c r="T768" s="100"/>
    </row>
    <row r="769" spans="1:20">
      <c r="A769" s="113"/>
      <c r="B769" s="109"/>
      <c r="D769" s="114"/>
      <c r="R769" s="100"/>
      <c r="S769" s="100"/>
      <c r="T769" s="100"/>
    </row>
    <row r="770" spans="1:20">
      <c r="A770" s="113"/>
      <c r="B770" s="109"/>
      <c r="D770" s="114"/>
      <c r="R770" s="100"/>
      <c r="S770" s="100"/>
      <c r="T770" s="100"/>
    </row>
    <row r="771" spans="1:20">
      <c r="A771" s="113"/>
      <c r="B771" s="109"/>
      <c r="D771" s="114"/>
      <c r="R771" s="100"/>
      <c r="S771" s="100"/>
      <c r="T771" s="100"/>
    </row>
    <row r="772" spans="1:20">
      <c r="A772" s="113"/>
      <c r="B772" s="109"/>
      <c r="D772" s="114"/>
      <c r="R772" s="100"/>
      <c r="S772" s="100"/>
      <c r="T772" s="100"/>
    </row>
    <row r="773" spans="1:20">
      <c r="A773" s="113"/>
      <c r="B773" s="109"/>
      <c r="D773" s="114"/>
      <c r="R773" s="100"/>
      <c r="S773" s="100"/>
      <c r="T773" s="100"/>
    </row>
    <row r="774" spans="1:20">
      <c r="A774" s="113"/>
      <c r="B774" s="109"/>
      <c r="D774" s="114"/>
      <c r="R774" s="100"/>
      <c r="S774" s="100"/>
      <c r="T774" s="100"/>
    </row>
    <row r="775" spans="1:20">
      <c r="A775" s="113"/>
      <c r="B775" s="109"/>
      <c r="D775" s="114"/>
      <c r="R775" s="100"/>
      <c r="S775" s="100"/>
      <c r="T775" s="100"/>
    </row>
    <row r="776" spans="1:20">
      <c r="A776" s="113"/>
      <c r="B776" s="109"/>
      <c r="D776" s="114"/>
      <c r="R776" s="100"/>
      <c r="S776" s="100"/>
      <c r="T776" s="100"/>
    </row>
    <row r="777" spans="1:20">
      <c r="A777" s="113"/>
      <c r="B777" s="109"/>
      <c r="D777" s="114"/>
      <c r="R777" s="100"/>
      <c r="S777" s="100"/>
      <c r="T777" s="100"/>
    </row>
    <row r="778" spans="1:20">
      <c r="A778" s="113"/>
      <c r="B778" s="109"/>
      <c r="D778" s="114"/>
      <c r="R778" s="100"/>
      <c r="S778" s="100"/>
      <c r="T778" s="100"/>
    </row>
    <row r="779" spans="1:20">
      <c r="A779" s="113"/>
      <c r="B779" s="109"/>
      <c r="D779" s="114"/>
      <c r="R779" s="100"/>
      <c r="S779" s="100"/>
      <c r="T779" s="100"/>
    </row>
    <row r="780" spans="1:20">
      <c r="A780" s="113"/>
      <c r="B780" s="109"/>
      <c r="D780" s="114"/>
      <c r="R780" s="100"/>
      <c r="S780" s="100"/>
      <c r="T780" s="100"/>
    </row>
    <row r="781" spans="1:20">
      <c r="A781" s="113"/>
      <c r="B781" s="109"/>
      <c r="D781" s="114"/>
      <c r="R781" s="100"/>
      <c r="S781" s="100"/>
      <c r="T781" s="100"/>
    </row>
    <row r="782" spans="1:20">
      <c r="A782" s="113"/>
      <c r="B782" s="109"/>
      <c r="D782" s="114"/>
      <c r="R782" s="100"/>
      <c r="S782" s="100"/>
      <c r="T782" s="100"/>
    </row>
    <row r="783" spans="1:20">
      <c r="A783" s="113"/>
      <c r="B783" s="109"/>
      <c r="D783" s="114"/>
      <c r="R783" s="100"/>
      <c r="S783" s="100"/>
      <c r="T783" s="100"/>
    </row>
    <row r="784" spans="1:20">
      <c r="A784" s="113"/>
      <c r="B784" s="109"/>
      <c r="D784" s="114"/>
      <c r="R784" s="100"/>
      <c r="S784" s="100"/>
      <c r="T784" s="100"/>
    </row>
    <row r="785" spans="1:20">
      <c r="A785" s="113"/>
      <c r="B785" s="109"/>
      <c r="D785" s="114"/>
      <c r="R785" s="100"/>
      <c r="S785" s="100"/>
      <c r="T785" s="100"/>
    </row>
    <row r="786" spans="1:20">
      <c r="A786" s="113"/>
      <c r="B786" s="109"/>
      <c r="D786" s="114"/>
      <c r="R786" s="100"/>
      <c r="S786" s="100"/>
      <c r="T786" s="100"/>
    </row>
    <row r="787" spans="1:20">
      <c r="A787" s="113"/>
      <c r="B787" s="109"/>
      <c r="D787" s="114"/>
      <c r="R787" s="100"/>
      <c r="S787" s="100"/>
      <c r="T787" s="100"/>
    </row>
    <row r="788" spans="1:20">
      <c r="A788" s="113"/>
      <c r="B788" s="109"/>
      <c r="D788" s="114"/>
      <c r="R788" s="100"/>
      <c r="S788" s="100"/>
      <c r="T788" s="100"/>
    </row>
    <row r="789" spans="1:20">
      <c r="A789" s="113"/>
      <c r="B789" s="109"/>
      <c r="D789" s="114"/>
      <c r="R789" s="100"/>
      <c r="S789" s="100"/>
      <c r="T789" s="100"/>
    </row>
    <row r="790" spans="1:20">
      <c r="A790" s="113"/>
      <c r="B790" s="109"/>
      <c r="D790" s="114"/>
      <c r="R790" s="100"/>
      <c r="S790" s="100"/>
      <c r="T790" s="100"/>
    </row>
    <row r="791" spans="1:20">
      <c r="A791" s="113"/>
      <c r="B791" s="109"/>
      <c r="D791" s="114"/>
      <c r="R791" s="100"/>
      <c r="S791" s="100"/>
      <c r="T791" s="100"/>
    </row>
    <row r="792" spans="1:20">
      <c r="A792" s="113"/>
      <c r="B792" s="109"/>
      <c r="D792" s="114"/>
      <c r="R792" s="100"/>
      <c r="S792" s="100"/>
      <c r="T792" s="100"/>
    </row>
    <row r="793" spans="1:20">
      <c r="A793" s="113"/>
      <c r="B793" s="109"/>
      <c r="D793" s="114"/>
      <c r="R793" s="100"/>
      <c r="S793" s="100"/>
      <c r="T793" s="100"/>
    </row>
    <row r="794" spans="1:20">
      <c r="A794" s="113"/>
      <c r="B794" s="109"/>
      <c r="D794" s="114"/>
      <c r="R794" s="100"/>
      <c r="S794" s="100"/>
      <c r="T794" s="100"/>
    </row>
    <row r="795" spans="1:20">
      <c r="A795" s="113"/>
      <c r="B795" s="109"/>
      <c r="D795" s="114"/>
      <c r="R795" s="100"/>
      <c r="S795" s="100"/>
      <c r="T795" s="100"/>
    </row>
    <row r="796" spans="1:20">
      <c r="A796" s="113"/>
      <c r="B796" s="109"/>
      <c r="D796" s="114"/>
      <c r="R796" s="100"/>
      <c r="S796" s="100"/>
      <c r="T796" s="100"/>
    </row>
    <row r="797" spans="1:20">
      <c r="A797" s="113"/>
      <c r="B797" s="109"/>
      <c r="D797" s="114"/>
      <c r="R797" s="100"/>
      <c r="S797" s="100"/>
      <c r="T797" s="100"/>
    </row>
    <row r="798" spans="1:20">
      <c r="A798" s="113"/>
      <c r="B798" s="109"/>
      <c r="D798" s="114"/>
      <c r="R798" s="100"/>
      <c r="S798" s="100"/>
      <c r="T798" s="100"/>
    </row>
    <row r="799" spans="1:20">
      <c r="A799" s="113"/>
      <c r="B799" s="109"/>
      <c r="D799" s="114"/>
      <c r="R799" s="100"/>
      <c r="S799" s="100"/>
      <c r="T799" s="100"/>
    </row>
    <row r="800" spans="1:20">
      <c r="A800" s="113"/>
      <c r="B800" s="109"/>
      <c r="D800" s="114"/>
      <c r="R800" s="100"/>
      <c r="S800" s="100"/>
      <c r="T800" s="100"/>
    </row>
    <row r="801" spans="1:20">
      <c r="A801" s="113"/>
      <c r="B801" s="109"/>
      <c r="D801" s="114"/>
      <c r="R801" s="100"/>
      <c r="S801" s="100"/>
      <c r="T801" s="100"/>
    </row>
    <row r="802" spans="1:20">
      <c r="A802" s="113"/>
      <c r="B802" s="109"/>
      <c r="D802" s="114"/>
      <c r="R802" s="100"/>
      <c r="S802" s="100"/>
      <c r="T802" s="100"/>
    </row>
    <row r="803" spans="1:20">
      <c r="A803" s="113"/>
      <c r="B803" s="109"/>
      <c r="D803" s="114"/>
      <c r="R803" s="100"/>
      <c r="S803" s="100"/>
      <c r="T803" s="100"/>
    </row>
    <row r="804" spans="1:20">
      <c r="A804" s="113"/>
      <c r="B804" s="109"/>
      <c r="D804" s="114"/>
      <c r="R804" s="100"/>
      <c r="S804" s="100"/>
      <c r="T804" s="100"/>
    </row>
    <row r="805" spans="1:20">
      <c r="A805" s="113"/>
      <c r="B805" s="109"/>
      <c r="D805" s="114"/>
      <c r="R805" s="100"/>
      <c r="S805" s="100"/>
      <c r="T805" s="100"/>
    </row>
    <row r="806" spans="1:20">
      <c r="A806" s="113"/>
      <c r="B806" s="109"/>
      <c r="D806" s="114"/>
      <c r="R806" s="100"/>
      <c r="S806" s="100"/>
      <c r="T806" s="100"/>
    </row>
    <row r="807" spans="1:20">
      <c r="A807" s="113"/>
      <c r="B807" s="109"/>
      <c r="D807" s="114"/>
      <c r="R807" s="100"/>
      <c r="S807" s="100"/>
      <c r="T807" s="100"/>
    </row>
    <row r="808" spans="1:20">
      <c r="A808" s="113"/>
      <c r="B808" s="109"/>
      <c r="D808" s="114"/>
      <c r="R808" s="100"/>
      <c r="S808" s="100"/>
      <c r="T808" s="100"/>
    </row>
    <row r="809" spans="1:20">
      <c r="A809" s="113"/>
      <c r="B809" s="109"/>
      <c r="D809" s="114"/>
      <c r="R809" s="100"/>
      <c r="S809" s="100"/>
      <c r="T809" s="100"/>
    </row>
    <row r="810" spans="1:20">
      <c r="A810" s="113"/>
      <c r="B810" s="109"/>
      <c r="D810" s="114"/>
      <c r="R810" s="100"/>
      <c r="S810" s="100"/>
      <c r="T810" s="100"/>
    </row>
    <row r="811" spans="1:20">
      <c r="A811" s="113"/>
      <c r="B811" s="109"/>
      <c r="D811" s="114"/>
      <c r="R811" s="100"/>
      <c r="S811" s="100"/>
      <c r="T811" s="100"/>
    </row>
    <row r="812" spans="1:20">
      <c r="A812" s="113"/>
      <c r="B812" s="109"/>
      <c r="D812" s="114"/>
      <c r="R812" s="100"/>
      <c r="S812" s="100"/>
      <c r="T812" s="100"/>
    </row>
    <row r="813" spans="1:20">
      <c r="A813" s="113"/>
      <c r="B813" s="109"/>
      <c r="D813" s="114"/>
      <c r="R813" s="100"/>
      <c r="S813" s="100"/>
      <c r="T813" s="100"/>
    </row>
    <row r="814" spans="1:20">
      <c r="A814" s="113"/>
      <c r="B814" s="109"/>
      <c r="D814" s="114"/>
      <c r="R814" s="100"/>
      <c r="S814" s="100"/>
      <c r="T814" s="100"/>
    </row>
    <row r="815" spans="1:20">
      <c r="A815" s="113"/>
      <c r="B815" s="109"/>
      <c r="D815" s="114"/>
      <c r="R815" s="100"/>
      <c r="S815" s="100"/>
      <c r="T815" s="100"/>
    </row>
    <row r="816" spans="1:20">
      <c r="A816" s="113"/>
      <c r="B816" s="109"/>
      <c r="D816" s="114"/>
      <c r="R816" s="100"/>
      <c r="S816" s="100"/>
      <c r="T816" s="100"/>
    </row>
    <row r="817" spans="1:20">
      <c r="A817" s="113"/>
      <c r="B817" s="109"/>
      <c r="D817" s="114"/>
      <c r="R817" s="100"/>
      <c r="S817" s="100"/>
      <c r="T817" s="100"/>
    </row>
    <row r="818" spans="1:20">
      <c r="A818" s="113"/>
      <c r="B818" s="109"/>
      <c r="D818" s="114"/>
      <c r="R818" s="100"/>
      <c r="S818" s="100"/>
      <c r="T818" s="100"/>
    </row>
    <row r="819" spans="1:20">
      <c r="A819" s="113"/>
      <c r="B819" s="109"/>
      <c r="D819" s="114"/>
      <c r="R819" s="100"/>
      <c r="S819" s="100"/>
      <c r="T819" s="100"/>
    </row>
    <row r="820" spans="1:20">
      <c r="A820" s="113"/>
      <c r="B820" s="109"/>
      <c r="D820" s="114"/>
      <c r="R820" s="100"/>
      <c r="S820" s="100"/>
      <c r="T820" s="100"/>
    </row>
    <row r="821" spans="1:20">
      <c r="A821" s="113"/>
      <c r="B821" s="109"/>
      <c r="D821" s="114"/>
      <c r="R821" s="100"/>
      <c r="S821" s="100"/>
      <c r="T821" s="100"/>
    </row>
    <row r="822" spans="1:20">
      <c r="A822" s="113"/>
      <c r="B822" s="109"/>
      <c r="D822" s="114"/>
      <c r="R822" s="100"/>
      <c r="S822" s="100"/>
      <c r="T822" s="100"/>
    </row>
    <row r="823" spans="1:20">
      <c r="A823" s="113"/>
      <c r="B823" s="109"/>
      <c r="D823" s="114"/>
      <c r="R823" s="100"/>
      <c r="S823" s="100"/>
      <c r="T823" s="100"/>
    </row>
    <row r="824" spans="1:20">
      <c r="A824" s="113"/>
      <c r="B824" s="109"/>
      <c r="D824" s="114"/>
      <c r="R824" s="100"/>
      <c r="S824" s="100"/>
      <c r="T824" s="100"/>
    </row>
    <row r="825" spans="1:20">
      <c r="A825" s="113"/>
      <c r="B825" s="109"/>
      <c r="D825" s="114"/>
      <c r="R825" s="100"/>
      <c r="S825" s="100"/>
      <c r="T825" s="100"/>
    </row>
    <row r="826" spans="1:20">
      <c r="A826" s="113"/>
      <c r="B826" s="109"/>
      <c r="D826" s="114"/>
      <c r="R826" s="100"/>
      <c r="S826" s="100"/>
      <c r="T826" s="100"/>
    </row>
    <row r="827" spans="1:20">
      <c r="A827" s="113"/>
      <c r="B827" s="109"/>
      <c r="D827" s="114"/>
      <c r="R827" s="100"/>
      <c r="S827" s="100"/>
      <c r="T827" s="100"/>
    </row>
    <row r="828" spans="1:20">
      <c r="A828" s="113"/>
      <c r="B828" s="109"/>
      <c r="D828" s="114"/>
      <c r="R828" s="100"/>
      <c r="S828" s="100"/>
      <c r="T828" s="100"/>
    </row>
    <row r="829" spans="1:20">
      <c r="A829" s="113"/>
      <c r="B829" s="109"/>
      <c r="D829" s="114"/>
      <c r="R829" s="100"/>
      <c r="S829" s="100"/>
      <c r="T829" s="100"/>
    </row>
    <row r="830" spans="1:20">
      <c r="A830" s="113"/>
      <c r="B830" s="109"/>
      <c r="D830" s="114"/>
      <c r="R830" s="100"/>
      <c r="S830" s="100"/>
      <c r="T830" s="100"/>
    </row>
    <row r="831" spans="1:20">
      <c r="A831" s="113"/>
      <c r="B831" s="109"/>
      <c r="D831" s="114"/>
      <c r="R831" s="100"/>
      <c r="S831" s="100"/>
      <c r="T831" s="100"/>
    </row>
    <row r="832" spans="1:20">
      <c r="A832" s="113"/>
      <c r="B832" s="109"/>
      <c r="D832" s="114"/>
      <c r="R832" s="100"/>
      <c r="S832" s="100"/>
      <c r="T832" s="100"/>
    </row>
    <row r="833" spans="1:20">
      <c r="A833" s="113"/>
      <c r="B833" s="109"/>
      <c r="D833" s="114"/>
      <c r="R833" s="100"/>
      <c r="S833" s="100"/>
      <c r="T833" s="100"/>
    </row>
    <row r="834" spans="1:20">
      <c r="A834" s="113"/>
      <c r="B834" s="109"/>
      <c r="D834" s="114"/>
      <c r="R834" s="100"/>
      <c r="S834" s="100"/>
      <c r="T834" s="100"/>
    </row>
    <row r="835" spans="1:20">
      <c r="A835" s="113"/>
      <c r="B835" s="109"/>
      <c r="D835" s="114"/>
      <c r="R835" s="100"/>
      <c r="S835" s="100"/>
      <c r="T835" s="100"/>
    </row>
    <row r="836" spans="1:20">
      <c r="A836" s="113"/>
      <c r="B836" s="109"/>
      <c r="D836" s="114"/>
      <c r="R836" s="100"/>
      <c r="S836" s="100"/>
      <c r="T836" s="100"/>
    </row>
    <row r="837" spans="1:20">
      <c r="A837" s="113"/>
      <c r="B837" s="109"/>
      <c r="D837" s="114"/>
      <c r="R837" s="100"/>
      <c r="S837" s="100"/>
      <c r="T837" s="100"/>
    </row>
    <row r="838" spans="1:20">
      <c r="A838" s="113"/>
      <c r="B838" s="109"/>
      <c r="D838" s="114"/>
      <c r="R838" s="100"/>
      <c r="S838" s="100"/>
      <c r="T838" s="100"/>
    </row>
    <row r="839" spans="1:20">
      <c r="A839" s="113"/>
      <c r="B839" s="109"/>
      <c r="D839" s="114"/>
      <c r="R839" s="100"/>
      <c r="S839" s="100"/>
      <c r="T839" s="100"/>
    </row>
    <row r="840" spans="1:20">
      <c r="A840" s="113"/>
      <c r="B840" s="109"/>
      <c r="D840" s="114"/>
      <c r="R840" s="100"/>
      <c r="S840" s="100"/>
      <c r="T840" s="100"/>
    </row>
    <row r="841" spans="1:20">
      <c r="A841" s="113"/>
      <c r="B841" s="109"/>
      <c r="D841" s="114"/>
      <c r="R841" s="100"/>
      <c r="S841" s="100"/>
      <c r="T841" s="100"/>
    </row>
    <row r="842" spans="1:20">
      <c r="A842" s="113"/>
      <c r="B842" s="109"/>
      <c r="D842" s="114"/>
      <c r="R842" s="100"/>
      <c r="S842" s="100"/>
      <c r="T842" s="100"/>
    </row>
    <row r="843" spans="1:20">
      <c r="A843" s="113"/>
      <c r="B843" s="109"/>
      <c r="D843" s="114"/>
      <c r="R843" s="100"/>
      <c r="S843" s="100"/>
      <c r="T843" s="100"/>
    </row>
    <row r="844" spans="1:20">
      <c r="A844" s="113"/>
      <c r="B844" s="109"/>
      <c r="D844" s="114"/>
      <c r="R844" s="100"/>
      <c r="S844" s="100"/>
      <c r="T844" s="100"/>
    </row>
    <row r="845" spans="1:20">
      <c r="A845" s="113"/>
      <c r="B845" s="109"/>
      <c r="D845" s="114"/>
      <c r="R845" s="100"/>
      <c r="S845" s="100"/>
      <c r="T845" s="100"/>
    </row>
    <row r="846" spans="1:20">
      <c r="A846" s="113"/>
      <c r="B846" s="109"/>
      <c r="D846" s="114"/>
      <c r="R846" s="100"/>
      <c r="S846" s="100"/>
      <c r="T846" s="100"/>
    </row>
    <row r="847" spans="1:20">
      <c r="A847" s="113"/>
      <c r="B847" s="109"/>
      <c r="D847" s="114"/>
      <c r="R847" s="100"/>
      <c r="S847" s="100"/>
      <c r="T847" s="100"/>
    </row>
    <row r="848" spans="1:20">
      <c r="A848" s="113"/>
      <c r="B848" s="109"/>
      <c r="D848" s="114"/>
      <c r="R848" s="100"/>
      <c r="S848" s="100"/>
      <c r="T848" s="100"/>
    </row>
    <row r="849" spans="1:20">
      <c r="A849" s="113"/>
      <c r="B849" s="109"/>
      <c r="D849" s="114"/>
      <c r="R849" s="100"/>
      <c r="S849" s="100"/>
      <c r="T849" s="100"/>
    </row>
    <row r="850" spans="1:20">
      <c r="A850" s="113"/>
      <c r="B850" s="109"/>
      <c r="D850" s="114"/>
      <c r="R850" s="100"/>
      <c r="S850" s="100"/>
      <c r="T850" s="100"/>
    </row>
    <row r="851" spans="1:20">
      <c r="A851" s="113"/>
      <c r="B851" s="109"/>
      <c r="D851" s="114"/>
      <c r="R851" s="100"/>
      <c r="S851" s="100"/>
      <c r="T851" s="100"/>
    </row>
    <row r="852" spans="1:20">
      <c r="A852" s="113"/>
      <c r="B852" s="109"/>
      <c r="D852" s="114"/>
      <c r="R852" s="100"/>
      <c r="S852" s="100"/>
      <c r="T852" s="100"/>
    </row>
    <row r="853" spans="1:20">
      <c r="A853" s="113"/>
      <c r="B853" s="109"/>
      <c r="D853" s="114"/>
      <c r="R853" s="100"/>
      <c r="S853" s="100"/>
      <c r="T853" s="100"/>
    </row>
    <row r="854" spans="1:20">
      <c r="A854" s="113"/>
      <c r="B854" s="109"/>
      <c r="D854" s="114"/>
      <c r="R854" s="100"/>
      <c r="S854" s="100"/>
      <c r="T854" s="100"/>
    </row>
    <row r="855" spans="1:20">
      <c r="A855" s="113"/>
      <c r="B855" s="109"/>
      <c r="D855" s="114"/>
      <c r="R855" s="100"/>
      <c r="S855" s="100"/>
      <c r="T855" s="100"/>
    </row>
    <row r="856" spans="1:20">
      <c r="A856" s="113"/>
      <c r="B856" s="109"/>
      <c r="D856" s="114"/>
      <c r="R856" s="100"/>
      <c r="S856" s="100"/>
      <c r="T856" s="100"/>
    </row>
    <row r="857" spans="1:20">
      <c r="A857" s="113"/>
      <c r="B857" s="109"/>
      <c r="D857" s="114"/>
      <c r="R857" s="100"/>
      <c r="S857" s="100"/>
      <c r="T857" s="100"/>
    </row>
    <row r="858" spans="1:20">
      <c r="A858" s="113"/>
      <c r="B858" s="109"/>
      <c r="D858" s="114"/>
      <c r="R858" s="100"/>
      <c r="S858" s="100"/>
      <c r="T858" s="100"/>
    </row>
    <row r="859" spans="1:20">
      <c r="A859" s="113"/>
      <c r="B859" s="109"/>
      <c r="D859" s="114"/>
      <c r="R859" s="100"/>
      <c r="S859" s="100"/>
      <c r="T859" s="100"/>
    </row>
    <row r="860" spans="1:20">
      <c r="A860" s="113"/>
      <c r="B860" s="109"/>
      <c r="D860" s="114"/>
      <c r="R860" s="100"/>
      <c r="S860" s="100"/>
      <c r="T860" s="100"/>
    </row>
    <row r="861" spans="1:20">
      <c r="A861" s="113"/>
      <c r="B861" s="109"/>
      <c r="D861" s="114"/>
      <c r="R861" s="100"/>
      <c r="S861" s="100"/>
      <c r="T861" s="100"/>
    </row>
    <row r="862" spans="1:20">
      <c r="A862" s="113"/>
      <c r="B862" s="109"/>
      <c r="D862" s="114"/>
      <c r="R862" s="100"/>
      <c r="S862" s="100"/>
      <c r="T862" s="100"/>
    </row>
    <row r="863" spans="1:20">
      <c r="A863" s="113"/>
      <c r="B863" s="109"/>
      <c r="D863" s="114"/>
      <c r="R863" s="100"/>
      <c r="S863" s="100"/>
      <c r="T863" s="100"/>
    </row>
    <row r="864" spans="1:20">
      <c r="A864" s="113"/>
      <c r="B864" s="109"/>
      <c r="D864" s="114"/>
      <c r="R864" s="100"/>
      <c r="S864" s="100"/>
      <c r="T864" s="100"/>
    </row>
    <row r="865" spans="1:20">
      <c r="A865" s="113"/>
      <c r="B865" s="109"/>
      <c r="D865" s="114"/>
      <c r="R865" s="100"/>
      <c r="S865" s="100"/>
      <c r="T865" s="100"/>
    </row>
    <row r="866" spans="1:20">
      <c r="A866" s="113"/>
      <c r="B866" s="109"/>
      <c r="D866" s="114"/>
      <c r="R866" s="100"/>
      <c r="S866" s="100"/>
      <c r="T866" s="100"/>
    </row>
    <row r="867" spans="1:20">
      <c r="A867" s="113"/>
      <c r="B867" s="109"/>
      <c r="D867" s="114"/>
      <c r="R867" s="100"/>
      <c r="S867" s="100"/>
      <c r="T867" s="100"/>
    </row>
    <row r="868" spans="1:20">
      <c r="A868" s="113"/>
      <c r="B868" s="109"/>
      <c r="D868" s="114"/>
      <c r="R868" s="100"/>
      <c r="S868" s="100"/>
      <c r="T868" s="100"/>
    </row>
    <row r="869" spans="1:20">
      <c r="A869" s="113"/>
      <c r="B869" s="109"/>
      <c r="D869" s="114"/>
      <c r="R869" s="100"/>
      <c r="S869" s="100"/>
      <c r="T869" s="100"/>
    </row>
    <row r="870" spans="1:20">
      <c r="A870" s="113"/>
      <c r="B870" s="109"/>
      <c r="D870" s="114"/>
      <c r="R870" s="100"/>
      <c r="S870" s="100"/>
      <c r="T870" s="100"/>
    </row>
    <row r="871" spans="1:20">
      <c r="A871" s="113"/>
      <c r="B871" s="109"/>
      <c r="D871" s="114"/>
      <c r="R871" s="100"/>
      <c r="S871" s="100"/>
      <c r="T871" s="100"/>
    </row>
    <row r="872" spans="1:20">
      <c r="A872" s="113"/>
      <c r="B872" s="109"/>
      <c r="D872" s="114"/>
      <c r="R872" s="100"/>
      <c r="S872" s="100"/>
      <c r="T872" s="100"/>
    </row>
    <row r="873" spans="1:20">
      <c r="A873" s="113"/>
      <c r="B873" s="109"/>
      <c r="D873" s="114"/>
      <c r="R873" s="100"/>
      <c r="S873" s="100"/>
      <c r="T873" s="100"/>
    </row>
    <row r="874" spans="1:20">
      <c r="A874" s="113"/>
      <c r="B874" s="109"/>
      <c r="D874" s="114"/>
      <c r="R874" s="100"/>
      <c r="S874" s="100"/>
      <c r="T874" s="100"/>
    </row>
    <row r="875" spans="1:20">
      <c r="A875" s="113"/>
      <c r="B875" s="109"/>
      <c r="D875" s="114"/>
      <c r="R875" s="100"/>
      <c r="S875" s="100"/>
      <c r="T875" s="100"/>
    </row>
    <row r="876" spans="1:20">
      <c r="A876" s="113"/>
      <c r="B876" s="109"/>
      <c r="D876" s="114"/>
      <c r="R876" s="100"/>
      <c r="S876" s="100"/>
      <c r="T876" s="100"/>
    </row>
    <row r="877" spans="1:20">
      <c r="A877" s="113"/>
      <c r="B877" s="109"/>
      <c r="D877" s="114"/>
      <c r="R877" s="100"/>
      <c r="S877" s="100"/>
      <c r="T877" s="100"/>
    </row>
    <row r="878" spans="1:20">
      <c r="A878" s="113"/>
      <c r="B878" s="109"/>
      <c r="D878" s="114"/>
      <c r="R878" s="100"/>
      <c r="S878" s="100"/>
      <c r="T878" s="100"/>
    </row>
    <row r="879" spans="1:20">
      <c r="A879" s="113"/>
      <c r="B879" s="109"/>
      <c r="D879" s="114"/>
      <c r="R879" s="100"/>
      <c r="S879" s="100"/>
      <c r="T879" s="100"/>
    </row>
    <row r="880" spans="1:20">
      <c r="A880" s="113"/>
      <c r="B880" s="109"/>
      <c r="D880" s="114"/>
      <c r="R880" s="100"/>
      <c r="S880" s="100"/>
      <c r="T880" s="100"/>
    </row>
    <row r="881" spans="1:20">
      <c r="A881" s="113"/>
      <c r="B881" s="109"/>
      <c r="D881" s="114"/>
      <c r="R881" s="100"/>
      <c r="S881" s="100"/>
      <c r="T881" s="100"/>
    </row>
    <row r="882" spans="1:20">
      <c r="A882" s="113"/>
      <c r="B882" s="109"/>
      <c r="D882" s="114"/>
      <c r="R882" s="100"/>
      <c r="S882" s="100"/>
      <c r="T882" s="100"/>
    </row>
    <row r="883" spans="1:20">
      <c r="A883" s="113"/>
      <c r="B883" s="109"/>
      <c r="D883" s="114"/>
      <c r="R883" s="100"/>
      <c r="S883" s="100"/>
      <c r="T883" s="100"/>
    </row>
    <row r="884" spans="1:20">
      <c r="A884" s="113"/>
      <c r="B884" s="109"/>
      <c r="D884" s="114"/>
      <c r="R884" s="100"/>
      <c r="S884" s="100"/>
      <c r="T884" s="100"/>
    </row>
    <row r="885" spans="1:20">
      <c r="A885" s="113"/>
      <c r="B885" s="109"/>
      <c r="D885" s="114"/>
      <c r="R885" s="100"/>
      <c r="S885" s="100"/>
      <c r="T885" s="100"/>
    </row>
    <row r="886" spans="1:20">
      <c r="A886" s="113"/>
      <c r="B886" s="109"/>
      <c r="D886" s="114"/>
      <c r="R886" s="100"/>
      <c r="S886" s="100"/>
      <c r="T886" s="100"/>
    </row>
    <row r="887" spans="1:20">
      <c r="A887" s="113"/>
      <c r="B887" s="109"/>
      <c r="D887" s="114"/>
      <c r="R887" s="100"/>
      <c r="S887" s="100"/>
      <c r="T887" s="100"/>
    </row>
    <row r="888" spans="1:20">
      <c r="A888" s="113"/>
      <c r="B888" s="109"/>
      <c r="D888" s="114"/>
      <c r="R888" s="100"/>
      <c r="S888" s="100"/>
      <c r="T888" s="100"/>
    </row>
    <row r="889" spans="1:20">
      <c r="A889" s="113"/>
      <c r="B889" s="109"/>
      <c r="D889" s="114"/>
      <c r="R889" s="100"/>
      <c r="S889" s="100"/>
      <c r="T889" s="100"/>
    </row>
    <row r="890" spans="1:20">
      <c r="A890" s="113"/>
      <c r="B890" s="109"/>
      <c r="D890" s="114"/>
      <c r="R890" s="100"/>
      <c r="S890" s="100"/>
      <c r="T890" s="100"/>
    </row>
    <row r="891" spans="1:20">
      <c r="A891" s="113"/>
      <c r="B891" s="109"/>
      <c r="D891" s="114"/>
      <c r="R891" s="100"/>
      <c r="S891" s="100"/>
      <c r="T891" s="100"/>
    </row>
    <row r="892" spans="1:20">
      <c r="A892" s="113"/>
      <c r="B892" s="109"/>
      <c r="D892" s="114"/>
      <c r="R892" s="100"/>
      <c r="S892" s="100"/>
      <c r="T892" s="100"/>
    </row>
    <row r="893" spans="1:20">
      <c r="A893" s="113"/>
      <c r="B893" s="109"/>
      <c r="D893" s="114"/>
      <c r="R893" s="100"/>
      <c r="S893" s="100"/>
      <c r="T893" s="100"/>
    </row>
    <row r="894" spans="1:20">
      <c r="A894" s="113"/>
      <c r="B894" s="109"/>
      <c r="D894" s="114"/>
      <c r="R894" s="100"/>
      <c r="S894" s="100"/>
      <c r="T894" s="100"/>
    </row>
    <row r="895" spans="1:20">
      <c r="A895" s="113"/>
      <c r="B895" s="109"/>
      <c r="D895" s="114"/>
      <c r="R895" s="100"/>
      <c r="S895" s="100"/>
      <c r="T895" s="100"/>
    </row>
    <row r="896" spans="1:20">
      <c r="A896" s="113"/>
      <c r="B896" s="109"/>
      <c r="D896" s="114"/>
      <c r="R896" s="100"/>
      <c r="S896" s="100"/>
      <c r="T896" s="100"/>
    </row>
    <row r="897" spans="1:20">
      <c r="A897" s="113"/>
      <c r="B897" s="109"/>
      <c r="D897" s="114"/>
      <c r="R897" s="100"/>
      <c r="S897" s="100"/>
      <c r="T897" s="100"/>
    </row>
    <row r="898" spans="1:20">
      <c r="A898" s="113"/>
      <c r="B898" s="109"/>
      <c r="D898" s="114"/>
      <c r="R898" s="100"/>
      <c r="S898" s="100"/>
      <c r="T898" s="100"/>
    </row>
    <row r="899" spans="1:20">
      <c r="A899" s="113"/>
      <c r="B899" s="109"/>
      <c r="D899" s="114"/>
      <c r="R899" s="100"/>
      <c r="S899" s="100"/>
      <c r="T899" s="100"/>
    </row>
    <row r="900" spans="1:20">
      <c r="A900" s="113"/>
      <c r="B900" s="109"/>
      <c r="D900" s="114"/>
      <c r="R900" s="100"/>
      <c r="S900" s="100"/>
      <c r="T900" s="100"/>
    </row>
    <row r="901" spans="1:20">
      <c r="A901" s="113"/>
      <c r="B901" s="109"/>
      <c r="D901" s="114"/>
      <c r="R901" s="100"/>
      <c r="S901" s="100"/>
      <c r="T901" s="100"/>
    </row>
    <row r="902" spans="1:20">
      <c r="A902" s="113"/>
      <c r="B902" s="109"/>
      <c r="D902" s="114"/>
      <c r="R902" s="100"/>
      <c r="S902" s="100"/>
      <c r="T902" s="100"/>
    </row>
    <row r="903" spans="1:20">
      <c r="A903" s="113"/>
      <c r="B903" s="109"/>
      <c r="D903" s="114"/>
      <c r="R903" s="100"/>
      <c r="S903" s="100"/>
      <c r="T903" s="100"/>
    </row>
    <row r="904" spans="1:20">
      <c r="A904" s="113"/>
      <c r="B904" s="109"/>
      <c r="D904" s="114"/>
      <c r="R904" s="100"/>
      <c r="S904" s="100"/>
      <c r="T904" s="100"/>
    </row>
    <row r="905" spans="1:20">
      <c r="A905" s="113"/>
      <c r="B905" s="109"/>
      <c r="D905" s="114"/>
      <c r="R905" s="100"/>
      <c r="S905" s="100"/>
      <c r="T905" s="100"/>
    </row>
    <row r="906" spans="1:20">
      <c r="A906" s="113"/>
      <c r="B906" s="109"/>
      <c r="D906" s="114"/>
      <c r="R906" s="100"/>
      <c r="S906" s="100"/>
      <c r="T906" s="100"/>
    </row>
    <row r="907" spans="1:20">
      <c r="A907" s="113"/>
      <c r="B907" s="109"/>
      <c r="D907" s="114"/>
      <c r="R907" s="100"/>
      <c r="S907" s="100"/>
      <c r="T907" s="100"/>
    </row>
    <row r="908" spans="1:20">
      <c r="A908" s="113"/>
      <c r="B908" s="109"/>
      <c r="D908" s="114"/>
      <c r="R908" s="100"/>
      <c r="S908" s="100"/>
      <c r="T908" s="100"/>
    </row>
    <row r="909" spans="1:20">
      <c r="A909" s="113"/>
      <c r="B909" s="109"/>
      <c r="D909" s="114"/>
      <c r="R909" s="100"/>
      <c r="S909" s="100"/>
      <c r="T909" s="100"/>
    </row>
    <row r="910" spans="1:20">
      <c r="A910" s="113"/>
      <c r="B910" s="109"/>
      <c r="D910" s="114"/>
      <c r="R910" s="100"/>
      <c r="S910" s="100"/>
      <c r="T910" s="100"/>
    </row>
    <row r="911" spans="1:20">
      <c r="A911" s="113"/>
      <c r="B911" s="109"/>
      <c r="D911" s="114"/>
      <c r="R911" s="100"/>
      <c r="S911" s="100"/>
      <c r="T911" s="100"/>
    </row>
    <row r="912" spans="1:20">
      <c r="A912" s="113"/>
      <c r="B912" s="109"/>
      <c r="D912" s="114"/>
      <c r="R912" s="100"/>
      <c r="S912" s="100"/>
      <c r="T912" s="100"/>
    </row>
    <row r="913" spans="1:20">
      <c r="A913" s="113"/>
      <c r="B913" s="109"/>
      <c r="D913" s="114"/>
      <c r="R913" s="100"/>
      <c r="S913" s="100"/>
      <c r="T913" s="100"/>
    </row>
    <row r="914" spans="1:20">
      <c r="A914" s="113"/>
      <c r="B914" s="109"/>
      <c r="D914" s="114"/>
      <c r="R914" s="100"/>
      <c r="S914" s="100"/>
      <c r="T914" s="100"/>
    </row>
    <row r="915" spans="1:20">
      <c r="A915" s="113"/>
      <c r="B915" s="109"/>
      <c r="D915" s="114"/>
      <c r="R915" s="100"/>
      <c r="S915" s="100"/>
      <c r="T915" s="100"/>
    </row>
    <row r="916" spans="1:20">
      <c r="A916" s="113"/>
      <c r="B916" s="109"/>
      <c r="D916" s="114"/>
      <c r="R916" s="100"/>
      <c r="S916" s="100"/>
      <c r="T916" s="100"/>
    </row>
    <row r="917" spans="1:20">
      <c r="A917" s="113"/>
      <c r="B917" s="109"/>
      <c r="D917" s="114"/>
      <c r="R917" s="100"/>
      <c r="S917" s="100"/>
      <c r="T917" s="100"/>
    </row>
    <row r="918" spans="1:20">
      <c r="A918" s="113"/>
      <c r="B918" s="109"/>
      <c r="D918" s="114"/>
      <c r="R918" s="100"/>
      <c r="S918" s="100"/>
      <c r="T918" s="100"/>
    </row>
    <row r="919" spans="1:20">
      <c r="A919" s="113"/>
      <c r="B919" s="109"/>
      <c r="D919" s="114"/>
      <c r="R919" s="100"/>
      <c r="S919" s="100"/>
      <c r="T919" s="100"/>
    </row>
    <row r="920" spans="1:20">
      <c r="A920" s="113"/>
      <c r="B920" s="109"/>
      <c r="D920" s="114"/>
      <c r="R920" s="100"/>
      <c r="S920" s="100"/>
      <c r="T920" s="100"/>
    </row>
    <row r="921" spans="1:20">
      <c r="A921" s="113"/>
      <c r="B921" s="109"/>
      <c r="D921" s="114"/>
      <c r="R921" s="100"/>
      <c r="S921" s="100"/>
      <c r="T921" s="100"/>
    </row>
    <row r="922" spans="1:20">
      <c r="A922" s="113"/>
      <c r="B922" s="109"/>
      <c r="D922" s="114"/>
      <c r="R922" s="100"/>
      <c r="S922" s="100"/>
      <c r="T922" s="100"/>
    </row>
    <row r="923" spans="1:20">
      <c r="A923" s="113"/>
      <c r="B923" s="109"/>
      <c r="D923" s="114"/>
      <c r="R923" s="100"/>
      <c r="S923" s="100"/>
      <c r="T923" s="100"/>
    </row>
    <row r="924" spans="1:20">
      <c r="A924" s="113"/>
      <c r="B924" s="109"/>
      <c r="D924" s="114"/>
      <c r="R924" s="100"/>
      <c r="S924" s="100"/>
      <c r="T924" s="100"/>
    </row>
    <row r="925" spans="1:20">
      <c r="A925" s="113"/>
      <c r="B925" s="109"/>
      <c r="D925" s="114"/>
      <c r="R925" s="100"/>
      <c r="S925" s="100"/>
      <c r="T925" s="100"/>
    </row>
    <row r="926" spans="1:20">
      <c r="A926" s="113"/>
      <c r="B926" s="109"/>
      <c r="D926" s="114"/>
      <c r="R926" s="100"/>
      <c r="S926" s="100"/>
      <c r="T926" s="100"/>
    </row>
    <row r="927" spans="1:20">
      <c r="A927" s="113"/>
      <c r="B927" s="109"/>
      <c r="D927" s="114"/>
      <c r="R927" s="100"/>
      <c r="S927" s="100"/>
      <c r="T927" s="100"/>
    </row>
    <row r="928" spans="1:20">
      <c r="A928" s="113"/>
      <c r="B928" s="109"/>
      <c r="D928" s="114"/>
      <c r="R928" s="100"/>
      <c r="S928" s="100"/>
      <c r="T928" s="100"/>
    </row>
    <row r="929" spans="1:20">
      <c r="A929" s="113"/>
      <c r="B929" s="109"/>
      <c r="D929" s="114"/>
      <c r="R929" s="100"/>
      <c r="S929" s="100"/>
      <c r="T929" s="100"/>
    </row>
    <row r="930" spans="1:20">
      <c r="A930" s="113"/>
      <c r="B930" s="109"/>
      <c r="D930" s="114"/>
      <c r="R930" s="100"/>
      <c r="S930" s="100"/>
      <c r="T930" s="100"/>
    </row>
    <row r="931" spans="1:20">
      <c r="A931" s="113"/>
      <c r="B931" s="109"/>
      <c r="D931" s="114"/>
      <c r="R931" s="100"/>
      <c r="S931" s="100"/>
      <c r="T931" s="100"/>
    </row>
    <row r="932" spans="1:20">
      <c r="A932" s="113"/>
      <c r="B932" s="109"/>
      <c r="D932" s="114"/>
      <c r="R932" s="100"/>
      <c r="S932" s="100"/>
      <c r="T932" s="100"/>
    </row>
    <row r="933" spans="1:20">
      <c r="A933" s="113"/>
      <c r="B933" s="109"/>
      <c r="D933" s="114"/>
      <c r="R933" s="100"/>
      <c r="S933" s="100"/>
      <c r="T933" s="100"/>
    </row>
    <row r="934" spans="1:20">
      <c r="A934" s="113"/>
      <c r="B934" s="109"/>
      <c r="D934" s="114"/>
      <c r="R934" s="100"/>
      <c r="S934" s="100"/>
      <c r="T934" s="100"/>
    </row>
    <row r="935" spans="1:20">
      <c r="A935" s="113"/>
      <c r="B935" s="109"/>
      <c r="D935" s="114"/>
      <c r="R935" s="100"/>
      <c r="S935" s="100"/>
      <c r="T935" s="100"/>
    </row>
    <row r="936" spans="1:20">
      <c r="A936" s="113"/>
      <c r="B936" s="109"/>
      <c r="D936" s="114"/>
      <c r="R936" s="100"/>
      <c r="S936" s="100"/>
      <c r="T936" s="100"/>
    </row>
    <row r="937" spans="1:20">
      <c r="A937" s="113"/>
      <c r="B937" s="109"/>
      <c r="D937" s="114"/>
      <c r="R937" s="100"/>
      <c r="S937" s="100"/>
      <c r="T937" s="100"/>
    </row>
    <row r="938" spans="1:20">
      <c r="A938" s="113"/>
      <c r="B938" s="109"/>
      <c r="D938" s="114"/>
      <c r="R938" s="100"/>
      <c r="S938" s="100"/>
      <c r="T938" s="100"/>
    </row>
    <row r="939" spans="1:20">
      <c r="A939" s="113"/>
      <c r="B939" s="109"/>
      <c r="D939" s="114"/>
      <c r="R939" s="100"/>
      <c r="S939" s="100"/>
      <c r="T939" s="100"/>
    </row>
    <row r="940" spans="1:20">
      <c r="A940" s="113"/>
      <c r="B940" s="109"/>
      <c r="D940" s="114"/>
      <c r="R940" s="100"/>
      <c r="S940" s="100"/>
      <c r="T940" s="100"/>
    </row>
    <row r="941" spans="1:20">
      <c r="A941" s="113"/>
      <c r="B941" s="109"/>
      <c r="D941" s="114"/>
      <c r="R941" s="100"/>
      <c r="S941" s="100"/>
      <c r="T941" s="100"/>
    </row>
    <row r="942" spans="1:20">
      <c r="A942" s="113"/>
      <c r="B942" s="109"/>
      <c r="D942" s="114"/>
      <c r="R942" s="100"/>
      <c r="S942" s="100"/>
      <c r="T942" s="100"/>
    </row>
    <row r="943" spans="1:20">
      <c r="A943" s="113"/>
      <c r="B943" s="109"/>
      <c r="D943" s="114"/>
      <c r="R943" s="100"/>
      <c r="S943" s="100"/>
      <c r="T943" s="100"/>
    </row>
    <row r="944" spans="1:20">
      <c r="A944" s="113"/>
      <c r="B944" s="109"/>
      <c r="D944" s="114"/>
      <c r="R944" s="100"/>
      <c r="S944" s="100"/>
      <c r="T944" s="100"/>
    </row>
    <row r="945" spans="1:20">
      <c r="A945" s="113"/>
      <c r="B945" s="109"/>
      <c r="D945" s="114"/>
      <c r="R945" s="100"/>
      <c r="S945" s="100"/>
      <c r="T945" s="100"/>
    </row>
    <row r="946" spans="1:20">
      <c r="A946" s="113"/>
      <c r="B946" s="109"/>
      <c r="D946" s="114"/>
      <c r="R946" s="100"/>
      <c r="S946" s="100"/>
      <c r="T946" s="100"/>
    </row>
    <row r="947" spans="1:20">
      <c r="A947" s="113"/>
      <c r="B947" s="109"/>
      <c r="D947" s="114"/>
      <c r="R947" s="100"/>
      <c r="S947" s="100"/>
      <c r="T947" s="100"/>
    </row>
    <row r="948" spans="1:20">
      <c r="A948" s="113"/>
      <c r="B948" s="109"/>
      <c r="D948" s="114"/>
      <c r="R948" s="100"/>
      <c r="S948" s="100"/>
      <c r="T948" s="100"/>
    </row>
    <row r="949" spans="1:20">
      <c r="A949" s="113"/>
      <c r="B949" s="109"/>
      <c r="D949" s="114"/>
      <c r="R949" s="100"/>
      <c r="S949" s="100"/>
      <c r="T949" s="100"/>
    </row>
    <row r="950" spans="1:20">
      <c r="A950" s="113"/>
      <c r="B950" s="109"/>
      <c r="D950" s="114"/>
      <c r="R950" s="100"/>
      <c r="S950" s="100"/>
      <c r="T950" s="100"/>
    </row>
    <row r="951" spans="1:20">
      <c r="A951" s="113"/>
      <c r="B951" s="109"/>
      <c r="D951" s="114"/>
      <c r="R951" s="100"/>
      <c r="S951" s="100"/>
      <c r="T951" s="100"/>
    </row>
    <row r="952" spans="1:20">
      <c r="A952" s="113"/>
      <c r="B952" s="109"/>
      <c r="D952" s="114"/>
      <c r="R952" s="100"/>
      <c r="S952" s="100"/>
      <c r="T952" s="100"/>
    </row>
    <row r="953" spans="1:20">
      <c r="A953" s="113"/>
      <c r="B953" s="109"/>
      <c r="D953" s="114"/>
      <c r="R953" s="100"/>
      <c r="S953" s="100"/>
      <c r="T953" s="100"/>
    </row>
    <row r="954" spans="1:20">
      <c r="A954" s="113"/>
      <c r="B954" s="109"/>
      <c r="D954" s="114"/>
      <c r="R954" s="100"/>
      <c r="S954" s="100"/>
      <c r="T954" s="100"/>
    </row>
    <row r="955" spans="1:20">
      <c r="A955" s="113"/>
      <c r="B955" s="109"/>
      <c r="D955" s="114"/>
      <c r="R955" s="100"/>
      <c r="S955" s="100"/>
      <c r="T955" s="100"/>
    </row>
    <row r="956" spans="1:20">
      <c r="A956" s="113"/>
      <c r="B956" s="109"/>
      <c r="D956" s="114"/>
      <c r="R956" s="100"/>
      <c r="S956" s="100"/>
      <c r="T956" s="100"/>
    </row>
    <row r="957" spans="1:20">
      <c r="A957" s="113"/>
      <c r="B957" s="109"/>
      <c r="D957" s="114"/>
      <c r="R957" s="100"/>
      <c r="S957" s="100"/>
      <c r="T957" s="100"/>
    </row>
    <row r="958" spans="1:20">
      <c r="A958" s="113"/>
      <c r="B958" s="109"/>
      <c r="D958" s="114"/>
      <c r="R958" s="100"/>
      <c r="S958" s="100"/>
      <c r="T958" s="100"/>
    </row>
    <row r="959" spans="1:20">
      <c r="A959" s="113"/>
      <c r="B959" s="109"/>
      <c r="D959" s="114"/>
      <c r="R959" s="100"/>
      <c r="S959" s="100"/>
      <c r="T959" s="100"/>
    </row>
    <row r="960" spans="1:20">
      <c r="A960" s="113"/>
      <c r="B960" s="109"/>
      <c r="D960" s="114"/>
      <c r="R960" s="100"/>
      <c r="S960" s="100"/>
      <c r="T960" s="100"/>
    </row>
    <row r="961" spans="1:20">
      <c r="A961" s="113"/>
      <c r="B961" s="109"/>
      <c r="D961" s="114"/>
      <c r="R961" s="100"/>
      <c r="S961" s="100"/>
      <c r="T961" s="100"/>
    </row>
    <row r="962" spans="1:20">
      <c r="A962" s="113"/>
      <c r="B962" s="109"/>
      <c r="D962" s="114"/>
      <c r="R962" s="100"/>
      <c r="S962" s="100"/>
      <c r="T962" s="100"/>
    </row>
    <row r="963" spans="1:20">
      <c r="A963" s="113"/>
      <c r="B963" s="109"/>
      <c r="D963" s="114"/>
      <c r="R963" s="100"/>
      <c r="S963" s="100"/>
      <c r="T963" s="100"/>
    </row>
    <row r="964" spans="1:20">
      <c r="A964" s="113"/>
      <c r="B964" s="109"/>
      <c r="D964" s="114"/>
      <c r="R964" s="100"/>
      <c r="S964" s="100"/>
      <c r="T964" s="100"/>
    </row>
    <row r="965" spans="1:20">
      <c r="A965" s="113"/>
      <c r="B965" s="109"/>
      <c r="D965" s="114"/>
      <c r="R965" s="100"/>
      <c r="S965" s="100"/>
      <c r="T965" s="100"/>
    </row>
    <row r="966" spans="1:20">
      <c r="A966" s="113"/>
      <c r="B966" s="109"/>
      <c r="D966" s="114"/>
      <c r="R966" s="100"/>
      <c r="S966" s="100"/>
      <c r="T966" s="100"/>
    </row>
    <row r="967" spans="1:20">
      <c r="A967" s="113"/>
      <c r="B967" s="109"/>
      <c r="D967" s="114"/>
      <c r="R967" s="100"/>
      <c r="S967" s="100"/>
      <c r="T967" s="100"/>
    </row>
    <row r="968" spans="1:20">
      <c r="A968" s="113"/>
      <c r="B968" s="109"/>
      <c r="D968" s="114"/>
      <c r="R968" s="100"/>
      <c r="S968" s="100"/>
      <c r="T968" s="100"/>
    </row>
    <row r="969" spans="1:20">
      <c r="A969" s="113"/>
      <c r="B969" s="109"/>
      <c r="D969" s="114"/>
      <c r="R969" s="100"/>
      <c r="S969" s="100"/>
      <c r="T969" s="100"/>
    </row>
    <row r="970" spans="1:20">
      <c r="A970" s="113"/>
      <c r="B970" s="109"/>
      <c r="D970" s="114"/>
      <c r="R970" s="100"/>
      <c r="S970" s="100"/>
      <c r="T970" s="100"/>
    </row>
    <row r="971" spans="1:20">
      <c r="A971" s="113"/>
      <c r="B971" s="109"/>
      <c r="D971" s="114"/>
      <c r="R971" s="100"/>
      <c r="S971" s="100"/>
      <c r="T971" s="100"/>
    </row>
    <row r="972" spans="1:20">
      <c r="A972" s="113"/>
      <c r="B972" s="109"/>
      <c r="D972" s="114"/>
      <c r="R972" s="100"/>
      <c r="S972" s="100"/>
      <c r="T972" s="100"/>
    </row>
    <row r="973" spans="1:20">
      <c r="A973" s="113"/>
      <c r="B973" s="109"/>
      <c r="D973" s="114"/>
      <c r="R973" s="100"/>
      <c r="S973" s="100"/>
      <c r="T973" s="100"/>
    </row>
    <row r="974" spans="1:20">
      <c r="A974" s="113"/>
      <c r="B974" s="109"/>
      <c r="D974" s="114"/>
      <c r="R974" s="100"/>
      <c r="S974" s="100"/>
      <c r="T974" s="100"/>
    </row>
    <row r="975" spans="1:20">
      <c r="A975" s="113"/>
      <c r="B975" s="109"/>
      <c r="D975" s="114"/>
      <c r="R975" s="100"/>
      <c r="S975" s="100"/>
      <c r="T975" s="100"/>
    </row>
    <row r="976" spans="1:20">
      <c r="A976" s="113"/>
      <c r="B976" s="109"/>
      <c r="D976" s="114"/>
      <c r="R976" s="100"/>
      <c r="S976" s="100"/>
      <c r="T976" s="100"/>
    </row>
    <row r="977" spans="1:20">
      <c r="A977" s="113"/>
      <c r="B977" s="109"/>
      <c r="D977" s="114"/>
      <c r="R977" s="100"/>
      <c r="S977" s="100"/>
      <c r="T977" s="100"/>
    </row>
    <row r="978" spans="1:20">
      <c r="A978" s="113"/>
      <c r="B978" s="109"/>
      <c r="D978" s="114"/>
      <c r="R978" s="100"/>
      <c r="S978" s="100"/>
      <c r="T978" s="100"/>
    </row>
    <row r="979" spans="1:20">
      <c r="A979" s="113"/>
      <c r="B979" s="109"/>
      <c r="D979" s="114"/>
      <c r="R979" s="100"/>
      <c r="S979" s="100"/>
      <c r="T979" s="100"/>
    </row>
    <row r="980" spans="1:20">
      <c r="A980" s="113"/>
      <c r="B980" s="109"/>
      <c r="D980" s="114"/>
      <c r="R980" s="100"/>
      <c r="S980" s="100"/>
      <c r="T980" s="100"/>
    </row>
    <row r="981" spans="1:20">
      <c r="A981" s="113"/>
      <c r="B981" s="109"/>
      <c r="D981" s="114"/>
      <c r="R981" s="100"/>
      <c r="S981" s="100"/>
      <c r="T981" s="100"/>
    </row>
    <row r="982" spans="1:20">
      <c r="A982" s="113"/>
      <c r="B982" s="109"/>
      <c r="D982" s="114"/>
      <c r="R982" s="100"/>
      <c r="S982" s="100"/>
      <c r="T982" s="100"/>
    </row>
    <row r="983" spans="1:20">
      <c r="A983" s="113"/>
      <c r="B983" s="109"/>
      <c r="D983" s="114"/>
      <c r="R983" s="100"/>
      <c r="S983" s="100"/>
      <c r="T983" s="100"/>
    </row>
    <row r="984" spans="1:20">
      <c r="A984" s="113"/>
      <c r="B984" s="109"/>
      <c r="D984" s="114"/>
      <c r="R984" s="100"/>
      <c r="S984" s="100"/>
      <c r="T984" s="100"/>
    </row>
    <row r="985" spans="1:20">
      <c r="A985" s="113"/>
      <c r="B985" s="109"/>
      <c r="D985" s="114"/>
      <c r="R985" s="100"/>
      <c r="S985" s="100"/>
      <c r="T985" s="100"/>
    </row>
    <row r="986" spans="1:20">
      <c r="A986" s="113"/>
      <c r="B986" s="109"/>
      <c r="D986" s="114"/>
      <c r="R986" s="100"/>
      <c r="S986" s="100"/>
      <c r="T986" s="100"/>
    </row>
    <row r="987" spans="1:20">
      <c r="A987" s="113"/>
      <c r="B987" s="109"/>
      <c r="D987" s="114"/>
      <c r="R987" s="100"/>
      <c r="S987" s="100"/>
      <c r="T987" s="100"/>
    </row>
    <row r="988" spans="1:20">
      <c r="A988" s="113"/>
      <c r="B988" s="109"/>
      <c r="D988" s="114"/>
      <c r="R988" s="100"/>
      <c r="S988" s="100"/>
      <c r="T988" s="100"/>
    </row>
    <row r="989" spans="1:20">
      <c r="A989" s="113"/>
      <c r="B989" s="109"/>
      <c r="D989" s="114"/>
      <c r="R989" s="100"/>
      <c r="S989" s="100"/>
      <c r="T989" s="100"/>
    </row>
    <row r="990" spans="1:20">
      <c r="A990" s="113"/>
      <c r="B990" s="109"/>
      <c r="D990" s="114"/>
      <c r="R990" s="100"/>
      <c r="S990" s="100"/>
      <c r="T990" s="100"/>
    </row>
    <row r="991" spans="1:20">
      <c r="A991" s="113"/>
      <c r="B991" s="109"/>
      <c r="D991" s="114"/>
      <c r="R991" s="100"/>
      <c r="S991" s="100"/>
      <c r="T991" s="100"/>
    </row>
    <row r="992" spans="1:20">
      <c r="A992" s="113"/>
      <c r="B992" s="109"/>
      <c r="D992" s="114"/>
      <c r="R992" s="100"/>
      <c r="S992" s="100"/>
      <c r="T992" s="100"/>
    </row>
    <row r="993" spans="1:20">
      <c r="A993" s="113"/>
      <c r="B993" s="109"/>
      <c r="D993" s="114"/>
      <c r="R993" s="100"/>
      <c r="S993" s="100"/>
      <c r="T993" s="100"/>
    </row>
    <row r="994" spans="1:20">
      <c r="A994" s="113"/>
      <c r="B994" s="109"/>
      <c r="D994" s="114"/>
      <c r="R994" s="100"/>
      <c r="S994" s="100"/>
      <c r="T994" s="100"/>
    </row>
    <row r="995" spans="1:20">
      <c r="A995" s="113"/>
      <c r="B995" s="109"/>
      <c r="D995" s="114"/>
      <c r="R995" s="100"/>
      <c r="S995" s="100"/>
      <c r="T995" s="100"/>
    </row>
    <row r="996" spans="1:20">
      <c r="A996" s="113"/>
      <c r="B996" s="109"/>
      <c r="D996" s="114"/>
      <c r="R996" s="100"/>
      <c r="S996" s="100"/>
      <c r="T996" s="100"/>
    </row>
    <row r="997" spans="1:20">
      <c r="A997" s="113"/>
      <c r="B997" s="109"/>
      <c r="D997" s="114"/>
      <c r="R997" s="100"/>
      <c r="S997" s="100"/>
      <c r="T997" s="100"/>
    </row>
    <row r="998" spans="1:20">
      <c r="A998" s="113"/>
      <c r="B998" s="109"/>
      <c r="D998" s="114"/>
      <c r="R998" s="100"/>
      <c r="S998" s="100"/>
      <c r="T998" s="100"/>
    </row>
    <row r="999" spans="1:20">
      <c r="A999" s="113"/>
      <c r="B999" s="109"/>
      <c r="D999" s="114"/>
      <c r="R999" s="100"/>
      <c r="S999" s="100"/>
      <c r="T999" s="100"/>
    </row>
    <row r="1000" spans="1:20">
      <c r="A1000" s="113"/>
      <c r="B1000" s="109"/>
      <c r="D1000" s="114"/>
      <c r="R1000" s="100"/>
      <c r="S1000" s="100"/>
      <c r="T1000" s="100"/>
    </row>
    <row r="1001" spans="1:20">
      <c r="A1001" s="113"/>
      <c r="B1001" s="109"/>
      <c r="D1001" s="114"/>
      <c r="R1001" s="100"/>
      <c r="S1001" s="100"/>
      <c r="T1001" s="100"/>
    </row>
    <row r="1002" spans="1:20">
      <c r="A1002" s="113"/>
      <c r="B1002" s="109"/>
      <c r="D1002" s="114"/>
      <c r="R1002" s="100"/>
      <c r="S1002" s="100"/>
      <c r="T1002" s="100"/>
    </row>
    <row r="1003" spans="1:20">
      <c r="A1003" s="113"/>
      <c r="B1003" s="109"/>
      <c r="D1003" s="114"/>
    </row>
    <row r="1004" spans="1:20">
      <c r="A1004" s="113"/>
      <c r="B1004" s="109"/>
      <c r="D1004" s="114"/>
    </row>
    <row r="1005" spans="1:20">
      <c r="A1005" s="113"/>
      <c r="B1005" s="109"/>
      <c r="D1005" s="114"/>
    </row>
    <row r="1006" spans="1:20">
      <c r="A1006" s="113"/>
      <c r="B1006" s="109"/>
      <c r="D1006" s="114"/>
    </row>
    <row r="1007" spans="1:20">
      <c r="A1007" s="113"/>
      <c r="B1007" s="109"/>
      <c r="D1007" s="114"/>
    </row>
    <row r="1008" spans="1:20">
      <c r="A1008" s="113"/>
      <c r="B1008" s="109"/>
      <c r="D1008" s="114"/>
    </row>
    <row r="1009" spans="1:4">
      <c r="A1009" s="113"/>
      <c r="B1009" s="109"/>
      <c r="D1009" s="114"/>
    </row>
    <row r="1010" spans="1:4">
      <c r="A1010" s="113"/>
      <c r="B1010" s="109"/>
      <c r="D1010" s="114"/>
    </row>
    <row r="1011" spans="1:4">
      <c r="A1011" s="113"/>
      <c r="B1011" s="109"/>
      <c r="D1011" s="114"/>
    </row>
    <row r="1012" spans="1:4">
      <c r="A1012" s="113"/>
      <c r="B1012" s="109"/>
      <c r="D1012" s="114"/>
    </row>
    <row r="1013" spans="1:4">
      <c r="A1013" s="113"/>
      <c r="B1013" s="109"/>
      <c r="D1013" s="114"/>
    </row>
    <row r="1014" spans="1:4">
      <c r="A1014" s="113"/>
      <c r="B1014" s="109"/>
      <c r="D1014" s="114"/>
    </row>
    <row r="1015" spans="1:4">
      <c r="A1015" s="113"/>
      <c r="B1015" s="109"/>
      <c r="D1015" s="114"/>
    </row>
    <row r="1016" spans="1:4">
      <c r="A1016" s="113"/>
      <c r="B1016" s="109"/>
      <c r="D1016" s="114"/>
    </row>
    <row r="1017" spans="1:4">
      <c r="A1017" s="113"/>
      <c r="B1017" s="109"/>
      <c r="D1017" s="114"/>
    </row>
    <row r="1018" spans="1:4">
      <c r="A1018" s="113"/>
      <c r="B1018" s="109"/>
      <c r="D1018" s="114"/>
    </row>
    <row r="1019" spans="1:4">
      <c r="A1019" s="113"/>
      <c r="B1019" s="109"/>
      <c r="D1019" s="114"/>
    </row>
    <row r="1020" spans="1:4">
      <c r="A1020" s="113"/>
      <c r="B1020" s="109"/>
      <c r="D1020" s="114"/>
    </row>
    <row r="1021" spans="1:4">
      <c r="A1021" s="113"/>
      <c r="B1021" s="109"/>
      <c r="D1021" s="114"/>
    </row>
    <row r="1022" spans="1:4">
      <c r="A1022" s="113"/>
      <c r="B1022" s="109"/>
      <c r="D1022" s="114"/>
    </row>
    <row r="1023" spans="1:4">
      <c r="A1023" s="113"/>
      <c r="B1023" s="109"/>
      <c r="D1023" s="114"/>
    </row>
    <row r="1024" spans="1:4">
      <c r="A1024" s="113"/>
      <c r="B1024" s="109"/>
      <c r="D1024" s="114"/>
    </row>
    <row r="1025" spans="1:4">
      <c r="A1025" s="113"/>
      <c r="B1025" s="109"/>
      <c r="D1025" s="114"/>
    </row>
    <row r="1026" spans="1:4">
      <c r="A1026" s="113"/>
      <c r="B1026" s="109"/>
      <c r="D1026" s="114"/>
    </row>
    <row r="1027" spans="1:4">
      <c r="A1027" s="113"/>
      <c r="B1027" s="109"/>
      <c r="D1027" s="114"/>
    </row>
    <row r="1028" spans="1:4">
      <c r="A1028" s="113"/>
      <c r="B1028" s="109"/>
      <c r="D1028" s="114"/>
    </row>
    <row r="1029" spans="1:4">
      <c r="A1029" s="113"/>
      <c r="B1029" s="109"/>
      <c r="D1029" s="114"/>
    </row>
    <row r="1030" spans="1:4">
      <c r="A1030" s="113"/>
      <c r="B1030" s="109"/>
      <c r="D1030" s="114"/>
    </row>
    <row r="1031" spans="1:4">
      <c r="A1031" s="113"/>
      <c r="B1031" s="109"/>
      <c r="D1031" s="114"/>
    </row>
    <row r="1032" spans="1:4">
      <c r="A1032" s="113"/>
      <c r="B1032" s="109"/>
      <c r="D1032" s="114"/>
    </row>
    <row r="1033" spans="1:4">
      <c r="A1033" s="113"/>
      <c r="B1033" s="109"/>
      <c r="D1033" s="114"/>
    </row>
    <row r="1034" spans="1:4">
      <c r="A1034" s="113"/>
      <c r="B1034" s="109"/>
      <c r="D1034" s="114"/>
    </row>
    <row r="1035" spans="1:4">
      <c r="A1035" s="113"/>
      <c r="B1035" s="109"/>
      <c r="D1035" s="114"/>
    </row>
    <row r="1036" spans="1:4">
      <c r="A1036" s="113"/>
      <c r="B1036" s="109"/>
      <c r="D1036" s="114"/>
    </row>
    <row r="1037" spans="1:4">
      <c r="A1037" s="113"/>
      <c r="B1037" s="109"/>
      <c r="D1037" s="114"/>
    </row>
    <row r="1038" spans="1:4">
      <c r="A1038" s="113"/>
      <c r="B1038" s="109"/>
      <c r="D1038" s="114"/>
    </row>
    <row r="1039" spans="1:4">
      <c r="A1039" s="113"/>
      <c r="B1039" s="109"/>
      <c r="D1039" s="114"/>
    </row>
    <row r="1040" spans="1:4">
      <c r="A1040" s="113"/>
      <c r="B1040" s="109"/>
      <c r="D1040" s="114"/>
    </row>
    <row r="1041" spans="1:4">
      <c r="A1041" s="113"/>
      <c r="B1041" s="109"/>
      <c r="D1041" s="114"/>
    </row>
    <row r="1042" spans="1:4">
      <c r="A1042" s="113"/>
      <c r="B1042" s="109"/>
      <c r="D1042" s="114"/>
    </row>
    <row r="1043" spans="1:4">
      <c r="A1043" s="113"/>
      <c r="B1043" s="109"/>
      <c r="D1043" s="114"/>
    </row>
    <row r="1044" spans="1:4">
      <c r="A1044" s="113"/>
      <c r="B1044" s="109"/>
      <c r="D1044" s="114"/>
    </row>
    <row r="1045" spans="1:4">
      <c r="A1045" s="113"/>
      <c r="B1045" s="109"/>
      <c r="D1045" s="114"/>
    </row>
    <row r="1046" spans="1:4">
      <c r="A1046" s="113"/>
      <c r="B1046" s="109"/>
      <c r="D1046" s="114"/>
    </row>
    <row r="1047" spans="1:4">
      <c r="A1047" s="113"/>
      <c r="B1047" s="109"/>
      <c r="D1047" s="114"/>
    </row>
    <row r="1048" spans="1:4">
      <c r="A1048" s="113"/>
      <c r="B1048" s="109"/>
      <c r="D1048" s="114"/>
    </row>
    <row r="1049" spans="1:4">
      <c r="A1049" s="113"/>
      <c r="B1049" s="109"/>
      <c r="D1049" s="114"/>
    </row>
    <row r="1050" spans="1:4">
      <c r="A1050" s="113"/>
      <c r="B1050" s="109"/>
      <c r="D1050" s="114"/>
    </row>
    <row r="1051" spans="1:4">
      <c r="A1051" s="113"/>
      <c r="B1051" s="109"/>
      <c r="D1051" s="114"/>
    </row>
    <row r="1052" spans="1:4">
      <c r="A1052" s="113"/>
      <c r="B1052" s="109"/>
      <c r="D1052" s="114"/>
    </row>
    <row r="1053" spans="1:4">
      <c r="A1053" s="113"/>
      <c r="B1053" s="109"/>
      <c r="D1053" s="114"/>
    </row>
    <row r="1054" spans="1:4">
      <c r="A1054" s="113"/>
      <c r="B1054" s="109"/>
      <c r="D1054" s="114"/>
    </row>
    <row r="1055" spans="1:4">
      <c r="A1055" s="113"/>
      <c r="B1055" s="109"/>
      <c r="D1055" s="114"/>
    </row>
    <row r="1056" spans="1:4">
      <c r="A1056" s="113"/>
      <c r="B1056" s="109"/>
      <c r="D1056" s="114"/>
    </row>
    <row r="1057" spans="1:4">
      <c r="A1057" s="113"/>
      <c r="B1057" s="109"/>
      <c r="D1057" s="114"/>
    </row>
    <row r="1058" spans="1:4">
      <c r="A1058" s="113"/>
      <c r="B1058" s="109"/>
      <c r="D1058" s="114"/>
    </row>
    <row r="1059" spans="1:4">
      <c r="A1059" s="113"/>
      <c r="B1059" s="109"/>
      <c r="D1059" s="114"/>
    </row>
    <row r="1060" spans="1:4">
      <c r="A1060" s="113"/>
      <c r="B1060" s="109"/>
      <c r="D1060" s="114"/>
    </row>
    <row r="1061" spans="1:4">
      <c r="A1061" s="113"/>
      <c r="B1061" s="109"/>
      <c r="D1061" s="114"/>
    </row>
    <row r="1062" spans="1:4">
      <c r="A1062" s="113"/>
      <c r="B1062" s="109"/>
      <c r="D1062" s="114"/>
    </row>
    <row r="1063" spans="1:4">
      <c r="A1063" s="113"/>
      <c r="B1063" s="109"/>
      <c r="D1063" s="114"/>
    </row>
    <row r="1064" spans="1:4">
      <c r="A1064" s="113"/>
      <c r="B1064" s="109"/>
      <c r="D1064" s="114"/>
    </row>
    <row r="1065" spans="1:4">
      <c r="A1065" s="113"/>
      <c r="B1065" s="109"/>
      <c r="D1065" s="114"/>
    </row>
    <row r="1066" spans="1:4">
      <c r="A1066" s="113"/>
      <c r="B1066" s="109"/>
      <c r="D1066" s="114"/>
    </row>
    <row r="1067" spans="1:4">
      <c r="A1067" s="113"/>
      <c r="B1067" s="109"/>
      <c r="D1067" s="114"/>
    </row>
    <row r="1068" spans="1:4">
      <c r="A1068" s="113"/>
      <c r="B1068" s="109"/>
      <c r="D1068" s="114"/>
    </row>
    <row r="1069" spans="1:4">
      <c r="A1069" s="113"/>
      <c r="B1069" s="109"/>
      <c r="D1069" s="114"/>
    </row>
    <row r="1070" spans="1:4">
      <c r="A1070" s="113"/>
      <c r="B1070" s="109"/>
      <c r="D1070" s="114"/>
    </row>
    <row r="1071" spans="1:4">
      <c r="A1071" s="113"/>
      <c r="B1071" s="109"/>
      <c r="D1071" s="114"/>
    </row>
    <row r="1072" spans="1:4">
      <c r="A1072" s="113"/>
      <c r="B1072" s="109"/>
      <c r="D1072" s="114"/>
    </row>
    <row r="1073" spans="1:4">
      <c r="A1073" s="113"/>
      <c r="B1073" s="109"/>
      <c r="D1073" s="114"/>
    </row>
    <row r="1074" spans="1:4">
      <c r="A1074" s="113"/>
      <c r="B1074" s="109"/>
      <c r="D1074" s="114"/>
    </row>
  </sheetData>
  <pageMargins left="0.7" right="0.7" top="0.75" bottom="0.75" header="0.3" footer="0.3"/>
  <pageSetup paperSize="1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theme="6" tint="-0.249977111117893"/>
  </sheetPr>
  <dimension ref="A1"/>
  <sheetViews>
    <sheetView showRowColHeaders="0" workbookViewId="0">
      <selection activeCell="W22" sqref="W22"/>
    </sheetView>
  </sheetViews>
  <sheetFormatPr defaultColWidth="8.83203125" defaultRowHeight="12.3"/>
  <cols>
    <col min="1" max="16384" width="8.83203125" style="127"/>
  </cols>
  <sheetData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>
    <tabColor indexed="9"/>
    <pageSetUpPr fitToPage="1"/>
  </sheetPr>
  <dimension ref="A1:BC1316"/>
  <sheetViews>
    <sheetView zoomScale="60" zoomScaleNormal="60" workbookViewId="0">
      <selection activeCell="T87" sqref="T87"/>
    </sheetView>
  </sheetViews>
  <sheetFormatPr defaultColWidth="9.1640625" defaultRowHeight="12.3"/>
  <cols>
    <col min="1" max="1" width="12" style="175" bestFit="1" customWidth="1"/>
    <col min="2" max="2" width="9.1640625" style="175"/>
    <col min="3" max="3" width="10.44140625" style="175" customWidth="1"/>
    <col min="4" max="13" width="9.1640625" style="175"/>
    <col min="14" max="14" width="10" style="175" customWidth="1"/>
    <col min="15" max="15" width="9" style="175" customWidth="1"/>
    <col min="16" max="16" width="13.1640625" style="175" customWidth="1"/>
    <col min="17" max="20" width="11.5546875" style="175" bestFit="1" customWidth="1"/>
    <col min="21" max="24" width="12.5546875" style="175" bestFit="1" customWidth="1"/>
    <col min="25" max="26" width="11.5546875" style="175" bestFit="1" customWidth="1"/>
    <col min="27" max="28" width="10.5546875" style="175" bestFit="1" customWidth="1"/>
    <col min="29" max="29" width="11.1640625" style="175" customWidth="1"/>
    <col min="30" max="31" width="9.1640625" style="175"/>
    <col min="32" max="33" width="11.71875" style="175" customWidth="1"/>
    <col min="34" max="35" width="9.1640625" style="175"/>
    <col min="36" max="46" width="9.27734375" style="175" bestFit="1" customWidth="1"/>
    <col min="47" max="47" width="10.1640625" style="175" bestFit="1" customWidth="1"/>
    <col min="48" max="48" width="11.1640625" style="175" customWidth="1"/>
    <col min="49" max="50" width="9.1640625" style="175"/>
    <col min="51" max="52" width="11.71875" style="175" customWidth="1"/>
    <col min="53" max="16384" width="9.1640625" style="175"/>
  </cols>
  <sheetData>
    <row r="1" spans="1:55" s="55" customFormat="1" ht="17.100000000000001">
      <c r="A1" s="54" t="str">
        <f>'FNF American Folsom'!A1</f>
        <v>AMERICAN R AT FOLSOM FULL NATURAL FLOW (CDEC ID: AMF)</v>
      </c>
      <c r="I1" s="56"/>
      <c r="P1" s="54" t="str">
        <f>'UNIMP Rock Creek 11444201'!A1</f>
        <v>UNIMPAIRED USGS 11444201 ROCK C NR PLACERVILLE CA</v>
      </c>
      <c r="X1" s="56"/>
      <c r="AF1" s="57"/>
      <c r="AG1" s="58"/>
      <c r="AI1" s="54" t="str">
        <f>CONCATENATE("Synthetic ",P1," for all years")</f>
        <v>Synthetic UNIMPAIRED USGS 11444201 ROCK C NR PLACERVILLE CA for all years</v>
      </c>
      <c r="AY1" s="57"/>
      <c r="AZ1" s="58"/>
    </row>
    <row r="2" spans="1:55">
      <c r="A2" s="211"/>
      <c r="P2" s="211"/>
      <c r="AF2" s="212"/>
      <c r="AG2" s="210"/>
      <c r="AI2" s="213"/>
      <c r="AJ2" s="214"/>
      <c r="AK2" s="214"/>
      <c r="AL2" s="214"/>
      <c r="AM2" s="214"/>
      <c r="AY2" s="212"/>
      <c r="AZ2" s="210"/>
    </row>
    <row r="3" spans="1:55">
      <c r="A3" s="211"/>
      <c r="G3" s="491" t="s">
        <v>46</v>
      </c>
      <c r="H3" s="491"/>
      <c r="I3" s="491"/>
      <c r="P3" s="215"/>
      <c r="U3" s="491" t="s">
        <v>46</v>
      </c>
      <c r="V3" s="491"/>
      <c r="W3" s="491"/>
      <c r="AF3" s="212"/>
      <c r="AG3" s="210"/>
      <c r="AI3" s="215"/>
      <c r="AY3" s="212"/>
      <c r="AZ3" s="210"/>
    </row>
    <row r="4" spans="1:55">
      <c r="A4" s="215"/>
      <c r="G4" s="216" t="s">
        <v>47</v>
      </c>
      <c r="H4" s="216"/>
      <c r="I4" s="217">
        <v>1922</v>
      </c>
      <c r="N4" s="167"/>
      <c r="P4" s="215"/>
      <c r="U4" s="216" t="s">
        <v>47</v>
      </c>
      <c r="V4" s="216"/>
      <c r="W4" s="166">
        <v>1987</v>
      </c>
      <c r="Y4" s="167"/>
      <c r="AF4" s="212"/>
      <c r="AG4" s="218"/>
      <c r="AI4" s="215"/>
      <c r="AY4" s="212"/>
      <c r="AZ4" s="218"/>
    </row>
    <row r="5" spans="1:55">
      <c r="A5" s="215"/>
      <c r="G5" s="492" t="s">
        <v>48</v>
      </c>
      <c r="H5" s="493"/>
      <c r="I5" s="217">
        <v>2021</v>
      </c>
      <c r="P5" s="215"/>
      <c r="U5" s="492" t="s">
        <v>48</v>
      </c>
      <c r="V5" s="493"/>
      <c r="W5" s="166">
        <v>2008</v>
      </c>
      <c r="X5" s="167" t="s">
        <v>49</v>
      </c>
      <c r="AF5" s="212"/>
      <c r="AG5" s="210"/>
      <c r="AI5" s="215"/>
      <c r="AY5" s="212"/>
      <c r="AZ5" s="210"/>
    </row>
    <row r="6" spans="1:55">
      <c r="A6" s="215"/>
      <c r="G6" s="219"/>
      <c r="N6" s="167"/>
      <c r="P6" s="215"/>
      <c r="AF6" s="212"/>
      <c r="AG6" s="220"/>
      <c r="AI6" s="215"/>
      <c r="AY6" s="212"/>
      <c r="AZ6" s="220"/>
    </row>
    <row r="7" spans="1:55">
      <c r="B7" s="221"/>
      <c r="C7" s="221"/>
      <c r="D7" s="221"/>
      <c r="E7" s="221"/>
      <c r="F7" s="222"/>
      <c r="G7" s="221"/>
      <c r="H7" s="221"/>
      <c r="I7" s="221"/>
      <c r="J7" s="221"/>
      <c r="K7" s="221"/>
      <c r="L7" s="221"/>
      <c r="M7" s="221"/>
      <c r="O7" s="223"/>
      <c r="Q7" s="221"/>
      <c r="R7" s="221"/>
      <c r="S7" s="221"/>
      <c r="T7" s="221"/>
      <c r="U7" s="222"/>
      <c r="V7" s="221"/>
      <c r="W7" s="221"/>
      <c r="X7" s="221"/>
      <c r="Y7" s="221"/>
      <c r="Z7" s="221"/>
      <c r="AA7" s="221"/>
      <c r="AB7" s="221"/>
      <c r="AF7" s="212"/>
      <c r="AG7" s="210"/>
      <c r="AY7" s="212"/>
      <c r="AZ7" s="210"/>
    </row>
    <row r="8" spans="1:55" ht="12.75" customHeight="1">
      <c r="A8" s="485" t="s">
        <v>50</v>
      </c>
      <c r="B8" s="487" t="s">
        <v>51</v>
      </c>
      <c r="C8" s="488" t="e">
        <v>#REF!</v>
      </c>
      <c r="D8" s="488" t="e">
        <v>#REF!</v>
      </c>
      <c r="E8" s="488" t="e">
        <v>#REF!</v>
      </c>
      <c r="F8" s="488" t="e">
        <v>#REF!</v>
      </c>
      <c r="G8" s="488" t="e">
        <v>#REF!</v>
      </c>
      <c r="H8" s="488" t="e">
        <v>#REF!</v>
      </c>
      <c r="I8" s="488" t="e">
        <v>#REF!</v>
      </c>
      <c r="J8" s="488" t="e">
        <v>#REF!</v>
      </c>
      <c r="K8" s="488" t="e">
        <v>#REF!</v>
      </c>
      <c r="L8" s="488" t="e">
        <v>#REF!</v>
      </c>
      <c r="M8" s="489" t="e">
        <v>#REF!</v>
      </c>
      <c r="N8" s="485" t="s">
        <v>52</v>
      </c>
      <c r="P8" s="485" t="s">
        <v>50</v>
      </c>
      <c r="Q8" s="487" t="s">
        <v>51</v>
      </c>
      <c r="R8" s="488" t="e">
        <v>#REF!</v>
      </c>
      <c r="S8" s="488" t="e">
        <v>#REF!</v>
      </c>
      <c r="T8" s="488" t="e">
        <v>#REF!</v>
      </c>
      <c r="U8" s="488" t="e">
        <v>#REF!</v>
      </c>
      <c r="V8" s="488" t="e">
        <v>#REF!</v>
      </c>
      <c r="W8" s="488" t="e">
        <v>#REF!</v>
      </c>
      <c r="X8" s="488" t="e">
        <v>#REF!</v>
      </c>
      <c r="Y8" s="488" t="e">
        <v>#REF!</v>
      </c>
      <c r="Z8" s="488" t="e">
        <v>#REF!</v>
      </c>
      <c r="AA8" s="488" t="e">
        <v>#REF!</v>
      </c>
      <c r="AB8" s="489" t="e">
        <v>#REF!</v>
      </c>
      <c r="AC8" s="485" t="s">
        <v>52</v>
      </c>
      <c r="AF8" s="180"/>
      <c r="AG8" s="224" t="s">
        <v>53</v>
      </c>
      <c r="AI8" s="485" t="s">
        <v>50</v>
      </c>
      <c r="AJ8" s="487" t="s">
        <v>51</v>
      </c>
      <c r="AK8" s="488" t="e">
        <v>#REF!</v>
      </c>
      <c r="AL8" s="488" t="e">
        <v>#REF!</v>
      </c>
      <c r="AM8" s="488" t="e">
        <v>#REF!</v>
      </c>
      <c r="AN8" s="488" t="e">
        <v>#REF!</v>
      </c>
      <c r="AO8" s="488" t="e">
        <v>#REF!</v>
      </c>
      <c r="AP8" s="488" t="e">
        <v>#REF!</v>
      </c>
      <c r="AQ8" s="488" t="e">
        <v>#REF!</v>
      </c>
      <c r="AR8" s="488" t="e">
        <v>#REF!</v>
      </c>
      <c r="AS8" s="488" t="e">
        <v>#REF!</v>
      </c>
      <c r="AT8" s="488" t="e">
        <v>#REF!</v>
      </c>
      <c r="AU8" s="489" t="e">
        <v>#REF!</v>
      </c>
      <c r="AV8" s="485" t="s">
        <v>52</v>
      </c>
      <c r="AY8" s="180"/>
      <c r="AZ8" s="224" t="s">
        <v>53</v>
      </c>
    </row>
    <row r="9" spans="1:55" ht="12.75" customHeight="1">
      <c r="A9" s="486" t="e">
        <v>#REF!</v>
      </c>
      <c r="B9" s="225" t="s">
        <v>54</v>
      </c>
      <c r="C9" s="226" t="s">
        <v>55</v>
      </c>
      <c r="D9" s="226" t="s">
        <v>56</v>
      </c>
      <c r="E9" s="226" t="s">
        <v>57</v>
      </c>
      <c r="F9" s="226" t="s">
        <v>58</v>
      </c>
      <c r="G9" s="226" t="s">
        <v>59</v>
      </c>
      <c r="H9" s="226" t="s">
        <v>60</v>
      </c>
      <c r="I9" s="226" t="s">
        <v>61</v>
      </c>
      <c r="J9" s="226" t="s">
        <v>62</v>
      </c>
      <c r="K9" s="226" t="s">
        <v>63</v>
      </c>
      <c r="L9" s="226" t="s">
        <v>64</v>
      </c>
      <c r="M9" s="227" t="s">
        <v>65</v>
      </c>
      <c r="N9" s="490" t="e">
        <f>#REF!</f>
        <v>#REF!</v>
      </c>
      <c r="P9" s="486" t="e">
        <v>#REF!</v>
      </c>
      <c r="Q9" s="225" t="s">
        <v>54</v>
      </c>
      <c r="R9" s="226" t="s">
        <v>55</v>
      </c>
      <c r="S9" s="226" t="s">
        <v>56</v>
      </c>
      <c r="T9" s="226" t="s">
        <v>57</v>
      </c>
      <c r="U9" s="226" t="s">
        <v>58</v>
      </c>
      <c r="V9" s="226" t="s">
        <v>59</v>
      </c>
      <c r="W9" s="226" t="s">
        <v>60</v>
      </c>
      <c r="X9" s="226" t="s">
        <v>61</v>
      </c>
      <c r="Y9" s="226" t="s">
        <v>62</v>
      </c>
      <c r="Z9" s="226" t="s">
        <v>63</v>
      </c>
      <c r="AA9" s="226" t="s">
        <v>64</v>
      </c>
      <c r="AB9" s="227" t="s">
        <v>65</v>
      </c>
      <c r="AC9" s="490" t="e">
        <f>#REF!</f>
        <v>#REF!</v>
      </c>
      <c r="AE9" s="221">
        <f t="shared" ref="AE9:AE72" si="0">IF(MONTH(AF9)&gt;9,YEAR(AF9)+1,YEAR(AF9))</f>
        <v>1922</v>
      </c>
      <c r="AF9" s="228">
        <v>7975</v>
      </c>
      <c r="AG9" s="229">
        <f>VLOOKUP(IF(MONTH(AF9)&gt;9,YEAR(AF9)+1,YEAR(AF9)),$P$10:$AB$118,IF(MONTH(AF9)&gt;9,MONTH(AF9)-8,MONTH(AF9)+4))</f>
        <v>0.79629224839375634</v>
      </c>
      <c r="AH9" s="169"/>
      <c r="AI9" s="486" t="e">
        <v>#REF!</v>
      </c>
      <c r="AJ9" s="225" t="s">
        <v>54</v>
      </c>
      <c r="AK9" s="226" t="s">
        <v>55</v>
      </c>
      <c r="AL9" s="226" t="s">
        <v>56</v>
      </c>
      <c r="AM9" s="226" t="s">
        <v>57</v>
      </c>
      <c r="AN9" s="226" t="s">
        <v>58</v>
      </c>
      <c r="AO9" s="226" t="s">
        <v>59</v>
      </c>
      <c r="AP9" s="226" t="s">
        <v>60</v>
      </c>
      <c r="AQ9" s="226" t="s">
        <v>61</v>
      </c>
      <c r="AR9" s="226" t="s">
        <v>62</v>
      </c>
      <c r="AS9" s="226" t="s">
        <v>63</v>
      </c>
      <c r="AT9" s="226" t="s">
        <v>64</v>
      </c>
      <c r="AU9" s="227" t="s">
        <v>65</v>
      </c>
      <c r="AV9" s="490" t="e">
        <f>#REF!</f>
        <v>#REF!</v>
      </c>
      <c r="AX9" s="221">
        <f t="shared" ref="AX9:AX72" si="1">IF(MONTH(AY9)&gt;9,YEAR(AY9)+1,YEAR(AY9))</f>
        <v>1922</v>
      </c>
      <c r="AY9" s="228">
        <v>7975</v>
      </c>
      <c r="AZ9" s="229">
        <f>VLOOKUP(IF(MONTH(AY9)&gt;9,YEAR(AY9)+1,YEAR(AY9)),$AI$10:$AU$107,IF(MONTH(AY9)&gt;9,MONTH(AY9)-8,MONTH(AY9)+4))</f>
        <v>0.79629224839375634</v>
      </c>
    </row>
    <row r="10" spans="1:55">
      <c r="A10" s="230">
        <v>1922</v>
      </c>
      <c r="B10" s="231">
        <f>'FNF American Folsom'!V16/1000</f>
        <v>14.2</v>
      </c>
      <c r="C10" s="231">
        <f>'FNF American Folsom'!W16/1000</f>
        <v>38.799999999999997</v>
      </c>
      <c r="D10" s="231">
        <f>'FNF American Folsom'!X16/1000</f>
        <v>131</v>
      </c>
      <c r="E10" s="231">
        <f>'FNF American Folsom'!Y16/1000</f>
        <v>112.7</v>
      </c>
      <c r="F10" s="231">
        <f>'FNF American Folsom'!Z16/1000</f>
        <v>360.1</v>
      </c>
      <c r="G10" s="231">
        <f>'FNF American Folsom'!AA16/1000</f>
        <v>324.60000000000002</v>
      </c>
      <c r="H10" s="231">
        <f>'FNF American Folsom'!AB16/1000</f>
        <v>480.2</v>
      </c>
      <c r="I10" s="231">
        <f>'FNF American Folsom'!AC16/1000</f>
        <v>1027</v>
      </c>
      <c r="J10" s="231">
        <f>'FNF American Folsom'!AD16/1000</f>
        <v>677.3</v>
      </c>
      <c r="K10" s="231">
        <f>'FNF American Folsom'!AE16/1000</f>
        <v>93.6</v>
      </c>
      <c r="L10" s="231">
        <f>'FNF American Folsom'!AF16/1000</f>
        <v>13.6</v>
      </c>
      <c r="M10" s="231">
        <f>'FNF American Folsom'!AG16/1000</f>
        <v>5.9</v>
      </c>
      <c r="N10" s="168">
        <f>IF(ISERROR(MATCH(-901,B10:M10,0)),SUM(B10:M10),"")</f>
        <v>3278.9999999999995</v>
      </c>
      <c r="O10" s="169"/>
      <c r="P10" s="230">
        <v>1922</v>
      </c>
      <c r="Q10" s="232">
        <v>0.79629224839375634</v>
      </c>
      <c r="R10" s="232">
        <v>1.443419757605692</v>
      </c>
      <c r="S10" s="232">
        <v>3.4887870629513311</v>
      </c>
      <c r="T10" s="232">
        <v>2.843709530366433</v>
      </c>
      <c r="U10" s="232">
        <v>9.7139493135493051</v>
      </c>
      <c r="V10" s="232">
        <v>8.8198723408976498</v>
      </c>
      <c r="W10" s="232">
        <v>11.020519273519326</v>
      </c>
      <c r="X10" s="232">
        <v>15.137994789724509</v>
      </c>
      <c r="Y10" s="232">
        <v>6.0371385493370227</v>
      </c>
      <c r="Z10" s="232">
        <v>2.3446174635150214</v>
      </c>
      <c r="AA10" s="232">
        <v>0.85045739093023798</v>
      </c>
      <c r="AB10" s="232">
        <v>0.38863503180274961</v>
      </c>
      <c r="AC10" s="171">
        <f>IF(ISERROR(MATCH(-901,Q10:AB10,0)),SUM(Q10:AB10),"")</f>
        <v>62.885392752593035</v>
      </c>
      <c r="AD10" s="233"/>
      <c r="AE10" s="221">
        <f t="shared" si="0"/>
        <v>1922</v>
      </c>
      <c r="AF10" s="228">
        <v>8005</v>
      </c>
      <c r="AG10" s="229">
        <f t="shared" ref="AG10:AG73" si="2">VLOOKUP(IF(MONTH(AF10)&gt;9,YEAR(AF10)+1,YEAR(AF10)),$P$10:$AB$118,IF(MONTH(AF10)&gt;9,MONTH(AF10)-8,MONTH(AF10)+4))</f>
        <v>1.443419757605692</v>
      </c>
      <c r="AH10" s="169"/>
      <c r="AI10" s="230">
        <v>1922</v>
      </c>
      <c r="AJ10" s="232">
        <v>0.79629224839375634</v>
      </c>
      <c r="AK10" s="232">
        <v>1.443419757605692</v>
      </c>
      <c r="AL10" s="232">
        <v>3.4887870629513311</v>
      </c>
      <c r="AM10" s="232">
        <v>2.843709530366433</v>
      </c>
      <c r="AN10" s="232">
        <v>9.7139493135493051</v>
      </c>
      <c r="AO10" s="232">
        <v>8.8198723408976498</v>
      </c>
      <c r="AP10" s="232">
        <v>11.020519273519326</v>
      </c>
      <c r="AQ10" s="232">
        <v>15.137994789724509</v>
      </c>
      <c r="AR10" s="232">
        <v>6.0371385493370227</v>
      </c>
      <c r="AS10" s="232">
        <v>2.3446174635150214</v>
      </c>
      <c r="AT10" s="232">
        <v>0.85045739093023798</v>
      </c>
      <c r="AU10" s="232">
        <v>0.38863503180274961</v>
      </c>
      <c r="AV10" s="171">
        <f>SUM(AJ10:AU10)</f>
        <v>62.885392752593035</v>
      </c>
      <c r="AX10" s="221">
        <f t="shared" si="1"/>
        <v>1922</v>
      </c>
      <c r="AY10" s="228">
        <v>8005</v>
      </c>
      <c r="AZ10" s="229">
        <f t="shared" ref="AZ10:AZ73" si="3">VLOOKUP(IF(MONTH(AY10)&gt;9,YEAR(AY10)+1,YEAR(AY10)),$AI$10:$AU$107,IF(MONTH(AY10)&gt;9,MONTH(AY10)-8,MONTH(AY10)+4))</f>
        <v>1.443419757605692</v>
      </c>
      <c r="BC10" s="175">
        <v>1</v>
      </c>
    </row>
    <row r="11" spans="1:55">
      <c r="A11" s="170">
        <v>1923</v>
      </c>
      <c r="B11" s="231">
        <f>'FNF American Folsom'!V17/1000</f>
        <v>19.3</v>
      </c>
      <c r="C11" s="231">
        <f>'FNF American Folsom'!W17/1000</f>
        <v>55.8</v>
      </c>
      <c r="D11" s="231">
        <f>'FNF American Folsom'!X17/1000</f>
        <v>398</v>
      </c>
      <c r="E11" s="231">
        <f>'FNF American Folsom'!Y17/1000</f>
        <v>275</v>
      </c>
      <c r="F11" s="231">
        <f>'FNF American Folsom'!Z17/1000</f>
        <v>182.8</v>
      </c>
      <c r="G11" s="231">
        <f>'FNF American Folsom'!AA17/1000</f>
        <v>224.5</v>
      </c>
      <c r="H11" s="231">
        <f>'FNF American Folsom'!AB17/1000</f>
        <v>564.20000000000005</v>
      </c>
      <c r="I11" s="231">
        <f>'FNF American Folsom'!AC17/1000</f>
        <v>615.9</v>
      </c>
      <c r="J11" s="231">
        <f>'FNF American Folsom'!AD17/1000</f>
        <v>283.39999999999998</v>
      </c>
      <c r="K11" s="231">
        <f>'FNF American Folsom'!AE17/1000</f>
        <v>96.7</v>
      </c>
      <c r="L11" s="231">
        <f>'FNF American Folsom'!AF17/1000</f>
        <v>17.5</v>
      </c>
      <c r="M11" s="231">
        <f>'FNF American Folsom'!AG17/1000</f>
        <v>17.5</v>
      </c>
      <c r="N11" s="168">
        <f t="shared" ref="N11:N74" si="4">IF(ISERROR(MATCH(-901,B11:M11,0)),SUM(B11:M11),"")</f>
        <v>2750.6</v>
      </c>
      <c r="O11" s="169"/>
      <c r="P11" s="170">
        <v>1923</v>
      </c>
      <c r="Q11" s="232">
        <v>1.0234491966011479</v>
      </c>
      <c r="R11" s="232">
        <v>1.7181396987459447</v>
      </c>
      <c r="S11" s="232">
        <v>10.191795596911804</v>
      </c>
      <c r="T11" s="232">
        <v>7.2855189433908567</v>
      </c>
      <c r="U11" s="232">
        <v>4.8634140328395468</v>
      </c>
      <c r="V11" s="232">
        <v>4.7352766827604924</v>
      </c>
      <c r="W11" s="232">
        <v>9.7047010361908761</v>
      </c>
      <c r="X11" s="232">
        <v>6.2160314411216362</v>
      </c>
      <c r="Y11" s="232">
        <v>2.5338508182800439</v>
      </c>
      <c r="Z11" s="232">
        <v>1.5051059297532703</v>
      </c>
      <c r="AA11" s="232">
        <v>0.68784125795504281</v>
      </c>
      <c r="AB11" s="232">
        <v>1.0808286179117275</v>
      </c>
      <c r="AC11" s="171">
        <f t="shared" ref="AC11:AC74" si="5">IF(ISERROR(MATCH(-901,Q11:AB11,0)),SUM(Q11:AB11),"")</f>
        <v>51.54595325246239</v>
      </c>
      <c r="AD11" s="233"/>
      <c r="AE11" s="221">
        <f t="shared" si="0"/>
        <v>1922</v>
      </c>
      <c r="AF11" s="228">
        <v>8036</v>
      </c>
      <c r="AG11" s="229">
        <f t="shared" si="2"/>
        <v>3.4887870629513311</v>
      </c>
      <c r="AH11" s="169"/>
      <c r="AI11" s="170">
        <v>1923</v>
      </c>
      <c r="AJ11" s="232">
        <v>1.0234491966011479</v>
      </c>
      <c r="AK11" s="232">
        <v>1.7181396987459447</v>
      </c>
      <c r="AL11" s="232">
        <v>10.191795596911804</v>
      </c>
      <c r="AM11" s="232">
        <v>7.2855189433908567</v>
      </c>
      <c r="AN11" s="232">
        <v>4.8634140328395468</v>
      </c>
      <c r="AO11" s="232">
        <v>4.7352766827604924</v>
      </c>
      <c r="AP11" s="232">
        <v>9.7047010361908761</v>
      </c>
      <c r="AQ11" s="232">
        <v>6.2160314411216362</v>
      </c>
      <c r="AR11" s="232">
        <v>2.5338508182800439</v>
      </c>
      <c r="AS11" s="232">
        <v>1.5051059297532703</v>
      </c>
      <c r="AT11" s="232">
        <v>0.68784125795504281</v>
      </c>
      <c r="AU11" s="232">
        <v>1.0808286179117275</v>
      </c>
      <c r="AV11" s="171">
        <f t="shared" ref="AV11:AV74" si="6">SUM(AJ11:AU11)</f>
        <v>51.54595325246239</v>
      </c>
      <c r="AX11" s="221">
        <f t="shared" si="1"/>
        <v>1922</v>
      </c>
      <c r="AY11" s="228">
        <v>8036</v>
      </c>
      <c r="AZ11" s="229">
        <f t="shared" si="3"/>
        <v>3.4887870629513311</v>
      </c>
    </row>
    <row r="12" spans="1:55">
      <c r="A12" s="170">
        <v>1924</v>
      </c>
      <c r="B12" s="231">
        <f>'FNF American Folsom'!V18/1000</f>
        <v>23.2</v>
      </c>
      <c r="C12" s="231">
        <f>'FNF American Folsom'!W18/1000</f>
        <v>21.1</v>
      </c>
      <c r="D12" s="231">
        <f>'FNF American Folsom'!X18/1000</f>
        <v>26.8</v>
      </c>
      <c r="E12" s="231">
        <f>'FNF American Folsom'!Y18/1000</f>
        <v>41.9</v>
      </c>
      <c r="F12" s="231">
        <f>'FNF American Folsom'!Z18/1000</f>
        <v>112.1</v>
      </c>
      <c r="G12" s="231">
        <f>'FNF American Folsom'!AA18/1000</f>
        <v>57.9</v>
      </c>
      <c r="H12" s="231">
        <f>'FNF American Folsom'!AB18/1000</f>
        <v>123</v>
      </c>
      <c r="I12" s="231">
        <f>'FNF American Folsom'!AC18/1000</f>
        <v>104.5</v>
      </c>
      <c r="J12" s="231">
        <f>'FNF American Folsom'!AD18/1000</f>
        <v>26.3</v>
      </c>
      <c r="K12" s="231">
        <f>'FNF American Folsom'!AE18/1000</f>
        <v>3.5</v>
      </c>
      <c r="L12" s="231">
        <f>'FNF American Folsom'!AF18/1000</f>
        <v>0.8</v>
      </c>
      <c r="M12" s="231">
        <f>'FNF American Folsom'!AG18/1000</f>
        <v>2.2999999999999998</v>
      </c>
      <c r="N12" s="168">
        <f t="shared" si="4"/>
        <v>543.39999999999986</v>
      </c>
      <c r="O12" s="169"/>
      <c r="P12" s="170">
        <v>1924</v>
      </c>
      <c r="Q12" s="232">
        <v>0.30693335832391155</v>
      </c>
      <c r="R12" s="232">
        <v>0.21352298730987673</v>
      </c>
      <c r="S12" s="232">
        <v>0.2859120152805682</v>
      </c>
      <c r="T12" s="232">
        <v>0.45399455769722585</v>
      </c>
      <c r="U12" s="232">
        <v>1.1310666523574791</v>
      </c>
      <c r="V12" s="232">
        <v>0.48094835409020709</v>
      </c>
      <c r="W12" s="232">
        <v>0.64566833077403096</v>
      </c>
      <c r="X12" s="232">
        <v>0.37025485106843803</v>
      </c>
      <c r="Y12" s="232">
        <v>0.15038706616639441</v>
      </c>
      <c r="Z12" s="232">
        <v>6.158222944707159E-2</v>
      </c>
      <c r="AA12" s="232">
        <v>1.8731177345464367E-2</v>
      </c>
      <c r="AB12" s="232">
        <v>6.054201195019715E-2</v>
      </c>
      <c r="AC12" s="171">
        <f t="shared" si="5"/>
        <v>4.179543591810865</v>
      </c>
      <c r="AD12" s="233"/>
      <c r="AE12" s="221">
        <f t="shared" si="0"/>
        <v>1922</v>
      </c>
      <c r="AF12" s="228">
        <v>8067</v>
      </c>
      <c r="AG12" s="229">
        <f t="shared" si="2"/>
        <v>2.843709530366433</v>
      </c>
      <c r="AH12" s="169"/>
      <c r="AI12" s="170">
        <v>1924</v>
      </c>
      <c r="AJ12" s="232">
        <v>0.30693335832391155</v>
      </c>
      <c r="AK12" s="232">
        <v>0.21352298730987673</v>
      </c>
      <c r="AL12" s="232">
        <v>0.2859120152805682</v>
      </c>
      <c r="AM12" s="232">
        <v>0.45399455769722585</v>
      </c>
      <c r="AN12" s="232">
        <v>1.1310666523574791</v>
      </c>
      <c r="AO12" s="232">
        <v>0.48094835409020709</v>
      </c>
      <c r="AP12" s="232">
        <v>0.64566833077403096</v>
      </c>
      <c r="AQ12" s="232">
        <v>0.37025485106843803</v>
      </c>
      <c r="AR12" s="232">
        <v>0.15038706616639441</v>
      </c>
      <c r="AS12" s="232">
        <v>6.158222944707159E-2</v>
      </c>
      <c r="AT12" s="232">
        <v>1.8731177345464367E-2</v>
      </c>
      <c r="AU12" s="232">
        <v>6.054201195019715E-2</v>
      </c>
      <c r="AV12" s="171">
        <f t="shared" si="6"/>
        <v>4.179543591810865</v>
      </c>
      <c r="AX12" s="221">
        <f t="shared" si="1"/>
        <v>1922</v>
      </c>
      <c r="AY12" s="228">
        <v>8067</v>
      </c>
      <c r="AZ12" s="229">
        <f t="shared" si="3"/>
        <v>2.843709530366433</v>
      </c>
    </row>
    <row r="13" spans="1:55">
      <c r="A13" s="170">
        <v>1925</v>
      </c>
      <c r="B13" s="231">
        <f>'FNF American Folsom'!V19/1000</f>
        <v>13.3</v>
      </c>
      <c r="C13" s="231">
        <f>'FNF American Folsom'!W19/1000</f>
        <v>57.3</v>
      </c>
      <c r="D13" s="231">
        <f>'FNF American Folsom'!X19/1000</f>
        <v>85.9</v>
      </c>
      <c r="E13" s="231">
        <f>'FNF American Folsom'!Y19/1000</f>
        <v>87.2</v>
      </c>
      <c r="F13" s="231">
        <f>'FNF American Folsom'!Z19/1000</f>
        <v>598.29999999999995</v>
      </c>
      <c r="G13" s="231">
        <f>'FNF American Folsom'!AA19/1000</f>
        <v>311.7</v>
      </c>
      <c r="H13" s="231">
        <f>'FNF American Folsom'!AB19/1000</f>
        <v>599.9</v>
      </c>
      <c r="I13" s="231">
        <f>'FNF American Folsom'!AC19/1000</f>
        <v>612.9</v>
      </c>
      <c r="J13" s="231">
        <f>'FNF American Folsom'!AD19/1000</f>
        <v>272.89999999999998</v>
      </c>
      <c r="K13" s="231">
        <f>'FNF American Folsom'!AE19/1000</f>
        <v>60.1</v>
      </c>
      <c r="L13" s="231">
        <f>'FNF American Folsom'!AF19/1000</f>
        <v>11.1</v>
      </c>
      <c r="M13" s="231">
        <f>'FNF American Folsom'!AG19/1000</f>
        <v>6.5</v>
      </c>
      <c r="N13" s="168">
        <f t="shared" si="4"/>
        <v>2717.1</v>
      </c>
      <c r="O13" s="169"/>
      <c r="P13" s="170">
        <v>1925</v>
      </c>
      <c r="Q13" s="232">
        <v>0.72747263414366325</v>
      </c>
      <c r="R13" s="232">
        <v>1.8876379245375101</v>
      </c>
      <c r="S13" s="232">
        <v>2.1141478578371466</v>
      </c>
      <c r="T13" s="232">
        <v>2.1461431106332842</v>
      </c>
      <c r="U13" s="232">
        <v>15.79723053502674</v>
      </c>
      <c r="V13" s="232">
        <v>6.9796996167627938</v>
      </c>
      <c r="W13" s="232">
        <v>10.101494564004838</v>
      </c>
      <c r="X13" s="232">
        <v>5.8440225138307085</v>
      </c>
      <c r="Y13" s="232">
        <v>2.6330277124180981</v>
      </c>
      <c r="Z13" s="232">
        <v>1.5125825030402353</v>
      </c>
      <c r="AA13" s="232">
        <v>0.66596306624673929</v>
      </c>
      <c r="AB13" s="232">
        <v>0.41762276724636394</v>
      </c>
      <c r="AC13" s="171">
        <f t="shared" si="5"/>
        <v>50.827044805728121</v>
      </c>
      <c r="AD13" s="233"/>
      <c r="AE13" s="221">
        <f t="shared" si="0"/>
        <v>1922</v>
      </c>
      <c r="AF13" s="228">
        <v>8095</v>
      </c>
      <c r="AG13" s="229">
        <f t="shared" si="2"/>
        <v>9.7139493135493051</v>
      </c>
      <c r="AH13" s="169"/>
      <c r="AI13" s="170">
        <v>1925</v>
      </c>
      <c r="AJ13" s="232">
        <v>0.72747263414366325</v>
      </c>
      <c r="AK13" s="232">
        <v>1.8876379245375101</v>
      </c>
      <c r="AL13" s="232">
        <v>2.1141478578371466</v>
      </c>
      <c r="AM13" s="232">
        <v>2.1461431106332842</v>
      </c>
      <c r="AN13" s="232">
        <v>15.79723053502674</v>
      </c>
      <c r="AO13" s="232">
        <v>6.9796996167627938</v>
      </c>
      <c r="AP13" s="232">
        <v>10.101494564004838</v>
      </c>
      <c r="AQ13" s="232">
        <v>5.8440225138307085</v>
      </c>
      <c r="AR13" s="232">
        <v>2.6330277124180981</v>
      </c>
      <c r="AS13" s="232">
        <v>1.5125825030402353</v>
      </c>
      <c r="AT13" s="232">
        <v>0.66596306624673929</v>
      </c>
      <c r="AU13" s="232">
        <v>0.41762276724636394</v>
      </c>
      <c r="AV13" s="171">
        <f t="shared" si="6"/>
        <v>50.827044805728121</v>
      </c>
      <c r="AX13" s="221">
        <f t="shared" si="1"/>
        <v>1922</v>
      </c>
      <c r="AY13" s="228">
        <v>8095</v>
      </c>
      <c r="AZ13" s="229">
        <f t="shared" si="3"/>
        <v>9.7139493135493051</v>
      </c>
    </row>
    <row r="14" spans="1:55">
      <c r="A14" s="170">
        <v>1926</v>
      </c>
      <c r="B14" s="231">
        <f>'FNF American Folsom'!V20/1000</f>
        <v>20.100000000000001</v>
      </c>
      <c r="C14" s="231">
        <f>'FNF American Folsom'!W20/1000</f>
        <v>32.799999999999997</v>
      </c>
      <c r="D14" s="231">
        <f>'FNF American Folsom'!X20/1000</f>
        <v>53.7</v>
      </c>
      <c r="E14" s="231">
        <f>'FNF American Folsom'!Y20/1000</f>
        <v>48.1</v>
      </c>
      <c r="F14" s="231">
        <f>'FNF American Folsom'!Z20/1000</f>
        <v>260.5</v>
      </c>
      <c r="G14" s="231">
        <f>'FNF American Folsom'!AA20/1000</f>
        <v>199.7</v>
      </c>
      <c r="H14" s="231">
        <f>'FNF American Folsom'!AB20/1000</f>
        <v>479.3</v>
      </c>
      <c r="I14" s="231">
        <f>'FNF American Folsom'!AC20/1000</f>
        <v>212.2</v>
      </c>
      <c r="J14" s="231">
        <f>'FNF American Folsom'!AD20/1000</f>
        <v>66.3</v>
      </c>
      <c r="K14" s="231">
        <f>'FNF American Folsom'!AE20/1000</f>
        <v>12.6</v>
      </c>
      <c r="L14" s="231">
        <f>'FNF American Folsom'!AF20/1000</f>
        <v>0</v>
      </c>
      <c r="M14" s="231">
        <f>'FNF American Folsom'!AG20/1000</f>
        <v>1.2</v>
      </c>
      <c r="N14" s="168">
        <f t="shared" si="4"/>
        <v>1386.5</v>
      </c>
      <c r="O14" s="169"/>
      <c r="P14" s="170">
        <v>1926</v>
      </c>
      <c r="Q14" s="232">
        <v>0.72929316353749929</v>
      </c>
      <c r="R14" s="232">
        <v>0.77327489809576111</v>
      </c>
      <c r="S14" s="232">
        <v>1.1349454305153195</v>
      </c>
      <c r="T14" s="232">
        <v>1.0550389182713555</v>
      </c>
      <c r="U14" s="232">
        <v>5.9127995022150728</v>
      </c>
      <c r="V14" s="232">
        <v>3.8437356522382888</v>
      </c>
      <c r="W14" s="232">
        <v>5.7170733190264702</v>
      </c>
      <c r="X14" s="232">
        <v>1.5843623196098591</v>
      </c>
      <c r="Y14" s="232">
        <v>0.82288611069370532</v>
      </c>
      <c r="Z14" s="232">
        <v>0.63281317281499483</v>
      </c>
      <c r="AA14" s="232">
        <v>0</v>
      </c>
      <c r="AB14" s="232">
        <v>6.6208013498272322E-2</v>
      </c>
      <c r="AC14" s="171">
        <f t="shared" si="5"/>
        <v>22.272430500516599</v>
      </c>
      <c r="AD14" s="233"/>
      <c r="AE14" s="221">
        <f t="shared" si="0"/>
        <v>1922</v>
      </c>
      <c r="AF14" s="228">
        <v>8126</v>
      </c>
      <c r="AG14" s="229">
        <f t="shared" si="2"/>
        <v>8.8198723408976498</v>
      </c>
      <c r="AH14" s="169"/>
      <c r="AI14" s="170">
        <v>1926</v>
      </c>
      <c r="AJ14" s="232">
        <v>0.72929316353749929</v>
      </c>
      <c r="AK14" s="232">
        <v>0.77327489809576111</v>
      </c>
      <c r="AL14" s="232">
        <v>1.1349454305153195</v>
      </c>
      <c r="AM14" s="232">
        <v>1.0550389182713555</v>
      </c>
      <c r="AN14" s="232">
        <v>5.9127995022150728</v>
      </c>
      <c r="AO14" s="232">
        <v>3.8437356522382888</v>
      </c>
      <c r="AP14" s="232">
        <v>5.7170733190264702</v>
      </c>
      <c r="AQ14" s="232">
        <v>1.5843623196098591</v>
      </c>
      <c r="AR14" s="232">
        <v>0.82288611069370532</v>
      </c>
      <c r="AS14" s="232">
        <v>0.63281317281499483</v>
      </c>
      <c r="AT14" s="232">
        <v>0</v>
      </c>
      <c r="AU14" s="232">
        <v>6.6208013498272322E-2</v>
      </c>
      <c r="AV14" s="171">
        <f t="shared" si="6"/>
        <v>22.272430500516599</v>
      </c>
      <c r="AX14" s="221">
        <f t="shared" si="1"/>
        <v>1922</v>
      </c>
      <c r="AY14" s="228">
        <v>8126</v>
      </c>
      <c r="AZ14" s="229">
        <f t="shared" si="3"/>
        <v>8.8198723408976498</v>
      </c>
    </row>
    <row r="15" spans="1:55">
      <c r="A15" s="170">
        <v>1927</v>
      </c>
      <c r="B15" s="231">
        <f>'FNF American Folsom'!V21/1000</f>
        <v>13.2</v>
      </c>
      <c r="C15" s="231">
        <f>'FNF American Folsom'!W21/1000</f>
        <v>180.5</v>
      </c>
      <c r="D15" s="231">
        <f>'FNF American Folsom'!X21/1000</f>
        <v>141.5</v>
      </c>
      <c r="E15" s="231">
        <f>'FNF American Folsom'!Y21/1000</f>
        <v>222.4</v>
      </c>
      <c r="F15" s="231">
        <f>'FNF American Folsom'!Z21/1000</f>
        <v>774.5</v>
      </c>
      <c r="G15" s="231">
        <f>'FNF American Folsom'!AA21/1000</f>
        <v>446.8</v>
      </c>
      <c r="H15" s="231">
        <f>'FNF American Folsom'!AB21/1000</f>
        <v>727.9</v>
      </c>
      <c r="I15" s="231">
        <f>'FNF American Folsom'!AC21/1000</f>
        <v>616.5</v>
      </c>
      <c r="J15" s="231">
        <f>'FNF American Folsom'!AD21/1000</f>
        <v>431.8</v>
      </c>
      <c r="K15" s="231">
        <f>'FNF American Folsom'!AE21/1000</f>
        <v>74.599999999999994</v>
      </c>
      <c r="L15" s="231">
        <f>'FNF American Folsom'!AF21/1000</f>
        <v>13.4</v>
      </c>
      <c r="M15" s="231">
        <f>'FNF American Folsom'!AG21/1000</f>
        <v>9.1</v>
      </c>
      <c r="N15" s="168">
        <f t="shared" si="4"/>
        <v>3652.2</v>
      </c>
      <c r="O15" s="169"/>
      <c r="P15" s="170">
        <v>1927</v>
      </c>
      <c r="Q15" s="232">
        <v>0.74921447340344149</v>
      </c>
      <c r="R15" s="232">
        <v>5.4217324408103869</v>
      </c>
      <c r="S15" s="232">
        <v>3.6138143738014934</v>
      </c>
      <c r="T15" s="232">
        <v>6.0734232591752964</v>
      </c>
      <c r="U15" s="232">
        <v>20.905413390233697</v>
      </c>
      <c r="V15" s="232">
        <v>9.3914267949081562</v>
      </c>
      <c r="W15" s="232">
        <v>11.507102247538633</v>
      </c>
      <c r="X15" s="232">
        <v>5.4378587230724023</v>
      </c>
      <c r="Y15" s="232">
        <v>4.3236094982749691</v>
      </c>
      <c r="Z15" s="232">
        <v>2.0276267600205102</v>
      </c>
      <c r="AA15" s="232">
        <v>0.83631792283649986</v>
      </c>
      <c r="AB15" s="232">
        <v>0.60670756467332865</v>
      </c>
      <c r="AC15" s="171">
        <f t="shared" si="5"/>
        <v>70.894247448748814</v>
      </c>
      <c r="AD15" s="233"/>
      <c r="AE15" s="221">
        <f t="shared" si="0"/>
        <v>1922</v>
      </c>
      <c r="AF15" s="228">
        <v>8156</v>
      </c>
      <c r="AG15" s="229">
        <f t="shared" si="2"/>
        <v>11.020519273519326</v>
      </c>
      <c r="AH15" s="169"/>
      <c r="AI15" s="170">
        <v>1927</v>
      </c>
      <c r="AJ15" s="232">
        <v>0.74921447340344149</v>
      </c>
      <c r="AK15" s="232">
        <v>5.4217324408103869</v>
      </c>
      <c r="AL15" s="232">
        <v>3.6138143738014934</v>
      </c>
      <c r="AM15" s="232">
        <v>6.0734232591752964</v>
      </c>
      <c r="AN15" s="232">
        <v>20.905413390233697</v>
      </c>
      <c r="AO15" s="232">
        <v>9.3914267949081562</v>
      </c>
      <c r="AP15" s="232">
        <v>11.507102247538633</v>
      </c>
      <c r="AQ15" s="232">
        <v>5.4378587230724023</v>
      </c>
      <c r="AR15" s="232">
        <v>4.3236094982749691</v>
      </c>
      <c r="AS15" s="232">
        <v>2.0276267600205102</v>
      </c>
      <c r="AT15" s="232">
        <v>0.83631792283649986</v>
      </c>
      <c r="AU15" s="232">
        <v>0.60670756467332865</v>
      </c>
      <c r="AV15" s="171">
        <f t="shared" si="6"/>
        <v>70.894247448748814</v>
      </c>
      <c r="AX15" s="221">
        <f t="shared" si="1"/>
        <v>1922</v>
      </c>
      <c r="AY15" s="228">
        <v>8156</v>
      </c>
      <c r="AZ15" s="229">
        <f t="shared" si="3"/>
        <v>11.020519273519326</v>
      </c>
    </row>
    <row r="16" spans="1:55">
      <c r="A16" s="170">
        <v>1928</v>
      </c>
      <c r="B16" s="231">
        <f>'FNF American Folsom'!V22/1000</f>
        <v>17.399999999999999</v>
      </c>
      <c r="C16" s="231">
        <f>'FNF American Folsom'!W22/1000</f>
        <v>113.4</v>
      </c>
      <c r="D16" s="231">
        <f>'FNF American Folsom'!X22/1000</f>
        <v>99.1</v>
      </c>
      <c r="E16" s="231">
        <f>'FNF American Folsom'!Y22/1000</f>
        <v>108.5</v>
      </c>
      <c r="F16" s="231">
        <f>'FNF American Folsom'!Z22/1000</f>
        <v>138.30000000000001</v>
      </c>
      <c r="G16" s="231">
        <f>'FNF American Folsom'!AA22/1000</f>
        <v>988.5</v>
      </c>
      <c r="H16" s="231">
        <f>'FNF American Folsom'!AB22/1000</f>
        <v>536</v>
      </c>
      <c r="I16" s="231">
        <f>'FNF American Folsom'!AC22/1000</f>
        <v>395.6</v>
      </c>
      <c r="J16" s="231">
        <f>'FNF American Folsom'!AD22/1000</f>
        <v>97.5</v>
      </c>
      <c r="K16" s="231">
        <f>'FNF American Folsom'!AE22/1000</f>
        <v>19.7</v>
      </c>
      <c r="L16" s="231">
        <f>'FNF American Folsom'!AF22/1000</f>
        <v>4.4000000000000004</v>
      </c>
      <c r="M16" s="231">
        <f>'FNF American Folsom'!AG22/1000</f>
        <v>2.4</v>
      </c>
      <c r="N16" s="168">
        <f t="shared" si="4"/>
        <v>2520.8000000000002</v>
      </c>
      <c r="O16" s="169"/>
      <c r="P16" s="170">
        <v>1928</v>
      </c>
      <c r="Q16" s="232">
        <v>0.91637092624527905</v>
      </c>
      <c r="R16" s="232">
        <v>3.0707347666735805</v>
      </c>
      <c r="S16" s="232">
        <v>2.4110645640958142</v>
      </c>
      <c r="T16" s="232">
        <v>2.818542321492802</v>
      </c>
      <c r="U16" s="232">
        <v>3.6027307639222421</v>
      </c>
      <c r="V16" s="232">
        <v>21.362179805545363</v>
      </c>
      <c r="W16" s="232">
        <v>6.0295249583007759</v>
      </c>
      <c r="X16" s="232">
        <v>3.4129782829327695</v>
      </c>
      <c r="Y16" s="232">
        <v>1.4997874370397071</v>
      </c>
      <c r="Z16" s="232">
        <v>1.0586525123134436</v>
      </c>
      <c r="AA16" s="232">
        <v>0.27945795630824222</v>
      </c>
      <c r="AB16" s="232">
        <v>0.15243161253177107</v>
      </c>
      <c r="AC16" s="171">
        <f t="shared" si="5"/>
        <v>46.614455907401791</v>
      </c>
      <c r="AD16" s="233"/>
      <c r="AE16" s="221">
        <f t="shared" si="0"/>
        <v>1922</v>
      </c>
      <c r="AF16" s="228">
        <v>8187</v>
      </c>
      <c r="AG16" s="229">
        <f t="shared" si="2"/>
        <v>15.137994789724509</v>
      </c>
      <c r="AH16" s="169"/>
      <c r="AI16" s="170">
        <v>1928</v>
      </c>
      <c r="AJ16" s="232">
        <v>0.91637092624527905</v>
      </c>
      <c r="AK16" s="232">
        <v>3.0707347666735805</v>
      </c>
      <c r="AL16" s="232">
        <v>2.4110645640958142</v>
      </c>
      <c r="AM16" s="232">
        <v>2.818542321492802</v>
      </c>
      <c r="AN16" s="232">
        <v>3.6027307639222421</v>
      </c>
      <c r="AO16" s="232">
        <v>21.362179805545363</v>
      </c>
      <c r="AP16" s="232">
        <v>6.0295249583007759</v>
      </c>
      <c r="AQ16" s="232">
        <v>3.4129782829327695</v>
      </c>
      <c r="AR16" s="232">
        <v>1.4997874370397071</v>
      </c>
      <c r="AS16" s="232">
        <v>1.0586525123134436</v>
      </c>
      <c r="AT16" s="232">
        <v>0.27945795630824222</v>
      </c>
      <c r="AU16" s="232">
        <v>0.15243161253177107</v>
      </c>
      <c r="AV16" s="171">
        <f t="shared" si="6"/>
        <v>46.614455907401791</v>
      </c>
      <c r="AX16" s="221">
        <f t="shared" si="1"/>
        <v>1922</v>
      </c>
      <c r="AY16" s="228">
        <v>8187</v>
      </c>
      <c r="AZ16" s="229">
        <f t="shared" si="3"/>
        <v>15.137994789724509</v>
      </c>
    </row>
    <row r="17" spans="1:52">
      <c r="A17" s="170">
        <v>1929</v>
      </c>
      <c r="B17" s="231">
        <f>'FNF American Folsom'!V23/1000</f>
        <v>11.6</v>
      </c>
      <c r="C17" s="231">
        <f>'FNF American Folsom'!W23/1000</f>
        <v>27.5</v>
      </c>
      <c r="D17" s="231">
        <f>'FNF American Folsom'!X23/1000</f>
        <v>38.299999999999997</v>
      </c>
      <c r="E17" s="231">
        <f>'FNF American Folsom'!Y23/1000</f>
        <v>41.7</v>
      </c>
      <c r="F17" s="231">
        <f>'FNF American Folsom'!Z23/1000</f>
        <v>98.8</v>
      </c>
      <c r="G17" s="231">
        <f>'FNF American Folsom'!AA23/1000</f>
        <v>148.19999999999999</v>
      </c>
      <c r="H17" s="231">
        <f>'FNF American Folsom'!AB23/1000</f>
        <v>211</v>
      </c>
      <c r="I17" s="231">
        <f>'FNF American Folsom'!AC23/1000</f>
        <v>357.6</v>
      </c>
      <c r="J17" s="231">
        <f>'FNF American Folsom'!AD23/1000</f>
        <v>179.7</v>
      </c>
      <c r="K17" s="231">
        <f>'FNF American Folsom'!AE23/1000</f>
        <v>30.4</v>
      </c>
      <c r="L17" s="231">
        <f>'FNF American Folsom'!AF23/1000</f>
        <v>1.6</v>
      </c>
      <c r="M17" s="231">
        <f>'FNF American Folsom'!AG23/1000</f>
        <v>1</v>
      </c>
      <c r="N17" s="168">
        <f t="shared" si="4"/>
        <v>1147.4000000000001</v>
      </c>
      <c r="O17" s="169"/>
      <c r="P17" s="170">
        <v>1929</v>
      </c>
      <c r="Q17" s="232">
        <v>0.43170246910964849</v>
      </c>
      <c r="R17" s="232">
        <v>0.6327693681486799</v>
      </c>
      <c r="S17" s="232">
        <v>0.7528042270806603</v>
      </c>
      <c r="T17" s="232">
        <v>0.83682252386266476</v>
      </c>
      <c r="U17" s="232">
        <v>2.0792880704159766</v>
      </c>
      <c r="V17" s="232">
        <v>3.1363302290884167</v>
      </c>
      <c r="W17" s="232">
        <v>3.5848808196185606</v>
      </c>
      <c r="X17" s="232">
        <v>3.4911991035168715</v>
      </c>
      <c r="Y17" s="232">
        <v>1.3170346523887027</v>
      </c>
      <c r="Z17" s="232">
        <v>0.74511508941029447</v>
      </c>
      <c r="AA17" s="232">
        <v>8.2097867089636622E-2</v>
      </c>
      <c r="AB17" s="232">
        <v>5.1311166931018448E-2</v>
      </c>
      <c r="AC17" s="171">
        <f t="shared" si="5"/>
        <v>17.141355586661131</v>
      </c>
      <c r="AD17" s="233"/>
      <c r="AE17" s="221">
        <f t="shared" si="0"/>
        <v>1922</v>
      </c>
      <c r="AF17" s="228">
        <v>8217</v>
      </c>
      <c r="AG17" s="229">
        <f t="shared" si="2"/>
        <v>6.0371385493370227</v>
      </c>
      <c r="AH17" s="169"/>
      <c r="AI17" s="170">
        <v>1929</v>
      </c>
      <c r="AJ17" s="232">
        <v>0.43170246910964849</v>
      </c>
      <c r="AK17" s="232">
        <v>0.6327693681486799</v>
      </c>
      <c r="AL17" s="232">
        <v>0.7528042270806603</v>
      </c>
      <c r="AM17" s="232">
        <v>0.83682252386266476</v>
      </c>
      <c r="AN17" s="232">
        <v>2.0792880704159766</v>
      </c>
      <c r="AO17" s="232">
        <v>3.1363302290884167</v>
      </c>
      <c r="AP17" s="232">
        <v>3.5848808196185606</v>
      </c>
      <c r="AQ17" s="232">
        <v>3.4911991035168715</v>
      </c>
      <c r="AR17" s="232">
        <v>1.3170346523887027</v>
      </c>
      <c r="AS17" s="232">
        <v>0.74511508941029447</v>
      </c>
      <c r="AT17" s="232">
        <v>8.2097867089636622E-2</v>
      </c>
      <c r="AU17" s="232">
        <v>5.1311166931018448E-2</v>
      </c>
      <c r="AV17" s="171">
        <f t="shared" si="6"/>
        <v>17.141355586661131</v>
      </c>
      <c r="AX17" s="221">
        <f t="shared" si="1"/>
        <v>1922</v>
      </c>
      <c r="AY17" s="228">
        <v>8217</v>
      </c>
      <c r="AZ17" s="229">
        <f t="shared" si="3"/>
        <v>6.0371385493370227</v>
      </c>
    </row>
    <row r="18" spans="1:52">
      <c r="A18" s="170">
        <v>1930</v>
      </c>
      <c r="B18" s="231">
        <f>'FNF American Folsom'!V24/1000</f>
        <v>11.3</v>
      </c>
      <c r="C18" s="231">
        <f>'FNF American Folsom'!W24/1000</f>
        <v>11.8</v>
      </c>
      <c r="D18" s="231">
        <f>'FNF American Folsom'!X24/1000</f>
        <v>162</v>
      </c>
      <c r="E18" s="231">
        <f>'FNF American Folsom'!Y24/1000</f>
        <v>144</v>
      </c>
      <c r="F18" s="231">
        <f>'FNF American Folsom'!Z24/1000</f>
        <v>151</v>
      </c>
      <c r="G18" s="231">
        <f>'FNF American Folsom'!AA24/1000</f>
        <v>328</v>
      </c>
      <c r="H18" s="231">
        <f>'FNF American Folsom'!AB24/1000</f>
        <v>357</v>
      </c>
      <c r="I18" s="231">
        <f>'FNF American Folsom'!AC24/1000</f>
        <v>285</v>
      </c>
      <c r="J18" s="231">
        <f>'FNF American Folsom'!AD24/1000</f>
        <v>160</v>
      </c>
      <c r="K18" s="231">
        <f>'FNF American Folsom'!AE24/1000</f>
        <v>27.2</v>
      </c>
      <c r="L18" s="231">
        <f>'FNF American Folsom'!AF24/1000</f>
        <v>6.84</v>
      </c>
      <c r="M18" s="231">
        <f>'FNF American Folsom'!AG24/1000</f>
        <v>8.0500000000000007</v>
      </c>
      <c r="N18" s="168">
        <f t="shared" si="4"/>
        <v>1652.1899999999998</v>
      </c>
      <c r="O18" s="169"/>
      <c r="P18" s="170">
        <v>1930</v>
      </c>
      <c r="Q18" s="232">
        <v>0.54688514823433865</v>
      </c>
      <c r="R18" s="232">
        <v>0.34425795743998888</v>
      </c>
      <c r="S18" s="232">
        <v>3.7647125855159924</v>
      </c>
      <c r="T18" s="232">
        <v>3.4346811110653732</v>
      </c>
      <c r="U18" s="232">
        <v>3.6212920989312369</v>
      </c>
      <c r="V18" s="232">
        <v>6.5620146016401861</v>
      </c>
      <c r="W18" s="232">
        <v>4.7477015686377868</v>
      </c>
      <c r="X18" s="232">
        <v>2.1612372110055347</v>
      </c>
      <c r="Y18" s="232">
        <v>1.4547027209861234</v>
      </c>
      <c r="Z18" s="232">
        <v>0.52440215261881917</v>
      </c>
      <c r="AA18" s="232">
        <v>0.35254819566979734</v>
      </c>
      <c r="AB18" s="232">
        <v>0.45969022975116758</v>
      </c>
      <c r="AC18" s="171">
        <f t="shared" si="5"/>
        <v>27.974125581496345</v>
      </c>
      <c r="AD18" s="233"/>
      <c r="AE18" s="221">
        <f t="shared" si="0"/>
        <v>1922</v>
      </c>
      <c r="AF18" s="228">
        <v>8248</v>
      </c>
      <c r="AG18" s="229">
        <f t="shared" si="2"/>
        <v>2.3446174635150214</v>
      </c>
      <c r="AH18" s="169"/>
      <c r="AI18" s="170">
        <v>1930</v>
      </c>
      <c r="AJ18" s="232">
        <v>0.54688514823433865</v>
      </c>
      <c r="AK18" s="232">
        <v>0.34425795743998888</v>
      </c>
      <c r="AL18" s="232">
        <v>3.7647125855159924</v>
      </c>
      <c r="AM18" s="232">
        <v>3.4346811110653732</v>
      </c>
      <c r="AN18" s="232">
        <v>3.6212920989312369</v>
      </c>
      <c r="AO18" s="232">
        <v>6.5620146016401861</v>
      </c>
      <c r="AP18" s="232">
        <v>4.7477015686377868</v>
      </c>
      <c r="AQ18" s="232">
        <v>2.1612372110055347</v>
      </c>
      <c r="AR18" s="232">
        <v>1.4547027209861234</v>
      </c>
      <c r="AS18" s="232">
        <v>0.52440215261881917</v>
      </c>
      <c r="AT18" s="232">
        <v>0.35254819566979734</v>
      </c>
      <c r="AU18" s="232">
        <v>0.45969022975116758</v>
      </c>
      <c r="AV18" s="171">
        <f t="shared" si="6"/>
        <v>27.974125581496345</v>
      </c>
      <c r="AX18" s="221">
        <f t="shared" si="1"/>
        <v>1922</v>
      </c>
      <c r="AY18" s="228">
        <v>8248</v>
      </c>
      <c r="AZ18" s="229">
        <f t="shared" si="3"/>
        <v>2.3446174635150214</v>
      </c>
    </row>
    <row r="19" spans="1:52">
      <c r="A19" s="170">
        <v>1931</v>
      </c>
      <c r="B19" s="231">
        <f>'FNF American Folsom'!V25/1000</f>
        <v>16.8</v>
      </c>
      <c r="C19" s="231">
        <f>'FNF American Folsom'!W25/1000</f>
        <v>34.1</v>
      </c>
      <c r="D19" s="231">
        <f>'FNF American Folsom'!X25/1000</f>
        <v>21</v>
      </c>
      <c r="E19" s="231">
        <f>'FNF American Folsom'!Y25/1000</f>
        <v>57</v>
      </c>
      <c r="F19" s="231">
        <f>'FNF American Folsom'!Z25/1000</f>
        <v>75.400000000000006</v>
      </c>
      <c r="G19" s="231">
        <f>'FNF American Folsom'!AA25/1000</f>
        <v>139.80000000000001</v>
      </c>
      <c r="H19" s="231">
        <f>'FNF American Folsom'!AB25/1000</f>
        <v>172.9</v>
      </c>
      <c r="I19" s="231">
        <f>'FNF American Folsom'!AC25/1000</f>
        <v>135.6</v>
      </c>
      <c r="J19" s="231">
        <f>'FNF American Folsom'!AD25/1000</f>
        <v>47.3</v>
      </c>
      <c r="K19" s="231">
        <f>'FNF American Folsom'!AE25/1000</f>
        <v>8.1</v>
      </c>
      <c r="L19" s="231">
        <f>'FNF American Folsom'!AF25/1000</f>
        <v>3</v>
      </c>
      <c r="M19" s="231">
        <f>'FNF American Folsom'!AG25/1000</f>
        <v>4.2</v>
      </c>
      <c r="N19" s="168">
        <f t="shared" si="4"/>
        <v>715.2</v>
      </c>
      <c r="O19" s="169"/>
      <c r="P19" s="170">
        <v>1931</v>
      </c>
      <c r="Q19" s="232">
        <v>0.37892504676171684</v>
      </c>
      <c r="R19" s="232">
        <v>0.4934621511571135</v>
      </c>
      <c r="S19" s="232">
        <v>0.30938796350031617</v>
      </c>
      <c r="T19" s="232">
        <v>0.88317906623397313</v>
      </c>
      <c r="U19" s="232">
        <v>1.1733747073386582</v>
      </c>
      <c r="V19" s="232">
        <v>1.8322922184721482</v>
      </c>
      <c r="W19" s="232">
        <v>1.4653174046446589</v>
      </c>
      <c r="X19" s="232">
        <v>0.67884416810259918</v>
      </c>
      <c r="Y19" s="232">
        <v>0.30963994108104043</v>
      </c>
      <c r="Z19" s="232">
        <v>9.4107576940687387E-2</v>
      </c>
      <c r="AA19" s="232">
        <v>9.4617574230715817E-2</v>
      </c>
      <c r="AB19" s="232">
        <v>0.15321580764404796</v>
      </c>
      <c r="AC19" s="171">
        <f t="shared" si="5"/>
        <v>7.8663636261076757</v>
      </c>
      <c r="AD19" s="233"/>
      <c r="AE19" s="221">
        <f t="shared" si="0"/>
        <v>1922</v>
      </c>
      <c r="AF19" s="228">
        <v>8279</v>
      </c>
      <c r="AG19" s="229">
        <f t="shared" si="2"/>
        <v>0.85045739093023798</v>
      </c>
      <c r="AH19" s="169"/>
      <c r="AI19" s="170">
        <v>1931</v>
      </c>
      <c r="AJ19" s="232">
        <v>0.37892504676171684</v>
      </c>
      <c r="AK19" s="232">
        <v>0.4934621511571135</v>
      </c>
      <c r="AL19" s="232">
        <v>0.30938796350031617</v>
      </c>
      <c r="AM19" s="232">
        <v>0.88317906623397313</v>
      </c>
      <c r="AN19" s="232">
        <v>1.1733747073386582</v>
      </c>
      <c r="AO19" s="232">
        <v>1.8322922184721482</v>
      </c>
      <c r="AP19" s="232">
        <v>1.4653174046446589</v>
      </c>
      <c r="AQ19" s="232">
        <v>0.67884416810259918</v>
      </c>
      <c r="AR19" s="232">
        <v>0.30963994108104043</v>
      </c>
      <c r="AS19" s="232">
        <v>9.4107576940687387E-2</v>
      </c>
      <c r="AT19" s="232">
        <v>9.4617574230715817E-2</v>
      </c>
      <c r="AU19" s="232">
        <v>0.15321580764404796</v>
      </c>
      <c r="AV19" s="171">
        <f t="shared" si="6"/>
        <v>7.8663636261076757</v>
      </c>
      <c r="AX19" s="221">
        <f t="shared" si="1"/>
        <v>1922</v>
      </c>
      <c r="AY19" s="228">
        <v>8279</v>
      </c>
      <c r="AZ19" s="229">
        <f t="shared" si="3"/>
        <v>0.85045739093023798</v>
      </c>
    </row>
    <row r="20" spans="1:52">
      <c r="A20" s="170">
        <v>1932</v>
      </c>
      <c r="B20" s="231">
        <f>'FNF American Folsom'!V26/1000</f>
        <v>16</v>
      </c>
      <c r="C20" s="231">
        <f>'FNF American Folsom'!W26/1000</f>
        <v>30.3</v>
      </c>
      <c r="D20" s="231">
        <f>'FNF American Folsom'!X26/1000</f>
        <v>165</v>
      </c>
      <c r="E20" s="231">
        <f>'FNF American Folsom'!Y26/1000</f>
        <v>161.1</v>
      </c>
      <c r="F20" s="231">
        <f>'FNF American Folsom'!Z26/1000</f>
        <v>319.60000000000002</v>
      </c>
      <c r="G20" s="231">
        <f>'FNF American Folsom'!AA26/1000</f>
        <v>298</v>
      </c>
      <c r="H20" s="231">
        <f>'FNF American Folsom'!AB26/1000</f>
        <v>402.5</v>
      </c>
      <c r="I20" s="231">
        <f>'FNF American Folsom'!AC26/1000</f>
        <v>659</v>
      </c>
      <c r="J20" s="231">
        <f>'FNF American Folsom'!AD26/1000</f>
        <v>425.8</v>
      </c>
      <c r="K20" s="231">
        <f>'FNF American Folsom'!AE26/1000</f>
        <v>92.5</v>
      </c>
      <c r="L20" s="231">
        <f>'FNF American Folsom'!AF26/1000</f>
        <v>16.8</v>
      </c>
      <c r="M20" s="231">
        <f>'FNF American Folsom'!AG26/1000</f>
        <v>8.6</v>
      </c>
      <c r="N20" s="168">
        <f t="shared" si="4"/>
        <v>2595.2000000000003</v>
      </c>
      <c r="O20" s="169"/>
      <c r="P20" s="170">
        <v>1932</v>
      </c>
      <c r="Q20" s="232">
        <v>0.86910402518918906</v>
      </c>
      <c r="R20" s="232">
        <v>0.98729546507457222</v>
      </c>
      <c r="S20" s="232">
        <v>4.1404603708564345</v>
      </c>
      <c r="T20" s="232">
        <v>4.163941809541126</v>
      </c>
      <c r="U20" s="232">
        <v>8.3851196473032026</v>
      </c>
      <c r="V20" s="232">
        <v>7.3284890413709149</v>
      </c>
      <c r="W20" s="232">
        <v>7.8376123827191968</v>
      </c>
      <c r="X20" s="232">
        <v>7.8035895707079987</v>
      </c>
      <c r="Y20" s="232">
        <v>3.6910588766501746</v>
      </c>
      <c r="Z20" s="232">
        <v>1.4997431085227575</v>
      </c>
      <c r="AA20" s="232">
        <v>0.95593555136258601</v>
      </c>
      <c r="AB20" s="232">
        <v>0.54872660846267962</v>
      </c>
      <c r="AC20" s="171">
        <f t="shared" si="5"/>
        <v>48.211076457760832</v>
      </c>
      <c r="AD20" s="233"/>
      <c r="AE20" s="221">
        <f t="shared" si="0"/>
        <v>1922</v>
      </c>
      <c r="AF20" s="228">
        <v>8309</v>
      </c>
      <c r="AG20" s="229">
        <f t="shared" si="2"/>
        <v>0.38863503180274961</v>
      </c>
      <c r="AH20" s="169"/>
      <c r="AI20" s="170">
        <v>1932</v>
      </c>
      <c r="AJ20" s="232">
        <v>0.86910402518918906</v>
      </c>
      <c r="AK20" s="232">
        <v>0.98729546507457222</v>
      </c>
      <c r="AL20" s="232">
        <v>4.1404603708564345</v>
      </c>
      <c r="AM20" s="232">
        <v>4.163941809541126</v>
      </c>
      <c r="AN20" s="232">
        <v>8.3851196473032026</v>
      </c>
      <c r="AO20" s="232">
        <v>7.3284890413709149</v>
      </c>
      <c r="AP20" s="232">
        <v>7.8376123827191968</v>
      </c>
      <c r="AQ20" s="232">
        <v>7.8035895707079987</v>
      </c>
      <c r="AR20" s="232">
        <v>3.6910588766501746</v>
      </c>
      <c r="AS20" s="232">
        <v>1.4997431085227575</v>
      </c>
      <c r="AT20" s="232">
        <v>0.95593555136258601</v>
      </c>
      <c r="AU20" s="232">
        <v>0.54872660846267962</v>
      </c>
      <c r="AV20" s="171">
        <f t="shared" si="6"/>
        <v>48.211076457760832</v>
      </c>
      <c r="AX20" s="221">
        <f t="shared" si="1"/>
        <v>1922</v>
      </c>
      <c r="AY20" s="228">
        <v>8309</v>
      </c>
      <c r="AZ20" s="229">
        <f t="shared" si="3"/>
        <v>0.38863503180274961</v>
      </c>
    </row>
    <row r="21" spans="1:52">
      <c r="A21" s="170">
        <v>1933</v>
      </c>
      <c r="B21" s="231">
        <f>'FNF American Folsom'!V27/1000</f>
        <v>10.9</v>
      </c>
      <c r="C21" s="231">
        <f>'FNF American Folsom'!W27/1000</f>
        <v>14.1</v>
      </c>
      <c r="D21" s="231">
        <f>'FNF American Folsom'!X27/1000</f>
        <v>23.3</v>
      </c>
      <c r="E21" s="231">
        <f>'FNF American Folsom'!Y27/1000</f>
        <v>42.9</v>
      </c>
      <c r="F21" s="231">
        <f>'FNF American Folsom'!Z27/1000</f>
        <v>46.7</v>
      </c>
      <c r="G21" s="231">
        <f>'FNF American Folsom'!AA27/1000</f>
        <v>135</v>
      </c>
      <c r="H21" s="231">
        <f>'FNF American Folsom'!AB27/1000</f>
        <v>239</v>
      </c>
      <c r="I21" s="231">
        <f>'FNF American Folsom'!AC27/1000</f>
        <v>354</v>
      </c>
      <c r="J21" s="231">
        <f>'FNF American Folsom'!AD27/1000</f>
        <v>342</v>
      </c>
      <c r="K21" s="231">
        <f>'FNF American Folsom'!AE27/1000</f>
        <v>42.2</v>
      </c>
      <c r="L21" s="231">
        <f>'FNF American Folsom'!AF27/1000</f>
        <v>9.6</v>
      </c>
      <c r="M21" s="231">
        <f>'FNF American Folsom'!AG27/1000</f>
        <v>9.1999999999999993</v>
      </c>
      <c r="N21" s="168">
        <f t="shared" si="4"/>
        <v>1268.9000000000001</v>
      </c>
      <c r="O21" s="169"/>
      <c r="P21" s="170">
        <v>1933</v>
      </c>
      <c r="Q21" s="232">
        <v>0.44565583332066167</v>
      </c>
      <c r="R21" s="232">
        <v>0.3781260133150442</v>
      </c>
      <c r="S21" s="232">
        <v>0.50621349703396423</v>
      </c>
      <c r="T21" s="232">
        <v>0.87846050848690216</v>
      </c>
      <c r="U21" s="232">
        <v>0.98503833989693979</v>
      </c>
      <c r="V21" s="232">
        <v>2.9598735715081839</v>
      </c>
      <c r="W21" s="232">
        <v>4.9149103461676988</v>
      </c>
      <c r="X21" s="232">
        <v>4.9345992322014602</v>
      </c>
      <c r="Y21" s="232">
        <v>2.4897306516700723</v>
      </c>
      <c r="Z21" s="232">
        <v>0.53487334867546821</v>
      </c>
      <c r="AA21" s="232">
        <v>0.25376956911408399</v>
      </c>
      <c r="AB21" s="232">
        <v>0.46748904178441109</v>
      </c>
      <c r="AC21" s="171">
        <f t="shared" si="5"/>
        <v>19.748739953174891</v>
      </c>
      <c r="AD21" s="233"/>
      <c r="AE21" s="221">
        <f t="shared" si="0"/>
        <v>1923</v>
      </c>
      <c r="AF21" s="228">
        <v>8340</v>
      </c>
      <c r="AG21" s="229">
        <f t="shared" si="2"/>
        <v>1.0234491966011479</v>
      </c>
      <c r="AH21" s="169"/>
      <c r="AI21" s="170">
        <v>1933</v>
      </c>
      <c r="AJ21" s="232">
        <v>0.44565583332066167</v>
      </c>
      <c r="AK21" s="232">
        <v>0.3781260133150442</v>
      </c>
      <c r="AL21" s="232">
        <v>0.50621349703396423</v>
      </c>
      <c r="AM21" s="232">
        <v>0.87846050848690216</v>
      </c>
      <c r="AN21" s="232">
        <v>0.98503833989693979</v>
      </c>
      <c r="AO21" s="232">
        <v>2.9598735715081839</v>
      </c>
      <c r="AP21" s="232">
        <v>4.9149103461676988</v>
      </c>
      <c r="AQ21" s="232">
        <v>4.9345992322014602</v>
      </c>
      <c r="AR21" s="232">
        <v>2.4897306516700723</v>
      </c>
      <c r="AS21" s="232">
        <v>0.53487334867546821</v>
      </c>
      <c r="AT21" s="232">
        <v>0.25376956911408399</v>
      </c>
      <c r="AU21" s="232">
        <v>0.46748904178441109</v>
      </c>
      <c r="AV21" s="171">
        <f t="shared" si="6"/>
        <v>19.748739953174891</v>
      </c>
      <c r="AX21" s="221">
        <f t="shared" si="1"/>
        <v>1923</v>
      </c>
      <c r="AY21" s="228">
        <v>8340</v>
      </c>
      <c r="AZ21" s="229">
        <f t="shared" si="3"/>
        <v>1.0234491966011479</v>
      </c>
    </row>
    <row r="22" spans="1:52">
      <c r="A22" s="170">
        <v>1934</v>
      </c>
      <c r="B22" s="231">
        <f>'FNF American Folsom'!V28/1000</f>
        <v>21.5</v>
      </c>
      <c r="C22" s="231">
        <f>'FNF American Folsom'!W28/1000</f>
        <v>33.799999999999997</v>
      </c>
      <c r="D22" s="231">
        <f>'FNF American Folsom'!X28/1000</f>
        <v>108.3</v>
      </c>
      <c r="E22" s="231">
        <f>'FNF American Folsom'!Y28/1000</f>
        <v>159.1</v>
      </c>
      <c r="F22" s="231">
        <f>'FNF American Folsom'!Z28/1000</f>
        <v>171.4</v>
      </c>
      <c r="G22" s="231">
        <f>'FNF American Folsom'!AA28/1000</f>
        <v>255.4</v>
      </c>
      <c r="H22" s="231">
        <f>'FNF American Folsom'!AB28/1000</f>
        <v>195.9</v>
      </c>
      <c r="I22" s="231">
        <f>'FNF American Folsom'!AC28/1000</f>
        <v>105.7</v>
      </c>
      <c r="J22" s="231">
        <f>'FNF American Folsom'!AD28/1000</f>
        <v>48.7</v>
      </c>
      <c r="K22" s="231">
        <f>'FNF American Folsom'!AE28/1000</f>
        <v>11.4</v>
      </c>
      <c r="L22" s="231">
        <f>'FNF American Folsom'!AF28/1000</f>
        <v>6.5</v>
      </c>
      <c r="M22" s="231">
        <f>'FNF American Folsom'!AG28/1000</f>
        <v>6.3</v>
      </c>
      <c r="N22" s="168">
        <f t="shared" si="4"/>
        <v>1124</v>
      </c>
      <c r="O22" s="169"/>
      <c r="P22" s="170">
        <v>1934</v>
      </c>
      <c r="Q22" s="232">
        <v>0.67761620126777056</v>
      </c>
      <c r="R22" s="232">
        <v>0.68672750439215491</v>
      </c>
      <c r="S22" s="232">
        <v>2.1906665858105296</v>
      </c>
      <c r="T22" s="232">
        <v>3.3289517471107795</v>
      </c>
      <c r="U22" s="232">
        <v>3.0932558873370262</v>
      </c>
      <c r="V22" s="232">
        <v>3.3083966435320704</v>
      </c>
      <c r="W22" s="232">
        <v>1.4194290101936744</v>
      </c>
      <c r="X22" s="232">
        <v>0.73971371326798874</v>
      </c>
      <c r="Y22" s="232">
        <v>0.46873150302004873</v>
      </c>
      <c r="Z22" s="232">
        <v>0.17826408366906676</v>
      </c>
      <c r="AA22" s="232">
        <v>0.23690215388551294</v>
      </c>
      <c r="AB22" s="232">
        <v>0.31053763814223601</v>
      </c>
      <c r="AC22" s="171">
        <f t="shared" si="5"/>
        <v>16.639192671628859</v>
      </c>
      <c r="AD22" s="233"/>
      <c r="AE22" s="221">
        <f t="shared" si="0"/>
        <v>1923</v>
      </c>
      <c r="AF22" s="228">
        <v>8370</v>
      </c>
      <c r="AG22" s="229">
        <f t="shared" si="2"/>
        <v>1.7181396987459447</v>
      </c>
      <c r="AH22" s="169"/>
      <c r="AI22" s="170">
        <v>1934</v>
      </c>
      <c r="AJ22" s="232">
        <v>0.67761620126777056</v>
      </c>
      <c r="AK22" s="232">
        <v>0.68672750439215491</v>
      </c>
      <c r="AL22" s="232">
        <v>2.1906665858105296</v>
      </c>
      <c r="AM22" s="232">
        <v>3.3289517471107795</v>
      </c>
      <c r="AN22" s="232">
        <v>3.0932558873370262</v>
      </c>
      <c r="AO22" s="232">
        <v>3.3083966435320704</v>
      </c>
      <c r="AP22" s="232">
        <v>1.4194290101936744</v>
      </c>
      <c r="AQ22" s="232">
        <v>0.73971371326798874</v>
      </c>
      <c r="AR22" s="232">
        <v>0.46873150302004873</v>
      </c>
      <c r="AS22" s="232">
        <v>0.17826408366906676</v>
      </c>
      <c r="AT22" s="232">
        <v>0.23690215388551294</v>
      </c>
      <c r="AU22" s="232">
        <v>0.31053763814223601</v>
      </c>
      <c r="AV22" s="171">
        <f t="shared" si="6"/>
        <v>16.639192671628859</v>
      </c>
      <c r="AX22" s="221">
        <f t="shared" si="1"/>
        <v>1923</v>
      </c>
      <c r="AY22" s="228">
        <v>8370</v>
      </c>
      <c r="AZ22" s="229">
        <f t="shared" si="3"/>
        <v>1.7181396987459447</v>
      </c>
    </row>
    <row r="23" spans="1:52">
      <c r="A23" s="170">
        <v>1935</v>
      </c>
      <c r="B23" s="231">
        <f>'FNF American Folsom'!V29/1000</f>
        <v>10.7</v>
      </c>
      <c r="C23" s="231">
        <f>'FNF American Folsom'!W29/1000</f>
        <v>59.1</v>
      </c>
      <c r="D23" s="231">
        <f>'FNF American Folsom'!X29/1000</f>
        <v>53.8</v>
      </c>
      <c r="E23" s="231">
        <f>'FNF American Folsom'!Y29/1000</f>
        <v>156.1</v>
      </c>
      <c r="F23" s="231">
        <f>'FNF American Folsom'!Z29/1000</f>
        <v>147.80000000000001</v>
      </c>
      <c r="G23" s="231">
        <f>'FNF American Folsom'!AA29/1000</f>
        <v>213</v>
      </c>
      <c r="H23" s="231">
        <f>'FNF American Folsom'!AB29/1000</f>
        <v>818</v>
      </c>
      <c r="I23" s="231">
        <f>'FNF American Folsom'!AC29/1000</f>
        <v>667.9</v>
      </c>
      <c r="J23" s="231">
        <f>'FNF American Folsom'!AD29/1000</f>
        <v>359.6</v>
      </c>
      <c r="K23" s="231">
        <f>'FNF American Folsom'!AE29/1000</f>
        <v>69.5</v>
      </c>
      <c r="L23" s="231">
        <f>'FNF American Folsom'!AF29/1000</f>
        <v>16.5</v>
      </c>
      <c r="M23" s="231">
        <f>'FNF American Folsom'!AG29/1000</f>
        <v>11.1</v>
      </c>
      <c r="N23" s="168">
        <f t="shared" si="4"/>
        <v>2583.1</v>
      </c>
      <c r="O23" s="169"/>
      <c r="P23" s="170">
        <v>1935</v>
      </c>
      <c r="Q23" s="232">
        <v>0.58079080518829396</v>
      </c>
      <c r="R23" s="232">
        <v>1.9518647929822641</v>
      </c>
      <c r="S23" s="232">
        <v>1.3140001171388405</v>
      </c>
      <c r="T23" s="232">
        <v>3.8806319779602205</v>
      </c>
      <c r="U23" s="232">
        <v>3.8651113013003089</v>
      </c>
      <c r="V23" s="232">
        <v>5.581397966364479</v>
      </c>
      <c r="W23" s="232">
        <v>17.381525717187333</v>
      </c>
      <c r="X23" s="232">
        <v>7.4380934449690983</v>
      </c>
      <c r="Y23" s="232">
        <v>3.1529484897107025</v>
      </c>
      <c r="Z23" s="232">
        <v>1.2630265846727724</v>
      </c>
      <c r="AA23" s="232">
        <v>0.83800559831266952</v>
      </c>
      <c r="AB23" s="232">
        <v>0.70401422300421501</v>
      </c>
      <c r="AC23" s="171">
        <f t="shared" si="5"/>
        <v>47.951411018791198</v>
      </c>
      <c r="AD23" s="233"/>
      <c r="AE23" s="221">
        <f t="shared" si="0"/>
        <v>1923</v>
      </c>
      <c r="AF23" s="228">
        <v>8401</v>
      </c>
      <c r="AG23" s="229">
        <f t="shared" si="2"/>
        <v>10.191795596911804</v>
      </c>
      <c r="AH23" s="169"/>
      <c r="AI23" s="170">
        <v>1935</v>
      </c>
      <c r="AJ23" s="232">
        <v>0.58079080518829396</v>
      </c>
      <c r="AK23" s="232">
        <v>1.9518647929822641</v>
      </c>
      <c r="AL23" s="232">
        <v>1.3140001171388405</v>
      </c>
      <c r="AM23" s="232">
        <v>3.8806319779602205</v>
      </c>
      <c r="AN23" s="232">
        <v>3.8651113013003089</v>
      </c>
      <c r="AO23" s="232">
        <v>5.581397966364479</v>
      </c>
      <c r="AP23" s="232">
        <v>17.381525717187333</v>
      </c>
      <c r="AQ23" s="232">
        <v>7.4380934449690983</v>
      </c>
      <c r="AR23" s="232">
        <v>3.1529484897107025</v>
      </c>
      <c r="AS23" s="232">
        <v>1.2630265846727724</v>
      </c>
      <c r="AT23" s="232">
        <v>0.83800559831266952</v>
      </c>
      <c r="AU23" s="232">
        <v>0.70401422300421501</v>
      </c>
      <c r="AV23" s="171">
        <f t="shared" si="6"/>
        <v>47.951411018791198</v>
      </c>
      <c r="AX23" s="221">
        <f t="shared" si="1"/>
        <v>1923</v>
      </c>
      <c r="AY23" s="228">
        <v>8401</v>
      </c>
      <c r="AZ23" s="229">
        <f t="shared" si="3"/>
        <v>10.191795596911804</v>
      </c>
    </row>
    <row r="24" spans="1:52">
      <c r="A24" s="170">
        <v>1936</v>
      </c>
      <c r="B24" s="231">
        <f>'FNF American Folsom'!V30/1000</f>
        <v>21.3</v>
      </c>
      <c r="C24" s="231">
        <f>'FNF American Folsom'!W30/1000</f>
        <v>30.2</v>
      </c>
      <c r="D24" s="231">
        <f>'FNF American Folsom'!X30/1000</f>
        <v>34.299999999999997</v>
      </c>
      <c r="E24" s="231">
        <f>'FNF American Folsom'!Y30/1000</f>
        <v>408.1</v>
      </c>
      <c r="F24" s="231">
        <f>'FNF American Folsom'!Z30/1000</f>
        <v>775.4</v>
      </c>
      <c r="G24" s="231">
        <f>'FNF American Folsom'!AA30/1000</f>
        <v>431.9</v>
      </c>
      <c r="H24" s="231">
        <f>'FNF American Folsom'!AB30/1000</f>
        <v>635.79999999999995</v>
      </c>
      <c r="I24" s="231">
        <f>'FNF American Folsom'!AC30/1000</f>
        <v>587</v>
      </c>
      <c r="J24" s="231">
        <f>'FNF American Folsom'!AD30/1000</f>
        <v>357.7</v>
      </c>
      <c r="K24" s="231">
        <f>'FNF American Folsom'!AE30/1000</f>
        <v>83.3</v>
      </c>
      <c r="L24" s="231">
        <f>'FNF American Folsom'!AF30/1000</f>
        <v>17.7</v>
      </c>
      <c r="M24" s="231">
        <f>'FNF American Folsom'!AG30/1000</f>
        <v>13.9</v>
      </c>
      <c r="N24" s="168">
        <f t="shared" si="4"/>
        <v>3396.6</v>
      </c>
      <c r="O24" s="169"/>
      <c r="P24" s="170">
        <v>1936</v>
      </c>
      <c r="Q24" s="232">
        <v>1.1993585719793518</v>
      </c>
      <c r="R24" s="232">
        <v>1.0173914032453035</v>
      </c>
      <c r="S24" s="232">
        <v>1.0864008715599245</v>
      </c>
      <c r="T24" s="232">
        <v>10.658646697515415</v>
      </c>
      <c r="U24" s="232">
        <v>20.591842993661654</v>
      </c>
      <c r="V24" s="232">
        <v>9.0061428222606352</v>
      </c>
      <c r="W24" s="232">
        <v>9.723663314814857</v>
      </c>
      <c r="X24" s="232">
        <v>5.1005531659760308</v>
      </c>
      <c r="Y24" s="232">
        <v>3.3226443241724297</v>
      </c>
      <c r="Z24" s="232">
        <v>1.7452933324743114</v>
      </c>
      <c r="AA24" s="232">
        <v>1.0377764323092578</v>
      </c>
      <c r="AB24" s="232">
        <v>0.91936936996549434</v>
      </c>
      <c r="AC24" s="171">
        <f t="shared" si="5"/>
        <v>65.409083299934665</v>
      </c>
      <c r="AD24" s="233"/>
      <c r="AE24" s="221">
        <f t="shared" si="0"/>
        <v>1923</v>
      </c>
      <c r="AF24" s="228">
        <v>8432</v>
      </c>
      <c r="AG24" s="229">
        <f t="shared" si="2"/>
        <v>7.2855189433908567</v>
      </c>
      <c r="AH24" s="169"/>
      <c r="AI24" s="170">
        <v>1936</v>
      </c>
      <c r="AJ24" s="232">
        <v>1.1993585719793518</v>
      </c>
      <c r="AK24" s="232">
        <v>1.0173914032453035</v>
      </c>
      <c r="AL24" s="232">
        <v>1.0864008715599245</v>
      </c>
      <c r="AM24" s="232">
        <v>10.658646697515415</v>
      </c>
      <c r="AN24" s="232">
        <v>20.591842993661654</v>
      </c>
      <c r="AO24" s="232">
        <v>9.0061428222606352</v>
      </c>
      <c r="AP24" s="232">
        <v>9.723663314814857</v>
      </c>
      <c r="AQ24" s="232">
        <v>5.1005531659760308</v>
      </c>
      <c r="AR24" s="232">
        <v>3.3226443241724297</v>
      </c>
      <c r="AS24" s="232">
        <v>1.7452933324743114</v>
      </c>
      <c r="AT24" s="232">
        <v>1.0377764323092578</v>
      </c>
      <c r="AU24" s="232">
        <v>0.91936936996549434</v>
      </c>
      <c r="AV24" s="171">
        <f t="shared" si="6"/>
        <v>65.409083299934665</v>
      </c>
      <c r="AX24" s="221">
        <f t="shared" si="1"/>
        <v>1923</v>
      </c>
      <c r="AY24" s="228">
        <v>8432</v>
      </c>
      <c r="AZ24" s="229">
        <f t="shared" si="3"/>
        <v>7.2855189433908567</v>
      </c>
    </row>
    <row r="25" spans="1:52">
      <c r="A25" s="170">
        <v>1937</v>
      </c>
      <c r="B25" s="231">
        <f>'FNF American Folsom'!V31/1000</f>
        <v>10.5</v>
      </c>
      <c r="C25" s="231">
        <f>'FNF American Folsom'!W31/1000</f>
        <v>14.5</v>
      </c>
      <c r="D25" s="231">
        <f>'FNF American Folsom'!X31/1000</f>
        <v>23</v>
      </c>
      <c r="E25" s="231">
        <f>'FNF American Folsom'!Y31/1000</f>
        <v>44.2</v>
      </c>
      <c r="F25" s="231">
        <f>'FNF American Folsom'!Z31/1000</f>
        <v>336.3</v>
      </c>
      <c r="G25" s="231">
        <f>'FNF American Folsom'!AA31/1000</f>
        <v>395.6</v>
      </c>
      <c r="H25" s="231">
        <f>'FNF American Folsom'!AB31/1000</f>
        <v>502.5</v>
      </c>
      <c r="I25" s="231">
        <f>'FNF American Folsom'!AC31/1000</f>
        <v>688</v>
      </c>
      <c r="J25" s="231">
        <f>'FNF American Folsom'!AD31/1000</f>
        <v>234.3</v>
      </c>
      <c r="K25" s="231">
        <f>'FNF American Folsom'!AE31/1000</f>
        <v>52</v>
      </c>
      <c r="L25" s="231">
        <f>'FNF American Folsom'!AF31/1000</f>
        <v>14.8</v>
      </c>
      <c r="M25" s="231">
        <f>'FNF American Folsom'!AG31/1000</f>
        <v>12</v>
      </c>
      <c r="N25" s="168">
        <f t="shared" si="4"/>
        <v>2327.7000000000003</v>
      </c>
      <c r="O25" s="169"/>
      <c r="P25" s="170">
        <v>1937</v>
      </c>
      <c r="Q25" s="232">
        <v>0.56017773917035385</v>
      </c>
      <c r="R25" s="232">
        <v>0.5555693287062381</v>
      </c>
      <c r="S25" s="232">
        <v>0.72309282155125421</v>
      </c>
      <c r="T25" s="232">
        <v>1.1077305645933015</v>
      </c>
      <c r="U25" s="232">
        <v>8.4329498563183645</v>
      </c>
      <c r="V25" s="232">
        <v>10.152395108125031</v>
      </c>
      <c r="W25" s="232">
        <v>9.244727524252756</v>
      </c>
      <c r="X25" s="232">
        <v>7.2204022942127928</v>
      </c>
      <c r="Y25" s="232">
        <v>2.0683448947337837</v>
      </c>
      <c r="Z25" s="232">
        <v>1.0022063929245206</v>
      </c>
      <c r="AA25" s="232">
        <v>0.66845113065461703</v>
      </c>
      <c r="AB25" s="232">
        <v>0.73449120546079882</v>
      </c>
      <c r="AC25" s="171">
        <f t="shared" si="5"/>
        <v>42.470538860703812</v>
      </c>
      <c r="AD25" s="233"/>
      <c r="AE25" s="221">
        <f t="shared" si="0"/>
        <v>1923</v>
      </c>
      <c r="AF25" s="228">
        <v>8460</v>
      </c>
      <c r="AG25" s="229">
        <f t="shared" si="2"/>
        <v>4.8634140328395468</v>
      </c>
      <c r="AH25" s="169"/>
      <c r="AI25" s="170">
        <v>1937</v>
      </c>
      <c r="AJ25" s="232">
        <v>0.56017773917035385</v>
      </c>
      <c r="AK25" s="232">
        <v>0.5555693287062381</v>
      </c>
      <c r="AL25" s="232">
        <v>0.72309282155125421</v>
      </c>
      <c r="AM25" s="232">
        <v>1.1077305645933015</v>
      </c>
      <c r="AN25" s="232">
        <v>8.4329498563183645</v>
      </c>
      <c r="AO25" s="232">
        <v>10.152395108125031</v>
      </c>
      <c r="AP25" s="232">
        <v>9.244727524252756</v>
      </c>
      <c r="AQ25" s="232">
        <v>7.2204022942127928</v>
      </c>
      <c r="AR25" s="232">
        <v>2.0683448947337837</v>
      </c>
      <c r="AS25" s="232">
        <v>1.0022063929245206</v>
      </c>
      <c r="AT25" s="232">
        <v>0.66845113065461703</v>
      </c>
      <c r="AU25" s="232">
        <v>0.73449120546079882</v>
      </c>
      <c r="AV25" s="171">
        <f t="shared" si="6"/>
        <v>42.470538860703812</v>
      </c>
      <c r="AX25" s="221">
        <f t="shared" si="1"/>
        <v>1923</v>
      </c>
      <c r="AY25" s="228">
        <v>8460</v>
      </c>
      <c r="AZ25" s="229">
        <f t="shared" si="3"/>
        <v>4.8634140328395468</v>
      </c>
    </row>
    <row r="26" spans="1:52">
      <c r="A26" s="170">
        <v>1938</v>
      </c>
      <c r="B26" s="231">
        <f>'FNF American Folsom'!V32/1000</f>
        <v>20.3</v>
      </c>
      <c r="C26" s="231">
        <f>'FNF American Folsom'!W32/1000</f>
        <v>53.5</v>
      </c>
      <c r="D26" s="231">
        <f>'FNF American Folsom'!X32/1000</f>
        <v>436.4</v>
      </c>
      <c r="E26" s="231">
        <f>'FNF American Folsom'!Y32/1000</f>
        <v>129.69999999999999</v>
      </c>
      <c r="F26" s="231">
        <f>'FNF American Folsom'!Z32/1000</f>
        <v>538.79999999999995</v>
      </c>
      <c r="G26" s="231">
        <f>'FNF American Folsom'!AA32/1000</f>
        <v>806</v>
      </c>
      <c r="H26" s="231">
        <f>'FNF American Folsom'!AB32/1000</f>
        <v>732</v>
      </c>
      <c r="I26" s="231">
        <f>'FNF American Folsom'!AC32/1000</f>
        <v>1010.7</v>
      </c>
      <c r="J26" s="231">
        <f>'FNF American Folsom'!AD32/1000</f>
        <v>598.79999999999995</v>
      </c>
      <c r="K26" s="231">
        <f>'FNF American Folsom'!AE32/1000</f>
        <v>133.6</v>
      </c>
      <c r="L26" s="231">
        <f>'FNF American Folsom'!AF32/1000</f>
        <v>30.8</v>
      </c>
      <c r="M26" s="231">
        <f>'FNF American Folsom'!AG32/1000</f>
        <v>20.3</v>
      </c>
      <c r="N26" s="168">
        <f t="shared" si="4"/>
        <v>4510.9000000000005</v>
      </c>
      <c r="O26" s="169"/>
      <c r="P26" s="170">
        <v>1938</v>
      </c>
      <c r="Q26" s="232">
        <v>1.1753483999575085</v>
      </c>
      <c r="R26" s="232">
        <v>2.0362263771756051</v>
      </c>
      <c r="S26" s="232">
        <v>11.789386088598253</v>
      </c>
      <c r="T26" s="232">
        <v>3.6179467841108117</v>
      </c>
      <c r="U26" s="232">
        <v>15.06370768847713</v>
      </c>
      <c r="V26" s="232">
        <v>19.914248342915663</v>
      </c>
      <c r="W26" s="232">
        <v>13.330550780943931</v>
      </c>
      <c r="X26" s="232">
        <v>11.42056071042488</v>
      </c>
      <c r="Y26" s="232">
        <v>5.6027936316106945</v>
      </c>
      <c r="Z26" s="232">
        <v>2.4380351664300264</v>
      </c>
      <c r="AA26" s="232">
        <v>1.5664863319561562</v>
      </c>
      <c r="AB26" s="232">
        <v>1.3666193315420259</v>
      </c>
      <c r="AC26" s="171">
        <f t="shared" si="5"/>
        <v>89.321909634142685</v>
      </c>
      <c r="AE26" s="221">
        <f t="shared" si="0"/>
        <v>1923</v>
      </c>
      <c r="AF26" s="228">
        <v>8491</v>
      </c>
      <c r="AG26" s="229">
        <f t="shared" si="2"/>
        <v>4.7352766827604924</v>
      </c>
      <c r="AH26" s="169"/>
      <c r="AI26" s="170">
        <v>1938</v>
      </c>
      <c r="AJ26" s="232">
        <v>1.1753483999575085</v>
      </c>
      <c r="AK26" s="232">
        <v>2.0362263771756051</v>
      </c>
      <c r="AL26" s="232">
        <v>11.789386088598253</v>
      </c>
      <c r="AM26" s="232">
        <v>3.6179467841108117</v>
      </c>
      <c r="AN26" s="232">
        <v>15.06370768847713</v>
      </c>
      <c r="AO26" s="232">
        <v>19.914248342915663</v>
      </c>
      <c r="AP26" s="232">
        <v>13.330550780943931</v>
      </c>
      <c r="AQ26" s="232">
        <v>11.42056071042488</v>
      </c>
      <c r="AR26" s="232">
        <v>5.6027936316106945</v>
      </c>
      <c r="AS26" s="232">
        <v>2.4380351664300264</v>
      </c>
      <c r="AT26" s="232">
        <v>1.5664863319561562</v>
      </c>
      <c r="AU26" s="232">
        <v>1.3666193315420259</v>
      </c>
      <c r="AV26" s="171">
        <f t="shared" si="6"/>
        <v>89.321909634142685</v>
      </c>
      <c r="AX26" s="221">
        <f t="shared" si="1"/>
        <v>1923</v>
      </c>
      <c r="AY26" s="228">
        <v>8491</v>
      </c>
      <c r="AZ26" s="229">
        <f t="shared" si="3"/>
        <v>4.7352766827604924</v>
      </c>
    </row>
    <row r="27" spans="1:52">
      <c r="A27" s="170">
        <v>1939</v>
      </c>
      <c r="B27" s="231">
        <f>'FNF American Folsom'!V33/1000</f>
        <v>29.8</v>
      </c>
      <c r="C27" s="231">
        <f>'FNF American Folsom'!W33/1000</f>
        <v>40.6</v>
      </c>
      <c r="D27" s="231">
        <f>'FNF American Folsom'!X33/1000</f>
        <v>44.4</v>
      </c>
      <c r="E27" s="231">
        <f>'FNF American Folsom'!Y33/1000</f>
        <v>49.9</v>
      </c>
      <c r="F27" s="231">
        <f>'FNF American Folsom'!Z33/1000</f>
        <v>69.8</v>
      </c>
      <c r="G27" s="231">
        <f>'FNF American Folsom'!AA33/1000</f>
        <v>221.5</v>
      </c>
      <c r="H27" s="231">
        <f>'FNF American Folsom'!AB33/1000</f>
        <v>326</v>
      </c>
      <c r="I27" s="231">
        <f>'FNF American Folsom'!AC33/1000</f>
        <v>175.3</v>
      </c>
      <c r="J27" s="231">
        <f>'FNF American Folsom'!AD33/1000</f>
        <v>56.9</v>
      </c>
      <c r="K27" s="231">
        <f>'FNF American Folsom'!AE33/1000</f>
        <v>14.5</v>
      </c>
      <c r="L27" s="231">
        <f>'FNF American Folsom'!AF33/1000</f>
        <v>5.5</v>
      </c>
      <c r="M27" s="231">
        <f>'FNF American Folsom'!AG33/1000</f>
        <v>11.5</v>
      </c>
      <c r="N27" s="168">
        <f t="shared" si="4"/>
        <v>1045.6999999999998</v>
      </c>
      <c r="O27" s="169"/>
      <c r="P27" s="170">
        <v>1939</v>
      </c>
      <c r="Q27" s="232">
        <v>0.81913167673157439</v>
      </c>
      <c r="R27" s="232">
        <v>0.76413644045185403</v>
      </c>
      <c r="S27" s="232">
        <v>0.85898476799671264</v>
      </c>
      <c r="T27" s="232">
        <v>1.0055874978302599</v>
      </c>
      <c r="U27" s="232">
        <v>1.4066133737184807</v>
      </c>
      <c r="V27" s="232">
        <v>4.0582073069848583</v>
      </c>
      <c r="W27" s="232">
        <v>3.6832012221603314</v>
      </c>
      <c r="X27" s="232">
        <v>1.1457571599921188</v>
      </c>
      <c r="Y27" s="232">
        <v>0.42905829409097151</v>
      </c>
      <c r="Z27" s="232">
        <v>0.21910535076251847</v>
      </c>
      <c r="AA27" s="232">
        <v>8.3108926151300722E-2</v>
      </c>
      <c r="AB27" s="232">
        <v>0.48598628522678489</v>
      </c>
      <c r="AC27" s="171">
        <f t="shared" si="5"/>
        <v>14.958878302097766</v>
      </c>
      <c r="AE27" s="221">
        <f t="shared" si="0"/>
        <v>1923</v>
      </c>
      <c r="AF27" s="228">
        <v>8521</v>
      </c>
      <c r="AG27" s="229">
        <f t="shared" si="2"/>
        <v>9.7047010361908761</v>
      </c>
      <c r="AH27" s="169"/>
      <c r="AI27" s="170">
        <v>1939</v>
      </c>
      <c r="AJ27" s="232">
        <v>0.81913167673157439</v>
      </c>
      <c r="AK27" s="232">
        <v>0.76413644045185403</v>
      </c>
      <c r="AL27" s="232">
        <v>0.85898476799671264</v>
      </c>
      <c r="AM27" s="232">
        <v>1.0055874978302599</v>
      </c>
      <c r="AN27" s="232">
        <v>1.4066133737184807</v>
      </c>
      <c r="AO27" s="232">
        <v>4.0582073069848583</v>
      </c>
      <c r="AP27" s="232">
        <v>3.6832012221603314</v>
      </c>
      <c r="AQ27" s="232">
        <v>1.1457571599921188</v>
      </c>
      <c r="AR27" s="232">
        <v>0.42905829409097151</v>
      </c>
      <c r="AS27" s="232">
        <v>0.21910535076251847</v>
      </c>
      <c r="AT27" s="232">
        <v>8.3108926151300722E-2</v>
      </c>
      <c r="AU27" s="232">
        <v>0.48598628522678489</v>
      </c>
      <c r="AV27" s="171">
        <f t="shared" si="6"/>
        <v>14.958878302097766</v>
      </c>
      <c r="AX27" s="221">
        <f t="shared" si="1"/>
        <v>1923</v>
      </c>
      <c r="AY27" s="228">
        <v>8521</v>
      </c>
      <c r="AZ27" s="229">
        <f t="shared" si="3"/>
        <v>9.7047010361908761</v>
      </c>
    </row>
    <row r="28" spans="1:52">
      <c r="A28" s="170">
        <v>1940</v>
      </c>
      <c r="B28" s="231">
        <f>'FNF American Folsom'!V34/1000</f>
        <v>27.71</v>
      </c>
      <c r="C28" s="231">
        <f>'FNF American Folsom'!W34/1000</f>
        <v>19.309999999999999</v>
      </c>
      <c r="D28" s="231">
        <f>'FNF American Folsom'!X34/1000</f>
        <v>28.22</v>
      </c>
      <c r="E28" s="231">
        <f>'FNF American Folsom'!Y34/1000</f>
        <v>468.15</v>
      </c>
      <c r="F28" s="231">
        <f>'FNF American Folsom'!Z34/1000</f>
        <v>611.41999999999996</v>
      </c>
      <c r="G28" s="231">
        <f>'FNF American Folsom'!AA34/1000</f>
        <v>846.81</v>
      </c>
      <c r="H28" s="231">
        <f>'FNF American Folsom'!AB34/1000</f>
        <v>628.42999999999995</v>
      </c>
      <c r="I28" s="231">
        <f>'FNF American Folsom'!AC34/1000</f>
        <v>511.42</v>
      </c>
      <c r="J28" s="231">
        <f>'FNF American Folsom'!AD34/1000</f>
        <v>198.69</v>
      </c>
      <c r="K28" s="231">
        <f>'FNF American Folsom'!AE34/1000</f>
        <v>39.96</v>
      </c>
      <c r="L28" s="231">
        <f>'FNF American Folsom'!AF34/1000</f>
        <v>12.51</v>
      </c>
      <c r="M28" s="231">
        <f>'FNF American Folsom'!AG34/1000</f>
        <v>13.7</v>
      </c>
      <c r="N28" s="168">
        <f t="shared" si="4"/>
        <v>3406.33</v>
      </c>
      <c r="O28" s="169"/>
      <c r="P28" s="170">
        <v>1940</v>
      </c>
      <c r="Q28" s="232">
        <v>1.429278229204157</v>
      </c>
      <c r="R28" s="232">
        <v>0.64094867776648989</v>
      </c>
      <c r="S28" s="232">
        <v>0.93669454617143133</v>
      </c>
      <c r="T28" s="232">
        <v>12.304065223018149</v>
      </c>
      <c r="U28" s="232">
        <v>16.673114807388622</v>
      </c>
      <c r="V28" s="232">
        <v>16.450946407169244</v>
      </c>
      <c r="W28" s="232">
        <v>7.5301102809163254</v>
      </c>
      <c r="X28" s="232">
        <v>4.5299940078541852</v>
      </c>
      <c r="Y28" s="232">
        <v>2.4067493208463731</v>
      </c>
      <c r="Z28" s="232">
        <v>1.0739768803598935</v>
      </c>
      <c r="AA28" s="232">
        <v>0.73557316761563385</v>
      </c>
      <c r="AB28" s="232">
        <v>0.90643710048159676</v>
      </c>
      <c r="AC28" s="171">
        <f t="shared" si="5"/>
        <v>65.617888648792103</v>
      </c>
      <c r="AE28" s="221">
        <f t="shared" si="0"/>
        <v>1923</v>
      </c>
      <c r="AF28" s="228">
        <v>8552</v>
      </c>
      <c r="AG28" s="229">
        <f t="shared" si="2"/>
        <v>6.2160314411216362</v>
      </c>
      <c r="AH28" s="169"/>
      <c r="AI28" s="170">
        <v>1940</v>
      </c>
      <c r="AJ28" s="232">
        <v>1.429278229204157</v>
      </c>
      <c r="AK28" s="232">
        <v>0.64094867776648989</v>
      </c>
      <c r="AL28" s="232">
        <v>0.93669454617143133</v>
      </c>
      <c r="AM28" s="232">
        <v>12.304065223018149</v>
      </c>
      <c r="AN28" s="232">
        <v>16.673114807388622</v>
      </c>
      <c r="AO28" s="232">
        <v>16.450946407169244</v>
      </c>
      <c r="AP28" s="232">
        <v>7.5301102809163254</v>
      </c>
      <c r="AQ28" s="232">
        <v>4.5299940078541852</v>
      </c>
      <c r="AR28" s="232">
        <v>2.4067493208463731</v>
      </c>
      <c r="AS28" s="232">
        <v>1.0739768803598935</v>
      </c>
      <c r="AT28" s="232">
        <v>0.73557316761563385</v>
      </c>
      <c r="AU28" s="232">
        <v>0.90643710048159676</v>
      </c>
      <c r="AV28" s="171">
        <f t="shared" si="6"/>
        <v>65.617888648792103</v>
      </c>
      <c r="AX28" s="221">
        <f t="shared" si="1"/>
        <v>1923</v>
      </c>
      <c r="AY28" s="228">
        <v>8552</v>
      </c>
      <c r="AZ28" s="229">
        <f t="shared" si="3"/>
        <v>6.2160314411216362</v>
      </c>
    </row>
    <row r="29" spans="1:52">
      <c r="A29" s="170">
        <v>1941</v>
      </c>
      <c r="B29" s="231">
        <f>'FNF American Folsom'!V35/1000</f>
        <v>15.2</v>
      </c>
      <c r="C29" s="231">
        <f>'FNF American Folsom'!W35/1000</f>
        <v>43.8</v>
      </c>
      <c r="D29" s="231">
        <f>'FNF American Folsom'!X35/1000</f>
        <v>249</v>
      </c>
      <c r="E29" s="231">
        <f>'FNF American Folsom'!Y35/1000</f>
        <v>345.4</v>
      </c>
      <c r="F29" s="231">
        <f>'FNF American Folsom'!Z35/1000</f>
        <v>472.5</v>
      </c>
      <c r="G29" s="231">
        <f>'FNF American Folsom'!AA35/1000</f>
        <v>449</v>
      </c>
      <c r="H29" s="231">
        <f>'FNF American Folsom'!AB35/1000</f>
        <v>444.5</v>
      </c>
      <c r="I29" s="231">
        <f>'FNF American Folsom'!AC35/1000</f>
        <v>719.6</v>
      </c>
      <c r="J29" s="231">
        <f>'FNF American Folsom'!AD35/1000</f>
        <v>282.39999999999998</v>
      </c>
      <c r="K29" s="231">
        <f>'FNF American Folsom'!AE35/1000</f>
        <v>84.5</v>
      </c>
      <c r="L29" s="231">
        <f>'FNF American Folsom'!AF35/1000</f>
        <v>22.6</v>
      </c>
      <c r="M29" s="231">
        <f>'FNF American Folsom'!AG35/1000</f>
        <v>16.7</v>
      </c>
      <c r="N29" s="168">
        <f t="shared" si="4"/>
        <v>3145.2</v>
      </c>
      <c r="O29" s="169"/>
      <c r="P29" s="170">
        <v>1941</v>
      </c>
      <c r="Q29" s="232">
        <v>0.84805505329405217</v>
      </c>
      <c r="R29" s="232">
        <v>1.5577671294980311</v>
      </c>
      <c r="S29" s="232">
        <v>6.389996922268975</v>
      </c>
      <c r="T29" s="232">
        <v>9.2844120718935752</v>
      </c>
      <c r="U29" s="232">
        <v>12.601602466460971</v>
      </c>
      <c r="V29" s="232">
        <v>9.2771159613123153</v>
      </c>
      <c r="W29" s="232">
        <v>6.8279092333251157</v>
      </c>
      <c r="X29" s="232">
        <v>7.0497418712989059</v>
      </c>
      <c r="Y29" s="232">
        <v>2.6149745545650731</v>
      </c>
      <c r="Z29" s="232">
        <v>1.5177783144147767</v>
      </c>
      <c r="AA29" s="232">
        <v>0.97860333764866425</v>
      </c>
      <c r="AB29" s="232">
        <v>1.0660940404023691</v>
      </c>
      <c r="AC29" s="171">
        <f t="shared" si="5"/>
        <v>60.014050956382825</v>
      </c>
      <c r="AE29" s="221">
        <f t="shared" si="0"/>
        <v>1923</v>
      </c>
      <c r="AF29" s="228">
        <v>8582</v>
      </c>
      <c r="AG29" s="229">
        <f t="shared" si="2"/>
        <v>2.5338508182800439</v>
      </c>
      <c r="AH29" s="169"/>
      <c r="AI29" s="170">
        <v>1941</v>
      </c>
      <c r="AJ29" s="232">
        <v>0.84805505329405217</v>
      </c>
      <c r="AK29" s="232">
        <v>1.5577671294980311</v>
      </c>
      <c r="AL29" s="232">
        <v>6.389996922268975</v>
      </c>
      <c r="AM29" s="232">
        <v>9.2844120718935752</v>
      </c>
      <c r="AN29" s="232">
        <v>12.601602466460971</v>
      </c>
      <c r="AO29" s="232">
        <v>9.2771159613123153</v>
      </c>
      <c r="AP29" s="232">
        <v>6.8279092333251157</v>
      </c>
      <c r="AQ29" s="232">
        <v>7.0497418712989059</v>
      </c>
      <c r="AR29" s="232">
        <v>2.6149745545650731</v>
      </c>
      <c r="AS29" s="232">
        <v>1.5177783144147767</v>
      </c>
      <c r="AT29" s="232">
        <v>0.97860333764866425</v>
      </c>
      <c r="AU29" s="232">
        <v>1.0660940404023691</v>
      </c>
      <c r="AV29" s="171">
        <f t="shared" si="6"/>
        <v>60.014050956382825</v>
      </c>
      <c r="AX29" s="221">
        <f t="shared" si="1"/>
        <v>1923</v>
      </c>
      <c r="AY29" s="228">
        <v>8582</v>
      </c>
      <c r="AZ29" s="229">
        <f t="shared" si="3"/>
        <v>2.5338508182800439</v>
      </c>
    </row>
    <row r="30" spans="1:52">
      <c r="A30" s="170">
        <v>1942</v>
      </c>
      <c r="B30" s="231">
        <f>'FNF American Folsom'!V36/1000</f>
        <v>17.8</v>
      </c>
      <c r="C30" s="231">
        <f>'FNF American Folsom'!W36/1000</f>
        <v>48.8</v>
      </c>
      <c r="D30" s="231">
        <f>'FNF American Folsom'!X36/1000</f>
        <v>324.5</v>
      </c>
      <c r="E30" s="231">
        <f>'FNF American Folsom'!Y36/1000</f>
        <v>582.70000000000005</v>
      </c>
      <c r="F30" s="231">
        <f>'FNF American Folsom'!Z36/1000</f>
        <v>553.70000000000005</v>
      </c>
      <c r="G30" s="231">
        <f>'FNF American Folsom'!AA36/1000</f>
        <v>285.5</v>
      </c>
      <c r="H30" s="231">
        <f>'FNF American Folsom'!AB36/1000</f>
        <v>626.1</v>
      </c>
      <c r="I30" s="231">
        <f>'FNF American Folsom'!AC36/1000</f>
        <v>716.8</v>
      </c>
      <c r="J30" s="231">
        <f>'FNF American Folsom'!AD36/1000</f>
        <v>556.6</v>
      </c>
      <c r="K30" s="231">
        <f>'FNF American Folsom'!AE36/1000</f>
        <v>155.30000000000001</v>
      </c>
      <c r="L30" s="231">
        <f>'FNF American Folsom'!AF36/1000</f>
        <v>32.1</v>
      </c>
      <c r="M30" s="231">
        <f>'FNF American Folsom'!AG36/1000</f>
        <v>17.399999999999999</v>
      </c>
      <c r="N30" s="168">
        <f t="shared" si="4"/>
        <v>3917.2999999999997</v>
      </c>
      <c r="O30" s="169"/>
      <c r="P30" s="170">
        <v>1942</v>
      </c>
      <c r="Q30" s="232">
        <v>1.0175199240294426</v>
      </c>
      <c r="R30" s="232">
        <v>1.8206402380560125</v>
      </c>
      <c r="S30" s="232">
        <v>8.592384590267228</v>
      </c>
      <c r="T30" s="232">
        <v>16.066438991645349</v>
      </c>
      <c r="U30" s="232">
        <v>14.306358766855258</v>
      </c>
      <c r="V30" s="232">
        <v>6.0438714419897153</v>
      </c>
      <c r="W30" s="232">
        <v>10.72494167828453</v>
      </c>
      <c r="X30" s="232">
        <v>7.8938353317039613</v>
      </c>
      <c r="Y30" s="232">
        <v>5.0891348408822097</v>
      </c>
      <c r="Z30" s="232">
        <v>2.4075308944106268</v>
      </c>
      <c r="AA30" s="232">
        <v>1.4625144744884579</v>
      </c>
      <c r="AB30" s="232">
        <v>1.1581099844717926</v>
      </c>
      <c r="AC30" s="171">
        <f t="shared" si="5"/>
        <v>76.583281157084571</v>
      </c>
      <c r="AE30" s="221">
        <f t="shared" si="0"/>
        <v>1923</v>
      </c>
      <c r="AF30" s="228">
        <v>8613</v>
      </c>
      <c r="AG30" s="229">
        <f t="shared" si="2"/>
        <v>1.5051059297532703</v>
      </c>
      <c r="AH30" s="169"/>
      <c r="AI30" s="170">
        <v>1942</v>
      </c>
      <c r="AJ30" s="232">
        <v>1.0175199240294426</v>
      </c>
      <c r="AK30" s="232">
        <v>1.8206402380560125</v>
      </c>
      <c r="AL30" s="232">
        <v>8.592384590267228</v>
      </c>
      <c r="AM30" s="232">
        <v>16.066438991645349</v>
      </c>
      <c r="AN30" s="232">
        <v>14.306358766855258</v>
      </c>
      <c r="AO30" s="232">
        <v>6.0438714419897153</v>
      </c>
      <c r="AP30" s="232">
        <v>10.72494167828453</v>
      </c>
      <c r="AQ30" s="232">
        <v>7.8938353317039613</v>
      </c>
      <c r="AR30" s="232">
        <v>5.0891348408822097</v>
      </c>
      <c r="AS30" s="232">
        <v>2.4075308944106268</v>
      </c>
      <c r="AT30" s="232">
        <v>1.4625144744884579</v>
      </c>
      <c r="AU30" s="232">
        <v>1.1581099844717926</v>
      </c>
      <c r="AV30" s="171">
        <f t="shared" si="6"/>
        <v>76.583281157084571</v>
      </c>
      <c r="AX30" s="221">
        <f t="shared" si="1"/>
        <v>1923</v>
      </c>
      <c r="AY30" s="228">
        <v>8613</v>
      </c>
      <c r="AZ30" s="229">
        <f t="shared" si="3"/>
        <v>1.5051059297532703</v>
      </c>
    </row>
    <row r="31" spans="1:52">
      <c r="A31" s="170">
        <v>1943</v>
      </c>
      <c r="B31" s="231">
        <f>'FNF American Folsom'!V37/1000</f>
        <v>16.899999999999999</v>
      </c>
      <c r="C31" s="231">
        <f>'FNF American Folsom'!W37/1000</f>
        <v>154.1</v>
      </c>
      <c r="D31" s="231">
        <f>'FNF American Folsom'!X37/1000</f>
        <v>278.10000000000002</v>
      </c>
      <c r="E31" s="231">
        <f>'FNF American Folsom'!Y37/1000</f>
        <v>691.3</v>
      </c>
      <c r="F31" s="231">
        <f>'FNF American Folsom'!Z37/1000</f>
        <v>373.9</v>
      </c>
      <c r="G31" s="231">
        <f>'FNF American Folsom'!AA37/1000</f>
        <v>929.6</v>
      </c>
      <c r="H31" s="231">
        <f>'FNF American Folsom'!AB37/1000</f>
        <v>590.4</v>
      </c>
      <c r="I31" s="231">
        <f>'FNF American Folsom'!AC37/1000</f>
        <v>446</v>
      </c>
      <c r="J31" s="231">
        <f>'FNF American Folsom'!AD37/1000</f>
        <v>264</v>
      </c>
      <c r="K31" s="231">
        <f>'FNF American Folsom'!AE37/1000</f>
        <v>87.4</v>
      </c>
      <c r="L31" s="231">
        <f>'FNF American Folsom'!AF37/1000</f>
        <v>25.4</v>
      </c>
      <c r="M31" s="231">
        <f>'FNF American Folsom'!AG37/1000</f>
        <v>17.600000000000001</v>
      </c>
      <c r="N31" s="168">
        <f t="shared" si="4"/>
        <v>3874.7000000000003</v>
      </c>
      <c r="O31" s="169"/>
      <c r="P31" s="170">
        <v>1943</v>
      </c>
      <c r="Q31" s="232">
        <v>0.96503463240976117</v>
      </c>
      <c r="R31" s="232">
        <v>4.7350728400167972</v>
      </c>
      <c r="S31" s="232">
        <v>7.3066400040030777</v>
      </c>
      <c r="T31" s="232">
        <v>19.074664851196211</v>
      </c>
      <c r="U31" s="232">
        <v>9.2950510901973544</v>
      </c>
      <c r="V31" s="232">
        <v>16.962394423395509</v>
      </c>
      <c r="W31" s="232">
        <v>6.5712309490412935</v>
      </c>
      <c r="X31" s="232">
        <v>3.9654145233595273</v>
      </c>
      <c r="Y31" s="232">
        <v>2.5242698299742301</v>
      </c>
      <c r="Z31" s="232">
        <v>1.8029550733392767</v>
      </c>
      <c r="AA31" s="232">
        <v>1.2989346226702452</v>
      </c>
      <c r="AB31" s="232">
        <v>1.1674242926789589</v>
      </c>
      <c r="AC31" s="171">
        <f t="shared" si="5"/>
        <v>75.669087132282243</v>
      </c>
      <c r="AE31" s="221">
        <f t="shared" si="0"/>
        <v>1923</v>
      </c>
      <c r="AF31" s="228">
        <v>8644</v>
      </c>
      <c r="AG31" s="229">
        <f t="shared" si="2"/>
        <v>0.68784125795504281</v>
      </c>
      <c r="AH31" s="169"/>
      <c r="AI31" s="170">
        <v>1943</v>
      </c>
      <c r="AJ31" s="232">
        <v>0.96503463240976117</v>
      </c>
      <c r="AK31" s="232">
        <v>4.7350728400167972</v>
      </c>
      <c r="AL31" s="232">
        <v>7.3066400040030777</v>
      </c>
      <c r="AM31" s="232">
        <v>19.074664851196211</v>
      </c>
      <c r="AN31" s="232">
        <v>9.2950510901973544</v>
      </c>
      <c r="AO31" s="232">
        <v>16.962394423395509</v>
      </c>
      <c r="AP31" s="232">
        <v>6.5712309490412935</v>
      </c>
      <c r="AQ31" s="232">
        <v>3.9654145233595273</v>
      </c>
      <c r="AR31" s="232">
        <v>2.5242698299742301</v>
      </c>
      <c r="AS31" s="232">
        <v>1.8029550733392767</v>
      </c>
      <c r="AT31" s="232">
        <v>1.2989346226702452</v>
      </c>
      <c r="AU31" s="232">
        <v>1.1674242926789589</v>
      </c>
      <c r="AV31" s="171">
        <f t="shared" si="6"/>
        <v>75.669087132282243</v>
      </c>
      <c r="AX31" s="221">
        <f t="shared" si="1"/>
        <v>1923</v>
      </c>
      <c r="AY31" s="228">
        <v>8644</v>
      </c>
      <c r="AZ31" s="229">
        <f t="shared" si="3"/>
        <v>0.68784125795504281</v>
      </c>
    </row>
    <row r="32" spans="1:52">
      <c r="A32" s="170">
        <v>1944</v>
      </c>
      <c r="B32" s="231">
        <f>'FNF American Folsom'!V38/1000</f>
        <v>19.43</v>
      </c>
      <c r="C32" s="231">
        <f>'FNF American Folsom'!W38/1000</f>
        <v>24.29</v>
      </c>
      <c r="D32" s="231">
        <f>'FNF American Folsom'!X38/1000</f>
        <v>30.5</v>
      </c>
      <c r="E32" s="231">
        <f>'FNF American Folsom'!Y38/1000</f>
        <v>58.2</v>
      </c>
      <c r="F32" s="231">
        <f>'FNF American Folsom'!Z38/1000</f>
        <v>144.19999999999999</v>
      </c>
      <c r="G32" s="231">
        <f>'FNF American Folsom'!AA38/1000</f>
        <v>233.81</v>
      </c>
      <c r="H32" s="231">
        <f>'FNF American Folsom'!AB38/1000</f>
        <v>215.73</v>
      </c>
      <c r="I32" s="231">
        <f>'FNF American Folsom'!AC38/1000</f>
        <v>471.62</v>
      </c>
      <c r="J32" s="231">
        <f>'FNF American Folsom'!AD38/1000</f>
        <v>194.15</v>
      </c>
      <c r="K32" s="231">
        <f>'FNF American Folsom'!AE38/1000</f>
        <v>46.02</v>
      </c>
      <c r="L32" s="231">
        <f>'FNF American Folsom'!AF38/1000</f>
        <v>14.31</v>
      </c>
      <c r="M32" s="231">
        <f>'FNF American Folsom'!AG38/1000</f>
        <v>9.4600000000000009</v>
      </c>
      <c r="N32" s="168">
        <f t="shared" si="4"/>
        <v>1461.72</v>
      </c>
      <c r="O32" s="169"/>
      <c r="P32" s="170">
        <v>1944</v>
      </c>
      <c r="Q32" s="232">
        <v>0.73257904072229607</v>
      </c>
      <c r="R32" s="232">
        <v>0.619812734713026</v>
      </c>
      <c r="S32" s="232">
        <v>0.65575833613486267</v>
      </c>
      <c r="T32" s="232">
        <v>1.2513159069852131</v>
      </c>
      <c r="U32" s="232">
        <v>3.3141843717841253</v>
      </c>
      <c r="V32" s="232">
        <v>5.411269400550804</v>
      </c>
      <c r="W32" s="232">
        <v>3.817363672834297</v>
      </c>
      <c r="X32" s="232">
        <v>5.0762020733356472</v>
      </c>
      <c r="Y32" s="232">
        <v>1.4926541635586368</v>
      </c>
      <c r="Z32" s="232">
        <v>0.60664907388633083</v>
      </c>
      <c r="AA32" s="232">
        <v>0.40003012426272022</v>
      </c>
      <c r="AB32" s="232">
        <v>0.5088293140874427</v>
      </c>
      <c r="AC32" s="171">
        <f t="shared" si="5"/>
        <v>23.886648212855402</v>
      </c>
      <c r="AE32" s="221">
        <f t="shared" si="0"/>
        <v>1923</v>
      </c>
      <c r="AF32" s="228">
        <v>8674</v>
      </c>
      <c r="AG32" s="229">
        <f t="shared" si="2"/>
        <v>1.0808286179117275</v>
      </c>
      <c r="AH32" s="169"/>
      <c r="AI32" s="170">
        <v>1944</v>
      </c>
      <c r="AJ32" s="232">
        <v>0.73257904072229607</v>
      </c>
      <c r="AK32" s="232">
        <v>0.619812734713026</v>
      </c>
      <c r="AL32" s="232">
        <v>0.65575833613486267</v>
      </c>
      <c r="AM32" s="232">
        <v>1.2513159069852131</v>
      </c>
      <c r="AN32" s="232">
        <v>3.3141843717841253</v>
      </c>
      <c r="AO32" s="232">
        <v>5.411269400550804</v>
      </c>
      <c r="AP32" s="232">
        <v>3.817363672834297</v>
      </c>
      <c r="AQ32" s="232">
        <v>5.0762020733356472</v>
      </c>
      <c r="AR32" s="232">
        <v>1.4926541635586368</v>
      </c>
      <c r="AS32" s="232">
        <v>0.60664907388633083</v>
      </c>
      <c r="AT32" s="232">
        <v>0.40003012426272022</v>
      </c>
      <c r="AU32" s="232">
        <v>0.5088293140874427</v>
      </c>
      <c r="AV32" s="171">
        <f t="shared" si="6"/>
        <v>23.886648212855402</v>
      </c>
      <c r="AX32" s="221">
        <f t="shared" si="1"/>
        <v>1923</v>
      </c>
      <c r="AY32" s="228">
        <v>8674</v>
      </c>
      <c r="AZ32" s="229">
        <f t="shared" si="3"/>
        <v>1.0808286179117275</v>
      </c>
    </row>
    <row r="33" spans="1:52">
      <c r="A33" s="170">
        <v>1945</v>
      </c>
      <c r="B33" s="231">
        <f>'FNF American Folsom'!V39/1000</f>
        <v>10.74</v>
      </c>
      <c r="C33" s="231">
        <f>'FNF American Folsom'!W39/1000</f>
        <v>120.38</v>
      </c>
      <c r="D33" s="231">
        <f>'FNF American Folsom'!X39/1000</f>
        <v>124.06</v>
      </c>
      <c r="E33" s="231">
        <f>'FNF American Folsom'!Y39/1000</f>
        <v>97.24</v>
      </c>
      <c r="F33" s="231">
        <f>'FNF American Folsom'!Z39/1000</f>
        <v>559.92999999999995</v>
      </c>
      <c r="G33" s="231">
        <f>'FNF American Folsom'!AA39/1000</f>
        <v>259.05</v>
      </c>
      <c r="H33" s="231">
        <f>'FNF American Folsom'!AB39/1000</f>
        <v>417.03</v>
      </c>
      <c r="I33" s="231">
        <f>'FNF American Folsom'!AC39/1000</f>
        <v>550.42999999999995</v>
      </c>
      <c r="J33" s="231">
        <f>'FNF American Folsom'!AD39/1000</f>
        <v>282.44</v>
      </c>
      <c r="K33" s="231">
        <f>'FNF American Folsom'!AE39/1000</f>
        <v>70.06</v>
      </c>
      <c r="L33" s="231">
        <f>'FNF American Folsom'!AF39/1000</f>
        <v>14.61</v>
      </c>
      <c r="M33" s="231">
        <f>'FNF American Folsom'!AG39/1000</f>
        <v>9.99</v>
      </c>
      <c r="N33" s="168">
        <f t="shared" si="4"/>
        <v>2515.9599999999996</v>
      </c>
      <c r="O33" s="169"/>
      <c r="P33" s="170">
        <v>1945</v>
      </c>
      <c r="Q33" s="232">
        <v>0.58053469241813449</v>
      </c>
      <c r="R33" s="232">
        <v>3.4115782525569944</v>
      </c>
      <c r="S33" s="232">
        <v>3.0537623525293247</v>
      </c>
      <c r="T33" s="232">
        <v>2.5323309493272319</v>
      </c>
      <c r="U33" s="232">
        <v>14.434298383016122</v>
      </c>
      <c r="V33" s="232">
        <v>5.1855363039778553</v>
      </c>
      <c r="W33" s="232">
        <v>6.6819545103460705</v>
      </c>
      <c r="X33" s="232">
        <v>5.4117137617795947</v>
      </c>
      <c r="Y33" s="232">
        <v>2.4973637255204792</v>
      </c>
      <c r="Z33" s="232">
        <v>1.2704041627907259</v>
      </c>
      <c r="AA33" s="232">
        <v>0.81681196016810276</v>
      </c>
      <c r="AB33" s="232">
        <v>0.63430067738335794</v>
      </c>
      <c r="AC33" s="171">
        <f t="shared" si="5"/>
        <v>46.510589731813994</v>
      </c>
      <c r="AE33" s="221">
        <f t="shared" si="0"/>
        <v>1924</v>
      </c>
      <c r="AF33" s="228">
        <v>8705</v>
      </c>
      <c r="AG33" s="229">
        <f t="shared" si="2"/>
        <v>0.30693335832391155</v>
      </c>
      <c r="AH33" s="169"/>
      <c r="AI33" s="170">
        <v>1945</v>
      </c>
      <c r="AJ33" s="232">
        <v>0.58053469241813449</v>
      </c>
      <c r="AK33" s="232">
        <v>3.4115782525569944</v>
      </c>
      <c r="AL33" s="232">
        <v>3.0537623525293247</v>
      </c>
      <c r="AM33" s="232">
        <v>2.5323309493272319</v>
      </c>
      <c r="AN33" s="232">
        <v>14.434298383016122</v>
      </c>
      <c r="AO33" s="232">
        <v>5.1855363039778553</v>
      </c>
      <c r="AP33" s="232">
        <v>6.6819545103460705</v>
      </c>
      <c r="AQ33" s="232">
        <v>5.4117137617795947</v>
      </c>
      <c r="AR33" s="232">
        <v>2.4973637255204792</v>
      </c>
      <c r="AS33" s="232">
        <v>1.2704041627907259</v>
      </c>
      <c r="AT33" s="232">
        <v>0.81681196016810276</v>
      </c>
      <c r="AU33" s="232">
        <v>0.63430067738335794</v>
      </c>
      <c r="AV33" s="171">
        <f t="shared" si="6"/>
        <v>46.510589731813994</v>
      </c>
      <c r="AX33" s="221">
        <f t="shared" si="1"/>
        <v>1924</v>
      </c>
      <c r="AY33" s="228">
        <v>8705</v>
      </c>
      <c r="AZ33" s="229">
        <f t="shared" si="3"/>
        <v>0.30693335832391155</v>
      </c>
    </row>
    <row r="34" spans="1:52">
      <c r="A34" s="170">
        <v>1946</v>
      </c>
      <c r="B34" s="231">
        <f>'FNF American Folsom'!V40/1000</f>
        <v>35.39</v>
      </c>
      <c r="C34" s="231">
        <f>'FNF American Folsom'!W40/1000</f>
        <v>142.61000000000001</v>
      </c>
      <c r="D34" s="231">
        <f>'FNF American Folsom'!X40/1000</f>
        <v>544.16999999999996</v>
      </c>
      <c r="E34" s="231">
        <f>'FNF American Folsom'!Y40/1000</f>
        <v>308.49</v>
      </c>
      <c r="F34" s="231">
        <f>'FNF American Folsom'!Z40/1000</f>
        <v>154.53</v>
      </c>
      <c r="G34" s="231">
        <f>'FNF American Folsom'!AA40/1000</f>
        <v>341.55</v>
      </c>
      <c r="H34" s="231">
        <f>'FNF American Folsom'!AB40/1000</f>
        <v>512.98</v>
      </c>
      <c r="I34" s="231">
        <f>'FNF American Folsom'!AC40/1000</f>
        <v>548.74</v>
      </c>
      <c r="J34" s="231">
        <f>'FNF American Folsom'!AD40/1000</f>
        <v>203.39</v>
      </c>
      <c r="K34" s="231">
        <f>'FNF American Folsom'!AE40/1000</f>
        <v>48.51</v>
      </c>
      <c r="L34" s="231">
        <f>'FNF American Folsom'!AF40/1000</f>
        <v>13.25</v>
      </c>
      <c r="M34" s="231">
        <f>'FNF American Folsom'!AG40/1000</f>
        <v>12.84</v>
      </c>
      <c r="N34" s="168">
        <f t="shared" si="4"/>
        <v>2866.4500000000003</v>
      </c>
      <c r="O34" s="169"/>
      <c r="P34" s="170">
        <v>1946</v>
      </c>
      <c r="Q34" s="232">
        <v>1.5690088784109026</v>
      </c>
      <c r="R34" s="232">
        <v>3.7783360509021868</v>
      </c>
      <c r="S34" s="232">
        <v>14.309622153950279</v>
      </c>
      <c r="T34" s="232">
        <v>8.0593978758811282</v>
      </c>
      <c r="U34" s="232">
        <v>3.1541486717776195</v>
      </c>
      <c r="V34" s="232">
        <v>6.749627688863189</v>
      </c>
      <c r="W34" s="232">
        <v>7.0006881399173793</v>
      </c>
      <c r="X34" s="232">
        <v>4.6868364486535086</v>
      </c>
      <c r="Y34" s="232">
        <v>2.1113105683594782</v>
      </c>
      <c r="Z34" s="232">
        <v>1.0295393534128223</v>
      </c>
      <c r="AA34" s="232">
        <v>0.76030724498480851</v>
      </c>
      <c r="AB34" s="232">
        <v>0.82326580583154652</v>
      </c>
      <c r="AC34" s="171">
        <f t="shared" si="5"/>
        <v>54.032088880944848</v>
      </c>
      <c r="AE34" s="221">
        <f t="shared" si="0"/>
        <v>1924</v>
      </c>
      <c r="AF34" s="228">
        <v>8735</v>
      </c>
      <c r="AG34" s="229">
        <f t="shared" si="2"/>
        <v>0.21352298730987673</v>
      </c>
      <c r="AH34" s="169"/>
      <c r="AI34" s="170">
        <v>1946</v>
      </c>
      <c r="AJ34" s="232">
        <v>1.5690088784109026</v>
      </c>
      <c r="AK34" s="232">
        <v>3.7783360509021868</v>
      </c>
      <c r="AL34" s="232">
        <v>14.309622153950279</v>
      </c>
      <c r="AM34" s="232">
        <v>8.0593978758811282</v>
      </c>
      <c r="AN34" s="232">
        <v>3.1541486717776195</v>
      </c>
      <c r="AO34" s="232">
        <v>6.749627688863189</v>
      </c>
      <c r="AP34" s="232">
        <v>7.0006881399173793</v>
      </c>
      <c r="AQ34" s="232">
        <v>4.6868364486535086</v>
      </c>
      <c r="AR34" s="232">
        <v>2.1113105683594782</v>
      </c>
      <c r="AS34" s="232">
        <v>1.0295393534128223</v>
      </c>
      <c r="AT34" s="232">
        <v>0.76030724498480851</v>
      </c>
      <c r="AU34" s="232">
        <v>0.82326580583154652</v>
      </c>
      <c r="AV34" s="171">
        <f t="shared" si="6"/>
        <v>54.032088880944848</v>
      </c>
      <c r="AX34" s="221">
        <f t="shared" si="1"/>
        <v>1924</v>
      </c>
      <c r="AY34" s="228">
        <v>8735</v>
      </c>
      <c r="AZ34" s="229">
        <f t="shared" si="3"/>
        <v>0.21352298730987673</v>
      </c>
    </row>
    <row r="35" spans="1:52">
      <c r="A35" s="170">
        <v>1947</v>
      </c>
      <c r="B35" s="231">
        <f>'FNF American Folsom'!V41/1000</f>
        <v>18.37</v>
      </c>
      <c r="C35" s="231">
        <f>'FNF American Folsom'!W41/1000</f>
        <v>88</v>
      </c>
      <c r="D35" s="231">
        <f>'FNF American Folsom'!X41/1000</f>
        <v>86.69</v>
      </c>
      <c r="E35" s="231">
        <f>'FNF American Folsom'!Y41/1000</f>
        <v>50.43</v>
      </c>
      <c r="F35" s="231">
        <f>'FNF American Folsom'!Z41/1000</f>
        <v>172.26</v>
      </c>
      <c r="G35" s="231">
        <f>'FNF American Folsom'!AA41/1000</f>
        <v>305.36</v>
      </c>
      <c r="H35" s="231">
        <f>'FNF American Folsom'!AB41/1000</f>
        <v>301.7</v>
      </c>
      <c r="I35" s="231">
        <f>'FNF American Folsom'!AC41/1000</f>
        <v>262.60000000000002</v>
      </c>
      <c r="J35" s="231">
        <f>'FNF American Folsom'!AD41/1000</f>
        <v>96.07</v>
      </c>
      <c r="K35" s="231">
        <f>'FNF American Folsom'!AE41/1000</f>
        <v>18.670000000000002</v>
      </c>
      <c r="L35" s="231">
        <f>'FNF American Folsom'!AF41/1000</f>
        <v>9.35</v>
      </c>
      <c r="M35" s="231">
        <f>'FNF American Folsom'!AG41/1000</f>
        <v>7.43</v>
      </c>
      <c r="N35" s="168">
        <f t="shared" si="4"/>
        <v>1416.9299999999998</v>
      </c>
      <c r="O35" s="169"/>
      <c r="P35" s="170">
        <v>1947</v>
      </c>
      <c r="Q35" s="232">
        <v>0.69014703531331445</v>
      </c>
      <c r="R35" s="232">
        <v>1.9699983733499655</v>
      </c>
      <c r="S35" s="232">
        <v>1.9376156259494968</v>
      </c>
      <c r="T35" s="232">
        <v>1.1494391123939192</v>
      </c>
      <c r="U35" s="232">
        <v>3.9430956479077839</v>
      </c>
      <c r="V35" s="232">
        <v>5.7774681397438687</v>
      </c>
      <c r="W35" s="232">
        <v>3.5698328061658362</v>
      </c>
      <c r="X35" s="232">
        <v>1.9297929251176207</v>
      </c>
      <c r="Y35" s="232">
        <v>0.87371107628640488</v>
      </c>
      <c r="Z35" s="232">
        <v>0.31908543620752639</v>
      </c>
      <c r="AA35" s="232">
        <v>0.36262354659482909</v>
      </c>
      <c r="AB35" s="232">
        <v>0.40264716456432836</v>
      </c>
      <c r="AC35" s="171">
        <f t="shared" si="5"/>
        <v>22.925456889594894</v>
      </c>
      <c r="AE35" s="221">
        <f t="shared" si="0"/>
        <v>1924</v>
      </c>
      <c r="AF35" s="228">
        <v>8766</v>
      </c>
      <c r="AG35" s="229">
        <f t="shared" si="2"/>
        <v>0.2859120152805682</v>
      </c>
      <c r="AH35" s="169"/>
      <c r="AI35" s="170">
        <v>1947</v>
      </c>
      <c r="AJ35" s="232">
        <v>0.69014703531331445</v>
      </c>
      <c r="AK35" s="232">
        <v>1.9699983733499655</v>
      </c>
      <c r="AL35" s="232">
        <v>1.9376156259494968</v>
      </c>
      <c r="AM35" s="232">
        <v>1.1494391123939192</v>
      </c>
      <c r="AN35" s="232">
        <v>3.9430956479077839</v>
      </c>
      <c r="AO35" s="232">
        <v>5.7774681397438687</v>
      </c>
      <c r="AP35" s="232">
        <v>3.5698328061658362</v>
      </c>
      <c r="AQ35" s="232">
        <v>1.9297929251176207</v>
      </c>
      <c r="AR35" s="232">
        <v>0.87371107628640488</v>
      </c>
      <c r="AS35" s="232">
        <v>0.31908543620752639</v>
      </c>
      <c r="AT35" s="232">
        <v>0.36262354659482909</v>
      </c>
      <c r="AU35" s="232">
        <v>0.40264716456432836</v>
      </c>
      <c r="AV35" s="171">
        <f t="shared" si="6"/>
        <v>22.925456889594894</v>
      </c>
      <c r="AX35" s="221">
        <f t="shared" si="1"/>
        <v>1924</v>
      </c>
      <c r="AY35" s="228">
        <v>8766</v>
      </c>
      <c r="AZ35" s="229">
        <f t="shared" si="3"/>
        <v>0.2859120152805682</v>
      </c>
    </row>
    <row r="36" spans="1:52">
      <c r="A36" s="170">
        <v>1948</v>
      </c>
      <c r="B36" s="231">
        <f>'FNF American Folsom'!V42/1000</f>
        <v>46.68</v>
      </c>
      <c r="C36" s="231">
        <f>'FNF American Folsom'!W42/1000</f>
        <v>43.41</v>
      </c>
      <c r="D36" s="231">
        <f>'FNF American Folsom'!X42/1000</f>
        <v>27.98</v>
      </c>
      <c r="E36" s="231">
        <f>'FNF American Folsom'!Y42/1000</f>
        <v>170.1</v>
      </c>
      <c r="F36" s="231">
        <f>'FNF American Folsom'!Z42/1000</f>
        <v>74.36</v>
      </c>
      <c r="G36" s="231">
        <f>'FNF American Folsom'!AA42/1000</f>
        <v>147.29</v>
      </c>
      <c r="H36" s="231">
        <f>'FNF American Folsom'!AB42/1000</f>
        <v>531.61</v>
      </c>
      <c r="I36" s="231">
        <f>'FNF American Folsom'!AC42/1000</f>
        <v>633.96</v>
      </c>
      <c r="J36" s="231">
        <f>'FNF American Folsom'!AD42/1000</f>
        <v>446.12</v>
      </c>
      <c r="K36" s="231">
        <f>'FNF American Folsom'!AE42/1000</f>
        <v>87.41</v>
      </c>
      <c r="L36" s="231">
        <f>'FNF American Folsom'!AF42/1000</f>
        <v>18.510000000000002</v>
      </c>
      <c r="M36" s="231">
        <f>'FNF American Folsom'!AG42/1000</f>
        <v>11.98</v>
      </c>
      <c r="N36" s="168">
        <f t="shared" si="4"/>
        <v>2239.4100000000003</v>
      </c>
      <c r="O36" s="169"/>
      <c r="P36" s="170">
        <v>1948</v>
      </c>
      <c r="Q36" s="232">
        <v>1.7724358385132801</v>
      </c>
      <c r="R36" s="232">
        <v>1.0757503668649264</v>
      </c>
      <c r="S36" s="232">
        <v>0.66701341410453674</v>
      </c>
      <c r="T36" s="232">
        <v>4.1896253110192117</v>
      </c>
      <c r="U36" s="232">
        <v>1.8980195486684952</v>
      </c>
      <c r="V36" s="232">
        <v>3.7600132187991786</v>
      </c>
      <c r="W36" s="232">
        <v>12.085740016258578</v>
      </c>
      <c r="X36" s="232">
        <v>8.7232897264634914</v>
      </c>
      <c r="Y36" s="232">
        <v>3.7326489175579809</v>
      </c>
      <c r="Z36" s="232">
        <v>1.2408692046711565</v>
      </c>
      <c r="AA36" s="232">
        <v>0.70470780203219618</v>
      </c>
      <c r="AB36" s="232">
        <v>0.72572618941745759</v>
      </c>
      <c r="AC36" s="171">
        <f t="shared" si="5"/>
        <v>40.575839554370489</v>
      </c>
      <c r="AE36" s="221">
        <f t="shared" si="0"/>
        <v>1924</v>
      </c>
      <c r="AF36" s="228">
        <v>8797</v>
      </c>
      <c r="AG36" s="229">
        <f t="shared" si="2"/>
        <v>0.45399455769722585</v>
      </c>
      <c r="AH36" s="169"/>
      <c r="AI36" s="170">
        <v>1948</v>
      </c>
      <c r="AJ36" s="232">
        <v>1.7724358385132801</v>
      </c>
      <c r="AK36" s="232">
        <v>1.0757503668649264</v>
      </c>
      <c r="AL36" s="232">
        <v>0.66701341410453674</v>
      </c>
      <c r="AM36" s="232">
        <v>4.1896253110192117</v>
      </c>
      <c r="AN36" s="232">
        <v>1.8980195486684952</v>
      </c>
      <c r="AO36" s="232">
        <v>3.7600132187991786</v>
      </c>
      <c r="AP36" s="232">
        <v>12.085740016258578</v>
      </c>
      <c r="AQ36" s="232">
        <v>8.7232897264634914</v>
      </c>
      <c r="AR36" s="232">
        <v>3.7326489175579809</v>
      </c>
      <c r="AS36" s="232">
        <v>1.2408692046711565</v>
      </c>
      <c r="AT36" s="232">
        <v>0.70470780203219618</v>
      </c>
      <c r="AU36" s="232">
        <v>0.72572618941745759</v>
      </c>
      <c r="AV36" s="171">
        <f t="shared" si="6"/>
        <v>40.575839554370489</v>
      </c>
      <c r="AX36" s="221">
        <f t="shared" si="1"/>
        <v>1924</v>
      </c>
      <c r="AY36" s="228">
        <v>8797</v>
      </c>
      <c r="AZ36" s="229">
        <f t="shared" si="3"/>
        <v>0.45399455769722585</v>
      </c>
    </row>
    <row r="37" spans="1:52">
      <c r="A37" s="170">
        <v>1949</v>
      </c>
      <c r="B37" s="231">
        <f>'FNF American Folsom'!V43/1000</f>
        <v>13.91</v>
      </c>
      <c r="C37" s="231">
        <f>'FNF American Folsom'!W43/1000</f>
        <v>35.409999999999997</v>
      </c>
      <c r="D37" s="231">
        <f>'FNF American Folsom'!X43/1000</f>
        <v>53.71</v>
      </c>
      <c r="E37" s="231">
        <f>'FNF American Folsom'!Y43/1000</f>
        <v>48</v>
      </c>
      <c r="F37" s="231">
        <f>'FNF American Folsom'!Z43/1000</f>
        <v>87.12</v>
      </c>
      <c r="G37" s="231">
        <f>'FNF American Folsom'!AA43/1000</f>
        <v>351.25</v>
      </c>
      <c r="H37" s="231">
        <f>'FNF American Folsom'!AB43/1000</f>
        <v>515.91999999999996</v>
      </c>
      <c r="I37" s="231">
        <f>'FNF American Folsom'!AC43/1000</f>
        <v>530.82000000000005</v>
      </c>
      <c r="J37" s="231">
        <f>'FNF American Folsom'!AD43/1000</f>
        <v>167.29</v>
      </c>
      <c r="K37" s="231">
        <f>'FNF American Folsom'!AE43/1000</f>
        <v>29.05</v>
      </c>
      <c r="L37" s="231">
        <f>'FNF American Folsom'!AF43/1000</f>
        <v>14.3</v>
      </c>
      <c r="M37" s="231">
        <f>'FNF American Folsom'!AG43/1000</f>
        <v>10.09</v>
      </c>
      <c r="N37" s="168">
        <f t="shared" si="4"/>
        <v>1856.8699999999997</v>
      </c>
      <c r="O37" s="169"/>
      <c r="P37" s="170">
        <v>1949</v>
      </c>
      <c r="Q37" s="232">
        <v>0.66910065803179886</v>
      </c>
      <c r="R37" s="232">
        <v>1.0207772730321516</v>
      </c>
      <c r="S37" s="232">
        <v>1.2317512281547183</v>
      </c>
      <c r="T37" s="232">
        <v>1.1008016933797515</v>
      </c>
      <c r="U37" s="232">
        <v>2.104052556997738</v>
      </c>
      <c r="V37" s="232">
        <v>8.6572545774655367</v>
      </c>
      <c r="W37" s="232">
        <v>9.2956111221309534</v>
      </c>
      <c r="X37" s="232">
        <v>5.1118902339367054</v>
      </c>
      <c r="Y37" s="232">
        <v>1.5158205014927724</v>
      </c>
      <c r="Z37" s="232">
        <v>0.5348772079611912</v>
      </c>
      <c r="AA37" s="232">
        <v>0.53741311059354757</v>
      </c>
      <c r="AB37" s="232">
        <v>0.58719872809757589</v>
      </c>
      <c r="AC37" s="171">
        <f t="shared" si="5"/>
        <v>32.366548891274441</v>
      </c>
      <c r="AE37" s="221">
        <f t="shared" si="0"/>
        <v>1924</v>
      </c>
      <c r="AF37" s="228">
        <v>8826</v>
      </c>
      <c r="AG37" s="229">
        <f t="shared" si="2"/>
        <v>1.1310666523574791</v>
      </c>
      <c r="AH37" s="169"/>
      <c r="AI37" s="170">
        <v>1949</v>
      </c>
      <c r="AJ37" s="232">
        <v>0.66910065803179886</v>
      </c>
      <c r="AK37" s="232">
        <v>1.0207772730321516</v>
      </c>
      <c r="AL37" s="232">
        <v>1.2317512281547183</v>
      </c>
      <c r="AM37" s="232">
        <v>1.1008016933797515</v>
      </c>
      <c r="AN37" s="232">
        <v>2.104052556997738</v>
      </c>
      <c r="AO37" s="232">
        <v>8.6572545774655367</v>
      </c>
      <c r="AP37" s="232">
        <v>9.2956111221309534</v>
      </c>
      <c r="AQ37" s="232">
        <v>5.1118902339367054</v>
      </c>
      <c r="AR37" s="232">
        <v>1.5158205014927724</v>
      </c>
      <c r="AS37" s="232">
        <v>0.5348772079611912</v>
      </c>
      <c r="AT37" s="232">
        <v>0.53741311059354757</v>
      </c>
      <c r="AU37" s="232">
        <v>0.58719872809757589</v>
      </c>
      <c r="AV37" s="171">
        <f t="shared" si="6"/>
        <v>32.366548891274441</v>
      </c>
      <c r="AX37" s="221">
        <f t="shared" si="1"/>
        <v>1924</v>
      </c>
      <c r="AY37" s="228">
        <v>8826</v>
      </c>
      <c r="AZ37" s="229">
        <f t="shared" si="3"/>
        <v>1.1310666523574791</v>
      </c>
    </row>
    <row r="38" spans="1:52">
      <c r="A38" s="170">
        <v>1950</v>
      </c>
      <c r="B38" s="231">
        <f>'FNF American Folsom'!V44/1000</f>
        <v>11.51</v>
      </c>
      <c r="C38" s="231">
        <f>'FNF American Folsom'!W44/1000</f>
        <v>25.63</v>
      </c>
      <c r="D38" s="231">
        <f>'FNF American Folsom'!X44/1000</f>
        <v>24.51</v>
      </c>
      <c r="E38" s="231">
        <f>'FNF American Folsom'!Y44/1000</f>
        <v>301.45</v>
      </c>
      <c r="F38" s="231">
        <f>'FNF American Folsom'!Z44/1000</f>
        <v>334.88</v>
      </c>
      <c r="G38" s="231">
        <f>'FNF American Folsom'!AA44/1000</f>
        <v>342.14</v>
      </c>
      <c r="H38" s="231">
        <f>'FNF American Folsom'!AB44/1000</f>
        <v>588.17999999999995</v>
      </c>
      <c r="I38" s="231">
        <f>'FNF American Folsom'!AC44/1000</f>
        <v>598.48</v>
      </c>
      <c r="J38" s="231">
        <f>'FNF American Folsom'!AD44/1000</f>
        <v>324.61</v>
      </c>
      <c r="K38" s="231">
        <f>'FNF American Folsom'!AE44/1000</f>
        <v>82.15</v>
      </c>
      <c r="L38" s="231">
        <f>'FNF American Folsom'!AF44/1000</f>
        <v>18.690000000000001</v>
      </c>
      <c r="M38" s="231">
        <f>'FNF American Folsom'!AG44/1000</f>
        <v>12</v>
      </c>
      <c r="N38" s="168">
        <f t="shared" si="4"/>
        <v>2664.23</v>
      </c>
      <c r="O38" s="169"/>
      <c r="P38" s="170">
        <v>1950</v>
      </c>
      <c r="Q38" s="232">
        <v>0.62772563273144633</v>
      </c>
      <c r="R38" s="232">
        <v>0.951748011068689</v>
      </c>
      <c r="S38" s="232">
        <v>0.78771210140179471</v>
      </c>
      <c r="T38" s="232">
        <v>7.6011979514993762</v>
      </c>
      <c r="U38" s="232">
        <v>8.8183428209793995</v>
      </c>
      <c r="V38" s="232">
        <v>8.3631431576006179</v>
      </c>
      <c r="W38" s="232">
        <v>10.42138316093876</v>
      </c>
      <c r="X38" s="232">
        <v>6.2271774215687401</v>
      </c>
      <c r="Y38" s="232">
        <v>2.8717959588625774</v>
      </c>
      <c r="Z38" s="232">
        <v>1.3804220796434166</v>
      </c>
      <c r="AA38" s="232">
        <v>0.88092672292463448</v>
      </c>
      <c r="AB38" s="232">
        <v>0.76088203788661701</v>
      </c>
      <c r="AC38" s="171">
        <f t="shared" si="5"/>
        <v>49.692457057106068</v>
      </c>
      <c r="AE38" s="221">
        <f t="shared" si="0"/>
        <v>1924</v>
      </c>
      <c r="AF38" s="228">
        <v>8857</v>
      </c>
      <c r="AG38" s="229">
        <f t="shared" si="2"/>
        <v>0.48094835409020709</v>
      </c>
      <c r="AH38" s="169"/>
      <c r="AI38" s="170">
        <v>1950</v>
      </c>
      <c r="AJ38" s="232">
        <v>0.62772563273144633</v>
      </c>
      <c r="AK38" s="232">
        <v>0.951748011068689</v>
      </c>
      <c r="AL38" s="232">
        <v>0.78771210140179471</v>
      </c>
      <c r="AM38" s="232">
        <v>7.6011979514993762</v>
      </c>
      <c r="AN38" s="232">
        <v>8.8183428209793995</v>
      </c>
      <c r="AO38" s="232">
        <v>8.3631431576006179</v>
      </c>
      <c r="AP38" s="232">
        <v>10.42138316093876</v>
      </c>
      <c r="AQ38" s="232">
        <v>6.2271774215687401</v>
      </c>
      <c r="AR38" s="232">
        <v>2.8717959588625774</v>
      </c>
      <c r="AS38" s="232">
        <v>1.3804220796434166</v>
      </c>
      <c r="AT38" s="232">
        <v>0.88092672292463448</v>
      </c>
      <c r="AU38" s="232">
        <v>0.76088203788661701</v>
      </c>
      <c r="AV38" s="171">
        <f t="shared" si="6"/>
        <v>49.692457057106068</v>
      </c>
      <c r="AX38" s="221">
        <f t="shared" si="1"/>
        <v>1924</v>
      </c>
      <c r="AY38" s="228">
        <v>8857</v>
      </c>
      <c r="AZ38" s="229">
        <f t="shared" si="3"/>
        <v>0.48094835409020709</v>
      </c>
    </row>
    <row r="39" spans="1:52">
      <c r="A39" s="170">
        <v>1951</v>
      </c>
      <c r="B39" s="231">
        <f>'FNF American Folsom'!V45/1000</f>
        <v>40.47</v>
      </c>
      <c r="C39" s="231">
        <f>'FNF American Folsom'!W45/1000</f>
        <v>984.83</v>
      </c>
      <c r="D39" s="231">
        <f>'FNF American Folsom'!X45/1000</f>
        <v>1054.26</v>
      </c>
      <c r="E39" s="231">
        <f>'FNF American Folsom'!Y45/1000</f>
        <v>575.67999999999995</v>
      </c>
      <c r="F39" s="231">
        <f>'FNF American Folsom'!Z45/1000</f>
        <v>425.36</v>
      </c>
      <c r="G39" s="231">
        <f>'FNF American Folsom'!AA45/1000</f>
        <v>431.25</v>
      </c>
      <c r="H39" s="231">
        <f>'FNF American Folsom'!AB45/1000</f>
        <v>431.1</v>
      </c>
      <c r="I39" s="231">
        <f>'FNF American Folsom'!AC45/1000</f>
        <v>455.56</v>
      </c>
      <c r="J39" s="231">
        <f>'FNF American Folsom'!AD45/1000</f>
        <v>155.99</v>
      </c>
      <c r="K39" s="231">
        <f>'FNF American Folsom'!AE45/1000</f>
        <v>44.23</v>
      </c>
      <c r="L39" s="231">
        <f>'FNF American Folsom'!AF45/1000</f>
        <v>18.43</v>
      </c>
      <c r="M39" s="231">
        <f>'FNF American Folsom'!AG45/1000</f>
        <v>13.62</v>
      </c>
      <c r="N39" s="168">
        <f t="shared" si="4"/>
        <v>4630.78</v>
      </c>
      <c r="O39" s="169"/>
      <c r="P39" s="170">
        <v>1951</v>
      </c>
      <c r="Q39" s="232">
        <v>2.0973482589736321</v>
      </c>
      <c r="R39" s="232">
        <v>27.356357081166269</v>
      </c>
      <c r="S39" s="232">
        <v>26.591814719237401</v>
      </c>
      <c r="T39" s="232">
        <v>10.789532458844953</v>
      </c>
      <c r="U39" s="232">
        <v>6.4284945661481316</v>
      </c>
      <c r="V39" s="232">
        <v>4.5481882406262883</v>
      </c>
      <c r="W39" s="232">
        <v>3.8268971553723361</v>
      </c>
      <c r="X39" s="232">
        <v>4.3175320524956646</v>
      </c>
      <c r="Y39" s="232">
        <v>2.4214286813920864</v>
      </c>
      <c r="Z39" s="232">
        <v>1.433739870189612</v>
      </c>
      <c r="AA39" s="232">
        <v>1.1548833153053835</v>
      </c>
      <c r="AB39" s="232">
        <v>0.92831247601795042</v>
      </c>
      <c r="AC39" s="171">
        <f t="shared" si="5"/>
        <v>91.894528875769709</v>
      </c>
      <c r="AE39" s="221">
        <f t="shared" si="0"/>
        <v>1924</v>
      </c>
      <c r="AF39" s="228">
        <v>8887</v>
      </c>
      <c r="AG39" s="229">
        <f t="shared" si="2"/>
        <v>0.64566833077403096</v>
      </c>
      <c r="AH39" s="169"/>
      <c r="AI39" s="170">
        <v>1951</v>
      </c>
      <c r="AJ39" s="232">
        <v>2.0973482589736321</v>
      </c>
      <c r="AK39" s="232">
        <v>27.356357081166269</v>
      </c>
      <c r="AL39" s="232">
        <v>26.591814719237401</v>
      </c>
      <c r="AM39" s="232">
        <v>10.789532458844953</v>
      </c>
      <c r="AN39" s="232">
        <v>6.4284945661481316</v>
      </c>
      <c r="AO39" s="232">
        <v>4.5481882406262883</v>
      </c>
      <c r="AP39" s="232">
        <v>3.8268971553723361</v>
      </c>
      <c r="AQ39" s="232">
        <v>4.3175320524956646</v>
      </c>
      <c r="AR39" s="232">
        <v>2.4214286813920864</v>
      </c>
      <c r="AS39" s="232">
        <v>1.433739870189612</v>
      </c>
      <c r="AT39" s="232">
        <v>1.1548833153053835</v>
      </c>
      <c r="AU39" s="232">
        <v>0.92831247601795042</v>
      </c>
      <c r="AV39" s="171">
        <f t="shared" si="6"/>
        <v>91.894528875769709</v>
      </c>
      <c r="AX39" s="221">
        <f t="shared" si="1"/>
        <v>1924</v>
      </c>
      <c r="AY39" s="228">
        <v>8887</v>
      </c>
      <c r="AZ39" s="229">
        <f t="shared" si="3"/>
        <v>0.64566833077403096</v>
      </c>
    </row>
    <row r="40" spans="1:52">
      <c r="A40" s="170">
        <v>1952</v>
      </c>
      <c r="B40" s="231">
        <f>'FNF American Folsom'!V46/1000</f>
        <v>30.38</v>
      </c>
      <c r="C40" s="231">
        <f>'FNF American Folsom'!W46/1000</f>
        <v>97.76</v>
      </c>
      <c r="D40" s="231">
        <f>'FNF American Folsom'!X46/1000</f>
        <v>317.33</v>
      </c>
      <c r="E40" s="231">
        <f>'FNF American Folsom'!Y46/1000</f>
        <v>540.46</v>
      </c>
      <c r="F40" s="231">
        <f>'FNF American Folsom'!Z46/1000</f>
        <v>544.87</v>
      </c>
      <c r="G40" s="231">
        <f>'FNF American Folsom'!AA46/1000</f>
        <v>501.17</v>
      </c>
      <c r="H40" s="231">
        <f>'FNF American Folsom'!AB46/1000</f>
        <v>817.25</v>
      </c>
      <c r="I40" s="231">
        <f>'FNF American Folsom'!AC46/1000</f>
        <v>1135.53</v>
      </c>
      <c r="J40" s="231">
        <f>'FNF American Folsom'!AD46/1000</f>
        <v>670.66</v>
      </c>
      <c r="K40" s="231">
        <f>'FNF American Folsom'!AE46/1000</f>
        <v>240.63</v>
      </c>
      <c r="L40" s="231">
        <f>'FNF American Folsom'!AF46/1000</f>
        <v>56.15</v>
      </c>
      <c r="M40" s="231">
        <f>'FNF American Folsom'!AG46/1000</f>
        <v>24.02</v>
      </c>
      <c r="N40" s="168">
        <f t="shared" si="4"/>
        <v>4976.21</v>
      </c>
      <c r="O40" s="169"/>
      <c r="P40" s="170">
        <v>1952</v>
      </c>
      <c r="Q40" s="232">
        <v>1.7727465220710013</v>
      </c>
      <c r="R40" s="232">
        <v>3.3062851298972031</v>
      </c>
      <c r="S40" s="232">
        <v>8.3319600315761715</v>
      </c>
      <c r="T40" s="232">
        <v>15.161713363492757</v>
      </c>
      <c r="U40" s="232">
        <v>15.406366485018694</v>
      </c>
      <c r="V40" s="232">
        <v>12.206967554617641</v>
      </c>
      <c r="W40" s="232">
        <v>15.978337916212247</v>
      </c>
      <c r="X40" s="232">
        <v>13.807316078197729</v>
      </c>
      <c r="Y40" s="232">
        <v>6.2259338660078356</v>
      </c>
      <c r="Z40" s="232">
        <v>3.3471209434135432</v>
      </c>
      <c r="AA40" s="232">
        <v>2.1445149376455532</v>
      </c>
      <c r="AB40" s="232">
        <v>1.6181778313628712</v>
      </c>
      <c r="AC40" s="171">
        <f t="shared" si="5"/>
        <v>99.307440659513247</v>
      </c>
      <c r="AE40" s="221">
        <f t="shared" si="0"/>
        <v>1924</v>
      </c>
      <c r="AF40" s="228">
        <v>8918</v>
      </c>
      <c r="AG40" s="229">
        <f t="shared" si="2"/>
        <v>0.37025485106843803</v>
      </c>
      <c r="AH40" s="169"/>
      <c r="AI40" s="170">
        <v>1952</v>
      </c>
      <c r="AJ40" s="232">
        <v>1.7727465220710013</v>
      </c>
      <c r="AK40" s="232">
        <v>3.3062851298972031</v>
      </c>
      <c r="AL40" s="232">
        <v>8.3319600315761715</v>
      </c>
      <c r="AM40" s="232">
        <v>15.161713363492757</v>
      </c>
      <c r="AN40" s="232">
        <v>15.406366485018694</v>
      </c>
      <c r="AO40" s="232">
        <v>12.206967554617641</v>
      </c>
      <c r="AP40" s="232">
        <v>15.978337916212247</v>
      </c>
      <c r="AQ40" s="232">
        <v>13.807316078197729</v>
      </c>
      <c r="AR40" s="232">
        <v>6.2259338660078356</v>
      </c>
      <c r="AS40" s="232">
        <v>3.3471209434135432</v>
      </c>
      <c r="AT40" s="232">
        <v>2.1445149376455532</v>
      </c>
      <c r="AU40" s="232">
        <v>1.6181778313628712</v>
      </c>
      <c r="AV40" s="171">
        <f t="shared" si="6"/>
        <v>99.307440659513247</v>
      </c>
      <c r="AX40" s="221">
        <f t="shared" si="1"/>
        <v>1924</v>
      </c>
      <c r="AY40" s="228">
        <v>8918</v>
      </c>
      <c r="AZ40" s="229">
        <f t="shared" si="3"/>
        <v>0.37025485106843803</v>
      </c>
    </row>
    <row r="41" spans="1:52">
      <c r="A41" s="170">
        <v>1953</v>
      </c>
      <c r="B41" s="231">
        <f>'FNF American Folsom'!V47/1000</f>
        <v>20.12</v>
      </c>
      <c r="C41" s="231">
        <f>'FNF American Folsom'!W47/1000</f>
        <v>29.51</v>
      </c>
      <c r="D41" s="231">
        <f>'FNF American Folsom'!X47/1000</f>
        <v>98.89</v>
      </c>
      <c r="E41" s="231">
        <f>'FNF American Folsom'!Y47/1000</f>
        <v>454.36</v>
      </c>
      <c r="F41" s="231">
        <f>'FNF American Folsom'!Z47/1000</f>
        <v>154.66</v>
      </c>
      <c r="G41" s="231">
        <f>'FNF American Folsom'!AA47/1000</f>
        <v>217.96</v>
      </c>
      <c r="H41" s="231">
        <f>'FNF American Folsom'!AB47/1000</f>
        <v>469.16</v>
      </c>
      <c r="I41" s="231">
        <f>'FNF American Folsom'!AC47/1000</f>
        <v>485.73</v>
      </c>
      <c r="J41" s="231">
        <f>'FNF American Folsom'!AD47/1000</f>
        <v>511.35</v>
      </c>
      <c r="K41" s="231">
        <f>'FNF American Folsom'!AE47/1000</f>
        <v>164.42</v>
      </c>
      <c r="L41" s="231">
        <f>'FNF American Folsom'!AF47/1000</f>
        <v>30.52</v>
      </c>
      <c r="M41" s="231">
        <f>'FNF American Folsom'!AG47/1000</f>
        <v>16.39</v>
      </c>
      <c r="N41" s="168">
        <f t="shared" si="4"/>
        <v>2653.07</v>
      </c>
      <c r="O41" s="169"/>
      <c r="P41" s="170">
        <v>1953</v>
      </c>
      <c r="Q41" s="232">
        <v>1.0302089820998712</v>
      </c>
      <c r="R41" s="232">
        <v>0.94780343072663609</v>
      </c>
      <c r="S41" s="232">
        <v>2.5181351261271856</v>
      </c>
      <c r="T41" s="232">
        <v>11.760761493605568</v>
      </c>
      <c r="U41" s="232">
        <v>4.0927907246034927</v>
      </c>
      <c r="V41" s="232">
        <v>5.4529748432503737</v>
      </c>
      <c r="W41" s="232">
        <v>9.0774064485946226</v>
      </c>
      <c r="X41" s="232">
        <v>6.313653503074363</v>
      </c>
      <c r="Y41" s="232">
        <v>4.3526989212939284</v>
      </c>
      <c r="Z41" s="232">
        <v>1.9507380960760941</v>
      </c>
      <c r="AA41" s="232">
        <v>0.94662506429325077</v>
      </c>
      <c r="AB41" s="232">
        <v>1.009167340806826</v>
      </c>
      <c r="AC41" s="171">
        <f t="shared" si="5"/>
        <v>49.452963974552212</v>
      </c>
      <c r="AE41" s="221">
        <f t="shared" si="0"/>
        <v>1924</v>
      </c>
      <c r="AF41" s="228">
        <v>8948</v>
      </c>
      <c r="AG41" s="229">
        <f t="shared" si="2"/>
        <v>0.15038706616639441</v>
      </c>
      <c r="AH41" s="169"/>
      <c r="AI41" s="170">
        <v>1953</v>
      </c>
      <c r="AJ41" s="232">
        <v>1.0302089820998712</v>
      </c>
      <c r="AK41" s="232">
        <v>0.94780343072663609</v>
      </c>
      <c r="AL41" s="232">
        <v>2.5181351261271856</v>
      </c>
      <c r="AM41" s="232">
        <v>11.760761493605568</v>
      </c>
      <c r="AN41" s="232">
        <v>4.0927907246034927</v>
      </c>
      <c r="AO41" s="232">
        <v>5.4529748432503737</v>
      </c>
      <c r="AP41" s="232">
        <v>9.0774064485946226</v>
      </c>
      <c r="AQ41" s="232">
        <v>6.313653503074363</v>
      </c>
      <c r="AR41" s="232">
        <v>4.3526989212939284</v>
      </c>
      <c r="AS41" s="232">
        <v>1.9507380960760941</v>
      </c>
      <c r="AT41" s="232">
        <v>0.94662506429325077</v>
      </c>
      <c r="AU41" s="232">
        <v>1.009167340806826</v>
      </c>
      <c r="AV41" s="171">
        <f t="shared" si="6"/>
        <v>49.452963974552212</v>
      </c>
      <c r="AX41" s="221">
        <f t="shared" si="1"/>
        <v>1924</v>
      </c>
      <c r="AY41" s="228">
        <v>8948</v>
      </c>
      <c r="AZ41" s="229">
        <f t="shared" si="3"/>
        <v>0.15038706616639441</v>
      </c>
    </row>
    <row r="42" spans="1:52">
      <c r="A42" s="170">
        <v>1954</v>
      </c>
      <c r="B42" s="231">
        <f>'FNF American Folsom'!V48/1000</f>
        <v>16.48</v>
      </c>
      <c r="C42" s="231">
        <f>'FNF American Folsom'!W48/1000</f>
        <v>53.9</v>
      </c>
      <c r="D42" s="231">
        <f>'FNF American Folsom'!X48/1000</f>
        <v>64.52</v>
      </c>
      <c r="E42" s="231">
        <f>'FNF American Folsom'!Y48/1000</f>
        <v>122.93</v>
      </c>
      <c r="F42" s="231">
        <f>'FNF American Folsom'!Z48/1000</f>
        <v>210.25</v>
      </c>
      <c r="G42" s="231">
        <f>'FNF American Folsom'!AA48/1000</f>
        <v>449.79</v>
      </c>
      <c r="H42" s="231">
        <f>'FNF American Folsom'!AB48/1000</f>
        <v>542.29999999999995</v>
      </c>
      <c r="I42" s="231">
        <f>'FNF American Folsom'!AC48/1000</f>
        <v>363.74</v>
      </c>
      <c r="J42" s="231">
        <f>'FNF American Folsom'!AD48/1000</f>
        <v>114.65</v>
      </c>
      <c r="K42" s="231">
        <f>'FNF American Folsom'!AE48/1000</f>
        <v>32.96</v>
      </c>
      <c r="L42" s="231">
        <f>'FNF American Folsom'!AF48/1000</f>
        <v>14.02</v>
      </c>
      <c r="M42" s="231">
        <f>'FNF American Folsom'!AG48/1000</f>
        <v>11.39</v>
      </c>
      <c r="N42" s="168">
        <f t="shared" si="4"/>
        <v>1996.9300000000003</v>
      </c>
      <c r="O42" s="169"/>
      <c r="P42" s="170">
        <v>1954</v>
      </c>
      <c r="Q42" s="232">
        <v>0.77765279620630234</v>
      </c>
      <c r="R42" s="232">
        <v>1.4732630040641648</v>
      </c>
      <c r="S42" s="232">
        <v>1.5036505376652145</v>
      </c>
      <c r="T42" s="232">
        <v>2.9836859150785768</v>
      </c>
      <c r="U42" s="232">
        <v>5.2494503023274808</v>
      </c>
      <c r="V42" s="232">
        <v>9.9902003039122942</v>
      </c>
      <c r="W42" s="232">
        <v>7.5437305192785544</v>
      </c>
      <c r="X42" s="232">
        <v>2.9359233286212536</v>
      </c>
      <c r="Y42" s="232">
        <v>1.0842543601349703</v>
      </c>
      <c r="Z42" s="232">
        <v>0.6167083975747758</v>
      </c>
      <c r="AA42" s="232">
        <v>0.54292206707842894</v>
      </c>
      <c r="AB42" s="232">
        <v>0.67078846529054914</v>
      </c>
      <c r="AC42" s="171">
        <f t="shared" si="5"/>
        <v>35.372229997232566</v>
      </c>
      <c r="AE42" s="221">
        <f t="shared" si="0"/>
        <v>1924</v>
      </c>
      <c r="AF42" s="228">
        <v>8979</v>
      </c>
      <c r="AG42" s="229">
        <f t="shared" si="2"/>
        <v>6.158222944707159E-2</v>
      </c>
      <c r="AH42" s="169"/>
      <c r="AI42" s="170">
        <v>1954</v>
      </c>
      <c r="AJ42" s="232">
        <v>0.77765279620630234</v>
      </c>
      <c r="AK42" s="232">
        <v>1.4732630040641648</v>
      </c>
      <c r="AL42" s="232">
        <v>1.5036505376652145</v>
      </c>
      <c r="AM42" s="232">
        <v>2.9836859150785768</v>
      </c>
      <c r="AN42" s="232">
        <v>5.2494503023274808</v>
      </c>
      <c r="AO42" s="232">
        <v>9.9902003039122942</v>
      </c>
      <c r="AP42" s="232">
        <v>7.5437305192785544</v>
      </c>
      <c r="AQ42" s="232">
        <v>2.9359233286212536</v>
      </c>
      <c r="AR42" s="232">
        <v>1.0842543601349703</v>
      </c>
      <c r="AS42" s="232">
        <v>0.6167083975747758</v>
      </c>
      <c r="AT42" s="232">
        <v>0.54292206707842894</v>
      </c>
      <c r="AU42" s="232">
        <v>0.67078846529054914</v>
      </c>
      <c r="AV42" s="171">
        <f t="shared" si="6"/>
        <v>35.372229997232566</v>
      </c>
      <c r="AX42" s="221">
        <f t="shared" si="1"/>
        <v>1924</v>
      </c>
      <c r="AY42" s="228">
        <v>8979</v>
      </c>
      <c r="AZ42" s="229">
        <f t="shared" si="3"/>
        <v>6.158222944707159E-2</v>
      </c>
    </row>
    <row r="43" spans="1:52">
      <c r="A43" s="170">
        <v>1955</v>
      </c>
      <c r="B43" s="231">
        <f>'FNF American Folsom'!V49/1000</f>
        <v>11.77</v>
      </c>
      <c r="C43" s="231">
        <f>'FNF American Folsom'!W49/1000</f>
        <v>28.54</v>
      </c>
      <c r="D43" s="231">
        <f>'FNF American Folsom'!X49/1000</f>
        <v>113.99</v>
      </c>
      <c r="E43" s="231">
        <f>'FNF American Folsom'!Y49/1000</f>
        <v>133.05000000000001</v>
      </c>
      <c r="F43" s="231">
        <f>'FNF American Folsom'!Z49/1000</f>
        <v>102.9</v>
      </c>
      <c r="G43" s="231">
        <f>'FNF American Folsom'!AA49/1000</f>
        <v>153.69</v>
      </c>
      <c r="H43" s="231">
        <f>'FNF American Folsom'!AB49/1000</f>
        <v>239.71</v>
      </c>
      <c r="I43" s="231">
        <f>'FNF American Folsom'!AC49/1000</f>
        <v>485.31</v>
      </c>
      <c r="J43" s="231">
        <f>'FNF American Folsom'!AD49/1000</f>
        <v>221.64</v>
      </c>
      <c r="K43" s="231">
        <f>'FNF American Folsom'!AE49/1000</f>
        <v>41.54</v>
      </c>
      <c r="L43" s="231">
        <f>'FNF American Folsom'!AF49/1000</f>
        <v>18.600000000000001</v>
      </c>
      <c r="M43" s="231">
        <f>'FNF American Folsom'!AG49/1000</f>
        <v>13.48</v>
      </c>
      <c r="N43" s="168">
        <f t="shared" si="4"/>
        <v>1564.2199999999998</v>
      </c>
      <c r="O43" s="169"/>
      <c r="P43" s="170">
        <v>1955</v>
      </c>
      <c r="Q43" s="232">
        <v>0.54077348731278352</v>
      </c>
      <c r="R43" s="232">
        <v>0.79406719847292162</v>
      </c>
      <c r="S43" s="232">
        <v>2.5147630721400809</v>
      </c>
      <c r="T43" s="232">
        <v>3.1257685609252799</v>
      </c>
      <c r="U43" s="232">
        <v>2.4240033891207533</v>
      </c>
      <c r="V43" s="232">
        <v>3.6387990028214556</v>
      </c>
      <c r="W43" s="232">
        <v>4.3379259401194581</v>
      </c>
      <c r="X43" s="232">
        <v>5.3294402481380274</v>
      </c>
      <c r="Y43" s="232">
        <v>1.7343310974454802</v>
      </c>
      <c r="Z43" s="232">
        <v>0.53684172939464503</v>
      </c>
      <c r="AA43" s="232">
        <v>0.38348795744750674</v>
      </c>
      <c r="AB43" s="232">
        <v>0.72609177698747729</v>
      </c>
      <c r="AC43" s="171">
        <f t="shared" si="5"/>
        <v>26.086293460325869</v>
      </c>
      <c r="AE43" s="221">
        <f t="shared" si="0"/>
        <v>1924</v>
      </c>
      <c r="AF43" s="228">
        <v>9010</v>
      </c>
      <c r="AG43" s="229">
        <f t="shared" si="2"/>
        <v>1.8731177345464367E-2</v>
      </c>
      <c r="AH43" s="169"/>
      <c r="AI43" s="170">
        <v>1955</v>
      </c>
      <c r="AJ43" s="232">
        <v>0.54077348731278352</v>
      </c>
      <c r="AK43" s="232">
        <v>0.79406719847292162</v>
      </c>
      <c r="AL43" s="232">
        <v>2.5147630721400809</v>
      </c>
      <c r="AM43" s="232">
        <v>3.1257685609252799</v>
      </c>
      <c r="AN43" s="232">
        <v>2.4240033891207533</v>
      </c>
      <c r="AO43" s="232">
        <v>3.6387990028214556</v>
      </c>
      <c r="AP43" s="232">
        <v>4.3379259401194581</v>
      </c>
      <c r="AQ43" s="232">
        <v>5.3294402481380274</v>
      </c>
      <c r="AR43" s="232">
        <v>1.7343310974454802</v>
      </c>
      <c r="AS43" s="232">
        <v>0.53684172939464503</v>
      </c>
      <c r="AT43" s="232">
        <v>0.38348795744750674</v>
      </c>
      <c r="AU43" s="232">
        <v>0.72609177698747729</v>
      </c>
      <c r="AV43" s="171">
        <f t="shared" si="6"/>
        <v>26.086293460325869</v>
      </c>
      <c r="AX43" s="221">
        <f t="shared" si="1"/>
        <v>1924</v>
      </c>
      <c r="AY43" s="228">
        <v>9010</v>
      </c>
      <c r="AZ43" s="229">
        <f t="shared" si="3"/>
        <v>1.8731177345464367E-2</v>
      </c>
    </row>
    <row r="44" spans="1:52">
      <c r="A44" s="170">
        <v>1956</v>
      </c>
      <c r="B44" s="231">
        <f>'FNF American Folsom'!V50/1000</f>
        <v>13.3</v>
      </c>
      <c r="C44" s="231">
        <f>'FNF American Folsom'!W50/1000</f>
        <v>28.6</v>
      </c>
      <c r="D44" s="231">
        <f>'FNF American Folsom'!X50/1000</f>
        <v>1247</v>
      </c>
      <c r="E44" s="231">
        <f>'FNF American Folsom'!Y50/1000</f>
        <v>951.8</v>
      </c>
      <c r="F44" s="231">
        <f>'FNF American Folsom'!Z50/1000</f>
        <v>326.89999999999998</v>
      </c>
      <c r="G44" s="231">
        <f>'FNF American Folsom'!AA50/1000</f>
        <v>305.7</v>
      </c>
      <c r="H44" s="231">
        <f>'FNF American Folsom'!AB50/1000</f>
        <v>407.7</v>
      </c>
      <c r="I44" s="231">
        <f>'FNF American Folsom'!AC50/1000</f>
        <v>754</v>
      </c>
      <c r="J44" s="231">
        <f>'FNF American Folsom'!AD50/1000</f>
        <v>430.7</v>
      </c>
      <c r="K44" s="231">
        <f>'FNF American Folsom'!AE50/1000</f>
        <v>124.3</v>
      </c>
      <c r="L44" s="231">
        <f>'FNF American Folsom'!AF50/1000</f>
        <v>33.9</v>
      </c>
      <c r="M44" s="231">
        <f>'FNF American Folsom'!AG50/1000</f>
        <v>20.9</v>
      </c>
      <c r="N44" s="168">
        <f t="shared" si="4"/>
        <v>4644.7999999999993</v>
      </c>
      <c r="O44" s="169"/>
      <c r="P44" s="170">
        <v>1956</v>
      </c>
      <c r="Q44" s="232">
        <v>0.77191529437150708</v>
      </c>
      <c r="R44" s="232">
        <v>1.3770176593363694</v>
      </c>
      <c r="S44" s="232">
        <v>34.736719361039569</v>
      </c>
      <c r="T44" s="232">
        <v>22.671481065461997</v>
      </c>
      <c r="U44" s="232">
        <v>6.0503840070635206</v>
      </c>
      <c r="V44" s="232">
        <v>4.6212002504803991</v>
      </c>
      <c r="W44" s="232">
        <v>5.6935999452339701</v>
      </c>
      <c r="X44" s="232">
        <v>6.6949421663172615</v>
      </c>
      <c r="Y44" s="232">
        <v>4.1413991256416836</v>
      </c>
      <c r="Z44" s="232">
        <v>2.3635004952717793</v>
      </c>
      <c r="AA44" s="232">
        <v>1.6628103347212857</v>
      </c>
      <c r="AB44" s="232">
        <v>1.4104277207770508</v>
      </c>
      <c r="AC44" s="171">
        <f t="shared" si="5"/>
        <v>92.195397425716394</v>
      </c>
      <c r="AE44" s="221">
        <f t="shared" si="0"/>
        <v>1924</v>
      </c>
      <c r="AF44" s="228">
        <v>9040</v>
      </c>
      <c r="AG44" s="229">
        <f t="shared" si="2"/>
        <v>6.054201195019715E-2</v>
      </c>
      <c r="AH44" s="169"/>
      <c r="AI44" s="170">
        <v>1956</v>
      </c>
      <c r="AJ44" s="232">
        <v>0.77191529437150708</v>
      </c>
      <c r="AK44" s="232">
        <v>1.3770176593363694</v>
      </c>
      <c r="AL44" s="232">
        <v>34.736719361039569</v>
      </c>
      <c r="AM44" s="232">
        <v>22.671481065461997</v>
      </c>
      <c r="AN44" s="232">
        <v>6.0503840070635206</v>
      </c>
      <c r="AO44" s="232">
        <v>4.6212002504803991</v>
      </c>
      <c r="AP44" s="232">
        <v>5.6935999452339701</v>
      </c>
      <c r="AQ44" s="232">
        <v>6.6949421663172615</v>
      </c>
      <c r="AR44" s="232">
        <v>4.1413991256416836</v>
      </c>
      <c r="AS44" s="232">
        <v>2.3635004952717793</v>
      </c>
      <c r="AT44" s="232">
        <v>1.6628103347212857</v>
      </c>
      <c r="AU44" s="232">
        <v>1.4104277207770508</v>
      </c>
      <c r="AV44" s="171">
        <f t="shared" si="6"/>
        <v>92.195397425716394</v>
      </c>
      <c r="AX44" s="221">
        <f t="shared" si="1"/>
        <v>1924</v>
      </c>
      <c r="AY44" s="228">
        <v>9040</v>
      </c>
      <c r="AZ44" s="229">
        <f t="shared" si="3"/>
        <v>6.054201195019715E-2</v>
      </c>
    </row>
    <row r="45" spans="1:52">
      <c r="A45" s="170">
        <v>1957</v>
      </c>
      <c r="B45" s="231">
        <f>'FNF American Folsom'!V51/1000</f>
        <v>32.299999999999997</v>
      </c>
      <c r="C45" s="231">
        <f>'FNF American Folsom'!W51/1000</f>
        <v>30.7</v>
      </c>
      <c r="D45" s="231">
        <f>'FNF American Folsom'!X51/1000</f>
        <v>48.5</v>
      </c>
      <c r="E45" s="231">
        <f>'FNF American Folsom'!Y51/1000</f>
        <v>58.1</v>
      </c>
      <c r="F45" s="231">
        <f>'FNF American Folsom'!Z51/1000</f>
        <v>283.5</v>
      </c>
      <c r="G45" s="231">
        <f>'FNF American Folsom'!AA51/1000</f>
        <v>442.8</v>
      </c>
      <c r="H45" s="231">
        <f>'FNF American Folsom'!AB51/1000</f>
        <v>305.39999999999998</v>
      </c>
      <c r="I45" s="231">
        <f>'FNF American Folsom'!AC51/1000</f>
        <v>566.70000000000005</v>
      </c>
      <c r="J45" s="231">
        <f>'FNF American Folsom'!AD51/1000</f>
        <v>289.10000000000002</v>
      </c>
      <c r="K45" s="231">
        <f>'FNF American Folsom'!AE51/1000</f>
        <v>53.3</v>
      </c>
      <c r="L45" s="231">
        <f>'FNF American Folsom'!AF51/1000</f>
        <v>18.3</v>
      </c>
      <c r="M45" s="231">
        <f>'FNF American Folsom'!AG51/1000</f>
        <v>7.9</v>
      </c>
      <c r="N45" s="168">
        <f t="shared" si="4"/>
        <v>2136.6000000000008</v>
      </c>
      <c r="O45" s="169"/>
      <c r="P45" s="170">
        <v>1957</v>
      </c>
      <c r="Q45" s="232">
        <v>1.2974067298140946</v>
      </c>
      <c r="R45" s="232">
        <v>0.85356594731470414</v>
      </c>
      <c r="S45" s="232">
        <v>1.1459299837624792</v>
      </c>
      <c r="T45" s="232">
        <v>1.3727532382804117</v>
      </c>
      <c r="U45" s="232">
        <v>7.1233539396548204</v>
      </c>
      <c r="V45" s="232">
        <v>10.371615249068714</v>
      </c>
      <c r="W45" s="232">
        <v>5.4160544352304889</v>
      </c>
      <c r="X45" s="232">
        <v>6.0949858139861242</v>
      </c>
      <c r="Y45" s="232">
        <v>2.456486344756712</v>
      </c>
      <c r="Z45" s="232">
        <v>0.93956155942439068</v>
      </c>
      <c r="AA45" s="232">
        <v>0.81055581131688115</v>
      </c>
      <c r="AB45" s="232">
        <v>0.48727266866368524</v>
      </c>
      <c r="AC45" s="171">
        <f t="shared" si="5"/>
        <v>38.369541721273507</v>
      </c>
      <c r="AE45" s="221">
        <f t="shared" si="0"/>
        <v>1925</v>
      </c>
      <c r="AF45" s="228">
        <v>9071</v>
      </c>
      <c r="AG45" s="229">
        <f t="shared" si="2"/>
        <v>0.72747263414366325</v>
      </c>
      <c r="AH45" s="169"/>
      <c r="AI45" s="170">
        <v>1957</v>
      </c>
      <c r="AJ45" s="232">
        <v>1.2974067298140946</v>
      </c>
      <c r="AK45" s="232">
        <v>0.85356594731470414</v>
      </c>
      <c r="AL45" s="232">
        <v>1.1459299837624792</v>
      </c>
      <c r="AM45" s="232">
        <v>1.3727532382804117</v>
      </c>
      <c r="AN45" s="232">
        <v>7.1233539396548204</v>
      </c>
      <c r="AO45" s="232">
        <v>10.371615249068714</v>
      </c>
      <c r="AP45" s="232">
        <v>5.4160544352304889</v>
      </c>
      <c r="AQ45" s="232">
        <v>6.0949858139861242</v>
      </c>
      <c r="AR45" s="232">
        <v>2.456486344756712</v>
      </c>
      <c r="AS45" s="232">
        <v>0.93956155942439068</v>
      </c>
      <c r="AT45" s="232">
        <v>0.81055581131688115</v>
      </c>
      <c r="AU45" s="232">
        <v>0.48727266866368524</v>
      </c>
      <c r="AV45" s="171">
        <f t="shared" si="6"/>
        <v>38.369541721273507</v>
      </c>
      <c r="AX45" s="221">
        <f t="shared" si="1"/>
        <v>1925</v>
      </c>
      <c r="AY45" s="228">
        <v>9071</v>
      </c>
      <c r="AZ45" s="229">
        <f t="shared" si="3"/>
        <v>0.72747263414366325</v>
      </c>
    </row>
    <row r="46" spans="1:52">
      <c r="A46" s="170">
        <v>1958</v>
      </c>
      <c r="B46" s="231">
        <f>'FNF American Folsom'!V52/1000</f>
        <v>21.8</v>
      </c>
      <c r="C46" s="231">
        <f>'FNF American Folsom'!W52/1000</f>
        <v>37.4</v>
      </c>
      <c r="D46" s="231">
        <f>'FNF American Folsom'!X52/1000</f>
        <v>97.9</v>
      </c>
      <c r="E46" s="231">
        <f>'FNF American Folsom'!Y52/1000</f>
        <v>163.5</v>
      </c>
      <c r="F46" s="231">
        <f>'FNF American Folsom'!Z52/1000</f>
        <v>588.1</v>
      </c>
      <c r="G46" s="231">
        <f>'FNF American Folsom'!AA52/1000</f>
        <v>552.6</v>
      </c>
      <c r="H46" s="231">
        <f>'FNF American Folsom'!AB52/1000</f>
        <v>846.1</v>
      </c>
      <c r="I46" s="231">
        <f>'FNF American Folsom'!AC52/1000</f>
        <v>1057</v>
      </c>
      <c r="J46" s="231">
        <f>'FNF American Folsom'!AD52/1000</f>
        <v>536.6</v>
      </c>
      <c r="K46" s="231">
        <f>'FNF American Folsom'!AE52/1000</f>
        <v>130.5</v>
      </c>
      <c r="L46" s="231">
        <f>'FNF American Folsom'!AF52/1000</f>
        <v>38.299999999999997</v>
      </c>
      <c r="M46" s="231">
        <f>'FNF American Folsom'!AG52/1000</f>
        <v>20.5</v>
      </c>
      <c r="N46" s="168">
        <f t="shared" si="4"/>
        <v>4090.3</v>
      </c>
      <c r="O46" s="169"/>
      <c r="P46" s="170">
        <v>1958</v>
      </c>
      <c r="Q46" s="232">
        <v>1.2513253156729747</v>
      </c>
      <c r="R46" s="232">
        <v>1.3746243288439814</v>
      </c>
      <c r="S46" s="232">
        <v>2.8179276987805015</v>
      </c>
      <c r="T46" s="232">
        <v>4.2228792964163455</v>
      </c>
      <c r="U46" s="232">
        <v>16.154214436339817</v>
      </c>
      <c r="V46" s="232">
        <v>15.167718322930167</v>
      </c>
      <c r="W46" s="232">
        <v>16.843486690337798</v>
      </c>
      <c r="X46" s="232">
        <v>12.462956522313554</v>
      </c>
      <c r="Y46" s="232">
        <v>4.9635990694765297</v>
      </c>
      <c r="Z46" s="232">
        <v>2.141939010642659</v>
      </c>
      <c r="AA46" s="232">
        <v>1.5415980863497936</v>
      </c>
      <c r="AB46" s="232">
        <v>1.3535843576379136</v>
      </c>
      <c r="AC46" s="171">
        <f t="shared" si="5"/>
        <v>80.295853135742036</v>
      </c>
      <c r="AE46" s="221">
        <f t="shared" si="0"/>
        <v>1925</v>
      </c>
      <c r="AF46" s="228">
        <v>9101</v>
      </c>
      <c r="AG46" s="229">
        <f t="shared" si="2"/>
        <v>1.8876379245375101</v>
      </c>
      <c r="AH46" s="169"/>
      <c r="AI46" s="170">
        <v>1958</v>
      </c>
      <c r="AJ46" s="232">
        <v>1.2513253156729747</v>
      </c>
      <c r="AK46" s="232">
        <v>1.3746243288439814</v>
      </c>
      <c r="AL46" s="232">
        <v>2.8179276987805015</v>
      </c>
      <c r="AM46" s="232">
        <v>4.2228792964163455</v>
      </c>
      <c r="AN46" s="232">
        <v>16.154214436339817</v>
      </c>
      <c r="AO46" s="232">
        <v>15.167718322930167</v>
      </c>
      <c r="AP46" s="232">
        <v>16.843486690337798</v>
      </c>
      <c r="AQ46" s="232">
        <v>12.462956522313554</v>
      </c>
      <c r="AR46" s="232">
        <v>4.9635990694765297</v>
      </c>
      <c r="AS46" s="232">
        <v>2.141939010642659</v>
      </c>
      <c r="AT46" s="232">
        <v>1.5415980863497936</v>
      </c>
      <c r="AU46" s="232">
        <v>1.3535843576379136</v>
      </c>
      <c r="AV46" s="171">
        <f t="shared" si="6"/>
        <v>80.295853135742036</v>
      </c>
      <c r="AX46" s="221">
        <f t="shared" si="1"/>
        <v>1925</v>
      </c>
      <c r="AY46" s="228">
        <v>9101</v>
      </c>
      <c r="AZ46" s="229">
        <f t="shared" si="3"/>
        <v>1.8876379245375101</v>
      </c>
    </row>
    <row r="47" spans="1:52">
      <c r="A47" s="170">
        <v>1959</v>
      </c>
      <c r="B47" s="231">
        <f>'FNF American Folsom'!V53/1000</f>
        <v>14.5</v>
      </c>
      <c r="C47" s="231">
        <f>'FNF American Folsom'!W53/1000</f>
        <v>22.5</v>
      </c>
      <c r="D47" s="231">
        <f>'FNF American Folsom'!X53/1000</f>
        <v>24.4</v>
      </c>
      <c r="E47" s="231">
        <f>'FNF American Folsom'!Y53/1000</f>
        <v>149.4</v>
      </c>
      <c r="F47" s="231">
        <f>'FNF American Folsom'!Z53/1000</f>
        <v>203.6</v>
      </c>
      <c r="G47" s="231">
        <f>'FNF American Folsom'!AA53/1000</f>
        <v>199.6</v>
      </c>
      <c r="H47" s="231">
        <f>'FNF American Folsom'!AB53/1000</f>
        <v>282.8</v>
      </c>
      <c r="I47" s="231">
        <f>'FNF American Folsom'!AC53/1000</f>
        <v>205</v>
      </c>
      <c r="J47" s="231">
        <f>'FNF American Folsom'!AD53/1000</f>
        <v>86.4</v>
      </c>
      <c r="K47" s="231">
        <f>'FNF American Folsom'!AE53/1000</f>
        <v>16.399999999999999</v>
      </c>
      <c r="L47" s="231">
        <f>'FNF American Folsom'!AF53/1000</f>
        <v>6.8</v>
      </c>
      <c r="M47" s="231">
        <f>'FNF American Folsom'!AG53/1000</f>
        <v>14.8</v>
      </c>
      <c r="N47" s="168">
        <f t="shared" si="4"/>
        <v>1226.2</v>
      </c>
      <c r="O47" s="169"/>
      <c r="P47" s="170">
        <v>1959</v>
      </c>
      <c r="Q47" s="232">
        <v>0.5299534060644514</v>
      </c>
      <c r="R47" s="232">
        <v>0.54283669535850232</v>
      </c>
      <c r="S47" s="232">
        <v>0.49304565902830011</v>
      </c>
      <c r="T47" s="232">
        <v>3.157126641510775</v>
      </c>
      <c r="U47" s="232">
        <v>4.4280547219698434</v>
      </c>
      <c r="V47" s="232">
        <v>3.388150195130148</v>
      </c>
      <c r="W47" s="232">
        <v>3.1796670966957254</v>
      </c>
      <c r="X47" s="232">
        <v>1.4258808681523636</v>
      </c>
      <c r="Y47" s="232">
        <v>0.67814279459055271</v>
      </c>
      <c r="Z47" s="232">
        <v>0.26606102819863509</v>
      </c>
      <c r="AA47" s="232">
        <v>0.11031798730187603</v>
      </c>
      <c r="AB47" s="232">
        <v>0.63316283900797288</v>
      </c>
      <c r="AC47" s="171">
        <f t="shared" si="5"/>
        <v>18.832399933009146</v>
      </c>
      <c r="AE47" s="221">
        <f t="shared" si="0"/>
        <v>1925</v>
      </c>
      <c r="AF47" s="228">
        <v>9132</v>
      </c>
      <c r="AG47" s="229">
        <f t="shared" si="2"/>
        <v>2.1141478578371466</v>
      </c>
      <c r="AH47" s="169"/>
      <c r="AI47" s="170">
        <v>1959</v>
      </c>
      <c r="AJ47" s="232">
        <v>0.5299534060644514</v>
      </c>
      <c r="AK47" s="232">
        <v>0.54283669535850232</v>
      </c>
      <c r="AL47" s="232">
        <v>0.49304565902830011</v>
      </c>
      <c r="AM47" s="232">
        <v>3.157126641510775</v>
      </c>
      <c r="AN47" s="232">
        <v>4.4280547219698434</v>
      </c>
      <c r="AO47" s="232">
        <v>3.388150195130148</v>
      </c>
      <c r="AP47" s="232">
        <v>3.1796670966957254</v>
      </c>
      <c r="AQ47" s="232">
        <v>1.4258808681523636</v>
      </c>
      <c r="AR47" s="232">
        <v>0.67814279459055271</v>
      </c>
      <c r="AS47" s="232">
        <v>0.26606102819863509</v>
      </c>
      <c r="AT47" s="232">
        <v>0.11031798730187603</v>
      </c>
      <c r="AU47" s="232">
        <v>0.63316283900797288</v>
      </c>
      <c r="AV47" s="171">
        <f t="shared" si="6"/>
        <v>18.832399933009146</v>
      </c>
      <c r="AX47" s="221">
        <f t="shared" si="1"/>
        <v>1925</v>
      </c>
      <c r="AY47" s="228">
        <v>9132</v>
      </c>
      <c r="AZ47" s="229">
        <f t="shared" si="3"/>
        <v>2.1141478578371466</v>
      </c>
    </row>
    <row r="48" spans="1:52">
      <c r="A48" s="170">
        <v>1960</v>
      </c>
      <c r="B48" s="231">
        <f>'FNF American Folsom'!V54/1000</f>
        <v>11.98</v>
      </c>
      <c r="C48" s="231">
        <f>'FNF American Folsom'!W54/1000</f>
        <v>12.6</v>
      </c>
      <c r="D48" s="231">
        <f>'FNF American Folsom'!X54/1000</f>
        <v>20.04</v>
      </c>
      <c r="E48" s="231">
        <f>'FNF American Folsom'!Y54/1000</f>
        <v>63.11</v>
      </c>
      <c r="F48" s="231">
        <f>'FNF American Folsom'!Z54/1000</f>
        <v>348.4</v>
      </c>
      <c r="G48" s="231">
        <f>'FNF American Folsom'!AA54/1000</f>
        <v>431.29</v>
      </c>
      <c r="H48" s="231">
        <f>'FNF American Folsom'!AB54/1000</f>
        <v>359.23</v>
      </c>
      <c r="I48" s="231">
        <f>'FNF American Folsom'!AC54/1000</f>
        <v>282.88</v>
      </c>
      <c r="J48" s="231">
        <f>'FNF American Folsom'!AD54/1000</f>
        <v>121</v>
      </c>
      <c r="K48" s="231">
        <f>'FNF American Folsom'!AE54/1000</f>
        <v>19.72</v>
      </c>
      <c r="L48" s="231">
        <f>'FNF American Folsom'!AF54/1000</f>
        <v>5.5</v>
      </c>
      <c r="M48" s="231">
        <f>'FNF American Folsom'!AG54/1000</f>
        <v>4.2699999999999996</v>
      </c>
      <c r="N48" s="168">
        <f t="shared" si="4"/>
        <v>1680.0200000000002</v>
      </c>
      <c r="O48" s="169"/>
      <c r="P48" s="170">
        <v>1960</v>
      </c>
      <c r="Q48" s="232">
        <v>0.57290962156508163</v>
      </c>
      <c r="R48" s="232">
        <v>0.36922610302616987</v>
      </c>
      <c r="S48" s="232">
        <v>0.54953198030065697</v>
      </c>
      <c r="T48" s="232">
        <v>1.4121067814572394</v>
      </c>
      <c r="U48" s="232">
        <v>8.2841026595980374</v>
      </c>
      <c r="V48" s="232">
        <v>8.6092575999268863</v>
      </c>
      <c r="W48" s="232">
        <v>4.1870067347287083</v>
      </c>
      <c r="X48" s="232">
        <v>2.1920951476912514</v>
      </c>
      <c r="Y48" s="232">
        <v>1.2690284189794347</v>
      </c>
      <c r="Z48" s="232">
        <v>0.57456137451749356</v>
      </c>
      <c r="AA48" s="232">
        <v>0.30211278485900195</v>
      </c>
      <c r="AB48" s="232">
        <v>0.24941688447666266</v>
      </c>
      <c r="AC48" s="171">
        <f t="shared" si="5"/>
        <v>28.571356091126624</v>
      </c>
      <c r="AE48" s="221">
        <f t="shared" si="0"/>
        <v>1925</v>
      </c>
      <c r="AF48" s="228">
        <v>9163</v>
      </c>
      <c r="AG48" s="229">
        <f t="shared" si="2"/>
        <v>2.1461431106332842</v>
      </c>
      <c r="AH48" s="169"/>
      <c r="AI48" s="170">
        <v>1960</v>
      </c>
      <c r="AJ48" s="232">
        <v>0.57290962156508163</v>
      </c>
      <c r="AK48" s="232">
        <v>0.36922610302616987</v>
      </c>
      <c r="AL48" s="232">
        <v>0.54953198030065697</v>
      </c>
      <c r="AM48" s="232">
        <v>1.4121067814572394</v>
      </c>
      <c r="AN48" s="232">
        <v>8.2841026595980374</v>
      </c>
      <c r="AO48" s="232">
        <v>8.6092575999268863</v>
      </c>
      <c r="AP48" s="232">
        <v>4.1870067347287083</v>
      </c>
      <c r="AQ48" s="232">
        <v>2.1920951476912514</v>
      </c>
      <c r="AR48" s="232">
        <v>1.2690284189794347</v>
      </c>
      <c r="AS48" s="232">
        <v>0.57456137451749356</v>
      </c>
      <c r="AT48" s="232">
        <v>0.30211278485900195</v>
      </c>
      <c r="AU48" s="232">
        <v>0.24941688447666266</v>
      </c>
      <c r="AV48" s="171">
        <f t="shared" si="6"/>
        <v>28.571356091126624</v>
      </c>
      <c r="AX48" s="221">
        <f t="shared" si="1"/>
        <v>1925</v>
      </c>
      <c r="AY48" s="228">
        <v>9163</v>
      </c>
      <c r="AZ48" s="229">
        <f t="shared" si="3"/>
        <v>2.1461431106332842</v>
      </c>
    </row>
    <row r="49" spans="1:52">
      <c r="A49" s="170">
        <v>1961</v>
      </c>
      <c r="B49" s="231">
        <f>'FNF American Folsom'!V55/1000</f>
        <v>9</v>
      </c>
      <c r="C49" s="231">
        <f>'FNF American Folsom'!W55/1000</f>
        <v>49.8</v>
      </c>
      <c r="D49" s="231">
        <f>'FNF American Folsom'!X55/1000</f>
        <v>39.4</v>
      </c>
      <c r="E49" s="231">
        <f>'FNF American Folsom'!Y55/1000</f>
        <v>31.1</v>
      </c>
      <c r="F49" s="231">
        <f>'FNF American Folsom'!Z55/1000</f>
        <v>122.6</v>
      </c>
      <c r="G49" s="231">
        <f>'FNF American Folsom'!AA55/1000</f>
        <v>156.6</v>
      </c>
      <c r="H49" s="231">
        <f>'FNF American Folsom'!AB55/1000</f>
        <v>237.1</v>
      </c>
      <c r="I49" s="231">
        <f>'FNF American Folsom'!AC55/1000</f>
        <v>272.7</v>
      </c>
      <c r="J49" s="231">
        <f>'FNF American Folsom'!AD55/1000</f>
        <v>116.8</v>
      </c>
      <c r="K49" s="231">
        <f>'FNF American Folsom'!AE55/1000</f>
        <v>5.3</v>
      </c>
      <c r="L49" s="231">
        <f>'FNF American Folsom'!AF55/1000</f>
        <v>0</v>
      </c>
      <c r="M49" s="231">
        <f>'FNF American Folsom'!AG55/1000</f>
        <v>4.8</v>
      </c>
      <c r="N49" s="168">
        <f t="shared" si="4"/>
        <v>1045.1999999999998</v>
      </c>
      <c r="O49" s="169"/>
      <c r="P49" s="170">
        <v>1961</v>
      </c>
      <c r="Q49" s="232">
        <v>0.33785679768134297</v>
      </c>
      <c r="R49" s="232">
        <v>1.0266365818080558</v>
      </c>
      <c r="S49" s="232">
        <v>0.74266953514917966</v>
      </c>
      <c r="T49" s="232">
        <v>0.62657892774308177</v>
      </c>
      <c r="U49" s="232">
        <v>2.4724154777418241</v>
      </c>
      <c r="V49" s="232">
        <v>2.9678841507443519</v>
      </c>
      <c r="W49" s="232">
        <v>3.2019983027115266</v>
      </c>
      <c r="X49" s="232">
        <v>2.0871235289254617</v>
      </c>
      <c r="Y49" s="232">
        <v>1.0213396569848232</v>
      </c>
      <c r="Z49" s="232">
        <v>0.2307436354108674</v>
      </c>
      <c r="AA49" s="232">
        <v>0</v>
      </c>
      <c r="AB49" s="232">
        <v>0.23290173038033402</v>
      </c>
      <c r="AC49" s="171">
        <f t="shared" si="5"/>
        <v>14.948148325280849</v>
      </c>
      <c r="AE49" s="221">
        <f t="shared" si="0"/>
        <v>1925</v>
      </c>
      <c r="AF49" s="228">
        <v>9191</v>
      </c>
      <c r="AG49" s="229">
        <f t="shared" si="2"/>
        <v>15.79723053502674</v>
      </c>
      <c r="AH49" s="169"/>
      <c r="AI49" s="170">
        <v>1961</v>
      </c>
      <c r="AJ49" s="232">
        <v>0.33785679768134297</v>
      </c>
      <c r="AK49" s="232">
        <v>1.0266365818080558</v>
      </c>
      <c r="AL49" s="232">
        <v>0.74266953514917966</v>
      </c>
      <c r="AM49" s="232">
        <v>0.62657892774308177</v>
      </c>
      <c r="AN49" s="232">
        <v>2.4724154777418241</v>
      </c>
      <c r="AO49" s="232">
        <v>2.9678841507443519</v>
      </c>
      <c r="AP49" s="232">
        <v>3.2019983027115266</v>
      </c>
      <c r="AQ49" s="232">
        <v>2.0871235289254617</v>
      </c>
      <c r="AR49" s="232">
        <v>1.0213396569848232</v>
      </c>
      <c r="AS49" s="232">
        <v>0.2307436354108674</v>
      </c>
      <c r="AT49" s="232">
        <v>0</v>
      </c>
      <c r="AU49" s="232">
        <v>0.23290173038033402</v>
      </c>
      <c r="AV49" s="171">
        <f t="shared" si="6"/>
        <v>14.948148325280849</v>
      </c>
      <c r="AX49" s="221">
        <f t="shared" si="1"/>
        <v>1925</v>
      </c>
      <c r="AY49" s="228">
        <v>9191</v>
      </c>
      <c r="AZ49" s="229">
        <f t="shared" si="3"/>
        <v>15.79723053502674</v>
      </c>
    </row>
    <row r="50" spans="1:52">
      <c r="A50" s="170">
        <v>1962</v>
      </c>
      <c r="B50" s="231">
        <f>'FNF American Folsom'!V56/1000</f>
        <v>10.44</v>
      </c>
      <c r="C50" s="231">
        <f>'FNF American Folsom'!W56/1000</f>
        <v>13.7</v>
      </c>
      <c r="D50" s="231">
        <f>'FNF American Folsom'!X56/1000</f>
        <v>50.53</v>
      </c>
      <c r="E50" s="231">
        <f>'FNF American Folsom'!Y56/1000</f>
        <v>47.05</v>
      </c>
      <c r="F50" s="231">
        <f>'FNF American Folsom'!Z56/1000</f>
        <v>418.07</v>
      </c>
      <c r="G50" s="231">
        <f>'FNF American Folsom'!AA56/1000</f>
        <v>247.3</v>
      </c>
      <c r="H50" s="231">
        <f>'FNF American Folsom'!AB56/1000</f>
        <v>553.79999999999995</v>
      </c>
      <c r="I50" s="231">
        <f>'FNF American Folsom'!AC56/1000</f>
        <v>419.85</v>
      </c>
      <c r="J50" s="231">
        <f>'FNF American Folsom'!AD56/1000</f>
        <v>260.5</v>
      </c>
      <c r="K50" s="231">
        <f>'FNF American Folsom'!AE56/1000</f>
        <v>40.380000000000003</v>
      </c>
      <c r="L50" s="231">
        <f>'FNF American Folsom'!AF56/1000</f>
        <v>4.07</v>
      </c>
      <c r="M50" s="231">
        <f>'FNF American Folsom'!AG56/1000</f>
        <v>2.96</v>
      </c>
      <c r="N50" s="168">
        <f t="shared" si="4"/>
        <v>2068.65</v>
      </c>
      <c r="O50" s="169"/>
      <c r="P50" s="170">
        <v>1962</v>
      </c>
      <c r="Q50" s="232">
        <v>0.5446895590743529</v>
      </c>
      <c r="R50" s="232">
        <v>0.48411144687100383</v>
      </c>
      <c r="S50" s="232">
        <v>1.3614278447946746</v>
      </c>
      <c r="T50" s="232">
        <v>1.1045499323740451</v>
      </c>
      <c r="U50" s="232">
        <v>10.405231200138399</v>
      </c>
      <c r="V50" s="232">
        <v>5.8704273581961939</v>
      </c>
      <c r="W50" s="232">
        <v>9.1781270581506753</v>
      </c>
      <c r="X50" s="232">
        <v>3.8381372946105294</v>
      </c>
      <c r="Y50" s="232">
        <v>2.4606592080706946</v>
      </c>
      <c r="Z50" s="232">
        <v>1.2331432690472184</v>
      </c>
      <c r="AA50" s="232">
        <v>0.24943003714610512</v>
      </c>
      <c r="AB50" s="232">
        <v>0.18140366337898683</v>
      </c>
      <c r="AC50" s="171">
        <f t="shared" si="5"/>
        <v>36.911337871852879</v>
      </c>
      <c r="AE50" s="221">
        <f t="shared" si="0"/>
        <v>1925</v>
      </c>
      <c r="AF50" s="228">
        <v>9222</v>
      </c>
      <c r="AG50" s="229">
        <f t="shared" si="2"/>
        <v>6.9796996167627938</v>
      </c>
      <c r="AH50" s="169"/>
      <c r="AI50" s="170">
        <v>1962</v>
      </c>
      <c r="AJ50" s="232">
        <v>0.5446895590743529</v>
      </c>
      <c r="AK50" s="232">
        <v>0.48411144687100383</v>
      </c>
      <c r="AL50" s="232">
        <v>1.3614278447946746</v>
      </c>
      <c r="AM50" s="232">
        <v>1.1045499323740451</v>
      </c>
      <c r="AN50" s="232">
        <v>10.405231200138399</v>
      </c>
      <c r="AO50" s="232">
        <v>5.8704273581961939</v>
      </c>
      <c r="AP50" s="232">
        <v>9.1781270581506753</v>
      </c>
      <c r="AQ50" s="232">
        <v>3.8381372946105294</v>
      </c>
      <c r="AR50" s="232">
        <v>2.4606592080706946</v>
      </c>
      <c r="AS50" s="232">
        <v>1.2331432690472184</v>
      </c>
      <c r="AT50" s="232">
        <v>0.24943003714610512</v>
      </c>
      <c r="AU50" s="232">
        <v>0.18140366337898683</v>
      </c>
      <c r="AV50" s="171">
        <f t="shared" si="6"/>
        <v>36.911337871852879</v>
      </c>
      <c r="AX50" s="221">
        <f t="shared" si="1"/>
        <v>1925</v>
      </c>
      <c r="AY50" s="228">
        <v>9222</v>
      </c>
      <c r="AZ50" s="229">
        <f t="shared" si="3"/>
        <v>6.9796996167627938</v>
      </c>
    </row>
    <row r="51" spans="1:52" ht="15" customHeight="1">
      <c r="A51" s="170">
        <v>1963</v>
      </c>
      <c r="B51" s="231">
        <f>'FNF American Folsom'!V57/1000</f>
        <v>334.86</v>
      </c>
      <c r="C51" s="231">
        <f>'FNF American Folsom'!W57/1000</f>
        <v>44.7</v>
      </c>
      <c r="D51" s="231">
        <f>'FNF American Folsom'!X57/1000</f>
        <v>178.01</v>
      </c>
      <c r="E51" s="231">
        <f>'FNF American Folsom'!Y57/1000</f>
        <v>258.76</v>
      </c>
      <c r="F51" s="231">
        <f>'FNF American Folsom'!Z57/1000</f>
        <v>711.77</v>
      </c>
      <c r="G51" s="231">
        <f>'FNF American Folsom'!AA57/1000</f>
        <v>233.62</v>
      </c>
      <c r="H51" s="231">
        <f>'FNF American Folsom'!AB57/1000</f>
        <v>651.54</v>
      </c>
      <c r="I51" s="231">
        <f>'FNF American Folsom'!AC57/1000</f>
        <v>761.24</v>
      </c>
      <c r="J51" s="231">
        <f>'FNF American Folsom'!AD57/1000</f>
        <v>281.16000000000003</v>
      </c>
      <c r="K51" s="231">
        <f>'FNF American Folsom'!AE57/1000</f>
        <v>62.68</v>
      </c>
      <c r="L51" s="231">
        <f>'FNF American Folsom'!AF57/1000</f>
        <v>17.05</v>
      </c>
      <c r="M51" s="231">
        <f>'FNF American Folsom'!AG57/1000</f>
        <v>16.739999999999998</v>
      </c>
      <c r="N51" s="168">
        <f t="shared" si="4"/>
        <v>3552.1299999999997</v>
      </c>
      <c r="O51" s="169"/>
      <c r="P51" s="170">
        <v>1963</v>
      </c>
      <c r="Q51" s="232">
        <v>9.7215618489062638</v>
      </c>
      <c r="R51" s="232">
        <v>1.218704013063574</v>
      </c>
      <c r="S51" s="232">
        <v>4.853277435468609</v>
      </c>
      <c r="T51" s="232">
        <v>7.0572819777948794</v>
      </c>
      <c r="U51" s="232">
        <v>17.671593621032358</v>
      </c>
      <c r="V51" s="232">
        <v>4.8959312140620668</v>
      </c>
      <c r="W51" s="232">
        <v>10.130769214726612</v>
      </c>
      <c r="X51" s="232">
        <v>6.8740416805793316</v>
      </c>
      <c r="Y51" s="232">
        <v>2.9165568162791331</v>
      </c>
      <c r="Z51" s="232">
        <v>1.306241398849096</v>
      </c>
      <c r="AA51" s="232">
        <v>1.0045083851952228</v>
      </c>
      <c r="AB51" s="232">
        <v>1.0962822826515435</v>
      </c>
      <c r="AC51" s="171">
        <f t="shared" si="5"/>
        <v>68.74674988860869</v>
      </c>
      <c r="AE51" s="221">
        <f t="shared" si="0"/>
        <v>1925</v>
      </c>
      <c r="AF51" s="228">
        <v>9252</v>
      </c>
      <c r="AG51" s="229">
        <f t="shared" si="2"/>
        <v>10.101494564004838</v>
      </c>
      <c r="AH51" s="169"/>
      <c r="AI51" s="170">
        <v>1963</v>
      </c>
      <c r="AJ51" s="232">
        <v>9.7215618489062638</v>
      </c>
      <c r="AK51" s="232">
        <v>1.218704013063574</v>
      </c>
      <c r="AL51" s="232">
        <v>4.853277435468609</v>
      </c>
      <c r="AM51" s="232">
        <v>7.0572819777948794</v>
      </c>
      <c r="AN51" s="232">
        <v>17.671593621032358</v>
      </c>
      <c r="AO51" s="232">
        <v>4.8959312140620668</v>
      </c>
      <c r="AP51" s="232">
        <v>10.130769214726612</v>
      </c>
      <c r="AQ51" s="232">
        <v>6.8740416805793316</v>
      </c>
      <c r="AR51" s="232">
        <v>2.9165568162791331</v>
      </c>
      <c r="AS51" s="232">
        <v>1.306241398849096</v>
      </c>
      <c r="AT51" s="232">
        <v>1.0045083851952228</v>
      </c>
      <c r="AU51" s="232">
        <v>1.0962822826515435</v>
      </c>
      <c r="AV51" s="171">
        <f t="shared" si="6"/>
        <v>68.74674988860869</v>
      </c>
      <c r="AX51" s="221">
        <f t="shared" si="1"/>
        <v>1925</v>
      </c>
      <c r="AY51" s="228">
        <v>9252</v>
      </c>
      <c r="AZ51" s="229">
        <f t="shared" si="3"/>
        <v>10.101494564004838</v>
      </c>
    </row>
    <row r="52" spans="1:52">
      <c r="A52" s="170">
        <v>1964</v>
      </c>
      <c r="B52" s="231">
        <f>'FNF American Folsom'!V58/1000</f>
        <v>32.03</v>
      </c>
      <c r="C52" s="231">
        <f>'FNF American Folsom'!W58/1000</f>
        <v>200.79</v>
      </c>
      <c r="D52" s="231">
        <f>'FNF American Folsom'!X58/1000</f>
        <v>83.32</v>
      </c>
      <c r="E52" s="231">
        <f>'FNF American Folsom'!Y58/1000</f>
        <v>156.25</v>
      </c>
      <c r="F52" s="231">
        <f>'FNF American Folsom'!Z58/1000</f>
        <v>107.45</v>
      </c>
      <c r="G52" s="231">
        <f>'FNF American Folsom'!AA58/1000</f>
        <v>126.13</v>
      </c>
      <c r="H52" s="231">
        <f>'FNF American Folsom'!AB58/1000</f>
        <v>292.06</v>
      </c>
      <c r="I52" s="231">
        <f>'FNF American Folsom'!AC58/1000</f>
        <v>395.4</v>
      </c>
      <c r="J52" s="231">
        <f>'FNF American Folsom'!AD58/1000</f>
        <v>186.68</v>
      </c>
      <c r="K52" s="231">
        <f>'FNF American Folsom'!AE58/1000</f>
        <v>36.549999999999997</v>
      </c>
      <c r="L52" s="231">
        <f>'FNF American Folsom'!AF58/1000</f>
        <v>13.91</v>
      </c>
      <c r="M52" s="231">
        <f>'FNF American Folsom'!AG58/1000</f>
        <v>1.9</v>
      </c>
      <c r="N52" s="168">
        <f t="shared" si="4"/>
        <v>1632.47</v>
      </c>
      <c r="O52" s="169"/>
      <c r="P52" s="170">
        <v>1964</v>
      </c>
      <c r="Q52" s="232">
        <v>1.1453654771316979</v>
      </c>
      <c r="R52" s="232">
        <v>4.6271203167412969</v>
      </c>
      <c r="S52" s="232">
        <v>1.9809239272167503</v>
      </c>
      <c r="T52" s="232">
        <v>3.7338101339015344</v>
      </c>
      <c r="U52" s="232">
        <v>2.5150326537093957</v>
      </c>
      <c r="V52" s="232">
        <v>2.3050030377027397</v>
      </c>
      <c r="W52" s="232">
        <v>4.5273405045294162</v>
      </c>
      <c r="X52" s="232">
        <v>3.6674697092045392</v>
      </c>
      <c r="Y52" s="232">
        <v>1.5404078389210945</v>
      </c>
      <c r="Z52" s="232">
        <v>0.65211460023111556</v>
      </c>
      <c r="AA52" s="232">
        <v>0.74621185420101455</v>
      </c>
      <c r="AB52" s="232">
        <v>0.11013524234606109</v>
      </c>
      <c r="AC52" s="171">
        <f t="shared" si="5"/>
        <v>27.550935295836656</v>
      </c>
      <c r="AE52" s="221">
        <f t="shared" si="0"/>
        <v>1925</v>
      </c>
      <c r="AF52" s="228">
        <v>9283</v>
      </c>
      <c r="AG52" s="229">
        <f t="shared" si="2"/>
        <v>5.8440225138307085</v>
      </c>
      <c r="AH52" s="169"/>
      <c r="AI52" s="170">
        <v>1964</v>
      </c>
      <c r="AJ52" s="232">
        <v>1.1453654771316979</v>
      </c>
      <c r="AK52" s="232">
        <v>4.6271203167412969</v>
      </c>
      <c r="AL52" s="232">
        <v>1.9809239272167503</v>
      </c>
      <c r="AM52" s="232">
        <v>3.7338101339015344</v>
      </c>
      <c r="AN52" s="232">
        <v>2.5150326537093957</v>
      </c>
      <c r="AO52" s="232">
        <v>2.3050030377027397</v>
      </c>
      <c r="AP52" s="232">
        <v>4.5273405045294162</v>
      </c>
      <c r="AQ52" s="232">
        <v>3.6674697092045392</v>
      </c>
      <c r="AR52" s="232">
        <v>1.5404078389210945</v>
      </c>
      <c r="AS52" s="232">
        <v>0.65211460023111556</v>
      </c>
      <c r="AT52" s="232">
        <v>0.74621185420101455</v>
      </c>
      <c r="AU52" s="232">
        <v>0.11013524234606109</v>
      </c>
      <c r="AV52" s="171">
        <f t="shared" si="6"/>
        <v>27.550935295836656</v>
      </c>
      <c r="AX52" s="221">
        <f t="shared" si="1"/>
        <v>1925</v>
      </c>
      <c r="AY52" s="228">
        <v>9283</v>
      </c>
      <c r="AZ52" s="229">
        <f t="shared" si="3"/>
        <v>5.8440225138307085</v>
      </c>
    </row>
    <row r="53" spans="1:52">
      <c r="A53" s="170">
        <v>1965</v>
      </c>
      <c r="B53" s="231">
        <f>'FNF American Folsom'!V59/1000</f>
        <v>10.8</v>
      </c>
      <c r="C53" s="231">
        <f>'FNF American Folsom'!W59/1000</f>
        <v>64</v>
      </c>
      <c r="D53" s="231">
        <f>'FNF American Folsom'!X59/1000</f>
        <v>1509.3</v>
      </c>
      <c r="E53" s="231">
        <f>'FNF American Folsom'!Y59/1000</f>
        <v>773.9</v>
      </c>
      <c r="F53" s="231">
        <f>'FNF American Folsom'!Z59/1000</f>
        <v>281.89999999999998</v>
      </c>
      <c r="G53" s="231">
        <f>'FNF American Folsom'!AA59/1000</f>
        <v>238.3</v>
      </c>
      <c r="H53" s="231">
        <f>'FNF American Folsom'!AB59/1000</f>
        <v>618.29999999999995</v>
      </c>
      <c r="I53" s="231">
        <f>'FNF American Folsom'!AC59/1000</f>
        <v>510.4</v>
      </c>
      <c r="J53" s="231">
        <f>'FNF American Folsom'!AD59/1000</f>
        <v>315.7</v>
      </c>
      <c r="K53" s="231">
        <f>'FNF American Folsom'!AE59/1000</f>
        <v>95.4</v>
      </c>
      <c r="L53" s="231">
        <f>'FNF American Folsom'!AF59/1000</f>
        <v>51.9</v>
      </c>
      <c r="M53" s="231">
        <f>'FNF American Folsom'!AG59/1000</f>
        <v>14.6</v>
      </c>
      <c r="N53" s="168">
        <f t="shared" si="4"/>
        <v>4484.5</v>
      </c>
      <c r="O53" s="169"/>
      <c r="P53" s="170">
        <v>1965</v>
      </c>
      <c r="Q53" s="232">
        <v>0.62500016679985992</v>
      </c>
      <c r="R53" s="232">
        <v>2.6150363510357773</v>
      </c>
      <c r="S53" s="232">
        <v>41.680547328390674</v>
      </c>
      <c r="T53" s="232">
        <v>16.415320579921087</v>
      </c>
      <c r="U53" s="232">
        <v>4.2490593587122802</v>
      </c>
      <c r="V53" s="232">
        <v>3.5918795501282119</v>
      </c>
      <c r="W53" s="232">
        <v>6.8230605365884855</v>
      </c>
      <c r="X53" s="232">
        <v>4.5832177639800875</v>
      </c>
      <c r="Y53" s="232">
        <v>3.044631890477504</v>
      </c>
      <c r="Z53" s="232">
        <v>1.8849048575533942</v>
      </c>
      <c r="AA53" s="232">
        <v>2.2502438771849853</v>
      </c>
      <c r="AB53" s="232">
        <v>0.99246459743652338</v>
      </c>
      <c r="AC53" s="171">
        <f t="shared" si="5"/>
        <v>88.755366858208859</v>
      </c>
      <c r="AE53" s="221">
        <f t="shared" si="0"/>
        <v>1925</v>
      </c>
      <c r="AF53" s="228">
        <v>9313</v>
      </c>
      <c r="AG53" s="229">
        <f t="shared" si="2"/>
        <v>2.6330277124180981</v>
      </c>
      <c r="AH53" s="169"/>
      <c r="AI53" s="170">
        <v>1965</v>
      </c>
      <c r="AJ53" s="232">
        <v>0.62500016679985992</v>
      </c>
      <c r="AK53" s="232">
        <v>2.6150363510357773</v>
      </c>
      <c r="AL53" s="232">
        <v>41.680547328390674</v>
      </c>
      <c r="AM53" s="232">
        <v>16.415320579921087</v>
      </c>
      <c r="AN53" s="232">
        <v>4.2490593587122802</v>
      </c>
      <c r="AO53" s="232">
        <v>3.5918795501282119</v>
      </c>
      <c r="AP53" s="232">
        <v>6.8230605365884855</v>
      </c>
      <c r="AQ53" s="232">
        <v>4.5832177639800875</v>
      </c>
      <c r="AR53" s="232">
        <v>3.044631890477504</v>
      </c>
      <c r="AS53" s="232">
        <v>1.8849048575533942</v>
      </c>
      <c r="AT53" s="232">
        <v>2.2502438771849853</v>
      </c>
      <c r="AU53" s="232">
        <v>0.99246459743652338</v>
      </c>
      <c r="AV53" s="171">
        <f t="shared" si="6"/>
        <v>88.755366858208859</v>
      </c>
      <c r="AX53" s="221">
        <f t="shared" si="1"/>
        <v>1925</v>
      </c>
      <c r="AY53" s="228">
        <v>9313</v>
      </c>
      <c r="AZ53" s="229">
        <f t="shared" si="3"/>
        <v>2.6330277124180981</v>
      </c>
    </row>
    <row r="54" spans="1:52">
      <c r="A54" s="170">
        <v>1966</v>
      </c>
      <c r="B54" s="231">
        <f>'FNF American Folsom'!V60/1000</f>
        <v>26</v>
      </c>
      <c r="C54" s="231">
        <f>'FNF American Folsom'!W60/1000</f>
        <v>74.5</v>
      </c>
      <c r="D54" s="231">
        <f>'FNF American Folsom'!X60/1000</f>
        <v>80.5</v>
      </c>
      <c r="E54" s="231">
        <f>'FNF American Folsom'!Y60/1000</f>
        <v>121.7</v>
      </c>
      <c r="F54" s="231">
        <f>'FNF American Folsom'!Z60/1000</f>
        <v>112.6</v>
      </c>
      <c r="G54" s="231">
        <f>'FNF American Folsom'!AA60/1000</f>
        <v>236.9</v>
      </c>
      <c r="H54" s="231">
        <f>'FNF American Folsom'!AB60/1000</f>
        <v>412.1</v>
      </c>
      <c r="I54" s="231">
        <f>'FNF American Folsom'!AC60/1000</f>
        <v>276.2</v>
      </c>
      <c r="J54" s="231">
        <f>'FNF American Folsom'!AD60/1000</f>
        <v>48.3</v>
      </c>
      <c r="K54" s="231">
        <f>'FNF American Folsom'!AE60/1000</f>
        <v>3.2</v>
      </c>
      <c r="L54" s="231">
        <f>'FNF American Folsom'!AF60/1000</f>
        <v>0</v>
      </c>
      <c r="M54" s="231">
        <f>'FNF American Folsom'!AG60/1000</f>
        <v>0</v>
      </c>
      <c r="N54" s="168">
        <f t="shared" si="4"/>
        <v>1392</v>
      </c>
      <c r="O54" s="169"/>
      <c r="P54" s="170">
        <v>1966</v>
      </c>
      <c r="Q54" s="232">
        <v>0.89447198120800897</v>
      </c>
      <c r="R54" s="232">
        <v>1.6189754575797091</v>
      </c>
      <c r="S54" s="232">
        <v>1.7807137614844151</v>
      </c>
      <c r="T54" s="232">
        <v>2.7576666208806682</v>
      </c>
      <c r="U54" s="232">
        <v>2.5690983641686467</v>
      </c>
      <c r="V54" s="232">
        <v>4.5066209101723995</v>
      </c>
      <c r="W54" s="232">
        <v>4.8938070048744766</v>
      </c>
      <c r="X54" s="232">
        <v>2.0657900012840749</v>
      </c>
      <c r="Y54" s="232">
        <v>1.1265271041437721</v>
      </c>
      <c r="Z54" s="232">
        <v>0.1767890397066445</v>
      </c>
      <c r="AA54" s="232">
        <v>0</v>
      </c>
      <c r="AB54" s="232">
        <v>0</v>
      </c>
      <c r="AC54" s="171">
        <f t="shared" si="5"/>
        <v>22.390460245502815</v>
      </c>
      <c r="AE54" s="221">
        <f t="shared" si="0"/>
        <v>1925</v>
      </c>
      <c r="AF54" s="228">
        <v>9344</v>
      </c>
      <c r="AG54" s="229">
        <f t="shared" si="2"/>
        <v>1.5125825030402353</v>
      </c>
      <c r="AH54" s="169"/>
      <c r="AI54" s="170">
        <v>1966</v>
      </c>
      <c r="AJ54" s="232">
        <v>0.89447198120800897</v>
      </c>
      <c r="AK54" s="232">
        <v>1.6189754575797091</v>
      </c>
      <c r="AL54" s="232">
        <v>1.7807137614844151</v>
      </c>
      <c r="AM54" s="232">
        <v>2.7576666208806682</v>
      </c>
      <c r="AN54" s="232">
        <v>2.5690983641686467</v>
      </c>
      <c r="AO54" s="232">
        <v>4.5066209101723995</v>
      </c>
      <c r="AP54" s="232">
        <v>4.8938070048744766</v>
      </c>
      <c r="AQ54" s="232">
        <v>2.0657900012840749</v>
      </c>
      <c r="AR54" s="232">
        <v>1.1265271041437721</v>
      </c>
      <c r="AS54" s="232">
        <v>0.1767890397066445</v>
      </c>
      <c r="AT54" s="232">
        <v>0</v>
      </c>
      <c r="AU54" s="232">
        <v>0</v>
      </c>
      <c r="AV54" s="171">
        <f t="shared" si="6"/>
        <v>22.390460245502815</v>
      </c>
      <c r="AX54" s="221">
        <f t="shared" si="1"/>
        <v>1925</v>
      </c>
      <c r="AY54" s="228">
        <v>9344</v>
      </c>
      <c r="AZ54" s="229">
        <f t="shared" si="3"/>
        <v>1.5125825030402353</v>
      </c>
    </row>
    <row r="55" spans="1:52">
      <c r="A55" s="170">
        <v>1967</v>
      </c>
      <c r="B55" s="231">
        <f>'FNF American Folsom'!V61/1000</f>
        <v>7.3</v>
      </c>
      <c r="C55" s="231">
        <f>'FNF American Folsom'!W61/1000</f>
        <v>76.900000000000006</v>
      </c>
      <c r="D55" s="231">
        <f>'FNF American Folsom'!X61/1000</f>
        <v>277.5</v>
      </c>
      <c r="E55" s="231">
        <f>'FNF American Folsom'!Y61/1000</f>
        <v>420.7</v>
      </c>
      <c r="F55" s="231">
        <f>'FNF American Folsom'!Z61/1000</f>
        <v>266.3</v>
      </c>
      <c r="G55" s="231">
        <f>'FNF American Folsom'!AA61/1000</f>
        <v>539.70000000000005</v>
      </c>
      <c r="H55" s="231">
        <f>'FNF American Folsom'!AB61/1000</f>
        <v>438.9</v>
      </c>
      <c r="I55" s="231">
        <f>'FNF American Folsom'!AC61/1000</f>
        <v>897.5</v>
      </c>
      <c r="J55" s="231">
        <f>'FNF American Folsom'!AD61/1000</f>
        <v>751.4</v>
      </c>
      <c r="K55" s="231">
        <f>'FNF American Folsom'!AE61/1000</f>
        <v>241.4</v>
      </c>
      <c r="L55" s="231">
        <f>'FNF American Folsom'!AF61/1000</f>
        <v>34</v>
      </c>
      <c r="M55" s="231">
        <f>'FNF American Folsom'!AG61/1000</f>
        <v>15</v>
      </c>
      <c r="N55" s="168">
        <f t="shared" si="4"/>
        <v>3966.6000000000004</v>
      </c>
      <c r="O55" s="169"/>
      <c r="P55" s="170">
        <v>1967</v>
      </c>
      <c r="Q55" s="232">
        <v>0.41780419137341251</v>
      </c>
      <c r="R55" s="232">
        <v>3.0248928789519804</v>
      </c>
      <c r="S55" s="232">
        <v>7.212613593499924</v>
      </c>
      <c r="T55" s="232">
        <v>11.587172333744581</v>
      </c>
      <c r="U55" s="232">
        <v>7.3751890759542995</v>
      </c>
      <c r="V55" s="232">
        <v>13.646502039989805</v>
      </c>
      <c r="W55" s="232">
        <v>9.3025432747306951</v>
      </c>
      <c r="X55" s="232">
        <v>12.446193654036122</v>
      </c>
      <c r="Y55" s="232">
        <v>6.7388653597362236</v>
      </c>
      <c r="Z55" s="232">
        <v>3.2558713565924791</v>
      </c>
      <c r="AA55" s="232">
        <v>1.6251762691557019</v>
      </c>
      <c r="AB55" s="232">
        <v>1.0084328434685403</v>
      </c>
      <c r="AC55" s="171">
        <f t="shared" si="5"/>
        <v>77.641256871233765</v>
      </c>
      <c r="AE55" s="221">
        <f t="shared" si="0"/>
        <v>1925</v>
      </c>
      <c r="AF55" s="228">
        <v>9375</v>
      </c>
      <c r="AG55" s="229">
        <f t="shared" si="2"/>
        <v>0.66596306624673929</v>
      </c>
      <c r="AH55" s="169"/>
      <c r="AI55" s="170">
        <v>1967</v>
      </c>
      <c r="AJ55" s="232">
        <v>0.41780419137341251</v>
      </c>
      <c r="AK55" s="232">
        <v>3.0248928789519804</v>
      </c>
      <c r="AL55" s="232">
        <v>7.212613593499924</v>
      </c>
      <c r="AM55" s="232">
        <v>11.587172333744581</v>
      </c>
      <c r="AN55" s="232">
        <v>7.3751890759542995</v>
      </c>
      <c r="AO55" s="232">
        <v>13.646502039989805</v>
      </c>
      <c r="AP55" s="232">
        <v>9.3025432747306951</v>
      </c>
      <c r="AQ55" s="232">
        <v>12.446193654036122</v>
      </c>
      <c r="AR55" s="232">
        <v>6.7388653597362236</v>
      </c>
      <c r="AS55" s="232">
        <v>3.2558713565924791</v>
      </c>
      <c r="AT55" s="232">
        <v>1.6251762691557019</v>
      </c>
      <c r="AU55" s="232">
        <v>1.0084328434685403</v>
      </c>
      <c r="AV55" s="171">
        <f t="shared" si="6"/>
        <v>77.641256871233765</v>
      </c>
      <c r="AX55" s="221">
        <f t="shared" si="1"/>
        <v>1925</v>
      </c>
      <c r="AY55" s="228">
        <v>9375</v>
      </c>
      <c r="AZ55" s="229">
        <f t="shared" si="3"/>
        <v>0.66596306624673929</v>
      </c>
    </row>
    <row r="56" spans="1:52">
      <c r="A56" s="170">
        <v>1968</v>
      </c>
      <c r="B56" s="231">
        <f>'FNF American Folsom'!V62/1000</f>
        <v>18.7</v>
      </c>
      <c r="C56" s="231">
        <f>'FNF American Folsom'!W62/1000</f>
        <v>45.2</v>
      </c>
      <c r="D56" s="231">
        <f>'FNF American Folsom'!X62/1000</f>
        <v>84.5</v>
      </c>
      <c r="E56" s="231">
        <f>'FNF American Folsom'!Y62/1000</f>
        <v>143.1</v>
      </c>
      <c r="F56" s="231">
        <f>'FNF American Folsom'!Z62/1000</f>
        <v>449.9</v>
      </c>
      <c r="G56" s="231">
        <f>'FNF American Folsom'!AA62/1000</f>
        <v>292.39999999999998</v>
      </c>
      <c r="H56" s="231">
        <f>'FNF American Folsom'!AB62/1000</f>
        <v>291.39999999999998</v>
      </c>
      <c r="I56" s="231">
        <f>'FNF American Folsom'!AC62/1000</f>
        <v>250.2</v>
      </c>
      <c r="J56" s="231">
        <f>'FNF American Folsom'!AD62/1000</f>
        <v>92.1</v>
      </c>
      <c r="K56" s="231">
        <f>'FNF American Folsom'!AE62/1000</f>
        <v>10.5</v>
      </c>
      <c r="L56" s="231">
        <f>'FNF American Folsom'!AF62/1000</f>
        <v>17.600000000000001</v>
      </c>
      <c r="M56" s="231">
        <f>'FNF American Folsom'!AG62/1000</f>
        <v>3.5</v>
      </c>
      <c r="N56" s="168">
        <f t="shared" si="4"/>
        <v>1699.0999999999997</v>
      </c>
      <c r="O56" s="169"/>
      <c r="P56" s="170">
        <v>1968</v>
      </c>
      <c r="Q56" s="232">
        <v>0.77462094590399189</v>
      </c>
      <c r="R56" s="232">
        <v>1.1597166392446114</v>
      </c>
      <c r="S56" s="232">
        <v>1.8962748067603703</v>
      </c>
      <c r="T56" s="232">
        <v>3.4230989410911037</v>
      </c>
      <c r="U56" s="232">
        <v>10.022065643173022</v>
      </c>
      <c r="V56" s="232">
        <v>4.5756260087024856</v>
      </c>
      <c r="W56" s="232">
        <v>2.9677647763133486</v>
      </c>
      <c r="X56" s="232">
        <v>1.9690662807310559</v>
      </c>
      <c r="Y56" s="232">
        <v>1.0183671063979709</v>
      </c>
      <c r="Z56" s="232">
        <v>0.18917945467805808</v>
      </c>
      <c r="AA56" s="232">
        <v>0.77999015991267839</v>
      </c>
      <c r="AB56" s="232">
        <v>0.2050412435519533</v>
      </c>
      <c r="AC56" s="171">
        <f t="shared" si="5"/>
        <v>28.980812006460649</v>
      </c>
      <c r="AE56" s="221">
        <f t="shared" si="0"/>
        <v>1925</v>
      </c>
      <c r="AF56" s="228">
        <v>9405</v>
      </c>
      <c r="AG56" s="229">
        <f t="shared" si="2"/>
        <v>0.41762276724636394</v>
      </c>
      <c r="AH56" s="169"/>
      <c r="AI56" s="170">
        <v>1968</v>
      </c>
      <c r="AJ56" s="232">
        <v>0.77462094590399189</v>
      </c>
      <c r="AK56" s="232">
        <v>1.1597166392446114</v>
      </c>
      <c r="AL56" s="232">
        <v>1.8962748067603703</v>
      </c>
      <c r="AM56" s="232">
        <v>3.4230989410911037</v>
      </c>
      <c r="AN56" s="232">
        <v>10.022065643173022</v>
      </c>
      <c r="AO56" s="232">
        <v>4.5756260087024856</v>
      </c>
      <c r="AP56" s="232">
        <v>2.9677647763133486</v>
      </c>
      <c r="AQ56" s="232">
        <v>1.9690662807310559</v>
      </c>
      <c r="AR56" s="232">
        <v>1.0183671063979709</v>
      </c>
      <c r="AS56" s="232">
        <v>0.18917945467805808</v>
      </c>
      <c r="AT56" s="232">
        <v>0.77999015991267839</v>
      </c>
      <c r="AU56" s="232">
        <v>0.2050412435519533</v>
      </c>
      <c r="AV56" s="171">
        <f t="shared" si="6"/>
        <v>28.980812006460649</v>
      </c>
      <c r="AX56" s="221">
        <f t="shared" si="1"/>
        <v>1925</v>
      </c>
      <c r="AY56" s="228">
        <v>9405</v>
      </c>
      <c r="AZ56" s="229">
        <f t="shared" si="3"/>
        <v>0.41762276724636394</v>
      </c>
    </row>
    <row r="57" spans="1:52">
      <c r="A57" s="170">
        <v>1969</v>
      </c>
      <c r="B57" s="231">
        <f>'FNF American Folsom'!V63/1000</f>
        <v>14.1</v>
      </c>
      <c r="C57" s="231">
        <f>'FNF American Folsom'!W63/1000</f>
        <v>100.4</v>
      </c>
      <c r="D57" s="231">
        <f>'FNF American Folsom'!X63/1000</f>
        <v>127.7</v>
      </c>
      <c r="E57" s="231">
        <f>'FNF American Folsom'!Y63/1000</f>
        <v>1090.4000000000001</v>
      </c>
      <c r="F57" s="231">
        <f>'FNF American Folsom'!Z63/1000</f>
        <v>494.6</v>
      </c>
      <c r="G57" s="231">
        <f>'FNF American Folsom'!AA63/1000</f>
        <v>367.4</v>
      </c>
      <c r="H57" s="231">
        <f>'FNF American Folsom'!AB63/1000</f>
        <v>674.6</v>
      </c>
      <c r="I57" s="231">
        <f>'FNF American Folsom'!AC63/1000</f>
        <v>942.7</v>
      </c>
      <c r="J57" s="231">
        <f>'FNF American Folsom'!AD63/1000</f>
        <v>469.4</v>
      </c>
      <c r="K57" s="231">
        <f>'FNF American Folsom'!AE63/1000</f>
        <v>115.6</v>
      </c>
      <c r="L57" s="231">
        <f>'FNF American Folsom'!AF63/1000</f>
        <v>25.2</v>
      </c>
      <c r="M57" s="231">
        <f>'FNF American Folsom'!AG63/1000</f>
        <v>22.6</v>
      </c>
      <c r="N57" s="168">
        <f t="shared" si="4"/>
        <v>4444.7000000000007</v>
      </c>
      <c r="O57" s="169"/>
      <c r="P57" s="170">
        <v>1969</v>
      </c>
      <c r="Q57" s="232">
        <v>0.8153565157395809</v>
      </c>
      <c r="R57" s="232">
        <v>3.6815255797003519</v>
      </c>
      <c r="S57" s="232">
        <v>3.3227411082081177</v>
      </c>
      <c r="T57" s="232">
        <v>30.134003367092632</v>
      </c>
      <c r="U57" s="232">
        <v>12.041693967554345</v>
      </c>
      <c r="V57" s="232">
        <v>7.867808327147209</v>
      </c>
      <c r="W57" s="232">
        <v>10.897194698746901</v>
      </c>
      <c r="X57" s="232">
        <v>9.5730298559232807</v>
      </c>
      <c r="Y57" s="232">
        <v>4.4613357999278804</v>
      </c>
      <c r="Z57" s="232">
        <v>2.2733883747425239</v>
      </c>
      <c r="AA57" s="232">
        <v>1.3318972619879901</v>
      </c>
      <c r="AB57" s="232">
        <v>1.5012858468105037</v>
      </c>
      <c r="AC57" s="171">
        <f t="shared" si="5"/>
        <v>87.901260703581315</v>
      </c>
      <c r="AE57" s="221">
        <f t="shared" si="0"/>
        <v>1926</v>
      </c>
      <c r="AF57" s="228">
        <v>9436</v>
      </c>
      <c r="AG57" s="229">
        <f t="shared" si="2"/>
        <v>0.72929316353749929</v>
      </c>
      <c r="AH57" s="169"/>
      <c r="AI57" s="170">
        <v>1969</v>
      </c>
      <c r="AJ57" s="232">
        <v>0.8153565157395809</v>
      </c>
      <c r="AK57" s="232">
        <v>3.6815255797003519</v>
      </c>
      <c r="AL57" s="232">
        <v>3.3227411082081177</v>
      </c>
      <c r="AM57" s="232">
        <v>30.134003367092632</v>
      </c>
      <c r="AN57" s="232">
        <v>12.041693967554345</v>
      </c>
      <c r="AO57" s="232">
        <v>7.867808327147209</v>
      </c>
      <c r="AP57" s="232">
        <v>10.897194698746901</v>
      </c>
      <c r="AQ57" s="232">
        <v>9.5730298559232807</v>
      </c>
      <c r="AR57" s="232">
        <v>4.4613357999278804</v>
      </c>
      <c r="AS57" s="232">
        <v>2.2733883747425239</v>
      </c>
      <c r="AT57" s="232">
        <v>1.3318972619879901</v>
      </c>
      <c r="AU57" s="232">
        <v>1.5012858468105037</v>
      </c>
      <c r="AV57" s="171">
        <f t="shared" si="6"/>
        <v>87.901260703581315</v>
      </c>
      <c r="AX57" s="221">
        <f t="shared" si="1"/>
        <v>1926</v>
      </c>
      <c r="AY57" s="228">
        <v>9436</v>
      </c>
      <c r="AZ57" s="229">
        <f t="shared" si="3"/>
        <v>0.72929316353749929</v>
      </c>
    </row>
    <row r="58" spans="1:52">
      <c r="A58" s="170">
        <v>1970</v>
      </c>
      <c r="B58" s="231">
        <f>'FNF American Folsom'!V64/1000</f>
        <v>28.1</v>
      </c>
      <c r="C58" s="231">
        <f>'FNF American Folsom'!W64/1000</f>
        <v>50</v>
      </c>
      <c r="D58" s="231">
        <f>'FNF American Folsom'!X64/1000</f>
        <v>335.8</v>
      </c>
      <c r="E58" s="231">
        <f>'FNF American Folsom'!Y64/1000</f>
        <v>1315.1</v>
      </c>
      <c r="F58" s="231">
        <f>'FNF American Folsom'!Z64/1000</f>
        <v>334.3</v>
      </c>
      <c r="G58" s="231">
        <f>'FNF American Folsom'!AA64/1000</f>
        <v>341.4</v>
      </c>
      <c r="H58" s="231">
        <f>'FNF American Folsom'!AB64/1000</f>
        <v>208.4</v>
      </c>
      <c r="I58" s="231">
        <f>'FNF American Folsom'!AC64/1000</f>
        <v>294.89999999999998</v>
      </c>
      <c r="J58" s="231">
        <f>'FNF American Folsom'!AD64/1000</f>
        <v>198.6</v>
      </c>
      <c r="K58" s="231">
        <f>'FNF American Folsom'!AE64/1000</f>
        <v>39.700000000000003</v>
      </c>
      <c r="L58" s="231">
        <f>'FNF American Folsom'!AF64/1000</f>
        <v>10.1</v>
      </c>
      <c r="M58" s="231">
        <f>'FNF American Folsom'!AG64/1000</f>
        <v>6.6</v>
      </c>
      <c r="N58" s="168">
        <f t="shared" si="4"/>
        <v>3163</v>
      </c>
      <c r="O58" s="169"/>
      <c r="P58" s="170">
        <v>1970</v>
      </c>
      <c r="Q58" s="232">
        <v>1.3934951468376544</v>
      </c>
      <c r="R58" s="232">
        <v>1.6112988332086473</v>
      </c>
      <c r="S58" s="232">
        <v>8.6487299899288086</v>
      </c>
      <c r="T58" s="232">
        <v>31.041916862836828</v>
      </c>
      <c r="U58" s="232">
        <v>4.8614157369959017</v>
      </c>
      <c r="V58" s="232">
        <v>3.6345279804574631</v>
      </c>
      <c r="W58" s="232">
        <v>1.7800829274599721</v>
      </c>
      <c r="X58" s="232">
        <v>2.62520025270058</v>
      </c>
      <c r="Y58" s="232">
        <v>2.4012405189837622</v>
      </c>
      <c r="Z58" s="232">
        <v>1.3307438724489913</v>
      </c>
      <c r="AA58" s="232">
        <v>0.634538654990628</v>
      </c>
      <c r="AB58" s="232">
        <v>0.43284735421621434</v>
      </c>
      <c r="AC58" s="171">
        <f t="shared" si="5"/>
        <v>60.396038131065453</v>
      </c>
      <c r="AE58" s="221">
        <f t="shared" si="0"/>
        <v>1926</v>
      </c>
      <c r="AF58" s="228">
        <v>9466</v>
      </c>
      <c r="AG58" s="229">
        <f t="shared" si="2"/>
        <v>0.77327489809576111</v>
      </c>
      <c r="AH58" s="169"/>
      <c r="AI58" s="170">
        <v>1970</v>
      </c>
      <c r="AJ58" s="232">
        <v>1.3934951468376544</v>
      </c>
      <c r="AK58" s="232">
        <v>1.6112988332086473</v>
      </c>
      <c r="AL58" s="232">
        <v>8.6487299899288086</v>
      </c>
      <c r="AM58" s="232">
        <v>31.041916862836828</v>
      </c>
      <c r="AN58" s="232">
        <v>4.8614157369959017</v>
      </c>
      <c r="AO58" s="232">
        <v>3.6345279804574631</v>
      </c>
      <c r="AP58" s="232">
        <v>1.7800829274599721</v>
      </c>
      <c r="AQ58" s="232">
        <v>2.62520025270058</v>
      </c>
      <c r="AR58" s="232">
        <v>2.4012405189837622</v>
      </c>
      <c r="AS58" s="232">
        <v>1.3307438724489913</v>
      </c>
      <c r="AT58" s="232">
        <v>0.634538654990628</v>
      </c>
      <c r="AU58" s="232">
        <v>0.43284735421621434</v>
      </c>
      <c r="AV58" s="171">
        <f t="shared" si="6"/>
        <v>60.396038131065453</v>
      </c>
      <c r="AX58" s="221">
        <f t="shared" si="1"/>
        <v>1926</v>
      </c>
      <c r="AY58" s="228">
        <v>9466</v>
      </c>
      <c r="AZ58" s="229">
        <f t="shared" si="3"/>
        <v>0.77327489809576111</v>
      </c>
    </row>
    <row r="59" spans="1:52">
      <c r="A59" s="170">
        <v>1971</v>
      </c>
      <c r="B59" s="231">
        <f>'FNF American Folsom'!V65/1000</f>
        <v>9.8000000000000007</v>
      </c>
      <c r="C59" s="231">
        <f>'FNF American Folsom'!W65/1000</f>
        <v>178.8</v>
      </c>
      <c r="D59" s="231">
        <f>'FNF American Folsom'!X65/1000</f>
        <v>341.9</v>
      </c>
      <c r="E59" s="231">
        <f>'FNF American Folsom'!Y65/1000</f>
        <v>296.7</v>
      </c>
      <c r="F59" s="231">
        <f>'FNF American Folsom'!Z65/1000</f>
        <v>211.6</v>
      </c>
      <c r="G59" s="231">
        <f>'FNF American Folsom'!AA65/1000</f>
        <v>404.5</v>
      </c>
      <c r="H59" s="231">
        <f>'FNF American Folsom'!AB65/1000</f>
        <v>414</v>
      </c>
      <c r="I59" s="231">
        <f>'FNF American Folsom'!AC65/1000</f>
        <v>554.1</v>
      </c>
      <c r="J59" s="231">
        <f>'FNF American Folsom'!AD65/1000</f>
        <v>419</v>
      </c>
      <c r="K59" s="231">
        <f>'FNF American Folsom'!AE65/1000</f>
        <v>106.8</v>
      </c>
      <c r="L59" s="231">
        <f>'FNF American Folsom'!AF65/1000</f>
        <v>24.8</v>
      </c>
      <c r="M59" s="231">
        <f>'FNF American Folsom'!AG65/1000</f>
        <v>10</v>
      </c>
      <c r="N59" s="168">
        <f t="shared" si="4"/>
        <v>2972.0000000000005</v>
      </c>
      <c r="O59" s="169"/>
      <c r="P59" s="170">
        <v>1971</v>
      </c>
      <c r="Q59" s="232">
        <v>0.54279988652421052</v>
      </c>
      <c r="R59" s="232">
        <v>5.1295389019317792</v>
      </c>
      <c r="S59" s="232">
        <v>8.968714227305</v>
      </c>
      <c r="T59" s="232">
        <v>7.9493732553487124</v>
      </c>
      <c r="U59" s="232">
        <v>5.6763634950060116</v>
      </c>
      <c r="V59" s="232">
        <v>8.296948306509357</v>
      </c>
      <c r="W59" s="232">
        <v>6.591224229542199</v>
      </c>
      <c r="X59" s="232">
        <v>5.8494861388212556</v>
      </c>
      <c r="Y59" s="232">
        <v>3.7236713905816217</v>
      </c>
      <c r="Z59" s="232">
        <v>1.697742630454492</v>
      </c>
      <c r="AA59" s="232">
        <v>1.2207164296258881</v>
      </c>
      <c r="AB59" s="232">
        <v>0.65060809534800512</v>
      </c>
      <c r="AC59" s="171">
        <f t="shared" si="5"/>
        <v>56.297186986998533</v>
      </c>
      <c r="AE59" s="221">
        <f t="shared" si="0"/>
        <v>1926</v>
      </c>
      <c r="AF59" s="228">
        <v>9497</v>
      </c>
      <c r="AG59" s="229">
        <f t="shared" si="2"/>
        <v>1.1349454305153195</v>
      </c>
      <c r="AH59" s="169"/>
      <c r="AI59" s="170">
        <v>1971</v>
      </c>
      <c r="AJ59" s="232">
        <v>0.54279988652421052</v>
      </c>
      <c r="AK59" s="232">
        <v>5.1295389019317792</v>
      </c>
      <c r="AL59" s="232">
        <v>8.968714227305</v>
      </c>
      <c r="AM59" s="232">
        <v>7.9493732553487124</v>
      </c>
      <c r="AN59" s="232">
        <v>5.6763634950060116</v>
      </c>
      <c r="AO59" s="232">
        <v>8.296948306509357</v>
      </c>
      <c r="AP59" s="232">
        <v>6.591224229542199</v>
      </c>
      <c r="AQ59" s="232">
        <v>5.8494861388212556</v>
      </c>
      <c r="AR59" s="232">
        <v>3.7236713905816217</v>
      </c>
      <c r="AS59" s="232">
        <v>1.697742630454492</v>
      </c>
      <c r="AT59" s="232">
        <v>1.2207164296258881</v>
      </c>
      <c r="AU59" s="232">
        <v>0.65060809534800512</v>
      </c>
      <c r="AV59" s="171">
        <f t="shared" si="6"/>
        <v>56.297186986998533</v>
      </c>
      <c r="AX59" s="221">
        <f t="shared" si="1"/>
        <v>1926</v>
      </c>
      <c r="AY59" s="228">
        <v>9497</v>
      </c>
      <c r="AZ59" s="229">
        <f t="shared" si="3"/>
        <v>1.1349454305153195</v>
      </c>
    </row>
    <row r="60" spans="1:52">
      <c r="A60" s="170">
        <v>1972</v>
      </c>
      <c r="B60" s="231">
        <f>'FNF American Folsom'!V66/1000</f>
        <v>14.3</v>
      </c>
      <c r="C60" s="231">
        <f>'FNF American Folsom'!W66/1000</f>
        <v>53.5</v>
      </c>
      <c r="D60" s="231">
        <f>'FNF American Folsom'!X66/1000</f>
        <v>134</v>
      </c>
      <c r="E60" s="231">
        <f>'FNF American Folsom'!Y66/1000</f>
        <v>109.5</v>
      </c>
      <c r="F60" s="231">
        <f>'FNF American Folsom'!Z66/1000</f>
        <v>194.4</v>
      </c>
      <c r="G60" s="231">
        <f>'FNF American Folsom'!AA66/1000</f>
        <v>455.5</v>
      </c>
      <c r="H60" s="231">
        <f>'FNF American Folsom'!AB66/1000</f>
        <v>333.2</v>
      </c>
      <c r="I60" s="231">
        <f>'FNF American Folsom'!AC66/1000</f>
        <v>381.2</v>
      </c>
      <c r="J60" s="231">
        <f>'FNF American Folsom'!AD66/1000</f>
        <v>159.69999999999999</v>
      </c>
      <c r="K60" s="231">
        <f>'FNF American Folsom'!AE66/1000</f>
        <v>25.7</v>
      </c>
      <c r="L60" s="231">
        <f>'FNF American Folsom'!AF66/1000</f>
        <v>5.3</v>
      </c>
      <c r="M60" s="231">
        <f>'FNF American Folsom'!AG66/1000</f>
        <v>7.3</v>
      </c>
      <c r="N60" s="168">
        <f t="shared" si="4"/>
        <v>1873.6000000000001</v>
      </c>
      <c r="O60" s="169"/>
      <c r="P60" s="170">
        <v>1972</v>
      </c>
      <c r="Q60" s="232">
        <v>0.68448839295658415</v>
      </c>
      <c r="R60" s="232">
        <v>1.438606125804442</v>
      </c>
      <c r="S60" s="232">
        <v>3.1241290615377295</v>
      </c>
      <c r="T60" s="232">
        <v>2.6943369790003153</v>
      </c>
      <c r="U60" s="232">
        <v>4.7989289499200902</v>
      </c>
      <c r="V60" s="232">
        <v>9.4846432944155534</v>
      </c>
      <c r="W60" s="232">
        <v>4.4969823471152068</v>
      </c>
      <c r="X60" s="232">
        <v>3.0033128584385942</v>
      </c>
      <c r="Y60" s="232">
        <v>1.6104700857077034</v>
      </c>
      <c r="Z60" s="232">
        <v>0.66733768232780832</v>
      </c>
      <c r="AA60" s="232">
        <v>0.28439792362312488</v>
      </c>
      <c r="AB60" s="232">
        <v>0.43794021472169931</v>
      </c>
      <c r="AC60" s="171">
        <f t="shared" si="5"/>
        <v>32.725573915568852</v>
      </c>
      <c r="AE60" s="221">
        <f t="shared" si="0"/>
        <v>1926</v>
      </c>
      <c r="AF60" s="228">
        <v>9528</v>
      </c>
      <c r="AG60" s="229">
        <f t="shared" si="2"/>
        <v>1.0550389182713555</v>
      </c>
      <c r="AH60" s="169"/>
      <c r="AI60" s="170">
        <v>1972</v>
      </c>
      <c r="AJ60" s="232">
        <v>0.68448839295658415</v>
      </c>
      <c r="AK60" s="232">
        <v>1.438606125804442</v>
      </c>
      <c r="AL60" s="232">
        <v>3.1241290615377295</v>
      </c>
      <c r="AM60" s="232">
        <v>2.6943369790003153</v>
      </c>
      <c r="AN60" s="232">
        <v>4.7989289499200902</v>
      </c>
      <c r="AO60" s="232">
        <v>9.4846432944155534</v>
      </c>
      <c r="AP60" s="232">
        <v>4.4969823471152068</v>
      </c>
      <c r="AQ60" s="232">
        <v>3.0033128584385942</v>
      </c>
      <c r="AR60" s="232">
        <v>1.6104700857077034</v>
      </c>
      <c r="AS60" s="232">
        <v>0.66733768232780832</v>
      </c>
      <c r="AT60" s="232">
        <v>0.28439792362312488</v>
      </c>
      <c r="AU60" s="232">
        <v>0.43794021472169931</v>
      </c>
      <c r="AV60" s="171">
        <f t="shared" si="6"/>
        <v>32.725573915568852</v>
      </c>
      <c r="AX60" s="221">
        <f t="shared" si="1"/>
        <v>1926</v>
      </c>
      <c r="AY60" s="228">
        <v>9528</v>
      </c>
      <c r="AZ60" s="229">
        <f t="shared" si="3"/>
        <v>1.0550389182713555</v>
      </c>
    </row>
    <row r="61" spans="1:52">
      <c r="A61" s="170">
        <v>1973</v>
      </c>
      <c r="B61" s="231">
        <f>'FNF American Folsom'!V67/1000</f>
        <v>24.5</v>
      </c>
      <c r="C61" s="231">
        <f>'FNF American Folsom'!W67/1000</f>
        <v>93.2</v>
      </c>
      <c r="D61" s="231">
        <f>'FNF American Folsom'!X67/1000</f>
        <v>227.3</v>
      </c>
      <c r="E61" s="231">
        <f>'FNF American Folsom'!Y67/1000</f>
        <v>597</v>
      </c>
      <c r="F61" s="231">
        <f>'FNF American Folsom'!Z67/1000</f>
        <v>395.1</v>
      </c>
      <c r="G61" s="231">
        <f>'FNF American Folsom'!AA67/1000</f>
        <v>354.8</v>
      </c>
      <c r="H61" s="231">
        <f>'FNF American Folsom'!AB67/1000</f>
        <v>419.3</v>
      </c>
      <c r="I61" s="231">
        <f>'FNF American Folsom'!AC67/1000</f>
        <v>636.70000000000005</v>
      </c>
      <c r="J61" s="231">
        <f>'FNF American Folsom'!AD67/1000</f>
        <v>198.7</v>
      </c>
      <c r="K61" s="231">
        <f>'FNF American Folsom'!AE67/1000</f>
        <v>33.799999999999997</v>
      </c>
      <c r="L61" s="231">
        <f>'FNF American Folsom'!AF67/1000</f>
        <v>13</v>
      </c>
      <c r="M61" s="231">
        <f>'FNF American Folsom'!AG67/1000</f>
        <v>14.7</v>
      </c>
      <c r="N61" s="168">
        <f t="shared" si="4"/>
        <v>3008.0999999999995</v>
      </c>
      <c r="O61" s="169"/>
      <c r="P61" s="170">
        <v>1973</v>
      </c>
      <c r="Q61" s="232">
        <v>1.244096512471591</v>
      </c>
      <c r="R61" s="232">
        <v>2.6792937227695779</v>
      </c>
      <c r="S61" s="232">
        <v>5.7889705353215817</v>
      </c>
      <c r="T61" s="232">
        <v>16.010504654173225</v>
      </c>
      <c r="U61" s="232">
        <v>8.80204814191681</v>
      </c>
      <c r="V61" s="232">
        <v>6.5080097878906003</v>
      </c>
      <c r="W61" s="232">
        <v>5.8494295278072457</v>
      </c>
      <c r="X61" s="232">
        <v>5.4907948686463328</v>
      </c>
      <c r="Y61" s="232">
        <v>2.275040070993434</v>
      </c>
      <c r="Z61" s="232">
        <v>0.73251626211279586</v>
      </c>
      <c r="AA61" s="232">
        <v>0.75082584100338323</v>
      </c>
      <c r="AB61" s="232">
        <v>0.94036138807425118</v>
      </c>
      <c r="AC61" s="171">
        <f t="shared" si="5"/>
        <v>57.071891313180828</v>
      </c>
      <c r="AE61" s="221">
        <f t="shared" si="0"/>
        <v>1926</v>
      </c>
      <c r="AF61" s="228">
        <v>9556</v>
      </c>
      <c r="AG61" s="229">
        <f t="shared" si="2"/>
        <v>5.9127995022150728</v>
      </c>
      <c r="AH61" s="169"/>
      <c r="AI61" s="170">
        <v>1973</v>
      </c>
      <c r="AJ61" s="232">
        <v>1.244096512471591</v>
      </c>
      <c r="AK61" s="232">
        <v>2.6792937227695779</v>
      </c>
      <c r="AL61" s="232">
        <v>5.7889705353215817</v>
      </c>
      <c r="AM61" s="232">
        <v>16.010504654173225</v>
      </c>
      <c r="AN61" s="232">
        <v>8.80204814191681</v>
      </c>
      <c r="AO61" s="232">
        <v>6.5080097878906003</v>
      </c>
      <c r="AP61" s="232">
        <v>5.8494295278072457</v>
      </c>
      <c r="AQ61" s="232">
        <v>5.4907948686463328</v>
      </c>
      <c r="AR61" s="232">
        <v>2.275040070993434</v>
      </c>
      <c r="AS61" s="232">
        <v>0.73251626211279586</v>
      </c>
      <c r="AT61" s="232">
        <v>0.75082584100338323</v>
      </c>
      <c r="AU61" s="232">
        <v>0.94036138807425118</v>
      </c>
      <c r="AV61" s="171">
        <f t="shared" si="6"/>
        <v>57.071891313180828</v>
      </c>
      <c r="AX61" s="221">
        <f t="shared" si="1"/>
        <v>1926</v>
      </c>
      <c r="AY61" s="228">
        <v>9556</v>
      </c>
      <c r="AZ61" s="229">
        <f t="shared" si="3"/>
        <v>5.9127995022150728</v>
      </c>
    </row>
    <row r="62" spans="1:52">
      <c r="A62" s="170">
        <v>1974</v>
      </c>
      <c r="B62" s="231">
        <f>'FNF American Folsom'!V68/1000</f>
        <v>30.8</v>
      </c>
      <c r="C62" s="231">
        <f>'FNF American Folsom'!W68/1000</f>
        <v>430.3</v>
      </c>
      <c r="D62" s="231">
        <f>'FNF American Folsom'!X68/1000</f>
        <v>348.9</v>
      </c>
      <c r="E62" s="231">
        <f>'FNF American Folsom'!Y68/1000</f>
        <v>819.4</v>
      </c>
      <c r="F62" s="231">
        <f>'FNF American Folsom'!Z68/1000</f>
        <v>186.9</v>
      </c>
      <c r="G62" s="231">
        <f>'FNF American Folsom'!AA68/1000</f>
        <v>585.29999999999995</v>
      </c>
      <c r="H62" s="231">
        <f>'FNF American Folsom'!AB68/1000</f>
        <v>648.70000000000005</v>
      </c>
      <c r="I62" s="231">
        <f>'FNF American Folsom'!AC68/1000</f>
        <v>538.70000000000005</v>
      </c>
      <c r="J62" s="231">
        <f>'FNF American Folsom'!AD68/1000</f>
        <v>467.9</v>
      </c>
      <c r="K62" s="231">
        <f>'FNF American Folsom'!AE68/1000</f>
        <v>163.19999999999999</v>
      </c>
      <c r="L62" s="231">
        <f>'FNF American Folsom'!AF68/1000</f>
        <v>33.9</v>
      </c>
      <c r="M62" s="231">
        <f>'FNF American Folsom'!AG68/1000</f>
        <v>17.899999999999999</v>
      </c>
      <c r="N62" s="168">
        <f t="shared" si="4"/>
        <v>4271.8999999999996</v>
      </c>
      <c r="O62" s="169"/>
      <c r="P62" s="170">
        <v>1974</v>
      </c>
      <c r="Q62" s="232">
        <v>1.6996944898160011</v>
      </c>
      <c r="R62" s="232">
        <v>11.827198892390843</v>
      </c>
      <c r="S62" s="232">
        <v>9.6868634003187601</v>
      </c>
      <c r="T62" s="232">
        <v>21.967165066724913</v>
      </c>
      <c r="U62" s="232">
        <v>3.9886513614424786</v>
      </c>
      <c r="V62" s="232">
        <v>11.345735273413503</v>
      </c>
      <c r="W62" s="232">
        <v>9.1054491021880608</v>
      </c>
      <c r="X62" s="232">
        <v>4.7493595011158476</v>
      </c>
      <c r="Y62" s="232">
        <v>4.3751681592703022</v>
      </c>
      <c r="Z62" s="232">
        <v>2.6120737494822635</v>
      </c>
      <c r="AA62" s="232">
        <v>1.6269360472244614</v>
      </c>
      <c r="AB62" s="232">
        <v>1.2086856722633001</v>
      </c>
      <c r="AC62" s="171">
        <f t="shared" si="5"/>
        <v>84.192980715650734</v>
      </c>
      <c r="AE62" s="221">
        <f t="shared" si="0"/>
        <v>1926</v>
      </c>
      <c r="AF62" s="228">
        <v>9587</v>
      </c>
      <c r="AG62" s="229">
        <f t="shared" si="2"/>
        <v>3.8437356522382888</v>
      </c>
      <c r="AH62" s="169"/>
      <c r="AI62" s="170">
        <v>1974</v>
      </c>
      <c r="AJ62" s="232">
        <v>1.6996944898160011</v>
      </c>
      <c r="AK62" s="232">
        <v>11.827198892390843</v>
      </c>
      <c r="AL62" s="232">
        <v>9.6868634003187601</v>
      </c>
      <c r="AM62" s="232">
        <v>21.967165066724913</v>
      </c>
      <c r="AN62" s="232">
        <v>3.9886513614424786</v>
      </c>
      <c r="AO62" s="232">
        <v>11.345735273413503</v>
      </c>
      <c r="AP62" s="232">
        <v>9.1054491021880608</v>
      </c>
      <c r="AQ62" s="232">
        <v>4.7493595011158476</v>
      </c>
      <c r="AR62" s="232">
        <v>4.3751681592703022</v>
      </c>
      <c r="AS62" s="232">
        <v>2.6120737494822635</v>
      </c>
      <c r="AT62" s="232">
        <v>1.6269360472244614</v>
      </c>
      <c r="AU62" s="232">
        <v>1.2086856722633001</v>
      </c>
      <c r="AV62" s="171">
        <f t="shared" si="6"/>
        <v>84.192980715650734</v>
      </c>
      <c r="AX62" s="221">
        <f t="shared" si="1"/>
        <v>1926</v>
      </c>
      <c r="AY62" s="228">
        <v>9587</v>
      </c>
      <c r="AZ62" s="229">
        <f t="shared" si="3"/>
        <v>3.8437356522382888</v>
      </c>
    </row>
    <row r="63" spans="1:52">
      <c r="A63" s="170">
        <v>1975</v>
      </c>
      <c r="B63" s="231">
        <f>'FNF American Folsom'!V69/1000</f>
        <v>26.89</v>
      </c>
      <c r="C63" s="231">
        <f>'FNF American Folsom'!W69/1000</f>
        <v>30.23</v>
      </c>
      <c r="D63" s="231">
        <f>'FNF American Folsom'!X69/1000</f>
        <v>46.35</v>
      </c>
      <c r="E63" s="231">
        <f>'FNF American Folsom'!Y69/1000</f>
        <v>99.11</v>
      </c>
      <c r="F63" s="231">
        <f>'FNF American Folsom'!Z69/1000</f>
        <v>252.34</v>
      </c>
      <c r="G63" s="231">
        <f>'FNF American Folsom'!AA69/1000</f>
        <v>448.02</v>
      </c>
      <c r="H63" s="231">
        <f>'FNF American Folsom'!AB69/1000</f>
        <v>303.20999999999998</v>
      </c>
      <c r="I63" s="231">
        <f>'FNF American Folsom'!AC69/1000</f>
        <v>762.07</v>
      </c>
      <c r="J63" s="231">
        <f>'FNF American Folsom'!AD69/1000</f>
        <v>503.06</v>
      </c>
      <c r="K63" s="231">
        <f>'FNF American Folsom'!AE69/1000</f>
        <v>104.64</v>
      </c>
      <c r="L63" s="231">
        <f>'FNF American Folsom'!AF69/1000</f>
        <v>30.21</v>
      </c>
      <c r="M63" s="231">
        <f>'FNF American Folsom'!AG69/1000</f>
        <v>14.11</v>
      </c>
      <c r="N63" s="168">
        <f t="shared" si="4"/>
        <v>2620.2399999999998</v>
      </c>
      <c r="O63" s="169"/>
      <c r="P63" s="170">
        <v>1975</v>
      </c>
      <c r="Q63" s="232">
        <v>1.2405404396019397</v>
      </c>
      <c r="R63" s="232">
        <v>0.96908794373158913</v>
      </c>
      <c r="S63" s="232">
        <v>1.1647258335639386</v>
      </c>
      <c r="T63" s="232">
        <v>2.4259956991916098</v>
      </c>
      <c r="U63" s="232">
        <v>6.5422811430505519</v>
      </c>
      <c r="V63" s="232">
        <v>11.80520243039347</v>
      </c>
      <c r="W63" s="232">
        <v>6.1770229384377267</v>
      </c>
      <c r="X63" s="232">
        <v>10.795653914160578</v>
      </c>
      <c r="Y63" s="232">
        <v>4.3187647379216259</v>
      </c>
      <c r="Z63" s="232">
        <v>1.4207209681397828</v>
      </c>
      <c r="AA63" s="232">
        <v>1.0112888765514398</v>
      </c>
      <c r="AB63" s="232">
        <v>0.8771487720083968</v>
      </c>
      <c r="AC63" s="171">
        <f t="shared" si="5"/>
        <v>48.748433696752649</v>
      </c>
      <c r="AE63" s="221">
        <f t="shared" si="0"/>
        <v>1926</v>
      </c>
      <c r="AF63" s="228">
        <v>9617</v>
      </c>
      <c r="AG63" s="229">
        <f t="shared" si="2"/>
        <v>5.7170733190264702</v>
      </c>
      <c r="AH63" s="169"/>
      <c r="AI63" s="170">
        <v>1975</v>
      </c>
      <c r="AJ63" s="232">
        <v>1.2405404396019397</v>
      </c>
      <c r="AK63" s="232">
        <v>0.96908794373158913</v>
      </c>
      <c r="AL63" s="232">
        <v>1.1647258335639386</v>
      </c>
      <c r="AM63" s="232">
        <v>2.4259956991916098</v>
      </c>
      <c r="AN63" s="232">
        <v>6.5422811430505519</v>
      </c>
      <c r="AO63" s="232">
        <v>11.80520243039347</v>
      </c>
      <c r="AP63" s="232">
        <v>6.1770229384377267</v>
      </c>
      <c r="AQ63" s="232">
        <v>10.795653914160578</v>
      </c>
      <c r="AR63" s="232">
        <v>4.3187647379216259</v>
      </c>
      <c r="AS63" s="232">
        <v>1.4207209681397828</v>
      </c>
      <c r="AT63" s="232">
        <v>1.0112888765514398</v>
      </c>
      <c r="AU63" s="232">
        <v>0.8771487720083968</v>
      </c>
      <c r="AV63" s="171">
        <f t="shared" si="6"/>
        <v>48.748433696752649</v>
      </c>
      <c r="AX63" s="221">
        <f t="shared" si="1"/>
        <v>1926</v>
      </c>
      <c r="AY63" s="228">
        <v>9617</v>
      </c>
      <c r="AZ63" s="229">
        <f t="shared" si="3"/>
        <v>5.7170733190264702</v>
      </c>
    </row>
    <row r="64" spans="1:52">
      <c r="A64" s="170">
        <v>1976</v>
      </c>
      <c r="B64" s="231">
        <f>'FNF American Folsom'!V70/1000</f>
        <v>81.93</v>
      </c>
      <c r="C64" s="231">
        <f>'FNF American Folsom'!W70/1000</f>
        <v>83.88</v>
      </c>
      <c r="D64" s="231">
        <f>'FNF American Folsom'!X70/1000</f>
        <v>65.53</v>
      </c>
      <c r="E64" s="231">
        <f>'FNF American Folsom'!Y70/1000</f>
        <v>44.08</v>
      </c>
      <c r="F64" s="231">
        <f>'FNF American Folsom'!Z70/1000</f>
        <v>66.87</v>
      </c>
      <c r="G64" s="231">
        <f>'FNF American Folsom'!AA70/1000</f>
        <v>119.84</v>
      </c>
      <c r="H64" s="231">
        <f>'FNF American Folsom'!AB70/1000</f>
        <v>141.30000000000001</v>
      </c>
      <c r="I64" s="231">
        <f>'FNF American Folsom'!AC70/1000</f>
        <v>152.30000000000001</v>
      </c>
      <c r="J64" s="231">
        <f>'FNF American Folsom'!AD70/1000</f>
        <v>21.62</v>
      </c>
      <c r="K64" s="231">
        <f>'FNF American Folsom'!AE70/1000</f>
        <v>3.08</v>
      </c>
      <c r="L64" s="231">
        <f>'FNF American Folsom'!AF70/1000</f>
        <v>10.99</v>
      </c>
      <c r="M64" s="231">
        <f>'FNF American Folsom'!AG70/1000</f>
        <v>9.1</v>
      </c>
      <c r="N64" s="168">
        <f t="shared" si="4"/>
        <v>800.5200000000001</v>
      </c>
      <c r="O64" s="169"/>
      <c r="P64" s="170">
        <v>1976</v>
      </c>
      <c r="Q64" s="232">
        <v>1.4816332424953869</v>
      </c>
      <c r="R64" s="232">
        <v>1.4314153445789635</v>
      </c>
      <c r="S64" s="232">
        <v>1.124912760032339</v>
      </c>
      <c r="T64" s="232">
        <v>0.75808752348910868</v>
      </c>
      <c r="U64" s="232">
        <v>0.89260493039943434</v>
      </c>
      <c r="V64" s="232">
        <v>1.3930163134576654</v>
      </c>
      <c r="W64" s="232">
        <v>1.1097057449587506</v>
      </c>
      <c r="X64" s="232">
        <v>0.8519198815964657</v>
      </c>
      <c r="Y64" s="232">
        <v>0.15515170167651782</v>
      </c>
      <c r="Z64" s="232">
        <v>3.9411559938127283E-2</v>
      </c>
      <c r="AA64" s="232">
        <v>0.14062761159741299</v>
      </c>
      <c r="AB64" s="232">
        <v>0.31884025592827747</v>
      </c>
      <c r="AC64" s="171">
        <f t="shared" si="5"/>
        <v>9.6973268701484496</v>
      </c>
      <c r="AE64" s="221">
        <f t="shared" si="0"/>
        <v>1926</v>
      </c>
      <c r="AF64" s="228">
        <v>9648</v>
      </c>
      <c r="AG64" s="229">
        <f t="shared" si="2"/>
        <v>1.5843623196098591</v>
      </c>
      <c r="AH64" s="169"/>
      <c r="AI64" s="170">
        <v>1976</v>
      </c>
      <c r="AJ64" s="232">
        <v>1.4816332424953869</v>
      </c>
      <c r="AK64" s="232">
        <v>1.4314153445789635</v>
      </c>
      <c r="AL64" s="232">
        <v>1.124912760032339</v>
      </c>
      <c r="AM64" s="232">
        <v>0.75808752348910868</v>
      </c>
      <c r="AN64" s="232">
        <v>0.89260493039943434</v>
      </c>
      <c r="AO64" s="232">
        <v>1.3930163134576654</v>
      </c>
      <c r="AP64" s="232">
        <v>1.1097057449587506</v>
      </c>
      <c r="AQ64" s="232">
        <v>0.8519198815964657</v>
      </c>
      <c r="AR64" s="232">
        <v>0.15515170167651782</v>
      </c>
      <c r="AS64" s="232">
        <v>3.9411559938127283E-2</v>
      </c>
      <c r="AT64" s="232">
        <v>0.14062761159741299</v>
      </c>
      <c r="AU64" s="232">
        <v>0.31884025592827747</v>
      </c>
      <c r="AV64" s="171">
        <f t="shared" si="6"/>
        <v>9.6973268701484496</v>
      </c>
      <c r="AX64" s="221">
        <f t="shared" si="1"/>
        <v>1926</v>
      </c>
      <c r="AY64" s="228">
        <v>9648</v>
      </c>
      <c r="AZ64" s="229">
        <f t="shared" si="3"/>
        <v>1.5843623196098591</v>
      </c>
    </row>
    <row r="65" spans="1:52">
      <c r="A65" s="170">
        <v>1977</v>
      </c>
      <c r="B65" s="231">
        <f>'FNF American Folsom'!V71/1000</f>
        <v>15.39</v>
      </c>
      <c r="C65" s="231">
        <f>'FNF American Folsom'!W71/1000</f>
        <v>10.44</v>
      </c>
      <c r="D65" s="231">
        <f>'FNF American Folsom'!X71/1000</f>
        <v>3.25</v>
      </c>
      <c r="E65" s="231">
        <f>'FNF American Folsom'!Y71/1000</f>
        <v>22.25</v>
      </c>
      <c r="F65" s="231">
        <f>'FNF American Folsom'!Z71/1000</f>
        <v>27.07</v>
      </c>
      <c r="G65" s="231">
        <f>'FNF American Folsom'!AA71/1000</f>
        <v>41.7</v>
      </c>
      <c r="H65" s="231">
        <f>'FNF American Folsom'!AB71/1000</f>
        <v>74.680000000000007</v>
      </c>
      <c r="I65" s="231">
        <f>'FNF American Folsom'!AC71/1000</f>
        <v>99.75</v>
      </c>
      <c r="J65" s="231">
        <f>'FNF American Folsom'!AD71/1000</f>
        <v>54.53</v>
      </c>
      <c r="K65" s="231">
        <f>'FNF American Folsom'!AE71/1000</f>
        <v>0</v>
      </c>
      <c r="L65" s="231">
        <f>'FNF American Folsom'!AF71/1000</f>
        <v>0</v>
      </c>
      <c r="M65" s="231">
        <f>'FNF American Folsom'!AG71/1000</f>
        <v>0</v>
      </c>
      <c r="N65" s="168">
        <f t="shared" si="4"/>
        <v>349.06000000000006</v>
      </c>
      <c r="O65" s="169"/>
      <c r="P65" s="170">
        <v>1977</v>
      </c>
      <c r="Q65" s="232">
        <v>6.7867976301086539E-4</v>
      </c>
      <c r="R65" s="232">
        <v>3.5479462606336832E-4</v>
      </c>
      <c r="S65" s="232">
        <v>1.104485186499951E-4</v>
      </c>
      <c r="T65" s="232">
        <v>8.0147231616193161E-4</v>
      </c>
      <c r="U65" s="232">
        <v>9.850068085783233E-4</v>
      </c>
      <c r="V65" s="232">
        <v>1.5289793887008681E-3</v>
      </c>
      <c r="W65" s="232">
        <v>1.9925351377629479E-3</v>
      </c>
      <c r="X65" s="232">
        <v>1.5270356047468615E-3</v>
      </c>
      <c r="Y65" s="232">
        <v>1.0372504432142361E-3</v>
      </c>
      <c r="Z65" s="232">
        <v>0</v>
      </c>
      <c r="AA65" s="232">
        <v>0</v>
      </c>
      <c r="AB65" s="232">
        <v>0</v>
      </c>
      <c r="AC65" s="171">
        <f t="shared" si="5"/>
        <v>9.0162026068893973E-3</v>
      </c>
      <c r="AE65" s="221">
        <f t="shared" si="0"/>
        <v>1926</v>
      </c>
      <c r="AF65" s="228">
        <v>9678</v>
      </c>
      <c r="AG65" s="229">
        <f t="shared" si="2"/>
        <v>0.82288611069370532</v>
      </c>
      <c r="AH65" s="169"/>
      <c r="AI65" s="170">
        <v>1977</v>
      </c>
      <c r="AJ65" s="232">
        <v>6.7867976301086539E-4</v>
      </c>
      <c r="AK65" s="232">
        <v>3.5479462606336832E-4</v>
      </c>
      <c r="AL65" s="232">
        <v>1.104485186499951E-4</v>
      </c>
      <c r="AM65" s="232">
        <v>8.0147231616193161E-4</v>
      </c>
      <c r="AN65" s="232">
        <v>9.850068085783233E-4</v>
      </c>
      <c r="AO65" s="232">
        <v>1.5289793887008681E-3</v>
      </c>
      <c r="AP65" s="232">
        <v>1.9925351377629479E-3</v>
      </c>
      <c r="AQ65" s="232">
        <v>1.5270356047468615E-3</v>
      </c>
      <c r="AR65" s="232">
        <v>1.0372504432142361E-3</v>
      </c>
      <c r="AS65" s="232">
        <v>0</v>
      </c>
      <c r="AT65" s="232">
        <v>0</v>
      </c>
      <c r="AU65" s="232">
        <v>0</v>
      </c>
      <c r="AV65" s="171">
        <f t="shared" si="6"/>
        <v>9.0162026068893973E-3</v>
      </c>
      <c r="AX65" s="221">
        <f t="shared" si="1"/>
        <v>1926</v>
      </c>
      <c r="AY65" s="228">
        <v>9678</v>
      </c>
      <c r="AZ65" s="229">
        <f t="shared" si="3"/>
        <v>0.82288611069370532</v>
      </c>
    </row>
    <row r="66" spans="1:52">
      <c r="A66" s="170">
        <v>1978</v>
      </c>
      <c r="B66" s="231">
        <f>'FNF American Folsom'!V72/1000</f>
        <v>0</v>
      </c>
      <c r="C66" s="231">
        <f>'FNF American Folsom'!W72/1000</f>
        <v>19.079999999999998</v>
      </c>
      <c r="D66" s="231">
        <f>'FNF American Folsom'!X72/1000</f>
        <v>181.13</v>
      </c>
      <c r="E66" s="231">
        <f>'FNF American Folsom'!Y72/1000</f>
        <v>550.19000000000005</v>
      </c>
      <c r="F66" s="231">
        <f>'FNF American Folsom'!Z72/1000</f>
        <v>293.36</v>
      </c>
      <c r="G66" s="231">
        <f>'FNF American Folsom'!AA72/1000</f>
        <v>567.84</v>
      </c>
      <c r="H66" s="231">
        <f>'FNF American Folsom'!AB72/1000</f>
        <v>521.97</v>
      </c>
      <c r="I66" s="231">
        <f>'FNF American Folsom'!AC72/1000</f>
        <v>594.99</v>
      </c>
      <c r="J66" s="231">
        <f>'FNF American Folsom'!AD72/1000</f>
        <v>376.59</v>
      </c>
      <c r="K66" s="231">
        <f>'FNF American Folsom'!AE72/1000</f>
        <v>87.97</v>
      </c>
      <c r="L66" s="231">
        <f>'FNF American Folsom'!AF72/1000</f>
        <v>6.63</v>
      </c>
      <c r="M66" s="231">
        <f>'FNF American Folsom'!AG72/1000</f>
        <v>23.75</v>
      </c>
      <c r="N66" s="168">
        <f t="shared" si="4"/>
        <v>3223.5000000000005</v>
      </c>
      <c r="O66" s="169"/>
      <c r="P66" s="170">
        <v>1978</v>
      </c>
      <c r="Q66" s="232">
        <v>0</v>
      </c>
      <c r="R66" s="232">
        <v>1.0677558987316598</v>
      </c>
      <c r="S66" s="232">
        <v>5.0388517530841179</v>
      </c>
      <c r="T66" s="232">
        <v>14.660746500877345</v>
      </c>
      <c r="U66" s="232">
        <v>7.9710702841982695</v>
      </c>
      <c r="V66" s="232">
        <v>12.287361946342145</v>
      </c>
      <c r="W66" s="232">
        <v>8.0023964739012712</v>
      </c>
      <c r="X66" s="232">
        <v>5.642599488742448</v>
      </c>
      <c r="Y66" s="232">
        <v>3.4409325646693603</v>
      </c>
      <c r="Z66" s="232">
        <v>1.7139083080680066</v>
      </c>
      <c r="AA66" s="232">
        <v>0.38627554889864513</v>
      </c>
      <c r="AB66" s="232">
        <v>1.4824665584006098</v>
      </c>
      <c r="AC66" s="171">
        <f t="shared" si="5"/>
        <v>61.694365325913878</v>
      </c>
      <c r="AE66" s="221">
        <f t="shared" si="0"/>
        <v>1926</v>
      </c>
      <c r="AF66" s="228">
        <v>9709</v>
      </c>
      <c r="AG66" s="229">
        <f t="shared" si="2"/>
        <v>0.63281317281499483</v>
      </c>
      <c r="AH66" s="169"/>
      <c r="AI66" s="170">
        <v>1978</v>
      </c>
      <c r="AJ66" s="232">
        <v>0</v>
      </c>
      <c r="AK66" s="232">
        <v>1.0677558987316598</v>
      </c>
      <c r="AL66" s="232">
        <v>5.0388517530841179</v>
      </c>
      <c r="AM66" s="232">
        <v>14.660746500877345</v>
      </c>
      <c r="AN66" s="232">
        <v>7.9710702841982695</v>
      </c>
      <c r="AO66" s="232">
        <v>12.287361946342145</v>
      </c>
      <c r="AP66" s="232">
        <v>8.0023964739012712</v>
      </c>
      <c r="AQ66" s="232">
        <v>5.642599488742448</v>
      </c>
      <c r="AR66" s="232">
        <v>3.4409325646693603</v>
      </c>
      <c r="AS66" s="232">
        <v>1.7139083080680066</v>
      </c>
      <c r="AT66" s="232">
        <v>0.38627554889864513</v>
      </c>
      <c r="AU66" s="232">
        <v>1.4824665584006098</v>
      </c>
      <c r="AV66" s="171">
        <f t="shared" si="6"/>
        <v>61.694365325913878</v>
      </c>
      <c r="AX66" s="221">
        <f t="shared" si="1"/>
        <v>1926</v>
      </c>
      <c r="AY66" s="228">
        <v>9709</v>
      </c>
      <c r="AZ66" s="229">
        <f t="shared" si="3"/>
        <v>0.63281317281499483</v>
      </c>
    </row>
    <row r="67" spans="1:52">
      <c r="A67" s="170">
        <v>1979</v>
      </c>
      <c r="B67" s="231">
        <f>'FNF American Folsom'!V73/1000</f>
        <v>1.91</v>
      </c>
      <c r="C67" s="231">
        <f>'FNF American Folsom'!W73/1000</f>
        <v>22.34</v>
      </c>
      <c r="D67" s="231">
        <f>'FNF American Folsom'!X73/1000</f>
        <v>32.159999999999997</v>
      </c>
      <c r="E67" s="231">
        <f>'FNF American Folsom'!Y73/1000</f>
        <v>181.18</v>
      </c>
      <c r="F67" s="231">
        <f>'FNF American Folsom'!Z73/1000</f>
        <v>217.35</v>
      </c>
      <c r="G67" s="231">
        <f>'FNF American Folsom'!AA73/1000</f>
        <v>360.46</v>
      </c>
      <c r="H67" s="231">
        <f>'FNF American Folsom'!AB73/1000</f>
        <v>364.05</v>
      </c>
      <c r="I67" s="231">
        <f>'FNF American Folsom'!AC73/1000</f>
        <v>652.79999999999995</v>
      </c>
      <c r="J67" s="231">
        <f>'FNF American Folsom'!AD73/1000</f>
        <v>169.67</v>
      </c>
      <c r="K67" s="231">
        <f>'FNF American Folsom'!AE73/1000</f>
        <v>33.72</v>
      </c>
      <c r="L67" s="231">
        <f>'FNF American Folsom'!AF73/1000</f>
        <v>4.34</v>
      </c>
      <c r="M67" s="231">
        <f>'FNF American Folsom'!AG73/1000</f>
        <v>1.53</v>
      </c>
      <c r="N67" s="168">
        <f t="shared" si="4"/>
        <v>2041.51</v>
      </c>
      <c r="O67" s="169"/>
      <c r="P67" s="170">
        <v>1979</v>
      </c>
      <c r="Q67" s="232">
        <v>9.9382533217440353E-2</v>
      </c>
      <c r="R67" s="232">
        <v>0.92626896716298057</v>
      </c>
      <c r="S67" s="232">
        <v>0.92228002399621456</v>
      </c>
      <c r="T67" s="232">
        <v>4.3208875986904491</v>
      </c>
      <c r="U67" s="232">
        <v>5.4486380107096029</v>
      </c>
      <c r="V67" s="232">
        <v>8.4855132890296652</v>
      </c>
      <c r="W67" s="232">
        <v>6.3393218278883339</v>
      </c>
      <c r="X67" s="232">
        <v>6.5123660802392607</v>
      </c>
      <c r="Y67" s="232">
        <v>1.7718377172661661</v>
      </c>
      <c r="Z67" s="232">
        <v>1.1436449924806666</v>
      </c>
      <c r="AA67" s="232">
        <v>0.26526027472630886</v>
      </c>
      <c r="AB67" s="232">
        <v>9.351341482286557E-2</v>
      </c>
      <c r="AC67" s="171">
        <f t="shared" si="5"/>
        <v>36.328914730229954</v>
      </c>
      <c r="AE67" s="221">
        <f t="shared" si="0"/>
        <v>1926</v>
      </c>
      <c r="AF67" s="228">
        <v>9740</v>
      </c>
      <c r="AG67" s="229">
        <f t="shared" si="2"/>
        <v>0</v>
      </c>
      <c r="AH67" s="169"/>
      <c r="AI67" s="170">
        <v>1979</v>
      </c>
      <c r="AJ67" s="232">
        <v>9.9382533217440353E-2</v>
      </c>
      <c r="AK67" s="232">
        <v>0.92626896716298057</v>
      </c>
      <c r="AL67" s="232">
        <v>0.92228002399621456</v>
      </c>
      <c r="AM67" s="232">
        <v>4.3208875986904491</v>
      </c>
      <c r="AN67" s="232">
        <v>5.4486380107096029</v>
      </c>
      <c r="AO67" s="232">
        <v>8.4855132890296652</v>
      </c>
      <c r="AP67" s="232">
        <v>6.3393218278883339</v>
      </c>
      <c r="AQ67" s="232">
        <v>6.5123660802392607</v>
      </c>
      <c r="AR67" s="232">
        <v>1.7718377172661661</v>
      </c>
      <c r="AS67" s="232">
        <v>1.1436449924806666</v>
      </c>
      <c r="AT67" s="232">
        <v>0.26526027472630886</v>
      </c>
      <c r="AU67" s="232">
        <v>9.351341482286557E-2</v>
      </c>
      <c r="AV67" s="171">
        <f t="shared" si="6"/>
        <v>36.328914730229954</v>
      </c>
      <c r="AX67" s="221">
        <f t="shared" si="1"/>
        <v>1926</v>
      </c>
      <c r="AY67" s="228">
        <v>9740</v>
      </c>
      <c r="AZ67" s="229">
        <f t="shared" si="3"/>
        <v>0</v>
      </c>
    </row>
    <row r="68" spans="1:52">
      <c r="A68" s="170">
        <v>1980</v>
      </c>
      <c r="B68" s="231">
        <f>'FNF American Folsom'!V74/1000</f>
        <v>31.19</v>
      </c>
      <c r="C68" s="231">
        <f>'FNF American Folsom'!W74/1000</f>
        <v>66.400000000000006</v>
      </c>
      <c r="D68" s="231">
        <f>'FNF American Folsom'!X74/1000</f>
        <v>93.68</v>
      </c>
      <c r="E68" s="231">
        <f>'FNF American Folsom'!Y74/1000</f>
        <v>1207.96</v>
      </c>
      <c r="F68" s="231">
        <f>'FNF American Folsom'!Z74/1000</f>
        <v>716.76</v>
      </c>
      <c r="G68" s="231">
        <f>'FNF American Folsom'!AA74/1000</f>
        <v>402.85</v>
      </c>
      <c r="H68" s="231">
        <f>'FNF American Folsom'!AB74/1000</f>
        <v>407.07</v>
      </c>
      <c r="I68" s="231">
        <f>'FNF American Folsom'!AC74/1000</f>
        <v>486.61</v>
      </c>
      <c r="J68" s="231">
        <f>'FNF American Folsom'!AD74/1000</f>
        <v>299.27</v>
      </c>
      <c r="K68" s="231">
        <f>'FNF American Folsom'!AE74/1000</f>
        <v>126.7</v>
      </c>
      <c r="L68" s="231">
        <f>'FNF American Folsom'!AF74/1000</f>
        <v>19.440000000000001</v>
      </c>
      <c r="M68" s="231">
        <f>'FNF American Folsom'!AG74/1000</f>
        <v>13.15</v>
      </c>
      <c r="N68" s="168">
        <f t="shared" si="4"/>
        <v>3871.08</v>
      </c>
      <c r="O68" s="169"/>
      <c r="P68" s="170">
        <v>1980</v>
      </c>
      <c r="Q68" s="232">
        <v>1.6364029293270985</v>
      </c>
      <c r="R68" s="232">
        <v>2.1759277736487572</v>
      </c>
      <c r="S68" s="232">
        <v>2.4068004987777858</v>
      </c>
      <c r="T68" s="232">
        <v>32.711643593571246</v>
      </c>
      <c r="U68" s="232">
        <v>14.505602711774614</v>
      </c>
      <c r="V68" s="232">
        <v>5.9910197253608217</v>
      </c>
      <c r="W68" s="232">
        <v>4.494005345558918</v>
      </c>
      <c r="X68" s="232">
        <v>4.2693861846052386</v>
      </c>
      <c r="Y68" s="232">
        <v>2.8476266781098332</v>
      </c>
      <c r="Z68" s="232">
        <v>2.494721808737296</v>
      </c>
      <c r="AA68" s="232">
        <v>1.1763075083017043</v>
      </c>
      <c r="AB68" s="232">
        <v>0.88195734235442558</v>
      </c>
      <c r="AC68" s="171">
        <f t="shared" si="5"/>
        <v>75.591402100127738</v>
      </c>
      <c r="AE68" s="221">
        <f t="shared" si="0"/>
        <v>1926</v>
      </c>
      <c r="AF68" s="228">
        <v>9770</v>
      </c>
      <c r="AG68" s="229">
        <f t="shared" si="2"/>
        <v>6.6208013498272322E-2</v>
      </c>
      <c r="AH68" s="169"/>
      <c r="AI68" s="170">
        <v>1980</v>
      </c>
      <c r="AJ68" s="232">
        <v>1.6364029293270985</v>
      </c>
      <c r="AK68" s="232">
        <v>2.1759277736487572</v>
      </c>
      <c r="AL68" s="232">
        <v>2.4068004987777858</v>
      </c>
      <c r="AM68" s="232">
        <v>32.711643593571246</v>
      </c>
      <c r="AN68" s="232">
        <v>14.505602711774614</v>
      </c>
      <c r="AO68" s="232">
        <v>5.9910197253608217</v>
      </c>
      <c r="AP68" s="232">
        <v>4.494005345558918</v>
      </c>
      <c r="AQ68" s="232">
        <v>4.2693861846052386</v>
      </c>
      <c r="AR68" s="232">
        <v>2.8476266781098332</v>
      </c>
      <c r="AS68" s="232">
        <v>2.494721808737296</v>
      </c>
      <c r="AT68" s="232">
        <v>1.1763075083017043</v>
      </c>
      <c r="AU68" s="232">
        <v>0.88195734235442558</v>
      </c>
      <c r="AV68" s="171">
        <f t="shared" si="6"/>
        <v>75.591402100127738</v>
      </c>
      <c r="AX68" s="221">
        <f t="shared" si="1"/>
        <v>1926</v>
      </c>
      <c r="AY68" s="228">
        <v>9770</v>
      </c>
      <c r="AZ68" s="229">
        <f t="shared" si="3"/>
        <v>6.6208013498272322E-2</v>
      </c>
    </row>
    <row r="69" spans="1:52">
      <c r="A69" s="170">
        <v>1981</v>
      </c>
      <c r="B69" s="231">
        <f>'FNF American Folsom'!V75/1000</f>
        <v>19.23</v>
      </c>
      <c r="C69" s="231">
        <f>'FNF American Folsom'!W75/1000</f>
        <v>18.3</v>
      </c>
      <c r="D69" s="231">
        <f>'FNF American Folsom'!X75/1000</f>
        <v>42.28</v>
      </c>
      <c r="E69" s="231">
        <f>'FNF American Folsom'!Y75/1000</f>
        <v>92</v>
      </c>
      <c r="F69" s="231">
        <f>'FNF American Folsom'!Z75/1000</f>
        <v>136.21</v>
      </c>
      <c r="G69" s="231">
        <f>'FNF American Folsom'!AA75/1000</f>
        <v>267.73</v>
      </c>
      <c r="H69" s="231">
        <f>'FNF American Folsom'!AB75/1000</f>
        <v>291.95</v>
      </c>
      <c r="I69" s="231">
        <f>'FNF American Folsom'!AC75/1000</f>
        <v>215.61</v>
      </c>
      <c r="J69" s="231">
        <f>'FNF American Folsom'!AD75/1000</f>
        <v>44.6</v>
      </c>
      <c r="K69" s="231">
        <f>'FNF American Folsom'!AE75/1000</f>
        <v>0</v>
      </c>
      <c r="L69" s="231">
        <f>'FNF American Folsom'!AF75/1000</f>
        <v>0</v>
      </c>
      <c r="M69" s="231">
        <f>'FNF American Folsom'!AG75/1000</f>
        <v>0.08</v>
      </c>
      <c r="N69" s="168">
        <f t="shared" si="4"/>
        <v>1127.9899999999998</v>
      </c>
      <c r="O69" s="169"/>
      <c r="P69" s="170">
        <v>1981</v>
      </c>
      <c r="Q69" s="232">
        <v>0.62115875067141768</v>
      </c>
      <c r="R69" s="232">
        <v>0.39972212040378496</v>
      </c>
      <c r="S69" s="232">
        <v>0.82479132237474495</v>
      </c>
      <c r="T69" s="232">
        <v>1.8869870366628811</v>
      </c>
      <c r="U69" s="232">
        <v>2.8535987865843384</v>
      </c>
      <c r="V69" s="232">
        <v>4.7250564966590254</v>
      </c>
      <c r="W69" s="232">
        <v>2.9317821848261669</v>
      </c>
      <c r="X69" s="232">
        <v>1.4868974610595895</v>
      </c>
      <c r="Y69" s="232">
        <v>0.99074966469119197</v>
      </c>
      <c r="Z69" s="232">
        <v>0</v>
      </c>
      <c r="AA69" s="232">
        <v>0</v>
      </c>
      <c r="AB69" s="232">
        <v>4.0740626948192471E-3</v>
      </c>
      <c r="AC69" s="171">
        <f t="shared" si="5"/>
        <v>16.72481788662796</v>
      </c>
      <c r="AE69" s="221">
        <f t="shared" si="0"/>
        <v>1927</v>
      </c>
      <c r="AF69" s="228">
        <v>9801</v>
      </c>
      <c r="AG69" s="229">
        <f t="shared" si="2"/>
        <v>0.74921447340344149</v>
      </c>
      <c r="AH69" s="169"/>
      <c r="AI69" s="170">
        <v>1981</v>
      </c>
      <c r="AJ69" s="232">
        <v>0.62115875067141768</v>
      </c>
      <c r="AK69" s="232">
        <v>0.39972212040378496</v>
      </c>
      <c r="AL69" s="232">
        <v>0.82479132237474495</v>
      </c>
      <c r="AM69" s="232">
        <v>1.8869870366628811</v>
      </c>
      <c r="AN69" s="232">
        <v>2.8535987865843384</v>
      </c>
      <c r="AO69" s="232">
        <v>4.7250564966590254</v>
      </c>
      <c r="AP69" s="232">
        <v>2.9317821848261669</v>
      </c>
      <c r="AQ69" s="232">
        <v>1.4868974610595895</v>
      </c>
      <c r="AR69" s="232">
        <v>0.99074966469119197</v>
      </c>
      <c r="AS69" s="232">
        <v>0</v>
      </c>
      <c r="AT69" s="232">
        <v>0</v>
      </c>
      <c r="AU69" s="232">
        <v>4.0740626948192471E-3</v>
      </c>
      <c r="AV69" s="171">
        <f t="shared" si="6"/>
        <v>16.72481788662796</v>
      </c>
      <c r="AX69" s="221">
        <f t="shared" si="1"/>
        <v>1927</v>
      </c>
      <c r="AY69" s="228">
        <v>9801</v>
      </c>
      <c r="AZ69" s="229">
        <f t="shared" si="3"/>
        <v>0.74921447340344149</v>
      </c>
    </row>
    <row r="70" spans="1:52">
      <c r="A70" s="170">
        <v>1982</v>
      </c>
      <c r="B70" s="231">
        <f>'FNF American Folsom'!V76/1000</f>
        <v>42.27</v>
      </c>
      <c r="C70" s="231">
        <f>'FNF American Folsom'!W76/1000</f>
        <v>531.39</v>
      </c>
      <c r="D70" s="231">
        <f>'FNF American Folsom'!X76/1000</f>
        <v>838.29</v>
      </c>
      <c r="E70" s="231">
        <f>'FNF American Folsom'!Y76/1000</f>
        <v>529.49</v>
      </c>
      <c r="F70" s="231">
        <f>'FNF American Folsom'!Z76/1000</f>
        <v>896.77</v>
      </c>
      <c r="G70" s="231">
        <f>'FNF American Folsom'!AA76/1000</f>
        <v>687.81</v>
      </c>
      <c r="H70" s="231">
        <f>'FNF American Folsom'!AB76/1000</f>
        <v>1130.49</v>
      </c>
      <c r="I70" s="231">
        <f>'FNF American Folsom'!AC76/1000</f>
        <v>841.9</v>
      </c>
      <c r="J70" s="231">
        <f>'FNF American Folsom'!AD76/1000</f>
        <v>387.34</v>
      </c>
      <c r="K70" s="231">
        <f>'FNF American Folsom'!AE76/1000</f>
        <v>135.9</v>
      </c>
      <c r="L70" s="231">
        <f>'FNF American Folsom'!AF76/1000</f>
        <v>41.1</v>
      </c>
      <c r="M70" s="231">
        <f>'FNF American Folsom'!AG76/1000</f>
        <v>61.14</v>
      </c>
      <c r="N70" s="168">
        <f t="shared" si="4"/>
        <v>6123.89</v>
      </c>
      <c r="O70" s="169"/>
      <c r="P70" s="170">
        <v>1982</v>
      </c>
      <c r="Q70" s="232">
        <v>2.4363890346952184</v>
      </c>
      <c r="R70" s="232">
        <v>14.985850696014296</v>
      </c>
      <c r="S70" s="232">
        <v>23.90518116267674</v>
      </c>
      <c r="T70" s="232">
        <v>15.213455735450623</v>
      </c>
      <c r="U70" s="232">
        <v>20.978195720877558</v>
      </c>
      <c r="V70" s="232">
        <v>12.845984306785041</v>
      </c>
      <c r="W70" s="232">
        <v>14.689930263323191</v>
      </c>
      <c r="X70" s="232">
        <v>7.733476834652123</v>
      </c>
      <c r="Y70" s="232">
        <v>3.8198311045257185</v>
      </c>
      <c r="Z70" s="232">
        <v>2.5558945968433022</v>
      </c>
      <c r="AA70" s="232">
        <v>0.87863212842482596</v>
      </c>
      <c r="AB70" s="232">
        <v>3.8937786617508294</v>
      </c>
      <c r="AC70" s="171">
        <f t="shared" si="5"/>
        <v>123.93660024601947</v>
      </c>
      <c r="AE70" s="221">
        <f t="shared" si="0"/>
        <v>1927</v>
      </c>
      <c r="AF70" s="228">
        <v>9831</v>
      </c>
      <c r="AG70" s="229">
        <f t="shared" si="2"/>
        <v>5.4217324408103869</v>
      </c>
      <c r="AH70" s="169"/>
      <c r="AI70" s="170">
        <v>1982</v>
      </c>
      <c r="AJ70" s="232">
        <v>2.4363890346952184</v>
      </c>
      <c r="AK70" s="232">
        <v>14.985850696014296</v>
      </c>
      <c r="AL70" s="232">
        <v>23.90518116267674</v>
      </c>
      <c r="AM70" s="232">
        <v>15.213455735450623</v>
      </c>
      <c r="AN70" s="232">
        <v>20.978195720877558</v>
      </c>
      <c r="AO70" s="232">
        <v>12.845984306785041</v>
      </c>
      <c r="AP70" s="232">
        <v>14.689930263323191</v>
      </c>
      <c r="AQ70" s="232">
        <v>7.733476834652123</v>
      </c>
      <c r="AR70" s="232">
        <v>3.8198311045257185</v>
      </c>
      <c r="AS70" s="232">
        <v>2.5558945968433022</v>
      </c>
      <c r="AT70" s="232">
        <v>0.87863212842482596</v>
      </c>
      <c r="AU70" s="232">
        <v>3.8937786617508294</v>
      </c>
      <c r="AV70" s="171">
        <f t="shared" si="6"/>
        <v>123.93660024601947</v>
      </c>
      <c r="AX70" s="221">
        <f t="shared" si="1"/>
        <v>1927</v>
      </c>
      <c r="AY70" s="228">
        <v>9831</v>
      </c>
      <c r="AZ70" s="229">
        <f t="shared" si="3"/>
        <v>5.4217324408103869</v>
      </c>
    </row>
    <row r="71" spans="1:52">
      <c r="A71" s="170">
        <v>1983</v>
      </c>
      <c r="B71" s="231">
        <f>'FNF American Folsom'!V77/1000</f>
        <v>168.87</v>
      </c>
      <c r="C71" s="231">
        <f>'FNF American Folsom'!W77/1000</f>
        <v>277.89999999999998</v>
      </c>
      <c r="D71" s="231">
        <f>'FNF American Folsom'!X77/1000</f>
        <v>565.14</v>
      </c>
      <c r="E71" s="231">
        <f>'FNF American Folsom'!Y77/1000</f>
        <v>454.16</v>
      </c>
      <c r="F71" s="231">
        <f>'FNF American Folsom'!Z77/1000</f>
        <v>695.71</v>
      </c>
      <c r="G71" s="231">
        <f>'FNF American Folsom'!AA77/1000</f>
        <v>1167.21</v>
      </c>
      <c r="H71" s="231">
        <f>'FNF American Folsom'!AB77/1000</f>
        <v>605.28</v>
      </c>
      <c r="I71" s="231">
        <f>'FNF American Folsom'!AC77/1000</f>
        <v>982.72</v>
      </c>
      <c r="J71" s="231">
        <f>'FNF American Folsom'!AD77/1000</f>
        <v>942.21</v>
      </c>
      <c r="K71" s="231">
        <f>'FNF American Folsom'!AE77/1000</f>
        <v>382.05</v>
      </c>
      <c r="L71" s="231">
        <f>'FNF American Folsom'!AF77/1000</f>
        <v>89.93</v>
      </c>
      <c r="M71" s="231">
        <f>'FNF American Folsom'!AG77/1000</f>
        <v>50.585999999999999</v>
      </c>
      <c r="N71" s="168">
        <f t="shared" si="4"/>
        <v>6381.7660000000005</v>
      </c>
      <c r="O71" s="169"/>
      <c r="P71" s="170">
        <v>1983</v>
      </c>
      <c r="Q71" s="232">
        <v>6.7427932792336778</v>
      </c>
      <c r="R71" s="232">
        <v>7.4177435104198279</v>
      </c>
      <c r="S71" s="232">
        <v>15.87430199943957</v>
      </c>
      <c r="T71" s="232">
        <v>12.984213010555511</v>
      </c>
      <c r="U71" s="232">
        <v>20.038096796953418</v>
      </c>
      <c r="V71" s="232">
        <v>26.004516883984152</v>
      </c>
      <c r="W71" s="232">
        <v>9.3519841095435936</v>
      </c>
      <c r="X71" s="232">
        <v>11.916652667205767</v>
      </c>
      <c r="Y71" s="232">
        <v>8.7721451596483178</v>
      </c>
      <c r="Z71" s="232">
        <v>4.654657838657883</v>
      </c>
      <c r="AA71" s="232">
        <v>2.3821568484655558</v>
      </c>
      <c r="AB71" s="232">
        <v>3.3313451451969343</v>
      </c>
      <c r="AC71" s="171">
        <f t="shared" si="5"/>
        <v>129.47060724930421</v>
      </c>
      <c r="AE71" s="221">
        <f t="shared" si="0"/>
        <v>1927</v>
      </c>
      <c r="AF71" s="228">
        <v>9862</v>
      </c>
      <c r="AG71" s="229">
        <f t="shared" si="2"/>
        <v>3.6138143738014934</v>
      </c>
      <c r="AH71" s="169"/>
      <c r="AI71" s="170">
        <v>1983</v>
      </c>
      <c r="AJ71" s="232">
        <v>6.7427932792336778</v>
      </c>
      <c r="AK71" s="232">
        <v>7.4177435104198279</v>
      </c>
      <c r="AL71" s="232">
        <v>15.87430199943957</v>
      </c>
      <c r="AM71" s="232">
        <v>12.984213010555511</v>
      </c>
      <c r="AN71" s="232">
        <v>20.038096796953418</v>
      </c>
      <c r="AO71" s="232">
        <v>26.004516883984152</v>
      </c>
      <c r="AP71" s="232">
        <v>9.3519841095435936</v>
      </c>
      <c r="AQ71" s="232">
        <v>11.916652667205767</v>
      </c>
      <c r="AR71" s="232">
        <v>8.7721451596483178</v>
      </c>
      <c r="AS71" s="232">
        <v>4.654657838657883</v>
      </c>
      <c r="AT71" s="232">
        <v>2.3821568484655558</v>
      </c>
      <c r="AU71" s="232">
        <v>3.3313451451969343</v>
      </c>
      <c r="AV71" s="171">
        <f t="shared" si="6"/>
        <v>129.47060724930421</v>
      </c>
      <c r="AX71" s="221">
        <f t="shared" si="1"/>
        <v>1927</v>
      </c>
      <c r="AY71" s="228">
        <v>9862</v>
      </c>
      <c r="AZ71" s="229">
        <f t="shared" si="3"/>
        <v>3.6138143738014934</v>
      </c>
    </row>
    <row r="72" spans="1:52">
      <c r="A72" s="170">
        <v>1984</v>
      </c>
      <c r="B72" s="231">
        <f>'FNF American Folsom'!V78/1000</f>
        <v>48.56</v>
      </c>
      <c r="C72" s="231">
        <f>'FNF American Folsom'!W78/1000</f>
        <v>721.59</v>
      </c>
      <c r="D72" s="231">
        <f>'FNF American Folsom'!X78/1000</f>
        <v>946.81</v>
      </c>
      <c r="E72" s="231">
        <f>'FNF American Folsom'!Y78/1000</f>
        <v>379.42</v>
      </c>
      <c r="F72" s="231">
        <f>'FNF American Folsom'!Z78/1000</f>
        <v>287.51</v>
      </c>
      <c r="G72" s="231">
        <f>'FNF American Folsom'!AA78/1000</f>
        <v>379.85</v>
      </c>
      <c r="H72" s="231">
        <f>'FNF American Folsom'!AB78/1000</f>
        <v>318.79000000000002</v>
      </c>
      <c r="I72" s="231">
        <f>'FNF American Folsom'!AC78/1000</f>
        <v>492.75</v>
      </c>
      <c r="J72" s="231">
        <f>'FNF American Folsom'!AD78/1000</f>
        <v>237.26</v>
      </c>
      <c r="K72" s="231">
        <f>'FNF American Folsom'!AE78/1000</f>
        <v>49.79</v>
      </c>
      <c r="L72" s="231">
        <f>'FNF American Folsom'!AF78/1000</f>
        <v>21.72</v>
      </c>
      <c r="M72" s="231">
        <f>'FNF American Folsom'!AG78/1000</f>
        <v>17.09</v>
      </c>
      <c r="N72" s="168">
        <f t="shared" si="4"/>
        <v>3901.14</v>
      </c>
      <c r="O72" s="169"/>
      <c r="P72" s="170">
        <v>1984</v>
      </c>
      <c r="Q72" s="232">
        <v>2.2271055449738757</v>
      </c>
      <c r="R72" s="232">
        <v>19.631161438300282</v>
      </c>
      <c r="S72" s="232">
        <v>23.898256219743448</v>
      </c>
      <c r="T72" s="232">
        <v>7.5994733489171509</v>
      </c>
      <c r="U72" s="232">
        <v>4.2789915502791374</v>
      </c>
      <c r="V72" s="232">
        <v>5.2156209175883745</v>
      </c>
      <c r="W72" s="232">
        <v>2.7868224364609588</v>
      </c>
      <c r="X72" s="232">
        <v>4.4328315709649218</v>
      </c>
      <c r="Y72" s="232">
        <v>2.7461268838225124</v>
      </c>
      <c r="Z72" s="232">
        <v>1.027795078239123</v>
      </c>
      <c r="AA72" s="232">
        <v>1.2536090979583889</v>
      </c>
      <c r="AB72" s="232">
        <v>1.1386942191133329</v>
      </c>
      <c r="AC72" s="171">
        <f t="shared" si="5"/>
        <v>76.236488306361508</v>
      </c>
      <c r="AE72" s="221">
        <f t="shared" si="0"/>
        <v>1927</v>
      </c>
      <c r="AF72" s="228">
        <v>9893</v>
      </c>
      <c r="AG72" s="229">
        <f t="shared" si="2"/>
        <v>6.0734232591752964</v>
      </c>
      <c r="AH72" s="169"/>
      <c r="AI72" s="170">
        <v>1984</v>
      </c>
      <c r="AJ72" s="232">
        <v>2.2271055449738757</v>
      </c>
      <c r="AK72" s="232">
        <v>19.631161438300282</v>
      </c>
      <c r="AL72" s="232">
        <v>23.898256219743448</v>
      </c>
      <c r="AM72" s="232">
        <v>7.5994733489171509</v>
      </c>
      <c r="AN72" s="232">
        <v>4.2789915502791374</v>
      </c>
      <c r="AO72" s="232">
        <v>5.2156209175883745</v>
      </c>
      <c r="AP72" s="232">
        <v>2.7868224364609588</v>
      </c>
      <c r="AQ72" s="232">
        <v>4.4328315709649218</v>
      </c>
      <c r="AR72" s="232">
        <v>2.7461268838225124</v>
      </c>
      <c r="AS72" s="232">
        <v>1.027795078239123</v>
      </c>
      <c r="AT72" s="232">
        <v>1.2536090979583889</v>
      </c>
      <c r="AU72" s="232">
        <v>1.1386942191133329</v>
      </c>
      <c r="AV72" s="171">
        <f t="shared" si="6"/>
        <v>76.236488306361508</v>
      </c>
      <c r="AX72" s="221">
        <f t="shared" si="1"/>
        <v>1927</v>
      </c>
      <c r="AY72" s="228">
        <v>9893</v>
      </c>
      <c r="AZ72" s="229">
        <f t="shared" si="3"/>
        <v>6.0734232591752964</v>
      </c>
    </row>
    <row r="73" spans="1:52">
      <c r="A73" s="170">
        <v>1985</v>
      </c>
      <c r="B73" s="231">
        <f>'FNF American Folsom'!V79/1000</f>
        <v>35.67</v>
      </c>
      <c r="C73" s="231">
        <f>'FNF American Folsom'!W79/1000</f>
        <v>188.03</v>
      </c>
      <c r="D73" s="231">
        <f>'FNF American Folsom'!X79/1000</f>
        <v>101.65</v>
      </c>
      <c r="E73" s="231">
        <f>'FNF American Folsom'!Y79/1000</f>
        <v>69.56</v>
      </c>
      <c r="F73" s="231">
        <f>'FNF American Folsom'!Z79/1000</f>
        <v>140.65</v>
      </c>
      <c r="G73" s="231">
        <f>'FNF American Folsom'!AA79/1000</f>
        <v>199.93</v>
      </c>
      <c r="H73" s="231">
        <f>'FNF American Folsom'!AB79/1000</f>
        <v>434.56</v>
      </c>
      <c r="I73" s="231">
        <f>'FNF American Folsom'!AC79/1000</f>
        <v>282.86</v>
      </c>
      <c r="J73" s="231">
        <f>'FNF American Folsom'!AD79/1000</f>
        <v>78.53</v>
      </c>
      <c r="K73" s="231">
        <f>'FNF American Folsom'!AE79/1000</f>
        <v>13.63</v>
      </c>
      <c r="L73" s="231">
        <f>'FNF American Folsom'!AF79/1000</f>
        <v>4.8499999999999996</v>
      </c>
      <c r="M73" s="231">
        <f>'FNF American Folsom'!AG79/1000</f>
        <v>24.31</v>
      </c>
      <c r="N73" s="168">
        <f t="shared" si="4"/>
        <v>1574.2299999999998</v>
      </c>
      <c r="O73" s="169"/>
      <c r="P73" s="170">
        <v>1985</v>
      </c>
      <c r="Q73" s="232">
        <v>1.2310911964745135</v>
      </c>
      <c r="R73" s="232">
        <v>4.2603737725964592</v>
      </c>
      <c r="S73" s="232">
        <v>2.3924376874597444</v>
      </c>
      <c r="T73" s="232">
        <v>1.644171375430993</v>
      </c>
      <c r="U73" s="232">
        <v>3.3361341456099876</v>
      </c>
      <c r="V73" s="232">
        <v>3.6929824113011733</v>
      </c>
      <c r="W73" s="232">
        <v>5.5354043836375837</v>
      </c>
      <c r="X73" s="232">
        <v>2.1640361519957132</v>
      </c>
      <c r="Y73" s="232">
        <v>0.74037106620439275</v>
      </c>
      <c r="Z73" s="232">
        <v>0.2405441335537013</v>
      </c>
      <c r="AA73" s="232">
        <v>8.5593473788371455E-2</v>
      </c>
      <c r="AB73" s="232">
        <v>0.97796779814816048</v>
      </c>
      <c r="AC73" s="171">
        <f t="shared" si="5"/>
        <v>26.301107596200794</v>
      </c>
      <c r="AE73" s="221">
        <f t="shared" ref="AE73:AE136" si="7">IF(MONTH(AF73)&gt;9,YEAR(AF73)+1,YEAR(AF73))</f>
        <v>1927</v>
      </c>
      <c r="AF73" s="228">
        <v>9921</v>
      </c>
      <c r="AG73" s="229">
        <f t="shared" si="2"/>
        <v>20.905413390233697</v>
      </c>
      <c r="AH73" s="169"/>
      <c r="AI73" s="170">
        <v>1985</v>
      </c>
      <c r="AJ73" s="232">
        <v>1.2310911964745135</v>
      </c>
      <c r="AK73" s="232">
        <v>4.2603737725964592</v>
      </c>
      <c r="AL73" s="232">
        <v>2.3924376874597444</v>
      </c>
      <c r="AM73" s="232">
        <v>1.644171375430993</v>
      </c>
      <c r="AN73" s="232">
        <v>3.3361341456099876</v>
      </c>
      <c r="AO73" s="232">
        <v>3.6929824113011733</v>
      </c>
      <c r="AP73" s="232">
        <v>5.5354043836375837</v>
      </c>
      <c r="AQ73" s="232">
        <v>2.1640361519957132</v>
      </c>
      <c r="AR73" s="232">
        <v>0.74037106620439275</v>
      </c>
      <c r="AS73" s="232">
        <v>0.2405441335537013</v>
      </c>
      <c r="AT73" s="232">
        <v>8.5593473788371455E-2</v>
      </c>
      <c r="AU73" s="232">
        <v>0.97796779814816048</v>
      </c>
      <c r="AV73" s="171">
        <f t="shared" si="6"/>
        <v>26.301107596200794</v>
      </c>
      <c r="AX73" s="221">
        <f t="shared" ref="AX73:AX136" si="8">IF(MONTH(AY73)&gt;9,YEAR(AY73)+1,YEAR(AY73))</f>
        <v>1927</v>
      </c>
      <c r="AY73" s="228">
        <v>9921</v>
      </c>
      <c r="AZ73" s="229">
        <f t="shared" si="3"/>
        <v>20.905413390233697</v>
      </c>
    </row>
    <row r="74" spans="1:52">
      <c r="A74" s="170">
        <v>1986</v>
      </c>
      <c r="B74" s="231">
        <f>'FNF American Folsom'!V80/1000</f>
        <v>20.954000000000001</v>
      </c>
      <c r="C74" s="231">
        <f>'FNF American Folsom'!W80/1000</f>
        <v>69.387</v>
      </c>
      <c r="D74" s="231">
        <f>'FNF American Folsom'!X80/1000</f>
        <v>153.923</v>
      </c>
      <c r="E74" s="231">
        <f>'FNF American Folsom'!Y80/1000</f>
        <v>357.80599999999998</v>
      </c>
      <c r="F74" s="231">
        <f>'FNF American Folsom'!Z80/1000</f>
        <v>1866.2190000000001</v>
      </c>
      <c r="G74" s="231">
        <f>'FNF American Folsom'!AA80/1000</f>
        <v>966.83600000000001</v>
      </c>
      <c r="H74" s="231">
        <f>'FNF American Folsom'!AB80/1000</f>
        <v>401.58800000000002</v>
      </c>
      <c r="I74" s="231">
        <f>'FNF American Folsom'!AC80/1000</f>
        <v>419.12400000000002</v>
      </c>
      <c r="J74" s="231">
        <f>'FNF American Folsom'!AD80/1000</f>
        <v>309.63499999999999</v>
      </c>
      <c r="K74" s="231">
        <f>'FNF American Folsom'!AE80/1000</f>
        <v>50.615000000000002</v>
      </c>
      <c r="L74" s="231">
        <f>'FNF American Folsom'!AF80/1000</f>
        <v>25.155000000000001</v>
      </c>
      <c r="M74" s="231">
        <f>'FNF American Folsom'!AG80/1000</f>
        <v>12.042</v>
      </c>
      <c r="N74" s="168">
        <f t="shared" si="4"/>
        <v>4653.2840000000006</v>
      </c>
      <c r="O74" s="169"/>
      <c r="P74" s="170">
        <v>1986</v>
      </c>
      <c r="Q74" s="232">
        <v>1.2163237783597227</v>
      </c>
      <c r="R74" s="232">
        <v>2.5912445187252153</v>
      </c>
      <c r="S74" s="232">
        <v>4.167290220090873</v>
      </c>
      <c r="T74" s="232">
        <v>9.6581445565149835</v>
      </c>
      <c r="U74" s="232">
        <v>46.531684044221841</v>
      </c>
      <c r="V74" s="232">
        <v>13.223054636155268</v>
      </c>
      <c r="W74" s="232">
        <v>3.5663212667153488</v>
      </c>
      <c r="X74" s="232">
        <v>3.866898637634236</v>
      </c>
      <c r="Y74" s="232">
        <v>3.7870305741738832</v>
      </c>
      <c r="Z74" s="232">
        <v>1.37369296602688</v>
      </c>
      <c r="AA74" s="232">
        <v>1.5746962107618998</v>
      </c>
      <c r="AB74" s="232">
        <v>0.82108226296578835</v>
      </c>
      <c r="AC74" s="171">
        <f t="shared" si="5"/>
        <v>92.377463672345939</v>
      </c>
      <c r="AE74" s="221">
        <f t="shared" si="7"/>
        <v>1927</v>
      </c>
      <c r="AF74" s="228">
        <v>9952</v>
      </c>
      <c r="AG74" s="229">
        <f t="shared" ref="AG74:AG137" si="9">VLOOKUP(IF(MONTH(AF74)&gt;9,YEAR(AF74)+1,YEAR(AF74)),$P$10:$AB$118,IF(MONTH(AF74)&gt;9,MONTH(AF74)-8,MONTH(AF74)+4))</f>
        <v>9.3914267949081562</v>
      </c>
      <c r="AH74" s="169"/>
      <c r="AI74" s="170">
        <v>1986</v>
      </c>
      <c r="AJ74" s="232">
        <v>1.2163237783597227</v>
      </c>
      <c r="AK74" s="232">
        <v>2.5912445187252153</v>
      </c>
      <c r="AL74" s="232">
        <v>4.167290220090873</v>
      </c>
      <c r="AM74" s="232">
        <v>9.6581445565149835</v>
      </c>
      <c r="AN74" s="232">
        <v>46.531684044221841</v>
      </c>
      <c r="AO74" s="232">
        <v>13.223054636155268</v>
      </c>
      <c r="AP74" s="232">
        <v>3.5663212667153488</v>
      </c>
      <c r="AQ74" s="232">
        <v>3.866898637634236</v>
      </c>
      <c r="AR74" s="232">
        <v>3.7870305741738832</v>
      </c>
      <c r="AS74" s="232">
        <v>1.37369296602688</v>
      </c>
      <c r="AT74" s="232">
        <v>1.5746962107618998</v>
      </c>
      <c r="AU74" s="232">
        <v>0.82108226296578835</v>
      </c>
      <c r="AV74" s="171">
        <f t="shared" si="6"/>
        <v>92.377463672345939</v>
      </c>
      <c r="AX74" s="221">
        <f t="shared" si="8"/>
        <v>1927</v>
      </c>
      <c r="AY74" s="228">
        <v>9952</v>
      </c>
      <c r="AZ74" s="229">
        <f t="shared" ref="AZ74:AZ137" si="10">VLOOKUP(IF(MONTH(AY74)&gt;9,YEAR(AY74)+1,YEAR(AY74)),$AI$10:$AU$107,IF(MONTH(AY74)&gt;9,MONTH(AY74)-8,MONTH(AY74)+4))</f>
        <v>9.3914267949081562</v>
      </c>
    </row>
    <row r="75" spans="1:52">
      <c r="A75" s="170">
        <v>1987</v>
      </c>
      <c r="B75" s="231">
        <f>'FNF American Folsom'!V81/1000</f>
        <v>28.338999999999999</v>
      </c>
      <c r="C75" s="231">
        <f>'FNF American Folsom'!W81/1000</f>
        <v>12.439</v>
      </c>
      <c r="D75" s="231">
        <f>'FNF American Folsom'!X81/1000</f>
        <v>12.084</v>
      </c>
      <c r="E75" s="231">
        <f>'FNF American Folsom'!Y81/1000</f>
        <v>49.765000000000001</v>
      </c>
      <c r="F75" s="231">
        <f>'FNF American Folsom'!Z81/1000</f>
        <v>133.03</v>
      </c>
      <c r="G75" s="231">
        <f>'FNF American Folsom'!AA81/1000</f>
        <v>208.58699999999999</v>
      </c>
      <c r="H75" s="231">
        <f>'FNF American Folsom'!AB81/1000</f>
        <v>211.83699999999999</v>
      </c>
      <c r="I75" s="231">
        <f>'FNF American Folsom'!AC81/1000</f>
        <v>177.227</v>
      </c>
      <c r="J75" s="231">
        <f>'FNF American Folsom'!AD81/1000</f>
        <v>30.681999999999999</v>
      </c>
      <c r="K75" s="231">
        <f>'FNF American Folsom'!AE81/1000</f>
        <v>8.5470000000000006</v>
      </c>
      <c r="L75" s="231">
        <f>'FNF American Folsom'!AF81/1000</f>
        <v>3.3980000000000001</v>
      </c>
      <c r="M75" s="231">
        <f>'FNF American Folsom'!AG81/1000</f>
        <v>3.85</v>
      </c>
      <c r="N75" s="168">
        <f t="shared" ref="N75:N118" si="11">IF(ISERROR(MATCH(-901,B75:M75,0)),SUM(B75:M75),"")</f>
        <v>879.78499999999997</v>
      </c>
      <c r="O75" s="169"/>
      <c r="P75" s="170">
        <v>1987</v>
      </c>
      <c r="Q75" s="234">
        <f>IF('UNIMP Rock Creek 11444201'!V81=-901,-901,'UNIMP Rock Creek 11444201'!V81/1000)</f>
        <v>1.1621157024793387</v>
      </c>
      <c r="R75" s="234">
        <f>IF('UNIMP Rock Creek 11444201'!W81=-901,-901,'UNIMP Rock Creek 11444201'!W81/1000)</f>
        <v>1.1365289256198348</v>
      </c>
      <c r="S75" s="234">
        <f>IF('UNIMP Rock Creek 11444201'!X81=-901,-901,'UNIMP Rock Creek 11444201'!X81/1000)</f>
        <v>1.2174545454545453</v>
      </c>
      <c r="T75" s="234">
        <f>IF('UNIMP Rock Creek 11444201'!Y81=-901,-901,'UNIMP Rock Creek 11444201'!Y81/1000)</f>
        <v>1.7739173553719008</v>
      </c>
      <c r="U75" s="234">
        <f>IF('UNIMP Rock Creek 11444201'!Z81=-901,-901,'UNIMP Rock Creek 11444201'!Z81/1000)</f>
        <v>2.6852231404958675</v>
      </c>
      <c r="V75" s="234">
        <f>IF('UNIMP Rock Creek 11444201'!AA81=-901,-901,'UNIMP Rock Creek 11444201'!AA81/1000)</f>
        <v>4.3041322314049584</v>
      </c>
      <c r="W75" s="234">
        <f>IF('UNIMP Rock Creek 11444201'!AB81=-901,-901,'UNIMP Rock Creek 11444201'!AB81/1000)</f>
        <v>1.428099173553719</v>
      </c>
      <c r="X75" s="234">
        <f>IF('UNIMP Rock Creek 11444201'!AC81=-901,-901,'UNIMP Rock Creek 11444201'!AC81/1000)</f>
        <v>0.99622214876033055</v>
      </c>
      <c r="Y75" s="234">
        <f>IF('UNIMP Rock Creek 11444201'!AD81=-901,-901,'UNIMP Rock Creek 11444201'!AD81/1000)</f>
        <v>0.53672727272727272</v>
      </c>
      <c r="Z75" s="234">
        <f>IF('UNIMP Rock Creek 11444201'!AE81=-901,-901,'UNIMP Rock Creek 11444201'!AE81/1000)</f>
        <v>0.30251900826446287</v>
      </c>
      <c r="AA75" s="234">
        <f>IF('UNIMP Rock Creek 11444201'!AF81=-901,-901,'UNIMP Rock Creek 11444201'!AF81/1000)</f>
        <v>0.13705586776859505</v>
      </c>
      <c r="AB75" s="234">
        <f>IF('UNIMP Rock Creek 11444201'!AG81=-901,-901,'UNIMP Rock Creek 11444201'!AG81/1000)</f>
        <v>0.22474710743801654</v>
      </c>
      <c r="AC75" s="171">
        <f t="shared" ref="AC75:AC109" si="12">IF(ISERROR(MATCH(-901,Q75:AB75,0)),SUM(Q75:AB75),"")</f>
        <v>15.904742479338841</v>
      </c>
      <c r="AE75" s="221">
        <f t="shared" si="7"/>
        <v>1927</v>
      </c>
      <c r="AF75" s="228">
        <v>9982</v>
      </c>
      <c r="AG75" s="229">
        <f t="shared" si="9"/>
        <v>11.507102247538633</v>
      </c>
      <c r="AH75" s="169"/>
      <c r="AI75" s="170">
        <v>1987</v>
      </c>
      <c r="AJ75" s="232">
        <v>0.67985305472992819</v>
      </c>
      <c r="AK75" s="232">
        <v>0.21203319772783469</v>
      </c>
      <c r="AL75" s="232">
        <v>0.20598192469998811</v>
      </c>
      <c r="AM75" s="232">
        <v>0.87334448088233074</v>
      </c>
      <c r="AN75" s="232">
        <v>2.4331273867938163</v>
      </c>
      <c r="AO75" s="232">
        <v>3.2370058204426799</v>
      </c>
      <c r="AP75" s="232">
        <v>1.9457503949518378</v>
      </c>
      <c r="AQ75" s="232">
        <v>1.0598463678804624</v>
      </c>
      <c r="AR75" s="232">
        <v>0.29734628845373834</v>
      </c>
      <c r="AS75" s="232">
        <v>0.14995927605458448</v>
      </c>
      <c r="AT75" s="232">
        <v>0.13401539076397562</v>
      </c>
      <c r="AU75" s="232">
        <v>0.17008651155503074</v>
      </c>
      <c r="AV75" s="171">
        <f t="shared" ref="AV75:AV109" si="13">SUM(AJ75:AU75)</f>
        <v>11.398350094936207</v>
      </c>
      <c r="AX75" s="221">
        <f t="shared" si="8"/>
        <v>1927</v>
      </c>
      <c r="AY75" s="228">
        <v>9982</v>
      </c>
      <c r="AZ75" s="229">
        <f t="shared" si="10"/>
        <v>11.507102247538633</v>
      </c>
    </row>
    <row r="76" spans="1:52">
      <c r="A76" s="170">
        <v>1988</v>
      </c>
      <c r="B76" s="231">
        <f>'FNF American Folsom'!V82/1000</f>
        <v>9.1080000000000005</v>
      </c>
      <c r="C76" s="231">
        <f>'FNF American Folsom'!W82/1000</f>
        <v>14.532999999999999</v>
      </c>
      <c r="D76" s="231">
        <f>'FNF American Folsom'!X82/1000</f>
        <v>89.483999999999995</v>
      </c>
      <c r="E76" s="231">
        <f>'FNF American Folsom'!Y82/1000</f>
        <v>160.80699999999999</v>
      </c>
      <c r="F76" s="231">
        <f>'FNF American Folsom'!Z82/1000</f>
        <v>93.147999999999996</v>
      </c>
      <c r="G76" s="231">
        <f>'FNF American Folsom'!AA82/1000</f>
        <v>140.334</v>
      </c>
      <c r="H76" s="231">
        <f>'FNF American Folsom'!AB82/1000</f>
        <v>165.16</v>
      </c>
      <c r="I76" s="231">
        <f>'FNF American Folsom'!AC82/1000</f>
        <v>128.22200000000001</v>
      </c>
      <c r="J76" s="231">
        <f>'FNF American Folsom'!AD82/1000</f>
        <v>51.143999999999998</v>
      </c>
      <c r="K76" s="231">
        <f>'FNF American Folsom'!AE82/1000</f>
        <v>1.103</v>
      </c>
      <c r="L76" s="231">
        <f>'FNF American Folsom'!AF82/1000</f>
        <v>0</v>
      </c>
      <c r="M76" s="231">
        <f>'FNF American Folsom'!AG82/1000</f>
        <v>0.05</v>
      </c>
      <c r="N76" s="168">
        <f t="shared" si="11"/>
        <v>853.09299999999996</v>
      </c>
      <c r="O76" s="169"/>
      <c r="P76" s="170">
        <v>1988</v>
      </c>
      <c r="Q76" s="234">
        <f>IF('UNIMP Rock Creek 11444201'!V82=-901,-901,'UNIMP Rock Creek 11444201'!V82/1000)</f>
        <v>0.35589421487603301</v>
      </c>
      <c r="R76" s="234">
        <f>IF('UNIMP Rock Creek 11444201'!W82=-901,-901,'UNIMP Rock Creek 11444201'!W82/1000)</f>
        <v>0.73503471074380178</v>
      </c>
      <c r="S76" s="234">
        <f>IF('UNIMP Rock Creek 11444201'!X82=-901,-901,'UNIMP Rock Creek 11444201'!X82/1000)</f>
        <v>1.6338446280991732</v>
      </c>
      <c r="T76" s="234">
        <f>IF('UNIMP Rock Creek 11444201'!Y82=-901,-901,'UNIMP Rock Creek 11444201'!Y82/1000)</f>
        <v>3.4171239669421496</v>
      </c>
      <c r="U76" s="234">
        <f>IF('UNIMP Rock Creek 11444201'!Z82=-901,-901,'UNIMP Rock Creek 11444201'!Z82/1000)</f>
        <v>0.98935537190082623</v>
      </c>
      <c r="V76" s="234">
        <f>IF('UNIMP Rock Creek 11444201'!AA82=-901,-901,'UNIMP Rock Creek 11444201'!AA82/1000)</f>
        <v>1.0702809917355374</v>
      </c>
      <c r="W76" s="234">
        <f>IF('UNIMP Rock Creek 11444201'!AB82=-901,-901,'UNIMP Rock Creek 11444201'!AB82/1000)</f>
        <v>1.3041322314049584</v>
      </c>
      <c r="X76" s="234">
        <f>IF('UNIMP Rock Creek 11444201'!AC82=-901,-901,'UNIMP Rock Creek 11444201'!AC82/1000)</f>
        <v>0.95966280991735542</v>
      </c>
      <c r="Y76" s="234">
        <f>IF('UNIMP Rock Creek 11444201'!AD82=-901,-901,'UNIMP Rock Creek 11444201'!AD82/1000)</f>
        <v>0.59547768595041328</v>
      </c>
      <c r="Z76" s="234">
        <f>IF('UNIMP Rock Creek 11444201'!AE82=-901,-901,'UNIMP Rock Creek 11444201'!AE82/1000)</f>
        <v>0.19553057851239669</v>
      </c>
      <c r="AA76" s="234">
        <f>IF('UNIMP Rock Creek 11444201'!AF82=-901,-901,'UNIMP Rock Creek 11444201'!AF82/1000)</f>
        <v>0.16294214876033059</v>
      </c>
      <c r="AB76" s="234">
        <f>IF('UNIMP Rock Creek 11444201'!AG82=-901,-901,'UNIMP Rock Creek 11444201'!AG82/1000)</f>
        <v>0.19100826446280991</v>
      </c>
      <c r="AC76" s="171">
        <f t="shared" si="12"/>
        <v>11.610287603305787</v>
      </c>
      <c r="AE76" s="221">
        <f t="shared" si="7"/>
        <v>1927</v>
      </c>
      <c r="AF76" s="228">
        <v>10013</v>
      </c>
      <c r="AG76" s="229">
        <f t="shared" si="9"/>
        <v>5.4378587230724023</v>
      </c>
      <c r="AH76" s="169"/>
      <c r="AI76" s="170">
        <v>1988</v>
      </c>
      <c r="AJ76" s="232">
        <v>0.28320914820285747</v>
      </c>
      <c r="AK76" s="232">
        <v>0.29839684458976956</v>
      </c>
      <c r="AL76" s="232">
        <v>1.5338731238671874</v>
      </c>
      <c r="AM76" s="232">
        <v>2.8858835300149601</v>
      </c>
      <c r="AN76" s="232">
        <v>1.3808747306722458</v>
      </c>
      <c r="AO76" s="232">
        <v>1.6676633692399259</v>
      </c>
      <c r="AP76" s="232">
        <v>1.2620245982129781</v>
      </c>
      <c r="AQ76" s="232">
        <v>0.75526217301468535</v>
      </c>
      <c r="AR76" s="232">
        <v>0.70810024962513296</v>
      </c>
      <c r="AS76" s="232">
        <v>4.8074006372063494E-2</v>
      </c>
      <c r="AT76" s="232">
        <v>0</v>
      </c>
      <c r="AU76" s="232">
        <v>2.1792387294645721E-3</v>
      </c>
      <c r="AV76" s="171">
        <f t="shared" si="13"/>
        <v>10.825541012541271</v>
      </c>
      <c r="AX76" s="221">
        <f t="shared" si="8"/>
        <v>1927</v>
      </c>
      <c r="AY76" s="228">
        <v>10013</v>
      </c>
      <c r="AZ76" s="229">
        <f t="shared" si="10"/>
        <v>5.4378587230724023</v>
      </c>
    </row>
    <row r="77" spans="1:52">
      <c r="A77" s="170">
        <v>1989</v>
      </c>
      <c r="B77" s="231">
        <f>'FNF American Folsom'!V83/1000</f>
        <v>5.56</v>
      </c>
      <c r="C77" s="231">
        <f>'FNF American Folsom'!W83/1000</f>
        <v>85.162999999999997</v>
      </c>
      <c r="D77" s="231">
        <f>'FNF American Folsom'!X83/1000</f>
        <v>62.283000000000001</v>
      </c>
      <c r="E77" s="231">
        <f>'FNF American Folsom'!Y83/1000</f>
        <v>66.274000000000001</v>
      </c>
      <c r="F77" s="231">
        <f>'FNF American Folsom'!Z83/1000</f>
        <v>109.26</v>
      </c>
      <c r="G77" s="231">
        <f>'FNF American Folsom'!AA83/1000</f>
        <v>866.37199999999996</v>
      </c>
      <c r="H77" s="231">
        <f>'FNF American Folsom'!AB83/1000</f>
        <v>552.91999999999996</v>
      </c>
      <c r="I77" s="231">
        <f>'FNF American Folsom'!AC83/1000</f>
        <v>315.64999999999998</v>
      </c>
      <c r="J77" s="231">
        <f>'FNF American Folsom'!AD83/1000</f>
        <v>145.18600000000001</v>
      </c>
      <c r="K77" s="231">
        <f>'FNF American Folsom'!AE83/1000</f>
        <v>16.652999999999999</v>
      </c>
      <c r="L77" s="231">
        <f>'FNF American Folsom'!AF83/1000</f>
        <v>2.8260000000000001</v>
      </c>
      <c r="M77" s="231">
        <f>'FNF American Folsom'!AG83/1000</f>
        <v>19.277999999999999</v>
      </c>
      <c r="N77" s="168">
        <f t="shared" si="11"/>
        <v>2247.4249999999997</v>
      </c>
      <c r="O77" s="169"/>
      <c r="P77" s="170">
        <v>1989</v>
      </c>
      <c r="Q77" s="234">
        <f>IF('UNIMP Rock Creek 11444201'!V83=-901,-901,'UNIMP Rock Creek 11444201'!V83/1000)</f>
        <v>0.30805289256198348</v>
      </c>
      <c r="R77" s="234">
        <f>IF('UNIMP Rock Creek 11444201'!W83=-901,-901,'UNIMP Rock Creek 11444201'!W83/1000)</f>
        <v>1.1702479338842975</v>
      </c>
      <c r="S77" s="234">
        <f>IF('UNIMP Rock Creek 11444201'!X83=-901,-901,'UNIMP Rock Creek 11444201'!X83/1000)</f>
        <v>1.4957355371900827</v>
      </c>
      <c r="T77" s="234">
        <f>IF('UNIMP Rock Creek 11444201'!Y83=-901,-901,'UNIMP Rock Creek 11444201'!Y83/1000)</f>
        <v>1.9215867768595041</v>
      </c>
      <c r="U77" s="234">
        <f>IF('UNIMP Rock Creek 11444201'!Z83=-901,-901,'UNIMP Rock Creek 11444201'!Z83/1000)</f>
        <v>1.9505454545454548</v>
      </c>
      <c r="V77" s="234">
        <f>IF('UNIMP Rock Creek 11444201'!AA83=-901,-901,'UNIMP Rock Creek 11444201'!AA83/1000)</f>
        <v>12.276892561983471</v>
      </c>
      <c r="W77" s="234">
        <f>IF('UNIMP Rock Creek 11444201'!AB83=-901,-901,'UNIMP Rock Creek 11444201'!AB83/1000)</f>
        <v>2.6955371900826446</v>
      </c>
      <c r="X77" s="234">
        <f>IF('UNIMP Rock Creek 11444201'!AC83=-901,-901,'UNIMP Rock Creek 11444201'!AC83/1000)</f>
        <v>1.2051570247933887</v>
      </c>
      <c r="Y77" s="234">
        <f>IF('UNIMP Rock Creek 11444201'!AD83=-901,-901,'UNIMP Rock Creek 11444201'!AD83/1000)</f>
        <v>0.62479338842975207</v>
      </c>
      <c r="Z77" s="234">
        <f>IF('UNIMP Rock Creek 11444201'!AE83=-901,-901,'UNIMP Rock Creek 11444201'!AE83/1000)</f>
        <v>0.25148429752066115</v>
      </c>
      <c r="AA77" s="234">
        <f>IF('UNIMP Rock Creek 11444201'!AF83=-901,-901,'UNIMP Rock Creek 11444201'!AF83/1000)</f>
        <v>0.30436363636363634</v>
      </c>
      <c r="AB77" s="234">
        <f>IF('UNIMP Rock Creek 11444201'!AG83=-901,-901,'UNIMP Rock Creek 11444201'!AG83/1000)</f>
        <v>0.44925619834710745</v>
      </c>
      <c r="AC77" s="171">
        <f t="shared" si="12"/>
        <v>24.653652892561986</v>
      </c>
      <c r="AE77" s="221">
        <f t="shared" si="7"/>
        <v>1927</v>
      </c>
      <c r="AF77" s="228">
        <v>10043</v>
      </c>
      <c r="AG77" s="229">
        <f t="shared" si="9"/>
        <v>4.3236094982749691</v>
      </c>
      <c r="AH77" s="169"/>
      <c r="AI77" s="170">
        <v>1989</v>
      </c>
      <c r="AJ77" s="232">
        <v>0.29476096551160763</v>
      </c>
      <c r="AK77" s="232">
        <v>2.5729070703582178</v>
      </c>
      <c r="AL77" s="232">
        <v>1.4857367839051614</v>
      </c>
      <c r="AM77" s="232">
        <v>1.5981824132035962</v>
      </c>
      <c r="AN77" s="232">
        <v>2.7906668340528631</v>
      </c>
      <c r="AO77" s="232">
        <v>19.599376648379103</v>
      </c>
      <c r="AP77" s="232">
        <v>6.5140256274730852</v>
      </c>
      <c r="AQ77" s="232">
        <v>2.6298061409702811</v>
      </c>
      <c r="AR77" s="232">
        <v>1.6696419745255469</v>
      </c>
      <c r="AS77" s="232">
        <v>0.31893702478345887</v>
      </c>
      <c r="AT77" s="232">
        <v>0.14456389515919454</v>
      </c>
      <c r="AU77" s="232">
        <v>1.1292357044237278</v>
      </c>
      <c r="AV77" s="171">
        <f t="shared" si="13"/>
        <v>40.747841082745843</v>
      </c>
      <c r="AX77" s="221">
        <f t="shared" si="8"/>
        <v>1927</v>
      </c>
      <c r="AY77" s="228">
        <v>10043</v>
      </c>
      <c r="AZ77" s="229">
        <f t="shared" si="10"/>
        <v>4.3236094982749691</v>
      </c>
    </row>
    <row r="78" spans="1:52">
      <c r="A78" s="170">
        <v>1990</v>
      </c>
      <c r="B78" s="231">
        <f>'FNF American Folsom'!V84/1000</f>
        <v>35.51</v>
      </c>
      <c r="C78" s="231">
        <f>'FNF American Folsom'!W84/1000</f>
        <v>39.673000000000002</v>
      </c>
      <c r="D78" s="231">
        <f>'FNF American Folsom'!X84/1000</f>
        <v>29.099</v>
      </c>
      <c r="E78" s="231">
        <f>'FNF American Folsom'!Y84/1000</f>
        <v>101.288</v>
      </c>
      <c r="F78" s="231">
        <f>'FNF American Folsom'!Z84/1000</f>
        <v>100.917</v>
      </c>
      <c r="G78" s="231">
        <f>'FNF American Folsom'!AA84/1000</f>
        <v>241.31899999999999</v>
      </c>
      <c r="H78" s="231">
        <f>'FNF American Folsom'!AB84/1000</f>
        <v>270.53300000000002</v>
      </c>
      <c r="I78" s="231">
        <f>'FNF American Folsom'!AC84/1000</f>
        <v>180.51900000000001</v>
      </c>
      <c r="J78" s="231">
        <f>'FNF American Folsom'!AD84/1000</f>
        <v>108.991</v>
      </c>
      <c r="K78" s="231">
        <f>'FNF American Folsom'!AE84/1000</f>
        <v>5.6109999999999998</v>
      </c>
      <c r="L78" s="231">
        <f>'FNF American Folsom'!AF84/1000</f>
        <v>1.593</v>
      </c>
      <c r="M78" s="231">
        <f>'FNF American Folsom'!AG84/1000</f>
        <v>2.7330000000000001</v>
      </c>
      <c r="N78" s="168">
        <f t="shared" si="11"/>
        <v>1117.7860000000001</v>
      </c>
      <c r="O78" s="169"/>
      <c r="P78" s="170">
        <v>1990</v>
      </c>
      <c r="Q78" s="234">
        <f>IF('UNIMP Rock Creek 11444201'!V84=-901,-901,'UNIMP Rock Creek 11444201'!V84/1000)</f>
        <v>0.87312396694214878</v>
      </c>
      <c r="R78" s="234">
        <f>IF('UNIMP Rock Creek 11444201'!W84=-901,-901,'UNIMP Rock Creek 11444201'!W84/1000)</f>
        <v>1.3864462809917355</v>
      </c>
      <c r="S78" s="234">
        <f>IF('UNIMP Rock Creek 11444201'!X84=-901,-901,'UNIMP Rock Creek 11444201'!X84/1000)</f>
        <v>0.61303140495867781</v>
      </c>
      <c r="T78" s="234">
        <f>IF('UNIMP Rock Creek 11444201'!Y84=-901,-901,'UNIMP Rock Creek 11444201'!Y84/1000)</f>
        <v>2.1034710743801655</v>
      </c>
      <c r="U78" s="234">
        <f>IF('UNIMP Rock Creek 11444201'!Z84=-901,-901,'UNIMP Rock Creek 11444201'!Z84/1000)</f>
        <v>2.691173553719008</v>
      </c>
      <c r="V78" s="234">
        <f>IF('UNIMP Rock Creek 11444201'!AA84=-901,-901,'UNIMP Rock Creek 11444201'!AA84/1000)</f>
        <v>3.7152396694214871</v>
      </c>
      <c r="W78" s="234">
        <f>IF('UNIMP Rock Creek 11444201'!AB84=-901,-901,'UNIMP Rock Creek 11444201'!AB84/1000)</f>
        <v>1.2912396694214876</v>
      </c>
      <c r="X78" s="234">
        <f>IF('UNIMP Rock Creek 11444201'!AC84=-901,-901,'UNIMP Rock Creek 11444201'!AC84/1000)</f>
        <v>1.4572561983471075</v>
      </c>
      <c r="Y78" s="234">
        <f>IF('UNIMP Rock Creek 11444201'!AD84=-901,-901,'UNIMP Rock Creek 11444201'!AD84/1000)</f>
        <v>0.92826446280991737</v>
      </c>
      <c r="Z78" s="234">
        <f>IF('UNIMP Rock Creek 11444201'!AE84=-901,-901,'UNIMP Rock Creek 11444201'!AE84/1000)</f>
        <v>0.42979834710743803</v>
      </c>
      <c r="AA78" s="234">
        <f>IF('UNIMP Rock Creek 11444201'!AF84=-901,-901,'UNIMP Rock Creek 11444201'!AF84/1000)</f>
        <v>0.2736198347107438</v>
      </c>
      <c r="AB78" s="234">
        <f>IF('UNIMP Rock Creek 11444201'!AG84=-901,-901,'UNIMP Rock Creek 11444201'!AG84/1000)</f>
        <v>0.25586776859504134</v>
      </c>
      <c r="AC78" s="171">
        <f t="shared" si="12"/>
        <v>16.018532231404958</v>
      </c>
      <c r="AE78" s="221">
        <f t="shared" si="7"/>
        <v>1927</v>
      </c>
      <c r="AF78" s="228">
        <v>10074</v>
      </c>
      <c r="AG78" s="229">
        <f t="shared" si="9"/>
        <v>2.0276267600205102</v>
      </c>
      <c r="AH78" s="169"/>
      <c r="AI78" s="170">
        <v>1990</v>
      </c>
      <c r="AJ78" s="232">
        <v>0.9748655367871254</v>
      </c>
      <c r="AK78" s="232">
        <v>0.77077385976683555</v>
      </c>
      <c r="AL78" s="232">
        <v>0.56575772850852557</v>
      </c>
      <c r="AM78" s="232">
        <v>2.1069992119724108</v>
      </c>
      <c r="AN78" s="232">
        <v>2.1079046004861528</v>
      </c>
      <c r="AO78" s="232">
        <v>4.2733780445564751</v>
      </c>
      <c r="AP78" s="232">
        <v>2.98272422099061</v>
      </c>
      <c r="AQ78" s="232">
        <v>1.204481939696036</v>
      </c>
      <c r="AR78" s="232">
        <v>1.0458520071474506</v>
      </c>
      <c r="AS78" s="232">
        <v>0.25369809381452768</v>
      </c>
      <c r="AT78" s="232">
        <v>8.0793482363127112E-2</v>
      </c>
      <c r="AU78" s="232">
        <v>0.13861179365878229</v>
      </c>
      <c r="AV78" s="171">
        <f t="shared" si="13"/>
        <v>16.505840519748059</v>
      </c>
      <c r="AX78" s="221">
        <f t="shared" si="8"/>
        <v>1927</v>
      </c>
      <c r="AY78" s="228">
        <v>10074</v>
      </c>
      <c r="AZ78" s="229">
        <f t="shared" si="10"/>
        <v>2.0276267600205102</v>
      </c>
    </row>
    <row r="79" spans="1:52">
      <c r="A79" s="170">
        <v>1991</v>
      </c>
      <c r="B79" s="231">
        <f>'FNF American Folsom'!V85/1000</f>
        <v>3.9239999999999999</v>
      </c>
      <c r="C79" s="231">
        <f>'FNF American Folsom'!W85/1000</f>
        <v>7.1079999999999997</v>
      </c>
      <c r="D79" s="231">
        <f>'FNF American Folsom'!X85/1000</f>
        <v>11.577</v>
      </c>
      <c r="E79" s="231">
        <f>'FNF American Folsom'!Y85/1000</f>
        <v>10.952999999999999</v>
      </c>
      <c r="F79" s="231">
        <f>'FNF American Folsom'!Z85/1000</f>
        <v>24.126000000000001</v>
      </c>
      <c r="G79" s="231">
        <f>'FNF American Folsom'!AA85/1000</f>
        <v>331.17899999999997</v>
      </c>
      <c r="H79" s="231">
        <f>'FNF American Folsom'!AB85/1000</f>
        <v>275.99</v>
      </c>
      <c r="I79" s="231">
        <f>'FNF American Folsom'!AC85/1000</f>
        <v>327.48700000000002</v>
      </c>
      <c r="J79" s="231">
        <f>'FNF American Folsom'!AD85/1000</f>
        <v>168.965</v>
      </c>
      <c r="K79" s="231">
        <f>'FNF American Folsom'!AE85/1000</f>
        <v>25.312999999999999</v>
      </c>
      <c r="L79" s="231">
        <f>'FNF American Folsom'!AF85/1000</f>
        <v>0</v>
      </c>
      <c r="M79" s="231">
        <f>'FNF American Folsom'!AG85/1000</f>
        <v>8.0519999999999996</v>
      </c>
      <c r="N79" s="168">
        <f t="shared" si="11"/>
        <v>1194.674</v>
      </c>
      <c r="O79" s="169"/>
      <c r="P79" s="170">
        <v>1991</v>
      </c>
      <c r="Q79" s="234">
        <f>IF('UNIMP Rock Creek 11444201'!V85=-901,-901,'UNIMP Rock Creek 11444201'!V85/1000)</f>
        <v>0.29206611570247931</v>
      </c>
      <c r="R79" s="234">
        <f>IF('UNIMP Rock Creek 11444201'!W85=-901,-901,'UNIMP Rock Creek 11444201'!W85/1000)</f>
        <v>0.44925619834710745</v>
      </c>
      <c r="S79" s="234">
        <f>IF('UNIMP Rock Creek 11444201'!X85=-901,-901,'UNIMP Rock Creek 11444201'!X85/1000)</f>
        <v>0.78704132231404955</v>
      </c>
      <c r="T79" s="234">
        <f>IF('UNIMP Rock Creek 11444201'!Y85=-901,-901,'UNIMP Rock Creek 11444201'!Y85/1000)</f>
        <v>0.70095867768595044</v>
      </c>
      <c r="U79" s="234">
        <f>IF('UNIMP Rock Creek 11444201'!Z85=-901,-901,'UNIMP Rock Creek 11444201'!Z85/1000)</f>
        <v>0.69421487603305787</v>
      </c>
      <c r="V79" s="234">
        <f>IF('UNIMP Rock Creek 11444201'!AA85=-901,-901,'UNIMP Rock Creek 11444201'!AA85/1000)</f>
        <v>7.2958016528925631</v>
      </c>
      <c r="W79" s="234">
        <f>IF('UNIMP Rock Creek 11444201'!AB85=-901,-901,'UNIMP Rock Creek 11444201'!AB85/1000)</f>
        <v>2.0350413223140498</v>
      </c>
      <c r="X79" s="234">
        <f>IF('UNIMP Rock Creek 11444201'!AC85=-901,-901,'UNIMP Rock Creek 11444201'!AC85/1000)</f>
        <v>1.5187438016528925</v>
      </c>
      <c r="Y79" s="234">
        <f>IF('UNIMP Rock Creek 11444201'!AD85=-901,-901,'UNIMP Rock Creek 11444201'!AD85/1000)</f>
        <v>1.0095867768595044</v>
      </c>
      <c r="Z79" s="234">
        <f>IF('UNIMP Rock Creek 11444201'!AE85=-901,-901,'UNIMP Rock Creek 11444201'!AE85/1000)</f>
        <v>0.63947107438016526</v>
      </c>
      <c r="AA79" s="234">
        <f>IF('UNIMP Rock Creek 11444201'!AF85=-901,-901,'UNIMP Rock Creek 11444201'!AF85/1000)</f>
        <v>0.36523636363636369</v>
      </c>
      <c r="AB79" s="234">
        <f>IF('UNIMP Rock Creek 11444201'!AG85=-901,-901,'UNIMP Rock Creek 11444201'!AG85/1000)</f>
        <v>0.27193388429752069</v>
      </c>
      <c r="AC79" s="171">
        <f t="shared" si="12"/>
        <v>16.059352066115704</v>
      </c>
      <c r="AE79" s="221">
        <f t="shared" si="7"/>
        <v>1927</v>
      </c>
      <c r="AF79" s="228">
        <v>10105</v>
      </c>
      <c r="AG79" s="229">
        <f t="shared" si="9"/>
        <v>0.83631792283649986</v>
      </c>
      <c r="AH79" s="169"/>
      <c r="AI79" s="170">
        <v>1991</v>
      </c>
      <c r="AJ79" s="232">
        <v>0.17437010836362887</v>
      </c>
      <c r="AK79" s="232">
        <v>0.2554933558715442</v>
      </c>
      <c r="AL79" s="232">
        <v>0.30315779441531399</v>
      </c>
      <c r="AM79" s="232">
        <v>0.2515074945745911</v>
      </c>
      <c r="AN79" s="232">
        <v>0.48239804156023203</v>
      </c>
      <c r="AO79" s="232">
        <v>7.0343263587966085</v>
      </c>
      <c r="AP79" s="232">
        <v>4.4702407322381816</v>
      </c>
      <c r="AQ79" s="232">
        <v>2.988933302742371</v>
      </c>
      <c r="AR79" s="232">
        <v>1.2808743352811955</v>
      </c>
      <c r="AS79" s="232">
        <v>0.51298211975025154</v>
      </c>
      <c r="AT79" s="232">
        <v>0</v>
      </c>
      <c r="AU79" s="232">
        <v>0.40156979115422331</v>
      </c>
      <c r="AV79" s="171">
        <f t="shared" si="13"/>
        <v>18.155853434748142</v>
      </c>
      <c r="AX79" s="221">
        <f t="shared" si="8"/>
        <v>1927</v>
      </c>
      <c r="AY79" s="228">
        <v>10105</v>
      </c>
      <c r="AZ79" s="229">
        <f t="shared" si="10"/>
        <v>0.83631792283649986</v>
      </c>
    </row>
    <row r="80" spans="1:52">
      <c r="A80" s="170">
        <v>1992</v>
      </c>
      <c r="B80" s="231">
        <f>'FNF American Folsom'!V86/1000</f>
        <v>17.260999999999999</v>
      </c>
      <c r="C80" s="231">
        <f>'FNF American Folsom'!W86/1000</f>
        <v>31.678999999999998</v>
      </c>
      <c r="D80" s="231">
        <f>'FNF American Folsom'!X86/1000</f>
        <v>24.49</v>
      </c>
      <c r="E80" s="231">
        <f>'FNF American Folsom'!Y86/1000</f>
        <v>25.007000000000001</v>
      </c>
      <c r="F80" s="231">
        <f>'FNF American Folsom'!Z86/1000</f>
        <v>231.166</v>
      </c>
      <c r="G80" s="231">
        <f>'FNF American Folsom'!AA86/1000</f>
        <v>209.87799999999999</v>
      </c>
      <c r="H80" s="231">
        <f>'FNF American Folsom'!AB86/1000</f>
        <v>238.52099999999999</v>
      </c>
      <c r="I80" s="231">
        <f>'FNF American Folsom'!AC86/1000</f>
        <v>91.727000000000004</v>
      </c>
      <c r="J80" s="231">
        <f>'FNF American Folsom'!AD86/1000</f>
        <v>16.66</v>
      </c>
      <c r="K80" s="231">
        <f>'FNF American Folsom'!AE86/1000</f>
        <v>14.35</v>
      </c>
      <c r="L80" s="231">
        <f>'FNF American Folsom'!AF86/1000</f>
        <v>0</v>
      </c>
      <c r="M80" s="231">
        <f>'FNF American Folsom'!AG86/1000</f>
        <v>0</v>
      </c>
      <c r="N80" s="168">
        <f t="shared" si="11"/>
        <v>900.73899999999992</v>
      </c>
      <c r="O80" s="169"/>
      <c r="P80" s="170">
        <v>1992</v>
      </c>
      <c r="Q80" s="234">
        <f>IF('UNIMP Rock Creek 11444201'!V86=-901,-901,'UNIMP Rock Creek 11444201'!V86/1000)</f>
        <v>0.53508099173553736</v>
      </c>
      <c r="R80" s="234">
        <f>IF('UNIMP Rock Creek 11444201'!W86=-901,-901,'UNIMP Rock Creek 11444201'!W86/1000)</f>
        <v>0.77355371900826442</v>
      </c>
      <c r="S80" s="234">
        <f>IF('UNIMP Rock Creek 11444201'!X86=-901,-901,'UNIMP Rock Creek 11444201'!X86/1000)</f>
        <v>0.73785123966942145</v>
      </c>
      <c r="T80" s="234">
        <f>IF('UNIMP Rock Creek 11444201'!Y86=-901,-901,'UNIMP Rock Creek 11444201'!Y86/1000)</f>
        <v>1.2396694214876034</v>
      </c>
      <c r="U80" s="234">
        <f>IF('UNIMP Rock Creek 11444201'!Z86=-901,-901,'UNIMP Rock Creek 11444201'!Z86/1000)</f>
        <v>5.2825785123966948</v>
      </c>
      <c r="V80" s="234">
        <f>IF('UNIMP Rock Creek 11444201'!AA86=-901,-901,'UNIMP Rock Creek 11444201'!AA86/1000)</f>
        <v>2.9329586776859502</v>
      </c>
      <c r="W80" s="234">
        <f>IF('UNIMP Rock Creek 11444201'!AB86=-901,-901,'UNIMP Rock Creek 11444201'!AB86/1000)</f>
        <v>1.2138842975206612</v>
      </c>
      <c r="X80" s="234">
        <f>IF('UNIMP Rock Creek 11444201'!AC86=-901,-901,'UNIMP Rock Creek 11444201'!AC86/1000)</f>
        <v>0.69480991735537201</v>
      </c>
      <c r="Y80" s="234">
        <f>IF('UNIMP Rock Creek 11444201'!AD86=-901,-901,'UNIMP Rock Creek 11444201'!AD86/1000)</f>
        <v>0.37785123966942147</v>
      </c>
      <c r="Z80" s="234">
        <f>IF('UNIMP Rock Creek 11444201'!AE86=-901,-901,'UNIMP Rock Creek 11444201'!AE86/1000)</f>
        <v>0.24656528925619831</v>
      </c>
      <c r="AA80" s="234">
        <f>IF('UNIMP Rock Creek 11444201'!AF86=-901,-901,'UNIMP Rock Creek 11444201'!AF86/1000)</f>
        <v>0.12727933884297518</v>
      </c>
      <c r="AB80" s="234">
        <f>IF('UNIMP Rock Creek 11444201'!AG86=-901,-901,'UNIMP Rock Creek 11444201'!AG86/1000)</f>
        <v>0.11067768595041322</v>
      </c>
      <c r="AC80" s="171">
        <f t="shared" si="12"/>
        <v>14.272760330578512</v>
      </c>
      <c r="AE80" s="221">
        <f t="shared" si="7"/>
        <v>1927</v>
      </c>
      <c r="AF80" s="228">
        <v>10135</v>
      </c>
      <c r="AG80" s="229">
        <f t="shared" si="9"/>
        <v>0.60670756467332865</v>
      </c>
      <c r="AH80" s="169"/>
      <c r="AI80" s="170">
        <v>1992</v>
      </c>
      <c r="AJ80" s="232">
        <v>0.48321541374849364</v>
      </c>
      <c r="AK80" s="232">
        <v>0.56830088498743492</v>
      </c>
      <c r="AL80" s="232">
        <v>0.42382700481013957</v>
      </c>
      <c r="AM80" s="232">
        <v>0.45070189935301963</v>
      </c>
      <c r="AN80" s="232">
        <v>4.2331942972685201</v>
      </c>
      <c r="AO80" s="232">
        <v>2.6883211847132866</v>
      </c>
      <c r="AP80" s="232">
        <v>1.7432029223902941</v>
      </c>
      <c r="AQ80" s="232">
        <v>0.58243872026669763</v>
      </c>
      <c r="AR80" s="232">
        <v>0.22814985103864061</v>
      </c>
      <c r="AS80" s="232">
        <v>0.44666978480354125</v>
      </c>
      <c r="AT80" s="232">
        <v>0</v>
      </c>
      <c r="AU80" s="232">
        <v>0</v>
      </c>
      <c r="AV80" s="171">
        <f t="shared" si="13"/>
        <v>11.848021963380068</v>
      </c>
      <c r="AX80" s="221">
        <f t="shared" si="8"/>
        <v>1927</v>
      </c>
      <c r="AY80" s="228">
        <v>10135</v>
      </c>
      <c r="AZ80" s="229">
        <f t="shared" si="10"/>
        <v>0.60670756467332865</v>
      </c>
    </row>
    <row r="81" spans="1:52">
      <c r="A81" s="170">
        <v>1993</v>
      </c>
      <c r="B81" s="231">
        <f>'FNF American Folsom'!V87/1000</f>
        <v>14.28</v>
      </c>
      <c r="C81" s="231">
        <f>'FNF American Folsom'!W87/1000</f>
        <v>19.510999999999999</v>
      </c>
      <c r="D81" s="231">
        <f>'FNF American Folsom'!X87/1000</f>
        <v>128.47</v>
      </c>
      <c r="E81" s="231">
        <f>'FNF American Folsom'!Y87/1000</f>
        <v>520.798</v>
      </c>
      <c r="F81" s="231">
        <f>'FNF American Folsom'!Z87/1000</f>
        <v>360.73</v>
      </c>
      <c r="G81" s="231">
        <f>'FNF American Folsom'!AA87/1000</f>
        <v>659.48599999999999</v>
      </c>
      <c r="H81" s="231">
        <f>'FNF American Folsom'!AB87/1000</f>
        <v>516.41399999999999</v>
      </c>
      <c r="I81" s="231">
        <f>'FNF American Folsom'!AC87/1000</f>
        <v>667.79899999999998</v>
      </c>
      <c r="J81" s="231">
        <f>'FNF American Folsom'!AD87/1000</f>
        <v>385.62099999999998</v>
      </c>
      <c r="K81" s="231">
        <f>'FNF American Folsom'!AE87/1000</f>
        <v>96.015000000000001</v>
      </c>
      <c r="L81" s="231">
        <f>'FNF American Folsom'!AF87/1000</f>
        <v>19.905000000000001</v>
      </c>
      <c r="M81" s="231">
        <f>'FNF American Folsom'!AG87/1000</f>
        <v>10.382</v>
      </c>
      <c r="N81" s="168">
        <f t="shared" si="11"/>
        <v>3399.4110000000005</v>
      </c>
      <c r="O81" s="169"/>
      <c r="P81" s="170">
        <v>1993</v>
      </c>
      <c r="Q81" s="234">
        <f>IF('UNIMP Rock Creek 11444201'!V87=-901,-901,'UNIMP Rock Creek 11444201'!V87/1000)</f>
        <v>0.2828429752066115</v>
      </c>
      <c r="R81" s="234">
        <f>IF('UNIMP Rock Creek 11444201'!W87=-901,-901,'UNIMP Rock Creek 11444201'!W87/1000)</f>
        <v>0.36595041322314048</v>
      </c>
      <c r="S81" s="234">
        <f>IF('UNIMP Rock Creek 11444201'!X87=-901,-901,'UNIMP Rock Creek 11444201'!X87/1000)</f>
        <v>3.9782479338842975</v>
      </c>
      <c r="T81" s="234">
        <f>IF('UNIMP Rock Creek 11444201'!Y87=-901,-901,'UNIMP Rock Creek 11444201'!Y87/1000)</f>
        <v>15.322710743801652</v>
      </c>
      <c r="U81" s="234">
        <f>IF('UNIMP Rock Creek 11444201'!Z87=-901,-901,'UNIMP Rock Creek 11444201'!Z87/1000)</f>
        <v>10.958082644628101</v>
      </c>
      <c r="V81" s="234">
        <f>IF('UNIMP Rock Creek 11444201'!AA87=-901,-901,'UNIMP Rock Creek 11444201'!AA87/1000)</f>
        <v>9.0208264462809922</v>
      </c>
      <c r="W81" s="234">
        <f>IF('UNIMP Rock Creek 11444201'!AB87=-901,-901,'UNIMP Rock Creek 11444201'!AB87/1000)</f>
        <v>5.7262809917355373</v>
      </c>
      <c r="X81" s="234">
        <f>IF('UNIMP Rock Creek 11444201'!AC87=-901,-901,'UNIMP Rock Creek 11444201'!AC87/1000)</f>
        <v>1.9289256198347107</v>
      </c>
      <c r="Y81" s="234">
        <f>IF('UNIMP Rock Creek 11444201'!AD87=-901,-901,'UNIMP Rock Creek 11444201'!AD87/1000)</f>
        <v>1.7077685950413224</v>
      </c>
      <c r="Z81" s="234">
        <f>IF('UNIMP Rock Creek 11444201'!AE87=-901,-901,'UNIMP Rock Creek 11444201'!AE87/1000)</f>
        <v>0.69480991735537201</v>
      </c>
      <c r="AA81" s="234">
        <f>IF('UNIMP Rock Creek 11444201'!AF87=-901,-901,'UNIMP Rock Creek 11444201'!AF87/1000)</f>
        <v>0.36831074380165285</v>
      </c>
      <c r="AB81" s="234">
        <f>IF('UNIMP Rock Creek 11444201'!AG87=-901,-901,'UNIMP Rock Creek 11444201'!AG87/1000)</f>
        <v>0.51947107438016527</v>
      </c>
      <c r="AC81" s="171">
        <f t="shared" si="12"/>
        <v>50.874228099173543</v>
      </c>
      <c r="AE81" s="221">
        <f t="shared" si="7"/>
        <v>1928</v>
      </c>
      <c r="AF81" s="228">
        <v>10166</v>
      </c>
      <c r="AG81" s="229">
        <f t="shared" si="9"/>
        <v>0.91637092624527905</v>
      </c>
      <c r="AH81" s="169"/>
      <c r="AI81" s="170">
        <v>1993</v>
      </c>
      <c r="AJ81" s="232">
        <v>0.80415306854333368</v>
      </c>
      <c r="AK81" s="232">
        <v>0.82555599843947325</v>
      </c>
      <c r="AL81" s="232">
        <v>3.6121262120069</v>
      </c>
      <c r="AM81" s="232">
        <v>13.853778443716703</v>
      </c>
      <c r="AN81" s="232">
        <v>9.8446964699989614</v>
      </c>
      <c r="AO81" s="232">
        <v>14.673558383750194</v>
      </c>
      <c r="AP81" s="232">
        <v>7.9697088881148161</v>
      </c>
      <c r="AQ81" s="232">
        <v>6.5188594161600193</v>
      </c>
      <c r="AR81" s="232">
        <v>3.5510840769701701</v>
      </c>
      <c r="AS81" s="232">
        <v>1.9354464681486405</v>
      </c>
      <c r="AT81" s="232">
        <v>1.1936919182690033</v>
      </c>
      <c r="AU81" s="232">
        <v>0.68674788548122478</v>
      </c>
      <c r="AV81" s="171">
        <f t="shared" si="13"/>
        <v>65.46940722959944</v>
      </c>
      <c r="AX81" s="221">
        <f t="shared" si="8"/>
        <v>1928</v>
      </c>
      <c r="AY81" s="228">
        <v>10166</v>
      </c>
      <c r="AZ81" s="229">
        <f t="shared" si="10"/>
        <v>0.91637092624527905</v>
      </c>
    </row>
    <row r="82" spans="1:52">
      <c r="A82" s="170">
        <v>1994</v>
      </c>
      <c r="B82" s="231">
        <f>'FNF American Folsom'!V88/1000</f>
        <v>17.097999999999999</v>
      </c>
      <c r="C82" s="231">
        <f>'FNF American Folsom'!W88/1000</f>
        <v>16.497</v>
      </c>
      <c r="D82" s="231">
        <f>'FNF American Folsom'!X88/1000</f>
        <v>46.55</v>
      </c>
      <c r="E82" s="231">
        <f>'FNF American Folsom'!Y88/1000</f>
        <v>43.83</v>
      </c>
      <c r="F82" s="231">
        <f>'FNF American Folsom'!Z88/1000</f>
        <v>94.581000000000003</v>
      </c>
      <c r="G82" s="231">
        <f>'FNF American Folsom'!AA88/1000</f>
        <v>162.821</v>
      </c>
      <c r="H82" s="231">
        <f>'FNF American Folsom'!AB88/1000</f>
        <v>189.43299999999999</v>
      </c>
      <c r="I82" s="231">
        <f>'FNF American Folsom'!AC88/1000</f>
        <v>184.495</v>
      </c>
      <c r="J82" s="231">
        <f>'FNF American Folsom'!AD88/1000</f>
        <v>43.176000000000002</v>
      </c>
      <c r="K82" s="231">
        <f>'FNF American Folsom'!AE88/1000</f>
        <v>2.9140000000000001</v>
      </c>
      <c r="L82" s="231">
        <f>'FNF American Folsom'!AF88/1000</f>
        <v>2.1389999999999998</v>
      </c>
      <c r="M82" s="231">
        <f>'FNF American Folsom'!AG88/1000</f>
        <v>7.7279999999999998</v>
      </c>
      <c r="N82" s="168">
        <f t="shared" si="11"/>
        <v>811.26199999999994</v>
      </c>
      <c r="O82" s="169"/>
      <c r="P82" s="170">
        <v>1994</v>
      </c>
      <c r="Q82" s="234">
        <f>IF('UNIMP Rock Creek 11444201'!V88=-901,-901,'UNIMP Rock Creek 11444201'!V88/1000)</f>
        <v>0.67636363636363639</v>
      </c>
      <c r="R82" s="234">
        <f>IF('UNIMP Rock Creek 11444201'!W88=-901,-901,'UNIMP Rock Creek 11444201'!W88/1000)</f>
        <v>1.0353719008264464</v>
      </c>
      <c r="S82" s="234">
        <f>IF('UNIMP Rock Creek 11444201'!X88=-901,-901,'UNIMP Rock Creek 11444201'!X88/1000)</f>
        <v>1.5433388429752066</v>
      </c>
      <c r="T82" s="234">
        <f>IF('UNIMP Rock Creek 11444201'!Y88=-901,-901,'UNIMP Rock Creek 11444201'!Y88/1000)</f>
        <v>1.2912396694214876</v>
      </c>
      <c r="U82" s="234">
        <f>IF('UNIMP Rock Creek 11444201'!Z88=-901,-901,'UNIMP Rock Creek 11444201'!Z88/1000)</f>
        <v>3.6622809917355377</v>
      </c>
      <c r="V82" s="234">
        <f>IF('UNIMP Rock Creek 11444201'!AA88=-901,-901,'UNIMP Rock Creek 11444201'!AA88/1000)</f>
        <v>1.8343140495867765</v>
      </c>
      <c r="W82" s="234">
        <f>IF('UNIMP Rock Creek 11444201'!AB88=-901,-901,'UNIMP Rock Creek 11444201'!AB88/1000)</f>
        <v>0.98776859504132253</v>
      </c>
      <c r="X82" s="234">
        <f>IF('UNIMP Rock Creek 11444201'!AC88=-901,-901,'UNIMP Rock Creek 11444201'!AC88/1000)</f>
        <v>1.0637355371900827</v>
      </c>
      <c r="Y82" s="234">
        <f>IF('UNIMP Rock Creek 11444201'!AD88=-901,-901,'UNIMP Rock Creek 11444201'!AD88/1000)</f>
        <v>0.67834710743801652</v>
      </c>
      <c r="Z82" s="234">
        <f>IF('UNIMP Rock Creek 11444201'!AE88=-901,-901,'UNIMP Rock Creek 11444201'!AE88/1000)</f>
        <v>0.3228099173553719</v>
      </c>
      <c r="AA82" s="234">
        <f>IF('UNIMP Rock Creek 11444201'!AF88=-901,-901,'UNIMP Rock Creek 11444201'!AF88/1000)</f>
        <v>0.1211305785123967</v>
      </c>
      <c r="AB82" s="234">
        <f>IF('UNIMP Rock Creek 11444201'!AG88=-901,-901,'UNIMP Rock Creek 11444201'!AG88/1000)</f>
        <v>0.17553719008264462</v>
      </c>
      <c r="AC82" s="171">
        <f t="shared" si="12"/>
        <v>13.392238016528923</v>
      </c>
      <c r="AE82" s="221">
        <f t="shared" si="7"/>
        <v>1928</v>
      </c>
      <c r="AF82" s="228">
        <v>10196</v>
      </c>
      <c r="AG82" s="229">
        <f t="shared" si="9"/>
        <v>3.0707347666735805</v>
      </c>
      <c r="AH82" s="169"/>
      <c r="AI82" s="170">
        <v>1994</v>
      </c>
      <c r="AJ82" s="232">
        <v>0.43762092078921461</v>
      </c>
      <c r="AK82" s="232">
        <v>0.27468792140742265</v>
      </c>
      <c r="AL82" s="232">
        <v>0.75482022066261489</v>
      </c>
      <c r="AM82" s="232">
        <v>0.7556017042318206</v>
      </c>
      <c r="AN82" s="232">
        <v>1.6351818104201516</v>
      </c>
      <c r="AO82" s="232">
        <v>2.4230569609398787</v>
      </c>
      <c r="AP82" s="232">
        <v>1.8822319667428982</v>
      </c>
      <c r="AQ82" s="232">
        <v>1.0320633840474613</v>
      </c>
      <c r="AR82" s="232">
        <v>0.36016050942896882</v>
      </c>
      <c r="AS82" s="232">
        <v>3.7668356089515243E-2</v>
      </c>
      <c r="AT82" s="232">
        <v>3.0974881682963584E-2</v>
      </c>
      <c r="AU82" s="232">
        <v>0.303781055640437</v>
      </c>
      <c r="AV82" s="171">
        <f t="shared" si="13"/>
        <v>9.9278496920833472</v>
      </c>
      <c r="AX82" s="221">
        <f t="shared" si="8"/>
        <v>1928</v>
      </c>
      <c r="AY82" s="228">
        <v>10196</v>
      </c>
      <c r="AZ82" s="229">
        <f t="shared" si="10"/>
        <v>3.0707347666735805</v>
      </c>
    </row>
    <row r="83" spans="1:52">
      <c r="A83" s="170">
        <v>1995</v>
      </c>
      <c r="B83" s="231">
        <f>'FNF American Folsom'!V89/1000</f>
        <v>10.128</v>
      </c>
      <c r="C83" s="231">
        <f>'FNF American Folsom'!W89/1000</f>
        <v>62.494</v>
      </c>
      <c r="D83" s="231">
        <f>'FNF American Folsom'!X89/1000</f>
        <v>152.489</v>
      </c>
      <c r="E83" s="231">
        <f>'FNF American Folsom'!Y89/1000</f>
        <v>925.97500000000002</v>
      </c>
      <c r="F83" s="231">
        <f>'FNF American Folsom'!Z89/1000</f>
        <v>304.2</v>
      </c>
      <c r="G83" s="231">
        <f>'FNF American Folsom'!AA89/1000</f>
        <v>1172.3900000000001</v>
      </c>
      <c r="H83" s="231">
        <f>'FNF American Folsom'!AB89/1000</f>
        <v>755.19200000000001</v>
      </c>
      <c r="I83" s="231">
        <f>'FNF American Folsom'!AC89/1000</f>
        <v>987.94799999999998</v>
      </c>
      <c r="J83" s="231">
        <f>'FNF American Folsom'!AD89/1000</f>
        <v>729.79700000000003</v>
      </c>
      <c r="K83" s="231">
        <f>'FNF American Folsom'!AE89/1000</f>
        <v>341.65600000000001</v>
      </c>
      <c r="L83" s="231">
        <f>'FNF American Folsom'!AF89/1000</f>
        <v>80.641000000000005</v>
      </c>
      <c r="M83" s="231">
        <f>'FNF American Folsom'!AG89/1000</f>
        <v>26.391999999999999</v>
      </c>
      <c r="N83" s="168">
        <f t="shared" si="11"/>
        <v>5549.3020000000006</v>
      </c>
      <c r="O83" s="169"/>
      <c r="P83" s="170">
        <v>1995</v>
      </c>
      <c r="Q83" s="234">
        <f>IF('UNIMP Rock Creek 11444201'!V89=-901,-901,'UNIMP Rock Creek 11444201'!V89/1000)</f>
        <v>0.51526611570247938</v>
      </c>
      <c r="R83" s="234">
        <f>IF('UNIMP Rock Creek 11444201'!W89=-901,-901,'UNIMP Rock Creek 11444201'!W89/1000)</f>
        <v>1.931305785123967</v>
      </c>
      <c r="S83" s="234">
        <f>IF('UNIMP Rock Creek 11444201'!X89=-901,-901,'UNIMP Rock Creek 11444201'!X89/1000)</f>
        <v>4.7168925619834718</v>
      </c>
      <c r="T83" s="234">
        <f>IF('UNIMP Rock Creek 11444201'!Y89=-901,-901,'UNIMP Rock Creek 11444201'!Y89/1000)</f>
        <v>21.527404958677682</v>
      </c>
      <c r="U83" s="234">
        <f>IF('UNIMP Rock Creek 11444201'!Z89=-901,-901,'UNIMP Rock Creek 11444201'!Z89/1000)</f>
        <v>4.4691570247933878</v>
      </c>
      <c r="V83" s="234">
        <f>IF('UNIMP Rock Creek 11444201'!AA89=-901,-901,'UNIMP Rock Creek 11444201'!AA89/1000)</f>
        <v>29.097322314049588</v>
      </c>
      <c r="W83" s="234">
        <f>IF('UNIMP Rock Creek 11444201'!AB89=-901,-901,'UNIMP Rock Creek 11444201'!AB89/1000)</f>
        <v>10.236694214876033</v>
      </c>
      <c r="X83" s="234">
        <f>IF('UNIMP Rock Creek 11444201'!AC89=-901,-901,'UNIMP Rock Creek 11444201'!AC89/1000)</f>
        <v>12.966545454545454</v>
      </c>
      <c r="Y83" s="234">
        <f>IF('UNIMP Rock Creek 11444201'!AD89=-901,-901,'UNIMP Rock Creek 11444201'!AD89/1000)</f>
        <v>5.2494545454545447</v>
      </c>
      <c r="Z83" s="234">
        <f>IF('UNIMP Rock Creek 11444201'!AE89=-901,-901,'UNIMP Rock Creek 11444201'!AE89/1000)</f>
        <v>3.1221818181818173</v>
      </c>
      <c r="AA83" s="234">
        <f>IF('UNIMP Rock Creek 11444201'!AF89=-901,-901,'UNIMP Rock Creek 11444201'!AF89/1000)</f>
        <v>1.6006611570247933</v>
      </c>
      <c r="AB83" s="234">
        <f>IF('UNIMP Rock Creek 11444201'!AG89=-901,-901,'UNIMP Rock Creek 11444201'!AG89/1000)</f>
        <v>1.2614876033057851</v>
      </c>
      <c r="AC83" s="171">
        <f t="shared" si="12"/>
        <v>96.694373553718989</v>
      </c>
      <c r="AE83" s="221">
        <f t="shared" si="7"/>
        <v>1928</v>
      </c>
      <c r="AF83" s="228">
        <v>10227</v>
      </c>
      <c r="AG83" s="229">
        <f t="shared" si="9"/>
        <v>2.4110645640958142</v>
      </c>
      <c r="AH83" s="169"/>
      <c r="AI83" s="170">
        <v>1995</v>
      </c>
      <c r="AJ83" s="232">
        <v>0.59559156056987972</v>
      </c>
      <c r="AK83" s="232">
        <v>2.7876594456553931</v>
      </c>
      <c r="AL83" s="232">
        <v>4.5002153608990536</v>
      </c>
      <c r="AM83" s="232">
        <v>25.689979886120994</v>
      </c>
      <c r="AN83" s="232">
        <v>8.6622528472914269</v>
      </c>
      <c r="AO83" s="232">
        <v>28.78537473726162</v>
      </c>
      <c r="AP83" s="232">
        <v>13.228152260401984</v>
      </c>
      <c r="AQ83" s="232">
        <v>11.714109564556495</v>
      </c>
      <c r="AR83" s="232">
        <v>6.7610657122472588</v>
      </c>
      <c r="AS83" s="232">
        <v>4.2783520983430208</v>
      </c>
      <c r="AT83" s="232">
        <v>2.8087771665337726</v>
      </c>
      <c r="AU83" s="232">
        <v>1.7944377675673309</v>
      </c>
      <c r="AV83" s="171">
        <f t="shared" si="13"/>
        <v>111.60596840744823</v>
      </c>
      <c r="AX83" s="221">
        <f t="shared" si="8"/>
        <v>1928</v>
      </c>
      <c r="AY83" s="228">
        <v>10227</v>
      </c>
      <c r="AZ83" s="229">
        <f t="shared" si="10"/>
        <v>2.4110645640958142</v>
      </c>
    </row>
    <row r="84" spans="1:52">
      <c r="A84" s="170">
        <v>1996</v>
      </c>
      <c r="B84" s="231">
        <f>'FNF American Folsom'!V90/1000</f>
        <v>9.6080000000000005</v>
      </c>
      <c r="C84" s="231">
        <f>'FNF American Folsom'!W90/1000</f>
        <v>9.1059999999999999</v>
      </c>
      <c r="D84" s="231">
        <f>'FNF American Folsom'!X90/1000</f>
        <v>183.77500000000001</v>
      </c>
      <c r="E84" s="231">
        <f>'FNF American Folsom'!Y90/1000</f>
        <v>340.09899999999999</v>
      </c>
      <c r="F84" s="231">
        <f>'FNF American Folsom'!Z90/1000</f>
        <v>824.39</v>
      </c>
      <c r="G84" s="231">
        <f>'FNF American Folsom'!AA90/1000</f>
        <v>572.82399999999996</v>
      </c>
      <c r="H84" s="231">
        <f>'FNF American Folsom'!AB90/1000</f>
        <v>558.67600000000004</v>
      </c>
      <c r="I84" s="231">
        <f>'FNF American Folsom'!AC90/1000</f>
        <v>810.79300000000001</v>
      </c>
      <c r="J84" s="231">
        <f>'FNF American Folsom'!AD90/1000</f>
        <v>256.76400000000001</v>
      </c>
      <c r="K84" s="231">
        <f>'FNF American Folsom'!AE90/1000</f>
        <v>67.067999999999998</v>
      </c>
      <c r="L84" s="231">
        <f>'FNF American Folsom'!AF90/1000</f>
        <v>20.728000000000002</v>
      </c>
      <c r="M84" s="231">
        <f>'FNF American Folsom'!AG90/1000</f>
        <v>13.85</v>
      </c>
      <c r="N84" s="168">
        <f t="shared" si="11"/>
        <v>3667.6810000000005</v>
      </c>
      <c r="O84" s="169"/>
      <c r="P84" s="170">
        <v>1996</v>
      </c>
      <c r="Q84" s="234">
        <f>IF('UNIMP Rock Creek 11444201'!V90=-901,-901,'UNIMP Rock Creek 11444201'!V90/1000)</f>
        <v>1.4265123966942148</v>
      </c>
      <c r="R84" s="234">
        <f>IF('UNIMP Rock Creek 11444201'!W90=-901,-901,'UNIMP Rock Creek 11444201'!W90/1000)</f>
        <v>1.4578512396694214</v>
      </c>
      <c r="S84" s="234">
        <f>IF('UNIMP Rock Creek 11444201'!X90=-901,-901,'UNIMP Rock Creek 11444201'!X90/1000)</f>
        <v>3.2840330578512389</v>
      </c>
      <c r="T84" s="234">
        <f>IF('UNIMP Rock Creek 11444201'!Y90=-901,-901,'UNIMP Rock Creek 11444201'!Y90/1000)</f>
        <v>11.764760330578509</v>
      </c>
      <c r="U84" s="234">
        <f>IF('UNIMP Rock Creek 11444201'!Z90=-901,-901,'UNIMP Rock Creek 11444201'!Z90/1000)</f>
        <v>15.501421487603306</v>
      </c>
      <c r="V84" s="234">
        <f>IF('UNIMP Rock Creek 11444201'!AA90=-901,-901,'UNIMP Rock Creek 11444201'!AA90/1000)</f>
        <v>11.159801652892559</v>
      </c>
      <c r="W84" s="234">
        <f>IF('UNIMP Rock Creek 11444201'!AB90=-901,-901,'UNIMP Rock Creek 11444201'!AB90/1000)</f>
        <v>7.1783801652892558</v>
      </c>
      <c r="X84" s="234">
        <f>IF('UNIMP Rock Creek 11444201'!AC90=-901,-901,'UNIMP Rock Creek 11444201'!AC90/1000)</f>
        <v>6.8128264462809929</v>
      </c>
      <c r="Y84" s="234">
        <f>IF('UNIMP Rock Creek 11444201'!AD90=-901,-901,'UNIMP Rock Creek 11444201'!AD90/1000)</f>
        <v>3.6198347107438016</v>
      </c>
      <c r="Z84" s="234">
        <f>IF('UNIMP Rock Creek 11444201'!AE90=-901,-901,'UNIMP Rock Creek 11444201'!AE90/1000)</f>
        <v>1.8952066115702475</v>
      </c>
      <c r="AA84" s="234">
        <f>IF('UNIMP Rock Creek 11444201'!AF90=-901,-901,'UNIMP Rock Creek 11444201'!AF90/1000)</f>
        <v>1.2051570247933887</v>
      </c>
      <c r="AB84" s="234">
        <f>IF('UNIMP Rock Creek 11444201'!AG90=-901,-901,'UNIMP Rock Creek 11444201'!AG90/1000)</f>
        <v>1.0353719008264464</v>
      </c>
      <c r="AC84" s="171">
        <f t="shared" si="12"/>
        <v>66.341157024793389</v>
      </c>
      <c r="AE84" s="221">
        <f t="shared" si="7"/>
        <v>1928</v>
      </c>
      <c r="AF84" s="228">
        <v>10258</v>
      </c>
      <c r="AG84" s="229">
        <f t="shared" si="9"/>
        <v>2.818542321492802</v>
      </c>
      <c r="AH84" s="169"/>
      <c r="AI84" s="170">
        <v>1996</v>
      </c>
      <c r="AJ84" s="232">
        <v>0.54558024512506553</v>
      </c>
      <c r="AK84" s="232">
        <v>0.51707469942848094</v>
      </c>
      <c r="AL84" s="232">
        <v>5.340796483112574</v>
      </c>
      <c r="AM84" s="232">
        <v>9.0536941534224873</v>
      </c>
      <c r="AN84" s="232">
        <v>22.093431396004714</v>
      </c>
      <c r="AO84" s="232">
        <v>11.83873020254503</v>
      </c>
      <c r="AP84" s="232">
        <v>8.2627954512388939</v>
      </c>
      <c r="AQ84" s="232">
        <v>7.3208093094760258</v>
      </c>
      <c r="AR84" s="232">
        <v>2.6818289259084054</v>
      </c>
      <c r="AS84" s="232">
        <v>1.4135580115487159</v>
      </c>
      <c r="AT84" s="232">
        <v>1.234363204245966</v>
      </c>
      <c r="AU84" s="232">
        <v>0.92380690889818595</v>
      </c>
      <c r="AV84" s="171">
        <f t="shared" si="13"/>
        <v>71.226468990954544</v>
      </c>
      <c r="AX84" s="221">
        <f t="shared" si="8"/>
        <v>1928</v>
      </c>
      <c r="AY84" s="228">
        <v>10258</v>
      </c>
      <c r="AZ84" s="229">
        <f t="shared" si="10"/>
        <v>2.818542321492802</v>
      </c>
    </row>
    <row r="85" spans="1:52">
      <c r="A85" s="170">
        <v>1997</v>
      </c>
      <c r="B85" s="231">
        <f>'FNF American Folsom'!V91/1000</f>
        <v>14.564</v>
      </c>
      <c r="C85" s="231">
        <f>'FNF American Folsom'!W91/1000</f>
        <v>142.82400000000001</v>
      </c>
      <c r="D85" s="231">
        <f>'FNF American Folsom'!X91/1000</f>
        <v>1023.951</v>
      </c>
      <c r="E85" s="231">
        <f>'FNF American Folsom'!Y91/1000</f>
        <v>1988.0409999999999</v>
      </c>
      <c r="F85" s="231">
        <f>'FNF American Folsom'!Z91/1000</f>
        <v>338.24299999999999</v>
      </c>
      <c r="G85" s="231">
        <f>'FNF American Folsom'!AA91/1000</f>
        <v>295.29500000000002</v>
      </c>
      <c r="H85" s="231">
        <f>'FNF American Folsom'!AB91/1000</f>
        <v>359.76100000000002</v>
      </c>
      <c r="I85" s="231">
        <f>'FNF American Folsom'!AC91/1000</f>
        <v>334.50900000000001</v>
      </c>
      <c r="J85" s="231">
        <f>'FNF American Folsom'!AD91/1000</f>
        <v>152.58799999999999</v>
      </c>
      <c r="K85" s="231">
        <f>'FNF American Folsom'!AE91/1000</f>
        <v>32.433</v>
      </c>
      <c r="L85" s="231">
        <f>'FNF American Folsom'!AF91/1000</f>
        <v>11.295999999999999</v>
      </c>
      <c r="M85" s="231">
        <f>'FNF American Folsom'!AG91/1000</f>
        <v>10.307</v>
      </c>
      <c r="N85" s="168">
        <f t="shared" si="11"/>
        <v>4703.8119999999999</v>
      </c>
      <c r="O85" s="169"/>
      <c r="P85" s="170">
        <v>1997</v>
      </c>
      <c r="Q85" s="234">
        <f>IF('UNIMP Rock Creek 11444201'!V91=-901,-901,'UNIMP Rock Creek 11444201'!V91/1000)</f>
        <v>1.0883305785123967</v>
      </c>
      <c r="R85" s="234">
        <f>IF('UNIMP Rock Creek 11444201'!W91=-901,-901,'UNIMP Rock Creek 11444201'!W91/1000)</f>
        <v>2.9533884297520663</v>
      </c>
      <c r="S85" s="234">
        <f>IF('UNIMP Rock Creek 11444201'!X91=-901,-901,'UNIMP Rock Creek 11444201'!X91/1000)</f>
        <v>26.954776859504133</v>
      </c>
      <c r="T85" s="234">
        <f>IF('UNIMP Rock Creek 11444201'!Y91=-901,-901,'UNIMP Rock Creek 11444201'!Y91/1000)</f>
        <v>48.505388429752067</v>
      </c>
      <c r="U85" s="234">
        <f>IF('UNIMP Rock Creek 11444201'!Z91=-901,-901,'UNIMP Rock Creek 11444201'!Z91/1000)</f>
        <v>9.7999338842975217</v>
      </c>
      <c r="V85" s="234">
        <f>IF('UNIMP Rock Creek 11444201'!AA91=-901,-901,'UNIMP Rock Creek 11444201'!AA91/1000)</f>
        <v>5.3972231404958668</v>
      </c>
      <c r="W85" s="234">
        <f>IF('UNIMP Rock Creek 11444201'!AB91=-901,-901,'UNIMP Rock Creek 11444201'!AB91/1000)</f>
        <v>3.9867768595041322</v>
      </c>
      <c r="X85" s="234">
        <f>IF('UNIMP Rock Creek 11444201'!AC91=-901,-901,'UNIMP Rock Creek 11444201'!AC91/1000)</f>
        <v>3.0585123966942147</v>
      </c>
      <c r="Y85" s="234">
        <f>IF('UNIMP Rock Creek 11444201'!AD91=-901,-901,'UNIMP Rock Creek 11444201'!AD91/1000)</f>
        <v>1.8624793388429752</v>
      </c>
      <c r="Z85" s="234">
        <f>IF('UNIMP Rock Creek 11444201'!AE91=-901,-901,'UNIMP Rock Creek 11444201'!AE91/1000)</f>
        <v>1.0760330578512396</v>
      </c>
      <c r="AA85" s="234">
        <f>IF('UNIMP Rock Creek 11444201'!AF91=-901,-901,'UNIMP Rock Creek 11444201'!AF91/1000)</f>
        <v>0.75629752066115707</v>
      </c>
      <c r="AB85" s="234">
        <f>IF('UNIMP Rock Creek 11444201'!AG91=-901,-901,'UNIMP Rock Creek 11444201'!AG91/1000)</f>
        <v>0.6009917355371901</v>
      </c>
      <c r="AC85" s="171">
        <f t="shared" si="12"/>
        <v>106.04013223140495</v>
      </c>
      <c r="AE85" s="221">
        <f t="shared" si="7"/>
        <v>1928</v>
      </c>
      <c r="AF85" s="228">
        <v>10287</v>
      </c>
      <c r="AG85" s="229">
        <f t="shared" si="9"/>
        <v>3.6027307639222421</v>
      </c>
      <c r="AH85" s="169"/>
      <c r="AI85" s="170">
        <v>1997</v>
      </c>
      <c r="AJ85" s="232">
        <v>0.84613683557339492</v>
      </c>
      <c r="AK85" s="232">
        <v>4.8818896054781282</v>
      </c>
      <c r="AL85" s="232">
        <v>28.16820944091398</v>
      </c>
      <c r="AM85" s="232">
        <v>41.225073660886373</v>
      </c>
      <c r="AN85" s="232">
        <v>3.4876557599912132</v>
      </c>
      <c r="AO85" s="232">
        <v>2.6246627283779844</v>
      </c>
      <c r="AP85" s="232">
        <v>3.2335846802393036</v>
      </c>
      <c r="AQ85" s="232">
        <v>3.2387063371173213</v>
      </c>
      <c r="AR85" s="232">
        <v>2.6710689272917847</v>
      </c>
      <c r="AS85" s="232">
        <v>1.6285426033592643</v>
      </c>
      <c r="AT85" s="232">
        <v>0.75286870154469909</v>
      </c>
      <c r="AU85" s="232">
        <v>0.70339292878419712</v>
      </c>
      <c r="AV85" s="171">
        <f t="shared" si="13"/>
        <v>93.461792209557643</v>
      </c>
      <c r="AX85" s="221">
        <f t="shared" si="8"/>
        <v>1928</v>
      </c>
      <c r="AY85" s="228">
        <v>10287</v>
      </c>
      <c r="AZ85" s="229">
        <f t="shared" si="10"/>
        <v>3.6027307639222421</v>
      </c>
    </row>
    <row r="86" spans="1:52">
      <c r="A86" s="170">
        <v>1998</v>
      </c>
      <c r="B86" s="231">
        <f>'FNF American Folsom'!V92/1000</f>
        <v>18.63</v>
      </c>
      <c r="C86" s="231">
        <f>'FNF American Folsom'!W92/1000</f>
        <v>49.28</v>
      </c>
      <c r="D86" s="231">
        <f>'FNF American Folsom'!X92/1000</f>
        <v>90.724999999999994</v>
      </c>
      <c r="E86" s="231">
        <f>'FNF American Folsom'!Y92/1000</f>
        <v>513.99599999999998</v>
      </c>
      <c r="F86" s="231">
        <f>'FNF American Folsom'!Z92/1000</f>
        <v>727.03899999999999</v>
      </c>
      <c r="G86" s="231">
        <f>'FNF American Folsom'!AA92/1000</f>
        <v>587.351</v>
      </c>
      <c r="H86" s="231">
        <f>'FNF American Folsom'!AB92/1000</f>
        <v>581.77599999999995</v>
      </c>
      <c r="I86" s="231">
        <f>'FNF American Folsom'!AC92/1000</f>
        <v>698.846</v>
      </c>
      <c r="J86" s="231">
        <f>'FNF American Folsom'!AD92/1000</f>
        <v>787.16099999999994</v>
      </c>
      <c r="K86" s="231">
        <f>'FNF American Folsom'!AE92/1000</f>
        <v>265.23899999999998</v>
      </c>
      <c r="L86" s="231">
        <f>'FNF American Folsom'!AF92/1000</f>
        <v>45.192</v>
      </c>
      <c r="M86" s="231">
        <f>'FNF American Folsom'!AG92/1000</f>
        <v>32.99</v>
      </c>
      <c r="N86" s="168">
        <f t="shared" si="11"/>
        <v>4398.2249999999995</v>
      </c>
      <c r="O86" s="169"/>
      <c r="P86" s="170">
        <v>1998</v>
      </c>
      <c r="Q86" s="234">
        <f>IF('UNIMP Rock Creek 11444201'!V92=-901,-901,'UNIMP Rock Creek 11444201'!V92/1000)</f>
        <v>0.89157024793388429</v>
      </c>
      <c r="R86" s="234">
        <f>IF('UNIMP Rock Creek 11444201'!W92=-901,-901,'UNIMP Rock Creek 11444201'!W92/1000)</f>
        <v>1.3864462809917355</v>
      </c>
      <c r="S86" s="234">
        <f>IF('UNIMP Rock Creek 11444201'!X92=-901,-901,'UNIMP Rock Creek 11444201'!X92/1000)</f>
        <v>1.883702479338843</v>
      </c>
      <c r="T86" s="234">
        <f>IF('UNIMP Rock Creek 11444201'!Y92=-901,-901,'UNIMP Rock Creek 11444201'!Y92/1000)</f>
        <v>14.895669421487604</v>
      </c>
      <c r="U86" s="234">
        <f>IF('UNIMP Rock Creek 11444201'!Z92=-901,-901,'UNIMP Rock Creek 11444201'!Z92/1000)</f>
        <v>23.934942148760332</v>
      </c>
      <c r="V86" s="234">
        <f>IF('UNIMP Rock Creek 11444201'!AA92=-901,-901,'UNIMP Rock Creek 11444201'!AA92/1000)</f>
        <v>10.325355371900828</v>
      </c>
      <c r="W86" s="234">
        <f>IF('UNIMP Rock Creek 11444201'!AB92=-901,-901,'UNIMP Rock Creek 11444201'!AB92/1000)</f>
        <v>14.364297520661154</v>
      </c>
      <c r="X86" s="234">
        <f>IF('UNIMP Rock Creek 11444201'!AC92=-901,-901,'UNIMP Rock Creek 11444201'!AC92/1000)</f>
        <v>10.70499173553719</v>
      </c>
      <c r="Y86" s="234">
        <f>IF('UNIMP Rock Creek 11444201'!AD92=-901,-901,'UNIMP Rock Creek 11444201'!AD92/1000)</f>
        <v>6.4661157024793372</v>
      </c>
      <c r="Z86" s="234">
        <f>IF('UNIMP Rock Creek 11444201'!AE92=-901,-901,'UNIMP Rock Creek 11444201'!AE92/1000)</f>
        <v>3.9962975206611575</v>
      </c>
      <c r="AA86" s="234">
        <f>IF('UNIMP Rock Creek 11444201'!AF92=-901,-901,'UNIMP Rock Creek 11444201'!AF92/1000)</f>
        <v>2.0027107438016527</v>
      </c>
      <c r="AB86" s="234">
        <f>IF('UNIMP Rock Creek 11444201'!AG92=-901,-901,'UNIMP Rock Creek 11444201'!AG92/1000)</f>
        <v>1.5292561983471074</v>
      </c>
      <c r="AC86" s="171">
        <f t="shared" si="12"/>
        <v>92.381355371900838</v>
      </c>
      <c r="AE86" s="221">
        <f t="shared" si="7"/>
        <v>1928</v>
      </c>
      <c r="AF86" s="228">
        <v>10318</v>
      </c>
      <c r="AG86" s="229">
        <f t="shared" si="9"/>
        <v>21.362179805545363</v>
      </c>
      <c r="AH86" s="169"/>
      <c r="AI86" s="170">
        <v>1998</v>
      </c>
      <c r="AJ86" s="232">
        <v>1.0763425479672248</v>
      </c>
      <c r="AK86" s="232">
        <v>1.9105221132009982</v>
      </c>
      <c r="AL86" s="232">
        <v>2.6374741178695844</v>
      </c>
      <c r="AM86" s="232">
        <v>13.846510033638335</v>
      </c>
      <c r="AN86" s="232">
        <v>20.324449604522957</v>
      </c>
      <c r="AO86" s="232">
        <v>13.461000383918318</v>
      </c>
      <c r="AP86" s="232">
        <v>10.654842441380048</v>
      </c>
      <c r="AQ86" s="232">
        <v>9.0751226484632497</v>
      </c>
      <c r="AR86" s="232">
        <v>7.1193005879708124</v>
      </c>
      <c r="AS86" s="232">
        <v>3.3527562499794783</v>
      </c>
      <c r="AT86" s="232">
        <v>1.3221757444248254</v>
      </c>
      <c r="AU86" s="232">
        <v>2.1234128851120175</v>
      </c>
      <c r="AV86" s="171">
        <f t="shared" si="13"/>
        <v>86.903909358447848</v>
      </c>
      <c r="AX86" s="221">
        <f t="shared" si="8"/>
        <v>1928</v>
      </c>
      <c r="AY86" s="228">
        <v>10318</v>
      </c>
      <c r="AZ86" s="229">
        <f t="shared" si="10"/>
        <v>21.362179805545363</v>
      </c>
    </row>
    <row r="87" spans="1:52">
      <c r="A87" s="170">
        <v>1999</v>
      </c>
      <c r="B87" s="231">
        <f>'FNF American Folsom'!V93/1000</f>
        <v>20.492999999999999</v>
      </c>
      <c r="C87" s="231">
        <f>'FNF American Folsom'!W93/1000</f>
        <v>86.296000000000006</v>
      </c>
      <c r="D87" s="231">
        <f>'FNF American Folsom'!X93/1000</f>
        <v>146.43899999999999</v>
      </c>
      <c r="E87" s="231">
        <f>'FNF American Folsom'!Y93/1000</f>
        <v>367.44200000000001</v>
      </c>
      <c r="F87" s="231">
        <f>'FNF American Folsom'!Z93/1000</f>
        <v>698.02800000000002</v>
      </c>
      <c r="G87" s="231">
        <f>'FNF American Folsom'!AA93/1000</f>
        <v>436.01400000000001</v>
      </c>
      <c r="H87" s="231">
        <f>'FNF American Folsom'!AB93/1000</f>
        <v>414.41500000000002</v>
      </c>
      <c r="I87" s="231">
        <f>'FNF American Folsom'!AC93/1000</f>
        <v>644.32799999999997</v>
      </c>
      <c r="J87" s="231">
        <f>'FNF American Folsom'!AD93/1000</f>
        <v>374.971</v>
      </c>
      <c r="K87" s="231">
        <f>'FNF American Folsom'!AE93/1000</f>
        <v>83.138000000000005</v>
      </c>
      <c r="L87" s="231">
        <f>'FNF American Folsom'!AF93/1000</f>
        <v>25.163</v>
      </c>
      <c r="M87" s="231">
        <f>'FNF American Folsom'!AG93/1000</f>
        <v>18.835000000000001</v>
      </c>
      <c r="N87" s="168">
        <f t="shared" si="11"/>
        <v>3315.5619999999999</v>
      </c>
      <c r="O87" s="169"/>
      <c r="P87" s="170">
        <v>1999</v>
      </c>
      <c r="Q87" s="234">
        <f>IF('UNIMP Rock Creek 11444201'!V93=-901,-901,'UNIMP Rock Creek 11444201'!V93/1000)</f>
        <v>1.524892561983471</v>
      </c>
      <c r="R87" s="234">
        <f>IF('UNIMP Rock Creek 11444201'!W93=-901,-901,'UNIMP Rock Creek 11444201'!W93/1000)</f>
        <v>2.2076033057851241</v>
      </c>
      <c r="S87" s="234">
        <f>IF('UNIMP Rock Creek 11444201'!X93=-901,-901,'UNIMP Rock Creek 11444201'!X93/1000)</f>
        <v>3.2050909090909099</v>
      </c>
      <c r="T87" s="234">
        <f>IF('UNIMP Rock Creek 11444201'!Y93=-901,-901,'UNIMP Rock Creek 11444201'!Y93/1000)</f>
        <v>10.213289256198349</v>
      </c>
      <c r="U87" s="234">
        <f>IF('UNIMP Rock Creek 11444201'!Z93=-901,-901,'UNIMP Rock Creek 11444201'!Z93/1000)</f>
        <v>23.194710743801654</v>
      </c>
      <c r="V87" s="234">
        <f>IF('UNIMP Rock Creek 11444201'!AA93=-901,-901,'UNIMP Rock Creek 11444201'!AA93/1000)</f>
        <v>11.58704132231405</v>
      </c>
      <c r="W87" s="234">
        <f>IF('UNIMP Rock Creek 11444201'!AB93=-901,-901,'UNIMP Rock Creek 11444201'!AB93/1000)</f>
        <v>8.4694214876033058</v>
      </c>
      <c r="X87" s="234">
        <f>IF('UNIMP Rock Creek 11444201'!AC93=-901,-901,'UNIMP Rock Creek 11444201'!AC93/1000)</f>
        <v>5.0860165289256196</v>
      </c>
      <c r="Y87" s="234">
        <f>IF('UNIMP Rock Creek 11444201'!AD93=-901,-901,'UNIMP Rock Creek 11444201'!AD93/1000)</f>
        <v>3.1715702479338841</v>
      </c>
      <c r="Z87" s="234">
        <f>IF('UNIMP Rock Creek 11444201'!AE93=-901,-901,'UNIMP Rock Creek 11444201'!AE93/1000)</f>
        <v>2.1643636363636363</v>
      </c>
      <c r="AA87" s="234">
        <f>IF('UNIMP Rock Creek 11444201'!AF93=-901,-901,'UNIMP Rock Creek 11444201'!AF93/1000)</f>
        <v>2.4103140495867774</v>
      </c>
      <c r="AB87" s="234">
        <f>IF('UNIMP Rock Creek 11444201'!AG93=-901,-901,'UNIMP Rock Creek 11444201'!AG93/1000)</f>
        <v>1.3150413223140496</v>
      </c>
      <c r="AC87" s="171">
        <f t="shared" si="12"/>
        <v>74.549355371900816</v>
      </c>
      <c r="AE87" s="221">
        <f t="shared" si="7"/>
        <v>1928</v>
      </c>
      <c r="AF87" s="228">
        <v>10348</v>
      </c>
      <c r="AG87" s="229">
        <f t="shared" si="9"/>
        <v>6.0295249583007759</v>
      </c>
      <c r="AH87" s="169"/>
      <c r="AI87" s="170">
        <v>1999</v>
      </c>
      <c r="AJ87" s="232">
        <v>1.150692011461891</v>
      </c>
      <c r="AK87" s="232">
        <v>2.6466574169137989</v>
      </c>
      <c r="AL87" s="232">
        <v>3.6998787023464068</v>
      </c>
      <c r="AM87" s="232">
        <v>9.8415643985172707</v>
      </c>
      <c r="AN87" s="232">
        <v>17.953056281922361</v>
      </c>
      <c r="AO87" s="232">
        <v>8.8744261019161712</v>
      </c>
      <c r="AP87" s="232">
        <v>6.060805807231965</v>
      </c>
      <c r="AQ87" s="232">
        <v>6.2542910467745827</v>
      </c>
      <c r="AR87" s="232">
        <v>3.4406756923392621</v>
      </c>
      <c r="AS87" s="232">
        <v>1.526589529201722</v>
      </c>
      <c r="AT87" s="232">
        <v>1.0184072167437321</v>
      </c>
      <c r="AU87" s="232">
        <v>1.2029673719849399</v>
      </c>
      <c r="AV87" s="171">
        <f t="shared" si="13"/>
        <v>63.670011577354103</v>
      </c>
      <c r="AX87" s="221">
        <f t="shared" si="8"/>
        <v>1928</v>
      </c>
      <c r="AY87" s="228">
        <v>10348</v>
      </c>
      <c r="AZ87" s="229">
        <f t="shared" si="10"/>
        <v>6.0295249583007759</v>
      </c>
    </row>
    <row r="88" spans="1:52">
      <c r="A88" s="170">
        <v>2000</v>
      </c>
      <c r="B88" s="231">
        <f>'FNF American Folsom'!V94/1000</f>
        <v>18.588000000000001</v>
      </c>
      <c r="C88" s="231">
        <f>'FNF American Folsom'!W94/1000</f>
        <v>34.348999999999997</v>
      </c>
      <c r="D88" s="231">
        <f>'FNF American Folsom'!X94/1000</f>
        <v>40.630000000000003</v>
      </c>
      <c r="E88" s="231">
        <f>'FNF American Folsom'!Y94/1000</f>
        <v>316.077</v>
      </c>
      <c r="F88" s="231">
        <f>'FNF American Folsom'!Z94/1000</f>
        <v>677.76199999999994</v>
      </c>
      <c r="G88" s="231">
        <f>'FNF American Folsom'!AA94/1000</f>
        <v>430.60399999999998</v>
      </c>
      <c r="H88" s="231">
        <f>'FNF American Folsom'!AB94/1000</f>
        <v>437.786</v>
      </c>
      <c r="I88" s="231">
        <f>'FNF American Folsom'!AC94/1000</f>
        <v>466.113</v>
      </c>
      <c r="J88" s="231">
        <f>'FNF American Folsom'!AD94/1000</f>
        <v>159.976</v>
      </c>
      <c r="K88" s="231">
        <f>'FNF American Folsom'!AE94/1000</f>
        <v>45.058</v>
      </c>
      <c r="L88" s="231">
        <f>'FNF American Folsom'!AF94/1000</f>
        <v>12.257999999999999</v>
      </c>
      <c r="M88" s="231">
        <f>'FNF American Folsom'!AG94/1000</f>
        <v>18.699000000000002</v>
      </c>
      <c r="N88" s="168">
        <f t="shared" si="11"/>
        <v>2657.9</v>
      </c>
      <c r="O88" s="169"/>
      <c r="P88" s="170">
        <v>2000</v>
      </c>
      <c r="Q88" s="234">
        <f>IF('UNIMP Rock Creek 11444201'!V94=-901,-901,'UNIMP Rock Creek 11444201'!V94/1000)</f>
        <v>1.4019173553719009</v>
      </c>
      <c r="R88" s="234">
        <f>IF('UNIMP Rock Creek 11444201'!W94=-901,-901,'UNIMP Rock Creek 11444201'!W94/1000)</f>
        <v>1.6746446280991731</v>
      </c>
      <c r="S88" s="234">
        <f>IF('UNIMP Rock Creek 11444201'!X94=-901,-901,'UNIMP Rock Creek 11444201'!X94/1000)</f>
        <v>1.9124628099173557</v>
      </c>
      <c r="T88" s="234">
        <f>IF('UNIMP Rock Creek 11444201'!Y94=-901,-901,'UNIMP Rock Creek 11444201'!Y94/1000)</f>
        <v>6.7011570247933898</v>
      </c>
      <c r="U88" s="234">
        <f>IF('UNIMP Rock Creek 11444201'!Z94=-901,-901,'UNIMP Rock Creek 11444201'!Z94/1000)</f>
        <v>19.567338842975211</v>
      </c>
      <c r="V88" s="234">
        <f>IF('UNIMP Rock Creek 11444201'!AA94=-901,-901,'UNIMP Rock Creek 11444201'!AA94/1000)</f>
        <v>9.2342479338843013</v>
      </c>
      <c r="W88" s="234">
        <f>IF('UNIMP Rock Creek 11444201'!AB94=-901,-901,'UNIMP Rock Creek 11444201'!AB94/1000)</f>
        <v>3.7666115702479344</v>
      </c>
      <c r="X88" s="234">
        <f>IF('UNIMP Rock Creek 11444201'!AC94=-901,-901,'UNIMP Rock Creek 11444201'!AC94/1000)</f>
        <v>4.430082644628099</v>
      </c>
      <c r="Y88" s="234">
        <f>IF('UNIMP Rock Creek 11444201'!AD94=-901,-901,'UNIMP Rock Creek 11444201'!AD94/1000)</f>
        <v>2.0921652892561986</v>
      </c>
      <c r="Z88" s="234">
        <f>IF('UNIMP Rock Creek 11444201'!AE94=-901,-901,'UNIMP Rock Creek 11444201'!AE94/1000)</f>
        <v>1.451107438016529</v>
      </c>
      <c r="AA88" s="234">
        <f>IF('UNIMP Rock Creek 11444201'!AF94=-901,-901,'UNIMP Rock Creek 11444201'!AF94/1000)</f>
        <v>1.0575867768595042</v>
      </c>
      <c r="AB88" s="234">
        <f>IF('UNIMP Rock Creek 11444201'!AG94=-901,-901,'UNIMP Rock Creek 11444201'!AG94/1000)</f>
        <v>1.1127272727272728</v>
      </c>
      <c r="AC88" s="171">
        <f t="shared" si="12"/>
        <v>54.402049586776869</v>
      </c>
      <c r="AE88" s="221">
        <f t="shared" si="7"/>
        <v>1928</v>
      </c>
      <c r="AF88" s="228">
        <v>10379</v>
      </c>
      <c r="AG88" s="229">
        <f t="shared" si="9"/>
        <v>3.4129782829327695</v>
      </c>
      <c r="AH88" s="169"/>
      <c r="AI88" s="170">
        <v>2000</v>
      </c>
      <c r="AJ88" s="232">
        <v>0.98197311421963307</v>
      </c>
      <c r="AK88" s="232">
        <v>1.1035259467151695</v>
      </c>
      <c r="AL88" s="232">
        <v>1.0653851662898761</v>
      </c>
      <c r="AM88" s="232">
        <v>8.0354236057443984</v>
      </c>
      <c r="AN88" s="232">
        <v>16.893916236939049</v>
      </c>
      <c r="AO88" s="232">
        <v>7.8771686213090391</v>
      </c>
      <c r="AP88" s="232">
        <v>5.5052715647683073</v>
      </c>
      <c r="AQ88" s="232">
        <v>3.9586739847455377</v>
      </c>
      <c r="AR88" s="232">
        <v>1.6038445366018124</v>
      </c>
      <c r="AS88" s="232">
        <v>0.88741746696661039</v>
      </c>
      <c r="AT88" s="232">
        <v>0.50337161066152447</v>
      </c>
      <c r="AU88" s="232">
        <v>1.1406436956427513</v>
      </c>
      <c r="AV88" s="171">
        <f t="shared" si="13"/>
        <v>49.556615550603709</v>
      </c>
      <c r="AX88" s="221">
        <f t="shared" si="8"/>
        <v>1928</v>
      </c>
      <c r="AY88" s="228">
        <v>10379</v>
      </c>
      <c r="AZ88" s="229">
        <f t="shared" si="10"/>
        <v>3.4129782829327695</v>
      </c>
    </row>
    <row r="89" spans="1:52">
      <c r="A89" s="170">
        <v>2001</v>
      </c>
      <c r="B89" s="231">
        <f>'FNF American Folsom'!V95/1000</f>
        <v>19.215</v>
      </c>
      <c r="C89" s="231">
        <f>'FNF American Folsom'!W95/1000</f>
        <v>21.341999999999999</v>
      </c>
      <c r="D89" s="231">
        <f>'FNF American Folsom'!X95/1000</f>
        <v>33.677</v>
      </c>
      <c r="E89" s="231">
        <f>'FNF American Folsom'!Y95/1000</f>
        <v>53.569000000000003</v>
      </c>
      <c r="F89" s="231">
        <f>'FNF American Folsom'!Z95/1000</f>
        <v>105.45699999999999</v>
      </c>
      <c r="G89" s="231">
        <f>'FNF American Folsom'!AA95/1000</f>
        <v>227.88800000000001</v>
      </c>
      <c r="H89" s="231">
        <f>'FNF American Folsom'!AB95/1000</f>
        <v>252.86199999999999</v>
      </c>
      <c r="I89" s="231">
        <f>'FNF American Folsom'!AC95/1000</f>
        <v>254.875</v>
      </c>
      <c r="J89" s="231">
        <f>'FNF American Folsom'!AD95/1000</f>
        <v>32.128</v>
      </c>
      <c r="K89" s="231">
        <f>'FNF American Folsom'!AE95/1000</f>
        <v>12.760999999999999</v>
      </c>
      <c r="L89" s="231">
        <f>'FNF American Folsom'!AF95/1000</f>
        <v>2.3239999999999998</v>
      </c>
      <c r="M89" s="231">
        <f>'FNF American Folsom'!AG95/1000</f>
        <v>6.3390000000000004</v>
      </c>
      <c r="N89" s="168">
        <f t="shared" si="11"/>
        <v>1022.437</v>
      </c>
      <c r="O89" s="169"/>
      <c r="P89" s="170">
        <v>2001</v>
      </c>
      <c r="Q89" s="234">
        <f>IF('UNIMP Rock Creek 11444201'!V95=-901,-901,'UNIMP Rock Creek 11444201'!V95/1000)</f>
        <v>1.7176859504132231</v>
      </c>
      <c r="R89" s="234">
        <f>IF('UNIMP Rock Creek 11444201'!W95=-901,-901,'UNIMP Rock Creek 11444201'!W95/1000)</f>
        <v>1.4443636363636367</v>
      </c>
      <c r="S89" s="234">
        <f>IF('UNIMP Rock Creek 11444201'!X95=-901,-901,'UNIMP Rock Creek 11444201'!X95/1000)</f>
        <v>1.7843305785123966</v>
      </c>
      <c r="T89" s="234">
        <f>IF('UNIMP Rock Creek 11444201'!Y95=-901,-901,'UNIMP Rock Creek 11444201'!Y95/1000)</f>
        <v>2.4597024793388425</v>
      </c>
      <c r="U89" s="234">
        <f>IF('UNIMP Rock Creek 11444201'!Z95=-901,-901,'UNIMP Rock Creek 11444201'!Z95/1000)</f>
        <v>4.6948760330578514</v>
      </c>
      <c r="V89" s="234">
        <f>IF('UNIMP Rock Creek 11444201'!AA95=-901,-901,'UNIMP Rock Creek 11444201'!AA95/1000)</f>
        <v>3.8911735537190082</v>
      </c>
      <c r="W89" s="234">
        <f>IF('UNIMP Rock Creek 11444201'!AB95=-901,-901,'UNIMP Rock Creek 11444201'!AB95/1000)</f>
        <v>3.3254876033057852</v>
      </c>
      <c r="X89" s="234">
        <f>IF('UNIMP Rock Creek 11444201'!AC95=-901,-901,'UNIMP Rock Creek 11444201'!AC95/1000)</f>
        <v>1.6839669421487606</v>
      </c>
      <c r="Y89" s="234">
        <f>IF('UNIMP Rock Creek 11444201'!AD95=-901,-901,'UNIMP Rock Creek 11444201'!AD95/1000)</f>
        <v>0.9758677685950411</v>
      </c>
      <c r="Z89" s="234">
        <f>IF('UNIMP Rock Creek 11444201'!AE95=-901,-901,'UNIMP Rock Creek 11444201'!AE95/1000)</f>
        <v>0.65791735537190077</v>
      </c>
      <c r="AA89" s="234">
        <f>IF('UNIMP Rock Creek 11444201'!AF95=-901,-901,'UNIMP Rock Creek 11444201'!AF95/1000)</f>
        <v>0.45131900826446281</v>
      </c>
      <c r="AB89" s="234">
        <f>IF('UNIMP Rock Creek 11444201'!AG95=-901,-901,'UNIMP Rock Creek 11444201'!AG95/1000)</f>
        <v>0.41414876033057862</v>
      </c>
      <c r="AC89" s="171">
        <f t="shared" si="12"/>
        <v>23.500839669421488</v>
      </c>
      <c r="AE89" s="221">
        <f t="shared" si="7"/>
        <v>1928</v>
      </c>
      <c r="AF89" s="228">
        <v>10409</v>
      </c>
      <c r="AG89" s="229">
        <f t="shared" si="9"/>
        <v>1.4997874370397071</v>
      </c>
      <c r="AH89" s="169"/>
      <c r="AI89" s="170">
        <v>2001</v>
      </c>
      <c r="AJ89" s="232">
        <v>0.58051541071950208</v>
      </c>
      <c r="AK89" s="232">
        <v>0.42376922654705562</v>
      </c>
      <c r="AL89" s="232">
        <v>0.62662503093525923</v>
      </c>
      <c r="AM89" s="232">
        <v>1.0397733448306883</v>
      </c>
      <c r="AN89" s="232">
        <v>2.1012367722284333</v>
      </c>
      <c r="AO89" s="232">
        <v>4.0774828092505322</v>
      </c>
      <c r="AP89" s="232">
        <v>3.0060254027164621</v>
      </c>
      <c r="AQ89" s="232">
        <v>1.6541878193436776</v>
      </c>
      <c r="AR89" s="232">
        <v>0.32819808290251373</v>
      </c>
      <c r="AS89" s="232">
        <v>0.22574277942264231</v>
      </c>
      <c r="AT89" s="232">
        <v>0.10005144677864841</v>
      </c>
      <c r="AU89" s="232">
        <v>0.2960472750379104</v>
      </c>
      <c r="AV89" s="171">
        <f t="shared" si="13"/>
        <v>14.459655400713325</v>
      </c>
      <c r="AX89" s="221">
        <f t="shared" si="8"/>
        <v>1928</v>
      </c>
      <c r="AY89" s="228">
        <v>10409</v>
      </c>
      <c r="AZ89" s="229">
        <f t="shared" si="10"/>
        <v>1.4997874370397071</v>
      </c>
    </row>
    <row r="90" spans="1:52">
      <c r="A90" s="170">
        <v>2002</v>
      </c>
      <c r="B90" s="231">
        <f>'FNF American Folsom'!V96/1000</f>
        <v>2.0339999999999998</v>
      </c>
      <c r="C90" s="231">
        <f>'FNF American Folsom'!W96/1000</f>
        <v>54.405999999999999</v>
      </c>
      <c r="D90" s="231">
        <f>'FNF American Folsom'!X96/1000</f>
        <v>180.732</v>
      </c>
      <c r="E90" s="231">
        <f>'FNF American Folsom'!Y96/1000</f>
        <v>226.42500000000001</v>
      </c>
      <c r="F90" s="231">
        <f>'FNF American Folsom'!Z96/1000</f>
        <v>217.97800000000001</v>
      </c>
      <c r="G90" s="231">
        <f>'FNF American Folsom'!AA96/1000</f>
        <v>356.017</v>
      </c>
      <c r="H90" s="231">
        <f>'FNF American Folsom'!AB96/1000</f>
        <v>424.88600000000002</v>
      </c>
      <c r="I90" s="231">
        <f>'FNF American Folsom'!AC96/1000</f>
        <v>373.69499999999999</v>
      </c>
      <c r="J90" s="231">
        <f>'FNF American Folsom'!AD96/1000</f>
        <v>153.43199999999999</v>
      </c>
      <c r="K90" s="231">
        <f>'FNF American Folsom'!AE96/1000</f>
        <v>21.803999999999998</v>
      </c>
      <c r="L90" s="231">
        <f>'FNF American Folsom'!AF96/1000</f>
        <v>8.3239999999999998</v>
      </c>
      <c r="M90" s="231">
        <f>'FNF American Folsom'!AG96/1000</f>
        <v>5.45</v>
      </c>
      <c r="N90" s="168">
        <f t="shared" si="11"/>
        <v>2025.1830000000002</v>
      </c>
      <c r="O90" s="169"/>
      <c r="P90" s="170">
        <v>2002</v>
      </c>
      <c r="Q90" s="234">
        <f>IF('UNIMP Rock Creek 11444201'!V96=-901,-901,'UNIMP Rock Creek 11444201'!V96/1000)</f>
        <v>0.57306446280991741</v>
      </c>
      <c r="R90" s="234">
        <f>IF('UNIMP Rock Creek 11444201'!W96=-901,-901,'UNIMP Rock Creek 11444201'!W96/1000)</f>
        <v>1.362644628099174</v>
      </c>
      <c r="S90" s="234">
        <f>IF('UNIMP Rock Creek 11444201'!X96=-901,-901,'UNIMP Rock Creek 11444201'!X96/1000)</f>
        <v>5.3246280991735535</v>
      </c>
      <c r="T90" s="234">
        <f>IF('UNIMP Rock Creek 11444201'!Y96=-901,-901,'UNIMP Rock Creek 11444201'!Y96/1000)</f>
        <v>4.8595041322314048</v>
      </c>
      <c r="U90" s="234">
        <f>IF('UNIMP Rock Creek 11444201'!Z96=-901,-901,'UNIMP Rock Creek 11444201'!Z96/1000)</f>
        <v>5.5539173553719019</v>
      </c>
      <c r="V90" s="234">
        <f>IF('UNIMP Rock Creek 11444201'!AA96=-901,-901,'UNIMP Rock Creek 11444201'!AA96/1000)</f>
        <v>8.4045619834710763</v>
      </c>
      <c r="W90" s="234">
        <f>IF('UNIMP Rock Creek 11444201'!AB96=-901,-901,'UNIMP Rock Creek 11444201'!AB96/1000)</f>
        <v>3.5234380165289263</v>
      </c>
      <c r="X90" s="234">
        <f>IF('UNIMP Rock Creek 11444201'!AC96=-901,-901,'UNIMP Rock Creek 11444201'!AC96/1000)</f>
        <v>2.3283966942148764</v>
      </c>
      <c r="Y90" s="234">
        <f>IF('UNIMP Rock Creek 11444201'!AD96=-901,-901,'UNIMP Rock Creek 11444201'!AD96/1000)</f>
        <v>1.2793388429752066</v>
      </c>
      <c r="Z90" s="234">
        <f>IF('UNIMP Rock Creek 11444201'!AE96=-901,-901,'UNIMP Rock Creek 11444201'!AE96/1000)</f>
        <v>0.82393388429752068</v>
      </c>
      <c r="AA90" s="234">
        <f>IF('UNIMP Rock Creek 11444201'!AF96=-901,-901,'UNIMP Rock Creek 11444201'!AF96/1000)</f>
        <v>0.68251239669421493</v>
      </c>
      <c r="AB90" s="234">
        <f>IF('UNIMP Rock Creek 11444201'!AG96=-901,-901,'UNIMP Rock Creek 11444201'!AG96/1000)</f>
        <v>0.56528925619834713</v>
      </c>
      <c r="AC90" s="171">
        <f t="shared" si="12"/>
        <v>35.28122975206611</v>
      </c>
      <c r="AE90" s="221">
        <f t="shared" si="7"/>
        <v>1928</v>
      </c>
      <c r="AF90" s="228">
        <v>10440</v>
      </c>
      <c r="AG90" s="229">
        <f t="shared" si="9"/>
        <v>1.0586525123134436</v>
      </c>
      <c r="AH90" s="169"/>
      <c r="AI90" s="170">
        <v>2002</v>
      </c>
      <c r="AJ90" s="232">
        <v>0.10565887217194872</v>
      </c>
      <c r="AK90" s="232">
        <v>1.8347318314294359</v>
      </c>
      <c r="AL90" s="232">
        <v>4.3050614247190424</v>
      </c>
      <c r="AM90" s="232">
        <v>5.6676278189095495</v>
      </c>
      <c r="AN90" s="232">
        <v>5.497811154892398</v>
      </c>
      <c r="AO90" s="232">
        <v>6.9970248172393497</v>
      </c>
      <c r="AP90" s="232">
        <v>5.4739047155398985</v>
      </c>
      <c r="AQ90" s="232">
        <v>3.014852895660411</v>
      </c>
      <c r="AR90" s="232">
        <v>1.6632835997867943</v>
      </c>
      <c r="AS90" s="232">
        <v>0.61608046926665594</v>
      </c>
      <c r="AT90" s="232">
        <v>0.46995019011863093</v>
      </c>
      <c r="AU90" s="232">
        <v>0.33255027751585686</v>
      </c>
      <c r="AV90" s="171">
        <f t="shared" si="13"/>
        <v>35.978538067249971</v>
      </c>
      <c r="AX90" s="221">
        <f t="shared" si="8"/>
        <v>1928</v>
      </c>
      <c r="AY90" s="228">
        <v>10440</v>
      </c>
      <c r="AZ90" s="229">
        <f t="shared" si="10"/>
        <v>1.0586525123134436</v>
      </c>
    </row>
    <row r="91" spans="1:52">
      <c r="A91" s="170">
        <v>2003</v>
      </c>
      <c r="B91" s="231">
        <f>'FNF American Folsom'!V97/1000</f>
        <v>0</v>
      </c>
      <c r="C91" s="231">
        <f>'FNF American Folsom'!W97/1000</f>
        <v>64.564999999999998</v>
      </c>
      <c r="D91" s="231">
        <f>'FNF American Folsom'!X97/1000</f>
        <v>194.37</v>
      </c>
      <c r="E91" s="231">
        <f>'FNF American Folsom'!Y97/1000</f>
        <v>240.893</v>
      </c>
      <c r="F91" s="231">
        <f>'FNF American Folsom'!Z97/1000</f>
        <v>160.40299999999999</v>
      </c>
      <c r="G91" s="231">
        <f>'FNF American Folsom'!AA97/1000</f>
        <v>269.24799999999999</v>
      </c>
      <c r="H91" s="231">
        <f>'FNF American Folsom'!AB97/1000</f>
        <v>415.13900000000001</v>
      </c>
      <c r="I91" s="231">
        <f>'FNF American Folsom'!AC97/1000</f>
        <v>634.42899999999997</v>
      </c>
      <c r="J91" s="231">
        <f>'FNF American Folsom'!AD97/1000</f>
        <v>266.17599999999999</v>
      </c>
      <c r="K91" s="231">
        <f>'FNF American Folsom'!AE97/1000</f>
        <v>38.69</v>
      </c>
      <c r="L91" s="231">
        <f>'FNF American Folsom'!AF97/1000</f>
        <v>16.878</v>
      </c>
      <c r="M91" s="231">
        <f>'FNF American Folsom'!AG97/1000</f>
        <v>4.593</v>
      </c>
      <c r="N91" s="168">
        <f t="shared" si="11"/>
        <v>2305.384</v>
      </c>
      <c r="O91" s="169"/>
      <c r="P91" s="170">
        <v>2003</v>
      </c>
      <c r="Q91" s="234">
        <f>IF('UNIMP Rock Creek 11444201'!V97=-901,-901,'UNIMP Rock Creek 11444201'!V97/1000)</f>
        <v>0.57736859504132243</v>
      </c>
      <c r="R91" s="234">
        <f>IF('UNIMP Rock Creek 11444201'!W97=-901,-901,'UNIMP Rock Creek 11444201'!W97/1000)</f>
        <v>1.1127272727272728</v>
      </c>
      <c r="S91" s="234">
        <f>IF('UNIMP Rock Creek 11444201'!X97=-901,-901,'UNIMP Rock Creek 11444201'!X97/1000)</f>
        <v>3.8963305785123974</v>
      </c>
      <c r="T91" s="234">
        <f>IF('UNIMP Rock Creek 11444201'!Y97=-901,-901,'UNIMP Rock Creek 11444201'!Y97/1000)</f>
        <v>2.6641983471074382</v>
      </c>
      <c r="U91" s="234">
        <f>IF('UNIMP Rock Creek 11444201'!Z97=-901,-901,'UNIMP Rock Creek 11444201'!Z97/1000)</f>
        <v>1.861685950413223</v>
      </c>
      <c r="V91" s="234">
        <f>IF('UNIMP Rock Creek 11444201'!AA97=-901,-901,'UNIMP Rock Creek 11444201'!AA97/1000)</f>
        <v>2.9795702479338835</v>
      </c>
      <c r="W91" s="234">
        <f>IF('UNIMP Rock Creek 11444201'!AB97=-901,-901,'UNIMP Rock Creek 11444201'!AB97/1000)</f>
        <v>8.3341487603305797</v>
      </c>
      <c r="X91" s="234">
        <f>IF('UNIMP Rock Creek 11444201'!AC97=-901,-901,'UNIMP Rock Creek 11444201'!AC97/1000)</f>
        <v>5.9016198347107443</v>
      </c>
      <c r="Y91" s="234">
        <f>IF('UNIMP Rock Creek 11444201'!AD97=-901,-901,'UNIMP Rock Creek 11444201'!AD97/1000)</f>
        <v>1.7077685950413224</v>
      </c>
      <c r="Z91" s="234">
        <f>IF('UNIMP Rock Creek 11444201'!AE97=-901,-901,'UNIMP Rock Creek 11444201'!AE97/1000)</f>
        <v>1.0391404958677684</v>
      </c>
      <c r="AA91" s="234">
        <f>IF('UNIMP Rock Creek 11444201'!AF97=-901,-901,'UNIMP Rock Creek 11444201'!AF97/1000)</f>
        <v>0.89771900826446283</v>
      </c>
      <c r="AB91" s="234">
        <f>IF('UNIMP Rock Creek 11444201'!AG97=-901,-901,'UNIMP Rock Creek 11444201'!AG97/1000)</f>
        <v>0.50102479338842976</v>
      </c>
      <c r="AC91" s="171">
        <f t="shared" si="12"/>
        <v>31.473302479338848</v>
      </c>
      <c r="AE91" s="221">
        <f t="shared" si="7"/>
        <v>1928</v>
      </c>
      <c r="AF91" s="228">
        <v>10471</v>
      </c>
      <c r="AG91" s="229">
        <f t="shared" si="9"/>
        <v>0.27945795630824222</v>
      </c>
      <c r="AH91" s="169"/>
      <c r="AI91" s="170">
        <v>2003</v>
      </c>
      <c r="AJ91" s="232">
        <v>0</v>
      </c>
      <c r="AK91" s="232">
        <v>2.2722627520930785</v>
      </c>
      <c r="AL91" s="232">
        <v>4.7334120440949263</v>
      </c>
      <c r="AM91" s="232">
        <v>6.1811762257060643</v>
      </c>
      <c r="AN91" s="232">
        <v>4.1434068333804763</v>
      </c>
      <c r="AO91" s="232">
        <v>6.1931231858214559</v>
      </c>
      <c r="AP91" s="232">
        <v>7.3325943456654272</v>
      </c>
      <c r="AQ91" s="232">
        <v>6.5802991442346936</v>
      </c>
      <c r="AR91" s="232">
        <v>2.5214210216468658</v>
      </c>
      <c r="AS91" s="232">
        <v>0.7762074609574583</v>
      </c>
      <c r="AT91" s="232">
        <v>0.97039454418302995</v>
      </c>
      <c r="AU91" s="232">
        <v>0.28734097762715294</v>
      </c>
      <c r="AV91" s="171">
        <f t="shared" si="13"/>
        <v>41.99163853541063</v>
      </c>
      <c r="AX91" s="221">
        <f t="shared" si="8"/>
        <v>1928</v>
      </c>
      <c r="AY91" s="228">
        <v>10471</v>
      </c>
      <c r="AZ91" s="229">
        <f t="shared" si="10"/>
        <v>0.27945795630824222</v>
      </c>
    </row>
    <row r="92" spans="1:52">
      <c r="A92" s="170">
        <v>2004</v>
      </c>
      <c r="B92" s="231">
        <f>'FNF American Folsom'!V98/1000</f>
        <v>19.899999999999999</v>
      </c>
      <c r="C92" s="231">
        <f>'FNF American Folsom'!W98/1000</f>
        <v>16.283999999999999</v>
      </c>
      <c r="D92" s="231">
        <f>'FNF American Folsom'!X98/1000</f>
        <v>146.69499999999999</v>
      </c>
      <c r="E92" s="231">
        <f>'FNF American Folsom'!Y98/1000</f>
        <v>132.99100000000001</v>
      </c>
      <c r="F92" s="231">
        <f>'FNF American Folsom'!Z98/1000</f>
        <v>268.08499999999998</v>
      </c>
      <c r="G92" s="231">
        <f>'FNF American Folsom'!AA98/1000</f>
        <v>382.86700000000002</v>
      </c>
      <c r="H92" s="231">
        <f>'FNF American Folsom'!AB98/1000</f>
        <v>315.15899999999999</v>
      </c>
      <c r="I92" s="231">
        <f>'FNF American Folsom'!AC98/1000</f>
        <v>239.595</v>
      </c>
      <c r="J92" s="231">
        <f>'FNF American Folsom'!AD98/1000</f>
        <v>67.215999999999994</v>
      </c>
      <c r="K92" s="231">
        <f>'FNF American Folsom'!AE98/1000</f>
        <v>10.189</v>
      </c>
      <c r="L92" s="231">
        <f>'FNF American Folsom'!AF98/1000</f>
        <v>0</v>
      </c>
      <c r="M92" s="231">
        <f>'FNF American Folsom'!AG98/1000</f>
        <v>1.252</v>
      </c>
      <c r="N92" s="168">
        <f t="shared" si="11"/>
        <v>1600.2329999999997</v>
      </c>
      <c r="O92" s="169"/>
      <c r="P92" s="170">
        <v>2004</v>
      </c>
      <c r="Q92" s="234">
        <f>IF('UNIMP Rock Creek 11444201'!V98=-901,-901,'UNIMP Rock Creek 11444201'!V98/1000)</f>
        <v>0.49497520661157035</v>
      </c>
      <c r="R92" s="234">
        <f>IF('UNIMP Rock Creek 11444201'!W98=-901,-901,'UNIMP Rock Creek 11444201'!W98/1000)</f>
        <v>1.1603305785123967</v>
      </c>
      <c r="S92" s="234">
        <f>IF('UNIMP Rock Creek 11444201'!X98=-901,-901,'UNIMP Rock Creek 11444201'!X98/1000)</f>
        <v>3.2818512396694208</v>
      </c>
      <c r="T92" s="234">
        <f>IF('UNIMP Rock Creek 11444201'!Y98=-901,-901,'UNIMP Rock Creek 11444201'!Y98/1000)</f>
        <v>3.2382148760330578</v>
      </c>
      <c r="U92" s="234">
        <f>IF('UNIMP Rock Creek 11444201'!Z98=-901,-901,'UNIMP Rock Creek 11444201'!Z98/1000)</f>
        <v>6.2421818181818196</v>
      </c>
      <c r="V92" s="234">
        <f>IF('UNIMP Rock Creek 11444201'!AA98=-901,-901,'UNIMP Rock Creek 11444201'!AA98/1000)</f>
        <v>3.577983471074381</v>
      </c>
      <c r="W92" s="234">
        <f>IF('UNIMP Rock Creek 11444201'!AB98=-901,-901,'UNIMP Rock Creek 11444201'!AB98/1000)</f>
        <v>1.5054545454545454</v>
      </c>
      <c r="X92" s="234">
        <f>IF('UNIMP Rock Creek 11444201'!AC98=-901,-901,'UNIMP Rock Creek 11444201'!AC98/1000)</f>
        <v>1.0944793388429752</v>
      </c>
      <c r="Y92" s="234">
        <f>IF('UNIMP Rock Creek 11444201'!AD98=-901,-901,'UNIMP Rock Creek 11444201'!AD98/1000)</f>
        <v>0.67834710743801652</v>
      </c>
      <c r="Z92" s="234">
        <f>IF('UNIMP Rock Creek 11444201'!AE98=-901,-901,'UNIMP Rock Creek 11444201'!AE98/1000)</f>
        <v>0.48882644628099176</v>
      </c>
      <c r="AA92" s="234">
        <f>IF('UNIMP Rock Creek 11444201'!AF98=-901,-901,'UNIMP Rock Creek 11444201'!AF98/1000)</f>
        <v>0.40827768595041325</v>
      </c>
      <c r="AB92" s="234">
        <f>IF('UNIMP Rock Creek 11444201'!AG98=-901,-901,'UNIMP Rock Creek 11444201'!AG98/1000)</f>
        <v>0.39570247933884295</v>
      </c>
      <c r="AC92" s="171">
        <f t="shared" si="12"/>
        <v>22.566624793388431</v>
      </c>
      <c r="AE92" s="221">
        <f t="shared" si="7"/>
        <v>1928</v>
      </c>
      <c r="AF92" s="228">
        <v>10501</v>
      </c>
      <c r="AG92" s="229">
        <f t="shared" si="9"/>
        <v>0.15243161253177107</v>
      </c>
      <c r="AH92" s="169"/>
      <c r="AI92" s="170">
        <v>2004</v>
      </c>
      <c r="AJ92" s="232">
        <v>0.78408570486362383</v>
      </c>
      <c r="AK92" s="232">
        <v>0.47095051333717719</v>
      </c>
      <c r="AL92" s="232">
        <v>3.3003651491936195</v>
      </c>
      <c r="AM92" s="232">
        <v>3.1445491105775911</v>
      </c>
      <c r="AN92" s="232">
        <v>6.2336024437287065</v>
      </c>
      <c r="AO92" s="232">
        <v>6.2308899232358979</v>
      </c>
      <c r="AP92" s="232">
        <v>3.0921852818364606</v>
      </c>
      <c r="AQ92" s="232">
        <v>1.8799701279675496</v>
      </c>
      <c r="AR92" s="232">
        <v>1.0949683821233833</v>
      </c>
      <c r="AS92" s="232">
        <v>0.55538783061142638</v>
      </c>
      <c r="AT92" s="232">
        <v>0</v>
      </c>
      <c r="AU92" s="232">
        <v>7.2176303066544989E-2</v>
      </c>
      <c r="AV92" s="171">
        <f t="shared" si="13"/>
        <v>26.859130770541981</v>
      </c>
      <c r="AX92" s="221">
        <f t="shared" si="8"/>
        <v>1928</v>
      </c>
      <c r="AY92" s="228">
        <v>10501</v>
      </c>
      <c r="AZ92" s="229">
        <f t="shared" si="10"/>
        <v>0.15243161253177107</v>
      </c>
    </row>
    <row r="93" spans="1:52">
      <c r="A93" s="170">
        <v>2005</v>
      </c>
      <c r="B93" s="231">
        <f>'FNF American Folsom'!V99/1000</f>
        <v>52.311999999999998</v>
      </c>
      <c r="C93" s="231">
        <f>'FNF American Folsom'!W99/1000</f>
        <v>43.091999999999999</v>
      </c>
      <c r="D93" s="231">
        <f>'FNF American Folsom'!X99/1000</f>
        <v>124.15900000000001</v>
      </c>
      <c r="E93" s="231">
        <f>'FNF American Folsom'!Y99/1000</f>
        <v>272.07600000000002</v>
      </c>
      <c r="F93" s="231">
        <f>'FNF American Folsom'!Z99/1000</f>
        <v>223.58799999999999</v>
      </c>
      <c r="G93" s="231">
        <f>'FNF American Folsom'!AA99/1000</f>
        <v>523.67100000000005</v>
      </c>
      <c r="H93" s="231">
        <f>'FNF American Folsom'!AB99/1000</f>
        <v>465.85399999999998</v>
      </c>
      <c r="I93" s="231">
        <f>'FNF American Folsom'!AC99/1000</f>
        <v>974.36099999999999</v>
      </c>
      <c r="J93" s="231">
        <f>'FNF American Folsom'!AD99/1000</f>
        <v>451.96699999999998</v>
      </c>
      <c r="K93" s="231">
        <f>'FNF American Folsom'!AE99/1000</f>
        <v>111.696</v>
      </c>
      <c r="L93" s="231">
        <f>'FNF American Folsom'!AF99/1000</f>
        <v>22.978000000000002</v>
      </c>
      <c r="M93" s="231">
        <f>'FNF American Folsom'!AG99/1000</f>
        <v>12.41</v>
      </c>
      <c r="N93" s="168">
        <f t="shared" si="11"/>
        <v>3278.1640000000002</v>
      </c>
      <c r="O93" s="169"/>
      <c r="P93" s="170">
        <v>2005</v>
      </c>
      <c r="Q93" s="234">
        <f>IF('UNIMP Rock Creek 11444201'!V99=-901,-901,'UNIMP Rock Creek 11444201'!V99/1000)</f>
        <v>0.93183471074380164</v>
      </c>
      <c r="R93" s="234">
        <f>IF('UNIMP Rock Creek 11444201'!W99=-901,-901,'UNIMP Rock Creek 11444201'!W99/1000)</f>
        <v>1.3358677685950413</v>
      </c>
      <c r="S93" s="234">
        <f>IF('UNIMP Rock Creek 11444201'!X99=-901,-901,'UNIMP Rock Creek 11444201'!X99/1000)</f>
        <v>4.0083966942148761</v>
      </c>
      <c r="T93" s="234">
        <f>IF('UNIMP Rock Creek 11444201'!Y99=-901,-901,'UNIMP Rock Creek 11444201'!Y99/1000)</f>
        <v>10.989421487603305</v>
      </c>
      <c r="U93" s="234">
        <f>IF('UNIMP Rock Creek 11444201'!Z99=-901,-901,'UNIMP Rock Creek 11444201'!Z99/1000)</f>
        <v>5.1822148760330577</v>
      </c>
      <c r="V93" s="234">
        <f>IF('UNIMP Rock Creek 11444201'!AA99=-901,-901,'UNIMP Rock Creek 11444201'!AA99/1000)</f>
        <v>15.173553719008265</v>
      </c>
      <c r="W93" s="234">
        <f>IF('UNIMP Rock Creek 11444201'!AB99=-901,-901,'UNIMP Rock Creek 11444201'!AB99/1000)</f>
        <v>8.3877024793388415</v>
      </c>
      <c r="X93" s="234">
        <f>IF('UNIMP Rock Creek 11444201'!AC99=-901,-901,'UNIMP Rock Creek 11444201'!AC99/1000)</f>
        <v>7.7692561983471062</v>
      </c>
      <c r="Y93" s="234">
        <f>IF('UNIMP Rock Creek 11444201'!AD99=-901,-901,'UNIMP Rock Creek 11444201'!AD99/1000)</f>
        <v>4.2372892561983475</v>
      </c>
      <c r="Z93" s="234">
        <f>IF('UNIMP Rock Creek 11444201'!AE99=-901,-901,'UNIMP Rock Creek 11444201'!AE99/1000)</f>
        <v>2.0598347107438015</v>
      </c>
      <c r="AA93" s="234">
        <f>IF('UNIMP Rock Creek 11444201'!AF99=-901,-901,'UNIMP Rock Creek 11444201'!AF99/1000)</f>
        <v>1.4326611570247934</v>
      </c>
      <c r="AB93" s="234">
        <f>IF('UNIMP Rock Creek 11444201'!AG99=-901,-901,'UNIMP Rock Creek 11444201'!AG99/1000)</f>
        <v>1.2317355371900827</v>
      </c>
      <c r="AC93" s="171">
        <f t="shared" si="12"/>
        <v>62.739768595041326</v>
      </c>
      <c r="AE93" s="221">
        <f t="shared" si="7"/>
        <v>1929</v>
      </c>
      <c r="AF93" s="228">
        <v>10532</v>
      </c>
      <c r="AG93" s="229">
        <f t="shared" si="9"/>
        <v>0.43170246910964849</v>
      </c>
      <c r="AH93" s="169"/>
      <c r="AI93" s="170">
        <v>2005</v>
      </c>
      <c r="AJ93" s="232">
        <v>2.2167848690727974</v>
      </c>
      <c r="AK93" s="232">
        <v>1.2758275191561781</v>
      </c>
      <c r="AL93" s="232">
        <v>3.1327543831062066</v>
      </c>
      <c r="AM93" s="232">
        <v>7.1980929326903755</v>
      </c>
      <c r="AN93" s="232">
        <v>6.0404747556488569</v>
      </c>
      <c r="AO93" s="232">
        <v>13.634800815793884</v>
      </c>
      <c r="AP93" s="232">
        <v>9.6702149112878288</v>
      </c>
      <c r="AQ93" s="232">
        <v>11.720221542322008</v>
      </c>
      <c r="AR93" s="232">
        <v>4.0777463603535082</v>
      </c>
      <c r="AS93" s="232">
        <v>1.8715245902090842</v>
      </c>
      <c r="AT93" s="232">
        <v>1.211583380421061</v>
      </c>
      <c r="AU93" s="232">
        <v>0.81742617129327755</v>
      </c>
      <c r="AV93" s="171">
        <f t="shared" si="13"/>
        <v>62.867452231355067</v>
      </c>
      <c r="AX93" s="221">
        <f t="shared" si="8"/>
        <v>1929</v>
      </c>
      <c r="AY93" s="228">
        <v>10532</v>
      </c>
      <c r="AZ93" s="229">
        <f t="shared" si="10"/>
        <v>0.43170246910964849</v>
      </c>
    </row>
    <row r="94" spans="1:52">
      <c r="A94" s="170">
        <v>2006</v>
      </c>
      <c r="B94" s="231">
        <f>'FNF American Folsom'!V100/1000</f>
        <v>14.193</v>
      </c>
      <c r="C94" s="231">
        <f>'FNF American Folsom'!W100/1000</f>
        <v>33.820999999999998</v>
      </c>
      <c r="D94" s="231">
        <f>'FNF American Folsom'!X100/1000</f>
        <v>878.93700000000001</v>
      </c>
      <c r="E94" s="231">
        <f>'FNF American Folsom'!Y100/1000</f>
        <v>620.78399999999999</v>
      </c>
      <c r="F94" s="231">
        <f>'FNF American Folsom'!Z100/1000</f>
        <v>483.93299999999999</v>
      </c>
      <c r="G94" s="231">
        <f>'FNF American Folsom'!AA100/1000</f>
        <v>657.28599999999994</v>
      </c>
      <c r="H94" s="231">
        <f>'FNF American Folsom'!AB100/1000</f>
        <v>1254.2249999999999</v>
      </c>
      <c r="I94" s="231">
        <f>'FNF American Folsom'!AC100/1000</f>
        <v>915.03300000000002</v>
      </c>
      <c r="J94" s="231">
        <f>'FNF American Folsom'!AD100/1000</f>
        <v>364.68599999999998</v>
      </c>
      <c r="K94" s="231">
        <f>'FNF American Folsom'!AE100/1000</f>
        <v>88.442999999999998</v>
      </c>
      <c r="L94" s="231">
        <f>'FNF American Folsom'!AF100/1000</f>
        <v>24.99</v>
      </c>
      <c r="M94" s="231">
        <f>'FNF American Folsom'!AG100/1000</f>
        <v>12.839</v>
      </c>
      <c r="N94" s="168">
        <f t="shared" si="11"/>
        <v>5349.17</v>
      </c>
      <c r="O94" s="169"/>
      <c r="P94" s="170">
        <v>2006</v>
      </c>
      <c r="Q94" s="234">
        <f>IF('UNIMP Rock Creek 11444201'!V100=-901,-901,'UNIMP Rock Creek 11444201'!V100/1000)</f>
        <v>1.2543471074380164</v>
      </c>
      <c r="R94" s="234">
        <f>IF('UNIMP Rock Creek 11444201'!W100=-901,-901,'UNIMP Rock Creek 11444201'!W100/1000)</f>
        <v>1.5459173553719008</v>
      </c>
      <c r="S94" s="234">
        <f>IF('UNIMP Rock Creek 11444201'!X100=-901,-901,'UNIMP Rock Creek 11444201'!X100/1000)</f>
        <v>14.709223140495865</v>
      </c>
      <c r="T94" s="234">
        <f>IF('UNIMP Rock Creek 11444201'!Y100=-901,-901,'UNIMP Rock Creek 11444201'!Y100/1000)</f>
        <v>15.317950413223141</v>
      </c>
      <c r="U94" s="234">
        <f>IF('UNIMP Rock Creek 11444201'!Z100=-901,-901,'UNIMP Rock Creek 11444201'!Z100/1000)</f>
        <v>11.09990082644628</v>
      </c>
      <c r="V94" s="234">
        <f>IF('UNIMP Rock Creek 11444201'!AA100=-901,-901,'UNIMP Rock Creek 11444201'!AA100/1000)</f>
        <v>24.590280991735536</v>
      </c>
      <c r="W94" s="234">
        <f>IF('UNIMP Rock Creek 11444201'!AB100=-901,-901,'UNIMP Rock Creek 11444201'!AB100/1000)</f>
        <v>35.488264462809916</v>
      </c>
      <c r="X94" s="234">
        <f>IF('UNIMP Rock Creek 11444201'!AC100=-901,-901,'UNIMP Rock Creek 11444201'!AC100/1000)</f>
        <v>8.0542809917355367</v>
      </c>
      <c r="Y94" s="234">
        <f>IF('UNIMP Rock Creek 11444201'!AD100=-901,-901,'UNIMP Rock Creek 11444201'!AD100/1000)</f>
        <v>4.5159669421487605</v>
      </c>
      <c r="Z94" s="234">
        <f>IF('UNIMP Rock Creek 11444201'!AE100=-901,-901,'UNIMP Rock Creek 11444201'!AE100/1000)</f>
        <v>2.5104793388429756</v>
      </c>
      <c r="AA94" s="234">
        <f>IF('UNIMP Rock Creek 11444201'!AF100=-901,-901,'UNIMP Rock Creek 11444201'!AF100/1000)</f>
        <v>1.5002975206611571</v>
      </c>
      <c r="AB94" s="234">
        <f>IF('UNIMP Rock Creek 11444201'!AG100=-901,-901,'UNIMP Rock Creek 11444201'!AG100/1000)</f>
        <v>1.1246280991735538</v>
      </c>
      <c r="AC94" s="171">
        <f t="shared" si="12"/>
        <v>121.71153719008264</v>
      </c>
      <c r="AE94" s="221">
        <f t="shared" si="7"/>
        <v>1929</v>
      </c>
      <c r="AF94" s="228">
        <v>10562</v>
      </c>
      <c r="AG94" s="229">
        <f t="shared" si="9"/>
        <v>0.6327693681486799</v>
      </c>
      <c r="AH94" s="169"/>
      <c r="AI94" s="170">
        <v>2006</v>
      </c>
      <c r="AJ94" s="232">
        <v>0.83254633596177685</v>
      </c>
      <c r="AK94" s="232">
        <v>1.6604150030860798</v>
      </c>
      <c r="AL94" s="232">
        <v>24.627455557995528</v>
      </c>
      <c r="AM94" s="232">
        <v>17.617813004306065</v>
      </c>
      <c r="AN94" s="232">
        <v>12.661302330462441</v>
      </c>
      <c r="AO94" s="232">
        <v>14.278243328641295</v>
      </c>
      <c r="AP94" s="232">
        <v>18.169628554612473</v>
      </c>
      <c r="AQ94" s="232">
        <v>8.3525710998106319</v>
      </c>
      <c r="AR94" s="232">
        <v>4.1956032757759658</v>
      </c>
      <c r="AS94" s="232">
        <v>2.4336039688613909</v>
      </c>
      <c r="AT94" s="232">
        <v>1.5973130809899203</v>
      </c>
      <c r="AU94" s="232">
        <v>0.88464942629337884</v>
      </c>
      <c r="AV94" s="171">
        <f t="shared" si="13"/>
        <v>107.31114496679695</v>
      </c>
      <c r="AX94" s="221">
        <f t="shared" si="8"/>
        <v>1929</v>
      </c>
      <c r="AY94" s="228">
        <v>10562</v>
      </c>
      <c r="AZ94" s="229">
        <f t="shared" si="10"/>
        <v>0.6327693681486799</v>
      </c>
    </row>
    <row r="95" spans="1:52">
      <c r="A95" s="170">
        <v>2007</v>
      </c>
      <c r="B95" s="231">
        <f>'FNF American Folsom'!V101/1000</f>
        <v>0</v>
      </c>
      <c r="C95" s="231">
        <f>'FNF American Folsom'!W101/1000</f>
        <v>46.604999999999997</v>
      </c>
      <c r="D95" s="231">
        <f>'FNF American Folsom'!X101/1000</f>
        <v>100.495</v>
      </c>
      <c r="E95" s="231">
        <f>'FNF American Folsom'!Y101/1000</f>
        <v>85.116</v>
      </c>
      <c r="F95" s="231">
        <f>'FNF American Folsom'!Z101/1000</f>
        <v>257.01400000000001</v>
      </c>
      <c r="G95" s="231">
        <f>'FNF American Folsom'!AA101/1000</f>
        <v>281.63400000000001</v>
      </c>
      <c r="H95" s="231">
        <f>'FNF American Folsom'!AB101/1000</f>
        <v>250.78899999999999</v>
      </c>
      <c r="I95" s="231">
        <f>'FNF American Folsom'!AC101/1000</f>
        <v>223.114</v>
      </c>
      <c r="J95" s="231">
        <f>'FNF American Folsom'!AD101/1000</f>
        <v>45.807000000000002</v>
      </c>
      <c r="K95" s="231">
        <f>'FNF American Folsom'!AE101/1000</f>
        <v>2.9409999999999998</v>
      </c>
      <c r="L95" s="231">
        <f>'FNF American Folsom'!AF101/1000</f>
        <v>0.23599999999999999</v>
      </c>
      <c r="M95" s="231">
        <f>'FNF American Folsom'!AG101/1000</f>
        <v>4.3760000000000003</v>
      </c>
      <c r="N95" s="168">
        <f t="shared" si="11"/>
        <v>1298.1270000000002</v>
      </c>
      <c r="O95" s="169"/>
      <c r="P95" s="170">
        <v>2007</v>
      </c>
      <c r="Q95" s="234">
        <f>IF('UNIMP Rock Creek 11444201'!V101=-901,-901,'UNIMP Rock Creek 11444201'!V101/1000)</f>
        <v>1.1621157024793387</v>
      </c>
      <c r="R95" s="234">
        <f>IF('UNIMP Rock Creek 11444201'!W101=-901,-901,'UNIMP Rock Creek 11444201'!W101/1000)</f>
        <v>1.4876033057851239</v>
      </c>
      <c r="S95" s="234">
        <f>IF('UNIMP Rock Creek 11444201'!X101=-901,-901,'UNIMP Rock Creek 11444201'!X101/1000)</f>
        <v>2.6995041322314051</v>
      </c>
      <c r="T95" s="234">
        <f>IF('UNIMP Rock Creek 11444201'!Y101=-901,-901,'UNIMP Rock Creek 11444201'!Y101/1000)</f>
        <v>2.7566280991735534</v>
      </c>
      <c r="U95" s="234">
        <f>IF('UNIMP Rock Creek 11444201'!Z101=-901,-901,'UNIMP Rock Creek 11444201'!Z101/1000)</f>
        <v>7.6266446280991733</v>
      </c>
      <c r="V95" s="234">
        <f>IF('UNIMP Rock Creek 11444201'!AA101=-901,-901,'UNIMP Rock Creek 11444201'!AA101/1000)</f>
        <v>4.3715702479338843</v>
      </c>
      <c r="W95" s="234">
        <f>IF('UNIMP Rock Creek 11444201'!AB101=-901,-901,'UNIMP Rock Creek 11444201'!AB101/1000)</f>
        <v>2.7713057851239671</v>
      </c>
      <c r="X95" s="234">
        <f>IF('UNIMP Rock Creek 11444201'!AC101=-901,-901,'UNIMP Rock Creek 11444201'!AC101/1000)</f>
        <v>1.8860826446280992</v>
      </c>
      <c r="Y95" s="234">
        <f>IF('UNIMP Rock Creek 11444201'!AD101=-901,-901,'UNIMP Rock Creek 11444201'!AD101/1000)</f>
        <v>1.1543801652892562</v>
      </c>
      <c r="Z95" s="234">
        <f>IF('UNIMP Rock Creek 11444201'!AE101=-901,-901,'UNIMP Rock Creek 11444201'!AE101/1000)</f>
        <v>0.79319008264462809</v>
      </c>
      <c r="AA95" s="234">
        <f>IF('UNIMP Rock Creek 11444201'!AF101=-901,-901,'UNIMP Rock Creek 11444201'!AF101/1000)</f>
        <v>0.45439338842975208</v>
      </c>
      <c r="AB95" s="234">
        <f>IF('UNIMP Rock Creek 11444201'!AG101=-901,-901,'UNIMP Rock Creek 11444201'!AG101/1000)</f>
        <v>0.54208264462809908</v>
      </c>
      <c r="AC95" s="171">
        <f t="shared" si="12"/>
        <v>27.705500826446286</v>
      </c>
      <c r="AE95" s="221">
        <f t="shared" si="7"/>
        <v>1929</v>
      </c>
      <c r="AF95" s="228">
        <v>10593</v>
      </c>
      <c r="AG95" s="229">
        <f t="shared" si="9"/>
        <v>0.7528042270806603</v>
      </c>
      <c r="AH95" s="169"/>
      <c r="AI95" s="170">
        <v>2007</v>
      </c>
      <c r="AJ95" s="232">
        <v>0</v>
      </c>
      <c r="AK95" s="232">
        <v>1.3142557604589136</v>
      </c>
      <c r="AL95" s="232">
        <v>2.1138583411065452</v>
      </c>
      <c r="AM95" s="232">
        <v>1.8820852373544783</v>
      </c>
      <c r="AN95" s="232">
        <v>5.5238850861828821</v>
      </c>
      <c r="AO95" s="232">
        <v>4.3025441549486914</v>
      </c>
      <c r="AP95" s="232">
        <v>2.3778551180096237</v>
      </c>
      <c r="AQ95" s="232">
        <v>1.6346218203428116</v>
      </c>
      <c r="AR95" s="232">
        <v>0.83333097482873697</v>
      </c>
      <c r="AS95" s="232">
        <v>0.14487320526720282</v>
      </c>
      <c r="AT95" s="232">
        <v>1.2723138640392762E-2</v>
      </c>
      <c r="AU95" s="232">
        <v>0.23591718089137714</v>
      </c>
      <c r="AV95" s="171">
        <f t="shared" si="13"/>
        <v>20.375950018031656</v>
      </c>
      <c r="AX95" s="221">
        <f t="shared" si="8"/>
        <v>1929</v>
      </c>
      <c r="AY95" s="228">
        <v>10593</v>
      </c>
      <c r="AZ95" s="229">
        <f t="shared" si="10"/>
        <v>0.7528042270806603</v>
      </c>
    </row>
    <row r="96" spans="1:52">
      <c r="A96" s="170">
        <v>2008</v>
      </c>
      <c r="B96" s="235">
        <f>'FNF American Folsom'!V102/1000</f>
        <v>16.925999999999998</v>
      </c>
      <c r="C96" s="235">
        <f>'FNF American Folsom'!W102/1000</f>
        <v>15.151999999999999</v>
      </c>
      <c r="D96" s="235">
        <f>'FNF American Folsom'!X102/1000</f>
        <v>46.844999999999999</v>
      </c>
      <c r="E96" s="235">
        <f>'FNF American Folsom'!Y102/1000</f>
        <v>120.02200000000001</v>
      </c>
      <c r="F96" s="235">
        <f>'FNF American Folsom'!Z102/1000</f>
        <v>137.18299999999999</v>
      </c>
      <c r="G96" s="235">
        <f>'FNF American Folsom'!AA102/1000</f>
        <v>185.042</v>
      </c>
      <c r="H96" s="235">
        <f>'FNF American Folsom'!AB102/1000</f>
        <v>251.53800000000001</v>
      </c>
      <c r="I96" s="235">
        <f>'FNF American Folsom'!AC102/1000</f>
        <v>325.37700000000001</v>
      </c>
      <c r="J96" s="235">
        <f>'FNF American Folsom'!AD102/1000</f>
        <v>85.650999999999996</v>
      </c>
      <c r="K96" s="235">
        <f>'FNF American Folsom'!AE102/1000</f>
        <v>11.721</v>
      </c>
      <c r="L96" s="235">
        <f>'FNF American Folsom'!AF102/1000</f>
        <v>0</v>
      </c>
      <c r="M96" s="235">
        <f>'FNF American Folsom'!AG102/1000</f>
        <v>0</v>
      </c>
      <c r="N96" s="168">
        <f t="shared" si="11"/>
        <v>1195.4570000000001</v>
      </c>
      <c r="O96" s="169"/>
      <c r="P96" s="170">
        <v>2008</v>
      </c>
      <c r="Q96" s="234">
        <f>IF('UNIMP Rock Creek 11444201'!V102=-901,-901,'UNIMP Rock Creek 11444201'!V102/1000)</f>
        <v>0.76859504132231404</v>
      </c>
      <c r="R96" s="234">
        <f>IF('UNIMP Rock Creek 11444201'!W102=-901,-901,'UNIMP Rock Creek 11444201'!W102/1000)</f>
        <v>0.78545454545454541</v>
      </c>
      <c r="S96" s="234">
        <f>IF('UNIMP Rock Creek 11444201'!X102=-901,-901,'UNIMP Rock Creek 11444201'!X102/1000)</f>
        <v>1.5931239669421491</v>
      </c>
      <c r="T96" s="234">
        <f>IF('UNIMP Rock Creek 11444201'!Y102=-901,-901,'UNIMP Rock Creek 11444201'!Y102/1000)</f>
        <v>3.5869090909090908</v>
      </c>
      <c r="U96" s="234">
        <f>IF('UNIMP Rock Creek 11444201'!Z102=-901,-901,'UNIMP Rock Creek 11444201'!Z102/1000)</f>
        <v>4.9882314049586771</v>
      </c>
      <c r="V96" s="234">
        <f>IF('UNIMP Rock Creek 11444201'!AA102=-901,-901,'UNIMP Rock Creek 11444201'!AA102/1000)</f>
        <v>2.0905785123966942</v>
      </c>
      <c r="W96" s="234">
        <f>IF('UNIMP Rock Creek 11444201'!AB102=-901,-901,'UNIMP Rock Creek 11444201'!AB102/1000)</f>
        <v>1.0710743801652893</v>
      </c>
      <c r="X96" s="234">
        <f>IF('UNIMP Rock Creek 11444201'!AC102=-901,-901,'UNIMP Rock Creek 11444201'!AC102/1000)</f>
        <v>0.82393388429752068</v>
      </c>
      <c r="Y96" s="234">
        <f>IF('UNIMP Rock Creek 11444201'!AD102=-901,-901,'UNIMP Rock Creek 11444201'!AD102/1000)</f>
        <v>0.52780165289256198</v>
      </c>
      <c r="Z96" s="234">
        <f>IF('UNIMP Rock Creek 11444201'!AE102=-901,-901,'UNIMP Rock Creek 11444201'!AE102/1000)</f>
        <v>0.31789090909090911</v>
      </c>
      <c r="AA96" s="234">
        <f>IF('UNIMP Rock Creek 11444201'!AF102=-901,-901,'UNIMP Rock Creek 11444201'!AF102/1000)</f>
        <v>0.23057851239669422</v>
      </c>
      <c r="AB96" s="234">
        <f>IF('UNIMP Rock Creek 11444201'!AG102=-901,-901,'UNIMP Rock Creek 11444201'!AG102/1000)</f>
        <v>0.18208264462809917</v>
      </c>
      <c r="AC96" s="171">
        <f t="shared" si="12"/>
        <v>16.966254545454547</v>
      </c>
      <c r="AE96" s="221">
        <f t="shared" si="7"/>
        <v>1929</v>
      </c>
      <c r="AF96" s="228">
        <v>10624</v>
      </c>
      <c r="AG96" s="229">
        <f t="shared" si="9"/>
        <v>0.83682252386266476</v>
      </c>
      <c r="AH96" s="169"/>
      <c r="AI96" s="170">
        <v>2008</v>
      </c>
      <c r="AJ96" s="232">
        <v>0.58445511163738639</v>
      </c>
      <c r="AK96" s="232">
        <v>0.37086436624204144</v>
      </c>
      <c r="AL96" s="232">
        <v>0.93691600917845319</v>
      </c>
      <c r="AM96" s="232">
        <v>2.5245786246205131</v>
      </c>
      <c r="AN96" s="232">
        <v>2.9486177950524022</v>
      </c>
      <c r="AO96" s="232">
        <v>3.4598146184775729</v>
      </c>
      <c r="AP96" s="232">
        <v>3.4018146231634869</v>
      </c>
      <c r="AQ96" s="232">
        <v>2.4941377114093193</v>
      </c>
      <c r="AR96" s="232">
        <v>0.88395873723245444</v>
      </c>
      <c r="AS96" s="232">
        <v>0.56749898142981792</v>
      </c>
      <c r="AT96" s="232">
        <v>0</v>
      </c>
      <c r="AU96" s="232">
        <v>0</v>
      </c>
      <c r="AV96" s="171">
        <f t="shared" si="13"/>
        <v>18.172656578443448</v>
      </c>
      <c r="AX96" s="221">
        <f t="shared" si="8"/>
        <v>1929</v>
      </c>
      <c r="AY96" s="228">
        <v>10624</v>
      </c>
      <c r="AZ96" s="229">
        <f t="shared" si="10"/>
        <v>0.83682252386266476</v>
      </c>
    </row>
    <row r="97" spans="1:52">
      <c r="A97" s="170">
        <v>2009</v>
      </c>
      <c r="B97" s="235">
        <f>'FNF American Folsom'!V103/1000</f>
        <v>5.65</v>
      </c>
      <c r="C97" s="235">
        <f>'FNF American Folsom'!W103/1000</f>
        <v>44.755000000000003</v>
      </c>
      <c r="D97" s="235">
        <f>'FNF American Folsom'!X103/1000</f>
        <v>35.145000000000003</v>
      </c>
      <c r="E97" s="235">
        <f>'FNF American Folsom'!Y103/1000</f>
        <v>102.08499999999999</v>
      </c>
      <c r="F97" s="235">
        <f>'FNF American Folsom'!Z103/1000</f>
        <v>239.666</v>
      </c>
      <c r="G97" s="235">
        <f>'FNF American Folsom'!AA103/1000</f>
        <v>448.71899999999999</v>
      </c>
      <c r="H97" s="235">
        <f>'FNF American Folsom'!AB103/1000</f>
        <v>332.12900000000002</v>
      </c>
      <c r="I97" s="235">
        <f>'FNF American Folsom'!AC103/1000</f>
        <v>606.38900000000001</v>
      </c>
      <c r="J97" s="235">
        <f>'FNF American Folsom'!AD103/1000</f>
        <v>107.309</v>
      </c>
      <c r="K97" s="235">
        <f>'FNF American Folsom'!AE103/1000</f>
        <v>22.5</v>
      </c>
      <c r="L97" s="235">
        <f>'FNF American Folsom'!AF103/1000</f>
        <v>3.4460000000000002</v>
      </c>
      <c r="M97" s="235">
        <f>'FNF American Folsom'!AG103/1000</f>
        <v>4.97</v>
      </c>
      <c r="N97" s="168">
        <f t="shared" si="11"/>
        <v>1952.7629999999999</v>
      </c>
      <c r="O97" s="169"/>
      <c r="P97" s="170">
        <v>2009</v>
      </c>
      <c r="Q97" s="232">
        <v>0.29123339707027185</v>
      </c>
      <c r="R97" s="232">
        <v>1.472177552794941</v>
      </c>
      <c r="S97" s="232">
        <v>0.81514233596728292</v>
      </c>
      <c r="T97" s="232">
        <v>2.377546046879254</v>
      </c>
      <c r="U97" s="232">
        <v>5.9518334767898065</v>
      </c>
      <c r="V97" s="232">
        <v>10.069712043613983</v>
      </c>
      <c r="W97" s="232">
        <v>5.2468565102578353</v>
      </c>
      <c r="X97" s="232">
        <v>5.6293533783602143</v>
      </c>
      <c r="Y97" s="232">
        <v>1.2763709765067084</v>
      </c>
      <c r="Z97" s="232">
        <v>0.78744599561659356</v>
      </c>
      <c r="AA97" s="232">
        <v>0.20581384073830833</v>
      </c>
      <c r="AB97" s="232">
        <v>0.30092267049077037</v>
      </c>
      <c r="AC97" s="171">
        <f t="shared" si="12"/>
        <v>34.424408225085969</v>
      </c>
      <c r="AE97" s="221">
        <f t="shared" si="7"/>
        <v>1929</v>
      </c>
      <c r="AF97" s="228">
        <v>10652</v>
      </c>
      <c r="AG97" s="229">
        <f t="shared" si="9"/>
        <v>2.0792880704159766</v>
      </c>
      <c r="AH97" s="169"/>
      <c r="AI97" s="170">
        <v>2009</v>
      </c>
      <c r="AJ97" s="232">
        <v>0.29123339707027185</v>
      </c>
      <c r="AK97" s="232">
        <v>1.472177552794941</v>
      </c>
      <c r="AL97" s="232">
        <v>0.81514233596728292</v>
      </c>
      <c r="AM97" s="232">
        <v>2.377546046879254</v>
      </c>
      <c r="AN97" s="232">
        <v>5.9518334767898065</v>
      </c>
      <c r="AO97" s="232">
        <v>10.069712043613983</v>
      </c>
      <c r="AP97" s="232">
        <v>5.2468565102578353</v>
      </c>
      <c r="AQ97" s="232">
        <v>5.6293533783602143</v>
      </c>
      <c r="AR97" s="232">
        <v>1.2763709765067084</v>
      </c>
      <c r="AS97" s="232">
        <v>0.78744599561659356</v>
      </c>
      <c r="AT97" s="232">
        <v>0.20581384073830833</v>
      </c>
      <c r="AU97" s="232">
        <v>0.30092267049077037</v>
      </c>
      <c r="AV97" s="171">
        <f t="shared" si="13"/>
        <v>34.424408225085969</v>
      </c>
      <c r="AX97" s="221">
        <f t="shared" si="8"/>
        <v>1929</v>
      </c>
      <c r="AY97" s="228">
        <v>10652</v>
      </c>
      <c r="AZ97" s="229">
        <f t="shared" si="10"/>
        <v>2.0792880704159766</v>
      </c>
    </row>
    <row r="98" spans="1:52">
      <c r="A98" s="170">
        <v>2010</v>
      </c>
      <c r="B98" s="235">
        <f>'FNF American Folsom'!V104/1000</f>
        <v>24.108000000000001</v>
      </c>
      <c r="C98" s="235">
        <f>'FNF American Folsom'!W104/1000</f>
        <v>10.677</v>
      </c>
      <c r="D98" s="235">
        <f>'FNF American Folsom'!X104/1000</f>
        <v>53.189</v>
      </c>
      <c r="E98" s="235">
        <f>'FNF American Folsom'!Y104/1000</f>
        <v>143.76</v>
      </c>
      <c r="F98" s="235">
        <f>'FNF American Folsom'!Z104/1000</f>
        <v>160.53700000000001</v>
      </c>
      <c r="G98" s="235">
        <f>'FNF American Folsom'!AA104/1000</f>
        <v>254.17699999999999</v>
      </c>
      <c r="H98" s="235">
        <f>'FNF American Folsom'!AB104/1000</f>
        <v>402.86200000000002</v>
      </c>
      <c r="I98" s="235">
        <f>'FNF American Folsom'!AC104/1000</f>
        <v>520.86199999999997</v>
      </c>
      <c r="J98" s="235">
        <f>'FNF American Folsom'!AD104/1000</f>
        <v>537.06500000000005</v>
      </c>
      <c r="K98" s="235">
        <f>'FNF American Folsom'!AE104/1000</f>
        <v>77.738</v>
      </c>
      <c r="L98" s="235">
        <f>'FNF American Folsom'!AF104/1000</f>
        <v>12.566000000000001</v>
      </c>
      <c r="M98" s="235">
        <f>'FNF American Folsom'!AG104/1000</f>
        <v>7.5780000000000003</v>
      </c>
      <c r="N98" s="168">
        <f t="shared" si="11"/>
        <v>2205.1189999999997</v>
      </c>
      <c r="O98" s="169"/>
      <c r="P98" s="170">
        <v>2010</v>
      </c>
      <c r="Q98" s="234">
        <f>IF('UNIMP Rock Creek 11444201'!V104=-901,-901,'UNIMP Rock Creek 11444201'!V104/1000)</f>
        <v>0.66624793388429748</v>
      </c>
      <c r="R98" s="234">
        <f>IF('UNIMP Rock Creek 11444201'!W104=-901,-901,'UNIMP Rock Creek 11444201'!W104/1000)</f>
        <v>0.83900826446280996</v>
      </c>
      <c r="S98" s="234">
        <f>IF('UNIMP Rock Creek 11444201'!X104=-901,-901,'UNIMP Rock Creek 11444201'!X104/1000)</f>
        <v>1.8152727272727274</v>
      </c>
      <c r="T98" s="234">
        <f>IF('UNIMP Rock Creek 11444201'!Y104=-901,-901,'UNIMP Rock Creek 11444201'!Y104/1000)</f>
        <v>3.7933884297520652</v>
      </c>
      <c r="U98" s="234">
        <f>IF('UNIMP Rock Creek 11444201'!Z104=-901,-901,'UNIMP Rock Creek 11444201'!Z104/1000)</f>
        <v>3.8624132231404964</v>
      </c>
      <c r="V98" s="234">
        <f>IF('UNIMP Rock Creek 11444201'!AA104=-901,-901,'UNIMP Rock Creek 11444201'!AA104/1000)</f>
        <v>4.7404958677685967</v>
      </c>
      <c r="W98" s="234">
        <f>IF('UNIMP Rock Creek 11444201'!AB104=-901,-901,'UNIMP Rock Creek 11444201'!AB104/1000)</f>
        <v>6.661487603305785</v>
      </c>
      <c r="X98" s="234">
        <f>IF('UNIMP Rock Creek 11444201'!AC104=-901,-901,'UNIMP Rock Creek 11444201'!AC104/1000)</f>
        <v>5.1582148760330568</v>
      </c>
      <c r="Y98" s="234">
        <f>IF('UNIMP Rock Creek 11444201'!AD104=-901,-901,'UNIMP Rock Creek 11444201'!AD104/1000)</f>
        <v>2.6493223140495865</v>
      </c>
      <c r="Z98" s="234">
        <f>IF('UNIMP Rock Creek 11444201'!AE104=-901,-901,'UNIMP Rock Creek 11444201'!AE104/1000)</f>
        <v>1.2297520661157024</v>
      </c>
      <c r="AA98" s="234">
        <f>IF('UNIMP Rock Creek 11444201'!AF104=-901,-901,'UNIMP Rock Creek 11444201'!AF104/1000)</f>
        <v>0.67814876033057847</v>
      </c>
      <c r="AB98" s="234">
        <f>IF('UNIMP Rock Creek 11444201'!AG104=-901,-901,'UNIMP Rock Creek 11444201'!AG104/1000)</f>
        <v>0.47960330578512406</v>
      </c>
      <c r="AC98" s="171">
        <f t="shared" si="12"/>
        <v>32.573355371900824</v>
      </c>
      <c r="AE98" s="221">
        <f t="shared" si="7"/>
        <v>1929</v>
      </c>
      <c r="AF98" s="228">
        <v>10683</v>
      </c>
      <c r="AG98" s="229">
        <f t="shared" si="9"/>
        <v>3.1363302290884167</v>
      </c>
      <c r="AH98" s="169"/>
      <c r="AI98" s="170">
        <v>2010</v>
      </c>
      <c r="AJ98" s="232">
        <v>1.059855342546649</v>
      </c>
      <c r="AK98" s="232">
        <v>0.3323850746243584</v>
      </c>
      <c r="AL98" s="232">
        <v>1.3867841691384515</v>
      </c>
      <c r="AM98" s="232">
        <v>3.4619897418133836</v>
      </c>
      <c r="AN98" s="232">
        <v>4.085915337097525</v>
      </c>
      <c r="AO98" s="232">
        <v>6.4983050141744325</v>
      </c>
      <c r="AP98" s="232">
        <v>8.6279675740128212</v>
      </c>
      <c r="AQ98" s="232">
        <v>7.455909404371635</v>
      </c>
      <c r="AR98" s="232">
        <v>4.4683273646018833</v>
      </c>
      <c r="AS98" s="232">
        <v>1.2908539989440584</v>
      </c>
      <c r="AT98" s="232">
        <v>0.70141955221769337</v>
      </c>
      <c r="AU98" s="232">
        <v>0.47024371076895477</v>
      </c>
      <c r="AV98" s="171">
        <f t="shared" si="13"/>
        <v>39.839956284311846</v>
      </c>
      <c r="AX98" s="221">
        <f t="shared" si="8"/>
        <v>1929</v>
      </c>
      <c r="AY98" s="228">
        <v>10683</v>
      </c>
      <c r="AZ98" s="229">
        <f t="shared" si="10"/>
        <v>3.1363302290884167</v>
      </c>
    </row>
    <row r="99" spans="1:52">
      <c r="A99" s="170">
        <v>2011</v>
      </c>
      <c r="B99" s="235">
        <f>'FNF American Folsom'!V105/1000</f>
        <v>104.242</v>
      </c>
      <c r="C99" s="235">
        <f>'FNF American Folsom'!W105/1000</f>
        <v>103.529</v>
      </c>
      <c r="D99" s="235">
        <f>'FNF American Folsom'!X105/1000</f>
        <v>680.01499999999999</v>
      </c>
      <c r="E99" s="235">
        <f>'FNF American Folsom'!Y105/1000</f>
        <v>269.76799999999997</v>
      </c>
      <c r="F99" s="235">
        <f>'FNF American Folsom'!Z105/1000</f>
        <v>235.64</v>
      </c>
      <c r="G99" s="235">
        <f>'FNF American Folsom'!AA105/1000</f>
        <v>883.79499999999996</v>
      </c>
      <c r="H99" s="235">
        <f>'FNF American Folsom'!AB105/1000</f>
        <v>734.221</v>
      </c>
      <c r="I99" s="235">
        <f>'FNF American Folsom'!AC105/1000</f>
        <v>683.71500000000003</v>
      </c>
      <c r="J99" s="235">
        <f>'FNF American Folsom'!AD105/1000</f>
        <v>762.96400000000006</v>
      </c>
      <c r="K99" s="235">
        <f>'FNF American Folsom'!AE105/1000</f>
        <v>309.61399999999998</v>
      </c>
      <c r="L99" s="235">
        <f>'FNF American Folsom'!AF105/1000</f>
        <v>49.149000000000001</v>
      </c>
      <c r="M99" s="235">
        <f>'FNF American Folsom'!AG105/1000</f>
        <v>24.965</v>
      </c>
      <c r="N99" s="168">
        <f t="shared" si="11"/>
        <v>4841.6170000000002</v>
      </c>
      <c r="O99" s="169"/>
      <c r="P99" s="170">
        <v>2011</v>
      </c>
      <c r="Q99" s="232">
        <v>4.3256928282913902</v>
      </c>
      <c r="R99" s="232">
        <v>2.7828736885227991</v>
      </c>
      <c r="S99" s="232">
        <v>18.627853634044957</v>
      </c>
      <c r="T99" s="232">
        <v>7.5813805553455609</v>
      </c>
      <c r="U99" s="232">
        <v>6.6622279235011561</v>
      </c>
      <c r="V99" s="232">
        <v>21.040647226806065</v>
      </c>
      <c r="W99" s="232">
        <v>12.67044202866478</v>
      </c>
      <c r="X99" s="232">
        <v>8.1583042741277154</v>
      </c>
      <c r="Y99" s="232">
        <v>6.9717794562230893</v>
      </c>
      <c r="Z99" s="232">
        <v>4.0264051631810815</v>
      </c>
      <c r="AA99" s="232">
        <v>1.9036869942984396</v>
      </c>
      <c r="AB99" s="232">
        <v>1.667787347064305</v>
      </c>
      <c r="AC99" s="171">
        <f t="shared" si="12"/>
        <v>96.41908112007134</v>
      </c>
      <c r="AE99" s="221">
        <f t="shared" si="7"/>
        <v>1929</v>
      </c>
      <c r="AF99" s="228">
        <v>10713</v>
      </c>
      <c r="AG99" s="229">
        <f t="shared" si="9"/>
        <v>3.5848808196185606</v>
      </c>
      <c r="AH99" s="169"/>
      <c r="AI99" s="170">
        <v>2011</v>
      </c>
      <c r="AJ99" s="232">
        <v>4.3256928282913902</v>
      </c>
      <c r="AK99" s="232">
        <v>2.7828736885227991</v>
      </c>
      <c r="AL99" s="232">
        <v>18.627853634044957</v>
      </c>
      <c r="AM99" s="232">
        <v>7.5813805553455609</v>
      </c>
      <c r="AN99" s="232">
        <v>6.6622279235011561</v>
      </c>
      <c r="AO99" s="232">
        <v>21.040647226806065</v>
      </c>
      <c r="AP99" s="232">
        <v>12.67044202866478</v>
      </c>
      <c r="AQ99" s="232">
        <v>8.1583042741277154</v>
      </c>
      <c r="AR99" s="232">
        <v>6.9717794562230893</v>
      </c>
      <c r="AS99" s="232">
        <v>4.0264051631810815</v>
      </c>
      <c r="AT99" s="232">
        <v>1.9036869942984396</v>
      </c>
      <c r="AU99" s="232">
        <v>1.667787347064305</v>
      </c>
      <c r="AV99" s="171">
        <f t="shared" si="13"/>
        <v>96.41908112007134</v>
      </c>
      <c r="AX99" s="221">
        <f t="shared" si="8"/>
        <v>1929</v>
      </c>
      <c r="AY99" s="228">
        <v>10713</v>
      </c>
      <c r="AZ99" s="229">
        <f t="shared" si="10"/>
        <v>3.5848808196185606</v>
      </c>
    </row>
    <row r="100" spans="1:52">
      <c r="A100" s="170">
        <v>2012</v>
      </c>
      <c r="B100" s="235">
        <f>'FNF American Folsom'!V106/1000</f>
        <v>46.149000000000001</v>
      </c>
      <c r="C100" s="235">
        <f>'FNF American Folsom'!W106/1000</f>
        <v>24.177</v>
      </c>
      <c r="D100" s="235">
        <f>'FNF American Folsom'!X106/1000</f>
        <v>22.747</v>
      </c>
      <c r="E100" s="235">
        <f>'FNF American Folsom'!Y106/1000</f>
        <v>100.051</v>
      </c>
      <c r="F100" s="235">
        <f>'FNF American Folsom'!Z106/1000</f>
        <v>63.9</v>
      </c>
      <c r="G100" s="235">
        <f>'FNF American Folsom'!AA106/1000</f>
        <v>430.61200000000002</v>
      </c>
      <c r="H100" s="235">
        <f>'FNF American Folsom'!AB106/1000</f>
        <v>561.37</v>
      </c>
      <c r="I100" s="235">
        <f>'FNF American Folsom'!AC106/1000</f>
        <v>292.34800000000001</v>
      </c>
      <c r="J100" s="235">
        <f>'FNF American Folsom'!AD106/1000</f>
        <v>79.286000000000001</v>
      </c>
      <c r="K100" s="235">
        <f>'FNF American Folsom'!AE106/1000</f>
        <v>19.831</v>
      </c>
      <c r="L100" s="235">
        <f>'FNF American Folsom'!AF106/1000</f>
        <v>6.68</v>
      </c>
      <c r="M100" s="235">
        <f>'FNF American Folsom'!AG106/1000</f>
        <v>0</v>
      </c>
      <c r="N100" s="168">
        <f t="shared" si="11"/>
        <v>1647.1509999999998</v>
      </c>
      <c r="O100" s="169"/>
      <c r="P100" s="170">
        <v>2012</v>
      </c>
      <c r="Q100" s="234">
        <f>IF('UNIMP Rock Creek 11444201'!V106=-901,-901,'UNIMP Rock Creek 11444201'!V106/1000)</f>
        <v>1.5064462809917356</v>
      </c>
      <c r="R100" s="234">
        <f>IF('UNIMP Rock Creek 11444201'!W106=-901,-901,'UNIMP Rock Creek 11444201'!W106/1000)</f>
        <v>1.4459504132231404</v>
      </c>
      <c r="S100" s="234">
        <f>IF('UNIMP Rock Creek 11444201'!X106=-901,-901,'UNIMP Rock Creek 11444201'!X106/1000)</f>
        <v>1.5002975206611571</v>
      </c>
      <c r="T100" s="234">
        <f>IF('UNIMP Rock Creek 11444201'!Y106=-901,-901,'UNIMP Rock Creek 11444201'!Y106/1000)</f>
        <v>2.151272727272727</v>
      </c>
      <c r="U100" s="234">
        <f>IF('UNIMP Rock Creek 11444201'!Z106=-901,-901,'UNIMP Rock Creek 11444201'!Z106/1000)</f>
        <v>1.4054876033057853</v>
      </c>
      <c r="V100" s="234">
        <f>IF('UNIMP Rock Creek 11444201'!AA106=-901,-901,'UNIMP Rock Creek 11444201'!AA106/1000)</f>
        <v>9.865388429752068</v>
      </c>
      <c r="W100" s="234">
        <f>IF('UNIMP Rock Creek 11444201'!AB106=-901,-901,'UNIMP Rock Creek 11444201'!AB106/1000)</f>
        <v>8.3192727272727289</v>
      </c>
      <c r="X100" s="234">
        <f>IF('UNIMP Rock Creek 11444201'!AC106=-901,-901,'UNIMP Rock Creek 11444201'!AC106/1000)</f>
        <v>3.0916363636363635</v>
      </c>
      <c r="Y100" s="234">
        <f>IF('UNIMP Rock Creek 11444201'!AD106=-901,-901,'UNIMP Rock Creek 11444201'!AD106/1000)</f>
        <v>1.6720661157024794</v>
      </c>
      <c r="Z100" s="234">
        <f>IF('UNIMP Rock Creek 11444201'!AE106=-901,-901,'UNIMP Rock Creek 11444201'!AE106/1000)</f>
        <v>0.99609917355371902</v>
      </c>
      <c r="AA100" s="234">
        <f>IF('UNIMP Rock Creek 11444201'!AF106=-901,-901,'UNIMP Rock Creek 11444201'!AF106/1000)</f>
        <v>0.7624462809917355</v>
      </c>
      <c r="AB100" s="234">
        <f>IF('UNIMP Rock Creek 11444201'!AG106=-901,-901,'UNIMP Rock Creek 11444201'!AG106/1000)</f>
        <v>0.59385123966942144</v>
      </c>
      <c r="AC100" s="171">
        <f t="shared" si="12"/>
        <v>33.310214876033058</v>
      </c>
      <c r="AE100" s="221">
        <f t="shared" si="7"/>
        <v>1929</v>
      </c>
      <c r="AF100" s="228">
        <v>10744</v>
      </c>
      <c r="AG100" s="229">
        <f t="shared" si="9"/>
        <v>3.4911991035168715</v>
      </c>
      <c r="AH100" s="169"/>
      <c r="AI100" s="170">
        <v>2012</v>
      </c>
      <c r="AJ100" s="232">
        <v>1.5083056576838589</v>
      </c>
      <c r="AK100" s="232">
        <v>0.53814140969419944</v>
      </c>
      <c r="AL100" s="232">
        <v>0.50631189338271776</v>
      </c>
      <c r="AM100" s="232">
        <v>2.2897847789394192</v>
      </c>
      <c r="AN100" s="232">
        <v>1.5228926896993507</v>
      </c>
      <c r="AO100" s="232">
        <v>9.6761308320884378</v>
      </c>
      <c r="AP100" s="232">
        <v>7.5528683511441841</v>
      </c>
      <c r="AQ100" s="232">
        <v>2.2797269934186311</v>
      </c>
      <c r="AR100" s="232">
        <v>0.93646143813587912</v>
      </c>
      <c r="AS100" s="232">
        <v>0.66721528669436125</v>
      </c>
      <c r="AT100" s="232">
        <v>0.38814954425432191</v>
      </c>
      <c r="AU100" s="232">
        <v>0</v>
      </c>
      <c r="AV100" s="171">
        <f t="shared" si="13"/>
        <v>27.865988875135361</v>
      </c>
      <c r="AX100" s="221">
        <f t="shared" si="8"/>
        <v>1929</v>
      </c>
      <c r="AY100" s="228">
        <v>10744</v>
      </c>
      <c r="AZ100" s="229">
        <f t="shared" si="10"/>
        <v>3.4911991035168715</v>
      </c>
    </row>
    <row r="101" spans="1:52">
      <c r="A101" s="170">
        <v>2013</v>
      </c>
      <c r="B101" s="235">
        <f>'FNF American Folsom'!V107/1000</f>
        <v>18.850999999999999</v>
      </c>
      <c r="C101" s="235">
        <f>'FNF American Folsom'!W107/1000</f>
        <v>133.589</v>
      </c>
      <c r="D101" s="235">
        <f>'FNF American Folsom'!X107/1000</f>
        <v>545.40899999999999</v>
      </c>
      <c r="E101" s="235">
        <f>'FNF American Folsom'!Y107/1000</f>
        <v>155.83600000000001</v>
      </c>
      <c r="F101" s="235">
        <f>'FNF American Folsom'!Z107/1000</f>
        <v>109.20399999999999</v>
      </c>
      <c r="G101" s="235">
        <f>'FNF American Folsom'!AA107/1000</f>
        <v>217.44300000000001</v>
      </c>
      <c r="H101" s="235">
        <f>'FNF American Folsom'!AB107/1000</f>
        <v>240.49799999999999</v>
      </c>
      <c r="I101" s="235">
        <f>'FNF American Folsom'!AC107/1000</f>
        <v>155.29300000000001</v>
      </c>
      <c r="J101" s="235">
        <f>'FNF American Folsom'!AD107/1000</f>
        <v>65.960999999999999</v>
      </c>
      <c r="K101" s="235">
        <f>'FNF American Folsom'!AE107/1000</f>
        <v>14.667</v>
      </c>
      <c r="L101" s="235">
        <f>'FNF American Folsom'!AF107/1000</f>
        <v>7.4130000000000003</v>
      </c>
      <c r="M101" s="235">
        <f>'FNF American Folsom'!AG107/1000</f>
        <v>5.984</v>
      </c>
      <c r="N101" s="168">
        <f t="shared" si="11"/>
        <v>1670.1479999999999</v>
      </c>
      <c r="O101" s="169"/>
      <c r="P101" s="170">
        <v>2013</v>
      </c>
      <c r="Q101" s="234">
        <f>IF('UNIMP Rock Creek 11444201'!V107=-901,-901,'UNIMP Rock Creek 11444201'!V107/1000)</f>
        <v>0.71940495867768584</v>
      </c>
      <c r="R101" s="234">
        <f>IF('UNIMP Rock Creek 11444201'!W107=-901,-901,'UNIMP Rock Creek 11444201'!W107/1000)</f>
        <v>2.1129917355371899</v>
      </c>
      <c r="S101" s="234">
        <f>IF('UNIMP Rock Creek 11444201'!X107=-901,-901,'UNIMP Rock Creek 11444201'!X107/1000)</f>
        <v>9.6453223140495883</v>
      </c>
      <c r="T101" s="234">
        <f>IF('UNIMP Rock Creek 11444201'!Y107=-901,-901,'UNIMP Rock Creek 11444201'!Y107/1000)</f>
        <v>2.9819504132231414</v>
      </c>
      <c r="U101" s="234">
        <f>IF('UNIMP Rock Creek 11444201'!Z107=-901,-901,'UNIMP Rock Creek 11444201'!Z107/1000)</f>
        <v>1.489190082644628</v>
      </c>
      <c r="V101" s="234">
        <f>IF('UNIMP Rock Creek 11444201'!AA107=-901,-901,'UNIMP Rock Creek 11444201'!AA107/1000)</f>
        <v>2.0362314049586776</v>
      </c>
      <c r="W101" s="234">
        <f>IF('UNIMP Rock Creek 11444201'!AB107=-901,-901,'UNIMP Rock Creek 11444201'!AB107/1000)</f>
        <v>1.5649586776859503</v>
      </c>
      <c r="X101" s="234">
        <f>IF('UNIMP Rock Creek 11444201'!AC107=-901,-901,'UNIMP Rock Creek 11444201'!AC107/1000)</f>
        <v>1.2850909090909088</v>
      </c>
      <c r="Y101" s="234">
        <f>IF('UNIMP Rock Creek 11444201'!AD107=-901,-901,'UNIMP Rock Creek 11444201'!AD107/1000)</f>
        <v>0.96991735537190082</v>
      </c>
      <c r="Z101" s="234">
        <f>IF('UNIMP Rock Creek 11444201'!AE107=-901,-901,'UNIMP Rock Creek 11444201'!AE107/1000)</f>
        <v>0.62717355371900818</v>
      </c>
      <c r="AA101" s="234">
        <f>IF('UNIMP Rock Creek 11444201'!AF107=-901,-901,'UNIMP Rock Creek 11444201'!AF107/1000)</f>
        <v>0.4599272727272728</v>
      </c>
      <c r="AB101" s="234">
        <f>IF('UNIMP Rock Creek 11444201'!AG107=-901,-901,'UNIMP Rock Creek 11444201'!AG107/1000)</f>
        <v>0.47008264462809918</v>
      </c>
      <c r="AC101" s="171">
        <f>IF(ISERROR(MATCH(-901,Q101:AB101,0)),SUM(Q101:AB101),"")</f>
        <v>24.362241322314055</v>
      </c>
      <c r="AE101" s="221">
        <f t="shared" si="7"/>
        <v>1929</v>
      </c>
      <c r="AF101" s="228">
        <v>10774</v>
      </c>
      <c r="AG101" s="229">
        <f t="shared" si="9"/>
        <v>1.3170346523887027</v>
      </c>
      <c r="AH101" s="169"/>
      <c r="AI101" s="170">
        <v>2013</v>
      </c>
      <c r="AJ101" s="232">
        <v>0.77175503188057992</v>
      </c>
      <c r="AK101" s="232">
        <v>3.1234831336832389</v>
      </c>
      <c r="AL101" s="232">
        <v>12.441690670064117</v>
      </c>
      <c r="AM101" s="232">
        <v>2.8653219386153665</v>
      </c>
      <c r="AN101" s="232">
        <v>1.4914793122868666</v>
      </c>
      <c r="AO101" s="232">
        <v>2.6644732895893668</v>
      </c>
      <c r="AP101" s="232">
        <v>1.826789030205699</v>
      </c>
      <c r="AQ101" s="232">
        <v>1.2570339935677417</v>
      </c>
      <c r="AR101" s="232">
        <v>0.82220503464447958</v>
      </c>
      <c r="AS101" s="232">
        <v>0.35738339037244415</v>
      </c>
      <c r="AT101" s="232">
        <v>0.38889551871933037</v>
      </c>
      <c r="AU101" s="232">
        <v>0.34899308522394179</v>
      </c>
      <c r="AV101" s="171">
        <f t="shared" si="13"/>
        <v>28.359503428853174</v>
      </c>
      <c r="AX101" s="221">
        <f t="shared" si="8"/>
        <v>1929</v>
      </c>
      <c r="AY101" s="228">
        <v>10774</v>
      </c>
      <c r="AZ101" s="229">
        <f t="shared" si="10"/>
        <v>1.3170346523887027</v>
      </c>
    </row>
    <row r="102" spans="1:52">
      <c r="A102" s="170">
        <v>2014</v>
      </c>
      <c r="B102" s="235">
        <f>'FNF American Folsom'!V108/1000</f>
        <v>0</v>
      </c>
      <c r="C102" s="235">
        <f>'FNF American Folsom'!W108/1000</f>
        <v>6.585</v>
      </c>
      <c r="D102" s="235">
        <f>'FNF American Folsom'!X108/1000</f>
        <v>13.582000000000001</v>
      </c>
      <c r="E102" s="235">
        <f>'FNF American Folsom'!Y108/1000</f>
        <v>17.242000000000001</v>
      </c>
      <c r="F102" s="235">
        <f>'FNF American Folsom'!Z108/1000</f>
        <v>230.97</v>
      </c>
      <c r="G102" s="235">
        <f>'FNF American Folsom'!AA108/1000</f>
        <v>229.64500000000001</v>
      </c>
      <c r="H102" s="235">
        <f>'FNF American Folsom'!AB108/1000</f>
        <v>231.41399999999999</v>
      </c>
      <c r="I102" s="235">
        <f>'FNF American Folsom'!AC108/1000</f>
        <v>141.916</v>
      </c>
      <c r="J102" s="235">
        <f>'FNF American Folsom'!AD108/1000</f>
        <v>28.41</v>
      </c>
      <c r="K102" s="235">
        <f>'FNF American Folsom'!AE108/1000</f>
        <v>4.3170000000000002</v>
      </c>
      <c r="L102" s="235">
        <f>'FNF American Folsom'!AF108/1000</f>
        <v>5.4359999999999999</v>
      </c>
      <c r="M102" s="235">
        <f>'FNF American Folsom'!AG108/1000</f>
        <v>8.0730000000000004</v>
      </c>
      <c r="N102" s="168">
        <f t="shared" si="11"/>
        <v>917.59</v>
      </c>
      <c r="O102" s="169"/>
      <c r="P102" s="170">
        <v>2014</v>
      </c>
      <c r="Q102" s="232">
        <v>0</v>
      </c>
      <c r="R102" s="232">
        <v>0.24578448730628383</v>
      </c>
      <c r="S102" s="232">
        <v>0.31140350191584182</v>
      </c>
      <c r="T102" s="232">
        <v>0.30852253472404223</v>
      </c>
      <c r="U102" s="232">
        <v>4.2789663084676119</v>
      </c>
      <c r="V102" s="232">
        <v>3.4505341499497542</v>
      </c>
      <c r="W102" s="232">
        <v>1.9430959887576229</v>
      </c>
      <c r="X102" s="232">
        <v>0.88095858839818852</v>
      </c>
      <c r="Y102" s="232">
        <v>0.28499148130582697</v>
      </c>
      <c r="Z102" s="232">
        <v>6.0677744043948323E-2</v>
      </c>
      <c r="AA102" s="232">
        <v>9.8160253742843651E-2</v>
      </c>
      <c r="AB102" s="232">
        <v>0.34654860345224492</v>
      </c>
      <c r="AC102" s="171">
        <f t="shared" si="12"/>
        <v>12.20964364206421</v>
      </c>
      <c r="AE102" s="221">
        <f t="shared" si="7"/>
        <v>1929</v>
      </c>
      <c r="AF102" s="228">
        <v>10805</v>
      </c>
      <c r="AG102" s="229">
        <f t="shared" si="9"/>
        <v>0.74511508941029447</v>
      </c>
      <c r="AH102" s="169"/>
      <c r="AI102" s="170">
        <v>2014</v>
      </c>
      <c r="AJ102" s="232">
        <v>0</v>
      </c>
      <c r="AK102" s="232">
        <v>0.24578448730628383</v>
      </c>
      <c r="AL102" s="232">
        <v>0.31140350191584182</v>
      </c>
      <c r="AM102" s="232">
        <v>0.30852253472404223</v>
      </c>
      <c r="AN102" s="232">
        <v>4.2789663084676119</v>
      </c>
      <c r="AO102" s="232">
        <v>3.4505341499497542</v>
      </c>
      <c r="AP102" s="232">
        <v>1.9430959887576229</v>
      </c>
      <c r="AQ102" s="232">
        <v>0.88095858839818852</v>
      </c>
      <c r="AR102" s="232">
        <v>0.28499148130582697</v>
      </c>
      <c r="AS102" s="232">
        <v>6.0677744043948323E-2</v>
      </c>
      <c r="AT102" s="232">
        <v>9.8160253742843651E-2</v>
      </c>
      <c r="AU102" s="232">
        <v>0.34654860345224492</v>
      </c>
      <c r="AV102" s="171">
        <f t="shared" si="13"/>
        <v>12.20964364206421</v>
      </c>
      <c r="AX102" s="221">
        <f t="shared" si="8"/>
        <v>1929</v>
      </c>
      <c r="AY102" s="228">
        <v>10805</v>
      </c>
      <c r="AZ102" s="229">
        <f t="shared" si="10"/>
        <v>0.74511508941029447</v>
      </c>
    </row>
    <row r="103" spans="1:52">
      <c r="A103" s="430">
        <v>2015</v>
      </c>
      <c r="B103" s="431">
        <f>'FNF American Folsom'!V109/1000</f>
        <v>7.9109999999999996</v>
      </c>
      <c r="C103" s="432">
        <f>'FNF American Folsom'!W109/1000</f>
        <v>28.385000000000002</v>
      </c>
      <c r="D103" s="432">
        <f>'FNF American Folsom'!X109/1000</f>
        <v>223.72300000000001</v>
      </c>
      <c r="E103" s="432">
        <f>'FNF American Folsom'!Y109/1000</f>
        <v>64.147000000000006</v>
      </c>
      <c r="F103" s="432">
        <f>'FNF American Folsom'!Z109/1000</f>
        <v>241.61199999999999</v>
      </c>
      <c r="G103" s="432">
        <f>'FNF American Folsom'!AA109/1000</f>
        <v>84.391999999999996</v>
      </c>
      <c r="H103" s="432">
        <f>'FNF American Folsom'!AB109/1000</f>
        <v>77.284999999999997</v>
      </c>
      <c r="I103" s="432">
        <f>'FNF American Folsom'!AC109/1000</f>
        <v>80.364000000000004</v>
      </c>
      <c r="J103" s="432">
        <f>'FNF American Folsom'!AD109/1000</f>
        <v>27.504000000000001</v>
      </c>
      <c r="K103" s="432">
        <f>'FNF American Folsom'!AE109/1000</f>
        <v>4.2510000000000003</v>
      </c>
      <c r="L103" s="432">
        <f>'FNF American Folsom'!AF109/1000</f>
        <v>3.4660000000000002</v>
      </c>
      <c r="M103" s="433">
        <f>'FNF American Folsom'!AG109/1000</f>
        <v>0</v>
      </c>
      <c r="N103" s="434">
        <f t="shared" si="11"/>
        <v>843.04000000000008</v>
      </c>
      <c r="O103" s="169"/>
      <c r="P103" s="430">
        <v>2015</v>
      </c>
      <c r="Q103" s="232">
        <v>0.253935440725501</v>
      </c>
      <c r="R103" s="232">
        <v>0.53023649148553864</v>
      </c>
      <c r="S103" s="232">
        <v>3.9266108427103497</v>
      </c>
      <c r="T103" s="232">
        <v>1.0183985409715026</v>
      </c>
      <c r="U103" s="232">
        <v>2.7770064847090579</v>
      </c>
      <c r="V103" s="232">
        <v>0.53865508110498439</v>
      </c>
      <c r="W103" s="232">
        <v>0.4350985707804238</v>
      </c>
      <c r="X103" s="232">
        <v>0.48756154637553983</v>
      </c>
      <c r="Y103" s="232">
        <v>0.32967174597442472</v>
      </c>
      <c r="Z103" s="232">
        <v>0.16286064575316672</v>
      </c>
      <c r="AA103" s="232">
        <v>0.14976870806960463</v>
      </c>
      <c r="AB103" s="232">
        <v>0</v>
      </c>
      <c r="AC103" s="171">
        <f t="shared" si="12"/>
        <v>10.609804098660094</v>
      </c>
      <c r="AE103" s="221">
        <f t="shared" si="7"/>
        <v>1929</v>
      </c>
      <c r="AF103" s="228">
        <v>10836</v>
      </c>
      <c r="AG103" s="229">
        <f t="shared" si="9"/>
        <v>8.2097867089636622E-2</v>
      </c>
      <c r="AH103" s="169"/>
      <c r="AI103" s="430">
        <v>2015</v>
      </c>
      <c r="AJ103" s="435">
        <v>0.253935440725501</v>
      </c>
      <c r="AK103" s="435">
        <v>0.53023649148553864</v>
      </c>
      <c r="AL103" s="435">
        <v>3.9266108427103497</v>
      </c>
      <c r="AM103" s="435">
        <v>1.0183985409715026</v>
      </c>
      <c r="AN103" s="435">
        <v>2.7770064847090579</v>
      </c>
      <c r="AO103" s="435">
        <v>0.53865508110498439</v>
      </c>
      <c r="AP103" s="435">
        <v>0.4350985707804238</v>
      </c>
      <c r="AQ103" s="435">
        <v>0.48756154637553983</v>
      </c>
      <c r="AR103" s="435">
        <v>0.32967174597442472</v>
      </c>
      <c r="AS103" s="435">
        <v>0.16286064575316672</v>
      </c>
      <c r="AT103" s="435">
        <v>0.14976870806960463</v>
      </c>
      <c r="AU103" s="435">
        <v>0</v>
      </c>
      <c r="AV103" s="436">
        <f t="shared" si="13"/>
        <v>10.609804098660094</v>
      </c>
      <c r="AX103" s="221">
        <f t="shared" si="8"/>
        <v>1929</v>
      </c>
      <c r="AY103" s="228">
        <v>10836</v>
      </c>
      <c r="AZ103" s="229">
        <f t="shared" si="10"/>
        <v>8.2097867089636622E-2</v>
      </c>
    </row>
    <row r="104" spans="1:52">
      <c r="A104" s="421">
        <v>2016</v>
      </c>
      <c r="B104" s="431">
        <f>'FNF American Folsom'!V110/1000</f>
        <v>2.9390000000000001</v>
      </c>
      <c r="C104" s="432">
        <f>'FNF American Folsom'!W110/1000</f>
        <v>20.106999999999999</v>
      </c>
      <c r="D104" s="432">
        <f>'FNF American Folsom'!X110/1000</f>
        <v>168.03299999999999</v>
      </c>
      <c r="E104" s="432">
        <f>'FNF American Folsom'!Y110/1000</f>
        <v>394.32299999999998</v>
      </c>
      <c r="F104" s="432">
        <f>'FNF American Folsom'!Z110/1000</f>
        <v>290.84899999999999</v>
      </c>
      <c r="G104" s="432">
        <f>'FNF American Folsom'!AA110/1000</f>
        <v>806.26300000000003</v>
      </c>
      <c r="H104" s="432">
        <f>'FNF American Folsom'!AB110/1000</f>
        <v>421.76</v>
      </c>
      <c r="I104" s="432">
        <f>'FNF American Folsom'!AC110/1000</f>
        <v>335.27499999999998</v>
      </c>
      <c r="J104" s="432">
        <f>'FNF American Folsom'!AD110/1000</f>
        <v>131.995</v>
      </c>
      <c r="K104" s="432">
        <f>'FNF American Folsom'!AE110/1000</f>
        <v>24.17</v>
      </c>
      <c r="L104" s="432">
        <f>'FNF American Folsom'!AF110/1000</f>
        <v>1.262</v>
      </c>
      <c r="M104" s="433">
        <f>'FNF American Folsom'!AG110/1000</f>
        <v>2.694</v>
      </c>
      <c r="N104" s="434">
        <f t="shared" si="11"/>
        <v>2599.6700000000005</v>
      </c>
      <c r="O104" s="422"/>
      <c r="P104" s="421">
        <v>2016</v>
      </c>
      <c r="Q104" s="232">
        <v>0.15968614465139971</v>
      </c>
      <c r="R104" s="232">
        <v>0.9533017481038788</v>
      </c>
      <c r="S104" s="232">
        <v>4.3925415051606773</v>
      </c>
      <c r="T104" s="232">
        <v>10.23444428601578</v>
      </c>
      <c r="U104" s="232">
        <v>7.6721141504539201</v>
      </c>
      <c r="V104" s="232">
        <v>14.437264460149638</v>
      </c>
      <c r="W104" s="232">
        <v>4.1581692799013297</v>
      </c>
      <c r="X104" s="232">
        <v>2.908640249558772</v>
      </c>
      <c r="Y104" s="232">
        <v>1.8305363330917643</v>
      </c>
      <c r="Z104" s="232">
        <v>1.307822699718308</v>
      </c>
      <c r="AA104" s="232">
        <v>8.0543925997922372E-2</v>
      </c>
      <c r="AB104" s="232">
        <v>0.17193766770077445</v>
      </c>
      <c r="AC104" s="171">
        <f t="shared" si="12"/>
        <v>48.307002450504164</v>
      </c>
      <c r="AE104" s="221">
        <f t="shared" si="7"/>
        <v>1929</v>
      </c>
      <c r="AF104" s="228">
        <v>10866</v>
      </c>
      <c r="AG104" s="229">
        <f t="shared" si="9"/>
        <v>5.1311166931018448E-2</v>
      </c>
      <c r="AH104" s="169"/>
      <c r="AI104" s="437">
        <v>2016</v>
      </c>
      <c r="AJ104" s="444">
        <v>0.15968614465139971</v>
      </c>
      <c r="AK104" s="442">
        <v>0.9533017481038788</v>
      </c>
      <c r="AL104" s="442">
        <v>4.3925415051606773</v>
      </c>
      <c r="AM104" s="442">
        <v>10.23444428601578</v>
      </c>
      <c r="AN104" s="442">
        <v>7.6721141504539201</v>
      </c>
      <c r="AO104" s="442">
        <v>14.437264460149638</v>
      </c>
      <c r="AP104" s="442">
        <v>4.1581692799013297</v>
      </c>
      <c r="AQ104" s="442">
        <v>2.908640249558772</v>
      </c>
      <c r="AR104" s="442">
        <v>1.8305363330917643</v>
      </c>
      <c r="AS104" s="442">
        <v>1.307822699718308</v>
      </c>
      <c r="AT104" s="442">
        <v>8.0543925997922372E-2</v>
      </c>
      <c r="AU104" s="446">
        <v>0.17193766770077445</v>
      </c>
      <c r="AV104" s="436">
        <f t="shared" si="13"/>
        <v>48.307002450504164</v>
      </c>
      <c r="AX104" s="221">
        <f t="shared" si="8"/>
        <v>1929</v>
      </c>
      <c r="AY104" s="228">
        <v>10866</v>
      </c>
      <c r="AZ104" s="229">
        <f t="shared" si="10"/>
        <v>5.1311166931018448E-2</v>
      </c>
    </row>
    <row r="105" spans="1:52">
      <c r="A105" s="423">
        <v>2017</v>
      </c>
      <c r="B105" s="431">
        <f>'FNF American Folsom'!V111/1000</f>
        <v>162.59899999999999</v>
      </c>
      <c r="C105" s="432">
        <f>'FNF American Folsom'!W111/1000</f>
        <v>152.10599999999999</v>
      </c>
      <c r="D105" s="432">
        <f>'FNF American Folsom'!X111/1000</f>
        <v>649.52700000000004</v>
      </c>
      <c r="E105" s="432">
        <f>'FNF American Folsom'!Y111/1000</f>
        <v>1419.961</v>
      </c>
      <c r="F105" s="432">
        <f>'FNF American Folsom'!Z111/1000</f>
        <v>1949.348</v>
      </c>
      <c r="G105" s="432">
        <f>'FNF American Folsom'!AA111/1000</f>
        <v>694.31700000000001</v>
      </c>
      <c r="H105" s="432">
        <f>'FNF American Folsom'!AB111/1000</f>
        <v>894.06299999999999</v>
      </c>
      <c r="I105" s="432">
        <f>'FNF American Folsom'!AC111/1000</f>
        <v>811.226</v>
      </c>
      <c r="J105" s="432">
        <f>'FNF American Folsom'!AD111/1000</f>
        <v>467.26799999999997</v>
      </c>
      <c r="K105" s="432">
        <f>'FNF American Folsom'!AE111/1000</f>
        <v>129.09800000000001</v>
      </c>
      <c r="L105" s="432">
        <f>'FNF American Folsom'!AF111/1000</f>
        <v>34.853000000000002</v>
      </c>
      <c r="M105" s="433">
        <f>'FNF American Folsom'!AG111/1000</f>
        <v>25.724</v>
      </c>
      <c r="N105" s="434">
        <f t="shared" si="11"/>
        <v>7390.09</v>
      </c>
      <c r="O105" s="422"/>
      <c r="P105" s="423">
        <v>2017</v>
      </c>
      <c r="Q105" s="232">
        <v>6.9021483461459763</v>
      </c>
      <c r="R105" s="234">
        <f>IF('UNIMP Rock Creek 11444201'!W111=-901,-901,'UNIMP Rock Creek 11444201'!W111/1000)</f>
        <v>2.9553719008264463</v>
      </c>
      <c r="S105" s="234">
        <f>IF('UNIMP Rock Creek 11444201'!X111=-901,-901,'UNIMP Rock Creek 11444201'!X111/1000)</f>
        <v>9.7063735537190077</v>
      </c>
      <c r="T105" s="234">
        <f>IF('UNIMP Rock Creek 11444201'!Y111=-901,-901,'UNIMP Rock Creek 11444201'!Y111/1000)</f>
        <v>40.699239669421495</v>
      </c>
      <c r="U105" s="234">
        <f>IF('UNIMP Rock Creek 11444201'!Z111=-901,-901,'UNIMP Rock Creek 11444201'!Z111/1000)</f>
        <v>49.733414876033059</v>
      </c>
      <c r="V105" s="234">
        <f>IF('UNIMP Rock Creek 11444201'!AA111=-901,-901,'UNIMP Rock Creek 11444201'!AA111/1000)</f>
        <v>14.181064462809918</v>
      </c>
      <c r="W105" s="234">
        <f>IF('UNIMP Rock Creek 11444201'!AB111=-901,-901,'UNIMP Rock Creek 11444201'!AB111/1000)</f>
        <v>13.415404958677689</v>
      </c>
      <c r="X105" s="234">
        <f>IF('UNIMP Rock Creek 11444201'!AC111=-901,-901,'UNIMP Rock Creek 11444201'!AC111/1000)</f>
        <v>6.8745123966942145</v>
      </c>
      <c r="Y105" s="234">
        <f>IF('UNIMP Rock Creek 11444201'!AD111=-901,-901,'UNIMP Rock Creek 11444201'!AD111/1000)</f>
        <v>4.2440330578512393</v>
      </c>
      <c r="Z105" s="234">
        <f>IF('UNIMP Rock Creek 11444201'!AE111=-901,-901,'UNIMP Rock Creek 11444201'!AE111/1000)</f>
        <v>2.394247933884297</v>
      </c>
      <c r="AA105" s="234">
        <f>IF('UNIMP Rock Creek 11444201'!AF111=-901,-901,'UNIMP Rock Creek 11444201'!AF111/1000)</f>
        <v>1.5391735537190079</v>
      </c>
      <c r="AB105" s="234">
        <f>IF('UNIMP Rock Creek 11444201'!AG111=-901,-901,'UNIMP Rock Creek 11444201'!AG111/1000)</f>
        <v>1.2959999999999998</v>
      </c>
      <c r="AC105" s="171">
        <f>IF(ISERROR(MATCH(-901,Q105:AB105,0)),SUM(Q105:AB105),"")</f>
        <v>153.9409847097823</v>
      </c>
      <c r="AE105" s="221">
        <f t="shared" si="7"/>
        <v>1930</v>
      </c>
      <c r="AF105" s="228">
        <v>10897</v>
      </c>
      <c r="AG105" s="229">
        <f t="shared" si="9"/>
        <v>0.54688514823433865</v>
      </c>
      <c r="AH105" s="169"/>
      <c r="AI105" s="438">
        <v>2017</v>
      </c>
      <c r="AJ105" s="444">
        <v>6.9021483461459763</v>
      </c>
      <c r="AK105" s="442">
        <v>4.1731119689739415</v>
      </c>
      <c r="AL105" s="442">
        <v>18.000547530726472</v>
      </c>
      <c r="AM105" s="442">
        <v>41.061302821279412</v>
      </c>
      <c r="AN105" s="442">
        <v>41.262042647127672</v>
      </c>
      <c r="AO105" s="442">
        <v>10.812250186989246</v>
      </c>
      <c r="AP105" s="442">
        <v>8.6444282502044558</v>
      </c>
      <c r="AQ105" s="442">
        <v>7.6361272304864087</v>
      </c>
      <c r="AR105" s="442">
        <v>5.3665749037575949</v>
      </c>
      <c r="AS105" s="442">
        <v>3.2381531472516372</v>
      </c>
      <c r="AT105" s="442">
        <v>2.2059097144739326</v>
      </c>
      <c r="AU105" s="446">
        <v>1.8065967897937867</v>
      </c>
      <c r="AV105" s="436">
        <f t="shared" si="13"/>
        <v>151.10919353721053</v>
      </c>
      <c r="AX105" s="221">
        <f t="shared" si="8"/>
        <v>1930</v>
      </c>
      <c r="AY105" s="228">
        <v>10897</v>
      </c>
      <c r="AZ105" s="229">
        <f t="shared" si="10"/>
        <v>0.54688514823433865</v>
      </c>
    </row>
    <row r="106" spans="1:52">
      <c r="A106" s="423">
        <v>2018</v>
      </c>
      <c r="B106" s="431">
        <f>'FNF American Folsom'!V112/1000</f>
        <v>13.382999999999999</v>
      </c>
      <c r="C106" s="432">
        <f>'FNF American Folsom'!W112/1000</f>
        <v>206.887</v>
      </c>
      <c r="D106" s="432">
        <f>'FNF American Folsom'!X112/1000</f>
        <v>78.382000000000005</v>
      </c>
      <c r="E106" s="432">
        <f>'FNF American Folsom'!Y112/1000</f>
        <v>216.56</v>
      </c>
      <c r="F106" s="432">
        <f>'FNF American Folsom'!Z112/1000</f>
        <v>97.843999999999994</v>
      </c>
      <c r="G106" s="432">
        <f>'FNF American Folsom'!AA112/1000</f>
        <v>661.44200000000001</v>
      </c>
      <c r="H106" s="432">
        <f>'FNF American Folsom'!AB112/1000</f>
        <v>694.78200000000004</v>
      </c>
      <c r="I106" s="432">
        <f>'FNF American Folsom'!AC112/1000</f>
        <v>255.70699999999999</v>
      </c>
      <c r="J106" s="432">
        <f>'FNF American Folsom'!AD112/1000</f>
        <v>82.787999999999997</v>
      </c>
      <c r="K106" s="432">
        <f>'FNF American Folsom'!AE112/1000</f>
        <v>35.994</v>
      </c>
      <c r="L106" s="432">
        <f>'FNF American Folsom'!AF112/1000</f>
        <v>16.73</v>
      </c>
      <c r="M106" s="433">
        <f>'FNF American Folsom'!AG112/1000</f>
        <v>10.202</v>
      </c>
      <c r="N106" s="434">
        <f t="shared" si="11"/>
        <v>2370.7010000000005</v>
      </c>
      <c r="O106" s="422"/>
      <c r="P106" s="423">
        <v>2018</v>
      </c>
      <c r="Q106" s="232">
        <v>0.71626798542671655</v>
      </c>
      <c r="R106" s="232">
        <v>5.3375360481762391</v>
      </c>
      <c r="S106" s="232">
        <v>2.020673735547553</v>
      </c>
      <c r="T106" s="232">
        <v>5.58408372154571</v>
      </c>
      <c r="U106" s="232">
        <v>2.5381880473705607</v>
      </c>
      <c r="V106" s="232">
        <v>14.180675900361724</v>
      </c>
      <c r="W106" s="232">
        <v>7.7694043155535368</v>
      </c>
      <c r="X106" s="232">
        <v>2.2032883510405767</v>
      </c>
      <c r="Y106" s="232">
        <v>0.92087884344213222</v>
      </c>
      <c r="Z106" s="232">
        <v>0.69593623974297714</v>
      </c>
      <c r="AA106" s="232">
        <v>0.78849193187382838</v>
      </c>
      <c r="AB106" s="232">
        <v>0.63791320683176878</v>
      </c>
      <c r="AC106" s="171">
        <f t="shared" si="12"/>
        <v>43.393338326913323</v>
      </c>
      <c r="AE106" s="221">
        <f t="shared" si="7"/>
        <v>1930</v>
      </c>
      <c r="AF106" s="228">
        <v>10927</v>
      </c>
      <c r="AG106" s="229">
        <f t="shared" si="9"/>
        <v>0.34425795743998888</v>
      </c>
      <c r="AH106" s="169"/>
      <c r="AI106" s="438">
        <v>2018</v>
      </c>
      <c r="AJ106" s="444">
        <v>0.71626798542671655</v>
      </c>
      <c r="AK106" s="442">
        <v>5.3375360481762391</v>
      </c>
      <c r="AL106" s="442">
        <v>2.020673735547553</v>
      </c>
      <c r="AM106" s="442">
        <v>5.58408372154571</v>
      </c>
      <c r="AN106" s="442">
        <v>2.5381880473705607</v>
      </c>
      <c r="AO106" s="442">
        <v>14.180675900361724</v>
      </c>
      <c r="AP106" s="442">
        <v>7.7694043155535368</v>
      </c>
      <c r="AQ106" s="442">
        <v>2.2032883510405767</v>
      </c>
      <c r="AR106" s="442">
        <v>0.92087884344213222</v>
      </c>
      <c r="AS106" s="442">
        <v>0.69593623974297714</v>
      </c>
      <c r="AT106" s="442">
        <v>0.78849193187382838</v>
      </c>
      <c r="AU106" s="446">
        <v>0.63791320683176878</v>
      </c>
      <c r="AV106" s="436">
        <f t="shared" si="13"/>
        <v>43.393338326913323</v>
      </c>
      <c r="AX106" s="221">
        <f t="shared" si="8"/>
        <v>1930</v>
      </c>
      <c r="AY106" s="228">
        <v>10927</v>
      </c>
      <c r="AZ106" s="229">
        <f t="shared" si="10"/>
        <v>0.34425795743998888</v>
      </c>
    </row>
    <row r="107" spans="1:52">
      <c r="A107" s="423">
        <v>2019</v>
      </c>
      <c r="B107" s="431">
        <f>'FNF American Folsom'!V113/1000</f>
        <v>9.3309999999999995</v>
      </c>
      <c r="C107" s="432">
        <f>'FNF American Folsom'!W113/1000</f>
        <v>34.082999999999998</v>
      </c>
      <c r="D107" s="432">
        <f>'FNF American Folsom'!X113/1000</f>
        <v>63.555</v>
      </c>
      <c r="E107" s="432">
        <f>'FNF American Folsom'!Y113/1000</f>
        <v>323.76400000000001</v>
      </c>
      <c r="F107" s="432">
        <f>'FNF American Folsom'!Z113/1000</f>
        <v>706.13199999999995</v>
      </c>
      <c r="G107" s="432">
        <f>'FNF American Folsom'!AA113/1000</f>
        <v>766.3</v>
      </c>
      <c r="H107" s="432">
        <f>'FNF American Folsom'!AB113/1000</f>
        <v>806.51</v>
      </c>
      <c r="I107" s="432">
        <f>'FNF American Folsom'!AC113/1000</f>
        <v>687.4</v>
      </c>
      <c r="J107" s="432">
        <f>'FNF American Folsom'!AD113/1000</f>
        <v>573.726</v>
      </c>
      <c r="K107" s="432">
        <f>'FNF American Folsom'!AE113/1000</f>
        <v>123.065</v>
      </c>
      <c r="L107" s="432">
        <f>'FNF American Folsom'!AF113/1000</f>
        <v>33.146999999999998</v>
      </c>
      <c r="M107" s="433">
        <f>'FNF American Folsom'!AG113/1000</f>
        <v>22.638999999999999</v>
      </c>
      <c r="N107" s="434">
        <f t="shared" si="11"/>
        <v>4149.652000000001</v>
      </c>
      <c r="O107" s="422"/>
      <c r="P107" s="423">
        <v>2019</v>
      </c>
      <c r="Q107" s="232">
        <v>0.53631547815349678</v>
      </c>
      <c r="R107" s="232">
        <v>1.5675129154945453</v>
      </c>
      <c r="S107" s="232">
        <v>2.0709372061588436</v>
      </c>
      <c r="T107" s="232">
        <v>8.4551224341205522</v>
      </c>
      <c r="U107" s="232">
        <v>19.596143826375815</v>
      </c>
      <c r="V107" s="232">
        <v>18.366703573874005</v>
      </c>
      <c r="W107" s="232">
        <v>13.677791601579884</v>
      </c>
      <c r="X107" s="232">
        <v>6.9977032925557552</v>
      </c>
      <c r="Y107" s="232">
        <v>5.3106870484272406</v>
      </c>
      <c r="Z107" s="232">
        <v>2.1298182336412452</v>
      </c>
      <c r="AA107" s="232">
        <v>1.3755579810235901</v>
      </c>
      <c r="AB107" s="232">
        <v>1.4852507124138015</v>
      </c>
      <c r="AC107" s="171">
        <f t="shared" si="12"/>
        <v>81.569544303818773</v>
      </c>
      <c r="AE107" s="221">
        <f t="shared" si="7"/>
        <v>1930</v>
      </c>
      <c r="AF107" s="228">
        <v>10958</v>
      </c>
      <c r="AG107" s="229">
        <f t="shared" si="9"/>
        <v>3.7647125855159924</v>
      </c>
      <c r="AH107" s="169"/>
      <c r="AI107" s="438">
        <v>2019</v>
      </c>
      <c r="AJ107" s="444">
        <v>0.53631547815349678</v>
      </c>
      <c r="AK107" s="442">
        <v>1.5675129154945453</v>
      </c>
      <c r="AL107" s="442">
        <v>2.0709372061588436</v>
      </c>
      <c r="AM107" s="442">
        <v>8.4551224341205522</v>
      </c>
      <c r="AN107" s="442">
        <v>19.596143826375815</v>
      </c>
      <c r="AO107" s="442">
        <v>18.366703573874005</v>
      </c>
      <c r="AP107" s="442">
        <v>13.677791601579884</v>
      </c>
      <c r="AQ107" s="442">
        <v>6.9977032925557552</v>
      </c>
      <c r="AR107" s="442">
        <v>5.3106870484272406</v>
      </c>
      <c r="AS107" s="442">
        <v>2.1298182336412452</v>
      </c>
      <c r="AT107" s="442">
        <v>1.3755579810235901</v>
      </c>
      <c r="AU107" s="446">
        <v>1.4852507124138015</v>
      </c>
      <c r="AV107" s="436">
        <f t="shared" si="13"/>
        <v>81.569544303818773</v>
      </c>
      <c r="AX107" s="221">
        <f t="shared" si="8"/>
        <v>1930</v>
      </c>
      <c r="AY107" s="228">
        <v>10958</v>
      </c>
      <c r="AZ107" s="229">
        <f t="shared" si="10"/>
        <v>3.7647125855159924</v>
      </c>
    </row>
    <row r="108" spans="1:52">
      <c r="A108" s="429">
        <v>2020</v>
      </c>
      <c r="B108" s="431">
        <f>'FNF American Folsom'!V114/1000</f>
        <v>16.891999999999999</v>
      </c>
      <c r="C108" s="432">
        <f>'FNF American Folsom'!W114/1000</f>
        <v>17.05</v>
      </c>
      <c r="D108" s="432">
        <f>'FNF American Folsom'!X114/1000</f>
        <v>151.52799999999999</v>
      </c>
      <c r="E108" s="432">
        <f>'FNF American Folsom'!Y114/1000</f>
        <v>101.026</v>
      </c>
      <c r="F108" s="432">
        <f>'FNF American Folsom'!Z114/1000</f>
        <v>77.411000000000001</v>
      </c>
      <c r="G108" s="432">
        <f>'FNF American Folsom'!AA114/1000</f>
        <v>159.86099999999999</v>
      </c>
      <c r="H108" s="432">
        <f>'FNF American Folsom'!AB114/1000</f>
        <v>442.274</v>
      </c>
      <c r="I108" s="432">
        <f>'FNF American Folsom'!AC114/1000</f>
        <v>328.25299999999999</v>
      </c>
      <c r="J108" s="432">
        <f>'FNF American Folsom'!AD114/1000</f>
        <v>89.097999999999999</v>
      </c>
      <c r="K108" s="432">
        <f>'FNF American Folsom'!AE114/1000</f>
        <v>14.057</v>
      </c>
      <c r="L108" s="432">
        <f>'FNF American Folsom'!AF114/1000</f>
        <v>3.8679999999999999</v>
      </c>
      <c r="M108" s="433">
        <f>'FNF American Folsom'!AG114/1000</f>
        <v>3.1150000000000002</v>
      </c>
      <c r="N108" s="434">
        <f t="shared" si="11"/>
        <v>1404.433</v>
      </c>
      <c r="O108" s="422"/>
      <c r="P108" s="423">
        <v>2020</v>
      </c>
      <c r="Q108" s="232">
        <v>0.64549209710724353</v>
      </c>
      <c r="R108" s="232">
        <v>0.46612131159431747</v>
      </c>
      <c r="S108" s="232">
        <v>3.2985652703105908</v>
      </c>
      <c r="T108" s="232">
        <v>2.2959749561222376</v>
      </c>
      <c r="U108" s="232">
        <v>1.7673739258615102</v>
      </c>
      <c r="V108" s="232">
        <v>3.4770243671070684</v>
      </c>
      <c r="W108" s="232">
        <v>6.5032184127192068</v>
      </c>
      <c r="X108" s="232">
        <v>2.4273084200451969</v>
      </c>
      <c r="Y108" s="232">
        <v>0.94475716826641687</v>
      </c>
      <c r="Z108" s="232">
        <v>0.45223303113197133</v>
      </c>
      <c r="AA108" s="232">
        <v>0.20660073369674947</v>
      </c>
      <c r="AB108" s="232">
        <v>0.17260215507006649</v>
      </c>
      <c r="AC108" s="171">
        <f t="shared" si="12"/>
        <v>22.657271849032576</v>
      </c>
      <c r="AE108" s="221">
        <f t="shared" si="7"/>
        <v>1930</v>
      </c>
      <c r="AF108" s="228">
        <v>10989</v>
      </c>
      <c r="AG108" s="229">
        <f t="shared" si="9"/>
        <v>3.4346811110653732</v>
      </c>
      <c r="AH108" s="169"/>
      <c r="AI108" s="438">
        <v>2020</v>
      </c>
      <c r="AJ108" s="444">
        <v>0.64549209710724353</v>
      </c>
      <c r="AK108" s="442">
        <v>0.46612131159431747</v>
      </c>
      <c r="AL108" s="442">
        <v>3.2985652703105908</v>
      </c>
      <c r="AM108" s="442">
        <v>2.2959749561222376</v>
      </c>
      <c r="AN108" s="442">
        <v>1.7673739258615102</v>
      </c>
      <c r="AO108" s="442">
        <v>3.4770243671070684</v>
      </c>
      <c r="AP108" s="442">
        <v>6.5032184127192068</v>
      </c>
      <c r="AQ108" s="442">
        <v>2.4273084200451969</v>
      </c>
      <c r="AR108" s="442">
        <v>0.94475716826641687</v>
      </c>
      <c r="AS108" s="442">
        <v>0.45223303113197133</v>
      </c>
      <c r="AT108" s="442">
        <v>0.20660073369674947</v>
      </c>
      <c r="AU108" s="446">
        <v>0.17260215507006649</v>
      </c>
      <c r="AV108" s="436">
        <f t="shared" si="13"/>
        <v>22.657271849032576</v>
      </c>
      <c r="AX108" s="221">
        <f t="shared" si="8"/>
        <v>1930</v>
      </c>
      <c r="AY108" s="228">
        <v>10989</v>
      </c>
      <c r="AZ108" s="229">
        <f t="shared" si="10"/>
        <v>3.4346811110653732</v>
      </c>
    </row>
    <row r="109" spans="1:52">
      <c r="A109" s="423">
        <v>2021</v>
      </c>
      <c r="B109" s="431">
        <f>'FNF American Folsom'!V115/1000</f>
        <v>2.13</v>
      </c>
      <c r="C109" s="432">
        <f>'FNF American Folsom'!W115/1000</f>
        <v>17.119</v>
      </c>
      <c r="D109" s="432">
        <f>'FNF American Folsom'!X115/1000</f>
        <v>28.829000000000001</v>
      </c>
      <c r="E109" s="432">
        <f>'FNF American Folsom'!Y115/1000</f>
        <v>61.994</v>
      </c>
      <c r="F109" s="432">
        <f>'FNF American Folsom'!Z115/1000</f>
        <v>109.529</v>
      </c>
      <c r="G109" s="432">
        <f>'FNF American Folsom'!AA115/1000</f>
        <v>128.292</v>
      </c>
      <c r="H109" s="432">
        <f>'FNF American Folsom'!AB115/1000</f>
        <v>202.32400000000001</v>
      </c>
      <c r="I109" s="432">
        <f>'FNF American Folsom'!AC115/1000</f>
        <v>128.44300000000001</v>
      </c>
      <c r="J109" s="432">
        <f>'FNF American Folsom'!AD115/1000</f>
        <v>32.39</v>
      </c>
      <c r="K109" s="432">
        <f>'FNF American Folsom'!AE115/1000</f>
        <v>6.4630000000000001</v>
      </c>
      <c r="L109" s="432">
        <f>'FNF American Folsom'!AF115/1000</f>
        <v>0</v>
      </c>
      <c r="M109" s="433">
        <f>'FNF American Folsom'!AG115/1000</f>
        <v>0</v>
      </c>
      <c r="N109" s="434">
        <f t="shared" si="11"/>
        <v>717.51300000000003</v>
      </c>
      <c r="O109" s="422"/>
      <c r="P109" s="423">
        <v>2021</v>
      </c>
      <c r="Q109" s="232">
        <v>6.8711815711625407E-2</v>
      </c>
      <c r="R109" s="232">
        <v>0.34736381352977319</v>
      </c>
      <c r="S109" s="232">
        <v>0.41846445416997191</v>
      </c>
      <c r="T109" s="232">
        <v>0.9443426487818567</v>
      </c>
      <c r="U109" s="232">
        <v>1.709190310813149</v>
      </c>
      <c r="V109" s="232">
        <v>1.6465621378175097</v>
      </c>
      <c r="W109" s="232">
        <v>1.5982277149101547</v>
      </c>
      <c r="X109" s="232">
        <v>0.65619640378525723</v>
      </c>
      <c r="Y109" s="232">
        <v>0.29721252967185574</v>
      </c>
      <c r="Z109" s="232">
        <v>0.22972866967164141</v>
      </c>
      <c r="AA109" s="232">
        <v>0</v>
      </c>
      <c r="AB109" s="232">
        <v>0</v>
      </c>
      <c r="AC109" s="171">
        <f t="shared" si="12"/>
        <v>7.916000498862795</v>
      </c>
      <c r="AE109" s="221">
        <f t="shared" si="7"/>
        <v>1930</v>
      </c>
      <c r="AF109" s="228">
        <v>11017</v>
      </c>
      <c r="AG109" s="229">
        <f t="shared" si="9"/>
        <v>3.6212920989312369</v>
      </c>
      <c r="AH109" s="169"/>
      <c r="AI109" s="438">
        <v>2021</v>
      </c>
      <c r="AJ109" s="444">
        <v>6.8711815711625407E-2</v>
      </c>
      <c r="AK109" s="442">
        <v>0.34736381352977319</v>
      </c>
      <c r="AL109" s="442">
        <v>0.41846445416997191</v>
      </c>
      <c r="AM109" s="442">
        <v>0.9443426487818567</v>
      </c>
      <c r="AN109" s="442">
        <v>1.709190310813149</v>
      </c>
      <c r="AO109" s="442">
        <v>1.6465621378175097</v>
      </c>
      <c r="AP109" s="442">
        <v>1.5982277149101547</v>
      </c>
      <c r="AQ109" s="442">
        <v>0.65619640378525723</v>
      </c>
      <c r="AR109" s="442">
        <v>0.29721252967185574</v>
      </c>
      <c r="AS109" s="442">
        <v>0.22972866967164141</v>
      </c>
      <c r="AT109" s="442">
        <v>0</v>
      </c>
      <c r="AU109" s="446">
        <v>0</v>
      </c>
      <c r="AV109" s="436">
        <f t="shared" si="13"/>
        <v>7.916000498862795</v>
      </c>
      <c r="AX109" s="221">
        <f t="shared" si="8"/>
        <v>1930</v>
      </c>
      <c r="AY109" s="228">
        <v>11017</v>
      </c>
      <c r="AZ109" s="229">
        <f t="shared" si="10"/>
        <v>3.6212920989312369</v>
      </c>
    </row>
    <row r="110" spans="1:52">
      <c r="A110" s="423">
        <v>2022</v>
      </c>
      <c r="B110" s="431">
        <f>'FNF American Folsom'!V116/1000</f>
        <v>0</v>
      </c>
      <c r="C110" s="432">
        <f>'FNF American Folsom'!W116/1000</f>
        <v>0</v>
      </c>
      <c r="D110" s="432">
        <f>'FNF American Folsom'!X116/1000</f>
        <v>0</v>
      </c>
      <c r="E110" s="432">
        <f>'FNF American Folsom'!Y116/1000</f>
        <v>0</v>
      </c>
      <c r="F110" s="432">
        <f>'FNF American Folsom'!Z116/1000</f>
        <v>0</v>
      </c>
      <c r="G110" s="432">
        <f>'FNF American Folsom'!AA116/1000</f>
        <v>0</v>
      </c>
      <c r="H110" s="432">
        <f>'FNF American Folsom'!AB116/1000</f>
        <v>0</v>
      </c>
      <c r="I110" s="432">
        <f>'FNF American Folsom'!AC116/1000</f>
        <v>0</v>
      </c>
      <c r="J110" s="432">
        <f>'FNF American Folsom'!AD116/1000</f>
        <v>0</v>
      </c>
      <c r="K110" s="432">
        <f>'FNF American Folsom'!AE116/1000</f>
        <v>0</v>
      </c>
      <c r="L110" s="432">
        <f>'FNF American Folsom'!AF116/1000</f>
        <v>0</v>
      </c>
      <c r="M110" s="433">
        <f>'FNF American Folsom'!AG116/1000</f>
        <v>0</v>
      </c>
      <c r="N110" s="434">
        <f t="shared" si="11"/>
        <v>0</v>
      </c>
      <c r="O110" s="422"/>
      <c r="P110" s="423">
        <v>2022</v>
      </c>
      <c r="Q110" s="424"/>
      <c r="R110" s="424"/>
      <c r="S110" s="424"/>
      <c r="T110" s="424"/>
      <c r="U110" s="424"/>
      <c r="V110" s="424"/>
      <c r="W110" s="424"/>
      <c r="X110" s="424"/>
      <c r="Y110" s="424"/>
      <c r="Z110" s="424"/>
      <c r="AA110" s="424"/>
      <c r="AB110" s="424"/>
      <c r="AC110" s="425"/>
      <c r="AE110" s="221">
        <f t="shared" si="7"/>
        <v>1930</v>
      </c>
      <c r="AF110" s="228">
        <v>11048</v>
      </c>
      <c r="AG110" s="229">
        <f t="shared" si="9"/>
        <v>6.5620146016401861</v>
      </c>
      <c r="AH110" s="169"/>
      <c r="AI110" s="438">
        <v>2022</v>
      </c>
      <c r="AJ110" s="445"/>
      <c r="AK110" s="443"/>
      <c r="AL110" s="443"/>
      <c r="AM110" s="443"/>
      <c r="AN110" s="443"/>
      <c r="AO110" s="443"/>
      <c r="AP110" s="443"/>
      <c r="AQ110" s="443"/>
      <c r="AR110" s="443"/>
      <c r="AS110" s="443"/>
      <c r="AT110" s="443"/>
      <c r="AU110" s="447"/>
      <c r="AV110" s="440"/>
      <c r="AX110" s="221">
        <f t="shared" si="8"/>
        <v>1930</v>
      </c>
      <c r="AY110" s="228">
        <v>11048</v>
      </c>
      <c r="AZ110" s="229">
        <f t="shared" si="10"/>
        <v>6.5620146016401861</v>
      </c>
    </row>
    <row r="111" spans="1:52">
      <c r="A111" s="423">
        <v>2023</v>
      </c>
      <c r="B111" s="431">
        <f>'FNF American Folsom'!V117/1000</f>
        <v>0</v>
      </c>
      <c r="C111" s="432">
        <f>'FNF American Folsom'!W117/1000</f>
        <v>0</v>
      </c>
      <c r="D111" s="432">
        <f>'FNF American Folsom'!X117/1000</f>
        <v>0</v>
      </c>
      <c r="E111" s="432">
        <f>'FNF American Folsom'!Y117/1000</f>
        <v>0</v>
      </c>
      <c r="F111" s="432">
        <f>'FNF American Folsom'!Z117/1000</f>
        <v>0</v>
      </c>
      <c r="G111" s="432">
        <f>'FNF American Folsom'!AA117/1000</f>
        <v>0</v>
      </c>
      <c r="H111" s="432">
        <f>'FNF American Folsom'!AB117/1000</f>
        <v>0</v>
      </c>
      <c r="I111" s="432">
        <f>'FNF American Folsom'!AC117/1000</f>
        <v>0</v>
      </c>
      <c r="J111" s="432">
        <f>'FNF American Folsom'!AD117/1000</f>
        <v>0</v>
      </c>
      <c r="K111" s="432">
        <f>'FNF American Folsom'!AE117/1000</f>
        <v>0</v>
      </c>
      <c r="L111" s="432">
        <f>'FNF American Folsom'!AF117/1000</f>
        <v>0</v>
      </c>
      <c r="M111" s="433">
        <f>'FNF American Folsom'!AG117/1000</f>
        <v>0</v>
      </c>
      <c r="N111" s="434">
        <f t="shared" si="11"/>
        <v>0</v>
      </c>
      <c r="O111" s="422"/>
      <c r="P111" s="423">
        <v>2023</v>
      </c>
      <c r="Q111" s="424"/>
      <c r="R111" s="424"/>
      <c r="S111" s="424"/>
      <c r="T111" s="424"/>
      <c r="U111" s="424"/>
      <c r="V111" s="424"/>
      <c r="W111" s="424"/>
      <c r="X111" s="424"/>
      <c r="Y111" s="424"/>
      <c r="Z111" s="424"/>
      <c r="AA111" s="424"/>
      <c r="AB111" s="424"/>
      <c r="AC111" s="425"/>
      <c r="AE111" s="221">
        <f t="shared" si="7"/>
        <v>1930</v>
      </c>
      <c r="AF111" s="228">
        <v>11078</v>
      </c>
      <c r="AG111" s="229">
        <f t="shared" si="9"/>
        <v>4.7477015686377868</v>
      </c>
      <c r="AH111" s="169"/>
      <c r="AI111" s="438">
        <v>2023</v>
      </c>
      <c r="AJ111" s="445"/>
      <c r="AK111" s="443"/>
      <c r="AL111" s="443"/>
      <c r="AM111" s="443"/>
      <c r="AN111" s="443"/>
      <c r="AO111" s="443"/>
      <c r="AP111" s="443"/>
      <c r="AQ111" s="443"/>
      <c r="AR111" s="443"/>
      <c r="AS111" s="443"/>
      <c r="AT111" s="443"/>
      <c r="AU111" s="447"/>
      <c r="AV111" s="440"/>
      <c r="AX111" s="221">
        <f t="shared" si="8"/>
        <v>1930</v>
      </c>
      <c r="AY111" s="228">
        <v>11078</v>
      </c>
      <c r="AZ111" s="229">
        <f t="shared" si="10"/>
        <v>4.7477015686377868</v>
      </c>
    </row>
    <row r="112" spans="1:52">
      <c r="A112" s="423">
        <v>2024</v>
      </c>
      <c r="B112" s="431">
        <f>'FNF American Folsom'!V118/1000</f>
        <v>0</v>
      </c>
      <c r="C112" s="432">
        <f>'FNF American Folsom'!W118/1000</f>
        <v>0</v>
      </c>
      <c r="D112" s="432">
        <f>'FNF American Folsom'!X118/1000</f>
        <v>0</v>
      </c>
      <c r="E112" s="432">
        <f>'FNF American Folsom'!Y118/1000</f>
        <v>0</v>
      </c>
      <c r="F112" s="432">
        <f>'FNF American Folsom'!Z118/1000</f>
        <v>0</v>
      </c>
      <c r="G112" s="432">
        <f>'FNF American Folsom'!AA118/1000</f>
        <v>0</v>
      </c>
      <c r="H112" s="432">
        <f>'FNF American Folsom'!AB118/1000</f>
        <v>0</v>
      </c>
      <c r="I112" s="432">
        <f>'FNF American Folsom'!AC118/1000</f>
        <v>0</v>
      </c>
      <c r="J112" s="432">
        <f>'FNF American Folsom'!AD118/1000</f>
        <v>0</v>
      </c>
      <c r="K112" s="432">
        <f>'FNF American Folsom'!AE118/1000</f>
        <v>0</v>
      </c>
      <c r="L112" s="432">
        <f>'FNF American Folsom'!AF118/1000</f>
        <v>0</v>
      </c>
      <c r="M112" s="433">
        <f>'FNF American Folsom'!AG118/1000</f>
        <v>0</v>
      </c>
      <c r="N112" s="434">
        <f t="shared" si="11"/>
        <v>0</v>
      </c>
      <c r="O112" s="422"/>
      <c r="P112" s="423">
        <v>2024</v>
      </c>
      <c r="Q112" s="424"/>
      <c r="R112" s="424"/>
      <c r="S112" s="424"/>
      <c r="T112" s="424"/>
      <c r="U112" s="424"/>
      <c r="V112" s="424"/>
      <c r="W112" s="424"/>
      <c r="X112" s="424"/>
      <c r="Y112" s="424"/>
      <c r="Z112" s="424"/>
      <c r="AA112" s="424"/>
      <c r="AB112" s="424"/>
      <c r="AC112" s="425"/>
      <c r="AE112" s="221">
        <f t="shared" si="7"/>
        <v>1930</v>
      </c>
      <c r="AF112" s="228">
        <v>11109</v>
      </c>
      <c r="AG112" s="229">
        <f t="shared" si="9"/>
        <v>2.1612372110055347</v>
      </c>
      <c r="AH112" s="169"/>
      <c r="AI112" s="438">
        <v>2024</v>
      </c>
      <c r="AJ112" s="445"/>
      <c r="AK112" s="443"/>
      <c r="AL112" s="443"/>
      <c r="AM112" s="443"/>
      <c r="AN112" s="443"/>
      <c r="AO112" s="443"/>
      <c r="AP112" s="443"/>
      <c r="AQ112" s="443"/>
      <c r="AR112" s="443"/>
      <c r="AS112" s="443"/>
      <c r="AT112" s="443"/>
      <c r="AU112" s="447"/>
      <c r="AV112" s="440"/>
      <c r="AX112" s="221">
        <f t="shared" si="8"/>
        <v>1930</v>
      </c>
      <c r="AY112" s="228">
        <v>11109</v>
      </c>
      <c r="AZ112" s="229">
        <f t="shared" si="10"/>
        <v>2.1612372110055347</v>
      </c>
    </row>
    <row r="113" spans="1:52">
      <c r="A113" s="423">
        <v>2025</v>
      </c>
      <c r="B113" s="431">
        <f>'FNF American Folsom'!V119/1000</f>
        <v>0</v>
      </c>
      <c r="C113" s="432">
        <f>'FNF American Folsom'!W119/1000</f>
        <v>0</v>
      </c>
      <c r="D113" s="432">
        <f>'FNF American Folsom'!X119/1000</f>
        <v>0</v>
      </c>
      <c r="E113" s="432">
        <f>'FNF American Folsom'!Y119/1000</f>
        <v>0</v>
      </c>
      <c r="F113" s="432">
        <f>'FNF American Folsom'!Z119/1000</f>
        <v>0</v>
      </c>
      <c r="G113" s="432">
        <f>'FNF American Folsom'!AA119/1000</f>
        <v>0</v>
      </c>
      <c r="H113" s="432">
        <f>'FNF American Folsom'!AB119/1000</f>
        <v>0</v>
      </c>
      <c r="I113" s="432">
        <f>'FNF American Folsom'!AC119/1000</f>
        <v>0</v>
      </c>
      <c r="J113" s="432">
        <f>'FNF American Folsom'!AD119/1000</f>
        <v>0</v>
      </c>
      <c r="K113" s="432">
        <f>'FNF American Folsom'!AE119/1000</f>
        <v>0</v>
      </c>
      <c r="L113" s="432">
        <f>'FNF American Folsom'!AF119/1000</f>
        <v>0</v>
      </c>
      <c r="M113" s="433">
        <f>'FNF American Folsom'!AG119/1000</f>
        <v>0</v>
      </c>
      <c r="N113" s="434">
        <f t="shared" si="11"/>
        <v>0</v>
      </c>
      <c r="O113" s="422"/>
      <c r="P113" s="423">
        <v>2025</v>
      </c>
      <c r="Q113" s="424"/>
      <c r="R113" s="424"/>
      <c r="S113" s="424"/>
      <c r="T113" s="424"/>
      <c r="U113" s="424"/>
      <c r="V113" s="424"/>
      <c r="W113" s="424"/>
      <c r="X113" s="424"/>
      <c r="Y113" s="424"/>
      <c r="Z113" s="424"/>
      <c r="AA113" s="424"/>
      <c r="AB113" s="424"/>
      <c r="AC113" s="425"/>
      <c r="AE113" s="221">
        <f t="shared" si="7"/>
        <v>1930</v>
      </c>
      <c r="AF113" s="228">
        <v>11139</v>
      </c>
      <c r="AG113" s="229">
        <f t="shared" si="9"/>
        <v>1.4547027209861234</v>
      </c>
      <c r="AH113" s="169"/>
      <c r="AI113" s="438">
        <v>2025</v>
      </c>
      <c r="AJ113" s="445"/>
      <c r="AK113" s="443"/>
      <c r="AL113" s="443"/>
      <c r="AM113" s="443"/>
      <c r="AN113" s="443"/>
      <c r="AO113" s="443"/>
      <c r="AP113" s="443"/>
      <c r="AQ113" s="443"/>
      <c r="AR113" s="443"/>
      <c r="AS113" s="443"/>
      <c r="AT113" s="443"/>
      <c r="AU113" s="447"/>
      <c r="AV113" s="440"/>
      <c r="AX113" s="221">
        <f t="shared" si="8"/>
        <v>1930</v>
      </c>
      <c r="AY113" s="228">
        <v>11139</v>
      </c>
      <c r="AZ113" s="229">
        <f t="shared" si="10"/>
        <v>1.4547027209861234</v>
      </c>
    </row>
    <row r="114" spans="1:52">
      <c r="A114" s="423">
        <v>2026</v>
      </c>
      <c r="B114" s="431">
        <f>'FNF American Folsom'!V120/1000</f>
        <v>0</v>
      </c>
      <c r="C114" s="432">
        <f>'FNF American Folsom'!W120/1000</f>
        <v>0</v>
      </c>
      <c r="D114" s="432">
        <f>'FNF American Folsom'!X120/1000</f>
        <v>0</v>
      </c>
      <c r="E114" s="432">
        <f>'FNF American Folsom'!Y120/1000</f>
        <v>0</v>
      </c>
      <c r="F114" s="432">
        <f>'FNF American Folsom'!Z120/1000</f>
        <v>0</v>
      </c>
      <c r="G114" s="432">
        <f>'FNF American Folsom'!AA120/1000</f>
        <v>0</v>
      </c>
      <c r="H114" s="432">
        <f>'FNF American Folsom'!AB120/1000</f>
        <v>0</v>
      </c>
      <c r="I114" s="432">
        <f>'FNF American Folsom'!AC120/1000</f>
        <v>0</v>
      </c>
      <c r="J114" s="432">
        <f>'FNF American Folsom'!AD120/1000</f>
        <v>0</v>
      </c>
      <c r="K114" s="432">
        <f>'FNF American Folsom'!AE120/1000</f>
        <v>0</v>
      </c>
      <c r="L114" s="432">
        <f>'FNF American Folsom'!AF120/1000</f>
        <v>0</v>
      </c>
      <c r="M114" s="433">
        <f>'FNF American Folsom'!AG120/1000</f>
        <v>0</v>
      </c>
      <c r="N114" s="434">
        <f t="shared" si="11"/>
        <v>0</v>
      </c>
      <c r="O114" s="422"/>
      <c r="P114" s="423">
        <v>2026</v>
      </c>
      <c r="Q114" s="424"/>
      <c r="R114" s="424"/>
      <c r="S114" s="424"/>
      <c r="T114" s="424"/>
      <c r="U114" s="424"/>
      <c r="V114" s="424"/>
      <c r="W114" s="424"/>
      <c r="X114" s="424"/>
      <c r="Y114" s="424"/>
      <c r="Z114" s="424"/>
      <c r="AA114" s="424"/>
      <c r="AB114" s="424"/>
      <c r="AC114" s="425"/>
      <c r="AE114" s="221">
        <f t="shared" si="7"/>
        <v>1930</v>
      </c>
      <c r="AF114" s="228">
        <v>11170</v>
      </c>
      <c r="AG114" s="229">
        <f t="shared" si="9"/>
        <v>0.52440215261881917</v>
      </c>
      <c r="AH114" s="169"/>
      <c r="AI114" s="438">
        <v>2026</v>
      </c>
      <c r="AJ114" s="445"/>
      <c r="AK114" s="443"/>
      <c r="AL114" s="443"/>
      <c r="AM114" s="443"/>
      <c r="AN114" s="443"/>
      <c r="AO114" s="443"/>
      <c r="AP114" s="443"/>
      <c r="AQ114" s="443"/>
      <c r="AR114" s="443"/>
      <c r="AS114" s="443"/>
      <c r="AT114" s="443"/>
      <c r="AU114" s="447"/>
      <c r="AV114" s="440"/>
      <c r="AX114" s="221">
        <f t="shared" si="8"/>
        <v>1930</v>
      </c>
      <c r="AY114" s="228">
        <v>11170</v>
      </c>
      <c r="AZ114" s="229">
        <f t="shared" si="10"/>
        <v>0.52440215261881917</v>
      </c>
    </row>
    <row r="115" spans="1:52">
      <c r="A115" s="423">
        <v>2027</v>
      </c>
      <c r="B115" s="431">
        <f>'FNF American Folsom'!V121/1000</f>
        <v>0</v>
      </c>
      <c r="C115" s="432">
        <f>'FNF American Folsom'!W121/1000</f>
        <v>0</v>
      </c>
      <c r="D115" s="432">
        <f>'FNF American Folsom'!X121/1000</f>
        <v>0</v>
      </c>
      <c r="E115" s="432">
        <f>'FNF American Folsom'!Y121/1000</f>
        <v>0</v>
      </c>
      <c r="F115" s="432">
        <f>'FNF American Folsom'!Z121/1000</f>
        <v>0</v>
      </c>
      <c r="G115" s="432">
        <f>'FNF American Folsom'!AA121/1000</f>
        <v>0</v>
      </c>
      <c r="H115" s="432">
        <f>'FNF American Folsom'!AB121/1000</f>
        <v>0</v>
      </c>
      <c r="I115" s="432">
        <f>'FNF American Folsom'!AC121/1000</f>
        <v>0</v>
      </c>
      <c r="J115" s="432">
        <f>'FNF American Folsom'!AD121/1000</f>
        <v>0</v>
      </c>
      <c r="K115" s="432">
        <f>'FNF American Folsom'!AE121/1000</f>
        <v>0</v>
      </c>
      <c r="L115" s="432">
        <f>'FNF American Folsom'!AF121/1000</f>
        <v>0</v>
      </c>
      <c r="M115" s="433">
        <f>'FNF American Folsom'!AG121/1000</f>
        <v>0</v>
      </c>
      <c r="N115" s="434">
        <f t="shared" si="11"/>
        <v>0</v>
      </c>
      <c r="O115" s="422"/>
      <c r="P115" s="423">
        <v>2027</v>
      </c>
      <c r="Q115" s="424"/>
      <c r="R115" s="424"/>
      <c r="S115" s="424"/>
      <c r="T115" s="424"/>
      <c r="U115" s="424"/>
      <c r="V115" s="424"/>
      <c r="W115" s="424"/>
      <c r="X115" s="424"/>
      <c r="Y115" s="424"/>
      <c r="Z115" s="424"/>
      <c r="AA115" s="424"/>
      <c r="AB115" s="424"/>
      <c r="AC115" s="425"/>
      <c r="AE115" s="221">
        <f t="shared" si="7"/>
        <v>1930</v>
      </c>
      <c r="AF115" s="228">
        <v>11201</v>
      </c>
      <c r="AG115" s="229">
        <f t="shared" si="9"/>
        <v>0.35254819566979734</v>
      </c>
      <c r="AH115" s="169"/>
      <c r="AI115" s="438">
        <v>2027</v>
      </c>
      <c r="AJ115" s="445"/>
      <c r="AK115" s="443"/>
      <c r="AL115" s="443"/>
      <c r="AM115" s="443"/>
      <c r="AN115" s="443"/>
      <c r="AO115" s="443"/>
      <c r="AP115" s="443"/>
      <c r="AQ115" s="443"/>
      <c r="AR115" s="443"/>
      <c r="AS115" s="443"/>
      <c r="AT115" s="443"/>
      <c r="AU115" s="447"/>
      <c r="AV115" s="440"/>
      <c r="AX115" s="221">
        <f t="shared" si="8"/>
        <v>1930</v>
      </c>
      <c r="AY115" s="228">
        <v>11201</v>
      </c>
      <c r="AZ115" s="229">
        <f t="shared" si="10"/>
        <v>0.35254819566979734</v>
      </c>
    </row>
    <row r="116" spans="1:52">
      <c r="A116" s="423">
        <v>2028</v>
      </c>
      <c r="B116" s="431">
        <f>'FNF American Folsom'!V122/1000</f>
        <v>0</v>
      </c>
      <c r="C116" s="432">
        <f>'FNF American Folsom'!W122/1000</f>
        <v>0</v>
      </c>
      <c r="D116" s="432">
        <f>'FNF American Folsom'!X122/1000</f>
        <v>0</v>
      </c>
      <c r="E116" s="432">
        <f>'FNF American Folsom'!Y122/1000</f>
        <v>0</v>
      </c>
      <c r="F116" s="432">
        <f>'FNF American Folsom'!Z122/1000</f>
        <v>0</v>
      </c>
      <c r="G116" s="432">
        <f>'FNF American Folsom'!AA122/1000</f>
        <v>0</v>
      </c>
      <c r="H116" s="432">
        <f>'FNF American Folsom'!AB122/1000</f>
        <v>0</v>
      </c>
      <c r="I116" s="432">
        <f>'FNF American Folsom'!AC122/1000</f>
        <v>0</v>
      </c>
      <c r="J116" s="432">
        <f>'FNF American Folsom'!AD122/1000</f>
        <v>0</v>
      </c>
      <c r="K116" s="432">
        <f>'FNF American Folsom'!AE122/1000</f>
        <v>0</v>
      </c>
      <c r="L116" s="432">
        <f>'FNF American Folsom'!AF122/1000</f>
        <v>0</v>
      </c>
      <c r="M116" s="433">
        <f>'FNF American Folsom'!AG122/1000</f>
        <v>0</v>
      </c>
      <c r="N116" s="434">
        <f t="shared" si="11"/>
        <v>0</v>
      </c>
      <c r="O116" s="422"/>
      <c r="P116" s="423">
        <v>2028</v>
      </c>
      <c r="Q116" s="424"/>
      <c r="R116" s="424"/>
      <c r="S116" s="424"/>
      <c r="T116" s="424"/>
      <c r="U116" s="424"/>
      <c r="V116" s="424"/>
      <c r="W116" s="424"/>
      <c r="X116" s="424"/>
      <c r="Y116" s="424"/>
      <c r="Z116" s="424"/>
      <c r="AA116" s="424"/>
      <c r="AB116" s="424"/>
      <c r="AC116" s="425"/>
      <c r="AE116" s="221">
        <f t="shared" si="7"/>
        <v>1930</v>
      </c>
      <c r="AF116" s="228">
        <v>11231</v>
      </c>
      <c r="AG116" s="229">
        <f t="shared" si="9"/>
        <v>0.45969022975116758</v>
      </c>
      <c r="AH116" s="169"/>
      <c r="AI116" s="438">
        <v>2028</v>
      </c>
      <c r="AJ116" s="445"/>
      <c r="AK116" s="443"/>
      <c r="AL116" s="443"/>
      <c r="AM116" s="443"/>
      <c r="AN116" s="443"/>
      <c r="AO116" s="443"/>
      <c r="AP116" s="443"/>
      <c r="AQ116" s="443"/>
      <c r="AR116" s="443"/>
      <c r="AS116" s="443"/>
      <c r="AT116" s="443"/>
      <c r="AU116" s="447"/>
      <c r="AV116" s="440"/>
      <c r="AX116" s="221">
        <f t="shared" si="8"/>
        <v>1930</v>
      </c>
      <c r="AY116" s="228">
        <v>11231</v>
      </c>
      <c r="AZ116" s="229">
        <f t="shared" si="10"/>
        <v>0.45969022975116758</v>
      </c>
    </row>
    <row r="117" spans="1:52">
      <c r="A117" s="423">
        <v>2029</v>
      </c>
      <c r="B117" s="431">
        <f>'FNF American Folsom'!V123/1000</f>
        <v>0</v>
      </c>
      <c r="C117" s="432">
        <f>'FNF American Folsom'!W123/1000</f>
        <v>0</v>
      </c>
      <c r="D117" s="432">
        <f>'FNF American Folsom'!X123/1000</f>
        <v>0</v>
      </c>
      <c r="E117" s="432">
        <f>'FNF American Folsom'!Y123/1000</f>
        <v>0</v>
      </c>
      <c r="F117" s="432">
        <f>'FNF American Folsom'!Z123/1000</f>
        <v>0</v>
      </c>
      <c r="G117" s="432">
        <f>'FNF American Folsom'!AA123/1000</f>
        <v>0</v>
      </c>
      <c r="H117" s="432">
        <f>'FNF American Folsom'!AB123/1000</f>
        <v>0</v>
      </c>
      <c r="I117" s="432">
        <f>'FNF American Folsom'!AC123/1000</f>
        <v>0</v>
      </c>
      <c r="J117" s="432">
        <f>'FNF American Folsom'!AD123/1000</f>
        <v>0</v>
      </c>
      <c r="K117" s="432">
        <f>'FNF American Folsom'!AE123/1000</f>
        <v>0</v>
      </c>
      <c r="L117" s="432">
        <f>'FNF American Folsom'!AF123/1000</f>
        <v>0</v>
      </c>
      <c r="M117" s="433">
        <f>'FNF American Folsom'!AG123/1000</f>
        <v>0</v>
      </c>
      <c r="N117" s="434">
        <f t="shared" si="11"/>
        <v>0</v>
      </c>
      <c r="O117" s="422"/>
      <c r="P117" s="423">
        <v>2029</v>
      </c>
      <c r="Q117" s="424"/>
      <c r="R117" s="424"/>
      <c r="S117" s="424"/>
      <c r="T117" s="424"/>
      <c r="U117" s="424"/>
      <c r="V117" s="424"/>
      <c r="W117" s="424"/>
      <c r="X117" s="424"/>
      <c r="Y117" s="424"/>
      <c r="Z117" s="424"/>
      <c r="AA117" s="424"/>
      <c r="AB117" s="424"/>
      <c r="AC117" s="425"/>
      <c r="AE117" s="221">
        <f t="shared" si="7"/>
        <v>1931</v>
      </c>
      <c r="AF117" s="228">
        <v>11262</v>
      </c>
      <c r="AG117" s="229">
        <f t="shared" si="9"/>
        <v>0.37892504676171684</v>
      </c>
      <c r="AH117" s="169"/>
      <c r="AI117" s="438">
        <v>2029</v>
      </c>
      <c r="AJ117" s="445"/>
      <c r="AK117" s="443"/>
      <c r="AL117" s="443"/>
      <c r="AM117" s="443"/>
      <c r="AN117" s="443"/>
      <c r="AO117" s="443"/>
      <c r="AP117" s="443"/>
      <c r="AQ117" s="443"/>
      <c r="AR117" s="443"/>
      <c r="AS117" s="443"/>
      <c r="AT117" s="443"/>
      <c r="AU117" s="447"/>
      <c r="AV117" s="440"/>
      <c r="AX117" s="221">
        <f t="shared" si="8"/>
        <v>1931</v>
      </c>
      <c r="AY117" s="228">
        <v>11262</v>
      </c>
      <c r="AZ117" s="229">
        <f t="shared" si="10"/>
        <v>0.37892504676171684</v>
      </c>
    </row>
    <row r="118" spans="1:52">
      <c r="A118" s="426">
        <v>2030</v>
      </c>
      <c r="B118" s="184">
        <f>'FNF American Folsom'!V124/1000</f>
        <v>0</v>
      </c>
      <c r="C118" s="236">
        <f>'FNF American Folsom'!W124/1000</f>
        <v>0</v>
      </c>
      <c r="D118" s="236">
        <f>'FNF American Folsom'!X124/1000</f>
        <v>0</v>
      </c>
      <c r="E118" s="236">
        <f>'FNF American Folsom'!Y124/1000</f>
        <v>0</v>
      </c>
      <c r="F118" s="236">
        <f>'FNF American Folsom'!Z124/1000</f>
        <v>0</v>
      </c>
      <c r="G118" s="236">
        <f>'FNF American Folsom'!AA124/1000</f>
        <v>0</v>
      </c>
      <c r="H118" s="236">
        <f>'FNF American Folsom'!AB124/1000</f>
        <v>0</v>
      </c>
      <c r="I118" s="236">
        <f>'FNF American Folsom'!AC124/1000</f>
        <v>0</v>
      </c>
      <c r="J118" s="236">
        <f>'FNF American Folsom'!AD124/1000</f>
        <v>0</v>
      </c>
      <c r="K118" s="236">
        <f>'FNF American Folsom'!AE124/1000</f>
        <v>0</v>
      </c>
      <c r="L118" s="236">
        <f>'FNF American Folsom'!AF124/1000</f>
        <v>0</v>
      </c>
      <c r="M118" s="237">
        <f>'FNF American Folsom'!AG124/1000</f>
        <v>0</v>
      </c>
      <c r="N118" s="172">
        <f t="shared" si="11"/>
        <v>0</v>
      </c>
      <c r="O118" s="422"/>
      <c r="P118" s="426">
        <v>2030</v>
      </c>
      <c r="Q118" s="427"/>
      <c r="R118" s="427"/>
      <c r="S118" s="427"/>
      <c r="T118" s="427"/>
      <c r="U118" s="427"/>
      <c r="V118" s="427"/>
      <c r="W118" s="427"/>
      <c r="X118" s="427"/>
      <c r="Y118" s="427"/>
      <c r="Z118" s="427"/>
      <c r="AA118" s="427"/>
      <c r="AB118" s="427"/>
      <c r="AC118" s="428"/>
      <c r="AE118" s="221">
        <f t="shared" si="7"/>
        <v>1931</v>
      </c>
      <c r="AF118" s="228">
        <v>11292</v>
      </c>
      <c r="AG118" s="229">
        <f t="shared" si="9"/>
        <v>0.4934621511571135</v>
      </c>
      <c r="AH118" s="169"/>
      <c r="AI118" s="439">
        <v>2030</v>
      </c>
      <c r="AJ118" s="448"/>
      <c r="AK118" s="449"/>
      <c r="AL118" s="449"/>
      <c r="AM118" s="449"/>
      <c r="AN118" s="449"/>
      <c r="AO118" s="449"/>
      <c r="AP118" s="449"/>
      <c r="AQ118" s="449"/>
      <c r="AR118" s="449"/>
      <c r="AS118" s="449"/>
      <c r="AT118" s="449"/>
      <c r="AU118" s="450"/>
      <c r="AV118" s="441"/>
      <c r="AX118" s="221">
        <f t="shared" si="8"/>
        <v>1931</v>
      </c>
      <c r="AY118" s="228">
        <v>11292</v>
      </c>
      <c r="AZ118" s="229">
        <f t="shared" si="10"/>
        <v>0.4934621511571135</v>
      </c>
    </row>
    <row r="119" spans="1:52">
      <c r="A119" s="173"/>
      <c r="B119" s="174"/>
      <c r="C119" s="174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  <c r="P119" s="173"/>
      <c r="Q119" s="174"/>
      <c r="R119" s="174"/>
      <c r="S119" s="174"/>
      <c r="T119" s="174"/>
      <c r="U119" s="174"/>
      <c r="V119" s="174"/>
      <c r="W119" s="174"/>
      <c r="X119" s="174"/>
      <c r="Y119" s="174"/>
      <c r="Z119" s="174"/>
      <c r="AA119" s="174"/>
      <c r="AB119" s="174"/>
      <c r="AC119" s="174"/>
      <c r="AE119" s="221">
        <f t="shared" si="7"/>
        <v>1931</v>
      </c>
      <c r="AF119" s="228">
        <v>11323</v>
      </c>
      <c r="AG119" s="229">
        <f t="shared" si="9"/>
        <v>0.30938796350031617</v>
      </c>
      <c r="AH119" s="169"/>
      <c r="AO119" s="169"/>
      <c r="AU119" s="173"/>
      <c r="AV119" s="174"/>
      <c r="AX119" s="221">
        <f t="shared" si="8"/>
        <v>1931</v>
      </c>
      <c r="AY119" s="228">
        <v>11323</v>
      </c>
      <c r="AZ119" s="229">
        <f t="shared" si="10"/>
        <v>0.30938796350031617</v>
      </c>
    </row>
    <row r="120" spans="1:52">
      <c r="A120" s="176">
        <v>2021</v>
      </c>
      <c r="B120" s="177">
        <v>1</v>
      </c>
      <c r="C120" s="178">
        <v>2</v>
      </c>
      <c r="D120" s="178">
        <v>3</v>
      </c>
      <c r="E120" s="178">
        <v>4</v>
      </c>
      <c r="F120" s="178">
        <v>5</v>
      </c>
      <c r="G120" s="178">
        <v>6</v>
      </c>
      <c r="H120" s="178">
        <v>7</v>
      </c>
      <c r="I120" s="178">
        <v>8</v>
      </c>
      <c r="J120" s="178">
        <v>9</v>
      </c>
      <c r="K120" s="178">
        <v>10</v>
      </c>
      <c r="L120" s="178">
        <v>11</v>
      </c>
      <c r="M120" s="178">
        <v>12</v>
      </c>
      <c r="N120" s="179">
        <v>13</v>
      </c>
      <c r="P120" s="180"/>
      <c r="Q120" s="178">
        <v>1</v>
      </c>
      <c r="R120" s="178">
        <v>2</v>
      </c>
      <c r="S120" s="178">
        <v>3</v>
      </c>
      <c r="T120" s="178">
        <v>4</v>
      </c>
      <c r="U120" s="178">
        <v>5</v>
      </c>
      <c r="V120" s="178">
        <v>6</v>
      </c>
      <c r="W120" s="178">
        <v>7</v>
      </c>
      <c r="X120" s="178">
        <v>8</v>
      </c>
      <c r="Y120" s="178">
        <v>9</v>
      </c>
      <c r="Z120" s="178">
        <v>10</v>
      </c>
      <c r="AA120" s="178">
        <v>11</v>
      </c>
      <c r="AB120" s="178">
        <v>12</v>
      </c>
      <c r="AC120" s="179">
        <v>13</v>
      </c>
      <c r="AE120" s="221">
        <f t="shared" si="7"/>
        <v>1931</v>
      </c>
      <c r="AF120" s="228">
        <v>11354</v>
      </c>
      <c r="AG120" s="229">
        <f t="shared" si="9"/>
        <v>0.88317906623397313</v>
      </c>
      <c r="AH120" s="169"/>
      <c r="AO120" s="169"/>
      <c r="AU120" s="173"/>
      <c r="AV120" s="174"/>
      <c r="AX120" s="221">
        <f t="shared" si="8"/>
        <v>1931</v>
      </c>
      <c r="AY120" s="228">
        <v>11354</v>
      </c>
      <c r="AZ120" s="229">
        <f t="shared" si="10"/>
        <v>0.88317906623397313</v>
      </c>
    </row>
    <row r="121" spans="1:52">
      <c r="A121" s="181" t="s">
        <v>66</v>
      </c>
      <c r="B121" s="182"/>
      <c r="C121" s="182">
        <f ca="1">AVERAGE(INDIRECT(C128))</f>
        <v>15.80322727272727</v>
      </c>
      <c r="D121" s="182">
        <f t="shared" ref="D121:N121" ca="1" si="14">AVERAGE(INDIRECT(D128))</f>
        <v>41.191772727272735</v>
      </c>
      <c r="E121" s="182">
        <f t="shared" ca="1" si="14"/>
        <v>170.36163636363634</v>
      </c>
      <c r="F121" s="182">
        <f t="shared" ca="1" si="14"/>
        <v>326.46490909090915</v>
      </c>
      <c r="G121" s="182">
        <f t="shared" ca="1" si="14"/>
        <v>298.6482272727273</v>
      </c>
      <c r="H121" s="182">
        <f t="shared" ca="1" si="14"/>
        <v>418.09577272727262</v>
      </c>
      <c r="I121" s="182">
        <f t="shared" ca="1" si="14"/>
        <v>416.31209090909101</v>
      </c>
      <c r="J121" s="182">
        <f t="shared" ca="1" si="14"/>
        <v>452.55190909090908</v>
      </c>
      <c r="K121" s="182">
        <f t="shared" ca="1" si="14"/>
        <v>221.76113636363633</v>
      </c>
      <c r="L121" s="182">
        <f t="shared" ca="1" si="14"/>
        <v>59.242863636363637</v>
      </c>
      <c r="M121" s="182">
        <f t="shared" ca="1" si="14"/>
        <v>13.675863636363641</v>
      </c>
      <c r="N121" s="183">
        <f t="shared" ca="1" si="14"/>
        <v>10.01840909090909</v>
      </c>
      <c r="P121" s="181" t="s">
        <v>67</v>
      </c>
      <c r="Q121" s="182"/>
      <c r="R121" s="182">
        <f ca="1">AVERAGE(INDIRECT(C130))</f>
        <v>0.85518256949661908</v>
      </c>
      <c r="S121" s="182">
        <f t="shared" ref="S121:AC121" ca="1" si="15">AVERAGE(INDIRECT(D130))</f>
        <v>1.3135699474079638</v>
      </c>
      <c r="T121" s="182">
        <f t="shared" ca="1" si="15"/>
        <v>4.1482223891810674</v>
      </c>
      <c r="U121" s="182">
        <f t="shared" ca="1" si="15"/>
        <v>8.5114034560480842</v>
      </c>
      <c r="V121" s="182">
        <f t="shared" ca="1" si="15"/>
        <v>7.8468459804658153</v>
      </c>
      <c r="W121" s="182">
        <f t="shared" ca="1" si="15"/>
        <v>8.3786686701728019</v>
      </c>
      <c r="X121" s="182">
        <f t="shared" ca="1" si="15"/>
        <v>5.8677746055597302</v>
      </c>
      <c r="Y121" s="182">
        <f t="shared" ca="1" si="15"/>
        <v>3.7466138542449285</v>
      </c>
      <c r="Z121" s="182">
        <f t="shared" ca="1" si="15"/>
        <v>1.9998725770097665</v>
      </c>
      <c r="AA121" s="182">
        <f t="shared" ca="1" si="15"/>
        <v>1.1581541697971449</v>
      </c>
      <c r="AB121" s="182">
        <f t="shared" ca="1" si="15"/>
        <v>0.77047383921863255</v>
      </c>
      <c r="AC121" s="183">
        <f t="shared" ca="1" si="15"/>
        <v>0.63682133734034574</v>
      </c>
      <c r="AE121" s="221">
        <f t="shared" si="7"/>
        <v>1931</v>
      </c>
      <c r="AF121" s="228">
        <v>11382</v>
      </c>
      <c r="AG121" s="229">
        <f t="shared" si="9"/>
        <v>1.1733747073386582</v>
      </c>
      <c r="AH121" s="169"/>
      <c r="AO121" s="169"/>
      <c r="AU121" s="173"/>
      <c r="AV121" s="174"/>
      <c r="AX121" s="221">
        <f t="shared" si="8"/>
        <v>1931</v>
      </c>
      <c r="AY121" s="228">
        <v>11382</v>
      </c>
      <c r="AZ121" s="229">
        <f t="shared" si="10"/>
        <v>1.1733747073386582</v>
      </c>
    </row>
    <row r="122" spans="1:52">
      <c r="A122" s="181" t="s">
        <v>68</v>
      </c>
      <c r="B122" s="182"/>
      <c r="C122" s="182"/>
      <c r="D122" s="182"/>
      <c r="E122" s="182"/>
      <c r="F122" s="182"/>
      <c r="G122" s="182"/>
      <c r="H122" s="182"/>
      <c r="I122" s="182"/>
      <c r="J122" s="182"/>
      <c r="K122" s="182"/>
      <c r="L122" s="182"/>
      <c r="M122" s="182"/>
      <c r="N122" s="183">
        <f ca="1">SUM(C121:N121)</f>
        <v>2444.1278181818188</v>
      </c>
      <c r="P122" s="181" t="s">
        <v>69</v>
      </c>
      <c r="Q122" s="182"/>
      <c r="R122" s="182"/>
      <c r="S122" s="182"/>
      <c r="T122" s="182"/>
      <c r="U122" s="182"/>
      <c r="V122" s="182"/>
      <c r="W122" s="182"/>
      <c r="X122" s="182"/>
      <c r="Y122" s="182"/>
      <c r="Z122" s="182"/>
      <c r="AA122" s="182"/>
      <c r="AB122" s="182"/>
      <c r="AC122" s="183">
        <f ca="1">SUM(R121:AC121)</f>
        <v>45.233603395942893</v>
      </c>
      <c r="AE122" s="221">
        <f t="shared" si="7"/>
        <v>1931</v>
      </c>
      <c r="AF122" s="228">
        <v>11413</v>
      </c>
      <c r="AG122" s="229">
        <f t="shared" si="9"/>
        <v>1.8322922184721482</v>
      </c>
      <c r="AH122" s="169"/>
      <c r="AO122" s="169"/>
      <c r="AU122" s="173"/>
      <c r="AV122" s="174"/>
      <c r="AX122" s="221">
        <f t="shared" si="8"/>
        <v>1931</v>
      </c>
      <c r="AY122" s="228">
        <v>11413</v>
      </c>
      <c r="AZ122" s="229">
        <f t="shared" si="10"/>
        <v>1.8322922184721482</v>
      </c>
    </row>
    <row r="123" spans="1:52">
      <c r="A123" s="181" t="s">
        <v>70</v>
      </c>
      <c r="B123" s="182"/>
      <c r="C123" s="182">
        <f t="shared" ref="C123:N123" ca="1" si="16">C121/$N$122+B123</f>
        <v>6.4657941189357497E-3</v>
      </c>
      <c r="D123" s="182">
        <f t="shared" ca="1" si="16"/>
        <v>2.3319156868971957E-2</v>
      </c>
      <c r="E123" s="182">
        <f t="shared" ca="1" si="16"/>
        <v>9.3021582043432749E-2</v>
      </c>
      <c r="F123" s="182">
        <f t="shared" ca="1" si="16"/>
        <v>0.22659270981438773</v>
      </c>
      <c r="G123" s="182">
        <f t="shared" ca="1" si="16"/>
        <v>0.3487828117604026</v>
      </c>
      <c r="H123" s="182">
        <f t="shared" ca="1" si="16"/>
        <v>0.51984414890368391</v>
      </c>
      <c r="I123" s="182">
        <f t="shared" ca="1" si="16"/>
        <v>0.69017570350248747</v>
      </c>
      <c r="J123" s="182">
        <f t="shared" ca="1" si="16"/>
        <v>0.8753345588309136</v>
      </c>
      <c r="K123" s="182">
        <f t="shared" ca="1" si="16"/>
        <v>0.9660667761535755</v>
      </c>
      <c r="L123" s="182">
        <f t="shared" ca="1" si="16"/>
        <v>0.9903056327287747</v>
      </c>
      <c r="M123" s="182">
        <f t="shared" ca="1" si="16"/>
        <v>0.99590102898204313</v>
      </c>
      <c r="N123" s="183">
        <f t="shared" ca="1" si="16"/>
        <v>0.99999999999999989</v>
      </c>
      <c r="P123" s="181" t="s">
        <v>71</v>
      </c>
      <c r="Q123" s="182"/>
      <c r="R123" s="182">
        <f t="shared" ref="R123:AC123" ca="1" si="17">Q123+R121/$AC$122</f>
        <v>1.8905912978255505E-2</v>
      </c>
      <c r="S123" s="182">
        <f t="shared" ca="1" si="17"/>
        <v>4.7945605790475299E-2</v>
      </c>
      <c r="T123" s="182">
        <f t="shared" ca="1" si="17"/>
        <v>0.1396522592018887</v>
      </c>
      <c r="U123" s="182">
        <f t="shared" ca="1" si="17"/>
        <v>0.32781775602391483</v>
      </c>
      <c r="V123" s="182">
        <f t="shared" ca="1" si="17"/>
        <v>0.50129157617881359</v>
      </c>
      <c r="W123" s="182">
        <f t="shared" ca="1" si="17"/>
        <v>0.68652264425959142</v>
      </c>
      <c r="X123" s="182">
        <f t="shared" ca="1" si="17"/>
        <v>0.81624422655754347</v>
      </c>
      <c r="Y123" s="182">
        <f t="shared" ca="1" si="17"/>
        <v>0.8990723360373416</v>
      </c>
      <c r="Z123" s="182">
        <f t="shared" ca="1" si="17"/>
        <v>0.94328443560200148</v>
      </c>
      <c r="AA123" s="182">
        <f t="shared" ca="1" si="17"/>
        <v>0.96888828059439536</v>
      </c>
      <c r="AB123" s="182">
        <f t="shared" ca="1" si="17"/>
        <v>0.98592149885194713</v>
      </c>
      <c r="AC123" s="183">
        <f t="shared" ca="1" si="17"/>
        <v>0.99999999999999989</v>
      </c>
      <c r="AE123" s="221">
        <f t="shared" si="7"/>
        <v>1931</v>
      </c>
      <c r="AF123" s="228">
        <v>11443</v>
      </c>
      <c r="AG123" s="229">
        <f t="shared" si="9"/>
        <v>1.4653174046446589</v>
      </c>
      <c r="AH123" s="169"/>
      <c r="AX123" s="221">
        <f t="shared" si="8"/>
        <v>1931</v>
      </c>
      <c r="AY123" s="228">
        <v>11443</v>
      </c>
      <c r="AZ123" s="229">
        <f t="shared" si="10"/>
        <v>1.4653174046446589</v>
      </c>
    </row>
    <row r="124" spans="1:52">
      <c r="A124" s="181" t="s">
        <v>72</v>
      </c>
      <c r="B124" s="182">
        <f>VLOOKUP($A$120,$A$10:$N$118,B120+1,FALSE)</f>
        <v>2.13</v>
      </c>
      <c r="C124" s="182">
        <f t="shared" ref="C124:M124" si="18">VLOOKUP($A$120,$A$10:$N$118,C120+1,FALSE)</f>
        <v>17.119</v>
      </c>
      <c r="D124" s="182">
        <f t="shared" si="18"/>
        <v>28.829000000000001</v>
      </c>
      <c r="E124" s="182">
        <f t="shared" si="18"/>
        <v>61.994</v>
      </c>
      <c r="F124" s="182">
        <f t="shared" si="18"/>
        <v>109.529</v>
      </c>
      <c r="G124" s="182">
        <f t="shared" si="18"/>
        <v>128.292</v>
      </c>
      <c r="H124" s="182">
        <f t="shared" si="18"/>
        <v>202.32400000000001</v>
      </c>
      <c r="I124" s="182">
        <f t="shared" si="18"/>
        <v>128.44300000000001</v>
      </c>
      <c r="J124" s="182">
        <f t="shared" si="18"/>
        <v>32.39</v>
      </c>
      <c r="K124" s="182">
        <f t="shared" si="18"/>
        <v>6.4630000000000001</v>
      </c>
      <c r="L124" s="182">
        <f t="shared" si="18"/>
        <v>0</v>
      </c>
      <c r="M124" s="182">
        <f t="shared" si="18"/>
        <v>0</v>
      </c>
      <c r="N124" s="183"/>
      <c r="P124" s="181"/>
      <c r="Q124" s="182"/>
      <c r="R124" s="182"/>
      <c r="S124" s="182"/>
      <c r="T124" s="182"/>
      <c r="U124" s="182"/>
      <c r="V124" s="182"/>
      <c r="W124" s="182"/>
      <c r="X124" s="182"/>
      <c r="Y124" s="182"/>
      <c r="Z124" s="182"/>
      <c r="AA124" s="182"/>
      <c r="AB124" s="182"/>
      <c r="AC124" s="183"/>
      <c r="AE124" s="221">
        <f t="shared" si="7"/>
        <v>1931</v>
      </c>
      <c r="AF124" s="228">
        <v>11474</v>
      </c>
      <c r="AG124" s="229">
        <f t="shared" si="9"/>
        <v>0.67884416810259918</v>
      </c>
      <c r="AH124" s="169"/>
      <c r="AX124" s="221">
        <f t="shared" si="8"/>
        <v>1931</v>
      </c>
      <c r="AY124" s="228">
        <v>11474</v>
      </c>
      <c r="AZ124" s="229">
        <f t="shared" si="10"/>
        <v>0.67884416810259918</v>
      </c>
    </row>
    <row r="125" spans="1:52">
      <c r="A125" s="181" t="s">
        <v>73</v>
      </c>
      <c r="B125" s="182"/>
      <c r="C125" s="182"/>
      <c r="D125" s="182"/>
      <c r="E125" s="182"/>
      <c r="F125" s="182"/>
      <c r="G125" s="182"/>
      <c r="H125" s="182"/>
      <c r="I125" s="182"/>
      <c r="J125" s="182"/>
      <c r="K125" s="182"/>
      <c r="L125" s="182"/>
      <c r="M125" s="182"/>
      <c r="N125" s="183">
        <f>VLOOKUP($A$120,$A$10:$N$118,14,FALSE)</f>
        <v>717.51300000000003</v>
      </c>
      <c r="P125" s="181" t="s">
        <v>74</v>
      </c>
      <c r="Q125" s="182"/>
      <c r="R125" s="182"/>
      <c r="S125" s="182"/>
      <c r="T125" s="182"/>
      <c r="U125" s="182"/>
      <c r="V125" s="182"/>
      <c r="W125" s="182"/>
      <c r="X125" s="182"/>
      <c r="Y125" s="182"/>
      <c r="Z125" s="182"/>
      <c r="AA125" s="182"/>
      <c r="AB125" s="182"/>
      <c r="AC125" s="183">
        <f ca="1">$N$125*Slope2+Intercept2</f>
        <v>7.9160004988627932</v>
      </c>
      <c r="AE125" s="221">
        <f t="shared" si="7"/>
        <v>1931</v>
      </c>
      <c r="AF125" s="228">
        <v>11504</v>
      </c>
      <c r="AG125" s="229">
        <f t="shared" si="9"/>
        <v>0.30963994108104043</v>
      </c>
      <c r="AH125" s="169"/>
      <c r="AX125" s="221">
        <f t="shared" si="8"/>
        <v>1931</v>
      </c>
      <c r="AY125" s="228">
        <v>11504</v>
      </c>
      <c r="AZ125" s="229">
        <f t="shared" si="10"/>
        <v>0.30963994108104043</v>
      </c>
    </row>
    <row r="126" spans="1:52">
      <c r="A126" s="184" t="s">
        <v>75</v>
      </c>
      <c r="B126" s="185"/>
      <c r="C126" s="185">
        <f t="shared" ref="C126:N126" si="19">B124/$N$125+B126</f>
        <v>2.968587328731326E-3</v>
      </c>
      <c r="D126" s="185">
        <f t="shared" si="19"/>
        <v>2.6827388493309526E-2</v>
      </c>
      <c r="E126" s="185">
        <f t="shared" si="19"/>
        <v>6.7006451451053842E-2</v>
      </c>
      <c r="F126" s="185">
        <f t="shared" si="19"/>
        <v>0.15340767344981901</v>
      </c>
      <c r="G126" s="185">
        <f t="shared" si="19"/>
        <v>0.30605856618625726</v>
      </c>
      <c r="H126" s="185">
        <f t="shared" si="19"/>
        <v>0.48485950777198461</v>
      </c>
      <c r="I126" s="185">
        <f t="shared" si="19"/>
        <v>0.76683906772420851</v>
      </c>
      <c r="J126" s="185">
        <f t="shared" si="19"/>
        <v>0.94585045845859239</v>
      </c>
      <c r="K126" s="185">
        <f t="shared" si="19"/>
        <v>0.99099249769690589</v>
      </c>
      <c r="L126" s="185">
        <f t="shared" si="19"/>
        <v>1</v>
      </c>
      <c r="M126" s="185">
        <f t="shared" si="19"/>
        <v>1</v>
      </c>
      <c r="N126" s="186">
        <f t="shared" si="19"/>
        <v>1</v>
      </c>
      <c r="P126" s="181"/>
      <c r="Q126" s="182"/>
      <c r="R126" s="182"/>
      <c r="S126" s="182"/>
      <c r="T126" s="182"/>
      <c r="U126" s="182"/>
      <c r="V126" s="182"/>
      <c r="W126" s="182"/>
      <c r="X126" s="182"/>
      <c r="Y126" s="182"/>
      <c r="Z126" s="182"/>
      <c r="AA126" s="182"/>
      <c r="AB126" s="182"/>
      <c r="AC126" s="183"/>
      <c r="AE126" s="221">
        <f t="shared" si="7"/>
        <v>1931</v>
      </c>
      <c r="AF126" s="228">
        <v>11535</v>
      </c>
      <c r="AG126" s="229">
        <f t="shared" si="9"/>
        <v>9.4107576940687387E-2</v>
      </c>
      <c r="AH126" s="169"/>
      <c r="AX126" s="221">
        <f t="shared" si="8"/>
        <v>1931</v>
      </c>
      <c r="AY126" s="228">
        <v>11535</v>
      </c>
      <c r="AZ126" s="229">
        <f t="shared" si="10"/>
        <v>9.4107576940687387E-2</v>
      </c>
    </row>
    <row r="127" spans="1:52">
      <c r="A127" s="187">
        <f>W4-I4</f>
        <v>65</v>
      </c>
      <c r="B127" s="174"/>
      <c r="C127" s="188" t="s">
        <v>76</v>
      </c>
      <c r="D127" s="188" t="s">
        <v>77</v>
      </c>
      <c r="E127" s="188" t="s">
        <v>78</v>
      </c>
      <c r="F127" s="188" t="s">
        <v>79</v>
      </c>
      <c r="G127" s="188" t="s">
        <v>80</v>
      </c>
      <c r="H127" s="188" t="s">
        <v>81</v>
      </c>
      <c r="I127" s="188" t="s">
        <v>82</v>
      </c>
      <c r="J127" s="188" t="s">
        <v>83</v>
      </c>
      <c r="K127" s="188" t="s">
        <v>84</v>
      </c>
      <c r="L127" s="188" t="s">
        <v>85</v>
      </c>
      <c r="M127" s="188" t="s">
        <v>86</v>
      </c>
      <c r="N127" s="188" t="s">
        <v>87</v>
      </c>
      <c r="O127" s="174"/>
      <c r="P127" s="181"/>
      <c r="Q127" s="182"/>
      <c r="R127" s="182">
        <v>0.45912184553441154</v>
      </c>
      <c r="S127" s="182">
        <v>5.0331557554226913E-2</v>
      </c>
      <c r="T127" s="182">
        <v>0.62676864503258434</v>
      </c>
      <c r="U127" s="182">
        <v>0.45208940295791383</v>
      </c>
      <c r="V127" s="182">
        <v>0.65034610092213974</v>
      </c>
      <c r="W127" s="182">
        <v>0.79548481430145668</v>
      </c>
      <c r="X127" s="182">
        <v>0.41404103565956457</v>
      </c>
      <c r="Y127" s="182">
        <v>0.77718699827328319</v>
      </c>
      <c r="Z127" s="182">
        <v>0.1227553754982013</v>
      </c>
      <c r="AA127" s="182">
        <v>1.0000000000000271</v>
      </c>
      <c r="AB127" s="182">
        <v>1.0000000000000271</v>
      </c>
      <c r="AC127" s="183">
        <v>1.0000000000000271</v>
      </c>
      <c r="AE127" s="221">
        <f t="shared" si="7"/>
        <v>1931</v>
      </c>
      <c r="AF127" s="228">
        <v>11566</v>
      </c>
      <c r="AG127" s="229">
        <f t="shared" si="9"/>
        <v>9.4617574230715817E-2</v>
      </c>
      <c r="AH127" s="169"/>
      <c r="AX127" s="221">
        <f t="shared" si="8"/>
        <v>1931</v>
      </c>
      <c r="AY127" s="228">
        <v>11566</v>
      </c>
      <c r="AZ127" s="229">
        <f t="shared" si="10"/>
        <v>9.4617574230715817E-2</v>
      </c>
    </row>
    <row r="128" spans="1:52">
      <c r="A128" s="238">
        <f ca="1">SLOPE(INDIRECT(C132),INDIRECT(D132))</f>
        <v>2.145995363385806E-2</v>
      </c>
      <c r="C128" s="189" t="str">
        <f>CONCATENATE(C127,MATCH(IF($I$4&lt;$W$4,$W$4,$I$4),$A$1:$A$118,),":",C127,MATCH(IF($I$5&gt;$W$5,$W$5,$I$5),$A$1:$A$118,))</f>
        <v>B75:B96</v>
      </c>
      <c r="D128" s="189" t="str">
        <f t="shared" ref="D128:N128" si="20">CONCATENATE(D127,MATCH(IF($I$4&lt;$W$4,$W$4,$I$4),$A$1:$A$118,),":",D127,MATCH(IF($I$5&gt;$W$5,$W$5,$I$5),$A$1:$A$118,))</f>
        <v>C75:C96</v>
      </c>
      <c r="E128" s="189" t="str">
        <f t="shared" si="20"/>
        <v>D75:D96</v>
      </c>
      <c r="F128" s="189" t="str">
        <f t="shared" si="20"/>
        <v>E75:E96</v>
      </c>
      <c r="G128" s="189" t="str">
        <f t="shared" si="20"/>
        <v>F75:F96</v>
      </c>
      <c r="H128" s="189" t="str">
        <f t="shared" si="20"/>
        <v>G75:G96</v>
      </c>
      <c r="I128" s="189" t="str">
        <f t="shared" si="20"/>
        <v>H75:H96</v>
      </c>
      <c r="J128" s="189" t="str">
        <f t="shared" si="20"/>
        <v>I75:I96</v>
      </c>
      <c r="K128" s="189" t="str">
        <f t="shared" si="20"/>
        <v>J75:J96</v>
      </c>
      <c r="L128" s="189" t="str">
        <f t="shared" si="20"/>
        <v>K75:K96</v>
      </c>
      <c r="M128" s="189" t="str">
        <f t="shared" si="20"/>
        <v>L75:L96</v>
      </c>
      <c r="N128" s="189" t="str">
        <f t="shared" si="20"/>
        <v>M75:M96</v>
      </c>
      <c r="O128" s="174"/>
      <c r="P128" s="181" t="s">
        <v>88</v>
      </c>
      <c r="Q128" s="182"/>
      <c r="R128" s="182">
        <v>8.6801176580896498E-3</v>
      </c>
      <c r="S128" s="182">
        <v>5.2561344494757391E-2</v>
      </c>
      <c r="T128" s="182">
        <v>0.10542446068961971</v>
      </c>
      <c r="U128" s="182">
        <v>0.22471988631743772</v>
      </c>
      <c r="V128" s="182">
        <v>0.44063577857372171</v>
      </c>
      <c r="W128" s="182">
        <v>0.64864007797391166</v>
      </c>
      <c r="X128" s="182">
        <v>0.85053846278828293</v>
      </c>
      <c r="Y128" s="182">
        <v>0.93343340498535909</v>
      </c>
      <c r="Z128" s="182">
        <v>0.97097919969754398</v>
      </c>
      <c r="AA128" s="182">
        <v>1.0000000000000002</v>
      </c>
      <c r="AB128" s="182">
        <v>1.0000000000000002</v>
      </c>
      <c r="AC128" s="183">
        <v>1.0000000000000002</v>
      </c>
      <c r="AE128" s="221">
        <f t="shared" si="7"/>
        <v>1931</v>
      </c>
      <c r="AF128" s="228">
        <v>11596</v>
      </c>
      <c r="AG128" s="229">
        <f t="shared" si="9"/>
        <v>0.15321580764404796</v>
      </c>
      <c r="AH128" s="169"/>
      <c r="AX128" s="221">
        <f t="shared" si="8"/>
        <v>1931</v>
      </c>
      <c r="AY128" s="228">
        <v>11596</v>
      </c>
      <c r="AZ128" s="229">
        <f t="shared" si="10"/>
        <v>0.15321580764404796</v>
      </c>
    </row>
    <row r="129" spans="1:52">
      <c r="A129" s="239">
        <f ca="1">INTERCEPT(INDIRECT(C132),INDIRECT(D132))</f>
        <v>-7.4817952128276062</v>
      </c>
      <c r="B129" s="174"/>
      <c r="C129" s="189" t="s">
        <v>89</v>
      </c>
      <c r="D129" s="189" t="s">
        <v>90</v>
      </c>
      <c r="E129" s="189" t="s">
        <v>91</v>
      </c>
      <c r="F129" s="189" t="s">
        <v>92</v>
      </c>
      <c r="G129" s="189" t="s">
        <v>93</v>
      </c>
      <c r="H129" s="189" t="s">
        <v>94</v>
      </c>
      <c r="I129" s="189" t="s">
        <v>95</v>
      </c>
      <c r="J129" s="189" t="s">
        <v>96</v>
      </c>
      <c r="K129" s="189" t="s">
        <v>97</v>
      </c>
      <c r="L129" s="189" t="s">
        <v>98</v>
      </c>
      <c r="M129" s="189" t="s">
        <v>99</v>
      </c>
      <c r="N129" s="189" t="s">
        <v>100</v>
      </c>
      <c r="O129" s="174"/>
      <c r="P129" s="181" t="s">
        <v>101</v>
      </c>
      <c r="Q129" s="182"/>
      <c r="R129" s="182">
        <f t="shared" ref="R129:AC129" ca="1" si="21">R128*$AC$125</f>
        <v>6.8711815711625407E-2</v>
      </c>
      <c r="S129" s="182">
        <f t="shared" ca="1" si="21"/>
        <v>0.41607562924139863</v>
      </c>
      <c r="T129" s="182">
        <f t="shared" ca="1" si="21"/>
        <v>0.83454008341137054</v>
      </c>
      <c r="U129" s="182">
        <f t="shared" ca="1" si="21"/>
        <v>1.7788827321932272</v>
      </c>
      <c r="V129" s="182">
        <f t="shared" ca="1" si="21"/>
        <v>3.4880730430063762</v>
      </c>
      <c r="W129" s="182">
        <f t="shared" ca="1" si="21"/>
        <v>5.1346351808238859</v>
      </c>
      <c r="X129" s="182">
        <f t="shared" ca="1" si="21"/>
        <v>6.7328628957340406</v>
      </c>
      <c r="Y129" s="182">
        <f t="shared" ca="1" si="21"/>
        <v>7.3890592995192979</v>
      </c>
      <c r="Z129" s="182">
        <f t="shared" ca="1" si="21"/>
        <v>7.6862718291911536</v>
      </c>
      <c r="AA129" s="182">
        <f t="shared" ca="1" si="21"/>
        <v>7.916000498862795</v>
      </c>
      <c r="AB129" s="182">
        <f t="shared" ca="1" si="21"/>
        <v>7.916000498862795</v>
      </c>
      <c r="AC129" s="183">
        <f t="shared" ca="1" si="21"/>
        <v>7.916000498862795</v>
      </c>
      <c r="AE129" s="221">
        <f t="shared" si="7"/>
        <v>1932</v>
      </c>
      <c r="AF129" s="228">
        <v>11627</v>
      </c>
      <c r="AG129" s="229">
        <f t="shared" si="9"/>
        <v>0.86910402518918906</v>
      </c>
      <c r="AH129" s="169"/>
      <c r="AX129" s="221">
        <f t="shared" si="8"/>
        <v>1932</v>
      </c>
      <c r="AY129" s="228">
        <v>11627</v>
      </c>
      <c r="AZ129" s="229">
        <f t="shared" si="10"/>
        <v>0.86910402518918906</v>
      </c>
    </row>
    <row r="130" spans="1:52">
      <c r="B130" s="174"/>
      <c r="C130" s="189" t="str">
        <f>CONCATENATE(C129,MATCH(IF($I$4&lt;$W$4,$W$4,$I$4),$A$1:$A$118,),":",C129,MATCH(IF($I$5&gt;$W$5,$W$5,$I$5),$A$1:$A$118,))</f>
        <v>Q75:Q96</v>
      </c>
      <c r="D130" s="189" t="str">
        <f t="shared" ref="D130:N130" si="22">CONCATENATE(D129,MATCH(IF($I$4&lt;$W$4,$W$4,$I$4),$A$1:$A$118,),":",D129,MATCH(IF($I$5&gt;$W$5,$W$5,$I$5),$A$1:$A$118,))</f>
        <v>R75:R96</v>
      </c>
      <c r="E130" s="189" t="str">
        <f t="shared" si="22"/>
        <v>S75:S96</v>
      </c>
      <c r="F130" s="189" t="str">
        <f t="shared" si="22"/>
        <v>T75:T96</v>
      </c>
      <c r="G130" s="189" t="str">
        <f t="shared" si="22"/>
        <v>U75:U96</v>
      </c>
      <c r="H130" s="189" t="str">
        <f t="shared" si="22"/>
        <v>V75:V96</v>
      </c>
      <c r="I130" s="189" t="str">
        <f t="shared" si="22"/>
        <v>W75:W96</v>
      </c>
      <c r="J130" s="189" t="str">
        <f t="shared" si="22"/>
        <v>X75:X96</v>
      </c>
      <c r="K130" s="189" t="str">
        <f t="shared" si="22"/>
        <v>Y75:Y96</v>
      </c>
      <c r="L130" s="189" t="str">
        <f t="shared" si="22"/>
        <v>Z75:Z96</v>
      </c>
      <c r="M130" s="189" t="str">
        <f t="shared" si="22"/>
        <v>AA75:AA96</v>
      </c>
      <c r="N130" s="189" t="str">
        <f t="shared" si="22"/>
        <v>AB75:AB96</v>
      </c>
      <c r="O130" s="174"/>
      <c r="P130" s="184" t="s">
        <v>102</v>
      </c>
      <c r="Q130" s="185">
        <f t="shared" ref="Q130:AB130" ca="1" si="23">R129-Q129</f>
        <v>6.8711815711625407E-2</v>
      </c>
      <c r="R130" s="185">
        <f t="shared" ca="1" si="23"/>
        <v>0.34736381352977319</v>
      </c>
      <c r="S130" s="185">
        <f t="shared" ca="1" si="23"/>
        <v>0.41846445416997191</v>
      </c>
      <c r="T130" s="185">
        <f t="shared" ca="1" si="23"/>
        <v>0.9443426487818567</v>
      </c>
      <c r="U130" s="185">
        <f t="shared" ca="1" si="23"/>
        <v>1.709190310813149</v>
      </c>
      <c r="V130" s="185">
        <f t="shared" ca="1" si="23"/>
        <v>1.6465621378175097</v>
      </c>
      <c r="W130" s="185">
        <f t="shared" ca="1" si="23"/>
        <v>1.5982277149101547</v>
      </c>
      <c r="X130" s="185">
        <f t="shared" ca="1" si="23"/>
        <v>0.65619640378525723</v>
      </c>
      <c r="Y130" s="185">
        <f t="shared" ca="1" si="23"/>
        <v>0.29721252967185574</v>
      </c>
      <c r="Z130" s="185">
        <f t="shared" ca="1" si="23"/>
        <v>0.22972866967164141</v>
      </c>
      <c r="AA130" s="185">
        <f t="shared" ca="1" si="23"/>
        <v>0</v>
      </c>
      <c r="AB130" s="185">
        <f t="shared" ca="1" si="23"/>
        <v>0</v>
      </c>
      <c r="AC130" s="186">
        <f ca="1">SUM(Q130:AB130)</f>
        <v>7.916000498862795</v>
      </c>
      <c r="AE130" s="221">
        <f t="shared" si="7"/>
        <v>1932</v>
      </c>
      <c r="AF130" s="228">
        <v>11657</v>
      </c>
      <c r="AG130" s="229">
        <f t="shared" si="9"/>
        <v>0.98729546507457222</v>
      </c>
      <c r="AH130" s="169"/>
      <c r="AX130" s="221">
        <f t="shared" si="8"/>
        <v>1932</v>
      </c>
      <c r="AY130" s="228">
        <v>11657</v>
      </c>
      <c r="AZ130" s="229">
        <f t="shared" si="10"/>
        <v>0.98729546507457222</v>
      </c>
    </row>
    <row r="131" spans="1:52">
      <c r="C131" s="189" t="s">
        <v>103</v>
      </c>
      <c r="D131" s="189" t="s">
        <v>104</v>
      </c>
      <c r="P131" s="190"/>
      <c r="AE131" s="221">
        <f t="shared" si="7"/>
        <v>1932</v>
      </c>
      <c r="AF131" s="228">
        <v>11688</v>
      </c>
      <c r="AG131" s="229">
        <f t="shared" si="9"/>
        <v>4.1404603708564345</v>
      </c>
      <c r="AH131" s="169"/>
      <c r="AX131" s="221">
        <f t="shared" si="8"/>
        <v>1932</v>
      </c>
      <c r="AY131" s="228">
        <v>11688</v>
      </c>
      <c r="AZ131" s="229">
        <f t="shared" si="10"/>
        <v>4.1404603708564345</v>
      </c>
    </row>
    <row r="132" spans="1:52">
      <c r="C132" s="240" t="s">
        <v>105</v>
      </c>
      <c r="D132" s="240" t="s">
        <v>106</v>
      </c>
      <c r="E132" s="167"/>
      <c r="P132" s="190"/>
      <c r="AE132" s="221">
        <f t="shared" si="7"/>
        <v>1932</v>
      </c>
      <c r="AF132" s="228">
        <v>11719</v>
      </c>
      <c r="AG132" s="229">
        <f t="shared" si="9"/>
        <v>4.163941809541126</v>
      </c>
      <c r="AH132" s="169"/>
      <c r="AX132" s="221">
        <f t="shared" si="8"/>
        <v>1932</v>
      </c>
      <c r="AY132" s="228">
        <v>11719</v>
      </c>
      <c r="AZ132" s="229">
        <f t="shared" si="10"/>
        <v>4.163941809541126</v>
      </c>
    </row>
    <row r="133" spans="1:52">
      <c r="A133" s="190"/>
      <c r="AE133" s="221">
        <f t="shared" si="7"/>
        <v>1932</v>
      </c>
      <c r="AF133" s="228">
        <v>11748</v>
      </c>
      <c r="AG133" s="229">
        <f t="shared" si="9"/>
        <v>8.3851196473032026</v>
      </c>
      <c r="AH133" s="169"/>
      <c r="AX133" s="221">
        <f t="shared" si="8"/>
        <v>1932</v>
      </c>
      <c r="AY133" s="228">
        <v>11748</v>
      </c>
      <c r="AZ133" s="229">
        <f t="shared" si="10"/>
        <v>8.3851196473032026</v>
      </c>
    </row>
    <row r="134" spans="1:52">
      <c r="A134" s="284">
        <v>1987</v>
      </c>
      <c r="B134" s="278">
        <f t="shared" ref="B134:B155" si="24">N75</f>
        <v>879.78499999999997</v>
      </c>
      <c r="C134" s="279">
        <f>'UNIMP Rock Creek 11444201'!AH81</f>
        <v>15.904742479338841</v>
      </c>
      <c r="D134" s="242"/>
      <c r="E134" s="167"/>
      <c r="AE134" s="221">
        <f t="shared" si="7"/>
        <v>1932</v>
      </c>
      <c r="AF134" s="228">
        <v>11779</v>
      </c>
      <c r="AG134" s="229">
        <f t="shared" si="9"/>
        <v>7.3284890413709149</v>
      </c>
      <c r="AH134" s="169"/>
      <c r="AX134" s="221">
        <f t="shared" si="8"/>
        <v>1932</v>
      </c>
      <c r="AY134" s="228">
        <v>11779</v>
      </c>
      <c r="AZ134" s="229">
        <f t="shared" si="10"/>
        <v>7.3284890413709149</v>
      </c>
    </row>
    <row r="135" spans="1:52">
      <c r="A135" s="285">
        <v>1988</v>
      </c>
      <c r="B135" s="280">
        <f t="shared" si="24"/>
        <v>853.09299999999996</v>
      </c>
      <c r="C135" s="281">
        <f>'UNIMP Rock Creek 11444201'!AH82</f>
        <v>11.610287603305784</v>
      </c>
      <c r="D135" s="242"/>
      <c r="AE135" s="221">
        <f t="shared" si="7"/>
        <v>1932</v>
      </c>
      <c r="AF135" s="228">
        <v>11809</v>
      </c>
      <c r="AG135" s="229">
        <f t="shared" si="9"/>
        <v>7.8376123827191968</v>
      </c>
      <c r="AH135" s="169"/>
      <c r="AX135" s="221">
        <f t="shared" si="8"/>
        <v>1932</v>
      </c>
      <c r="AY135" s="228">
        <v>11809</v>
      </c>
      <c r="AZ135" s="229">
        <f t="shared" si="10"/>
        <v>7.8376123827191968</v>
      </c>
    </row>
    <row r="136" spans="1:52">
      <c r="A136" s="285">
        <v>1989</v>
      </c>
      <c r="B136" s="280">
        <f t="shared" si="24"/>
        <v>2247.4249999999997</v>
      </c>
      <c r="C136" s="281">
        <f>'UNIMP Rock Creek 11444201'!AH83</f>
        <v>24.653652892561983</v>
      </c>
      <c r="D136" s="242"/>
      <c r="AE136" s="221">
        <f t="shared" si="7"/>
        <v>1932</v>
      </c>
      <c r="AF136" s="228">
        <v>11840</v>
      </c>
      <c r="AG136" s="229">
        <f t="shared" si="9"/>
        <v>7.8035895707079987</v>
      </c>
      <c r="AH136" s="169"/>
      <c r="AX136" s="221">
        <f t="shared" si="8"/>
        <v>1932</v>
      </c>
      <c r="AY136" s="228">
        <v>11840</v>
      </c>
      <c r="AZ136" s="229">
        <f t="shared" si="10"/>
        <v>7.8035895707079987</v>
      </c>
    </row>
    <row r="137" spans="1:52">
      <c r="A137" s="285">
        <v>1990</v>
      </c>
      <c r="B137" s="280">
        <f t="shared" si="24"/>
        <v>1117.7860000000001</v>
      </c>
      <c r="C137" s="281">
        <f>'UNIMP Rock Creek 11444201'!AH84</f>
        <v>16.018532231404958</v>
      </c>
      <c r="D137" s="242"/>
      <c r="AE137" s="221">
        <f t="shared" ref="AE137:AE200" si="25">IF(MONTH(AF137)&gt;9,YEAR(AF137)+1,YEAR(AF137))</f>
        <v>1932</v>
      </c>
      <c r="AF137" s="228">
        <v>11870</v>
      </c>
      <c r="AG137" s="229">
        <f t="shared" si="9"/>
        <v>3.6910588766501746</v>
      </c>
      <c r="AH137" s="169"/>
      <c r="AX137" s="221">
        <f t="shared" ref="AX137:AX200" si="26">IF(MONTH(AY137)&gt;9,YEAR(AY137)+1,YEAR(AY137))</f>
        <v>1932</v>
      </c>
      <c r="AY137" s="228">
        <v>11870</v>
      </c>
      <c r="AZ137" s="229">
        <f t="shared" si="10"/>
        <v>3.6910588766501746</v>
      </c>
    </row>
    <row r="138" spans="1:52">
      <c r="A138" s="285">
        <v>1991</v>
      </c>
      <c r="B138" s="280">
        <f t="shared" si="24"/>
        <v>1194.674</v>
      </c>
      <c r="C138" s="281">
        <f>'UNIMP Rock Creek 11444201'!AH85</f>
        <v>16.059352066115704</v>
      </c>
      <c r="D138" s="242"/>
      <c r="H138" s="190"/>
      <c r="AE138" s="221">
        <f t="shared" si="25"/>
        <v>1932</v>
      </c>
      <c r="AF138" s="228">
        <v>11901</v>
      </c>
      <c r="AG138" s="229">
        <f t="shared" ref="AG138:AG201" si="27">VLOOKUP(IF(MONTH(AF138)&gt;9,YEAR(AF138)+1,YEAR(AF138)),$P$10:$AB$118,IF(MONTH(AF138)&gt;9,MONTH(AF138)-8,MONTH(AF138)+4))</f>
        <v>1.4997431085227575</v>
      </c>
      <c r="AH138" s="169"/>
      <c r="AX138" s="221">
        <f t="shared" si="26"/>
        <v>1932</v>
      </c>
      <c r="AY138" s="228">
        <v>11901</v>
      </c>
      <c r="AZ138" s="229">
        <f t="shared" ref="AZ138:AZ201" si="28">VLOOKUP(IF(MONTH(AY138)&gt;9,YEAR(AY138)+1,YEAR(AY138)),$AI$10:$AU$107,IF(MONTH(AY138)&gt;9,MONTH(AY138)-8,MONTH(AY138)+4))</f>
        <v>1.4997431085227575</v>
      </c>
    </row>
    <row r="139" spans="1:52">
      <c r="A139" s="285">
        <v>1992</v>
      </c>
      <c r="B139" s="280">
        <f t="shared" si="24"/>
        <v>900.73899999999992</v>
      </c>
      <c r="C139" s="281">
        <f>'UNIMP Rock Creek 11444201'!AH86</f>
        <v>14.272760330578514</v>
      </c>
      <c r="D139" s="242"/>
      <c r="H139" s="190"/>
      <c r="AE139" s="221">
        <f t="shared" si="25"/>
        <v>1932</v>
      </c>
      <c r="AF139" s="228">
        <v>11932</v>
      </c>
      <c r="AG139" s="229">
        <f t="shared" si="27"/>
        <v>0.95593555136258601</v>
      </c>
      <c r="AH139" s="169"/>
      <c r="AX139" s="221">
        <f t="shared" si="26"/>
        <v>1932</v>
      </c>
      <c r="AY139" s="228">
        <v>11932</v>
      </c>
      <c r="AZ139" s="229">
        <f t="shared" si="28"/>
        <v>0.95593555136258601</v>
      </c>
    </row>
    <row r="140" spans="1:52">
      <c r="A140" s="285">
        <v>1993</v>
      </c>
      <c r="B140" s="280">
        <f t="shared" si="24"/>
        <v>3399.4110000000005</v>
      </c>
      <c r="C140" s="281">
        <f>'UNIMP Rock Creek 11444201'!AH87</f>
        <v>50.874228099173543</v>
      </c>
      <c r="D140" s="242"/>
      <c r="H140" s="190"/>
      <c r="AE140" s="221">
        <f t="shared" si="25"/>
        <v>1932</v>
      </c>
      <c r="AF140" s="228">
        <v>11962</v>
      </c>
      <c r="AG140" s="229">
        <f t="shared" si="27"/>
        <v>0.54872660846267962</v>
      </c>
      <c r="AH140" s="169"/>
      <c r="AX140" s="221">
        <f t="shared" si="26"/>
        <v>1932</v>
      </c>
      <c r="AY140" s="228">
        <v>11962</v>
      </c>
      <c r="AZ140" s="229">
        <f t="shared" si="28"/>
        <v>0.54872660846267962</v>
      </c>
    </row>
    <row r="141" spans="1:52">
      <c r="A141" s="285">
        <v>1994</v>
      </c>
      <c r="B141" s="280">
        <f t="shared" si="24"/>
        <v>811.26199999999994</v>
      </c>
      <c r="C141" s="281">
        <f>'UNIMP Rock Creek 11444201'!AH88</f>
        <v>13.392238016528928</v>
      </c>
      <c r="D141" s="242"/>
      <c r="H141" s="190"/>
      <c r="AE141" s="221">
        <f t="shared" si="25"/>
        <v>1933</v>
      </c>
      <c r="AF141" s="228">
        <v>11993</v>
      </c>
      <c r="AG141" s="229">
        <f t="shared" si="27"/>
        <v>0.44565583332066167</v>
      </c>
      <c r="AH141" s="169"/>
      <c r="AX141" s="221">
        <f t="shared" si="26"/>
        <v>1933</v>
      </c>
      <c r="AY141" s="228">
        <v>11993</v>
      </c>
      <c r="AZ141" s="229">
        <f t="shared" si="28"/>
        <v>0.44565583332066167</v>
      </c>
    </row>
    <row r="142" spans="1:52">
      <c r="A142" s="285">
        <v>1995</v>
      </c>
      <c r="B142" s="280">
        <f t="shared" si="24"/>
        <v>5549.3020000000006</v>
      </c>
      <c r="C142" s="281">
        <f>'UNIMP Rock Creek 11444201'!AH89</f>
        <v>96.694373553718989</v>
      </c>
      <c r="D142" s="242"/>
      <c r="H142" s="190"/>
      <c r="AE142" s="221">
        <f t="shared" si="25"/>
        <v>1933</v>
      </c>
      <c r="AF142" s="228">
        <v>12023</v>
      </c>
      <c r="AG142" s="229">
        <f t="shared" si="27"/>
        <v>0.3781260133150442</v>
      </c>
      <c r="AH142" s="169"/>
      <c r="AX142" s="221">
        <f t="shared" si="26"/>
        <v>1933</v>
      </c>
      <c r="AY142" s="228">
        <v>12023</v>
      </c>
      <c r="AZ142" s="229">
        <f t="shared" si="28"/>
        <v>0.3781260133150442</v>
      </c>
    </row>
    <row r="143" spans="1:52">
      <c r="A143" s="285">
        <v>1996</v>
      </c>
      <c r="B143" s="280">
        <f t="shared" si="24"/>
        <v>3667.6810000000005</v>
      </c>
      <c r="C143" s="281">
        <f>'UNIMP Rock Creek 11444201'!AH90</f>
        <v>66.341157024793389</v>
      </c>
      <c r="D143" s="242"/>
      <c r="H143" s="190"/>
      <c r="AE143" s="221">
        <f t="shared" si="25"/>
        <v>1933</v>
      </c>
      <c r="AF143" s="228">
        <v>12054</v>
      </c>
      <c r="AG143" s="229">
        <f t="shared" si="27"/>
        <v>0.50621349703396423</v>
      </c>
      <c r="AH143" s="169"/>
      <c r="AX143" s="221">
        <f t="shared" si="26"/>
        <v>1933</v>
      </c>
      <c r="AY143" s="228">
        <v>12054</v>
      </c>
      <c r="AZ143" s="229">
        <f t="shared" si="28"/>
        <v>0.50621349703396423</v>
      </c>
    </row>
    <row r="144" spans="1:52">
      <c r="A144" s="285">
        <v>1997</v>
      </c>
      <c r="B144" s="280">
        <f t="shared" si="24"/>
        <v>4703.8119999999999</v>
      </c>
      <c r="C144" s="281">
        <f>'UNIMP Rock Creek 11444201'!AH91</f>
        <v>106.04013223140498</v>
      </c>
      <c r="D144" s="242"/>
      <c r="H144" s="190"/>
      <c r="AE144" s="221">
        <f t="shared" si="25"/>
        <v>1933</v>
      </c>
      <c r="AF144" s="228">
        <v>12085</v>
      </c>
      <c r="AG144" s="229">
        <f t="shared" si="27"/>
        <v>0.87846050848690216</v>
      </c>
      <c r="AH144" s="169"/>
      <c r="AX144" s="221">
        <f t="shared" si="26"/>
        <v>1933</v>
      </c>
      <c r="AY144" s="228">
        <v>12085</v>
      </c>
      <c r="AZ144" s="229">
        <f t="shared" si="28"/>
        <v>0.87846050848690216</v>
      </c>
    </row>
    <row r="145" spans="1:52">
      <c r="A145" s="285">
        <v>1998</v>
      </c>
      <c r="B145" s="280">
        <f t="shared" si="24"/>
        <v>4398.2249999999995</v>
      </c>
      <c r="C145" s="281">
        <f>'UNIMP Rock Creek 11444201'!AH92</f>
        <v>92.381355371900824</v>
      </c>
      <c r="D145" s="242"/>
      <c r="H145" s="190"/>
      <c r="AE145" s="221">
        <f t="shared" si="25"/>
        <v>1933</v>
      </c>
      <c r="AF145" s="228">
        <v>12113</v>
      </c>
      <c r="AG145" s="229">
        <f t="shared" si="27"/>
        <v>0.98503833989693979</v>
      </c>
      <c r="AH145" s="169"/>
      <c r="AX145" s="221">
        <f t="shared" si="26"/>
        <v>1933</v>
      </c>
      <c r="AY145" s="228">
        <v>12113</v>
      </c>
      <c r="AZ145" s="229">
        <f t="shared" si="28"/>
        <v>0.98503833989693979</v>
      </c>
    </row>
    <row r="146" spans="1:52">
      <c r="A146" s="285">
        <v>1999</v>
      </c>
      <c r="B146" s="280">
        <f t="shared" si="24"/>
        <v>3315.5619999999999</v>
      </c>
      <c r="C146" s="281">
        <f>'UNIMP Rock Creek 11444201'!AH93</f>
        <v>74.549355371900816</v>
      </c>
      <c r="D146" s="242"/>
      <c r="H146" s="190"/>
      <c r="AE146" s="221">
        <f t="shared" si="25"/>
        <v>1933</v>
      </c>
      <c r="AF146" s="228">
        <v>12144</v>
      </c>
      <c r="AG146" s="229">
        <f t="shared" si="27"/>
        <v>2.9598735715081839</v>
      </c>
      <c r="AH146" s="169"/>
      <c r="AX146" s="221">
        <f t="shared" si="26"/>
        <v>1933</v>
      </c>
      <c r="AY146" s="228">
        <v>12144</v>
      </c>
      <c r="AZ146" s="229">
        <f t="shared" si="28"/>
        <v>2.9598735715081839</v>
      </c>
    </row>
    <row r="147" spans="1:52">
      <c r="A147" s="285">
        <v>2000</v>
      </c>
      <c r="B147" s="280">
        <f t="shared" si="24"/>
        <v>2657.9</v>
      </c>
      <c r="C147" s="281">
        <f>'UNIMP Rock Creek 11444201'!AH94</f>
        <v>54.402049586776869</v>
      </c>
      <c r="D147" s="242"/>
      <c r="H147" s="190"/>
      <c r="AE147" s="221">
        <f t="shared" si="25"/>
        <v>1933</v>
      </c>
      <c r="AF147" s="228">
        <v>12174</v>
      </c>
      <c r="AG147" s="229">
        <f t="shared" si="27"/>
        <v>4.9149103461676988</v>
      </c>
      <c r="AH147" s="169"/>
      <c r="AX147" s="221">
        <f t="shared" si="26"/>
        <v>1933</v>
      </c>
      <c r="AY147" s="228">
        <v>12174</v>
      </c>
      <c r="AZ147" s="229">
        <f t="shared" si="28"/>
        <v>4.9149103461676988</v>
      </c>
    </row>
    <row r="148" spans="1:52">
      <c r="A148" s="285">
        <v>2001</v>
      </c>
      <c r="B148" s="280">
        <f t="shared" si="24"/>
        <v>1022.437</v>
      </c>
      <c r="C148" s="281">
        <f>'UNIMP Rock Creek 11444201'!AH95</f>
        <v>23.500839669421488</v>
      </c>
      <c r="D148" s="242"/>
      <c r="AE148" s="221">
        <f t="shared" si="25"/>
        <v>1933</v>
      </c>
      <c r="AF148" s="228">
        <v>12205</v>
      </c>
      <c r="AG148" s="229">
        <f t="shared" si="27"/>
        <v>4.9345992322014602</v>
      </c>
      <c r="AH148" s="169"/>
      <c r="AX148" s="221">
        <f t="shared" si="26"/>
        <v>1933</v>
      </c>
      <c r="AY148" s="228">
        <v>12205</v>
      </c>
      <c r="AZ148" s="229">
        <f t="shared" si="28"/>
        <v>4.9345992322014602</v>
      </c>
    </row>
    <row r="149" spans="1:52">
      <c r="A149" s="285">
        <v>2002</v>
      </c>
      <c r="B149" s="280">
        <f t="shared" si="24"/>
        <v>2025.1830000000002</v>
      </c>
      <c r="C149" s="281">
        <f>'UNIMP Rock Creek 11444201'!AH96</f>
        <v>35.281229752066118</v>
      </c>
      <c r="D149" s="242"/>
      <c r="AE149" s="221">
        <f t="shared" si="25"/>
        <v>1933</v>
      </c>
      <c r="AF149" s="228">
        <v>12235</v>
      </c>
      <c r="AG149" s="229">
        <f t="shared" si="27"/>
        <v>2.4897306516700723</v>
      </c>
      <c r="AH149" s="169"/>
      <c r="AX149" s="221">
        <f t="shared" si="26"/>
        <v>1933</v>
      </c>
      <c r="AY149" s="228">
        <v>12235</v>
      </c>
      <c r="AZ149" s="229">
        <f t="shared" si="28"/>
        <v>2.4897306516700723</v>
      </c>
    </row>
    <row r="150" spans="1:52">
      <c r="A150" s="285">
        <v>2003</v>
      </c>
      <c r="B150" s="280">
        <f t="shared" si="24"/>
        <v>2305.384</v>
      </c>
      <c r="C150" s="281">
        <f>'UNIMP Rock Creek 11444201'!AH97</f>
        <v>31.473302479338845</v>
      </c>
      <c r="D150" s="242"/>
      <c r="AE150" s="221">
        <f t="shared" si="25"/>
        <v>1933</v>
      </c>
      <c r="AF150" s="228">
        <v>12266</v>
      </c>
      <c r="AG150" s="229">
        <f t="shared" si="27"/>
        <v>0.53487334867546821</v>
      </c>
      <c r="AH150" s="169"/>
      <c r="AX150" s="221">
        <f t="shared" si="26"/>
        <v>1933</v>
      </c>
      <c r="AY150" s="228">
        <v>12266</v>
      </c>
      <c r="AZ150" s="229">
        <f t="shared" si="28"/>
        <v>0.53487334867546821</v>
      </c>
    </row>
    <row r="151" spans="1:52">
      <c r="A151" s="285">
        <v>2004</v>
      </c>
      <c r="B151" s="280">
        <f t="shared" si="24"/>
        <v>1600.2329999999997</v>
      </c>
      <c r="C151" s="281">
        <f>'UNIMP Rock Creek 11444201'!AH98</f>
        <v>22.566624793388435</v>
      </c>
      <c r="D151" s="242"/>
      <c r="AE151" s="221">
        <f t="shared" si="25"/>
        <v>1933</v>
      </c>
      <c r="AF151" s="228">
        <v>12297</v>
      </c>
      <c r="AG151" s="229">
        <f t="shared" si="27"/>
        <v>0.25376956911408399</v>
      </c>
      <c r="AH151" s="169"/>
      <c r="AX151" s="221">
        <f t="shared" si="26"/>
        <v>1933</v>
      </c>
      <c r="AY151" s="228">
        <v>12297</v>
      </c>
      <c r="AZ151" s="229">
        <f t="shared" si="28"/>
        <v>0.25376956911408399</v>
      </c>
    </row>
    <row r="152" spans="1:52">
      <c r="A152" s="285">
        <v>2005</v>
      </c>
      <c r="B152" s="280">
        <f t="shared" si="24"/>
        <v>3278.1640000000002</v>
      </c>
      <c r="C152" s="281">
        <f>'UNIMP Rock Creek 11444201'!AH99</f>
        <v>62.739768595041319</v>
      </c>
      <c r="D152" s="242"/>
      <c r="AE152" s="221">
        <f t="shared" si="25"/>
        <v>1933</v>
      </c>
      <c r="AF152" s="228">
        <v>12327</v>
      </c>
      <c r="AG152" s="229">
        <f t="shared" si="27"/>
        <v>0.46748904178441109</v>
      </c>
      <c r="AH152" s="169"/>
      <c r="AX152" s="221">
        <f t="shared" si="26"/>
        <v>1933</v>
      </c>
      <c r="AY152" s="228">
        <v>12327</v>
      </c>
      <c r="AZ152" s="229">
        <f t="shared" si="28"/>
        <v>0.46748904178441109</v>
      </c>
    </row>
    <row r="153" spans="1:52">
      <c r="A153" s="285">
        <v>2006</v>
      </c>
      <c r="B153" s="280">
        <f t="shared" si="24"/>
        <v>5349.17</v>
      </c>
      <c r="C153" s="281">
        <f>'UNIMP Rock Creek 11444201'!AH100</f>
        <v>121.71153719008264</v>
      </c>
      <c r="D153" s="242"/>
      <c r="AE153" s="221">
        <f t="shared" si="25"/>
        <v>1934</v>
      </c>
      <c r="AF153" s="228">
        <v>12358</v>
      </c>
      <c r="AG153" s="229">
        <f t="shared" si="27"/>
        <v>0.67761620126777056</v>
      </c>
      <c r="AH153" s="169"/>
      <c r="AX153" s="221">
        <f t="shared" si="26"/>
        <v>1934</v>
      </c>
      <c r="AY153" s="228">
        <v>12358</v>
      </c>
      <c r="AZ153" s="229">
        <f t="shared" si="28"/>
        <v>0.67761620126777056</v>
      </c>
    </row>
    <row r="154" spans="1:52">
      <c r="A154" s="285">
        <v>2007</v>
      </c>
      <c r="B154" s="280">
        <f t="shared" si="24"/>
        <v>1298.1270000000002</v>
      </c>
      <c r="C154" s="281">
        <f>'UNIMP Rock Creek 11444201'!AH101</f>
        <v>27.705500826446283</v>
      </c>
      <c r="D154" s="242"/>
      <c r="AE154" s="221">
        <f t="shared" si="25"/>
        <v>1934</v>
      </c>
      <c r="AF154" s="228">
        <v>12388</v>
      </c>
      <c r="AG154" s="229">
        <f t="shared" si="27"/>
        <v>0.68672750439215491</v>
      </c>
      <c r="AH154" s="169"/>
      <c r="AX154" s="221">
        <f t="shared" si="26"/>
        <v>1934</v>
      </c>
      <c r="AY154" s="228">
        <v>12388</v>
      </c>
      <c r="AZ154" s="229">
        <f t="shared" si="28"/>
        <v>0.68672750439215491</v>
      </c>
    </row>
    <row r="155" spans="1:52">
      <c r="A155" s="285">
        <v>2008</v>
      </c>
      <c r="B155" s="280">
        <f t="shared" si="24"/>
        <v>1195.4570000000001</v>
      </c>
      <c r="C155" s="281">
        <f>'UNIMP Rock Creek 11444201'!AH102</f>
        <v>16.966254545454543</v>
      </c>
      <c r="D155" s="242"/>
      <c r="AE155" s="221">
        <f t="shared" si="25"/>
        <v>1934</v>
      </c>
      <c r="AF155" s="228">
        <v>12419</v>
      </c>
      <c r="AG155" s="229">
        <f t="shared" si="27"/>
        <v>2.1906665858105296</v>
      </c>
      <c r="AH155" s="169"/>
      <c r="AX155" s="221">
        <f t="shared" si="26"/>
        <v>1934</v>
      </c>
      <c r="AY155" s="228">
        <v>12419</v>
      </c>
      <c r="AZ155" s="229">
        <f t="shared" si="28"/>
        <v>2.1906665858105296</v>
      </c>
    </row>
    <row r="156" spans="1:52">
      <c r="A156" s="285">
        <v>2010</v>
      </c>
      <c r="B156" s="280">
        <f>N98</f>
        <v>2205.1189999999997</v>
      </c>
      <c r="C156" s="281">
        <f>'UNIMP Rock Creek 11444201'!AH104</f>
        <v>32.573355371900824</v>
      </c>
      <c r="D156" s="242"/>
      <c r="AE156" s="221">
        <f t="shared" si="25"/>
        <v>1934</v>
      </c>
      <c r="AF156" s="228">
        <v>12450</v>
      </c>
      <c r="AG156" s="229">
        <f t="shared" si="27"/>
        <v>3.3289517471107795</v>
      </c>
      <c r="AH156" s="169"/>
      <c r="AX156" s="221">
        <f t="shared" si="26"/>
        <v>1934</v>
      </c>
      <c r="AY156" s="228">
        <v>12450</v>
      </c>
      <c r="AZ156" s="229">
        <f t="shared" si="28"/>
        <v>3.3289517471107795</v>
      </c>
    </row>
    <row r="157" spans="1:52">
      <c r="A157" s="285">
        <v>2012</v>
      </c>
      <c r="B157" s="280">
        <f>N100</f>
        <v>1647.1509999999998</v>
      </c>
      <c r="C157" s="281">
        <f>'UNIMP Rock Creek 11444201'!AH106</f>
        <v>33.310214876033058</v>
      </c>
      <c r="D157" s="242"/>
      <c r="AE157" s="221">
        <f t="shared" si="25"/>
        <v>1934</v>
      </c>
      <c r="AF157" s="228">
        <v>12478</v>
      </c>
      <c r="AG157" s="229">
        <f t="shared" si="27"/>
        <v>3.0932558873370262</v>
      </c>
      <c r="AH157" s="169"/>
      <c r="AX157" s="221">
        <f t="shared" si="26"/>
        <v>1934</v>
      </c>
      <c r="AY157" s="228">
        <v>12478</v>
      </c>
      <c r="AZ157" s="229">
        <f t="shared" si="28"/>
        <v>3.0932558873370262</v>
      </c>
    </row>
    <row r="158" spans="1:52">
      <c r="A158" s="286">
        <v>2013</v>
      </c>
      <c r="B158" s="282">
        <f>N101</f>
        <v>1670.1479999999999</v>
      </c>
      <c r="C158" s="283">
        <f>'UNIMP Rock Creek 11444201'!AH107</f>
        <v>24.362241322314052</v>
      </c>
      <c r="D158" s="242"/>
      <c r="AE158" s="221">
        <f t="shared" si="25"/>
        <v>1934</v>
      </c>
      <c r="AF158" s="228">
        <v>12509</v>
      </c>
      <c r="AG158" s="229">
        <f t="shared" si="27"/>
        <v>3.3083966435320704</v>
      </c>
      <c r="AH158" s="169"/>
      <c r="AX158" s="221">
        <f t="shared" si="26"/>
        <v>1934</v>
      </c>
      <c r="AY158" s="228">
        <v>12509</v>
      </c>
      <c r="AZ158" s="229">
        <f t="shared" si="28"/>
        <v>3.3083966435320704</v>
      </c>
    </row>
    <row r="159" spans="1:52">
      <c r="A159" s="190"/>
      <c r="C159" s="241"/>
      <c r="D159" s="243"/>
      <c r="AE159" s="221">
        <f t="shared" si="25"/>
        <v>1934</v>
      </c>
      <c r="AF159" s="228">
        <v>12539</v>
      </c>
      <c r="AG159" s="229">
        <f t="shared" si="27"/>
        <v>1.4194290101936744</v>
      </c>
      <c r="AH159" s="169"/>
      <c r="AX159" s="221">
        <f t="shared" si="26"/>
        <v>1934</v>
      </c>
      <c r="AY159" s="228">
        <v>12539</v>
      </c>
      <c r="AZ159" s="229">
        <f t="shared" si="28"/>
        <v>1.4194290101936744</v>
      </c>
    </row>
    <row r="160" spans="1:52">
      <c r="A160" s="190"/>
      <c r="C160" s="241"/>
      <c r="D160" s="243"/>
      <c r="AE160" s="221">
        <f t="shared" si="25"/>
        <v>1934</v>
      </c>
      <c r="AF160" s="228">
        <v>12570</v>
      </c>
      <c r="AG160" s="229">
        <f t="shared" si="27"/>
        <v>0.73971371326798874</v>
      </c>
      <c r="AH160" s="169"/>
      <c r="AX160" s="221">
        <f t="shared" si="26"/>
        <v>1934</v>
      </c>
      <c r="AY160" s="228">
        <v>12570</v>
      </c>
      <c r="AZ160" s="229">
        <f t="shared" si="28"/>
        <v>0.73971371326798874</v>
      </c>
    </row>
    <row r="161" spans="1:52">
      <c r="A161" s="190"/>
      <c r="C161" s="241"/>
      <c r="D161" s="243"/>
      <c r="AE161" s="221">
        <f t="shared" si="25"/>
        <v>1934</v>
      </c>
      <c r="AF161" s="228">
        <v>12600</v>
      </c>
      <c r="AG161" s="229">
        <f t="shared" si="27"/>
        <v>0.46873150302004873</v>
      </c>
      <c r="AH161" s="169"/>
      <c r="AX161" s="221">
        <f t="shared" si="26"/>
        <v>1934</v>
      </c>
      <c r="AY161" s="228">
        <v>12600</v>
      </c>
      <c r="AZ161" s="229">
        <f t="shared" si="28"/>
        <v>0.46873150302004873</v>
      </c>
    </row>
    <row r="162" spans="1:52">
      <c r="A162" s="190"/>
      <c r="C162" s="241"/>
      <c r="D162" s="243"/>
      <c r="AE162" s="221">
        <f t="shared" si="25"/>
        <v>1934</v>
      </c>
      <c r="AF162" s="228">
        <v>12631</v>
      </c>
      <c r="AG162" s="229">
        <f t="shared" si="27"/>
        <v>0.17826408366906676</v>
      </c>
      <c r="AH162" s="169"/>
      <c r="AX162" s="221">
        <f t="shared" si="26"/>
        <v>1934</v>
      </c>
      <c r="AY162" s="228">
        <v>12631</v>
      </c>
      <c r="AZ162" s="229">
        <f t="shared" si="28"/>
        <v>0.17826408366906676</v>
      </c>
    </row>
    <row r="163" spans="1:52">
      <c r="A163" s="190"/>
      <c r="C163" s="241"/>
      <c r="D163" s="243"/>
      <c r="AE163" s="221">
        <f t="shared" si="25"/>
        <v>1934</v>
      </c>
      <c r="AF163" s="228">
        <v>12662</v>
      </c>
      <c r="AG163" s="229">
        <f t="shared" si="27"/>
        <v>0.23690215388551294</v>
      </c>
      <c r="AH163" s="169"/>
      <c r="AX163" s="221">
        <f t="shared" si="26"/>
        <v>1934</v>
      </c>
      <c r="AY163" s="228">
        <v>12662</v>
      </c>
      <c r="AZ163" s="229">
        <f t="shared" si="28"/>
        <v>0.23690215388551294</v>
      </c>
    </row>
    <row r="164" spans="1:52">
      <c r="A164" s="190"/>
      <c r="C164" s="241"/>
      <c r="D164" s="243"/>
      <c r="AE164" s="221">
        <f t="shared" si="25"/>
        <v>1934</v>
      </c>
      <c r="AF164" s="228">
        <v>12692</v>
      </c>
      <c r="AG164" s="229">
        <f t="shared" si="27"/>
        <v>0.31053763814223601</v>
      </c>
      <c r="AH164" s="169"/>
      <c r="AX164" s="221">
        <f t="shared" si="26"/>
        <v>1934</v>
      </c>
      <c r="AY164" s="228">
        <v>12692</v>
      </c>
      <c r="AZ164" s="229">
        <f t="shared" si="28"/>
        <v>0.31053763814223601</v>
      </c>
    </row>
    <row r="165" spans="1:52">
      <c r="A165" s="190"/>
      <c r="C165" s="241"/>
      <c r="D165" s="243"/>
      <c r="AE165" s="221">
        <f t="shared" si="25"/>
        <v>1935</v>
      </c>
      <c r="AF165" s="228">
        <v>12723</v>
      </c>
      <c r="AG165" s="229">
        <f t="shared" si="27"/>
        <v>0.58079080518829396</v>
      </c>
      <c r="AH165" s="169"/>
      <c r="AX165" s="221">
        <f t="shared" si="26"/>
        <v>1935</v>
      </c>
      <c r="AY165" s="228">
        <v>12723</v>
      </c>
      <c r="AZ165" s="229">
        <f t="shared" si="28"/>
        <v>0.58079080518829396</v>
      </c>
    </row>
    <row r="166" spans="1:52">
      <c r="A166" s="190"/>
      <c r="C166" s="241"/>
      <c r="D166" s="243"/>
      <c r="AE166" s="221">
        <f t="shared" si="25"/>
        <v>1935</v>
      </c>
      <c r="AF166" s="228">
        <v>12753</v>
      </c>
      <c r="AG166" s="229">
        <f t="shared" si="27"/>
        <v>1.9518647929822641</v>
      </c>
      <c r="AH166" s="169"/>
      <c r="AX166" s="221">
        <f t="shared" si="26"/>
        <v>1935</v>
      </c>
      <c r="AY166" s="228">
        <v>12753</v>
      </c>
      <c r="AZ166" s="229">
        <f t="shared" si="28"/>
        <v>1.9518647929822641</v>
      </c>
    </row>
    <row r="167" spans="1:52">
      <c r="A167" s="190"/>
      <c r="C167" s="241"/>
      <c r="D167" s="243"/>
      <c r="AE167" s="221">
        <f t="shared" si="25"/>
        <v>1935</v>
      </c>
      <c r="AF167" s="228">
        <v>12784</v>
      </c>
      <c r="AG167" s="229">
        <f t="shared" si="27"/>
        <v>1.3140001171388405</v>
      </c>
      <c r="AH167" s="169"/>
      <c r="AX167" s="221">
        <f t="shared" si="26"/>
        <v>1935</v>
      </c>
      <c r="AY167" s="228">
        <v>12784</v>
      </c>
      <c r="AZ167" s="229">
        <f t="shared" si="28"/>
        <v>1.3140001171388405</v>
      </c>
    </row>
    <row r="168" spans="1:52">
      <c r="A168" s="190"/>
      <c r="C168" s="241"/>
      <c r="D168" s="243"/>
      <c r="AE168" s="221">
        <f t="shared" si="25"/>
        <v>1935</v>
      </c>
      <c r="AF168" s="228">
        <v>12815</v>
      </c>
      <c r="AG168" s="229">
        <f t="shared" si="27"/>
        <v>3.8806319779602205</v>
      </c>
      <c r="AH168" s="169"/>
      <c r="AX168" s="221">
        <f t="shared" si="26"/>
        <v>1935</v>
      </c>
      <c r="AY168" s="228">
        <v>12815</v>
      </c>
      <c r="AZ168" s="229">
        <f t="shared" si="28"/>
        <v>3.8806319779602205</v>
      </c>
    </row>
    <row r="169" spans="1:52">
      <c r="A169" s="190"/>
      <c r="C169" s="241"/>
      <c r="D169" s="243"/>
      <c r="AE169" s="221">
        <f t="shared" si="25"/>
        <v>1935</v>
      </c>
      <c r="AF169" s="228">
        <v>12843</v>
      </c>
      <c r="AG169" s="229">
        <f t="shared" si="27"/>
        <v>3.8651113013003089</v>
      </c>
      <c r="AH169" s="169"/>
      <c r="AX169" s="221">
        <f t="shared" si="26"/>
        <v>1935</v>
      </c>
      <c r="AY169" s="228">
        <v>12843</v>
      </c>
      <c r="AZ169" s="229">
        <f t="shared" si="28"/>
        <v>3.8651113013003089</v>
      </c>
    </row>
    <row r="170" spans="1:52">
      <c r="A170" s="190"/>
      <c r="C170" s="241"/>
      <c r="D170" s="243"/>
      <c r="AE170" s="221">
        <f t="shared" si="25"/>
        <v>1935</v>
      </c>
      <c r="AF170" s="228">
        <v>12874</v>
      </c>
      <c r="AG170" s="229">
        <f t="shared" si="27"/>
        <v>5.581397966364479</v>
      </c>
      <c r="AH170" s="169"/>
      <c r="AX170" s="221">
        <f t="shared" si="26"/>
        <v>1935</v>
      </c>
      <c r="AY170" s="228">
        <v>12874</v>
      </c>
      <c r="AZ170" s="229">
        <f t="shared" si="28"/>
        <v>5.581397966364479</v>
      </c>
    </row>
    <row r="171" spans="1:52">
      <c r="A171" s="190"/>
      <c r="C171" s="241"/>
      <c r="D171" s="243"/>
      <c r="AE171" s="221">
        <f t="shared" si="25"/>
        <v>1935</v>
      </c>
      <c r="AF171" s="228">
        <v>12904</v>
      </c>
      <c r="AG171" s="229">
        <f t="shared" si="27"/>
        <v>17.381525717187333</v>
      </c>
      <c r="AH171" s="169"/>
      <c r="AX171" s="221">
        <f t="shared" si="26"/>
        <v>1935</v>
      </c>
      <c r="AY171" s="228">
        <v>12904</v>
      </c>
      <c r="AZ171" s="229">
        <f t="shared" si="28"/>
        <v>17.381525717187333</v>
      </c>
    </row>
    <row r="172" spans="1:52">
      <c r="A172" s="190"/>
      <c r="C172" s="241"/>
      <c r="D172" s="243"/>
      <c r="AE172" s="221">
        <f t="shared" si="25"/>
        <v>1935</v>
      </c>
      <c r="AF172" s="228">
        <v>12935</v>
      </c>
      <c r="AG172" s="229">
        <f t="shared" si="27"/>
        <v>7.4380934449690983</v>
      </c>
      <c r="AH172" s="169"/>
      <c r="AX172" s="221">
        <f t="shared" si="26"/>
        <v>1935</v>
      </c>
      <c r="AY172" s="228">
        <v>12935</v>
      </c>
      <c r="AZ172" s="229">
        <f t="shared" si="28"/>
        <v>7.4380934449690983</v>
      </c>
    </row>
    <row r="173" spans="1:52">
      <c r="A173" s="190"/>
      <c r="C173" s="241"/>
      <c r="D173" s="243"/>
      <c r="AE173" s="221">
        <f t="shared" si="25"/>
        <v>1935</v>
      </c>
      <c r="AF173" s="228">
        <v>12965</v>
      </c>
      <c r="AG173" s="229">
        <f t="shared" si="27"/>
        <v>3.1529484897107025</v>
      </c>
      <c r="AH173" s="169"/>
      <c r="AX173" s="221">
        <f t="shared" si="26"/>
        <v>1935</v>
      </c>
      <c r="AY173" s="228">
        <v>12965</v>
      </c>
      <c r="AZ173" s="229">
        <f t="shared" si="28"/>
        <v>3.1529484897107025</v>
      </c>
    </row>
    <row r="174" spans="1:52">
      <c r="A174" s="190"/>
      <c r="C174" s="241"/>
      <c r="D174" s="243"/>
      <c r="AE174" s="221">
        <f t="shared" si="25"/>
        <v>1935</v>
      </c>
      <c r="AF174" s="228">
        <v>12996</v>
      </c>
      <c r="AG174" s="229">
        <f t="shared" si="27"/>
        <v>1.2630265846727724</v>
      </c>
      <c r="AH174" s="169"/>
      <c r="AX174" s="221">
        <f t="shared" si="26"/>
        <v>1935</v>
      </c>
      <c r="AY174" s="228">
        <v>12996</v>
      </c>
      <c r="AZ174" s="229">
        <f t="shared" si="28"/>
        <v>1.2630265846727724</v>
      </c>
    </row>
    <row r="175" spans="1:52">
      <c r="A175" s="190"/>
      <c r="C175" s="241"/>
      <c r="D175" s="243"/>
      <c r="AE175" s="221">
        <f t="shared" si="25"/>
        <v>1935</v>
      </c>
      <c r="AF175" s="228">
        <v>13027</v>
      </c>
      <c r="AG175" s="229">
        <f t="shared" si="27"/>
        <v>0.83800559831266952</v>
      </c>
      <c r="AH175" s="169"/>
      <c r="AX175" s="221">
        <f t="shared" si="26"/>
        <v>1935</v>
      </c>
      <c r="AY175" s="228">
        <v>13027</v>
      </c>
      <c r="AZ175" s="229">
        <f t="shared" si="28"/>
        <v>0.83800559831266952</v>
      </c>
    </row>
    <row r="176" spans="1:52">
      <c r="A176" s="190"/>
      <c r="C176" s="241"/>
      <c r="D176" s="243"/>
      <c r="AE176" s="221">
        <f t="shared" si="25"/>
        <v>1935</v>
      </c>
      <c r="AF176" s="228">
        <v>13057</v>
      </c>
      <c r="AG176" s="229">
        <f t="shared" si="27"/>
        <v>0.70401422300421501</v>
      </c>
      <c r="AH176" s="169"/>
      <c r="AX176" s="221">
        <f t="shared" si="26"/>
        <v>1935</v>
      </c>
      <c r="AY176" s="228">
        <v>13057</v>
      </c>
      <c r="AZ176" s="229">
        <f t="shared" si="28"/>
        <v>0.70401422300421501</v>
      </c>
    </row>
    <row r="177" spans="1:52">
      <c r="A177" s="190"/>
      <c r="C177" s="241"/>
      <c r="D177" s="243"/>
      <c r="AE177" s="221">
        <f t="shared" si="25"/>
        <v>1936</v>
      </c>
      <c r="AF177" s="228">
        <v>13088</v>
      </c>
      <c r="AG177" s="229">
        <f t="shared" si="27"/>
        <v>1.1993585719793518</v>
      </c>
      <c r="AH177" s="169"/>
      <c r="AX177" s="221">
        <f t="shared" si="26"/>
        <v>1936</v>
      </c>
      <c r="AY177" s="228">
        <v>13088</v>
      </c>
      <c r="AZ177" s="229">
        <f t="shared" si="28"/>
        <v>1.1993585719793518</v>
      </c>
    </row>
    <row r="178" spans="1:52">
      <c r="C178" s="241"/>
      <c r="D178" s="243"/>
      <c r="AE178" s="221">
        <f t="shared" si="25"/>
        <v>1936</v>
      </c>
      <c r="AF178" s="228">
        <v>13118</v>
      </c>
      <c r="AG178" s="229">
        <f t="shared" si="27"/>
        <v>1.0173914032453035</v>
      </c>
      <c r="AH178" s="169"/>
      <c r="AX178" s="221">
        <f t="shared" si="26"/>
        <v>1936</v>
      </c>
      <c r="AY178" s="228">
        <v>13118</v>
      </c>
      <c r="AZ178" s="229">
        <f t="shared" si="28"/>
        <v>1.0173914032453035</v>
      </c>
    </row>
    <row r="179" spans="1:52">
      <c r="C179" s="241"/>
      <c r="D179" s="243"/>
      <c r="AE179" s="221">
        <f t="shared" si="25"/>
        <v>1936</v>
      </c>
      <c r="AF179" s="228">
        <v>13149</v>
      </c>
      <c r="AG179" s="229">
        <f t="shared" si="27"/>
        <v>1.0864008715599245</v>
      </c>
      <c r="AH179" s="169"/>
      <c r="AX179" s="221">
        <f t="shared" si="26"/>
        <v>1936</v>
      </c>
      <c r="AY179" s="228">
        <v>13149</v>
      </c>
      <c r="AZ179" s="229">
        <f t="shared" si="28"/>
        <v>1.0864008715599245</v>
      </c>
    </row>
    <row r="180" spans="1:52">
      <c r="C180" s="241"/>
      <c r="D180" s="243"/>
      <c r="AE180" s="221">
        <f t="shared" si="25"/>
        <v>1936</v>
      </c>
      <c r="AF180" s="228">
        <v>13180</v>
      </c>
      <c r="AG180" s="229">
        <f t="shared" si="27"/>
        <v>10.658646697515415</v>
      </c>
      <c r="AH180" s="169"/>
      <c r="AX180" s="221">
        <f t="shared" si="26"/>
        <v>1936</v>
      </c>
      <c r="AY180" s="228">
        <v>13180</v>
      </c>
      <c r="AZ180" s="229">
        <f t="shared" si="28"/>
        <v>10.658646697515415</v>
      </c>
    </row>
    <row r="181" spans="1:52">
      <c r="C181" s="241"/>
      <c r="D181" s="243"/>
      <c r="AE181" s="221">
        <f t="shared" si="25"/>
        <v>1936</v>
      </c>
      <c r="AF181" s="228">
        <v>13209</v>
      </c>
      <c r="AG181" s="229">
        <f t="shared" si="27"/>
        <v>20.591842993661654</v>
      </c>
      <c r="AH181" s="169"/>
      <c r="AX181" s="221">
        <f t="shared" si="26"/>
        <v>1936</v>
      </c>
      <c r="AY181" s="228">
        <v>13209</v>
      </c>
      <c r="AZ181" s="229">
        <f t="shared" si="28"/>
        <v>20.591842993661654</v>
      </c>
    </row>
    <row r="182" spans="1:52">
      <c r="C182" s="241"/>
      <c r="D182" s="243"/>
      <c r="AE182" s="221">
        <f t="shared" si="25"/>
        <v>1936</v>
      </c>
      <c r="AF182" s="228">
        <v>13240</v>
      </c>
      <c r="AG182" s="229">
        <f t="shared" si="27"/>
        <v>9.0061428222606352</v>
      </c>
      <c r="AH182" s="169"/>
      <c r="AX182" s="221">
        <f t="shared" si="26"/>
        <v>1936</v>
      </c>
      <c r="AY182" s="228">
        <v>13240</v>
      </c>
      <c r="AZ182" s="229">
        <f t="shared" si="28"/>
        <v>9.0061428222606352</v>
      </c>
    </row>
    <row r="183" spans="1:52">
      <c r="C183" s="241"/>
      <c r="D183" s="243"/>
      <c r="AE183" s="221">
        <f t="shared" si="25"/>
        <v>1936</v>
      </c>
      <c r="AF183" s="228">
        <v>13270</v>
      </c>
      <c r="AG183" s="229">
        <f t="shared" si="27"/>
        <v>9.723663314814857</v>
      </c>
      <c r="AH183" s="169"/>
      <c r="AX183" s="221">
        <f t="shared" si="26"/>
        <v>1936</v>
      </c>
      <c r="AY183" s="228">
        <v>13270</v>
      </c>
      <c r="AZ183" s="229">
        <f t="shared" si="28"/>
        <v>9.723663314814857</v>
      </c>
    </row>
    <row r="184" spans="1:52">
      <c r="C184" s="241"/>
      <c r="D184" s="243"/>
      <c r="AE184" s="221">
        <f t="shared" si="25"/>
        <v>1936</v>
      </c>
      <c r="AF184" s="228">
        <v>13301</v>
      </c>
      <c r="AG184" s="229">
        <f t="shared" si="27"/>
        <v>5.1005531659760308</v>
      </c>
      <c r="AH184" s="169"/>
      <c r="AX184" s="221">
        <f t="shared" si="26"/>
        <v>1936</v>
      </c>
      <c r="AY184" s="228">
        <v>13301</v>
      </c>
      <c r="AZ184" s="229">
        <f t="shared" si="28"/>
        <v>5.1005531659760308</v>
      </c>
    </row>
    <row r="185" spans="1:52">
      <c r="C185" s="241"/>
      <c r="D185" s="243"/>
      <c r="AE185" s="221">
        <f t="shared" si="25"/>
        <v>1936</v>
      </c>
      <c r="AF185" s="228">
        <v>13331</v>
      </c>
      <c r="AG185" s="229">
        <f t="shared" si="27"/>
        <v>3.3226443241724297</v>
      </c>
      <c r="AH185" s="169"/>
      <c r="AX185" s="221">
        <f t="shared" si="26"/>
        <v>1936</v>
      </c>
      <c r="AY185" s="228">
        <v>13331</v>
      </c>
      <c r="AZ185" s="229">
        <f t="shared" si="28"/>
        <v>3.3226443241724297</v>
      </c>
    </row>
    <row r="186" spans="1:52">
      <c r="C186" s="241"/>
      <c r="D186" s="243"/>
      <c r="AE186" s="221">
        <f t="shared" si="25"/>
        <v>1936</v>
      </c>
      <c r="AF186" s="228">
        <v>13362</v>
      </c>
      <c r="AG186" s="229">
        <f t="shared" si="27"/>
        <v>1.7452933324743114</v>
      </c>
      <c r="AH186" s="169"/>
      <c r="AX186" s="221">
        <f t="shared" si="26"/>
        <v>1936</v>
      </c>
      <c r="AY186" s="228">
        <v>13362</v>
      </c>
      <c r="AZ186" s="229">
        <f t="shared" si="28"/>
        <v>1.7452933324743114</v>
      </c>
    </row>
    <row r="187" spans="1:52">
      <c r="C187" s="241"/>
      <c r="D187" s="243"/>
      <c r="AE187" s="221">
        <f t="shared" si="25"/>
        <v>1936</v>
      </c>
      <c r="AF187" s="228">
        <v>13393</v>
      </c>
      <c r="AG187" s="229">
        <f t="shared" si="27"/>
        <v>1.0377764323092578</v>
      </c>
      <c r="AH187" s="169"/>
      <c r="AX187" s="221">
        <f t="shared" si="26"/>
        <v>1936</v>
      </c>
      <c r="AY187" s="228">
        <v>13393</v>
      </c>
      <c r="AZ187" s="229">
        <f t="shared" si="28"/>
        <v>1.0377764323092578</v>
      </c>
    </row>
    <row r="188" spans="1:52">
      <c r="C188" s="241"/>
      <c r="D188" s="243"/>
      <c r="AE188" s="221">
        <f t="shared" si="25"/>
        <v>1936</v>
      </c>
      <c r="AF188" s="228">
        <v>13423</v>
      </c>
      <c r="AG188" s="229">
        <f t="shared" si="27"/>
        <v>0.91936936996549434</v>
      </c>
      <c r="AH188" s="169"/>
      <c r="AX188" s="221">
        <f t="shared" si="26"/>
        <v>1936</v>
      </c>
      <c r="AY188" s="228">
        <v>13423</v>
      </c>
      <c r="AZ188" s="229">
        <f t="shared" si="28"/>
        <v>0.91936936996549434</v>
      </c>
    </row>
    <row r="189" spans="1:52">
      <c r="C189" s="241"/>
      <c r="D189" s="243"/>
      <c r="AE189" s="221">
        <f t="shared" si="25"/>
        <v>1937</v>
      </c>
      <c r="AF189" s="228">
        <v>13454</v>
      </c>
      <c r="AG189" s="229">
        <f t="shared" si="27"/>
        <v>0.56017773917035385</v>
      </c>
      <c r="AH189" s="169"/>
      <c r="AX189" s="221">
        <f t="shared" si="26"/>
        <v>1937</v>
      </c>
      <c r="AY189" s="228">
        <v>13454</v>
      </c>
      <c r="AZ189" s="229">
        <f t="shared" si="28"/>
        <v>0.56017773917035385</v>
      </c>
    </row>
    <row r="190" spans="1:52">
      <c r="C190" s="241"/>
      <c r="D190" s="243"/>
      <c r="AE190" s="221">
        <f t="shared" si="25"/>
        <v>1937</v>
      </c>
      <c r="AF190" s="228">
        <v>13484</v>
      </c>
      <c r="AG190" s="229">
        <f t="shared" si="27"/>
        <v>0.5555693287062381</v>
      </c>
      <c r="AH190" s="169"/>
      <c r="AX190" s="221">
        <f t="shared" si="26"/>
        <v>1937</v>
      </c>
      <c r="AY190" s="228">
        <v>13484</v>
      </c>
      <c r="AZ190" s="229">
        <f t="shared" si="28"/>
        <v>0.5555693287062381</v>
      </c>
    </row>
    <row r="191" spans="1:52">
      <c r="C191" s="241"/>
      <c r="D191" s="243"/>
      <c r="AE191" s="221">
        <f t="shared" si="25"/>
        <v>1937</v>
      </c>
      <c r="AF191" s="228">
        <v>13515</v>
      </c>
      <c r="AG191" s="229">
        <f t="shared" si="27"/>
        <v>0.72309282155125421</v>
      </c>
      <c r="AH191" s="169"/>
      <c r="AX191" s="221">
        <f t="shared" si="26"/>
        <v>1937</v>
      </c>
      <c r="AY191" s="228">
        <v>13515</v>
      </c>
      <c r="AZ191" s="229">
        <f t="shared" si="28"/>
        <v>0.72309282155125421</v>
      </c>
    </row>
    <row r="192" spans="1:52">
      <c r="C192" s="241"/>
      <c r="D192" s="243"/>
      <c r="AE192" s="221">
        <f t="shared" si="25"/>
        <v>1937</v>
      </c>
      <c r="AF192" s="228">
        <v>13546</v>
      </c>
      <c r="AG192" s="229">
        <f t="shared" si="27"/>
        <v>1.1077305645933015</v>
      </c>
      <c r="AH192" s="169"/>
      <c r="AX192" s="221">
        <f t="shared" si="26"/>
        <v>1937</v>
      </c>
      <c r="AY192" s="228">
        <v>13546</v>
      </c>
      <c r="AZ192" s="229">
        <f t="shared" si="28"/>
        <v>1.1077305645933015</v>
      </c>
    </row>
    <row r="193" spans="3:52">
      <c r="C193" s="241"/>
      <c r="D193" s="243"/>
      <c r="AE193" s="221">
        <f t="shared" si="25"/>
        <v>1937</v>
      </c>
      <c r="AF193" s="228">
        <v>13574</v>
      </c>
      <c r="AG193" s="229">
        <f t="shared" si="27"/>
        <v>8.4329498563183645</v>
      </c>
      <c r="AH193" s="169"/>
      <c r="AX193" s="221">
        <f t="shared" si="26"/>
        <v>1937</v>
      </c>
      <c r="AY193" s="228">
        <v>13574</v>
      </c>
      <c r="AZ193" s="229">
        <f t="shared" si="28"/>
        <v>8.4329498563183645</v>
      </c>
    </row>
    <row r="194" spans="3:52">
      <c r="C194" s="241"/>
      <c r="D194" s="243"/>
      <c r="AE194" s="221">
        <f t="shared" si="25"/>
        <v>1937</v>
      </c>
      <c r="AF194" s="228">
        <v>13605</v>
      </c>
      <c r="AG194" s="229">
        <f t="shared" si="27"/>
        <v>10.152395108125031</v>
      </c>
      <c r="AH194" s="169"/>
      <c r="AX194" s="221">
        <f t="shared" si="26"/>
        <v>1937</v>
      </c>
      <c r="AY194" s="228">
        <v>13605</v>
      </c>
      <c r="AZ194" s="229">
        <f t="shared" si="28"/>
        <v>10.152395108125031</v>
      </c>
    </row>
    <row r="195" spans="3:52">
      <c r="C195" s="241"/>
      <c r="D195" s="243"/>
      <c r="AE195" s="221">
        <f t="shared" si="25"/>
        <v>1937</v>
      </c>
      <c r="AF195" s="228">
        <v>13635</v>
      </c>
      <c r="AG195" s="229">
        <f t="shared" si="27"/>
        <v>9.244727524252756</v>
      </c>
      <c r="AH195" s="169"/>
      <c r="AX195" s="221">
        <f t="shared" si="26"/>
        <v>1937</v>
      </c>
      <c r="AY195" s="228">
        <v>13635</v>
      </c>
      <c r="AZ195" s="229">
        <f t="shared" si="28"/>
        <v>9.244727524252756</v>
      </c>
    </row>
    <row r="196" spans="3:52">
      <c r="C196" s="241"/>
      <c r="D196" s="243"/>
      <c r="AE196" s="221">
        <f t="shared" si="25"/>
        <v>1937</v>
      </c>
      <c r="AF196" s="228">
        <v>13666</v>
      </c>
      <c r="AG196" s="229">
        <f t="shared" si="27"/>
        <v>7.2204022942127928</v>
      </c>
      <c r="AH196" s="169"/>
      <c r="AX196" s="221">
        <f t="shared" si="26"/>
        <v>1937</v>
      </c>
      <c r="AY196" s="228">
        <v>13666</v>
      </c>
      <c r="AZ196" s="229">
        <f t="shared" si="28"/>
        <v>7.2204022942127928</v>
      </c>
    </row>
    <row r="197" spans="3:52">
      <c r="C197" s="241"/>
      <c r="D197" s="243"/>
      <c r="AE197" s="221">
        <f t="shared" si="25"/>
        <v>1937</v>
      </c>
      <c r="AF197" s="228">
        <v>13696</v>
      </c>
      <c r="AG197" s="229">
        <f t="shared" si="27"/>
        <v>2.0683448947337837</v>
      </c>
      <c r="AH197" s="169"/>
      <c r="AX197" s="221">
        <f t="shared" si="26"/>
        <v>1937</v>
      </c>
      <c r="AY197" s="228">
        <v>13696</v>
      </c>
      <c r="AZ197" s="229">
        <f t="shared" si="28"/>
        <v>2.0683448947337837</v>
      </c>
    </row>
    <row r="198" spans="3:52">
      <c r="C198" s="241"/>
      <c r="D198" s="243"/>
      <c r="AE198" s="221">
        <f t="shared" si="25"/>
        <v>1937</v>
      </c>
      <c r="AF198" s="228">
        <v>13727</v>
      </c>
      <c r="AG198" s="229">
        <f t="shared" si="27"/>
        <v>1.0022063929245206</v>
      </c>
      <c r="AH198" s="169"/>
      <c r="AX198" s="221">
        <f t="shared" si="26"/>
        <v>1937</v>
      </c>
      <c r="AY198" s="228">
        <v>13727</v>
      </c>
      <c r="AZ198" s="229">
        <f t="shared" si="28"/>
        <v>1.0022063929245206</v>
      </c>
    </row>
    <row r="199" spans="3:52">
      <c r="C199" s="241"/>
      <c r="D199" s="243"/>
      <c r="AE199" s="221">
        <f t="shared" si="25"/>
        <v>1937</v>
      </c>
      <c r="AF199" s="228">
        <v>13758</v>
      </c>
      <c r="AG199" s="229">
        <f t="shared" si="27"/>
        <v>0.66845113065461703</v>
      </c>
      <c r="AH199" s="169"/>
      <c r="AX199" s="221">
        <f t="shared" si="26"/>
        <v>1937</v>
      </c>
      <c r="AY199" s="228">
        <v>13758</v>
      </c>
      <c r="AZ199" s="229">
        <f t="shared" si="28"/>
        <v>0.66845113065461703</v>
      </c>
    </row>
    <row r="200" spans="3:52">
      <c r="C200" s="241"/>
      <c r="D200" s="243"/>
      <c r="AE200" s="221">
        <f t="shared" si="25"/>
        <v>1937</v>
      </c>
      <c r="AF200" s="228">
        <v>13788</v>
      </c>
      <c r="AG200" s="229">
        <f t="shared" si="27"/>
        <v>0.73449120546079882</v>
      </c>
      <c r="AH200" s="169"/>
      <c r="AX200" s="221">
        <f t="shared" si="26"/>
        <v>1937</v>
      </c>
      <c r="AY200" s="228">
        <v>13788</v>
      </c>
      <c r="AZ200" s="229">
        <f t="shared" si="28"/>
        <v>0.73449120546079882</v>
      </c>
    </row>
    <row r="201" spans="3:52">
      <c r="C201" s="241"/>
      <c r="D201" s="243"/>
      <c r="AE201" s="221">
        <f t="shared" ref="AE201:AE264" si="29">IF(MONTH(AF201)&gt;9,YEAR(AF201)+1,YEAR(AF201))</f>
        <v>1938</v>
      </c>
      <c r="AF201" s="228">
        <v>13819</v>
      </c>
      <c r="AG201" s="229">
        <f t="shared" si="27"/>
        <v>1.1753483999575085</v>
      </c>
      <c r="AH201" s="169"/>
      <c r="AX201" s="221">
        <f t="shared" ref="AX201:AX264" si="30">IF(MONTH(AY201)&gt;9,YEAR(AY201)+1,YEAR(AY201))</f>
        <v>1938</v>
      </c>
      <c r="AY201" s="228">
        <v>13819</v>
      </c>
      <c r="AZ201" s="229">
        <f t="shared" si="28"/>
        <v>1.1753483999575085</v>
      </c>
    </row>
    <row r="202" spans="3:52">
      <c r="C202" s="241"/>
      <c r="D202" s="243"/>
      <c r="AE202" s="221">
        <f t="shared" si="29"/>
        <v>1938</v>
      </c>
      <c r="AF202" s="228">
        <v>13849</v>
      </c>
      <c r="AG202" s="229">
        <f t="shared" ref="AG202:AG265" si="31">VLOOKUP(IF(MONTH(AF202)&gt;9,YEAR(AF202)+1,YEAR(AF202)),$P$10:$AB$118,IF(MONTH(AF202)&gt;9,MONTH(AF202)-8,MONTH(AF202)+4))</f>
        <v>2.0362263771756051</v>
      </c>
      <c r="AH202" s="169"/>
      <c r="AX202" s="221">
        <f t="shared" si="30"/>
        <v>1938</v>
      </c>
      <c r="AY202" s="228">
        <v>13849</v>
      </c>
      <c r="AZ202" s="229">
        <f t="shared" ref="AZ202:AZ265" si="32">VLOOKUP(IF(MONTH(AY202)&gt;9,YEAR(AY202)+1,YEAR(AY202)),$AI$10:$AU$107,IF(MONTH(AY202)&gt;9,MONTH(AY202)-8,MONTH(AY202)+4))</f>
        <v>2.0362263771756051</v>
      </c>
    </row>
    <row r="203" spans="3:52">
      <c r="C203" s="241"/>
      <c r="D203" s="243"/>
      <c r="AE203" s="221">
        <f t="shared" si="29"/>
        <v>1938</v>
      </c>
      <c r="AF203" s="228">
        <v>13880</v>
      </c>
      <c r="AG203" s="229">
        <f t="shared" si="31"/>
        <v>11.789386088598253</v>
      </c>
      <c r="AH203" s="169"/>
      <c r="AX203" s="221">
        <f t="shared" si="30"/>
        <v>1938</v>
      </c>
      <c r="AY203" s="228">
        <v>13880</v>
      </c>
      <c r="AZ203" s="229">
        <f t="shared" si="32"/>
        <v>11.789386088598253</v>
      </c>
    </row>
    <row r="204" spans="3:52">
      <c r="C204" s="241"/>
      <c r="D204" s="243"/>
      <c r="AE204" s="221">
        <f t="shared" si="29"/>
        <v>1938</v>
      </c>
      <c r="AF204" s="228">
        <v>13911</v>
      </c>
      <c r="AG204" s="229">
        <f t="shared" si="31"/>
        <v>3.6179467841108117</v>
      </c>
      <c r="AH204" s="169"/>
      <c r="AX204" s="221">
        <f t="shared" si="30"/>
        <v>1938</v>
      </c>
      <c r="AY204" s="228">
        <v>13911</v>
      </c>
      <c r="AZ204" s="229">
        <f t="shared" si="32"/>
        <v>3.6179467841108117</v>
      </c>
    </row>
    <row r="205" spans="3:52">
      <c r="C205" s="241"/>
      <c r="D205" s="243"/>
      <c r="AE205" s="221">
        <f t="shared" si="29"/>
        <v>1938</v>
      </c>
      <c r="AF205" s="228">
        <v>13939</v>
      </c>
      <c r="AG205" s="229">
        <f t="shared" si="31"/>
        <v>15.06370768847713</v>
      </c>
      <c r="AH205" s="169"/>
      <c r="AX205" s="221">
        <f t="shared" si="30"/>
        <v>1938</v>
      </c>
      <c r="AY205" s="228">
        <v>13939</v>
      </c>
      <c r="AZ205" s="229">
        <f t="shared" si="32"/>
        <v>15.06370768847713</v>
      </c>
    </row>
    <row r="206" spans="3:52">
      <c r="C206" s="241"/>
      <c r="D206" s="243"/>
      <c r="AE206" s="221">
        <f t="shared" si="29"/>
        <v>1938</v>
      </c>
      <c r="AF206" s="228">
        <v>13970</v>
      </c>
      <c r="AG206" s="229">
        <f t="shared" si="31"/>
        <v>19.914248342915663</v>
      </c>
      <c r="AH206" s="169"/>
      <c r="AX206" s="221">
        <f t="shared" si="30"/>
        <v>1938</v>
      </c>
      <c r="AY206" s="228">
        <v>13970</v>
      </c>
      <c r="AZ206" s="229">
        <f t="shared" si="32"/>
        <v>19.914248342915663</v>
      </c>
    </row>
    <row r="207" spans="3:52">
      <c r="C207" s="241"/>
      <c r="D207" s="243"/>
      <c r="AE207" s="221">
        <f t="shared" si="29"/>
        <v>1938</v>
      </c>
      <c r="AF207" s="228">
        <v>14000</v>
      </c>
      <c r="AG207" s="229">
        <f t="shared" si="31"/>
        <v>13.330550780943931</v>
      </c>
      <c r="AH207" s="169"/>
      <c r="AX207" s="221">
        <f t="shared" si="30"/>
        <v>1938</v>
      </c>
      <c r="AY207" s="228">
        <v>14000</v>
      </c>
      <c r="AZ207" s="229">
        <f t="shared" si="32"/>
        <v>13.330550780943931</v>
      </c>
    </row>
    <row r="208" spans="3:52">
      <c r="C208" s="241"/>
      <c r="D208" s="243"/>
      <c r="AE208" s="221">
        <f t="shared" si="29"/>
        <v>1938</v>
      </c>
      <c r="AF208" s="228">
        <v>14031</v>
      </c>
      <c r="AG208" s="229">
        <f t="shared" si="31"/>
        <v>11.42056071042488</v>
      </c>
      <c r="AH208" s="169"/>
      <c r="AX208" s="221">
        <f t="shared" si="30"/>
        <v>1938</v>
      </c>
      <c r="AY208" s="228">
        <v>14031</v>
      </c>
      <c r="AZ208" s="229">
        <f t="shared" si="32"/>
        <v>11.42056071042488</v>
      </c>
    </row>
    <row r="209" spans="3:52">
      <c r="C209" s="241"/>
      <c r="D209" s="243"/>
      <c r="AE209" s="221">
        <f t="shared" si="29"/>
        <v>1938</v>
      </c>
      <c r="AF209" s="228">
        <v>14061</v>
      </c>
      <c r="AG209" s="229">
        <f t="shared" si="31"/>
        <v>5.6027936316106945</v>
      </c>
      <c r="AH209" s="169"/>
      <c r="AX209" s="221">
        <f t="shared" si="30"/>
        <v>1938</v>
      </c>
      <c r="AY209" s="228">
        <v>14061</v>
      </c>
      <c r="AZ209" s="229">
        <f t="shared" si="32"/>
        <v>5.6027936316106945</v>
      </c>
    </row>
    <row r="210" spans="3:52">
      <c r="C210" s="241"/>
      <c r="D210" s="243"/>
      <c r="AE210" s="221">
        <f t="shared" si="29"/>
        <v>1938</v>
      </c>
      <c r="AF210" s="228">
        <v>14092</v>
      </c>
      <c r="AG210" s="229">
        <f t="shared" si="31"/>
        <v>2.4380351664300264</v>
      </c>
      <c r="AH210" s="169"/>
      <c r="AX210" s="221">
        <f t="shared" si="30"/>
        <v>1938</v>
      </c>
      <c r="AY210" s="228">
        <v>14092</v>
      </c>
      <c r="AZ210" s="229">
        <f t="shared" si="32"/>
        <v>2.4380351664300264</v>
      </c>
    </row>
    <row r="211" spans="3:52">
      <c r="C211" s="241"/>
      <c r="D211" s="243"/>
      <c r="AE211" s="221">
        <f t="shared" si="29"/>
        <v>1938</v>
      </c>
      <c r="AF211" s="228">
        <v>14123</v>
      </c>
      <c r="AG211" s="229">
        <f t="shared" si="31"/>
        <v>1.5664863319561562</v>
      </c>
      <c r="AH211" s="169"/>
      <c r="AX211" s="221">
        <f t="shared" si="30"/>
        <v>1938</v>
      </c>
      <c r="AY211" s="228">
        <v>14123</v>
      </c>
      <c r="AZ211" s="229">
        <f t="shared" si="32"/>
        <v>1.5664863319561562</v>
      </c>
    </row>
    <row r="212" spans="3:52">
      <c r="C212" s="241"/>
      <c r="D212" s="243"/>
      <c r="AE212" s="221">
        <f t="shared" si="29"/>
        <v>1938</v>
      </c>
      <c r="AF212" s="228">
        <v>14153</v>
      </c>
      <c r="AG212" s="229">
        <f t="shared" si="31"/>
        <v>1.3666193315420259</v>
      </c>
      <c r="AH212" s="169"/>
      <c r="AX212" s="221">
        <f t="shared" si="30"/>
        <v>1938</v>
      </c>
      <c r="AY212" s="228">
        <v>14153</v>
      </c>
      <c r="AZ212" s="229">
        <f t="shared" si="32"/>
        <v>1.3666193315420259</v>
      </c>
    </row>
    <row r="213" spans="3:52">
      <c r="C213" s="241"/>
      <c r="D213" s="243"/>
      <c r="AE213" s="221">
        <f t="shared" si="29"/>
        <v>1939</v>
      </c>
      <c r="AF213" s="228">
        <v>14184</v>
      </c>
      <c r="AG213" s="229">
        <f t="shared" si="31"/>
        <v>0.81913167673157439</v>
      </c>
      <c r="AH213" s="169"/>
      <c r="AX213" s="221">
        <f t="shared" si="30"/>
        <v>1939</v>
      </c>
      <c r="AY213" s="228">
        <v>14184</v>
      </c>
      <c r="AZ213" s="229">
        <f t="shared" si="32"/>
        <v>0.81913167673157439</v>
      </c>
    </row>
    <row r="214" spans="3:52">
      <c r="C214" s="241"/>
      <c r="D214" s="243"/>
      <c r="AE214" s="221">
        <f t="shared" si="29"/>
        <v>1939</v>
      </c>
      <c r="AF214" s="228">
        <v>14214</v>
      </c>
      <c r="AG214" s="229">
        <f t="shared" si="31"/>
        <v>0.76413644045185403</v>
      </c>
      <c r="AH214" s="169"/>
      <c r="AX214" s="221">
        <f t="shared" si="30"/>
        <v>1939</v>
      </c>
      <c r="AY214" s="228">
        <v>14214</v>
      </c>
      <c r="AZ214" s="229">
        <f t="shared" si="32"/>
        <v>0.76413644045185403</v>
      </c>
    </row>
    <row r="215" spans="3:52">
      <c r="C215" s="241"/>
      <c r="D215" s="243"/>
      <c r="AE215" s="221">
        <f t="shared" si="29"/>
        <v>1939</v>
      </c>
      <c r="AF215" s="228">
        <v>14245</v>
      </c>
      <c r="AG215" s="229">
        <f t="shared" si="31"/>
        <v>0.85898476799671264</v>
      </c>
      <c r="AH215" s="169"/>
      <c r="AX215" s="221">
        <f t="shared" si="30"/>
        <v>1939</v>
      </c>
      <c r="AY215" s="228">
        <v>14245</v>
      </c>
      <c r="AZ215" s="229">
        <f t="shared" si="32"/>
        <v>0.85898476799671264</v>
      </c>
    </row>
    <row r="216" spans="3:52">
      <c r="C216" s="241"/>
      <c r="D216" s="243"/>
      <c r="AE216" s="221">
        <f t="shared" si="29"/>
        <v>1939</v>
      </c>
      <c r="AF216" s="228">
        <v>14276</v>
      </c>
      <c r="AG216" s="229">
        <f t="shared" si="31"/>
        <v>1.0055874978302599</v>
      </c>
      <c r="AH216" s="169"/>
      <c r="AX216" s="221">
        <f t="shared" si="30"/>
        <v>1939</v>
      </c>
      <c r="AY216" s="228">
        <v>14276</v>
      </c>
      <c r="AZ216" s="229">
        <f t="shared" si="32"/>
        <v>1.0055874978302599</v>
      </c>
    </row>
    <row r="217" spans="3:52">
      <c r="C217" s="241"/>
      <c r="D217" s="243"/>
      <c r="AE217" s="221">
        <f t="shared" si="29"/>
        <v>1939</v>
      </c>
      <c r="AF217" s="228">
        <v>14304</v>
      </c>
      <c r="AG217" s="229">
        <f t="shared" si="31"/>
        <v>1.4066133737184807</v>
      </c>
      <c r="AH217" s="169"/>
      <c r="AX217" s="221">
        <f t="shared" si="30"/>
        <v>1939</v>
      </c>
      <c r="AY217" s="228">
        <v>14304</v>
      </c>
      <c r="AZ217" s="229">
        <f t="shared" si="32"/>
        <v>1.4066133737184807</v>
      </c>
    </row>
    <row r="218" spans="3:52">
      <c r="C218" s="241"/>
      <c r="D218" s="243"/>
      <c r="AE218" s="221">
        <f t="shared" si="29"/>
        <v>1939</v>
      </c>
      <c r="AF218" s="228">
        <v>14335</v>
      </c>
      <c r="AG218" s="229">
        <f t="shared" si="31"/>
        <v>4.0582073069848583</v>
      </c>
      <c r="AH218" s="169"/>
      <c r="AX218" s="221">
        <f t="shared" si="30"/>
        <v>1939</v>
      </c>
      <c r="AY218" s="228">
        <v>14335</v>
      </c>
      <c r="AZ218" s="229">
        <f t="shared" si="32"/>
        <v>4.0582073069848583</v>
      </c>
    </row>
    <row r="219" spans="3:52">
      <c r="C219" s="241"/>
      <c r="D219" s="243"/>
      <c r="AE219" s="221">
        <f t="shared" si="29"/>
        <v>1939</v>
      </c>
      <c r="AF219" s="228">
        <v>14365</v>
      </c>
      <c r="AG219" s="229">
        <f t="shared" si="31"/>
        <v>3.6832012221603314</v>
      </c>
      <c r="AH219" s="169"/>
      <c r="AX219" s="221">
        <f t="shared" si="30"/>
        <v>1939</v>
      </c>
      <c r="AY219" s="228">
        <v>14365</v>
      </c>
      <c r="AZ219" s="229">
        <f t="shared" si="32"/>
        <v>3.6832012221603314</v>
      </c>
    </row>
    <row r="220" spans="3:52">
      <c r="C220" s="241"/>
      <c r="D220" s="243"/>
      <c r="AE220" s="221">
        <f t="shared" si="29"/>
        <v>1939</v>
      </c>
      <c r="AF220" s="228">
        <v>14396</v>
      </c>
      <c r="AG220" s="229">
        <f t="shared" si="31"/>
        <v>1.1457571599921188</v>
      </c>
      <c r="AH220" s="169"/>
      <c r="AX220" s="221">
        <f t="shared" si="30"/>
        <v>1939</v>
      </c>
      <c r="AY220" s="228">
        <v>14396</v>
      </c>
      <c r="AZ220" s="229">
        <f t="shared" si="32"/>
        <v>1.1457571599921188</v>
      </c>
    </row>
    <row r="221" spans="3:52">
      <c r="C221" s="241"/>
      <c r="D221" s="243"/>
      <c r="AE221" s="221">
        <f t="shared" si="29"/>
        <v>1939</v>
      </c>
      <c r="AF221" s="228">
        <v>14426</v>
      </c>
      <c r="AG221" s="229">
        <f t="shared" si="31"/>
        <v>0.42905829409097151</v>
      </c>
      <c r="AH221" s="169"/>
      <c r="AX221" s="221">
        <f t="shared" si="30"/>
        <v>1939</v>
      </c>
      <c r="AY221" s="228">
        <v>14426</v>
      </c>
      <c r="AZ221" s="229">
        <f t="shared" si="32"/>
        <v>0.42905829409097151</v>
      </c>
    </row>
    <row r="222" spans="3:52">
      <c r="C222" s="241"/>
      <c r="D222" s="243"/>
      <c r="AE222" s="221">
        <f t="shared" si="29"/>
        <v>1939</v>
      </c>
      <c r="AF222" s="228">
        <v>14457</v>
      </c>
      <c r="AG222" s="229">
        <f t="shared" si="31"/>
        <v>0.21910535076251847</v>
      </c>
      <c r="AH222" s="169"/>
      <c r="AX222" s="221">
        <f t="shared" si="30"/>
        <v>1939</v>
      </c>
      <c r="AY222" s="228">
        <v>14457</v>
      </c>
      <c r="AZ222" s="229">
        <f t="shared" si="32"/>
        <v>0.21910535076251847</v>
      </c>
    </row>
    <row r="223" spans="3:52">
      <c r="C223" s="241"/>
      <c r="D223" s="243"/>
      <c r="AE223" s="221">
        <f t="shared" si="29"/>
        <v>1939</v>
      </c>
      <c r="AF223" s="228">
        <v>14488</v>
      </c>
      <c r="AG223" s="229">
        <f t="shared" si="31"/>
        <v>8.3108926151300722E-2</v>
      </c>
      <c r="AH223" s="169"/>
      <c r="AX223" s="221">
        <f t="shared" si="30"/>
        <v>1939</v>
      </c>
      <c r="AY223" s="228">
        <v>14488</v>
      </c>
      <c r="AZ223" s="229">
        <f t="shared" si="32"/>
        <v>8.3108926151300722E-2</v>
      </c>
    </row>
    <row r="224" spans="3:52">
      <c r="D224" s="243"/>
      <c r="AE224" s="221">
        <f t="shared" si="29"/>
        <v>1939</v>
      </c>
      <c r="AF224" s="228">
        <v>14518</v>
      </c>
      <c r="AG224" s="229">
        <f t="shared" si="31"/>
        <v>0.48598628522678489</v>
      </c>
      <c r="AH224" s="169"/>
      <c r="AX224" s="221">
        <f t="shared" si="30"/>
        <v>1939</v>
      </c>
      <c r="AY224" s="228">
        <v>14518</v>
      </c>
      <c r="AZ224" s="229">
        <f t="shared" si="32"/>
        <v>0.48598628522678489</v>
      </c>
    </row>
    <row r="225" spans="4:52">
      <c r="D225" s="243"/>
      <c r="AE225" s="221">
        <f t="shared" si="29"/>
        <v>1940</v>
      </c>
      <c r="AF225" s="228">
        <v>14549</v>
      </c>
      <c r="AG225" s="229">
        <f t="shared" si="31"/>
        <v>1.429278229204157</v>
      </c>
      <c r="AH225" s="169"/>
      <c r="AX225" s="221">
        <f t="shared" si="30"/>
        <v>1940</v>
      </c>
      <c r="AY225" s="228">
        <v>14549</v>
      </c>
      <c r="AZ225" s="229">
        <f t="shared" si="32"/>
        <v>1.429278229204157</v>
      </c>
    </row>
    <row r="226" spans="4:52">
      <c r="AE226" s="221">
        <f t="shared" si="29"/>
        <v>1940</v>
      </c>
      <c r="AF226" s="228">
        <v>14579</v>
      </c>
      <c r="AG226" s="229">
        <f t="shared" si="31"/>
        <v>0.64094867776648989</v>
      </c>
      <c r="AH226" s="169"/>
      <c r="AX226" s="221">
        <f t="shared" si="30"/>
        <v>1940</v>
      </c>
      <c r="AY226" s="228">
        <v>14579</v>
      </c>
      <c r="AZ226" s="229">
        <f t="shared" si="32"/>
        <v>0.64094867776648989</v>
      </c>
    </row>
    <row r="227" spans="4:52">
      <c r="AE227" s="221">
        <f t="shared" si="29"/>
        <v>1940</v>
      </c>
      <c r="AF227" s="228">
        <v>14610</v>
      </c>
      <c r="AG227" s="229">
        <f t="shared" si="31"/>
        <v>0.93669454617143133</v>
      </c>
      <c r="AH227" s="169"/>
      <c r="AX227" s="221">
        <f t="shared" si="30"/>
        <v>1940</v>
      </c>
      <c r="AY227" s="228">
        <v>14610</v>
      </c>
      <c r="AZ227" s="229">
        <f t="shared" si="32"/>
        <v>0.93669454617143133</v>
      </c>
    </row>
    <row r="228" spans="4:52">
      <c r="AE228" s="221">
        <f t="shared" si="29"/>
        <v>1940</v>
      </c>
      <c r="AF228" s="228">
        <v>14641</v>
      </c>
      <c r="AG228" s="229">
        <f t="shared" si="31"/>
        <v>12.304065223018149</v>
      </c>
      <c r="AH228" s="169"/>
      <c r="AX228" s="221">
        <f t="shared" si="30"/>
        <v>1940</v>
      </c>
      <c r="AY228" s="228">
        <v>14641</v>
      </c>
      <c r="AZ228" s="229">
        <f t="shared" si="32"/>
        <v>12.304065223018149</v>
      </c>
    </row>
    <row r="229" spans="4:52">
      <c r="AE229" s="221">
        <f t="shared" si="29"/>
        <v>1940</v>
      </c>
      <c r="AF229" s="228">
        <v>14670</v>
      </c>
      <c r="AG229" s="229">
        <f t="shared" si="31"/>
        <v>16.673114807388622</v>
      </c>
      <c r="AH229" s="169"/>
      <c r="AX229" s="221">
        <f t="shared" si="30"/>
        <v>1940</v>
      </c>
      <c r="AY229" s="228">
        <v>14670</v>
      </c>
      <c r="AZ229" s="229">
        <f t="shared" si="32"/>
        <v>16.673114807388622</v>
      </c>
    </row>
    <row r="230" spans="4:52">
      <c r="AE230" s="221">
        <f t="shared" si="29"/>
        <v>1940</v>
      </c>
      <c r="AF230" s="228">
        <v>14701</v>
      </c>
      <c r="AG230" s="229">
        <f t="shared" si="31"/>
        <v>16.450946407169244</v>
      </c>
      <c r="AH230" s="169"/>
      <c r="AX230" s="221">
        <f t="shared" si="30"/>
        <v>1940</v>
      </c>
      <c r="AY230" s="228">
        <v>14701</v>
      </c>
      <c r="AZ230" s="229">
        <f t="shared" si="32"/>
        <v>16.450946407169244</v>
      </c>
    </row>
    <row r="231" spans="4:52">
      <c r="AE231" s="221">
        <f t="shared" si="29"/>
        <v>1940</v>
      </c>
      <c r="AF231" s="228">
        <v>14731</v>
      </c>
      <c r="AG231" s="229">
        <f t="shared" si="31"/>
        <v>7.5301102809163254</v>
      </c>
      <c r="AH231" s="169"/>
      <c r="AX231" s="221">
        <f t="shared" si="30"/>
        <v>1940</v>
      </c>
      <c r="AY231" s="228">
        <v>14731</v>
      </c>
      <c r="AZ231" s="229">
        <f t="shared" si="32"/>
        <v>7.5301102809163254</v>
      </c>
    </row>
    <row r="232" spans="4:52">
      <c r="AE232" s="221">
        <f t="shared" si="29"/>
        <v>1940</v>
      </c>
      <c r="AF232" s="228">
        <v>14762</v>
      </c>
      <c r="AG232" s="229">
        <f t="shared" si="31"/>
        <v>4.5299940078541852</v>
      </c>
      <c r="AH232" s="169"/>
      <c r="AX232" s="221">
        <f t="shared" si="30"/>
        <v>1940</v>
      </c>
      <c r="AY232" s="228">
        <v>14762</v>
      </c>
      <c r="AZ232" s="229">
        <f t="shared" si="32"/>
        <v>4.5299940078541852</v>
      </c>
    </row>
    <row r="233" spans="4:52">
      <c r="AE233" s="221">
        <f t="shared" si="29"/>
        <v>1940</v>
      </c>
      <c r="AF233" s="228">
        <v>14792</v>
      </c>
      <c r="AG233" s="229">
        <f t="shared" si="31"/>
        <v>2.4067493208463731</v>
      </c>
      <c r="AH233" s="169"/>
      <c r="AX233" s="221">
        <f t="shared" si="30"/>
        <v>1940</v>
      </c>
      <c r="AY233" s="228">
        <v>14792</v>
      </c>
      <c r="AZ233" s="229">
        <f t="shared" si="32"/>
        <v>2.4067493208463731</v>
      </c>
    </row>
    <row r="234" spans="4:52">
      <c r="AE234" s="221">
        <f t="shared" si="29"/>
        <v>1940</v>
      </c>
      <c r="AF234" s="228">
        <v>14823</v>
      </c>
      <c r="AG234" s="229">
        <f t="shared" si="31"/>
        <v>1.0739768803598935</v>
      </c>
      <c r="AH234" s="169"/>
      <c r="AX234" s="221">
        <f t="shared" si="30"/>
        <v>1940</v>
      </c>
      <c r="AY234" s="228">
        <v>14823</v>
      </c>
      <c r="AZ234" s="229">
        <f t="shared" si="32"/>
        <v>1.0739768803598935</v>
      </c>
    </row>
    <row r="235" spans="4:52">
      <c r="AE235" s="221">
        <f t="shared" si="29"/>
        <v>1940</v>
      </c>
      <c r="AF235" s="228">
        <v>14854</v>
      </c>
      <c r="AG235" s="229">
        <f t="shared" si="31"/>
        <v>0.73557316761563385</v>
      </c>
      <c r="AH235" s="169"/>
      <c r="AX235" s="221">
        <f t="shared" si="30"/>
        <v>1940</v>
      </c>
      <c r="AY235" s="228">
        <v>14854</v>
      </c>
      <c r="AZ235" s="229">
        <f t="shared" si="32"/>
        <v>0.73557316761563385</v>
      </c>
    </row>
    <row r="236" spans="4:52">
      <c r="AE236" s="221">
        <f t="shared" si="29"/>
        <v>1940</v>
      </c>
      <c r="AF236" s="228">
        <v>14884</v>
      </c>
      <c r="AG236" s="229">
        <f t="shared" si="31"/>
        <v>0.90643710048159676</v>
      </c>
      <c r="AH236" s="169"/>
      <c r="AX236" s="221">
        <f t="shared" si="30"/>
        <v>1940</v>
      </c>
      <c r="AY236" s="228">
        <v>14884</v>
      </c>
      <c r="AZ236" s="229">
        <f t="shared" si="32"/>
        <v>0.90643710048159676</v>
      </c>
    </row>
    <row r="237" spans="4:52">
      <c r="AE237" s="221">
        <f t="shared" si="29"/>
        <v>1941</v>
      </c>
      <c r="AF237" s="228">
        <v>14915</v>
      </c>
      <c r="AG237" s="229">
        <f t="shared" si="31"/>
        <v>0.84805505329405217</v>
      </c>
      <c r="AH237" s="169"/>
      <c r="AX237" s="221">
        <f t="shared" si="30"/>
        <v>1941</v>
      </c>
      <c r="AY237" s="228">
        <v>14915</v>
      </c>
      <c r="AZ237" s="229">
        <f t="shared" si="32"/>
        <v>0.84805505329405217</v>
      </c>
    </row>
    <row r="238" spans="4:52">
      <c r="AE238" s="221">
        <f t="shared" si="29"/>
        <v>1941</v>
      </c>
      <c r="AF238" s="228">
        <v>14945</v>
      </c>
      <c r="AG238" s="229">
        <f t="shared" si="31"/>
        <v>1.5577671294980311</v>
      </c>
      <c r="AH238" s="169"/>
      <c r="AX238" s="221">
        <f t="shared" si="30"/>
        <v>1941</v>
      </c>
      <c r="AY238" s="228">
        <v>14945</v>
      </c>
      <c r="AZ238" s="229">
        <f t="shared" si="32"/>
        <v>1.5577671294980311</v>
      </c>
    </row>
    <row r="239" spans="4:52">
      <c r="AE239" s="221">
        <f t="shared" si="29"/>
        <v>1941</v>
      </c>
      <c r="AF239" s="228">
        <v>14976</v>
      </c>
      <c r="AG239" s="229">
        <f t="shared" si="31"/>
        <v>6.389996922268975</v>
      </c>
      <c r="AH239" s="169"/>
      <c r="AX239" s="221">
        <f t="shared" si="30"/>
        <v>1941</v>
      </c>
      <c r="AY239" s="228">
        <v>14976</v>
      </c>
      <c r="AZ239" s="229">
        <f t="shared" si="32"/>
        <v>6.389996922268975</v>
      </c>
    </row>
    <row r="240" spans="4:52">
      <c r="AE240" s="221">
        <f t="shared" si="29"/>
        <v>1941</v>
      </c>
      <c r="AF240" s="228">
        <v>15007</v>
      </c>
      <c r="AG240" s="229">
        <f t="shared" si="31"/>
        <v>9.2844120718935752</v>
      </c>
      <c r="AH240" s="169"/>
      <c r="AX240" s="221">
        <f t="shared" si="30"/>
        <v>1941</v>
      </c>
      <c r="AY240" s="228">
        <v>15007</v>
      </c>
      <c r="AZ240" s="229">
        <f t="shared" si="32"/>
        <v>9.2844120718935752</v>
      </c>
    </row>
    <row r="241" spans="31:52">
      <c r="AE241" s="221">
        <f t="shared" si="29"/>
        <v>1941</v>
      </c>
      <c r="AF241" s="228">
        <v>15035</v>
      </c>
      <c r="AG241" s="229">
        <f t="shared" si="31"/>
        <v>12.601602466460971</v>
      </c>
      <c r="AH241" s="169"/>
      <c r="AX241" s="221">
        <f t="shared" si="30"/>
        <v>1941</v>
      </c>
      <c r="AY241" s="228">
        <v>15035</v>
      </c>
      <c r="AZ241" s="229">
        <f t="shared" si="32"/>
        <v>12.601602466460971</v>
      </c>
    </row>
    <row r="242" spans="31:52">
      <c r="AE242" s="221">
        <f t="shared" si="29"/>
        <v>1941</v>
      </c>
      <c r="AF242" s="228">
        <v>15066</v>
      </c>
      <c r="AG242" s="229">
        <f t="shared" si="31"/>
        <v>9.2771159613123153</v>
      </c>
      <c r="AH242" s="169"/>
      <c r="AX242" s="221">
        <f t="shared" si="30"/>
        <v>1941</v>
      </c>
      <c r="AY242" s="228">
        <v>15066</v>
      </c>
      <c r="AZ242" s="229">
        <f t="shared" si="32"/>
        <v>9.2771159613123153</v>
      </c>
    </row>
    <row r="243" spans="31:52">
      <c r="AE243" s="221">
        <f t="shared" si="29"/>
        <v>1941</v>
      </c>
      <c r="AF243" s="228">
        <v>15096</v>
      </c>
      <c r="AG243" s="229">
        <f t="shared" si="31"/>
        <v>6.8279092333251157</v>
      </c>
      <c r="AH243" s="169"/>
      <c r="AX243" s="221">
        <f t="shared" si="30"/>
        <v>1941</v>
      </c>
      <c r="AY243" s="228">
        <v>15096</v>
      </c>
      <c r="AZ243" s="229">
        <f t="shared" si="32"/>
        <v>6.8279092333251157</v>
      </c>
    </row>
    <row r="244" spans="31:52">
      <c r="AE244" s="221">
        <f t="shared" si="29"/>
        <v>1941</v>
      </c>
      <c r="AF244" s="228">
        <v>15127</v>
      </c>
      <c r="AG244" s="229">
        <f t="shared" si="31"/>
        <v>7.0497418712989059</v>
      </c>
      <c r="AH244" s="169"/>
      <c r="AX244" s="221">
        <f t="shared" si="30"/>
        <v>1941</v>
      </c>
      <c r="AY244" s="228">
        <v>15127</v>
      </c>
      <c r="AZ244" s="229">
        <f t="shared" si="32"/>
        <v>7.0497418712989059</v>
      </c>
    </row>
    <row r="245" spans="31:52">
      <c r="AE245" s="221">
        <f t="shared" si="29"/>
        <v>1941</v>
      </c>
      <c r="AF245" s="228">
        <v>15157</v>
      </c>
      <c r="AG245" s="229">
        <f t="shared" si="31"/>
        <v>2.6149745545650731</v>
      </c>
      <c r="AH245" s="169"/>
      <c r="AX245" s="221">
        <f t="shared" si="30"/>
        <v>1941</v>
      </c>
      <c r="AY245" s="228">
        <v>15157</v>
      </c>
      <c r="AZ245" s="229">
        <f t="shared" si="32"/>
        <v>2.6149745545650731</v>
      </c>
    </row>
    <row r="246" spans="31:52">
      <c r="AE246" s="221">
        <f t="shared" si="29"/>
        <v>1941</v>
      </c>
      <c r="AF246" s="228">
        <v>15188</v>
      </c>
      <c r="AG246" s="229">
        <f t="shared" si="31"/>
        <v>1.5177783144147767</v>
      </c>
      <c r="AH246" s="169"/>
      <c r="AX246" s="221">
        <f t="shared" si="30"/>
        <v>1941</v>
      </c>
      <c r="AY246" s="228">
        <v>15188</v>
      </c>
      <c r="AZ246" s="229">
        <f t="shared" si="32"/>
        <v>1.5177783144147767</v>
      </c>
    </row>
    <row r="247" spans="31:52">
      <c r="AE247" s="221">
        <f t="shared" si="29"/>
        <v>1941</v>
      </c>
      <c r="AF247" s="228">
        <v>15219</v>
      </c>
      <c r="AG247" s="229">
        <f t="shared" si="31"/>
        <v>0.97860333764866425</v>
      </c>
      <c r="AH247" s="169"/>
      <c r="AX247" s="221">
        <f t="shared" si="30"/>
        <v>1941</v>
      </c>
      <c r="AY247" s="228">
        <v>15219</v>
      </c>
      <c r="AZ247" s="229">
        <f t="shared" si="32"/>
        <v>0.97860333764866425</v>
      </c>
    </row>
    <row r="248" spans="31:52">
      <c r="AE248" s="221">
        <f t="shared" si="29"/>
        <v>1941</v>
      </c>
      <c r="AF248" s="228">
        <v>15249</v>
      </c>
      <c r="AG248" s="229">
        <f t="shared" si="31"/>
        <v>1.0660940404023691</v>
      </c>
      <c r="AH248" s="169"/>
      <c r="AX248" s="221">
        <f t="shared" si="30"/>
        <v>1941</v>
      </c>
      <c r="AY248" s="228">
        <v>15249</v>
      </c>
      <c r="AZ248" s="229">
        <f t="shared" si="32"/>
        <v>1.0660940404023691</v>
      </c>
    </row>
    <row r="249" spans="31:52">
      <c r="AE249" s="221">
        <f t="shared" si="29"/>
        <v>1942</v>
      </c>
      <c r="AF249" s="228">
        <v>15280</v>
      </c>
      <c r="AG249" s="229">
        <f t="shared" si="31"/>
        <v>1.0175199240294426</v>
      </c>
      <c r="AH249" s="169"/>
      <c r="AX249" s="221">
        <f t="shared" si="30"/>
        <v>1942</v>
      </c>
      <c r="AY249" s="228">
        <v>15280</v>
      </c>
      <c r="AZ249" s="229">
        <f t="shared" si="32"/>
        <v>1.0175199240294426</v>
      </c>
    </row>
    <row r="250" spans="31:52">
      <c r="AE250" s="221">
        <f t="shared" si="29"/>
        <v>1942</v>
      </c>
      <c r="AF250" s="228">
        <v>15310</v>
      </c>
      <c r="AG250" s="229">
        <f t="shared" si="31"/>
        <v>1.8206402380560125</v>
      </c>
      <c r="AH250" s="169"/>
      <c r="AX250" s="221">
        <f t="shared" si="30"/>
        <v>1942</v>
      </c>
      <c r="AY250" s="228">
        <v>15310</v>
      </c>
      <c r="AZ250" s="229">
        <f t="shared" si="32"/>
        <v>1.8206402380560125</v>
      </c>
    </row>
    <row r="251" spans="31:52">
      <c r="AE251" s="221">
        <f t="shared" si="29"/>
        <v>1942</v>
      </c>
      <c r="AF251" s="228">
        <v>15341</v>
      </c>
      <c r="AG251" s="229">
        <f t="shared" si="31"/>
        <v>8.592384590267228</v>
      </c>
      <c r="AH251" s="169"/>
      <c r="AX251" s="221">
        <f t="shared" si="30"/>
        <v>1942</v>
      </c>
      <c r="AY251" s="228">
        <v>15341</v>
      </c>
      <c r="AZ251" s="229">
        <f t="shared" si="32"/>
        <v>8.592384590267228</v>
      </c>
    </row>
    <row r="252" spans="31:52">
      <c r="AE252" s="221">
        <f t="shared" si="29"/>
        <v>1942</v>
      </c>
      <c r="AF252" s="228">
        <v>15372</v>
      </c>
      <c r="AG252" s="229">
        <f t="shared" si="31"/>
        <v>16.066438991645349</v>
      </c>
      <c r="AH252" s="169"/>
      <c r="AX252" s="221">
        <f t="shared" si="30"/>
        <v>1942</v>
      </c>
      <c r="AY252" s="228">
        <v>15372</v>
      </c>
      <c r="AZ252" s="229">
        <f t="shared" si="32"/>
        <v>16.066438991645349</v>
      </c>
    </row>
    <row r="253" spans="31:52">
      <c r="AE253" s="221">
        <f t="shared" si="29"/>
        <v>1942</v>
      </c>
      <c r="AF253" s="228">
        <v>15400</v>
      </c>
      <c r="AG253" s="229">
        <f t="shared" si="31"/>
        <v>14.306358766855258</v>
      </c>
      <c r="AH253" s="169"/>
      <c r="AX253" s="221">
        <f t="shared" si="30"/>
        <v>1942</v>
      </c>
      <c r="AY253" s="228">
        <v>15400</v>
      </c>
      <c r="AZ253" s="229">
        <f t="shared" si="32"/>
        <v>14.306358766855258</v>
      </c>
    </row>
    <row r="254" spans="31:52">
      <c r="AE254" s="221">
        <f t="shared" si="29"/>
        <v>1942</v>
      </c>
      <c r="AF254" s="228">
        <v>15431</v>
      </c>
      <c r="AG254" s="229">
        <f t="shared" si="31"/>
        <v>6.0438714419897153</v>
      </c>
      <c r="AH254" s="169"/>
      <c r="AX254" s="221">
        <f t="shared" si="30"/>
        <v>1942</v>
      </c>
      <c r="AY254" s="228">
        <v>15431</v>
      </c>
      <c r="AZ254" s="229">
        <f t="shared" si="32"/>
        <v>6.0438714419897153</v>
      </c>
    </row>
    <row r="255" spans="31:52">
      <c r="AE255" s="221">
        <f t="shared" si="29"/>
        <v>1942</v>
      </c>
      <c r="AF255" s="228">
        <v>15461</v>
      </c>
      <c r="AG255" s="229">
        <f t="shared" si="31"/>
        <v>10.72494167828453</v>
      </c>
      <c r="AH255" s="169"/>
      <c r="AX255" s="221">
        <f t="shared" si="30"/>
        <v>1942</v>
      </c>
      <c r="AY255" s="228">
        <v>15461</v>
      </c>
      <c r="AZ255" s="229">
        <f t="shared" si="32"/>
        <v>10.72494167828453</v>
      </c>
    </row>
    <row r="256" spans="31:52">
      <c r="AE256" s="221">
        <f t="shared" si="29"/>
        <v>1942</v>
      </c>
      <c r="AF256" s="228">
        <v>15492</v>
      </c>
      <c r="AG256" s="229">
        <f t="shared" si="31"/>
        <v>7.8938353317039613</v>
      </c>
      <c r="AH256" s="169"/>
      <c r="AX256" s="221">
        <f t="shared" si="30"/>
        <v>1942</v>
      </c>
      <c r="AY256" s="228">
        <v>15492</v>
      </c>
      <c r="AZ256" s="229">
        <f t="shared" si="32"/>
        <v>7.8938353317039613</v>
      </c>
    </row>
    <row r="257" spans="31:52">
      <c r="AE257" s="221">
        <f t="shared" si="29"/>
        <v>1942</v>
      </c>
      <c r="AF257" s="228">
        <v>15522</v>
      </c>
      <c r="AG257" s="229">
        <f t="shared" si="31"/>
        <v>5.0891348408822097</v>
      </c>
      <c r="AH257" s="169"/>
      <c r="AX257" s="221">
        <f t="shared" si="30"/>
        <v>1942</v>
      </c>
      <c r="AY257" s="228">
        <v>15522</v>
      </c>
      <c r="AZ257" s="229">
        <f t="shared" si="32"/>
        <v>5.0891348408822097</v>
      </c>
    </row>
    <row r="258" spans="31:52">
      <c r="AE258" s="221">
        <f t="shared" si="29"/>
        <v>1942</v>
      </c>
      <c r="AF258" s="228">
        <v>15553</v>
      </c>
      <c r="AG258" s="229">
        <f t="shared" si="31"/>
        <v>2.4075308944106268</v>
      </c>
      <c r="AH258" s="169"/>
      <c r="AX258" s="221">
        <f t="shared" si="30"/>
        <v>1942</v>
      </c>
      <c r="AY258" s="228">
        <v>15553</v>
      </c>
      <c r="AZ258" s="229">
        <f t="shared" si="32"/>
        <v>2.4075308944106268</v>
      </c>
    </row>
    <row r="259" spans="31:52">
      <c r="AE259" s="221">
        <f t="shared" si="29"/>
        <v>1942</v>
      </c>
      <c r="AF259" s="228">
        <v>15584</v>
      </c>
      <c r="AG259" s="229">
        <f t="shared" si="31"/>
        <v>1.4625144744884579</v>
      </c>
      <c r="AH259" s="169"/>
      <c r="AX259" s="221">
        <f t="shared" si="30"/>
        <v>1942</v>
      </c>
      <c r="AY259" s="228">
        <v>15584</v>
      </c>
      <c r="AZ259" s="229">
        <f t="shared" si="32"/>
        <v>1.4625144744884579</v>
      </c>
    </row>
    <row r="260" spans="31:52">
      <c r="AE260" s="221">
        <f t="shared" si="29"/>
        <v>1942</v>
      </c>
      <c r="AF260" s="228">
        <v>15614</v>
      </c>
      <c r="AG260" s="229">
        <f t="shared" si="31"/>
        <v>1.1581099844717926</v>
      </c>
      <c r="AH260" s="169"/>
      <c r="AX260" s="221">
        <f t="shared" si="30"/>
        <v>1942</v>
      </c>
      <c r="AY260" s="228">
        <v>15614</v>
      </c>
      <c r="AZ260" s="229">
        <f t="shared" si="32"/>
        <v>1.1581099844717926</v>
      </c>
    </row>
    <row r="261" spans="31:52">
      <c r="AE261" s="221">
        <f t="shared" si="29"/>
        <v>1943</v>
      </c>
      <c r="AF261" s="228">
        <v>15645</v>
      </c>
      <c r="AG261" s="229">
        <f t="shared" si="31"/>
        <v>0.96503463240976117</v>
      </c>
      <c r="AH261" s="169"/>
      <c r="AX261" s="221">
        <f t="shared" si="30"/>
        <v>1943</v>
      </c>
      <c r="AY261" s="228">
        <v>15645</v>
      </c>
      <c r="AZ261" s="229">
        <f t="shared" si="32"/>
        <v>0.96503463240976117</v>
      </c>
    </row>
    <row r="262" spans="31:52">
      <c r="AE262" s="221">
        <f t="shared" si="29"/>
        <v>1943</v>
      </c>
      <c r="AF262" s="228">
        <v>15675</v>
      </c>
      <c r="AG262" s="229">
        <f t="shared" si="31"/>
        <v>4.7350728400167972</v>
      </c>
      <c r="AH262" s="169"/>
      <c r="AX262" s="221">
        <f t="shared" si="30"/>
        <v>1943</v>
      </c>
      <c r="AY262" s="228">
        <v>15675</v>
      </c>
      <c r="AZ262" s="229">
        <f t="shared" si="32"/>
        <v>4.7350728400167972</v>
      </c>
    </row>
    <row r="263" spans="31:52">
      <c r="AE263" s="221">
        <f t="shared" si="29"/>
        <v>1943</v>
      </c>
      <c r="AF263" s="228">
        <v>15706</v>
      </c>
      <c r="AG263" s="229">
        <f t="shared" si="31"/>
        <v>7.3066400040030777</v>
      </c>
      <c r="AH263" s="169"/>
      <c r="AX263" s="221">
        <f t="shared" si="30"/>
        <v>1943</v>
      </c>
      <c r="AY263" s="228">
        <v>15706</v>
      </c>
      <c r="AZ263" s="229">
        <f t="shared" si="32"/>
        <v>7.3066400040030777</v>
      </c>
    </row>
    <row r="264" spans="31:52">
      <c r="AE264" s="221">
        <f t="shared" si="29"/>
        <v>1943</v>
      </c>
      <c r="AF264" s="228">
        <v>15737</v>
      </c>
      <c r="AG264" s="229">
        <f t="shared" si="31"/>
        <v>19.074664851196211</v>
      </c>
      <c r="AH264" s="169"/>
      <c r="AX264" s="221">
        <f t="shared" si="30"/>
        <v>1943</v>
      </c>
      <c r="AY264" s="228">
        <v>15737</v>
      </c>
      <c r="AZ264" s="229">
        <f t="shared" si="32"/>
        <v>19.074664851196211</v>
      </c>
    </row>
    <row r="265" spans="31:52">
      <c r="AE265" s="221">
        <f t="shared" ref="AE265:AE328" si="33">IF(MONTH(AF265)&gt;9,YEAR(AF265)+1,YEAR(AF265))</f>
        <v>1943</v>
      </c>
      <c r="AF265" s="228">
        <v>15765</v>
      </c>
      <c r="AG265" s="229">
        <f t="shared" si="31"/>
        <v>9.2950510901973544</v>
      </c>
      <c r="AH265" s="169"/>
      <c r="AX265" s="221">
        <f t="shared" ref="AX265:AX328" si="34">IF(MONTH(AY265)&gt;9,YEAR(AY265)+1,YEAR(AY265))</f>
        <v>1943</v>
      </c>
      <c r="AY265" s="228">
        <v>15765</v>
      </c>
      <c r="AZ265" s="229">
        <f t="shared" si="32"/>
        <v>9.2950510901973544</v>
      </c>
    </row>
    <row r="266" spans="31:52">
      <c r="AE266" s="221">
        <f t="shared" si="33"/>
        <v>1943</v>
      </c>
      <c r="AF266" s="228">
        <v>15796</v>
      </c>
      <c r="AG266" s="229">
        <f t="shared" ref="AG266:AG329" si="35">VLOOKUP(IF(MONTH(AF266)&gt;9,YEAR(AF266)+1,YEAR(AF266)),$P$10:$AB$118,IF(MONTH(AF266)&gt;9,MONTH(AF266)-8,MONTH(AF266)+4))</f>
        <v>16.962394423395509</v>
      </c>
      <c r="AH266" s="169"/>
      <c r="AX266" s="221">
        <f t="shared" si="34"/>
        <v>1943</v>
      </c>
      <c r="AY266" s="228">
        <v>15796</v>
      </c>
      <c r="AZ266" s="229">
        <f t="shared" ref="AZ266:AZ329" si="36">VLOOKUP(IF(MONTH(AY266)&gt;9,YEAR(AY266)+1,YEAR(AY266)),$AI$10:$AU$107,IF(MONTH(AY266)&gt;9,MONTH(AY266)-8,MONTH(AY266)+4))</f>
        <v>16.962394423395509</v>
      </c>
    </row>
    <row r="267" spans="31:52">
      <c r="AE267" s="221">
        <f t="shared" si="33"/>
        <v>1943</v>
      </c>
      <c r="AF267" s="228">
        <v>15826</v>
      </c>
      <c r="AG267" s="229">
        <f t="shared" si="35"/>
        <v>6.5712309490412935</v>
      </c>
      <c r="AH267" s="169"/>
      <c r="AX267" s="221">
        <f t="shared" si="34"/>
        <v>1943</v>
      </c>
      <c r="AY267" s="228">
        <v>15826</v>
      </c>
      <c r="AZ267" s="229">
        <f t="shared" si="36"/>
        <v>6.5712309490412935</v>
      </c>
    </row>
    <row r="268" spans="31:52">
      <c r="AE268" s="221">
        <f t="shared" si="33"/>
        <v>1943</v>
      </c>
      <c r="AF268" s="228">
        <v>15857</v>
      </c>
      <c r="AG268" s="229">
        <f t="shared" si="35"/>
        <v>3.9654145233595273</v>
      </c>
      <c r="AH268" s="169"/>
      <c r="AX268" s="221">
        <f t="shared" si="34"/>
        <v>1943</v>
      </c>
      <c r="AY268" s="228">
        <v>15857</v>
      </c>
      <c r="AZ268" s="229">
        <f t="shared" si="36"/>
        <v>3.9654145233595273</v>
      </c>
    </row>
    <row r="269" spans="31:52">
      <c r="AE269" s="221">
        <f t="shared" si="33"/>
        <v>1943</v>
      </c>
      <c r="AF269" s="228">
        <v>15887</v>
      </c>
      <c r="AG269" s="229">
        <f t="shared" si="35"/>
        <v>2.5242698299742301</v>
      </c>
      <c r="AH269" s="169"/>
      <c r="AX269" s="221">
        <f t="shared" si="34"/>
        <v>1943</v>
      </c>
      <c r="AY269" s="228">
        <v>15887</v>
      </c>
      <c r="AZ269" s="229">
        <f t="shared" si="36"/>
        <v>2.5242698299742301</v>
      </c>
    </row>
    <row r="270" spans="31:52">
      <c r="AE270" s="221">
        <f t="shared" si="33"/>
        <v>1943</v>
      </c>
      <c r="AF270" s="228">
        <v>15918</v>
      </c>
      <c r="AG270" s="229">
        <f t="shared" si="35"/>
        <v>1.8029550733392767</v>
      </c>
      <c r="AH270" s="169"/>
      <c r="AX270" s="221">
        <f t="shared" si="34"/>
        <v>1943</v>
      </c>
      <c r="AY270" s="228">
        <v>15918</v>
      </c>
      <c r="AZ270" s="229">
        <f t="shared" si="36"/>
        <v>1.8029550733392767</v>
      </c>
    </row>
    <row r="271" spans="31:52">
      <c r="AE271" s="221">
        <f t="shared" si="33"/>
        <v>1943</v>
      </c>
      <c r="AF271" s="228">
        <v>15949</v>
      </c>
      <c r="AG271" s="229">
        <f t="shared" si="35"/>
        <v>1.2989346226702452</v>
      </c>
      <c r="AH271" s="169"/>
      <c r="AX271" s="221">
        <f t="shared" si="34"/>
        <v>1943</v>
      </c>
      <c r="AY271" s="228">
        <v>15949</v>
      </c>
      <c r="AZ271" s="229">
        <f t="shared" si="36"/>
        <v>1.2989346226702452</v>
      </c>
    </row>
    <row r="272" spans="31:52">
      <c r="AE272" s="221">
        <f t="shared" si="33"/>
        <v>1943</v>
      </c>
      <c r="AF272" s="228">
        <v>15979</v>
      </c>
      <c r="AG272" s="229">
        <f t="shared" si="35"/>
        <v>1.1674242926789589</v>
      </c>
      <c r="AH272" s="169"/>
      <c r="AX272" s="221">
        <f t="shared" si="34"/>
        <v>1943</v>
      </c>
      <c r="AY272" s="228">
        <v>15979</v>
      </c>
      <c r="AZ272" s="229">
        <f t="shared" si="36"/>
        <v>1.1674242926789589</v>
      </c>
    </row>
    <row r="273" spans="31:52">
      <c r="AE273" s="221">
        <f t="shared" si="33"/>
        <v>1944</v>
      </c>
      <c r="AF273" s="228">
        <v>16010</v>
      </c>
      <c r="AG273" s="229">
        <f t="shared" si="35"/>
        <v>0.73257904072229607</v>
      </c>
      <c r="AH273" s="169"/>
      <c r="AX273" s="221">
        <f t="shared" si="34"/>
        <v>1944</v>
      </c>
      <c r="AY273" s="228">
        <v>16010</v>
      </c>
      <c r="AZ273" s="229">
        <f t="shared" si="36"/>
        <v>0.73257904072229607</v>
      </c>
    </row>
    <row r="274" spans="31:52">
      <c r="AE274" s="221">
        <f t="shared" si="33"/>
        <v>1944</v>
      </c>
      <c r="AF274" s="228">
        <v>16040</v>
      </c>
      <c r="AG274" s="229">
        <f t="shared" si="35"/>
        <v>0.619812734713026</v>
      </c>
      <c r="AH274" s="169"/>
      <c r="AX274" s="221">
        <f t="shared" si="34"/>
        <v>1944</v>
      </c>
      <c r="AY274" s="228">
        <v>16040</v>
      </c>
      <c r="AZ274" s="229">
        <f t="shared" si="36"/>
        <v>0.619812734713026</v>
      </c>
    </row>
    <row r="275" spans="31:52">
      <c r="AE275" s="221">
        <f t="shared" si="33"/>
        <v>1944</v>
      </c>
      <c r="AF275" s="228">
        <v>16071</v>
      </c>
      <c r="AG275" s="229">
        <f t="shared" si="35"/>
        <v>0.65575833613486267</v>
      </c>
      <c r="AH275" s="169"/>
      <c r="AX275" s="221">
        <f t="shared" si="34"/>
        <v>1944</v>
      </c>
      <c r="AY275" s="228">
        <v>16071</v>
      </c>
      <c r="AZ275" s="229">
        <f t="shared" si="36"/>
        <v>0.65575833613486267</v>
      </c>
    </row>
    <row r="276" spans="31:52">
      <c r="AE276" s="221">
        <f t="shared" si="33"/>
        <v>1944</v>
      </c>
      <c r="AF276" s="228">
        <v>16102</v>
      </c>
      <c r="AG276" s="229">
        <f t="shared" si="35"/>
        <v>1.2513159069852131</v>
      </c>
      <c r="AH276" s="169"/>
      <c r="AX276" s="221">
        <f t="shared" si="34"/>
        <v>1944</v>
      </c>
      <c r="AY276" s="228">
        <v>16102</v>
      </c>
      <c r="AZ276" s="229">
        <f t="shared" si="36"/>
        <v>1.2513159069852131</v>
      </c>
    </row>
    <row r="277" spans="31:52">
      <c r="AE277" s="221">
        <f t="shared" si="33"/>
        <v>1944</v>
      </c>
      <c r="AF277" s="228">
        <v>16131</v>
      </c>
      <c r="AG277" s="229">
        <f t="shared" si="35"/>
        <v>3.3141843717841253</v>
      </c>
      <c r="AH277" s="169"/>
      <c r="AX277" s="221">
        <f t="shared" si="34"/>
        <v>1944</v>
      </c>
      <c r="AY277" s="228">
        <v>16131</v>
      </c>
      <c r="AZ277" s="229">
        <f t="shared" si="36"/>
        <v>3.3141843717841253</v>
      </c>
    </row>
    <row r="278" spans="31:52">
      <c r="AE278" s="221">
        <f t="shared" si="33"/>
        <v>1944</v>
      </c>
      <c r="AF278" s="228">
        <v>16162</v>
      </c>
      <c r="AG278" s="229">
        <f t="shared" si="35"/>
        <v>5.411269400550804</v>
      </c>
      <c r="AH278" s="169"/>
      <c r="AX278" s="221">
        <f t="shared" si="34"/>
        <v>1944</v>
      </c>
      <c r="AY278" s="228">
        <v>16162</v>
      </c>
      <c r="AZ278" s="229">
        <f t="shared" si="36"/>
        <v>5.411269400550804</v>
      </c>
    </row>
    <row r="279" spans="31:52">
      <c r="AE279" s="221">
        <f t="shared" si="33"/>
        <v>1944</v>
      </c>
      <c r="AF279" s="228">
        <v>16192</v>
      </c>
      <c r="AG279" s="229">
        <f t="shared" si="35"/>
        <v>3.817363672834297</v>
      </c>
      <c r="AH279" s="169"/>
      <c r="AX279" s="221">
        <f t="shared" si="34"/>
        <v>1944</v>
      </c>
      <c r="AY279" s="228">
        <v>16192</v>
      </c>
      <c r="AZ279" s="229">
        <f t="shared" si="36"/>
        <v>3.817363672834297</v>
      </c>
    </row>
    <row r="280" spans="31:52">
      <c r="AE280" s="221">
        <f t="shared" si="33"/>
        <v>1944</v>
      </c>
      <c r="AF280" s="228">
        <v>16223</v>
      </c>
      <c r="AG280" s="229">
        <f t="shared" si="35"/>
        <v>5.0762020733356472</v>
      </c>
      <c r="AH280" s="169"/>
      <c r="AX280" s="221">
        <f t="shared" si="34"/>
        <v>1944</v>
      </c>
      <c r="AY280" s="228">
        <v>16223</v>
      </c>
      <c r="AZ280" s="229">
        <f t="shared" si="36"/>
        <v>5.0762020733356472</v>
      </c>
    </row>
    <row r="281" spans="31:52">
      <c r="AE281" s="221">
        <f t="shared" si="33"/>
        <v>1944</v>
      </c>
      <c r="AF281" s="228">
        <v>16253</v>
      </c>
      <c r="AG281" s="229">
        <f t="shared" si="35"/>
        <v>1.4926541635586368</v>
      </c>
      <c r="AH281" s="169"/>
      <c r="AX281" s="221">
        <f t="shared" si="34"/>
        <v>1944</v>
      </c>
      <c r="AY281" s="228">
        <v>16253</v>
      </c>
      <c r="AZ281" s="229">
        <f t="shared" si="36"/>
        <v>1.4926541635586368</v>
      </c>
    </row>
    <row r="282" spans="31:52">
      <c r="AE282" s="221">
        <f t="shared" si="33"/>
        <v>1944</v>
      </c>
      <c r="AF282" s="228">
        <v>16284</v>
      </c>
      <c r="AG282" s="229">
        <f t="shared" si="35"/>
        <v>0.60664907388633083</v>
      </c>
      <c r="AH282" s="169"/>
      <c r="AX282" s="221">
        <f t="shared" si="34"/>
        <v>1944</v>
      </c>
      <c r="AY282" s="228">
        <v>16284</v>
      </c>
      <c r="AZ282" s="229">
        <f t="shared" si="36"/>
        <v>0.60664907388633083</v>
      </c>
    </row>
    <row r="283" spans="31:52">
      <c r="AE283" s="221">
        <f t="shared" si="33"/>
        <v>1944</v>
      </c>
      <c r="AF283" s="228">
        <v>16315</v>
      </c>
      <c r="AG283" s="229">
        <f t="shared" si="35"/>
        <v>0.40003012426272022</v>
      </c>
      <c r="AH283" s="169"/>
      <c r="AX283" s="221">
        <f t="shared" si="34"/>
        <v>1944</v>
      </c>
      <c r="AY283" s="228">
        <v>16315</v>
      </c>
      <c r="AZ283" s="229">
        <f t="shared" si="36"/>
        <v>0.40003012426272022</v>
      </c>
    </row>
    <row r="284" spans="31:52">
      <c r="AE284" s="221">
        <f t="shared" si="33"/>
        <v>1944</v>
      </c>
      <c r="AF284" s="228">
        <v>16345</v>
      </c>
      <c r="AG284" s="229">
        <f t="shared" si="35"/>
        <v>0.5088293140874427</v>
      </c>
      <c r="AH284" s="169"/>
      <c r="AX284" s="221">
        <f t="shared" si="34"/>
        <v>1944</v>
      </c>
      <c r="AY284" s="228">
        <v>16345</v>
      </c>
      <c r="AZ284" s="229">
        <f t="shared" si="36"/>
        <v>0.5088293140874427</v>
      </c>
    </row>
    <row r="285" spans="31:52">
      <c r="AE285" s="221">
        <f t="shared" si="33"/>
        <v>1945</v>
      </c>
      <c r="AF285" s="228">
        <v>16376</v>
      </c>
      <c r="AG285" s="229">
        <f t="shared" si="35"/>
        <v>0.58053469241813449</v>
      </c>
      <c r="AH285" s="169"/>
      <c r="AX285" s="221">
        <f t="shared" si="34"/>
        <v>1945</v>
      </c>
      <c r="AY285" s="228">
        <v>16376</v>
      </c>
      <c r="AZ285" s="229">
        <f t="shared" si="36"/>
        <v>0.58053469241813449</v>
      </c>
    </row>
    <row r="286" spans="31:52">
      <c r="AE286" s="221">
        <f t="shared" si="33"/>
        <v>1945</v>
      </c>
      <c r="AF286" s="228">
        <v>16406</v>
      </c>
      <c r="AG286" s="229">
        <f t="shared" si="35"/>
        <v>3.4115782525569944</v>
      </c>
      <c r="AH286" s="169"/>
      <c r="AX286" s="221">
        <f t="shared" si="34"/>
        <v>1945</v>
      </c>
      <c r="AY286" s="228">
        <v>16406</v>
      </c>
      <c r="AZ286" s="229">
        <f t="shared" si="36"/>
        <v>3.4115782525569944</v>
      </c>
    </row>
    <row r="287" spans="31:52">
      <c r="AE287" s="221">
        <f t="shared" si="33"/>
        <v>1945</v>
      </c>
      <c r="AF287" s="228">
        <v>16437</v>
      </c>
      <c r="AG287" s="229">
        <f t="shared" si="35"/>
        <v>3.0537623525293247</v>
      </c>
      <c r="AH287" s="169"/>
      <c r="AX287" s="221">
        <f t="shared" si="34"/>
        <v>1945</v>
      </c>
      <c r="AY287" s="228">
        <v>16437</v>
      </c>
      <c r="AZ287" s="229">
        <f t="shared" si="36"/>
        <v>3.0537623525293247</v>
      </c>
    </row>
    <row r="288" spans="31:52">
      <c r="AE288" s="221">
        <f t="shared" si="33"/>
        <v>1945</v>
      </c>
      <c r="AF288" s="228">
        <v>16468</v>
      </c>
      <c r="AG288" s="229">
        <f t="shared" si="35"/>
        <v>2.5323309493272319</v>
      </c>
      <c r="AH288" s="169"/>
      <c r="AX288" s="221">
        <f t="shared" si="34"/>
        <v>1945</v>
      </c>
      <c r="AY288" s="228">
        <v>16468</v>
      </c>
      <c r="AZ288" s="229">
        <f t="shared" si="36"/>
        <v>2.5323309493272319</v>
      </c>
    </row>
    <row r="289" spans="31:52">
      <c r="AE289" s="221">
        <f t="shared" si="33"/>
        <v>1945</v>
      </c>
      <c r="AF289" s="228">
        <v>16496</v>
      </c>
      <c r="AG289" s="229">
        <f t="shared" si="35"/>
        <v>14.434298383016122</v>
      </c>
      <c r="AH289" s="169"/>
      <c r="AX289" s="221">
        <f t="shared" si="34"/>
        <v>1945</v>
      </c>
      <c r="AY289" s="228">
        <v>16496</v>
      </c>
      <c r="AZ289" s="229">
        <f t="shared" si="36"/>
        <v>14.434298383016122</v>
      </c>
    </row>
    <row r="290" spans="31:52">
      <c r="AE290" s="221">
        <f t="shared" si="33"/>
        <v>1945</v>
      </c>
      <c r="AF290" s="228">
        <v>16527</v>
      </c>
      <c r="AG290" s="229">
        <f t="shared" si="35"/>
        <v>5.1855363039778553</v>
      </c>
      <c r="AH290" s="169"/>
      <c r="AX290" s="221">
        <f t="shared" si="34"/>
        <v>1945</v>
      </c>
      <c r="AY290" s="228">
        <v>16527</v>
      </c>
      <c r="AZ290" s="229">
        <f t="shared" si="36"/>
        <v>5.1855363039778553</v>
      </c>
    </row>
    <row r="291" spans="31:52">
      <c r="AE291" s="221">
        <f t="shared" si="33"/>
        <v>1945</v>
      </c>
      <c r="AF291" s="228">
        <v>16557</v>
      </c>
      <c r="AG291" s="229">
        <f t="shared" si="35"/>
        <v>6.6819545103460705</v>
      </c>
      <c r="AH291" s="169"/>
      <c r="AX291" s="221">
        <f t="shared" si="34"/>
        <v>1945</v>
      </c>
      <c r="AY291" s="228">
        <v>16557</v>
      </c>
      <c r="AZ291" s="229">
        <f t="shared" si="36"/>
        <v>6.6819545103460705</v>
      </c>
    </row>
    <row r="292" spans="31:52">
      <c r="AE292" s="221">
        <f t="shared" si="33"/>
        <v>1945</v>
      </c>
      <c r="AF292" s="228">
        <v>16588</v>
      </c>
      <c r="AG292" s="229">
        <f t="shared" si="35"/>
        <v>5.4117137617795947</v>
      </c>
      <c r="AH292" s="169"/>
      <c r="AX292" s="221">
        <f t="shared" si="34"/>
        <v>1945</v>
      </c>
      <c r="AY292" s="228">
        <v>16588</v>
      </c>
      <c r="AZ292" s="229">
        <f t="shared" si="36"/>
        <v>5.4117137617795947</v>
      </c>
    </row>
    <row r="293" spans="31:52">
      <c r="AE293" s="221">
        <f t="shared" si="33"/>
        <v>1945</v>
      </c>
      <c r="AF293" s="228">
        <v>16618</v>
      </c>
      <c r="AG293" s="229">
        <f t="shared" si="35"/>
        <v>2.4973637255204792</v>
      </c>
      <c r="AH293" s="169"/>
      <c r="AX293" s="221">
        <f t="shared" si="34"/>
        <v>1945</v>
      </c>
      <c r="AY293" s="228">
        <v>16618</v>
      </c>
      <c r="AZ293" s="229">
        <f t="shared" si="36"/>
        <v>2.4973637255204792</v>
      </c>
    </row>
    <row r="294" spans="31:52">
      <c r="AE294" s="221">
        <f t="shared" si="33"/>
        <v>1945</v>
      </c>
      <c r="AF294" s="228">
        <v>16649</v>
      </c>
      <c r="AG294" s="229">
        <f t="shared" si="35"/>
        <v>1.2704041627907259</v>
      </c>
      <c r="AH294" s="169"/>
      <c r="AX294" s="221">
        <f t="shared" si="34"/>
        <v>1945</v>
      </c>
      <c r="AY294" s="228">
        <v>16649</v>
      </c>
      <c r="AZ294" s="229">
        <f t="shared" si="36"/>
        <v>1.2704041627907259</v>
      </c>
    </row>
    <row r="295" spans="31:52">
      <c r="AE295" s="221">
        <f t="shared" si="33"/>
        <v>1945</v>
      </c>
      <c r="AF295" s="228">
        <v>16680</v>
      </c>
      <c r="AG295" s="229">
        <f t="shared" si="35"/>
        <v>0.81681196016810276</v>
      </c>
      <c r="AH295" s="169"/>
      <c r="AX295" s="221">
        <f t="shared" si="34"/>
        <v>1945</v>
      </c>
      <c r="AY295" s="228">
        <v>16680</v>
      </c>
      <c r="AZ295" s="229">
        <f t="shared" si="36"/>
        <v>0.81681196016810276</v>
      </c>
    </row>
    <row r="296" spans="31:52">
      <c r="AE296" s="221">
        <f t="shared" si="33"/>
        <v>1945</v>
      </c>
      <c r="AF296" s="228">
        <v>16710</v>
      </c>
      <c r="AG296" s="229">
        <f t="shared" si="35"/>
        <v>0.63430067738335794</v>
      </c>
      <c r="AH296" s="169"/>
      <c r="AX296" s="221">
        <f t="shared" si="34"/>
        <v>1945</v>
      </c>
      <c r="AY296" s="228">
        <v>16710</v>
      </c>
      <c r="AZ296" s="229">
        <f t="shared" si="36"/>
        <v>0.63430067738335794</v>
      </c>
    </row>
    <row r="297" spans="31:52">
      <c r="AE297" s="221">
        <f t="shared" si="33"/>
        <v>1946</v>
      </c>
      <c r="AF297" s="228">
        <v>16741</v>
      </c>
      <c r="AG297" s="229">
        <f t="shared" si="35"/>
        <v>1.5690088784109026</v>
      </c>
      <c r="AH297" s="169"/>
      <c r="AX297" s="221">
        <f t="shared" si="34"/>
        <v>1946</v>
      </c>
      <c r="AY297" s="228">
        <v>16741</v>
      </c>
      <c r="AZ297" s="229">
        <f t="shared" si="36"/>
        <v>1.5690088784109026</v>
      </c>
    </row>
    <row r="298" spans="31:52">
      <c r="AE298" s="221">
        <f t="shared" si="33"/>
        <v>1946</v>
      </c>
      <c r="AF298" s="228">
        <v>16771</v>
      </c>
      <c r="AG298" s="229">
        <f t="shared" si="35"/>
        <v>3.7783360509021868</v>
      </c>
      <c r="AH298" s="169"/>
      <c r="AX298" s="221">
        <f t="shared" si="34"/>
        <v>1946</v>
      </c>
      <c r="AY298" s="228">
        <v>16771</v>
      </c>
      <c r="AZ298" s="229">
        <f t="shared" si="36"/>
        <v>3.7783360509021868</v>
      </c>
    </row>
    <row r="299" spans="31:52">
      <c r="AE299" s="221">
        <f t="shared" si="33"/>
        <v>1946</v>
      </c>
      <c r="AF299" s="228">
        <v>16802</v>
      </c>
      <c r="AG299" s="229">
        <f t="shared" si="35"/>
        <v>14.309622153950279</v>
      </c>
      <c r="AH299" s="169"/>
      <c r="AX299" s="221">
        <f t="shared" si="34"/>
        <v>1946</v>
      </c>
      <c r="AY299" s="228">
        <v>16802</v>
      </c>
      <c r="AZ299" s="229">
        <f t="shared" si="36"/>
        <v>14.309622153950279</v>
      </c>
    </row>
    <row r="300" spans="31:52">
      <c r="AE300" s="221">
        <f t="shared" si="33"/>
        <v>1946</v>
      </c>
      <c r="AF300" s="228">
        <v>16833</v>
      </c>
      <c r="AG300" s="229">
        <f t="shared" si="35"/>
        <v>8.0593978758811282</v>
      </c>
      <c r="AH300" s="169"/>
      <c r="AX300" s="221">
        <f t="shared" si="34"/>
        <v>1946</v>
      </c>
      <c r="AY300" s="228">
        <v>16833</v>
      </c>
      <c r="AZ300" s="229">
        <f t="shared" si="36"/>
        <v>8.0593978758811282</v>
      </c>
    </row>
    <row r="301" spans="31:52">
      <c r="AE301" s="221">
        <f t="shared" si="33"/>
        <v>1946</v>
      </c>
      <c r="AF301" s="228">
        <v>16861</v>
      </c>
      <c r="AG301" s="229">
        <f t="shared" si="35"/>
        <v>3.1541486717776195</v>
      </c>
      <c r="AH301" s="169"/>
      <c r="AX301" s="221">
        <f t="shared" si="34"/>
        <v>1946</v>
      </c>
      <c r="AY301" s="228">
        <v>16861</v>
      </c>
      <c r="AZ301" s="229">
        <f t="shared" si="36"/>
        <v>3.1541486717776195</v>
      </c>
    </row>
    <row r="302" spans="31:52">
      <c r="AE302" s="221">
        <f t="shared" si="33"/>
        <v>1946</v>
      </c>
      <c r="AF302" s="228">
        <v>16892</v>
      </c>
      <c r="AG302" s="229">
        <f t="shared" si="35"/>
        <v>6.749627688863189</v>
      </c>
      <c r="AH302" s="169"/>
      <c r="AX302" s="221">
        <f t="shared" si="34"/>
        <v>1946</v>
      </c>
      <c r="AY302" s="228">
        <v>16892</v>
      </c>
      <c r="AZ302" s="229">
        <f t="shared" si="36"/>
        <v>6.749627688863189</v>
      </c>
    </row>
    <row r="303" spans="31:52">
      <c r="AE303" s="221">
        <f t="shared" si="33"/>
        <v>1946</v>
      </c>
      <c r="AF303" s="228">
        <v>16922</v>
      </c>
      <c r="AG303" s="229">
        <f t="shared" si="35"/>
        <v>7.0006881399173793</v>
      </c>
      <c r="AH303" s="169"/>
      <c r="AX303" s="221">
        <f t="shared" si="34"/>
        <v>1946</v>
      </c>
      <c r="AY303" s="228">
        <v>16922</v>
      </c>
      <c r="AZ303" s="229">
        <f t="shared" si="36"/>
        <v>7.0006881399173793</v>
      </c>
    </row>
    <row r="304" spans="31:52">
      <c r="AE304" s="221">
        <f t="shared" si="33"/>
        <v>1946</v>
      </c>
      <c r="AF304" s="228">
        <v>16953</v>
      </c>
      <c r="AG304" s="229">
        <f t="shared" si="35"/>
        <v>4.6868364486535086</v>
      </c>
      <c r="AH304" s="169"/>
      <c r="AX304" s="221">
        <f t="shared" si="34"/>
        <v>1946</v>
      </c>
      <c r="AY304" s="228">
        <v>16953</v>
      </c>
      <c r="AZ304" s="229">
        <f t="shared" si="36"/>
        <v>4.6868364486535086</v>
      </c>
    </row>
    <row r="305" spans="31:52">
      <c r="AE305" s="221">
        <f t="shared" si="33"/>
        <v>1946</v>
      </c>
      <c r="AF305" s="228">
        <v>16983</v>
      </c>
      <c r="AG305" s="229">
        <f t="shared" si="35"/>
        <v>2.1113105683594782</v>
      </c>
      <c r="AH305" s="169"/>
      <c r="AX305" s="221">
        <f t="shared" si="34"/>
        <v>1946</v>
      </c>
      <c r="AY305" s="228">
        <v>16983</v>
      </c>
      <c r="AZ305" s="229">
        <f t="shared" si="36"/>
        <v>2.1113105683594782</v>
      </c>
    </row>
    <row r="306" spans="31:52">
      <c r="AE306" s="221">
        <f t="shared" si="33"/>
        <v>1946</v>
      </c>
      <c r="AF306" s="228">
        <v>17014</v>
      </c>
      <c r="AG306" s="229">
        <f t="shared" si="35"/>
        <v>1.0295393534128223</v>
      </c>
      <c r="AH306" s="169"/>
      <c r="AX306" s="221">
        <f t="shared" si="34"/>
        <v>1946</v>
      </c>
      <c r="AY306" s="228">
        <v>17014</v>
      </c>
      <c r="AZ306" s="229">
        <f t="shared" si="36"/>
        <v>1.0295393534128223</v>
      </c>
    </row>
    <row r="307" spans="31:52">
      <c r="AE307" s="221">
        <f t="shared" si="33"/>
        <v>1946</v>
      </c>
      <c r="AF307" s="228">
        <v>17045</v>
      </c>
      <c r="AG307" s="229">
        <f t="shared" si="35"/>
        <v>0.76030724498480851</v>
      </c>
      <c r="AH307" s="169"/>
      <c r="AX307" s="221">
        <f t="shared" si="34"/>
        <v>1946</v>
      </c>
      <c r="AY307" s="228">
        <v>17045</v>
      </c>
      <c r="AZ307" s="229">
        <f t="shared" si="36"/>
        <v>0.76030724498480851</v>
      </c>
    </row>
    <row r="308" spans="31:52">
      <c r="AE308" s="221">
        <f t="shared" si="33"/>
        <v>1946</v>
      </c>
      <c r="AF308" s="228">
        <v>17075</v>
      </c>
      <c r="AG308" s="229">
        <f t="shared" si="35"/>
        <v>0.82326580583154652</v>
      </c>
      <c r="AH308" s="169"/>
      <c r="AX308" s="221">
        <f t="shared" si="34"/>
        <v>1946</v>
      </c>
      <c r="AY308" s="228">
        <v>17075</v>
      </c>
      <c r="AZ308" s="229">
        <f t="shared" si="36"/>
        <v>0.82326580583154652</v>
      </c>
    </row>
    <row r="309" spans="31:52">
      <c r="AE309" s="221">
        <f t="shared" si="33"/>
        <v>1947</v>
      </c>
      <c r="AF309" s="228">
        <v>17106</v>
      </c>
      <c r="AG309" s="229">
        <f t="shared" si="35"/>
        <v>0.69014703531331445</v>
      </c>
      <c r="AH309" s="169"/>
      <c r="AX309" s="221">
        <f t="shared" si="34"/>
        <v>1947</v>
      </c>
      <c r="AY309" s="228">
        <v>17106</v>
      </c>
      <c r="AZ309" s="229">
        <f t="shared" si="36"/>
        <v>0.69014703531331445</v>
      </c>
    </row>
    <row r="310" spans="31:52">
      <c r="AE310" s="221">
        <f t="shared" si="33"/>
        <v>1947</v>
      </c>
      <c r="AF310" s="228">
        <v>17136</v>
      </c>
      <c r="AG310" s="229">
        <f t="shared" si="35"/>
        <v>1.9699983733499655</v>
      </c>
      <c r="AH310" s="169"/>
      <c r="AX310" s="221">
        <f t="shared" si="34"/>
        <v>1947</v>
      </c>
      <c r="AY310" s="228">
        <v>17136</v>
      </c>
      <c r="AZ310" s="229">
        <f t="shared" si="36"/>
        <v>1.9699983733499655</v>
      </c>
    </row>
    <row r="311" spans="31:52">
      <c r="AE311" s="221">
        <f t="shared" si="33"/>
        <v>1947</v>
      </c>
      <c r="AF311" s="228">
        <v>17167</v>
      </c>
      <c r="AG311" s="229">
        <f t="shared" si="35"/>
        <v>1.9376156259494968</v>
      </c>
      <c r="AH311" s="169"/>
      <c r="AX311" s="221">
        <f t="shared" si="34"/>
        <v>1947</v>
      </c>
      <c r="AY311" s="228">
        <v>17167</v>
      </c>
      <c r="AZ311" s="229">
        <f t="shared" si="36"/>
        <v>1.9376156259494968</v>
      </c>
    </row>
    <row r="312" spans="31:52">
      <c r="AE312" s="221">
        <f t="shared" si="33"/>
        <v>1947</v>
      </c>
      <c r="AF312" s="228">
        <v>17198</v>
      </c>
      <c r="AG312" s="229">
        <f t="shared" si="35"/>
        <v>1.1494391123939192</v>
      </c>
      <c r="AH312" s="169"/>
      <c r="AX312" s="221">
        <f t="shared" si="34"/>
        <v>1947</v>
      </c>
      <c r="AY312" s="228">
        <v>17198</v>
      </c>
      <c r="AZ312" s="229">
        <f t="shared" si="36"/>
        <v>1.1494391123939192</v>
      </c>
    </row>
    <row r="313" spans="31:52">
      <c r="AE313" s="221">
        <f t="shared" si="33"/>
        <v>1947</v>
      </c>
      <c r="AF313" s="228">
        <v>17226</v>
      </c>
      <c r="AG313" s="229">
        <f t="shared" si="35"/>
        <v>3.9430956479077839</v>
      </c>
      <c r="AH313" s="169"/>
      <c r="AX313" s="221">
        <f t="shared" si="34"/>
        <v>1947</v>
      </c>
      <c r="AY313" s="228">
        <v>17226</v>
      </c>
      <c r="AZ313" s="229">
        <f t="shared" si="36"/>
        <v>3.9430956479077839</v>
      </c>
    </row>
    <row r="314" spans="31:52">
      <c r="AE314" s="221">
        <f t="shared" si="33"/>
        <v>1947</v>
      </c>
      <c r="AF314" s="228">
        <v>17257</v>
      </c>
      <c r="AG314" s="229">
        <f t="shared" si="35"/>
        <v>5.7774681397438687</v>
      </c>
      <c r="AH314" s="169"/>
      <c r="AX314" s="221">
        <f t="shared" si="34"/>
        <v>1947</v>
      </c>
      <c r="AY314" s="228">
        <v>17257</v>
      </c>
      <c r="AZ314" s="229">
        <f t="shared" si="36"/>
        <v>5.7774681397438687</v>
      </c>
    </row>
    <row r="315" spans="31:52">
      <c r="AE315" s="221">
        <f t="shared" si="33"/>
        <v>1947</v>
      </c>
      <c r="AF315" s="228">
        <v>17287</v>
      </c>
      <c r="AG315" s="229">
        <f t="shared" si="35"/>
        <v>3.5698328061658362</v>
      </c>
      <c r="AH315" s="169"/>
      <c r="AX315" s="221">
        <f t="shared" si="34"/>
        <v>1947</v>
      </c>
      <c r="AY315" s="228">
        <v>17287</v>
      </c>
      <c r="AZ315" s="229">
        <f t="shared" si="36"/>
        <v>3.5698328061658362</v>
      </c>
    </row>
    <row r="316" spans="31:52">
      <c r="AE316" s="221">
        <f t="shared" si="33"/>
        <v>1947</v>
      </c>
      <c r="AF316" s="228">
        <v>17318</v>
      </c>
      <c r="AG316" s="229">
        <f t="shared" si="35"/>
        <v>1.9297929251176207</v>
      </c>
      <c r="AH316" s="169"/>
      <c r="AX316" s="221">
        <f t="shared" si="34"/>
        <v>1947</v>
      </c>
      <c r="AY316" s="228">
        <v>17318</v>
      </c>
      <c r="AZ316" s="229">
        <f t="shared" si="36"/>
        <v>1.9297929251176207</v>
      </c>
    </row>
    <row r="317" spans="31:52">
      <c r="AE317" s="221">
        <f t="shared" si="33"/>
        <v>1947</v>
      </c>
      <c r="AF317" s="228">
        <v>17348</v>
      </c>
      <c r="AG317" s="229">
        <f t="shared" si="35"/>
        <v>0.87371107628640488</v>
      </c>
      <c r="AH317" s="169"/>
      <c r="AX317" s="221">
        <f t="shared" si="34"/>
        <v>1947</v>
      </c>
      <c r="AY317" s="228">
        <v>17348</v>
      </c>
      <c r="AZ317" s="229">
        <f t="shared" si="36"/>
        <v>0.87371107628640488</v>
      </c>
    </row>
    <row r="318" spans="31:52">
      <c r="AE318" s="221">
        <f t="shared" si="33"/>
        <v>1947</v>
      </c>
      <c r="AF318" s="228">
        <v>17379</v>
      </c>
      <c r="AG318" s="229">
        <f t="shared" si="35"/>
        <v>0.31908543620752639</v>
      </c>
      <c r="AH318" s="169"/>
      <c r="AX318" s="221">
        <f t="shared" si="34"/>
        <v>1947</v>
      </c>
      <c r="AY318" s="228">
        <v>17379</v>
      </c>
      <c r="AZ318" s="229">
        <f t="shared" si="36"/>
        <v>0.31908543620752639</v>
      </c>
    </row>
    <row r="319" spans="31:52">
      <c r="AE319" s="221">
        <f t="shared" si="33"/>
        <v>1947</v>
      </c>
      <c r="AF319" s="228">
        <v>17410</v>
      </c>
      <c r="AG319" s="229">
        <f t="shared" si="35"/>
        <v>0.36262354659482909</v>
      </c>
      <c r="AH319" s="169"/>
      <c r="AX319" s="221">
        <f t="shared" si="34"/>
        <v>1947</v>
      </c>
      <c r="AY319" s="228">
        <v>17410</v>
      </c>
      <c r="AZ319" s="229">
        <f t="shared" si="36"/>
        <v>0.36262354659482909</v>
      </c>
    </row>
    <row r="320" spans="31:52">
      <c r="AE320" s="221">
        <f t="shared" si="33"/>
        <v>1947</v>
      </c>
      <c r="AF320" s="228">
        <v>17440</v>
      </c>
      <c r="AG320" s="229">
        <f t="shared" si="35"/>
        <v>0.40264716456432836</v>
      </c>
      <c r="AH320" s="169"/>
      <c r="AX320" s="221">
        <f t="shared" si="34"/>
        <v>1947</v>
      </c>
      <c r="AY320" s="228">
        <v>17440</v>
      </c>
      <c r="AZ320" s="229">
        <f t="shared" si="36"/>
        <v>0.40264716456432836</v>
      </c>
    </row>
    <row r="321" spans="31:52">
      <c r="AE321" s="221">
        <f t="shared" si="33"/>
        <v>1948</v>
      </c>
      <c r="AF321" s="228">
        <v>17471</v>
      </c>
      <c r="AG321" s="229">
        <f t="shared" si="35"/>
        <v>1.7724358385132801</v>
      </c>
      <c r="AH321" s="169"/>
      <c r="AX321" s="221">
        <f t="shared" si="34"/>
        <v>1948</v>
      </c>
      <c r="AY321" s="228">
        <v>17471</v>
      </c>
      <c r="AZ321" s="229">
        <f t="shared" si="36"/>
        <v>1.7724358385132801</v>
      </c>
    </row>
    <row r="322" spans="31:52">
      <c r="AE322" s="221">
        <f t="shared" si="33"/>
        <v>1948</v>
      </c>
      <c r="AF322" s="228">
        <v>17501</v>
      </c>
      <c r="AG322" s="229">
        <f t="shared" si="35"/>
        <v>1.0757503668649264</v>
      </c>
      <c r="AH322" s="169"/>
      <c r="AX322" s="221">
        <f t="shared" si="34"/>
        <v>1948</v>
      </c>
      <c r="AY322" s="228">
        <v>17501</v>
      </c>
      <c r="AZ322" s="229">
        <f t="shared" si="36"/>
        <v>1.0757503668649264</v>
      </c>
    </row>
    <row r="323" spans="31:52">
      <c r="AE323" s="221">
        <f t="shared" si="33"/>
        <v>1948</v>
      </c>
      <c r="AF323" s="228">
        <v>17532</v>
      </c>
      <c r="AG323" s="229">
        <f t="shared" si="35"/>
        <v>0.66701341410453674</v>
      </c>
      <c r="AH323" s="169"/>
      <c r="AX323" s="221">
        <f t="shared" si="34"/>
        <v>1948</v>
      </c>
      <c r="AY323" s="228">
        <v>17532</v>
      </c>
      <c r="AZ323" s="229">
        <f t="shared" si="36"/>
        <v>0.66701341410453674</v>
      </c>
    </row>
    <row r="324" spans="31:52">
      <c r="AE324" s="221">
        <f t="shared" si="33"/>
        <v>1948</v>
      </c>
      <c r="AF324" s="228">
        <v>17563</v>
      </c>
      <c r="AG324" s="229">
        <f t="shared" si="35"/>
        <v>4.1896253110192117</v>
      </c>
      <c r="AH324" s="169"/>
      <c r="AX324" s="221">
        <f t="shared" si="34"/>
        <v>1948</v>
      </c>
      <c r="AY324" s="228">
        <v>17563</v>
      </c>
      <c r="AZ324" s="229">
        <f t="shared" si="36"/>
        <v>4.1896253110192117</v>
      </c>
    </row>
    <row r="325" spans="31:52">
      <c r="AE325" s="221">
        <f t="shared" si="33"/>
        <v>1948</v>
      </c>
      <c r="AF325" s="228">
        <v>17592</v>
      </c>
      <c r="AG325" s="229">
        <f t="shared" si="35"/>
        <v>1.8980195486684952</v>
      </c>
      <c r="AH325" s="169"/>
      <c r="AX325" s="221">
        <f t="shared" si="34"/>
        <v>1948</v>
      </c>
      <c r="AY325" s="228">
        <v>17592</v>
      </c>
      <c r="AZ325" s="229">
        <f t="shared" si="36"/>
        <v>1.8980195486684952</v>
      </c>
    </row>
    <row r="326" spans="31:52">
      <c r="AE326" s="221">
        <f t="shared" si="33"/>
        <v>1948</v>
      </c>
      <c r="AF326" s="228">
        <v>17623</v>
      </c>
      <c r="AG326" s="229">
        <f t="shared" si="35"/>
        <v>3.7600132187991786</v>
      </c>
      <c r="AH326" s="169"/>
      <c r="AX326" s="221">
        <f t="shared" si="34"/>
        <v>1948</v>
      </c>
      <c r="AY326" s="228">
        <v>17623</v>
      </c>
      <c r="AZ326" s="229">
        <f t="shared" si="36"/>
        <v>3.7600132187991786</v>
      </c>
    </row>
    <row r="327" spans="31:52">
      <c r="AE327" s="221">
        <f t="shared" si="33"/>
        <v>1948</v>
      </c>
      <c r="AF327" s="228">
        <v>17653</v>
      </c>
      <c r="AG327" s="229">
        <f t="shared" si="35"/>
        <v>12.085740016258578</v>
      </c>
      <c r="AH327" s="169"/>
      <c r="AX327" s="221">
        <f t="shared" si="34"/>
        <v>1948</v>
      </c>
      <c r="AY327" s="228">
        <v>17653</v>
      </c>
      <c r="AZ327" s="229">
        <f t="shared" si="36"/>
        <v>12.085740016258578</v>
      </c>
    </row>
    <row r="328" spans="31:52">
      <c r="AE328" s="221">
        <f t="shared" si="33"/>
        <v>1948</v>
      </c>
      <c r="AF328" s="228">
        <v>17684</v>
      </c>
      <c r="AG328" s="229">
        <f t="shared" si="35"/>
        <v>8.7232897264634914</v>
      </c>
      <c r="AH328" s="169"/>
      <c r="AX328" s="221">
        <f t="shared" si="34"/>
        <v>1948</v>
      </c>
      <c r="AY328" s="228">
        <v>17684</v>
      </c>
      <c r="AZ328" s="229">
        <f t="shared" si="36"/>
        <v>8.7232897264634914</v>
      </c>
    </row>
    <row r="329" spans="31:52">
      <c r="AE329" s="221">
        <f t="shared" ref="AE329:AE392" si="37">IF(MONTH(AF329)&gt;9,YEAR(AF329)+1,YEAR(AF329))</f>
        <v>1948</v>
      </c>
      <c r="AF329" s="228">
        <v>17714</v>
      </c>
      <c r="AG329" s="229">
        <f t="shared" si="35"/>
        <v>3.7326489175579809</v>
      </c>
      <c r="AH329" s="169"/>
      <c r="AX329" s="221">
        <f t="shared" ref="AX329:AX392" si="38">IF(MONTH(AY329)&gt;9,YEAR(AY329)+1,YEAR(AY329))</f>
        <v>1948</v>
      </c>
      <c r="AY329" s="228">
        <v>17714</v>
      </c>
      <c r="AZ329" s="229">
        <f t="shared" si="36"/>
        <v>3.7326489175579809</v>
      </c>
    </row>
    <row r="330" spans="31:52">
      <c r="AE330" s="221">
        <f t="shared" si="37"/>
        <v>1948</v>
      </c>
      <c r="AF330" s="228">
        <v>17745</v>
      </c>
      <c r="AG330" s="229">
        <f t="shared" ref="AG330:AG393" si="39">VLOOKUP(IF(MONTH(AF330)&gt;9,YEAR(AF330)+1,YEAR(AF330)),$P$10:$AB$118,IF(MONTH(AF330)&gt;9,MONTH(AF330)-8,MONTH(AF330)+4))</f>
        <v>1.2408692046711565</v>
      </c>
      <c r="AH330" s="169"/>
      <c r="AX330" s="221">
        <f t="shared" si="38"/>
        <v>1948</v>
      </c>
      <c r="AY330" s="228">
        <v>17745</v>
      </c>
      <c r="AZ330" s="229">
        <f t="shared" ref="AZ330:AZ393" si="40">VLOOKUP(IF(MONTH(AY330)&gt;9,YEAR(AY330)+1,YEAR(AY330)),$AI$10:$AU$107,IF(MONTH(AY330)&gt;9,MONTH(AY330)-8,MONTH(AY330)+4))</f>
        <v>1.2408692046711565</v>
      </c>
    </row>
    <row r="331" spans="31:52">
      <c r="AE331" s="221">
        <f t="shared" si="37"/>
        <v>1948</v>
      </c>
      <c r="AF331" s="228">
        <v>17776</v>
      </c>
      <c r="AG331" s="229">
        <f t="shared" si="39"/>
        <v>0.70470780203219618</v>
      </c>
      <c r="AH331" s="169"/>
      <c r="AX331" s="221">
        <f t="shared" si="38"/>
        <v>1948</v>
      </c>
      <c r="AY331" s="228">
        <v>17776</v>
      </c>
      <c r="AZ331" s="229">
        <f t="shared" si="40"/>
        <v>0.70470780203219618</v>
      </c>
    </row>
    <row r="332" spans="31:52">
      <c r="AE332" s="221">
        <f t="shared" si="37"/>
        <v>1948</v>
      </c>
      <c r="AF332" s="228">
        <v>17806</v>
      </c>
      <c r="AG332" s="229">
        <f t="shared" si="39"/>
        <v>0.72572618941745759</v>
      </c>
      <c r="AH332" s="169"/>
      <c r="AX332" s="221">
        <f t="shared" si="38"/>
        <v>1948</v>
      </c>
      <c r="AY332" s="228">
        <v>17806</v>
      </c>
      <c r="AZ332" s="229">
        <f t="shared" si="40"/>
        <v>0.72572618941745759</v>
      </c>
    </row>
    <row r="333" spans="31:52">
      <c r="AE333" s="221">
        <f t="shared" si="37"/>
        <v>1949</v>
      </c>
      <c r="AF333" s="228">
        <v>17837</v>
      </c>
      <c r="AG333" s="229">
        <f t="shared" si="39"/>
        <v>0.66910065803179886</v>
      </c>
      <c r="AH333" s="169"/>
      <c r="AX333" s="221">
        <f t="shared" si="38"/>
        <v>1949</v>
      </c>
      <c r="AY333" s="228">
        <v>17837</v>
      </c>
      <c r="AZ333" s="229">
        <f t="shared" si="40"/>
        <v>0.66910065803179886</v>
      </c>
    </row>
    <row r="334" spans="31:52">
      <c r="AE334" s="221">
        <f t="shared" si="37"/>
        <v>1949</v>
      </c>
      <c r="AF334" s="228">
        <v>17867</v>
      </c>
      <c r="AG334" s="229">
        <f t="shared" si="39"/>
        <v>1.0207772730321516</v>
      </c>
      <c r="AH334" s="169"/>
      <c r="AX334" s="221">
        <f t="shared" si="38"/>
        <v>1949</v>
      </c>
      <c r="AY334" s="228">
        <v>17867</v>
      </c>
      <c r="AZ334" s="229">
        <f t="shared" si="40"/>
        <v>1.0207772730321516</v>
      </c>
    </row>
    <row r="335" spans="31:52">
      <c r="AE335" s="221">
        <f t="shared" si="37"/>
        <v>1949</v>
      </c>
      <c r="AF335" s="228">
        <v>17898</v>
      </c>
      <c r="AG335" s="229">
        <f t="shared" si="39"/>
        <v>1.2317512281547183</v>
      </c>
      <c r="AH335" s="169"/>
      <c r="AX335" s="221">
        <f t="shared" si="38"/>
        <v>1949</v>
      </c>
      <c r="AY335" s="228">
        <v>17898</v>
      </c>
      <c r="AZ335" s="229">
        <f t="shared" si="40"/>
        <v>1.2317512281547183</v>
      </c>
    </row>
    <row r="336" spans="31:52">
      <c r="AE336" s="221">
        <f t="shared" si="37"/>
        <v>1949</v>
      </c>
      <c r="AF336" s="228">
        <v>17929</v>
      </c>
      <c r="AG336" s="229">
        <f t="shared" si="39"/>
        <v>1.1008016933797515</v>
      </c>
      <c r="AH336" s="169"/>
      <c r="AX336" s="221">
        <f t="shared" si="38"/>
        <v>1949</v>
      </c>
      <c r="AY336" s="228">
        <v>17929</v>
      </c>
      <c r="AZ336" s="229">
        <f t="shared" si="40"/>
        <v>1.1008016933797515</v>
      </c>
    </row>
    <row r="337" spans="31:52">
      <c r="AE337" s="221">
        <f t="shared" si="37"/>
        <v>1949</v>
      </c>
      <c r="AF337" s="228">
        <v>17957</v>
      </c>
      <c r="AG337" s="229">
        <f t="shared" si="39"/>
        <v>2.104052556997738</v>
      </c>
      <c r="AH337" s="169"/>
      <c r="AX337" s="221">
        <f t="shared" si="38"/>
        <v>1949</v>
      </c>
      <c r="AY337" s="228">
        <v>17957</v>
      </c>
      <c r="AZ337" s="229">
        <f t="shared" si="40"/>
        <v>2.104052556997738</v>
      </c>
    </row>
    <row r="338" spans="31:52">
      <c r="AE338" s="221">
        <f t="shared" si="37"/>
        <v>1949</v>
      </c>
      <c r="AF338" s="228">
        <v>17988</v>
      </c>
      <c r="AG338" s="229">
        <f t="shared" si="39"/>
        <v>8.6572545774655367</v>
      </c>
      <c r="AH338" s="169"/>
      <c r="AX338" s="221">
        <f t="shared" si="38"/>
        <v>1949</v>
      </c>
      <c r="AY338" s="228">
        <v>17988</v>
      </c>
      <c r="AZ338" s="229">
        <f t="shared" si="40"/>
        <v>8.6572545774655367</v>
      </c>
    </row>
    <row r="339" spans="31:52">
      <c r="AE339" s="221">
        <f t="shared" si="37"/>
        <v>1949</v>
      </c>
      <c r="AF339" s="228">
        <v>18018</v>
      </c>
      <c r="AG339" s="229">
        <f t="shared" si="39"/>
        <v>9.2956111221309534</v>
      </c>
      <c r="AH339" s="169"/>
      <c r="AX339" s="221">
        <f t="shared" si="38"/>
        <v>1949</v>
      </c>
      <c r="AY339" s="228">
        <v>18018</v>
      </c>
      <c r="AZ339" s="229">
        <f t="shared" si="40"/>
        <v>9.2956111221309534</v>
      </c>
    </row>
    <row r="340" spans="31:52">
      <c r="AE340" s="221">
        <f t="shared" si="37"/>
        <v>1949</v>
      </c>
      <c r="AF340" s="228">
        <v>18049</v>
      </c>
      <c r="AG340" s="229">
        <f t="shared" si="39"/>
        <v>5.1118902339367054</v>
      </c>
      <c r="AH340" s="169"/>
      <c r="AX340" s="221">
        <f t="shared" si="38"/>
        <v>1949</v>
      </c>
      <c r="AY340" s="228">
        <v>18049</v>
      </c>
      <c r="AZ340" s="229">
        <f t="shared" si="40"/>
        <v>5.1118902339367054</v>
      </c>
    </row>
    <row r="341" spans="31:52">
      <c r="AE341" s="221">
        <f t="shared" si="37"/>
        <v>1949</v>
      </c>
      <c r="AF341" s="228">
        <v>18079</v>
      </c>
      <c r="AG341" s="229">
        <f t="shared" si="39"/>
        <v>1.5158205014927724</v>
      </c>
      <c r="AH341" s="169"/>
      <c r="AX341" s="221">
        <f t="shared" si="38"/>
        <v>1949</v>
      </c>
      <c r="AY341" s="228">
        <v>18079</v>
      </c>
      <c r="AZ341" s="229">
        <f t="shared" si="40"/>
        <v>1.5158205014927724</v>
      </c>
    </row>
    <row r="342" spans="31:52">
      <c r="AE342" s="221">
        <f t="shared" si="37"/>
        <v>1949</v>
      </c>
      <c r="AF342" s="228">
        <v>18110</v>
      </c>
      <c r="AG342" s="229">
        <f t="shared" si="39"/>
        <v>0.5348772079611912</v>
      </c>
      <c r="AH342" s="169"/>
      <c r="AX342" s="221">
        <f t="shared" si="38"/>
        <v>1949</v>
      </c>
      <c r="AY342" s="228">
        <v>18110</v>
      </c>
      <c r="AZ342" s="229">
        <f t="shared" si="40"/>
        <v>0.5348772079611912</v>
      </c>
    </row>
    <row r="343" spans="31:52">
      <c r="AE343" s="221">
        <f t="shared" si="37"/>
        <v>1949</v>
      </c>
      <c r="AF343" s="228">
        <v>18141</v>
      </c>
      <c r="AG343" s="229">
        <f t="shared" si="39"/>
        <v>0.53741311059354757</v>
      </c>
      <c r="AH343" s="169"/>
      <c r="AX343" s="221">
        <f t="shared" si="38"/>
        <v>1949</v>
      </c>
      <c r="AY343" s="228">
        <v>18141</v>
      </c>
      <c r="AZ343" s="229">
        <f t="shared" si="40"/>
        <v>0.53741311059354757</v>
      </c>
    </row>
    <row r="344" spans="31:52">
      <c r="AE344" s="221">
        <f t="shared" si="37"/>
        <v>1949</v>
      </c>
      <c r="AF344" s="228">
        <v>18171</v>
      </c>
      <c r="AG344" s="229">
        <f t="shared" si="39"/>
        <v>0.58719872809757589</v>
      </c>
      <c r="AH344" s="169"/>
      <c r="AX344" s="221">
        <f t="shared" si="38"/>
        <v>1949</v>
      </c>
      <c r="AY344" s="228">
        <v>18171</v>
      </c>
      <c r="AZ344" s="229">
        <f t="shared" si="40"/>
        <v>0.58719872809757589</v>
      </c>
    </row>
    <row r="345" spans="31:52">
      <c r="AE345" s="221">
        <f t="shared" si="37"/>
        <v>1950</v>
      </c>
      <c r="AF345" s="228">
        <v>18202</v>
      </c>
      <c r="AG345" s="229">
        <f t="shared" si="39"/>
        <v>0.62772563273144633</v>
      </c>
      <c r="AH345" s="169"/>
      <c r="AX345" s="221">
        <f t="shared" si="38"/>
        <v>1950</v>
      </c>
      <c r="AY345" s="228">
        <v>18202</v>
      </c>
      <c r="AZ345" s="229">
        <f t="shared" si="40"/>
        <v>0.62772563273144633</v>
      </c>
    </row>
    <row r="346" spans="31:52">
      <c r="AE346" s="221">
        <f t="shared" si="37"/>
        <v>1950</v>
      </c>
      <c r="AF346" s="228">
        <v>18232</v>
      </c>
      <c r="AG346" s="229">
        <f t="shared" si="39"/>
        <v>0.951748011068689</v>
      </c>
      <c r="AH346" s="169"/>
      <c r="AX346" s="221">
        <f t="shared" si="38"/>
        <v>1950</v>
      </c>
      <c r="AY346" s="228">
        <v>18232</v>
      </c>
      <c r="AZ346" s="229">
        <f t="shared" si="40"/>
        <v>0.951748011068689</v>
      </c>
    </row>
    <row r="347" spans="31:52">
      <c r="AE347" s="221">
        <f t="shared" si="37"/>
        <v>1950</v>
      </c>
      <c r="AF347" s="228">
        <v>18263</v>
      </c>
      <c r="AG347" s="229">
        <f t="shared" si="39"/>
        <v>0.78771210140179471</v>
      </c>
      <c r="AH347" s="169"/>
      <c r="AX347" s="221">
        <f t="shared" si="38"/>
        <v>1950</v>
      </c>
      <c r="AY347" s="228">
        <v>18263</v>
      </c>
      <c r="AZ347" s="229">
        <f t="shared" si="40"/>
        <v>0.78771210140179471</v>
      </c>
    </row>
    <row r="348" spans="31:52">
      <c r="AE348" s="221">
        <f t="shared" si="37"/>
        <v>1950</v>
      </c>
      <c r="AF348" s="228">
        <v>18294</v>
      </c>
      <c r="AG348" s="229">
        <f t="shared" si="39"/>
        <v>7.6011979514993762</v>
      </c>
      <c r="AH348" s="169"/>
      <c r="AX348" s="221">
        <f t="shared" si="38"/>
        <v>1950</v>
      </c>
      <c r="AY348" s="228">
        <v>18294</v>
      </c>
      <c r="AZ348" s="229">
        <f t="shared" si="40"/>
        <v>7.6011979514993762</v>
      </c>
    </row>
    <row r="349" spans="31:52">
      <c r="AE349" s="221">
        <f t="shared" si="37"/>
        <v>1950</v>
      </c>
      <c r="AF349" s="228">
        <v>18322</v>
      </c>
      <c r="AG349" s="229">
        <f t="shared" si="39"/>
        <v>8.8183428209793995</v>
      </c>
      <c r="AH349" s="169"/>
      <c r="AX349" s="221">
        <f t="shared" si="38"/>
        <v>1950</v>
      </c>
      <c r="AY349" s="228">
        <v>18322</v>
      </c>
      <c r="AZ349" s="229">
        <f t="shared" si="40"/>
        <v>8.8183428209793995</v>
      </c>
    </row>
    <row r="350" spans="31:52">
      <c r="AE350" s="221">
        <f t="shared" si="37"/>
        <v>1950</v>
      </c>
      <c r="AF350" s="228">
        <v>18353</v>
      </c>
      <c r="AG350" s="229">
        <f t="shared" si="39"/>
        <v>8.3631431576006179</v>
      </c>
      <c r="AH350" s="169"/>
      <c r="AX350" s="221">
        <f t="shared" si="38"/>
        <v>1950</v>
      </c>
      <c r="AY350" s="228">
        <v>18353</v>
      </c>
      <c r="AZ350" s="229">
        <f t="shared" si="40"/>
        <v>8.3631431576006179</v>
      </c>
    </row>
    <row r="351" spans="31:52">
      <c r="AE351" s="221">
        <f t="shared" si="37"/>
        <v>1950</v>
      </c>
      <c r="AF351" s="228">
        <v>18383</v>
      </c>
      <c r="AG351" s="229">
        <f t="shared" si="39"/>
        <v>10.42138316093876</v>
      </c>
      <c r="AH351" s="169"/>
      <c r="AX351" s="221">
        <f t="shared" si="38"/>
        <v>1950</v>
      </c>
      <c r="AY351" s="228">
        <v>18383</v>
      </c>
      <c r="AZ351" s="229">
        <f t="shared" si="40"/>
        <v>10.42138316093876</v>
      </c>
    </row>
    <row r="352" spans="31:52">
      <c r="AE352" s="221">
        <f t="shared" si="37"/>
        <v>1950</v>
      </c>
      <c r="AF352" s="228">
        <v>18414</v>
      </c>
      <c r="AG352" s="229">
        <f t="shared" si="39"/>
        <v>6.2271774215687401</v>
      </c>
      <c r="AH352" s="169"/>
      <c r="AX352" s="221">
        <f t="shared" si="38"/>
        <v>1950</v>
      </c>
      <c r="AY352" s="228">
        <v>18414</v>
      </c>
      <c r="AZ352" s="229">
        <f t="shared" si="40"/>
        <v>6.2271774215687401</v>
      </c>
    </row>
    <row r="353" spans="31:52">
      <c r="AE353" s="221">
        <f t="shared" si="37"/>
        <v>1950</v>
      </c>
      <c r="AF353" s="228">
        <v>18444</v>
      </c>
      <c r="AG353" s="229">
        <f t="shared" si="39"/>
        <v>2.8717959588625774</v>
      </c>
      <c r="AH353" s="169"/>
      <c r="AX353" s="221">
        <f t="shared" si="38"/>
        <v>1950</v>
      </c>
      <c r="AY353" s="228">
        <v>18444</v>
      </c>
      <c r="AZ353" s="229">
        <f t="shared" si="40"/>
        <v>2.8717959588625774</v>
      </c>
    </row>
    <row r="354" spans="31:52">
      <c r="AE354" s="221">
        <f t="shared" si="37"/>
        <v>1950</v>
      </c>
      <c r="AF354" s="228">
        <v>18475</v>
      </c>
      <c r="AG354" s="229">
        <f t="shared" si="39"/>
        <v>1.3804220796434166</v>
      </c>
      <c r="AH354" s="169"/>
      <c r="AX354" s="221">
        <f t="shared" si="38"/>
        <v>1950</v>
      </c>
      <c r="AY354" s="228">
        <v>18475</v>
      </c>
      <c r="AZ354" s="229">
        <f t="shared" si="40"/>
        <v>1.3804220796434166</v>
      </c>
    </row>
    <row r="355" spans="31:52">
      <c r="AE355" s="221">
        <f t="shared" si="37"/>
        <v>1950</v>
      </c>
      <c r="AF355" s="228">
        <v>18506</v>
      </c>
      <c r="AG355" s="229">
        <f t="shared" si="39"/>
        <v>0.88092672292463448</v>
      </c>
      <c r="AH355" s="169"/>
      <c r="AX355" s="221">
        <f t="shared" si="38"/>
        <v>1950</v>
      </c>
      <c r="AY355" s="228">
        <v>18506</v>
      </c>
      <c r="AZ355" s="229">
        <f t="shared" si="40"/>
        <v>0.88092672292463448</v>
      </c>
    </row>
    <row r="356" spans="31:52">
      <c r="AE356" s="221">
        <f t="shared" si="37"/>
        <v>1950</v>
      </c>
      <c r="AF356" s="228">
        <v>18536</v>
      </c>
      <c r="AG356" s="229">
        <f t="shared" si="39"/>
        <v>0.76088203788661701</v>
      </c>
      <c r="AH356" s="169"/>
      <c r="AX356" s="221">
        <f t="shared" si="38"/>
        <v>1950</v>
      </c>
      <c r="AY356" s="228">
        <v>18536</v>
      </c>
      <c r="AZ356" s="229">
        <f t="shared" si="40"/>
        <v>0.76088203788661701</v>
      </c>
    </row>
    <row r="357" spans="31:52">
      <c r="AE357" s="221">
        <f t="shared" si="37"/>
        <v>1951</v>
      </c>
      <c r="AF357" s="228">
        <v>18567</v>
      </c>
      <c r="AG357" s="229">
        <f t="shared" si="39"/>
        <v>2.0973482589736321</v>
      </c>
      <c r="AH357" s="169"/>
      <c r="AX357" s="221">
        <f t="shared" si="38"/>
        <v>1951</v>
      </c>
      <c r="AY357" s="228">
        <v>18567</v>
      </c>
      <c r="AZ357" s="229">
        <f t="shared" si="40"/>
        <v>2.0973482589736321</v>
      </c>
    </row>
    <row r="358" spans="31:52">
      <c r="AE358" s="221">
        <f t="shared" si="37"/>
        <v>1951</v>
      </c>
      <c r="AF358" s="228">
        <v>18597</v>
      </c>
      <c r="AG358" s="229">
        <f t="shared" si="39"/>
        <v>27.356357081166269</v>
      </c>
      <c r="AH358" s="169"/>
      <c r="AX358" s="221">
        <f t="shared" si="38"/>
        <v>1951</v>
      </c>
      <c r="AY358" s="228">
        <v>18597</v>
      </c>
      <c r="AZ358" s="229">
        <f t="shared" si="40"/>
        <v>27.356357081166269</v>
      </c>
    </row>
    <row r="359" spans="31:52">
      <c r="AE359" s="221">
        <f t="shared" si="37"/>
        <v>1951</v>
      </c>
      <c r="AF359" s="228">
        <v>18628</v>
      </c>
      <c r="AG359" s="229">
        <f t="shared" si="39"/>
        <v>26.591814719237401</v>
      </c>
      <c r="AH359" s="169"/>
      <c r="AX359" s="221">
        <f t="shared" si="38"/>
        <v>1951</v>
      </c>
      <c r="AY359" s="228">
        <v>18628</v>
      </c>
      <c r="AZ359" s="229">
        <f t="shared" si="40"/>
        <v>26.591814719237401</v>
      </c>
    </row>
    <row r="360" spans="31:52">
      <c r="AE360" s="221">
        <f t="shared" si="37"/>
        <v>1951</v>
      </c>
      <c r="AF360" s="228">
        <v>18659</v>
      </c>
      <c r="AG360" s="229">
        <f t="shared" si="39"/>
        <v>10.789532458844953</v>
      </c>
      <c r="AH360" s="169"/>
      <c r="AX360" s="221">
        <f t="shared" si="38"/>
        <v>1951</v>
      </c>
      <c r="AY360" s="228">
        <v>18659</v>
      </c>
      <c r="AZ360" s="229">
        <f t="shared" si="40"/>
        <v>10.789532458844953</v>
      </c>
    </row>
    <row r="361" spans="31:52">
      <c r="AE361" s="221">
        <f t="shared" si="37"/>
        <v>1951</v>
      </c>
      <c r="AF361" s="228">
        <v>18687</v>
      </c>
      <c r="AG361" s="229">
        <f t="shared" si="39"/>
        <v>6.4284945661481316</v>
      </c>
      <c r="AH361" s="169"/>
      <c r="AX361" s="221">
        <f t="shared" si="38"/>
        <v>1951</v>
      </c>
      <c r="AY361" s="228">
        <v>18687</v>
      </c>
      <c r="AZ361" s="229">
        <f t="shared" si="40"/>
        <v>6.4284945661481316</v>
      </c>
    </row>
    <row r="362" spans="31:52">
      <c r="AE362" s="221">
        <f t="shared" si="37"/>
        <v>1951</v>
      </c>
      <c r="AF362" s="228">
        <v>18718</v>
      </c>
      <c r="AG362" s="229">
        <f t="shared" si="39"/>
        <v>4.5481882406262883</v>
      </c>
      <c r="AH362" s="169"/>
      <c r="AX362" s="221">
        <f t="shared" si="38"/>
        <v>1951</v>
      </c>
      <c r="AY362" s="228">
        <v>18718</v>
      </c>
      <c r="AZ362" s="229">
        <f t="shared" si="40"/>
        <v>4.5481882406262883</v>
      </c>
    </row>
    <row r="363" spans="31:52">
      <c r="AE363" s="221">
        <f t="shared" si="37"/>
        <v>1951</v>
      </c>
      <c r="AF363" s="228">
        <v>18748</v>
      </c>
      <c r="AG363" s="229">
        <f t="shared" si="39"/>
        <v>3.8268971553723361</v>
      </c>
      <c r="AH363" s="169"/>
      <c r="AX363" s="221">
        <f t="shared" si="38"/>
        <v>1951</v>
      </c>
      <c r="AY363" s="228">
        <v>18748</v>
      </c>
      <c r="AZ363" s="229">
        <f t="shared" si="40"/>
        <v>3.8268971553723361</v>
      </c>
    </row>
    <row r="364" spans="31:52">
      <c r="AE364" s="221">
        <f t="shared" si="37"/>
        <v>1951</v>
      </c>
      <c r="AF364" s="228">
        <v>18779</v>
      </c>
      <c r="AG364" s="229">
        <f t="shared" si="39"/>
        <v>4.3175320524956646</v>
      </c>
      <c r="AH364" s="169"/>
      <c r="AX364" s="221">
        <f t="shared" si="38"/>
        <v>1951</v>
      </c>
      <c r="AY364" s="228">
        <v>18779</v>
      </c>
      <c r="AZ364" s="229">
        <f t="shared" si="40"/>
        <v>4.3175320524956646</v>
      </c>
    </row>
    <row r="365" spans="31:52">
      <c r="AE365" s="221">
        <f t="shared" si="37"/>
        <v>1951</v>
      </c>
      <c r="AF365" s="228">
        <v>18809</v>
      </c>
      <c r="AG365" s="229">
        <f t="shared" si="39"/>
        <v>2.4214286813920864</v>
      </c>
      <c r="AH365" s="169"/>
      <c r="AX365" s="221">
        <f t="shared" si="38"/>
        <v>1951</v>
      </c>
      <c r="AY365" s="228">
        <v>18809</v>
      </c>
      <c r="AZ365" s="229">
        <f t="shared" si="40"/>
        <v>2.4214286813920864</v>
      </c>
    </row>
    <row r="366" spans="31:52">
      <c r="AE366" s="221">
        <f t="shared" si="37"/>
        <v>1951</v>
      </c>
      <c r="AF366" s="228">
        <v>18840</v>
      </c>
      <c r="AG366" s="229">
        <f t="shared" si="39"/>
        <v>1.433739870189612</v>
      </c>
      <c r="AH366" s="169"/>
      <c r="AX366" s="221">
        <f t="shared" si="38"/>
        <v>1951</v>
      </c>
      <c r="AY366" s="228">
        <v>18840</v>
      </c>
      <c r="AZ366" s="229">
        <f t="shared" si="40"/>
        <v>1.433739870189612</v>
      </c>
    </row>
    <row r="367" spans="31:52">
      <c r="AE367" s="221">
        <f t="shared" si="37"/>
        <v>1951</v>
      </c>
      <c r="AF367" s="228">
        <v>18871</v>
      </c>
      <c r="AG367" s="229">
        <f t="shared" si="39"/>
        <v>1.1548833153053835</v>
      </c>
      <c r="AH367" s="169"/>
      <c r="AX367" s="221">
        <f t="shared" si="38"/>
        <v>1951</v>
      </c>
      <c r="AY367" s="228">
        <v>18871</v>
      </c>
      <c r="AZ367" s="229">
        <f t="shared" si="40"/>
        <v>1.1548833153053835</v>
      </c>
    </row>
    <row r="368" spans="31:52">
      <c r="AE368" s="221">
        <f t="shared" si="37"/>
        <v>1951</v>
      </c>
      <c r="AF368" s="228">
        <v>18901</v>
      </c>
      <c r="AG368" s="229">
        <f t="shared" si="39"/>
        <v>0.92831247601795042</v>
      </c>
      <c r="AH368" s="169"/>
      <c r="AX368" s="221">
        <f t="shared" si="38"/>
        <v>1951</v>
      </c>
      <c r="AY368" s="228">
        <v>18901</v>
      </c>
      <c r="AZ368" s="229">
        <f t="shared" si="40"/>
        <v>0.92831247601795042</v>
      </c>
    </row>
    <row r="369" spans="31:52">
      <c r="AE369" s="221">
        <f t="shared" si="37"/>
        <v>1952</v>
      </c>
      <c r="AF369" s="228">
        <v>18932</v>
      </c>
      <c r="AG369" s="229">
        <f t="shared" si="39"/>
        <v>1.7727465220710013</v>
      </c>
      <c r="AH369" s="169"/>
      <c r="AX369" s="221">
        <f t="shared" si="38"/>
        <v>1952</v>
      </c>
      <c r="AY369" s="228">
        <v>18932</v>
      </c>
      <c r="AZ369" s="229">
        <f t="shared" si="40"/>
        <v>1.7727465220710013</v>
      </c>
    </row>
    <row r="370" spans="31:52">
      <c r="AE370" s="221">
        <f t="shared" si="37"/>
        <v>1952</v>
      </c>
      <c r="AF370" s="228">
        <v>18962</v>
      </c>
      <c r="AG370" s="229">
        <f t="shared" si="39"/>
        <v>3.3062851298972031</v>
      </c>
      <c r="AH370" s="169"/>
      <c r="AX370" s="221">
        <f t="shared" si="38"/>
        <v>1952</v>
      </c>
      <c r="AY370" s="228">
        <v>18962</v>
      </c>
      <c r="AZ370" s="229">
        <f t="shared" si="40"/>
        <v>3.3062851298972031</v>
      </c>
    </row>
    <row r="371" spans="31:52">
      <c r="AE371" s="221">
        <f t="shared" si="37"/>
        <v>1952</v>
      </c>
      <c r="AF371" s="228">
        <v>18993</v>
      </c>
      <c r="AG371" s="229">
        <f t="shared" si="39"/>
        <v>8.3319600315761715</v>
      </c>
      <c r="AH371" s="169"/>
      <c r="AX371" s="221">
        <f t="shared" si="38"/>
        <v>1952</v>
      </c>
      <c r="AY371" s="228">
        <v>18993</v>
      </c>
      <c r="AZ371" s="229">
        <f t="shared" si="40"/>
        <v>8.3319600315761715</v>
      </c>
    </row>
    <row r="372" spans="31:52">
      <c r="AE372" s="221">
        <f t="shared" si="37"/>
        <v>1952</v>
      </c>
      <c r="AF372" s="228">
        <v>19024</v>
      </c>
      <c r="AG372" s="229">
        <f t="shared" si="39"/>
        <v>15.161713363492757</v>
      </c>
      <c r="AH372" s="169"/>
      <c r="AX372" s="221">
        <f t="shared" si="38"/>
        <v>1952</v>
      </c>
      <c r="AY372" s="228">
        <v>19024</v>
      </c>
      <c r="AZ372" s="229">
        <f t="shared" si="40"/>
        <v>15.161713363492757</v>
      </c>
    </row>
    <row r="373" spans="31:52">
      <c r="AE373" s="221">
        <f t="shared" si="37"/>
        <v>1952</v>
      </c>
      <c r="AF373" s="228">
        <v>19053</v>
      </c>
      <c r="AG373" s="229">
        <f t="shared" si="39"/>
        <v>15.406366485018694</v>
      </c>
      <c r="AH373" s="169"/>
      <c r="AX373" s="221">
        <f t="shared" si="38"/>
        <v>1952</v>
      </c>
      <c r="AY373" s="228">
        <v>19053</v>
      </c>
      <c r="AZ373" s="229">
        <f t="shared" si="40"/>
        <v>15.406366485018694</v>
      </c>
    </row>
    <row r="374" spans="31:52">
      <c r="AE374" s="221">
        <f t="shared" si="37"/>
        <v>1952</v>
      </c>
      <c r="AF374" s="228">
        <v>19084</v>
      </c>
      <c r="AG374" s="229">
        <f t="shared" si="39"/>
        <v>12.206967554617641</v>
      </c>
      <c r="AH374" s="169"/>
      <c r="AX374" s="221">
        <f t="shared" si="38"/>
        <v>1952</v>
      </c>
      <c r="AY374" s="228">
        <v>19084</v>
      </c>
      <c r="AZ374" s="229">
        <f t="shared" si="40"/>
        <v>12.206967554617641</v>
      </c>
    </row>
    <row r="375" spans="31:52">
      <c r="AE375" s="221">
        <f t="shared" si="37"/>
        <v>1952</v>
      </c>
      <c r="AF375" s="228">
        <v>19114</v>
      </c>
      <c r="AG375" s="229">
        <f t="shared" si="39"/>
        <v>15.978337916212247</v>
      </c>
      <c r="AH375" s="169"/>
      <c r="AX375" s="221">
        <f t="shared" si="38"/>
        <v>1952</v>
      </c>
      <c r="AY375" s="228">
        <v>19114</v>
      </c>
      <c r="AZ375" s="229">
        <f t="shared" si="40"/>
        <v>15.978337916212247</v>
      </c>
    </row>
    <row r="376" spans="31:52">
      <c r="AE376" s="221">
        <f t="shared" si="37"/>
        <v>1952</v>
      </c>
      <c r="AF376" s="228">
        <v>19145</v>
      </c>
      <c r="AG376" s="229">
        <f t="shared" si="39"/>
        <v>13.807316078197729</v>
      </c>
      <c r="AH376" s="169"/>
      <c r="AX376" s="221">
        <f t="shared" si="38"/>
        <v>1952</v>
      </c>
      <c r="AY376" s="228">
        <v>19145</v>
      </c>
      <c r="AZ376" s="229">
        <f t="shared" si="40"/>
        <v>13.807316078197729</v>
      </c>
    </row>
    <row r="377" spans="31:52">
      <c r="AE377" s="221">
        <f t="shared" si="37"/>
        <v>1952</v>
      </c>
      <c r="AF377" s="228">
        <v>19175</v>
      </c>
      <c r="AG377" s="229">
        <f t="shared" si="39"/>
        <v>6.2259338660078356</v>
      </c>
      <c r="AH377" s="169"/>
      <c r="AX377" s="221">
        <f t="shared" si="38"/>
        <v>1952</v>
      </c>
      <c r="AY377" s="228">
        <v>19175</v>
      </c>
      <c r="AZ377" s="229">
        <f t="shared" si="40"/>
        <v>6.2259338660078356</v>
      </c>
    </row>
    <row r="378" spans="31:52">
      <c r="AE378" s="221">
        <f t="shared" si="37"/>
        <v>1952</v>
      </c>
      <c r="AF378" s="228">
        <v>19206</v>
      </c>
      <c r="AG378" s="229">
        <f t="shared" si="39"/>
        <v>3.3471209434135432</v>
      </c>
      <c r="AH378" s="169"/>
      <c r="AX378" s="221">
        <f t="shared" si="38"/>
        <v>1952</v>
      </c>
      <c r="AY378" s="228">
        <v>19206</v>
      </c>
      <c r="AZ378" s="229">
        <f t="shared" si="40"/>
        <v>3.3471209434135432</v>
      </c>
    </row>
    <row r="379" spans="31:52">
      <c r="AE379" s="221">
        <f t="shared" si="37"/>
        <v>1952</v>
      </c>
      <c r="AF379" s="228">
        <v>19237</v>
      </c>
      <c r="AG379" s="229">
        <f t="shared" si="39"/>
        <v>2.1445149376455532</v>
      </c>
      <c r="AH379" s="169"/>
      <c r="AX379" s="221">
        <f t="shared" si="38"/>
        <v>1952</v>
      </c>
      <c r="AY379" s="228">
        <v>19237</v>
      </c>
      <c r="AZ379" s="229">
        <f t="shared" si="40"/>
        <v>2.1445149376455532</v>
      </c>
    </row>
    <row r="380" spans="31:52">
      <c r="AE380" s="221">
        <f t="shared" si="37"/>
        <v>1952</v>
      </c>
      <c r="AF380" s="228">
        <v>19267</v>
      </c>
      <c r="AG380" s="229">
        <f t="shared" si="39"/>
        <v>1.6181778313628712</v>
      </c>
      <c r="AH380" s="169"/>
      <c r="AX380" s="221">
        <f t="shared" si="38"/>
        <v>1952</v>
      </c>
      <c r="AY380" s="228">
        <v>19267</v>
      </c>
      <c r="AZ380" s="229">
        <f t="shared" si="40"/>
        <v>1.6181778313628712</v>
      </c>
    </row>
    <row r="381" spans="31:52">
      <c r="AE381" s="221">
        <f t="shared" si="37"/>
        <v>1953</v>
      </c>
      <c r="AF381" s="228">
        <v>19298</v>
      </c>
      <c r="AG381" s="229">
        <f t="shared" si="39"/>
        <v>1.0302089820998712</v>
      </c>
      <c r="AH381" s="169"/>
      <c r="AX381" s="221">
        <f t="shared" si="38"/>
        <v>1953</v>
      </c>
      <c r="AY381" s="228">
        <v>19298</v>
      </c>
      <c r="AZ381" s="229">
        <f t="shared" si="40"/>
        <v>1.0302089820998712</v>
      </c>
    </row>
    <row r="382" spans="31:52">
      <c r="AE382" s="221">
        <f t="shared" si="37"/>
        <v>1953</v>
      </c>
      <c r="AF382" s="228">
        <v>19328</v>
      </c>
      <c r="AG382" s="229">
        <f t="shared" si="39"/>
        <v>0.94780343072663609</v>
      </c>
      <c r="AH382" s="169"/>
      <c r="AX382" s="221">
        <f t="shared" si="38"/>
        <v>1953</v>
      </c>
      <c r="AY382" s="228">
        <v>19328</v>
      </c>
      <c r="AZ382" s="229">
        <f t="shared" si="40"/>
        <v>0.94780343072663609</v>
      </c>
    </row>
    <row r="383" spans="31:52">
      <c r="AE383" s="221">
        <f t="shared" si="37"/>
        <v>1953</v>
      </c>
      <c r="AF383" s="228">
        <v>19359</v>
      </c>
      <c r="AG383" s="229">
        <f t="shared" si="39"/>
        <v>2.5181351261271856</v>
      </c>
      <c r="AH383" s="169"/>
      <c r="AX383" s="221">
        <f t="shared" si="38"/>
        <v>1953</v>
      </c>
      <c r="AY383" s="228">
        <v>19359</v>
      </c>
      <c r="AZ383" s="229">
        <f t="shared" si="40"/>
        <v>2.5181351261271856</v>
      </c>
    </row>
    <row r="384" spans="31:52">
      <c r="AE384" s="221">
        <f t="shared" si="37"/>
        <v>1953</v>
      </c>
      <c r="AF384" s="228">
        <v>19390</v>
      </c>
      <c r="AG384" s="229">
        <f t="shared" si="39"/>
        <v>11.760761493605568</v>
      </c>
      <c r="AH384" s="169"/>
      <c r="AX384" s="221">
        <f t="shared" si="38"/>
        <v>1953</v>
      </c>
      <c r="AY384" s="228">
        <v>19390</v>
      </c>
      <c r="AZ384" s="229">
        <f t="shared" si="40"/>
        <v>11.760761493605568</v>
      </c>
    </row>
    <row r="385" spans="31:52">
      <c r="AE385" s="221">
        <f t="shared" si="37"/>
        <v>1953</v>
      </c>
      <c r="AF385" s="228">
        <v>19418</v>
      </c>
      <c r="AG385" s="229">
        <f t="shared" si="39"/>
        <v>4.0927907246034927</v>
      </c>
      <c r="AH385" s="169"/>
      <c r="AX385" s="221">
        <f t="shared" si="38"/>
        <v>1953</v>
      </c>
      <c r="AY385" s="228">
        <v>19418</v>
      </c>
      <c r="AZ385" s="229">
        <f t="shared" si="40"/>
        <v>4.0927907246034927</v>
      </c>
    </row>
    <row r="386" spans="31:52">
      <c r="AE386" s="221">
        <f t="shared" si="37"/>
        <v>1953</v>
      </c>
      <c r="AF386" s="228">
        <v>19449</v>
      </c>
      <c r="AG386" s="229">
        <f t="shared" si="39"/>
        <v>5.4529748432503737</v>
      </c>
      <c r="AH386" s="169"/>
      <c r="AX386" s="221">
        <f t="shared" si="38"/>
        <v>1953</v>
      </c>
      <c r="AY386" s="228">
        <v>19449</v>
      </c>
      <c r="AZ386" s="229">
        <f t="shared" si="40"/>
        <v>5.4529748432503737</v>
      </c>
    </row>
    <row r="387" spans="31:52">
      <c r="AE387" s="221">
        <f t="shared" si="37"/>
        <v>1953</v>
      </c>
      <c r="AF387" s="228">
        <v>19479</v>
      </c>
      <c r="AG387" s="229">
        <f t="shared" si="39"/>
        <v>9.0774064485946226</v>
      </c>
      <c r="AH387" s="169"/>
      <c r="AX387" s="221">
        <f t="shared" si="38"/>
        <v>1953</v>
      </c>
      <c r="AY387" s="228">
        <v>19479</v>
      </c>
      <c r="AZ387" s="229">
        <f t="shared" si="40"/>
        <v>9.0774064485946226</v>
      </c>
    </row>
    <row r="388" spans="31:52">
      <c r="AE388" s="221">
        <f t="shared" si="37"/>
        <v>1953</v>
      </c>
      <c r="AF388" s="228">
        <v>19510</v>
      </c>
      <c r="AG388" s="229">
        <f t="shared" si="39"/>
        <v>6.313653503074363</v>
      </c>
      <c r="AH388" s="169"/>
      <c r="AX388" s="221">
        <f t="shared" si="38"/>
        <v>1953</v>
      </c>
      <c r="AY388" s="228">
        <v>19510</v>
      </c>
      <c r="AZ388" s="229">
        <f t="shared" si="40"/>
        <v>6.313653503074363</v>
      </c>
    </row>
    <row r="389" spans="31:52">
      <c r="AE389" s="221">
        <f t="shared" si="37"/>
        <v>1953</v>
      </c>
      <c r="AF389" s="228">
        <v>19540</v>
      </c>
      <c r="AG389" s="229">
        <f t="shared" si="39"/>
        <v>4.3526989212939284</v>
      </c>
      <c r="AH389" s="169"/>
      <c r="AX389" s="221">
        <f t="shared" si="38"/>
        <v>1953</v>
      </c>
      <c r="AY389" s="228">
        <v>19540</v>
      </c>
      <c r="AZ389" s="229">
        <f t="shared" si="40"/>
        <v>4.3526989212939284</v>
      </c>
    </row>
    <row r="390" spans="31:52">
      <c r="AE390" s="221">
        <f t="shared" si="37"/>
        <v>1953</v>
      </c>
      <c r="AF390" s="228">
        <v>19571</v>
      </c>
      <c r="AG390" s="229">
        <f t="shared" si="39"/>
        <v>1.9507380960760941</v>
      </c>
      <c r="AH390" s="169"/>
      <c r="AX390" s="221">
        <f t="shared" si="38"/>
        <v>1953</v>
      </c>
      <c r="AY390" s="228">
        <v>19571</v>
      </c>
      <c r="AZ390" s="229">
        <f t="shared" si="40"/>
        <v>1.9507380960760941</v>
      </c>
    </row>
    <row r="391" spans="31:52">
      <c r="AE391" s="221">
        <f t="shared" si="37"/>
        <v>1953</v>
      </c>
      <c r="AF391" s="228">
        <v>19602</v>
      </c>
      <c r="AG391" s="229">
        <f t="shared" si="39"/>
        <v>0.94662506429325077</v>
      </c>
      <c r="AH391" s="169"/>
      <c r="AX391" s="221">
        <f t="shared" si="38"/>
        <v>1953</v>
      </c>
      <c r="AY391" s="228">
        <v>19602</v>
      </c>
      <c r="AZ391" s="229">
        <f t="shared" si="40"/>
        <v>0.94662506429325077</v>
      </c>
    </row>
    <row r="392" spans="31:52">
      <c r="AE392" s="221">
        <f t="shared" si="37"/>
        <v>1953</v>
      </c>
      <c r="AF392" s="228">
        <v>19632</v>
      </c>
      <c r="AG392" s="229">
        <f t="shared" si="39"/>
        <v>1.009167340806826</v>
      </c>
      <c r="AH392" s="169"/>
      <c r="AX392" s="221">
        <f t="shared" si="38"/>
        <v>1953</v>
      </c>
      <c r="AY392" s="228">
        <v>19632</v>
      </c>
      <c r="AZ392" s="229">
        <f t="shared" si="40"/>
        <v>1.009167340806826</v>
      </c>
    </row>
    <row r="393" spans="31:52">
      <c r="AE393" s="221">
        <f t="shared" ref="AE393:AE456" si="41">IF(MONTH(AF393)&gt;9,YEAR(AF393)+1,YEAR(AF393))</f>
        <v>1954</v>
      </c>
      <c r="AF393" s="228">
        <v>19663</v>
      </c>
      <c r="AG393" s="229">
        <f t="shared" si="39"/>
        <v>0.77765279620630234</v>
      </c>
      <c r="AH393" s="169"/>
      <c r="AX393" s="221">
        <f t="shared" ref="AX393:AX456" si="42">IF(MONTH(AY393)&gt;9,YEAR(AY393)+1,YEAR(AY393))</f>
        <v>1954</v>
      </c>
      <c r="AY393" s="228">
        <v>19663</v>
      </c>
      <c r="AZ393" s="229">
        <f t="shared" si="40"/>
        <v>0.77765279620630234</v>
      </c>
    </row>
    <row r="394" spans="31:52">
      <c r="AE394" s="221">
        <f t="shared" si="41"/>
        <v>1954</v>
      </c>
      <c r="AF394" s="228">
        <v>19693</v>
      </c>
      <c r="AG394" s="229">
        <f t="shared" ref="AG394:AG457" si="43">VLOOKUP(IF(MONTH(AF394)&gt;9,YEAR(AF394)+1,YEAR(AF394)),$P$10:$AB$118,IF(MONTH(AF394)&gt;9,MONTH(AF394)-8,MONTH(AF394)+4))</f>
        <v>1.4732630040641648</v>
      </c>
      <c r="AH394" s="169"/>
      <c r="AX394" s="221">
        <f t="shared" si="42"/>
        <v>1954</v>
      </c>
      <c r="AY394" s="228">
        <v>19693</v>
      </c>
      <c r="AZ394" s="229">
        <f t="shared" ref="AZ394:AZ457" si="44">VLOOKUP(IF(MONTH(AY394)&gt;9,YEAR(AY394)+1,YEAR(AY394)),$AI$10:$AU$107,IF(MONTH(AY394)&gt;9,MONTH(AY394)-8,MONTH(AY394)+4))</f>
        <v>1.4732630040641648</v>
      </c>
    </row>
    <row r="395" spans="31:52">
      <c r="AE395" s="221">
        <f t="shared" si="41"/>
        <v>1954</v>
      </c>
      <c r="AF395" s="228">
        <v>19724</v>
      </c>
      <c r="AG395" s="229">
        <f t="shared" si="43"/>
        <v>1.5036505376652145</v>
      </c>
      <c r="AH395" s="169"/>
      <c r="AX395" s="221">
        <f t="shared" si="42"/>
        <v>1954</v>
      </c>
      <c r="AY395" s="228">
        <v>19724</v>
      </c>
      <c r="AZ395" s="229">
        <f t="shared" si="44"/>
        <v>1.5036505376652145</v>
      </c>
    </row>
    <row r="396" spans="31:52">
      <c r="AE396" s="221">
        <f t="shared" si="41"/>
        <v>1954</v>
      </c>
      <c r="AF396" s="228">
        <v>19755</v>
      </c>
      <c r="AG396" s="229">
        <f t="shared" si="43"/>
        <v>2.9836859150785768</v>
      </c>
      <c r="AH396" s="169"/>
      <c r="AX396" s="221">
        <f t="shared" si="42"/>
        <v>1954</v>
      </c>
      <c r="AY396" s="228">
        <v>19755</v>
      </c>
      <c r="AZ396" s="229">
        <f t="shared" si="44"/>
        <v>2.9836859150785768</v>
      </c>
    </row>
    <row r="397" spans="31:52">
      <c r="AE397" s="221">
        <f t="shared" si="41"/>
        <v>1954</v>
      </c>
      <c r="AF397" s="228">
        <v>19783</v>
      </c>
      <c r="AG397" s="229">
        <f t="shared" si="43"/>
        <v>5.2494503023274808</v>
      </c>
      <c r="AH397" s="169"/>
      <c r="AX397" s="221">
        <f t="shared" si="42"/>
        <v>1954</v>
      </c>
      <c r="AY397" s="228">
        <v>19783</v>
      </c>
      <c r="AZ397" s="229">
        <f t="shared" si="44"/>
        <v>5.2494503023274808</v>
      </c>
    </row>
    <row r="398" spans="31:52">
      <c r="AE398" s="221">
        <f t="shared" si="41"/>
        <v>1954</v>
      </c>
      <c r="AF398" s="228">
        <v>19814</v>
      </c>
      <c r="AG398" s="229">
        <f t="shared" si="43"/>
        <v>9.9902003039122942</v>
      </c>
      <c r="AH398" s="169"/>
      <c r="AX398" s="221">
        <f t="shared" si="42"/>
        <v>1954</v>
      </c>
      <c r="AY398" s="228">
        <v>19814</v>
      </c>
      <c r="AZ398" s="229">
        <f t="shared" si="44"/>
        <v>9.9902003039122942</v>
      </c>
    </row>
    <row r="399" spans="31:52">
      <c r="AE399" s="221">
        <f t="shared" si="41"/>
        <v>1954</v>
      </c>
      <c r="AF399" s="228">
        <v>19844</v>
      </c>
      <c r="AG399" s="229">
        <f t="shared" si="43"/>
        <v>7.5437305192785544</v>
      </c>
      <c r="AH399" s="169"/>
      <c r="AX399" s="221">
        <f t="shared" si="42"/>
        <v>1954</v>
      </c>
      <c r="AY399" s="228">
        <v>19844</v>
      </c>
      <c r="AZ399" s="229">
        <f t="shared" si="44"/>
        <v>7.5437305192785544</v>
      </c>
    </row>
    <row r="400" spans="31:52">
      <c r="AE400" s="221">
        <f t="shared" si="41"/>
        <v>1954</v>
      </c>
      <c r="AF400" s="228">
        <v>19875</v>
      </c>
      <c r="AG400" s="229">
        <f t="shared" si="43"/>
        <v>2.9359233286212536</v>
      </c>
      <c r="AH400" s="169"/>
      <c r="AX400" s="221">
        <f t="shared" si="42"/>
        <v>1954</v>
      </c>
      <c r="AY400" s="228">
        <v>19875</v>
      </c>
      <c r="AZ400" s="229">
        <f t="shared" si="44"/>
        <v>2.9359233286212536</v>
      </c>
    </row>
    <row r="401" spans="31:52">
      <c r="AE401" s="221">
        <f t="shared" si="41"/>
        <v>1954</v>
      </c>
      <c r="AF401" s="228">
        <v>19905</v>
      </c>
      <c r="AG401" s="229">
        <f t="shared" si="43"/>
        <v>1.0842543601349703</v>
      </c>
      <c r="AH401" s="169"/>
      <c r="AX401" s="221">
        <f t="shared" si="42"/>
        <v>1954</v>
      </c>
      <c r="AY401" s="228">
        <v>19905</v>
      </c>
      <c r="AZ401" s="229">
        <f t="shared" si="44"/>
        <v>1.0842543601349703</v>
      </c>
    </row>
    <row r="402" spans="31:52">
      <c r="AE402" s="221">
        <f t="shared" si="41"/>
        <v>1954</v>
      </c>
      <c r="AF402" s="228">
        <v>19936</v>
      </c>
      <c r="AG402" s="229">
        <f t="shared" si="43"/>
        <v>0.6167083975747758</v>
      </c>
      <c r="AH402" s="169"/>
      <c r="AX402" s="221">
        <f t="shared" si="42"/>
        <v>1954</v>
      </c>
      <c r="AY402" s="228">
        <v>19936</v>
      </c>
      <c r="AZ402" s="229">
        <f t="shared" si="44"/>
        <v>0.6167083975747758</v>
      </c>
    </row>
    <row r="403" spans="31:52">
      <c r="AE403" s="221">
        <f t="shared" si="41"/>
        <v>1954</v>
      </c>
      <c r="AF403" s="228">
        <v>19967</v>
      </c>
      <c r="AG403" s="229">
        <f t="shared" si="43"/>
        <v>0.54292206707842894</v>
      </c>
      <c r="AH403" s="169"/>
      <c r="AX403" s="221">
        <f t="shared" si="42"/>
        <v>1954</v>
      </c>
      <c r="AY403" s="228">
        <v>19967</v>
      </c>
      <c r="AZ403" s="229">
        <f t="shared" si="44"/>
        <v>0.54292206707842894</v>
      </c>
    </row>
    <row r="404" spans="31:52">
      <c r="AE404" s="221">
        <f t="shared" si="41"/>
        <v>1954</v>
      </c>
      <c r="AF404" s="228">
        <v>19997</v>
      </c>
      <c r="AG404" s="229">
        <f t="shared" si="43"/>
        <v>0.67078846529054914</v>
      </c>
      <c r="AH404" s="169"/>
      <c r="AX404" s="221">
        <f t="shared" si="42"/>
        <v>1954</v>
      </c>
      <c r="AY404" s="228">
        <v>19997</v>
      </c>
      <c r="AZ404" s="229">
        <f t="shared" si="44"/>
        <v>0.67078846529054914</v>
      </c>
    </row>
    <row r="405" spans="31:52">
      <c r="AE405" s="221">
        <f t="shared" si="41"/>
        <v>1955</v>
      </c>
      <c r="AF405" s="228">
        <v>20028</v>
      </c>
      <c r="AG405" s="229">
        <f t="shared" si="43"/>
        <v>0.54077348731278352</v>
      </c>
      <c r="AH405" s="169"/>
      <c r="AX405" s="221">
        <f t="shared" si="42"/>
        <v>1955</v>
      </c>
      <c r="AY405" s="228">
        <v>20028</v>
      </c>
      <c r="AZ405" s="229">
        <f t="shared" si="44"/>
        <v>0.54077348731278352</v>
      </c>
    </row>
    <row r="406" spans="31:52">
      <c r="AE406" s="221">
        <f t="shared" si="41"/>
        <v>1955</v>
      </c>
      <c r="AF406" s="228">
        <v>20058</v>
      </c>
      <c r="AG406" s="229">
        <f t="shared" si="43"/>
        <v>0.79406719847292162</v>
      </c>
      <c r="AH406" s="169"/>
      <c r="AX406" s="221">
        <f t="shared" si="42"/>
        <v>1955</v>
      </c>
      <c r="AY406" s="228">
        <v>20058</v>
      </c>
      <c r="AZ406" s="229">
        <f t="shared" si="44"/>
        <v>0.79406719847292162</v>
      </c>
    </row>
    <row r="407" spans="31:52">
      <c r="AE407" s="221">
        <f t="shared" si="41"/>
        <v>1955</v>
      </c>
      <c r="AF407" s="228">
        <v>20089</v>
      </c>
      <c r="AG407" s="229">
        <f t="shared" si="43"/>
        <v>2.5147630721400809</v>
      </c>
      <c r="AH407" s="169"/>
      <c r="AX407" s="221">
        <f t="shared" si="42"/>
        <v>1955</v>
      </c>
      <c r="AY407" s="228">
        <v>20089</v>
      </c>
      <c r="AZ407" s="229">
        <f t="shared" si="44"/>
        <v>2.5147630721400809</v>
      </c>
    </row>
    <row r="408" spans="31:52">
      <c r="AE408" s="221">
        <f t="shared" si="41"/>
        <v>1955</v>
      </c>
      <c r="AF408" s="228">
        <v>20120</v>
      </c>
      <c r="AG408" s="229">
        <f t="shared" si="43"/>
        <v>3.1257685609252799</v>
      </c>
      <c r="AH408" s="169"/>
      <c r="AX408" s="221">
        <f t="shared" si="42"/>
        <v>1955</v>
      </c>
      <c r="AY408" s="228">
        <v>20120</v>
      </c>
      <c r="AZ408" s="229">
        <f t="shared" si="44"/>
        <v>3.1257685609252799</v>
      </c>
    </row>
    <row r="409" spans="31:52">
      <c r="AE409" s="221">
        <f t="shared" si="41"/>
        <v>1955</v>
      </c>
      <c r="AF409" s="228">
        <v>20148</v>
      </c>
      <c r="AG409" s="229">
        <f t="shared" si="43"/>
        <v>2.4240033891207533</v>
      </c>
      <c r="AH409" s="169"/>
      <c r="AX409" s="221">
        <f t="shared" si="42"/>
        <v>1955</v>
      </c>
      <c r="AY409" s="228">
        <v>20148</v>
      </c>
      <c r="AZ409" s="229">
        <f t="shared" si="44"/>
        <v>2.4240033891207533</v>
      </c>
    </row>
    <row r="410" spans="31:52">
      <c r="AE410" s="221">
        <f t="shared" si="41"/>
        <v>1955</v>
      </c>
      <c r="AF410" s="228">
        <v>20179</v>
      </c>
      <c r="AG410" s="229">
        <f t="shared" si="43"/>
        <v>3.6387990028214556</v>
      </c>
      <c r="AH410" s="169"/>
      <c r="AX410" s="221">
        <f t="shared" si="42"/>
        <v>1955</v>
      </c>
      <c r="AY410" s="228">
        <v>20179</v>
      </c>
      <c r="AZ410" s="229">
        <f t="shared" si="44"/>
        <v>3.6387990028214556</v>
      </c>
    </row>
    <row r="411" spans="31:52">
      <c r="AE411" s="221">
        <f t="shared" si="41"/>
        <v>1955</v>
      </c>
      <c r="AF411" s="228">
        <v>20209</v>
      </c>
      <c r="AG411" s="229">
        <f t="shared" si="43"/>
        <v>4.3379259401194581</v>
      </c>
      <c r="AH411" s="169"/>
      <c r="AX411" s="221">
        <f t="shared" si="42"/>
        <v>1955</v>
      </c>
      <c r="AY411" s="228">
        <v>20209</v>
      </c>
      <c r="AZ411" s="229">
        <f t="shared" si="44"/>
        <v>4.3379259401194581</v>
      </c>
    </row>
    <row r="412" spans="31:52">
      <c r="AE412" s="221">
        <f t="shared" si="41"/>
        <v>1955</v>
      </c>
      <c r="AF412" s="228">
        <v>20240</v>
      </c>
      <c r="AG412" s="229">
        <f t="shared" si="43"/>
        <v>5.3294402481380274</v>
      </c>
      <c r="AH412" s="169"/>
      <c r="AX412" s="221">
        <f t="shared" si="42"/>
        <v>1955</v>
      </c>
      <c r="AY412" s="228">
        <v>20240</v>
      </c>
      <c r="AZ412" s="229">
        <f t="shared" si="44"/>
        <v>5.3294402481380274</v>
      </c>
    </row>
    <row r="413" spans="31:52">
      <c r="AE413" s="221">
        <f t="shared" si="41"/>
        <v>1955</v>
      </c>
      <c r="AF413" s="228">
        <v>20270</v>
      </c>
      <c r="AG413" s="229">
        <f t="shared" si="43"/>
        <v>1.7343310974454802</v>
      </c>
      <c r="AH413" s="169"/>
      <c r="AX413" s="221">
        <f t="shared" si="42"/>
        <v>1955</v>
      </c>
      <c r="AY413" s="228">
        <v>20270</v>
      </c>
      <c r="AZ413" s="229">
        <f t="shared" si="44"/>
        <v>1.7343310974454802</v>
      </c>
    </row>
    <row r="414" spans="31:52">
      <c r="AE414" s="221">
        <f t="shared" si="41"/>
        <v>1955</v>
      </c>
      <c r="AF414" s="228">
        <v>20301</v>
      </c>
      <c r="AG414" s="229">
        <f t="shared" si="43"/>
        <v>0.53684172939464503</v>
      </c>
      <c r="AH414" s="169"/>
      <c r="AX414" s="221">
        <f t="shared" si="42"/>
        <v>1955</v>
      </c>
      <c r="AY414" s="228">
        <v>20301</v>
      </c>
      <c r="AZ414" s="229">
        <f t="shared" si="44"/>
        <v>0.53684172939464503</v>
      </c>
    </row>
    <row r="415" spans="31:52">
      <c r="AE415" s="221">
        <f t="shared" si="41"/>
        <v>1955</v>
      </c>
      <c r="AF415" s="228">
        <v>20332</v>
      </c>
      <c r="AG415" s="229">
        <f t="shared" si="43"/>
        <v>0.38348795744750674</v>
      </c>
      <c r="AH415" s="169"/>
      <c r="AX415" s="221">
        <f t="shared" si="42"/>
        <v>1955</v>
      </c>
      <c r="AY415" s="228">
        <v>20332</v>
      </c>
      <c r="AZ415" s="229">
        <f t="shared" si="44"/>
        <v>0.38348795744750674</v>
      </c>
    </row>
    <row r="416" spans="31:52">
      <c r="AE416" s="221">
        <f t="shared" si="41"/>
        <v>1955</v>
      </c>
      <c r="AF416" s="228">
        <v>20362</v>
      </c>
      <c r="AG416" s="229">
        <f t="shared" si="43"/>
        <v>0.72609177698747729</v>
      </c>
      <c r="AH416" s="169"/>
      <c r="AX416" s="221">
        <f t="shared" si="42"/>
        <v>1955</v>
      </c>
      <c r="AY416" s="228">
        <v>20362</v>
      </c>
      <c r="AZ416" s="229">
        <f t="shared" si="44"/>
        <v>0.72609177698747729</v>
      </c>
    </row>
    <row r="417" spans="31:52">
      <c r="AE417" s="221">
        <f t="shared" si="41"/>
        <v>1956</v>
      </c>
      <c r="AF417" s="228">
        <v>20393</v>
      </c>
      <c r="AG417" s="229">
        <f t="shared" si="43"/>
        <v>0.77191529437150708</v>
      </c>
      <c r="AH417" s="169"/>
      <c r="AX417" s="221">
        <f t="shared" si="42"/>
        <v>1956</v>
      </c>
      <c r="AY417" s="228">
        <v>20393</v>
      </c>
      <c r="AZ417" s="229">
        <f t="shared" si="44"/>
        <v>0.77191529437150708</v>
      </c>
    </row>
    <row r="418" spans="31:52">
      <c r="AE418" s="221">
        <f t="shared" si="41"/>
        <v>1956</v>
      </c>
      <c r="AF418" s="228">
        <v>20423</v>
      </c>
      <c r="AG418" s="229">
        <f t="shared" si="43"/>
        <v>1.3770176593363694</v>
      </c>
      <c r="AH418" s="169"/>
      <c r="AX418" s="221">
        <f t="shared" si="42"/>
        <v>1956</v>
      </c>
      <c r="AY418" s="228">
        <v>20423</v>
      </c>
      <c r="AZ418" s="229">
        <f t="shared" si="44"/>
        <v>1.3770176593363694</v>
      </c>
    </row>
    <row r="419" spans="31:52">
      <c r="AE419" s="221">
        <f t="shared" si="41"/>
        <v>1956</v>
      </c>
      <c r="AF419" s="228">
        <v>20454</v>
      </c>
      <c r="AG419" s="229">
        <f t="shared" si="43"/>
        <v>34.736719361039569</v>
      </c>
      <c r="AH419" s="169"/>
      <c r="AX419" s="221">
        <f t="shared" si="42"/>
        <v>1956</v>
      </c>
      <c r="AY419" s="228">
        <v>20454</v>
      </c>
      <c r="AZ419" s="229">
        <f t="shared" si="44"/>
        <v>34.736719361039569</v>
      </c>
    </row>
    <row r="420" spans="31:52">
      <c r="AE420" s="221">
        <f t="shared" si="41"/>
        <v>1956</v>
      </c>
      <c r="AF420" s="228">
        <v>20485</v>
      </c>
      <c r="AG420" s="229">
        <f t="shared" si="43"/>
        <v>22.671481065461997</v>
      </c>
      <c r="AH420" s="169"/>
      <c r="AX420" s="221">
        <f t="shared" si="42"/>
        <v>1956</v>
      </c>
      <c r="AY420" s="228">
        <v>20485</v>
      </c>
      <c r="AZ420" s="229">
        <f t="shared" si="44"/>
        <v>22.671481065461997</v>
      </c>
    </row>
    <row r="421" spans="31:52">
      <c r="AE421" s="221">
        <f t="shared" si="41"/>
        <v>1956</v>
      </c>
      <c r="AF421" s="228">
        <v>20514</v>
      </c>
      <c r="AG421" s="229">
        <f t="shared" si="43"/>
        <v>6.0503840070635206</v>
      </c>
      <c r="AH421" s="169"/>
      <c r="AX421" s="221">
        <f t="shared" si="42"/>
        <v>1956</v>
      </c>
      <c r="AY421" s="228">
        <v>20514</v>
      </c>
      <c r="AZ421" s="229">
        <f t="shared" si="44"/>
        <v>6.0503840070635206</v>
      </c>
    </row>
    <row r="422" spans="31:52">
      <c r="AE422" s="221">
        <f t="shared" si="41"/>
        <v>1956</v>
      </c>
      <c r="AF422" s="228">
        <v>20545</v>
      </c>
      <c r="AG422" s="229">
        <f t="shared" si="43"/>
        <v>4.6212002504803991</v>
      </c>
      <c r="AH422" s="169"/>
      <c r="AX422" s="221">
        <f t="shared" si="42"/>
        <v>1956</v>
      </c>
      <c r="AY422" s="228">
        <v>20545</v>
      </c>
      <c r="AZ422" s="229">
        <f t="shared" si="44"/>
        <v>4.6212002504803991</v>
      </c>
    </row>
    <row r="423" spans="31:52">
      <c r="AE423" s="221">
        <f t="shared" si="41"/>
        <v>1956</v>
      </c>
      <c r="AF423" s="228">
        <v>20575</v>
      </c>
      <c r="AG423" s="229">
        <f t="shared" si="43"/>
        <v>5.6935999452339701</v>
      </c>
      <c r="AH423" s="169"/>
      <c r="AX423" s="221">
        <f t="shared" si="42"/>
        <v>1956</v>
      </c>
      <c r="AY423" s="228">
        <v>20575</v>
      </c>
      <c r="AZ423" s="229">
        <f t="shared" si="44"/>
        <v>5.6935999452339701</v>
      </c>
    </row>
    <row r="424" spans="31:52">
      <c r="AE424" s="221">
        <f t="shared" si="41"/>
        <v>1956</v>
      </c>
      <c r="AF424" s="228">
        <v>20606</v>
      </c>
      <c r="AG424" s="229">
        <f t="shared" si="43"/>
        <v>6.6949421663172615</v>
      </c>
      <c r="AH424" s="169"/>
      <c r="AX424" s="221">
        <f t="shared" si="42"/>
        <v>1956</v>
      </c>
      <c r="AY424" s="228">
        <v>20606</v>
      </c>
      <c r="AZ424" s="229">
        <f t="shared" si="44"/>
        <v>6.6949421663172615</v>
      </c>
    </row>
    <row r="425" spans="31:52">
      <c r="AE425" s="221">
        <f t="shared" si="41"/>
        <v>1956</v>
      </c>
      <c r="AF425" s="228">
        <v>20636</v>
      </c>
      <c r="AG425" s="229">
        <f t="shared" si="43"/>
        <v>4.1413991256416836</v>
      </c>
      <c r="AH425" s="169"/>
      <c r="AX425" s="221">
        <f t="shared" si="42"/>
        <v>1956</v>
      </c>
      <c r="AY425" s="228">
        <v>20636</v>
      </c>
      <c r="AZ425" s="229">
        <f t="shared" si="44"/>
        <v>4.1413991256416836</v>
      </c>
    </row>
    <row r="426" spans="31:52">
      <c r="AE426" s="221">
        <f t="shared" si="41"/>
        <v>1956</v>
      </c>
      <c r="AF426" s="228">
        <v>20667</v>
      </c>
      <c r="AG426" s="229">
        <f t="shared" si="43"/>
        <v>2.3635004952717793</v>
      </c>
      <c r="AH426" s="169"/>
      <c r="AX426" s="221">
        <f t="shared" si="42"/>
        <v>1956</v>
      </c>
      <c r="AY426" s="228">
        <v>20667</v>
      </c>
      <c r="AZ426" s="229">
        <f t="shared" si="44"/>
        <v>2.3635004952717793</v>
      </c>
    </row>
    <row r="427" spans="31:52">
      <c r="AE427" s="221">
        <f t="shared" si="41"/>
        <v>1956</v>
      </c>
      <c r="AF427" s="228">
        <v>20698</v>
      </c>
      <c r="AG427" s="229">
        <f t="shared" si="43"/>
        <v>1.6628103347212857</v>
      </c>
      <c r="AH427" s="169"/>
      <c r="AX427" s="221">
        <f t="shared" si="42"/>
        <v>1956</v>
      </c>
      <c r="AY427" s="228">
        <v>20698</v>
      </c>
      <c r="AZ427" s="229">
        <f t="shared" si="44"/>
        <v>1.6628103347212857</v>
      </c>
    </row>
    <row r="428" spans="31:52">
      <c r="AE428" s="221">
        <f t="shared" si="41"/>
        <v>1956</v>
      </c>
      <c r="AF428" s="228">
        <v>20728</v>
      </c>
      <c r="AG428" s="229">
        <f t="shared" si="43"/>
        <v>1.4104277207770508</v>
      </c>
      <c r="AH428" s="169"/>
      <c r="AX428" s="221">
        <f t="shared" si="42"/>
        <v>1956</v>
      </c>
      <c r="AY428" s="228">
        <v>20728</v>
      </c>
      <c r="AZ428" s="229">
        <f t="shared" si="44"/>
        <v>1.4104277207770508</v>
      </c>
    </row>
    <row r="429" spans="31:52">
      <c r="AE429" s="221">
        <f t="shared" si="41"/>
        <v>1957</v>
      </c>
      <c r="AF429" s="228">
        <v>20759</v>
      </c>
      <c r="AG429" s="229">
        <f t="shared" si="43"/>
        <v>1.2974067298140946</v>
      </c>
      <c r="AH429" s="169"/>
      <c r="AX429" s="221">
        <f t="shared" si="42"/>
        <v>1957</v>
      </c>
      <c r="AY429" s="228">
        <v>20759</v>
      </c>
      <c r="AZ429" s="229">
        <f t="shared" si="44"/>
        <v>1.2974067298140946</v>
      </c>
    </row>
    <row r="430" spans="31:52">
      <c r="AE430" s="221">
        <f t="shared" si="41"/>
        <v>1957</v>
      </c>
      <c r="AF430" s="228">
        <v>20789</v>
      </c>
      <c r="AG430" s="229">
        <f t="shared" si="43"/>
        <v>0.85356594731470414</v>
      </c>
      <c r="AH430" s="169"/>
      <c r="AX430" s="221">
        <f t="shared" si="42"/>
        <v>1957</v>
      </c>
      <c r="AY430" s="228">
        <v>20789</v>
      </c>
      <c r="AZ430" s="229">
        <f t="shared" si="44"/>
        <v>0.85356594731470414</v>
      </c>
    </row>
    <row r="431" spans="31:52">
      <c r="AE431" s="221">
        <f t="shared" si="41"/>
        <v>1957</v>
      </c>
      <c r="AF431" s="228">
        <v>20820</v>
      </c>
      <c r="AG431" s="229">
        <f t="shared" si="43"/>
        <v>1.1459299837624792</v>
      </c>
      <c r="AH431" s="169"/>
      <c r="AX431" s="221">
        <f t="shared" si="42"/>
        <v>1957</v>
      </c>
      <c r="AY431" s="228">
        <v>20820</v>
      </c>
      <c r="AZ431" s="229">
        <f t="shared" si="44"/>
        <v>1.1459299837624792</v>
      </c>
    </row>
    <row r="432" spans="31:52">
      <c r="AE432" s="221">
        <f t="shared" si="41"/>
        <v>1957</v>
      </c>
      <c r="AF432" s="228">
        <v>20851</v>
      </c>
      <c r="AG432" s="229">
        <f t="shared" si="43"/>
        <v>1.3727532382804117</v>
      </c>
      <c r="AH432" s="169"/>
      <c r="AX432" s="221">
        <f t="shared" si="42"/>
        <v>1957</v>
      </c>
      <c r="AY432" s="228">
        <v>20851</v>
      </c>
      <c r="AZ432" s="229">
        <f t="shared" si="44"/>
        <v>1.3727532382804117</v>
      </c>
    </row>
    <row r="433" spans="31:52">
      <c r="AE433" s="221">
        <f t="shared" si="41"/>
        <v>1957</v>
      </c>
      <c r="AF433" s="228">
        <v>20879</v>
      </c>
      <c r="AG433" s="229">
        <f t="shared" si="43"/>
        <v>7.1233539396548204</v>
      </c>
      <c r="AH433" s="169"/>
      <c r="AX433" s="221">
        <f t="shared" si="42"/>
        <v>1957</v>
      </c>
      <c r="AY433" s="228">
        <v>20879</v>
      </c>
      <c r="AZ433" s="229">
        <f t="shared" si="44"/>
        <v>7.1233539396548204</v>
      </c>
    </row>
    <row r="434" spans="31:52">
      <c r="AE434" s="221">
        <f t="shared" si="41"/>
        <v>1957</v>
      </c>
      <c r="AF434" s="228">
        <v>20910</v>
      </c>
      <c r="AG434" s="229">
        <f t="shared" si="43"/>
        <v>10.371615249068714</v>
      </c>
      <c r="AH434" s="169"/>
      <c r="AX434" s="221">
        <f t="shared" si="42"/>
        <v>1957</v>
      </c>
      <c r="AY434" s="228">
        <v>20910</v>
      </c>
      <c r="AZ434" s="229">
        <f t="shared" si="44"/>
        <v>10.371615249068714</v>
      </c>
    </row>
    <row r="435" spans="31:52">
      <c r="AE435" s="221">
        <f t="shared" si="41"/>
        <v>1957</v>
      </c>
      <c r="AF435" s="228">
        <v>20940</v>
      </c>
      <c r="AG435" s="229">
        <f t="shared" si="43"/>
        <v>5.4160544352304889</v>
      </c>
      <c r="AH435" s="169"/>
      <c r="AX435" s="221">
        <f t="shared" si="42"/>
        <v>1957</v>
      </c>
      <c r="AY435" s="228">
        <v>20940</v>
      </c>
      <c r="AZ435" s="229">
        <f t="shared" si="44"/>
        <v>5.4160544352304889</v>
      </c>
    </row>
    <row r="436" spans="31:52">
      <c r="AE436" s="221">
        <f t="shared" si="41"/>
        <v>1957</v>
      </c>
      <c r="AF436" s="228">
        <v>20971</v>
      </c>
      <c r="AG436" s="229">
        <f t="shared" si="43"/>
        <v>6.0949858139861242</v>
      </c>
      <c r="AH436" s="169"/>
      <c r="AX436" s="221">
        <f t="shared" si="42"/>
        <v>1957</v>
      </c>
      <c r="AY436" s="228">
        <v>20971</v>
      </c>
      <c r="AZ436" s="229">
        <f t="shared" si="44"/>
        <v>6.0949858139861242</v>
      </c>
    </row>
    <row r="437" spans="31:52">
      <c r="AE437" s="221">
        <f t="shared" si="41"/>
        <v>1957</v>
      </c>
      <c r="AF437" s="228">
        <v>21001</v>
      </c>
      <c r="AG437" s="229">
        <f t="shared" si="43"/>
        <v>2.456486344756712</v>
      </c>
      <c r="AH437" s="169"/>
      <c r="AX437" s="221">
        <f t="shared" si="42"/>
        <v>1957</v>
      </c>
      <c r="AY437" s="228">
        <v>21001</v>
      </c>
      <c r="AZ437" s="229">
        <f t="shared" si="44"/>
        <v>2.456486344756712</v>
      </c>
    </row>
    <row r="438" spans="31:52">
      <c r="AE438" s="221">
        <f t="shared" si="41"/>
        <v>1957</v>
      </c>
      <c r="AF438" s="228">
        <v>21032</v>
      </c>
      <c r="AG438" s="229">
        <f t="shared" si="43"/>
        <v>0.93956155942439068</v>
      </c>
      <c r="AH438" s="169"/>
      <c r="AX438" s="221">
        <f t="shared" si="42"/>
        <v>1957</v>
      </c>
      <c r="AY438" s="228">
        <v>21032</v>
      </c>
      <c r="AZ438" s="229">
        <f t="shared" si="44"/>
        <v>0.93956155942439068</v>
      </c>
    </row>
    <row r="439" spans="31:52">
      <c r="AE439" s="221">
        <f t="shared" si="41"/>
        <v>1957</v>
      </c>
      <c r="AF439" s="228">
        <v>21063</v>
      </c>
      <c r="AG439" s="229">
        <f t="shared" si="43"/>
        <v>0.81055581131688115</v>
      </c>
      <c r="AH439" s="169"/>
      <c r="AX439" s="221">
        <f t="shared" si="42"/>
        <v>1957</v>
      </c>
      <c r="AY439" s="228">
        <v>21063</v>
      </c>
      <c r="AZ439" s="229">
        <f t="shared" si="44"/>
        <v>0.81055581131688115</v>
      </c>
    </row>
    <row r="440" spans="31:52">
      <c r="AE440" s="221">
        <f t="shared" si="41"/>
        <v>1957</v>
      </c>
      <c r="AF440" s="228">
        <v>21093</v>
      </c>
      <c r="AG440" s="229">
        <f t="shared" si="43"/>
        <v>0.48727266866368524</v>
      </c>
      <c r="AH440" s="169"/>
      <c r="AX440" s="221">
        <f t="shared" si="42"/>
        <v>1957</v>
      </c>
      <c r="AY440" s="228">
        <v>21093</v>
      </c>
      <c r="AZ440" s="229">
        <f t="shared" si="44"/>
        <v>0.48727266866368524</v>
      </c>
    </row>
    <row r="441" spans="31:52">
      <c r="AE441" s="221">
        <f t="shared" si="41"/>
        <v>1958</v>
      </c>
      <c r="AF441" s="228">
        <v>21124</v>
      </c>
      <c r="AG441" s="229">
        <f t="shared" si="43"/>
        <v>1.2513253156729747</v>
      </c>
      <c r="AH441" s="169"/>
      <c r="AX441" s="221">
        <f t="shared" si="42"/>
        <v>1958</v>
      </c>
      <c r="AY441" s="228">
        <v>21124</v>
      </c>
      <c r="AZ441" s="229">
        <f t="shared" si="44"/>
        <v>1.2513253156729747</v>
      </c>
    </row>
    <row r="442" spans="31:52">
      <c r="AE442" s="221">
        <f t="shared" si="41"/>
        <v>1958</v>
      </c>
      <c r="AF442" s="228">
        <v>21154</v>
      </c>
      <c r="AG442" s="229">
        <f t="shared" si="43"/>
        <v>1.3746243288439814</v>
      </c>
      <c r="AH442" s="169"/>
      <c r="AX442" s="221">
        <f t="shared" si="42"/>
        <v>1958</v>
      </c>
      <c r="AY442" s="228">
        <v>21154</v>
      </c>
      <c r="AZ442" s="229">
        <f t="shared" si="44"/>
        <v>1.3746243288439814</v>
      </c>
    </row>
    <row r="443" spans="31:52">
      <c r="AE443" s="221">
        <f t="shared" si="41"/>
        <v>1958</v>
      </c>
      <c r="AF443" s="228">
        <v>21185</v>
      </c>
      <c r="AG443" s="229">
        <f t="shared" si="43"/>
        <v>2.8179276987805015</v>
      </c>
      <c r="AH443" s="169"/>
      <c r="AX443" s="221">
        <f t="shared" si="42"/>
        <v>1958</v>
      </c>
      <c r="AY443" s="228">
        <v>21185</v>
      </c>
      <c r="AZ443" s="229">
        <f t="shared" si="44"/>
        <v>2.8179276987805015</v>
      </c>
    </row>
    <row r="444" spans="31:52">
      <c r="AE444" s="221">
        <f t="shared" si="41"/>
        <v>1958</v>
      </c>
      <c r="AF444" s="228">
        <v>21216</v>
      </c>
      <c r="AG444" s="229">
        <f t="shared" si="43"/>
        <v>4.2228792964163455</v>
      </c>
      <c r="AH444" s="169"/>
      <c r="AX444" s="221">
        <f t="shared" si="42"/>
        <v>1958</v>
      </c>
      <c r="AY444" s="228">
        <v>21216</v>
      </c>
      <c r="AZ444" s="229">
        <f t="shared" si="44"/>
        <v>4.2228792964163455</v>
      </c>
    </row>
    <row r="445" spans="31:52">
      <c r="AE445" s="221">
        <f t="shared" si="41"/>
        <v>1958</v>
      </c>
      <c r="AF445" s="228">
        <v>21244</v>
      </c>
      <c r="AG445" s="229">
        <f t="shared" si="43"/>
        <v>16.154214436339817</v>
      </c>
      <c r="AH445" s="169"/>
      <c r="AX445" s="221">
        <f t="shared" si="42"/>
        <v>1958</v>
      </c>
      <c r="AY445" s="228">
        <v>21244</v>
      </c>
      <c r="AZ445" s="229">
        <f t="shared" si="44"/>
        <v>16.154214436339817</v>
      </c>
    </row>
    <row r="446" spans="31:52">
      <c r="AE446" s="221">
        <f t="shared" si="41"/>
        <v>1958</v>
      </c>
      <c r="AF446" s="228">
        <v>21275</v>
      </c>
      <c r="AG446" s="229">
        <f t="shared" si="43"/>
        <v>15.167718322930167</v>
      </c>
      <c r="AH446" s="169"/>
      <c r="AX446" s="221">
        <f t="shared" si="42"/>
        <v>1958</v>
      </c>
      <c r="AY446" s="228">
        <v>21275</v>
      </c>
      <c r="AZ446" s="229">
        <f t="shared" si="44"/>
        <v>15.167718322930167</v>
      </c>
    </row>
    <row r="447" spans="31:52">
      <c r="AE447" s="221">
        <f t="shared" si="41"/>
        <v>1958</v>
      </c>
      <c r="AF447" s="228">
        <v>21305</v>
      </c>
      <c r="AG447" s="229">
        <f t="shared" si="43"/>
        <v>16.843486690337798</v>
      </c>
      <c r="AH447" s="169"/>
      <c r="AX447" s="221">
        <f t="shared" si="42"/>
        <v>1958</v>
      </c>
      <c r="AY447" s="228">
        <v>21305</v>
      </c>
      <c r="AZ447" s="229">
        <f t="shared" si="44"/>
        <v>16.843486690337798</v>
      </c>
    </row>
    <row r="448" spans="31:52">
      <c r="AE448" s="221">
        <f t="shared" si="41"/>
        <v>1958</v>
      </c>
      <c r="AF448" s="228">
        <v>21336</v>
      </c>
      <c r="AG448" s="229">
        <f t="shared" si="43"/>
        <v>12.462956522313554</v>
      </c>
      <c r="AH448" s="169"/>
      <c r="AX448" s="221">
        <f t="shared" si="42"/>
        <v>1958</v>
      </c>
      <c r="AY448" s="228">
        <v>21336</v>
      </c>
      <c r="AZ448" s="229">
        <f t="shared" si="44"/>
        <v>12.462956522313554</v>
      </c>
    </row>
    <row r="449" spans="31:52">
      <c r="AE449" s="221">
        <f t="shared" si="41"/>
        <v>1958</v>
      </c>
      <c r="AF449" s="228">
        <v>21366</v>
      </c>
      <c r="AG449" s="229">
        <f t="shared" si="43"/>
        <v>4.9635990694765297</v>
      </c>
      <c r="AH449" s="169"/>
      <c r="AX449" s="221">
        <f t="shared" si="42"/>
        <v>1958</v>
      </c>
      <c r="AY449" s="228">
        <v>21366</v>
      </c>
      <c r="AZ449" s="229">
        <f t="shared" si="44"/>
        <v>4.9635990694765297</v>
      </c>
    </row>
    <row r="450" spans="31:52">
      <c r="AE450" s="221">
        <f t="shared" si="41"/>
        <v>1958</v>
      </c>
      <c r="AF450" s="228">
        <v>21397</v>
      </c>
      <c r="AG450" s="229">
        <f t="shared" si="43"/>
        <v>2.141939010642659</v>
      </c>
      <c r="AH450" s="169"/>
      <c r="AX450" s="221">
        <f t="shared" si="42"/>
        <v>1958</v>
      </c>
      <c r="AY450" s="228">
        <v>21397</v>
      </c>
      <c r="AZ450" s="229">
        <f t="shared" si="44"/>
        <v>2.141939010642659</v>
      </c>
    </row>
    <row r="451" spans="31:52">
      <c r="AE451" s="221">
        <f t="shared" si="41"/>
        <v>1958</v>
      </c>
      <c r="AF451" s="228">
        <v>21428</v>
      </c>
      <c r="AG451" s="229">
        <f t="shared" si="43"/>
        <v>1.5415980863497936</v>
      </c>
      <c r="AH451" s="169"/>
      <c r="AX451" s="221">
        <f t="shared" si="42"/>
        <v>1958</v>
      </c>
      <c r="AY451" s="228">
        <v>21428</v>
      </c>
      <c r="AZ451" s="229">
        <f t="shared" si="44"/>
        <v>1.5415980863497936</v>
      </c>
    </row>
    <row r="452" spans="31:52">
      <c r="AE452" s="221">
        <f t="shared" si="41"/>
        <v>1958</v>
      </c>
      <c r="AF452" s="228">
        <v>21458</v>
      </c>
      <c r="AG452" s="229">
        <f t="shared" si="43"/>
        <v>1.3535843576379136</v>
      </c>
      <c r="AH452" s="169"/>
      <c r="AX452" s="221">
        <f t="shared" si="42"/>
        <v>1958</v>
      </c>
      <c r="AY452" s="228">
        <v>21458</v>
      </c>
      <c r="AZ452" s="229">
        <f t="shared" si="44"/>
        <v>1.3535843576379136</v>
      </c>
    </row>
    <row r="453" spans="31:52">
      <c r="AE453" s="221">
        <f t="shared" si="41"/>
        <v>1959</v>
      </c>
      <c r="AF453" s="228">
        <v>21489</v>
      </c>
      <c r="AG453" s="229">
        <f t="shared" si="43"/>
        <v>0.5299534060644514</v>
      </c>
      <c r="AH453" s="169"/>
      <c r="AX453" s="221">
        <f t="shared" si="42"/>
        <v>1959</v>
      </c>
      <c r="AY453" s="228">
        <v>21489</v>
      </c>
      <c r="AZ453" s="229">
        <f t="shared" si="44"/>
        <v>0.5299534060644514</v>
      </c>
    </row>
    <row r="454" spans="31:52">
      <c r="AE454" s="221">
        <f t="shared" si="41"/>
        <v>1959</v>
      </c>
      <c r="AF454" s="228">
        <v>21519</v>
      </c>
      <c r="AG454" s="229">
        <f t="shared" si="43"/>
        <v>0.54283669535850232</v>
      </c>
      <c r="AH454" s="169"/>
      <c r="AX454" s="221">
        <f t="shared" si="42"/>
        <v>1959</v>
      </c>
      <c r="AY454" s="228">
        <v>21519</v>
      </c>
      <c r="AZ454" s="229">
        <f t="shared" si="44"/>
        <v>0.54283669535850232</v>
      </c>
    </row>
    <row r="455" spans="31:52">
      <c r="AE455" s="221">
        <f t="shared" si="41"/>
        <v>1959</v>
      </c>
      <c r="AF455" s="228">
        <v>21550</v>
      </c>
      <c r="AG455" s="229">
        <f t="shared" si="43"/>
        <v>0.49304565902830011</v>
      </c>
      <c r="AH455" s="169"/>
      <c r="AX455" s="221">
        <f t="shared" si="42"/>
        <v>1959</v>
      </c>
      <c r="AY455" s="228">
        <v>21550</v>
      </c>
      <c r="AZ455" s="229">
        <f t="shared" si="44"/>
        <v>0.49304565902830011</v>
      </c>
    </row>
    <row r="456" spans="31:52">
      <c r="AE456" s="221">
        <f t="shared" si="41"/>
        <v>1959</v>
      </c>
      <c r="AF456" s="228">
        <v>21581</v>
      </c>
      <c r="AG456" s="229">
        <f t="shared" si="43"/>
        <v>3.157126641510775</v>
      </c>
      <c r="AH456" s="169"/>
      <c r="AX456" s="221">
        <f t="shared" si="42"/>
        <v>1959</v>
      </c>
      <c r="AY456" s="228">
        <v>21581</v>
      </c>
      <c r="AZ456" s="229">
        <f t="shared" si="44"/>
        <v>3.157126641510775</v>
      </c>
    </row>
    <row r="457" spans="31:52">
      <c r="AE457" s="221">
        <f t="shared" ref="AE457:AE520" si="45">IF(MONTH(AF457)&gt;9,YEAR(AF457)+1,YEAR(AF457))</f>
        <v>1959</v>
      </c>
      <c r="AF457" s="228">
        <v>21609</v>
      </c>
      <c r="AG457" s="229">
        <f t="shared" si="43"/>
        <v>4.4280547219698434</v>
      </c>
      <c r="AH457" s="169"/>
      <c r="AX457" s="221">
        <f t="shared" ref="AX457:AX520" si="46">IF(MONTH(AY457)&gt;9,YEAR(AY457)+1,YEAR(AY457))</f>
        <v>1959</v>
      </c>
      <c r="AY457" s="228">
        <v>21609</v>
      </c>
      <c r="AZ457" s="229">
        <f t="shared" si="44"/>
        <v>4.4280547219698434</v>
      </c>
    </row>
    <row r="458" spans="31:52">
      <c r="AE458" s="221">
        <f t="shared" si="45"/>
        <v>1959</v>
      </c>
      <c r="AF458" s="228">
        <v>21640</v>
      </c>
      <c r="AG458" s="229">
        <f t="shared" ref="AG458:AG521" si="47">VLOOKUP(IF(MONTH(AF458)&gt;9,YEAR(AF458)+1,YEAR(AF458)),$P$10:$AB$118,IF(MONTH(AF458)&gt;9,MONTH(AF458)-8,MONTH(AF458)+4))</f>
        <v>3.388150195130148</v>
      </c>
      <c r="AH458" s="169"/>
      <c r="AX458" s="221">
        <f t="shared" si="46"/>
        <v>1959</v>
      </c>
      <c r="AY458" s="228">
        <v>21640</v>
      </c>
      <c r="AZ458" s="229">
        <f t="shared" ref="AZ458:AZ521" si="48">VLOOKUP(IF(MONTH(AY458)&gt;9,YEAR(AY458)+1,YEAR(AY458)),$AI$10:$AU$107,IF(MONTH(AY458)&gt;9,MONTH(AY458)-8,MONTH(AY458)+4))</f>
        <v>3.388150195130148</v>
      </c>
    </row>
    <row r="459" spans="31:52">
      <c r="AE459" s="221">
        <f t="shared" si="45"/>
        <v>1959</v>
      </c>
      <c r="AF459" s="228">
        <v>21670</v>
      </c>
      <c r="AG459" s="229">
        <f t="shared" si="47"/>
        <v>3.1796670966957254</v>
      </c>
      <c r="AH459" s="169"/>
      <c r="AX459" s="221">
        <f t="shared" si="46"/>
        <v>1959</v>
      </c>
      <c r="AY459" s="228">
        <v>21670</v>
      </c>
      <c r="AZ459" s="229">
        <f t="shared" si="48"/>
        <v>3.1796670966957254</v>
      </c>
    </row>
    <row r="460" spans="31:52">
      <c r="AE460" s="221">
        <f t="shared" si="45"/>
        <v>1959</v>
      </c>
      <c r="AF460" s="228">
        <v>21701</v>
      </c>
      <c r="AG460" s="229">
        <f t="shared" si="47"/>
        <v>1.4258808681523636</v>
      </c>
      <c r="AH460" s="169"/>
      <c r="AX460" s="221">
        <f t="shared" si="46"/>
        <v>1959</v>
      </c>
      <c r="AY460" s="228">
        <v>21701</v>
      </c>
      <c r="AZ460" s="229">
        <f t="shared" si="48"/>
        <v>1.4258808681523636</v>
      </c>
    </row>
    <row r="461" spans="31:52">
      <c r="AE461" s="221">
        <f t="shared" si="45"/>
        <v>1959</v>
      </c>
      <c r="AF461" s="228">
        <v>21731</v>
      </c>
      <c r="AG461" s="229">
        <f t="shared" si="47"/>
        <v>0.67814279459055271</v>
      </c>
      <c r="AH461" s="169"/>
      <c r="AX461" s="221">
        <f t="shared" si="46"/>
        <v>1959</v>
      </c>
      <c r="AY461" s="228">
        <v>21731</v>
      </c>
      <c r="AZ461" s="229">
        <f t="shared" si="48"/>
        <v>0.67814279459055271</v>
      </c>
    </row>
    <row r="462" spans="31:52">
      <c r="AE462" s="221">
        <f t="shared" si="45"/>
        <v>1959</v>
      </c>
      <c r="AF462" s="228">
        <v>21762</v>
      </c>
      <c r="AG462" s="229">
        <f t="shared" si="47"/>
        <v>0.26606102819863509</v>
      </c>
      <c r="AH462" s="169"/>
      <c r="AX462" s="221">
        <f t="shared" si="46"/>
        <v>1959</v>
      </c>
      <c r="AY462" s="228">
        <v>21762</v>
      </c>
      <c r="AZ462" s="229">
        <f t="shared" si="48"/>
        <v>0.26606102819863509</v>
      </c>
    </row>
    <row r="463" spans="31:52">
      <c r="AE463" s="221">
        <f t="shared" si="45"/>
        <v>1959</v>
      </c>
      <c r="AF463" s="228">
        <v>21793</v>
      </c>
      <c r="AG463" s="229">
        <f t="shared" si="47"/>
        <v>0.11031798730187603</v>
      </c>
      <c r="AH463" s="169"/>
      <c r="AX463" s="221">
        <f t="shared" si="46"/>
        <v>1959</v>
      </c>
      <c r="AY463" s="228">
        <v>21793</v>
      </c>
      <c r="AZ463" s="229">
        <f t="shared" si="48"/>
        <v>0.11031798730187603</v>
      </c>
    </row>
    <row r="464" spans="31:52">
      <c r="AE464" s="221">
        <f t="shared" si="45"/>
        <v>1959</v>
      </c>
      <c r="AF464" s="228">
        <v>21823</v>
      </c>
      <c r="AG464" s="229">
        <f t="shared" si="47"/>
        <v>0.63316283900797288</v>
      </c>
      <c r="AH464" s="169"/>
      <c r="AX464" s="221">
        <f t="shared" si="46"/>
        <v>1959</v>
      </c>
      <c r="AY464" s="228">
        <v>21823</v>
      </c>
      <c r="AZ464" s="229">
        <f t="shared" si="48"/>
        <v>0.63316283900797288</v>
      </c>
    </row>
    <row r="465" spans="31:52">
      <c r="AE465" s="221">
        <f t="shared" si="45"/>
        <v>1960</v>
      </c>
      <c r="AF465" s="228">
        <v>21854</v>
      </c>
      <c r="AG465" s="229">
        <f t="shared" si="47"/>
        <v>0.57290962156508163</v>
      </c>
      <c r="AH465" s="169"/>
      <c r="AX465" s="221">
        <f t="shared" si="46"/>
        <v>1960</v>
      </c>
      <c r="AY465" s="228">
        <v>21854</v>
      </c>
      <c r="AZ465" s="229">
        <f t="shared" si="48"/>
        <v>0.57290962156508163</v>
      </c>
    </row>
    <row r="466" spans="31:52">
      <c r="AE466" s="221">
        <f t="shared" si="45"/>
        <v>1960</v>
      </c>
      <c r="AF466" s="228">
        <v>21884</v>
      </c>
      <c r="AG466" s="229">
        <f t="shared" si="47"/>
        <v>0.36922610302616987</v>
      </c>
      <c r="AH466" s="169"/>
      <c r="AX466" s="221">
        <f t="shared" si="46"/>
        <v>1960</v>
      </c>
      <c r="AY466" s="228">
        <v>21884</v>
      </c>
      <c r="AZ466" s="229">
        <f t="shared" si="48"/>
        <v>0.36922610302616987</v>
      </c>
    </row>
    <row r="467" spans="31:52">
      <c r="AE467" s="221">
        <f t="shared" si="45"/>
        <v>1960</v>
      </c>
      <c r="AF467" s="228">
        <v>21915</v>
      </c>
      <c r="AG467" s="229">
        <f t="shared" si="47"/>
        <v>0.54953198030065697</v>
      </c>
      <c r="AH467" s="169"/>
      <c r="AX467" s="221">
        <f t="shared" si="46"/>
        <v>1960</v>
      </c>
      <c r="AY467" s="228">
        <v>21915</v>
      </c>
      <c r="AZ467" s="229">
        <f t="shared" si="48"/>
        <v>0.54953198030065697</v>
      </c>
    </row>
    <row r="468" spans="31:52">
      <c r="AE468" s="221">
        <f t="shared" si="45"/>
        <v>1960</v>
      </c>
      <c r="AF468" s="228">
        <v>21946</v>
      </c>
      <c r="AG468" s="229">
        <f t="shared" si="47"/>
        <v>1.4121067814572394</v>
      </c>
      <c r="AH468" s="169"/>
      <c r="AX468" s="221">
        <f t="shared" si="46"/>
        <v>1960</v>
      </c>
      <c r="AY468" s="228">
        <v>21946</v>
      </c>
      <c r="AZ468" s="229">
        <f t="shared" si="48"/>
        <v>1.4121067814572394</v>
      </c>
    </row>
    <row r="469" spans="31:52">
      <c r="AE469" s="221">
        <f t="shared" si="45"/>
        <v>1960</v>
      </c>
      <c r="AF469" s="228">
        <v>21975</v>
      </c>
      <c r="AG469" s="229">
        <f t="shared" si="47"/>
        <v>8.2841026595980374</v>
      </c>
      <c r="AH469" s="169"/>
      <c r="AX469" s="221">
        <f t="shared" si="46"/>
        <v>1960</v>
      </c>
      <c r="AY469" s="228">
        <v>21975</v>
      </c>
      <c r="AZ469" s="229">
        <f t="shared" si="48"/>
        <v>8.2841026595980374</v>
      </c>
    </row>
    <row r="470" spans="31:52">
      <c r="AE470" s="221">
        <f t="shared" si="45"/>
        <v>1960</v>
      </c>
      <c r="AF470" s="228">
        <v>22006</v>
      </c>
      <c r="AG470" s="229">
        <f t="shared" si="47"/>
        <v>8.6092575999268863</v>
      </c>
      <c r="AH470" s="169"/>
      <c r="AX470" s="221">
        <f t="shared" si="46"/>
        <v>1960</v>
      </c>
      <c r="AY470" s="228">
        <v>22006</v>
      </c>
      <c r="AZ470" s="229">
        <f t="shared" si="48"/>
        <v>8.6092575999268863</v>
      </c>
    </row>
    <row r="471" spans="31:52">
      <c r="AE471" s="221">
        <f t="shared" si="45"/>
        <v>1960</v>
      </c>
      <c r="AF471" s="228">
        <v>22036</v>
      </c>
      <c r="AG471" s="229">
        <f t="shared" si="47"/>
        <v>4.1870067347287083</v>
      </c>
      <c r="AH471" s="169"/>
      <c r="AX471" s="221">
        <f t="shared" si="46"/>
        <v>1960</v>
      </c>
      <c r="AY471" s="228">
        <v>22036</v>
      </c>
      <c r="AZ471" s="229">
        <f t="shared" si="48"/>
        <v>4.1870067347287083</v>
      </c>
    </row>
    <row r="472" spans="31:52">
      <c r="AE472" s="221">
        <f t="shared" si="45"/>
        <v>1960</v>
      </c>
      <c r="AF472" s="228">
        <v>22067</v>
      </c>
      <c r="AG472" s="229">
        <f t="shared" si="47"/>
        <v>2.1920951476912514</v>
      </c>
      <c r="AH472" s="169"/>
      <c r="AX472" s="221">
        <f t="shared" si="46"/>
        <v>1960</v>
      </c>
      <c r="AY472" s="228">
        <v>22067</v>
      </c>
      <c r="AZ472" s="229">
        <f t="shared" si="48"/>
        <v>2.1920951476912514</v>
      </c>
    </row>
    <row r="473" spans="31:52">
      <c r="AE473" s="221">
        <f t="shared" si="45"/>
        <v>1960</v>
      </c>
      <c r="AF473" s="228">
        <v>22097</v>
      </c>
      <c r="AG473" s="229">
        <f t="shared" si="47"/>
        <v>1.2690284189794347</v>
      </c>
      <c r="AH473" s="169"/>
      <c r="AX473" s="221">
        <f t="shared" si="46"/>
        <v>1960</v>
      </c>
      <c r="AY473" s="228">
        <v>22097</v>
      </c>
      <c r="AZ473" s="229">
        <f t="shared" si="48"/>
        <v>1.2690284189794347</v>
      </c>
    </row>
    <row r="474" spans="31:52">
      <c r="AE474" s="221">
        <f t="shared" si="45"/>
        <v>1960</v>
      </c>
      <c r="AF474" s="228">
        <v>22128</v>
      </c>
      <c r="AG474" s="229">
        <f t="shared" si="47"/>
        <v>0.57456137451749356</v>
      </c>
      <c r="AH474" s="169"/>
      <c r="AX474" s="221">
        <f t="shared" si="46"/>
        <v>1960</v>
      </c>
      <c r="AY474" s="228">
        <v>22128</v>
      </c>
      <c r="AZ474" s="229">
        <f t="shared" si="48"/>
        <v>0.57456137451749356</v>
      </c>
    </row>
    <row r="475" spans="31:52">
      <c r="AE475" s="221">
        <f t="shared" si="45"/>
        <v>1960</v>
      </c>
      <c r="AF475" s="228">
        <v>22159</v>
      </c>
      <c r="AG475" s="229">
        <f t="shared" si="47"/>
        <v>0.30211278485900195</v>
      </c>
      <c r="AH475" s="169"/>
      <c r="AX475" s="221">
        <f t="shared" si="46"/>
        <v>1960</v>
      </c>
      <c r="AY475" s="228">
        <v>22159</v>
      </c>
      <c r="AZ475" s="229">
        <f t="shared" si="48"/>
        <v>0.30211278485900195</v>
      </c>
    </row>
    <row r="476" spans="31:52">
      <c r="AE476" s="221">
        <f t="shared" si="45"/>
        <v>1960</v>
      </c>
      <c r="AF476" s="228">
        <v>22189</v>
      </c>
      <c r="AG476" s="229">
        <f t="shared" si="47"/>
        <v>0.24941688447666266</v>
      </c>
      <c r="AH476" s="169"/>
      <c r="AX476" s="221">
        <f t="shared" si="46"/>
        <v>1960</v>
      </c>
      <c r="AY476" s="228">
        <v>22189</v>
      </c>
      <c r="AZ476" s="229">
        <f t="shared" si="48"/>
        <v>0.24941688447666266</v>
      </c>
    </row>
    <row r="477" spans="31:52">
      <c r="AE477" s="221">
        <f t="shared" si="45"/>
        <v>1961</v>
      </c>
      <c r="AF477" s="228">
        <v>22220</v>
      </c>
      <c r="AG477" s="229">
        <f t="shared" si="47"/>
        <v>0.33785679768134297</v>
      </c>
      <c r="AH477" s="169"/>
      <c r="AX477" s="221">
        <f t="shared" si="46"/>
        <v>1961</v>
      </c>
      <c r="AY477" s="228">
        <v>22220</v>
      </c>
      <c r="AZ477" s="229">
        <f t="shared" si="48"/>
        <v>0.33785679768134297</v>
      </c>
    </row>
    <row r="478" spans="31:52">
      <c r="AE478" s="221">
        <f t="shared" si="45"/>
        <v>1961</v>
      </c>
      <c r="AF478" s="228">
        <v>22250</v>
      </c>
      <c r="AG478" s="229">
        <f t="shared" si="47"/>
        <v>1.0266365818080558</v>
      </c>
      <c r="AH478" s="169"/>
      <c r="AX478" s="221">
        <f t="shared" si="46"/>
        <v>1961</v>
      </c>
      <c r="AY478" s="228">
        <v>22250</v>
      </c>
      <c r="AZ478" s="229">
        <f t="shared" si="48"/>
        <v>1.0266365818080558</v>
      </c>
    </row>
    <row r="479" spans="31:52">
      <c r="AE479" s="221">
        <f t="shared" si="45"/>
        <v>1961</v>
      </c>
      <c r="AF479" s="228">
        <v>22281</v>
      </c>
      <c r="AG479" s="229">
        <f t="shared" si="47"/>
        <v>0.74266953514917966</v>
      </c>
      <c r="AH479" s="169"/>
      <c r="AX479" s="221">
        <f t="shared" si="46"/>
        <v>1961</v>
      </c>
      <c r="AY479" s="228">
        <v>22281</v>
      </c>
      <c r="AZ479" s="229">
        <f t="shared" si="48"/>
        <v>0.74266953514917966</v>
      </c>
    </row>
    <row r="480" spans="31:52">
      <c r="AE480" s="221">
        <f t="shared" si="45"/>
        <v>1961</v>
      </c>
      <c r="AF480" s="228">
        <v>22312</v>
      </c>
      <c r="AG480" s="229">
        <f t="shared" si="47"/>
        <v>0.62657892774308177</v>
      </c>
      <c r="AH480" s="169"/>
      <c r="AX480" s="221">
        <f t="shared" si="46"/>
        <v>1961</v>
      </c>
      <c r="AY480" s="228">
        <v>22312</v>
      </c>
      <c r="AZ480" s="229">
        <f t="shared" si="48"/>
        <v>0.62657892774308177</v>
      </c>
    </row>
    <row r="481" spans="31:52">
      <c r="AE481" s="221">
        <f t="shared" si="45"/>
        <v>1961</v>
      </c>
      <c r="AF481" s="228">
        <v>22340</v>
      </c>
      <c r="AG481" s="229">
        <f t="shared" si="47"/>
        <v>2.4724154777418241</v>
      </c>
      <c r="AH481" s="169"/>
      <c r="AX481" s="221">
        <f t="shared" si="46"/>
        <v>1961</v>
      </c>
      <c r="AY481" s="228">
        <v>22340</v>
      </c>
      <c r="AZ481" s="229">
        <f t="shared" si="48"/>
        <v>2.4724154777418241</v>
      </c>
    </row>
    <row r="482" spans="31:52">
      <c r="AE482" s="221">
        <f t="shared" si="45"/>
        <v>1961</v>
      </c>
      <c r="AF482" s="228">
        <v>22371</v>
      </c>
      <c r="AG482" s="229">
        <f t="shared" si="47"/>
        <v>2.9678841507443519</v>
      </c>
      <c r="AH482" s="169"/>
      <c r="AX482" s="221">
        <f t="shared" si="46"/>
        <v>1961</v>
      </c>
      <c r="AY482" s="228">
        <v>22371</v>
      </c>
      <c r="AZ482" s="229">
        <f t="shared" si="48"/>
        <v>2.9678841507443519</v>
      </c>
    </row>
    <row r="483" spans="31:52">
      <c r="AE483" s="221">
        <f t="shared" si="45"/>
        <v>1961</v>
      </c>
      <c r="AF483" s="228">
        <v>22401</v>
      </c>
      <c r="AG483" s="229">
        <f t="shared" si="47"/>
        <v>3.2019983027115266</v>
      </c>
      <c r="AH483" s="169"/>
      <c r="AX483" s="221">
        <f t="shared" si="46"/>
        <v>1961</v>
      </c>
      <c r="AY483" s="228">
        <v>22401</v>
      </c>
      <c r="AZ483" s="229">
        <f t="shared" si="48"/>
        <v>3.2019983027115266</v>
      </c>
    </row>
    <row r="484" spans="31:52">
      <c r="AE484" s="221">
        <f t="shared" si="45"/>
        <v>1961</v>
      </c>
      <c r="AF484" s="228">
        <v>22432</v>
      </c>
      <c r="AG484" s="229">
        <f t="shared" si="47"/>
        <v>2.0871235289254617</v>
      </c>
      <c r="AH484" s="169"/>
      <c r="AX484" s="221">
        <f t="shared" si="46"/>
        <v>1961</v>
      </c>
      <c r="AY484" s="228">
        <v>22432</v>
      </c>
      <c r="AZ484" s="229">
        <f t="shared" si="48"/>
        <v>2.0871235289254617</v>
      </c>
    </row>
    <row r="485" spans="31:52">
      <c r="AE485" s="221">
        <f t="shared" si="45"/>
        <v>1961</v>
      </c>
      <c r="AF485" s="228">
        <v>22462</v>
      </c>
      <c r="AG485" s="229">
        <f t="shared" si="47"/>
        <v>1.0213396569848232</v>
      </c>
      <c r="AH485" s="169"/>
      <c r="AX485" s="221">
        <f t="shared" si="46"/>
        <v>1961</v>
      </c>
      <c r="AY485" s="228">
        <v>22462</v>
      </c>
      <c r="AZ485" s="229">
        <f t="shared" si="48"/>
        <v>1.0213396569848232</v>
      </c>
    </row>
    <row r="486" spans="31:52">
      <c r="AE486" s="221">
        <f t="shared" si="45"/>
        <v>1961</v>
      </c>
      <c r="AF486" s="228">
        <v>22493</v>
      </c>
      <c r="AG486" s="229">
        <f t="shared" si="47"/>
        <v>0.2307436354108674</v>
      </c>
      <c r="AH486" s="169"/>
      <c r="AX486" s="221">
        <f t="shared" si="46"/>
        <v>1961</v>
      </c>
      <c r="AY486" s="228">
        <v>22493</v>
      </c>
      <c r="AZ486" s="229">
        <f t="shared" si="48"/>
        <v>0.2307436354108674</v>
      </c>
    </row>
    <row r="487" spans="31:52">
      <c r="AE487" s="221">
        <f t="shared" si="45"/>
        <v>1961</v>
      </c>
      <c r="AF487" s="228">
        <v>22524</v>
      </c>
      <c r="AG487" s="229">
        <f t="shared" si="47"/>
        <v>0</v>
      </c>
      <c r="AH487" s="169"/>
      <c r="AX487" s="221">
        <f t="shared" si="46"/>
        <v>1961</v>
      </c>
      <c r="AY487" s="228">
        <v>22524</v>
      </c>
      <c r="AZ487" s="229">
        <f t="shared" si="48"/>
        <v>0</v>
      </c>
    </row>
    <row r="488" spans="31:52">
      <c r="AE488" s="221">
        <f t="shared" si="45"/>
        <v>1961</v>
      </c>
      <c r="AF488" s="228">
        <v>22554</v>
      </c>
      <c r="AG488" s="229">
        <f t="shared" si="47"/>
        <v>0.23290173038033402</v>
      </c>
      <c r="AH488" s="169"/>
      <c r="AX488" s="221">
        <f t="shared" si="46"/>
        <v>1961</v>
      </c>
      <c r="AY488" s="228">
        <v>22554</v>
      </c>
      <c r="AZ488" s="229">
        <f t="shared" si="48"/>
        <v>0.23290173038033402</v>
      </c>
    </row>
    <row r="489" spans="31:52">
      <c r="AE489" s="221">
        <f t="shared" si="45"/>
        <v>1962</v>
      </c>
      <c r="AF489" s="228">
        <v>22585</v>
      </c>
      <c r="AG489" s="229">
        <f t="shared" si="47"/>
        <v>0.5446895590743529</v>
      </c>
      <c r="AH489" s="169"/>
      <c r="AX489" s="221">
        <f t="shared" si="46"/>
        <v>1962</v>
      </c>
      <c r="AY489" s="228">
        <v>22585</v>
      </c>
      <c r="AZ489" s="229">
        <f t="shared" si="48"/>
        <v>0.5446895590743529</v>
      </c>
    </row>
    <row r="490" spans="31:52">
      <c r="AE490" s="221">
        <f t="shared" si="45"/>
        <v>1962</v>
      </c>
      <c r="AF490" s="228">
        <v>22615</v>
      </c>
      <c r="AG490" s="229">
        <f t="shared" si="47"/>
        <v>0.48411144687100383</v>
      </c>
      <c r="AH490" s="169"/>
      <c r="AX490" s="221">
        <f t="shared" si="46"/>
        <v>1962</v>
      </c>
      <c r="AY490" s="228">
        <v>22615</v>
      </c>
      <c r="AZ490" s="229">
        <f t="shared" si="48"/>
        <v>0.48411144687100383</v>
      </c>
    </row>
    <row r="491" spans="31:52">
      <c r="AE491" s="221">
        <f t="shared" si="45"/>
        <v>1962</v>
      </c>
      <c r="AF491" s="228">
        <v>22646</v>
      </c>
      <c r="AG491" s="229">
        <f t="shared" si="47"/>
        <v>1.3614278447946746</v>
      </c>
      <c r="AH491" s="169"/>
      <c r="AX491" s="221">
        <f t="shared" si="46"/>
        <v>1962</v>
      </c>
      <c r="AY491" s="228">
        <v>22646</v>
      </c>
      <c r="AZ491" s="229">
        <f t="shared" si="48"/>
        <v>1.3614278447946746</v>
      </c>
    </row>
    <row r="492" spans="31:52">
      <c r="AE492" s="221">
        <f t="shared" si="45"/>
        <v>1962</v>
      </c>
      <c r="AF492" s="228">
        <v>22677</v>
      </c>
      <c r="AG492" s="229">
        <f t="shared" si="47"/>
        <v>1.1045499323740451</v>
      </c>
      <c r="AH492" s="169"/>
      <c r="AX492" s="221">
        <f t="shared" si="46"/>
        <v>1962</v>
      </c>
      <c r="AY492" s="228">
        <v>22677</v>
      </c>
      <c r="AZ492" s="229">
        <f t="shared" si="48"/>
        <v>1.1045499323740451</v>
      </c>
    </row>
    <row r="493" spans="31:52">
      <c r="AE493" s="221">
        <f t="shared" si="45"/>
        <v>1962</v>
      </c>
      <c r="AF493" s="228">
        <v>22705</v>
      </c>
      <c r="AG493" s="229">
        <f t="shared" si="47"/>
        <v>10.405231200138399</v>
      </c>
      <c r="AH493" s="169"/>
      <c r="AX493" s="221">
        <f t="shared" si="46"/>
        <v>1962</v>
      </c>
      <c r="AY493" s="228">
        <v>22705</v>
      </c>
      <c r="AZ493" s="229">
        <f t="shared" si="48"/>
        <v>10.405231200138399</v>
      </c>
    </row>
    <row r="494" spans="31:52">
      <c r="AE494" s="221">
        <f t="shared" si="45"/>
        <v>1962</v>
      </c>
      <c r="AF494" s="228">
        <v>22736</v>
      </c>
      <c r="AG494" s="229">
        <f t="shared" si="47"/>
        <v>5.8704273581961939</v>
      </c>
      <c r="AH494" s="169"/>
      <c r="AX494" s="221">
        <f t="shared" si="46"/>
        <v>1962</v>
      </c>
      <c r="AY494" s="228">
        <v>22736</v>
      </c>
      <c r="AZ494" s="229">
        <f t="shared" si="48"/>
        <v>5.8704273581961939</v>
      </c>
    </row>
    <row r="495" spans="31:52">
      <c r="AE495" s="221">
        <f t="shared" si="45"/>
        <v>1962</v>
      </c>
      <c r="AF495" s="228">
        <v>22766</v>
      </c>
      <c r="AG495" s="229">
        <f t="shared" si="47"/>
        <v>9.1781270581506753</v>
      </c>
      <c r="AH495" s="169"/>
      <c r="AX495" s="221">
        <f t="shared" si="46"/>
        <v>1962</v>
      </c>
      <c r="AY495" s="228">
        <v>22766</v>
      </c>
      <c r="AZ495" s="229">
        <f t="shared" si="48"/>
        <v>9.1781270581506753</v>
      </c>
    </row>
    <row r="496" spans="31:52">
      <c r="AE496" s="221">
        <f t="shared" si="45"/>
        <v>1962</v>
      </c>
      <c r="AF496" s="228">
        <v>22797</v>
      </c>
      <c r="AG496" s="229">
        <f t="shared" si="47"/>
        <v>3.8381372946105294</v>
      </c>
      <c r="AH496" s="169"/>
      <c r="AX496" s="221">
        <f t="shared" si="46"/>
        <v>1962</v>
      </c>
      <c r="AY496" s="228">
        <v>22797</v>
      </c>
      <c r="AZ496" s="229">
        <f t="shared" si="48"/>
        <v>3.8381372946105294</v>
      </c>
    </row>
    <row r="497" spans="31:52">
      <c r="AE497" s="221">
        <f t="shared" si="45"/>
        <v>1962</v>
      </c>
      <c r="AF497" s="228">
        <v>22827</v>
      </c>
      <c r="AG497" s="229">
        <f t="shared" si="47"/>
        <v>2.4606592080706946</v>
      </c>
      <c r="AH497" s="169"/>
      <c r="AX497" s="221">
        <f t="shared" si="46"/>
        <v>1962</v>
      </c>
      <c r="AY497" s="228">
        <v>22827</v>
      </c>
      <c r="AZ497" s="229">
        <f t="shared" si="48"/>
        <v>2.4606592080706946</v>
      </c>
    </row>
    <row r="498" spans="31:52">
      <c r="AE498" s="221">
        <f t="shared" si="45"/>
        <v>1962</v>
      </c>
      <c r="AF498" s="228">
        <v>22858</v>
      </c>
      <c r="AG498" s="229">
        <f t="shared" si="47"/>
        <v>1.2331432690472184</v>
      </c>
      <c r="AH498" s="169"/>
      <c r="AX498" s="221">
        <f t="shared" si="46"/>
        <v>1962</v>
      </c>
      <c r="AY498" s="228">
        <v>22858</v>
      </c>
      <c r="AZ498" s="229">
        <f t="shared" si="48"/>
        <v>1.2331432690472184</v>
      </c>
    </row>
    <row r="499" spans="31:52">
      <c r="AE499" s="221">
        <f t="shared" si="45"/>
        <v>1962</v>
      </c>
      <c r="AF499" s="228">
        <v>22889</v>
      </c>
      <c r="AG499" s="229">
        <f t="shared" si="47"/>
        <v>0.24943003714610512</v>
      </c>
      <c r="AH499" s="169"/>
      <c r="AX499" s="221">
        <f t="shared" si="46"/>
        <v>1962</v>
      </c>
      <c r="AY499" s="228">
        <v>22889</v>
      </c>
      <c r="AZ499" s="229">
        <f t="shared" si="48"/>
        <v>0.24943003714610512</v>
      </c>
    </row>
    <row r="500" spans="31:52">
      <c r="AE500" s="221">
        <f t="shared" si="45"/>
        <v>1962</v>
      </c>
      <c r="AF500" s="228">
        <v>22919</v>
      </c>
      <c r="AG500" s="229">
        <f t="shared" si="47"/>
        <v>0.18140366337898683</v>
      </c>
      <c r="AH500" s="169"/>
      <c r="AX500" s="221">
        <f t="shared" si="46"/>
        <v>1962</v>
      </c>
      <c r="AY500" s="228">
        <v>22919</v>
      </c>
      <c r="AZ500" s="229">
        <f t="shared" si="48"/>
        <v>0.18140366337898683</v>
      </c>
    </row>
    <row r="501" spans="31:52">
      <c r="AE501" s="221">
        <f t="shared" si="45"/>
        <v>1963</v>
      </c>
      <c r="AF501" s="228">
        <v>22950</v>
      </c>
      <c r="AG501" s="229">
        <f t="shared" si="47"/>
        <v>9.7215618489062638</v>
      </c>
      <c r="AH501" s="169"/>
      <c r="AX501" s="221">
        <f t="shared" si="46"/>
        <v>1963</v>
      </c>
      <c r="AY501" s="228">
        <v>22950</v>
      </c>
      <c r="AZ501" s="229">
        <f t="shared" si="48"/>
        <v>9.7215618489062638</v>
      </c>
    </row>
    <row r="502" spans="31:52">
      <c r="AE502" s="221">
        <f t="shared" si="45"/>
        <v>1963</v>
      </c>
      <c r="AF502" s="228">
        <v>22980</v>
      </c>
      <c r="AG502" s="229">
        <f t="shared" si="47"/>
        <v>1.218704013063574</v>
      </c>
      <c r="AH502" s="169"/>
      <c r="AX502" s="221">
        <f t="shared" si="46"/>
        <v>1963</v>
      </c>
      <c r="AY502" s="228">
        <v>22980</v>
      </c>
      <c r="AZ502" s="229">
        <f t="shared" si="48"/>
        <v>1.218704013063574</v>
      </c>
    </row>
    <row r="503" spans="31:52">
      <c r="AE503" s="221">
        <f t="shared" si="45"/>
        <v>1963</v>
      </c>
      <c r="AF503" s="228">
        <v>23011</v>
      </c>
      <c r="AG503" s="229">
        <f t="shared" si="47"/>
        <v>4.853277435468609</v>
      </c>
      <c r="AH503" s="169"/>
      <c r="AX503" s="221">
        <f t="shared" si="46"/>
        <v>1963</v>
      </c>
      <c r="AY503" s="228">
        <v>23011</v>
      </c>
      <c r="AZ503" s="229">
        <f t="shared" si="48"/>
        <v>4.853277435468609</v>
      </c>
    </row>
    <row r="504" spans="31:52">
      <c r="AE504" s="221">
        <f t="shared" si="45"/>
        <v>1963</v>
      </c>
      <c r="AF504" s="228">
        <v>23042</v>
      </c>
      <c r="AG504" s="229">
        <f t="shared" si="47"/>
        <v>7.0572819777948794</v>
      </c>
      <c r="AH504" s="169"/>
      <c r="AX504" s="221">
        <f t="shared" si="46"/>
        <v>1963</v>
      </c>
      <c r="AY504" s="228">
        <v>23042</v>
      </c>
      <c r="AZ504" s="229">
        <f t="shared" si="48"/>
        <v>7.0572819777948794</v>
      </c>
    </row>
    <row r="505" spans="31:52">
      <c r="AE505" s="221">
        <f t="shared" si="45"/>
        <v>1963</v>
      </c>
      <c r="AF505" s="228">
        <v>23070</v>
      </c>
      <c r="AG505" s="229">
        <f t="shared" si="47"/>
        <v>17.671593621032358</v>
      </c>
      <c r="AH505" s="169"/>
      <c r="AX505" s="221">
        <f t="shared" si="46"/>
        <v>1963</v>
      </c>
      <c r="AY505" s="228">
        <v>23070</v>
      </c>
      <c r="AZ505" s="229">
        <f t="shared" si="48"/>
        <v>17.671593621032358</v>
      </c>
    </row>
    <row r="506" spans="31:52">
      <c r="AE506" s="221">
        <f t="shared" si="45"/>
        <v>1963</v>
      </c>
      <c r="AF506" s="228">
        <v>23101</v>
      </c>
      <c r="AG506" s="229">
        <f t="shared" si="47"/>
        <v>4.8959312140620668</v>
      </c>
      <c r="AH506" s="169"/>
      <c r="AX506" s="221">
        <f t="shared" si="46"/>
        <v>1963</v>
      </c>
      <c r="AY506" s="228">
        <v>23101</v>
      </c>
      <c r="AZ506" s="229">
        <f t="shared" si="48"/>
        <v>4.8959312140620668</v>
      </c>
    </row>
    <row r="507" spans="31:52">
      <c r="AE507" s="221">
        <f t="shared" si="45"/>
        <v>1963</v>
      </c>
      <c r="AF507" s="228">
        <v>23131</v>
      </c>
      <c r="AG507" s="229">
        <f t="shared" si="47"/>
        <v>10.130769214726612</v>
      </c>
      <c r="AH507" s="169"/>
      <c r="AX507" s="221">
        <f t="shared" si="46"/>
        <v>1963</v>
      </c>
      <c r="AY507" s="228">
        <v>23131</v>
      </c>
      <c r="AZ507" s="229">
        <f t="shared" si="48"/>
        <v>10.130769214726612</v>
      </c>
    </row>
    <row r="508" spans="31:52">
      <c r="AE508" s="221">
        <f t="shared" si="45"/>
        <v>1963</v>
      </c>
      <c r="AF508" s="228">
        <v>23162</v>
      </c>
      <c r="AG508" s="229">
        <f t="shared" si="47"/>
        <v>6.8740416805793316</v>
      </c>
      <c r="AH508" s="169"/>
      <c r="AX508" s="221">
        <f t="shared" si="46"/>
        <v>1963</v>
      </c>
      <c r="AY508" s="228">
        <v>23162</v>
      </c>
      <c r="AZ508" s="229">
        <f t="shared" si="48"/>
        <v>6.8740416805793316</v>
      </c>
    </row>
    <row r="509" spans="31:52">
      <c r="AE509" s="221">
        <f t="shared" si="45"/>
        <v>1963</v>
      </c>
      <c r="AF509" s="228">
        <v>23192</v>
      </c>
      <c r="AG509" s="229">
        <f t="shared" si="47"/>
        <v>2.9165568162791331</v>
      </c>
      <c r="AH509" s="169"/>
      <c r="AX509" s="221">
        <f t="shared" si="46"/>
        <v>1963</v>
      </c>
      <c r="AY509" s="228">
        <v>23192</v>
      </c>
      <c r="AZ509" s="229">
        <f t="shared" si="48"/>
        <v>2.9165568162791331</v>
      </c>
    </row>
    <row r="510" spans="31:52">
      <c r="AE510" s="221">
        <f t="shared" si="45"/>
        <v>1963</v>
      </c>
      <c r="AF510" s="228">
        <v>23223</v>
      </c>
      <c r="AG510" s="229">
        <f t="shared" si="47"/>
        <v>1.306241398849096</v>
      </c>
      <c r="AH510" s="169"/>
      <c r="AX510" s="221">
        <f t="shared" si="46"/>
        <v>1963</v>
      </c>
      <c r="AY510" s="228">
        <v>23223</v>
      </c>
      <c r="AZ510" s="229">
        <f t="shared" si="48"/>
        <v>1.306241398849096</v>
      </c>
    </row>
    <row r="511" spans="31:52">
      <c r="AE511" s="221">
        <f t="shared" si="45"/>
        <v>1963</v>
      </c>
      <c r="AF511" s="228">
        <v>23254</v>
      </c>
      <c r="AG511" s="229">
        <f t="shared" si="47"/>
        <v>1.0045083851952228</v>
      </c>
      <c r="AH511" s="169"/>
      <c r="AX511" s="221">
        <f t="shared" si="46"/>
        <v>1963</v>
      </c>
      <c r="AY511" s="228">
        <v>23254</v>
      </c>
      <c r="AZ511" s="229">
        <f t="shared" si="48"/>
        <v>1.0045083851952228</v>
      </c>
    </row>
    <row r="512" spans="31:52">
      <c r="AE512" s="221">
        <f t="shared" si="45"/>
        <v>1963</v>
      </c>
      <c r="AF512" s="228">
        <v>23284</v>
      </c>
      <c r="AG512" s="229">
        <f t="shared" si="47"/>
        <v>1.0962822826515435</v>
      </c>
      <c r="AH512" s="169"/>
      <c r="AX512" s="221">
        <f t="shared" si="46"/>
        <v>1963</v>
      </c>
      <c r="AY512" s="228">
        <v>23284</v>
      </c>
      <c r="AZ512" s="229">
        <f t="shared" si="48"/>
        <v>1.0962822826515435</v>
      </c>
    </row>
    <row r="513" spans="31:52">
      <c r="AE513" s="221">
        <f t="shared" si="45"/>
        <v>1964</v>
      </c>
      <c r="AF513" s="228">
        <v>23315</v>
      </c>
      <c r="AG513" s="229">
        <f t="shared" si="47"/>
        <v>1.1453654771316979</v>
      </c>
      <c r="AH513" s="169"/>
      <c r="AX513" s="221">
        <f t="shared" si="46"/>
        <v>1964</v>
      </c>
      <c r="AY513" s="228">
        <v>23315</v>
      </c>
      <c r="AZ513" s="229">
        <f t="shared" si="48"/>
        <v>1.1453654771316979</v>
      </c>
    </row>
    <row r="514" spans="31:52">
      <c r="AE514" s="221">
        <f t="shared" si="45"/>
        <v>1964</v>
      </c>
      <c r="AF514" s="228">
        <v>23345</v>
      </c>
      <c r="AG514" s="229">
        <f t="shared" si="47"/>
        <v>4.6271203167412969</v>
      </c>
      <c r="AH514" s="169"/>
      <c r="AX514" s="221">
        <f t="shared" si="46"/>
        <v>1964</v>
      </c>
      <c r="AY514" s="228">
        <v>23345</v>
      </c>
      <c r="AZ514" s="229">
        <f t="shared" si="48"/>
        <v>4.6271203167412969</v>
      </c>
    </row>
    <row r="515" spans="31:52">
      <c r="AE515" s="221">
        <f t="shared" si="45"/>
        <v>1964</v>
      </c>
      <c r="AF515" s="228">
        <v>23376</v>
      </c>
      <c r="AG515" s="229">
        <f t="shared" si="47"/>
        <v>1.9809239272167503</v>
      </c>
      <c r="AH515" s="169"/>
      <c r="AX515" s="221">
        <f t="shared" si="46"/>
        <v>1964</v>
      </c>
      <c r="AY515" s="228">
        <v>23376</v>
      </c>
      <c r="AZ515" s="229">
        <f t="shared" si="48"/>
        <v>1.9809239272167503</v>
      </c>
    </row>
    <row r="516" spans="31:52">
      <c r="AE516" s="221">
        <f t="shared" si="45"/>
        <v>1964</v>
      </c>
      <c r="AF516" s="228">
        <v>23407</v>
      </c>
      <c r="AG516" s="229">
        <f t="shared" si="47"/>
        <v>3.7338101339015344</v>
      </c>
      <c r="AH516" s="169"/>
      <c r="AX516" s="221">
        <f t="shared" si="46"/>
        <v>1964</v>
      </c>
      <c r="AY516" s="228">
        <v>23407</v>
      </c>
      <c r="AZ516" s="229">
        <f t="shared" si="48"/>
        <v>3.7338101339015344</v>
      </c>
    </row>
    <row r="517" spans="31:52">
      <c r="AE517" s="221">
        <f t="shared" si="45"/>
        <v>1964</v>
      </c>
      <c r="AF517" s="228">
        <v>23436</v>
      </c>
      <c r="AG517" s="229">
        <f t="shared" si="47"/>
        <v>2.5150326537093957</v>
      </c>
      <c r="AH517" s="169"/>
      <c r="AX517" s="221">
        <f t="shared" si="46"/>
        <v>1964</v>
      </c>
      <c r="AY517" s="228">
        <v>23436</v>
      </c>
      <c r="AZ517" s="229">
        <f t="shared" si="48"/>
        <v>2.5150326537093957</v>
      </c>
    </row>
    <row r="518" spans="31:52">
      <c r="AE518" s="221">
        <f t="shared" si="45"/>
        <v>1964</v>
      </c>
      <c r="AF518" s="228">
        <v>23467</v>
      </c>
      <c r="AG518" s="229">
        <f t="shared" si="47"/>
        <v>2.3050030377027397</v>
      </c>
      <c r="AH518" s="169"/>
      <c r="AX518" s="221">
        <f t="shared" si="46"/>
        <v>1964</v>
      </c>
      <c r="AY518" s="228">
        <v>23467</v>
      </c>
      <c r="AZ518" s="229">
        <f t="shared" si="48"/>
        <v>2.3050030377027397</v>
      </c>
    </row>
    <row r="519" spans="31:52">
      <c r="AE519" s="221">
        <f t="shared" si="45"/>
        <v>1964</v>
      </c>
      <c r="AF519" s="228">
        <v>23497</v>
      </c>
      <c r="AG519" s="229">
        <f t="shared" si="47"/>
        <v>4.5273405045294162</v>
      </c>
      <c r="AH519" s="169"/>
      <c r="AX519" s="221">
        <f t="shared" si="46"/>
        <v>1964</v>
      </c>
      <c r="AY519" s="228">
        <v>23497</v>
      </c>
      <c r="AZ519" s="229">
        <f t="shared" si="48"/>
        <v>4.5273405045294162</v>
      </c>
    </row>
    <row r="520" spans="31:52">
      <c r="AE520" s="221">
        <f t="shared" si="45"/>
        <v>1964</v>
      </c>
      <c r="AF520" s="228">
        <v>23528</v>
      </c>
      <c r="AG520" s="229">
        <f t="shared" si="47"/>
        <v>3.6674697092045392</v>
      </c>
      <c r="AH520" s="169"/>
      <c r="AX520" s="221">
        <f t="shared" si="46"/>
        <v>1964</v>
      </c>
      <c r="AY520" s="228">
        <v>23528</v>
      </c>
      <c r="AZ520" s="229">
        <f t="shared" si="48"/>
        <v>3.6674697092045392</v>
      </c>
    </row>
    <row r="521" spans="31:52">
      <c r="AE521" s="221">
        <f t="shared" ref="AE521:AE584" si="49">IF(MONTH(AF521)&gt;9,YEAR(AF521)+1,YEAR(AF521))</f>
        <v>1964</v>
      </c>
      <c r="AF521" s="228">
        <v>23558</v>
      </c>
      <c r="AG521" s="229">
        <f t="shared" si="47"/>
        <v>1.5404078389210945</v>
      </c>
      <c r="AH521" s="169"/>
      <c r="AX521" s="221">
        <f t="shared" ref="AX521:AX584" si="50">IF(MONTH(AY521)&gt;9,YEAR(AY521)+1,YEAR(AY521))</f>
        <v>1964</v>
      </c>
      <c r="AY521" s="228">
        <v>23558</v>
      </c>
      <c r="AZ521" s="229">
        <f t="shared" si="48"/>
        <v>1.5404078389210945</v>
      </c>
    </row>
    <row r="522" spans="31:52">
      <c r="AE522" s="221">
        <f t="shared" si="49"/>
        <v>1964</v>
      </c>
      <c r="AF522" s="228">
        <v>23589</v>
      </c>
      <c r="AG522" s="229">
        <f t="shared" ref="AG522:AG585" si="51">VLOOKUP(IF(MONTH(AF522)&gt;9,YEAR(AF522)+1,YEAR(AF522)),$P$10:$AB$118,IF(MONTH(AF522)&gt;9,MONTH(AF522)-8,MONTH(AF522)+4))</f>
        <v>0.65211460023111556</v>
      </c>
      <c r="AH522" s="169"/>
      <c r="AX522" s="221">
        <f t="shared" si="50"/>
        <v>1964</v>
      </c>
      <c r="AY522" s="228">
        <v>23589</v>
      </c>
      <c r="AZ522" s="229">
        <f t="shared" ref="AZ522:AZ585" si="52">VLOOKUP(IF(MONTH(AY522)&gt;9,YEAR(AY522)+1,YEAR(AY522)),$AI$10:$AU$107,IF(MONTH(AY522)&gt;9,MONTH(AY522)-8,MONTH(AY522)+4))</f>
        <v>0.65211460023111556</v>
      </c>
    </row>
    <row r="523" spans="31:52">
      <c r="AE523" s="221">
        <f t="shared" si="49"/>
        <v>1964</v>
      </c>
      <c r="AF523" s="228">
        <v>23620</v>
      </c>
      <c r="AG523" s="229">
        <f t="shared" si="51"/>
        <v>0.74621185420101455</v>
      </c>
      <c r="AH523" s="169"/>
      <c r="AX523" s="221">
        <f t="shared" si="50"/>
        <v>1964</v>
      </c>
      <c r="AY523" s="228">
        <v>23620</v>
      </c>
      <c r="AZ523" s="229">
        <f t="shared" si="52"/>
        <v>0.74621185420101455</v>
      </c>
    </row>
    <row r="524" spans="31:52">
      <c r="AE524" s="221">
        <f t="shared" si="49"/>
        <v>1964</v>
      </c>
      <c r="AF524" s="228">
        <v>23650</v>
      </c>
      <c r="AG524" s="229">
        <f t="shared" si="51"/>
        <v>0.11013524234606109</v>
      </c>
      <c r="AH524" s="169"/>
      <c r="AX524" s="221">
        <f t="shared" si="50"/>
        <v>1964</v>
      </c>
      <c r="AY524" s="228">
        <v>23650</v>
      </c>
      <c r="AZ524" s="229">
        <f t="shared" si="52"/>
        <v>0.11013524234606109</v>
      </c>
    </row>
    <row r="525" spans="31:52">
      <c r="AE525" s="221">
        <f t="shared" si="49"/>
        <v>1965</v>
      </c>
      <c r="AF525" s="228">
        <v>23681</v>
      </c>
      <c r="AG525" s="229">
        <f t="shared" si="51"/>
        <v>0.62500016679985992</v>
      </c>
      <c r="AH525" s="169"/>
      <c r="AX525" s="221">
        <f t="shared" si="50"/>
        <v>1965</v>
      </c>
      <c r="AY525" s="228">
        <v>23681</v>
      </c>
      <c r="AZ525" s="229">
        <f t="shared" si="52"/>
        <v>0.62500016679985992</v>
      </c>
    </row>
    <row r="526" spans="31:52">
      <c r="AE526" s="221">
        <f t="shared" si="49"/>
        <v>1965</v>
      </c>
      <c r="AF526" s="228">
        <v>23711</v>
      </c>
      <c r="AG526" s="229">
        <f t="shared" si="51"/>
        <v>2.6150363510357773</v>
      </c>
      <c r="AH526" s="169"/>
      <c r="AX526" s="221">
        <f t="shared" si="50"/>
        <v>1965</v>
      </c>
      <c r="AY526" s="228">
        <v>23711</v>
      </c>
      <c r="AZ526" s="229">
        <f t="shared" si="52"/>
        <v>2.6150363510357773</v>
      </c>
    </row>
    <row r="527" spans="31:52">
      <c r="AE527" s="221">
        <f t="shared" si="49"/>
        <v>1965</v>
      </c>
      <c r="AF527" s="228">
        <v>23742</v>
      </c>
      <c r="AG527" s="229">
        <f t="shared" si="51"/>
        <v>41.680547328390674</v>
      </c>
      <c r="AH527" s="169"/>
      <c r="AX527" s="221">
        <f t="shared" si="50"/>
        <v>1965</v>
      </c>
      <c r="AY527" s="228">
        <v>23742</v>
      </c>
      <c r="AZ527" s="229">
        <f t="shared" si="52"/>
        <v>41.680547328390674</v>
      </c>
    </row>
    <row r="528" spans="31:52">
      <c r="AE528" s="221">
        <f t="shared" si="49"/>
        <v>1965</v>
      </c>
      <c r="AF528" s="228">
        <v>23773</v>
      </c>
      <c r="AG528" s="229">
        <f t="shared" si="51"/>
        <v>16.415320579921087</v>
      </c>
      <c r="AH528" s="169"/>
      <c r="AX528" s="221">
        <f t="shared" si="50"/>
        <v>1965</v>
      </c>
      <c r="AY528" s="228">
        <v>23773</v>
      </c>
      <c r="AZ528" s="229">
        <f t="shared" si="52"/>
        <v>16.415320579921087</v>
      </c>
    </row>
    <row r="529" spans="31:52">
      <c r="AE529" s="221">
        <f t="shared" si="49"/>
        <v>1965</v>
      </c>
      <c r="AF529" s="228">
        <v>23801</v>
      </c>
      <c r="AG529" s="229">
        <f t="shared" si="51"/>
        <v>4.2490593587122802</v>
      </c>
      <c r="AH529" s="169"/>
      <c r="AX529" s="221">
        <f t="shared" si="50"/>
        <v>1965</v>
      </c>
      <c r="AY529" s="228">
        <v>23801</v>
      </c>
      <c r="AZ529" s="229">
        <f t="shared" si="52"/>
        <v>4.2490593587122802</v>
      </c>
    </row>
    <row r="530" spans="31:52">
      <c r="AE530" s="221">
        <f t="shared" si="49"/>
        <v>1965</v>
      </c>
      <c r="AF530" s="228">
        <v>23832</v>
      </c>
      <c r="AG530" s="229">
        <f t="shared" si="51"/>
        <v>3.5918795501282119</v>
      </c>
      <c r="AH530" s="169"/>
      <c r="AX530" s="221">
        <f t="shared" si="50"/>
        <v>1965</v>
      </c>
      <c r="AY530" s="228">
        <v>23832</v>
      </c>
      <c r="AZ530" s="229">
        <f t="shared" si="52"/>
        <v>3.5918795501282119</v>
      </c>
    </row>
    <row r="531" spans="31:52">
      <c r="AE531" s="221">
        <f t="shared" si="49"/>
        <v>1965</v>
      </c>
      <c r="AF531" s="228">
        <v>23862</v>
      </c>
      <c r="AG531" s="229">
        <f t="shared" si="51"/>
        <v>6.8230605365884855</v>
      </c>
      <c r="AH531" s="169"/>
      <c r="AX531" s="221">
        <f t="shared" si="50"/>
        <v>1965</v>
      </c>
      <c r="AY531" s="228">
        <v>23862</v>
      </c>
      <c r="AZ531" s="229">
        <f t="shared" si="52"/>
        <v>6.8230605365884855</v>
      </c>
    </row>
    <row r="532" spans="31:52">
      <c r="AE532" s="221">
        <f t="shared" si="49"/>
        <v>1965</v>
      </c>
      <c r="AF532" s="228">
        <v>23893</v>
      </c>
      <c r="AG532" s="229">
        <f t="shared" si="51"/>
        <v>4.5832177639800875</v>
      </c>
      <c r="AH532" s="169"/>
      <c r="AX532" s="221">
        <f t="shared" si="50"/>
        <v>1965</v>
      </c>
      <c r="AY532" s="228">
        <v>23893</v>
      </c>
      <c r="AZ532" s="229">
        <f t="shared" si="52"/>
        <v>4.5832177639800875</v>
      </c>
    </row>
    <row r="533" spans="31:52">
      <c r="AE533" s="221">
        <f t="shared" si="49"/>
        <v>1965</v>
      </c>
      <c r="AF533" s="228">
        <v>23923</v>
      </c>
      <c r="AG533" s="229">
        <f t="shared" si="51"/>
        <v>3.044631890477504</v>
      </c>
      <c r="AH533" s="169"/>
      <c r="AX533" s="221">
        <f t="shared" si="50"/>
        <v>1965</v>
      </c>
      <c r="AY533" s="228">
        <v>23923</v>
      </c>
      <c r="AZ533" s="229">
        <f t="shared" si="52"/>
        <v>3.044631890477504</v>
      </c>
    </row>
    <row r="534" spans="31:52">
      <c r="AE534" s="221">
        <f t="shared" si="49"/>
        <v>1965</v>
      </c>
      <c r="AF534" s="228">
        <v>23954</v>
      </c>
      <c r="AG534" s="229">
        <f t="shared" si="51"/>
        <v>1.8849048575533942</v>
      </c>
      <c r="AH534" s="169"/>
      <c r="AX534" s="221">
        <f t="shared" si="50"/>
        <v>1965</v>
      </c>
      <c r="AY534" s="228">
        <v>23954</v>
      </c>
      <c r="AZ534" s="229">
        <f t="shared" si="52"/>
        <v>1.8849048575533942</v>
      </c>
    </row>
    <row r="535" spans="31:52">
      <c r="AE535" s="221">
        <f t="shared" si="49"/>
        <v>1965</v>
      </c>
      <c r="AF535" s="228">
        <v>23985</v>
      </c>
      <c r="AG535" s="229">
        <f t="shared" si="51"/>
        <v>2.2502438771849853</v>
      </c>
      <c r="AH535" s="169"/>
      <c r="AX535" s="221">
        <f t="shared" si="50"/>
        <v>1965</v>
      </c>
      <c r="AY535" s="228">
        <v>23985</v>
      </c>
      <c r="AZ535" s="229">
        <f t="shared" si="52"/>
        <v>2.2502438771849853</v>
      </c>
    </row>
    <row r="536" spans="31:52">
      <c r="AE536" s="221">
        <f t="shared" si="49"/>
        <v>1965</v>
      </c>
      <c r="AF536" s="228">
        <v>24015</v>
      </c>
      <c r="AG536" s="229">
        <f t="shared" si="51"/>
        <v>0.99246459743652338</v>
      </c>
      <c r="AH536" s="169"/>
      <c r="AX536" s="221">
        <f t="shared" si="50"/>
        <v>1965</v>
      </c>
      <c r="AY536" s="228">
        <v>24015</v>
      </c>
      <c r="AZ536" s="229">
        <f t="shared" si="52"/>
        <v>0.99246459743652338</v>
      </c>
    </row>
    <row r="537" spans="31:52">
      <c r="AE537" s="221">
        <f t="shared" si="49"/>
        <v>1966</v>
      </c>
      <c r="AF537" s="228">
        <v>24046</v>
      </c>
      <c r="AG537" s="229">
        <f t="shared" si="51"/>
        <v>0.89447198120800897</v>
      </c>
      <c r="AH537" s="169"/>
      <c r="AX537" s="221">
        <f t="shared" si="50"/>
        <v>1966</v>
      </c>
      <c r="AY537" s="228">
        <v>24046</v>
      </c>
      <c r="AZ537" s="229">
        <f t="shared" si="52"/>
        <v>0.89447198120800897</v>
      </c>
    </row>
    <row r="538" spans="31:52">
      <c r="AE538" s="221">
        <f t="shared" si="49"/>
        <v>1966</v>
      </c>
      <c r="AF538" s="228">
        <v>24076</v>
      </c>
      <c r="AG538" s="229">
        <f t="shared" si="51"/>
        <v>1.6189754575797091</v>
      </c>
      <c r="AH538" s="169"/>
      <c r="AX538" s="221">
        <f t="shared" si="50"/>
        <v>1966</v>
      </c>
      <c r="AY538" s="228">
        <v>24076</v>
      </c>
      <c r="AZ538" s="229">
        <f t="shared" si="52"/>
        <v>1.6189754575797091</v>
      </c>
    </row>
    <row r="539" spans="31:52">
      <c r="AE539" s="221">
        <f t="shared" si="49"/>
        <v>1966</v>
      </c>
      <c r="AF539" s="228">
        <v>24107</v>
      </c>
      <c r="AG539" s="229">
        <f t="shared" si="51"/>
        <v>1.7807137614844151</v>
      </c>
      <c r="AH539" s="169"/>
      <c r="AX539" s="221">
        <f t="shared" si="50"/>
        <v>1966</v>
      </c>
      <c r="AY539" s="228">
        <v>24107</v>
      </c>
      <c r="AZ539" s="229">
        <f t="shared" si="52"/>
        <v>1.7807137614844151</v>
      </c>
    </row>
    <row r="540" spans="31:52">
      <c r="AE540" s="221">
        <f t="shared" si="49"/>
        <v>1966</v>
      </c>
      <c r="AF540" s="228">
        <v>24138</v>
      </c>
      <c r="AG540" s="229">
        <f t="shared" si="51"/>
        <v>2.7576666208806682</v>
      </c>
      <c r="AH540" s="169"/>
      <c r="AX540" s="221">
        <f t="shared" si="50"/>
        <v>1966</v>
      </c>
      <c r="AY540" s="228">
        <v>24138</v>
      </c>
      <c r="AZ540" s="229">
        <f t="shared" si="52"/>
        <v>2.7576666208806682</v>
      </c>
    </row>
    <row r="541" spans="31:52">
      <c r="AE541" s="221">
        <f t="shared" si="49"/>
        <v>1966</v>
      </c>
      <c r="AF541" s="228">
        <v>24166</v>
      </c>
      <c r="AG541" s="229">
        <f t="shared" si="51"/>
        <v>2.5690983641686467</v>
      </c>
      <c r="AH541" s="169"/>
      <c r="AX541" s="221">
        <f t="shared" si="50"/>
        <v>1966</v>
      </c>
      <c r="AY541" s="228">
        <v>24166</v>
      </c>
      <c r="AZ541" s="229">
        <f t="shared" si="52"/>
        <v>2.5690983641686467</v>
      </c>
    </row>
    <row r="542" spans="31:52">
      <c r="AE542" s="221">
        <f t="shared" si="49"/>
        <v>1966</v>
      </c>
      <c r="AF542" s="228">
        <v>24197</v>
      </c>
      <c r="AG542" s="229">
        <f t="shared" si="51"/>
        <v>4.5066209101723995</v>
      </c>
      <c r="AH542" s="169"/>
      <c r="AX542" s="221">
        <f t="shared" si="50"/>
        <v>1966</v>
      </c>
      <c r="AY542" s="228">
        <v>24197</v>
      </c>
      <c r="AZ542" s="229">
        <f t="shared" si="52"/>
        <v>4.5066209101723995</v>
      </c>
    </row>
    <row r="543" spans="31:52">
      <c r="AE543" s="221">
        <f t="shared" si="49"/>
        <v>1966</v>
      </c>
      <c r="AF543" s="228">
        <v>24227</v>
      </c>
      <c r="AG543" s="229">
        <f t="shared" si="51"/>
        <v>4.8938070048744766</v>
      </c>
      <c r="AH543" s="169"/>
      <c r="AX543" s="221">
        <f t="shared" si="50"/>
        <v>1966</v>
      </c>
      <c r="AY543" s="228">
        <v>24227</v>
      </c>
      <c r="AZ543" s="229">
        <f t="shared" si="52"/>
        <v>4.8938070048744766</v>
      </c>
    </row>
    <row r="544" spans="31:52">
      <c r="AE544" s="221">
        <f t="shared" si="49"/>
        <v>1966</v>
      </c>
      <c r="AF544" s="228">
        <v>24258</v>
      </c>
      <c r="AG544" s="229">
        <f t="shared" si="51"/>
        <v>2.0657900012840749</v>
      </c>
      <c r="AH544" s="169"/>
      <c r="AX544" s="221">
        <f t="shared" si="50"/>
        <v>1966</v>
      </c>
      <c r="AY544" s="228">
        <v>24258</v>
      </c>
      <c r="AZ544" s="229">
        <f t="shared" si="52"/>
        <v>2.0657900012840749</v>
      </c>
    </row>
    <row r="545" spans="31:52">
      <c r="AE545" s="221">
        <f t="shared" si="49"/>
        <v>1966</v>
      </c>
      <c r="AF545" s="228">
        <v>24288</v>
      </c>
      <c r="AG545" s="229">
        <f t="shared" si="51"/>
        <v>1.1265271041437721</v>
      </c>
      <c r="AH545" s="169"/>
      <c r="AX545" s="221">
        <f t="shared" si="50"/>
        <v>1966</v>
      </c>
      <c r="AY545" s="228">
        <v>24288</v>
      </c>
      <c r="AZ545" s="229">
        <f t="shared" si="52"/>
        <v>1.1265271041437721</v>
      </c>
    </row>
    <row r="546" spans="31:52">
      <c r="AE546" s="221">
        <f t="shared" si="49"/>
        <v>1966</v>
      </c>
      <c r="AF546" s="228">
        <v>24319</v>
      </c>
      <c r="AG546" s="229">
        <f t="shared" si="51"/>
        <v>0.1767890397066445</v>
      </c>
      <c r="AH546" s="169"/>
      <c r="AX546" s="221">
        <f t="shared" si="50"/>
        <v>1966</v>
      </c>
      <c r="AY546" s="228">
        <v>24319</v>
      </c>
      <c r="AZ546" s="229">
        <f t="shared" si="52"/>
        <v>0.1767890397066445</v>
      </c>
    </row>
    <row r="547" spans="31:52">
      <c r="AE547" s="221">
        <f t="shared" si="49"/>
        <v>1966</v>
      </c>
      <c r="AF547" s="228">
        <v>24350</v>
      </c>
      <c r="AG547" s="229">
        <f t="shared" si="51"/>
        <v>0</v>
      </c>
      <c r="AH547" s="169"/>
      <c r="AX547" s="221">
        <f t="shared" si="50"/>
        <v>1966</v>
      </c>
      <c r="AY547" s="228">
        <v>24350</v>
      </c>
      <c r="AZ547" s="229">
        <f t="shared" si="52"/>
        <v>0</v>
      </c>
    </row>
    <row r="548" spans="31:52">
      <c r="AE548" s="221">
        <f t="shared" si="49"/>
        <v>1966</v>
      </c>
      <c r="AF548" s="228">
        <v>24380</v>
      </c>
      <c r="AG548" s="229">
        <f t="shared" si="51"/>
        <v>0</v>
      </c>
      <c r="AH548" s="169"/>
      <c r="AX548" s="221">
        <f t="shared" si="50"/>
        <v>1966</v>
      </c>
      <c r="AY548" s="228">
        <v>24380</v>
      </c>
      <c r="AZ548" s="229">
        <f t="shared" si="52"/>
        <v>0</v>
      </c>
    </row>
    <row r="549" spans="31:52">
      <c r="AE549" s="221">
        <f t="shared" si="49"/>
        <v>1967</v>
      </c>
      <c r="AF549" s="228">
        <v>24411</v>
      </c>
      <c r="AG549" s="229">
        <f t="shared" si="51"/>
        <v>0.41780419137341251</v>
      </c>
      <c r="AH549" s="169"/>
      <c r="AX549" s="221">
        <f t="shared" si="50"/>
        <v>1967</v>
      </c>
      <c r="AY549" s="228">
        <v>24411</v>
      </c>
      <c r="AZ549" s="229">
        <f t="shared" si="52"/>
        <v>0.41780419137341251</v>
      </c>
    </row>
    <row r="550" spans="31:52">
      <c r="AE550" s="221">
        <f t="shared" si="49"/>
        <v>1967</v>
      </c>
      <c r="AF550" s="228">
        <v>24441</v>
      </c>
      <c r="AG550" s="229">
        <f t="shared" si="51"/>
        <v>3.0248928789519804</v>
      </c>
      <c r="AH550" s="169"/>
      <c r="AX550" s="221">
        <f t="shared" si="50"/>
        <v>1967</v>
      </c>
      <c r="AY550" s="228">
        <v>24441</v>
      </c>
      <c r="AZ550" s="229">
        <f t="shared" si="52"/>
        <v>3.0248928789519804</v>
      </c>
    </row>
    <row r="551" spans="31:52">
      <c r="AE551" s="221">
        <f t="shared" si="49"/>
        <v>1967</v>
      </c>
      <c r="AF551" s="228">
        <v>24472</v>
      </c>
      <c r="AG551" s="229">
        <f t="shared" si="51"/>
        <v>7.212613593499924</v>
      </c>
      <c r="AH551" s="169"/>
      <c r="AX551" s="221">
        <f t="shared" si="50"/>
        <v>1967</v>
      </c>
      <c r="AY551" s="228">
        <v>24472</v>
      </c>
      <c r="AZ551" s="229">
        <f t="shared" si="52"/>
        <v>7.212613593499924</v>
      </c>
    </row>
    <row r="552" spans="31:52">
      <c r="AE552" s="221">
        <f t="shared" si="49"/>
        <v>1967</v>
      </c>
      <c r="AF552" s="228">
        <v>24503</v>
      </c>
      <c r="AG552" s="229">
        <f t="shared" si="51"/>
        <v>11.587172333744581</v>
      </c>
      <c r="AH552" s="169"/>
      <c r="AX552" s="221">
        <f t="shared" si="50"/>
        <v>1967</v>
      </c>
      <c r="AY552" s="228">
        <v>24503</v>
      </c>
      <c r="AZ552" s="229">
        <f t="shared" si="52"/>
        <v>11.587172333744581</v>
      </c>
    </row>
    <row r="553" spans="31:52">
      <c r="AE553" s="221">
        <f t="shared" si="49"/>
        <v>1967</v>
      </c>
      <c r="AF553" s="228">
        <v>24531</v>
      </c>
      <c r="AG553" s="229">
        <f t="shared" si="51"/>
        <v>7.3751890759542995</v>
      </c>
      <c r="AH553" s="169"/>
      <c r="AX553" s="221">
        <f t="shared" si="50"/>
        <v>1967</v>
      </c>
      <c r="AY553" s="228">
        <v>24531</v>
      </c>
      <c r="AZ553" s="229">
        <f t="shared" si="52"/>
        <v>7.3751890759542995</v>
      </c>
    </row>
    <row r="554" spans="31:52">
      <c r="AE554" s="221">
        <f t="shared" si="49"/>
        <v>1967</v>
      </c>
      <c r="AF554" s="228">
        <v>24562</v>
      </c>
      <c r="AG554" s="229">
        <f t="shared" si="51"/>
        <v>13.646502039989805</v>
      </c>
      <c r="AH554" s="169"/>
      <c r="AX554" s="221">
        <f t="shared" si="50"/>
        <v>1967</v>
      </c>
      <c r="AY554" s="228">
        <v>24562</v>
      </c>
      <c r="AZ554" s="229">
        <f t="shared" si="52"/>
        <v>13.646502039989805</v>
      </c>
    </row>
    <row r="555" spans="31:52">
      <c r="AE555" s="221">
        <f t="shared" si="49"/>
        <v>1967</v>
      </c>
      <c r="AF555" s="228">
        <v>24592</v>
      </c>
      <c r="AG555" s="229">
        <f t="shared" si="51"/>
        <v>9.3025432747306951</v>
      </c>
      <c r="AH555" s="169"/>
      <c r="AX555" s="221">
        <f t="shared" si="50"/>
        <v>1967</v>
      </c>
      <c r="AY555" s="228">
        <v>24592</v>
      </c>
      <c r="AZ555" s="229">
        <f t="shared" si="52"/>
        <v>9.3025432747306951</v>
      </c>
    </row>
    <row r="556" spans="31:52">
      <c r="AE556" s="221">
        <f t="shared" si="49"/>
        <v>1967</v>
      </c>
      <c r="AF556" s="228">
        <v>24623</v>
      </c>
      <c r="AG556" s="229">
        <f t="shared" si="51"/>
        <v>12.446193654036122</v>
      </c>
      <c r="AH556" s="169"/>
      <c r="AX556" s="221">
        <f t="shared" si="50"/>
        <v>1967</v>
      </c>
      <c r="AY556" s="228">
        <v>24623</v>
      </c>
      <c r="AZ556" s="229">
        <f t="shared" si="52"/>
        <v>12.446193654036122</v>
      </c>
    </row>
    <row r="557" spans="31:52">
      <c r="AE557" s="221">
        <f t="shared" si="49"/>
        <v>1967</v>
      </c>
      <c r="AF557" s="228">
        <v>24653</v>
      </c>
      <c r="AG557" s="229">
        <f t="shared" si="51"/>
        <v>6.7388653597362236</v>
      </c>
      <c r="AH557" s="169"/>
      <c r="AX557" s="221">
        <f t="shared" si="50"/>
        <v>1967</v>
      </c>
      <c r="AY557" s="228">
        <v>24653</v>
      </c>
      <c r="AZ557" s="229">
        <f t="shared" si="52"/>
        <v>6.7388653597362236</v>
      </c>
    </row>
    <row r="558" spans="31:52">
      <c r="AE558" s="221">
        <f t="shared" si="49"/>
        <v>1967</v>
      </c>
      <c r="AF558" s="228">
        <v>24684</v>
      </c>
      <c r="AG558" s="229">
        <f t="shared" si="51"/>
        <v>3.2558713565924791</v>
      </c>
      <c r="AH558" s="169"/>
      <c r="AX558" s="221">
        <f t="shared" si="50"/>
        <v>1967</v>
      </c>
      <c r="AY558" s="228">
        <v>24684</v>
      </c>
      <c r="AZ558" s="229">
        <f t="shared" si="52"/>
        <v>3.2558713565924791</v>
      </c>
    </row>
    <row r="559" spans="31:52">
      <c r="AE559" s="221">
        <f t="shared" si="49"/>
        <v>1967</v>
      </c>
      <c r="AF559" s="228">
        <v>24715</v>
      </c>
      <c r="AG559" s="229">
        <f t="shared" si="51"/>
        <v>1.6251762691557019</v>
      </c>
      <c r="AH559" s="169"/>
      <c r="AX559" s="221">
        <f t="shared" si="50"/>
        <v>1967</v>
      </c>
      <c r="AY559" s="228">
        <v>24715</v>
      </c>
      <c r="AZ559" s="229">
        <f t="shared" si="52"/>
        <v>1.6251762691557019</v>
      </c>
    </row>
    <row r="560" spans="31:52">
      <c r="AE560" s="221">
        <f t="shared" si="49"/>
        <v>1967</v>
      </c>
      <c r="AF560" s="228">
        <v>24745</v>
      </c>
      <c r="AG560" s="229">
        <f t="shared" si="51"/>
        <v>1.0084328434685403</v>
      </c>
      <c r="AH560" s="169"/>
      <c r="AX560" s="221">
        <f t="shared" si="50"/>
        <v>1967</v>
      </c>
      <c r="AY560" s="228">
        <v>24745</v>
      </c>
      <c r="AZ560" s="229">
        <f t="shared" si="52"/>
        <v>1.0084328434685403</v>
      </c>
    </row>
    <row r="561" spans="31:52">
      <c r="AE561" s="221">
        <f t="shared" si="49"/>
        <v>1968</v>
      </c>
      <c r="AF561" s="228">
        <v>24776</v>
      </c>
      <c r="AG561" s="229">
        <f t="shared" si="51"/>
        <v>0.77462094590399189</v>
      </c>
      <c r="AH561" s="169"/>
      <c r="AX561" s="221">
        <f t="shared" si="50"/>
        <v>1968</v>
      </c>
      <c r="AY561" s="228">
        <v>24776</v>
      </c>
      <c r="AZ561" s="229">
        <f t="shared" si="52"/>
        <v>0.77462094590399189</v>
      </c>
    </row>
    <row r="562" spans="31:52">
      <c r="AE562" s="221">
        <f t="shared" si="49"/>
        <v>1968</v>
      </c>
      <c r="AF562" s="228">
        <v>24806</v>
      </c>
      <c r="AG562" s="229">
        <f t="shared" si="51"/>
        <v>1.1597166392446114</v>
      </c>
      <c r="AH562" s="169"/>
      <c r="AX562" s="221">
        <f t="shared" si="50"/>
        <v>1968</v>
      </c>
      <c r="AY562" s="228">
        <v>24806</v>
      </c>
      <c r="AZ562" s="229">
        <f t="shared" si="52"/>
        <v>1.1597166392446114</v>
      </c>
    </row>
    <row r="563" spans="31:52">
      <c r="AE563" s="221">
        <f t="shared" si="49"/>
        <v>1968</v>
      </c>
      <c r="AF563" s="228">
        <v>24837</v>
      </c>
      <c r="AG563" s="229">
        <f t="shared" si="51"/>
        <v>1.8962748067603703</v>
      </c>
      <c r="AH563" s="169"/>
      <c r="AX563" s="221">
        <f t="shared" si="50"/>
        <v>1968</v>
      </c>
      <c r="AY563" s="228">
        <v>24837</v>
      </c>
      <c r="AZ563" s="229">
        <f t="shared" si="52"/>
        <v>1.8962748067603703</v>
      </c>
    </row>
    <row r="564" spans="31:52">
      <c r="AE564" s="221">
        <f t="shared" si="49"/>
        <v>1968</v>
      </c>
      <c r="AF564" s="228">
        <v>24868</v>
      </c>
      <c r="AG564" s="229">
        <f t="shared" si="51"/>
        <v>3.4230989410911037</v>
      </c>
      <c r="AH564" s="169"/>
      <c r="AX564" s="221">
        <f t="shared" si="50"/>
        <v>1968</v>
      </c>
      <c r="AY564" s="228">
        <v>24868</v>
      </c>
      <c r="AZ564" s="229">
        <f t="shared" si="52"/>
        <v>3.4230989410911037</v>
      </c>
    </row>
    <row r="565" spans="31:52">
      <c r="AE565" s="221">
        <f t="shared" si="49"/>
        <v>1968</v>
      </c>
      <c r="AF565" s="228">
        <v>24897</v>
      </c>
      <c r="AG565" s="229">
        <f t="shared" si="51"/>
        <v>10.022065643173022</v>
      </c>
      <c r="AH565" s="169"/>
      <c r="AX565" s="221">
        <f t="shared" si="50"/>
        <v>1968</v>
      </c>
      <c r="AY565" s="228">
        <v>24897</v>
      </c>
      <c r="AZ565" s="229">
        <f t="shared" si="52"/>
        <v>10.022065643173022</v>
      </c>
    </row>
    <row r="566" spans="31:52">
      <c r="AE566" s="221">
        <f t="shared" si="49"/>
        <v>1968</v>
      </c>
      <c r="AF566" s="228">
        <v>24928</v>
      </c>
      <c r="AG566" s="229">
        <f t="shared" si="51"/>
        <v>4.5756260087024856</v>
      </c>
      <c r="AH566" s="169"/>
      <c r="AX566" s="221">
        <f t="shared" si="50"/>
        <v>1968</v>
      </c>
      <c r="AY566" s="228">
        <v>24928</v>
      </c>
      <c r="AZ566" s="229">
        <f t="shared" si="52"/>
        <v>4.5756260087024856</v>
      </c>
    </row>
    <row r="567" spans="31:52">
      <c r="AE567" s="221">
        <f t="shared" si="49"/>
        <v>1968</v>
      </c>
      <c r="AF567" s="228">
        <v>24958</v>
      </c>
      <c r="AG567" s="229">
        <f t="shared" si="51"/>
        <v>2.9677647763133486</v>
      </c>
      <c r="AH567" s="169"/>
      <c r="AX567" s="221">
        <f t="shared" si="50"/>
        <v>1968</v>
      </c>
      <c r="AY567" s="228">
        <v>24958</v>
      </c>
      <c r="AZ567" s="229">
        <f t="shared" si="52"/>
        <v>2.9677647763133486</v>
      </c>
    </row>
    <row r="568" spans="31:52">
      <c r="AE568" s="221">
        <f t="shared" si="49"/>
        <v>1968</v>
      </c>
      <c r="AF568" s="228">
        <v>24989</v>
      </c>
      <c r="AG568" s="229">
        <f t="shared" si="51"/>
        <v>1.9690662807310559</v>
      </c>
      <c r="AH568" s="169"/>
      <c r="AX568" s="221">
        <f t="shared" si="50"/>
        <v>1968</v>
      </c>
      <c r="AY568" s="228">
        <v>24989</v>
      </c>
      <c r="AZ568" s="229">
        <f t="shared" si="52"/>
        <v>1.9690662807310559</v>
      </c>
    </row>
    <row r="569" spans="31:52">
      <c r="AE569" s="221">
        <f t="shared" si="49"/>
        <v>1968</v>
      </c>
      <c r="AF569" s="228">
        <v>25019</v>
      </c>
      <c r="AG569" s="229">
        <f t="shared" si="51"/>
        <v>1.0183671063979709</v>
      </c>
      <c r="AH569" s="169"/>
      <c r="AX569" s="221">
        <f t="shared" si="50"/>
        <v>1968</v>
      </c>
      <c r="AY569" s="228">
        <v>25019</v>
      </c>
      <c r="AZ569" s="229">
        <f t="shared" si="52"/>
        <v>1.0183671063979709</v>
      </c>
    </row>
    <row r="570" spans="31:52">
      <c r="AE570" s="221">
        <f t="shared" si="49"/>
        <v>1968</v>
      </c>
      <c r="AF570" s="228">
        <v>25050</v>
      </c>
      <c r="AG570" s="229">
        <f t="shared" si="51"/>
        <v>0.18917945467805808</v>
      </c>
      <c r="AH570" s="169"/>
      <c r="AX570" s="221">
        <f t="shared" si="50"/>
        <v>1968</v>
      </c>
      <c r="AY570" s="228">
        <v>25050</v>
      </c>
      <c r="AZ570" s="229">
        <f t="shared" si="52"/>
        <v>0.18917945467805808</v>
      </c>
    </row>
    <row r="571" spans="31:52">
      <c r="AE571" s="221">
        <f t="shared" si="49"/>
        <v>1968</v>
      </c>
      <c r="AF571" s="228">
        <v>25081</v>
      </c>
      <c r="AG571" s="229">
        <f t="shared" si="51"/>
        <v>0.77999015991267839</v>
      </c>
      <c r="AH571" s="169"/>
      <c r="AX571" s="221">
        <f t="shared" si="50"/>
        <v>1968</v>
      </c>
      <c r="AY571" s="228">
        <v>25081</v>
      </c>
      <c r="AZ571" s="229">
        <f t="shared" si="52"/>
        <v>0.77999015991267839</v>
      </c>
    </row>
    <row r="572" spans="31:52">
      <c r="AE572" s="221">
        <f t="shared" si="49"/>
        <v>1968</v>
      </c>
      <c r="AF572" s="228">
        <v>25111</v>
      </c>
      <c r="AG572" s="229">
        <f t="shared" si="51"/>
        <v>0.2050412435519533</v>
      </c>
      <c r="AH572" s="169"/>
      <c r="AX572" s="221">
        <f t="shared" si="50"/>
        <v>1968</v>
      </c>
      <c r="AY572" s="228">
        <v>25111</v>
      </c>
      <c r="AZ572" s="229">
        <f t="shared" si="52"/>
        <v>0.2050412435519533</v>
      </c>
    </row>
    <row r="573" spans="31:52">
      <c r="AE573" s="221">
        <f t="shared" si="49"/>
        <v>1969</v>
      </c>
      <c r="AF573" s="228">
        <v>25142</v>
      </c>
      <c r="AG573" s="229">
        <f t="shared" si="51"/>
        <v>0.8153565157395809</v>
      </c>
      <c r="AH573" s="169"/>
      <c r="AX573" s="221">
        <f t="shared" si="50"/>
        <v>1969</v>
      </c>
      <c r="AY573" s="228">
        <v>25142</v>
      </c>
      <c r="AZ573" s="229">
        <f t="shared" si="52"/>
        <v>0.8153565157395809</v>
      </c>
    </row>
    <row r="574" spans="31:52">
      <c r="AE574" s="221">
        <f t="shared" si="49"/>
        <v>1969</v>
      </c>
      <c r="AF574" s="228">
        <v>25172</v>
      </c>
      <c r="AG574" s="229">
        <f t="shared" si="51"/>
        <v>3.6815255797003519</v>
      </c>
      <c r="AH574" s="169"/>
      <c r="AX574" s="221">
        <f t="shared" si="50"/>
        <v>1969</v>
      </c>
      <c r="AY574" s="228">
        <v>25172</v>
      </c>
      <c r="AZ574" s="229">
        <f t="shared" si="52"/>
        <v>3.6815255797003519</v>
      </c>
    </row>
    <row r="575" spans="31:52">
      <c r="AE575" s="221">
        <f t="shared" si="49"/>
        <v>1969</v>
      </c>
      <c r="AF575" s="228">
        <v>25203</v>
      </c>
      <c r="AG575" s="229">
        <f t="shared" si="51"/>
        <v>3.3227411082081177</v>
      </c>
      <c r="AH575" s="169"/>
      <c r="AX575" s="221">
        <f t="shared" si="50"/>
        <v>1969</v>
      </c>
      <c r="AY575" s="228">
        <v>25203</v>
      </c>
      <c r="AZ575" s="229">
        <f t="shared" si="52"/>
        <v>3.3227411082081177</v>
      </c>
    </row>
    <row r="576" spans="31:52">
      <c r="AE576" s="221">
        <f t="shared" si="49"/>
        <v>1969</v>
      </c>
      <c r="AF576" s="228">
        <v>25234</v>
      </c>
      <c r="AG576" s="229">
        <f t="shared" si="51"/>
        <v>30.134003367092632</v>
      </c>
      <c r="AH576" s="169"/>
      <c r="AX576" s="221">
        <f t="shared" si="50"/>
        <v>1969</v>
      </c>
      <c r="AY576" s="228">
        <v>25234</v>
      </c>
      <c r="AZ576" s="229">
        <f t="shared" si="52"/>
        <v>30.134003367092632</v>
      </c>
    </row>
    <row r="577" spans="31:52">
      <c r="AE577" s="221">
        <f t="shared" si="49"/>
        <v>1969</v>
      </c>
      <c r="AF577" s="228">
        <v>25262</v>
      </c>
      <c r="AG577" s="229">
        <f t="shared" si="51"/>
        <v>12.041693967554345</v>
      </c>
      <c r="AH577" s="169"/>
      <c r="AX577" s="221">
        <f t="shared" si="50"/>
        <v>1969</v>
      </c>
      <c r="AY577" s="228">
        <v>25262</v>
      </c>
      <c r="AZ577" s="229">
        <f t="shared" si="52"/>
        <v>12.041693967554345</v>
      </c>
    </row>
    <row r="578" spans="31:52">
      <c r="AE578" s="221">
        <f t="shared" si="49"/>
        <v>1969</v>
      </c>
      <c r="AF578" s="228">
        <v>25293</v>
      </c>
      <c r="AG578" s="229">
        <f t="shared" si="51"/>
        <v>7.867808327147209</v>
      </c>
      <c r="AH578" s="169"/>
      <c r="AX578" s="221">
        <f t="shared" si="50"/>
        <v>1969</v>
      </c>
      <c r="AY578" s="228">
        <v>25293</v>
      </c>
      <c r="AZ578" s="229">
        <f t="shared" si="52"/>
        <v>7.867808327147209</v>
      </c>
    </row>
    <row r="579" spans="31:52">
      <c r="AE579" s="221">
        <f t="shared" si="49"/>
        <v>1969</v>
      </c>
      <c r="AF579" s="228">
        <v>25323</v>
      </c>
      <c r="AG579" s="229">
        <f t="shared" si="51"/>
        <v>10.897194698746901</v>
      </c>
      <c r="AH579" s="169"/>
      <c r="AX579" s="221">
        <f t="shared" si="50"/>
        <v>1969</v>
      </c>
      <c r="AY579" s="228">
        <v>25323</v>
      </c>
      <c r="AZ579" s="229">
        <f t="shared" si="52"/>
        <v>10.897194698746901</v>
      </c>
    </row>
    <row r="580" spans="31:52">
      <c r="AE580" s="221">
        <f t="shared" si="49"/>
        <v>1969</v>
      </c>
      <c r="AF580" s="228">
        <v>25354</v>
      </c>
      <c r="AG580" s="229">
        <f t="shared" si="51"/>
        <v>9.5730298559232807</v>
      </c>
      <c r="AH580" s="169"/>
      <c r="AX580" s="221">
        <f t="shared" si="50"/>
        <v>1969</v>
      </c>
      <c r="AY580" s="228">
        <v>25354</v>
      </c>
      <c r="AZ580" s="229">
        <f t="shared" si="52"/>
        <v>9.5730298559232807</v>
      </c>
    </row>
    <row r="581" spans="31:52">
      <c r="AE581" s="221">
        <f t="shared" si="49"/>
        <v>1969</v>
      </c>
      <c r="AF581" s="228">
        <v>25384</v>
      </c>
      <c r="AG581" s="229">
        <f t="shared" si="51"/>
        <v>4.4613357999278804</v>
      </c>
      <c r="AH581" s="169"/>
      <c r="AX581" s="221">
        <f t="shared" si="50"/>
        <v>1969</v>
      </c>
      <c r="AY581" s="228">
        <v>25384</v>
      </c>
      <c r="AZ581" s="229">
        <f t="shared" si="52"/>
        <v>4.4613357999278804</v>
      </c>
    </row>
    <row r="582" spans="31:52">
      <c r="AE582" s="221">
        <f t="shared" si="49"/>
        <v>1969</v>
      </c>
      <c r="AF582" s="228">
        <v>25415</v>
      </c>
      <c r="AG582" s="229">
        <f t="shared" si="51"/>
        <v>2.2733883747425239</v>
      </c>
      <c r="AH582" s="169"/>
      <c r="AX582" s="221">
        <f t="shared" si="50"/>
        <v>1969</v>
      </c>
      <c r="AY582" s="228">
        <v>25415</v>
      </c>
      <c r="AZ582" s="229">
        <f t="shared" si="52"/>
        <v>2.2733883747425239</v>
      </c>
    </row>
    <row r="583" spans="31:52">
      <c r="AE583" s="221">
        <f t="shared" si="49"/>
        <v>1969</v>
      </c>
      <c r="AF583" s="228">
        <v>25446</v>
      </c>
      <c r="AG583" s="229">
        <f t="shared" si="51"/>
        <v>1.3318972619879901</v>
      </c>
      <c r="AH583" s="169"/>
      <c r="AX583" s="221">
        <f t="shared" si="50"/>
        <v>1969</v>
      </c>
      <c r="AY583" s="228">
        <v>25446</v>
      </c>
      <c r="AZ583" s="229">
        <f t="shared" si="52"/>
        <v>1.3318972619879901</v>
      </c>
    </row>
    <row r="584" spans="31:52">
      <c r="AE584" s="221">
        <f t="shared" si="49"/>
        <v>1969</v>
      </c>
      <c r="AF584" s="228">
        <v>25476</v>
      </c>
      <c r="AG584" s="229">
        <f t="shared" si="51"/>
        <v>1.5012858468105037</v>
      </c>
      <c r="AH584" s="169"/>
      <c r="AX584" s="221">
        <f t="shared" si="50"/>
        <v>1969</v>
      </c>
      <c r="AY584" s="228">
        <v>25476</v>
      </c>
      <c r="AZ584" s="229">
        <f t="shared" si="52"/>
        <v>1.5012858468105037</v>
      </c>
    </row>
    <row r="585" spans="31:52">
      <c r="AE585" s="221">
        <f t="shared" ref="AE585:AE648" si="53">IF(MONTH(AF585)&gt;9,YEAR(AF585)+1,YEAR(AF585))</f>
        <v>1970</v>
      </c>
      <c r="AF585" s="228">
        <v>25507</v>
      </c>
      <c r="AG585" s="229">
        <f t="shared" si="51"/>
        <v>1.3934951468376544</v>
      </c>
      <c r="AH585" s="169"/>
      <c r="AX585" s="221">
        <f t="shared" ref="AX585:AX648" si="54">IF(MONTH(AY585)&gt;9,YEAR(AY585)+1,YEAR(AY585))</f>
        <v>1970</v>
      </c>
      <c r="AY585" s="228">
        <v>25507</v>
      </c>
      <c r="AZ585" s="229">
        <f t="shared" si="52"/>
        <v>1.3934951468376544</v>
      </c>
    </row>
    <row r="586" spans="31:52">
      <c r="AE586" s="221">
        <f t="shared" si="53"/>
        <v>1970</v>
      </c>
      <c r="AF586" s="228">
        <v>25537</v>
      </c>
      <c r="AG586" s="229">
        <f t="shared" ref="AG586:AG649" si="55">VLOOKUP(IF(MONTH(AF586)&gt;9,YEAR(AF586)+1,YEAR(AF586)),$P$10:$AB$118,IF(MONTH(AF586)&gt;9,MONTH(AF586)-8,MONTH(AF586)+4))</f>
        <v>1.6112988332086473</v>
      </c>
      <c r="AH586" s="169"/>
      <c r="AX586" s="221">
        <f t="shared" si="54"/>
        <v>1970</v>
      </c>
      <c r="AY586" s="228">
        <v>25537</v>
      </c>
      <c r="AZ586" s="229">
        <f t="shared" ref="AZ586:AZ649" si="56">VLOOKUP(IF(MONTH(AY586)&gt;9,YEAR(AY586)+1,YEAR(AY586)),$AI$10:$AU$107,IF(MONTH(AY586)&gt;9,MONTH(AY586)-8,MONTH(AY586)+4))</f>
        <v>1.6112988332086473</v>
      </c>
    </row>
    <row r="587" spans="31:52">
      <c r="AE587" s="221">
        <f t="shared" si="53"/>
        <v>1970</v>
      </c>
      <c r="AF587" s="228">
        <v>25568</v>
      </c>
      <c r="AG587" s="229">
        <f t="shared" si="55"/>
        <v>8.6487299899288086</v>
      </c>
      <c r="AH587" s="169"/>
      <c r="AX587" s="221">
        <f t="shared" si="54"/>
        <v>1970</v>
      </c>
      <c r="AY587" s="228">
        <v>25568</v>
      </c>
      <c r="AZ587" s="229">
        <f t="shared" si="56"/>
        <v>8.6487299899288086</v>
      </c>
    </row>
    <row r="588" spans="31:52">
      <c r="AE588" s="221">
        <f t="shared" si="53"/>
        <v>1970</v>
      </c>
      <c r="AF588" s="228">
        <v>25599</v>
      </c>
      <c r="AG588" s="229">
        <f t="shared" si="55"/>
        <v>31.041916862836828</v>
      </c>
      <c r="AH588" s="169"/>
      <c r="AX588" s="221">
        <f t="shared" si="54"/>
        <v>1970</v>
      </c>
      <c r="AY588" s="228">
        <v>25599</v>
      </c>
      <c r="AZ588" s="229">
        <f t="shared" si="56"/>
        <v>31.041916862836828</v>
      </c>
    </row>
    <row r="589" spans="31:52">
      <c r="AE589" s="221">
        <f t="shared" si="53"/>
        <v>1970</v>
      </c>
      <c r="AF589" s="228">
        <v>25627</v>
      </c>
      <c r="AG589" s="229">
        <f t="shared" si="55"/>
        <v>4.8614157369959017</v>
      </c>
      <c r="AH589" s="169"/>
      <c r="AX589" s="221">
        <f t="shared" si="54"/>
        <v>1970</v>
      </c>
      <c r="AY589" s="228">
        <v>25627</v>
      </c>
      <c r="AZ589" s="229">
        <f t="shared" si="56"/>
        <v>4.8614157369959017</v>
      </c>
    </row>
    <row r="590" spans="31:52">
      <c r="AE590" s="221">
        <f t="shared" si="53"/>
        <v>1970</v>
      </c>
      <c r="AF590" s="228">
        <v>25658</v>
      </c>
      <c r="AG590" s="229">
        <f t="shared" si="55"/>
        <v>3.6345279804574631</v>
      </c>
      <c r="AH590" s="169"/>
      <c r="AX590" s="221">
        <f t="shared" si="54"/>
        <v>1970</v>
      </c>
      <c r="AY590" s="228">
        <v>25658</v>
      </c>
      <c r="AZ590" s="229">
        <f t="shared" si="56"/>
        <v>3.6345279804574631</v>
      </c>
    </row>
    <row r="591" spans="31:52">
      <c r="AE591" s="221">
        <f t="shared" si="53"/>
        <v>1970</v>
      </c>
      <c r="AF591" s="228">
        <v>25688</v>
      </c>
      <c r="AG591" s="229">
        <f t="shared" si="55"/>
        <v>1.7800829274599721</v>
      </c>
      <c r="AH591" s="169"/>
      <c r="AX591" s="221">
        <f t="shared" si="54"/>
        <v>1970</v>
      </c>
      <c r="AY591" s="228">
        <v>25688</v>
      </c>
      <c r="AZ591" s="229">
        <f t="shared" si="56"/>
        <v>1.7800829274599721</v>
      </c>
    </row>
    <row r="592" spans="31:52">
      <c r="AE592" s="221">
        <f t="shared" si="53"/>
        <v>1970</v>
      </c>
      <c r="AF592" s="228">
        <v>25719</v>
      </c>
      <c r="AG592" s="229">
        <f t="shared" si="55"/>
        <v>2.62520025270058</v>
      </c>
      <c r="AH592" s="169"/>
      <c r="AX592" s="221">
        <f t="shared" si="54"/>
        <v>1970</v>
      </c>
      <c r="AY592" s="228">
        <v>25719</v>
      </c>
      <c r="AZ592" s="229">
        <f t="shared" si="56"/>
        <v>2.62520025270058</v>
      </c>
    </row>
    <row r="593" spans="31:52">
      <c r="AE593" s="221">
        <f t="shared" si="53"/>
        <v>1970</v>
      </c>
      <c r="AF593" s="228">
        <v>25749</v>
      </c>
      <c r="AG593" s="229">
        <f t="shared" si="55"/>
        <v>2.4012405189837622</v>
      </c>
      <c r="AH593" s="169"/>
      <c r="AX593" s="221">
        <f t="shared" si="54"/>
        <v>1970</v>
      </c>
      <c r="AY593" s="228">
        <v>25749</v>
      </c>
      <c r="AZ593" s="229">
        <f t="shared" si="56"/>
        <v>2.4012405189837622</v>
      </c>
    </row>
    <row r="594" spans="31:52">
      <c r="AE594" s="221">
        <f t="shared" si="53"/>
        <v>1970</v>
      </c>
      <c r="AF594" s="228">
        <v>25780</v>
      </c>
      <c r="AG594" s="229">
        <f t="shared" si="55"/>
        <v>1.3307438724489913</v>
      </c>
      <c r="AH594" s="169"/>
      <c r="AX594" s="221">
        <f t="shared" si="54"/>
        <v>1970</v>
      </c>
      <c r="AY594" s="228">
        <v>25780</v>
      </c>
      <c r="AZ594" s="229">
        <f t="shared" si="56"/>
        <v>1.3307438724489913</v>
      </c>
    </row>
    <row r="595" spans="31:52">
      <c r="AE595" s="221">
        <f t="shared" si="53"/>
        <v>1970</v>
      </c>
      <c r="AF595" s="228">
        <v>25811</v>
      </c>
      <c r="AG595" s="229">
        <f t="shared" si="55"/>
        <v>0.634538654990628</v>
      </c>
      <c r="AH595" s="169"/>
      <c r="AX595" s="221">
        <f t="shared" si="54"/>
        <v>1970</v>
      </c>
      <c r="AY595" s="228">
        <v>25811</v>
      </c>
      <c r="AZ595" s="229">
        <f t="shared" si="56"/>
        <v>0.634538654990628</v>
      </c>
    </row>
    <row r="596" spans="31:52">
      <c r="AE596" s="221">
        <f t="shared" si="53"/>
        <v>1970</v>
      </c>
      <c r="AF596" s="228">
        <v>25841</v>
      </c>
      <c r="AG596" s="229">
        <f t="shared" si="55"/>
        <v>0.43284735421621434</v>
      </c>
      <c r="AH596" s="169"/>
      <c r="AX596" s="221">
        <f t="shared" si="54"/>
        <v>1970</v>
      </c>
      <c r="AY596" s="228">
        <v>25841</v>
      </c>
      <c r="AZ596" s="229">
        <f t="shared" si="56"/>
        <v>0.43284735421621434</v>
      </c>
    </row>
    <row r="597" spans="31:52">
      <c r="AE597" s="221">
        <f t="shared" si="53"/>
        <v>1971</v>
      </c>
      <c r="AF597" s="228">
        <v>25872</v>
      </c>
      <c r="AG597" s="229">
        <f t="shared" si="55"/>
        <v>0.54279988652421052</v>
      </c>
      <c r="AH597" s="169"/>
      <c r="AX597" s="221">
        <f t="shared" si="54"/>
        <v>1971</v>
      </c>
      <c r="AY597" s="228">
        <v>25872</v>
      </c>
      <c r="AZ597" s="229">
        <f t="shared" si="56"/>
        <v>0.54279988652421052</v>
      </c>
    </row>
    <row r="598" spans="31:52">
      <c r="AE598" s="221">
        <f t="shared" si="53"/>
        <v>1971</v>
      </c>
      <c r="AF598" s="228">
        <v>25902</v>
      </c>
      <c r="AG598" s="229">
        <f t="shared" si="55"/>
        <v>5.1295389019317792</v>
      </c>
      <c r="AH598" s="169"/>
      <c r="AX598" s="221">
        <f t="shared" si="54"/>
        <v>1971</v>
      </c>
      <c r="AY598" s="228">
        <v>25902</v>
      </c>
      <c r="AZ598" s="229">
        <f t="shared" si="56"/>
        <v>5.1295389019317792</v>
      </c>
    </row>
    <row r="599" spans="31:52">
      <c r="AE599" s="221">
        <f t="shared" si="53"/>
        <v>1971</v>
      </c>
      <c r="AF599" s="228">
        <v>25933</v>
      </c>
      <c r="AG599" s="229">
        <f t="shared" si="55"/>
        <v>8.968714227305</v>
      </c>
      <c r="AH599" s="169"/>
      <c r="AX599" s="221">
        <f t="shared" si="54"/>
        <v>1971</v>
      </c>
      <c r="AY599" s="228">
        <v>25933</v>
      </c>
      <c r="AZ599" s="229">
        <f t="shared" si="56"/>
        <v>8.968714227305</v>
      </c>
    </row>
    <row r="600" spans="31:52">
      <c r="AE600" s="221">
        <f t="shared" si="53"/>
        <v>1971</v>
      </c>
      <c r="AF600" s="228">
        <v>25964</v>
      </c>
      <c r="AG600" s="229">
        <f t="shared" si="55"/>
        <v>7.9493732553487124</v>
      </c>
      <c r="AH600" s="169"/>
      <c r="AX600" s="221">
        <f t="shared" si="54"/>
        <v>1971</v>
      </c>
      <c r="AY600" s="228">
        <v>25964</v>
      </c>
      <c r="AZ600" s="229">
        <f t="shared" si="56"/>
        <v>7.9493732553487124</v>
      </c>
    </row>
    <row r="601" spans="31:52">
      <c r="AE601" s="221">
        <f t="shared" si="53"/>
        <v>1971</v>
      </c>
      <c r="AF601" s="228">
        <v>25992</v>
      </c>
      <c r="AG601" s="229">
        <f t="shared" si="55"/>
        <v>5.6763634950060116</v>
      </c>
      <c r="AH601" s="169"/>
      <c r="AX601" s="221">
        <f t="shared" si="54"/>
        <v>1971</v>
      </c>
      <c r="AY601" s="228">
        <v>25992</v>
      </c>
      <c r="AZ601" s="229">
        <f t="shared" si="56"/>
        <v>5.6763634950060116</v>
      </c>
    </row>
    <row r="602" spans="31:52">
      <c r="AE602" s="221">
        <f t="shared" si="53"/>
        <v>1971</v>
      </c>
      <c r="AF602" s="228">
        <v>26023</v>
      </c>
      <c r="AG602" s="229">
        <f t="shared" si="55"/>
        <v>8.296948306509357</v>
      </c>
      <c r="AH602" s="169"/>
      <c r="AX602" s="221">
        <f t="shared" si="54"/>
        <v>1971</v>
      </c>
      <c r="AY602" s="228">
        <v>26023</v>
      </c>
      <c r="AZ602" s="229">
        <f t="shared" si="56"/>
        <v>8.296948306509357</v>
      </c>
    </row>
    <row r="603" spans="31:52">
      <c r="AE603" s="221">
        <f t="shared" si="53"/>
        <v>1971</v>
      </c>
      <c r="AF603" s="228">
        <v>26053</v>
      </c>
      <c r="AG603" s="229">
        <f t="shared" si="55"/>
        <v>6.591224229542199</v>
      </c>
      <c r="AH603" s="169"/>
      <c r="AX603" s="221">
        <f t="shared" si="54"/>
        <v>1971</v>
      </c>
      <c r="AY603" s="228">
        <v>26053</v>
      </c>
      <c r="AZ603" s="229">
        <f t="shared" si="56"/>
        <v>6.591224229542199</v>
      </c>
    </row>
    <row r="604" spans="31:52">
      <c r="AE604" s="221">
        <f t="shared" si="53"/>
        <v>1971</v>
      </c>
      <c r="AF604" s="228">
        <v>26084</v>
      </c>
      <c r="AG604" s="229">
        <f t="shared" si="55"/>
        <v>5.8494861388212556</v>
      </c>
      <c r="AH604" s="169"/>
      <c r="AX604" s="221">
        <f t="shared" si="54"/>
        <v>1971</v>
      </c>
      <c r="AY604" s="228">
        <v>26084</v>
      </c>
      <c r="AZ604" s="229">
        <f t="shared" si="56"/>
        <v>5.8494861388212556</v>
      </c>
    </row>
    <row r="605" spans="31:52">
      <c r="AE605" s="221">
        <f t="shared" si="53"/>
        <v>1971</v>
      </c>
      <c r="AF605" s="228">
        <v>26114</v>
      </c>
      <c r="AG605" s="229">
        <f t="shared" si="55"/>
        <v>3.7236713905816217</v>
      </c>
      <c r="AH605" s="169"/>
      <c r="AX605" s="221">
        <f t="shared" si="54"/>
        <v>1971</v>
      </c>
      <c r="AY605" s="228">
        <v>26114</v>
      </c>
      <c r="AZ605" s="229">
        <f t="shared" si="56"/>
        <v>3.7236713905816217</v>
      </c>
    </row>
    <row r="606" spans="31:52">
      <c r="AE606" s="221">
        <f t="shared" si="53"/>
        <v>1971</v>
      </c>
      <c r="AF606" s="228">
        <v>26145</v>
      </c>
      <c r="AG606" s="229">
        <f t="shared" si="55"/>
        <v>1.697742630454492</v>
      </c>
      <c r="AH606" s="169"/>
      <c r="AX606" s="221">
        <f t="shared" si="54"/>
        <v>1971</v>
      </c>
      <c r="AY606" s="228">
        <v>26145</v>
      </c>
      <c r="AZ606" s="229">
        <f t="shared" si="56"/>
        <v>1.697742630454492</v>
      </c>
    </row>
    <row r="607" spans="31:52">
      <c r="AE607" s="221">
        <f t="shared" si="53"/>
        <v>1971</v>
      </c>
      <c r="AF607" s="228">
        <v>26176</v>
      </c>
      <c r="AG607" s="229">
        <f t="shared" si="55"/>
        <v>1.2207164296258881</v>
      </c>
      <c r="AH607" s="169"/>
      <c r="AX607" s="221">
        <f t="shared" si="54"/>
        <v>1971</v>
      </c>
      <c r="AY607" s="228">
        <v>26176</v>
      </c>
      <c r="AZ607" s="229">
        <f t="shared" si="56"/>
        <v>1.2207164296258881</v>
      </c>
    </row>
    <row r="608" spans="31:52">
      <c r="AE608" s="221">
        <f t="shared" si="53"/>
        <v>1971</v>
      </c>
      <c r="AF608" s="228">
        <v>26206</v>
      </c>
      <c r="AG608" s="229">
        <f t="shared" si="55"/>
        <v>0.65060809534800512</v>
      </c>
      <c r="AH608" s="169"/>
      <c r="AX608" s="221">
        <f t="shared" si="54"/>
        <v>1971</v>
      </c>
      <c r="AY608" s="228">
        <v>26206</v>
      </c>
      <c r="AZ608" s="229">
        <f t="shared" si="56"/>
        <v>0.65060809534800512</v>
      </c>
    </row>
    <row r="609" spans="31:52">
      <c r="AE609" s="221">
        <f t="shared" si="53"/>
        <v>1972</v>
      </c>
      <c r="AF609" s="228">
        <v>26237</v>
      </c>
      <c r="AG609" s="229">
        <f t="shared" si="55"/>
        <v>0.68448839295658415</v>
      </c>
      <c r="AH609" s="169"/>
      <c r="AX609" s="221">
        <f t="shared" si="54"/>
        <v>1972</v>
      </c>
      <c r="AY609" s="228">
        <v>26237</v>
      </c>
      <c r="AZ609" s="229">
        <f t="shared" si="56"/>
        <v>0.68448839295658415</v>
      </c>
    </row>
    <row r="610" spans="31:52">
      <c r="AE610" s="221">
        <f t="shared" si="53"/>
        <v>1972</v>
      </c>
      <c r="AF610" s="228">
        <v>26267</v>
      </c>
      <c r="AG610" s="229">
        <f t="shared" si="55"/>
        <v>1.438606125804442</v>
      </c>
      <c r="AH610" s="169"/>
      <c r="AX610" s="221">
        <f t="shared" si="54"/>
        <v>1972</v>
      </c>
      <c r="AY610" s="228">
        <v>26267</v>
      </c>
      <c r="AZ610" s="229">
        <f t="shared" si="56"/>
        <v>1.438606125804442</v>
      </c>
    </row>
    <row r="611" spans="31:52">
      <c r="AE611" s="221">
        <f t="shared" si="53"/>
        <v>1972</v>
      </c>
      <c r="AF611" s="228">
        <v>26298</v>
      </c>
      <c r="AG611" s="229">
        <f t="shared" si="55"/>
        <v>3.1241290615377295</v>
      </c>
      <c r="AH611" s="169"/>
      <c r="AX611" s="221">
        <f t="shared" si="54"/>
        <v>1972</v>
      </c>
      <c r="AY611" s="228">
        <v>26298</v>
      </c>
      <c r="AZ611" s="229">
        <f t="shared" si="56"/>
        <v>3.1241290615377295</v>
      </c>
    </row>
    <row r="612" spans="31:52">
      <c r="AE612" s="221">
        <f t="shared" si="53"/>
        <v>1972</v>
      </c>
      <c r="AF612" s="228">
        <v>26329</v>
      </c>
      <c r="AG612" s="229">
        <f t="shared" si="55"/>
        <v>2.6943369790003153</v>
      </c>
      <c r="AH612" s="169"/>
      <c r="AX612" s="221">
        <f t="shared" si="54"/>
        <v>1972</v>
      </c>
      <c r="AY612" s="228">
        <v>26329</v>
      </c>
      <c r="AZ612" s="229">
        <f t="shared" si="56"/>
        <v>2.6943369790003153</v>
      </c>
    </row>
    <row r="613" spans="31:52">
      <c r="AE613" s="221">
        <f t="shared" si="53"/>
        <v>1972</v>
      </c>
      <c r="AF613" s="228">
        <v>26358</v>
      </c>
      <c r="AG613" s="229">
        <f t="shared" si="55"/>
        <v>4.7989289499200902</v>
      </c>
      <c r="AH613" s="169"/>
      <c r="AX613" s="221">
        <f t="shared" si="54"/>
        <v>1972</v>
      </c>
      <c r="AY613" s="228">
        <v>26358</v>
      </c>
      <c r="AZ613" s="229">
        <f t="shared" si="56"/>
        <v>4.7989289499200902</v>
      </c>
    </row>
    <row r="614" spans="31:52">
      <c r="AE614" s="221">
        <f t="shared" si="53"/>
        <v>1972</v>
      </c>
      <c r="AF614" s="228">
        <v>26389</v>
      </c>
      <c r="AG614" s="229">
        <f t="shared" si="55"/>
        <v>9.4846432944155534</v>
      </c>
      <c r="AH614" s="169"/>
      <c r="AX614" s="221">
        <f t="shared" si="54"/>
        <v>1972</v>
      </c>
      <c r="AY614" s="228">
        <v>26389</v>
      </c>
      <c r="AZ614" s="229">
        <f t="shared" si="56"/>
        <v>9.4846432944155534</v>
      </c>
    </row>
    <row r="615" spans="31:52">
      <c r="AE615" s="221">
        <f t="shared" si="53"/>
        <v>1972</v>
      </c>
      <c r="AF615" s="228">
        <v>26419</v>
      </c>
      <c r="AG615" s="229">
        <f t="shared" si="55"/>
        <v>4.4969823471152068</v>
      </c>
      <c r="AH615" s="169"/>
      <c r="AX615" s="221">
        <f t="shared" si="54"/>
        <v>1972</v>
      </c>
      <c r="AY615" s="228">
        <v>26419</v>
      </c>
      <c r="AZ615" s="229">
        <f t="shared" si="56"/>
        <v>4.4969823471152068</v>
      </c>
    </row>
    <row r="616" spans="31:52">
      <c r="AE616" s="221">
        <f t="shared" si="53"/>
        <v>1972</v>
      </c>
      <c r="AF616" s="228">
        <v>26450</v>
      </c>
      <c r="AG616" s="229">
        <f t="shared" si="55"/>
        <v>3.0033128584385942</v>
      </c>
      <c r="AH616" s="169"/>
      <c r="AX616" s="221">
        <f t="shared" si="54"/>
        <v>1972</v>
      </c>
      <c r="AY616" s="228">
        <v>26450</v>
      </c>
      <c r="AZ616" s="229">
        <f t="shared" si="56"/>
        <v>3.0033128584385942</v>
      </c>
    </row>
    <row r="617" spans="31:52">
      <c r="AE617" s="221">
        <f t="shared" si="53"/>
        <v>1972</v>
      </c>
      <c r="AF617" s="228">
        <v>26480</v>
      </c>
      <c r="AG617" s="229">
        <f t="shared" si="55"/>
        <v>1.6104700857077034</v>
      </c>
      <c r="AH617" s="169"/>
      <c r="AX617" s="221">
        <f t="shared" si="54"/>
        <v>1972</v>
      </c>
      <c r="AY617" s="228">
        <v>26480</v>
      </c>
      <c r="AZ617" s="229">
        <f t="shared" si="56"/>
        <v>1.6104700857077034</v>
      </c>
    </row>
    <row r="618" spans="31:52">
      <c r="AE618" s="221">
        <f t="shared" si="53"/>
        <v>1972</v>
      </c>
      <c r="AF618" s="228">
        <v>26511</v>
      </c>
      <c r="AG618" s="229">
        <f t="shared" si="55"/>
        <v>0.66733768232780832</v>
      </c>
      <c r="AH618" s="169"/>
      <c r="AX618" s="221">
        <f t="shared" si="54"/>
        <v>1972</v>
      </c>
      <c r="AY618" s="228">
        <v>26511</v>
      </c>
      <c r="AZ618" s="229">
        <f t="shared" si="56"/>
        <v>0.66733768232780832</v>
      </c>
    </row>
    <row r="619" spans="31:52">
      <c r="AE619" s="221">
        <f t="shared" si="53"/>
        <v>1972</v>
      </c>
      <c r="AF619" s="228">
        <v>26542</v>
      </c>
      <c r="AG619" s="229">
        <f t="shared" si="55"/>
        <v>0.28439792362312488</v>
      </c>
      <c r="AH619" s="169"/>
      <c r="AX619" s="221">
        <f t="shared" si="54"/>
        <v>1972</v>
      </c>
      <c r="AY619" s="228">
        <v>26542</v>
      </c>
      <c r="AZ619" s="229">
        <f t="shared" si="56"/>
        <v>0.28439792362312488</v>
      </c>
    </row>
    <row r="620" spans="31:52">
      <c r="AE620" s="221">
        <f t="shared" si="53"/>
        <v>1972</v>
      </c>
      <c r="AF620" s="228">
        <v>26572</v>
      </c>
      <c r="AG620" s="229">
        <f t="shared" si="55"/>
        <v>0.43794021472169931</v>
      </c>
      <c r="AH620" s="169"/>
      <c r="AX620" s="221">
        <f t="shared" si="54"/>
        <v>1972</v>
      </c>
      <c r="AY620" s="228">
        <v>26572</v>
      </c>
      <c r="AZ620" s="229">
        <f t="shared" si="56"/>
        <v>0.43794021472169931</v>
      </c>
    </row>
    <row r="621" spans="31:52">
      <c r="AE621" s="221">
        <f t="shared" si="53"/>
        <v>1973</v>
      </c>
      <c r="AF621" s="228">
        <v>26603</v>
      </c>
      <c r="AG621" s="229">
        <f t="shared" si="55"/>
        <v>1.244096512471591</v>
      </c>
      <c r="AH621" s="169"/>
      <c r="AX621" s="221">
        <f t="shared" si="54"/>
        <v>1973</v>
      </c>
      <c r="AY621" s="228">
        <v>26603</v>
      </c>
      <c r="AZ621" s="229">
        <f t="shared" si="56"/>
        <v>1.244096512471591</v>
      </c>
    </row>
    <row r="622" spans="31:52">
      <c r="AE622" s="221">
        <f t="shared" si="53"/>
        <v>1973</v>
      </c>
      <c r="AF622" s="228">
        <v>26633</v>
      </c>
      <c r="AG622" s="229">
        <f t="shared" si="55"/>
        <v>2.6792937227695779</v>
      </c>
      <c r="AH622" s="169"/>
      <c r="AX622" s="221">
        <f t="shared" si="54"/>
        <v>1973</v>
      </c>
      <c r="AY622" s="228">
        <v>26633</v>
      </c>
      <c r="AZ622" s="229">
        <f t="shared" si="56"/>
        <v>2.6792937227695779</v>
      </c>
    </row>
    <row r="623" spans="31:52">
      <c r="AE623" s="221">
        <f t="shared" si="53"/>
        <v>1973</v>
      </c>
      <c r="AF623" s="228">
        <v>26664</v>
      </c>
      <c r="AG623" s="229">
        <f t="shared" si="55"/>
        <v>5.7889705353215817</v>
      </c>
      <c r="AH623" s="169"/>
      <c r="AX623" s="221">
        <f t="shared" si="54"/>
        <v>1973</v>
      </c>
      <c r="AY623" s="228">
        <v>26664</v>
      </c>
      <c r="AZ623" s="229">
        <f t="shared" si="56"/>
        <v>5.7889705353215817</v>
      </c>
    </row>
    <row r="624" spans="31:52">
      <c r="AE624" s="221">
        <f t="shared" si="53"/>
        <v>1973</v>
      </c>
      <c r="AF624" s="228">
        <v>26695</v>
      </c>
      <c r="AG624" s="229">
        <f t="shared" si="55"/>
        <v>16.010504654173225</v>
      </c>
      <c r="AH624" s="169"/>
      <c r="AX624" s="221">
        <f t="shared" si="54"/>
        <v>1973</v>
      </c>
      <c r="AY624" s="228">
        <v>26695</v>
      </c>
      <c r="AZ624" s="229">
        <f t="shared" si="56"/>
        <v>16.010504654173225</v>
      </c>
    </row>
    <row r="625" spans="31:52">
      <c r="AE625" s="221">
        <f t="shared" si="53"/>
        <v>1973</v>
      </c>
      <c r="AF625" s="228">
        <v>26723</v>
      </c>
      <c r="AG625" s="229">
        <f t="shared" si="55"/>
        <v>8.80204814191681</v>
      </c>
      <c r="AH625" s="169"/>
      <c r="AX625" s="221">
        <f t="shared" si="54"/>
        <v>1973</v>
      </c>
      <c r="AY625" s="228">
        <v>26723</v>
      </c>
      <c r="AZ625" s="229">
        <f t="shared" si="56"/>
        <v>8.80204814191681</v>
      </c>
    </row>
    <row r="626" spans="31:52">
      <c r="AE626" s="221">
        <f t="shared" si="53"/>
        <v>1973</v>
      </c>
      <c r="AF626" s="228">
        <v>26754</v>
      </c>
      <c r="AG626" s="229">
        <f t="shared" si="55"/>
        <v>6.5080097878906003</v>
      </c>
      <c r="AH626" s="169"/>
      <c r="AX626" s="221">
        <f t="shared" si="54"/>
        <v>1973</v>
      </c>
      <c r="AY626" s="228">
        <v>26754</v>
      </c>
      <c r="AZ626" s="229">
        <f t="shared" si="56"/>
        <v>6.5080097878906003</v>
      </c>
    </row>
    <row r="627" spans="31:52">
      <c r="AE627" s="221">
        <f t="shared" si="53"/>
        <v>1973</v>
      </c>
      <c r="AF627" s="228">
        <v>26784</v>
      </c>
      <c r="AG627" s="229">
        <f t="shared" si="55"/>
        <v>5.8494295278072457</v>
      </c>
      <c r="AH627" s="169"/>
      <c r="AX627" s="221">
        <f t="shared" si="54"/>
        <v>1973</v>
      </c>
      <c r="AY627" s="228">
        <v>26784</v>
      </c>
      <c r="AZ627" s="229">
        <f t="shared" si="56"/>
        <v>5.8494295278072457</v>
      </c>
    </row>
    <row r="628" spans="31:52">
      <c r="AE628" s="221">
        <f t="shared" si="53"/>
        <v>1973</v>
      </c>
      <c r="AF628" s="228">
        <v>26815</v>
      </c>
      <c r="AG628" s="229">
        <f t="shared" si="55"/>
        <v>5.4907948686463328</v>
      </c>
      <c r="AH628" s="169"/>
      <c r="AX628" s="221">
        <f t="shared" si="54"/>
        <v>1973</v>
      </c>
      <c r="AY628" s="228">
        <v>26815</v>
      </c>
      <c r="AZ628" s="229">
        <f t="shared" si="56"/>
        <v>5.4907948686463328</v>
      </c>
    </row>
    <row r="629" spans="31:52">
      <c r="AE629" s="221">
        <f t="shared" si="53"/>
        <v>1973</v>
      </c>
      <c r="AF629" s="228">
        <v>26845</v>
      </c>
      <c r="AG629" s="229">
        <f t="shared" si="55"/>
        <v>2.275040070993434</v>
      </c>
      <c r="AH629" s="169"/>
      <c r="AX629" s="221">
        <f t="shared" si="54"/>
        <v>1973</v>
      </c>
      <c r="AY629" s="228">
        <v>26845</v>
      </c>
      <c r="AZ629" s="229">
        <f t="shared" si="56"/>
        <v>2.275040070993434</v>
      </c>
    </row>
    <row r="630" spans="31:52">
      <c r="AE630" s="221">
        <f t="shared" si="53"/>
        <v>1973</v>
      </c>
      <c r="AF630" s="228">
        <v>26876</v>
      </c>
      <c r="AG630" s="229">
        <f t="shared" si="55"/>
        <v>0.73251626211279586</v>
      </c>
      <c r="AH630" s="169"/>
      <c r="AX630" s="221">
        <f t="shared" si="54"/>
        <v>1973</v>
      </c>
      <c r="AY630" s="228">
        <v>26876</v>
      </c>
      <c r="AZ630" s="229">
        <f t="shared" si="56"/>
        <v>0.73251626211279586</v>
      </c>
    </row>
    <row r="631" spans="31:52">
      <c r="AE631" s="221">
        <f t="shared" si="53"/>
        <v>1973</v>
      </c>
      <c r="AF631" s="228">
        <v>26907</v>
      </c>
      <c r="AG631" s="229">
        <f t="shared" si="55"/>
        <v>0.75082584100338323</v>
      </c>
      <c r="AH631" s="169"/>
      <c r="AX631" s="221">
        <f t="shared" si="54"/>
        <v>1973</v>
      </c>
      <c r="AY631" s="228">
        <v>26907</v>
      </c>
      <c r="AZ631" s="229">
        <f t="shared" si="56"/>
        <v>0.75082584100338323</v>
      </c>
    </row>
    <row r="632" spans="31:52">
      <c r="AE632" s="221">
        <f t="shared" si="53"/>
        <v>1973</v>
      </c>
      <c r="AF632" s="228">
        <v>26937</v>
      </c>
      <c r="AG632" s="229">
        <f t="shared" si="55"/>
        <v>0.94036138807425118</v>
      </c>
      <c r="AH632" s="169"/>
      <c r="AX632" s="221">
        <f t="shared" si="54"/>
        <v>1973</v>
      </c>
      <c r="AY632" s="228">
        <v>26937</v>
      </c>
      <c r="AZ632" s="229">
        <f t="shared" si="56"/>
        <v>0.94036138807425118</v>
      </c>
    </row>
    <row r="633" spans="31:52">
      <c r="AE633" s="221">
        <f t="shared" si="53"/>
        <v>1974</v>
      </c>
      <c r="AF633" s="228">
        <v>26968</v>
      </c>
      <c r="AG633" s="229">
        <f t="shared" si="55"/>
        <v>1.6996944898160011</v>
      </c>
      <c r="AH633" s="169"/>
      <c r="AX633" s="221">
        <f t="shared" si="54"/>
        <v>1974</v>
      </c>
      <c r="AY633" s="228">
        <v>26968</v>
      </c>
      <c r="AZ633" s="229">
        <f t="shared" si="56"/>
        <v>1.6996944898160011</v>
      </c>
    </row>
    <row r="634" spans="31:52">
      <c r="AE634" s="221">
        <f t="shared" si="53"/>
        <v>1974</v>
      </c>
      <c r="AF634" s="228">
        <v>26998</v>
      </c>
      <c r="AG634" s="229">
        <f t="shared" si="55"/>
        <v>11.827198892390843</v>
      </c>
      <c r="AH634" s="169"/>
      <c r="AX634" s="221">
        <f t="shared" si="54"/>
        <v>1974</v>
      </c>
      <c r="AY634" s="228">
        <v>26998</v>
      </c>
      <c r="AZ634" s="229">
        <f t="shared" si="56"/>
        <v>11.827198892390843</v>
      </c>
    </row>
    <row r="635" spans="31:52">
      <c r="AE635" s="221">
        <f t="shared" si="53"/>
        <v>1974</v>
      </c>
      <c r="AF635" s="228">
        <v>27029</v>
      </c>
      <c r="AG635" s="229">
        <f t="shared" si="55"/>
        <v>9.6868634003187601</v>
      </c>
      <c r="AH635" s="169"/>
      <c r="AX635" s="221">
        <f t="shared" si="54"/>
        <v>1974</v>
      </c>
      <c r="AY635" s="228">
        <v>27029</v>
      </c>
      <c r="AZ635" s="229">
        <f t="shared" si="56"/>
        <v>9.6868634003187601</v>
      </c>
    </row>
    <row r="636" spans="31:52">
      <c r="AE636" s="221">
        <f t="shared" si="53"/>
        <v>1974</v>
      </c>
      <c r="AF636" s="228">
        <v>27060</v>
      </c>
      <c r="AG636" s="229">
        <f t="shared" si="55"/>
        <v>21.967165066724913</v>
      </c>
      <c r="AH636" s="169"/>
      <c r="AX636" s="221">
        <f t="shared" si="54"/>
        <v>1974</v>
      </c>
      <c r="AY636" s="228">
        <v>27060</v>
      </c>
      <c r="AZ636" s="229">
        <f t="shared" si="56"/>
        <v>21.967165066724913</v>
      </c>
    </row>
    <row r="637" spans="31:52">
      <c r="AE637" s="221">
        <f t="shared" si="53"/>
        <v>1974</v>
      </c>
      <c r="AF637" s="228">
        <v>27088</v>
      </c>
      <c r="AG637" s="229">
        <f t="shared" si="55"/>
        <v>3.9886513614424786</v>
      </c>
      <c r="AH637" s="169"/>
      <c r="AX637" s="221">
        <f t="shared" si="54"/>
        <v>1974</v>
      </c>
      <c r="AY637" s="228">
        <v>27088</v>
      </c>
      <c r="AZ637" s="229">
        <f t="shared" si="56"/>
        <v>3.9886513614424786</v>
      </c>
    </row>
    <row r="638" spans="31:52">
      <c r="AE638" s="221">
        <f t="shared" si="53"/>
        <v>1974</v>
      </c>
      <c r="AF638" s="228">
        <v>27119</v>
      </c>
      <c r="AG638" s="229">
        <f t="shared" si="55"/>
        <v>11.345735273413503</v>
      </c>
      <c r="AH638" s="169"/>
      <c r="AX638" s="221">
        <f t="shared" si="54"/>
        <v>1974</v>
      </c>
      <c r="AY638" s="228">
        <v>27119</v>
      </c>
      <c r="AZ638" s="229">
        <f t="shared" si="56"/>
        <v>11.345735273413503</v>
      </c>
    </row>
    <row r="639" spans="31:52">
      <c r="AE639" s="221">
        <f t="shared" si="53"/>
        <v>1974</v>
      </c>
      <c r="AF639" s="228">
        <v>27149</v>
      </c>
      <c r="AG639" s="229">
        <f t="shared" si="55"/>
        <v>9.1054491021880608</v>
      </c>
      <c r="AH639" s="169"/>
      <c r="AX639" s="221">
        <f t="shared" si="54"/>
        <v>1974</v>
      </c>
      <c r="AY639" s="228">
        <v>27149</v>
      </c>
      <c r="AZ639" s="229">
        <f t="shared" si="56"/>
        <v>9.1054491021880608</v>
      </c>
    </row>
    <row r="640" spans="31:52">
      <c r="AE640" s="221">
        <f t="shared" si="53"/>
        <v>1974</v>
      </c>
      <c r="AF640" s="228">
        <v>27180</v>
      </c>
      <c r="AG640" s="229">
        <f t="shared" si="55"/>
        <v>4.7493595011158476</v>
      </c>
      <c r="AH640" s="169"/>
      <c r="AX640" s="221">
        <f t="shared" si="54"/>
        <v>1974</v>
      </c>
      <c r="AY640" s="228">
        <v>27180</v>
      </c>
      <c r="AZ640" s="229">
        <f t="shared" si="56"/>
        <v>4.7493595011158476</v>
      </c>
    </row>
    <row r="641" spans="31:52">
      <c r="AE641" s="221">
        <f t="shared" si="53"/>
        <v>1974</v>
      </c>
      <c r="AF641" s="228">
        <v>27210</v>
      </c>
      <c r="AG641" s="229">
        <f t="shared" si="55"/>
        <v>4.3751681592703022</v>
      </c>
      <c r="AH641" s="169"/>
      <c r="AX641" s="221">
        <f t="shared" si="54"/>
        <v>1974</v>
      </c>
      <c r="AY641" s="228">
        <v>27210</v>
      </c>
      <c r="AZ641" s="229">
        <f t="shared" si="56"/>
        <v>4.3751681592703022</v>
      </c>
    </row>
    <row r="642" spans="31:52">
      <c r="AE642" s="221">
        <f t="shared" si="53"/>
        <v>1974</v>
      </c>
      <c r="AF642" s="228">
        <v>27241</v>
      </c>
      <c r="AG642" s="229">
        <f t="shared" si="55"/>
        <v>2.6120737494822635</v>
      </c>
      <c r="AH642" s="169"/>
      <c r="AX642" s="221">
        <f t="shared" si="54"/>
        <v>1974</v>
      </c>
      <c r="AY642" s="228">
        <v>27241</v>
      </c>
      <c r="AZ642" s="229">
        <f t="shared" si="56"/>
        <v>2.6120737494822635</v>
      </c>
    </row>
    <row r="643" spans="31:52">
      <c r="AE643" s="221">
        <f t="shared" si="53"/>
        <v>1974</v>
      </c>
      <c r="AF643" s="228">
        <v>27272</v>
      </c>
      <c r="AG643" s="229">
        <f t="shared" si="55"/>
        <v>1.6269360472244614</v>
      </c>
      <c r="AH643" s="169"/>
      <c r="AX643" s="221">
        <f t="shared" si="54"/>
        <v>1974</v>
      </c>
      <c r="AY643" s="228">
        <v>27272</v>
      </c>
      <c r="AZ643" s="229">
        <f t="shared" si="56"/>
        <v>1.6269360472244614</v>
      </c>
    </row>
    <row r="644" spans="31:52">
      <c r="AE644" s="221">
        <f t="shared" si="53"/>
        <v>1974</v>
      </c>
      <c r="AF644" s="228">
        <v>27302</v>
      </c>
      <c r="AG644" s="229">
        <f t="shared" si="55"/>
        <v>1.2086856722633001</v>
      </c>
      <c r="AH644" s="169"/>
      <c r="AX644" s="221">
        <f t="shared" si="54"/>
        <v>1974</v>
      </c>
      <c r="AY644" s="228">
        <v>27302</v>
      </c>
      <c r="AZ644" s="229">
        <f t="shared" si="56"/>
        <v>1.2086856722633001</v>
      </c>
    </row>
    <row r="645" spans="31:52">
      <c r="AE645" s="221">
        <f t="shared" si="53"/>
        <v>1975</v>
      </c>
      <c r="AF645" s="228">
        <v>27333</v>
      </c>
      <c r="AG645" s="229">
        <f t="shared" si="55"/>
        <v>1.2405404396019397</v>
      </c>
      <c r="AH645" s="169"/>
      <c r="AX645" s="221">
        <f t="shared" si="54"/>
        <v>1975</v>
      </c>
      <c r="AY645" s="228">
        <v>27333</v>
      </c>
      <c r="AZ645" s="229">
        <f t="shared" si="56"/>
        <v>1.2405404396019397</v>
      </c>
    </row>
    <row r="646" spans="31:52">
      <c r="AE646" s="221">
        <f t="shared" si="53"/>
        <v>1975</v>
      </c>
      <c r="AF646" s="228">
        <v>27363</v>
      </c>
      <c r="AG646" s="229">
        <f t="shared" si="55"/>
        <v>0.96908794373158913</v>
      </c>
      <c r="AH646" s="169"/>
      <c r="AX646" s="221">
        <f t="shared" si="54"/>
        <v>1975</v>
      </c>
      <c r="AY646" s="228">
        <v>27363</v>
      </c>
      <c r="AZ646" s="229">
        <f t="shared" si="56"/>
        <v>0.96908794373158913</v>
      </c>
    </row>
    <row r="647" spans="31:52">
      <c r="AE647" s="221">
        <f t="shared" si="53"/>
        <v>1975</v>
      </c>
      <c r="AF647" s="228">
        <v>27394</v>
      </c>
      <c r="AG647" s="229">
        <f t="shared" si="55"/>
        <v>1.1647258335639386</v>
      </c>
      <c r="AH647" s="169"/>
      <c r="AX647" s="221">
        <f t="shared" si="54"/>
        <v>1975</v>
      </c>
      <c r="AY647" s="228">
        <v>27394</v>
      </c>
      <c r="AZ647" s="229">
        <f t="shared" si="56"/>
        <v>1.1647258335639386</v>
      </c>
    </row>
    <row r="648" spans="31:52">
      <c r="AE648" s="221">
        <f t="shared" si="53"/>
        <v>1975</v>
      </c>
      <c r="AF648" s="228">
        <v>27425</v>
      </c>
      <c r="AG648" s="229">
        <f t="shared" si="55"/>
        <v>2.4259956991916098</v>
      </c>
      <c r="AH648" s="169"/>
      <c r="AX648" s="221">
        <f t="shared" si="54"/>
        <v>1975</v>
      </c>
      <c r="AY648" s="228">
        <v>27425</v>
      </c>
      <c r="AZ648" s="229">
        <f t="shared" si="56"/>
        <v>2.4259956991916098</v>
      </c>
    </row>
    <row r="649" spans="31:52">
      <c r="AE649" s="221">
        <f t="shared" ref="AE649:AE712" si="57">IF(MONTH(AF649)&gt;9,YEAR(AF649)+1,YEAR(AF649))</f>
        <v>1975</v>
      </c>
      <c r="AF649" s="228">
        <v>27453</v>
      </c>
      <c r="AG649" s="229">
        <f t="shared" si="55"/>
        <v>6.5422811430505519</v>
      </c>
      <c r="AH649" s="169"/>
      <c r="AX649" s="221">
        <f t="shared" ref="AX649:AX712" si="58">IF(MONTH(AY649)&gt;9,YEAR(AY649)+1,YEAR(AY649))</f>
        <v>1975</v>
      </c>
      <c r="AY649" s="228">
        <v>27453</v>
      </c>
      <c r="AZ649" s="229">
        <f t="shared" si="56"/>
        <v>6.5422811430505519</v>
      </c>
    </row>
    <row r="650" spans="31:52">
      <c r="AE650" s="221">
        <f t="shared" si="57"/>
        <v>1975</v>
      </c>
      <c r="AF650" s="228">
        <v>27484</v>
      </c>
      <c r="AG650" s="229">
        <f t="shared" ref="AG650:AG713" si="59">VLOOKUP(IF(MONTH(AF650)&gt;9,YEAR(AF650)+1,YEAR(AF650)),$P$10:$AB$118,IF(MONTH(AF650)&gt;9,MONTH(AF650)-8,MONTH(AF650)+4))</f>
        <v>11.80520243039347</v>
      </c>
      <c r="AH650" s="169"/>
      <c r="AX650" s="221">
        <f t="shared" si="58"/>
        <v>1975</v>
      </c>
      <c r="AY650" s="228">
        <v>27484</v>
      </c>
      <c r="AZ650" s="229">
        <f t="shared" ref="AZ650:AZ713" si="60">VLOOKUP(IF(MONTH(AY650)&gt;9,YEAR(AY650)+1,YEAR(AY650)),$AI$10:$AU$107,IF(MONTH(AY650)&gt;9,MONTH(AY650)-8,MONTH(AY650)+4))</f>
        <v>11.80520243039347</v>
      </c>
    </row>
    <row r="651" spans="31:52">
      <c r="AE651" s="221">
        <f t="shared" si="57"/>
        <v>1975</v>
      </c>
      <c r="AF651" s="228">
        <v>27514</v>
      </c>
      <c r="AG651" s="229">
        <f t="shared" si="59"/>
        <v>6.1770229384377267</v>
      </c>
      <c r="AH651" s="169"/>
      <c r="AX651" s="221">
        <f t="shared" si="58"/>
        <v>1975</v>
      </c>
      <c r="AY651" s="228">
        <v>27514</v>
      </c>
      <c r="AZ651" s="229">
        <f t="shared" si="60"/>
        <v>6.1770229384377267</v>
      </c>
    </row>
    <row r="652" spans="31:52">
      <c r="AE652" s="221">
        <f t="shared" si="57"/>
        <v>1975</v>
      </c>
      <c r="AF652" s="228">
        <v>27545</v>
      </c>
      <c r="AG652" s="229">
        <f t="shared" si="59"/>
        <v>10.795653914160578</v>
      </c>
      <c r="AH652" s="169"/>
      <c r="AX652" s="221">
        <f t="shared" si="58"/>
        <v>1975</v>
      </c>
      <c r="AY652" s="228">
        <v>27545</v>
      </c>
      <c r="AZ652" s="229">
        <f t="shared" si="60"/>
        <v>10.795653914160578</v>
      </c>
    </row>
    <row r="653" spans="31:52">
      <c r="AE653" s="221">
        <f t="shared" si="57"/>
        <v>1975</v>
      </c>
      <c r="AF653" s="228">
        <v>27575</v>
      </c>
      <c r="AG653" s="229">
        <f t="shared" si="59"/>
        <v>4.3187647379216259</v>
      </c>
      <c r="AH653" s="169"/>
      <c r="AX653" s="221">
        <f t="shared" si="58"/>
        <v>1975</v>
      </c>
      <c r="AY653" s="228">
        <v>27575</v>
      </c>
      <c r="AZ653" s="229">
        <f t="shared" si="60"/>
        <v>4.3187647379216259</v>
      </c>
    </row>
    <row r="654" spans="31:52">
      <c r="AE654" s="221">
        <f t="shared" si="57"/>
        <v>1975</v>
      </c>
      <c r="AF654" s="228">
        <v>27606</v>
      </c>
      <c r="AG654" s="229">
        <f t="shared" si="59"/>
        <v>1.4207209681397828</v>
      </c>
      <c r="AH654" s="169"/>
      <c r="AX654" s="221">
        <f t="shared" si="58"/>
        <v>1975</v>
      </c>
      <c r="AY654" s="228">
        <v>27606</v>
      </c>
      <c r="AZ654" s="229">
        <f t="shared" si="60"/>
        <v>1.4207209681397828</v>
      </c>
    </row>
    <row r="655" spans="31:52">
      <c r="AE655" s="221">
        <f t="shared" si="57"/>
        <v>1975</v>
      </c>
      <c r="AF655" s="228">
        <v>27637</v>
      </c>
      <c r="AG655" s="229">
        <f t="shared" si="59"/>
        <v>1.0112888765514398</v>
      </c>
      <c r="AH655" s="169"/>
      <c r="AX655" s="221">
        <f t="shared" si="58"/>
        <v>1975</v>
      </c>
      <c r="AY655" s="228">
        <v>27637</v>
      </c>
      <c r="AZ655" s="229">
        <f t="shared" si="60"/>
        <v>1.0112888765514398</v>
      </c>
    </row>
    <row r="656" spans="31:52">
      <c r="AE656" s="221">
        <f t="shared" si="57"/>
        <v>1975</v>
      </c>
      <c r="AF656" s="228">
        <v>27667</v>
      </c>
      <c r="AG656" s="229">
        <f t="shared" si="59"/>
        <v>0.8771487720083968</v>
      </c>
      <c r="AH656" s="169"/>
      <c r="AX656" s="221">
        <f t="shared" si="58"/>
        <v>1975</v>
      </c>
      <c r="AY656" s="228">
        <v>27667</v>
      </c>
      <c r="AZ656" s="229">
        <f t="shared" si="60"/>
        <v>0.8771487720083968</v>
      </c>
    </row>
    <row r="657" spans="31:52">
      <c r="AE657" s="221">
        <f t="shared" si="57"/>
        <v>1976</v>
      </c>
      <c r="AF657" s="228">
        <v>27698</v>
      </c>
      <c r="AG657" s="229">
        <f t="shared" si="59"/>
        <v>1.4816332424953869</v>
      </c>
      <c r="AH657" s="169"/>
      <c r="AX657" s="221">
        <f t="shared" si="58"/>
        <v>1976</v>
      </c>
      <c r="AY657" s="228">
        <v>27698</v>
      </c>
      <c r="AZ657" s="229">
        <f t="shared" si="60"/>
        <v>1.4816332424953869</v>
      </c>
    </row>
    <row r="658" spans="31:52">
      <c r="AE658" s="221">
        <f t="shared" si="57"/>
        <v>1976</v>
      </c>
      <c r="AF658" s="228">
        <v>27728</v>
      </c>
      <c r="AG658" s="229">
        <f t="shared" si="59"/>
        <v>1.4314153445789635</v>
      </c>
      <c r="AH658" s="169"/>
      <c r="AX658" s="221">
        <f t="shared" si="58"/>
        <v>1976</v>
      </c>
      <c r="AY658" s="228">
        <v>27728</v>
      </c>
      <c r="AZ658" s="229">
        <f t="shared" si="60"/>
        <v>1.4314153445789635</v>
      </c>
    </row>
    <row r="659" spans="31:52">
      <c r="AE659" s="221">
        <f t="shared" si="57"/>
        <v>1976</v>
      </c>
      <c r="AF659" s="228">
        <v>27759</v>
      </c>
      <c r="AG659" s="229">
        <f t="shared" si="59"/>
        <v>1.124912760032339</v>
      </c>
      <c r="AH659" s="169"/>
      <c r="AX659" s="221">
        <f t="shared" si="58"/>
        <v>1976</v>
      </c>
      <c r="AY659" s="228">
        <v>27759</v>
      </c>
      <c r="AZ659" s="229">
        <f t="shared" si="60"/>
        <v>1.124912760032339</v>
      </c>
    </row>
    <row r="660" spans="31:52">
      <c r="AE660" s="221">
        <f t="shared" si="57"/>
        <v>1976</v>
      </c>
      <c r="AF660" s="228">
        <v>27790</v>
      </c>
      <c r="AG660" s="229">
        <f t="shared" si="59"/>
        <v>0.75808752348910868</v>
      </c>
      <c r="AH660" s="169"/>
      <c r="AX660" s="221">
        <f t="shared" si="58"/>
        <v>1976</v>
      </c>
      <c r="AY660" s="228">
        <v>27790</v>
      </c>
      <c r="AZ660" s="229">
        <f t="shared" si="60"/>
        <v>0.75808752348910868</v>
      </c>
    </row>
    <row r="661" spans="31:52">
      <c r="AE661" s="221">
        <f t="shared" si="57"/>
        <v>1976</v>
      </c>
      <c r="AF661" s="228">
        <v>27819</v>
      </c>
      <c r="AG661" s="229">
        <f t="shared" si="59"/>
        <v>0.89260493039943434</v>
      </c>
      <c r="AH661" s="169"/>
      <c r="AX661" s="221">
        <f t="shared" si="58"/>
        <v>1976</v>
      </c>
      <c r="AY661" s="228">
        <v>27819</v>
      </c>
      <c r="AZ661" s="229">
        <f t="shared" si="60"/>
        <v>0.89260493039943434</v>
      </c>
    </row>
    <row r="662" spans="31:52">
      <c r="AE662" s="221">
        <f t="shared" si="57"/>
        <v>1976</v>
      </c>
      <c r="AF662" s="228">
        <v>27850</v>
      </c>
      <c r="AG662" s="229">
        <f t="shared" si="59"/>
        <v>1.3930163134576654</v>
      </c>
      <c r="AH662" s="169"/>
      <c r="AX662" s="221">
        <f t="shared" si="58"/>
        <v>1976</v>
      </c>
      <c r="AY662" s="228">
        <v>27850</v>
      </c>
      <c r="AZ662" s="229">
        <f t="shared" si="60"/>
        <v>1.3930163134576654</v>
      </c>
    </row>
    <row r="663" spans="31:52">
      <c r="AE663" s="221">
        <f t="shared" si="57"/>
        <v>1976</v>
      </c>
      <c r="AF663" s="228">
        <v>27880</v>
      </c>
      <c r="AG663" s="229">
        <f t="shared" si="59"/>
        <v>1.1097057449587506</v>
      </c>
      <c r="AH663" s="169"/>
      <c r="AX663" s="221">
        <f t="shared" si="58"/>
        <v>1976</v>
      </c>
      <c r="AY663" s="228">
        <v>27880</v>
      </c>
      <c r="AZ663" s="229">
        <f t="shared" si="60"/>
        <v>1.1097057449587506</v>
      </c>
    </row>
    <row r="664" spans="31:52">
      <c r="AE664" s="221">
        <f t="shared" si="57"/>
        <v>1976</v>
      </c>
      <c r="AF664" s="228">
        <v>27911</v>
      </c>
      <c r="AG664" s="229">
        <f t="shared" si="59"/>
        <v>0.8519198815964657</v>
      </c>
      <c r="AH664" s="169"/>
      <c r="AX664" s="221">
        <f t="shared" si="58"/>
        <v>1976</v>
      </c>
      <c r="AY664" s="228">
        <v>27911</v>
      </c>
      <c r="AZ664" s="229">
        <f t="shared" si="60"/>
        <v>0.8519198815964657</v>
      </c>
    </row>
    <row r="665" spans="31:52">
      <c r="AE665" s="221">
        <f t="shared" si="57"/>
        <v>1976</v>
      </c>
      <c r="AF665" s="228">
        <v>27941</v>
      </c>
      <c r="AG665" s="229">
        <f t="shared" si="59"/>
        <v>0.15515170167651782</v>
      </c>
      <c r="AH665" s="169"/>
      <c r="AX665" s="221">
        <f t="shared" si="58"/>
        <v>1976</v>
      </c>
      <c r="AY665" s="228">
        <v>27941</v>
      </c>
      <c r="AZ665" s="229">
        <f t="shared" si="60"/>
        <v>0.15515170167651782</v>
      </c>
    </row>
    <row r="666" spans="31:52">
      <c r="AE666" s="221">
        <f t="shared" si="57"/>
        <v>1976</v>
      </c>
      <c r="AF666" s="228">
        <v>27972</v>
      </c>
      <c r="AG666" s="229">
        <f t="shared" si="59"/>
        <v>3.9411559938127283E-2</v>
      </c>
      <c r="AH666" s="169"/>
      <c r="AX666" s="221">
        <f t="shared" si="58"/>
        <v>1976</v>
      </c>
      <c r="AY666" s="228">
        <v>27972</v>
      </c>
      <c r="AZ666" s="229">
        <f t="shared" si="60"/>
        <v>3.9411559938127283E-2</v>
      </c>
    </row>
    <row r="667" spans="31:52">
      <c r="AE667" s="221">
        <f t="shared" si="57"/>
        <v>1976</v>
      </c>
      <c r="AF667" s="228">
        <v>28003</v>
      </c>
      <c r="AG667" s="229">
        <f t="shared" si="59"/>
        <v>0.14062761159741299</v>
      </c>
      <c r="AH667" s="169"/>
      <c r="AX667" s="221">
        <f t="shared" si="58"/>
        <v>1976</v>
      </c>
      <c r="AY667" s="228">
        <v>28003</v>
      </c>
      <c r="AZ667" s="229">
        <f t="shared" si="60"/>
        <v>0.14062761159741299</v>
      </c>
    </row>
    <row r="668" spans="31:52">
      <c r="AE668" s="221">
        <f t="shared" si="57"/>
        <v>1976</v>
      </c>
      <c r="AF668" s="228">
        <v>28033</v>
      </c>
      <c r="AG668" s="229">
        <f t="shared" si="59"/>
        <v>0.31884025592827747</v>
      </c>
      <c r="AH668" s="169"/>
      <c r="AX668" s="221">
        <f t="shared" si="58"/>
        <v>1976</v>
      </c>
      <c r="AY668" s="228">
        <v>28033</v>
      </c>
      <c r="AZ668" s="229">
        <f t="shared" si="60"/>
        <v>0.31884025592827747</v>
      </c>
    </row>
    <row r="669" spans="31:52">
      <c r="AE669" s="221">
        <f t="shared" si="57"/>
        <v>1977</v>
      </c>
      <c r="AF669" s="228">
        <v>28064</v>
      </c>
      <c r="AG669" s="229">
        <f t="shared" si="59"/>
        <v>6.7867976301086539E-4</v>
      </c>
      <c r="AH669" s="169"/>
      <c r="AX669" s="221">
        <f t="shared" si="58"/>
        <v>1977</v>
      </c>
      <c r="AY669" s="228">
        <v>28064</v>
      </c>
      <c r="AZ669" s="229">
        <f t="shared" si="60"/>
        <v>6.7867976301086539E-4</v>
      </c>
    </row>
    <row r="670" spans="31:52">
      <c r="AE670" s="221">
        <f t="shared" si="57"/>
        <v>1977</v>
      </c>
      <c r="AF670" s="228">
        <v>28094</v>
      </c>
      <c r="AG670" s="229">
        <f t="shared" si="59"/>
        <v>3.5479462606336832E-4</v>
      </c>
      <c r="AH670" s="169"/>
      <c r="AX670" s="221">
        <f t="shared" si="58"/>
        <v>1977</v>
      </c>
      <c r="AY670" s="228">
        <v>28094</v>
      </c>
      <c r="AZ670" s="229">
        <f t="shared" si="60"/>
        <v>3.5479462606336832E-4</v>
      </c>
    </row>
    <row r="671" spans="31:52">
      <c r="AE671" s="221">
        <f t="shared" si="57"/>
        <v>1977</v>
      </c>
      <c r="AF671" s="228">
        <v>28125</v>
      </c>
      <c r="AG671" s="229">
        <f t="shared" si="59"/>
        <v>1.104485186499951E-4</v>
      </c>
      <c r="AH671" s="169"/>
      <c r="AX671" s="221">
        <f t="shared" si="58"/>
        <v>1977</v>
      </c>
      <c r="AY671" s="228">
        <v>28125</v>
      </c>
      <c r="AZ671" s="229">
        <f t="shared" si="60"/>
        <v>1.104485186499951E-4</v>
      </c>
    </row>
    <row r="672" spans="31:52">
      <c r="AE672" s="221">
        <f t="shared" si="57"/>
        <v>1977</v>
      </c>
      <c r="AF672" s="228">
        <v>28156</v>
      </c>
      <c r="AG672" s="229">
        <f t="shared" si="59"/>
        <v>8.0147231616193161E-4</v>
      </c>
      <c r="AH672" s="169"/>
      <c r="AX672" s="221">
        <f t="shared" si="58"/>
        <v>1977</v>
      </c>
      <c r="AY672" s="228">
        <v>28156</v>
      </c>
      <c r="AZ672" s="229">
        <f t="shared" si="60"/>
        <v>8.0147231616193161E-4</v>
      </c>
    </row>
    <row r="673" spans="31:52">
      <c r="AE673" s="221">
        <f t="shared" si="57"/>
        <v>1977</v>
      </c>
      <c r="AF673" s="228">
        <v>28184</v>
      </c>
      <c r="AG673" s="229">
        <f t="shared" si="59"/>
        <v>9.850068085783233E-4</v>
      </c>
      <c r="AH673" s="169"/>
      <c r="AX673" s="221">
        <f t="shared" si="58"/>
        <v>1977</v>
      </c>
      <c r="AY673" s="228">
        <v>28184</v>
      </c>
      <c r="AZ673" s="229">
        <f t="shared" si="60"/>
        <v>9.850068085783233E-4</v>
      </c>
    </row>
    <row r="674" spans="31:52">
      <c r="AE674" s="221">
        <f t="shared" si="57"/>
        <v>1977</v>
      </c>
      <c r="AF674" s="228">
        <v>28215</v>
      </c>
      <c r="AG674" s="229">
        <f t="shared" si="59"/>
        <v>1.5289793887008681E-3</v>
      </c>
      <c r="AH674" s="169"/>
      <c r="AX674" s="221">
        <f t="shared" si="58"/>
        <v>1977</v>
      </c>
      <c r="AY674" s="228">
        <v>28215</v>
      </c>
      <c r="AZ674" s="229">
        <f t="shared" si="60"/>
        <v>1.5289793887008681E-3</v>
      </c>
    </row>
    <row r="675" spans="31:52">
      <c r="AE675" s="221">
        <f t="shared" si="57"/>
        <v>1977</v>
      </c>
      <c r="AF675" s="228">
        <v>28245</v>
      </c>
      <c r="AG675" s="229">
        <f t="shared" si="59"/>
        <v>1.9925351377629479E-3</v>
      </c>
      <c r="AH675" s="169"/>
      <c r="AX675" s="221">
        <f t="shared" si="58"/>
        <v>1977</v>
      </c>
      <c r="AY675" s="228">
        <v>28245</v>
      </c>
      <c r="AZ675" s="229">
        <f t="shared" si="60"/>
        <v>1.9925351377629479E-3</v>
      </c>
    </row>
    <row r="676" spans="31:52">
      <c r="AE676" s="221">
        <f t="shared" si="57"/>
        <v>1977</v>
      </c>
      <c r="AF676" s="228">
        <v>28276</v>
      </c>
      <c r="AG676" s="229">
        <f t="shared" si="59"/>
        <v>1.5270356047468615E-3</v>
      </c>
      <c r="AH676" s="169"/>
      <c r="AX676" s="221">
        <f t="shared" si="58"/>
        <v>1977</v>
      </c>
      <c r="AY676" s="228">
        <v>28276</v>
      </c>
      <c r="AZ676" s="229">
        <f t="shared" si="60"/>
        <v>1.5270356047468615E-3</v>
      </c>
    </row>
    <row r="677" spans="31:52">
      <c r="AE677" s="221">
        <f t="shared" si="57"/>
        <v>1977</v>
      </c>
      <c r="AF677" s="228">
        <v>28306</v>
      </c>
      <c r="AG677" s="229">
        <f t="shared" si="59"/>
        <v>1.0372504432142361E-3</v>
      </c>
      <c r="AH677" s="169"/>
      <c r="AX677" s="221">
        <f t="shared" si="58"/>
        <v>1977</v>
      </c>
      <c r="AY677" s="228">
        <v>28306</v>
      </c>
      <c r="AZ677" s="229">
        <f t="shared" si="60"/>
        <v>1.0372504432142361E-3</v>
      </c>
    </row>
    <row r="678" spans="31:52">
      <c r="AE678" s="221">
        <f t="shared" si="57"/>
        <v>1977</v>
      </c>
      <c r="AF678" s="228">
        <v>28337</v>
      </c>
      <c r="AG678" s="229">
        <f t="shared" si="59"/>
        <v>0</v>
      </c>
      <c r="AH678" s="169"/>
      <c r="AX678" s="221">
        <f t="shared" si="58"/>
        <v>1977</v>
      </c>
      <c r="AY678" s="228">
        <v>28337</v>
      </c>
      <c r="AZ678" s="229">
        <f t="shared" si="60"/>
        <v>0</v>
      </c>
    </row>
    <row r="679" spans="31:52">
      <c r="AE679" s="221">
        <f t="shared" si="57"/>
        <v>1977</v>
      </c>
      <c r="AF679" s="228">
        <v>28368</v>
      </c>
      <c r="AG679" s="229">
        <f t="shared" si="59"/>
        <v>0</v>
      </c>
      <c r="AH679" s="169"/>
      <c r="AX679" s="221">
        <f t="shared" si="58"/>
        <v>1977</v>
      </c>
      <c r="AY679" s="228">
        <v>28368</v>
      </c>
      <c r="AZ679" s="229">
        <f t="shared" si="60"/>
        <v>0</v>
      </c>
    </row>
    <row r="680" spans="31:52">
      <c r="AE680" s="221">
        <f t="shared" si="57"/>
        <v>1977</v>
      </c>
      <c r="AF680" s="228">
        <v>28398</v>
      </c>
      <c r="AG680" s="229">
        <f t="shared" si="59"/>
        <v>0</v>
      </c>
      <c r="AH680" s="169"/>
      <c r="AX680" s="221">
        <f t="shared" si="58"/>
        <v>1977</v>
      </c>
      <c r="AY680" s="228">
        <v>28398</v>
      </c>
      <c r="AZ680" s="229">
        <f t="shared" si="60"/>
        <v>0</v>
      </c>
    </row>
    <row r="681" spans="31:52">
      <c r="AE681" s="221">
        <f t="shared" si="57"/>
        <v>1978</v>
      </c>
      <c r="AF681" s="228">
        <v>28429</v>
      </c>
      <c r="AG681" s="229">
        <f t="shared" si="59"/>
        <v>0</v>
      </c>
      <c r="AH681" s="169"/>
      <c r="AX681" s="221">
        <f t="shared" si="58"/>
        <v>1978</v>
      </c>
      <c r="AY681" s="228">
        <v>28429</v>
      </c>
      <c r="AZ681" s="229">
        <f t="shared" si="60"/>
        <v>0</v>
      </c>
    </row>
    <row r="682" spans="31:52">
      <c r="AE682" s="221">
        <f t="shared" si="57"/>
        <v>1978</v>
      </c>
      <c r="AF682" s="228">
        <v>28459</v>
      </c>
      <c r="AG682" s="229">
        <f t="shared" si="59"/>
        <v>1.0677558987316598</v>
      </c>
      <c r="AH682" s="169"/>
      <c r="AX682" s="221">
        <f t="shared" si="58"/>
        <v>1978</v>
      </c>
      <c r="AY682" s="228">
        <v>28459</v>
      </c>
      <c r="AZ682" s="229">
        <f t="shared" si="60"/>
        <v>1.0677558987316598</v>
      </c>
    </row>
    <row r="683" spans="31:52">
      <c r="AE683" s="221">
        <f t="shared" si="57"/>
        <v>1978</v>
      </c>
      <c r="AF683" s="228">
        <v>28490</v>
      </c>
      <c r="AG683" s="229">
        <f t="shared" si="59"/>
        <v>5.0388517530841179</v>
      </c>
      <c r="AH683" s="169"/>
      <c r="AX683" s="221">
        <f t="shared" si="58"/>
        <v>1978</v>
      </c>
      <c r="AY683" s="228">
        <v>28490</v>
      </c>
      <c r="AZ683" s="229">
        <f t="shared" si="60"/>
        <v>5.0388517530841179</v>
      </c>
    </row>
    <row r="684" spans="31:52">
      <c r="AE684" s="221">
        <f t="shared" si="57"/>
        <v>1978</v>
      </c>
      <c r="AF684" s="228">
        <v>28521</v>
      </c>
      <c r="AG684" s="229">
        <f t="shared" si="59"/>
        <v>14.660746500877345</v>
      </c>
      <c r="AH684" s="169"/>
      <c r="AX684" s="221">
        <f t="shared" si="58"/>
        <v>1978</v>
      </c>
      <c r="AY684" s="228">
        <v>28521</v>
      </c>
      <c r="AZ684" s="229">
        <f t="shared" si="60"/>
        <v>14.660746500877345</v>
      </c>
    </row>
    <row r="685" spans="31:52">
      <c r="AE685" s="221">
        <f t="shared" si="57"/>
        <v>1978</v>
      </c>
      <c r="AF685" s="228">
        <v>28549</v>
      </c>
      <c r="AG685" s="229">
        <f t="shared" si="59"/>
        <v>7.9710702841982695</v>
      </c>
      <c r="AH685" s="169"/>
      <c r="AX685" s="221">
        <f t="shared" si="58"/>
        <v>1978</v>
      </c>
      <c r="AY685" s="228">
        <v>28549</v>
      </c>
      <c r="AZ685" s="229">
        <f t="shared" si="60"/>
        <v>7.9710702841982695</v>
      </c>
    </row>
    <row r="686" spans="31:52">
      <c r="AE686" s="221">
        <f t="shared" si="57"/>
        <v>1978</v>
      </c>
      <c r="AF686" s="228">
        <v>28580</v>
      </c>
      <c r="AG686" s="229">
        <f t="shared" si="59"/>
        <v>12.287361946342145</v>
      </c>
      <c r="AH686" s="169"/>
      <c r="AX686" s="221">
        <f t="shared" si="58"/>
        <v>1978</v>
      </c>
      <c r="AY686" s="228">
        <v>28580</v>
      </c>
      <c r="AZ686" s="229">
        <f t="shared" si="60"/>
        <v>12.287361946342145</v>
      </c>
    </row>
    <row r="687" spans="31:52">
      <c r="AE687" s="221">
        <f t="shared" si="57"/>
        <v>1978</v>
      </c>
      <c r="AF687" s="228">
        <v>28610</v>
      </c>
      <c r="AG687" s="229">
        <f t="shared" si="59"/>
        <v>8.0023964739012712</v>
      </c>
      <c r="AH687" s="169"/>
      <c r="AX687" s="221">
        <f t="shared" si="58"/>
        <v>1978</v>
      </c>
      <c r="AY687" s="228">
        <v>28610</v>
      </c>
      <c r="AZ687" s="229">
        <f t="shared" si="60"/>
        <v>8.0023964739012712</v>
      </c>
    </row>
    <row r="688" spans="31:52">
      <c r="AE688" s="221">
        <f t="shared" si="57"/>
        <v>1978</v>
      </c>
      <c r="AF688" s="228">
        <v>28641</v>
      </c>
      <c r="AG688" s="229">
        <f t="shared" si="59"/>
        <v>5.642599488742448</v>
      </c>
      <c r="AH688" s="169"/>
      <c r="AX688" s="221">
        <f t="shared" si="58"/>
        <v>1978</v>
      </c>
      <c r="AY688" s="228">
        <v>28641</v>
      </c>
      <c r="AZ688" s="229">
        <f t="shared" si="60"/>
        <v>5.642599488742448</v>
      </c>
    </row>
    <row r="689" spans="31:52">
      <c r="AE689" s="221">
        <f t="shared" si="57"/>
        <v>1978</v>
      </c>
      <c r="AF689" s="228">
        <v>28671</v>
      </c>
      <c r="AG689" s="229">
        <f t="shared" si="59"/>
        <v>3.4409325646693603</v>
      </c>
      <c r="AH689" s="169"/>
      <c r="AX689" s="221">
        <f t="shared" si="58"/>
        <v>1978</v>
      </c>
      <c r="AY689" s="228">
        <v>28671</v>
      </c>
      <c r="AZ689" s="229">
        <f t="shared" si="60"/>
        <v>3.4409325646693603</v>
      </c>
    </row>
    <row r="690" spans="31:52">
      <c r="AE690" s="221">
        <f t="shared" si="57"/>
        <v>1978</v>
      </c>
      <c r="AF690" s="228">
        <v>28702</v>
      </c>
      <c r="AG690" s="229">
        <f t="shared" si="59"/>
        <v>1.7139083080680066</v>
      </c>
      <c r="AH690" s="169"/>
      <c r="AX690" s="221">
        <f t="shared" si="58"/>
        <v>1978</v>
      </c>
      <c r="AY690" s="228">
        <v>28702</v>
      </c>
      <c r="AZ690" s="229">
        <f t="shared" si="60"/>
        <v>1.7139083080680066</v>
      </c>
    </row>
    <row r="691" spans="31:52">
      <c r="AE691" s="221">
        <f t="shared" si="57"/>
        <v>1978</v>
      </c>
      <c r="AF691" s="228">
        <v>28733</v>
      </c>
      <c r="AG691" s="229">
        <f t="shared" si="59"/>
        <v>0.38627554889864513</v>
      </c>
      <c r="AH691" s="169"/>
      <c r="AX691" s="221">
        <f t="shared" si="58"/>
        <v>1978</v>
      </c>
      <c r="AY691" s="228">
        <v>28733</v>
      </c>
      <c r="AZ691" s="229">
        <f t="shared" si="60"/>
        <v>0.38627554889864513</v>
      </c>
    </row>
    <row r="692" spans="31:52">
      <c r="AE692" s="221">
        <f t="shared" si="57"/>
        <v>1978</v>
      </c>
      <c r="AF692" s="228">
        <v>28763</v>
      </c>
      <c r="AG692" s="229">
        <f t="shared" si="59"/>
        <v>1.4824665584006098</v>
      </c>
      <c r="AH692" s="169"/>
      <c r="AX692" s="221">
        <f t="shared" si="58"/>
        <v>1978</v>
      </c>
      <c r="AY692" s="228">
        <v>28763</v>
      </c>
      <c r="AZ692" s="229">
        <f t="shared" si="60"/>
        <v>1.4824665584006098</v>
      </c>
    </row>
    <row r="693" spans="31:52">
      <c r="AE693" s="221">
        <f t="shared" si="57"/>
        <v>1979</v>
      </c>
      <c r="AF693" s="228">
        <v>28794</v>
      </c>
      <c r="AG693" s="229">
        <f t="shared" si="59"/>
        <v>9.9382533217440353E-2</v>
      </c>
      <c r="AH693" s="169"/>
      <c r="AX693" s="221">
        <f t="shared" si="58"/>
        <v>1979</v>
      </c>
      <c r="AY693" s="228">
        <v>28794</v>
      </c>
      <c r="AZ693" s="229">
        <f t="shared" si="60"/>
        <v>9.9382533217440353E-2</v>
      </c>
    </row>
    <row r="694" spans="31:52">
      <c r="AE694" s="221">
        <f t="shared" si="57"/>
        <v>1979</v>
      </c>
      <c r="AF694" s="228">
        <v>28824</v>
      </c>
      <c r="AG694" s="229">
        <f t="shared" si="59"/>
        <v>0.92626896716298057</v>
      </c>
      <c r="AH694" s="169"/>
      <c r="AX694" s="221">
        <f t="shared" si="58"/>
        <v>1979</v>
      </c>
      <c r="AY694" s="228">
        <v>28824</v>
      </c>
      <c r="AZ694" s="229">
        <f t="shared" si="60"/>
        <v>0.92626896716298057</v>
      </c>
    </row>
    <row r="695" spans="31:52">
      <c r="AE695" s="221">
        <f t="shared" si="57"/>
        <v>1979</v>
      </c>
      <c r="AF695" s="228">
        <v>28855</v>
      </c>
      <c r="AG695" s="229">
        <f t="shared" si="59"/>
        <v>0.92228002399621456</v>
      </c>
      <c r="AH695" s="169"/>
      <c r="AX695" s="221">
        <f t="shared" si="58"/>
        <v>1979</v>
      </c>
      <c r="AY695" s="228">
        <v>28855</v>
      </c>
      <c r="AZ695" s="229">
        <f t="shared" si="60"/>
        <v>0.92228002399621456</v>
      </c>
    </row>
    <row r="696" spans="31:52">
      <c r="AE696" s="221">
        <f t="shared" si="57"/>
        <v>1979</v>
      </c>
      <c r="AF696" s="228">
        <v>28886</v>
      </c>
      <c r="AG696" s="229">
        <f t="shared" si="59"/>
        <v>4.3208875986904491</v>
      </c>
      <c r="AH696" s="169"/>
      <c r="AX696" s="221">
        <f t="shared" si="58"/>
        <v>1979</v>
      </c>
      <c r="AY696" s="228">
        <v>28886</v>
      </c>
      <c r="AZ696" s="229">
        <f t="shared" si="60"/>
        <v>4.3208875986904491</v>
      </c>
    </row>
    <row r="697" spans="31:52">
      <c r="AE697" s="221">
        <f t="shared" si="57"/>
        <v>1979</v>
      </c>
      <c r="AF697" s="228">
        <v>28914</v>
      </c>
      <c r="AG697" s="229">
        <f t="shared" si="59"/>
        <v>5.4486380107096029</v>
      </c>
      <c r="AH697" s="169"/>
      <c r="AX697" s="221">
        <f t="shared" si="58"/>
        <v>1979</v>
      </c>
      <c r="AY697" s="228">
        <v>28914</v>
      </c>
      <c r="AZ697" s="229">
        <f t="shared" si="60"/>
        <v>5.4486380107096029</v>
      </c>
    </row>
    <row r="698" spans="31:52">
      <c r="AE698" s="221">
        <f t="shared" si="57"/>
        <v>1979</v>
      </c>
      <c r="AF698" s="228">
        <v>28945</v>
      </c>
      <c r="AG698" s="229">
        <f t="shared" si="59"/>
        <v>8.4855132890296652</v>
      </c>
      <c r="AH698" s="169"/>
      <c r="AX698" s="221">
        <f t="shared" si="58"/>
        <v>1979</v>
      </c>
      <c r="AY698" s="228">
        <v>28945</v>
      </c>
      <c r="AZ698" s="229">
        <f t="shared" si="60"/>
        <v>8.4855132890296652</v>
      </c>
    </row>
    <row r="699" spans="31:52">
      <c r="AE699" s="221">
        <f t="shared" si="57"/>
        <v>1979</v>
      </c>
      <c r="AF699" s="228">
        <v>28975</v>
      </c>
      <c r="AG699" s="229">
        <f t="shared" si="59"/>
        <v>6.3393218278883339</v>
      </c>
      <c r="AH699" s="169"/>
      <c r="AX699" s="221">
        <f t="shared" si="58"/>
        <v>1979</v>
      </c>
      <c r="AY699" s="228">
        <v>28975</v>
      </c>
      <c r="AZ699" s="229">
        <f t="shared" si="60"/>
        <v>6.3393218278883339</v>
      </c>
    </row>
    <row r="700" spans="31:52">
      <c r="AE700" s="221">
        <f t="shared" si="57"/>
        <v>1979</v>
      </c>
      <c r="AF700" s="228">
        <v>29006</v>
      </c>
      <c r="AG700" s="229">
        <f t="shared" si="59"/>
        <v>6.5123660802392607</v>
      </c>
      <c r="AH700" s="169"/>
      <c r="AX700" s="221">
        <f t="shared" si="58"/>
        <v>1979</v>
      </c>
      <c r="AY700" s="228">
        <v>29006</v>
      </c>
      <c r="AZ700" s="229">
        <f t="shared" si="60"/>
        <v>6.5123660802392607</v>
      </c>
    </row>
    <row r="701" spans="31:52">
      <c r="AE701" s="221">
        <f t="shared" si="57"/>
        <v>1979</v>
      </c>
      <c r="AF701" s="228">
        <v>29036</v>
      </c>
      <c r="AG701" s="229">
        <f t="shared" si="59"/>
        <v>1.7718377172661661</v>
      </c>
      <c r="AH701" s="169"/>
      <c r="AX701" s="221">
        <f t="shared" si="58"/>
        <v>1979</v>
      </c>
      <c r="AY701" s="228">
        <v>29036</v>
      </c>
      <c r="AZ701" s="229">
        <f t="shared" si="60"/>
        <v>1.7718377172661661</v>
      </c>
    </row>
    <row r="702" spans="31:52">
      <c r="AE702" s="221">
        <f t="shared" si="57"/>
        <v>1979</v>
      </c>
      <c r="AF702" s="228">
        <v>29067</v>
      </c>
      <c r="AG702" s="229">
        <f t="shared" si="59"/>
        <v>1.1436449924806666</v>
      </c>
      <c r="AH702" s="169"/>
      <c r="AX702" s="221">
        <f t="shared" si="58"/>
        <v>1979</v>
      </c>
      <c r="AY702" s="228">
        <v>29067</v>
      </c>
      <c r="AZ702" s="229">
        <f t="shared" si="60"/>
        <v>1.1436449924806666</v>
      </c>
    </row>
    <row r="703" spans="31:52">
      <c r="AE703" s="221">
        <f t="shared" si="57"/>
        <v>1979</v>
      </c>
      <c r="AF703" s="228">
        <v>29098</v>
      </c>
      <c r="AG703" s="229">
        <f t="shared" si="59"/>
        <v>0.26526027472630886</v>
      </c>
      <c r="AH703" s="169"/>
      <c r="AX703" s="221">
        <f t="shared" si="58"/>
        <v>1979</v>
      </c>
      <c r="AY703" s="228">
        <v>29098</v>
      </c>
      <c r="AZ703" s="229">
        <f t="shared" si="60"/>
        <v>0.26526027472630886</v>
      </c>
    </row>
    <row r="704" spans="31:52">
      <c r="AE704" s="221">
        <f t="shared" si="57"/>
        <v>1979</v>
      </c>
      <c r="AF704" s="228">
        <v>29128</v>
      </c>
      <c r="AG704" s="229">
        <f t="shared" si="59"/>
        <v>9.351341482286557E-2</v>
      </c>
      <c r="AH704" s="169"/>
      <c r="AX704" s="221">
        <f t="shared" si="58"/>
        <v>1979</v>
      </c>
      <c r="AY704" s="228">
        <v>29128</v>
      </c>
      <c r="AZ704" s="229">
        <f t="shared" si="60"/>
        <v>9.351341482286557E-2</v>
      </c>
    </row>
    <row r="705" spans="31:52">
      <c r="AE705" s="221">
        <f t="shared" si="57"/>
        <v>1980</v>
      </c>
      <c r="AF705" s="228">
        <v>29159</v>
      </c>
      <c r="AG705" s="229">
        <f t="shared" si="59"/>
        <v>1.6364029293270985</v>
      </c>
      <c r="AH705" s="169"/>
      <c r="AX705" s="221">
        <f t="shared" si="58"/>
        <v>1980</v>
      </c>
      <c r="AY705" s="228">
        <v>29159</v>
      </c>
      <c r="AZ705" s="229">
        <f t="shared" si="60"/>
        <v>1.6364029293270985</v>
      </c>
    </row>
    <row r="706" spans="31:52">
      <c r="AE706" s="221">
        <f t="shared" si="57"/>
        <v>1980</v>
      </c>
      <c r="AF706" s="228">
        <v>29189</v>
      </c>
      <c r="AG706" s="229">
        <f t="shared" si="59"/>
        <v>2.1759277736487572</v>
      </c>
      <c r="AH706" s="169"/>
      <c r="AX706" s="221">
        <f t="shared" si="58"/>
        <v>1980</v>
      </c>
      <c r="AY706" s="228">
        <v>29189</v>
      </c>
      <c r="AZ706" s="229">
        <f t="shared" si="60"/>
        <v>2.1759277736487572</v>
      </c>
    </row>
    <row r="707" spans="31:52">
      <c r="AE707" s="221">
        <f t="shared" si="57"/>
        <v>1980</v>
      </c>
      <c r="AF707" s="228">
        <v>29220</v>
      </c>
      <c r="AG707" s="229">
        <f t="shared" si="59"/>
        <v>2.4068004987777858</v>
      </c>
      <c r="AH707" s="169"/>
      <c r="AX707" s="221">
        <f t="shared" si="58"/>
        <v>1980</v>
      </c>
      <c r="AY707" s="228">
        <v>29220</v>
      </c>
      <c r="AZ707" s="229">
        <f t="shared" si="60"/>
        <v>2.4068004987777858</v>
      </c>
    </row>
    <row r="708" spans="31:52">
      <c r="AE708" s="221">
        <f t="shared" si="57"/>
        <v>1980</v>
      </c>
      <c r="AF708" s="228">
        <v>29251</v>
      </c>
      <c r="AG708" s="229">
        <f t="shared" si="59"/>
        <v>32.711643593571246</v>
      </c>
      <c r="AH708" s="169"/>
      <c r="AX708" s="221">
        <f t="shared" si="58"/>
        <v>1980</v>
      </c>
      <c r="AY708" s="228">
        <v>29251</v>
      </c>
      <c r="AZ708" s="229">
        <f t="shared" si="60"/>
        <v>32.711643593571246</v>
      </c>
    </row>
    <row r="709" spans="31:52">
      <c r="AE709" s="221">
        <f t="shared" si="57"/>
        <v>1980</v>
      </c>
      <c r="AF709" s="228">
        <v>29280</v>
      </c>
      <c r="AG709" s="229">
        <f t="shared" si="59"/>
        <v>14.505602711774614</v>
      </c>
      <c r="AH709" s="169"/>
      <c r="AX709" s="221">
        <f t="shared" si="58"/>
        <v>1980</v>
      </c>
      <c r="AY709" s="228">
        <v>29280</v>
      </c>
      <c r="AZ709" s="229">
        <f t="shared" si="60"/>
        <v>14.505602711774614</v>
      </c>
    </row>
    <row r="710" spans="31:52">
      <c r="AE710" s="221">
        <f t="shared" si="57"/>
        <v>1980</v>
      </c>
      <c r="AF710" s="228">
        <v>29311</v>
      </c>
      <c r="AG710" s="229">
        <f t="shared" si="59"/>
        <v>5.9910197253608217</v>
      </c>
      <c r="AH710" s="169"/>
      <c r="AX710" s="221">
        <f t="shared" si="58"/>
        <v>1980</v>
      </c>
      <c r="AY710" s="228">
        <v>29311</v>
      </c>
      <c r="AZ710" s="229">
        <f t="shared" si="60"/>
        <v>5.9910197253608217</v>
      </c>
    </row>
    <row r="711" spans="31:52">
      <c r="AE711" s="221">
        <f t="shared" si="57"/>
        <v>1980</v>
      </c>
      <c r="AF711" s="228">
        <v>29341</v>
      </c>
      <c r="AG711" s="229">
        <f t="shared" si="59"/>
        <v>4.494005345558918</v>
      </c>
      <c r="AH711" s="169"/>
      <c r="AX711" s="221">
        <f t="shared" si="58"/>
        <v>1980</v>
      </c>
      <c r="AY711" s="228">
        <v>29341</v>
      </c>
      <c r="AZ711" s="229">
        <f t="shared" si="60"/>
        <v>4.494005345558918</v>
      </c>
    </row>
    <row r="712" spans="31:52">
      <c r="AE712" s="221">
        <f t="shared" si="57"/>
        <v>1980</v>
      </c>
      <c r="AF712" s="228">
        <v>29372</v>
      </c>
      <c r="AG712" s="229">
        <f t="shared" si="59"/>
        <v>4.2693861846052386</v>
      </c>
      <c r="AH712" s="169"/>
      <c r="AX712" s="221">
        <f t="shared" si="58"/>
        <v>1980</v>
      </c>
      <c r="AY712" s="228">
        <v>29372</v>
      </c>
      <c r="AZ712" s="229">
        <f t="shared" si="60"/>
        <v>4.2693861846052386</v>
      </c>
    </row>
    <row r="713" spans="31:52">
      <c r="AE713" s="221">
        <f t="shared" ref="AE713:AE776" si="61">IF(MONTH(AF713)&gt;9,YEAR(AF713)+1,YEAR(AF713))</f>
        <v>1980</v>
      </c>
      <c r="AF713" s="228">
        <v>29402</v>
      </c>
      <c r="AG713" s="229">
        <f t="shared" si="59"/>
        <v>2.8476266781098332</v>
      </c>
      <c r="AH713" s="169"/>
      <c r="AX713" s="221">
        <f t="shared" ref="AX713:AX776" si="62">IF(MONTH(AY713)&gt;9,YEAR(AY713)+1,YEAR(AY713))</f>
        <v>1980</v>
      </c>
      <c r="AY713" s="228">
        <v>29402</v>
      </c>
      <c r="AZ713" s="229">
        <f t="shared" si="60"/>
        <v>2.8476266781098332</v>
      </c>
    </row>
    <row r="714" spans="31:52">
      <c r="AE714" s="221">
        <f t="shared" si="61"/>
        <v>1980</v>
      </c>
      <c r="AF714" s="228">
        <v>29433</v>
      </c>
      <c r="AG714" s="229">
        <f t="shared" ref="AG714:AG777" si="63">VLOOKUP(IF(MONTH(AF714)&gt;9,YEAR(AF714)+1,YEAR(AF714)),$P$10:$AB$118,IF(MONTH(AF714)&gt;9,MONTH(AF714)-8,MONTH(AF714)+4))</f>
        <v>2.494721808737296</v>
      </c>
      <c r="AH714" s="169"/>
      <c r="AX714" s="221">
        <f t="shared" si="62"/>
        <v>1980</v>
      </c>
      <c r="AY714" s="228">
        <v>29433</v>
      </c>
      <c r="AZ714" s="229">
        <f t="shared" ref="AZ714:AZ777" si="64">VLOOKUP(IF(MONTH(AY714)&gt;9,YEAR(AY714)+1,YEAR(AY714)),$AI$10:$AU$107,IF(MONTH(AY714)&gt;9,MONTH(AY714)-8,MONTH(AY714)+4))</f>
        <v>2.494721808737296</v>
      </c>
    </row>
    <row r="715" spans="31:52">
      <c r="AE715" s="221">
        <f t="shared" si="61"/>
        <v>1980</v>
      </c>
      <c r="AF715" s="228">
        <v>29464</v>
      </c>
      <c r="AG715" s="229">
        <f t="shared" si="63"/>
        <v>1.1763075083017043</v>
      </c>
      <c r="AH715" s="169"/>
      <c r="AX715" s="221">
        <f t="shared" si="62"/>
        <v>1980</v>
      </c>
      <c r="AY715" s="228">
        <v>29464</v>
      </c>
      <c r="AZ715" s="229">
        <f t="shared" si="64"/>
        <v>1.1763075083017043</v>
      </c>
    </row>
    <row r="716" spans="31:52">
      <c r="AE716" s="221">
        <f t="shared" si="61"/>
        <v>1980</v>
      </c>
      <c r="AF716" s="228">
        <v>29494</v>
      </c>
      <c r="AG716" s="229">
        <f t="shared" si="63"/>
        <v>0.88195734235442558</v>
      </c>
      <c r="AH716" s="169"/>
      <c r="AX716" s="221">
        <f t="shared" si="62"/>
        <v>1980</v>
      </c>
      <c r="AY716" s="228">
        <v>29494</v>
      </c>
      <c r="AZ716" s="229">
        <f t="shared" si="64"/>
        <v>0.88195734235442558</v>
      </c>
    </row>
    <row r="717" spans="31:52">
      <c r="AE717" s="221">
        <f t="shared" si="61"/>
        <v>1981</v>
      </c>
      <c r="AF717" s="228">
        <v>29525</v>
      </c>
      <c r="AG717" s="229">
        <f t="shared" si="63"/>
        <v>0.62115875067141768</v>
      </c>
      <c r="AH717" s="169"/>
      <c r="AX717" s="221">
        <f t="shared" si="62"/>
        <v>1981</v>
      </c>
      <c r="AY717" s="228">
        <v>29525</v>
      </c>
      <c r="AZ717" s="229">
        <f t="shared" si="64"/>
        <v>0.62115875067141768</v>
      </c>
    </row>
    <row r="718" spans="31:52">
      <c r="AE718" s="221">
        <f t="shared" si="61"/>
        <v>1981</v>
      </c>
      <c r="AF718" s="228">
        <v>29555</v>
      </c>
      <c r="AG718" s="229">
        <f t="shared" si="63"/>
        <v>0.39972212040378496</v>
      </c>
      <c r="AH718" s="169"/>
      <c r="AX718" s="221">
        <f t="shared" si="62"/>
        <v>1981</v>
      </c>
      <c r="AY718" s="228">
        <v>29555</v>
      </c>
      <c r="AZ718" s="229">
        <f t="shared" si="64"/>
        <v>0.39972212040378496</v>
      </c>
    </row>
    <row r="719" spans="31:52">
      <c r="AE719" s="221">
        <f t="shared" si="61"/>
        <v>1981</v>
      </c>
      <c r="AF719" s="228">
        <v>29586</v>
      </c>
      <c r="AG719" s="229">
        <f t="shared" si="63"/>
        <v>0.82479132237474495</v>
      </c>
      <c r="AH719" s="169"/>
      <c r="AX719" s="221">
        <f t="shared" si="62"/>
        <v>1981</v>
      </c>
      <c r="AY719" s="228">
        <v>29586</v>
      </c>
      <c r="AZ719" s="229">
        <f t="shared" si="64"/>
        <v>0.82479132237474495</v>
      </c>
    </row>
    <row r="720" spans="31:52">
      <c r="AE720" s="221">
        <f t="shared" si="61"/>
        <v>1981</v>
      </c>
      <c r="AF720" s="228">
        <v>29617</v>
      </c>
      <c r="AG720" s="229">
        <f t="shared" si="63"/>
        <v>1.8869870366628811</v>
      </c>
      <c r="AH720" s="169"/>
      <c r="AX720" s="221">
        <f t="shared" si="62"/>
        <v>1981</v>
      </c>
      <c r="AY720" s="228">
        <v>29617</v>
      </c>
      <c r="AZ720" s="229">
        <f t="shared" si="64"/>
        <v>1.8869870366628811</v>
      </c>
    </row>
    <row r="721" spans="31:52">
      <c r="AE721" s="221">
        <f t="shared" si="61"/>
        <v>1981</v>
      </c>
      <c r="AF721" s="228">
        <v>29645</v>
      </c>
      <c r="AG721" s="229">
        <f t="shared" si="63"/>
        <v>2.8535987865843384</v>
      </c>
      <c r="AH721" s="169"/>
      <c r="AX721" s="221">
        <f t="shared" si="62"/>
        <v>1981</v>
      </c>
      <c r="AY721" s="228">
        <v>29645</v>
      </c>
      <c r="AZ721" s="229">
        <f t="shared" si="64"/>
        <v>2.8535987865843384</v>
      </c>
    </row>
    <row r="722" spans="31:52">
      <c r="AE722" s="221">
        <f t="shared" si="61"/>
        <v>1981</v>
      </c>
      <c r="AF722" s="228">
        <v>29676</v>
      </c>
      <c r="AG722" s="229">
        <f t="shared" si="63"/>
        <v>4.7250564966590254</v>
      </c>
      <c r="AH722" s="169"/>
      <c r="AX722" s="221">
        <f t="shared" si="62"/>
        <v>1981</v>
      </c>
      <c r="AY722" s="228">
        <v>29676</v>
      </c>
      <c r="AZ722" s="229">
        <f t="shared" si="64"/>
        <v>4.7250564966590254</v>
      </c>
    </row>
    <row r="723" spans="31:52">
      <c r="AE723" s="221">
        <f t="shared" si="61"/>
        <v>1981</v>
      </c>
      <c r="AF723" s="228">
        <v>29706</v>
      </c>
      <c r="AG723" s="229">
        <f t="shared" si="63"/>
        <v>2.9317821848261669</v>
      </c>
      <c r="AH723" s="169"/>
      <c r="AX723" s="221">
        <f t="shared" si="62"/>
        <v>1981</v>
      </c>
      <c r="AY723" s="228">
        <v>29706</v>
      </c>
      <c r="AZ723" s="229">
        <f t="shared" si="64"/>
        <v>2.9317821848261669</v>
      </c>
    </row>
    <row r="724" spans="31:52">
      <c r="AE724" s="221">
        <f t="shared" si="61"/>
        <v>1981</v>
      </c>
      <c r="AF724" s="228">
        <v>29737</v>
      </c>
      <c r="AG724" s="229">
        <f t="shared" si="63"/>
        <v>1.4868974610595895</v>
      </c>
      <c r="AH724" s="169"/>
      <c r="AX724" s="221">
        <f t="shared" si="62"/>
        <v>1981</v>
      </c>
      <c r="AY724" s="228">
        <v>29737</v>
      </c>
      <c r="AZ724" s="229">
        <f t="shared" si="64"/>
        <v>1.4868974610595895</v>
      </c>
    </row>
    <row r="725" spans="31:52">
      <c r="AE725" s="221">
        <f t="shared" si="61"/>
        <v>1981</v>
      </c>
      <c r="AF725" s="228">
        <v>29767</v>
      </c>
      <c r="AG725" s="229">
        <f t="shared" si="63"/>
        <v>0.99074966469119197</v>
      </c>
      <c r="AH725" s="169"/>
      <c r="AX725" s="221">
        <f t="shared" si="62"/>
        <v>1981</v>
      </c>
      <c r="AY725" s="228">
        <v>29767</v>
      </c>
      <c r="AZ725" s="229">
        <f t="shared" si="64"/>
        <v>0.99074966469119197</v>
      </c>
    </row>
    <row r="726" spans="31:52">
      <c r="AE726" s="221">
        <f t="shared" si="61"/>
        <v>1981</v>
      </c>
      <c r="AF726" s="228">
        <v>29798</v>
      </c>
      <c r="AG726" s="229">
        <f t="shared" si="63"/>
        <v>0</v>
      </c>
      <c r="AH726" s="169"/>
      <c r="AX726" s="221">
        <f t="shared" si="62"/>
        <v>1981</v>
      </c>
      <c r="AY726" s="228">
        <v>29798</v>
      </c>
      <c r="AZ726" s="229">
        <f t="shared" si="64"/>
        <v>0</v>
      </c>
    </row>
    <row r="727" spans="31:52">
      <c r="AE727" s="221">
        <f t="shared" si="61"/>
        <v>1981</v>
      </c>
      <c r="AF727" s="228">
        <v>29829</v>
      </c>
      <c r="AG727" s="229">
        <f t="shared" si="63"/>
        <v>0</v>
      </c>
      <c r="AH727" s="169"/>
      <c r="AX727" s="221">
        <f t="shared" si="62"/>
        <v>1981</v>
      </c>
      <c r="AY727" s="228">
        <v>29829</v>
      </c>
      <c r="AZ727" s="229">
        <f t="shared" si="64"/>
        <v>0</v>
      </c>
    </row>
    <row r="728" spans="31:52">
      <c r="AE728" s="221">
        <f t="shared" si="61"/>
        <v>1981</v>
      </c>
      <c r="AF728" s="228">
        <v>29859</v>
      </c>
      <c r="AG728" s="229">
        <f t="shared" si="63"/>
        <v>4.0740626948192471E-3</v>
      </c>
      <c r="AH728" s="169"/>
      <c r="AX728" s="221">
        <f t="shared" si="62"/>
        <v>1981</v>
      </c>
      <c r="AY728" s="228">
        <v>29859</v>
      </c>
      <c r="AZ728" s="229">
        <f t="shared" si="64"/>
        <v>4.0740626948192471E-3</v>
      </c>
    </row>
    <row r="729" spans="31:52">
      <c r="AE729" s="221">
        <f t="shared" si="61"/>
        <v>1982</v>
      </c>
      <c r="AF729" s="228">
        <v>29890</v>
      </c>
      <c r="AG729" s="229">
        <f t="shared" si="63"/>
        <v>2.4363890346952184</v>
      </c>
      <c r="AH729" s="169"/>
      <c r="AX729" s="221">
        <f t="shared" si="62"/>
        <v>1982</v>
      </c>
      <c r="AY729" s="228">
        <v>29890</v>
      </c>
      <c r="AZ729" s="229">
        <f t="shared" si="64"/>
        <v>2.4363890346952184</v>
      </c>
    </row>
    <row r="730" spans="31:52">
      <c r="AE730" s="221">
        <f t="shared" si="61"/>
        <v>1982</v>
      </c>
      <c r="AF730" s="228">
        <v>29920</v>
      </c>
      <c r="AG730" s="229">
        <f t="shared" si="63"/>
        <v>14.985850696014296</v>
      </c>
      <c r="AH730" s="169"/>
      <c r="AX730" s="221">
        <f t="shared" si="62"/>
        <v>1982</v>
      </c>
      <c r="AY730" s="228">
        <v>29920</v>
      </c>
      <c r="AZ730" s="229">
        <f t="shared" si="64"/>
        <v>14.985850696014296</v>
      </c>
    </row>
    <row r="731" spans="31:52">
      <c r="AE731" s="221">
        <f t="shared" si="61"/>
        <v>1982</v>
      </c>
      <c r="AF731" s="228">
        <v>29951</v>
      </c>
      <c r="AG731" s="229">
        <f t="shared" si="63"/>
        <v>23.90518116267674</v>
      </c>
      <c r="AH731" s="169"/>
      <c r="AX731" s="221">
        <f t="shared" si="62"/>
        <v>1982</v>
      </c>
      <c r="AY731" s="228">
        <v>29951</v>
      </c>
      <c r="AZ731" s="229">
        <f t="shared" si="64"/>
        <v>23.90518116267674</v>
      </c>
    </row>
    <row r="732" spans="31:52">
      <c r="AE732" s="221">
        <f t="shared" si="61"/>
        <v>1982</v>
      </c>
      <c r="AF732" s="228">
        <v>29982</v>
      </c>
      <c r="AG732" s="229">
        <f t="shared" si="63"/>
        <v>15.213455735450623</v>
      </c>
      <c r="AH732" s="169"/>
      <c r="AX732" s="221">
        <f t="shared" si="62"/>
        <v>1982</v>
      </c>
      <c r="AY732" s="228">
        <v>29982</v>
      </c>
      <c r="AZ732" s="229">
        <f t="shared" si="64"/>
        <v>15.213455735450623</v>
      </c>
    </row>
    <row r="733" spans="31:52">
      <c r="AE733" s="221">
        <f t="shared" si="61"/>
        <v>1982</v>
      </c>
      <c r="AF733" s="228">
        <v>30010</v>
      </c>
      <c r="AG733" s="229">
        <f t="shared" si="63"/>
        <v>20.978195720877558</v>
      </c>
      <c r="AH733" s="169"/>
      <c r="AX733" s="221">
        <f t="shared" si="62"/>
        <v>1982</v>
      </c>
      <c r="AY733" s="228">
        <v>30010</v>
      </c>
      <c r="AZ733" s="229">
        <f t="shared" si="64"/>
        <v>20.978195720877558</v>
      </c>
    </row>
    <row r="734" spans="31:52">
      <c r="AE734" s="221">
        <f t="shared" si="61"/>
        <v>1982</v>
      </c>
      <c r="AF734" s="228">
        <v>30041</v>
      </c>
      <c r="AG734" s="229">
        <f t="shared" si="63"/>
        <v>12.845984306785041</v>
      </c>
      <c r="AH734" s="169"/>
      <c r="AX734" s="221">
        <f t="shared" si="62"/>
        <v>1982</v>
      </c>
      <c r="AY734" s="228">
        <v>30041</v>
      </c>
      <c r="AZ734" s="229">
        <f t="shared" si="64"/>
        <v>12.845984306785041</v>
      </c>
    </row>
    <row r="735" spans="31:52">
      <c r="AE735" s="221">
        <f t="shared" si="61"/>
        <v>1982</v>
      </c>
      <c r="AF735" s="228">
        <v>30071</v>
      </c>
      <c r="AG735" s="229">
        <f t="shared" si="63"/>
        <v>14.689930263323191</v>
      </c>
      <c r="AH735" s="169"/>
      <c r="AX735" s="221">
        <f t="shared" si="62"/>
        <v>1982</v>
      </c>
      <c r="AY735" s="228">
        <v>30071</v>
      </c>
      <c r="AZ735" s="229">
        <f t="shared" si="64"/>
        <v>14.689930263323191</v>
      </c>
    </row>
    <row r="736" spans="31:52">
      <c r="AE736" s="221">
        <f t="shared" si="61"/>
        <v>1982</v>
      </c>
      <c r="AF736" s="228">
        <v>30102</v>
      </c>
      <c r="AG736" s="229">
        <f t="shared" si="63"/>
        <v>7.733476834652123</v>
      </c>
      <c r="AH736" s="169"/>
      <c r="AX736" s="221">
        <f t="shared" si="62"/>
        <v>1982</v>
      </c>
      <c r="AY736" s="228">
        <v>30102</v>
      </c>
      <c r="AZ736" s="229">
        <f t="shared" si="64"/>
        <v>7.733476834652123</v>
      </c>
    </row>
    <row r="737" spans="31:52">
      <c r="AE737" s="221">
        <f t="shared" si="61"/>
        <v>1982</v>
      </c>
      <c r="AF737" s="228">
        <v>30132</v>
      </c>
      <c r="AG737" s="229">
        <f t="shared" si="63"/>
        <v>3.8198311045257185</v>
      </c>
      <c r="AH737" s="169"/>
      <c r="AX737" s="221">
        <f t="shared" si="62"/>
        <v>1982</v>
      </c>
      <c r="AY737" s="228">
        <v>30132</v>
      </c>
      <c r="AZ737" s="229">
        <f t="shared" si="64"/>
        <v>3.8198311045257185</v>
      </c>
    </row>
    <row r="738" spans="31:52">
      <c r="AE738" s="221">
        <f t="shared" si="61"/>
        <v>1982</v>
      </c>
      <c r="AF738" s="228">
        <v>30163</v>
      </c>
      <c r="AG738" s="229">
        <f t="shared" si="63"/>
        <v>2.5558945968433022</v>
      </c>
      <c r="AH738" s="169"/>
      <c r="AX738" s="221">
        <f t="shared" si="62"/>
        <v>1982</v>
      </c>
      <c r="AY738" s="228">
        <v>30163</v>
      </c>
      <c r="AZ738" s="229">
        <f t="shared" si="64"/>
        <v>2.5558945968433022</v>
      </c>
    </row>
    <row r="739" spans="31:52">
      <c r="AE739" s="221">
        <f t="shared" si="61"/>
        <v>1982</v>
      </c>
      <c r="AF739" s="228">
        <v>30194</v>
      </c>
      <c r="AG739" s="229">
        <f t="shared" si="63"/>
        <v>0.87863212842482596</v>
      </c>
      <c r="AH739" s="169"/>
      <c r="AX739" s="221">
        <f t="shared" si="62"/>
        <v>1982</v>
      </c>
      <c r="AY739" s="228">
        <v>30194</v>
      </c>
      <c r="AZ739" s="229">
        <f t="shared" si="64"/>
        <v>0.87863212842482596</v>
      </c>
    </row>
    <row r="740" spans="31:52">
      <c r="AE740" s="221">
        <f t="shared" si="61"/>
        <v>1982</v>
      </c>
      <c r="AF740" s="228">
        <v>30224</v>
      </c>
      <c r="AG740" s="229">
        <f t="shared" si="63"/>
        <v>3.8937786617508294</v>
      </c>
      <c r="AH740" s="169"/>
      <c r="AX740" s="221">
        <f t="shared" si="62"/>
        <v>1982</v>
      </c>
      <c r="AY740" s="228">
        <v>30224</v>
      </c>
      <c r="AZ740" s="229">
        <f t="shared" si="64"/>
        <v>3.8937786617508294</v>
      </c>
    </row>
    <row r="741" spans="31:52">
      <c r="AE741" s="221">
        <f t="shared" si="61"/>
        <v>1983</v>
      </c>
      <c r="AF741" s="228">
        <v>30255</v>
      </c>
      <c r="AG741" s="229">
        <f t="shared" si="63"/>
        <v>6.7427932792336778</v>
      </c>
      <c r="AH741" s="169"/>
      <c r="AX741" s="221">
        <f t="shared" si="62"/>
        <v>1983</v>
      </c>
      <c r="AY741" s="228">
        <v>30255</v>
      </c>
      <c r="AZ741" s="229">
        <f t="shared" si="64"/>
        <v>6.7427932792336778</v>
      </c>
    </row>
    <row r="742" spans="31:52">
      <c r="AE742" s="221">
        <f t="shared" si="61"/>
        <v>1983</v>
      </c>
      <c r="AF742" s="228">
        <v>30285</v>
      </c>
      <c r="AG742" s="229">
        <f t="shared" si="63"/>
        <v>7.4177435104198279</v>
      </c>
      <c r="AH742" s="169"/>
      <c r="AX742" s="221">
        <f t="shared" si="62"/>
        <v>1983</v>
      </c>
      <c r="AY742" s="228">
        <v>30285</v>
      </c>
      <c r="AZ742" s="229">
        <f t="shared" si="64"/>
        <v>7.4177435104198279</v>
      </c>
    </row>
    <row r="743" spans="31:52">
      <c r="AE743" s="221">
        <f t="shared" si="61"/>
        <v>1983</v>
      </c>
      <c r="AF743" s="228">
        <v>30316</v>
      </c>
      <c r="AG743" s="229">
        <f t="shared" si="63"/>
        <v>15.87430199943957</v>
      </c>
      <c r="AH743" s="169"/>
      <c r="AX743" s="221">
        <f t="shared" si="62"/>
        <v>1983</v>
      </c>
      <c r="AY743" s="228">
        <v>30316</v>
      </c>
      <c r="AZ743" s="229">
        <f t="shared" si="64"/>
        <v>15.87430199943957</v>
      </c>
    </row>
    <row r="744" spans="31:52">
      <c r="AE744" s="221">
        <f t="shared" si="61"/>
        <v>1983</v>
      </c>
      <c r="AF744" s="228">
        <v>30347</v>
      </c>
      <c r="AG744" s="229">
        <f t="shared" si="63"/>
        <v>12.984213010555511</v>
      </c>
      <c r="AH744" s="169"/>
      <c r="AX744" s="221">
        <f t="shared" si="62"/>
        <v>1983</v>
      </c>
      <c r="AY744" s="228">
        <v>30347</v>
      </c>
      <c r="AZ744" s="229">
        <f t="shared" si="64"/>
        <v>12.984213010555511</v>
      </c>
    </row>
    <row r="745" spans="31:52">
      <c r="AE745" s="221">
        <f t="shared" si="61"/>
        <v>1983</v>
      </c>
      <c r="AF745" s="228">
        <v>30375</v>
      </c>
      <c r="AG745" s="229">
        <f t="shared" si="63"/>
        <v>20.038096796953418</v>
      </c>
      <c r="AH745" s="169"/>
      <c r="AX745" s="221">
        <f t="shared" si="62"/>
        <v>1983</v>
      </c>
      <c r="AY745" s="228">
        <v>30375</v>
      </c>
      <c r="AZ745" s="229">
        <f t="shared" si="64"/>
        <v>20.038096796953418</v>
      </c>
    </row>
    <row r="746" spans="31:52">
      <c r="AE746" s="221">
        <f t="shared" si="61"/>
        <v>1983</v>
      </c>
      <c r="AF746" s="228">
        <v>30406</v>
      </c>
      <c r="AG746" s="229">
        <f t="shared" si="63"/>
        <v>26.004516883984152</v>
      </c>
      <c r="AH746" s="169"/>
      <c r="AX746" s="221">
        <f t="shared" si="62"/>
        <v>1983</v>
      </c>
      <c r="AY746" s="228">
        <v>30406</v>
      </c>
      <c r="AZ746" s="229">
        <f t="shared" si="64"/>
        <v>26.004516883984152</v>
      </c>
    </row>
    <row r="747" spans="31:52">
      <c r="AE747" s="221">
        <f t="shared" si="61"/>
        <v>1983</v>
      </c>
      <c r="AF747" s="228">
        <v>30436</v>
      </c>
      <c r="AG747" s="229">
        <f t="shared" si="63"/>
        <v>9.3519841095435936</v>
      </c>
      <c r="AH747" s="169"/>
      <c r="AX747" s="221">
        <f t="shared" si="62"/>
        <v>1983</v>
      </c>
      <c r="AY747" s="228">
        <v>30436</v>
      </c>
      <c r="AZ747" s="229">
        <f t="shared" si="64"/>
        <v>9.3519841095435936</v>
      </c>
    </row>
    <row r="748" spans="31:52">
      <c r="AE748" s="221">
        <f t="shared" si="61"/>
        <v>1983</v>
      </c>
      <c r="AF748" s="228">
        <v>30467</v>
      </c>
      <c r="AG748" s="229">
        <f t="shared" si="63"/>
        <v>11.916652667205767</v>
      </c>
      <c r="AH748" s="169"/>
      <c r="AX748" s="221">
        <f t="shared" si="62"/>
        <v>1983</v>
      </c>
      <c r="AY748" s="228">
        <v>30467</v>
      </c>
      <c r="AZ748" s="229">
        <f t="shared" si="64"/>
        <v>11.916652667205767</v>
      </c>
    </row>
    <row r="749" spans="31:52">
      <c r="AE749" s="221">
        <f t="shared" si="61"/>
        <v>1983</v>
      </c>
      <c r="AF749" s="228">
        <v>30497</v>
      </c>
      <c r="AG749" s="229">
        <f t="shared" si="63"/>
        <v>8.7721451596483178</v>
      </c>
      <c r="AH749" s="169"/>
      <c r="AX749" s="221">
        <f t="shared" si="62"/>
        <v>1983</v>
      </c>
      <c r="AY749" s="228">
        <v>30497</v>
      </c>
      <c r="AZ749" s="229">
        <f t="shared" si="64"/>
        <v>8.7721451596483178</v>
      </c>
    </row>
    <row r="750" spans="31:52">
      <c r="AE750" s="221">
        <f t="shared" si="61"/>
        <v>1983</v>
      </c>
      <c r="AF750" s="228">
        <v>30528</v>
      </c>
      <c r="AG750" s="229">
        <f t="shared" si="63"/>
        <v>4.654657838657883</v>
      </c>
      <c r="AH750" s="169"/>
      <c r="AX750" s="221">
        <f t="shared" si="62"/>
        <v>1983</v>
      </c>
      <c r="AY750" s="228">
        <v>30528</v>
      </c>
      <c r="AZ750" s="229">
        <f t="shared" si="64"/>
        <v>4.654657838657883</v>
      </c>
    </row>
    <row r="751" spans="31:52">
      <c r="AE751" s="221">
        <f t="shared" si="61"/>
        <v>1983</v>
      </c>
      <c r="AF751" s="228">
        <v>30559</v>
      </c>
      <c r="AG751" s="229">
        <f t="shared" si="63"/>
        <v>2.3821568484655558</v>
      </c>
      <c r="AH751" s="169"/>
      <c r="AX751" s="221">
        <f t="shared" si="62"/>
        <v>1983</v>
      </c>
      <c r="AY751" s="228">
        <v>30559</v>
      </c>
      <c r="AZ751" s="229">
        <f t="shared" si="64"/>
        <v>2.3821568484655558</v>
      </c>
    </row>
    <row r="752" spans="31:52">
      <c r="AE752" s="221">
        <f t="shared" si="61"/>
        <v>1983</v>
      </c>
      <c r="AF752" s="228">
        <v>30589</v>
      </c>
      <c r="AG752" s="229">
        <f t="shared" si="63"/>
        <v>3.3313451451969343</v>
      </c>
      <c r="AH752" s="169"/>
      <c r="AX752" s="221">
        <f t="shared" si="62"/>
        <v>1983</v>
      </c>
      <c r="AY752" s="228">
        <v>30589</v>
      </c>
      <c r="AZ752" s="229">
        <f t="shared" si="64"/>
        <v>3.3313451451969343</v>
      </c>
    </row>
    <row r="753" spans="31:52">
      <c r="AE753" s="221">
        <f t="shared" si="61"/>
        <v>1984</v>
      </c>
      <c r="AF753" s="228">
        <v>30620</v>
      </c>
      <c r="AG753" s="229">
        <f t="shared" si="63"/>
        <v>2.2271055449738757</v>
      </c>
      <c r="AH753" s="169"/>
      <c r="AX753" s="221">
        <f t="shared" si="62"/>
        <v>1984</v>
      </c>
      <c r="AY753" s="228">
        <v>30620</v>
      </c>
      <c r="AZ753" s="229">
        <f t="shared" si="64"/>
        <v>2.2271055449738757</v>
      </c>
    </row>
    <row r="754" spans="31:52">
      <c r="AE754" s="221">
        <f t="shared" si="61"/>
        <v>1984</v>
      </c>
      <c r="AF754" s="228">
        <v>30650</v>
      </c>
      <c r="AG754" s="229">
        <f t="shared" si="63"/>
        <v>19.631161438300282</v>
      </c>
      <c r="AH754" s="169"/>
      <c r="AX754" s="221">
        <f t="shared" si="62"/>
        <v>1984</v>
      </c>
      <c r="AY754" s="228">
        <v>30650</v>
      </c>
      <c r="AZ754" s="229">
        <f t="shared" si="64"/>
        <v>19.631161438300282</v>
      </c>
    </row>
    <row r="755" spans="31:52">
      <c r="AE755" s="221">
        <f t="shared" si="61"/>
        <v>1984</v>
      </c>
      <c r="AF755" s="228">
        <v>30681</v>
      </c>
      <c r="AG755" s="229">
        <f t="shared" si="63"/>
        <v>23.898256219743448</v>
      </c>
      <c r="AH755" s="169"/>
      <c r="AX755" s="221">
        <f t="shared" si="62"/>
        <v>1984</v>
      </c>
      <c r="AY755" s="228">
        <v>30681</v>
      </c>
      <c r="AZ755" s="229">
        <f t="shared" si="64"/>
        <v>23.898256219743448</v>
      </c>
    </row>
    <row r="756" spans="31:52">
      <c r="AE756" s="221">
        <f t="shared" si="61"/>
        <v>1984</v>
      </c>
      <c r="AF756" s="228">
        <v>30712</v>
      </c>
      <c r="AG756" s="229">
        <f t="shared" si="63"/>
        <v>7.5994733489171509</v>
      </c>
      <c r="AH756" s="169"/>
      <c r="AX756" s="221">
        <f t="shared" si="62"/>
        <v>1984</v>
      </c>
      <c r="AY756" s="228">
        <v>30712</v>
      </c>
      <c r="AZ756" s="229">
        <f t="shared" si="64"/>
        <v>7.5994733489171509</v>
      </c>
    </row>
    <row r="757" spans="31:52">
      <c r="AE757" s="221">
        <f t="shared" si="61"/>
        <v>1984</v>
      </c>
      <c r="AF757" s="228">
        <v>30741</v>
      </c>
      <c r="AG757" s="229">
        <f t="shared" si="63"/>
        <v>4.2789915502791374</v>
      </c>
      <c r="AH757" s="169"/>
      <c r="AX757" s="221">
        <f t="shared" si="62"/>
        <v>1984</v>
      </c>
      <c r="AY757" s="228">
        <v>30741</v>
      </c>
      <c r="AZ757" s="229">
        <f t="shared" si="64"/>
        <v>4.2789915502791374</v>
      </c>
    </row>
    <row r="758" spans="31:52">
      <c r="AE758" s="221">
        <f t="shared" si="61"/>
        <v>1984</v>
      </c>
      <c r="AF758" s="228">
        <v>30772</v>
      </c>
      <c r="AG758" s="229">
        <f t="shared" si="63"/>
        <v>5.2156209175883745</v>
      </c>
      <c r="AH758" s="169"/>
      <c r="AX758" s="221">
        <f t="shared" si="62"/>
        <v>1984</v>
      </c>
      <c r="AY758" s="228">
        <v>30772</v>
      </c>
      <c r="AZ758" s="229">
        <f t="shared" si="64"/>
        <v>5.2156209175883745</v>
      </c>
    </row>
    <row r="759" spans="31:52">
      <c r="AE759" s="221">
        <f t="shared" si="61"/>
        <v>1984</v>
      </c>
      <c r="AF759" s="228">
        <v>30802</v>
      </c>
      <c r="AG759" s="229">
        <f t="shared" si="63"/>
        <v>2.7868224364609588</v>
      </c>
      <c r="AH759" s="169"/>
      <c r="AX759" s="221">
        <f t="shared" si="62"/>
        <v>1984</v>
      </c>
      <c r="AY759" s="228">
        <v>30802</v>
      </c>
      <c r="AZ759" s="229">
        <f t="shared" si="64"/>
        <v>2.7868224364609588</v>
      </c>
    </row>
    <row r="760" spans="31:52">
      <c r="AE760" s="221">
        <f t="shared" si="61"/>
        <v>1984</v>
      </c>
      <c r="AF760" s="228">
        <v>30833</v>
      </c>
      <c r="AG760" s="229">
        <f t="shared" si="63"/>
        <v>4.4328315709649218</v>
      </c>
      <c r="AH760" s="169"/>
      <c r="AX760" s="221">
        <f t="shared" si="62"/>
        <v>1984</v>
      </c>
      <c r="AY760" s="228">
        <v>30833</v>
      </c>
      <c r="AZ760" s="229">
        <f t="shared" si="64"/>
        <v>4.4328315709649218</v>
      </c>
    </row>
    <row r="761" spans="31:52">
      <c r="AE761" s="221">
        <f t="shared" si="61"/>
        <v>1984</v>
      </c>
      <c r="AF761" s="228">
        <v>30863</v>
      </c>
      <c r="AG761" s="229">
        <f t="shared" si="63"/>
        <v>2.7461268838225124</v>
      </c>
      <c r="AH761" s="169"/>
      <c r="AX761" s="221">
        <f t="shared" si="62"/>
        <v>1984</v>
      </c>
      <c r="AY761" s="228">
        <v>30863</v>
      </c>
      <c r="AZ761" s="229">
        <f t="shared" si="64"/>
        <v>2.7461268838225124</v>
      </c>
    </row>
    <row r="762" spans="31:52">
      <c r="AE762" s="221">
        <f t="shared" si="61"/>
        <v>1984</v>
      </c>
      <c r="AF762" s="228">
        <v>30894</v>
      </c>
      <c r="AG762" s="229">
        <f t="shared" si="63"/>
        <v>1.027795078239123</v>
      </c>
      <c r="AH762" s="169"/>
      <c r="AX762" s="221">
        <f t="shared" si="62"/>
        <v>1984</v>
      </c>
      <c r="AY762" s="228">
        <v>30894</v>
      </c>
      <c r="AZ762" s="229">
        <f t="shared" si="64"/>
        <v>1.027795078239123</v>
      </c>
    </row>
    <row r="763" spans="31:52">
      <c r="AE763" s="221">
        <f t="shared" si="61"/>
        <v>1984</v>
      </c>
      <c r="AF763" s="228">
        <v>30925</v>
      </c>
      <c r="AG763" s="229">
        <f t="shared" si="63"/>
        <v>1.2536090979583889</v>
      </c>
      <c r="AH763" s="169"/>
      <c r="AX763" s="221">
        <f t="shared" si="62"/>
        <v>1984</v>
      </c>
      <c r="AY763" s="228">
        <v>30925</v>
      </c>
      <c r="AZ763" s="229">
        <f t="shared" si="64"/>
        <v>1.2536090979583889</v>
      </c>
    </row>
    <row r="764" spans="31:52">
      <c r="AE764" s="221">
        <f t="shared" si="61"/>
        <v>1984</v>
      </c>
      <c r="AF764" s="228">
        <v>30955</v>
      </c>
      <c r="AG764" s="229">
        <f t="shared" si="63"/>
        <v>1.1386942191133329</v>
      </c>
      <c r="AH764" s="169"/>
      <c r="AX764" s="221">
        <f t="shared" si="62"/>
        <v>1984</v>
      </c>
      <c r="AY764" s="228">
        <v>30955</v>
      </c>
      <c r="AZ764" s="229">
        <f t="shared" si="64"/>
        <v>1.1386942191133329</v>
      </c>
    </row>
    <row r="765" spans="31:52">
      <c r="AE765" s="221">
        <f t="shared" si="61"/>
        <v>1985</v>
      </c>
      <c r="AF765" s="228">
        <v>30986</v>
      </c>
      <c r="AG765" s="229">
        <f t="shared" si="63"/>
        <v>1.2310911964745135</v>
      </c>
      <c r="AH765" s="169"/>
      <c r="AX765" s="221">
        <f t="shared" si="62"/>
        <v>1985</v>
      </c>
      <c r="AY765" s="228">
        <v>30986</v>
      </c>
      <c r="AZ765" s="229">
        <f t="shared" si="64"/>
        <v>1.2310911964745135</v>
      </c>
    </row>
    <row r="766" spans="31:52">
      <c r="AE766" s="221">
        <f t="shared" si="61"/>
        <v>1985</v>
      </c>
      <c r="AF766" s="228">
        <v>31016</v>
      </c>
      <c r="AG766" s="229">
        <f t="shared" si="63"/>
        <v>4.2603737725964592</v>
      </c>
      <c r="AH766" s="169"/>
      <c r="AX766" s="221">
        <f t="shared" si="62"/>
        <v>1985</v>
      </c>
      <c r="AY766" s="228">
        <v>31016</v>
      </c>
      <c r="AZ766" s="229">
        <f t="shared" si="64"/>
        <v>4.2603737725964592</v>
      </c>
    </row>
    <row r="767" spans="31:52">
      <c r="AE767" s="221">
        <f t="shared" si="61"/>
        <v>1985</v>
      </c>
      <c r="AF767" s="228">
        <v>31047</v>
      </c>
      <c r="AG767" s="229">
        <f t="shared" si="63"/>
        <v>2.3924376874597444</v>
      </c>
      <c r="AH767" s="169"/>
      <c r="AX767" s="221">
        <f t="shared" si="62"/>
        <v>1985</v>
      </c>
      <c r="AY767" s="228">
        <v>31047</v>
      </c>
      <c r="AZ767" s="229">
        <f t="shared" si="64"/>
        <v>2.3924376874597444</v>
      </c>
    </row>
    <row r="768" spans="31:52">
      <c r="AE768" s="221">
        <f t="shared" si="61"/>
        <v>1985</v>
      </c>
      <c r="AF768" s="228">
        <v>31078</v>
      </c>
      <c r="AG768" s="229">
        <f t="shared" si="63"/>
        <v>1.644171375430993</v>
      </c>
      <c r="AH768" s="169"/>
      <c r="AX768" s="221">
        <f t="shared" si="62"/>
        <v>1985</v>
      </c>
      <c r="AY768" s="228">
        <v>31078</v>
      </c>
      <c r="AZ768" s="229">
        <f t="shared" si="64"/>
        <v>1.644171375430993</v>
      </c>
    </row>
    <row r="769" spans="31:52">
      <c r="AE769" s="221">
        <f t="shared" si="61"/>
        <v>1985</v>
      </c>
      <c r="AF769" s="228">
        <v>31106</v>
      </c>
      <c r="AG769" s="229">
        <f t="shared" si="63"/>
        <v>3.3361341456099876</v>
      </c>
      <c r="AH769" s="169"/>
      <c r="AX769" s="221">
        <f t="shared" si="62"/>
        <v>1985</v>
      </c>
      <c r="AY769" s="228">
        <v>31106</v>
      </c>
      <c r="AZ769" s="229">
        <f t="shared" si="64"/>
        <v>3.3361341456099876</v>
      </c>
    </row>
    <row r="770" spans="31:52">
      <c r="AE770" s="221">
        <f t="shared" si="61"/>
        <v>1985</v>
      </c>
      <c r="AF770" s="228">
        <v>31137</v>
      </c>
      <c r="AG770" s="229">
        <f t="shared" si="63"/>
        <v>3.6929824113011733</v>
      </c>
      <c r="AH770" s="169"/>
      <c r="AX770" s="221">
        <f t="shared" si="62"/>
        <v>1985</v>
      </c>
      <c r="AY770" s="228">
        <v>31137</v>
      </c>
      <c r="AZ770" s="229">
        <f t="shared" si="64"/>
        <v>3.6929824113011733</v>
      </c>
    </row>
    <row r="771" spans="31:52">
      <c r="AE771" s="221">
        <f t="shared" si="61"/>
        <v>1985</v>
      </c>
      <c r="AF771" s="228">
        <v>31167</v>
      </c>
      <c r="AG771" s="229">
        <f t="shared" si="63"/>
        <v>5.5354043836375837</v>
      </c>
      <c r="AH771" s="169"/>
      <c r="AX771" s="221">
        <f t="shared" si="62"/>
        <v>1985</v>
      </c>
      <c r="AY771" s="228">
        <v>31167</v>
      </c>
      <c r="AZ771" s="229">
        <f t="shared" si="64"/>
        <v>5.5354043836375837</v>
      </c>
    </row>
    <row r="772" spans="31:52">
      <c r="AE772" s="221">
        <f t="shared" si="61"/>
        <v>1985</v>
      </c>
      <c r="AF772" s="228">
        <v>31198</v>
      </c>
      <c r="AG772" s="229">
        <f t="shared" si="63"/>
        <v>2.1640361519957132</v>
      </c>
      <c r="AH772" s="169"/>
      <c r="AX772" s="221">
        <f t="shared" si="62"/>
        <v>1985</v>
      </c>
      <c r="AY772" s="228">
        <v>31198</v>
      </c>
      <c r="AZ772" s="229">
        <f t="shared" si="64"/>
        <v>2.1640361519957132</v>
      </c>
    </row>
    <row r="773" spans="31:52">
      <c r="AE773" s="221">
        <f t="shared" si="61"/>
        <v>1985</v>
      </c>
      <c r="AF773" s="228">
        <v>31228</v>
      </c>
      <c r="AG773" s="229">
        <f t="shared" si="63"/>
        <v>0.74037106620439275</v>
      </c>
      <c r="AH773" s="169"/>
      <c r="AX773" s="221">
        <f t="shared" si="62"/>
        <v>1985</v>
      </c>
      <c r="AY773" s="228">
        <v>31228</v>
      </c>
      <c r="AZ773" s="229">
        <f t="shared" si="64"/>
        <v>0.74037106620439275</v>
      </c>
    </row>
    <row r="774" spans="31:52">
      <c r="AE774" s="221">
        <f t="shared" si="61"/>
        <v>1985</v>
      </c>
      <c r="AF774" s="228">
        <v>31259</v>
      </c>
      <c r="AG774" s="229">
        <f t="shared" si="63"/>
        <v>0.2405441335537013</v>
      </c>
      <c r="AH774" s="169"/>
      <c r="AX774" s="221">
        <f t="shared" si="62"/>
        <v>1985</v>
      </c>
      <c r="AY774" s="228">
        <v>31259</v>
      </c>
      <c r="AZ774" s="229">
        <f t="shared" si="64"/>
        <v>0.2405441335537013</v>
      </c>
    </row>
    <row r="775" spans="31:52">
      <c r="AE775" s="221">
        <f t="shared" si="61"/>
        <v>1985</v>
      </c>
      <c r="AF775" s="228">
        <v>31290</v>
      </c>
      <c r="AG775" s="229">
        <f t="shared" si="63"/>
        <v>8.5593473788371455E-2</v>
      </c>
      <c r="AH775" s="169"/>
      <c r="AX775" s="221">
        <f t="shared" si="62"/>
        <v>1985</v>
      </c>
      <c r="AY775" s="228">
        <v>31290</v>
      </c>
      <c r="AZ775" s="229">
        <f t="shared" si="64"/>
        <v>8.5593473788371455E-2</v>
      </c>
    </row>
    <row r="776" spans="31:52">
      <c r="AE776" s="221">
        <f t="shared" si="61"/>
        <v>1985</v>
      </c>
      <c r="AF776" s="228">
        <v>31320</v>
      </c>
      <c r="AG776" s="229">
        <f t="shared" si="63"/>
        <v>0.97796779814816048</v>
      </c>
      <c r="AH776" s="169"/>
      <c r="AX776" s="221">
        <f t="shared" si="62"/>
        <v>1985</v>
      </c>
      <c r="AY776" s="228">
        <v>31320</v>
      </c>
      <c r="AZ776" s="229">
        <f t="shared" si="64"/>
        <v>0.97796779814816048</v>
      </c>
    </row>
    <row r="777" spans="31:52">
      <c r="AE777" s="221">
        <f t="shared" ref="AE777:AE840" si="65">IF(MONTH(AF777)&gt;9,YEAR(AF777)+1,YEAR(AF777))</f>
        <v>1986</v>
      </c>
      <c r="AF777" s="228">
        <v>31351</v>
      </c>
      <c r="AG777" s="229">
        <f t="shared" si="63"/>
        <v>1.2163237783597227</v>
      </c>
      <c r="AH777" s="169"/>
      <c r="AX777" s="221">
        <f t="shared" ref="AX777:AX840" si="66">IF(MONTH(AY777)&gt;9,YEAR(AY777)+1,YEAR(AY777))</f>
        <v>1986</v>
      </c>
      <c r="AY777" s="228">
        <v>31351</v>
      </c>
      <c r="AZ777" s="229">
        <f t="shared" si="64"/>
        <v>1.2163237783597227</v>
      </c>
    </row>
    <row r="778" spans="31:52">
      <c r="AE778" s="221">
        <f t="shared" si="65"/>
        <v>1986</v>
      </c>
      <c r="AF778" s="228">
        <v>31381</v>
      </c>
      <c r="AG778" s="229">
        <f t="shared" ref="AG778:AG841" si="67">VLOOKUP(IF(MONTH(AF778)&gt;9,YEAR(AF778)+1,YEAR(AF778)),$P$10:$AB$118,IF(MONTH(AF778)&gt;9,MONTH(AF778)-8,MONTH(AF778)+4))</f>
        <v>2.5912445187252153</v>
      </c>
      <c r="AH778" s="169"/>
      <c r="AX778" s="221">
        <f t="shared" si="66"/>
        <v>1986</v>
      </c>
      <c r="AY778" s="228">
        <v>31381</v>
      </c>
      <c r="AZ778" s="229">
        <f t="shared" ref="AZ778:AZ841" si="68">VLOOKUP(IF(MONTH(AY778)&gt;9,YEAR(AY778)+1,YEAR(AY778)),$AI$10:$AU$107,IF(MONTH(AY778)&gt;9,MONTH(AY778)-8,MONTH(AY778)+4))</f>
        <v>2.5912445187252153</v>
      </c>
    </row>
    <row r="779" spans="31:52">
      <c r="AE779" s="221">
        <f t="shared" si="65"/>
        <v>1986</v>
      </c>
      <c r="AF779" s="228">
        <v>31412</v>
      </c>
      <c r="AG779" s="229">
        <f t="shared" si="67"/>
        <v>4.167290220090873</v>
      </c>
      <c r="AH779" s="169"/>
      <c r="AX779" s="221">
        <f t="shared" si="66"/>
        <v>1986</v>
      </c>
      <c r="AY779" s="228">
        <v>31412</v>
      </c>
      <c r="AZ779" s="229">
        <f t="shared" si="68"/>
        <v>4.167290220090873</v>
      </c>
    </row>
    <row r="780" spans="31:52">
      <c r="AE780" s="221">
        <f t="shared" si="65"/>
        <v>1986</v>
      </c>
      <c r="AF780" s="228">
        <v>31443</v>
      </c>
      <c r="AG780" s="229">
        <f t="shared" si="67"/>
        <v>9.6581445565149835</v>
      </c>
      <c r="AH780" s="169"/>
      <c r="AX780" s="221">
        <f t="shared" si="66"/>
        <v>1986</v>
      </c>
      <c r="AY780" s="228">
        <v>31443</v>
      </c>
      <c r="AZ780" s="229">
        <f t="shared" si="68"/>
        <v>9.6581445565149835</v>
      </c>
    </row>
    <row r="781" spans="31:52">
      <c r="AE781" s="221">
        <f t="shared" si="65"/>
        <v>1986</v>
      </c>
      <c r="AF781" s="228">
        <v>31471</v>
      </c>
      <c r="AG781" s="229">
        <f t="shared" si="67"/>
        <v>46.531684044221841</v>
      </c>
      <c r="AH781" s="169"/>
      <c r="AX781" s="221">
        <f t="shared" si="66"/>
        <v>1986</v>
      </c>
      <c r="AY781" s="228">
        <v>31471</v>
      </c>
      <c r="AZ781" s="229">
        <f t="shared" si="68"/>
        <v>46.531684044221841</v>
      </c>
    </row>
    <row r="782" spans="31:52">
      <c r="AE782" s="221">
        <f t="shared" si="65"/>
        <v>1986</v>
      </c>
      <c r="AF782" s="228">
        <v>31502</v>
      </c>
      <c r="AG782" s="229">
        <f t="shared" si="67"/>
        <v>13.223054636155268</v>
      </c>
      <c r="AH782" s="169"/>
      <c r="AX782" s="221">
        <f t="shared" si="66"/>
        <v>1986</v>
      </c>
      <c r="AY782" s="228">
        <v>31502</v>
      </c>
      <c r="AZ782" s="229">
        <f t="shared" si="68"/>
        <v>13.223054636155268</v>
      </c>
    </row>
    <row r="783" spans="31:52">
      <c r="AE783" s="221">
        <f t="shared" si="65"/>
        <v>1986</v>
      </c>
      <c r="AF783" s="228">
        <v>31532</v>
      </c>
      <c r="AG783" s="229">
        <f t="shared" si="67"/>
        <v>3.5663212667153488</v>
      </c>
      <c r="AH783" s="169"/>
      <c r="AX783" s="221">
        <f t="shared" si="66"/>
        <v>1986</v>
      </c>
      <c r="AY783" s="228">
        <v>31532</v>
      </c>
      <c r="AZ783" s="229">
        <f t="shared" si="68"/>
        <v>3.5663212667153488</v>
      </c>
    </row>
    <row r="784" spans="31:52">
      <c r="AE784" s="221">
        <f t="shared" si="65"/>
        <v>1986</v>
      </c>
      <c r="AF784" s="228">
        <v>31563</v>
      </c>
      <c r="AG784" s="229">
        <f t="shared" si="67"/>
        <v>3.866898637634236</v>
      </c>
      <c r="AH784" s="169"/>
      <c r="AX784" s="221">
        <f t="shared" si="66"/>
        <v>1986</v>
      </c>
      <c r="AY784" s="228">
        <v>31563</v>
      </c>
      <c r="AZ784" s="229">
        <f t="shared" si="68"/>
        <v>3.866898637634236</v>
      </c>
    </row>
    <row r="785" spans="31:52">
      <c r="AE785" s="221">
        <f t="shared" si="65"/>
        <v>1986</v>
      </c>
      <c r="AF785" s="228">
        <v>31593</v>
      </c>
      <c r="AG785" s="229">
        <f t="shared" si="67"/>
        <v>3.7870305741738832</v>
      </c>
      <c r="AH785" s="169"/>
      <c r="AX785" s="221">
        <f t="shared" si="66"/>
        <v>1986</v>
      </c>
      <c r="AY785" s="228">
        <v>31593</v>
      </c>
      <c r="AZ785" s="229">
        <f t="shared" si="68"/>
        <v>3.7870305741738832</v>
      </c>
    </row>
    <row r="786" spans="31:52">
      <c r="AE786" s="221">
        <f t="shared" si="65"/>
        <v>1986</v>
      </c>
      <c r="AF786" s="228">
        <v>31624</v>
      </c>
      <c r="AG786" s="229">
        <f t="shared" si="67"/>
        <v>1.37369296602688</v>
      </c>
      <c r="AH786" s="169"/>
      <c r="AX786" s="221">
        <f t="shared" si="66"/>
        <v>1986</v>
      </c>
      <c r="AY786" s="228">
        <v>31624</v>
      </c>
      <c r="AZ786" s="229">
        <f t="shared" si="68"/>
        <v>1.37369296602688</v>
      </c>
    </row>
    <row r="787" spans="31:52">
      <c r="AE787" s="221">
        <f t="shared" si="65"/>
        <v>1986</v>
      </c>
      <c r="AF787" s="228">
        <v>31655</v>
      </c>
      <c r="AG787" s="229">
        <f t="shared" si="67"/>
        <v>1.5746962107618998</v>
      </c>
      <c r="AH787" s="169"/>
      <c r="AX787" s="221">
        <f t="shared" si="66"/>
        <v>1986</v>
      </c>
      <c r="AY787" s="228">
        <v>31655</v>
      </c>
      <c r="AZ787" s="229">
        <f t="shared" si="68"/>
        <v>1.5746962107618998</v>
      </c>
    </row>
    <row r="788" spans="31:52">
      <c r="AE788" s="221">
        <f t="shared" si="65"/>
        <v>1986</v>
      </c>
      <c r="AF788" s="228">
        <v>31685</v>
      </c>
      <c r="AG788" s="229">
        <f t="shared" si="67"/>
        <v>0.82108226296578835</v>
      </c>
      <c r="AH788" s="169"/>
      <c r="AX788" s="221">
        <f t="shared" si="66"/>
        <v>1986</v>
      </c>
      <c r="AY788" s="228">
        <v>31685</v>
      </c>
      <c r="AZ788" s="229">
        <f t="shared" si="68"/>
        <v>0.82108226296578835</v>
      </c>
    </row>
    <row r="789" spans="31:52">
      <c r="AE789" s="221">
        <f t="shared" si="65"/>
        <v>1987</v>
      </c>
      <c r="AF789" s="228">
        <v>31716</v>
      </c>
      <c r="AG789" s="229">
        <f t="shared" si="67"/>
        <v>1.1621157024793387</v>
      </c>
      <c r="AH789" s="169"/>
      <c r="AX789" s="221">
        <f t="shared" si="66"/>
        <v>1987</v>
      </c>
      <c r="AY789" s="228">
        <v>31716</v>
      </c>
      <c r="AZ789" s="229">
        <f t="shared" si="68"/>
        <v>0.67985305472992819</v>
      </c>
    </row>
    <row r="790" spans="31:52">
      <c r="AE790" s="221">
        <f t="shared" si="65"/>
        <v>1987</v>
      </c>
      <c r="AF790" s="228">
        <v>31746</v>
      </c>
      <c r="AG790" s="229">
        <f t="shared" si="67"/>
        <v>1.1365289256198348</v>
      </c>
      <c r="AH790" s="169"/>
      <c r="AX790" s="221">
        <f t="shared" si="66"/>
        <v>1987</v>
      </c>
      <c r="AY790" s="228">
        <v>31746</v>
      </c>
      <c r="AZ790" s="229">
        <f t="shared" si="68"/>
        <v>0.21203319772783469</v>
      </c>
    </row>
    <row r="791" spans="31:52">
      <c r="AE791" s="221">
        <f t="shared" si="65"/>
        <v>1987</v>
      </c>
      <c r="AF791" s="228">
        <v>31777</v>
      </c>
      <c r="AG791" s="229">
        <f t="shared" si="67"/>
        <v>1.2174545454545453</v>
      </c>
      <c r="AH791" s="169"/>
      <c r="AX791" s="221">
        <f t="shared" si="66"/>
        <v>1987</v>
      </c>
      <c r="AY791" s="228">
        <v>31777</v>
      </c>
      <c r="AZ791" s="229">
        <f t="shared" si="68"/>
        <v>0.20598192469998811</v>
      </c>
    </row>
    <row r="792" spans="31:52">
      <c r="AE792" s="221">
        <f t="shared" si="65"/>
        <v>1987</v>
      </c>
      <c r="AF792" s="228">
        <v>31808</v>
      </c>
      <c r="AG792" s="229">
        <f t="shared" si="67"/>
        <v>1.7739173553719008</v>
      </c>
      <c r="AH792" s="169"/>
      <c r="AX792" s="221">
        <f t="shared" si="66"/>
        <v>1987</v>
      </c>
      <c r="AY792" s="228">
        <v>31808</v>
      </c>
      <c r="AZ792" s="229">
        <f t="shared" si="68"/>
        <v>0.87334448088233074</v>
      </c>
    </row>
    <row r="793" spans="31:52">
      <c r="AE793" s="221">
        <f t="shared" si="65"/>
        <v>1987</v>
      </c>
      <c r="AF793" s="228">
        <v>31836</v>
      </c>
      <c r="AG793" s="229">
        <f t="shared" si="67"/>
        <v>2.6852231404958675</v>
      </c>
      <c r="AH793" s="169"/>
      <c r="AX793" s="221">
        <f t="shared" si="66"/>
        <v>1987</v>
      </c>
      <c r="AY793" s="228">
        <v>31836</v>
      </c>
      <c r="AZ793" s="229">
        <f t="shared" si="68"/>
        <v>2.4331273867938163</v>
      </c>
    </row>
    <row r="794" spans="31:52">
      <c r="AE794" s="221">
        <f t="shared" si="65"/>
        <v>1987</v>
      </c>
      <c r="AF794" s="228">
        <v>31867</v>
      </c>
      <c r="AG794" s="229">
        <f t="shared" si="67"/>
        <v>4.3041322314049584</v>
      </c>
      <c r="AH794" s="169"/>
      <c r="AX794" s="221">
        <f t="shared" si="66"/>
        <v>1987</v>
      </c>
      <c r="AY794" s="228">
        <v>31867</v>
      </c>
      <c r="AZ794" s="229">
        <f t="shared" si="68"/>
        <v>3.2370058204426799</v>
      </c>
    </row>
    <row r="795" spans="31:52">
      <c r="AE795" s="221">
        <f t="shared" si="65"/>
        <v>1987</v>
      </c>
      <c r="AF795" s="228">
        <v>31897</v>
      </c>
      <c r="AG795" s="229">
        <f t="shared" si="67"/>
        <v>1.428099173553719</v>
      </c>
      <c r="AH795" s="169"/>
      <c r="AX795" s="221">
        <f t="shared" si="66"/>
        <v>1987</v>
      </c>
      <c r="AY795" s="228">
        <v>31897</v>
      </c>
      <c r="AZ795" s="229">
        <f t="shared" si="68"/>
        <v>1.9457503949518378</v>
      </c>
    </row>
    <row r="796" spans="31:52">
      <c r="AE796" s="221">
        <f t="shared" si="65"/>
        <v>1987</v>
      </c>
      <c r="AF796" s="228">
        <v>31928</v>
      </c>
      <c r="AG796" s="229">
        <f t="shared" si="67"/>
        <v>0.99622214876033055</v>
      </c>
      <c r="AH796" s="169"/>
      <c r="AX796" s="221">
        <f t="shared" si="66"/>
        <v>1987</v>
      </c>
      <c r="AY796" s="228">
        <v>31928</v>
      </c>
      <c r="AZ796" s="229">
        <f t="shared" si="68"/>
        <v>1.0598463678804624</v>
      </c>
    </row>
    <row r="797" spans="31:52">
      <c r="AE797" s="221">
        <f t="shared" si="65"/>
        <v>1987</v>
      </c>
      <c r="AF797" s="228">
        <v>31958</v>
      </c>
      <c r="AG797" s="229">
        <f t="shared" si="67"/>
        <v>0.53672727272727272</v>
      </c>
      <c r="AH797" s="169"/>
      <c r="AX797" s="221">
        <f t="shared" si="66"/>
        <v>1987</v>
      </c>
      <c r="AY797" s="228">
        <v>31958</v>
      </c>
      <c r="AZ797" s="229">
        <f t="shared" si="68"/>
        <v>0.29734628845373834</v>
      </c>
    </row>
    <row r="798" spans="31:52">
      <c r="AE798" s="221">
        <f t="shared" si="65"/>
        <v>1987</v>
      </c>
      <c r="AF798" s="228">
        <v>31989</v>
      </c>
      <c r="AG798" s="229">
        <f t="shared" si="67"/>
        <v>0.30251900826446287</v>
      </c>
      <c r="AH798" s="169"/>
      <c r="AX798" s="221">
        <f t="shared" si="66"/>
        <v>1987</v>
      </c>
      <c r="AY798" s="228">
        <v>31989</v>
      </c>
      <c r="AZ798" s="229">
        <f t="shared" si="68"/>
        <v>0.14995927605458448</v>
      </c>
    </row>
    <row r="799" spans="31:52">
      <c r="AE799" s="221">
        <f t="shared" si="65"/>
        <v>1987</v>
      </c>
      <c r="AF799" s="228">
        <v>32020</v>
      </c>
      <c r="AG799" s="229">
        <f t="shared" si="67"/>
        <v>0.13705586776859505</v>
      </c>
      <c r="AH799" s="169"/>
      <c r="AX799" s="221">
        <f t="shared" si="66"/>
        <v>1987</v>
      </c>
      <c r="AY799" s="228">
        <v>32020</v>
      </c>
      <c r="AZ799" s="229">
        <f t="shared" si="68"/>
        <v>0.13401539076397562</v>
      </c>
    </row>
    <row r="800" spans="31:52">
      <c r="AE800" s="221">
        <f t="shared" si="65"/>
        <v>1987</v>
      </c>
      <c r="AF800" s="228">
        <v>32050</v>
      </c>
      <c r="AG800" s="229">
        <f t="shared" si="67"/>
        <v>0.22474710743801654</v>
      </c>
      <c r="AH800" s="169"/>
      <c r="AX800" s="221">
        <f t="shared" si="66"/>
        <v>1987</v>
      </c>
      <c r="AY800" s="228">
        <v>32050</v>
      </c>
      <c r="AZ800" s="229">
        <f t="shared" si="68"/>
        <v>0.17008651155503074</v>
      </c>
    </row>
    <row r="801" spans="31:52">
      <c r="AE801" s="221">
        <f t="shared" si="65"/>
        <v>1988</v>
      </c>
      <c r="AF801" s="228">
        <v>32081</v>
      </c>
      <c r="AG801" s="229">
        <f t="shared" si="67"/>
        <v>0.35589421487603301</v>
      </c>
      <c r="AH801" s="169"/>
      <c r="AX801" s="221">
        <f t="shared" si="66"/>
        <v>1988</v>
      </c>
      <c r="AY801" s="228">
        <v>32081</v>
      </c>
      <c r="AZ801" s="229">
        <f t="shared" si="68"/>
        <v>0.28320914820285747</v>
      </c>
    </row>
    <row r="802" spans="31:52">
      <c r="AE802" s="221">
        <f t="shared" si="65"/>
        <v>1988</v>
      </c>
      <c r="AF802" s="228">
        <v>32111</v>
      </c>
      <c r="AG802" s="229">
        <f t="shared" si="67"/>
        <v>0.73503471074380178</v>
      </c>
      <c r="AH802" s="169"/>
      <c r="AX802" s="221">
        <f t="shared" si="66"/>
        <v>1988</v>
      </c>
      <c r="AY802" s="228">
        <v>32111</v>
      </c>
      <c r="AZ802" s="229">
        <f t="shared" si="68"/>
        <v>0.29839684458976956</v>
      </c>
    </row>
    <row r="803" spans="31:52">
      <c r="AE803" s="221">
        <f t="shared" si="65"/>
        <v>1988</v>
      </c>
      <c r="AF803" s="228">
        <v>32142</v>
      </c>
      <c r="AG803" s="229">
        <f t="shared" si="67"/>
        <v>1.6338446280991732</v>
      </c>
      <c r="AH803" s="169"/>
      <c r="AX803" s="221">
        <f t="shared" si="66"/>
        <v>1988</v>
      </c>
      <c r="AY803" s="228">
        <v>32142</v>
      </c>
      <c r="AZ803" s="229">
        <f t="shared" si="68"/>
        <v>1.5338731238671874</v>
      </c>
    </row>
    <row r="804" spans="31:52">
      <c r="AE804" s="221">
        <f t="shared" si="65"/>
        <v>1988</v>
      </c>
      <c r="AF804" s="228">
        <v>32173</v>
      </c>
      <c r="AG804" s="229">
        <f t="shared" si="67"/>
        <v>3.4171239669421496</v>
      </c>
      <c r="AH804" s="169"/>
      <c r="AX804" s="221">
        <f t="shared" si="66"/>
        <v>1988</v>
      </c>
      <c r="AY804" s="228">
        <v>32173</v>
      </c>
      <c r="AZ804" s="229">
        <f t="shared" si="68"/>
        <v>2.8858835300149601</v>
      </c>
    </row>
    <row r="805" spans="31:52">
      <c r="AE805" s="221">
        <f t="shared" si="65"/>
        <v>1988</v>
      </c>
      <c r="AF805" s="228">
        <v>32202</v>
      </c>
      <c r="AG805" s="229">
        <f t="shared" si="67"/>
        <v>0.98935537190082623</v>
      </c>
      <c r="AH805" s="169"/>
      <c r="AX805" s="221">
        <f t="shared" si="66"/>
        <v>1988</v>
      </c>
      <c r="AY805" s="228">
        <v>32202</v>
      </c>
      <c r="AZ805" s="229">
        <f t="shared" si="68"/>
        <v>1.3808747306722458</v>
      </c>
    </row>
    <row r="806" spans="31:52">
      <c r="AE806" s="221">
        <f t="shared" si="65"/>
        <v>1988</v>
      </c>
      <c r="AF806" s="228">
        <v>32233</v>
      </c>
      <c r="AG806" s="229">
        <f t="shared" si="67"/>
        <v>1.0702809917355374</v>
      </c>
      <c r="AH806" s="169"/>
      <c r="AX806" s="221">
        <f t="shared" si="66"/>
        <v>1988</v>
      </c>
      <c r="AY806" s="228">
        <v>32233</v>
      </c>
      <c r="AZ806" s="229">
        <f t="shared" si="68"/>
        <v>1.6676633692399259</v>
      </c>
    </row>
    <row r="807" spans="31:52">
      <c r="AE807" s="221">
        <f t="shared" si="65"/>
        <v>1988</v>
      </c>
      <c r="AF807" s="228">
        <v>32263</v>
      </c>
      <c r="AG807" s="229">
        <f t="shared" si="67"/>
        <v>1.3041322314049584</v>
      </c>
      <c r="AH807" s="169"/>
      <c r="AX807" s="221">
        <f t="shared" si="66"/>
        <v>1988</v>
      </c>
      <c r="AY807" s="228">
        <v>32263</v>
      </c>
      <c r="AZ807" s="229">
        <f t="shared" si="68"/>
        <v>1.2620245982129781</v>
      </c>
    </row>
    <row r="808" spans="31:52">
      <c r="AE808" s="221">
        <f t="shared" si="65"/>
        <v>1988</v>
      </c>
      <c r="AF808" s="228">
        <v>32294</v>
      </c>
      <c r="AG808" s="229">
        <f t="shared" si="67"/>
        <v>0.95966280991735542</v>
      </c>
      <c r="AH808" s="169"/>
      <c r="AX808" s="221">
        <f t="shared" si="66"/>
        <v>1988</v>
      </c>
      <c r="AY808" s="228">
        <v>32294</v>
      </c>
      <c r="AZ808" s="229">
        <f t="shared" si="68"/>
        <v>0.75526217301468535</v>
      </c>
    </row>
    <row r="809" spans="31:52">
      <c r="AE809" s="221">
        <f t="shared" si="65"/>
        <v>1988</v>
      </c>
      <c r="AF809" s="228">
        <v>32324</v>
      </c>
      <c r="AG809" s="229">
        <f t="shared" si="67"/>
        <v>0.59547768595041328</v>
      </c>
      <c r="AH809" s="169"/>
      <c r="AX809" s="221">
        <f t="shared" si="66"/>
        <v>1988</v>
      </c>
      <c r="AY809" s="228">
        <v>32324</v>
      </c>
      <c r="AZ809" s="229">
        <f t="shared" si="68"/>
        <v>0.70810024962513296</v>
      </c>
    </row>
    <row r="810" spans="31:52">
      <c r="AE810" s="221">
        <f t="shared" si="65"/>
        <v>1988</v>
      </c>
      <c r="AF810" s="228">
        <v>32355</v>
      </c>
      <c r="AG810" s="229">
        <f t="shared" si="67"/>
        <v>0.19553057851239669</v>
      </c>
      <c r="AH810" s="169"/>
      <c r="AX810" s="221">
        <f t="shared" si="66"/>
        <v>1988</v>
      </c>
      <c r="AY810" s="228">
        <v>32355</v>
      </c>
      <c r="AZ810" s="229">
        <f t="shared" si="68"/>
        <v>4.8074006372063494E-2</v>
      </c>
    </row>
    <row r="811" spans="31:52">
      <c r="AE811" s="221">
        <f t="shared" si="65"/>
        <v>1988</v>
      </c>
      <c r="AF811" s="228">
        <v>32386</v>
      </c>
      <c r="AG811" s="229">
        <f t="shared" si="67"/>
        <v>0.16294214876033059</v>
      </c>
      <c r="AH811" s="169"/>
      <c r="AX811" s="221">
        <f t="shared" si="66"/>
        <v>1988</v>
      </c>
      <c r="AY811" s="228">
        <v>32386</v>
      </c>
      <c r="AZ811" s="229">
        <f t="shared" si="68"/>
        <v>0</v>
      </c>
    </row>
    <row r="812" spans="31:52">
      <c r="AE812" s="221">
        <f t="shared" si="65"/>
        <v>1988</v>
      </c>
      <c r="AF812" s="228">
        <v>32416</v>
      </c>
      <c r="AG812" s="229">
        <f t="shared" si="67"/>
        <v>0.19100826446280991</v>
      </c>
      <c r="AH812" s="169"/>
      <c r="AX812" s="221">
        <f t="shared" si="66"/>
        <v>1988</v>
      </c>
      <c r="AY812" s="228">
        <v>32416</v>
      </c>
      <c r="AZ812" s="229">
        <f t="shared" si="68"/>
        <v>2.1792387294645721E-3</v>
      </c>
    </row>
    <row r="813" spans="31:52">
      <c r="AE813" s="221">
        <f t="shared" si="65"/>
        <v>1989</v>
      </c>
      <c r="AF813" s="228">
        <v>32447</v>
      </c>
      <c r="AG813" s="229">
        <f t="shared" si="67"/>
        <v>0.30805289256198348</v>
      </c>
      <c r="AH813" s="169"/>
      <c r="AX813" s="221">
        <f t="shared" si="66"/>
        <v>1989</v>
      </c>
      <c r="AY813" s="228">
        <v>32447</v>
      </c>
      <c r="AZ813" s="229">
        <f t="shared" si="68"/>
        <v>0.29476096551160763</v>
      </c>
    </row>
    <row r="814" spans="31:52">
      <c r="AE814" s="221">
        <f t="shared" si="65"/>
        <v>1989</v>
      </c>
      <c r="AF814" s="228">
        <v>32477</v>
      </c>
      <c r="AG814" s="229">
        <f t="shared" si="67"/>
        <v>1.1702479338842975</v>
      </c>
      <c r="AH814" s="169"/>
      <c r="AX814" s="221">
        <f t="shared" si="66"/>
        <v>1989</v>
      </c>
      <c r="AY814" s="228">
        <v>32477</v>
      </c>
      <c r="AZ814" s="229">
        <f t="shared" si="68"/>
        <v>2.5729070703582178</v>
      </c>
    </row>
    <row r="815" spans="31:52">
      <c r="AE815" s="221">
        <f t="shared" si="65"/>
        <v>1989</v>
      </c>
      <c r="AF815" s="228">
        <v>32508</v>
      </c>
      <c r="AG815" s="229">
        <f t="shared" si="67"/>
        <v>1.4957355371900827</v>
      </c>
      <c r="AH815" s="169"/>
      <c r="AX815" s="221">
        <f t="shared" si="66"/>
        <v>1989</v>
      </c>
      <c r="AY815" s="228">
        <v>32508</v>
      </c>
      <c r="AZ815" s="229">
        <f t="shared" si="68"/>
        <v>1.4857367839051614</v>
      </c>
    </row>
    <row r="816" spans="31:52">
      <c r="AE816" s="221">
        <f t="shared" si="65"/>
        <v>1989</v>
      </c>
      <c r="AF816" s="228">
        <v>32539</v>
      </c>
      <c r="AG816" s="229">
        <f t="shared" si="67"/>
        <v>1.9215867768595041</v>
      </c>
      <c r="AH816" s="169"/>
      <c r="AX816" s="221">
        <f t="shared" si="66"/>
        <v>1989</v>
      </c>
      <c r="AY816" s="228">
        <v>32539</v>
      </c>
      <c r="AZ816" s="229">
        <f t="shared" si="68"/>
        <v>1.5981824132035962</v>
      </c>
    </row>
    <row r="817" spans="31:52">
      <c r="AE817" s="221">
        <f t="shared" si="65"/>
        <v>1989</v>
      </c>
      <c r="AF817" s="228">
        <v>32567</v>
      </c>
      <c r="AG817" s="229">
        <f t="shared" si="67"/>
        <v>1.9505454545454548</v>
      </c>
      <c r="AH817" s="169"/>
      <c r="AX817" s="221">
        <f t="shared" si="66"/>
        <v>1989</v>
      </c>
      <c r="AY817" s="228">
        <v>32567</v>
      </c>
      <c r="AZ817" s="229">
        <f t="shared" si="68"/>
        <v>2.7906668340528631</v>
      </c>
    </row>
    <row r="818" spans="31:52">
      <c r="AE818" s="221">
        <f t="shared" si="65"/>
        <v>1989</v>
      </c>
      <c r="AF818" s="228">
        <v>32598</v>
      </c>
      <c r="AG818" s="229">
        <f t="shared" si="67"/>
        <v>12.276892561983471</v>
      </c>
      <c r="AH818" s="169"/>
      <c r="AX818" s="221">
        <f t="shared" si="66"/>
        <v>1989</v>
      </c>
      <c r="AY818" s="228">
        <v>32598</v>
      </c>
      <c r="AZ818" s="229">
        <f t="shared" si="68"/>
        <v>19.599376648379103</v>
      </c>
    </row>
    <row r="819" spans="31:52">
      <c r="AE819" s="221">
        <f t="shared" si="65"/>
        <v>1989</v>
      </c>
      <c r="AF819" s="228">
        <v>32628</v>
      </c>
      <c r="AG819" s="229">
        <f t="shared" si="67"/>
        <v>2.6955371900826446</v>
      </c>
      <c r="AH819" s="169"/>
      <c r="AX819" s="221">
        <f t="shared" si="66"/>
        <v>1989</v>
      </c>
      <c r="AY819" s="228">
        <v>32628</v>
      </c>
      <c r="AZ819" s="229">
        <f t="shared" si="68"/>
        <v>6.5140256274730852</v>
      </c>
    </row>
    <row r="820" spans="31:52">
      <c r="AE820" s="221">
        <f t="shared" si="65"/>
        <v>1989</v>
      </c>
      <c r="AF820" s="228">
        <v>32659</v>
      </c>
      <c r="AG820" s="229">
        <f t="shared" si="67"/>
        <v>1.2051570247933887</v>
      </c>
      <c r="AH820" s="169"/>
      <c r="AX820" s="221">
        <f t="shared" si="66"/>
        <v>1989</v>
      </c>
      <c r="AY820" s="228">
        <v>32659</v>
      </c>
      <c r="AZ820" s="229">
        <f t="shared" si="68"/>
        <v>2.6298061409702811</v>
      </c>
    </row>
    <row r="821" spans="31:52">
      <c r="AE821" s="221">
        <f t="shared" si="65"/>
        <v>1989</v>
      </c>
      <c r="AF821" s="228">
        <v>32689</v>
      </c>
      <c r="AG821" s="229">
        <f t="shared" si="67"/>
        <v>0.62479338842975207</v>
      </c>
      <c r="AH821" s="169"/>
      <c r="AX821" s="221">
        <f t="shared" si="66"/>
        <v>1989</v>
      </c>
      <c r="AY821" s="228">
        <v>32689</v>
      </c>
      <c r="AZ821" s="229">
        <f t="shared" si="68"/>
        <v>1.6696419745255469</v>
      </c>
    </row>
    <row r="822" spans="31:52">
      <c r="AE822" s="221">
        <f t="shared" si="65"/>
        <v>1989</v>
      </c>
      <c r="AF822" s="228">
        <v>32720</v>
      </c>
      <c r="AG822" s="229">
        <f t="shared" si="67"/>
        <v>0.25148429752066115</v>
      </c>
      <c r="AH822" s="169"/>
      <c r="AX822" s="221">
        <f t="shared" si="66"/>
        <v>1989</v>
      </c>
      <c r="AY822" s="228">
        <v>32720</v>
      </c>
      <c r="AZ822" s="229">
        <f t="shared" si="68"/>
        <v>0.31893702478345887</v>
      </c>
    </row>
    <row r="823" spans="31:52">
      <c r="AE823" s="221">
        <f t="shared" si="65"/>
        <v>1989</v>
      </c>
      <c r="AF823" s="228">
        <v>32751</v>
      </c>
      <c r="AG823" s="229">
        <f t="shared" si="67"/>
        <v>0.30436363636363634</v>
      </c>
      <c r="AH823" s="169"/>
      <c r="AX823" s="221">
        <f t="shared" si="66"/>
        <v>1989</v>
      </c>
      <c r="AY823" s="228">
        <v>32751</v>
      </c>
      <c r="AZ823" s="229">
        <f t="shared" si="68"/>
        <v>0.14456389515919454</v>
      </c>
    </row>
    <row r="824" spans="31:52">
      <c r="AE824" s="221">
        <f t="shared" si="65"/>
        <v>1989</v>
      </c>
      <c r="AF824" s="228">
        <v>32781</v>
      </c>
      <c r="AG824" s="229">
        <f t="shared" si="67"/>
        <v>0.44925619834710745</v>
      </c>
      <c r="AH824" s="169"/>
      <c r="AX824" s="221">
        <f t="shared" si="66"/>
        <v>1989</v>
      </c>
      <c r="AY824" s="228">
        <v>32781</v>
      </c>
      <c r="AZ824" s="229">
        <f t="shared" si="68"/>
        <v>1.1292357044237278</v>
      </c>
    </row>
    <row r="825" spans="31:52">
      <c r="AE825" s="221">
        <f t="shared" si="65"/>
        <v>1990</v>
      </c>
      <c r="AF825" s="228">
        <v>32812</v>
      </c>
      <c r="AG825" s="229">
        <f t="shared" si="67"/>
        <v>0.87312396694214878</v>
      </c>
      <c r="AH825" s="169"/>
      <c r="AX825" s="221">
        <f t="shared" si="66"/>
        <v>1990</v>
      </c>
      <c r="AY825" s="228">
        <v>32812</v>
      </c>
      <c r="AZ825" s="229">
        <f t="shared" si="68"/>
        <v>0.9748655367871254</v>
      </c>
    </row>
    <row r="826" spans="31:52">
      <c r="AE826" s="221">
        <f t="shared" si="65"/>
        <v>1990</v>
      </c>
      <c r="AF826" s="228">
        <v>32842</v>
      </c>
      <c r="AG826" s="229">
        <f t="shared" si="67"/>
        <v>1.3864462809917355</v>
      </c>
      <c r="AH826" s="169"/>
      <c r="AX826" s="221">
        <f t="shared" si="66"/>
        <v>1990</v>
      </c>
      <c r="AY826" s="228">
        <v>32842</v>
      </c>
      <c r="AZ826" s="229">
        <f t="shared" si="68"/>
        <v>0.77077385976683555</v>
      </c>
    </row>
    <row r="827" spans="31:52">
      <c r="AE827" s="221">
        <f t="shared" si="65"/>
        <v>1990</v>
      </c>
      <c r="AF827" s="228">
        <v>32873</v>
      </c>
      <c r="AG827" s="229">
        <f t="shared" si="67"/>
        <v>0.61303140495867781</v>
      </c>
      <c r="AH827" s="169"/>
      <c r="AX827" s="221">
        <f t="shared" si="66"/>
        <v>1990</v>
      </c>
      <c r="AY827" s="228">
        <v>32873</v>
      </c>
      <c r="AZ827" s="229">
        <f t="shared" si="68"/>
        <v>0.56575772850852557</v>
      </c>
    </row>
    <row r="828" spans="31:52">
      <c r="AE828" s="221">
        <f t="shared" si="65"/>
        <v>1990</v>
      </c>
      <c r="AF828" s="228">
        <v>32904</v>
      </c>
      <c r="AG828" s="229">
        <f t="shared" si="67"/>
        <v>2.1034710743801655</v>
      </c>
      <c r="AH828" s="169"/>
      <c r="AX828" s="221">
        <f t="shared" si="66"/>
        <v>1990</v>
      </c>
      <c r="AY828" s="228">
        <v>32904</v>
      </c>
      <c r="AZ828" s="229">
        <f t="shared" si="68"/>
        <v>2.1069992119724108</v>
      </c>
    </row>
    <row r="829" spans="31:52">
      <c r="AE829" s="221">
        <f t="shared" si="65"/>
        <v>1990</v>
      </c>
      <c r="AF829" s="228">
        <v>32932</v>
      </c>
      <c r="AG829" s="229">
        <f t="shared" si="67"/>
        <v>2.691173553719008</v>
      </c>
      <c r="AH829" s="169"/>
      <c r="AX829" s="221">
        <f t="shared" si="66"/>
        <v>1990</v>
      </c>
      <c r="AY829" s="228">
        <v>32932</v>
      </c>
      <c r="AZ829" s="229">
        <f t="shared" si="68"/>
        <v>2.1079046004861528</v>
      </c>
    </row>
    <row r="830" spans="31:52">
      <c r="AE830" s="221">
        <f t="shared" si="65"/>
        <v>1990</v>
      </c>
      <c r="AF830" s="228">
        <v>32963</v>
      </c>
      <c r="AG830" s="229">
        <f t="shared" si="67"/>
        <v>3.7152396694214871</v>
      </c>
      <c r="AH830" s="169"/>
      <c r="AX830" s="221">
        <f t="shared" si="66"/>
        <v>1990</v>
      </c>
      <c r="AY830" s="228">
        <v>32963</v>
      </c>
      <c r="AZ830" s="229">
        <f t="shared" si="68"/>
        <v>4.2733780445564751</v>
      </c>
    </row>
    <row r="831" spans="31:52">
      <c r="AE831" s="221">
        <f t="shared" si="65"/>
        <v>1990</v>
      </c>
      <c r="AF831" s="228">
        <v>32993</v>
      </c>
      <c r="AG831" s="229">
        <f t="shared" si="67"/>
        <v>1.2912396694214876</v>
      </c>
      <c r="AH831" s="169"/>
      <c r="AX831" s="221">
        <f t="shared" si="66"/>
        <v>1990</v>
      </c>
      <c r="AY831" s="228">
        <v>32993</v>
      </c>
      <c r="AZ831" s="229">
        <f t="shared" si="68"/>
        <v>2.98272422099061</v>
      </c>
    </row>
    <row r="832" spans="31:52">
      <c r="AE832" s="221">
        <f t="shared" si="65"/>
        <v>1990</v>
      </c>
      <c r="AF832" s="228">
        <v>33024</v>
      </c>
      <c r="AG832" s="229">
        <f t="shared" si="67"/>
        <v>1.4572561983471075</v>
      </c>
      <c r="AH832" s="169"/>
      <c r="AX832" s="221">
        <f t="shared" si="66"/>
        <v>1990</v>
      </c>
      <c r="AY832" s="228">
        <v>33024</v>
      </c>
      <c r="AZ832" s="229">
        <f t="shared" si="68"/>
        <v>1.204481939696036</v>
      </c>
    </row>
    <row r="833" spans="31:52">
      <c r="AE833" s="221">
        <f t="shared" si="65"/>
        <v>1990</v>
      </c>
      <c r="AF833" s="228">
        <v>33054</v>
      </c>
      <c r="AG833" s="229">
        <f t="shared" si="67"/>
        <v>0.92826446280991737</v>
      </c>
      <c r="AH833" s="169"/>
      <c r="AX833" s="221">
        <f t="shared" si="66"/>
        <v>1990</v>
      </c>
      <c r="AY833" s="228">
        <v>33054</v>
      </c>
      <c r="AZ833" s="229">
        <f t="shared" si="68"/>
        <v>1.0458520071474506</v>
      </c>
    </row>
    <row r="834" spans="31:52">
      <c r="AE834" s="221">
        <f t="shared" si="65"/>
        <v>1990</v>
      </c>
      <c r="AF834" s="228">
        <v>33085</v>
      </c>
      <c r="AG834" s="229">
        <f t="shared" si="67"/>
        <v>0.42979834710743803</v>
      </c>
      <c r="AH834" s="169"/>
      <c r="AX834" s="221">
        <f t="shared" si="66"/>
        <v>1990</v>
      </c>
      <c r="AY834" s="228">
        <v>33085</v>
      </c>
      <c r="AZ834" s="229">
        <f t="shared" si="68"/>
        <v>0.25369809381452768</v>
      </c>
    </row>
    <row r="835" spans="31:52">
      <c r="AE835" s="221">
        <f t="shared" si="65"/>
        <v>1990</v>
      </c>
      <c r="AF835" s="228">
        <v>33116</v>
      </c>
      <c r="AG835" s="229">
        <f t="shared" si="67"/>
        <v>0.2736198347107438</v>
      </c>
      <c r="AH835" s="169"/>
      <c r="AX835" s="221">
        <f t="shared" si="66"/>
        <v>1990</v>
      </c>
      <c r="AY835" s="228">
        <v>33116</v>
      </c>
      <c r="AZ835" s="229">
        <f t="shared" si="68"/>
        <v>8.0793482363127112E-2</v>
      </c>
    </row>
    <row r="836" spans="31:52">
      <c r="AE836" s="221">
        <f t="shared" si="65"/>
        <v>1990</v>
      </c>
      <c r="AF836" s="228">
        <v>33146</v>
      </c>
      <c r="AG836" s="229">
        <f t="shared" si="67"/>
        <v>0.25586776859504134</v>
      </c>
      <c r="AH836" s="169"/>
      <c r="AX836" s="221">
        <f t="shared" si="66"/>
        <v>1990</v>
      </c>
      <c r="AY836" s="228">
        <v>33146</v>
      </c>
      <c r="AZ836" s="229">
        <f t="shared" si="68"/>
        <v>0.13861179365878229</v>
      </c>
    </row>
    <row r="837" spans="31:52">
      <c r="AE837" s="221">
        <f t="shared" si="65"/>
        <v>1991</v>
      </c>
      <c r="AF837" s="228">
        <v>33177</v>
      </c>
      <c r="AG837" s="229">
        <f t="shared" si="67"/>
        <v>0.29206611570247931</v>
      </c>
      <c r="AH837" s="169"/>
      <c r="AX837" s="221">
        <f t="shared" si="66"/>
        <v>1991</v>
      </c>
      <c r="AY837" s="228">
        <v>33177</v>
      </c>
      <c r="AZ837" s="229">
        <f t="shared" si="68"/>
        <v>0.17437010836362887</v>
      </c>
    </row>
    <row r="838" spans="31:52">
      <c r="AE838" s="221">
        <f t="shared" si="65"/>
        <v>1991</v>
      </c>
      <c r="AF838" s="228">
        <v>33207</v>
      </c>
      <c r="AG838" s="229">
        <f t="shared" si="67"/>
        <v>0.44925619834710745</v>
      </c>
      <c r="AH838" s="169"/>
      <c r="AX838" s="221">
        <f t="shared" si="66"/>
        <v>1991</v>
      </c>
      <c r="AY838" s="228">
        <v>33207</v>
      </c>
      <c r="AZ838" s="229">
        <f t="shared" si="68"/>
        <v>0.2554933558715442</v>
      </c>
    </row>
    <row r="839" spans="31:52">
      <c r="AE839" s="221">
        <f t="shared" si="65"/>
        <v>1991</v>
      </c>
      <c r="AF839" s="228">
        <v>33238</v>
      </c>
      <c r="AG839" s="229">
        <f t="shared" si="67"/>
        <v>0.78704132231404955</v>
      </c>
      <c r="AH839" s="169"/>
      <c r="AX839" s="221">
        <f t="shared" si="66"/>
        <v>1991</v>
      </c>
      <c r="AY839" s="228">
        <v>33238</v>
      </c>
      <c r="AZ839" s="229">
        <f t="shared" si="68"/>
        <v>0.30315779441531399</v>
      </c>
    </row>
    <row r="840" spans="31:52">
      <c r="AE840" s="221">
        <f t="shared" si="65"/>
        <v>1991</v>
      </c>
      <c r="AF840" s="228">
        <v>33269</v>
      </c>
      <c r="AG840" s="229">
        <f t="shared" si="67"/>
        <v>0.70095867768595044</v>
      </c>
      <c r="AH840" s="169"/>
      <c r="AX840" s="221">
        <f t="shared" si="66"/>
        <v>1991</v>
      </c>
      <c r="AY840" s="228">
        <v>33269</v>
      </c>
      <c r="AZ840" s="229">
        <f t="shared" si="68"/>
        <v>0.2515074945745911</v>
      </c>
    </row>
    <row r="841" spans="31:52">
      <c r="AE841" s="221">
        <f t="shared" ref="AE841:AE904" si="69">IF(MONTH(AF841)&gt;9,YEAR(AF841)+1,YEAR(AF841))</f>
        <v>1991</v>
      </c>
      <c r="AF841" s="228">
        <v>33297</v>
      </c>
      <c r="AG841" s="229">
        <f t="shared" si="67"/>
        <v>0.69421487603305787</v>
      </c>
      <c r="AH841" s="169"/>
      <c r="AX841" s="221">
        <f t="shared" ref="AX841:AX904" si="70">IF(MONTH(AY841)&gt;9,YEAR(AY841)+1,YEAR(AY841))</f>
        <v>1991</v>
      </c>
      <c r="AY841" s="228">
        <v>33297</v>
      </c>
      <c r="AZ841" s="229">
        <f t="shared" si="68"/>
        <v>0.48239804156023203</v>
      </c>
    </row>
    <row r="842" spans="31:52">
      <c r="AE842" s="221">
        <f t="shared" si="69"/>
        <v>1991</v>
      </c>
      <c r="AF842" s="228">
        <v>33328</v>
      </c>
      <c r="AG842" s="229">
        <f t="shared" ref="AG842:AG905" si="71">VLOOKUP(IF(MONTH(AF842)&gt;9,YEAR(AF842)+1,YEAR(AF842)),$P$10:$AB$118,IF(MONTH(AF842)&gt;9,MONTH(AF842)-8,MONTH(AF842)+4))</f>
        <v>7.2958016528925631</v>
      </c>
      <c r="AH842" s="169"/>
      <c r="AX842" s="221">
        <f t="shared" si="70"/>
        <v>1991</v>
      </c>
      <c r="AY842" s="228">
        <v>33328</v>
      </c>
      <c r="AZ842" s="229">
        <f t="shared" ref="AZ842:AZ905" si="72">VLOOKUP(IF(MONTH(AY842)&gt;9,YEAR(AY842)+1,YEAR(AY842)),$AI$10:$AU$107,IF(MONTH(AY842)&gt;9,MONTH(AY842)-8,MONTH(AY842)+4))</f>
        <v>7.0343263587966085</v>
      </c>
    </row>
    <row r="843" spans="31:52">
      <c r="AE843" s="221">
        <f t="shared" si="69"/>
        <v>1991</v>
      </c>
      <c r="AF843" s="228">
        <v>33358</v>
      </c>
      <c r="AG843" s="229">
        <f t="shared" si="71"/>
        <v>2.0350413223140498</v>
      </c>
      <c r="AH843" s="169"/>
      <c r="AX843" s="221">
        <f t="shared" si="70"/>
        <v>1991</v>
      </c>
      <c r="AY843" s="228">
        <v>33358</v>
      </c>
      <c r="AZ843" s="229">
        <f t="shared" si="72"/>
        <v>4.4702407322381816</v>
      </c>
    </row>
    <row r="844" spans="31:52">
      <c r="AE844" s="221">
        <f t="shared" si="69"/>
        <v>1991</v>
      </c>
      <c r="AF844" s="228">
        <v>33389</v>
      </c>
      <c r="AG844" s="229">
        <f t="shared" si="71"/>
        <v>1.5187438016528925</v>
      </c>
      <c r="AH844" s="169"/>
      <c r="AX844" s="221">
        <f t="shared" si="70"/>
        <v>1991</v>
      </c>
      <c r="AY844" s="228">
        <v>33389</v>
      </c>
      <c r="AZ844" s="229">
        <f t="shared" si="72"/>
        <v>2.988933302742371</v>
      </c>
    </row>
    <row r="845" spans="31:52">
      <c r="AE845" s="221">
        <f t="shared" si="69"/>
        <v>1991</v>
      </c>
      <c r="AF845" s="228">
        <v>33419</v>
      </c>
      <c r="AG845" s="229">
        <f t="shared" si="71"/>
        <v>1.0095867768595044</v>
      </c>
      <c r="AH845" s="169"/>
      <c r="AX845" s="221">
        <f t="shared" si="70"/>
        <v>1991</v>
      </c>
      <c r="AY845" s="228">
        <v>33419</v>
      </c>
      <c r="AZ845" s="229">
        <f t="shared" si="72"/>
        <v>1.2808743352811955</v>
      </c>
    </row>
    <row r="846" spans="31:52">
      <c r="AE846" s="221">
        <f t="shared" si="69"/>
        <v>1991</v>
      </c>
      <c r="AF846" s="228">
        <v>33450</v>
      </c>
      <c r="AG846" s="229">
        <f t="shared" si="71"/>
        <v>0.63947107438016526</v>
      </c>
      <c r="AH846" s="169"/>
      <c r="AX846" s="221">
        <f t="shared" si="70"/>
        <v>1991</v>
      </c>
      <c r="AY846" s="228">
        <v>33450</v>
      </c>
      <c r="AZ846" s="229">
        <f t="shared" si="72"/>
        <v>0.51298211975025154</v>
      </c>
    </row>
    <row r="847" spans="31:52">
      <c r="AE847" s="221">
        <f t="shared" si="69"/>
        <v>1991</v>
      </c>
      <c r="AF847" s="228">
        <v>33481</v>
      </c>
      <c r="AG847" s="229">
        <f t="shared" si="71"/>
        <v>0.36523636363636369</v>
      </c>
      <c r="AH847" s="169"/>
      <c r="AX847" s="221">
        <f t="shared" si="70"/>
        <v>1991</v>
      </c>
      <c r="AY847" s="228">
        <v>33481</v>
      </c>
      <c r="AZ847" s="229">
        <f t="shared" si="72"/>
        <v>0</v>
      </c>
    </row>
    <row r="848" spans="31:52">
      <c r="AE848" s="221">
        <f t="shared" si="69"/>
        <v>1991</v>
      </c>
      <c r="AF848" s="228">
        <v>33511</v>
      </c>
      <c r="AG848" s="229">
        <f t="shared" si="71"/>
        <v>0.27193388429752069</v>
      </c>
      <c r="AH848" s="169"/>
      <c r="AX848" s="221">
        <f t="shared" si="70"/>
        <v>1991</v>
      </c>
      <c r="AY848" s="228">
        <v>33511</v>
      </c>
      <c r="AZ848" s="229">
        <f t="shared" si="72"/>
        <v>0.40156979115422331</v>
      </c>
    </row>
    <row r="849" spans="31:52">
      <c r="AE849" s="221">
        <f t="shared" si="69"/>
        <v>1992</v>
      </c>
      <c r="AF849" s="228">
        <v>33542</v>
      </c>
      <c r="AG849" s="229">
        <f t="shared" si="71"/>
        <v>0.53508099173553736</v>
      </c>
      <c r="AH849" s="169"/>
      <c r="AX849" s="221">
        <f t="shared" si="70"/>
        <v>1992</v>
      </c>
      <c r="AY849" s="228">
        <v>33542</v>
      </c>
      <c r="AZ849" s="229">
        <f t="shared" si="72"/>
        <v>0.48321541374849364</v>
      </c>
    </row>
    <row r="850" spans="31:52">
      <c r="AE850" s="221">
        <f t="shared" si="69"/>
        <v>1992</v>
      </c>
      <c r="AF850" s="228">
        <v>33572</v>
      </c>
      <c r="AG850" s="229">
        <f t="shared" si="71"/>
        <v>0.77355371900826442</v>
      </c>
      <c r="AH850" s="169"/>
      <c r="AX850" s="221">
        <f t="shared" si="70"/>
        <v>1992</v>
      </c>
      <c r="AY850" s="228">
        <v>33572</v>
      </c>
      <c r="AZ850" s="229">
        <f t="shared" si="72"/>
        <v>0.56830088498743492</v>
      </c>
    </row>
    <row r="851" spans="31:52">
      <c r="AE851" s="221">
        <f t="shared" si="69"/>
        <v>1992</v>
      </c>
      <c r="AF851" s="228">
        <v>33603</v>
      </c>
      <c r="AG851" s="229">
        <f t="shared" si="71"/>
        <v>0.73785123966942145</v>
      </c>
      <c r="AH851" s="169"/>
      <c r="AX851" s="221">
        <f t="shared" si="70"/>
        <v>1992</v>
      </c>
      <c r="AY851" s="228">
        <v>33603</v>
      </c>
      <c r="AZ851" s="229">
        <f t="shared" si="72"/>
        <v>0.42382700481013957</v>
      </c>
    </row>
    <row r="852" spans="31:52">
      <c r="AE852" s="221">
        <f t="shared" si="69"/>
        <v>1992</v>
      </c>
      <c r="AF852" s="228">
        <v>33634</v>
      </c>
      <c r="AG852" s="229">
        <f t="shared" si="71"/>
        <v>1.2396694214876034</v>
      </c>
      <c r="AH852" s="169"/>
      <c r="AX852" s="221">
        <f t="shared" si="70"/>
        <v>1992</v>
      </c>
      <c r="AY852" s="228">
        <v>33634</v>
      </c>
      <c r="AZ852" s="229">
        <f t="shared" si="72"/>
        <v>0.45070189935301963</v>
      </c>
    </row>
    <row r="853" spans="31:52">
      <c r="AE853" s="221">
        <f t="shared" si="69"/>
        <v>1992</v>
      </c>
      <c r="AF853" s="228">
        <v>33663</v>
      </c>
      <c r="AG853" s="229">
        <f t="shared" si="71"/>
        <v>5.2825785123966948</v>
      </c>
      <c r="AH853" s="169"/>
      <c r="AX853" s="221">
        <f t="shared" si="70"/>
        <v>1992</v>
      </c>
      <c r="AY853" s="228">
        <v>33663</v>
      </c>
      <c r="AZ853" s="229">
        <f t="shared" si="72"/>
        <v>4.2331942972685201</v>
      </c>
    </row>
    <row r="854" spans="31:52">
      <c r="AE854" s="221">
        <f t="shared" si="69"/>
        <v>1992</v>
      </c>
      <c r="AF854" s="228">
        <v>33694</v>
      </c>
      <c r="AG854" s="229">
        <f t="shared" si="71"/>
        <v>2.9329586776859502</v>
      </c>
      <c r="AH854" s="169"/>
      <c r="AX854" s="221">
        <f t="shared" si="70"/>
        <v>1992</v>
      </c>
      <c r="AY854" s="228">
        <v>33694</v>
      </c>
      <c r="AZ854" s="229">
        <f t="shared" si="72"/>
        <v>2.6883211847132866</v>
      </c>
    </row>
    <row r="855" spans="31:52">
      <c r="AE855" s="221">
        <f t="shared" si="69"/>
        <v>1992</v>
      </c>
      <c r="AF855" s="228">
        <v>33724</v>
      </c>
      <c r="AG855" s="229">
        <f t="shared" si="71"/>
        <v>1.2138842975206612</v>
      </c>
      <c r="AH855" s="169"/>
      <c r="AX855" s="221">
        <f t="shared" si="70"/>
        <v>1992</v>
      </c>
      <c r="AY855" s="228">
        <v>33724</v>
      </c>
      <c r="AZ855" s="229">
        <f t="shared" si="72"/>
        <v>1.7432029223902941</v>
      </c>
    </row>
    <row r="856" spans="31:52">
      <c r="AE856" s="221">
        <f t="shared" si="69"/>
        <v>1992</v>
      </c>
      <c r="AF856" s="228">
        <v>33755</v>
      </c>
      <c r="AG856" s="229">
        <f t="shared" si="71"/>
        <v>0.69480991735537201</v>
      </c>
      <c r="AH856" s="169"/>
      <c r="AX856" s="221">
        <f t="shared" si="70"/>
        <v>1992</v>
      </c>
      <c r="AY856" s="228">
        <v>33755</v>
      </c>
      <c r="AZ856" s="229">
        <f t="shared" si="72"/>
        <v>0.58243872026669763</v>
      </c>
    </row>
    <row r="857" spans="31:52">
      <c r="AE857" s="221">
        <f t="shared" si="69"/>
        <v>1992</v>
      </c>
      <c r="AF857" s="228">
        <v>33785</v>
      </c>
      <c r="AG857" s="229">
        <f t="shared" si="71"/>
        <v>0.37785123966942147</v>
      </c>
      <c r="AH857" s="169"/>
      <c r="AX857" s="221">
        <f t="shared" si="70"/>
        <v>1992</v>
      </c>
      <c r="AY857" s="228">
        <v>33785</v>
      </c>
      <c r="AZ857" s="229">
        <f t="shared" si="72"/>
        <v>0.22814985103864061</v>
      </c>
    </row>
    <row r="858" spans="31:52">
      <c r="AE858" s="221">
        <f t="shared" si="69"/>
        <v>1992</v>
      </c>
      <c r="AF858" s="228">
        <v>33816</v>
      </c>
      <c r="AG858" s="229">
        <f t="shared" si="71"/>
        <v>0.24656528925619831</v>
      </c>
      <c r="AH858" s="169"/>
      <c r="AX858" s="221">
        <f t="shared" si="70"/>
        <v>1992</v>
      </c>
      <c r="AY858" s="228">
        <v>33816</v>
      </c>
      <c r="AZ858" s="229">
        <f t="shared" si="72"/>
        <v>0.44666978480354125</v>
      </c>
    </row>
    <row r="859" spans="31:52">
      <c r="AE859" s="221">
        <f t="shared" si="69"/>
        <v>1992</v>
      </c>
      <c r="AF859" s="228">
        <v>33847</v>
      </c>
      <c r="AG859" s="229">
        <f t="shared" si="71"/>
        <v>0.12727933884297518</v>
      </c>
      <c r="AH859" s="169"/>
      <c r="AX859" s="221">
        <f t="shared" si="70"/>
        <v>1992</v>
      </c>
      <c r="AY859" s="228">
        <v>33847</v>
      </c>
      <c r="AZ859" s="229">
        <f t="shared" si="72"/>
        <v>0</v>
      </c>
    </row>
    <row r="860" spans="31:52">
      <c r="AE860" s="221">
        <f t="shared" si="69"/>
        <v>1992</v>
      </c>
      <c r="AF860" s="228">
        <v>33877</v>
      </c>
      <c r="AG860" s="229">
        <f t="shared" si="71"/>
        <v>0.11067768595041322</v>
      </c>
      <c r="AH860" s="169"/>
      <c r="AX860" s="221">
        <f t="shared" si="70"/>
        <v>1992</v>
      </c>
      <c r="AY860" s="228">
        <v>33877</v>
      </c>
      <c r="AZ860" s="229">
        <f t="shared" si="72"/>
        <v>0</v>
      </c>
    </row>
    <row r="861" spans="31:52">
      <c r="AE861" s="221">
        <f t="shared" si="69"/>
        <v>1993</v>
      </c>
      <c r="AF861" s="228">
        <v>33908</v>
      </c>
      <c r="AG861" s="229">
        <f t="shared" si="71"/>
        <v>0.2828429752066115</v>
      </c>
      <c r="AH861" s="169"/>
      <c r="AX861" s="221">
        <f t="shared" si="70"/>
        <v>1993</v>
      </c>
      <c r="AY861" s="228">
        <v>33908</v>
      </c>
      <c r="AZ861" s="229">
        <f t="shared" si="72"/>
        <v>0.80415306854333368</v>
      </c>
    </row>
    <row r="862" spans="31:52">
      <c r="AE862" s="221">
        <f t="shared" si="69"/>
        <v>1993</v>
      </c>
      <c r="AF862" s="228">
        <v>33938</v>
      </c>
      <c r="AG862" s="229">
        <f t="shared" si="71"/>
        <v>0.36595041322314048</v>
      </c>
      <c r="AH862" s="169"/>
      <c r="AX862" s="221">
        <f t="shared" si="70"/>
        <v>1993</v>
      </c>
      <c r="AY862" s="228">
        <v>33938</v>
      </c>
      <c r="AZ862" s="229">
        <f t="shared" si="72"/>
        <v>0.82555599843947325</v>
      </c>
    </row>
    <row r="863" spans="31:52">
      <c r="AE863" s="221">
        <f t="shared" si="69"/>
        <v>1993</v>
      </c>
      <c r="AF863" s="228">
        <v>33969</v>
      </c>
      <c r="AG863" s="229">
        <f t="shared" si="71"/>
        <v>3.9782479338842975</v>
      </c>
      <c r="AH863" s="169"/>
      <c r="AX863" s="221">
        <f t="shared" si="70"/>
        <v>1993</v>
      </c>
      <c r="AY863" s="228">
        <v>33969</v>
      </c>
      <c r="AZ863" s="229">
        <f t="shared" si="72"/>
        <v>3.6121262120069</v>
      </c>
    </row>
    <row r="864" spans="31:52">
      <c r="AE864" s="221">
        <f t="shared" si="69"/>
        <v>1993</v>
      </c>
      <c r="AF864" s="228">
        <v>34000</v>
      </c>
      <c r="AG864" s="229">
        <f t="shared" si="71"/>
        <v>15.322710743801652</v>
      </c>
      <c r="AH864" s="169"/>
      <c r="AX864" s="221">
        <f t="shared" si="70"/>
        <v>1993</v>
      </c>
      <c r="AY864" s="228">
        <v>34000</v>
      </c>
      <c r="AZ864" s="229">
        <f t="shared" si="72"/>
        <v>13.853778443716703</v>
      </c>
    </row>
    <row r="865" spans="31:52">
      <c r="AE865" s="221">
        <f t="shared" si="69"/>
        <v>1993</v>
      </c>
      <c r="AF865" s="228">
        <v>34028</v>
      </c>
      <c r="AG865" s="229">
        <f t="shared" si="71"/>
        <v>10.958082644628101</v>
      </c>
      <c r="AH865" s="169"/>
      <c r="AX865" s="221">
        <f t="shared" si="70"/>
        <v>1993</v>
      </c>
      <c r="AY865" s="228">
        <v>34028</v>
      </c>
      <c r="AZ865" s="229">
        <f t="shared" si="72"/>
        <v>9.8446964699989614</v>
      </c>
    </row>
    <row r="866" spans="31:52">
      <c r="AE866" s="221">
        <f t="shared" si="69"/>
        <v>1993</v>
      </c>
      <c r="AF866" s="228">
        <v>34059</v>
      </c>
      <c r="AG866" s="229">
        <f t="shared" si="71"/>
        <v>9.0208264462809922</v>
      </c>
      <c r="AH866" s="169"/>
      <c r="AX866" s="221">
        <f t="shared" si="70"/>
        <v>1993</v>
      </c>
      <c r="AY866" s="228">
        <v>34059</v>
      </c>
      <c r="AZ866" s="229">
        <f t="shared" si="72"/>
        <v>14.673558383750194</v>
      </c>
    </row>
    <row r="867" spans="31:52">
      <c r="AE867" s="221">
        <f t="shared" si="69"/>
        <v>1993</v>
      </c>
      <c r="AF867" s="228">
        <v>34089</v>
      </c>
      <c r="AG867" s="229">
        <f t="shared" si="71"/>
        <v>5.7262809917355373</v>
      </c>
      <c r="AH867" s="169"/>
      <c r="AX867" s="221">
        <f t="shared" si="70"/>
        <v>1993</v>
      </c>
      <c r="AY867" s="228">
        <v>34089</v>
      </c>
      <c r="AZ867" s="229">
        <f t="shared" si="72"/>
        <v>7.9697088881148161</v>
      </c>
    </row>
    <row r="868" spans="31:52">
      <c r="AE868" s="221">
        <f t="shared" si="69"/>
        <v>1993</v>
      </c>
      <c r="AF868" s="228">
        <v>34120</v>
      </c>
      <c r="AG868" s="229">
        <f t="shared" si="71"/>
        <v>1.9289256198347107</v>
      </c>
      <c r="AH868" s="169"/>
      <c r="AX868" s="221">
        <f t="shared" si="70"/>
        <v>1993</v>
      </c>
      <c r="AY868" s="228">
        <v>34120</v>
      </c>
      <c r="AZ868" s="229">
        <f t="shared" si="72"/>
        <v>6.5188594161600193</v>
      </c>
    </row>
    <row r="869" spans="31:52">
      <c r="AE869" s="221">
        <f t="shared" si="69"/>
        <v>1993</v>
      </c>
      <c r="AF869" s="228">
        <v>34150</v>
      </c>
      <c r="AG869" s="229">
        <f t="shared" si="71"/>
        <v>1.7077685950413224</v>
      </c>
      <c r="AH869" s="169"/>
      <c r="AX869" s="221">
        <f t="shared" si="70"/>
        <v>1993</v>
      </c>
      <c r="AY869" s="228">
        <v>34150</v>
      </c>
      <c r="AZ869" s="229">
        <f t="shared" si="72"/>
        <v>3.5510840769701701</v>
      </c>
    </row>
    <row r="870" spans="31:52">
      <c r="AE870" s="221">
        <f t="shared" si="69"/>
        <v>1993</v>
      </c>
      <c r="AF870" s="228">
        <v>34181</v>
      </c>
      <c r="AG870" s="229">
        <f t="shared" si="71"/>
        <v>0.69480991735537201</v>
      </c>
      <c r="AH870" s="169"/>
      <c r="AX870" s="221">
        <f t="shared" si="70"/>
        <v>1993</v>
      </c>
      <c r="AY870" s="228">
        <v>34181</v>
      </c>
      <c r="AZ870" s="229">
        <f t="shared" si="72"/>
        <v>1.9354464681486405</v>
      </c>
    </row>
    <row r="871" spans="31:52">
      <c r="AE871" s="221">
        <f t="shared" si="69"/>
        <v>1993</v>
      </c>
      <c r="AF871" s="228">
        <v>34212</v>
      </c>
      <c r="AG871" s="229">
        <f t="shared" si="71"/>
        <v>0.36831074380165285</v>
      </c>
      <c r="AH871" s="169"/>
      <c r="AX871" s="221">
        <f t="shared" si="70"/>
        <v>1993</v>
      </c>
      <c r="AY871" s="228">
        <v>34212</v>
      </c>
      <c r="AZ871" s="229">
        <f t="shared" si="72"/>
        <v>1.1936919182690033</v>
      </c>
    </row>
    <row r="872" spans="31:52">
      <c r="AE872" s="221">
        <f t="shared" si="69"/>
        <v>1993</v>
      </c>
      <c r="AF872" s="228">
        <v>34242</v>
      </c>
      <c r="AG872" s="229">
        <f t="shared" si="71"/>
        <v>0.51947107438016527</v>
      </c>
      <c r="AH872" s="169"/>
      <c r="AX872" s="221">
        <f t="shared" si="70"/>
        <v>1993</v>
      </c>
      <c r="AY872" s="228">
        <v>34242</v>
      </c>
      <c r="AZ872" s="229">
        <f t="shared" si="72"/>
        <v>0.68674788548122478</v>
      </c>
    </row>
    <row r="873" spans="31:52">
      <c r="AE873" s="221">
        <f t="shared" si="69"/>
        <v>1994</v>
      </c>
      <c r="AF873" s="228">
        <v>34273</v>
      </c>
      <c r="AG873" s="229">
        <f t="shared" si="71"/>
        <v>0.67636363636363639</v>
      </c>
      <c r="AH873" s="169"/>
      <c r="AX873" s="221">
        <f t="shared" si="70"/>
        <v>1994</v>
      </c>
      <c r="AY873" s="228">
        <v>34273</v>
      </c>
      <c r="AZ873" s="229">
        <f t="shared" si="72"/>
        <v>0.43762092078921461</v>
      </c>
    </row>
    <row r="874" spans="31:52">
      <c r="AE874" s="221">
        <f t="shared" si="69"/>
        <v>1994</v>
      </c>
      <c r="AF874" s="228">
        <v>34303</v>
      </c>
      <c r="AG874" s="229">
        <f t="shared" si="71"/>
        <v>1.0353719008264464</v>
      </c>
      <c r="AH874" s="169"/>
      <c r="AX874" s="221">
        <f t="shared" si="70"/>
        <v>1994</v>
      </c>
      <c r="AY874" s="228">
        <v>34303</v>
      </c>
      <c r="AZ874" s="229">
        <f t="shared" si="72"/>
        <v>0.27468792140742265</v>
      </c>
    </row>
    <row r="875" spans="31:52">
      <c r="AE875" s="221">
        <f t="shared" si="69"/>
        <v>1994</v>
      </c>
      <c r="AF875" s="228">
        <v>34334</v>
      </c>
      <c r="AG875" s="229">
        <f t="shared" si="71"/>
        <v>1.5433388429752066</v>
      </c>
      <c r="AH875" s="169"/>
      <c r="AX875" s="221">
        <f t="shared" si="70"/>
        <v>1994</v>
      </c>
      <c r="AY875" s="228">
        <v>34334</v>
      </c>
      <c r="AZ875" s="229">
        <f t="shared" si="72"/>
        <v>0.75482022066261489</v>
      </c>
    </row>
    <row r="876" spans="31:52">
      <c r="AE876" s="221">
        <f t="shared" si="69"/>
        <v>1994</v>
      </c>
      <c r="AF876" s="228">
        <v>34365</v>
      </c>
      <c r="AG876" s="229">
        <f t="shared" si="71"/>
        <v>1.2912396694214876</v>
      </c>
      <c r="AH876" s="169"/>
      <c r="AX876" s="221">
        <f t="shared" si="70"/>
        <v>1994</v>
      </c>
      <c r="AY876" s="228">
        <v>34365</v>
      </c>
      <c r="AZ876" s="229">
        <f t="shared" si="72"/>
        <v>0.7556017042318206</v>
      </c>
    </row>
    <row r="877" spans="31:52">
      <c r="AE877" s="221">
        <f t="shared" si="69"/>
        <v>1994</v>
      </c>
      <c r="AF877" s="228">
        <v>34393</v>
      </c>
      <c r="AG877" s="229">
        <f t="shared" si="71"/>
        <v>3.6622809917355377</v>
      </c>
      <c r="AH877" s="169"/>
      <c r="AX877" s="221">
        <f t="shared" si="70"/>
        <v>1994</v>
      </c>
      <c r="AY877" s="228">
        <v>34393</v>
      </c>
      <c r="AZ877" s="229">
        <f t="shared" si="72"/>
        <v>1.6351818104201516</v>
      </c>
    </row>
    <row r="878" spans="31:52">
      <c r="AE878" s="221">
        <f t="shared" si="69"/>
        <v>1994</v>
      </c>
      <c r="AF878" s="228">
        <v>34424</v>
      </c>
      <c r="AG878" s="229">
        <f t="shared" si="71"/>
        <v>1.8343140495867765</v>
      </c>
      <c r="AH878" s="169"/>
      <c r="AX878" s="221">
        <f t="shared" si="70"/>
        <v>1994</v>
      </c>
      <c r="AY878" s="228">
        <v>34424</v>
      </c>
      <c r="AZ878" s="229">
        <f t="shared" si="72"/>
        <v>2.4230569609398787</v>
      </c>
    </row>
    <row r="879" spans="31:52">
      <c r="AE879" s="221">
        <f t="shared" si="69"/>
        <v>1994</v>
      </c>
      <c r="AF879" s="228">
        <v>34454</v>
      </c>
      <c r="AG879" s="229">
        <f t="shared" si="71"/>
        <v>0.98776859504132253</v>
      </c>
      <c r="AH879" s="169"/>
      <c r="AX879" s="221">
        <f t="shared" si="70"/>
        <v>1994</v>
      </c>
      <c r="AY879" s="228">
        <v>34454</v>
      </c>
      <c r="AZ879" s="229">
        <f t="shared" si="72"/>
        <v>1.8822319667428982</v>
      </c>
    </row>
    <row r="880" spans="31:52">
      <c r="AE880" s="221">
        <f t="shared" si="69"/>
        <v>1994</v>
      </c>
      <c r="AF880" s="228">
        <v>34485</v>
      </c>
      <c r="AG880" s="229">
        <f t="shared" si="71"/>
        <v>1.0637355371900827</v>
      </c>
      <c r="AH880" s="169"/>
      <c r="AX880" s="221">
        <f t="shared" si="70"/>
        <v>1994</v>
      </c>
      <c r="AY880" s="228">
        <v>34485</v>
      </c>
      <c r="AZ880" s="229">
        <f t="shared" si="72"/>
        <v>1.0320633840474613</v>
      </c>
    </row>
    <row r="881" spans="31:52">
      <c r="AE881" s="221">
        <f t="shared" si="69"/>
        <v>1994</v>
      </c>
      <c r="AF881" s="228">
        <v>34515</v>
      </c>
      <c r="AG881" s="229">
        <f t="shared" si="71"/>
        <v>0.67834710743801652</v>
      </c>
      <c r="AH881" s="169"/>
      <c r="AX881" s="221">
        <f t="shared" si="70"/>
        <v>1994</v>
      </c>
      <c r="AY881" s="228">
        <v>34515</v>
      </c>
      <c r="AZ881" s="229">
        <f t="shared" si="72"/>
        <v>0.36016050942896882</v>
      </c>
    </row>
    <row r="882" spans="31:52">
      <c r="AE882" s="221">
        <f t="shared" si="69"/>
        <v>1994</v>
      </c>
      <c r="AF882" s="228">
        <v>34546</v>
      </c>
      <c r="AG882" s="229">
        <f t="shared" si="71"/>
        <v>0.3228099173553719</v>
      </c>
      <c r="AH882" s="169"/>
      <c r="AX882" s="221">
        <f t="shared" si="70"/>
        <v>1994</v>
      </c>
      <c r="AY882" s="228">
        <v>34546</v>
      </c>
      <c r="AZ882" s="229">
        <f t="shared" si="72"/>
        <v>3.7668356089515243E-2</v>
      </c>
    </row>
    <row r="883" spans="31:52">
      <c r="AE883" s="221">
        <f t="shared" si="69"/>
        <v>1994</v>
      </c>
      <c r="AF883" s="228">
        <v>34577</v>
      </c>
      <c r="AG883" s="229">
        <f t="shared" si="71"/>
        <v>0.1211305785123967</v>
      </c>
      <c r="AH883" s="169"/>
      <c r="AX883" s="221">
        <f t="shared" si="70"/>
        <v>1994</v>
      </c>
      <c r="AY883" s="228">
        <v>34577</v>
      </c>
      <c r="AZ883" s="229">
        <f t="shared" si="72"/>
        <v>3.0974881682963584E-2</v>
      </c>
    </row>
    <row r="884" spans="31:52">
      <c r="AE884" s="221">
        <f t="shared" si="69"/>
        <v>1994</v>
      </c>
      <c r="AF884" s="228">
        <v>34607</v>
      </c>
      <c r="AG884" s="229">
        <f t="shared" si="71"/>
        <v>0.17553719008264462</v>
      </c>
      <c r="AH884" s="169"/>
      <c r="AX884" s="221">
        <f t="shared" si="70"/>
        <v>1994</v>
      </c>
      <c r="AY884" s="228">
        <v>34607</v>
      </c>
      <c r="AZ884" s="229">
        <f t="shared" si="72"/>
        <v>0.303781055640437</v>
      </c>
    </row>
    <row r="885" spans="31:52">
      <c r="AE885" s="221">
        <f t="shared" si="69"/>
        <v>1995</v>
      </c>
      <c r="AF885" s="228">
        <v>34638</v>
      </c>
      <c r="AG885" s="229">
        <f t="shared" si="71"/>
        <v>0.51526611570247938</v>
      </c>
      <c r="AH885" s="169"/>
      <c r="AX885" s="221">
        <f t="shared" si="70"/>
        <v>1995</v>
      </c>
      <c r="AY885" s="228">
        <v>34638</v>
      </c>
      <c r="AZ885" s="229">
        <f t="shared" si="72"/>
        <v>0.59559156056987972</v>
      </c>
    </row>
    <row r="886" spans="31:52">
      <c r="AE886" s="221">
        <f t="shared" si="69"/>
        <v>1995</v>
      </c>
      <c r="AF886" s="228">
        <v>34668</v>
      </c>
      <c r="AG886" s="229">
        <f t="shared" si="71"/>
        <v>1.931305785123967</v>
      </c>
      <c r="AH886" s="169"/>
      <c r="AX886" s="221">
        <f t="shared" si="70"/>
        <v>1995</v>
      </c>
      <c r="AY886" s="228">
        <v>34668</v>
      </c>
      <c r="AZ886" s="229">
        <f t="shared" si="72"/>
        <v>2.7876594456553931</v>
      </c>
    </row>
    <row r="887" spans="31:52">
      <c r="AE887" s="221">
        <f t="shared" si="69"/>
        <v>1995</v>
      </c>
      <c r="AF887" s="228">
        <v>34699</v>
      </c>
      <c r="AG887" s="229">
        <f t="shared" si="71"/>
        <v>4.7168925619834718</v>
      </c>
      <c r="AH887" s="169"/>
      <c r="AX887" s="221">
        <f t="shared" si="70"/>
        <v>1995</v>
      </c>
      <c r="AY887" s="228">
        <v>34699</v>
      </c>
      <c r="AZ887" s="229">
        <f t="shared" si="72"/>
        <v>4.5002153608990536</v>
      </c>
    </row>
    <row r="888" spans="31:52">
      <c r="AE888" s="221">
        <f t="shared" si="69"/>
        <v>1995</v>
      </c>
      <c r="AF888" s="228">
        <v>34730</v>
      </c>
      <c r="AG888" s="229">
        <f t="shared" si="71"/>
        <v>21.527404958677682</v>
      </c>
      <c r="AH888" s="169"/>
      <c r="AX888" s="221">
        <f t="shared" si="70"/>
        <v>1995</v>
      </c>
      <c r="AY888" s="228">
        <v>34730</v>
      </c>
      <c r="AZ888" s="229">
        <f t="shared" si="72"/>
        <v>25.689979886120994</v>
      </c>
    </row>
    <row r="889" spans="31:52">
      <c r="AE889" s="221">
        <f t="shared" si="69"/>
        <v>1995</v>
      </c>
      <c r="AF889" s="228">
        <v>34758</v>
      </c>
      <c r="AG889" s="229">
        <f t="shared" si="71"/>
        <v>4.4691570247933878</v>
      </c>
      <c r="AH889" s="169"/>
      <c r="AX889" s="221">
        <f t="shared" si="70"/>
        <v>1995</v>
      </c>
      <c r="AY889" s="228">
        <v>34758</v>
      </c>
      <c r="AZ889" s="229">
        <f t="shared" si="72"/>
        <v>8.6622528472914269</v>
      </c>
    </row>
    <row r="890" spans="31:52">
      <c r="AE890" s="221">
        <f t="shared" si="69"/>
        <v>1995</v>
      </c>
      <c r="AF890" s="228">
        <v>34789</v>
      </c>
      <c r="AG890" s="229">
        <f t="shared" si="71"/>
        <v>29.097322314049588</v>
      </c>
      <c r="AH890" s="169"/>
      <c r="AX890" s="221">
        <f t="shared" si="70"/>
        <v>1995</v>
      </c>
      <c r="AY890" s="228">
        <v>34789</v>
      </c>
      <c r="AZ890" s="229">
        <f t="shared" si="72"/>
        <v>28.78537473726162</v>
      </c>
    </row>
    <row r="891" spans="31:52">
      <c r="AE891" s="221">
        <f t="shared" si="69"/>
        <v>1995</v>
      </c>
      <c r="AF891" s="228">
        <v>34819</v>
      </c>
      <c r="AG891" s="229">
        <f t="shared" si="71"/>
        <v>10.236694214876033</v>
      </c>
      <c r="AH891" s="169"/>
      <c r="AX891" s="221">
        <f t="shared" si="70"/>
        <v>1995</v>
      </c>
      <c r="AY891" s="228">
        <v>34819</v>
      </c>
      <c r="AZ891" s="229">
        <f t="shared" si="72"/>
        <v>13.228152260401984</v>
      </c>
    </row>
    <row r="892" spans="31:52">
      <c r="AE892" s="221">
        <f t="shared" si="69"/>
        <v>1995</v>
      </c>
      <c r="AF892" s="228">
        <v>34850</v>
      </c>
      <c r="AG892" s="229">
        <f t="shared" si="71"/>
        <v>12.966545454545454</v>
      </c>
      <c r="AH892" s="169"/>
      <c r="AX892" s="221">
        <f t="shared" si="70"/>
        <v>1995</v>
      </c>
      <c r="AY892" s="228">
        <v>34850</v>
      </c>
      <c r="AZ892" s="229">
        <f t="shared" si="72"/>
        <v>11.714109564556495</v>
      </c>
    </row>
    <row r="893" spans="31:52">
      <c r="AE893" s="221">
        <f t="shared" si="69"/>
        <v>1995</v>
      </c>
      <c r="AF893" s="228">
        <v>34880</v>
      </c>
      <c r="AG893" s="229">
        <f t="shared" si="71"/>
        <v>5.2494545454545447</v>
      </c>
      <c r="AH893" s="169"/>
      <c r="AX893" s="221">
        <f t="shared" si="70"/>
        <v>1995</v>
      </c>
      <c r="AY893" s="228">
        <v>34880</v>
      </c>
      <c r="AZ893" s="229">
        <f t="shared" si="72"/>
        <v>6.7610657122472588</v>
      </c>
    </row>
    <row r="894" spans="31:52">
      <c r="AE894" s="221">
        <f t="shared" si="69"/>
        <v>1995</v>
      </c>
      <c r="AF894" s="228">
        <v>34911</v>
      </c>
      <c r="AG894" s="229">
        <f t="shared" si="71"/>
        <v>3.1221818181818173</v>
      </c>
      <c r="AH894" s="169"/>
      <c r="AX894" s="221">
        <f t="shared" si="70"/>
        <v>1995</v>
      </c>
      <c r="AY894" s="228">
        <v>34911</v>
      </c>
      <c r="AZ894" s="229">
        <f t="shared" si="72"/>
        <v>4.2783520983430208</v>
      </c>
    </row>
    <row r="895" spans="31:52">
      <c r="AE895" s="221">
        <f t="shared" si="69"/>
        <v>1995</v>
      </c>
      <c r="AF895" s="228">
        <v>34942</v>
      </c>
      <c r="AG895" s="229">
        <f t="shared" si="71"/>
        <v>1.6006611570247933</v>
      </c>
      <c r="AH895" s="169"/>
      <c r="AX895" s="221">
        <f t="shared" si="70"/>
        <v>1995</v>
      </c>
      <c r="AY895" s="228">
        <v>34942</v>
      </c>
      <c r="AZ895" s="229">
        <f t="shared" si="72"/>
        <v>2.8087771665337726</v>
      </c>
    </row>
    <row r="896" spans="31:52">
      <c r="AE896" s="221">
        <f t="shared" si="69"/>
        <v>1995</v>
      </c>
      <c r="AF896" s="228">
        <v>34972</v>
      </c>
      <c r="AG896" s="229">
        <f t="shared" si="71"/>
        <v>1.2614876033057851</v>
      </c>
      <c r="AH896" s="169"/>
      <c r="AX896" s="221">
        <f t="shared" si="70"/>
        <v>1995</v>
      </c>
      <c r="AY896" s="228">
        <v>34972</v>
      </c>
      <c r="AZ896" s="229">
        <f t="shared" si="72"/>
        <v>1.7944377675673309</v>
      </c>
    </row>
    <row r="897" spans="31:52">
      <c r="AE897" s="221">
        <f t="shared" si="69"/>
        <v>1996</v>
      </c>
      <c r="AF897" s="228">
        <v>35003</v>
      </c>
      <c r="AG897" s="229">
        <f t="shared" si="71"/>
        <v>1.4265123966942148</v>
      </c>
      <c r="AH897" s="169"/>
      <c r="AX897" s="221">
        <f t="shared" si="70"/>
        <v>1996</v>
      </c>
      <c r="AY897" s="228">
        <v>35003</v>
      </c>
      <c r="AZ897" s="229">
        <f t="shared" si="72"/>
        <v>0.54558024512506553</v>
      </c>
    </row>
    <row r="898" spans="31:52">
      <c r="AE898" s="221">
        <f t="shared" si="69"/>
        <v>1996</v>
      </c>
      <c r="AF898" s="228">
        <v>35033</v>
      </c>
      <c r="AG898" s="229">
        <f t="shared" si="71"/>
        <v>1.4578512396694214</v>
      </c>
      <c r="AH898" s="169"/>
      <c r="AX898" s="221">
        <f t="shared" si="70"/>
        <v>1996</v>
      </c>
      <c r="AY898" s="228">
        <v>35033</v>
      </c>
      <c r="AZ898" s="229">
        <f t="shared" si="72"/>
        <v>0.51707469942848094</v>
      </c>
    </row>
    <row r="899" spans="31:52">
      <c r="AE899" s="221">
        <f t="shared" si="69"/>
        <v>1996</v>
      </c>
      <c r="AF899" s="228">
        <v>35064</v>
      </c>
      <c r="AG899" s="229">
        <f t="shared" si="71"/>
        <v>3.2840330578512389</v>
      </c>
      <c r="AH899" s="169"/>
      <c r="AX899" s="221">
        <f t="shared" si="70"/>
        <v>1996</v>
      </c>
      <c r="AY899" s="228">
        <v>35064</v>
      </c>
      <c r="AZ899" s="229">
        <f t="shared" si="72"/>
        <v>5.340796483112574</v>
      </c>
    </row>
    <row r="900" spans="31:52">
      <c r="AE900" s="221">
        <f t="shared" si="69"/>
        <v>1996</v>
      </c>
      <c r="AF900" s="228">
        <v>35095</v>
      </c>
      <c r="AG900" s="229">
        <f t="shared" si="71"/>
        <v>11.764760330578509</v>
      </c>
      <c r="AH900" s="169"/>
      <c r="AX900" s="221">
        <f t="shared" si="70"/>
        <v>1996</v>
      </c>
      <c r="AY900" s="228">
        <v>35095</v>
      </c>
      <c r="AZ900" s="229">
        <f t="shared" si="72"/>
        <v>9.0536941534224873</v>
      </c>
    </row>
    <row r="901" spans="31:52">
      <c r="AE901" s="221">
        <f t="shared" si="69"/>
        <v>1996</v>
      </c>
      <c r="AF901" s="228">
        <v>35124</v>
      </c>
      <c r="AG901" s="229">
        <f t="shared" si="71"/>
        <v>15.501421487603306</v>
      </c>
      <c r="AH901" s="169"/>
      <c r="AX901" s="221">
        <f t="shared" si="70"/>
        <v>1996</v>
      </c>
      <c r="AY901" s="228">
        <v>35124</v>
      </c>
      <c r="AZ901" s="229">
        <f t="shared" si="72"/>
        <v>22.093431396004714</v>
      </c>
    </row>
    <row r="902" spans="31:52">
      <c r="AE902" s="221">
        <f t="shared" si="69"/>
        <v>1996</v>
      </c>
      <c r="AF902" s="228">
        <v>35155</v>
      </c>
      <c r="AG902" s="229">
        <f t="shared" si="71"/>
        <v>11.159801652892559</v>
      </c>
      <c r="AH902" s="169"/>
      <c r="AX902" s="221">
        <f t="shared" si="70"/>
        <v>1996</v>
      </c>
      <c r="AY902" s="228">
        <v>35155</v>
      </c>
      <c r="AZ902" s="229">
        <f t="shared" si="72"/>
        <v>11.83873020254503</v>
      </c>
    </row>
    <row r="903" spans="31:52">
      <c r="AE903" s="221">
        <f t="shared" si="69"/>
        <v>1996</v>
      </c>
      <c r="AF903" s="228">
        <v>35185</v>
      </c>
      <c r="AG903" s="229">
        <f t="shared" si="71"/>
        <v>7.1783801652892558</v>
      </c>
      <c r="AH903" s="169"/>
      <c r="AX903" s="221">
        <f t="shared" si="70"/>
        <v>1996</v>
      </c>
      <c r="AY903" s="228">
        <v>35185</v>
      </c>
      <c r="AZ903" s="229">
        <f t="shared" si="72"/>
        <v>8.2627954512388939</v>
      </c>
    </row>
    <row r="904" spans="31:52">
      <c r="AE904" s="221">
        <f t="shared" si="69"/>
        <v>1996</v>
      </c>
      <c r="AF904" s="228">
        <v>35216</v>
      </c>
      <c r="AG904" s="229">
        <f t="shared" si="71"/>
        <v>6.8128264462809929</v>
      </c>
      <c r="AH904" s="169"/>
      <c r="AX904" s="221">
        <f t="shared" si="70"/>
        <v>1996</v>
      </c>
      <c r="AY904" s="228">
        <v>35216</v>
      </c>
      <c r="AZ904" s="229">
        <f t="shared" si="72"/>
        <v>7.3208093094760258</v>
      </c>
    </row>
    <row r="905" spans="31:52">
      <c r="AE905" s="221">
        <f t="shared" ref="AE905:AE968" si="73">IF(MONTH(AF905)&gt;9,YEAR(AF905)+1,YEAR(AF905))</f>
        <v>1996</v>
      </c>
      <c r="AF905" s="228">
        <v>35246</v>
      </c>
      <c r="AG905" s="229">
        <f t="shared" si="71"/>
        <v>3.6198347107438016</v>
      </c>
      <c r="AH905" s="169"/>
      <c r="AX905" s="221">
        <f t="shared" ref="AX905:AX968" si="74">IF(MONTH(AY905)&gt;9,YEAR(AY905)+1,YEAR(AY905))</f>
        <v>1996</v>
      </c>
      <c r="AY905" s="228">
        <v>35246</v>
      </c>
      <c r="AZ905" s="229">
        <f t="shared" si="72"/>
        <v>2.6818289259084054</v>
      </c>
    </row>
    <row r="906" spans="31:52">
      <c r="AE906" s="221">
        <f t="shared" si="73"/>
        <v>1996</v>
      </c>
      <c r="AF906" s="228">
        <v>35277</v>
      </c>
      <c r="AG906" s="229">
        <f t="shared" ref="AG906:AG969" si="75">VLOOKUP(IF(MONTH(AF906)&gt;9,YEAR(AF906)+1,YEAR(AF906)),$P$10:$AB$118,IF(MONTH(AF906)&gt;9,MONTH(AF906)-8,MONTH(AF906)+4))</f>
        <v>1.8952066115702475</v>
      </c>
      <c r="AH906" s="169"/>
      <c r="AX906" s="221">
        <f t="shared" si="74"/>
        <v>1996</v>
      </c>
      <c r="AY906" s="228">
        <v>35277</v>
      </c>
      <c r="AZ906" s="229">
        <f t="shared" ref="AZ906:AZ969" si="76">VLOOKUP(IF(MONTH(AY906)&gt;9,YEAR(AY906)+1,YEAR(AY906)),$AI$10:$AU$107,IF(MONTH(AY906)&gt;9,MONTH(AY906)-8,MONTH(AY906)+4))</f>
        <v>1.4135580115487159</v>
      </c>
    </row>
    <row r="907" spans="31:52">
      <c r="AE907" s="221">
        <f t="shared" si="73"/>
        <v>1996</v>
      </c>
      <c r="AF907" s="228">
        <v>35308</v>
      </c>
      <c r="AG907" s="229">
        <f t="shared" si="75"/>
        <v>1.2051570247933887</v>
      </c>
      <c r="AH907" s="169"/>
      <c r="AX907" s="221">
        <f t="shared" si="74"/>
        <v>1996</v>
      </c>
      <c r="AY907" s="228">
        <v>35308</v>
      </c>
      <c r="AZ907" s="229">
        <f t="shared" si="76"/>
        <v>1.234363204245966</v>
      </c>
    </row>
    <row r="908" spans="31:52">
      <c r="AE908" s="221">
        <f t="shared" si="73"/>
        <v>1996</v>
      </c>
      <c r="AF908" s="228">
        <v>35338</v>
      </c>
      <c r="AG908" s="229">
        <f t="shared" si="75"/>
        <v>1.0353719008264464</v>
      </c>
      <c r="AH908" s="169"/>
      <c r="AX908" s="221">
        <f t="shared" si="74"/>
        <v>1996</v>
      </c>
      <c r="AY908" s="228">
        <v>35338</v>
      </c>
      <c r="AZ908" s="229">
        <f t="shared" si="76"/>
        <v>0.92380690889818595</v>
      </c>
    </row>
    <row r="909" spans="31:52">
      <c r="AE909" s="221">
        <f t="shared" si="73"/>
        <v>1997</v>
      </c>
      <c r="AF909" s="228">
        <v>35369</v>
      </c>
      <c r="AG909" s="229">
        <f t="shared" si="75"/>
        <v>1.0883305785123967</v>
      </c>
      <c r="AH909" s="169"/>
      <c r="AX909" s="221">
        <f t="shared" si="74"/>
        <v>1997</v>
      </c>
      <c r="AY909" s="228">
        <v>35369</v>
      </c>
      <c r="AZ909" s="229">
        <f t="shared" si="76"/>
        <v>0.84613683557339492</v>
      </c>
    </row>
    <row r="910" spans="31:52">
      <c r="AE910" s="221">
        <f t="shared" si="73"/>
        <v>1997</v>
      </c>
      <c r="AF910" s="228">
        <v>35399</v>
      </c>
      <c r="AG910" s="229">
        <f t="shared" si="75"/>
        <v>2.9533884297520663</v>
      </c>
      <c r="AH910" s="169"/>
      <c r="AX910" s="221">
        <f t="shared" si="74"/>
        <v>1997</v>
      </c>
      <c r="AY910" s="228">
        <v>35399</v>
      </c>
      <c r="AZ910" s="229">
        <f t="shared" si="76"/>
        <v>4.8818896054781282</v>
      </c>
    </row>
    <row r="911" spans="31:52">
      <c r="AE911" s="221">
        <f t="shared" si="73"/>
        <v>1997</v>
      </c>
      <c r="AF911" s="228">
        <v>35430</v>
      </c>
      <c r="AG911" s="229">
        <f t="shared" si="75"/>
        <v>26.954776859504133</v>
      </c>
      <c r="AH911" s="169"/>
      <c r="AX911" s="221">
        <f t="shared" si="74"/>
        <v>1997</v>
      </c>
      <c r="AY911" s="228">
        <v>35430</v>
      </c>
      <c r="AZ911" s="229">
        <f t="shared" si="76"/>
        <v>28.16820944091398</v>
      </c>
    </row>
    <row r="912" spans="31:52">
      <c r="AE912" s="221">
        <f t="shared" si="73"/>
        <v>1997</v>
      </c>
      <c r="AF912" s="228">
        <v>35461</v>
      </c>
      <c r="AG912" s="229">
        <f t="shared" si="75"/>
        <v>48.505388429752067</v>
      </c>
      <c r="AH912" s="169"/>
      <c r="AX912" s="221">
        <f t="shared" si="74"/>
        <v>1997</v>
      </c>
      <c r="AY912" s="228">
        <v>35461</v>
      </c>
      <c r="AZ912" s="229">
        <f t="shared" si="76"/>
        <v>41.225073660886373</v>
      </c>
    </row>
    <row r="913" spans="31:52">
      <c r="AE913" s="221">
        <f t="shared" si="73"/>
        <v>1997</v>
      </c>
      <c r="AF913" s="228">
        <v>35489</v>
      </c>
      <c r="AG913" s="229">
        <f t="shared" si="75"/>
        <v>9.7999338842975217</v>
      </c>
      <c r="AH913" s="169"/>
      <c r="AX913" s="221">
        <f t="shared" si="74"/>
        <v>1997</v>
      </c>
      <c r="AY913" s="228">
        <v>35489</v>
      </c>
      <c r="AZ913" s="229">
        <f t="shared" si="76"/>
        <v>3.4876557599912132</v>
      </c>
    </row>
    <row r="914" spans="31:52">
      <c r="AE914" s="221">
        <f t="shared" si="73"/>
        <v>1997</v>
      </c>
      <c r="AF914" s="228">
        <v>35520</v>
      </c>
      <c r="AG914" s="229">
        <f t="shared" si="75"/>
        <v>5.3972231404958668</v>
      </c>
      <c r="AH914" s="169"/>
      <c r="AX914" s="221">
        <f t="shared" si="74"/>
        <v>1997</v>
      </c>
      <c r="AY914" s="228">
        <v>35520</v>
      </c>
      <c r="AZ914" s="229">
        <f t="shared" si="76"/>
        <v>2.6246627283779844</v>
      </c>
    </row>
    <row r="915" spans="31:52">
      <c r="AE915" s="221">
        <f t="shared" si="73"/>
        <v>1997</v>
      </c>
      <c r="AF915" s="228">
        <v>35550</v>
      </c>
      <c r="AG915" s="229">
        <f t="shared" si="75"/>
        <v>3.9867768595041322</v>
      </c>
      <c r="AH915" s="169"/>
      <c r="AX915" s="221">
        <f t="shared" si="74"/>
        <v>1997</v>
      </c>
      <c r="AY915" s="228">
        <v>35550</v>
      </c>
      <c r="AZ915" s="229">
        <f t="shared" si="76"/>
        <v>3.2335846802393036</v>
      </c>
    </row>
    <row r="916" spans="31:52">
      <c r="AE916" s="221">
        <f t="shared" si="73"/>
        <v>1997</v>
      </c>
      <c r="AF916" s="228">
        <v>35581</v>
      </c>
      <c r="AG916" s="229">
        <f t="shared" si="75"/>
        <v>3.0585123966942147</v>
      </c>
      <c r="AH916" s="169"/>
      <c r="AX916" s="221">
        <f t="shared" si="74"/>
        <v>1997</v>
      </c>
      <c r="AY916" s="228">
        <v>35581</v>
      </c>
      <c r="AZ916" s="229">
        <f t="shared" si="76"/>
        <v>3.2387063371173213</v>
      </c>
    </row>
    <row r="917" spans="31:52">
      <c r="AE917" s="221">
        <f t="shared" si="73"/>
        <v>1997</v>
      </c>
      <c r="AF917" s="228">
        <v>35611</v>
      </c>
      <c r="AG917" s="229">
        <f t="shared" si="75"/>
        <v>1.8624793388429752</v>
      </c>
      <c r="AH917" s="169"/>
      <c r="AX917" s="221">
        <f t="shared" si="74"/>
        <v>1997</v>
      </c>
      <c r="AY917" s="228">
        <v>35611</v>
      </c>
      <c r="AZ917" s="229">
        <f t="shared" si="76"/>
        <v>2.6710689272917847</v>
      </c>
    </row>
    <row r="918" spans="31:52">
      <c r="AE918" s="221">
        <f t="shared" si="73"/>
        <v>1997</v>
      </c>
      <c r="AF918" s="228">
        <v>35642</v>
      </c>
      <c r="AG918" s="229">
        <f t="shared" si="75"/>
        <v>1.0760330578512396</v>
      </c>
      <c r="AH918" s="169"/>
      <c r="AX918" s="221">
        <f t="shared" si="74"/>
        <v>1997</v>
      </c>
      <c r="AY918" s="228">
        <v>35642</v>
      </c>
      <c r="AZ918" s="229">
        <f t="shared" si="76"/>
        <v>1.6285426033592643</v>
      </c>
    </row>
    <row r="919" spans="31:52">
      <c r="AE919" s="221">
        <f t="shared" si="73"/>
        <v>1997</v>
      </c>
      <c r="AF919" s="228">
        <v>35673</v>
      </c>
      <c r="AG919" s="229">
        <f t="shared" si="75"/>
        <v>0.75629752066115707</v>
      </c>
      <c r="AH919" s="169"/>
      <c r="AX919" s="221">
        <f t="shared" si="74"/>
        <v>1997</v>
      </c>
      <c r="AY919" s="228">
        <v>35673</v>
      </c>
      <c r="AZ919" s="229">
        <f t="shared" si="76"/>
        <v>0.75286870154469909</v>
      </c>
    </row>
    <row r="920" spans="31:52">
      <c r="AE920" s="221">
        <f t="shared" si="73"/>
        <v>1997</v>
      </c>
      <c r="AF920" s="228">
        <v>35703</v>
      </c>
      <c r="AG920" s="229">
        <f t="shared" si="75"/>
        <v>0.6009917355371901</v>
      </c>
      <c r="AH920" s="169"/>
      <c r="AX920" s="221">
        <f t="shared" si="74"/>
        <v>1997</v>
      </c>
      <c r="AY920" s="228">
        <v>35703</v>
      </c>
      <c r="AZ920" s="229">
        <f t="shared" si="76"/>
        <v>0.70339292878419712</v>
      </c>
    </row>
    <row r="921" spans="31:52">
      <c r="AE921" s="221">
        <f t="shared" si="73"/>
        <v>1998</v>
      </c>
      <c r="AF921" s="228">
        <v>35734</v>
      </c>
      <c r="AG921" s="229">
        <f t="shared" si="75"/>
        <v>0.89157024793388429</v>
      </c>
      <c r="AH921" s="169"/>
      <c r="AX921" s="221">
        <f t="shared" si="74"/>
        <v>1998</v>
      </c>
      <c r="AY921" s="228">
        <v>35734</v>
      </c>
      <c r="AZ921" s="229">
        <f t="shared" si="76"/>
        <v>1.0763425479672248</v>
      </c>
    </row>
    <row r="922" spans="31:52">
      <c r="AE922" s="221">
        <f t="shared" si="73"/>
        <v>1998</v>
      </c>
      <c r="AF922" s="228">
        <v>35764</v>
      </c>
      <c r="AG922" s="229">
        <f t="shared" si="75"/>
        <v>1.3864462809917355</v>
      </c>
      <c r="AH922" s="169"/>
      <c r="AX922" s="221">
        <f t="shared" si="74"/>
        <v>1998</v>
      </c>
      <c r="AY922" s="228">
        <v>35764</v>
      </c>
      <c r="AZ922" s="229">
        <f t="shared" si="76"/>
        <v>1.9105221132009982</v>
      </c>
    </row>
    <row r="923" spans="31:52">
      <c r="AE923" s="221">
        <f t="shared" si="73"/>
        <v>1998</v>
      </c>
      <c r="AF923" s="228">
        <v>35795</v>
      </c>
      <c r="AG923" s="229">
        <f t="shared" si="75"/>
        <v>1.883702479338843</v>
      </c>
      <c r="AH923" s="169"/>
      <c r="AX923" s="221">
        <f t="shared" si="74"/>
        <v>1998</v>
      </c>
      <c r="AY923" s="228">
        <v>35795</v>
      </c>
      <c r="AZ923" s="229">
        <f t="shared" si="76"/>
        <v>2.6374741178695844</v>
      </c>
    </row>
    <row r="924" spans="31:52">
      <c r="AE924" s="221">
        <f t="shared" si="73"/>
        <v>1998</v>
      </c>
      <c r="AF924" s="228">
        <v>35826</v>
      </c>
      <c r="AG924" s="229">
        <f t="shared" si="75"/>
        <v>14.895669421487604</v>
      </c>
      <c r="AH924" s="169"/>
      <c r="AX924" s="221">
        <f t="shared" si="74"/>
        <v>1998</v>
      </c>
      <c r="AY924" s="228">
        <v>35826</v>
      </c>
      <c r="AZ924" s="229">
        <f t="shared" si="76"/>
        <v>13.846510033638335</v>
      </c>
    </row>
    <row r="925" spans="31:52">
      <c r="AE925" s="221">
        <f t="shared" si="73"/>
        <v>1998</v>
      </c>
      <c r="AF925" s="228">
        <v>35854</v>
      </c>
      <c r="AG925" s="229">
        <f t="shared" si="75"/>
        <v>23.934942148760332</v>
      </c>
      <c r="AH925" s="169"/>
      <c r="AX925" s="221">
        <f t="shared" si="74"/>
        <v>1998</v>
      </c>
      <c r="AY925" s="228">
        <v>35854</v>
      </c>
      <c r="AZ925" s="229">
        <f t="shared" si="76"/>
        <v>20.324449604522957</v>
      </c>
    </row>
    <row r="926" spans="31:52">
      <c r="AE926" s="221">
        <f t="shared" si="73"/>
        <v>1998</v>
      </c>
      <c r="AF926" s="228">
        <v>35885</v>
      </c>
      <c r="AG926" s="229">
        <f t="shared" si="75"/>
        <v>10.325355371900828</v>
      </c>
      <c r="AH926" s="169"/>
      <c r="AX926" s="221">
        <f t="shared" si="74"/>
        <v>1998</v>
      </c>
      <c r="AY926" s="228">
        <v>35885</v>
      </c>
      <c r="AZ926" s="229">
        <f t="shared" si="76"/>
        <v>13.461000383918318</v>
      </c>
    </row>
    <row r="927" spans="31:52">
      <c r="AE927" s="221">
        <f t="shared" si="73"/>
        <v>1998</v>
      </c>
      <c r="AF927" s="228">
        <v>35915</v>
      </c>
      <c r="AG927" s="229">
        <f t="shared" si="75"/>
        <v>14.364297520661154</v>
      </c>
      <c r="AH927" s="169"/>
      <c r="AX927" s="221">
        <f t="shared" si="74"/>
        <v>1998</v>
      </c>
      <c r="AY927" s="228">
        <v>35915</v>
      </c>
      <c r="AZ927" s="229">
        <f t="shared" si="76"/>
        <v>10.654842441380048</v>
      </c>
    </row>
    <row r="928" spans="31:52">
      <c r="AE928" s="221">
        <f t="shared" si="73"/>
        <v>1998</v>
      </c>
      <c r="AF928" s="228">
        <v>35946</v>
      </c>
      <c r="AG928" s="229">
        <f t="shared" si="75"/>
        <v>10.70499173553719</v>
      </c>
      <c r="AH928" s="169"/>
      <c r="AX928" s="221">
        <f t="shared" si="74"/>
        <v>1998</v>
      </c>
      <c r="AY928" s="228">
        <v>35946</v>
      </c>
      <c r="AZ928" s="229">
        <f t="shared" si="76"/>
        <v>9.0751226484632497</v>
      </c>
    </row>
    <row r="929" spans="31:52">
      <c r="AE929" s="221">
        <f t="shared" si="73"/>
        <v>1998</v>
      </c>
      <c r="AF929" s="228">
        <v>35976</v>
      </c>
      <c r="AG929" s="229">
        <f t="shared" si="75"/>
        <v>6.4661157024793372</v>
      </c>
      <c r="AH929" s="169"/>
      <c r="AX929" s="221">
        <f t="shared" si="74"/>
        <v>1998</v>
      </c>
      <c r="AY929" s="228">
        <v>35976</v>
      </c>
      <c r="AZ929" s="229">
        <f t="shared" si="76"/>
        <v>7.1193005879708124</v>
      </c>
    </row>
    <row r="930" spans="31:52">
      <c r="AE930" s="221">
        <f t="shared" si="73"/>
        <v>1998</v>
      </c>
      <c r="AF930" s="228">
        <v>36007</v>
      </c>
      <c r="AG930" s="229">
        <f t="shared" si="75"/>
        <v>3.9962975206611575</v>
      </c>
      <c r="AH930" s="169"/>
      <c r="AX930" s="221">
        <f t="shared" si="74"/>
        <v>1998</v>
      </c>
      <c r="AY930" s="228">
        <v>36007</v>
      </c>
      <c r="AZ930" s="229">
        <f t="shared" si="76"/>
        <v>3.3527562499794783</v>
      </c>
    </row>
    <row r="931" spans="31:52">
      <c r="AE931" s="221">
        <f t="shared" si="73"/>
        <v>1998</v>
      </c>
      <c r="AF931" s="228">
        <v>36038</v>
      </c>
      <c r="AG931" s="229">
        <f t="shared" si="75"/>
        <v>2.0027107438016527</v>
      </c>
      <c r="AH931" s="169"/>
      <c r="AX931" s="221">
        <f t="shared" si="74"/>
        <v>1998</v>
      </c>
      <c r="AY931" s="228">
        <v>36038</v>
      </c>
      <c r="AZ931" s="229">
        <f t="shared" si="76"/>
        <v>1.3221757444248254</v>
      </c>
    </row>
    <row r="932" spans="31:52">
      <c r="AE932" s="221">
        <f t="shared" si="73"/>
        <v>1998</v>
      </c>
      <c r="AF932" s="228">
        <v>36068</v>
      </c>
      <c r="AG932" s="229">
        <f t="shared" si="75"/>
        <v>1.5292561983471074</v>
      </c>
      <c r="AH932" s="169"/>
      <c r="AX932" s="221">
        <f t="shared" si="74"/>
        <v>1998</v>
      </c>
      <c r="AY932" s="228">
        <v>36068</v>
      </c>
      <c r="AZ932" s="229">
        <f t="shared" si="76"/>
        <v>2.1234128851120175</v>
      </c>
    </row>
    <row r="933" spans="31:52">
      <c r="AE933" s="221">
        <f t="shared" si="73"/>
        <v>1999</v>
      </c>
      <c r="AF933" s="228">
        <v>36099</v>
      </c>
      <c r="AG933" s="229">
        <f t="shared" si="75"/>
        <v>1.524892561983471</v>
      </c>
      <c r="AH933" s="169"/>
      <c r="AX933" s="221">
        <f t="shared" si="74"/>
        <v>1999</v>
      </c>
      <c r="AY933" s="228">
        <v>36099</v>
      </c>
      <c r="AZ933" s="229">
        <f t="shared" si="76"/>
        <v>1.150692011461891</v>
      </c>
    </row>
    <row r="934" spans="31:52">
      <c r="AE934" s="221">
        <f t="shared" si="73"/>
        <v>1999</v>
      </c>
      <c r="AF934" s="228">
        <v>36129</v>
      </c>
      <c r="AG934" s="229">
        <f t="shared" si="75"/>
        <v>2.2076033057851241</v>
      </c>
      <c r="AH934" s="169"/>
      <c r="AX934" s="221">
        <f t="shared" si="74"/>
        <v>1999</v>
      </c>
      <c r="AY934" s="228">
        <v>36129</v>
      </c>
      <c r="AZ934" s="229">
        <f t="shared" si="76"/>
        <v>2.6466574169137989</v>
      </c>
    </row>
    <row r="935" spans="31:52">
      <c r="AE935" s="221">
        <f t="shared" si="73"/>
        <v>1999</v>
      </c>
      <c r="AF935" s="228">
        <v>36160</v>
      </c>
      <c r="AG935" s="229">
        <f t="shared" si="75"/>
        <v>3.2050909090909099</v>
      </c>
      <c r="AH935" s="169"/>
      <c r="AX935" s="221">
        <f t="shared" si="74"/>
        <v>1999</v>
      </c>
      <c r="AY935" s="228">
        <v>36160</v>
      </c>
      <c r="AZ935" s="229">
        <f t="shared" si="76"/>
        <v>3.6998787023464068</v>
      </c>
    </row>
    <row r="936" spans="31:52">
      <c r="AE936" s="221">
        <f t="shared" si="73"/>
        <v>1999</v>
      </c>
      <c r="AF936" s="228">
        <v>36191</v>
      </c>
      <c r="AG936" s="229">
        <f t="shared" si="75"/>
        <v>10.213289256198349</v>
      </c>
      <c r="AH936" s="169"/>
      <c r="AX936" s="221">
        <f t="shared" si="74"/>
        <v>1999</v>
      </c>
      <c r="AY936" s="228">
        <v>36191</v>
      </c>
      <c r="AZ936" s="229">
        <f t="shared" si="76"/>
        <v>9.8415643985172707</v>
      </c>
    </row>
    <row r="937" spans="31:52">
      <c r="AE937" s="221">
        <f t="shared" si="73"/>
        <v>1999</v>
      </c>
      <c r="AF937" s="228">
        <v>36219</v>
      </c>
      <c r="AG937" s="229">
        <f t="shared" si="75"/>
        <v>23.194710743801654</v>
      </c>
      <c r="AH937" s="169"/>
      <c r="AX937" s="221">
        <f t="shared" si="74"/>
        <v>1999</v>
      </c>
      <c r="AY937" s="228">
        <v>36219</v>
      </c>
      <c r="AZ937" s="229">
        <f t="shared" si="76"/>
        <v>17.953056281922361</v>
      </c>
    </row>
    <row r="938" spans="31:52">
      <c r="AE938" s="221">
        <f t="shared" si="73"/>
        <v>1999</v>
      </c>
      <c r="AF938" s="228">
        <v>36250</v>
      </c>
      <c r="AG938" s="229">
        <f t="shared" si="75"/>
        <v>11.58704132231405</v>
      </c>
      <c r="AH938" s="169"/>
      <c r="AX938" s="221">
        <f t="shared" si="74"/>
        <v>1999</v>
      </c>
      <c r="AY938" s="228">
        <v>36250</v>
      </c>
      <c r="AZ938" s="229">
        <f t="shared" si="76"/>
        <v>8.8744261019161712</v>
      </c>
    </row>
    <row r="939" spans="31:52">
      <c r="AE939" s="221">
        <f t="shared" si="73"/>
        <v>1999</v>
      </c>
      <c r="AF939" s="228">
        <v>36280</v>
      </c>
      <c r="AG939" s="229">
        <f t="shared" si="75"/>
        <v>8.4694214876033058</v>
      </c>
      <c r="AH939" s="169"/>
      <c r="AX939" s="221">
        <f t="shared" si="74"/>
        <v>1999</v>
      </c>
      <c r="AY939" s="228">
        <v>36280</v>
      </c>
      <c r="AZ939" s="229">
        <f t="shared" si="76"/>
        <v>6.060805807231965</v>
      </c>
    </row>
    <row r="940" spans="31:52">
      <c r="AE940" s="221">
        <f t="shared" si="73"/>
        <v>1999</v>
      </c>
      <c r="AF940" s="228">
        <v>36311</v>
      </c>
      <c r="AG940" s="229">
        <f t="shared" si="75"/>
        <v>5.0860165289256196</v>
      </c>
      <c r="AH940" s="169"/>
      <c r="AX940" s="221">
        <f t="shared" si="74"/>
        <v>1999</v>
      </c>
      <c r="AY940" s="228">
        <v>36311</v>
      </c>
      <c r="AZ940" s="229">
        <f t="shared" si="76"/>
        <v>6.2542910467745827</v>
      </c>
    </row>
    <row r="941" spans="31:52">
      <c r="AE941" s="221">
        <f t="shared" si="73"/>
        <v>1999</v>
      </c>
      <c r="AF941" s="228">
        <v>36341</v>
      </c>
      <c r="AG941" s="229">
        <f t="shared" si="75"/>
        <v>3.1715702479338841</v>
      </c>
      <c r="AH941" s="169"/>
      <c r="AX941" s="221">
        <f t="shared" si="74"/>
        <v>1999</v>
      </c>
      <c r="AY941" s="228">
        <v>36341</v>
      </c>
      <c r="AZ941" s="229">
        <f t="shared" si="76"/>
        <v>3.4406756923392621</v>
      </c>
    </row>
    <row r="942" spans="31:52">
      <c r="AE942" s="221">
        <f t="shared" si="73"/>
        <v>1999</v>
      </c>
      <c r="AF942" s="228">
        <v>36372</v>
      </c>
      <c r="AG942" s="229">
        <f t="shared" si="75"/>
        <v>2.1643636363636363</v>
      </c>
      <c r="AH942" s="169"/>
      <c r="AX942" s="221">
        <f t="shared" si="74"/>
        <v>1999</v>
      </c>
      <c r="AY942" s="228">
        <v>36372</v>
      </c>
      <c r="AZ942" s="229">
        <f t="shared" si="76"/>
        <v>1.526589529201722</v>
      </c>
    </row>
    <row r="943" spans="31:52">
      <c r="AE943" s="221">
        <f t="shared" si="73"/>
        <v>1999</v>
      </c>
      <c r="AF943" s="228">
        <v>36403</v>
      </c>
      <c r="AG943" s="229">
        <f t="shared" si="75"/>
        <v>2.4103140495867774</v>
      </c>
      <c r="AH943" s="169"/>
      <c r="AX943" s="221">
        <f t="shared" si="74"/>
        <v>1999</v>
      </c>
      <c r="AY943" s="228">
        <v>36403</v>
      </c>
      <c r="AZ943" s="229">
        <f t="shared" si="76"/>
        <v>1.0184072167437321</v>
      </c>
    </row>
    <row r="944" spans="31:52">
      <c r="AE944" s="221">
        <f t="shared" si="73"/>
        <v>1999</v>
      </c>
      <c r="AF944" s="228">
        <v>36433</v>
      </c>
      <c r="AG944" s="229">
        <f t="shared" si="75"/>
        <v>1.3150413223140496</v>
      </c>
      <c r="AH944" s="169"/>
      <c r="AX944" s="221">
        <f t="shared" si="74"/>
        <v>1999</v>
      </c>
      <c r="AY944" s="228">
        <v>36433</v>
      </c>
      <c r="AZ944" s="229">
        <f t="shared" si="76"/>
        <v>1.2029673719849399</v>
      </c>
    </row>
    <row r="945" spans="31:52">
      <c r="AE945" s="221">
        <f t="shared" si="73"/>
        <v>2000</v>
      </c>
      <c r="AF945" s="228">
        <v>36464</v>
      </c>
      <c r="AG945" s="229">
        <f t="shared" si="75"/>
        <v>1.4019173553719009</v>
      </c>
      <c r="AH945" s="169"/>
      <c r="AX945" s="221">
        <f t="shared" si="74"/>
        <v>2000</v>
      </c>
      <c r="AY945" s="228">
        <v>36464</v>
      </c>
      <c r="AZ945" s="229">
        <f t="shared" si="76"/>
        <v>0.98197311421963307</v>
      </c>
    </row>
    <row r="946" spans="31:52">
      <c r="AE946" s="221">
        <f t="shared" si="73"/>
        <v>2000</v>
      </c>
      <c r="AF946" s="228">
        <v>36494</v>
      </c>
      <c r="AG946" s="229">
        <f t="shared" si="75"/>
        <v>1.6746446280991731</v>
      </c>
      <c r="AH946" s="169"/>
      <c r="AX946" s="221">
        <f t="shared" si="74"/>
        <v>2000</v>
      </c>
      <c r="AY946" s="228">
        <v>36494</v>
      </c>
      <c r="AZ946" s="229">
        <f t="shared" si="76"/>
        <v>1.1035259467151695</v>
      </c>
    </row>
    <row r="947" spans="31:52">
      <c r="AE947" s="221">
        <f t="shared" si="73"/>
        <v>2000</v>
      </c>
      <c r="AF947" s="228">
        <v>36525</v>
      </c>
      <c r="AG947" s="229">
        <f t="shared" si="75"/>
        <v>1.9124628099173557</v>
      </c>
      <c r="AH947" s="169"/>
      <c r="AX947" s="221">
        <f t="shared" si="74"/>
        <v>2000</v>
      </c>
      <c r="AY947" s="228">
        <v>36525</v>
      </c>
      <c r="AZ947" s="229">
        <f t="shared" si="76"/>
        <v>1.0653851662898761</v>
      </c>
    </row>
    <row r="948" spans="31:52">
      <c r="AE948" s="221">
        <f t="shared" si="73"/>
        <v>2000</v>
      </c>
      <c r="AF948" s="228">
        <v>36556</v>
      </c>
      <c r="AG948" s="229">
        <f t="shared" si="75"/>
        <v>6.7011570247933898</v>
      </c>
      <c r="AH948" s="169"/>
      <c r="AX948" s="221">
        <f t="shared" si="74"/>
        <v>2000</v>
      </c>
      <c r="AY948" s="228">
        <v>36556</v>
      </c>
      <c r="AZ948" s="229">
        <f t="shared" si="76"/>
        <v>8.0354236057443984</v>
      </c>
    </row>
    <row r="949" spans="31:52">
      <c r="AE949" s="221">
        <f t="shared" si="73"/>
        <v>2000</v>
      </c>
      <c r="AF949" s="228">
        <v>36585</v>
      </c>
      <c r="AG949" s="229">
        <f t="shared" si="75"/>
        <v>19.567338842975211</v>
      </c>
      <c r="AH949" s="169"/>
      <c r="AX949" s="221">
        <f t="shared" si="74"/>
        <v>2000</v>
      </c>
      <c r="AY949" s="228">
        <v>36585</v>
      </c>
      <c r="AZ949" s="229">
        <f t="shared" si="76"/>
        <v>16.893916236939049</v>
      </c>
    </row>
    <row r="950" spans="31:52">
      <c r="AE950" s="221">
        <f t="shared" si="73"/>
        <v>2000</v>
      </c>
      <c r="AF950" s="228">
        <v>36616</v>
      </c>
      <c r="AG950" s="229">
        <f t="shared" si="75"/>
        <v>9.2342479338843013</v>
      </c>
      <c r="AH950" s="169"/>
      <c r="AX950" s="221">
        <f t="shared" si="74"/>
        <v>2000</v>
      </c>
      <c r="AY950" s="228">
        <v>36616</v>
      </c>
      <c r="AZ950" s="229">
        <f t="shared" si="76"/>
        <v>7.8771686213090391</v>
      </c>
    </row>
    <row r="951" spans="31:52">
      <c r="AE951" s="221">
        <f t="shared" si="73"/>
        <v>2000</v>
      </c>
      <c r="AF951" s="228">
        <v>36646</v>
      </c>
      <c r="AG951" s="229">
        <f t="shared" si="75"/>
        <v>3.7666115702479344</v>
      </c>
      <c r="AH951" s="169"/>
      <c r="AX951" s="221">
        <f t="shared" si="74"/>
        <v>2000</v>
      </c>
      <c r="AY951" s="228">
        <v>36646</v>
      </c>
      <c r="AZ951" s="229">
        <f t="shared" si="76"/>
        <v>5.5052715647683073</v>
      </c>
    </row>
    <row r="952" spans="31:52">
      <c r="AE952" s="221">
        <f t="shared" si="73"/>
        <v>2000</v>
      </c>
      <c r="AF952" s="228">
        <v>36677</v>
      </c>
      <c r="AG952" s="229">
        <f t="shared" si="75"/>
        <v>4.430082644628099</v>
      </c>
      <c r="AH952" s="169"/>
      <c r="AX952" s="221">
        <f t="shared" si="74"/>
        <v>2000</v>
      </c>
      <c r="AY952" s="228">
        <v>36677</v>
      </c>
      <c r="AZ952" s="229">
        <f t="shared" si="76"/>
        <v>3.9586739847455377</v>
      </c>
    </row>
    <row r="953" spans="31:52">
      <c r="AE953" s="221">
        <f t="shared" si="73"/>
        <v>2000</v>
      </c>
      <c r="AF953" s="228">
        <v>36707</v>
      </c>
      <c r="AG953" s="229">
        <f t="shared" si="75"/>
        <v>2.0921652892561986</v>
      </c>
      <c r="AH953" s="169"/>
      <c r="AX953" s="221">
        <f t="shared" si="74"/>
        <v>2000</v>
      </c>
      <c r="AY953" s="228">
        <v>36707</v>
      </c>
      <c r="AZ953" s="229">
        <f t="shared" si="76"/>
        <v>1.6038445366018124</v>
      </c>
    </row>
    <row r="954" spans="31:52">
      <c r="AE954" s="221">
        <f t="shared" si="73"/>
        <v>2000</v>
      </c>
      <c r="AF954" s="228">
        <v>36738</v>
      </c>
      <c r="AG954" s="229">
        <f t="shared" si="75"/>
        <v>1.451107438016529</v>
      </c>
      <c r="AH954" s="169"/>
      <c r="AX954" s="221">
        <f t="shared" si="74"/>
        <v>2000</v>
      </c>
      <c r="AY954" s="228">
        <v>36738</v>
      </c>
      <c r="AZ954" s="229">
        <f t="shared" si="76"/>
        <v>0.88741746696661039</v>
      </c>
    </row>
    <row r="955" spans="31:52">
      <c r="AE955" s="221">
        <f t="shared" si="73"/>
        <v>2000</v>
      </c>
      <c r="AF955" s="228">
        <v>36769</v>
      </c>
      <c r="AG955" s="229">
        <f t="shared" si="75"/>
        <v>1.0575867768595042</v>
      </c>
      <c r="AH955" s="169"/>
      <c r="AX955" s="221">
        <f t="shared" si="74"/>
        <v>2000</v>
      </c>
      <c r="AY955" s="228">
        <v>36769</v>
      </c>
      <c r="AZ955" s="229">
        <f t="shared" si="76"/>
        <v>0.50337161066152447</v>
      </c>
    </row>
    <row r="956" spans="31:52">
      <c r="AE956" s="221">
        <f t="shared" si="73"/>
        <v>2000</v>
      </c>
      <c r="AF956" s="228">
        <v>36799</v>
      </c>
      <c r="AG956" s="229">
        <f t="shared" si="75"/>
        <v>1.1127272727272728</v>
      </c>
      <c r="AH956" s="169"/>
      <c r="AX956" s="221">
        <f t="shared" si="74"/>
        <v>2000</v>
      </c>
      <c r="AY956" s="228">
        <v>36799</v>
      </c>
      <c r="AZ956" s="229">
        <f t="shared" si="76"/>
        <v>1.1406436956427513</v>
      </c>
    </row>
    <row r="957" spans="31:52">
      <c r="AE957" s="221">
        <f t="shared" si="73"/>
        <v>2001</v>
      </c>
      <c r="AF957" s="228">
        <v>36830</v>
      </c>
      <c r="AG957" s="229">
        <f t="shared" si="75"/>
        <v>1.7176859504132231</v>
      </c>
      <c r="AH957" s="169"/>
      <c r="AX957" s="221">
        <f t="shared" si="74"/>
        <v>2001</v>
      </c>
      <c r="AY957" s="228">
        <v>36830</v>
      </c>
      <c r="AZ957" s="229">
        <f t="shared" si="76"/>
        <v>0.58051541071950208</v>
      </c>
    </row>
    <row r="958" spans="31:52">
      <c r="AE958" s="221">
        <f t="shared" si="73"/>
        <v>2001</v>
      </c>
      <c r="AF958" s="228">
        <v>36860</v>
      </c>
      <c r="AG958" s="229">
        <f t="shared" si="75"/>
        <v>1.4443636363636367</v>
      </c>
      <c r="AH958" s="169"/>
      <c r="AX958" s="221">
        <f t="shared" si="74"/>
        <v>2001</v>
      </c>
      <c r="AY958" s="228">
        <v>36860</v>
      </c>
      <c r="AZ958" s="229">
        <f t="shared" si="76"/>
        <v>0.42376922654705562</v>
      </c>
    </row>
    <row r="959" spans="31:52">
      <c r="AE959" s="221">
        <f t="shared" si="73"/>
        <v>2001</v>
      </c>
      <c r="AF959" s="228">
        <v>36891</v>
      </c>
      <c r="AG959" s="229">
        <f t="shared" si="75"/>
        <v>1.7843305785123966</v>
      </c>
      <c r="AH959" s="169"/>
      <c r="AX959" s="221">
        <f t="shared" si="74"/>
        <v>2001</v>
      </c>
      <c r="AY959" s="228">
        <v>36891</v>
      </c>
      <c r="AZ959" s="229">
        <f t="shared" si="76"/>
        <v>0.62662503093525923</v>
      </c>
    </row>
    <row r="960" spans="31:52">
      <c r="AE960" s="221">
        <f t="shared" si="73"/>
        <v>2001</v>
      </c>
      <c r="AF960" s="228">
        <v>36922</v>
      </c>
      <c r="AG960" s="229">
        <f t="shared" si="75"/>
        <v>2.4597024793388425</v>
      </c>
      <c r="AH960" s="169"/>
      <c r="AX960" s="221">
        <f t="shared" si="74"/>
        <v>2001</v>
      </c>
      <c r="AY960" s="228">
        <v>36922</v>
      </c>
      <c r="AZ960" s="229">
        <f t="shared" si="76"/>
        <v>1.0397733448306883</v>
      </c>
    </row>
    <row r="961" spans="31:52">
      <c r="AE961" s="221">
        <f t="shared" si="73"/>
        <v>2001</v>
      </c>
      <c r="AF961" s="228">
        <v>36950</v>
      </c>
      <c r="AG961" s="229">
        <f t="shared" si="75"/>
        <v>4.6948760330578514</v>
      </c>
      <c r="AH961" s="169"/>
      <c r="AX961" s="221">
        <f t="shared" si="74"/>
        <v>2001</v>
      </c>
      <c r="AY961" s="228">
        <v>36950</v>
      </c>
      <c r="AZ961" s="229">
        <f t="shared" si="76"/>
        <v>2.1012367722284333</v>
      </c>
    </row>
    <row r="962" spans="31:52">
      <c r="AE962" s="221">
        <f t="shared" si="73"/>
        <v>2001</v>
      </c>
      <c r="AF962" s="228">
        <v>36981</v>
      </c>
      <c r="AG962" s="229">
        <f t="shared" si="75"/>
        <v>3.8911735537190082</v>
      </c>
      <c r="AH962" s="169"/>
      <c r="AX962" s="221">
        <f t="shared" si="74"/>
        <v>2001</v>
      </c>
      <c r="AY962" s="228">
        <v>36981</v>
      </c>
      <c r="AZ962" s="229">
        <f t="shared" si="76"/>
        <v>4.0774828092505322</v>
      </c>
    </row>
    <row r="963" spans="31:52">
      <c r="AE963" s="221">
        <f t="shared" si="73"/>
        <v>2001</v>
      </c>
      <c r="AF963" s="228">
        <v>37011</v>
      </c>
      <c r="AG963" s="229">
        <f t="shared" si="75"/>
        <v>3.3254876033057852</v>
      </c>
      <c r="AH963" s="169"/>
      <c r="AX963" s="221">
        <f t="shared" si="74"/>
        <v>2001</v>
      </c>
      <c r="AY963" s="228">
        <v>37011</v>
      </c>
      <c r="AZ963" s="229">
        <f t="shared" si="76"/>
        <v>3.0060254027164621</v>
      </c>
    </row>
    <row r="964" spans="31:52">
      <c r="AE964" s="221">
        <f t="shared" si="73"/>
        <v>2001</v>
      </c>
      <c r="AF964" s="228">
        <v>37042</v>
      </c>
      <c r="AG964" s="229">
        <f t="shared" si="75"/>
        <v>1.6839669421487606</v>
      </c>
      <c r="AH964" s="169"/>
      <c r="AX964" s="221">
        <f t="shared" si="74"/>
        <v>2001</v>
      </c>
      <c r="AY964" s="228">
        <v>37042</v>
      </c>
      <c r="AZ964" s="229">
        <f t="shared" si="76"/>
        <v>1.6541878193436776</v>
      </c>
    </row>
    <row r="965" spans="31:52">
      <c r="AE965" s="221">
        <f t="shared" si="73"/>
        <v>2001</v>
      </c>
      <c r="AF965" s="228">
        <v>37072</v>
      </c>
      <c r="AG965" s="229">
        <f t="shared" si="75"/>
        <v>0.9758677685950411</v>
      </c>
      <c r="AH965" s="169"/>
      <c r="AX965" s="221">
        <f t="shared" si="74"/>
        <v>2001</v>
      </c>
      <c r="AY965" s="228">
        <v>37072</v>
      </c>
      <c r="AZ965" s="229">
        <f t="shared" si="76"/>
        <v>0.32819808290251373</v>
      </c>
    </row>
    <row r="966" spans="31:52">
      <c r="AE966" s="221">
        <f t="shared" si="73"/>
        <v>2001</v>
      </c>
      <c r="AF966" s="228">
        <v>37103</v>
      </c>
      <c r="AG966" s="229">
        <f t="shared" si="75"/>
        <v>0.65791735537190077</v>
      </c>
      <c r="AH966" s="169"/>
      <c r="AX966" s="221">
        <f t="shared" si="74"/>
        <v>2001</v>
      </c>
      <c r="AY966" s="228">
        <v>37103</v>
      </c>
      <c r="AZ966" s="229">
        <f t="shared" si="76"/>
        <v>0.22574277942264231</v>
      </c>
    </row>
    <row r="967" spans="31:52">
      <c r="AE967" s="221">
        <f t="shared" si="73"/>
        <v>2001</v>
      </c>
      <c r="AF967" s="228">
        <v>37134</v>
      </c>
      <c r="AG967" s="229">
        <f t="shared" si="75"/>
        <v>0.45131900826446281</v>
      </c>
      <c r="AH967" s="169"/>
      <c r="AX967" s="221">
        <f t="shared" si="74"/>
        <v>2001</v>
      </c>
      <c r="AY967" s="228">
        <v>37134</v>
      </c>
      <c r="AZ967" s="229">
        <f t="shared" si="76"/>
        <v>0.10005144677864841</v>
      </c>
    </row>
    <row r="968" spans="31:52">
      <c r="AE968" s="221">
        <f t="shared" si="73"/>
        <v>2001</v>
      </c>
      <c r="AF968" s="228">
        <v>37164</v>
      </c>
      <c r="AG968" s="229">
        <f t="shared" si="75"/>
        <v>0.41414876033057862</v>
      </c>
      <c r="AH968" s="169"/>
      <c r="AX968" s="221">
        <f t="shared" si="74"/>
        <v>2001</v>
      </c>
      <c r="AY968" s="228">
        <v>37164</v>
      </c>
      <c r="AZ968" s="229">
        <f t="shared" si="76"/>
        <v>0.2960472750379104</v>
      </c>
    </row>
    <row r="969" spans="31:52">
      <c r="AE969" s="221">
        <f t="shared" ref="AE969:AE992" si="77">IF(MONTH(AF969)&gt;9,YEAR(AF969)+1,YEAR(AF969))</f>
        <v>2002</v>
      </c>
      <c r="AF969" s="228">
        <v>37195</v>
      </c>
      <c r="AG969" s="229">
        <f t="shared" si="75"/>
        <v>0.57306446280991741</v>
      </c>
      <c r="AH969" s="169"/>
      <c r="AX969" s="221">
        <f t="shared" ref="AX969:AX1032" si="78">IF(MONTH(AY969)&gt;9,YEAR(AY969)+1,YEAR(AY969))</f>
        <v>2002</v>
      </c>
      <c r="AY969" s="228">
        <v>37195</v>
      </c>
      <c r="AZ969" s="229">
        <f t="shared" si="76"/>
        <v>0.10565887217194872</v>
      </c>
    </row>
    <row r="970" spans="31:52">
      <c r="AE970" s="221">
        <f t="shared" si="77"/>
        <v>2002</v>
      </c>
      <c r="AF970" s="228">
        <v>37225</v>
      </c>
      <c r="AG970" s="229">
        <f t="shared" ref="AG970:AG1033" si="79">VLOOKUP(IF(MONTH(AF970)&gt;9,YEAR(AF970)+1,YEAR(AF970)),$P$10:$AB$118,IF(MONTH(AF970)&gt;9,MONTH(AF970)-8,MONTH(AF970)+4))</f>
        <v>1.362644628099174</v>
      </c>
      <c r="AH970" s="169"/>
      <c r="AX970" s="221">
        <f t="shared" si="78"/>
        <v>2002</v>
      </c>
      <c r="AY970" s="228">
        <v>37225</v>
      </c>
      <c r="AZ970" s="229">
        <f t="shared" ref="AZ970:AZ1033" si="80">VLOOKUP(IF(MONTH(AY970)&gt;9,YEAR(AY970)+1,YEAR(AY970)),$AI$10:$AU$107,IF(MONTH(AY970)&gt;9,MONTH(AY970)-8,MONTH(AY970)+4))</f>
        <v>1.8347318314294359</v>
      </c>
    </row>
    <row r="971" spans="31:52">
      <c r="AE971" s="221">
        <f t="shared" si="77"/>
        <v>2002</v>
      </c>
      <c r="AF971" s="228">
        <v>37256</v>
      </c>
      <c r="AG971" s="229">
        <f t="shared" si="79"/>
        <v>5.3246280991735535</v>
      </c>
      <c r="AH971" s="169"/>
      <c r="AX971" s="221">
        <f t="shared" si="78"/>
        <v>2002</v>
      </c>
      <c r="AY971" s="228">
        <v>37256</v>
      </c>
      <c r="AZ971" s="229">
        <f t="shared" si="80"/>
        <v>4.3050614247190424</v>
      </c>
    </row>
    <row r="972" spans="31:52">
      <c r="AE972" s="221">
        <f t="shared" si="77"/>
        <v>2002</v>
      </c>
      <c r="AF972" s="228">
        <v>37287</v>
      </c>
      <c r="AG972" s="229">
        <f t="shared" si="79"/>
        <v>4.8595041322314048</v>
      </c>
      <c r="AH972" s="169"/>
      <c r="AX972" s="221">
        <f t="shared" si="78"/>
        <v>2002</v>
      </c>
      <c r="AY972" s="228">
        <v>37287</v>
      </c>
      <c r="AZ972" s="229">
        <f t="shared" si="80"/>
        <v>5.6676278189095495</v>
      </c>
    </row>
    <row r="973" spans="31:52">
      <c r="AE973" s="221">
        <f t="shared" si="77"/>
        <v>2002</v>
      </c>
      <c r="AF973" s="228">
        <v>37315</v>
      </c>
      <c r="AG973" s="229">
        <f t="shared" si="79"/>
        <v>5.5539173553719019</v>
      </c>
      <c r="AH973" s="169"/>
      <c r="AX973" s="221">
        <f t="shared" si="78"/>
        <v>2002</v>
      </c>
      <c r="AY973" s="228">
        <v>37315</v>
      </c>
      <c r="AZ973" s="229">
        <f t="shared" si="80"/>
        <v>5.497811154892398</v>
      </c>
    </row>
    <row r="974" spans="31:52">
      <c r="AE974" s="221">
        <f t="shared" si="77"/>
        <v>2002</v>
      </c>
      <c r="AF974" s="228">
        <v>37346</v>
      </c>
      <c r="AG974" s="229">
        <f t="shared" si="79"/>
        <v>8.4045619834710763</v>
      </c>
      <c r="AH974" s="169"/>
      <c r="AX974" s="221">
        <f t="shared" si="78"/>
        <v>2002</v>
      </c>
      <c r="AY974" s="228">
        <v>37346</v>
      </c>
      <c r="AZ974" s="229">
        <f t="shared" si="80"/>
        <v>6.9970248172393497</v>
      </c>
    </row>
    <row r="975" spans="31:52">
      <c r="AE975" s="221">
        <f t="shared" si="77"/>
        <v>2002</v>
      </c>
      <c r="AF975" s="228">
        <v>37376</v>
      </c>
      <c r="AG975" s="229">
        <f t="shared" si="79"/>
        <v>3.5234380165289263</v>
      </c>
      <c r="AH975" s="169"/>
      <c r="AX975" s="221">
        <f t="shared" si="78"/>
        <v>2002</v>
      </c>
      <c r="AY975" s="228">
        <v>37376</v>
      </c>
      <c r="AZ975" s="229">
        <f t="shared" si="80"/>
        <v>5.4739047155398985</v>
      </c>
    </row>
    <row r="976" spans="31:52">
      <c r="AE976" s="221">
        <f t="shared" si="77"/>
        <v>2002</v>
      </c>
      <c r="AF976" s="228">
        <v>37407</v>
      </c>
      <c r="AG976" s="229">
        <f t="shared" si="79"/>
        <v>2.3283966942148764</v>
      </c>
      <c r="AH976" s="169"/>
      <c r="AX976" s="221">
        <f t="shared" si="78"/>
        <v>2002</v>
      </c>
      <c r="AY976" s="228">
        <v>37407</v>
      </c>
      <c r="AZ976" s="229">
        <f t="shared" si="80"/>
        <v>3.014852895660411</v>
      </c>
    </row>
    <row r="977" spans="31:52">
      <c r="AE977" s="221">
        <f t="shared" si="77"/>
        <v>2002</v>
      </c>
      <c r="AF977" s="228">
        <v>37437</v>
      </c>
      <c r="AG977" s="229">
        <f t="shared" si="79"/>
        <v>1.2793388429752066</v>
      </c>
      <c r="AH977" s="169"/>
      <c r="AX977" s="221">
        <f t="shared" si="78"/>
        <v>2002</v>
      </c>
      <c r="AY977" s="228">
        <v>37437</v>
      </c>
      <c r="AZ977" s="229">
        <f t="shared" si="80"/>
        <v>1.6632835997867943</v>
      </c>
    </row>
    <row r="978" spans="31:52">
      <c r="AE978" s="221">
        <f t="shared" si="77"/>
        <v>2002</v>
      </c>
      <c r="AF978" s="228">
        <v>37468</v>
      </c>
      <c r="AG978" s="229">
        <f t="shared" si="79"/>
        <v>0.82393388429752068</v>
      </c>
      <c r="AH978" s="169"/>
      <c r="AX978" s="221">
        <f t="shared" si="78"/>
        <v>2002</v>
      </c>
      <c r="AY978" s="228">
        <v>37468</v>
      </c>
      <c r="AZ978" s="229">
        <f t="shared" si="80"/>
        <v>0.61608046926665594</v>
      </c>
    </row>
    <row r="979" spans="31:52">
      <c r="AE979" s="221">
        <f t="shared" si="77"/>
        <v>2002</v>
      </c>
      <c r="AF979" s="228">
        <v>37499</v>
      </c>
      <c r="AG979" s="229">
        <f t="shared" si="79"/>
        <v>0.68251239669421493</v>
      </c>
      <c r="AH979" s="169"/>
      <c r="AX979" s="221">
        <f t="shared" si="78"/>
        <v>2002</v>
      </c>
      <c r="AY979" s="228">
        <v>37499</v>
      </c>
      <c r="AZ979" s="229">
        <f t="shared" si="80"/>
        <v>0.46995019011863093</v>
      </c>
    </row>
    <row r="980" spans="31:52">
      <c r="AE980" s="221">
        <f t="shared" si="77"/>
        <v>2002</v>
      </c>
      <c r="AF980" s="228">
        <v>37529</v>
      </c>
      <c r="AG980" s="229">
        <f t="shared" si="79"/>
        <v>0.56528925619834713</v>
      </c>
      <c r="AH980" s="169"/>
      <c r="AX980" s="221">
        <f t="shared" si="78"/>
        <v>2002</v>
      </c>
      <c r="AY980" s="228">
        <v>37529</v>
      </c>
      <c r="AZ980" s="229">
        <f t="shared" si="80"/>
        <v>0.33255027751585686</v>
      </c>
    </row>
    <row r="981" spans="31:52">
      <c r="AE981" s="221">
        <f t="shared" si="77"/>
        <v>2003</v>
      </c>
      <c r="AF981" s="228">
        <v>37560</v>
      </c>
      <c r="AG981" s="229">
        <f t="shared" si="79"/>
        <v>0.57736859504132243</v>
      </c>
      <c r="AH981" s="169"/>
      <c r="AX981" s="221">
        <f t="shared" si="78"/>
        <v>2003</v>
      </c>
      <c r="AY981" s="228">
        <v>37560</v>
      </c>
      <c r="AZ981" s="229">
        <f t="shared" si="80"/>
        <v>0</v>
      </c>
    </row>
    <row r="982" spans="31:52">
      <c r="AE982" s="221">
        <f t="shared" si="77"/>
        <v>2003</v>
      </c>
      <c r="AF982" s="228">
        <v>37590</v>
      </c>
      <c r="AG982" s="229">
        <f t="shared" si="79"/>
        <v>1.1127272727272728</v>
      </c>
      <c r="AH982" s="169"/>
      <c r="AX982" s="221">
        <f t="shared" si="78"/>
        <v>2003</v>
      </c>
      <c r="AY982" s="228">
        <v>37590</v>
      </c>
      <c r="AZ982" s="229">
        <f t="shared" si="80"/>
        <v>2.2722627520930785</v>
      </c>
    </row>
    <row r="983" spans="31:52">
      <c r="AE983" s="221">
        <f t="shared" si="77"/>
        <v>2003</v>
      </c>
      <c r="AF983" s="228">
        <v>37621</v>
      </c>
      <c r="AG983" s="229">
        <f t="shared" si="79"/>
        <v>3.8963305785123974</v>
      </c>
      <c r="AH983" s="169"/>
      <c r="AX983" s="221">
        <f t="shared" si="78"/>
        <v>2003</v>
      </c>
      <c r="AY983" s="228">
        <v>37621</v>
      </c>
      <c r="AZ983" s="229">
        <f t="shared" si="80"/>
        <v>4.7334120440949263</v>
      </c>
    </row>
    <row r="984" spans="31:52">
      <c r="AE984" s="221">
        <f t="shared" si="77"/>
        <v>2003</v>
      </c>
      <c r="AF984" s="228">
        <v>37652</v>
      </c>
      <c r="AG984" s="229">
        <f t="shared" si="79"/>
        <v>2.6641983471074382</v>
      </c>
      <c r="AH984" s="169"/>
      <c r="AX984" s="221">
        <f t="shared" si="78"/>
        <v>2003</v>
      </c>
      <c r="AY984" s="228">
        <v>37652</v>
      </c>
      <c r="AZ984" s="229">
        <f t="shared" si="80"/>
        <v>6.1811762257060643</v>
      </c>
    </row>
    <row r="985" spans="31:52">
      <c r="AE985" s="221">
        <f t="shared" si="77"/>
        <v>2003</v>
      </c>
      <c r="AF985" s="228">
        <v>37680</v>
      </c>
      <c r="AG985" s="229">
        <f t="shared" si="79"/>
        <v>1.861685950413223</v>
      </c>
      <c r="AH985" s="169"/>
      <c r="AX985" s="221">
        <f t="shared" si="78"/>
        <v>2003</v>
      </c>
      <c r="AY985" s="228">
        <v>37680</v>
      </c>
      <c r="AZ985" s="229">
        <f t="shared" si="80"/>
        <v>4.1434068333804763</v>
      </c>
    </row>
    <row r="986" spans="31:52">
      <c r="AE986" s="221">
        <f t="shared" si="77"/>
        <v>2003</v>
      </c>
      <c r="AF986" s="228">
        <v>37711</v>
      </c>
      <c r="AG986" s="229">
        <f t="shared" si="79"/>
        <v>2.9795702479338835</v>
      </c>
      <c r="AH986" s="169"/>
      <c r="AX986" s="221">
        <f t="shared" si="78"/>
        <v>2003</v>
      </c>
      <c r="AY986" s="228">
        <v>37711</v>
      </c>
      <c r="AZ986" s="229">
        <f t="shared" si="80"/>
        <v>6.1931231858214559</v>
      </c>
    </row>
    <row r="987" spans="31:52">
      <c r="AE987" s="221">
        <f t="shared" si="77"/>
        <v>2003</v>
      </c>
      <c r="AF987" s="228">
        <v>37741</v>
      </c>
      <c r="AG987" s="229">
        <f t="shared" si="79"/>
        <v>8.3341487603305797</v>
      </c>
      <c r="AH987" s="169"/>
      <c r="AX987" s="221">
        <f t="shared" si="78"/>
        <v>2003</v>
      </c>
      <c r="AY987" s="228">
        <v>37741</v>
      </c>
      <c r="AZ987" s="229">
        <f t="shared" si="80"/>
        <v>7.3325943456654272</v>
      </c>
    </row>
    <row r="988" spans="31:52">
      <c r="AE988" s="221">
        <f t="shared" si="77"/>
        <v>2003</v>
      </c>
      <c r="AF988" s="228">
        <v>37772</v>
      </c>
      <c r="AG988" s="229">
        <f t="shared" si="79"/>
        <v>5.9016198347107443</v>
      </c>
      <c r="AH988" s="169"/>
      <c r="AX988" s="221">
        <f t="shared" si="78"/>
        <v>2003</v>
      </c>
      <c r="AY988" s="228">
        <v>37772</v>
      </c>
      <c r="AZ988" s="229">
        <f t="shared" si="80"/>
        <v>6.5802991442346936</v>
      </c>
    </row>
    <row r="989" spans="31:52">
      <c r="AE989" s="221">
        <f t="shared" si="77"/>
        <v>2003</v>
      </c>
      <c r="AF989" s="228">
        <v>37802</v>
      </c>
      <c r="AG989" s="229">
        <f t="shared" si="79"/>
        <v>1.7077685950413224</v>
      </c>
      <c r="AH989" s="169"/>
      <c r="AX989" s="221">
        <f t="shared" si="78"/>
        <v>2003</v>
      </c>
      <c r="AY989" s="228">
        <v>37802</v>
      </c>
      <c r="AZ989" s="229">
        <f t="shared" si="80"/>
        <v>2.5214210216468658</v>
      </c>
    </row>
    <row r="990" spans="31:52">
      <c r="AE990" s="221">
        <f t="shared" si="77"/>
        <v>2003</v>
      </c>
      <c r="AF990" s="228">
        <v>37833</v>
      </c>
      <c r="AG990" s="229">
        <f t="shared" si="79"/>
        <v>1.0391404958677684</v>
      </c>
      <c r="AH990" s="169"/>
      <c r="AX990" s="221">
        <f t="shared" si="78"/>
        <v>2003</v>
      </c>
      <c r="AY990" s="228">
        <v>37833</v>
      </c>
      <c r="AZ990" s="229">
        <f t="shared" si="80"/>
        <v>0.7762074609574583</v>
      </c>
    </row>
    <row r="991" spans="31:52">
      <c r="AE991" s="221">
        <f t="shared" si="77"/>
        <v>2003</v>
      </c>
      <c r="AF991" s="228">
        <v>37864</v>
      </c>
      <c r="AG991" s="229">
        <f t="shared" si="79"/>
        <v>0.89771900826446283</v>
      </c>
      <c r="AH991" s="169"/>
      <c r="AX991" s="221">
        <f t="shared" si="78"/>
        <v>2003</v>
      </c>
      <c r="AY991" s="228">
        <v>37864</v>
      </c>
      <c r="AZ991" s="229">
        <f t="shared" si="80"/>
        <v>0.97039454418302995</v>
      </c>
    </row>
    <row r="992" spans="31:52">
      <c r="AE992" s="221">
        <f t="shared" si="77"/>
        <v>2003</v>
      </c>
      <c r="AF992" s="228">
        <v>37894</v>
      </c>
      <c r="AG992" s="229">
        <f t="shared" si="79"/>
        <v>0.50102479338842976</v>
      </c>
      <c r="AH992" s="169"/>
      <c r="AX992" s="221">
        <f t="shared" si="78"/>
        <v>2003</v>
      </c>
      <c r="AY992" s="228">
        <v>37894</v>
      </c>
      <c r="AZ992" s="229">
        <f t="shared" si="80"/>
        <v>0.28734097762715294</v>
      </c>
    </row>
    <row r="993" spans="31:52">
      <c r="AE993" s="221">
        <f>IF(MONTH(AF993)&gt;9,YEAR(AF993)+1,YEAR(AF993))</f>
        <v>2004</v>
      </c>
      <c r="AF993" s="228">
        <v>37925</v>
      </c>
      <c r="AG993" s="229">
        <f t="shared" si="79"/>
        <v>0.49497520661157035</v>
      </c>
      <c r="AH993" s="169"/>
      <c r="AX993" s="221">
        <f t="shared" si="78"/>
        <v>2004</v>
      </c>
      <c r="AY993" s="228">
        <v>37925</v>
      </c>
      <c r="AZ993" s="229">
        <f t="shared" si="80"/>
        <v>0.78408570486362383</v>
      </c>
    </row>
    <row r="994" spans="31:52">
      <c r="AE994" s="221">
        <f>IF(MONTH(AF994)&gt;9,YEAR(AF994)+1,YEAR(AF994))</f>
        <v>2004</v>
      </c>
      <c r="AF994" s="228">
        <v>37955</v>
      </c>
      <c r="AG994" s="229">
        <f t="shared" si="79"/>
        <v>1.1603305785123967</v>
      </c>
      <c r="AH994" s="169"/>
      <c r="AX994" s="221">
        <f t="shared" si="78"/>
        <v>2004</v>
      </c>
      <c r="AY994" s="228">
        <v>37955</v>
      </c>
      <c r="AZ994" s="229">
        <f t="shared" si="80"/>
        <v>0.47095051333717719</v>
      </c>
    </row>
    <row r="995" spans="31:52">
      <c r="AE995" s="221">
        <f>IF(MONTH(AF995)&gt;9,YEAR(AF995)+1,YEAR(AF995))</f>
        <v>2004</v>
      </c>
      <c r="AF995" s="228">
        <v>37986</v>
      </c>
      <c r="AG995" s="229">
        <f t="shared" si="79"/>
        <v>3.2818512396694208</v>
      </c>
      <c r="AH995" s="169"/>
      <c r="AX995" s="221">
        <f t="shared" si="78"/>
        <v>2004</v>
      </c>
      <c r="AY995" s="228">
        <v>37986</v>
      </c>
      <c r="AZ995" s="229">
        <f t="shared" si="80"/>
        <v>3.3003651491936195</v>
      </c>
    </row>
    <row r="996" spans="31:52">
      <c r="AE996" s="221">
        <f t="shared" ref="AE996:AE1059" si="81">IF(MONTH(AF996)&gt;9,YEAR(AF996)+1,YEAR(AF996))</f>
        <v>2004</v>
      </c>
      <c r="AF996" s="228">
        <v>38017</v>
      </c>
      <c r="AG996" s="229">
        <f t="shared" si="79"/>
        <v>3.2382148760330578</v>
      </c>
      <c r="AH996" s="169"/>
      <c r="AX996" s="221">
        <f t="shared" si="78"/>
        <v>2004</v>
      </c>
      <c r="AY996" s="228">
        <v>38017</v>
      </c>
      <c r="AZ996" s="229">
        <f t="shared" si="80"/>
        <v>3.1445491105775911</v>
      </c>
    </row>
    <row r="997" spans="31:52">
      <c r="AE997" s="221">
        <f t="shared" si="81"/>
        <v>2004</v>
      </c>
      <c r="AF997" s="228">
        <v>38046</v>
      </c>
      <c r="AG997" s="229">
        <f t="shared" si="79"/>
        <v>6.2421818181818196</v>
      </c>
      <c r="AH997" s="169"/>
      <c r="AX997" s="221">
        <f t="shared" si="78"/>
        <v>2004</v>
      </c>
      <c r="AY997" s="228">
        <v>38046</v>
      </c>
      <c r="AZ997" s="229">
        <f t="shared" si="80"/>
        <v>6.2336024437287065</v>
      </c>
    </row>
    <row r="998" spans="31:52">
      <c r="AE998" s="221">
        <f t="shared" si="81"/>
        <v>2004</v>
      </c>
      <c r="AF998" s="228">
        <v>38077</v>
      </c>
      <c r="AG998" s="229">
        <f t="shared" si="79"/>
        <v>3.577983471074381</v>
      </c>
      <c r="AH998" s="169"/>
      <c r="AX998" s="221">
        <f t="shared" si="78"/>
        <v>2004</v>
      </c>
      <c r="AY998" s="228">
        <v>38077</v>
      </c>
      <c r="AZ998" s="229">
        <f t="shared" si="80"/>
        <v>6.2308899232358979</v>
      </c>
    </row>
    <row r="999" spans="31:52">
      <c r="AE999" s="221">
        <f t="shared" si="81"/>
        <v>2004</v>
      </c>
      <c r="AF999" s="228">
        <v>38107</v>
      </c>
      <c r="AG999" s="229">
        <f t="shared" si="79"/>
        <v>1.5054545454545454</v>
      </c>
      <c r="AH999" s="169"/>
      <c r="AX999" s="221">
        <f t="shared" si="78"/>
        <v>2004</v>
      </c>
      <c r="AY999" s="228">
        <v>38107</v>
      </c>
      <c r="AZ999" s="229">
        <f t="shared" si="80"/>
        <v>3.0921852818364606</v>
      </c>
    </row>
    <row r="1000" spans="31:52">
      <c r="AE1000" s="221">
        <f t="shared" si="81"/>
        <v>2004</v>
      </c>
      <c r="AF1000" s="228">
        <v>38138</v>
      </c>
      <c r="AG1000" s="229">
        <f t="shared" si="79"/>
        <v>1.0944793388429752</v>
      </c>
      <c r="AH1000" s="169"/>
      <c r="AX1000" s="221">
        <f t="shared" si="78"/>
        <v>2004</v>
      </c>
      <c r="AY1000" s="228">
        <v>38138</v>
      </c>
      <c r="AZ1000" s="229">
        <f t="shared" si="80"/>
        <v>1.8799701279675496</v>
      </c>
    </row>
    <row r="1001" spans="31:52">
      <c r="AE1001" s="221">
        <f t="shared" si="81"/>
        <v>2004</v>
      </c>
      <c r="AF1001" s="228">
        <v>38168</v>
      </c>
      <c r="AG1001" s="229">
        <f t="shared" si="79"/>
        <v>0.67834710743801652</v>
      </c>
      <c r="AH1001" s="169"/>
      <c r="AX1001" s="221">
        <f t="shared" si="78"/>
        <v>2004</v>
      </c>
      <c r="AY1001" s="228">
        <v>38168</v>
      </c>
      <c r="AZ1001" s="229">
        <f t="shared" si="80"/>
        <v>1.0949683821233833</v>
      </c>
    </row>
    <row r="1002" spans="31:52">
      <c r="AE1002" s="221">
        <f t="shared" si="81"/>
        <v>2004</v>
      </c>
      <c r="AF1002" s="228">
        <v>38199</v>
      </c>
      <c r="AG1002" s="229">
        <f t="shared" si="79"/>
        <v>0.48882644628099176</v>
      </c>
      <c r="AH1002" s="169"/>
      <c r="AX1002" s="221">
        <f t="shared" si="78"/>
        <v>2004</v>
      </c>
      <c r="AY1002" s="228">
        <v>38199</v>
      </c>
      <c r="AZ1002" s="229">
        <f t="shared" si="80"/>
        <v>0.55538783061142638</v>
      </c>
    </row>
    <row r="1003" spans="31:52">
      <c r="AE1003" s="221">
        <f t="shared" si="81"/>
        <v>2004</v>
      </c>
      <c r="AF1003" s="228">
        <v>38230</v>
      </c>
      <c r="AG1003" s="229">
        <f t="shared" si="79"/>
        <v>0.40827768595041325</v>
      </c>
      <c r="AH1003" s="169"/>
      <c r="AX1003" s="221">
        <f t="shared" si="78"/>
        <v>2004</v>
      </c>
      <c r="AY1003" s="228">
        <v>38230</v>
      </c>
      <c r="AZ1003" s="229">
        <f t="shared" si="80"/>
        <v>0</v>
      </c>
    </row>
    <row r="1004" spans="31:52">
      <c r="AE1004" s="221">
        <f t="shared" si="81"/>
        <v>2004</v>
      </c>
      <c r="AF1004" s="228">
        <v>38260</v>
      </c>
      <c r="AG1004" s="229">
        <f t="shared" si="79"/>
        <v>0.39570247933884295</v>
      </c>
      <c r="AH1004" s="169"/>
      <c r="AX1004" s="221">
        <f t="shared" si="78"/>
        <v>2004</v>
      </c>
      <c r="AY1004" s="228">
        <v>38260</v>
      </c>
      <c r="AZ1004" s="229">
        <f t="shared" si="80"/>
        <v>7.2176303066544989E-2</v>
      </c>
    </row>
    <row r="1005" spans="31:52">
      <c r="AE1005" s="221">
        <f t="shared" si="81"/>
        <v>2005</v>
      </c>
      <c r="AF1005" s="228">
        <v>38291</v>
      </c>
      <c r="AG1005" s="229">
        <f t="shared" si="79"/>
        <v>0.93183471074380164</v>
      </c>
      <c r="AH1005" s="169"/>
      <c r="AX1005" s="221">
        <f t="shared" si="78"/>
        <v>2005</v>
      </c>
      <c r="AY1005" s="228">
        <v>38291</v>
      </c>
      <c r="AZ1005" s="229">
        <f t="shared" si="80"/>
        <v>2.2167848690727974</v>
      </c>
    </row>
    <row r="1006" spans="31:52">
      <c r="AE1006" s="221">
        <f t="shared" si="81"/>
        <v>2005</v>
      </c>
      <c r="AF1006" s="228">
        <v>38321</v>
      </c>
      <c r="AG1006" s="229">
        <f t="shared" si="79"/>
        <v>1.3358677685950413</v>
      </c>
      <c r="AH1006" s="169"/>
      <c r="AX1006" s="221">
        <f t="shared" si="78"/>
        <v>2005</v>
      </c>
      <c r="AY1006" s="228">
        <v>38321</v>
      </c>
      <c r="AZ1006" s="229">
        <f t="shared" si="80"/>
        <v>1.2758275191561781</v>
      </c>
    </row>
    <row r="1007" spans="31:52">
      <c r="AE1007" s="221">
        <f t="shared" si="81"/>
        <v>2005</v>
      </c>
      <c r="AF1007" s="228">
        <v>38352</v>
      </c>
      <c r="AG1007" s="229">
        <f t="shared" si="79"/>
        <v>4.0083966942148761</v>
      </c>
      <c r="AH1007" s="169"/>
      <c r="AX1007" s="221">
        <f t="shared" si="78"/>
        <v>2005</v>
      </c>
      <c r="AY1007" s="228">
        <v>38352</v>
      </c>
      <c r="AZ1007" s="229">
        <f t="shared" si="80"/>
        <v>3.1327543831062066</v>
      </c>
    </row>
    <row r="1008" spans="31:52">
      <c r="AE1008" s="221">
        <f t="shared" si="81"/>
        <v>2005</v>
      </c>
      <c r="AF1008" s="228">
        <v>38383</v>
      </c>
      <c r="AG1008" s="229">
        <f t="shared" si="79"/>
        <v>10.989421487603305</v>
      </c>
      <c r="AH1008" s="169"/>
      <c r="AX1008" s="221">
        <f t="shared" si="78"/>
        <v>2005</v>
      </c>
      <c r="AY1008" s="228">
        <v>38383</v>
      </c>
      <c r="AZ1008" s="229">
        <f t="shared" si="80"/>
        <v>7.1980929326903755</v>
      </c>
    </row>
    <row r="1009" spans="31:52">
      <c r="AE1009" s="221">
        <f t="shared" si="81"/>
        <v>2005</v>
      </c>
      <c r="AF1009" s="228">
        <v>38411</v>
      </c>
      <c r="AG1009" s="229">
        <f t="shared" si="79"/>
        <v>5.1822148760330577</v>
      </c>
      <c r="AH1009" s="169"/>
      <c r="AX1009" s="221">
        <f t="shared" si="78"/>
        <v>2005</v>
      </c>
      <c r="AY1009" s="228">
        <v>38411</v>
      </c>
      <c r="AZ1009" s="229">
        <f t="shared" si="80"/>
        <v>6.0404747556488569</v>
      </c>
    </row>
    <row r="1010" spans="31:52">
      <c r="AE1010" s="221">
        <f t="shared" si="81"/>
        <v>2005</v>
      </c>
      <c r="AF1010" s="228">
        <v>38442</v>
      </c>
      <c r="AG1010" s="229">
        <f t="shared" si="79"/>
        <v>15.173553719008265</v>
      </c>
      <c r="AH1010" s="169"/>
      <c r="AX1010" s="221">
        <f t="shared" si="78"/>
        <v>2005</v>
      </c>
      <c r="AY1010" s="228">
        <v>38442</v>
      </c>
      <c r="AZ1010" s="229">
        <f t="shared" si="80"/>
        <v>13.634800815793884</v>
      </c>
    </row>
    <row r="1011" spans="31:52">
      <c r="AE1011" s="221">
        <f t="shared" si="81"/>
        <v>2005</v>
      </c>
      <c r="AF1011" s="228">
        <v>38472</v>
      </c>
      <c r="AG1011" s="229">
        <f t="shared" si="79"/>
        <v>8.3877024793388415</v>
      </c>
      <c r="AH1011" s="169"/>
      <c r="AX1011" s="221">
        <f t="shared" si="78"/>
        <v>2005</v>
      </c>
      <c r="AY1011" s="228">
        <v>38472</v>
      </c>
      <c r="AZ1011" s="229">
        <f t="shared" si="80"/>
        <v>9.6702149112878288</v>
      </c>
    </row>
    <row r="1012" spans="31:52">
      <c r="AE1012" s="221">
        <f t="shared" si="81"/>
        <v>2005</v>
      </c>
      <c r="AF1012" s="228">
        <v>38503</v>
      </c>
      <c r="AG1012" s="229">
        <f t="shared" si="79"/>
        <v>7.7692561983471062</v>
      </c>
      <c r="AH1012" s="169"/>
      <c r="AX1012" s="221">
        <f t="shared" si="78"/>
        <v>2005</v>
      </c>
      <c r="AY1012" s="228">
        <v>38503</v>
      </c>
      <c r="AZ1012" s="229">
        <f t="shared" si="80"/>
        <v>11.720221542322008</v>
      </c>
    </row>
    <row r="1013" spans="31:52">
      <c r="AE1013" s="221">
        <f t="shared" si="81"/>
        <v>2005</v>
      </c>
      <c r="AF1013" s="228">
        <v>38533</v>
      </c>
      <c r="AG1013" s="229">
        <f t="shared" si="79"/>
        <v>4.2372892561983475</v>
      </c>
      <c r="AH1013" s="169"/>
      <c r="AX1013" s="221">
        <f t="shared" si="78"/>
        <v>2005</v>
      </c>
      <c r="AY1013" s="228">
        <v>38533</v>
      </c>
      <c r="AZ1013" s="229">
        <f t="shared" si="80"/>
        <v>4.0777463603535082</v>
      </c>
    </row>
    <row r="1014" spans="31:52">
      <c r="AE1014" s="221">
        <f t="shared" si="81"/>
        <v>2005</v>
      </c>
      <c r="AF1014" s="228">
        <v>38564</v>
      </c>
      <c r="AG1014" s="229">
        <f t="shared" si="79"/>
        <v>2.0598347107438015</v>
      </c>
      <c r="AH1014" s="169"/>
      <c r="AX1014" s="221">
        <f t="shared" si="78"/>
        <v>2005</v>
      </c>
      <c r="AY1014" s="228">
        <v>38564</v>
      </c>
      <c r="AZ1014" s="229">
        <f t="shared" si="80"/>
        <v>1.8715245902090842</v>
      </c>
    </row>
    <row r="1015" spans="31:52">
      <c r="AE1015" s="221">
        <f t="shared" si="81"/>
        <v>2005</v>
      </c>
      <c r="AF1015" s="228">
        <v>38595</v>
      </c>
      <c r="AG1015" s="229">
        <f t="shared" si="79"/>
        <v>1.4326611570247934</v>
      </c>
      <c r="AH1015" s="169"/>
      <c r="AX1015" s="221">
        <f t="shared" si="78"/>
        <v>2005</v>
      </c>
      <c r="AY1015" s="228">
        <v>38595</v>
      </c>
      <c r="AZ1015" s="229">
        <f t="shared" si="80"/>
        <v>1.211583380421061</v>
      </c>
    </row>
    <row r="1016" spans="31:52">
      <c r="AE1016" s="221">
        <f t="shared" si="81"/>
        <v>2005</v>
      </c>
      <c r="AF1016" s="228">
        <v>38625</v>
      </c>
      <c r="AG1016" s="229">
        <f t="shared" si="79"/>
        <v>1.2317355371900827</v>
      </c>
      <c r="AH1016" s="169"/>
      <c r="AX1016" s="221">
        <f t="shared" si="78"/>
        <v>2005</v>
      </c>
      <c r="AY1016" s="228">
        <v>38625</v>
      </c>
      <c r="AZ1016" s="229">
        <f t="shared" si="80"/>
        <v>0.81742617129327755</v>
      </c>
    </row>
    <row r="1017" spans="31:52">
      <c r="AE1017" s="221">
        <f t="shared" si="81"/>
        <v>2006</v>
      </c>
      <c r="AF1017" s="228">
        <v>38656</v>
      </c>
      <c r="AG1017" s="229">
        <f t="shared" si="79"/>
        <v>1.2543471074380164</v>
      </c>
      <c r="AH1017" s="169"/>
      <c r="AX1017" s="221">
        <f t="shared" si="78"/>
        <v>2006</v>
      </c>
      <c r="AY1017" s="228">
        <v>38656</v>
      </c>
      <c r="AZ1017" s="229">
        <f t="shared" si="80"/>
        <v>0.83254633596177685</v>
      </c>
    </row>
    <row r="1018" spans="31:52">
      <c r="AE1018" s="221">
        <f t="shared" si="81"/>
        <v>2006</v>
      </c>
      <c r="AF1018" s="228">
        <v>38686</v>
      </c>
      <c r="AG1018" s="229">
        <f t="shared" si="79"/>
        <v>1.5459173553719008</v>
      </c>
      <c r="AH1018" s="169"/>
      <c r="AX1018" s="221">
        <f t="shared" si="78"/>
        <v>2006</v>
      </c>
      <c r="AY1018" s="228">
        <v>38686</v>
      </c>
      <c r="AZ1018" s="229">
        <f t="shared" si="80"/>
        <v>1.6604150030860798</v>
      </c>
    </row>
    <row r="1019" spans="31:52">
      <c r="AE1019" s="221">
        <f t="shared" si="81"/>
        <v>2006</v>
      </c>
      <c r="AF1019" s="228">
        <v>38717</v>
      </c>
      <c r="AG1019" s="229">
        <f t="shared" si="79"/>
        <v>14.709223140495865</v>
      </c>
      <c r="AH1019" s="169"/>
      <c r="AX1019" s="221">
        <f t="shared" si="78"/>
        <v>2006</v>
      </c>
      <c r="AY1019" s="228">
        <v>38717</v>
      </c>
      <c r="AZ1019" s="229">
        <f t="shared" si="80"/>
        <v>24.627455557995528</v>
      </c>
    </row>
    <row r="1020" spans="31:52">
      <c r="AE1020" s="221">
        <f t="shared" si="81"/>
        <v>2006</v>
      </c>
      <c r="AF1020" s="228">
        <v>38748</v>
      </c>
      <c r="AG1020" s="229">
        <f t="shared" si="79"/>
        <v>15.317950413223141</v>
      </c>
      <c r="AH1020" s="169"/>
      <c r="AX1020" s="221">
        <f t="shared" si="78"/>
        <v>2006</v>
      </c>
      <c r="AY1020" s="228">
        <v>38748</v>
      </c>
      <c r="AZ1020" s="229">
        <f t="shared" si="80"/>
        <v>17.617813004306065</v>
      </c>
    </row>
    <row r="1021" spans="31:52">
      <c r="AE1021" s="221">
        <f t="shared" si="81"/>
        <v>2006</v>
      </c>
      <c r="AF1021" s="228">
        <v>38776</v>
      </c>
      <c r="AG1021" s="229">
        <f t="shared" si="79"/>
        <v>11.09990082644628</v>
      </c>
      <c r="AH1021" s="169"/>
      <c r="AX1021" s="221">
        <f t="shared" si="78"/>
        <v>2006</v>
      </c>
      <c r="AY1021" s="228">
        <v>38776</v>
      </c>
      <c r="AZ1021" s="229">
        <f t="shared" si="80"/>
        <v>12.661302330462441</v>
      </c>
    </row>
    <row r="1022" spans="31:52">
      <c r="AE1022" s="221">
        <f t="shared" si="81"/>
        <v>2006</v>
      </c>
      <c r="AF1022" s="228">
        <v>38807</v>
      </c>
      <c r="AG1022" s="229">
        <f t="shared" si="79"/>
        <v>24.590280991735536</v>
      </c>
      <c r="AH1022" s="169"/>
      <c r="AX1022" s="221">
        <f t="shared" si="78"/>
        <v>2006</v>
      </c>
      <c r="AY1022" s="228">
        <v>38807</v>
      </c>
      <c r="AZ1022" s="229">
        <f t="shared" si="80"/>
        <v>14.278243328641295</v>
      </c>
    </row>
    <row r="1023" spans="31:52">
      <c r="AE1023" s="221">
        <f t="shared" si="81"/>
        <v>2006</v>
      </c>
      <c r="AF1023" s="228">
        <v>38837</v>
      </c>
      <c r="AG1023" s="229">
        <f t="shared" si="79"/>
        <v>35.488264462809916</v>
      </c>
      <c r="AH1023" s="169"/>
      <c r="AX1023" s="221">
        <f t="shared" si="78"/>
        <v>2006</v>
      </c>
      <c r="AY1023" s="228">
        <v>38837</v>
      </c>
      <c r="AZ1023" s="229">
        <f t="shared" si="80"/>
        <v>18.169628554612473</v>
      </c>
    </row>
    <row r="1024" spans="31:52">
      <c r="AE1024" s="221">
        <f t="shared" si="81"/>
        <v>2006</v>
      </c>
      <c r="AF1024" s="228">
        <v>38868</v>
      </c>
      <c r="AG1024" s="229">
        <f t="shared" si="79"/>
        <v>8.0542809917355367</v>
      </c>
      <c r="AH1024" s="169"/>
      <c r="AX1024" s="221">
        <f t="shared" si="78"/>
        <v>2006</v>
      </c>
      <c r="AY1024" s="228">
        <v>38868</v>
      </c>
      <c r="AZ1024" s="229">
        <f t="shared" si="80"/>
        <v>8.3525710998106319</v>
      </c>
    </row>
    <row r="1025" spans="31:52">
      <c r="AE1025" s="221">
        <f t="shared" si="81"/>
        <v>2006</v>
      </c>
      <c r="AF1025" s="228">
        <v>38898</v>
      </c>
      <c r="AG1025" s="229">
        <f t="shared" si="79"/>
        <v>4.5159669421487605</v>
      </c>
      <c r="AH1025" s="169"/>
      <c r="AX1025" s="221">
        <f t="shared" si="78"/>
        <v>2006</v>
      </c>
      <c r="AY1025" s="228">
        <v>38898</v>
      </c>
      <c r="AZ1025" s="229">
        <f t="shared" si="80"/>
        <v>4.1956032757759658</v>
      </c>
    </row>
    <row r="1026" spans="31:52">
      <c r="AE1026" s="221">
        <f t="shared" si="81"/>
        <v>2006</v>
      </c>
      <c r="AF1026" s="228">
        <v>38929</v>
      </c>
      <c r="AG1026" s="229">
        <f t="shared" si="79"/>
        <v>2.5104793388429756</v>
      </c>
      <c r="AH1026" s="169"/>
      <c r="AX1026" s="221">
        <f t="shared" si="78"/>
        <v>2006</v>
      </c>
      <c r="AY1026" s="228">
        <v>38929</v>
      </c>
      <c r="AZ1026" s="229">
        <f t="shared" si="80"/>
        <v>2.4336039688613909</v>
      </c>
    </row>
    <row r="1027" spans="31:52">
      <c r="AE1027" s="221">
        <f t="shared" si="81"/>
        <v>2006</v>
      </c>
      <c r="AF1027" s="228">
        <v>38960</v>
      </c>
      <c r="AG1027" s="229">
        <f t="shared" si="79"/>
        <v>1.5002975206611571</v>
      </c>
      <c r="AH1027" s="169"/>
      <c r="AX1027" s="221">
        <f t="shared" si="78"/>
        <v>2006</v>
      </c>
      <c r="AY1027" s="228">
        <v>38960</v>
      </c>
      <c r="AZ1027" s="229">
        <f t="shared" si="80"/>
        <v>1.5973130809899203</v>
      </c>
    </row>
    <row r="1028" spans="31:52">
      <c r="AE1028" s="221">
        <f t="shared" si="81"/>
        <v>2006</v>
      </c>
      <c r="AF1028" s="228">
        <v>38990</v>
      </c>
      <c r="AG1028" s="229">
        <f t="shared" si="79"/>
        <v>1.1246280991735538</v>
      </c>
      <c r="AH1028" s="169"/>
      <c r="AX1028" s="221">
        <f t="shared" si="78"/>
        <v>2006</v>
      </c>
      <c r="AY1028" s="228">
        <v>38990</v>
      </c>
      <c r="AZ1028" s="229">
        <f t="shared" si="80"/>
        <v>0.88464942629337884</v>
      </c>
    </row>
    <row r="1029" spans="31:52">
      <c r="AE1029" s="221">
        <f t="shared" si="81"/>
        <v>2007</v>
      </c>
      <c r="AF1029" s="228">
        <v>39021</v>
      </c>
      <c r="AG1029" s="229">
        <f t="shared" si="79"/>
        <v>1.1621157024793387</v>
      </c>
      <c r="AH1029" s="169"/>
      <c r="AX1029" s="221">
        <f t="shared" si="78"/>
        <v>2007</v>
      </c>
      <c r="AY1029" s="228">
        <v>39021</v>
      </c>
      <c r="AZ1029" s="229">
        <f t="shared" si="80"/>
        <v>0</v>
      </c>
    </row>
    <row r="1030" spans="31:52">
      <c r="AE1030" s="221">
        <f t="shared" si="81"/>
        <v>2007</v>
      </c>
      <c r="AF1030" s="228">
        <v>39051</v>
      </c>
      <c r="AG1030" s="229">
        <f t="shared" si="79"/>
        <v>1.4876033057851239</v>
      </c>
      <c r="AH1030" s="169"/>
      <c r="AX1030" s="221">
        <f t="shared" si="78"/>
        <v>2007</v>
      </c>
      <c r="AY1030" s="228">
        <v>39051</v>
      </c>
      <c r="AZ1030" s="229">
        <f t="shared" si="80"/>
        <v>1.3142557604589136</v>
      </c>
    </row>
    <row r="1031" spans="31:52">
      <c r="AE1031" s="221">
        <f t="shared" si="81"/>
        <v>2007</v>
      </c>
      <c r="AF1031" s="228">
        <v>39082</v>
      </c>
      <c r="AG1031" s="229">
        <f t="shared" si="79"/>
        <v>2.6995041322314051</v>
      </c>
      <c r="AH1031" s="169"/>
      <c r="AX1031" s="221">
        <f t="shared" si="78"/>
        <v>2007</v>
      </c>
      <c r="AY1031" s="228">
        <v>39082</v>
      </c>
      <c r="AZ1031" s="229">
        <f t="shared" si="80"/>
        <v>2.1138583411065452</v>
      </c>
    </row>
    <row r="1032" spans="31:52">
      <c r="AE1032" s="221">
        <f t="shared" si="81"/>
        <v>2007</v>
      </c>
      <c r="AF1032" s="228">
        <v>39113</v>
      </c>
      <c r="AG1032" s="229">
        <f t="shared" si="79"/>
        <v>2.7566280991735534</v>
      </c>
      <c r="AH1032" s="169"/>
      <c r="AX1032" s="221">
        <f t="shared" si="78"/>
        <v>2007</v>
      </c>
      <c r="AY1032" s="228">
        <v>39113</v>
      </c>
      <c r="AZ1032" s="229">
        <f t="shared" si="80"/>
        <v>1.8820852373544783</v>
      </c>
    </row>
    <row r="1033" spans="31:52">
      <c r="AE1033" s="221">
        <f t="shared" si="81"/>
        <v>2007</v>
      </c>
      <c r="AF1033" s="228">
        <v>39141</v>
      </c>
      <c r="AG1033" s="229">
        <f t="shared" si="79"/>
        <v>7.6266446280991733</v>
      </c>
      <c r="AH1033" s="169"/>
      <c r="AX1033" s="221">
        <f t="shared" ref="AX1033:AX1096" si="82">IF(MONTH(AY1033)&gt;9,YEAR(AY1033)+1,YEAR(AY1033))</f>
        <v>2007</v>
      </c>
      <c r="AY1033" s="228">
        <v>39141</v>
      </c>
      <c r="AZ1033" s="229">
        <f t="shared" si="80"/>
        <v>5.5238850861828821</v>
      </c>
    </row>
    <row r="1034" spans="31:52">
      <c r="AE1034" s="221">
        <f t="shared" si="81"/>
        <v>2007</v>
      </c>
      <c r="AF1034" s="228">
        <v>39172</v>
      </c>
      <c r="AG1034" s="229">
        <f t="shared" ref="AG1034:AG1097" si="83">VLOOKUP(IF(MONTH(AF1034)&gt;9,YEAR(AF1034)+1,YEAR(AF1034)),$P$10:$AB$118,IF(MONTH(AF1034)&gt;9,MONTH(AF1034)-8,MONTH(AF1034)+4))</f>
        <v>4.3715702479338843</v>
      </c>
      <c r="AH1034" s="169"/>
      <c r="AX1034" s="221">
        <f t="shared" si="82"/>
        <v>2007</v>
      </c>
      <c r="AY1034" s="228">
        <v>39172</v>
      </c>
      <c r="AZ1034" s="229">
        <f t="shared" ref="AZ1034:AZ1097" si="84">VLOOKUP(IF(MONTH(AY1034)&gt;9,YEAR(AY1034)+1,YEAR(AY1034)),$AI$10:$AU$107,IF(MONTH(AY1034)&gt;9,MONTH(AY1034)-8,MONTH(AY1034)+4))</f>
        <v>4.3025441549486914</v>
      </c>
    </row>
    <row r="1035" spans="31:52">
      <c r="AE1035" s="221">
        <f t="shared" si="81"/>
        <v>2007</v>
      </c>
      <c r="AF1035" s="228">
        <v>39202</v>
      </c>
      <c r="AG1035" s="229">
        <f t="shared" si="83"/>
        <v>2.7713057851239671</v>
      </c>
      <c r="AH1035" s="169"/>
      <c r="AX1035" s="221">
        <f t="shared" si="82"/>
        <v>2007</v>
      </c>
      <c r="AY1035" s="228">
        <v>39202</v>
      </c>
      <c r="AZ1035" s="229">
        <f t="shared" si="84"/>
        <v>2.3778551180096237</v>
      </c>
    </row>
    <row r="1036" spans="31:52">
      <c r="AE1036" s="221">
        <f t="shared" si="81"/>
        <v>2007</v>
      </c>
      <c r="AF1036" s="228">
        <v>39233</v>
      </c>
      <c r="AG1036" s="229">
        <f t="shared" si="83"/>
        <v>1.8860826446280992</v>
      </c>
      <c r="AH1036" s="169"/>
      <c r="AX1036" s="221">
        <f t="shared" si="82"/>
        <v>2007</v>
      </c>
      <c r="AY1036" s="228">
        <v>39233</v>
      </c>
      <c r="AZ1036" s="229">
        <f t="shared" si="84"/>
        <v>1.6346218203428116</v>
      </c>
    </row>
    <row r="1037" spans="31:52">
      <c r="AE1037" s="221">
        <f t="shared" si="81"/>
        <v>2007</v>
      </c>
      <c r="AF1037" s="228">
        <v>39263</v>
      </c>
      <c r="AG1037" s="229">
        <f t="shared" si="83"/>
        <v>1.1543801652892562</v>
      </c>
      <c r="AH1037" s="169"/>
      <c r="AX1037" s="221">
        <f t="shared" si="82"/>
        <v>2007</v>
      </c>
      <c r="AY1037" s="228">
        <v>39263</v>
      </c>
      <c r="AZ1037" s="229">
        <f t="shared" si="84"/>
        <v>0.83333097482873697</v>
      </c>
    </row>
    <row r="1038" spans="31:52">
      <c r="AE1038" s="221">
        <f t="shared" si="81"/>
        <v>2007</v>
      </c>
      <c r="AF1038" s="228">
        <v>39294</v>
      </c>
      <c r="AG1038" s="229">
        <f t="shared" si="83"/>
        <v>0.79319008264462809</v>
      </c>
      <c r="AH1038" s="169"/>
      <c r="AX1038" s="221">
        <f t="shared" si="82"/>
        <v>2007</v>
      </c>
      <c r="AY1038" s="228">
        <v>39294</v>
      </c>
      <c r="AZ1038" s="229">
        <f t="shared" si="84"/>
        <v>0.14487320526720282</v>
      </c>
    </row>
    <row r="1039" spans="31:52">
      <c r="AE1039" s="221">
        <f t="shared" si="81"/>
        <v>2007</v>
      </c>
      <c r="AF1039" s="228">
        <v>39325</v>
      </c>
      <c r="AG1039" s="229">
        <f t="shared" si="83"/>
        <v>0.45439338842975208</v>
      </c>
      <c r="AH1039" s="169"/>
      <c r="AX1039" s="221">
        <f t="shared" si="82"/>
        <v>2007</v>
      </c>
      <c r="AY1039" s="228">
        <v>39325</v>
      </c>
      <c r="AZ1039" s="229">
        <f t="shared" si="84"/>
        <v>1.2723138640392762E-2</v>
      </c>
    </row>
    <row r="1040" spans="31:52">
      <c r="AE1040" s="221">
        <f t="shared" si="81"/>
        <v>2007</v>
      </c>
      <c r="AF1040" s="228">
        <v>39355</v>
      </c>
      <c r="AG1040" s="229">
        <f t="shared" si="83"/>
        <v>0.54208264462809908</v>
      </c>
      <c r="AH1040" s="169"/>
      <c r="AX1040" s="221">
        <f t="shared" si="82"/>
        <v>2007</v>
      </c>
      <c r="AY1040" s="228">
        <v>39355</v>
      </c>
      <c r="AZ1040" s="229">
        <f t="shared" si="84"/>
        <v>0.23591718089137714</v>
      </c>
    </row>
    <row r="1041" spans="31:52">
      <c r="AE1041" s="221">
        <f t="shared" si="81"/>
        <v>2008</v>
      </c>
      <c r="AF1041" s="228">
        <v>39386</v>
      </c>
      <c r="AG1041" s="229">
        <f t="shared" si="83"/>
        <v>0.76859504132231404</v>
      </c>
      <c r="AH1041" s="169"/>
      <c r="AX1041" s="221">
        <f t="shared" si="82"/>
        <v>2008</v>
      </c>
      <c r="AY1041" s="228">
        <v>39386</v>
      </c>
      <c r="AZ1041" s="229">
        <f t="shared" si="84"/>
        <v>0.58445511163738639</v>
      </c>
    </row>
    <row r="1042" spans="31:52">
      <c r="AE1042" s="221">
        <f t="shared" si="81"/>
        <v>2008</v>
      </c>
      <c r="AF1042" s="228">
        <v>39416</v>
      </c>
      <c r="AG1042" s="229">
        <f t="shared" si="83"/>
        <v>0.78545454545454541</v>
      </c>
      <c r="AH1042" s="169"/>
      <c r="AX1042" s="221">
        <f t="shared" si="82"/>
        <v>2008</v>
      </c>
      <c r="AY1042" s="228">
        <v>39416</v>
      </c>
      <c r="AZ1042" s="229">
        <f t="shared" si="84"/>
        <v>0.37086436624204144</v>
      </c>
    </row>
    <row r="1043" spans="31:52">
      <c r="AE1043" s="221">
        <f t="shared" si="81"/>
        <v>2008</v>
      </c>
      <c r="AF1043" s="228">
        <v>39447</v>
      </c>
      <c r="AG1043" s="229">
        <f t="shared" si="83"/>
        <v>1.5931239669421491</v>
      </c>
      <c r="AH1043" s="169"/>
      <c r="AX1043" s="221">
        <f t="shared" si="82"/>
        <v>2008</v>
      </c>
      <c r="AY1043" s="228">
        <v>39447</v>
      </c>
      <c r="AZ1043" s="229">
        <f t="shared" si="84"/>
        <v>0.93691600917845319</v>
      </c>
    </row>
    <row r="1044" spans="31:52">
      <c r="AE1044" s="221">
        <f t="shared" si="81"/>
        <v>2008</v>
      </c>
      <c r="AF1044" s="228">
        <v>39478</v>
      </c>
      <c r="AG1044" s="229">
        <f t="shared" si="83"/>
        <v>3.5869090909090908</v>
      </c>
      <c r="AH1044" s="169"/>
      <c r="AX1044" s="221">
        <f t="shared" si="82"/>
        <v>2008</v>
      </c>
      <c r="AY1044" s="228">
        <v>39478</v>
      </c>
      <c r="AZ1044" s="229">
        <f t="shared" si="84"/>
        <v>2.5245786246205131</v>
      </c>
    </row>
    <row r="1045" spans="31:52">
      <c r="AE1045" s="221">
        <f t="shared" si="81"/>
        <v>2008</v>
      </c>
      <c r="AF1045" s="228">
        <v>39507</v>
      </c>
      <c r="AG1045" s="229">
        <f t="shared" si="83"/>
        <v>4.9882314049586771</v>
      </c>
      <c r="AH1045" s="169"/>
      <c r="AX1045" s="221">
        <f t="shared" si="82"/>
        <v>2008</v>
      </c>
      <c r="AY1045" s="228">
        <v>39507</v>
      </c>
      <c r="AZ1045" s="229">
        <f t="shared" si="84"/>
        <v>2.9486177950524022</v>
      </c>
    </row>
    <row r="1046" spans="31:52">
      <c r="AE1046" s="221">
        <f t="shared" si="81"/>
        <v>2008</v>
      </c>
      <c r="AF1046" s="228">
        <v>39538</v>
      </c>
      <c r="AG1046" s="229">
        <f t="shared" si="83"/>
        <v>2.0905785123966942</v>
      </c>
      <c r="AH1046" s="169"/>
      <c r="AX1046" s="221">
        <f t="shared" si="82"/>
        <v>2008</v>
      </c>
      <c r="AY1046" s="228">
        <v>39538</v>
      </c>
      <c r="AZ1046" s="229">
        <f t="shared" si="84"/>
        <v>3.4598146184775729</v>
      </c>
    </row>
    <row r="1047" spans="31:52">
      <c r="AE1047" s="221">
        <f t="shared" si="81"/>
        <v>2008</v>
      </c>
      <c r="AF1047" s="228">
        <v>39568</v>
      </c>
      <c r="AG1047" s="229">
        <f t="shared" si="83"/>
        <v>1.0710743801652893</v>
      </c>
      <c r="AH1047" s="169"/>
      <c r="AX1047" s="221">
        <f t="shared" si="82"/>
        <v>2008</v>
      </c>
      <c r="AY1047" s="228">
        <v>39568</v>
      </c>
      <c r="AZ1047" s="229">
        <f t="shared" si="84"/>
        <v>3.4018146231634869</v>
      </c>
    </row>
    <row r="1048" spans="31:52">
      <c r="AE1048" s="221">
        <f t="shared" si="81"/>
        <v>2008</v>
      </c>
      <c r="AF1048" s="228">
        <v>39599</v>
      </c>
      <c r="AG1048" s="229">
        <f t="shared" si="83"/>
        <v>0.82393388429752068</v>
      </c>
      <c r="AH1048" s="169"/>
      <c r="AX1048" s="221">
        <f t="shared" si="82"/>
        <v>2008</v>
      </c>
      <c r="AY1048" s="228">
        <v>39599</v>
      </c>
      <c r="AZ1048" s="229">
        <f t="shared" si="84"/>
        <v>2.4941377114093193</v>
      </c>
    </row>
    <row r="1049" spans="31:52">
      <c r="AE1049" s="221">
        <f t="shared" si="81"/>
        <v>2008</v>
      </c>
      <c r="AF1049" s="228">
        <v>39629</v>
      </c>
      <c r="AG1049" s="229">
        <f t="shared" si="83"/>
        <v>0.52780165289256198</v>
      </c>
      <c r="AH1049" s="169"/>
      <c r="AX1049" s="221">
        <f t="shared" si="82"/>
        <v>2008</v>
      </c>
      <c r="AY1049" s="228">
        <v>39629</v>
      </c>
      <c r="AZ1049" s="229">
        <f t="shared" si="84"/>
        <v>0.88395873723245444</v>
      </c>
    </row>
    <row r="1050" spans="31:52">
      <c r="AE1050" s="221">
        <f t="shared" si="81"/>
        <v>2008</v>
      </c>
      <c r="AF1050" s="228">
        <v>39660</v>
      </c>
      <c r="AG1050" s="229">
        <f t="shared" si="83"/>
        <v>0.31789090909090911</v>
      </c>
      <c r="AH1050" s="169"/>
      <c r="AX1050" s="221">
        <f t="shared" si="82"/>
        <v>2008</v>
      </c>
      <c r="AY1050" s="228">
        <v>39660</v>
      </c>
      <c r="AZ1050" s="229">
        <f t="shared" si="84"/>
        <v>0.56749898142981792</v>
      </c>
    </row>
    <row r="1051" spans="31:52">
      <c r="AE1051" s="221">
        <f t="shared" si="81"/>
        <v>2008</v>
      </c>
      <c r="AF1051" s="228">
        <v>39691</v>
      </c>
      <c r="AG1051" s="229">
        <f t="shared" si="83"/>
        <v>0.23057851239669422</v>
      </c>
      <c r="AH1051" s="169"/>
      <c r="AX1051" s="221">
        <f t="shared" si="82"/>
        <v>2008</v>
      </c>
      <c r="AY1051" s="228">
        <v>39691</v>
      </c>
      <c r="AZ1051" s="229">
        <f t="shared" si="84"/>
        <v>0</v>
      </c>
    </row>
    <row r="1052" spans="31:52">
      <c r="AE1052" s="221">
        <f t="shared" si="81"/>
        <v>2008</v>
      </c>
      <c r="AF1052" s="228">
        <v>39721</v>
      </c>
      <c r="AG1052" s="229">
        <f t="shared" si="83"/>
        <v>0.18208264462809917</v>
      </c>
      <c r="AH1052" s="169"/>
      <c r="AX1052" s="221">
        <f t="shared" si="82"/>
        <v>2008</v>
      </c>
      <c r="AY1052" s="228">
        <v>39721</v>
      </c>
      <c r="AZ1052" s="229">
        <f t="shared" si="84"/>
        <v>0</v>
      </c>
    </row>
    <row r="1053" spans="31:52">
      <c r="AE1053" s="221">
        <f t="shared" si="81"/>
        <v>2009</v>
      </c>
      <c r="AF1053" s="228">
        <v>39752</v>
      </c>
      <c r="AG1053" s="229">
        <f t="shared" si="83"/>
        <v>0.29123339707027185</v>
      </c>
      <c r="AH1053" s="169"/>
      <c r="AX1053" s="221">
        <f t="shared" si="82"/>
        <v>2009</v>
      </c>
      <c r="AY1053" s="228">
        <v>39752</v>
      </c>
      <c r="AZ1053" s="229">
        <f t="shared" si="84"/>
        <v>0.29123339707027185</v>
      </c>
    </row>
    <row r="1054" spans="31:52">
      <c r="AE1054" s="221">
        <f t="shared" si="81"/>
        <v>2009</v>
      </c>
      <c r="AF1054" s="228">
        <v>39782</v>
      </c>
      <c r="AG1054" s="229">
        <f t="shared" si="83"/>
        <v>1.472177552794941</v>
      </c>
      <c r="AH1054" s="169"/>
      <c r="AX1054" s="221">
        <f t="shared" si="82"/>
        <v>2009</v>
      </c>
      <c r="AY1054" s="228">
        <v>39782</v>
      </c>
      <c r="AZ1054" s="229">
        <f t="shared" si="84"/>
        <v>1.472177552794941</v>
      </c>
    </row>
    <row r="1055" spans="31:52">
      <c r="AE1055" s="221">
        <f t="shared" si="81"/>
        <v>2009</v>
      </c>
      <c r="AF1055" s="228">
        <v>39813</v>
      </c>
      <c r="AG1055" s="229">
        <f t="shared" si="83"/>
        <v>0.81514233596728292</v>
      </c>
      <c r="AH1055" s="169"/>
      <c r="AX1055" s="221">
        <f t="shared" si="82"/>
        <v>2009</v>
      </c>
      <c r="AY1055" s="228">
        <v>39813</v>
      </c>
      <c r="AZ1055" s="229">
        <f t="shared" si="84"/>
        <v>0.81514233596728292</v>
      </c>
    </row>
    <row r="1056" spans="31:52">
      <c r="AE1056" s="221">
        <f t="shared" si="81"/>
        <v>2009</v>
      </c>
      <c r="AF1056" s="228">
        <v>39844</v>
      </c>
      <c r="AG1056" s="229">
        <f t="shared" si="83"/>
        <v>2.377546046879254</v>
      </c>
      <c r="AH1056" s="169"/>
      <c r="AX1056" s="221">
        <f t="shared" si="82"/>
        <v>2009</v>
      </c>
      <c r="AY1056" s="228">
        <v>39844</v>
      </c>
      <c r="AZ1056" s="229">
        <f t="shared" si="84"/>
        <v>2.377546046879254</v>
      </c>
    </row>
    <row r="1057" spans="31:52">
      <c r="AE1057" s="221">
        <f t="shared" si="81"/>
        <v>2009</v>
      </c>
      <c r="AF1057" s="228">
        <v>39872</v>
      </c>
      <c r="AG1057" s="229">
        <f t="shared" si="83"/>
        <v>5.9518334767898065</v>
      </c>
      <c r="AH1057" s="169"/>
      <c r="AX1057" s="221">
        <f t="shared" si="82"/>
        <v>2009</v>
      </c>
      <c r="AY1057" s="228">
        <v>39872</v>
      </c>
      <c r="AZ1057" s="229">
        <f t="shared" si="84"/>
        <v>5.9518334767898065</v>
      </c>
    </row>
    <row r="1058" spans="31:52">
      <c r="AE1058" s="221">
        <f t="shared" si="81"/>
        <v>2009</v>
      </c>
      <c r="AF1058" s="228">
        <v>39903</v>
      </c>
      <c r="AG1058" s="229">
        <f t="shared" si="83"/>
        <v>10.069712043613983</v>
      </c>
      <c r="AH1058" s="169"/>
      <c r="AX1058" s="221">
        <f t="shared" si="82"/>
        <v>2009</v>
      </c>
      <c r="AY1058" s="228">
        <v>39903</v>
      </c>
      <c r="AZ1058" s="229">
        <f t="shared" si="84"/>
        <v>10.069712043613983</v>
      </c>
    </row>
    <row r="1059" spans="31:52">
      <c r="AE1059" s="221">
        <f t="shared" si="81"/>
        <v>2009</v>
      </c>
      <c r="AF1059" s="228">
        <v>39933</v>
      </c>
      <c r="AG1059" s="229">
        <f t="shared" si="83"/>
        <v>5.2468565102578353</v>
      </c>
      <c r="AH1059" s="169"/>
      <c r="AX1059" s="221">
        <f t="shared" si="82"/>
        <v>2009</v>
      </c>
      <c r="AY1059" s="228">
        <v>39933</v>
      </c>
      <c r="AZ1059" s="229">
        <f t="shared" si="84"/>
        <v>5.2468565102578353</v>
      </c>
    </row>
    <row r="1060" spans="31:52">
      <c r="AE1060" s="221">
        <f t="shared" ref="AE1060:AE1123" si="85">IF(MONTH(AF1060)&gt;9,YEAR(AF1060)+1,YEAR(AF1060))</f>
        <v>2009</v>
      </c>
      <c r="AF1060" s="228">
        <v>39964</v>
      </c>
      <c r="AG1060" s="229">
        <f t="shared" si="83"/>
        <v>5.6293533783602143</v>
      </c>
      <c r="AH1060" s="169"/>
      <c r="AX1060" s="221">
        <f t="shared" si="82"/>
        <v>2009</v>
      </c>
      <c r="AY1060" s="228">
        <v>39964</v>
      </c>
      <c r="AZ1060" s="229">
        <f t="shared" si="84"/>
        <v>5.6293533783602143</v>
      </c>
    </row>
    <row r="1061" spans="31:52">
      <c r="AE1061" s="221">
        <f t="shared" si="85"/>
        <v>2009</v>
      </c>
      <c r="AF1061" s="228">
        <v>39994</v>
      </c>
      <c r="AG1061" s="229">
        <f t="shared" si="83"/>
        <v>1.2763709765067084</v>
      </c>
      <c r="AH1061" s="169"/>
      <c r="AX1061" s="221">
        <f t="shared" si="82"/>
        <v>2009</v>
      </c>
      <c r="AY1061" s="228">
        <v>39994</v>
      </c>
      <c r="AZ1061" s="229">
        <f t="shared" si="84"/>
        <v>1.2763709765067084</v>
      </c>
    </row>
    <row r="1062" spans="31:52">
      <c r="AE1062" s="221">
        <f t="shared" si="85"/>
        <v>2009</v>
      </c>
      <c r="AF1062" s="228">
        <v>40025</v>
      </c>
      <c r="AG1062" s="229">
        <f t="shared" si="83"/>
        <v>0.78744599561659356</v>
      </c>
      <c r="AH1062" s="169"/>
      <c r="AX1062" s="221">
        <f t="shared" si="82"/>
        <v>2009</v>
      </c>
      <c r="AY1062" s="228">
        <v>40025</v>
      </c>
      <c r="AZ1062" s="229">
        <f t="shared" si="84"/>
        <v>0.78744599561659356</v>
      </c>
    </row>
    <row r="1063" spans="31:52">
      <c r="AE1063" s="221">
        <f t="shared" si="85"/>
        <v>2009</v>
      </c>
      <c r="AF1063" s="228">
        <v>40056</v>
      </c>
      <c r="AG1063" s="229">
        <f t="shared" si="83"/>
        <v>0.20581384073830833</v>
      </c>
      <c r="AH1063" s="169"/>
      <c r="AX1063" s="221">
        <f t="shared" si="82"/>
        <v>2009</v>
      </c>
      <c r="AY1063" s="228">
        <v>40056</v>
      </c>
      <c r="AZ1063" s="229">
        <f t="shared" si="84"/>
        <v>0.20581384073830833</v>
      </c>
    </row>
    <row r="1064" spans="31:52">
      <c r="AE1064" s="221">
        <f t="shared" si="85"/>
        <v>2009</v>
      </c>
      <c r="AF1064" s="228">
        <v>40086</v>
      </c>
      <c r="AG1064" s="229">
        <f t="shared" si="83"/>
        <v>0.30092267049077037</v>
      </c>
      <c r="AH1064" s="169"/>
      <c r="AX1064" s="221">
        <f t="shared" si="82"/>
        <v>2009</v>
      </c>
      <c r="AY1064" s="228">
        <v>40086</v>
      </c>
      <c r="AZ1064" s="229">
        <f t="shared" si="84"/>
        <v>0.30092267049077037</v>
      </c>
    </row>
    <row r="1065" spans="31:52">
      <c r="AE1065" s="221">
        <f t="shared" si="85"/>
        <v>2010</v>
      </c>
      <c r="AF1065" s="228">
        <v>40117</v>
      </c>
      <c r="AG1065" s="229">
        <f t="shared" si="83"/>
        <v>0.66624793388429748</v>
      </c>
      <c r="AH1065" s="169"/>
      <c r="AX1065" s="221">
        <f t="shared" si="82"/>
        <v>2010</v>
      </c>
      <c r="AY1065" s="228">
        <v>40117</v>
      </c>
      <c r="AZ1065" s="229">
        <f t="shared" si="84"/>
        <v>1.059855342546649</v>
      </c>
    </row>
    <row r="1066" spans="31:52">
      <c r="AE1066" s="221">
        <f t="shared" si="85"/>
        <v>2010</v>
      </c>
      <c r="AF1066" s="228">
        <v>40147</v>
      </c>
      <c r="AG1066" s="229">
        <f t="shared" si="83"/>
        <v>0.83900826446280996</v>
      </c>
      <c r="AH1066" s="169"/>
      <c r="AX1066" s="221">
        <f t="shared" si="82"/>
        <v>2010</v>
      </c>
      <c r="AY1066" s="228">
        <v>40147</v>
      </c>
      <c r="AZ1066" s="229">
        <f t="shared" si="84"/>
        <v>0.3323850746243584</v>
      </c>
    </row>
    <row r="1067" spans="31:52">
      <c r="AE1067" s="221">
        <f t="shared" si="85"/>
        <v>2010</v>
      </c>
      <c r="AF1067" s="228">
        <v>40178</v>
      </c>
      <c r="AG1067" s="229">
        <f t="shared" si="83"/>
        <v>1.8152727272727274</v>
      </c>
      <c r="AH1067" s="169"/>
      <c r="AX1067" s="221">
        <f t="shared" si="82"/>
        <v>2010</v>
      </c>
      <c r="AY1067" s="228">
        <v>40178</v>
      </c>
      <c r="AZ1067" s="229">
        <f t="shared" si="84"/>
        <v>1.3867841691384515</v>
      </c>
    </row>
    <row r="1068" spans="31:52">
      <c r="AE1068" s="221">
        <f t="shared" si="85"/>
        <v>2010</v>
      </c>
      <c r="AF1068" s="228">
        <v>40209</v>
      </c>
      <c r="AG1068" s="229">
        <f t="shared" si="83"/>
        <v>3.7933884297520652</v>
      </c>
      <c r="AH1068" s="169"/>
      <c r="AX1068" s="221">
        <f t="shared" si="82"/>
        <v>2010</v>
      </c>
      <c r="AY1068" s="228">
        <v>40209</v>
      </c>
      <c r="AZ1068" s="229">
        <f t="shared" si="84"/>
        <v>3.4619897418133836</v>
      </c>
    </row>
    <row r="1069" spans="31:52">
      <c r="AE1069" s="221">
        <f t="shared" si="85"/>
        <v>2010</v>
      </c>
      <c r="AF1069" s="228">
        <v>40237</v>
      </c>
      <c r="AG1069" s="229">
        <f t="shared" si="83"/>
        <v>3.8624132231404964</v>
      </c>
      <c r="AH1069" s="169"/>
      <c r="AX1069" s="221">
        <f t="shared" si="82"/>
        <v>2010</v>
      </c>
      <c r="AY1069" s="228">
        <v>40237</v>
      </c>
      <c r="AZ1069" s="229">
        <f t="shared" si="84"/>
        <v>4.085915337097525</v>
      </c>
    </row>
    <row r="1070" spans="31:52">
      <c r="AE1070" s="221">
        <f t="shared" si="85"/>
        <v>2010</v>
      </c>
      <c r="AF1070" s="228">
        <v>40268</v>
      </c>
      <c r="AG1070" s="229">
        <f t="shared" si="83"/>
        <v>4.7404958677685967</v>
      </c>
      <c r="AH1070" s="169"/>
      <c r="AX1070" s="221">
        <f t="shared" si="82"/>
        <v>2010</v>
      </c>
      <c r="AY1070" s="228">
        <v>40268</v>
      </c>
      <c r="AZ1070" s="229">
        <f t="shared" si="84"/>
        <v>6.4983050141744325</v>
      </c>
    </row>
    <row r="1071" spans="31:52">
      <c r="AE1071" s="221">
        <f t="shared" si="85"/>
        <v>2010</v>
      </c>
      <c r="AF1071" s="228">
        <v>40298</v>
      </c>
      <c r="AG1071" s="229">
        <f t="shared" si="83"/>
        <v>6.661487603305785</v>
      </c>
      <c r="AH1071" s="169"/>
      <c r="AX1071" s="221">
        <f t="shared" si="82"/>
        <v>2010</v>
      </c>
      <c r="AY1071" s="228">
        <v>40298</v>
      </c>
      <c r="AZ1071" s="229">
        <f t="shared" si="84"/>
        <v>8.6279675740128212</v>
      </c>
    </row>
    <row r="1072" spans="31:52">
      <c r="AE1072" s="221">
        <f t="shared" si="85"/>
        <v>2010</v>
      </c>
      <c r="AF1072" s="228">
        <v>40329</v>
      </c>
      <c r="AG1072" s="229">
        <f t="shared" si="83"/>
        <v>5.1582148760330568</v>
      </c>
      <c r="AH1072" s="169"/>
      <c r="AX1072" s="221">
        <f t="shared" si="82"/>
        <v>2010</v>
      </c>
      <c r="AY1072" s="228">
        <v>40329</v>
      </c>
      <c r="AZ1072" s="229">
        <f t="shared" si="84"/>
        <v>7.455909404371635</v>
      </c>
    </row>
    <row r="1073" spans="31:52">
      <c r="AE1073" s="221">
        <f t="shared" si="85"/>
        <v>2010</v>
      </c>
      <c r="AF1073" s="228">
        <v>40359</v>
      </c>
      <c r="AG1073" s="229">
        <f t="shared" si="83"/>
        <v>2.6493223140495865</v>
      </c>
      <c r="AH1073" s="169"/>
      <c r="AX1073" s="221">
        <f t="shared" si="82"/>
        <v>2010</v>
      </c>
      <c r="AY1073" s="228">
        <v>40359</v>
      </c>
      <c r="AZ1073" s="229">
        <f t="shared" si="84"/>
        <v>4.4683273646018833</v>
      </c>
    </row>
    <row r="1074" spans="31:52">
      <c r="AE1074" s="221">
        <f t="shared" si="85"/>
        <v>2010</v>
      </c>
      <c r="AF1074" s="228">
        <v>40390</v>
      </c>
      <c r="AG1074" s="229">
        <f t="shared" si="83"/>
        <v>1.2297520661157024</v>
      </c>
      <c r="AH1074" s="169"/>
      <c r="AX1074" s="221">
        <f t="shared" si="82"/>
        <v>2010</v>
      </c>
      <c r="AY1074" s="228">
        <v>40390</v>
      </c>
      <c r="AZ1074" s="229">
        <f t="shared" si="84"/>
        <v>1.2908539989440584</v>
      </c>
    </row>
    <row r="1075" spans="31:52">
      <c r="AE1075" s="221">
        <f t="shared" si="85"/>
        <v>2010</v>
      </c>
      <c r="AF1075" s="228">
        <v>40421</v>
      </c>
      <c r="AG1075" s="229">
        <f t="shared" si="83"/>
        <v>0.67814876033057847</v>
      </c>
      <c r="AH1075" s="169"/>
      <c r="AX1075" s="221">
        <f t="shared" si="82"/>
        <v>2010</v>
      </c>
      <c r="AY1075" s="228">
        <v>40421</v>
      </c>
      <c r="AZ1075" s="229">
        <f t="shared" si="84"/>
        <v>0.70141955221769337</v>
      </c>
    </row>
    <row r="1076" spans="31:52">
      <c r="AE1076" s="221">
        <f t="shared" si="85"/>
        <v>2010</v>
      </c>
      <c r="AF1076" s="228">
        <v>40451</v>
      </c>
      <c r="AG1076" s="229">
        <f t="shared" si="83"/>
        <v>0.47960330578512406</v>
      </c>
      <c r="AH1076" s="169"/>
      <c r="AX1076" s="221">
        <f t="shared" si="82"/>
        <v>2010</v>
      </c>
      <c r="AY1076" s="228">
        <v>40451</v>
      </c>
      <c r="AZ1076" s="229">
        <f t="shared" si="84"/>
        <v>0.47024371076895477</v>
      </c>
    </row>
    <row r="1077" spans="31:52">
      <c r="AE1077" s="221">
        <f t="shared" si="85"/>
        <v>2011</v>
      </c>
      <c r="AF1077" s="228">
        <v>40482</v>
      </c>
      <c r="AG1077" s="229">
        <f t="shared" si="83"/>
        <v>4.3256928282913902</v>
      </c>
      <c r="AH1077" s="169"/>
      <c r="AX1077" s="221">
        <f t="shared" si="82"/>
        <v>2011</v>
      </c>
      <c r="AY1077" s="228">
        <v>40482</v>
      </c>
      <c r="AZ1077" s="229">
        <f t="shared" si="84"/>
        <v>4.3256928282913902</v>
      </c>
    </row>
    <row r="1078" spans="31:52">
      <c r="AE1078" s="221">
        <f t="shared" si="85"/>
        <v>2011</v>
      </c>
      <c r="AF1078" s="228">
        <v>40512</v>
      </c>
      <c r="AG1078" s="229">
        <f t="shared" si="83"/>
        <v>2.7828736885227991</v>
      </c>
      <c r="AH1078" s="169"/>
      <c r="AX1078" s="221">
        <f t="shared" si="82"/>
        <v>2011</v>
      </c>
      <c r="AY1078" s="228">
        <v>40512</v>
      </c>
      <c r="AZ1078" s="229">
        <f t="shared" si="84"/>
        <v>2.7828736885227991</v>
      </c>
    </row>
    <row r="1079" spans="31:52">
      <c r="AE1079" s="221">
        <f t="shared" si="85"/>
        <v>2011</v>
      </c>
      <c r="AF1079" s="228">
        <v>40543</v>
      </c>
      <c r="AG1079" s="229">
        <f t="shared" si="83"/>
        <v>18.627853634044957</v>
      </c>
      <c r="AH1079" s="169"/>
      <c r="AX1079" s="221">
        <f t="shared" si="82"/>
        <v>2011</v>
      </c>
      <c r="AY1079" s="228">
        <v>40543</v>
      </c>
      <c r="AZ1079" s="229">
        <f t="shared" si="84"/>
        <v>18.627853634044957</v>
      </c>
    </row>
    <row r="1080" spans="31:52">
      <c r="AE1080" s="221">
        <f t="shared" si="85"/>
        <v>2011</v>
      </c>
      <c r="AF1080" s="228">
        <v>40574</v>
      </c>
      <c r="AG1080" s="229">
        <f t="shared" si="83"/>
        <v>7.5813805553455609</v>
      </c>
      <c r="AH1080" s="169"/>
      <c r="AX1080" s="221">
        <f t="shared" si="82"/>
        <v>2011</v>
      </c>
      <c r="AY1080" s="228">
        <v>40574</v>
      </c>
      <c r="AZ1080" s="229">
        <f t="shared" si="84"/>
        <v>7.5813805553455609</v>
      </c>
    </row>
    <row r="1081" spans="31:52">
      <c r="AE1081" s="221">
        <f t="shared" si="85"/>
        <v>2011</v>
      </c>
      <c r="AF1081" s="228">
        <v>40602</v>
      </c>
      <c r="AG1081" s="229">
        <f t="shared" si="83"/>
        <v>6.6622279235011561</v>
      </c>
      <c r="AH1081" s="169"/>
      <c r="AX1081" s="221">
        <f t="shared" si="82"/>
        <v>2011</v>
      </c>
      <c r="AY1081" s="228">
        <v>40602</v>
      </c>
      <c r="AZ1081" s="229">
        <f t="shared" si="84"/>
        <v>6.6622279235011561</v>
      </c>
    </row>
    <row r="1082" spans="31:52">
      <c r="AE1082" s="221">
        <f t="shared" si="85"/>
        <v>2011</v>
      </c>
      <c r="AF1082" s="228">
        <v>40633</v>
      </c>
      <c r="AG1082" s="229">
        <f t="shared" si="83"/>
        <v>21.040647226806065</v>
      </c>
      <c r="AH1082" s="169"/>
      <c r="AX1082" s="221">
        <f t="shared" si="82"/>
        <v>2011</v>
      </c>
      <c r="AY1082" s="228">
        <v>40633</v>
      </c>
      <c r="AZ1082" s="229">
        <f t="shared" si="84"/>
        <v>21.040647226806065</v>
      </c>
    </row>
    <row r="1083" spans="31:52">
      <c r="AE1083" s="221">
        <f t="shared" si="85"/>
        <v>2011</v>
      </c>
      <c r="AF1083" s="228">
        <v>40663</v>
      </c>
      <c r="AG1083" s="229">
        <f t="shared" si="83"/>
        <v>12.67044202866478</v>
      </c>
      <c r="AH1083" s="169"/>
      <c r="AX1083" s="221">
        <f t="shared" si="82"/>
        <v>2011</v>
      </c>
      <c r="AY1083" s="228">
        <v>40663</v>
      </c>
      <c r="AZ1083" s="229">
        <f t="shared" si="84"/>
        <v>12.67044202866478</v>
      </c>
    </row>
    <row r="1084" spans="31:52">
      <c r="AE1084" s="221">
        <f t="shared" si="85"/>
        <v>2011</v>
      </c>
      <c r="AF1084" s="228">
        <v>40694</v>
      </c>
      <c r="AG1084" s="229">
        <f t="shared" si="83"/>
        <v>8.1583042741277154</v>
      </c>
      <c r="AH1084" s="169"/>
      <c r="AX1084" s="221">
        <f t="shared" si="82"/>
        <v>2011</v>
      </c>
      <c r="AY1084" s="228">
        <v>40694</v>
      </c>
      <c r="AZ1084" s="229">
        <f t="shared" si="84"/>
        <v>8.1583042741277154</v>
      </c>
    </row>
    <row r="1085" spans="31:52">
      <c r="AE1085" s="221">
        <f t="shared" si="85"/>
        <v>2011</v>
      </c>
      <c r="AF1085" s="228">
        <v>40724</v>
      </c>
      <c r="AG1085" s="229">
        <f t="shared" si="83"/>
        <v>6.9717794562230893</v>
      </c>
      <c r="AH1085" s="169"/>
      <c r="AX1085" s="221">
        <f t="shared" si="82"/>
        <v>2011</v>
      </c>
      <c r="AY1085" s="228">
        <v>40724</v>
      </c>
      <c r="AZ1085" s="229">
        <f t="shared" si="84"/>
        <v>6.9717794562230893</v>
      </c>
    </row>
    <row r="1086" spans="31:52">
      <c r="AE1086" s="221">
        <f t="shared" si="85"/>
        <v>2011</v>
      </c>
      <c r="AF1086" s="228">
        <v>40755</v>
      </c>
      <c r="AG1086" s="229">
        <f t="shared" si="83"/>
        <v>4.0264051631810815</v>
      </c>
      <c r="AH1086" s="169"/>
      <c r="AX1086" s="221">
        <f t="shared" si="82"/>
        <v>2011</v>
      </c>
      <c r="AY1086" s="228">
        <v>40755</v>
      </c>
      <c r="AZ1086" s="229">
        <f t="shared" si="84"/>
        <v>4.0264051631810815</v>
      </c>
    </row>
    <row r="1087" spans="31:52">
      <c r="AE1087" s="221">
        <f t="shared" si="85"/>
        <v>2011</v>
      </c>
      <c r="AF1087" s="228">
        <v>40786</v>
      </c>
      <c r="AG1087" s="229">
        <f t="shared" si="83"/>
        <v>1.9036869942984396</v>
      </c>
      <c r="AH1087" s="169"/>
      <c r="AX1087" s="221">
        <f t="shared" si="82"/>
        <v>2011</v>
      </c>
      <c r="AY1087" s="228">
        <v>40786</v>
      </c>
      <c r="AZ1087" s="229">
        <f t="shared" si="84"/>
        <v>1.9036869942984396</v>
      </c>
    </row>
    <row r="1088" spans="31:52">
      <c r="AE1088" s="221">
        <f t="shared" si="85"/>
        <v>2011</v>
      </c>
      <c r="AF1088" s="228">
        <v>40816</v>
      </c>
      <c r="AG1088" s="229">
        <f t="shared" si="83"/>
        <v>1.667787347064305</v>
      </c>
      <c r="AH1088" s="169"/>
      <c r="AX1088" s="221">
        <f t="shared" si="82"/>
        <v>2011</v>
      </c>
      <c r="AY1088" s="228">
        <v>40816</v>
      </c>
      <c r="AZ1088" s="229">
        <f t="shared" si="84"/>
        <v>1.667787347064305</v>
      </c>
    </row>
    <row r="1089" spans="31:52">
      <c r="AE1089" s="221">
        <f t="shared" si="85"/>
        <v>2012</v>
      </c>
      <c r="AF1089" s="228">
        <v>40847</v>
      </c>
      <c r="AG1089" s="229">
        <f t="shared" si="83"/>
        <v>1.5064462809917356</v>
      </c>
      <c r="AH1089" s="169"/>
      <c r="AX1089" s="221">
        <f t="shared" si="82"/>
        <v>2012</v>
      </c>
      <c r="AY1089" s="228">
        <v>40847</v>
      </c>
      <c r="AZ1089" s="229">
        <f t="shared" si="84"/>
        <v>1.5083056576838589</v>
      </c>
    </row>
    <row r="1090" spans="31:52">
      <c r="AE1090" s="221">
        <f t="shared" si="85"/>
        <v>2012</v>
      </c>
      <c r="AF1090" s="228">
        <v>40877</v>
      </c>
      <c r="AG1090" s="229">
        <f t="shared" si="83"/>
        <v>1.4459504132231404</v>
      </c>
      <c r="AH1090" s="169"/>
      <c r="AX1090" s="221">
        <f t="shared" si="82"/>
        <v>2012</v>
      </c>
      <c r="AY1090" s="228">
        <v>40877</v>
      </c>
      <c r="AZ1090" s="229">
        <f t="shared" si="84"/>
        <v>0.53814140969419944</v>
      </c>
    </row>
    <row r="1091" spans="31:52">
      <c r="AE1091" s="221">
        <f t="shared" si="85"/>
        <v>2012</v>
      </c>
      <c r="AF1091" s="228">
        <v>40908</v>
      </c>
      <c r="AG1091" s="229">
        <f t="shared" si="83"/>
        <v>1.5002975206611571</v>
      </c>
      <c r="AH1091" s="169"/>
      <c r="AX1091" s="221">
        <f t="shared" si="82"/>
        <v>2012</v>
      </c>
      <c r="AY1091" s="228">
        <v>40908</v>
      </c>
      <c r="AZ1091" s="229">
        <f t="shared" si="84"/>
        <v>0.50631189338271776</v>
      </c>
    </row>
    <row r="1092" spans="31:52">
      <c r="AE1092" s="221">
        <f t="shared" si="85"/>
        <v>2012</v>
      </c>
      <c r="AF1092" s="228">
        <v>40939</v>
      </c>
      <c r="AG1092" s="229">
        <f t="shared" si="83"/>
        <v>2.151272727272727</v>
      </c>
      <c r="AH1092" s="169"/>
      <c r="AX1092" s="221">
        <f t="shared" si="82"/>
        <v>2012</v>
      </c>
      <c r="AY1092" s="228">
        <v>40939</v>
      </c>
      <c r="AZ1092" s="229">
        <f t="shared" si="84"/>
        <v>2.2897847789394192</v>
      </c>
    </row>
    <row r="1093" spans="31:52">
      <c r="AE1093" s="221">
        <f t="shared" si="85"/>
        <v>2012</v>
      </c>
      <c r="AF1093" s="228">
        <v>40968</v>
      </c>
      <c r="AG1093" s="229">
        <f t="shared" si="83"/>
        <v>1.4054876033057853</v>
      </c>
      <c r="AH1093" s="169"/>
      <c r="AX1093" s="221">
        <f t="shared" si="82"/>
        <v>2012</v>
      </c>
      <c r="AY1093" s="228">
        <v>40968</v>
      </c>
      <c r="AZ1093" s="229">
        <f t="shared" si="84"/>
        <v>1.5228926896993507</v>
      </c>
    </row>
    <row r="1094" spans="31:52">
      <c r="AE1094" s="221">
        <f t="shared" si="85"/>
        <v>2012</v>
      </c>
      <c r="AF1094" s="228">
        <v>40999</v>
      </c>
      <c r="AG1094" s="229">
        <f t="shared" si="83"/>
        <v>9.865388429752068</v>
      </c>
      <c r="AH1094" s="169"/>
      <c r="AX1094" s="221">
        <f t="shared" si="82"/>
        <v>2012</v>
      </c>
      <c r="AY1094" s="228">
        <v>40999</v>
      </c>
      <c r="AZ1094" s="229">
        <f t="shared" si="84"/>
        <v>9.6761308320884378</v>
      </c>
    </row>
    <row r="1095" spans="31:52">
      <c r="AE1095" s="221">
        <f t="shared" si="85"/>
        <v>2012</v>
      </c>
      <c r="AF1095" s="228">
        <v>41029</v>
      </c>
      <c r="AG1095" s="229">
        <f t="shared" si="83"/>
        <v>8.3192727272727289</v>
      </c>
      <c r="AH1095" s="169"/>
      <c r="AX1095" s="221">
        <f t="shared" si="82"/>
        <v>2012</v>
      </c>
      <c r="AY1095" s="228">
        <v>41029</v>
      </c>
      <c r="AZ1095" s="229">
        <f t="shared" si="84"/>
        <v>7.5528683511441841</v>
      </c>
    </row>
    <row r="1096" spans="31:52">
      <c r="AE1096" s="221">
        <f t="shared" si="85"/>
        <v>2012</v>
      </c>
      <c r="AF1096" s="228">
        <v>41060</v>
      </c>
      <c r="AG1096" s="229">
        <f t="shared" si="83"/>
        <v>3.0916363636363635</v>
      </c>
      <c r="AH1096" s="169"/>
      <c r="AX1096" s="221">
        <f t="shared" si="82"/>
        <v>2012</v>
      </c>
      <c r="AY1096" s="228">
        <v>41060</v>
      </c>
      <c r="AZ1096" s="229">
        <f t="shared" si="84"/>
        <v>2.2797269934186311</v>
      </c>
    </row>
    <row r="1097" spans="31:52">
      <c r="AE1097" s="221">
        <f t="shared" si="85"/>
        <v>2012</v>
      </c>
      <c r="AF1097" s="228">
        <v>41090</v>
      </c>
      <c r="AG1097" s="229">
        <f t="shared" si="83"/>
        <v>1.6720661157024794</v>
      </c>
      <c r="AH1097" s="169"/>
      <c r="AX1097" s="221">
        <f t="shared" ref="AX1097:AX1160" si="86">IF(MONTH(AY1097)&gt;9,YEAR(AY1097)+1,YEAR(AY1097))</f>
        <v>2012</v>
      </c>
      <c r="AY1097" s="228">
        <v>41090</v>
      </c>
      <c r="AZ1097" s="229">
        <f t="shared" si="84"/>
        <v>0.93646143813587912</v>
      </c>
    </row>
    <row r="1098" spans="31:52">
      <c r="AE1098" s="221">
        <f t="shared" si="85"/>
        <v>2012</v>
      </c>
      <c r="AF1098" s="228">
        <v>41121</v>
      </c>
      <c r="AG1098" s="229">
        <f t="shared" ref="AG1098:AG1161" si="87">VLOOKUP(IF(MONTH(AF1098)&gt;9,YEAR(AF1098)+1,YEAR(AF1098)),$P$10:$AB$118,IF(MONTH(AF1098)&gt;9,MONTH(AF1098)-8,MONTH(AF1098)+4))</f>
        <v>0.99609917355371902</v>
      </c>
      <c r="AH1098" s="169"/>
      <c r="AX1098" s="221">
        <f t="shared" si="86"/>
        <v>2012</v>
      </c>
      <c r="AY1098" s="228">
        <v>41121</v>
      </c>
      <c r="AZ1098" s="229">
        <f t="shared" ref="AZ1098:AZ1161" si="88">VLOOKUP(IF(MONTH(AY1098)&gt;9,YEAR(AY1098)+1,YEAR(AY1098)),$AI$10:$AU$107,IF(MONTH(AY1098)&gt;9,MONTH(AY1098)-8,MONTH(AY1098)+4))</f>
        <v>0.66721528669436125</v>
      </c>
    </row>
    <row r="1099" spans="31:52">
      <c r="AE1099" s="221">
        <f t="shared" si="85"/>
        <v>2012</v>
      </c>
      <c r="AF1099" s="228">
        <v>41152</v>
      </c>
      <c r="AG1099" s="229">
        <f t="shared" si="87"/>
        <v>0.7624462809917355</v>
      </c>
      <c r="AH1099" s="169"/>
      <c r="AX1099" s="221">
        <f t="shared" si="86"/>
        <v>2012</v>
      </c>
      <c r="AY1099" s="228">
        <v>41152</v>
      </c>
      <c r="AZ1099" s="229">
        <f t="shared" si="88"/>
        <v>0.38814954425432191</v>
      </c>
    </row>
    <row r="1100" spans="31:52">
      <c r="AE1100" s="221">
        <f t="shared" si="85"/>
        <v>2012</v>
      </c>
      <c r="AF1100" s="228">
        <v>41182</v>
      </c>
      <c r="AG1100" s="229">
        <f t="shared" si="87"/>
        <v>0.59385123966942144</v>
      </c>
      <c r="AH1100" s="169"/>
      <c r="AX1100" s="221">
        <f t="shared" si="86"/>
        <v>2012</v>
      </c>
      <c r="AY1100" s="228">
        <v>41182</v>
      </c>
      <c r="AZ1100" s="229">
        <f t="shared" si="88"/>
        <v>0</v>
      </c>
    </row>
    <row r="1101" spans="31:52">
      <c r="AE1101" s="221">
        <f t="shared" si="85"/>
        <v>2013</v>
      </c>
      <c r="AF1101" s="228">
        <v>41213</v>
      </c>
      <c r="AG1101" s="229">
        <f t="shared" si="87"/>
        <v>0.71940495867768584</v>
      </c>
      <c r="AH1101" s="169"/>
      <c r="AX1101" s="221">
        <f t="shared" si="86"/>
        <v>2013</v>
      </c>
      <c r="AY1101" s="228">
        <v>41213</v>
      </c>
      <c r="AZ1101" s="229">
        <f t="shared" si="88"/>
        <v>0.77175503188057992</v>
      </c>
    </row>
    <row r="1102" spans="31:52">
      <c r="AE1102" s="221">
        <f t="shared" si="85"/>
        <v>2013</v>
      </c>
      <c r="AF1102" s="228">
        <v>41243</v>
      </c>
      <c r="AG1102" s="229">
        <f t="shared" si="87"/>
        <v>2.1129917355371899</v>
      </c>
      <c r="AH1102" s="169"/>
      <c r="AX1102" s="221">
        <f t="shared" si="86"/>
        <v>2013</v>
      </c>
      <c r="AY1102" s="228">
        <v>41243</v>
      </c>
      <c r="AZ1102" s="229">
        <f t="shared" si="88"/>
        <v>3.1234831336832389</v>
      </c>
    </row>
    <row r="1103" spans="31:52">
      <c r="AE1103" s="221">
        <f t="shared" si="85"/>
        <v>2013</v>
      </c>
      <c r="AF1103" s="228">
        <v>41274</v>
      </c>
      <c r="AG1103" s="229">
        <f t="shared" si="87"/>
        <v>9.6453223140495883</v>
      </c>
      <c r="AH1103" s="169"/>
      <c r="AX1103" s="221">
        <f t="shared" si="86"/>
        <v>2013</v>
      </c>
      <c r="AY1103" s="228">
        <v>41274</v>
      </c>
      <c r="AZ1103" s="229">
        <f t="shared" si="88"/>
        <v>12.441690670064117</v>
      </c>
    </row>
    <row r="1104" spans="31:52">
      <c r="AE1104" s="221">
        <f t="shared" si="85"/>
        <v>2013</v>
      </c>
      <c r="AF1104" s="228">
        <v>41305</v>
      </c>
      <c r="AG1104" s="229">
        <f t="shared" si="87"/>
        <v>2.9819504132231414</v>
      </c>
      <c r="AH1104" s="169"/>
      <c r="AX1104" s="221">
        <f t="shared" si="86"/>
        <v>2013</v>
      </c>
      <c r="AY1104" s="228">
        <v>41305</v>
      </c>
      <c r="AZ1104" s="229">
        <f t="shared" si="88"/>
        <v>2.8653219386153665</v>
      </c>
    </row>
    <row r="1105" spans="31:52">
      <c r="AE1105" s="221">
        <f t="shared" si="85"/>
        <v>2013</v>
      </c>
      <c r="AF1105" s="228">
        <v>41333</v>
      </c>
      <c r="AG1105" s="229">
        <f t="shared" si="87"/>
        <v>1.489190082644628</v>
      </c>
      <c r="AH1105" s="169"/>
      <c r="AX1105" s="221">
        <f t="shared" si="86"/>
        <v>2013</v>
      </c>
      <c r="AY1105" s="228">
        <v>41333</v>
      </c>
      <c r="AZ1105" s="229">
        <f t="shared" si="88"/>
        <v>1.4914793122868666</v>
      </c>
    </row>
    <row r="1106" spans="31:52">
      <c r="AE1106" s="221">
        <f t="shared" si="85"/>
        <v>2013</v>
      </c>
      <c r="AF1106" s="228">
        <v>41364</v>
      </c>
      <c r="AG1106" s="229">
        <f t="shared" si="87"/>
        <v>2.0362314049586776</v>
      </c>
      <c r="AH1106" s="169"/>
      <c r="AX1106" s="221">
        <f t="shared" si="86"/>
        <v>2013</v>
      </c>
      <c r="AY1106" s="228">
        <v>41364</v>
      </c>
      <c r="AZ1106" s="229">
        <f t="shared" si="88"/>
        <v>2.6644732895893668</v>
      </c>
    </row>
    <row r="1107" spans="31:52">
      <c r="AE1107" s="221">
        <f t="shared" si="85"/>
        <v>2013</v>
      </c>
      <c r="AF1107" s="228">
        <v>41394</v>
      </c>
      <c r="AG1107" s="229">
        <f t="shared" si="87"/>
        <v>1.5649586776859503</v>
      </c>
      <c r="AH1107" s="169"/>
      <c r="AX1107" s="221">
        <f t="shared" si="86"/>
        <v>2013</v>
      </c>
      <c r="AY1107" s="228">
        <v>41394</v>
      </c>
      <c r="AZ1107" s="229">
        <f t="shared" si="88"/>
        <v>1.826789030205699</v>
      </c>
    </row>
    <row r="1108" spans="31:52">
      <c r="AE1108" s="221">
        <f t="shared" si="85"/>
        <v>2013</v>
      </c>
      <c r="AF1108" s="228">
        <v>41425</v>
      </c>
      <c r="AG1108" s="229">
        <f t="shared" si="87"/>
        <v>1.2850909090909088</v>
      </c>
      <c r="AH1108" s="169"/>
      <c r="AX1108" s="221">
        <f t="shared" si="86"/>
        <v>2013</v>
      </c>
      <c r="AY1108" s="228">
        <v>41425</v>
      </c>
      <c r="AZ1108" s="229">
        <f t="shared" si="88"/>
        <v>1.2570339935677417</v>
      </c>
    </row>
    <row r="1109" spans="31:52">
      <c r="AE1109" s="221">
        <f t="shared" si="85"/>
        <v>2013</v>
      </c>
      <c r="AF1109" s="228">
        <v>41455</v>
      </c>
      <c r="AG1109" s="229">
        <f t="shared" si="87"/>
        <v>0.96991735537190082</v>
      </c>
      <c r="AH1109" s="169"/>
      <c r="AX1109" s="221">
        <f t="shared" si="86"/>
        <v>2013</v>
      </c>
      <c r="AY1109" s="228">
        <v>41455</v>
      </c>
      <c r="AZ1109" s="229">
        <f t="shared" si="88"/>
        <v>0.82220503464447958</v>
      </c>
    </row>
    <row r="1110" spans="31:52">
      <c r="AE1110" s="221">
        <f t="shared" si="85"/>
        <v>2013</v>
      </c>
      <c r="AF1110" s="228">
        <v>41486</v>
      </c>
      <c r="AG1110" s="229">
        <f t="shared" si="87"/>
        <v>0.62717355371900818</v>
      </c>
      <c r="AH1110" s="169"/>
      <c r="AX1110" s="221">
        <f t="shared" si="86"/>
        <v>2013</v>
      </c>
      <c r="AY1110" s="228">
        <v>41486</v>
      </c>
      <c r="AZ1110" s="229">
        <f t="shared" si="88"/>
        <v>0.35738339037244415</v>
      </c>
    </row>
    <row r="1111" spans="31:52">
      <c r="AE1111" s="221">
        <f t="shared" si="85"/>
        <v>2013</v>
      </c>
      <c r="AF1111" s="228">
        <v>41517</v>
      </c>
      <c r="AG1111" s="229">
        <f t="shared" si="87"/>
        <v>0.4599272727272728</v>
      </c>
      <c r="AH1111" s="169"/>
      <c r="AX1111" s="221">
        <f t="shared" si="86"/>
        <v>2013</v>
      </c>
      <c r="AY1111" s="228">
        <v>41517</v>
      </c>
      <c r="AZ1111" s="229">
        <f t="shared" si="88"/>
        <v>0.38889551871933037</v>
      </c>
    </row>
    <row r="1112" spans="31:52">
      <c r="AE1112" s="221">
        <f t="shared" si="85"/>
        <v>2013</v>
      </c>
      <c r="AF1112" s="228">
        <v>41547</v>
      </c>
      <c r="AG1112" s="229">
        <f t="shared" si="87"/>
        <v>0.47008264462809918</v>
      </c>
      <c r="AH1112" s="169"/>
      <c r="AX1112" s="221">
        <f t="shared" si="86"/>
        <v>2013</v>
      </c>
      <c r="AY1112" s="228">
        <v>41547</v>
      </c>
      <c r="AZ1112" s="229">
        <f t="shared" si="88"/>
        <v>0.34899308522394179</v>
      </c>
    </row>
    <row r="1113" spans="31:52">
      <c r="AE1113" s="221">
        <f t="shared" si="85"/>
        <v>2014</v>
      </c>
      <c r="AF1113" s="228">
        <v>41578</v>
      </c>
      <c r="AG1113" s="229">
        <f t="shared" si="87"/>
        <v>0</v>
      </c>
      <c r="AH1113" s="169"/>
      <c r="AX1113" s="221">
        <f t="shared" si="86"/>
        <v>2014</v>
      </c>
      <c r="AY1113" s="228">
        <v>41578</v>
      </c>
      <c r="AZ1113" s="229">
        <f t="shared" si="88"/>
        <v>0</v>
      </c>
    </row>
    <row r="1114" spans="31:52">
      <c r="AE1114" s="221">
        <f t="shared" si="85"/>
        <v>2014</v>
      </c>
      <c r="AF1114" s="228">
        <v>41608</v>
      </c>
      <c r="AG1114" s="229">
        <f t="shared" si="87"/>
        <v>0.24578448730628383</v>
      </c>
      <c r="AH1114" s="169"/>
      <c r="AX1114" s="221">
        <f t="shared" si="86"/>
        <v>2014</v>
      </c>
      <c r="AY1114" s="228">
        <v>41608</v>
      </c>
      <c r="AZ1114" s="229">
        <f t="shared" si="88"/>
        <v>0.24578448730628383</v>
      </c>
    </row>
    <row r="1115" spans="31:52">
      <c r="AE1115" s="221">
        <f t="shared" si="85"/>
        <v>2014</v>
      </c>
      <c r="AF1115" s="228">
        <v>41639</v>
      </c>
      <c r="AG1115" s="229">
        <f t="shared" si="87"/>
        <v>0.31140350191584182</v>
      </c>
      <c r="AH1115" s="169"/>
      <c r="AX1115" s="221">
        <f t="shared" si="86"/>
        <v>2014</v>
      </c>
      <c r="AY1115" s="228">
        <v>41639</v>
      </c>
      <c r="AZ1115" s="229">
        <f t="shared" si="88"/>
        <v>0.31140350191584182</v>
      </c>
    </row>
    <row r="1116" spans="31:52">
      <c r="AE1116" s="221">
        <f t="shared" si="85"/>
        <v>2014</v>
      </c>
      <c r="AF1116" s="228">
        <v>41670</v>
      </c>
      <c r="AG1116" s="229">
        <f t="shared" si="87"/>
        <v>0.30852253472404223</v>
      </c>
      <c r="AH1116" s="169"/>
      <c r="AX1116" s="221">
        <f t="shared" si="86"/>
        <v>2014</v>
      </c>
      <c r="AY1116" s="228">
        <v>41670</v>
      </c>
      <c r="AZ1116" s="229">
        <f t="shared" si="88"/>
        <v>0.30852253472404223</v>
      </c>
    </row>
    <row r="1117" spans="31:52">
      <c r="AE1117" s="221">
        <f t="shared" si="85"/>
        <v>2014</v>
      </c>
      <c r="AF1117" s="228">
        <v>41698</v>
      </c>
      <c r="AG1117" s="229">
        <f t="shared" si="87"/>
        <v>4.2789663084676119</v>
      </c>
      <c r="AH1117" s="169"/>
      <c r="AX1117" s="221">
        <f t="shared" si="86"/>
        <v>2014</v>
      </c>
      <c r="AY1117" s="228">
        <v>41698</v>
      </c>
      <c r="AZ1117" s="229">
        <f t="shared" si="88"/>
        <v>4.2789663084676119</v>
      </c>
    </row>
    <row r="1118" spans="31:52">
      <c r="AE1118" s="221">
        <f t="shared" si="85"/>
        <v>2014</v>
      </c>
      <c r="AF1118" s="228">
        <v>41729</v>
      </c>
      <c r="AG1118" s="229">
        <f t="shared" si="87"/>
        <v>3.4505341499497542</v>
      </c>
      <c r="AH1118" s="169"/>
      <c r="AX1118" s="221">
        <f t="shared" si="86"/>
        <v>2014</v>
      </c>
      <c r="AY1118" s="228">
        <v>41729</v>
      </c>
      <c r="AZ1118" s="229">
        <f t="shared" si="88"/>
        <v>3.4505341499497542</v>
      </c>
    </row>
    <row r="1119" spans="31:52">
      <c r="AE1119" s="221">
        <f t="shared" si="85"/>
        <v>2014</v>
      </c>
      <c r="AF1119" s="228">
        <v>41759</v>
      </c>
      <c r="AG1119" s="229">
        <f t="shared" si="87"/>
        <v>1.9430959887576229</v>
      </c>
      <c r="AH1119" s="169"/>
      <c r="AX1119" s="221">
        <f t="shared" si="86"/>
        <v>2014</v>
      </c>
      <c r="AY1119" s="228">
        <v>41759</v>
      </c>
      <c r="AZ1119" s="229">
        <f t="shared" si="88"/>
        <v>1.9430959887576229</v>
      </c>
    </row>
    <row r="1120" spans="31:52">
      <c r="AE1120" s="221">
        <f t="shared" si="85"/>
        <v>2014</v>
      </c>
      <c r="AF1120" s="228">
        <v>41790</v>
      </c>
      <c r="AG1120" s="229">
        <f t="shared" si="87"/>
        <v>0.88095858839818852</v>
      </c>
      <c r="AH1120" s="169"/>
      <c r="AX1120" s="221">
        <f t="shared" si="86"/>
        <v>2014</v>
      </c>
      <c r="AY1120" s="228">
        <v>41790</v>
      </c>
      <c r="AZ1120" s="229">
        <f t="shared" si="88"/>
        <v>0.88095858839818852</v>
      </c>
    </row>
    <row r="1121" spans="31:52">
      <c r="AE1121" s="221">
        <f t="shared" si="85"/>
        <v>2014</v>
      </c>
      <c r="AF1121" s="228">
        <v>41820</v>
      </c>
      <c r="AG1121" s="229">
        <f t="shared" si="87"/>
        <v>0.28499148130582697</v>
      </c>
      <c r="AH1121" s="169"/>
      <c r="AX1121" s="221">
        <f t="shared" si="86"/>
        <v>2014</v>
      </c>
      <c r="AY1121" s="228">
        <v>41820</v>
      </c>
      <c r="AZ1121" s="229">
        <f t="shared" si="88"/>
        <v>0.28499148130582697</v>
      </c>
    </row>
    <row r="1122" spans="31:52">
      <c r="AE1122" s="221">
        <f t="shared" si="85"/>
        <v>2014</v>
      </c>
      <c r="AF1122" s="228">
        <v>41851</v>
      </c>
      <c r="AG1122" s="229">
        <f t="shared" si="87"/>
        <v>6.0677744043948323E-2</v>
      </c>
      <c r="AH1122" s="169"/>
      <c r="AX1122" s="221">
        <f t="shared" si="86"/>
        <v>2014</v>
      </c>
      <c r="AY1122" s="228">
        <v>41851</v>
      </c>
      <c r="AZ1122" s="229">
        <f t="shared" si="88"/>
        <v>6.0677744043948323E-2</v>
      </c>
    </row>
    <row r="1123" spans="31:52">
      <c r="AE1123" s="221">
        <f t="shared" si="85"/>
        <v>2014</v>
      </c>
      <c r="AF1123" s="228">
        <v>41882</v>
      </c>
      <c r="AG1123" s="229">
        <f t="shared" si="87"/>
        <v>9.8160253742843651E-2</v>
      </c>
      <c r="AH1123" s="169"/>
      <c r="AX1123" s="221">
        <f t="shared" si="86"/>
        <v>2014</v>
      </c>
      <c r="AY1123" s="228">
        <v>41882</v>
      </c>
      <c r="AZ1123" s="229">
        <f t="shared" si="88"/>
        <v>9.8160253742843651E-2</v>
      </c>
    </row>
    <row r="1124" spans="31:52">
      <c r="AE1124" s="221">
        <f t="shared" ref="AE1124:AE1187" si="89">IF(MONTH(AF1124)&gt;9,YEAR(AF1124)+1,YEAR(AF1124))</f>
        <v>2014</v>
      </c>
      <c r="AF1124" s="228">
        <v>41912</v>
      </c>
      <c r="AG1124" s="229">
        <f t="shared" si="87"/>
        <v>0.34654860345224492</v>
      </c>
      <c r="AH1124" s="169"/>
      <c r="AX1124" s="221">
        <f t="shared" si="86"/>
        <v>2014</v>
      </c>
      <c r="AY1124" s="228">
        <v>41912</v>
      </c>
      <c r="AZ1124" s="229">
        <f t="shared" si="88"/>
        <v>0.34654860345224492</v>
      </c>
    </row>
    <row r="1125" spans="31:52">
      <c r="AE1125" s="221">
        <f t="shared" si="89"/>
        <v>2015</v>
      </c>
      <c r="AF1125" s="228">
        <v>41943</v>
      </c>
      <c r="AG1125" s="229">
        <f t="shared" si="87"/>
        <v>0.253935440725501</v>
      </c>
      <c r="AH1125" s="169"/>
      <c r="AX1125" s="221">
        <f t="shared" si="86"/>
        <v>2015</v>
      </c>
      <c r="AY1125" s="228">
        <v>41943</v>
      </c>
      <c r="AZ1125" s="229">
        <f t="shared" si="88"/>
        <v>0.253935440725501</v>
      </c>
    </row>
    <row r="1126" spans="31:52">
      <c r="AE1126" s="221">
        <f t="shared" si="89"/>
        <v>2015</v>
      </c>
      <c r="AF1126" s="228">
        <v>41973</v>
      </c>
      <c r="AG1126" s="229">
        <f t="shared" si="87"/>
        <v>0.53023649148553864</v>
      </c>
      <c r="AH1126" s="169"/>
      <c r="AX1126" s="221">
        <f t="shared" si="86"/>
        <v>2015</v>
      </c>
      <c r="AY1126" s="228">
        <v>41973</v>
      </c>
      <c r="AZ1126" s="229">
        <f t="shared" si="88"/>
        <v>0.53023649148553864</v>
      </c>
    </row>
    <row r="1127" spans="31:52">
      <c r="AE1127" s="221">
        <f t="shared" si="89"/>
        <v>2015</v>
      </c>
      <c r="AF1127" s="228">
        <v>42004</v>
      </c>
      <c r="AG1127" s="229">
        <f t="shared" si="87"/>
        <v>3.9266108427103497</v>
      </c>
      <c r="AH1127" s="169"/>
      <c r="AX1127" s="221">
        <f t="shared" si="86"/>
        <v>2015</v>
      </c>
      <c r="AY1127" s="228">
        <v>42004</v>
      </c>
      <c r="AZ1127" s="229">
        <f t="shared" si="88"/>
        <v>3.9266108427103497</v>
      </c>
    </row>
    <row r="1128" spans="31:52">
      <c r="AE1128" s="221">
        <f t="shared" si="89"/>
        <v>2015</v>
      </c>
      <c r="AF1128" s="228">
        <v>42035</v>
      </c>
      <c r="AG1128" s="229">
        <f t="shared" si="87"/>
        <v>1.0183985409715026</v>
      </c>
      <c r="AH1128" s="169"/>
      <c r="AX1128" s="221">
        <f t="shared" si="86"/>
        <v>2015</v>
      </c>
      <c r="AY1128" s="228">
        <v>42035</v>
      </c>
      <c r="AZ1128" s="229">
        <f t="shared" si="88"/>
        <v>1.0183985409715026</v>
      </c>
    </row>
    <row r="1129" spans="31:52">
      <c r="AE1129" s="221">
        <f t="shared" si="89"/>
        <v>2015</v>
      </c>
      <c r="AF1129" s="228">
        <v>42063</v>
      </c>
      <c r="AG1129" s="229">
        <f t="shared" si="87"/>
        <v>2.7770064847090579</v>
      </c>
      <c r="AH1129" s="169"/>
      <c r="AX1129" s="221">
        <f t="shared" si="86"/>
        <v>2015</v>
      </c>
      <c r="AY1129" s="228">
        <v>42063</v>
      </c>
      <c r="AZ1129" s="229">
        <f t="shared" si="88"/>
        <v>2.7770064847090579</v>
      </c>
    </row>
    <row r="1130" spans="31:52">
      <c r="AE1130" s="221">
        <f t="shared" si="89"/>
        <v>2015</v>
      </c>
      <c r="AF1130" s="228">
        <v>42094</v>
      </c>
      <c r="AG1130" s="229">
        <f t="shared" si="87"/>
        <v>0.53865508110498439</v>
      </c>
      <c r="AH1130" s="169"/>
      <c r="AX1130" s="221">
        <f t="shared" si="86"/>
        <v>2015</v>
      </c>
      <c r="AY1130" s="228">
        <v>42094</v>
      </c>
      <c r="AZ1130" s="229">
        <f t="shared" si="88"/>
        <v>0.53865508110498439</v>
      </c>
    </row>
    <row r="1131" spans="31:52">
      <c r="AE1131" s="221">
        <f t="shared" si="89"/>
        <v>2015</v>
      </c>
      <c r="AF1131" s="228">
        <v>42124</v>
      </c>
      <c r="AG1131" s="229">
        <f t="shared" si="87"/>
        <v>0.4350985707804238</v>
      </c>
      <c r="AH1131" s="169"/>
      <c r="AX1131" s="221">
        <f t="shared" si="86"/>
        <v>2015</v>
      </c>
      <c r="AY1131" s="228">
        <v>42124</v>
      </c>
      <c r="AZ1131" s="229">
        <f t="shared" si="88"/>
        <v>0.4350985707804238</v>
      </c>
    </row>
    <row r="1132" spans="31:52">
      <c r="AE1132" s="221">
        <f t="shared" si="89"/>
        <v>2015</v>
      </c>
      <c r="AF1132" s="228">
        <v>42155</v>
      </c>
      <c r="AG1132" s="229">
        <f t="shared" si="87"/>
        <v>0.48756154637553983</v>
      </c>
      <c r="AH1132" s="169"/>
      <c r="AX1132" s="221">
        <f t="shared" si="86"/>
        <v>2015</v>
      </c>
      <c r="AY1132" s="228">
        <v>42155</v>
      </c>
      <c r="AZ1132" s="229">
        <f t="shared" si="88"/>
        <v>0.48756154637553983</v>
      </c>
    </row>
    <row r="1133" spans="31:52">
      <c r="AE1133" s="221">
        <f t="shared" si="89"/>
        <v>2015</v>
      </c>
      <c r="AF1133" s="228">
        <v>42185</v>
      </c>
      <c r="AG1133" s="229">
        <f t="shared" si="87"/>
        <v>0.32967174597442472</v>
      </c>
      <c r="AH1133" s="169"/>
      <c r="AX1133" s="221">
        <f t="shared" si="86"/>
        <v>2015</v>
      </c>
      <c r="AY1133" s="228">
        <v>42185</v>
      </c>
      <c r="AZ1133" s="229">
        <f t="shared" si="88"/>
        <v>0.32967174597442472</v>
      </c>
    </row>
    <row r="1134" spans="31:52">
      <c r="AE1134" s="221">
        <f t="shared" si="89"/>
        <v>2015</v>
      </c>
      <c r="AF1134" s="228">
        <v>42216</v>
      </c>
      <c r="AG1134" s="229">
        <f t="shared" si="87"/>
        <v>0.16286064575316672</v>
      </c>
      <c r="AH1134" s="169"/>
      <c r="AX1134" s="221">
        <f t="shared" si="86"/>
        <v>2015</v>
      </c>
      <c r="AY1134" s="228">
        <v>42216</v>
      </c>
      <c r="AZ1134" s="229">
        <f t="shared" si="88"/>
        <v>0.16286064575316672</v>
      </c>
    </row>
    <row r="1135" spans="31:52">
      <c r="AE1135" s="221">
        <f t="shared" si="89"/>
        <v>2015</v>
      </c>
      <c r="AF1135" s="228">
        <v>42247</v>
      </c>
      <c r="AG1135" s="229">
        <f t="shared" si="87"/>
        <v>0.14976870806960463</v>
      </c>
      <c r="AH1135" s="169"/>
      <c r="AX1135" s="221">
        <f t="shared" si="86"/>
        <v>2015</v>
      </c>
      <c r="AY1135" s="228">
        <v>42247</v>
      </c>
      <c r="AZ1135" s="229">
        <f t="shared" si="88"/>
        <v>0.14976870806960463</v>
      </c>
    </row>
    <row r="1136" spans="31:52">
      <c r="AE1136" s="221">
        <f t="shared" si="89"/>
        <v>2015</v>
      </c>
      <c r="AF1136" s="228">
        <v>42277</v>
      </c>
      <c r="AG1136" s="229">
        <f t="shared" si="87"/>
        <v>0</v>
      </c>
      <c r="AH1136" s="169"/>
      <c r="AX1136" s="221">
        <f t="shared" si="86"/>
        <v>2015</v>
      </c>
      <c r="AY1136" s="228">
        <v>42277</v>
      </c>
      <c r="AZ1136" s="229">
        <f t="shared" si="88"/>
        <v>0</v>
      </c>
    </row>
    <row r="1137" spans="31:52">
      <c r="AE1137" s="221">
        <f t="shared" si="89"/>
        <v>2016</v>
      </c>
      <c r="AF1137" s="228">
        <v>42308</v>
      </c>
      <c r="AG1137" s="229">
        <f t="shared" si="87"/>
        <v>0.15968614465139971</v>
      </c>
      <c r="AX1137" s="221">
        <f t="shared" si="86"/>
        <v>2016</v>
      </c>
      <c r="AY1137" s="228">
        <v>42308</v>
      </c>
      <c r="AZ1137" s="229">
        <f t="shared" si="88"/>
        <v>0.15968614465139971</v>
      </c>
    </row>
    <row r="1138" spans="31:52">
      <c r="AE1138" s="221">
        <f t="shared" si="89"/>
        <v>2016</v>
      </c>
      <c r="AF1138" s="228">
        <v>42338</v>
      </c>
      <c r="AG1138" s="229">
        <f t="shared" si="87"/>
        <v>0.9533017481038788</v>
      </c>
      <c r="AX1138" s="221">
        <f t="shared" si="86"/>
        <v>2016</v>
      </c>
      <c r="AY1138" s="228">
        <v>42338</v>
      </c>
      <c r="AZ1138" s="229">
        <f t="shared" si="88"/>
        <v>0.9533017481038788</v>
      </c>
    </row>
    <row r="1139" spans="31:52">
      <c r="AE1139" s="221">
        <f t="shared" si="89"/>
        <v>2016</v>
      </c>
      <c r="AF1139" s="228">
        <v>42369</v>
      </c>
      <c r="AG1139" s="229">
        <f t="shared" si="87"/>
        <v>4.3925415051606773</v>
      </c>
      <c r="AX1139" s="221">
        <f t="shared" si="86"/>
        <v>2016</v>
      </c>
      <c r="AY1139" s="228">
        <v>42369</v>
      </c>
      <c r="AZ1139" s="229">
        <f t="shared" si="88"/>
        <v>4.3925415051606773</v>
      </c>
    </row>
    <row r="1140" spans="31:52">
      <c r="AE1140" s="221">
        <f t="shared" si="89"/>
        <v>2016</v>
      </c>
      <c r="AF1140" s="228">
        <v>42400</v>
      </c>
      <c r="AG1140" s="229">
        <f t="shared" si="87"/>
        <v>10.23444428601578</v>
      </c>
      <c r="AX1140" s="221">
        <f t="shared" si="86"/>
        <v>2016</v>
      </c>
      <c r="AY1140" s="228">
        <v>42400</v>
      </c>
      <c r="AZ1140" s="229">
        <f t="shared" si="88"/>
        <v>10.23444428601578</v>
      </c>
    </row>
    <row r="1141" spans="31:52">
      <c r="AE1141" s="221">
        <f t="shared" si="89"/>
        <v>2016</v>
      </c>
      <c r="AF1141" s="228">
        <v>42429</v>
      </c>
      <c r="AG1141" s="229">
        <f t="shared" si="87"/>
        <v>7.6721141504539201</v>
      </c>
      <c r="AX1141" s="221">
        <f t="shared" si="86"/>
        <v>2016</v>
      </c>
      <c r="AY1141" s="228">
        <v>42429</v>
      </c>
      <c r="AZ1141" s="229">
        <f t="shared" si="88"/>
        <v>7.6721141504539201</v>
      </c>
    </row>
    <row r="1142" spans="31:52">
      <c r="AE1142" s="221">
        <f t="shared" si="89"/>
        <v>2016</v>
      </c>
      <c r="AF1142" s="228">
        <v>42460</v>
      </c>
      <c r="AG1142" s="229">
        <f t="shared" si="87"/>
        <v>14.437264460149638</v>
      </c>
      <c r="AX1142" s="221">
        <f t="shared" si="86"/>
        <v>2016</v>
      </c>
      <c r="AY1142" s="228">
        <v>42460</v>
      </c>
      <c r="AZ1142" s="229">
        <f t="shared" si="88"/>
        <v>14.437264460149638</v>
      </c>
    </row>
    <row r="1143" spans="31:52">
      <c r="AE1143" s="221">
        <f t="shared" si="89"/>
        <v>2016</v>
      </c>
      <c r="AF1143" s="228">
        <v>42490</v>
      </c>
      <c r="AG1143" s="229">
        <f t="shared" si="87"/>
        <v>4.1581692799013297</v>
      </c>
      <c r="AX1143" s="221">
        <f t="shared" si="86"/>
        <v>2016</v>
      </c>
      <c r="AY1143" s="228">
        <v>42490</v>
      </c>
      <c r="AZ1143" s="229">
        <f t="shared" si="88"/>
        <v>4.1581692799013297</v>
      </c>
    </row>
    <row r="1144" spans="31:52">
      <c r="AE1144" s="221">
        <f t="shared" si="89"/>
        <v>2016</v>
      </c>
      <c r="AF1144" s="228">
        <v>42521</v>
      </c>
      <c r="AG1144" s="229">
        <f t="shared" si="87"/>
        <v>2.908640249558772</v>
      </c>
      <c r="AX1144" s="221">
        <f t="shared" si="86"/>
        <v>2016</v>
      </c>
      <c r="AY1144" s="228">
        <v>42521</v>
      </c>
      <c r="AZ1144" s="229">
        <f t="shared" si="88"/>
        <v>2.908640249558772</v>
      </c>
    </row>
    <row r="1145" spans="31:52">
      <c r="AE1145" s="221">
        <f t="shared" si="89"/>
        <v>2016</v>
      </c>
      <c r="AF1145" s="228">
        <v>42551</v>
      </c>
      <c r="AG1145" s="229">
        <f t="shared" si="87"/>
        <v>1.8305363330917643</v>
      </c>
      <c r="AX1145" s="221">
        <f t="shared" si="86"/>
        <v>2016</v>
      </c>
      <c r="AY1145" s="228">
        <v>42551</v>
      </c>
      <c r="AZ1145" s="229">
        <f t="shared" si="88"/>
        <v>1.8305363330917643</v>
      </c>
    </row>
    <row r="1146" spans="31:52">
      <c r="AE1146" s="221">
        <f t="shared" si="89"/>
        <v>2016</v>
      </c>
      <c r="AF1146" s="228">
        <v>42582</v>
      </c>
      <c r="AG1146" s="229">
        <f t="shared" si="87"/>
        <v>1.307822699718308</v>
      </c>
      <c r="AX1146" s="221">
        <f t="shared" si="86"/>
        <v>2016</v>
      </c>
      <c r="AY1146" s="228">
        <v>42582</v>
      </c>
      <c r="AZ1146" s="229">
        <f t="shared" si="88"/>
        <v>1.307822699718308</v>
      </c>
    </row>
    <row r="1147" spans="31:52">
      <c r="AE1147" s="221">
        <f t="shared" si="89"/>
        <v>2016</v>
      </c>
      <c r="AF1147" s="228">
        <v>42613</v>
      </c>
      <c r="AG1147" s="229">
        <f t="shared" si="87"/>
        <v>8.0543925997922372E-2</v>
      </c>
      <c r="AX1147" s="221">
        <f t="shared" si="86"/>
        <v>2016</v>
      </c>
      <c r="AY1147" s="228">
        <v>42613</v>
      </c>
      <c r="AZ1147" s="229">
        <f t="shared" si="88"/>
        <v>8.0543925997922372E-2</v>
      </c>
    </row>
    <row r="1148" spans="31:52">
      <c r="AE1148" s="221">
        <f t="shared" si="89"/>
        <v>2016</v>
      </c>
      <c r="AF1148" s="228">
        <v>42643</v>
      </c>
      <c r="AG1148" s="229">
        <f t="shared" si="87"/>
        <v>0.17193766770077445</v>
      </c>
      <c r="AX1148" s="221">
        <f t="shared" si="86"/>
        <v>2016</v>
      </c>
      <c r="AY1148" s="228">
        <v>42643</v>
      </c>
      <c r="AZ1148" s="229">
        <f t="shared" si="88"/>
        <v>0.17193766770077445</v>
      </c>
    </row>
    <row r="1149" spans="31:52">
      <c r="AE1149" s="221">
        <f t="shared" si="89"/>
        <v>2017</v>
      </c>
      <c r="AF1149" s="228">
        <v>42674</v>
      </c>
      <c r="AG1149" s="229">
        <f t="shared" si="87"/>
        <v>6.9021483461459763</v>
      </c>
      <c r="AX1149" s="221">
        <f t="shared" si="86"/>
        <v>2017</v>
      </c>
      <c r="AY1149" s="228">
        <v>42674</v>
      </c>
      <c r="AZ1149" s="229">
        <f t="shared" si="88"/>
        <v>6.9021483461459763</v>
      </c>
    </row>
    <row r="1150" spans="31:52">
      <c r="AE1150" s="221">
        <f t="shared" si="89"/>
        <v>2017</v>
      </c>
      <c r="AF1150" s="228">
        <v>42704</v>
      </c>
      <c r="AG1150" s="229">
        <f t="shared" si="87"/>
        <v>2.9553719008264463</v>
      </c>
      <c r="AX1150" s="221">
        <f t="shared" si="86"/>
        <v>2017</v>
      </c>
      <c r="AY1150" s="228">
        <v>42704</v>
      </c>
      <c r="AZ1150" s="229">
        <f t="shared" si="88"/>
        <v>4.1731119689739415</v>
      </c>
    </row>
    <row r="1151" spans="31:52">
      <c r="AE1151" s="221">
        <f t="shared" si="89"/>
        <v>2017</v>
      </c>
      <c r="AF1151" s="228">
        <v>42735</v>
      </c>
      <c r="AG1151" s="229">
        <f t="shared" si="87"/>
        <v>9.7063735537190077</v>
      </c>
      <c r="AX1151" s="221">
        <f t="shared" si="86"/>
        <v>2017</v>
      </c>
      <c r="AY1151" s="228">
        <v>42735</v>
      </c>
      <c r="AZ1151" s="229">
        <f t="shared" si="88"/>
        <v>18.000547530726472</v>
      </c>
    </row>
    <row r="1152" spans="31:52">
      <c r="AE1152" s="221">
        <f t="shared" si="89"/>
        <v>2017</v>
      </c>
      <c r="AF1152" s="228">
        <v>42766</v>
      </c>
      <c r="AG1152" s="229">
        <f t="shared" si="87"/>
        <v>40.699239669421495</v>
      </c>
      <c r="AX1152" s="221">
        <f t="shared" si="86"/>
        <v>2017</v>
      </c>
      <c r="AY1152" s="228">
        <v>42766</v>
      </c>
      <c r="AZ1152" s="229">
        <f t="shared" si="88"/>
        <v>41.061302821279412</v>
      </c>
    </row>
    <row r="1153" spans="31:52">
      <c r="AE1153" s="221">
        <f t="shared" si="89"/>
        <v>2017</v>
      </c>
      <c r="AF1153" s="228">
        <v>42794</v>
      </c>
      <c r="AG1153" s="229">
        <f t="shared" si="87"/>
        <v>49.733414876033059</v>
      </c>
      <c r="AX1153" s="221">
        <f t="shared" si="86"/>
        <v>2017</v>
      </c>
      <c r="AY1153" s="228">
        <v>42794</v>
      </c>
      <c r="AZ1153" s="229">
        <f t="shared" si="88"/>
        <v>41.262042647127672</v>
      </c>
    </row>
    <row r="1154" spans="31:52">
      <c r="AE1154" s="221">
        <f t="shared" si="89"/>
        <v>2017</v>
      </c>
      <c r="AF1154" s="228">
        <v>42825</v>
      </c>
      <c r="AG1154" s="229">
        <f t="shared" si="87"/>
        <v>14.181064462809918</v>
      </c>
      <c r="AX1154" s="221">
        <f t="shared" si="86"/>
        <v>2017</v>
      </c>
      <c r="AY1154" s="228">
        <v>42825</v>
      </c>
      <c r="AZ1154" s="229">
        <f t="shared" si="88"/>
        <v>10.812250186989246</v>
      </c>
    </row>
    <row r="1155" spans="31:52">
      <c r="AE1155" s="221">
        <f t="shared" si="89"/>
        <v>2017</v>
      </c>
      <c r="AF1155" s="228">
        <v>42855</v>
      </c>
      <c r="AG1155" s="229">
        <f t="shared" si="87"/>
        <v>13.415404958677689</v>
      </c>
      <c r="AX1155" s="221">
        <f t="shared" si="86"/>
        <v>2017</v>
      </c>
      <c r="AY1155" s="228">
        <v>42855</v>
      </c>
      <c r="AZ1155" s="229">
        <f t="shared" si="88"/>
        <v>8.6444282502044558</v>
      </c>
    </row>
    <row r="1156" spans="31:52">
      <c r="AE1156" s="221">
        <f t="shared" si="89"/>
        <v>2017</v>
      </c>
      <c r="AF1156" s="228">
        <v>42886</v>
      </c>
      <c r="AG1156" s="229">
        <f t="shared" si="87"/>
        <v>6.8745123966942145</v>
      </c>
      <c r="AX1156" s="221">
        <f t="shared" si="86"/>
        <v>2017</v>
      </c>
      <c r="AY1156" s="228">
        <v>42886</v>
      </c>
      <c r="AZ1156" s="229">
        <f t="shared" si="88"/>
        <v>7.6361272304864087</v>
      </c>
    </row>
    <row r="1157" spans="31:52">
      <c r="AE1157" s="221">
        <f t="shared" si="89"/>
        <v>2017</v>
      </c>
      <c r="AF1157" s="228">
        <v>42916</v>
      </c>
      <c r="AG1157" s="229">
        <f t="shared" si="87"/>
        <v>4.2440330578512393</v>
      </c>
      <c r="AX1157" s="221">
        <f t="shared" si="86"/>
        <v>2017</v>
      </c>
      <c r="AY1157" s="228">
        <v>42916</v>
      </c>
      <c r="AZ1157" s="229">
        <f t="shared" si="88"/>
        <v>5.3665749037575949</v>
      </c>
    </row>
    <row r="1158" spans="31:52">
      <c r="AE1158" s="221">
        <f t="shared" si="89"/>
        <v>2017</v>
      </c>
      <c r="AF1158" s="228">
        <v>42947</v>
      </c>
      <c r="AG1158" s="229">
        <f t="shared" si="87"/>
        <v>2.394247933884297</v>
      </c>
      <c r="AX1158" s="221">
        <f t="shared" si="86"/>
        <v>2017</v>
      </c>
      <c r="AY1158" s="228">
        <v>42947</v>
      </c>
      <c r="AZ1158" s="229">
        <f t="shared" si="88"/>
        <v>3.2381531472516372</v>
      </c>
    </row>
    <row r="1159" spans="31:52">
      <c r="AE1159" s="221">
        <f t="shared" si="89"/>
        <v>2017</v>
      </c>
      <c r="AF1159" s="228">
        <v>42978</v>
      </c>
      <c r="AG1159" s="229">
        <f t="shared" si="87"/>
        <v>1.5391735537190079</v>
      </c>
      <c r="AX1159" s="221">
        <f t="shared" si="86"/>
        <v>2017</v>
      </c>
      <c r="AY1159" s="228">
        <v>42978</v>
      </c>
      <c r="AZ1159" s="229">
        <f t="shared" si="88"/>
        <v>2.2059097144739326</v>
      </c>
    </row>
    <row r="1160" spans="31:52">
      <c r="AE1160" s="221">
        <f t="shared" si="89"/>
        <v>2017</v>
      </c>
      <c r="AF1160" s="228">
        <v>43008</v>
      </c>
      <c r="AG1160" s="229">
        <f t="shared" si="87"/>
        <v>1.2959999999999998</v>
      </c>
      <c r="AX1160" s="221">
        <f t="shared" si="86"/>
        <v>2017</v>
      </c>
      <c r="AY1160" s="228">
        <v>43008</v>
      </c>
      <c r="AZ1160" s="229">
        <f t="shared" si="88"/>
        <v>1.8065967897937867</v>
      </c>
    </row>
    <row r="1161" spans="31:52">
      <c r="AE1161" s="221">
        <f t="shared" si="89"/>
        <v>2018</v>
      </c>
      <c r="AF1161" s="228">
        <v>43039</v>
      </c>
      <c r="AG1161" s="229">
        <f t="shared" si="87"/>
        <v>0.71626798542671655</v>
      </c>
      <c r="AX1161" s="221">
        <f t="shared" ref="AX1161:AX1224" si="90">IF(MONTH(AY1161)&gt;9,YEAR(AY1161)+1,YEAR(AY1161))</f>
        <v>2018</v>
      </c>
      <c r="AY1161" s="228">
        <v>43039</v>
      </c>
      <c r="AZ1161" s="229">
        <f t="shared" si="88"/>
        <v>0.71626798542671655</v>
      </c>
    </row>
    <row r="1162" spans="31:52">
      <c r="AE1162" s="221">
        <f t="shared" si="89"/>
        <v>2018</v>
      </c>
      <c r="AF1162" s="228">
        <v>43069</v>
      </c>
      <c r="AG1162" s="229">
        <f t="shared" ref="AG1162:AG1225" si="91">VLOOKUP(IF(MONTH(AF1162)&gt;9,YEAR(AF1162)+1,YEAR(AF1162)),$P$10:$AB$118,IF(MONTH(AF1162)&gt;9,MONTH(AF1162)-8,MONTH(AF1162)+4))</f>
        <v>5.3375360481762391</v>
      </c>
      <c r="AX1162" s="221">
        <f t="shared" si="90"/>
        <v>2018</v>
      </c>
      <c r="AY1162" s="228">
        <v>43069</v>
      </c>
      <c r="AZ1162" s="229">
        <f t="shared" ref="AZ1162:AZ1225" si="92">VLOOKUP(IF(MONTH(AY1162)&gt;9,YEAR(AY1162)+1,YEAR(AY1162)),$AI$10:$AU$107,IF(MONTH(AY1162)&gt;9,MONTH(AY1162)-8,MONTH(AY1162)+4))</f>
        <v>5.3375360481762391</v>
      </c>
    </row>
    <row r="1163" spans="31:52">
      <c r="AE1163" s="221">
        <f t="shared" si="89"/>
        <v>2018</v>
      </c>
      <c r="AF1163" s="228">
        <v>43100</v>
      </c>
      <c r="AG1163" s="229">
        <f t="shared" si="91"/>
        <v>2.020673735547553</v>
      </c>
      <c r="AX1163" s="221">
        <f t="shared" si="90"/>
        <v>2018</v>
      </c>
      <c r="AY1163" s="228">
        <v>43100</v>
      </c>
      <c r="AZ1163" s="229">
        <f t="shared" si="92"/>
        <v>2.020673735547553</v>
      </c>
    </row>
    <row r="1164" spans="31:52">
      <c r="AE1164" s="221">
        <f t="shared" si="89"/>
        <v>2018</v>
      </c>
      <c r="AF1164" s="228">
        <v>43131</v>
      </c>
      <c r="AG1164" s="229">
        <f t="shared" si="91"/>
        <v>5.58408372154571</v>
      </c>
      <c r="AX1164" s="221">
        <f t="shared" si="90"/>
        <v>2018</v>
      </c>
      <c r="AY1164" s="228">
        <v>43131</v>
      </c>
      <c r="AZ1164" s="229">
        <f t="shared" si="92"/>
        <v>5.58408372154571</v>
      </c>
    </row>
    <row r="1165" spans="31:52">
      <c r="AE1165" s="221">
        <f t="shared" si="89"/>
        <v>2018</v>
      </c>
      <c r="AF1165" s="228">
        <v>43159</v>
      </c>
      <c r="AG1165" s="229">
        <f t="shared" si="91"/>
        <v>2.5381880473705607</v>
      </c>
      <c r="AX1165" s="221">
        <f t="shared" si="90"/>
        <v>2018</v>
      </c>
      <c r="AY1165" s="228">
        <v>43159</v>
      </c>
      <c r="AZ1165" s="229">
        <f t="shared" si="92"/>
        <v>2.5381880473705607</v>
      </c>
    </row>
    <row r="1166" spans="31:52">
      <c r="AE1166" s="221">
        <f t="shared" si="89"/>
        <v>2018</v>
      </c>
      <c r="AF1166" s="228">
        <v>43190</v>
      </c>
      <c r="AG1166" s="229">
        <f t="shared" si="91"/>
        <v>14.180675900361724</v>
      </c>
      <c r="AX1166" s="221">
        <f t="shared" si="90"/>
        <v>2018</v>
      </c>
      <c r="AY1166" s="228">
        <v>43190</v>
      </c>
      <c r="AZ1166" s="229">
        <f t="shared" si="92"/>
        <v>14.180675900361724</v>
      </c>
    </row>
    <row r="1167" spans="31:52">
      <c r="AE1167" s="221">
        <f t="shared" si="89"/>
        <v>2018</v>
      </c>
      <c r="AF1167" s="228">
        <v>43220</v>
      </c>
      <c r="AG1167" s="229">
        <f t="shared" si="91"/>
        <v>7.7694043155535368</v>
      </c>
      <c r="AX1167" s="221">
        <f t="shared" si="90"/>
        <v>2018</v>
      </c>
      <c r="AY1167" s="228">
        <v>43220</v>
      </c>
      <c r="AZ1167" s="229">
        <f t="shared" si="92"/>
        <v>7.7694043155535368</v>
      </c>
    </row>
    <row r="1168" spans="31:52">
      <c r="AE1168" s="221">
        <f t="shared" si="89"/>
        <v>2018</v>
      </c>
      <c r="AF1168" s="228">
        <v>43251</v>
      </c>
      <c r="AG1168" s="229">
        <f t="shared" si="91"/>
        <v>2.2032883510405767</v>
      </c>
      <c r="AX1168" s="221">
        <f t="shared" si="90"/>
        <v>2018</v>
      </c>
      <c r="AY1168" s="228">
        <v>43251</v>
      </c>
      <c r="AZ1168" s="229">
        <f t="shared" si="92"/>
        <v>2.2032883510405767</v>
      </c>
    </row>
    <row r="1169" spans="31:52">
      <c r="AE1169" s="221">
        <f t="shared" si="89"/>
        <v>2018</v>
      </c>
      <c r="AF1169" s="228">
        <v>43281</v>
      </c>
      <c r="AG1169" s="229">
        <f t="shared" si="91"/>
        <v>0.92087884344213222</v>
      </c>
      <c r="AX1169" s="221">
        <f t="shared" si="90"/>
        <v>2018</v>
      </c>
      <c r="AY1169" s="228">
        <v>43281</v>
      </c>
      <c r="AZ1169" s="229">
        <f t="shared" si="92"/>
        <v>0.92087884344213222</v>
      </c>
    </row>
    <row r="1170" spans="31:52">
      <c r="AE1170" s="221">
        <f t="shared" si="89"/>
        <v>2018</v>
      </c>
      <c r="AF1170" s="228">
        <v>43312</v>
      </c>
      <c r="AG1170" s="229">
        <f t="shared" si="91"/>
        <v>0.69593623974297714</v>
      </c>
      <c r="AX1170" s="221">
        <f t="shared" si="90"/>
        <v>2018</v>
      </c>
      <c r="AY1170" s="228">
        <v>43312</v>
      </c>
      <c r="AZ1170" s="229">
        <f t="shared" si="92"/>
        <v>0.69593623974297714</v>
      </c>
    </row>
    <row r="1171" spans="31:52">
      <c r="AE1171" s="221">
        <f t="shared" si="89"/>
        <v>2018</v>
      </c>
      <c r="AF1171" s="228">
        <v>43343</v>
      </c>
      <c r="AG1171" s="229">
        <f t="shared" si="91"/>
        <v>0.78849193187382838</v>
      </c>
      <c r="AX1171" s="221">
        <f t="shared" si="90"/>
        <v>2018</v>
      </c>
      <c r="AY1171" s="228">
        <v>43343</v>
      </c>
      <c r="AZ1171" s="229">
        <f t="shared" si="92"/>
        <v>0.78849193187382838</v>
      </c>
    </row>
    <row r="1172" spans="31:52">
      <c r="AE1172" s="221">
        <f t="shared" si="89"/>
        <v>2018</v>
      </c>
      <c r="AF1172" s="228">
        <v>43373</v>
      </c>
      <c r="AG1172" s="229">
        <f t="shared" si="91"/>
        <v>0.63791320683176878</v>
      </c>
      <c r="AX1172" s="221">
        <f t="shared" si="90"/>
        <v>2018</v>
      </c>
      <c r="AY1172" s="228">
        <v>43373</v>
      </c>
      <c r="AZ1172" s="229">
        <f t="shared" si="92"/>
        <v>0.63791320683176878</v>
      </c>
    </row>
    <row r="1173" spans="31:52">
      <c r="AE1173" s="221">
        <f t="shared" si="89"/>
        <v>2019</v>
      </c>
      <c r="AF1173" s="228">
        <v>43404</v>
      </c>
      <c r="AG1173" s="229">
        <f t="shared" si="91"/>
        <v>0.53631547815349678</v>
      </c>
      <c r="AX1173" s="221">
        <f t="shared" si="90"/>
        <v>2019</v>
      </c>
      <c r="AY1173" s="228">
        <v>43404</v>
      </c>
      <c r="AZ1173" s="229">
        <f t="shared" si="92"/>
        <v>0.53631547815349678</v>
      </c>
    </row>
    <row r="1174" spans="31:52">
      <c r="AE1174" s="221">
        <f t="shared" si="89"/>
        <v>2019</v>
      </c>
      <c r="AF1174" s="228">
        <v>43434</v>
      </c>
      <c r="AG1174" s="229">
        <f t="shared" si="91"/>
        <v>1.5675129154945453</v>
      </c>
      <c r="AX1174" s="221">
        <f t="shared" si="90"/>
        <v>2019</v>
      </c>
      <c r="AY1174" s="228">
        <v>43434</v>
      </c>
      <c r="AZ1174" s="229">
        <f t="shared" si="92"/>
        <v>1.5675129154945453</v>
      </c>
    </row>
    <row r="1175" spans="31:52">
      <c r="AE1175" s="221">
        <f t="shared" si="89"/>
        <v>2019</v>
      </c>
      <c r="AF1175" s="228">
        <v>43465</v>
      </c>
      <c r="AG1175" s="229">
        <f t="shared" si="91"/>
        <v>2.0709372061588436</v>
      </c>
      <c r="AX1175" s="221">
        <f t="shared" si="90"/>
        <v>2019</v>
      </c>
      <c r="AY1175" s="228">
        <v>43465</v>
      </c>
      <c r="AZ1175" s="229">
        <f t="shared" si="92"/>
        <v>2.0709372061588436</v>
      </c>
    </row>
    <row r="1176" spans="31:52">
      <c r="AE1176" s="221">
        <f t="shared" si="89"/>
        <v>2019</v>
      </c>
      <c r="AF1176" s="228">
        <v>43496</v>
      </c>
      <c r="AG1176" s="229">
        <f t="shared" si="91"/>
        <v>8.4551224341205522</v>
      </c>
      <c r="AX1176" s="221">
        <f t="shared" si="90"/>
        <v>2019</v>
      </c>
      <c r="AY1176" s="228">
        <v>43496</v>
      </c>
      <c r="AZ1176" s="229">
        <f t="shared" si="92"/>
        <v>8.4551224341205522</v>
      </c>
    </row>
    <row r="1177" spans="31:52">
      <c r="AE1177" s="221">
        <f t="shared" si="89"/>
        <v>2019</v>
      </c>
      <c r="AF1177" s="228">
        <v>43524</v>
      </c>
      <c r="AG1177" s="229">
        <f t="shared" si="91"/>
        <v>19.596143826375815</v>
      </c>
      <c r="AX1177" s="221">
        <f t="shared" si="90"/>
        <v>2019</v>
      </c>
      <c r="AY1177" s="228">
        <v>43524</v>
      </c>
      <c r="AZ1177" s="229">
        <f t="shared" si="92"/>
        <v>19.596143826375815</v>
      </c>
    </row>
    <row r="1178" spans="31:52">
      <c r="AE1178" s="221">
        <f t="shared" si="89"/>
        <v>2019</v>
      </c>
      <c r="AF1178" s="228">
        <v>43555</v>
      </c>
      <c r="AG1178" s="229">
        <f t="shared" si="91"/>
        <v>18.366703573874005</v>
      </c>
      <c r="AX1178" s="221">
        <f t="shared" si="90"/>
        <v>2019</v>
      </c>
      <c r="AY1178" s="228">
        <v>43555</v>
      </c>
      <c r="AZ1178" s="229">
        <f t="shared" si="92"/>
        <v>18.366703573874005</v>
      </c>
    </row>
    <row r="1179" spans="31:52">
      <c r="AE1179" s="221">
        <f t="shared" si="89"/>
        <v>2019</v>
      </c>
      <c r="AF1179" s="228">
        <v>43585</v>
      </c>
      <c r="AG1179" s="229">
        <f t="shared" si="91"/>
        <v>13.677791601579884</v>
      </c>
      <c r="AX1179" s="221">
        <f t="shared" si="90"/>
        <v>2019</v>
      </c>
      <c r="AY1179" s="228">
        <v>43585</v>
      </c>
      <c r="AZ1179" s="229">
        <f t="shared" si="92"/>
        <v>13.677791601579884</v>
      </c>
    </row>
    <row r="1180" spans="31:52">
      <c r="AE1180" s="221">
        <f t="shared" si="89"/>
        <v>2019</v>
      </c>
      <c r="AF1180" s="228">
        <v>43616</v>
      </c>
      <c r="AG1180" s="229">
        <f t="shared" si="91"/>
        <v>6.9977032925557552</v>
      </c>
      <c r="AX1180" s="221">
        <f t="shared" si="90"/>
        <v>2019</v>
      </c>
      <c r="AY1180" s="228">
        <v>43616</v>
      </c>
      <c r="AZ1180" s="229">
        <f t="shared" si="92"/>
        <v>6.9977032925557552</v>
      </c>
    </row>
    <row r="1181" spans="31:52">
      <c r="AE1181" s="221">
        <f t="shared" si="89"/>
        <v>2019</v>
      </c>
      <c r="AF1181" s="228">
        <v>43646</v>
      </c>
      <c r="AG1181" s="229">
        <f t="shared" si="91"/>
        <v>5.3106870484272406</v>
      </c>
      <c r="AX1181" s="221">
        <f t="shared" si="90"/>
        <v>2019</v>
      </c>
      <c r="AY1181" s="228">
        <v>43646</v>
      </c>
      <c r="AZ1181" s="229">
        <f t="shared" si="92"/>
        <v>5.3106870484272406</v>
      </c>
    </row>
    <row r="1182" spans="31:52">
      <c r="AE1182" s="221">
        <f t="shared" si="89"/>
        <v>2019</v>
      </c>
      <c r="AF1182" s="228">
        <v>43677</v>
      </c>
      <c r="AG1182" s="229">
        <f t="shared" si="91"/>
        <v>2.1298182336412452</v>
      </c>
      <c r="AX1182" s="221">
        <f t="shared" si="90"/>
        <v>2019</v>
      </c>
      <c r="AY1182" s="228">
        <v>43677</v>
      </c>
      <c r="AZ1182" s="229">
        <f t="shared" si="92"/>
        <v>2.1298182336412452</v>
      </c>
    </row>
    <row r="1183" spans="31:52">
      <c r="AE1183" s="221">
        <f t="shared" si="89"/>
        <v>2019</v>
      </c>
      <c r="AF1183" s="228">
        <v>43708</v>
      </c>
      <c r="AG1183" s="229">
        <f t="shared" si="91"/>
        <v>1.3755579810235901</v>
      </c>
      <c r="AX1183" s="221">
        <f t="shared" si="90"/>
        <v>2019</v>
      </c>
      <c r="AY1183" s="228">
        <v>43708</v>
      </c>
      <c r="AZ1183" s="229">
        <f t="shared" si="92"/>
        <v>1.3755579810235901</v>
      </c>
    </row>
    <row r="1184" spans="31:52">
      <c r="AE1184" s="221">
        <f t="shared" si="89"/>
        <v>2019</v>
      </c>
      <c r="AF1184" s="228">
        <v>43738</v>
      </c>
      <c r="AG1184" s="229">
        <f t="shared" si="91"/>
        <v>1.4852507124138015</v>
      </c>
      <c r="AX1184" s="221">
        <f t="shared" si="90"/>
        <v>2019</v>
      </c>
      <c r="AY1184" s="228">
        <v>43738</v>
      </c>
      <c r="AZ1184" s="229">
        <f t="shared" si="92"/>
        <v>1.4852507124138015</v>
      </c>
    </row>
    <row r="1185" spans="31:52">
      <c r="AE1185" s="221">
        <f t="shared" si="89"/>
        <v>2020</v>
      </c>
      <c r="AF1185" s="228">
        <v>43769</v>
      </c>
      <c r="AG1185" s="229">
        <f t="shared" si="91"/>
        <v>0.64549209710724353</v>
      </c>
      <c r="AX1185" s="221">
        <f t="shared" si="90"/>
        <v>2020</v>
      </c>
      <c r="AY1185" s="228">
        <v>43769</v>
      </c>
      <c r="AZ1185" s="229">
        <f t="shared" si="92"/>
        <v>0.53631547815349678</v>
      </c>
    </row>
    <row r="1186" spans="31:52">
      <c r="AE1186" s="221">
        <f t="shared" si="89"/>
        <v>2020</v>
      </c>
      <c r="AF1186" s="228">
        <v>43799</v>
      </c>
      <c r="AG1186" s="229">
        <f t="shared" si="91"/>
        <v>0.46612131159431747</v>
      </c>
      <c r="AX1186" s="221">
        <f t="shared" si="90"/>
        <v>2020</v>
      </c>
      <c r="AY1186" s="228">
        <v>43799</v>
      </c>
      <c r="AZ1186" s="229">
        <f t="shared" si="92"/>
        <v>1.5675129154945453</v>
      </c>
    </row>
    <row r="1187" spans="31:52">
      <c r="AE1187" s="221">
        <f t="shared" si="89"/>
        <v>2020</v>
      </c>
      <c r="AF1187" s="228">
        <v>43830</v>
      </c>
      <c r="AG1187" s="229">
        <f t="shared" si="91"/>
        <v>3.2985652703105908</v>
      </c>
      <c r="AX1187" s="221">
        <f t="shared" si="90"/>
        <v>2020</v>
      </c>
      <c r="AY1187" s="228">
        <v>43830</v>
      </c>
      <c r="AZ1187" s="229">
        <f t="shared" si="92"/>
        <v>2.0709372061588436</v>
      </c>
    </row>
    <row r="1188" spans="31:52">
      <c r="AE1188" s="221">
        <f t="shared" ref="AE1188:AE1251" si="93">IF(MONTH(AF1188)&gt;9,YEAR(AF1188)+1,YEAR(AF1188))</f>
        <v>2020</v>
      </c>
      <c r="AF1188" s="228">
        <v>43861</v>
      </c>
      <c r="AG1188" s="229">
        <f t="shared" si="91"/>
        <v>2.2959749561222376</v>
      </c>
      <c r="AX1188" s="221">
        <f t="shared" si="90"/>
        <v>2020</v>
      </c>
      <c r="AY1188" s="228">
        <v>43861</v>
      </c>
      <c r="AZ1188" s="229">
        <f t="shared" si="92"/>
        <v>8.4551224341205522</v>
      </c>
    </row>
    <row r="1189" spans="31:52">
      <c r="AE1189" s="221">
        <f t="shared" si="93"/>
        <v>2020</v>
      </c>
      <c r="AF1189" s="228">
        <v>43890</v>
      </c>
      <c r="AG1189" s="229">
        <f t="shared" si="91"/>
        <v>1.7673739258615102</v>
      </c>
      <c r="AX1189" s="221">
        <f t="shared" si="90"/>
        <v>2020</v>
      </c>
      <c r="AY1189" s="228">
        <v>43890</v>
      </c>
      <c r="AZ1189" s="229">
        <f t="shared" si="92"/>
        <v>19.596143826375815</v>
      </c>
    </row>
    <row r="1190" spans="31:52">
      <c r="AE1190" s="221">
        <f t="shared" si="93"/>
        <v>2020</v>
      </c>
      <c r="AF1190" s="228">
        <v>43921</v>
      </c>
      <c r="AG1190" s="229">
        <f t="shared" si="91"/>
        <v>3.4770243671070684</v>
      </c>
      <c r="AX1190" s="221">
        <f t="shared" si="90"/>
        <v>2020</v>
      </c>
      <c r="AY1190" s="228">
        <v>43921</v>
      </c>
      <c r="AZ1190" s="229">
        <f t="shared" si="92"/>
        <v>18.366703573874005</v>
      </c>
    </row>
    <row r="1191" spans="31:52">
      <c r="AE1191" s="221">
        <f t="shared" si="93"/>
        <v>2020</v>
      </c>
      <c r="AF1191" s="228">
        <v>43951</v>
      </c>
      <c r="AG1191" s="229">
        <f t="shared" si="91"/>
        <v>6.5032184127192068</v>
      </c>
      <c r="AX1191" s="221">
        <f t="shared" si="90"/>
        <v>2020</v>
      </c>
      <c r="AY1191" s="228">
        <v>43951</v>
      </c>
      <c r="AZ1191" s="229">
        <f t="shared" si="92"/>
        <v>13.677791601579884</v>
      </c>
    </row>
    <row r="1192" spans="31:52">
      <c r="AE1192" s="221">
        <f t="shared" si="93"/>
        <v>2020</v>
      </c>
      <c r="AF1192" s="228">
        <v>43982</v>
      </c>
      <c r="AG1192" s="229">
        <f t="shared" si="91"/>
        <v>2.4273084200451969</v>
      </c>
      <c r="AX1192" s="221">
        <f t="shared" si="90"/>
        <v>2020</v>
      </c>
      <c r="AY1192" s="228">
        <v>43982</v>
      </c>
      <c r="AZ1192" s="229">
        <f t="shared" si="92"/>
        <v>6.9977032925557552</v>
      </c>
    </row>
    <row r="1193" spans="31:52">
      <c r="AE1193" s="221">
        <f t="shared" si="93"/>
        <v>2020</v>
      </c>
      <c r="AF1193" s="228">
        <v>44012</v>
      </c>
      <c r="AG1193" s="229">
        <f t="shared" si="91"/>
        <v>0.94475716826641687</v>
      </c>
      <c r="AX1193" s="221">
        <f t="shared" si="90"/>
        <v>2020</v>
      </c>
      <c r="AY1193" s="228">
        <v>44012</v>
      </c>
      <c r="AZ1193" s="229">
        <f t="shared" si="92"/>
        <v>5.3106870484272406</v>
      </c>
    </row>
    <row r="1194" spans="31:52">
      <c r="AE1194" s="221">
        <f t="shared" si="93"/>
        <v>2020</v>
      </c>
      <c r="AF1194" s="228">
        <v>44043</v>
      </c>
      <c r="AG1194" s="229">
        <f t="shared" si="91"/>
        <v>0.45223303113197133</v>
      </c>
      <c r="AX1194" s="221">
        <f t="shared" si="90"/>
        <v>2020</v>
      </c>
      <c r="AY1194" s="228">
        <v>44043</v>
      </c>
      <c r="AZ1194" s="229">
        <f t="shared" si="92"/>
        <v>2.1298182336412452</v>
      </c>
    </row>
    <row r="1195" spans="31:52">
      <c r="AE1195" s="221">
        <f t="shared" si="93"/>
        <v>2020</v>
      </c>
      <c r="AF1195" s="228">
        <v>44074</v>
      </c>
      <c r="AG1195" s="229">
        <f t="shared" si="91"/>
        <v>0.20660073369674947</v>
      </c>
      <c r="AX1195" s="221">
        <f t="shared" si="90"/>
        <v>2020</v>
      </c>
      <c r="AY1195" s="228">
        <v>44074</v>
      </c>
      <c r="AZ1195" s="229">
        <f t="shared" si="92"/>
        <v>1.3755579810235901</v>
      </c>
    </row>
    <row r="1196" spans="31:52">
      <c r="AE1196" s="221">
        <f t="shared" si="93"/>
        <v>2020</v>
      </c>
      <c r="AF1196" s="228">
        <v>44104</v>
      </c>
      <c r="AG1196" s="229">
        <f t="shared" si="91"/>
        <v>0.17260215507006649</v>
      </c>
      <c r="AX1196" s="221">
        <f t="shared" si="90"/>
        <v>2020</v>
      </c>
      <c r="AY1196" s="228">
        <v>44104</v>
      </c>
      <c r="AZ1196" s="229">
        <f t="shared" si="92"/>
        <v>1.4852507124138015</v>
      </c>
    </row>
    <row r="1197" spans="31:52">
      <c r="AE1197" s="221">
        <f t="shared" si="93"/>
        <v>2021</v>
      </c>
      <c r="AF1197" s="228">
        <v>44135</v>
      </c>
      <c r="AG1197" s="229">
        <f t="shared" si="91"/>
        <v>6.8711815711625407E-2</v>
      </c>
      <c r="AX1197" s="221">
        <f t="shared" si="90"/>
        <v>2021</v>
      </c>
      <c r="AY1197" s="228">
        <v>44135</v>
      </c>
      <c r="AZ1197" s="229">
        <f t="shared" si="92"/>
        <v>0.53631547815349678</v>
      </c>
    </row>
    <row r="1198" spans="31:52">
      <c r="AE1198" s="221">
        <f t="shared" si="93"/>
        <v>2021</v>
      </c>
      <c r="AF1198" s="228">
        <v>44165</v>
      </c>
      <c r="AG1198" s="229">
        <f t="shared" si="91"/>
        <v>0.34736381352977319</v>
      </c>
      <c r="AX1198" s="221">
        <f t="shared" si="90"/>
        <v>2021</v>
      </c>
      <c r="AY1198" s="228">
        <v>44165</v>
      </c>
      <c r="AZ1198" s="229">
        <f t="shared" si="92"/>
        <v>1.5675129154945453</v>
      </c>
    </row>
    <row r="1199" spans="31:52">
      <c r="AE1199" s="221">
        <f t="shared" si="93"/>
        <v>2021</v>
      </c>
      <c r="AF1199" s="228">
        <v>44196</v>
      </c>
      <c r="AG1199" s="229">
        <f t="shared" si="91"/>
        <v>0.41846445416997191</v>
      </c>
      <c r="AX1199" s="221">
        <f t="shared" si="90"/>
        <v>2021</v>
      </c>
      <c r="AY1199" s="228">
        <v>44196</v>
      </c>
      <c r="AZ1199" s="229">
        <f t="shared" si="92"/>
        <v>2.0709372061588436</v>
      </c>
    </row>
    <row r="1200" spans="31:52">
      <c r="AE1200" s="221">
        <f t="shared" si="93"/>
        <v>2021</v>
      </c>
      <c r="AF1200" s="228">
        <v>44227</v>
      </c>
      <c r="AG1200" s="229">
        <f t="shared" si="91"/>
        <v>0.9443426487818567</v>
      </c>
      <c r="AX1200" s="221">
        <f t="shared" si="90"/>
        <v>2021</v>
      </c>
      <c r="AY1200" s="228">
        <v>44227</v>
      </c>
      <c r="AZ1200" s="229">
        <f t="shared" si="92"/>
        <v>8.4551224341205522</v>
      </c>
    </row>
    <row r="1201" spans="31:52">
      <c r="AE1201" s="221">
        <f t="shared" si="93"/>
        <v>2021</v>
      </c>
      <c r="AF1201" s="228">
        <v>44255</v>
      </c>
      <c r="AG1201" s="229">
        <f t="shared" si="91"/>
        <v>1.709190310813149</v>
      </c>
      <c r="AX1201" s="221">
        <f t="shared" si="90"/>
        <v>2021</v>
      </c>
      <c r="AY1201" s="228">
        <v>44255</v>
      </c>
      <c r="AZ1201" s="229">
        <f t="shared" si="92"/>
        <v>19.596143826375815</v>
      </c>
    </row>
    <row r="1202" spans="31:52">
      <c r="AE1202" s="221">
        <f t="shared" si="93"/>
        <v>2021</v>
      </c>
      <c r="AF1202" s="228">
        <v>44286</v>
      </c>
      <c r="AG1202" s="229">
        <f t="shared" si="91"/>
        <v>1.6465621378175097</v>
      </c>
      <c r="AX1202" s="221">
        <f t="shared" si="90"/>
        <v>2021</v>
      </c>
      <c r="AY1202" s="228">
        <v>44286</v>
      </c>
      <c r="AZ1202" s="229">
        <f t="shared" si="92"/>
        <v>18.366703573874005</v>
      </c>
    </row>
    <row r="1203" spans="31:52">
      <c r="AE1203" s="221">
        <f t="shared" si="93"/>
        <v>2021</v>
      </c>
      <c r="AF1203" s="228">
        <v>44316</v>
      </c>
      <c r="AG1203" s="229">
        <f t="shared" si="91"/>
        <v>1.5982277149101547</v>
      </c>
      <c r="AX1203" s="221">
        <f t="shared" si="90"/>
        <v>2021</v>
      </c>
      <c r="AY1203" s="228">
        <v>44316</v>
      </c>
      <c r="AZ1203" s="229">
        <f t="shared" si="92"/>
        <v>13.677791601579884</v>
      </c>
    </row>
    <row r="1204" spans="31:52">
      <c r="AE1204" s="221">
        <f t="shared" si="93"/>
        <v>2021</v>
      </c>
      <c r="AF1204" s="228">
        <v>44347</v>
      </c>
      <c r="AG1204" s="229">
        <f t="shared" si="91"/>
        <v>0.65619640378525723</v>
      </c>
      <c r="AX1204" s="221">
        <f t="shared" si="90"/>
        <v>2021</v>
      </c>
      <c r="AY1204" s="228">
        <v>44347</v>
      </c>
      <c r="AZ1204" s="229">
        <f t="shared" si="92"/>
        <v>6.9977032925557552</v>
      </c>
    </row>
    <row r="1205" spans="31:52">
      <c r="AE1205" s="221">
        <f t="shared" si="93"/>
        <v>2021</v>
      </c>
      <c r="AF1205" s="228">
        <v>44377</v>
      </c>
      <c r="AG1205" s="229">
        <f t="shared" si="91"/>
        <v>0.29721252967185574</v>
      </c>
      <c r="AX1205" s="221">
        <f t="shared" si="90"/>
        <v>2021</v>
      </c>
      <c r="AY1205" s="228">
        <v>44377</v>
      </c>
      <c r="AZ1205" s="229">
        <f t="shared" si="92"/>
        <v>5.3106870484272406</v>
      </c>
    </row>
    <row r="1206" spans="31:52">
      <c r="AE1206" s="221">
        <f t="shared" si="93"/>
        <v>2021</v>
      </c>
      <c r="AF1206" s="228">
        <v>44408</v>
      </c>
      <c r="AG1206" s="229">
        <f t="shared" si="91"/>
        <v>0.22972866967164141</v>
      </c>
      <c r="AX1206" s="221">
        <f t="shared" si="90"/>
        <v>2021</v>
      </c>
      <c r="AY1206" s="228">
        <v>44408</v>
      </c>
      <c r="AZ1206" s="229">
        <f t="shared" si="92"/>
        <v>2.1298182336412452</v>
      </c>
    </row>
    <row r="1207" spans="31:52">
      <c r="AE1207" s="221">
        <f t="shared" si="93"/>
        <v>2021</v>
      </c>
      <c r="AF1207" s="228">
        <v>44439</v>
      </c>
      <c r="AG1207" s="229">
        <f t="shared" si="91"/>
        <v>0</v>
      </c>
      <c r="AX1207" s="221">
        <f t="shared" si="90"/>
        <v>2021</v>
      </c>
      <c r="AY1207" s="228">
        <v>44439</v>
      </c>
      <c r="AZ1207" s="229">
        <f t="shared" si="92"/>
        <v>1.3755579810235901</v>
      </c>
    </row>
    <row r="1208" spans="31:52">
      <c r="AE1208" s="221">
        <f t="shared" si="93"/>
        <v>2021</v>
      </c>
      <c r="AF1208" s="228">
        <v>44469</v>
      </c>
      <c r="AG1208" s="229">
        <f t="shared" si="91"/>
        <v>0</v>
      </c>
      <c r="AX1208" s="221">
        <f t="shared" si="90"/>
        <v>2021</v>
      </c>
      <c r="AY1208" s="228">
        <v>44469</v>
      </c>
      <c r="AZ1208" s="229">
        <f t="shared" si="92"/>
        <v>1.4852507124138015</v>
      </c>
    </row>
    <row r="1209" spans="31:52">
      <c r="AE1209" s="221">
        <f t="shared" si="93"/>
        <v>2022</v>
      </c>
      <c r="AF1209" s="228">
        <v>44500</v>
      </c>
      <c r="AG1209" s="229">
        <f t="shared" si="91"/>
        <v>0</v>
      </c>
      <c r="AX1209" s="221">
        <f t="shared" si="90"/>
        <v>2022</v>
      </c>
      <c r="AY1209" s="228">
        <v>44500</v>
      </c>
      <c r="AZ1209" s="229">
        <f t="shared" si="92"/>
        <v>0.53631547815349678</v>
      </c>
    </row>
    <row r="1210" spans="31:52">
      <c r="AE1210" s="221">
        <f t="shared" si="93"/>
        <v>2022</v>
      </c>
      <c r="AF1210" s="228">
        <v>44530</v>
      </c>
      <c r="AG1210" s="229">
        <f t="shared" si="91"/>
        <v>0</v>
      </c>
      <c r="AX1210" s="221">
        <f t="shared" si="90"/>
        <v>2022</v>
      </c>
      <c r="AY1210" s="228">
        <v>44530</v>
      </c>
      <c r="AZ1210" s="229">
        <f t="shared" si="92"/>
        <v>1.5675129154945453</v>
      </c>
    </row>
    <row r="1211" spans="31:52">
      <c r="AE1211" s="221">
        <f t="shared" si="93"/>
        <v>2022</v>
      </c>
      <c r="AF1211" s="228">
        <v>44561</v>
      </c>
      <c r="AG1211" s="229">
        <f t="shared" si="91"/>
        <v>0</v>
      </c>
      <c r="AX1211" s="221">
        <f t="shared" si="90"/>
        <v>2022</v>
      </c>
      <c r="AY1211" s="228">
        <v>44561</v>
      </c>
      <c r="AZ1211" s="229">
        <f t="shared" si="92"/>
        <v>2.0709372061588436</v>
      </c>
    </row>
    <row r="1212" spans="31:52">
      <c r="AE1212" s="221">
        <f t="shared" si="93"/>
        <v>2022</v>
      </c>
      <c r="AF1212" s="228">
        <v>44592</v>
      </c>
      <c r="AG1212" s="229">
        <f t="shared" si="91"/>
        <v>0</v>
      </c>
      <c r="AX1212" s="221">
        <f t="shared" si="90"/>
        <v>2022</v>
      </c>
      <c r="AY1212" s="228">
        <v>44592</v>
      </c>
      <c r="AZ1212" s="229">
        <f t="shared" si="92"/>
        <v>8.4551224341205522</v>
      </c>
    </row>
    <row r="1213" spans="31:52">
      <c r="AE1213" s="221">
        <f t="shared" si="93"/>
        <v>2022</v>
      </c>
      <c r="AF1213" s="228">
        <v>44620</v>
      </c>
      <c r="AG1213" s="229">
        <f t="shared" si="91"/>
        <v>0</v>
      </c>
      <c r="AX1213" s="221">
        <f t="shared" si="90"/>
        <v>2022</v>
      </c>
      <c r="AY1213" s="228">
        <v>44620</v>
      </c>
      <c r="AZ1213" s="229">
        <f t="shared" si="92"/>
        <v>19.596143826375815</v>
      </c>
    </row>
    <row r="1214" spans="31:52">
      <c r="AE1214" s="221">
        <f t="shared" si="93"/>
        <v>2022</v>
      </c>
      <c r="AF1214" s="228">
        <v>44651</v>
      </c>
      <c r="AG1214" s="229">
        <f t="shared" si="91"/>
        <v>0</v>
      </c>
      <c r="AX1214" s="221">
        <f t="shared" si="90"/>
        <v>2022</v>
      </c>
      <c r="AY1214" s="228">
        <v>44651</v>
      </c>
      <c r="AZ1214" s="229">
        <f t="shared" si="92"/>
        <v>18.366703573874005</v>
      </c>
    </row>
    <row r="1215" spans="31:52">
      <c r="AE1215" s="221">
        <f t="shared" si="93"/>
        <v>2022</v>
      </c>
      <c r="AF1215" s="228">
        <v>44681</v>
      </c>
      <c r="AG1215" s="229">
        <f t="shared" si="91"/>
        <v>0</v>
      </c>
      <c r="AX1215" s="221">
        <f t="shared" si="90"/>
        <v>2022</v>
      </c>
      <c r="AY1215" s="228">
        <v>44681</v>
      </c>
      <c r="AZ1215" s="229">
        <f t="shared" si="92"/>
        <v>13.677791601579884</v>
      </c>
    </row>
    <row r="1216" spans="31:52">
      <c r="AE1216" s="221">
        <f t="shared" si="93"/>
        <v>2022</v>
      </c>
      <c r="AF1216" s="228">
        <v>44712</v>
      </c>
      <c r="AG1216" s="229">
        <f t="shared" si="91"/>
        <v>0</v>
      </c>
      <c r="AX1216" s="221">
        <f t="shared" si="90"/>
        <v>2022</v>
      </c>
      <c r="AY1216" s="228">
        <v>44712</v>
      </c>
      <c r="AZ1216" s="229">
        <f t="shared" si="92"/>
        <v>6.9977032925557552</v>
      </c>
    </row>
    <row r="1217" spans="31:52">
      <c r="AE1217" s="221">
        <f t="shared" si="93"/>
        <v>2022</v>
      </c>
      <c r="AF1217" s="228">
        <v>44742</v>
      </c>
      <c r="AG1217" s="229">
        <f t="shared" si="91"/>
        <v>0</v>
      </c>
      <c r="AX1217" s="221">
        <f t="shared" si="90"/>
        <v>2022</v>
      </c>
      <c r="AY1217" s="228">
        <v>44742</v>
      </c>
      <c r="AZ1217" s="229">
        <f t="shared" si="92"/>
        <v>5.3106870484272406</v>
      </c>
    </row>
    <row r="1218" spans="31:52">
      <c r="AE1218" s="221">
        <f t="shared" si="93"/>
        <v>2022</v>
      </c>
      <c r="AF1218" s="228">
        <v>44773</v>
      </c>
      <c r="AG1218" s="229">
        <f t="shared" si="91"/>
        <v>0</v>
      </c>
      <c r="AX1218" s="221">
        <f t="shared" si="90"/>
        <v>2022</v>
      </c>
      <c r="AY1218" s="228">
        <v>44773</v>
      </c>
      <c r="AZ1218" s="229">
        <f t="shared" si="92"/>
        <v>2.1298182336412452</v>
      </c>
    </row>
    <row r="1219" spans="31:52">
      <c r="AE1219" s="221">
        <f t="shared" si="93"/>
        <v>2022</v>
      </c>
      <c r="AF1219" s="228">
        <v>44804</v>
      </c>
      <c r="AG1219" s="229">
        <f t="shared" si="91"/>
        <v>0</v>
      </c>
      <c r="AX1219" s="221">
        <f t="shared" si="90"/>
        <v>2022</v>
      </c>
      <c r="AY1219" s="228">
        <v>44804</v>
      </c>
      <c r="AZ1219" s="229">
        <f t="shared" si="92"/>
        <v>1.3755579810235901</v>
      </c>
    </row>
    <row r="1220" spans="31:52">
      <c r="AE1220" s="221">
        <f t="shared" si="93"/>
        <v>2022</v>
      </c>
      <c r="AF1220" s="228">
        <v>44834</v>
      </c>
      <c r="AG1220" s="229">
        <f t="shared" si="91"/>
        <v>0</v>
      </c>
      <c r="AX1220" s="221">
        <f t="shared" si="90"/>
        <v>2022</v>
      </c>
      <c r="AY1220" s="228">
        <v>44834</v>
      </c>
      <c r="AZ1220" s="229">
        <f t="shared" si="92"/>
        <v>1.4852507124138015</v>
      </c>
    </row>
    <row r="1221" spans="31:52">
      <c r="AE1221" s="221">
        <f t="shared" si="93"/>
        <v>2023</v>
      </c>
      <c r="AF1221" s="228">
        <v>44865</v>
      </c>
      <c r="AG1221" s="229">
        <f t="shared" si="91"/>
        <v>0</v>
      </c>
      <c r="AX1221" s="221">
        <f t="shared" si="90"/>
        <v>2023</v>
      </c>
      <c r="AY1221" s="228">
        <v>44865</v>
      </c>
      <c r="AZ1221" s="229">
        <f t="shared" si="92"/>
        <v>0.53631547815349678</v>
      </c>
    </row>
    <row r="1222" spans="31:52">
      <c r="AE1222" s="221">
        <f t="shared" si="93"/>
        <v>2023</v>
      </c>
      <c r="AF1222" s="228">
        <v>44895</v>
      </c>
      <c r="AG1222" s="229">
        <f t="shared" si="91"/>
        <v>0</v>
      </c>
      <c r="AX1222" s="221">
        <f t="shared" si="90"/>
        <v>2023</v>
      </c>
      <c r="AY1222" s="228">
        <v>44895</v>
      </c>
      <c r="AZ1222" s="229">
        <f t="shared" si="92"/>
        <v>1.5675129154945453</v>
      </c>
    </row>
    <row r="1223" spans="31:52">
      <c r="AE1223" s="221">
        <f t="shared" si="93"/>
        <v>2023</v>
      </c>
      <c r="AF1223" s="228">
        <v>44926</v>
      </c>
      <c r="AG1223" s="229">
        <f t="shared" si="91"/>
        <v>0</v>
      </c>
      <c r="AX1223" s="221">
        <f t="shared" si="90"/>
        <v>2023</v>
      </c>
      <c r="AY1223" s="228">
        <v>44926</v>
      </c>
      <c r="AZ1223" s="229">
        <f t="shared" si="92"/>
        <v>2.0709372061588436</v>
      </c>
    </row>
    <row r="1224" spans="31:52">
      <c r="AE1224" s="221">
        <f t="shared" si="93"/>
        <v>2023</v>
      </c>
      <c r="AF1224" s="228">
        <v>44957</v>
      </c>
      <c r="AG1224" s="229">
        <f t="shared" si="91"/>
        <v>0</v>
      </c>
      <c r="AX1224" s="221">
        <f t="shared" si="90"/>
        <v>2023</v>
      </c>
      <c r="AY1224" s="228">
        <v>44957</v>
      </c>
      <c r="AZ1224" s="229">
        <f t="shared" si="92"/>
        <v>8.4551224341205522</v>
      </c>
    </row>
    <row r="1225" spans="31:52">
      <c r="AE1225" s="221">
        <f t="shared" si="93"/>
        <v>2023</v>
      </c>
      <c r="AF1225" s="228">
        <v>44985</v>
      </c>
      <c r="AG1225" s="229">
        <f t="shared" si="91"/>
        <v>0</v>
      </c>
      <c r="AX1225" s="221">
        <f t="shared" ref="AX1225:AX1288" si="94">IF(MONTH(AY1225)&gt;9,YEAR(AY1225)+1,YEAR(AY1225))</f>
        <v>2023</v>
      </c>
      <c r="AY1225" s="228">
        <v>44985</v>
      </c>
      <c r="AZ1225" s="229">
        <f t="shared" si="92"/>
        <v>19.596143826375815</v>
      </c>
    </row>
    <row r="1226" spans="31:52">
      <c r="AE1226" s="221">
        <f t="shared" si="93"/>
        <v>2023</v>
      </c>
      <c r="AF1226" s="228">
        <v>45016</v>
      </c>
      <c r="AG1226" s="229">
        <f t="shared" ref="AG1226:AG1289" si="95">VLOOKUP(IF(MONTH(AF1226)&gt;9,YEAR(AF1226)+1,YEAR(AF1226)),$P$10:$AB$118,IF(MONTH(AF1226)&gt;9,MONTH(AF1226)-8,MONTH(AF1226)+4))</f>
        <v>0</v>
      </c>
      <c r="AX1226" s="221">
        <f t="shared" si="94"/>
        <v>2023</v>
      </c>
      <c r="AY1226" s="228">
        <v>45016</v>
      </c>
      <c r="AZ1226" s="229">
        <f t="shared" ref="AZ1226:AZ1289" si="96">VLOOKUP(IF(MONTH(AY1226)&gt;9,YEAR(AY1226)+1,YEAR(AY1226)),$AI$10:$AU$107,IF(MONTH(AY1226)&gt;9,MONTH(AY1226)-8,MONTH(AY1226)+4))</f>
        <v>18.366703573874005</v>
      </c>
    </row>
    <row r="1227" spans="31:52">
      <c r="AE1227" s="221">
        <f t="shared" si="93"/>
        <v>2023</v>
      </c>
      <c r="AF1227" s="228">
        <v>45046</v>
      </c>
      <c r="AG1227" s="229">
        <f t="shared" si="95"/>
        <v>0</v>
      </c>
      <c r="AX1227" s="221">
        <f t="shared" si="94"/>
        <v>2023</v>
      </c>
      <c r="AY1227" s="228">
        <v>45046</v>
      </c>
      <c r="AZ1227" s="229">
        <f t="shared" si="96"/>
        <v>13.677791601579884</v>
      </c>
    </row>
    <row r="1228" spans="31:52">
      <c r="AE1228" s="221">
        <f t="shared" si="93"/>
        <v>2023</v>
      </c>
      <c r="AF1228" s="228">
        <v>45077</v>
      </c>
      <c r="AG1228" s="229">
        <f t="shared" si="95"/>
        <v>0</v>
      </c>
      <c r="AX1228" s="221">
        <f t="shared" si="94"/>
        <v>2023</v>
      </c>
      <c r="AY1228" s="228">
        <v>45077</v>
      </c>
      <c r="AZ1228" s="229">
        <f t="shared" si="96"/>
        <v>6.9977032925557552</v>
      </c>
    </row>
    <row r="1229" spans="31:52">
      <c r="AE1229" s="221">
        <f t="shared" si="93"/>
        <v>2023</v>
      </c>
      <c r="AF1229" s="228">
        <v>45107</v>
      </c>
      <c r="AG1229" s="229">
        <f t="shared" si="95"/>
        <v>0</v>
      </c>
      <c r="AX1229" s="221">
        <f t="shared" si="94"/>
        <v>2023</v>
      </c>
      <c r="AY1229" s="228">
        <v>45107</v>
      </c>
      <c r="AZ1229" s="229">
        <f t="shared" si="96"/>
        <v>5.3106870484272406</v>
      </c>
    </row>
    <row r="1230" spans="31:52">
      <c r="AE1230" s="221">
        <f t="shared" si="93"/>
        <v>2023</v>
      </c>
      <c r="AF1230" s="228">
        <v>45138</v>
      </c>
      <c r="AG1230" s="229">
        <f t="shared" si="95"/>
        <v>0</v>
      </c>
      <c r="AX1230" s="221">
        <f t="shared" si="94"/>
        <v>2023</v>
      </c>
      <c r="AY1230" s="228">
        <v>45138</v>
      </c>
      <c r="AZ1230" s="229">
        <f t="shared" si="96"/>
        <v>2.1298182336412452</v>
      </c>
    </row>
    <row r="1231" spans="31:52">
      <c r="AE1231" s="221">
        <f t="shared" si="93"/>
        <v>2023</v>
      </c>
      <c r="AF1231" s="228">
        <v>45169</v>
      </c>
      <c r="AG1231" s="229">
        <f t="shared" si="95"/>
        <v>0</v>
      </c>
      <c r="AX1231" s="221">
        <f t="shared" si="94"/>
        <v>2023</v>
      </c>
      <c r="AY1231" s="228">
        <v>45169</v>
      </c>
      <c r="AZ1231" s="229">
        <f t="shared" si="96"/>
        <v>1.3755579810235901</v>
      </c>
    </row>
    <row r="1232" spans="31:52">
      <c r="AE1232" s="221">
        <f t="shared" si="93"/>
        <v>2023</v>
      </c>
      <c r="AF1232" s="228">
        <v>45199</v>
      </c>
      <c r="AG1232" s="229">
        <f t="shared" si="95"/>
        <v>0</v>
      </c>
      <c r="AX1232" s="221">
        <f t="shared" si="94"/>
        <v>2023</v>
      </c>
      <c r="AY1232" s="228">
        <v>45199</v>
      </c>
      <c r="AZ1232" s="229">
        <f t="shared" si="96"/>
        <v>1.4852507124138015</v>
      </c>
    </row>
    <row r="1233" spans="31:52">
      <c r="AE1233" s="221">
        <f t="shared" si="93"/>
        <v>2024</v>
      </c>
      <c r="AF1233" s="228">
        <v>45230</v>
      </c>
      <c r="AG1233" s="229">
        <f t="shared" si="95"/>
        <v>0</v>
      </c>
      <c r="AX1233" s="221">
        <f t="shared" si="94"/>
        <v>2024</v>
      </c>
      <c r="AY1233" s="228">
        <v>45230</v>
      </c>
      <c r="AZ1233" s="229">
        <f t="shared" si="96"/>
        <v>0.53631547815349678</v>
      </c>
    </row>
    <row r="1234" spans="31:52">
      <c r="AE1234" s="221">
        <f t="shared" si="93"/>
        <v>2024</v>
      </c>
      <c r="AF1234" s="228">
        <v>45260</v>
      </c>
      <c r="AG1234" s="229">
        <f t="shared" si="95"/>
        <v>0</v>
      </c>
      <c r="AX1234" s="221">
        <f t="shared" si="94"/>
        <v>2024</v>
      </c>
      <c r="AY1234" s="228">
        <v>45260</v>
      </c>
      <c r="AZ1234" s="229">
        <f t="shared" si="96"/>
        <v>1.5675129154945453</v>
      </c>
    </row>
    <row r="1235" spans="31:52">
      <c r="AE1235" s="221">
        <f t="shared" si="93"/>
        <v>2024</v>
      </c>
      <c r="AF1235" s="228">
        <v>45291</v>
      </c>
      <c r="AG1235" s="229">
        <f t="shared" si="95"/>
        <v>0</v>
      </c>
      <c r="AX1235" s="221">
        <f t="shared" si="94"/>
        <v>2024</v>
      </c>
      <c r="AY1235" s="228">
        <v>45291</v>
      </c>
      <c r="AZ1235" s="229">
        <f t="shared" si="96"/>
        <v>2.0709372061588436</v>
      </c>
    </row>
    <row r="1236" spans="31:52">
      <c r="AE1236" s="221">
        <f t="shared" si="93"/>
        <v>2024</v>
      </c>
      <c r="AF1236" s="228">
        <v>45322</v>
      </c>
      <c r="AG1236" s="229">
        <f t="shared" si="95"/>
        <v>0</v>
      </c>
      <c r="AX1236" s="221">
        <f t="shared" si="94"/>
        <v>2024</v>
      </c>
      <c r="AY1236" s="228">
        <v>45322</v>
      </c>
      <c r="AZ1236" s="229">
        <f t="shared" si="96"/>
        <v>8.4551224341205522</v>
      </c>
    </row>
    <row r="1237" spans="31:52">
      <c r="AE1237" s="221">
        <f t="shared" si="93"/>
        <v>2024</v>
      </c>
      <c r="AF1237" s="228">
        <v>45351</v>
      </c>
      <c r="AG1237" s="229">
        <f t="shared" si="95"/>
        <v>0</v>
      </c>
      <c r="AX1237" s="221">
        <f t="shared" si="94"/>
        <v>2024</v>
      </c>
      <c r="AY1237" s="228">
        <v>45351</v>
      </c>
      <c r="AZ1237" s="229">
        <f t="shared" si="96"/>
        <v>19.596143826375815</v>
      </c>
    </row>
    <row r="1238" spans="31:52">
      <c r="AE1238" s="221">
        <f t="shared" si="93"/>
        <v>2024</v>
      </c>
      <c r="AF1238" s="228">
        <v>45382</v>
      </c>
      <c r="AG1238" s="229">
        <f t="shared" si="95"/>
        <v>0</v>
      </c>
      <c r="AX1238" s="221">
        <f t="shared" si="94"/>
        <v>2024</v>
      </c>
      <c r="AY1238" s="228">
        <v>45382</v>
      </c>
      <c r="AZ1238" s="229">
        <f t="shared" si="96"/>
        <v>18.366703573874005</v>
      </c>
    </row>
    <row r="1239" spans="31:52">
      <c r="AE1239" s="221">
        <f t="shared" si="93"/>
        <v>2024</v>
      </c>
      <c r="AF1239" s="228">
        <v>45412</v>
      </c>
      <c r="AG1239" s="229">
        <f t="shared" si="95"/>
        <v>0</v>
      </c>
      <c r="AX1239" s="221">
        <f t="shared" si="94"/>
        <v>2024</v>
      </c>
      <c r="AY1239" s="228">
        <v>45412</v>
      </c>
      <c r="AZ1239" s="229">
        <f t="shared" si="96"/>
        <v>13.677791601579884</v>
      </c>
    </row>
    <row r="1240" spans="31:52">
      <c r="AE1240" s="221">
        <f t="shared" si="93"/>
        <v>2024</v>
      </c>
      <c r="AF1240" s="228">
        <v>45443</v>
      </c>
      <c r="AG1240" s="229">
        <f t="shared" si="95"/>
        <v>0</v>
      </c>
      <c r="AX1240" s="221">
        <f t="shared" si="94"/>
        <v>2024</v>
      </c>
      <c r="AY1240" s="228">
        <v>45443</v>
      </c>
      <c r="AZ1240" s="229">
        <f t="shared" si="96"/>
        <v>6.9977032925557552</v>
      </c>
    </row>
    <row r="1241" spans="31:52">
      <c r="AE1241" s="221">
        <f t="shared" si="93"/>
        <v>2024</v>
      </c>
      <c r="AF1241" s="228">
        <v>45473</v>
      </c>
      <c r="AG1241" s="229">
        <f t="shared" si="95"/>
        <v>0</v>
      </c>
      <c r="AX1241" s="221">
        <f t="shared" si="94"/>
        <v>2024</v>
      </c>
      <c r="AY1241" s="228">
        <v>45473</v>
      </c>
      <c r="AZ1241" s="229">
        <f t="shared" si="96"/>
        <v>5.3106870484272406</v>
      </c>
    </row>
    <row r="1242" spans="31:52">
      <c r="AE1242" s="221">
        <f t="shared" si="93"/>
        <v>2024</v>
      </c>
      <c r="AF1242" s="228">
        <v>45504</v>
      </c>
      <c r="AG1242" s="229">
        <f t="shared" si="95"/>
        <v>0</v>
      </c>
      <c r="AX1242" s="221">
        <f t="shared" si="94"/>
        <v>2024</v>
      </c>
      <c r="AY1242" s="228">
        <v>45504</v>
      </c>
      <c r="AZ1242" s="229">
        <f t="shared" si="96"/>
        <v>2.1298182336412452</v>
      </c>
    </row>
    <row r="1243" spans="31:52">
      <c r="AE1243" s="221">
        <f t="shared" si="93"/>
        <v>2024</v>
      </c>
      <c r="AF1243" s="228">
        <v>45535</v>
      </c>
      <c r="AG1243" s="229">
        <f t="shared" si="95"/>
        <v>0</v>
      </c>
      <c r="AX1243" s="221">
        <f t="shared" si="94"/>
        <v>2024</v>
      </c>
      <c r="AY1243" s="228">
        <v>45535</v>
      </c>
      <c r="AZ1243" s="229">
        <f t="shared" si="96"/>
        <v>1.3755579810235901</v>
      </c>
    </row>
    <row r="1244" spans="31:52">
      <c r="AE1244" s="221">
        <f t="shared" si="93"/>
        <v>2024</v>
      </c>
      <c r="AF1244" s="228">
        <v>45565</v>
      </c>
      <c r="AG1244" s="229">
        <f t="shared" si="95"/>
        <v>0</v>
      </c>
      <c r="AX1244" s="221">
        <f t="shared" si="94"/>
        <v>2024</v>
      </c>
      <c r="AY1244" s="228">
        <v>45565</v>
      </c>
      <c r="AZ1244" s="229">
        <f t="shared" si="96"/>
        <v>1.4852507124138015</v>
      </c>
    </row>
    <row r="1245" spans="31:52">
      <c r="AE1245" s="221">
        <f t="shared" si="93"/>
        <v>2025</v>
      </c>
      <c r="AF1245" s="228">
        <v>45596</v>
      </c>
      <c r="AG1245" s="229">
        <f t="shared" si="95"/>
        <v>0</v>
      </c>
      <c r="AX1245" s="221">
        <f t="shared" si="94"/>
        <v>2025</v>
      </c>
      <c r="AY1245" s="228">
        <v>45596</v>
      </c>
      <c r="AZ1245" s="229">
        <f t="shared" si="96"/>
        <v>0.53631547815349678</v>
      </c>
    </row>
    <row r="1246" spans="31:52">
      <c r="AE1246" s="221">
        <f t="shared" si="93"/>
        <v>2025</v>
      </c>
      <c r="AF1246" s="228">
        <v>45626</v>
      </c>
      <c r="AG1246" s="229">
        <f t="shared" si="95"/>
        <v>0</v>
      </c>
      <c r="AX1246" s="221">
        <f t="shared" si="94"/>
        <v>2025</v>
      </c>
      <c r="AY1246" s="228">
        <v>45626</v>
      </c>
      <c r="AZ1246" s="229">
        <f t="shared" si="96"/>
        <v>1.5675129154945453</v>
      </c>
    </row>
    <row r="1247" spans="31:52">
      <c r="AE1247" s="221">
        <f t="shared" si="93"/>
        <v>2025</v>
      </c>
      <c r="AF1247" s="228">
        <v>45657</v>
      </c>
      <c r="AG1247" s="229">
        <f t="shared" si="95"/>
        <v>0</v>
      </c>
      <c r="AX1247" s="221">
        <f t="shared" si="94"/>
        <v>2025</v>
      </c>
      <c r="AY1247" s="228">
        <v>45657</v>
      </c>
      <c r="AZ1247" s="229">
        <f t="shared" si="96"/>
        <v>2.0709372061588436</v>
      </c>
    </row>
    <row r="1248" spans="31:52">
      <c r="AE1248" s="221">
        <f t="shared" si="93"/>
        <v>2025</v>
      </c>
      <c r="AF1248" s="228">
        <v>45688</v>
      </c>
      <c r="AG1248" s="229">
        <f t="shared" si="95"/>
        <v>0</v>
      </c>
      <c r="AX1248" s="221">
        <f t="shared" si="94"/>
        <v>2025</v>
      </c>
      <c r="AY1248" s="228">
        <v>45688</v>
      </c>
      <c r="AZ1248" s="229">
        <f t="shared" si="96"/>
        <v>8.4551224341205522</v>
      </c>
    </row>
    <row r="1249" spans="31:52">
      <c r="AE1249" s="221">
        <f t="shared" si="93"/>
        <v>2025</v>
      </c>
      <c r="AF1249" s="228">
        <v>45716</v>
      </c>
      <c r="AG1249" s="229">
        <f t="shared" si="95"/>
        <v>0</v>
      </c>
      <c r="AX1249" s="221">
        <f t="shared" si="94"/>
        <v>2025</v>
      </c>
      <c r="AY1249" s="228">
        <v>45716</v>
      </c>
      <c r="AZ1249" s="229">
        <f t="shared" si="96"/>
        <v>19.596143826375815</v>
      </c>
    </row>
    <row r="1250" spans="31:52">
      <c r="AE1250" s="221">
        <f t="shared" si="93"/>
        <v>2025</v>
      </c>
      <c r="AF1250" s="228">
        <v>45747</v>
      </c>
      <c r="AG1250" s="229">
        <f t="shared" si="95"/>
        <v>0</v>
      </c>
      <c r="AX1250" s="221">
        <f t="shared" si="94"/>
        <v>2025</v>
      </c>
      <c r="AY1250" s="228">
        <v>45747</v>
      </c>
      <c r="AZ1250" s="229">
        <f t="shared" si="96"/>
        <v>18.366703573874005</v>
      </c>
    </row>
    <row r="1251" spans="31:52">
      <c r="AE1251" s="221">
        <f t="shared" si="93"/>
        <v>2025</v>
      </c>
      <c r="AF1251" s="228">
        <v>45777</v>
      </c>
      <c r="AG1251" s="229">
        <f t="shared" si="95"/>
        <v>0</v>
      </c>
      <c r="AX1251" s="221">
        <f t="shared" si="94"/>
        <v>2025</v>
      </c>
      <c r="AY1251" s="228">
        <v>45777</v>
      </c>
      <c r="AZ1251" s="229">
        <f t="shared" si="96"/>
        <v>13.677791601579884</v>
      </c>
    </row>
    <row r="1252" spans="31:52">
      <c r="AE1252" s="221">
        <f t="shared" ref="AE1252:AE1315" si="97">IF(MONTH(AF1252)&gt;9,YEAR(AF1252)+1,YEAR(AF1252))</f>
        <v>2025</v>
      </c>
      <c r="AF1252" s="228">
        <v>45808</v>
      </c>
      <c r="AG1252" s="229">
        <f t="shared" si="95"/>
        <v>0</v>
      </c>
      <c r="AX1252" s="221">
        <f t="shared" si="94"/>
        <v>2025</v>
      </c>
      <c r="AY1252" s="228">
        <v>45808</v>
      </c>
      <c r="AZ1252" s="229">
        <f t="shared" si="96"/>
        <v>6.9977032925557552</v>
      </c>
    </row>
    <row r="1253" spans="31:52">
      <c r="AE1253" s="221">
        <f t="shared" si="97"/>
        <v>2025</v>
      </c>
      <c r="AF1253" s="228">
        <v>45838</v>
      </c>
      <c r="AG1253" s="229">
        <f t="shared" si="95"/>
        <v>0</v>
      </c>
      <c r="AX1253" s="221">
        <f t="shared" si="94"/>
        <v>2025</v>
      </c>
      <c r="AY1253" s="228">
        <v>45838</v>
      </c>
      <c r="AZ1253" s="229">
        <f t="shared" si="96"/>
        <v>5.3106870484272406</v>
      </c>
    </row>
    <row r="1254" spans="31:52">
      <c r="AE1254" s="221">
        <f t="shared" si="97"/>
        <v>2025</v>
      </c>
      <c r="AF1254" s="228">
        <v>45869</v>
      </c>
      <c r="AG1254" s="229">
        <f t="shared" si="95"/>
        <v>0</v>
      </c>
      <c r="AX1254" s="221">
        <f t="shared" si="94"/>
        <v>2025</v>
      </c>
      <c r="AY1254" s="228">
        <v>45869</v>
      </c>
      <c r="AZ1254" s="229">
        <f t="shared" si="96"/>
        <v>2.1298182336412452</v>
      </c>
    </row>
    <row r="1255" spans="31:52">
      <c r="AE1255" s="221">
        <f t="shared" si="97"/>
        <v>2025</v>
      </c>
      <c r="AF1255" s="228">
        <v>45900</v>
      </c>
      <c r="AG1255" s="229">
        <f t="shared" si="95"/>
        <v>0</v>
      </c>
      <c r="AX1255" s="221">
        <f t="shared" si="94"/>
        <v>2025</v>
      </c>
      <c r="AY1255" s="228">
        <v>45900</v>
      </c>
      <c r="AZ1255" s="229">
        <f t="shared" si="96"/>
        <v>1.3755579810235901</v>
      </c>
    </row>
    <row r="1256" spans="31:52">
      <c r="AE1256" s="221">
        <f t="shared" si="97"/>
        <v>2025</v>
      </c>
      <c r="AF1256" s="228">
        <v>45930</v>
      </c>
      <c r="AG1256" s="229">
        <f t="shared" si="95"/>
        <v>0</v>
      </c>
      <c r="AX1256" s="221">
        <f t="shared" si="94"/>
        <v>2025</v>
      </c>
      <c r="AY1256" s="228">
        <v>45930</v>
      </c>
      <c r="AZ1256" s="229">
        <f t="shared" si="96"/>
        <v>1.4852507124138015</v>
      </c>
    </row>
    <row r="1257" spans="31:52">
      <c r="AE1257" s="221">
        <f t="shared" si="97"/>
        <v>2026</v>
      </c>
      <c r="AF1257" s="228">
        <v>45961</v>
      </c>
      <c r="AG1257" s="229">
        <f t="shared" si="95"/>
        <v>0</v>
      </c>
      <c r="AX1257" s="221">
        <f t="shared" si="94"/>
        <v>2026</v>
      </c>
      <c r="AY1257" s="228">
        <v>45961</v>
      </c>
      <c r="AZ1257" s="229">
        <f t="shared" si="96"/>
        <v>0.53631547815349678</v>
      </c>
    </row>
    <row r="1258" spans="31:52">
      <c r="AE1258" s="221">
        <f t="shared" si="97"/>
        <v>2026</v>
      </c>
      <c r="AF1258" s="228">
        <v>45991</v>
      </c>
      <c r="AG1258" s="229">
        <f t="shared" si="95"/>
        <v>0</v>
      </c>
      <c r="AX1258" s="221">
        <f t="shared" si="94"/>
        <v>2026</v>
      </c>
      <c r="AY1258" s="228">
        <v>45991</v>
      </c>
      <c r="AZ1258" s="229">
        <f t="shared" si="96"/>
        <v>1.5675129154945453</v>
      </c>
    </row>
    <row r="1259" spans="31:52">
      <c r="AE1259" s="221">
        <f t="shared" si="97"/>
        <v>2026</v>
      </c>
      <c r="AF1259" s="228">
        <v>46022</v>
      </c>
      <c r="AG1259" s="229">
        <f t="shared" si="95"/>
        <v>0</v>
      </c>
      <c r="AX1259" s="221">
        <f t="shared" si="94"/>
        <v>2026</v>
      </c>
      <c r="AY1259" s="228">
        <v>46022</v>
      </c>
      <c r="AZ1259" s="229">
        <f t="shared" si="96"/>
        <v>2.0709372061588436</v>
      </c>
    </row>
    <row r="1260" spans="31:52">
      <c r="AE1260" s="221">
        <f t="shared" si="97"/>
        <v>2026</v>
      </c>
      <c r="AF1260" s="228">
        <v>46053</v>
      </c>
      <c r="AG1260" s="229">
        <f t="shared" si="95"/>
        <v>0</v>
      </c>
      <c r="AX1260" s="221">
        <f t="shared" si="94"/>
        <v>2026</v>
      </c>
      <c r="AY1260" s="228">
        <v>46053</v>
      </c>
      <c r="AZ1260" s="229">
        <f t="shared" si="96"/>
        <v>8.4551224341205522</v>
      </c>
    </row>
    <row r="1261" spans="31:52">
      <c r="AE1261" s="221">
        <f t="shared" si="97"/>
        <v>2026</v>
      </c>
      <c r="AF1261" s="228">
        <v>46081</v>
      </c>
      <c r="AG1261" s="229">
        <f t="shared" si="95"/>
        <v>0</v>
      </c>
      <c r="AX1261" s="221">
        <f t="shared" si="94"/>
        <v>2026</v>
      </c>
      <c r="AY1261" s="228">
        <v>46081</v>
      </c>
      <c r="AZ1261" s="229">
        <f t="shared" si="96"/>
        <v>19.596143826375815</v>
      </c>
    </row>
    <row r="1262" spans="31:52">
      <c r="AE1262" s="221">
        <f t="shared" si="97"/>
        <v>2026</v>
      </c>
      <c r="AF1262" s="228">
        <v>46112</v>
      </c>
      <c r="AG1262" s="229">
        <f t="shared" si="95"/>
        <v>0</v>
      </c>
      <c r="AX1262" s="221">
        <f t="shared" si="94"/>
        <v>2026</v>
      </c>
      <c r="AY1262" s="228">
        <v>46112</v>
      </c>
      <c r="AZ1262" s="229">
        <f t="shared" si="96"/>
        <v>18.366703573874005</v>
      </c>
    </row>
    <row r="1263" spans="31:52">
      <c r="AE1263" s="221">
        <f t="shared" si="97"/>
        <v>2026</v>
      </c>
      <c r="AF1263" s="228">
        <v>46142</v>
      </c>
      <c r="AG1263" s="229">
        <f t="shared" si="95"/>
        <v>0</v>
      </c>
      <c r="AX1263" s="221">
        <f t="shared" si="94"/>
        <v>2026</v>
      </c>
      <c r="AY1263" s="228">
        <v>46142</v>
      </c>
      <c r="AZ1263" s="229">
        <f t="shared" si="96"/>
        <v>13.677791601579884</v>
      </c>
    </row>
    <row r="1264" spans="31:52">
      <c r="AE1264" s="221">
        <f t="shared" si="97"/>
        <v>2026</v>
      </c>
      <c r="AF1264" s="228">
        <v>46173</v>
      </c>
      <c r="AG1264" s="229">
        <f t="shared" si="95"/>
        <v>0</v>
      </c>
      <c r="AX1264" s="221">
        <f t="shared" si="94"/>
        <v>2026</v>
      </c>
      <c r="AY1264" s="228">
        <v>46173</v>
      </c>
      <c r="AZ1264" s="229">
        <f t="shared" si="96"/>
        <v>6.9977032925557552</v>
      </c>
    </row>
    <row r="1265" spans="31:52">
      <c r="AE1265" s="221">
        <f t="shared" si="97"/>
        <v>2026</v>
      </c>
      <c r="AF1265" s="228">
        <v>46203</v>
      </c>
      <c r="AG1265" s="229">
        <f t="shared" si="95"/>
        <v>0</v>
      </c>
      <c r="AX1265" s="221">
        <f t="shared" si="94"/>
        <v>2026</v>
      </c>
      <c r="AY1265" s="228">
        <v>46203</v>
      </c>
      <c r="AZ1265" s="229">
        <f t="shared" si="96"/>
        <v>5.3106870484272406</v>
      </c>
    </row>
    <row r="1266" spans="31:52">
      <c r="AE1266" s="221">
        <f t="shared" si="97"/>
        <v>2026</v>
      </c>
      <c r="AF1266" s="228">
        <v>46234</v>
      </c>
      <c r="AG1266" s="229">
        <f t="shared" si="95"/>
        <v>0</v>
      </c>
      <c r="AX1266" s="221">
        <f t="shared" si="94"/>
        <v>2026</v>
      </c>
      <c r="AY1266" s="228">
        <v>46234</v>
      </c>
      <c r="AZ1266" s="229">
        <f t="shared" si="96"/>
        <v>2.1298182336412452</v>
      </c>
    </row>
    <row r="1267" spans="31:52">
      <c r="AE1267" s="221">
        <f t="shared" si="97"/>
        <v>2026</v>
      </c>
      <c r="AF1267" s="228">
        <v>46265</v>
      </c>
      <c r="AG1267" s="229">
        <f t="shared" si="95"/>
        <v>0</v>
      </c>
      <c r="AX1267" s="221">
        <f t="shared" si="94"/>
        <v>2026</v>
      </c>
      <c r="AY1267" s="228">
        <v>46265</v>
      </c>
      <c r="AZ1267" s="229">
        <f t="shared" si="96"/>
        <v>1.3755579810235901</v>
      </c>
    </row>
    <row r="1268" spans="31:52">
      <c r="AE1268" s="221">
        <f t="shared" si="97"/>
        <v>2026</v>
      </c>
      <c r="AF1268" s="228">
        <v>46295</v>
      </c>
      <c r="AG1268" s="229">
        <f t="shared" si="95"/>
        <v>0</v>
      </c>
      <c r="AX1268" s="221">
        <f t="shared" si="94"/>
        <v>2026</v>
      </c>
      <c r="AY1268" s="228">
        <v>46295</v>
      </c>
      <c r="AZ1268" s="229">
        <f t="shared" si="96"/>
        <v>1.4852507124138015</v>
      </c>
    </row>
    <row r="1269" spans="31:52">
      <c r="AE1269" s="221">
        <f t="shared" si="97"/>
        <v>2027</v>
      </c>
      <c r="AF1269" s="228">
        <v>46326</v>
      </c>
      <c r="AG1269" s="229">
        <f t="shared" si="95"/>
        <v>0</v>
      </c>
      <c r="AX1269" s="221">
        <f t="shared" si="94"/>
        <v>2027</v>
      </c>
      <c r="AY1269" s="228">
        <v>46326</v>
      </c>
      <c r="AZ1269" s="229">
        <f t="shared" si="96"/>
        <v>0.53631547815349678</v>
      </c>
    </row>
    <row r="1270" spans="31:52">
      <c r="AE1270" s="221">
        <f t="shared" si="97"/>
        <v>2027</v>
      </c>
      <c r="AF1270" s="228">
        <v>46356</v>
      </c>
      <c r="AG1270" s="229">
        <f t="shared" si="95"/>
        <v>0</v>
      </c>
      <c r="AX1270" s="221">
        <f t="shared" si="94"/>
        <v>2027</v>
      </c>
      <c r="AY1270" s="228">
        <v>46356</v>
      </c>
      <c r="AZ1270" s="229">
        <f t="shared" si="96"/>
        <v>1.5675129154945453</v>
      </c>
    </row>
    <row r="1271" spans="31:52">
      <c r="AE1271" s="221">
        <f t="shared" si="97"/>
        <v>2027</v>
      </c>
      <c r="AF1271" s="228">
        <v>46387</v>
      </c>
      <c r="AG1271" s="229">
        <f t="shared" si="95"/>
        <v>0</v>
      </c>
      <c r="AX1271" s="221">
        <f t="shared" si="94"/>
        <v>2027</v>
      </c>
      <c r="AY1271" s="228">
        <v>46387</v>
      </c>
      <c r="AZ1271" s="229">
        <f t="shared" si="96"/>
        <v>2.0709372061588436</v>
      </c>
    </row>
    <row r="1272" spans="31:52">
      <c r="AE1272" s="221">
        <f t="shared" si="97"/>
        <v>2027</v>
      </c>
      <c r="AF1272" s="228">
        <v>46418</v>
      </c>
      <c r="AG1272" s="229">
        <f t="shared" si="95"/>
        <v>0</v>
      </c>
      <c r="AX1272" s="221">
        <f t="shared" si="94"/>
        <v>2027</v>
      </c>
      <c r="AY1272" s="228">
        <v>46418</v>
      </c>
      <c r="AZ1272" s="229">
        <f t="shared" si="96"/>
        <v>8.4551224341205522</v>
      </c>
    </row>
    <row r="1273" spans="31:52">
      <c r="AE1273" s="221">
        <f t="shared" si="97"/>
        <v>2027</v>
      </c>
      <c r="AF1273" s="228">
        <v>46446</v>
      </c>
      <c r="AG1273" s="229">
        <f t="shared" si="95"/>
        <v>0</v>
      </c>
      <c r="AX1273" s="221">
        <f t="shared" si="94"/>
        <v>2027</v>
      </c>
      <c r="AY1273" s="228">
        <v>46446</v>
      </c>
      <c r="AZ1273" s="229">
        <f t="shared" si="96"/>
        <v>19.596143826375815</v>
      </c>
    </row>
    <row r="1274" spans="31:52">
      <c r="AE1274" s="221">
        <f t="shared" si="97"/>
        <v>2027</v>
      </c>
      <c r="AF1274" s="228">
        <v>46477</v>
      </c>
      <c r="AG1274" s="229">
        <f t="shared" si="95"/>
        <v>0</v>
      </c>
      <c r="AX1274" s="221">
        <f t="shared" si="94"/>
        <v>2027</v>
      </c>
      <c r="AY1274" s="228">
        <v>46477</v>
      </c>
      <c r="AZ1274" s="229">
        <f t="shared" si="96"/>
        <v>18.366703573874005</v>
      </c>
    </row>
    <row r="1275" spans="31:52">
      <c r="AE1275" s="221">
        <f t="shared" si="97"/>
        <v>2027</v>
      </c>
      <c r="AF1275" s="228">
        <v>46507</v>
      </c>
      <c r="AG1275" s="229">
        <f t="shared" si="95"/>
        <v>0</v>
      </c>
      <c r="AX1275" s="221">
        <f t="shared" si="94"/>
        <v>2027</v>
      </c>
      <c r="AY1275" s="228">
        <v>46507</v>
      </c>
      <c r="AZ1275" s="229">
        <f t="shared" si="96"/>
        <v>13.677791601579884</v>
      </c>
    </row>
    <row r="1276" spans="31:52">
      <c r="AE1276" s="221">
        <f t="shared" si="97"/>
        <v>2027</v>
      </c>
      <c r="AF1276" s="228">
        <v>46538</v>
      </c>
      <c r="AG1276" s="229">
        <f t="shared" si="95"/>
        <v>0</v>
      </c>
      <c r="AX1276" s="221">
        <f t="shared" si="94"/>
        <v>2027</v>
      </c>
      <c r="AY1276" s="228">
        <v>46538</v>
      </c>
      <c r="AZ1276" s="229">
        <f t="shared" si="96"/>
        <v>6.9977032925557552</v>
      </c>
    </row>
    <row r="1277" spans="31:52">
      <c r="AE1277" s="221">
        <f t="shared" si="97"/>
        <v>2027</v>
      </c>
      <c r="AF1277" s="228">
        <v>46568</v>
      </c>
      <c r="AG1277" s="229">
        <f t="shared" si="95"/>
        <v>0</v>
      </c>
      <c r="AX1277" s="221">
        <f t="shared" si="94"/>
        <v>2027</v>
      </c>
      <c r="AY1277" s="228">
        <v>46568</v>
      </c>
      <c r="AZ1277" s="229">
        <f t="shared" si="96"/>
        <v>5.3106870484272406</v>
      </c>
    </row>
    <row r="1278" spans="31:52">
      <c r="AE1278" s="221">
        <f t="shared" si="97"/>
        <v>2027</v>
      </c>
      <c r="AF1278" s="228">
        <v>46599</v>
      </c>
      <c r="AG1278" s="229">
        <f t="shared" si="95"/>
        <v>0</v>
      </c>
      <c r="AX1278" s="221">
        <f t="shared" si="94"/>
        <v>2027</v>
      </c>
      <c r="AY1278" s="228">
        <v>46599</v>
      </c>
      <c r="AZ1278" s="229">
        <f t="shared" si="96"/>
        <v>2.1298182336412452</v>
      </c>
    </row>
    <row r="1279" spans="31:52">
      <c r="AE1279" s="221">
        <f t="shared" si="97"/>
        <v>2027</v>
      </c>
      <c r="AF1279" s="228">
        <v>46630</v>
      </c>
      <c r="AG1279" s="229">
        <f t="shared" si="95"/>
        <v>0</v>
      </c>
      <c r="AX1279" s="221">
        <f t="shared" si="94"/>
        <v>2027</v>
      </c>
      <c r="AY1279" s="228">
        <v>46630</v>
      </c>
      <c r="AZ1279" s="229">
        <f t="shared" si="96"/>
        <v>1.3755579810235901</v>
      </c>
    </row>
    <row r="1280" spans="31:52">
      <c r="AE1280" s="221">
        <f t="shared" si="97"/>
        <v>2027</v>
      </c>
      <c r="AF1280" s="228">
        <v>46660</v>
      </c>
      <c r="AG1280" s="229">
        <f t="shared" si="95"/>
        <v>0</v>
      </c>
      <c r="AX1280" s="221">
        <f t="shared" si="94"/>
        <v>2027</v>
      </c>
      <c r="AY1280" s="228">
        <v>46660</v>
      </c>
      <c r="AZ1280" s="229">
        <f t="shared" si="96"/>
        <v>1.4852507124138015</v>
      </c>
    </row>
    <row r="1281" spans="31:52">
      <c r="AE1281" s="221">
        <f t="shared" si="97"/>
        <v>2028</v>
      </c>
      <c r="AF1281" s="228">
        <v>46691</v>
      </c>
      <c r="AG1281" s="229">
        <f t="shared" si="95"/>
        <v>0</v>
      </c>
      <c r="AX1281" s="221">
        <f t="shared" si="94"/>
        <v>2028</v>
      </c>
      <c r="AY1281" s="228">
        <v>46691</v>
      </c>
      <c r="AZ1281" s="229">
        <f t="shared" si="96"/>
        <v>0.53631547815349678</v>
      </c>
    </row>
    <row r="1282" spans="31:52">
      <c r="AE1282" s="221">
        <f t="shared" si="97"/>
        <v>2028</v>
      </c>
      <c r="AF1282" s="228">
        <v>46721</v>
      </c>
      <c r="AG1282" s="229">
        <f t="shared" si="95"/>
        <v>0</v>
      </c>
      <c r="AX1282" s="221">
        <f t="shared" si="94"/>
        <v>2028</v>
      </c>
      <c r="AY1282" s="228">
        <v>46721</v>
      </c>
      <c r="AZ1282" s="229">
        <f t="shared" si="96"/>
        <v>1.5675129154945453</v>
      </c>
    </row>
    <row r="1283" spans="31:52">
      <c r="AE1283" s="221">
        <f t="shared" si="97"/>
        <v>2028</v>
      </c>
      <c r="AF1283" s="228">
        <v>46752</v>
      </c>
      <c r="AG1283" s="229">
        <f t="shared" si="95"/>
        <v>0</v>
      </c>
      <c r="AX1283" s="221">
        <f t="shared" si="94"/>
        <v>2028</v>
      </c>
      <c r="AY1283" s="228">
        <v>46752</v>
      </c>
      <c r="AZ1283" s="229">
        <f t="shared" si="96"/>
        <v>2.0709372061588436</v>
      </c>
    </row>
    <row r="1284" spans="31:52">
      <c r="AE1284" s="221">
        <f t="shared" si="97"/>
        <v>2028</v>
      </c>
      <c r="AF1284" s="228">
        <v>46783</v>
      </c>
      <c r="AG1284" s="229">
        <f t="shared" si="95"/>
        <v>0</v>
      </c>
      <c r="AX1284" s="221">
        <f t="shared" si="94"/>
        <v>2028</v>
      </c>
      <c r="AY1284" s="228">
        <v>46783</v>
      </c>
      <c r="AZ1284" s="229">
        <f t="shared" si="96"/>
        <v>8.4551224341205522</v>
      </c>
    </row>
    <row r="1285" spans="31:52">
      <c r="AE1285" s="221">
        <f t="shared" si="97"/>
        <v>2028</v>
      </c>
      <c r="AF1285" s="228">
        <v>46812</v>
      </c>
      <c r="AG1285" s="229">
        <f t="shared" si="95"/>
        <v>0</v>
      </c>
      <c r="AX1285" s="221">
        <f t="shared" si="94"/>
        <v>2028</v>
      </c>
      <c r="AY1285" s="228">
        <v>46812</v>
      </c>
      <c r="AZ1285" s="229">
        <f t="shared" si="96"/>
        <v>19.596143826375815</v>
      </c>
    </row>
    <row r="1286" spans="31:52">
      <c r="AE1286" s="221">
        <f t="shared" si="97"/>
        <v>2028</v>
      </c>
      <c r="AF1286" s="228">
        <v>46843</v>
      </c>
      <c r="AG1286" s="229">
        <f t="shared" si="95"/>
        <v>0</v>
      </c>
      <c r="AX1286" s="221">
        <f t="shared" si="94"/>
        <v>2028</v>
      </c>
      <c r="AY1286" s="228">
        <v>46843</v>
      </c>
      <c r="AZ1286" s="229">
        <f t="shared" si="96"/>
        <v>18.366703573874005</v>
      </c>
    </row>
    <row r="1287" spans="31:52">
      <c r="AE1287" s="221">
        <f t="shared" si="97"/>
        <v>2028</v>
      </c>
      <c r="AF1287" s="228">
        <v>46873</v>
      </c>
      <c r="AG1287" s="229">
        <f t="shared" si="95"/>
        <v>0</v>
      </c>
      <c r="AX1287" s="221">
        <f t="shared" si="94"/>
        <v>2028</v>
      </c>
      <c r="AY1287" s="228">
        <v>46873</v>
      </c>
      <c r="AZ1287" s="229">
        <f t="shared" si="96"/>
        <v>13.677791601579884</v>
      </c>
    </row>
    <row r="1288" spans="31:52">
      <c r="AE1288" s="221">
        <f t="shared" si="97"/>
        <v>2028</v>
      </c>
      <c r="AF1288" s="228">
        <v>46904</v>
      </c>
      <c r="AG1288" s="229">
        <f t="shared" si="95"/>
        <v>0</v>
      </c>
      <c r="AX1288" s="221">
        <f t="shared" si="94"/>
        <v>2028</v>
      </c>
      <c r="AY1288" s="228">
        <v>46904</v>
      </c>
      <c r="AZ1288" s="229">
        <f t="shared" si="96"/>
        <v>6.9977032925557552</v>
      </c>
    </row>
    <row r="1289" spans="31:52">
      <c r="AE1289" s="221">
        <f t="shared" si="97"/>
        <v>2028</v>
      </c>
      <c r="AF1289" s="228">
        <v>46934</v>
      </c>
      <c r="AG1289" s="229">
        <f t="shared" si="95"/>
        <v>0</v>
      </c>
      <c r="AX1289" s="221">
        <f t="shared" ref="AX1289:AX1316" si="98">IF(MONTH(AY1289)&gt;9,YEAR(AY1289)+1,YEAR(AY1289))</f>
        <v>2028</v>
      </c>
      <c r="AY1289" s="228">
        <v>46934</v>
      </c>
      <c r="AZ1289" s="229">
        <f t="shared" si="96"/>
        <v>5.3106870484272406</v>
      </c>
    </row>
    <row r="1290" spans="31:52">
      <c r="AE1290" s="221">
        <f t="shared" si="97"/>
        <v>2028</v>
      </c>
      <c r="AF1290" s="228">
        <v>46965</v>
      </c>
      <c r="AG1290" s="229">
        <f t="shared" ref="AG1290:AG1316" si="99">VLOOKUP(IF(MONTH(AF1290)&gt;9,YEAR(AF1290)+1,YEAR(AF1290)),$P$10:$AB$118,IF(MONTH(AF1290)&gt;9,MONTH(AF1290)-8,MONTH(AF1290)+4))</f>
        <v>0</v>
      </c>
      <c r="AX1290" s="221">
        <f t="shared" si="98"/>
        <v>2028</v>
      </c>
      <c r="AY1290" s="228">
        <v>46965</v>
      </c>
      <c r="AZ1290" s="229">
        <f t="shared" ref="AZ1290:AZ1316" si="100">VLOOKUP(IF(MONTH(AY1290)&gt;9,YEAR(AY1290)+1,YEAR(AY1290)),$AI$10:$AU$107,IF(MONTH(AY1290)&gt;9,MONTH(AY1290)-8,MONTH(AY1290)+4))</f>
        <v>2.1298182336412452</v>
      </c>
    </row>
    <row r="1291" spans="31:52">
      <c r="AE1291" s="221">
        <f t="shared" si="97"/>
        <v>2028</v>
      </c>
      <c r="AF1291" s="228">
        <v>46996</v>
      </c>
      <c r="AG1291" s="229">
        <f t="shared" si="99"/>
        <v>0</v>
      </c>
      <c r="AX1291" s="221">
        <f t="shared" si="98"/>
        <v>2028</v>
      </c>
      <c r="AY1291" s="228">
        <v>46996</v>
      </c>
      <c r="AZ1291" s="229">
        <f t="shared" si="100"/>
        <v>1.3755579810235901</v>
      </c>
    </row>
    <row r="1292" spans="31:52">
      <c r="AE1292" s="221">
        <f t="shared" si="97"/>
        <v>2028</v>
      </c>
      <c r="AF1292" s="228">
        <v>47026</v>
      </c>
      <c r="AG1292" s="229">
        <f t="shared" si="99"/>
        <v>0</v>
      </c>
      <c r="AX1292" s="221">
        <f t="shared" si="98"/>
        <v>2028</v>
      </c>
      <c r="AY1292" s="228">
        <v>47026</v>
      </c>
      <c r="AZ1292" s="229">
        <f t="shared" si="100"/>
        <v>1.4852507124138015</v>
      </c>
    </row>
    <row r="1293" spans="31:52">
      <c r="AE1293" s="221">
        <f t="shared" si="97"/>
        <v>2029</v>
      </c>
      <c r="AF1293" s="228">
        <v>47057</v>
      </c>
      <c r="AG1293" s="229">
        <f t="shared" si="99"/>
        <v>0</v>
      </c>
      <c r="AX1293" s="221">
        <f t="shared" si="98"/>
        <v>2029</v>
      </c>
      <c r="AY1293" s="228">
        <v>47057</v>
      </c>
      <c r="AZ1293" s="229">
        <f t="shared" si="100"/>
        <v>0.53631547815349678</v>
      </c>
    </row>
    <row r="1294" spans="31:52">
      <c r="AE1294" s="221">
        <f t="shared" si="97"/>
        <v>2029</v>
      </c>
      <c r="AF1294" s="228">
        <v>47087</v>
      </c>
      <c r="AG1294" s="229">
        <f t="shared" si="99"/>
        <v>0</v>
      </c>
      <c r="AX1294" s="221">
        <f t="shared" si="98"/>
        <v>2029</v>
      </c>
      <c r="AY1294" s="228">
        <v>47087</v>
      </c>
      <c r="AZ1294" s="229">
        <f t="shared" si="100"/>
        <v>1.5675129154945453</v>
      </c>
    </row>
    <row r="1295" spans="31:52">
      <c r="AE1295" s="221">
        <f t="shared" si="97"/>
        <v>2029</v>
      </c>
      <c r="AF1295" s="228">
        <v>47118</v>
      </c>
      <c r="AG1295" s="229">
        <f t="shared" si="99"/>
        <v>0</v>
      </c>
      <c r="AX1295" s="221">
        <f t="shared" si="98"/>
        <v>2029</v>
      </c>
      <c r="AY1295" s="228">
        <v>47118</v>
      </c>
      <c r="AZ1295" s="229">
        <f t="shared" si="100"/>
        <v>2.0709372061588436</v>
      </c>
    </row>
    <row r="1296" spans="31:52">
      <c r="AE1296" s="221">
        <f t="shared" si="97"/>
        <v>2029</v>
      </c>
      <c r="AF1296" s="228">
        <v>47149</v>
      </c>
      <c r="AG1296" s="229">
        <f t="shared" si="99"/>
        <v>0</v>
      </c>
      <c r="AX1296" s="221">
        <f t="shared" si="98"/>
        <v>2029</v>
      </c>
      <c r="AY1296" s="228">
        <v>47149</v>
      </c>
      <c r="AZ1296" s="229">
        <f t="shared" si="100"/>
        <v>8.4551224341205522</v>
      </c>
    </row>
    <row r="1297" spans="31:52">
      <c r="AE1297" s="221">
        <f t="shared" si="97"/>
        <v>2029</v>
      </c>
      <c r="AF1297" s="228">
        <v>47177</v>
      </c>
      <c r="AG1297" s="229">
        <f t="shared" si="99"/>
        <v>0</v>
      </c>
      <c r="AX1297" s="221">
        <f t="shared" si="98"/>
        <v>2029</v>
      </c>
      <c r="AY1297" s="228">
        <v>47177</v>
      </c>
      <c r="AZ1297" s="229">
        <f t="shared" si="100"/>
        <v>19.596143826375815</v>
      </c>
    </row>
    <row r="1298" spans="31:52">
      <c r="AE1298" s="221">
        <f t="shared" si="97"/>
        <v>2029</v>
      </c>
      <c r="AF1298" s="228">
        <v>47208</v>
      </c>
      <c r="AG1298" s="229">
        <f t="shared" si="99"/>
        <v>0</v>
      </c>
      <c r="AX1298" s="221">
        <f t="shared" si="98"/>
        <v>2029</v>
      </c>
      <c r="AY1298" s="228">
        <v>47208</v>
      </c>
      <c r="AZ1298" s="229">
        <f t="shared" si="100"/>
        <v>18.366703573874005</v>
      </c>
    </row>
    <row r="1299" spans="31:52">
      <c r="AE1299" s="221">
        <f t="shared" si="97"/>
        <v>2029</v>
      </c>
      <c r="AF1299" s="228">
        <v>47238</v>
      </c>
      <c r="AG1299" s="229">
        <f t="shared" si="99"/>
        <v>0</v>
      </c>
      <c r="AX1299" s="221">
        <f t="shared" si="98"/>
        <v>2029</v>
      </c>
      <c r="AY1299" s="228">
        <v>47238</v>
      </c>
      <c r="AZ1299" s="229">
        <f t="shared" si="100"/>
        <v>13.677791601579884</v>
      </c>
    </row>
    <row r="1300" spans="31:52">
      <c r="AE1300" s="221">
        <f t="shared" si="97"/>
        <v>2029</v>
      </c>
      <c r="AF1300" s="228">
        <v>47269</v>
      </c>
      <c r="AG1300" s="229">
        <f t="shared" si="99"/>
        <v>0</v>
      </c>
      <c r="AX1300" s="221">
        <f t="shared" si="98"/>
        <v>2029</v>
      </c>
      <c r="AY1300" s="228">
        <v>47269</v>
      </c>
      <c r="AZ1300" s="229">
        <f t="shared" si="100"/>
        <v>6.9977032925557552</v>
      </c>
    </row>
    <row r="1301" spans="31:52">
      <c r="AE1301" s="221">
        <f t="shared" si="97"/>
        <v>2029</v>
      </c>
      <c r="AF1301" s="228">
        <v>47299</v>
      </c>
      <c r="AG1301" s="229">
        <f t="shared" si="99"/>
        <v>0</v>
      </c>
      <c r="AX1301" s="221">
        <f t="shared" si="98"/>
        <v>2029</v>
      </c>
      <c r="AY1301" s="228">
        <v>47299</v>
      </c>
      <c r="AZ1301" s="229">
        <f t="shared" si="100"/>
        <v>5.3106870484272406</v>
      </c>
    </row>
    <row r="1302" spans="31:52">
      <c r="AE1302" s="221">
        <f t="shared" si="97"/>
        <v>2029</v>
      </c>
      <c r="AF1302" s="228">
        <v>47330</v>
      </c>
      <c r="AG1302" s="229">
        <f t="shared" si="99"/>
        <v>0</v>
      </c>
      <c r="AX1302" s="221">
        <f t="shared" si="98"/>
        <v>2029</v>
      </c>
      <c r="AY1302" s="228">
        <v>47330</v>
      </c>
      <c r="AZ1302" s="229">
        <f t="shared" si="100"/>
        <v>2.1298182336412452</v>
      </c>
    </row>
    <row r="1303" spans="31:52">
      <c r="AE1303" s="221">
        <f t="shared" si="97"/>
        <v>2029</v>
      </c>
      <c r="AF1303" s="228">
        <v>47361</v>
      </c>
      <c r="AG1303" s="229">
        <f t="shared" si="99"/>
        <v>0</v>
      </c>
      <c r="AX1303" s="221">
        <f t="shared" si="98"/>
        <v>2029</v>
      </c>
      <c r="AY1303" s="228">
        <v>47361</v>
      </c>
      <c r="AZ1303" s="229">
        <f t="shared" si="100"/>
        <v>1.3755579810235901</v>
      </c>
    </row>
    <row r="1304" spans="31:52">
      <c r="AE1304" s="221">
        <f t="shared" si="97"/>
        <v>2029</v>
      </c>
      <c r="AF1304" s="228">
        <v>47391</v>
      </c>
      <c r="AG1304" s="229">
        <f t="shared" si="99"/>
        <v>0</v>
      </c>
      <c r="AX1304" s="221">
        <f t="shared" si="98"/>
        <v>2029</v>
      </c>
      <c r="AY1304" s="228">
        <v>47391</v>
      </c>
      <c r="AZ1304" s="229">
        <f t="shared" si="100"/>
        <v>1.4852507124138015</v>
      </c>
    </row>
    <row r="1305" spans="31:52">
      <c r="AE1305" s="221">
        <f t="shared" si="97"/>
        <v>2030</v>
      </c>
      <c r="AF1305" s="228">
        <v>47422</v>
      </c>
      <c r="AG1305" s="229">
        <f t="shared" si="99"/>
        <v>0</v>
      </c>
      <c r="AX1305" s="221">
        <f t="shared" si="98"/>
        <v>2030</v>
      </c>
      <c r="AY1305" s="228">
        <v>47422</v>
      </c>
      <c r="AZ1305" s="229">
        <f t="shared" si="100"/>
        <v>0.53631547815349678</v>
      </c>
    </row>
    <row r="1306" spans="31:52">
      <c r="AE1306" s="221">
        <f t="shared" si="97"/>
        <v>2030</v>
      </c>
      <c r="AF1306" s="228">
        <v>47452</v>
      </c>
      <c r="AG1306" s="229">
        <f t="shared" si="99"/>
        <v>0</v>
      </c>
      <c r="AX1306" s="221">
        <f t="shared" si="98"/>
        <v>2030</v>
      </c>
      <c r="AY1306" s="228">
        <v>47452</v>
      </c>
      <c r="AZ1306" s="229">
        <f t="shared" si="100"/>
        <v>1.5675129154945453</v>
      </c>
    </row>
    <row r="1307" spans="31:52">
      <c r="AE1307" s="221">
        <f t="shared" si="97"/>
        <v>2030</v>
      </c>
      <c r="AF1307" s="228">
        <v>47483</v>
      </c>
      <c r="AG1307" s="229">
        <f t="shared" si="99"/>
        <v>0</v>
      </c>
      <c r="AX1307" s="221">
        <f t="shared" si="98"/>
        <v>2030</v>
      </c>
      <c r="AY1307" s="228">
        <v>47483</v>
      </c>
      <c r="AZ1307" s="229">
        <f t="shared" si="100"/>
        <v>2.0709372061588436</v>
      </c>
    </row>
    <row r="1308" spans="31:52">
      <c r="AE1308" s="221">
        <f t="shared" si="97"/>
        <v>2030</v>
      </c>
      <c r="AF1308" s="228">
        <v>47514</v>
      </c>
      <c r="AG1308" s="229">
        <f t="shared" si="99"/>
        <v>0</v>
      </c>
      <c r="AX1308" s="221">
        <f t="shared" si="98"/>
        <v>2030</v>
      </c>
      <c r="AY1308" s="228">
        <v>47514</v>
      </c>
      <c r="AZ1308" s="229">
        <f t="shared" si="100"/>
        <v>8.4551224341205522</v>
      </c>
    </row>
    <row r="1309" spans="31:52">
      <c r="AE1309" s="221">
        <f t="shared" si="97"/>
        <v>2030</v>
      </c>
      <c r="AF1309" s="228">
        <v>47542</v>
      </c>
      <c r="AG1309" s="229">
        <f t="shared" si="99"/>
        <v>0</v>
      </c>
      <c r="AX1309" s="221">
        <f t="shared" si="98"/>
        <v>2030</v>
      </c>
      <c r="AY1309" s="228">
        <v>47542</v>
      </c>
      <c r="AZ1309" s="229">
        <f t="shared" si="100"/>
        <v>19.596143826375815</v>
      </c>
    </row>
    <row r="1310" spans="31:52">
      <c r="AE1310" s="221">
        <f t="shared" si="97"/>
        <v>2030</v>
      </c>
      <c r="AF1310" s="228">
        <v>47573</v>
      </c>
      <c r="AG1310" s="229">
        <f t="shared" si="99"/>
        <v>0</v>
      </c>
      <c r="AX1310" s="221">
        <f t="shared" si="98"/>
        <v>2030</v>
      </c>
      <c r="AY1310" s="228">
        <v>47573</v>
      </c>
      <c r="AZ1310" s="229">
        <f t="shared" si="100"/>
        <v>18.366703573874005</v>
      </c>
    </row>
    <row r="1311" spans="31:52">
      <c r="AE1311" s="221">
        <f t="shared" si="97"/>
        <v>2030</v>
      </c>
      <c r="AF1311" s="228">
        <v>47603</v>
      </c>
      <c r="AG1311" s="229">
        <f t="shared" si="99"/>
        <v>0</v>
      </c>
      <c r="AX1311" s="221">
        <f t="shared" si="98"/>
        <v>2030</v>
      </c>
      <c r="AY1311" s="228">
        <v>47603</v>
      </c>
      <c r="AZ1311" s="229">
        <f t="shared" si="100"/>
        <v>13.677791601579884</v>
      </c>
    </row>
    <row r="1312" spans="31:52">
      <c r="AE1312" s="221">
        <f t="shared" si="97"/>
        <v>2030</v>
      </c>
      <c r="AF1312" s="228">
        <v>47634</v>
      </c>
      <c r="AG1312" s="229">
        <f t="shared" si="99"/>
        <v>0</v>
      </c>
      <c r="AX1312" s="221">
        <f t="shared" si="98"/>
        <v>2030</v>
      </c>
      <c r="AY1312" s="228">
        <v>47634</v>
      </c>
      <c r="AZ1312" s="229">
        <f t="shared" si="100"/>
        <v>6.9977032925557552</v>
      </c>
    </row>
    <row r="1313" spans="31:52">
      <c r="AE1313" s="221">
        <f t="shared" si="97"/>
        <v>2030</v>
      </c>
      <c r="AF1313" s="228">
        <v>47664</v>
      </c>
      <c r="AG1313" s="229">
        <f t="shared" si="99"/>
        <v>0</v>
      </c>
      <c r="AX1313" s="221">
        <f t="shared" si="98"/>
        <v>2030</v>
      </c>
      <c r="AY1313" s="228">
        <v>47664</v>
      </c>
      <c r="AZ1313" s="229">
        <f t="shared" si="100"/>
        <v>5.3106870484272406</v>
      </c>
    </row>
    <row r="1314" spans="31:52">
      <c r="AE1314" s="221">
        <f t="shared" si="97"/>
        <v>2030</v>
      </c>
      <c r="AF1314" s="228">
        <v>47695</v>
      </c>
      <c r="AG1314" s="229">
        <f t="shared" si="99"/>
        <v>0</v>
      </c>
      <c r="AX1314" s="221">
        <f t="shared" si="98"/>
        <v>2030</v>
      </c>
      <c r="AY1314" s="228">
        <v>47695</v>
      </c>
      <c r="AZ1314" s="229">
        <f t="shared" si="100"/>
        <v>2.1298182336412452</v>
      </c>
    </row>
    <row r="1315" spans="31:52">
      <c r="AE1315" s="221">
        <f t="shared" si="97"/>
        <v>2030</v>
      </c>
      <c r="AF1315" s="228">
        <v>47726</v>
      </c>
      <c r="AG1315" s="229">
        <f t="shared" si="99"/>
        <v>0</v>
      </c>
      <c r="AX1315" s="221">
        <f t="shared" si="98"/>
        <v>2030</v>
      </c>
      <c r="AY1315" s="228">
        <v>47726</v>
      </c>
      <c r="AZ1315" s="229">
        <f t="shared" si="100"/>
        <v>1.3755579810235901</v>
      </c>
    </row>
    <row r="1316" spans="31:52">
      <c r="AE1316" s="221">
        <f t="shared" ref="AE1316" si="101">IF(MONTH(AF1316)&gt;9,YEAR(AF1316)+1,YEAR(AF1316))</f>
        <v>2030</v>
      </c>
      <c r="AF1316" s="228">
        <v>47756</v>
      </c>
      <c r="AG1316" s="229">
        <f t="shared" si="99"/>
        <v>0</v>
      </c>
      <c r="AX1316" s="221">
        <f t="shared" si="98"/>
        <v>2030</v>
      </c>
      <c r="AY1316" s="228">
        <v>47756</v>
      </c>
      <c r="AZ1316" s="229">
        <f t="shared" si="100"/>
        <v>1.4852507124138015</v>
      </c>
    </row>
  </sheetData>
  <mergeCells count="13">
    <mergeCell ref="AC8:AC9"/>
    <mergeCell ref="AI8:AI9"/>
    <mergeCell ref="AJ8:AU8"/>
    <mergeCell ref="AV8:AV9"/>
    <mergeCell ref="G3:I3"/>
    <mergeCell ref="U3:W3"/>
    <mergeCell ref="G5:H5"/>
    <mergeCell ref="U5:V5"/>
    <mergeCell ref="A8:A9"/>
    <mergeCell ref="B8:M8"/>
    <mergeCell ref="N8:N9"/>
    <mergeCell ref="P8:P9"/>
    <mergeCell ref="Q8:AB8"/>
  </mergeCells>
  <conditionalFormatting sqref="P120:AC130 B96:M101 A120:N126 AG8:AG1316 AZ8:AZ1316">
    <cfRule type="cellIs" dxfId="94" priority="9" operator="equal">
      <formula>-901</formula>
    </cfRule>
  </conditionalFormatting>
  <conditionalFormatting sqref="AY8 AF8">
    <cfRule type="cellIs" dxfId="93" priority="8" operator="equal">
      <formula>-901</formula>
    </cfRule>
  </conditionalFormatting>
  <conditionalFormatting sqref="AJ10:AU101">
    <cfRule type="cellIs" dxfId="92" priority="7" operator="equal">
      <formula>-901</formula>
    </cfRule>
  </conditionalFormatting>
  <conditionalFormatting sqref="B103:M118">
    <cfRule type="cellIs" dxfId="91" priority="6" operator="equal">
      <formula>-901</formula>
    </cfRule>
  </conditionalFormatting>
  <conditionalFormatting sqref="B102:M102">
    <cfRule type="cellIs" dxfId="90" priority="5" operator="equal">
      <formula>-901</formula>
    </cfRule>
  </conditionalFormatting>
  <conditionalFormatting sqref="B10:M95">
    <cfRule type="cellIs" dxfId="89" priority="4" operator="equal">
      <formula>-901</formula>
    </cfRule>
  </conditionalFormatting>
  <conditionalFormatting sqref="Q10:AB109">
    <cfRule type="cellIs" dxfId="88" priority="3" operator="equal">
      <formula>-901</formula>
    </cfRule>
  </conditionalFormatting>
  <conditionalFormatting sqref="AJ103:AU103">
    <cfRule type="cellIs" dxfId="87" priority="2" operator="equal">
      <formula>-901</formula>
    </cfRule>
  </conditionalFormatting>
  <conditionalFormatting sqref="AJ102:AU102">
    <cfRule type="cellIs" dxfId="86" priority="1" operator="equal">
      <formula>-901</formula>
    </cfRule>
  </conditionalFormatting>
  <pageMargins left="0.75" right="0.75" top="1" bottom="1" header="0.5" footer="0.5"/>
  <pageSetup scale="10" fitToWidth="2" fitToHeight="2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18" r:id="rId4" name="LinearDisaggregation">
          <controlPr defaultSize="0" autoFill="0" autoLine="0" r:id="rId5">
            <anchor moveWithCells="1">
              <from>
                <xdr:col>9</xdr:col>
                <xdr:colOff>411480</xdr:colOff>
                <xdr:row>4</xdr:row>
                <xdr:rowOff>11430</xdr:rowOff>
              </from>
              <to>
                <xdr:col>12</xdr:col>
                <xdr:colOff>563880</xdr:colOff>
                <xdr:row>5</xdr:row>
                <xdr:rowOff>152400</xdr:rowOff>
              </to>
            </anchor>
          </controlPr>
        </control>
      </mc:Choice>
      <mc:Fallback>
        <control shapeId="34818" r:id="rId4" name="LinearDisaggregation"/>
      </mc:Fallback>
    </mc:AlternateContent>
    <mc:AlternateContent xmlns:mc="http://schemas.openxmlformats.org/markup-compatibility/2006">
      <mc:Choice Requires="x14">
        <control shapeId="34817" r:id="rId6" name="SCurveDisaggregation">
          <controlPr defaultSize="0" autoFill="0" autoLine="0" r:id="rId7">
            <anchor moveWithCells="1">
              <from>
                <xdr:col>9</xdr:col>
                <xdr:colOff>392430</xdr:colOff>
                <xdr:row>2</xdr:row>
                <xdr:rowOff>0</xdr:rowOff>
              </from>
              <to>
                <xdr:col>12</xdr:col>
                <xdr:colOff>552450</xdr:colOff>
                <xdr:row>3</xdr:row>
                <xdr:rowOff>144780</xdr:rowOff>
              </to>
            </anchor>
          </controlPr>
        </control>
      </mc:Choice>
      <mc:Fallback>
        <control shapeId="34817" r:id="rId6" name="SCurveDisaggreg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77F90-410F-4A77-9D47-D597CE512531}">
  <sheetPr codeName="Sheet39">
    <tabColor indexed="9"/>
    <pageSetUpPr fitToPage="1"/>
  </sheetPr>
  <dimension ref="A1:BC1316"/>
  <sheetViews>
    <sheetView zoomScale="60" zoomScaleNormal="60" workbookViewId="0">
      <selection activeCell="P3" sqref="P3"/>
    </sheetView>
  </sheetViews>
  <sheetFormatPr defaultColWidth="9.1640625" defaultRowHeight="12.3"/>
  <cols>
    <col min="1" max="1" width="12" style="175" bestFit="1" customWidth="1"/>
    <col min="2" max="2" width="9.1640625" style="175"/>
    <col min="3" max="3" width="10.44140625" style="175" customWidth="1"/>
    <col min="4" max="13" width="9.1640625" style="175"/>
    <col min="14" max="14" width="10" style="175" customWidth="1"/>
    <col min="15" max="15" width="9" style="175" customWidth="1"/>
    <col min="16" max="16" width="13.1640625" style="175" customWidth="1"/>
    <col min="17" max="20" width="11.5546875" style="175" bestFit="1" customWidth="1"/>
    <col min="21" max="24" width="12.5546875" style="175" bestFit="1" customWidth="1"/>
    <col min="25" max="26" width="11.5546875" style="175" bestFit="1" customWidth="1"/>
    <col min="27" max="28" width="10.5546875" style="175" bestFit="1" customWidth="1"/>
    <col min="29" max="29" width="11.1640625" style="175" customWidth="1"/>
    <col min="30" max="31" width="9.1640625" style="175"/>
    <col min="32" max="33" width="11.71875" style="175" customWidth="1"/>
    <col min="34" max="35" width="9.1640625" style="175"/>
    <col min="36" max="46" width="9.27734375" style="175" bestFit="1" customWidth="1"/>
    <col min="47" max="47" width="10.1640625" style="175" bestFit="1" customWidth="1"/>
    <col min="48" max="48" width="11.1640625" style="175" customWidth="1"/>
    <col min="49" max="50" width="9.1640625" style="175"/>
    <col min="51" max="52" width="11.71875" style="175" customWidth="1"/>
    <col min="53" max="16384" width="9.1640625" style="175"/>
  </cols>
  <sheetData>
    <row r="1" spans="1:55" s="55" customFormat="1" ht="17.100000000000001">
      <c r="A1" s="54" t="s">
        <v>107</v>
      </c>
      <c r="I1" s="56"/>
      <c r="P1" s="54" t="str">
        <f>'UNIMP Rock Creek 11444201'!A1</f>
        <v>UNIMPAIRED USGS 11444201 ROCK C NR PLACERVILLE CA</v>
      </c>
      <c r="X1" s="56"/>
      <c r="AF1" s="57"/>
      <c r="AG1" s="58"/>
      <c r="AI1" s="54" t="str">
        <f>CONCATENATE("Synthetic ",P1," for all years")</f>
        <v>Synthetic UNIMPAIRED USGS 11444201 ROCK C NR PLACERVILLE CA for all years</v>
      </c>
      <c r="AY1" s="57"/>
      <c r="AZ1" s="58"/>
    </row>
    <row r="2" spans="1:55">
      <c r="A2" s="352" t="s">
        <v>205</v>
      </c>
      <c r="P2" s="211"/>
      <c r="AF2" s="212"/>
      <c r="AG2" s="210"/>
      <c r="AI2" s="213"/>
      <c r="AJ2" s="214"/>
      <c r="AK2" s="214"/>
      <c r="AL2" s="214"/>
      <c r="AM2" s="214"/>
      <c r="AY2" s="212"/>
      <c r="AZ2" s="210"/>
    </row>
    <row r="3" spans="1:55">
      <c r="A3" s="211"/>
      <c r="G3" s="491" t="s">
        <v>46</v>
      </c>
      <c r="H3" s="491"/>
      <c r="I3" s="491"/>
      <c r="P3" s="215"/>
      <c r="U3" s="491" t="s">
        <v>46</v>
      </c>
      <c r="V3" s="491"/>
      <c r="W3" s="491"/>
      <c r="AF3" s="212"/>
      <c r="AG3" s="210"/>
      <c r="AI3" s="215"/>
      <c r="AY3" s="212"/>
      <c r="AZ3" s="210"/>
    </row>
    <row r="4" spans="1:55">
      <c r="A4" s="215"/>
      <c r="G4" s="216" t="s">
        <v>47</v>
      </c>
      <c r="H4" s="216"/>
      <c r="I4" s="217">
        <v>1922</v>
      </c>
      <c r="N4" s="167"/>
      <c r="P4" s="215"/>
      <c r="U4" s="216" t="s">
        <v>47</v>
      </c>
      <c r="V4" s="216"/>
      <c r="W4" s="166">
        <v>1987</v>
      </c>
      <c r="Y4" s="167"/>
      <c r="AF4" s="212"/>
      <c r="AG4" s="218"/>
      <c r="AI4" s="215"/>
      <c r="AY4" s="212"/>
      <c r="AZ4" s="218"/>
    </row>
    <row r="5" spans="1:55">
      <c r="A5" s="215"/>
      <c r="G5" s="492" t="s">
        <v>48</v>
      </c>
      <c r="H5" s="493"/>
      <c r="I5" s="217">
        <v>2021</v>
      </c>
      <c r="P5" s="215"/>
      <c r="U5" s="492" t="s">
        <v>48</v>
      </c>
      <c r="V5" s="493"/>
      <c r="W5" s="166">
        <v>2008</v>
      </c>
      <c r="X5" s="167" t="s">
        <v>206</v>
      </c>
      <c r="AF5" s="212"/>
      <c r="AG5" s="210"/>
      <c r="AI5" s="215"/>
      <c r="AY5" s="212"/>
      <c r="AZ5" s="210"/>
    </row>
    <row r="6" spans="1:55">
      <c r="A6" s="215"/>
      <c r="G6" s="219"/>
      <c r="N6" s="167"/>
      <c r="P6" s="215"/>
      <c r="AF6" s="212"/>
      <c r="AG6" s="220"/>
      <c r="AI6" s="215"/>
      <c r="AY6" s="212"/>
      <c r="AZ6" s="220"/>
    </row>
    <row r="7" spans="1:55">
      <c r="B7" s="221"/>
      <c r="C7" s="221"/>
      <c r="D7" s="221"/>
      <c r="E7" s="221"/>
      <c r="F7" s="222"/>
      <c r="G7" s="221"/>
      <c r="H7" s="221"/>
      <c r="I7" s="221"/>
      <c r="J7" s="221"/>
      <c r="K7" s="221"/>
      <c r="L7" s="221"/>
      <c r="M7" s="221"/>
      <c r="O7" s="223"/>
      <c r="Q7" s="221"/>
      <c r="R7" s="221"/>
      <c r="S7" s="221"/>
      <c r="T7" s="221"/>
      <c r="U7" s="222"/>
      <c r="V7" s="221"/>
      <c r="W7" s="221"/>
      <c r="X7" s="221"/>
      <c r="Y7" s="221"/>
      <c r="Z7" s="221"/>
      <c r="AA7" s="221"/>
      <c r="AB7" s="221"/>
      <c r="AF7" s="212"/>
      <c r="AG7" s="210"/>
      <c r="AY7" s="212"/>
      <c r="AZ7" s="210"/>
    </row>
    <row r="8" spans="1:55" ht="12.75" customHeight="1">
      <c r="A8" s="485" t="s">
        <v>50</v>
      </c>
      <c r="B8" s="487" t="s">
        <v>51</v>
      </c>
      <c r="C8" s="488" t="e">
        <v>#REF!</v>
      </c>
      <c r="D8" s="488" t="e">
        <v>#REF!</v>
      </c>
      <c r="E8" s="488" t="e">
        <v>#REF!</v>
      </c>
      <c r="F8" s="488" t="e">
        <v>#REF!</v>
      </c>
      <c r="G8" s="488" t="e">
        <v>#REF!</v>
      </c>
      <c r="H8" s="488" t="e">
        <v>#REF!</v>
      </c>
      <c r="I8" s="488" t="e">
        <v>#REF!</v>
      </c>
      <c r="J8" s="488" t="e">
        <v>#REF!</v>
      </c>
      <c r="K8" s="488" t="e">
        <v>#REF!</v>
      </c>
      <c r="L8" s="488" t="e">
        <v>#REF!</v>
      </c>
      <c r="M8" s="489" t="e">
        <v>#REF!</v>
      </c>
      <c r="N8" s="485" t="s">
        <v>52</v>
      </c>
      <c r="P8" s="485" t="s">
        <v>50</v>
      </c>
      <c r="Q8" s="487" t="s">
        <v>51</v>
      </c>
      <c r="R8" s="488" t="e">
        <v>#REF!</v>
      </c>
      <c r="S8" s="488" t="e">
        <v>#REF!</v>
      </c>
      <c r="T8" s="488" t="e">
        <v>#REF!</v>
      </c>
      <c r="U8" s="488" t="e">
        <v>#REF!</v>
      </c>
      <c r="V8" s="488" t="e">
        <v>#REF!</v>
      </c>
      <c r="W8" s="488" t="e">
        <v>#REF!</v>
      </c>
      <c r="X8" s="488" t="e">
        <v>#REF!</v>
      </c>
      <c r="Y8" s="488" t="e">
        <v>#REF!</v>
      </c>
      <c r="Z8" s="488" t="e">
        <v>#REF!</v>
      </c>
      <c r="AA8" s="488" t="e">
        <v>#REF!</v>
      </c>
      <c r="AB8" s="489" t="e">
        <v>#REF!</v>
      </c>
      <c r="AC8" s="485" t="s">
        <v>52</v>
      </c>
      <c r="AF8" s="180"/>
      <c r="AG8" s="224" t="s">
        <v>53</v>
      </c>
      <c r="AI8" s="485" t="s">
        <v>50</v>
      </c>
      <c r="AJ8" s="487" t="s">
        <v>51</v>
      </c>
      <c r="AK8" s="488" t="e">
        <v>#REF!</v>
      </c>
      <c r="AL8" s="488" t="e">
        <v>#REF!</v>
      </c>
      <c r="AM8" s="488" t="e">
        <v>#REF!</v>
      </c>
      <c r="AN8" s="488" t="e">
        <v>#REF!</v>
      </c>
      <c r="AO8" s="488" t="e">
        <v>#REF!</v>
      </c>
      <c r="AP8" s="488" t="e">
        <v>#REF!</v>
      </c>
      <c r="AQ8" s="488" t="e">
        <v>#REF!</v>
      </c>
      <c r="AR8" s="488" t="e">
        <v>#REF!</v>
      </c>
      <c r="AS8" s="488" t="e">
        <v>#REF!</v>
      </c>
      <c r="AT8" s="488" t="e">
        <v>#REF!</v>
      </c>
      <c r="AU8" s="489" t="e">
        <v>#REF!</v>
      </c>
      <c r="AV8" s="485" t="s">
        <v>52</v>
      </c>
      <c r="AY8" s="180"/>
      <c r="AZ8" s="224" t="s">
        <v>53</v>
      </c>
    </row>
    <row r="9" spans="1:55" ht="12.75" customHeight="1">
      <c r="A9" s="486" t="e">
        <v>#REF!</v>
      </c>
      <c r="B9" s="225" t="s">
        <v>54</v>
      </c>
      <c r="C9" s="226" t="s">
        <v>55</v>
      </c>
      <c r="D9" s="226" t="s">
        <v>56</v>
      </c>
      <c r="E9" s="226" t="s">
        <v>57</v>
      </c>
      <c r="F9" s="226" t="s">
        <v>58</v>
      </c>
      <c r="G9" s="226" t="s">
        <v>59</v>
      </c>
      <c r="H9" s="226" t="s">
        <v>60</v>
      </c>
      <c r="I9" s="226" t="s">
        <v>61</v>
      </c>
      <c r="J9" s="226" t="s">
        <v>62</v>
      </c>
      <c r="K9" s="226" t="s">
        <v>63</v>
      </c>
      <c r="L9" s="226" t="s">
        <v>64</v>
      </c>
      <c r="M9" s="227" t="s">
        <v>65</v>
      </c>
      <c r="N9" s="490" t="e">
        <f>#REF!</f>
        <v>#REF!</v>
      </c>
      <c r="P9" s="486" t="e">
        <v>#REF!</v>
      </c>
      <c r="Q9" s="225" t="s">
        <v>54</v>
      </c>
      <c r="R9" s="226" t="s">
        <v>55</v>
      </c>
      <c r="S9" s="226" t="s">
        <v>56</v>
      </c>
      <c r="T9" s="226" t="s">
        <v>57</v>
      </c>
      <c r="U9" s="226" t="s">
        <v>58</v>
      </c>
      <c r="V9" s="226" t="s">
        <v>59</v>
      </c>
      <c r="W9" s="226" t="s">
        <v>60</v>
      </c>
      <c r="X9" s="226" t="s">
        <v>61</v>
      </c>
      <c r="Y9" s="226" t="s">
        <v>62</v>
      </c>
      <c r="Z9" s="226" t="s">
        <v>63</v>
      </c>
      <c r="AA9" s="226" t="s">
        <v>64</v>
      </c>
      <c r="AB9" s="227" t="s">
        <v>65</v>
      </c>
      <c r="AC9" s="490" t="e">
        <f>#REF!</f>
        <v>#REF!</v>
      </c>
      <c r="AE9" s="221">
        <f t="shared" ref="AE9:AE72" si="0">IF(MONTH(AF9)&gt;9,YEAR(AF9)+1,YEAR(AF9))</f>
        <v>1922</v>
      </c>
      <c r="AF9" s="228">
        <v>7975</v>
      </c>
      <c r="AG9" s="229">
        <f>VLOOKUP(IF(MONTH(AF9)&gt;9,YEAR(AF9)+1,YEAR(AF9)),$P$10:$AB$118,IF(MONTH(AF9)&gt;9,MONTH(AF9)-8,MONTH(AF9)+4))</f>
        <v>0.73357477084031253</v>
      </c>
      <c r="AH9" s="169"/>
      <c r="AI9" s="486" t="e">
        <v>#REF!</v>
      </c>
      <c r="AJ9" s="225" t="s">
        <v>54</v>
      </c>
      <c r="AK9" s="226" t="s">
        <v>55</v>
      </c>
      <c r="AL9" s="226" t="s">
        <v>56</v>
      </c>
      <c r="AM9" s="226" t="s">
        <v>57</v>
      </c>
      <c r="AN9" s="226" t="s">
        <v>58</v>
      </c>
      <c r="AO9" s="226" t="s">
        <v>59</v>
      </c>
      <c r="AP9" s="226" t="s">
        <v>60</v>
      </c>
      <c r="AQ9" s="226" t="s">
        <v>61</v>
      </c>
      <c r="AR9" s="226" t="s">
        <v>62</v>
      </c>
      <c r="AS9" s="226" t="s">
        <v>63</v>
      </c>
      <c r="AT9" s="226" t="s">
        <v>64</v>
      </c>
      <c r="AU9" s="227" t="s">
        <v>65</v>
      </c>
      <c r="AV9" s="490" t="e">
        <f>#REF!</f>
        <v>#REF!</v>
      </c>
      <c r="AX9" s="221">
        <f t="shared" ref="AX9:AX72" si="1">IF(MONTH(AY9)&gt;9,YEAR(AY9)+1,YEAR(AY9))</f>
        <v>1922</v>
      </c>
      <c r="AY9" s="228">
        <v>7975</v>
      </c>
      <c r="AZ9" s="229">
        <f>VLOOKUP(IF(MONTH(AY9)&gt;9,YEAR(AY9)+1,YEAR(AY9)),$AI$10:$AU$118,IF(MONTH(AY9)&gt;9,MONTH(AY9)-8,MONTH(AY9)+4))</f>
        <v>0.73357477084031253</v>
      </c>
    </row>
    <row r="10" spans="1:55">
      <c r="A10" s="230">
        <v>1922</v>
      </c>
      <c r="B10" s="424">
        <v>1.5898084796219243</v>
      </c>
      <c r="C10" s="424">
        <v>3.7077153280301243</v>
      </c>
      <c r="D10" s="424">
        <v>9.4195452158012252</v>
      </c>
      <c r="E10" s="424">
        <v>6.3858893163658159</v>
      </c>
      <c r="F10" s="424">
        <v>17.643416335910125</v>
      </c>
      <c r="G10" s="424">
        <v>15.057957725315823</v>
      </c>
      <c r="H10" s="424">
        <v>27.00940035317533</v>
      </c>
      <c r="I10" s="424">
        <v>123.11625473479153</v>
      </c>
      <c r="J10" s="424">
        <v>142.72938023175411</v>
      </c>
      <c r="K10" s="424">
        <v>23.980243065628201</v>
      </c>
      <c r="L10" s="424">
        <v>2.5978080316220371</v>
      </c>
      <c r="M10" s="424">
        <v>1.0131270193616615</v>
      </c>
      <c r="N10" s="168">
        <f>IF(ISERROR(MATCH(-901,B10:M10,0)),SUM(B10:M10),"")</f>
        <v>374.2505458373779</v>
      </c>
      <c r="O10" s="169"/>
      <c r="P10" s="230">
        <v>1922</v>
      </c>
      <c r="Q10" s="232">
        <v>0.73357477084031253</v>
      </c>
      <c r="R10" s="232">
        <v>1.4440826871125081</v>
      </c>
      <c r="S10" s="232">
        <v>4.4606984196011563</v>
      </c>
      <c r="T10" s="232">
        <v>3.3925917648646937</v>
      </c>
      <c r="U10" s="232">
        <v>10.090865044464746</v>
      </c>
      <c r="V10" s="232">
        <v>8.7476348986238577</v>
      </c>
      <c r="W10" s="232">
        <v>8.9767844100188583</v>
      </c>
      <c r="X10" s="232">
        <v>14.33775958632318</v>
      </c>
      <c r="Y10" s="232">
        <v>6.0066099657650156</v>
      </c>
      <c r="Z10" s="232">
        <v>2.1756442298969318</v>
      </c>
      <c r="AA10" s="232">
        <v>0.79648315433927053</v>
      </c>
      <c r="AB10" s="232">
        <v>0.39030320284341258</v>
      </c>
      <c r="AC10" s="171">
        <f>IF(ISERROR(MATCH(-901,Q10:AB10,0)),SUM(Q10:AB10),"")</f>
        <v>61.553032134693943</v>
      </c>
      <c r="AD10" s="233"/>
      <c r="AE10" s="221">
        <f t="shared" si="0"/>
        <v>1922</v>
      </c>
      <c r="AF10" s="228">
        <v>8005</v>
      </c>
      <c r="AG10" s="229">
        <f t="shared" ref="AG10:AG73" si="2">VLOOKUP(IF(MONTH(AF10)&gt;9,YEAR(AF10)+1,YEAR(AF10)),$P$10:$AB$118,IF(MONTH(AF10)&gt;9,MONTH(AF10)-8,MONTH(AF10)+4))</f>
        <v>1.4440826871125081</v>
      </c>
      <c r="AH10" s="169"/>
      <c r="AI10" s="230">
        <v>1922</v>
      </c>
      <c r="AJ10" s="232">
        <v>0.73357477084031253</v>
      </c>
      <c r="AK10" s="232">
        <v>1.4440826871125081</v>
      </c>
      <c r="AL10" s="232">
        <v>4.4606984196011563</v>
      </c>
      <c r="AM10" s="232">
        <v>3.3925917648646937</v>
      </c>
      <c r="AN10" s="232">
        <v>10.090865044464746</v>
      </c>
      <c r="AO10" s="232">
        <v>8.7476348986238577</v>
      </c>
      <c r="AP10" s="232">
        <v>8.9767844100188583</v>
      </c>
      <c r="AQ10" s="232">
        <v>14.33775958632318</v>
      </c>
      <c r="AR10" s="232">
        <v>6.0066099657650156</v>
      </c>
      <c r="AS10" s="232">
        <v>2.1756442298969318</v>
      </c>
      <c r="AT10" s="232">
        <v>0.79648315433927053</v>
      </c>
      <c r="AU10" s="232">
        <v>0.39030320284341258</v>
      </c>
      <c r="AV10" s="171">
        <f>SUM(AJ10:AU10)</f>
        <v>61.553032134693943</v>
      </c>
      <c r="AX10" s="221">
        <f t="shared" si="1"/>
        <v>1922</v>
      </c>
      <c r="AY10" s="228">
        <v>8005</v>
      </c>
      <c r="AZ10" s="229">
        <f t="shared" ref="AZ10:AZ73" si="3">VLOOKUP(IF(MONTH(AY10)&gt;9,YEAR(AY10)+1,YEAR(AY10)),$AI$10:$AU$118,IF(MONTH(AY10)&gt;9,MONTH(AY10)-8,MONTH(AY10)+4))</f>
        <v>1.4440826871125081</v>
      </c>
      <c r="BC10" s="175">
        <v>1</v>
      </c>
    </row>
    <row r="11" spans="1:55">
      <c r="A11" s="170">
        <v>1923</v>
      </c>
      <c r="B11" s="424">
        <v>0.77082821312901006</v>
      </c>
      <c r="C11" s="424">
        <v>2.3397074102051199</v>
      </c>
      <c r="D11" s="424">
        <v>6.6323975992694884</v>
      </c>
      <c r="E11" s="424">
        <v>8.1796965597202167</v>
      </c>
      <c r="F11" s="424">
        <v>7.8752870118473295</v>
      </c>
      <c r="G11" s="424">
        <v>18.788385914207161</v>
      </c>
      <c r="H11" s="424">
        <v>43.883718985895477</v>
      </c>
      <c r="I11" s="424">
        <v>104.54231478226524</v>
      </c>
      <c r="J11" s="424">
        <v>59.45307938610425</v>
      </c>
      <c r="K11" s="424">
        <v>23.733556288520148</v>
      </c>
      <c r="L11" s="424">
        <v>3.616313791503496</v>
      </c>
      <c r="M11" s="424">
        <v>3.267931273895833</v>
      </c>
      <c r="N11" s="168">
        <f t="shared" ref="N11:N74" si="4">IF(ISERROR(MATCH(-901,B11:M11,0)),SUM(B11:M11),"")</f>
        <v>283.08321721656279</v>
      </c>
      <c r="O11" s="169"/>
      <c r="P11" s="170">
        <v>1923</v>
      </c>
      <c r="Q11" s="232">
        <v>0.3355326228831188</v>
      </c>
      <c r="R11" s="232">
        <v>0.90939084931958347</v>
      </c>
      <c r="S11" s="232">
        <v>2.8302552715446514</v>
      </c>
      <c r="T11" s="232">
        <v>4.1401680671862993</v>
      </c>
      <c r="U11" s="232">
        <v>4.2490288346741121</v>
      </c>
      <c r="V11" s="232">
        <v>9.9172331551005453</v>
      </c>
      <c r="W11" s="232">
        <v>9.6085442338474394</v>
      </c>
      <c r="X11" s="232">
        <v>6.9251783903158461</v>
      </c>
      <c r="Y11" s="232">
        <v>2.2182931687887688</v>
      </c>
      <c r="Z11" s="232">
        <v>1.303159299324868</v>
      </c>
      <c r="AA11" s="232">
        <v>0.51897432239064045</v>
      </c>
      <c r="AB11" s="232">
        <v>0.96589755738189353</v>
      </c>
      <c r="AC11" s="171">
        <f t="shared" ref="AC11:AC74" si="5">IF(ISERROR(MATCH(-901,Q11:AB11,0)),SUM(Q11:AB11),"")</f>
        <v>43.921655772757767</v>
      </c>
      <c r="AD11" s="233"/>
      <c r="AE11" s="221">
        <f t="shared" si="0"/>
        <v>1922</v>
      </c>
      <c r="AF11" s="228">
        <v>8036</v>
      </c>
      <c r="AG11" s="229">
        <f t="shared" si="2"/>
        <v>4.4606984196011563</v>
      </c>
      <c r="AH11" s="169"/>
      <c r="AI11" s="170">
        <v>1923</v>
      </c>
      <c r="AJ11" s="232">
        <v>0.3355326228831188</v>
      </c>
      <c r="AK11" s="232">
        <v>0.90939084931958347</v>
      </c>
      <c r="AL11" s="232">
        <v>2.8302552715446514</v>
      </c>
      <c r="AM11" s="232">
        <v>4.1401680671862993</v>
      </c>
      <c r="AN11" s="232">
        <v>4.2490288346741121</v>
      </c>
      <c r="AO11" s="232">
        <v>9.9172331551005453</v>
      </c>
      <c r="AP11" s="232">
        <v>9.6085442338474394</v>
      </c>
      <c r="AQ11" s="232">
        <v>6.9251783903158461</v>
      </c>
      <c r="AR11" s="232">
        <v>2.2182931687887688</v>
      </c>
      <c r="AS11" s="232">
        <v>1.303159299324868</v>
      </c>
      <c r="AT11" s="232">
        <v>0.51897432239064045</v>
      </c>
      <c r="AU11" s="232">
        <v>0.96589755738189353</v>
      </c>
      <c r="AV11" s="171">
        <f t="shared" ref="AV11:AV74" si="6">SUM(AJ11:AU11)</f>
        <v>43.921655772757767</v>
      </c>
      <c r="AX11" s="221">
        <f t="shared" si="1"/>
        <v>1922</v>
      </c>
      <c r="AY11" s="228">
        <v>8036</v>
      </c>
      <c r="AZ11" s="229">
        <f t="shared" si="3"/>
        <v>4.4606984196011563</v>
      </c>
    </row>
    <row r="12" spans="1:55">
      <c r="A12" s="170">
        <v>1924</v>
      </c>
      <c r="B12" s="424">
        <v>4.2168334895556727</v>
      </c>
      <c r="C12" s="424">
        <v>3.0328548780559657</v>
      </c>
      <c r="D12" s="424">
        <v>2.9614979243390409</v>
      </c>
      <c r="E12" s="424">
        <v>2.5220126876424476</v>
      </c>
      <c r="F12" s="424">
        <v>5.3643146641988082</v>
      </c>
      <c r="G12" s="424">
        <v>6.1567007859392193</v>
      </c>
      <c r="H12" s="424">
        <v>23.500928930113695</v>
      </c>
      <c r="I12" s="424">
        <v>33.53721927257358</v>
      </c>
      <c r="J12" s="424">
        <v>4.2068852301108315</v>
      </c>
      <c r="K12" s="424">
        <v>0.88114670606482792</v>
      </c>
      <c r="L12" s="424">
        <v>0.72541453450193227</v>
      </c>
      <c r="M12" s="424">
        <v>0.20989341561895136</v>
      </c>
      <c r="N12" s="168">
        <f t="shared" si="4"/>
        <v>87.315702518714971</v>
      </c>
      <c r="O12" s="169"/>
      <c r="P12" s="170">
        <v>1924</v>
      </c>
      <c r="Q12" s="232">
        <v>0.82058563797341866</v>
      </c>
      <c r="R12" s="232">
        <v>0.72866193971708171</v>
      </c>
      <c r="S12" s="232">
        <v>0.71925649540137582</v>
      </c>
      <c r="T12" s="232">
        <v>0.6184211133208799</v>
      </c>
      <c r="U12" s="232">
        <v>0.74507166376861456</v>
      </c>
      <c r="V12" s="232">
        <v>0.62749537481447337</v>
      </c>
      <c r="W12" s="232">
        <v>0.88241888948145863</v>
      </c>
      <c r="X12" s="232">
        <v>0.60014740756520535</v>
      </c>
      <c r="Y12" s="232">
        <v>0.12305818652037015</v>
      </c>
      <c r="Z12" s="232">
        <v>6.985104304139611E-2</v>
      </c>
      <c r="AA12" s="232">
        <v>9.1949835166204252E-2</v>
      </c>
      <c r="AB12" s="232">
        <v>3.4127556111353208E-2</v>
      </c>
      <c r="AC12" s="171">
        <f t="shared" si="5"/>
        <v>6.0610451428818317</v>
      </c>
      <c r="AD12" s="233"/>
      <c r="AE12" s="221">
        <f t="shared" si="0"/>
        <v>1922</v>
      </c>
      <c r="AF12" s="228">
        <v>8067</v>
      </c>
      <c r="AG12" s="229">
        <f t="shared" si="2"/>
        <v>3.3925917648646937</v>
      </c>
      <c r="AH12" s="169"/>
      <c r="AI12" s="170">
        <v>1924</v>
      </c>
      <c r="AJ12" s="232">
        <v>0.82058563797341866</v>
      </c>
      <c r="AK12" s="232">
        <v>0.72866193971708171</v>
      </c>
      <c r="AL12" s="232">
        <v>0.71925649540137582</v>
      </c>
      <c r="AM12" s="232">
        <v>0.6184211133208799</v>
      </c>
      <c r="AN12" s="232">
        <v>0.74507166376861456</v>
      </c>
      <c r="AO12" s="232">
        <v>0.62749537481447337</v>
      </c>
      <c r="AP12" s="232">
        <v>0.88241888948145863</v>
      </c>
      <c r="AQ12" s="232">
        <v>0.60014740756520535</v>
      </c>
      <c r="AR12" s="232">
        <v>0.12305818652037015</v>
      </c>
      <c r="AS12" s="232">
        <v>6.985104304139611E-2</v>
      </c>
      <c r="AT12" s="232">
        <v>9.1949835166204252E-2</v>
      </c>
      <c r="AU12" s="232">
        <v>3.4127556111353208E-2</v>
      </c>
      <c r="AV12" s="171">
        <f t="shared" si="6"/>
        <v>6.0610451428818317</v>
      </c>
      <c r="AX12" s="221">
        <f t="shared" si="1"/>
        <v>1922</v>
      </c>
      <c r="AY12" s="228">
        <v>8067</v>
      </c>
      <c r="AZ12" s="229">
        <f t="shared" si="3"/>
        <v>3.3925917648646937</v>
      </c>
    </row>
    <row r="13" spans="1:55">
      <c r="A13" s="170">
        <v>1925</v>
      </c>
      <c r="B13" s="424">
        <v>2.644822852258323</v>
      </c>
      <c r="C13" s="424">
        <v>6.3493381529975546</v>
      </c>
      <c r="D13" s="424">
        <v>6.5286205333732141</v>
      </c>
      <c r="E13" s="424">
        <v>7.0885292591750986</v>
      </c>
      <c r="F13" s="424">
        <v>22.548840442942996</v>
      </c>
      <c r="G13" s="424">
        <v>28.980183595344645</v>
      </c>
      <c r="H13" s="424">
        <v>66.539302487334083</v>
      </c>
      <c r="I13" s="424">
        <v>118.14968290964312</v>
      </c>
      <c r="J13" s="424">
        <v>75.527463210779928</v>
      </c>
      <c r="K13" s="424">
        <v>22.28573627468073</v>
      </c>
      <c r="L13" s="424">
        <v>4.4922436677973163</v>
      </c>
      <c r="M13" s="424">
        <v>2.6509378303372775</v>
      </c>
      <c r="N13" s="168">
        <f t="shared" si="4"/>
        <v>363.78570121666428</v>
      </c>
      <c r="O13" s="169"/>
      <c r="P13" s="170">
        <v>1925</v>
      </c>
      <c r="Q13" s="232">
        <v>1.1957226898672686</v>
      </c>
      <c r="R13" s="232">
        <v>2.5559742769094949</v>
      </c>
      <c r="S13" s="232">
        <v>3.2799169087203062</v>
      </c>
      <c r="T13" s="232">
        <v>3.8636119207336739</v>
      </c>
      <c r="U13" s="232">
        <v>12.897888936038481</v>
      </c>
      <c r="V13" s="232">
        <v>11.507496116681921</v>
      </c>
      <c r="W13" s="232">
        <v>11.30846841713322</v>
      </c>
      <c r="X13" s="232">
        <v>6.6278514534168451</v>
      </c>
      <c r="Y13" s="232">
        <v>2.8857643192037088</v>
      </c>
      <c r="Z13" s="232">
        <v>1.5114394566874338</v>
      </c>
      <c r="AA13" s="232">
        <v>0.94828455432376302</v>
      </c>
      <c r="AB13" s="232">
        <v>0.94675632764756301</v>
      </c>
      <c r="AC13" s="171">
        <f t="shared" si="5"/>
        <v>59.529175377363678</v>
      </c>
      <c r="AD13" s="233"/>
      <c r="AE13" s="221">
        <f t="shared" si="0"/>
        <v>1922</v>
      </c>
      <c r="AF13" s="228">
        <v>8095</v>
      </c>
      <c r="AG13" s="229">
        <f t="shared" si="2"/>
        <v>10.090865044464746</v>
      </c>
      <c r="AH13" s="169"/>
      <c r="AI13" s="170">
        <v>1925</v>
      </c>
      <c r="AJ13" s="232">
        <v>1.1957226898672686</v>
      </c>
      <c r="AK13" s="232">
        <v>2.5559742769094949</v>
      </c>
      <c r="AL13" s="232">
        <v>3.2799169087203062</v>
      </c>
      <c r="AM13" s="232">
        <v>3.8636119207336739</v>
      </c>
      <c r="AN13" s="232">
        <v>12.897888936038481</v>
      </c>
      <c r="AO13" s="232">
        <v>11.507496116681921</v>
      </c>
      <c r="AP13" s="232">
        <v>11.30846841713322</v>
      </c>
      <c r="AQ13" s="232">
        <v>6.6278514534168451</v>
      </c>
      <c r="AR13" s="232">
        <v>2.8857643192037088</v>
      </c>
      <c r="AS13" s="232">
        <v>1.5114394566874338</v>
      </c>
      <c r="AT13" s="232">
        <v>0.94828455432376302</v>
      </c>
      <c r="AU13" s="232">
        <v>0.94675632764756301</v>
      </c>
      <c r="AV13" s="171">
        <f t="shared" si="6"/>
        <v>59.529175377363678</v>
      </c>
      <c r="AX13" s="221">
        <f t="shared" si="1"/>
        <v>1922</v>
      </c>
      <c r="AY13" s="228">
        <v>8095</v>
      </c>
      <c r="AZ13" s="229">
        <f t="shared" si="3"/>
        <v>10.090865044464746</v>
      </c>
    </row>
    <row r="14" spans="1:55">
      <c r="A14" s="170">
        <v>1926</v>
      </c>
      <c r="B14" s="424">
        <v>2.4789275627339835</v>
      </c>
      <c r="C14" s="424">
        <v>3.5053395184124159</v>
      </c>
      <c r="D14" s="424">
        <v>5.3845482915881089</v>
      </c>
      <c r="E14" s="424">
        <v>3.9208542400358799</v>
      </c>
      <c r="F14" s="424">
        <v>6.2543902080344402</v>
      </c>
      <c r="G14" s="424">
        <v>21.781470403056076</v>
      </c>
      <c r="H14" s="424">
        <v>56.440946230491861</v>
      </c>
      <c r="I14" s="424">
        <v>50.089386150528021</v>
      </c>
      <c r="J14" s="424">
        <v>14.661928034615082</v>
      </c>
      <c r="K14" s="424">
        <v>2.642425352914298</v>
      </c>
      <c r="L14" s="424">
        <v>1.0873950786107138</v>
      </c>
      <c r="M14" s="424">
        <v>1.5700030230766442</v>
      </c>
      <c r="N14" s="168">
        <f t="shared" si="4"/>
        <v>169.81761409409751</v>
      </c>
      <c r="O14" s="169"/>
      <c r="P14" s="170">
        <v>1926</v>
      </c>
      <c r="Q14" s="232">
        <v>0.8005571296720132</v>
      </c>
      <c r="R14" s="232">
        <v>1.2977775819879498</v>
      </c>
      <c r="S14" s="232">
        <v>2.2980624385223334</v>
      </c>
      <c r="T14" s="232">
        <v>1.7676906283360356</v>
      </c>
      <c r="U14" s="232">
        <v>2.847720725437374</v>
      </c>
      <c r="V14" s="232">
        <v>6.0799253873521284</v>
      </c>
      <c r="W14" s="232">
        <v>3.8354703467242555</v>
      </c>
      <c r="X14" s="232">
        <v>1.6443858393448991</v>
      </c>
      <c r="Y14" s="232">
        <v>0.63673108640364262</v>
      </c>
      <c r="Z14" s="232">
        <v>0.19485047036625858</v>
      </c>
      <c r="AA14" s="232">
        <v>0.20159394112043216</v>
      </c>
      <c r="AB14" s="232">
        <v>0.41180086642145852</v>
      </c>
      <c r="AC14" s="171">
        <f t="shared" si="5"/>
        <v>22.016566441688781</v>
      </c>
      <c r="AD14" s="233"/>
      <c r="AE14" s="221">
        <f t="shared" si="0"/>
        <v>1922</v>
      </c>
      <c r="AF14" s="228">
        <v>8126</v>
      </c>
      <c r="AG14" s="229">
        <f t="shared" si="2"/>
        <v>8.7476348986238577</v>
      </c>
      <c r="AH14" s="169"/>
      <c r="AI14" s="170">
        <v>1926</v>
      </c>
      <c r="AJ14" s="232">
        <v>0.8005571296720132</v>
      </c>
      <c r="AK14" s="232">
        <v>1.2977775819879498</v>
      </c>
      <c r="AL14" s="232">
        <v>2.2980624385223334</v>
      </c>
      <c r="AM14" s="232">
        <v>1.7676906283360356</v>
      </c>
      <c r="AN14" s="232">
        <v>2.847720725437374</v>
      </c>
      <c r="AO14" s="232">
        <v>6.0799253873521284</v>
      </c>
      <c r="AP14" s="232">
        <v>3.8354703467242555</v>
      </c>
      <c r="AQ14" s="232">
        <v>1.6443858393448991</v>
      </c>
      <c r="AR14" s="232">
        <v>0.63673108640364262</v>
      </c>
      <c r="AS14" s="232">
        <v>0.19485047036625858</v>
      </c>
      <c r="AT14" s="232">
        <v>0.20159394112043216</v>
      </c>
      <c r="AU14" s="232">
        <v>0.41180086642145852</v>
      </c>
      <c r="AV14" s="171">
        <f t="shared" si="6"/>
        <v>22.016566441688781</v>
      </c>
      <c r="AX14" s="221">
        <f t="shared" si="1"/>
        <v>1922</v>
      </c>
      <c r="AY14" s="228">
        <v>8126</v>
      </c>
      <c r="AZ14" s="229">
        <f t="shared" si="3"/>
        <v>8.7476348986238577</v>
      </c>
    </row>
    <row r="15" spans="1:55">
      <c r="A15" s="170">
        <v>1927</v>
      </c>
      <c r="B15" s="424">
        <v>1.9810719866114512</v>
      </c>
      <c r="C15" s="424">
        <v>10.110906848069783</v>
      </c>
      <c r="D15" s="424">
        <v>11.433254979473864</v>
      </c>
      <c r="E15" s="424">
        <v>15.170745783646645</v>
      </c>
      <c r="F15" s="424">
        <v>23.154460642760849</v>
      </c>
      <c r="G15" s="424">
        <v>32.46318773308333</v>
      </c>
      <c r="H15" s="424">
        <v>62.033291207115582</v>
      </c>
      <c r="I15" s="424">
        <v>113.15503947010006</v>
      </c>
      <c r="J15" s="424">
        <v>105.6372484585676</v>
      </c>
      <c r="K15" s="424">
        <v>27.400408997147348</v>
      </c>
      <c r="L15" s="424">
        <v>3.9949935225227966</v>
      </c>
      <c r="M15" s="424">
        <v>1.5627225721164364</v>
      </c>
      <c r="N15" s="168">
        <f t="shared" si="4"/>
        <v>408.09733220121581</v>
      </c>
      <c r="O15" s="169"/>
      <c r="P15" s="170">
        <v>1927</v>
      </c>
      <c r="Q15" s="232">
        <v>0.92744656429182204</v>
      </c>
      <c r="R15" s="232">
        <v>4.3901180880580437</v>
      </c>
      <c r="S15" s="232">
        <v>6.0782349055338791</v>
      </c>
      <c r="T15" s="232">
        <v>8.8032231092951072</v>
      </c>
      <c r="U15" s="232">
        <v>13.615092484154815</v>
      </c>
      <c r="V15" s="232">
        <v>9.9181873644813834</v>
      </c>
      <c r="W15" s="232">
        <v>9.4061122755921147</v>
      </c>
      <c r="X15" s="232">
        <v>6.7907726765890715</v>
      </c>
      <c r="Y15" s="232">
        <v>4.2749229909643063</v>
      </c>
      <c r="Z15" s="232">
        <v>2.1951443238280461</v>
      </c>
      <c r="AA15" s="232">
        <v>1.0887886458422713</v>
      </c>
      <c r="AB15" s="232">
        <v>0.61081425618918672</v>
      </c>
      <c r="AC15" s="171">
        <f t="shared" si="5"/>
        <v>68.098857684820047</v>
      </c>
      <c r="AD15" s="233"/>
      <c r="AE15" s="221">
        <f t="shared" si="0"/>
        <v>1922</v>
      </c>
      <c r="AF15" s="228">
        <v>8156</v>
      </c>
      <c r="AG15" s="229">
        <f t="shared" si="2"/>
        <v>8.9767844100188583</v>
      </c>
      <c r="AH15" s="169"/>
      <c r="AI15" s="170">
        <v>1927</v>
      </c>
      <c r="AJ15" s="232">
        <v>0.92744656429182204</v>
      </c>
      <c r="AK15" s="232">
        <v>4.3901180880580437</v>
      </c>
      <c r="AL15" s="232">
        <v>6.0782349055338791</v>
      </c>
      <c r="AM15" s="232">
        <v>8.8032231092951072</v>
      </c>
      <c r="AN15" s="232">
        <v>13.615092484154815</v>
      </c>
      <c r="AO15" s="232">
        <v>9.9181873644813834</v>
      </c>
      <c r="AP15" s="232">
        <v>9.4061122755921147</v>
      </c>
      <c r="AQ15" s="232">
        <v>6.7907726765890715</v>
      </c>
      <c r="AR15" s="232">
        <v>4.2749229909643063</v>
      </c>
      <c r="AS15" s="232">
        <v>2.1951443238280461</v>
      </c>
      <c r="AT15" s="232">
        <v>1.0887886458422713</v>
      </c>
      <c r="AU15" s="232">
        <v>0.61081425618918672</v>
      </c>
      <c r="AV15" s="171">
        <f t="shared" si="6"/>
        <v>68.098857684820047</v>
      </c>
      <c r="AX15" s="221">
        <f t="shared" si="1"/>
        <v>1922</v>
      </c>
      <c r="AY15" s="228">
        <v>8156</v>
      </c>
      <c r="AZ15" s="229">
        <f t="shared" si="3"/>
        <v>8.9767844100188583</v>
      </c>
    </row>
    <row r="16" spans="1:55">
      <c r="A16" s="170">
        <v>1928</v>
      </c>
      <c r="B16" s="424">
        <v>2.9946445612369117</v>
      </c>
      <c r="C16" s="424">
        <v>12.633776008424814</v>
      </c>
      <c r="D16" s="424">
        <v>5.0741700333270661</v>
      </c>
      <c r="E16" s="424">
        <v>7.0864115782140864</v>
      </c>
      <c r="F16" s="424">
        <v>6.5718754540214599</v>
      </c>
      <c r="G16" s="424">
        <v>54.247661528933378</v>
      </c>
      <c r="H16" s="424">
        <v>59.326497359234999</v>
      </c>
      <c r="I16" s="424">
        <v>92.022010748616921</v>
      </c>
      <c r="J16" s="424">
        <v>22.679011191176645</v>
      </c>
      <c r="K16" s="424">
        <v>5.8224783498931796</v>
      </c>
      <c r="L16" s="424">
        <v>1.1124494700289527</v>
      </c>
      <c r="M16" s="424">
        <v>0.52026061135765955</v>
      </c>
      <c r="N16" s="168">
        <f t="shared" si="4"/>
        <v>270.09124689446605</v>
      </c>
      <c r="O16" s="169"/>
      <c r="P16" s="170">
        <v>1928</v>
      </c>
      <c r="Q16" s="232">
        <v>1.1828548703630666</v>
      </c>
      <c r="R16" s="232">
        <v>5.7779186585565423</v>
      </c>
      <c r="S16" s="232">
        <v>2.7052575790935132</v>
      </c>
      <c r="T16" s="232">
        <v>3.7780698133148256</v>
      </c>
      <c r="U16" s="232">
        <v>3.5571635072271697</v>
      </c>
      <c r="V16" s="232">
        <v>13.632770663490412</v>
      </c>
      <c r="W16" s="232">
        <v>4.5047234470285957</v>
      </c>
      <c r="X16" s="232">
        <v>3.6093551885053046</v>
      </c>
      <c r="Y16" s="232">
        <v>1.2037224198962022</v>
      </c>
      <c r="Z16" s="232">
        <v>0.87220074545816573</v>
      </c>
      <c r="AA16" s="232">
        <v>0.39819219195779709</v>
      </c>
      <c r="AB16" s="232">
        <v>0.18683449176565858</v>
      </c>
      <c r="AC16" s="171">
        <f t="shared" si="5"/>
        <v>41.409063576657253</v>
      </c>
      <c r="AD16" s="233"/>
      <c r="AE16" s="221">
        <f t="shared" si="0"/>
        <v>1922</v>
      </c>
      <c r="AF16" s="228">
        <v>8187</v>
      </c>
      <c r="AG16" s="229">
        <f t="shared" si="2"/>
        <v>14.33775958632318</v>
      </c>
      <c r="AH16" s="169"/>
      <c r="AI16" s="170">
        <v>1928</v>
      </c>
      <c r="AJ16" s="232">
        <v>1.1828548703630666</v>
      </c>
      <c r="AK16" s="232">
        <v>5.7779186585565423</v>
      </c>
      <c r="AL16" s="232">
        <v>2.7052575790935132</v>
      </c>
      <c r="AM16" s="232">
        <v>3.7780698133148256</v>
      </c>
      <c r="AN16" s="232">
        <v>3.5571635072271697</v>
      </c>
      <c r="AO16" s="232">
        <v>13.632770663490412</v>
      </c>
      <c r="AP16" s="232">
        <v>4.5047234470285957</v>
      </c>
      <c r="AQ16" s="232">
        <v>3.6093551885053046</v>
      </c>
      <c r="AR16" s="232">
        <v>1.2037224198962022</v>
      </c>
      <c r="AS16" s="232">
        <v>0.87220074545816573</v>
      </c>
      <c r="AT16" s="232">
        <v>0.39819219195779709</v>
      </c>
      <c r="AU16" s="232">
        <v>0.18683449176565858</v>
      </c>
      <c r="AV16" s="171">
        <f t="shared" si="6"/>
        <v>41.409063576657253</v>
      </c>
      <c r="AX16" s="221">
        <f t="shared" si="1"/>
        <v>1922</v>
      </c>
      <c r="AY16" s="228">
        <v>8187</v>
      </c>
      <c r="AZ16" s="229">
        <f t="shared" si="3"/>
        <v>14.33775958632318</v>
      </c>
    </row>
    <row r="17" spans="1:52">
      <c r="A17" s="170">
        <v>1929</v>
      </c>
      <c r="B17" s="424">
        <v>1.4907649642100809</v>
      </c>
      <c r="C17" s="424">
        <v>1.7546184712806023</v>
      </c>
      <c r="D17" s="424">
        <v>1.859582353077583</v>
      </c>
      <c r="E17" s="424">
        <v>1.8741931629411821</v>
      </c>
      <c r="F17" s="424">
        <v>2.7781044302191344</v>
      </c>
      <c r="G17" s="424">
        <v>8.1515481921794883</v>
      </c>
      <c r="H17" s="424">
        <v>21.500869416428298</v>
      </c>
      <c r="I17" s="424">
        <v>65.269885569748922</v>
      </c>
      <c r="J17" s="424">
        <v>33.294532688989605</v>
      </c>
      <c r="K17" s="424">
        <v>3.8763872104938146</v>
      </c>
      <c r="L17" s="424">
        <v>5.3455132729317834</v>
      </c>
      <c r="M17" s="424">
        <v>0</v>
      </c>
      <c r="N17" s="168">
        <f t="shared" si="4"/>
        <v>147.1959997325005</v>
      </c>
      <c r="O17" s="169"/>
      <c r="P17" s="170">
        <v>1929</v>
      </c>
      <c r="Q17" s="232">
        <v>0.46632666206441098</v>
      </c>
      <c r="R17" s="232">
        <v>0.50057511726830062</v>
      </c>
      <c r="S17" s="232">
        <v>0.68425122051727738</v>
      </c>
      <c r="T17" s="232">
        <v>0.6896274085980949</v>
      </c>
      <c r="U17" s="232">
        <v>1.1415380760512588</v>
      </c>
      <c r="V17" s="232">
        <v>3.4147238598942482</v>
      </c>
      <c r="W17" s="232">
        <v>5.3704950835777217</v>
      </c>
      <c r="X17" s="232">
        <v>3.5077504582073225</v>
      </c>
      <c r="Y17" s="232">
        <v>0.9849728733472638</v>
      </c>
      <c r="Z17" s="232">
        <v>0.19577842200801854</v>
      </c>
      <c r="AA17" s="232">
        <v>0.68560257213638565</v>
      </c>
      <c r="AB17" s="232">
        <v>0</v>
      </c>
      <c r="AC17" s="171">
        <f t="shared" si="5"/>
        <v>17.641641753670303</v>
      </c>
      <c r="AD17" s="233"/>
      <c r="AE17" s="221">
        <f t="shared" si="0"/>
        <v>1922</v>
      </c>
      <c r="AF17" s="228">
        <v>8217</v>
      </c>
      <c r="AG17" s="229">
        <f t="shared" si="2"/>
        <v>6.0066099657650156</v>
      </c>
      <c r="AH17" s="169"/>
      <c r="AI17" s="170">
        <v>1929</v>
      </c>
      <c r="AJ17" s="232">
        <v>0.46632666206441098</v>
      </c>
      <c r="AK17" s="232">
        <v>0.50057511726830062</v>
      </c>
      <c r="AL17" s="232">
        <v>0.68425122051727738</v>
      </c>
      <c r="AM17" s="232">
        <v>0.6896274085980949</v>
      </c>
      <c r="AN17" s="232">
        <v>1.1415380760512588</v>
      </c>
      <c r="AO17" s="232">
        <v>3.4147238598942482</v>
      </c>
      <c r="AP17" s="232">
        <v>5.3704950835777217</v>
      </c>
      <c r="AQ17" s="232">
        <v>3.5077504582073225</v>
      </c>
      <c r="AR17" s="232">
        <v>0.9849728733472638</v>
      </c>
      <c r="AS17" s="232">
        <v>0.19577842200801854</v>
      </c>
      <c r="AT17" s="232">
        <v>0.68560257213638565</v>
      </c>
      <c r="AU17" s="232">
        <v>0</v>
      </c>
      <c r="AV17" s="171">
        <f t="shared" si="6"/>
        <v>17.641641753670303</v>
      </c>
      <c r="AX17" s="221">
        <f t="shared" si="1"/>
        <v>1922</v>
      </c>
      <c r="AY17" s="228">
        <v>8217</v>
      </c>
      <c r="AZ17" s="229">
        <f t="shared" si="3"/>
        <v>6.0066099657650156</v>
      </c>
    </row>
    <row r="18" spans="1:52">
      <c r="A18" s="170">
        <v>1930</v>
      </c>
      <c r="B18" s="424">
        <v>0.78293764463801341</v>
      </c>
      <c r="C18" s="424">
        <v>0.83841025035336125</v>
      </c>
      <c r="D18" s="424">
        <v>8.2114215606291072</v>
      </c>
      <c r="E18" s="424">
        <v>5.2348020015666288</v>
      </c>
      <c r="F18" s="424">
        <v>9.2580827241262984</v>
      </c>
      <c r="G18" s="424">
        <v>20.137719058807104</v>
      </c>
      <c r="H18" s="424">
        <v>53.092265268555927</v>
      </c>
      <c r="I18" s="424">
        <v>61.025692492419978</v>
      </c>
      <c r="J18" s="424">
        <v>49.993659280700818</v>
      </c>
      <c r="K18" s="424">
        <v>7.9190712074451683</v>
      </c>
      <c r="L18" s="424">
        <v>4.0359226056474391</v>
      </c>
      <c r="M18" s="424">
        <v>1.5161886867027832</v>
      </c>
      <c r="N18" s="168">
        <f t="shared" si="4"/>
        <v>222.04617278159265</v>
      </c>
      <c r="O18" s="169"/>
      <c r="P18" s="170">
        <v>1930</v>
      </c>
      <c r="Q18" s="232">
        <v>0.31771384786066703</v>
      </c>
      <c r="R18" s="232">
        <v>0.32965821343719137</v>
      </c>
      <c r="S18" s="232">
        <v>3.3053359344020503</v>
      </c>
      <c r="T18" s="232">
        <v>2.5623761981841042</v>
      </c>
      <c r="U18" s="232">
        <v>4.6668613979655102</v>
      </c>
      <c r="V18" s="232">
        <v>7.6576340207982625</v>
      </c>
      <c r="W18" s="232">
        <v>7.4426441963001082</v>
      </c>
      <c r="X18" s="232">
        <v>2.4644672462668069</v>
      </c>
      <c r="Y18" s="232">
        <v>1.7928932259540566</v>
      </c>
      <c r="Z18" s="232">
        <v>0.48268669677409903</v>
      </c>
      <c r="AA18" s="232">
        <v>0.60535383892523242</v>
      </c>
      <c r="AB18" s="232">
        <v>0.48972431738769373</v>
      </c>
      <c r="AC18" s="171">
        <f t="shared" si="5"/>
        <v>32.117349134255782</v>
      </c>
      <c r="AD18" s="233"/>
      <c r="AE18" s="221">
        <f t="shared" si="0"/>
        <v>1922</v>
      </c>
      <c r="AF18" s="228">
        <v>8248</v>
      </c>
      <c r="AG18" s="229">
        <f t="shared" si="2"/>
        <v>2.1756442298969318</v>
      </c>
      <c r="AH18" s="169"/>
      <c r="AI18" s="170">
        <v>1930</v>
      </c>
      <c r="AJ18" s="232">
        <v>0.31771384786066703</v>
      </c>
      <c r="AK18" s="232">
        <v>0.32965821343719137</v>
      </c>
      <c r="AL18" s="232">
        <v>3.3053359344020503</v>
      </c>
      <c r="AM18" s="232">
        <v>2.5623761981841042</v>
      </c>
      <c r="AN18" s="232">
        <v>4.6668613979655102</v>
      </c>
      <c r="AO18" s="232">
        <v>7.6576340207982625</v>
      </c>
      <c r="AP18" s="232">
        <v>7.4426441963001082</v>
      </c>
      <c r="AQ18" s="232">
        <v>2.4644672462668069</v>
      </c>
      <c r="AR18" s="232">
        <v>1.7928932259540566</v>
      </c>
      <c r="AS18" s="232">
        <v>0.48268669677409903</v>
      </c>
      <c r="AT18" s="232">
        <v>0.60535383892523242</v>
      </c>
      <c r="AU18" s="232">
        <v>0.48972431738769373</v>
      </c>
      <c r="AV18" s="171">
        <f t="shared" si="6"/>
        <v>32.117349134255782</v>
      </c>
      <c r="AX18" s="221">
        <f t="shared" si="1"/>
        <v>1922</v>
      </c>
      <c r="AY18" s="228">
        <v>8248</v>
      </c>
      <c r="AZ18" s="229">
        <f t="shared" si="3"/>
        <v>2.1756442298969318</v>
      </c>
    </row>
    <row r="19" spans="1:52">
      <c r="A19" s="170">
        <v>1931</v>
      </c>
      <c r="B19" s="424">
        <v>1.5515549186826252</v>
      </c>
      <c r="C19" s="424">
        <v>2.0207898895575211</v>
      </c>
      <c r="D19" s="424">
        <v>1.8898110056260757</v>
      </c>
      <c r="E19" s="424">
        <v>2.3465370481681922</v>
      </c>
      <c r="F19" s="424">
        <v>3.3615947374786059</v>
      </c>
      <c r="G19" s="424">
        <v>9.4252522058439805</v>
      </c>
      <c r="H19" s="424">
        <v>31.44168251805004</v>
      </c>
      <c r="I19" s="424">
        <v>34.168481758824683</v>
      </c>
      <c r="J19" s="424">
        <v>11.065528218330799</v>
      </c>
      <c r="K19" s="424">
        <v>3.2997104337643064</v>
      </c>
      <c r="L19" s="424">
        <v>1.0289481010873749</v>
      </c>
      <c r="M19" s="424">
        <v>4.3824351200565381E-2</v>
      </c>
      <c r="N19" s="168">
        <f t="shared" si="4"/>
        <v>101.64371518661477</v>
      </c>
      <c r="O19" s="169"/>
      <c r="P19" s="170">
        <v>1931</v>
      </c>
      <c r="Q19" s="232">
        <v>0.33423219663665893</v>
      </c>
      <c r="R19" s="232">
        <v>0.50498336751357809</v>
      </c>
      <c r="S19" s="232">
        <v>0.51873097605658147</v>
      </c>
      <c r="T19" s="232">
        <v>0.70903185558951698</v>
      </c>
      <c r="U19" s="232">
        <v>1.0187105577666085</v>
      </c>
      <c r="V19" s="232">
        <v>2.1329368734632745</v>
      </c>
      <c r="W19" s="232">
        <v>2.1878273419039012</v>
      </c>
      <c r="X19" s="232">
        <v>0.77634876991200752</v>
      </c>
      <c r="Y19" s="232">
        <v>0.28103967312199352</v>
      </c>
      <c r="Z19" s="232">
        <v>0.18645325932831369</v>
      </c>
      <c r="AA19" s="232">
        <v>0.17280779583262706</v>
      </c>
      <c r="AB19" s="232">
        <v>8.9196195211016516E-3</v>
      </c>
      <c r="AC19" s="171">
        <f t="shared" si="5"/>
        <v>8.8320222866461631</v>
      </c>
      <c r="AD19" s="233"/>
      <c r="AE19" s="221">
        <f t="shared" si="0"/>
        <v>1922</v>
      </c>
      <c r="AF19" s="228">
        <v>8279</v>
      </c>
      <c r="AG19" s="229">
        <f t="shared" si="2"/>
        <v>0.79648315433927053</v>
      </c>
      <c r="AH19" s="169"/>
      <c r="AI19" s="170">
        <v>1931</v>
      </c>
      <c r="AJ19" s="232">
        <v>0.33423219663665893</v>
      </c>
      <c r="AK19" s="232">
        <v>0.50498336751357809</v>
      </c>
      <c r="AL19" s="232">
        <v>0.51873097605658147</v>
      </c>
      <c r="AM19" s="232">
        <v>0.70903185558951698</v>
      </c>
      <c r="AN19" s="232">
        <v>1.0187105577666085</v>
      </c>
      <c r="AO19" s="232">
        <v>2.1329368734632745</v>
      </c>
      <c r="AP19" s="232">
        <v>2.1878273419039012</v>
      </c>
      <c r="AQ19" s="232">
        <v>0.77634876991200752</v>
      </c>
      <c r="AR19" s="232">
        <v>0.28103967312199352</v>
      </c>
      <c r="AS19" s="232">
        <v>0.18645325932831369</v>
      </c>
      <c r="AT19" s="232">
        <v>0.17280779583262706</v>
      </c>
      <c r="AU19" s="232">
        <v>8.9196195211016516E-3</v>
      </c>
      <c r="AV19" s="171">
        <f t="shared" si="6"/>
        <v>8.8320222866461631</v>
      </c>
      <c r="AX19" s="221">
        <f t="shared" si="1"/>
        <v>1922</v>
      </c>
      <c r="AY19" s="228">
        <v>8279</v>
      </c>
      <c r="AZ19" s="229">
        <f t="shared" si="3"/>
        <v>0.79648315433927053</v>
      </c>
    </row>
    <row r="20" spans="1:52">
      <c r="A20" s="170">
        <v>1932</v>
      </c>
      <c r="B20" s="424">
        <v>0.9528820803838659</v>
      </c>
      <c r="C20" s="424">
        <v>1.969901730631026</v>
      </c>
      <c r="D20" s="424">
        <v>3.0338679876651224</v>
      </c>
      <c r="E20" s="424">
        <v>3.3728697132785541</v>
      </c>
      <c r="F20" s="424">
        <v>9.5852104275551415</v>
      </c>
      <c r="G20" s="424">
        <v>21.03992789022552</v>
      </c>
      <c r="H20" s="424">
        <v>45.894542754525162</v>
      </c>
      <c r="I20" s="424">
        <v>104.29642878697659</v>
      </c>
      <c r="J20" s="424">
        <v>102.61551965516873</v>
      </c>
      <c r="K20" s="424">
        <v>23.97632886174928</v>
      </c>
      <c r="L20" s="424">
        <v>2.5341348360663791</v>
      </c>
      <c r="M20" s="424">
        <v>2.7971229045420047</v>
      </c>
      <c r="N20" s="168">
        <f t="shared" si="4"/>
        <v>322.06873762876734</v>
      </c>
      <c r="O20" s="169"/>
      <c r="P20" s="170">
        <v>1932</v>
      </c>
      <c r="Q20" s="232">
        <v>0.42715336570047835</v>
      </c>
      <c r="R20" s="232">
        <v>0.81280680750484768</v>
      </c>
      <c r="S20" s="232">
        <v>1.076742377760755</v>
      </c>
      <c r="T20" s="232">
        <v>1.5970078350315466</v>
      </c>
      <c r="U20" s="232">
        <v>4.8916836182636851</v>
      </c>
      <c r="V20" s="232">
        <v>11.747971104979758</v>
      </c>
      <c r="W20" s="232">
        <v>15.186747896336144</v>
      </c>
      <c r="X20" s="232">
        <v>8.5417508184287811</v>
      </c>
      <c r="Y20" s="232">
        <v>4.1153737225485827</v>
      </c>
      <c r="Z20" s="232">
        <v>1.5637415792120777</v>
      </c>
      <c r="AA20" s="232">
        <v>0.5790086877016023</v>
      </c>
      <c r="AB20" s="232">
        <v>0.92130297385093485</v>
      </c>
      <c r="AC20" s="171">
        <f t="shared" si="5"/>
        <v>51.461290787319193</v>
      </c>
      <c r="AD20" s="233"/>
      <c r="AE20" s="221">
        <f t="shared" si="0"/>
        <v>1922</v>
      </c>
      <c r="AF20" s="228">
        <v>8309</v>
      </c>
      <c r="AG20" s="229">
        <f t="shared" si="2"/>
        <v>0.39030320284341258</v>
      </c>
      <c r="AH20" s="169"/>
      <c r="AI20" s="170">
        <v>1932</v>
      </c>
      <c r="AJ20" s="232">
        <v>0.42715336570047835</v>
      </c>
      <c r="AK20" s="232">
        <v>0.81280680750484768</v>
      </c>
      <c r="AL20" s="232">
        <v>1.076742377760755</v>
      </c>
      <c r="AM20" s="232">
        <v>1.5970078350315466</v>
      </c>
      <c r="AN20" s="232">
        <v>4.8916836182636851</v>
      </c>
      <c r="AO20" s="232">
        <v>11.747971104979758</v>
      </c>
      <c r="AP20" s="232">
        <v>15.186747896336144</v>
      </c>
      <c r="AQ20" s="232">
        <v>8.5417508184287811</v>
      </c>
      <c r="AR20" s="232">
        <v>4.1153737225485827</v>
      </c>
      <c r="AS20" s="232">
        <v>1.5637415792120777</v>
      </c>
      <c r="AT20" s="232">
        <v>0.5790086877016023</v>
      </c>
      <c r="AU20" s="232">
        <v>0.92130297385093485</v>
      </c>
      <c r="AV20" s="171">
        <f t="shared" si="6"/>
        <v>51.461290787319193</v>
      </c>
      <c r="AX20" s="221">
        <f t="shared" si="1"/>
        <v>1922</v>
      </c>
      <c r="AY20" s="228">
        <v>8309</v>
      </c>
      <c r="AZ20" s="229">
        <f t="shared" si="3"/>
        <v>0.39030320284341258</v>
      </c>
    </row>
    <row r="21" spans="1:52">
      <c r="A21" s="170">
        <v>1933</v>
      </c>
      <c r="B21" s="424">
        <v>0.52467133066430827</v>
      </c>
      <c r="C21" s="424">
        <v>0.93705503540987134</v>
      </c>
      <c r="D21" s="424">
        <v>1.1778318459969124</v>
      </c>
      <c r="E21" s="424">
        <v>2.0386673722473998</v>
      </c>
      <c r="F21" s="424">
        <v>1.9672767853852768</v>
      </c>
      <c r="G21" s="424">
        <v>4.5473804823751154</v>
      </c>
      <c r="H21" s="424">
        <v>23.564338361456965</v>
      </c>
      <c r="I21" s="424">
        <v>50.061161069685944</v>
      </c>
      <c r="J21" s="424">
        <v>75.171613973983128</v>
      </c>
      <c r="K21" s="424">
        <v>9.9588815177282921</v>
      </c>
      <c r="L21" s="424">
        <v>1.46369052358826</v>
      </c>
      <c r="M21" s="424">
        <v>1.1490039871285558</v>
      </c>
      <c r="N21" s="168">
        <f t="shared" si="4"/>
        <v>172.56157228565004</v>
      </c>
      <c r="O21" s="169"/>
      <c r="P21" s="170">
        <v>1933</v>
      </c>
      <c r="Q21" s="232">
        <v>0.19233092975880489</v>
      </c>
      <c r="R21" s="232">
        <v>0.32068178232516559</v>
      </c>
      <c r="S21" s="232">
        <v>0.34183422545026754</v>
      </c>
      <c r="T21" s="232">
        <v>0.73135698977062402</v>
      </c>
      <c r="U21" s="232">
        <v>0.78917236545295122</v>
      </c>
      <c r="V21" s="232">
        <v>1.9635824019821313</v>
      </c>
      <c r="W21" s="232">
        <v>8.9346777903569041</v>
      </c>
      <c r="X21" s="232">
        <v>5.5056483639984641</v>
      </c>
      <c r="Y21" s="232">
        <v>2.5445503376458518</v>
      </c>
      <c r="Z21" s="232">
        <v>0.61159682075219379</v>
      </c>
      <c r="AA21" s="232">
        <v>0.27347759146909212</v>
      </c>
      <c r="AB21" s="232">
        <v>0.33832676942673245</v>
      </c>
      <c r="AC21" s="171">
        <f t="shared" si="5"/>
        <v>22.547236368389182</v>
      </c>
      <c r="AD21" s="233"/>
      <c r="AE21" s="221">
        <f t="shared" si="0"/>
        <v>1923</v>
      </c>
      <c r="AF21" s="228">
        <v>8340</v>
      </c>
      <c r="AG21" s="229">
        <f t="shared" si="2"/>
        <v>0.3355326228831188</v>
      </c>
      <c r="AH21" s="169"/>
      <c r="AI21" s="170">
        <v>1933</v>
      </c>
      <c r="AJ21" s="232">
        <v>0.19233092975880489</v>
      </c>
      <c r="AK21" s="232">
        <v>0.32068178232516559</v>
      </c>
      <c r="AL21" s="232">
        <v>0.34183422545026754</v>
      </c>
      <c r="AM21" s="232">
        <v>0.73135698977062402</v>
      </c>
      <c r="AN21" s="232">
        <v>0.78917236545295122</v>
      </c>
      <c r="AO21" s="232">
        <v>1.9635824019821313</v>
      </c>
      <c r="AP21" s="232">
        <v>8.9346777903569041</v>
      </c>
      <c r="AQ21" s="232">
        <v>5.5056483639984641</v>
      </c>
      <c r="AR21" s="232">
        <v>2.5445503376458518</v>
      </c>
      <c r="AS21" s="232">
        <v>0.61159682075219379</v>
      </c>
      <c r="AT21" s="232">
        <v>0.27347759146909212</v>
      </c>
      <c r="AU21" s="232">
        <v>0.33832676942673245</v>
      </c>
      <c r="AV21" s="171">
        <f t="shared" si="6"/>
        <v>22.547236368389182</v>
      </c>
      <c r="AX21" s="221">
        <f t="shared" si="1"/>
        <v>1923</v>
      </c>
      <c r="AY21" s="228">
        <v>8340</v>
      </c>
      <c r="AZ21" s="229">
        <f t="shared" si="3"/>
        <v>0.3355326228831188</v>
      </c>
    </row>
    <row r="22" spans="1:52">
      <c r="A22" s="170">
        <v>1934</v>
      </c>
      <c r="B22" s="424">
        <v>2.4480553051503557</v>
      </c>
      <c r="C22" s="424">
        <v>2.5932700321269446</v>
      </c>
      <c r="D22" s="424">
        <v>5.1469987742938574</v>
      </c>
      <c r="E22" s="424">
        <v>6.7976471752233056</v>
      </c>
      <c r="F22" s="424">
        <v>8.8578381308603475</v>
      </c>
      <c r="G22" s="424">
        <v>29.312216143126768</v>
      </c>
      <c r="H22" s="424">
        <v>34.361360585372068</v>
      </c>
      <c r="I22" s="424">
        <v>23.332999112115591</v>
      </c>
      <c r="J22" s="424">
        <v>11.195639585745038</v>
      </c>
      <c r="K22" s="424">
        <v>2.3374538483781944</v>
      </c>
      <c r="L22" s="424">
        <v>0.44053548177851121</v>
      </c>
      <c r="M22" s="424">
        <v>0.71791760860732945</v>
      </c>
      <c r="N22" s="168">
        <f t="shared" si="4"/>
        <v>127.54193178277831</v>
      </c>
      <c r="O22" s="169"/>
      <c r="P22" s="170">
        <v>1934</v>
      </c>
      <c r="Q22" s="232">
        <v>0.64457590127064868</v>
      </c>
      <c r="R22" s="232">
        <v>0.85671784593551559</v>
      </c>
      <c r="S22" s="232">
        <v>1.885040940058867</v>
      </c>
      <c r="T22" s="232">
        <v>2.5875893226549342</v>
      </c>
      <c r="U22" s="232">
        <v>2.2042910693330917</v>
      </c>
      <c r="V22" s="232">
        <v>3.1211862119240408</v>
      </c>
      <c r="W22" s="232">
        <v>1.0410871625118236</v>
      </c>
      <c r="X22" s="232">
        <v>0.59924807739903763</v>
      </c>
      <c r="Y22" s="232">
        <v>0.41494900888122288</v>
      </c>
      <c r="Z22" s="232">
        <v>0.23027785939523326</v>
      </c>
      <c r="AA22" s="232">
        <v>7.3179002252057757E-2</v>
      </c>
      <c r="AB22" s="232">
        <v>0.18248560834849492</v>
      </c>
      <c r="AC22" s="171">
        <f t="shared" si="5"/>
        <v>13.840628009964968</v>
      </c>
      <c r="AD22" s="233"/>
      <c r="AE22" s="221">
        <f t="shared" si="0"/>
        <v>1923</v>
      </c>
      <c r="AF22" s="228">
        <v>8370</v>
      </c>
      <c r="AG22" s="229">
        <f t="shared" si="2"/>
        <v>0.90939084931958347</v>
      </c>
      <c r="AH22" s="169"/>
      <c r="AI22" s="170">
        <v>1934</v>
      </c>
      <c r="AJ22" s="232">
        <v>0.64457590127064868</v>
      </c>
      <c r="AK22" s="232">
        <v>0.85671784593551559</v>
      </c>
      <c r="AL22" s="232">
        <v>1.885040940058867</v>
      </c>
      <c r="AM22" s="232">
        <v>2.5875893226549342</v>
      </c>
      <c r="AN22" s="232">
        <v>2.2042910693330917</v>
      </c>
      <c r="AO22" s="232">
        <v>3.1211862119240408</v>
      </c>
      <c r="AP22" s="232">
        <v>1.0410871625118236</v>
      </c>
      <c r="AQ22" s="232">
        <v>0.59924807739903763</v>
      </c>
      <c r="AR22" s="232">
        <v>0.41494900888122288</v>
      </c>
      <c r="AS22" s="232">
        <v>0.23027785939523326</v>
      </c>
      <c r="AT22" s="232">
        <v>7.3179002252057757E-2</v>
      </c>
      <c r="AU22" s="232">
        <v>0.18248560834849492</v>
      </c>
      <c r="AV22" s="171">
        <f t="shared" si="6"/>
        <v>13.840628009964968</v>
      </c>
      <c r="AX22" s="221">
        <f t="shared" si="1"/>
        <v>1923</v>
      </c>
      <c r="AY22" s="228">
        <v>8370</v>
      </c>
      <c r="AZ22" s="229">
        <f t="shared" si="3"/>
        <v>0.90939084931958347</v>
      </c>
    </row>
    <row r="23" spans="1:52">
      <c r="A23" s="170">
        <v>1935</v>
      </c>
      <c r="B23" s="424">
        <v>1.2316434225540229</v>
      </c>
      <c r="C23" s="424">
        <v>5.5164744193081239</v>
      </c>
      <c r="D23" s="424">
        <v>4.2245371616702085</v>
      </c>
      <c r="E23" s="424">
        <v>5.3952670331840755</v>
      </c>
      <c r="F23" s="424">
        <v>8.0371628489167453</v>
      </c>
      <c r="G23" s="424">
        <v>10.633235430314862</v>
      </c>
      <c r="H23" s="424">
        <v>55.345910191552747</v>
      </c>
      <c r="I23" s="424">
        <v>100.57739279394285</v>
      </c>
      <c r="J23" s="424">
        <v>73.890528684948563</v>
      </c>
      <c r="K23" s="424">
        <v>13.319390960695804</v>
      </c>
      <c r="L23" s="424">
        <v>4.6393906951615262</v>
      </c>
      <c r="M23" s="424">
        <v>0</v>
      </c>
      <c r="N23" s="168">
        <f t="shared" si="4"/>
        <v>282.81093364224949</v>
      </c>
      <c r="O23" s="169"/>
      <c r="P23" s="170">
        <v>1935</v>
      </c>
      <c r="Q23" s="232">
        <v>0.53599294428536137</v>
      </c>
      <c r="R23" s="232">
        <v>2.1125355920423048</v>
      </c>
      <c r="S23" s="232">
        <v>2.0118602985379357</v>
      </c>
      <c r="T23" s="232">
        <v>2.7157800227371487</v>
      </c>
      <c r="U23" s="232">
        <v>4.3353382445830215</v>
      </c>
      <c r="V23" s="232">
        <v>5.784242333427235</v>
      </c>
      <c r="W23" s="232">
        <v>14.684364063144479</v>
      </c>
      <c r="X23" s="232">
        <v>6.6077880439788785</v>
      </c>
      <c r="Y23" s="232">
        <v>2.87366596668911</v>
      </c>
      <c r="Z23" s="232">
        <v>0.93778706394174094</v>
      </c>
      <c r="AA23" s="232">
        <v>1.2696427059530819</v>
      </c>
      <c r="AB23" s="232">
        <v>0</v>
      </c>
      <c r="AC23" s="171">
        <f t="shared" si="5"/>
        <v>43.868997279320297</v>
      </c>
      <c r="AD23" s="233"/>
      <c r="AE23" s="221">
        <f t="shared" si="0"/>
        <v>1923</v>
      </c>
      <c r="AF23" s="228">
        <v>8401</v>
      </c>
      <c r="AG23" s="229">
        <f t="shared" si="2"/>
        <v>2.8302552715446514</v>
      </c>
      <c r="AH23" s="169"/>
      <c r="AI23" s="170">
        <v>1935</v>
      </c>
      <c r="AJ23" s="232">
        <v>0.53599294428536137</v>
      </c>
      <c r="AK23" s="232">
        <v>2.1125355920423048</v>
      </c>
      <c r="AL23" s="232">
        <v>2.0118602985379357</v>
      </c>
      <c r="AM23" s="232">
        <v>2.7157800227371487</v>
      </c>
      <c r="AN23" s="232">
        <v>4.3353382445830215</v>
      </c>
      <c r="AO23" s="232">
        <v>5.784242333427235</v>
      </c>
      <c r="AP23" s="232">
        <v>14.684364063144479</v>
      </c>
      <c r="AQ23" s="232">
        <v>6.6077880439788785</v>
      </c>
      <c r="AR23" s="232">
        <v>2.87366596668911</v>
      </c>
      <c r="AS23" s="232">
        <v>0.93778706394174094</v>
      </c>
      <c r="AT23" s="232">
        <v>1.2696427059530819</v>
      </c>
      <c r="AU23" s="232">
        <v>0</v>
      </c>
      <c r="AV23" s="171">
        <f t="shared" si="6"/>
        <v>43.868997279320297</v>
      </c>
      <c r="AX23" s="221">
        <f t="shared" si="1"/>
        <v>1923</v>
      </c>
      <c r="AY23" s="228">
        <v>8401</v>
      </c>
      <c r="AZ23" s="229">
        <f t="shared" si="3"/>
        <v>2.8302552715446514</v>
      </c>
    </row>
    <row r="24" spans="1:52">
      <c r="A24" s="170">
        <v>1936</v>
      </c>
      <c r="B24" s="424">
        <v>1.7269568231425374</v>
      </c>
      <c r="C24" s="424">
        <v>2.1398786078302834</v>
      </c>
      <c r="D24" s="424">
        <v>2.1625629487265616</v>
      </c>
      <c r="E24" s="424">
        <v>9.4896406045981774</v>
      </c>
      <c r="F24" s="424">
        <v>14.845369162269041</v>
      </c>
      <c r="G24" s="424">
        <v>31.832184201398768</v>
      </c>
      <c r="H24" s="424">
        <v>80.877915964141721</v>
      </c>
      <c r="I24" s="424">
        <v>123.95720469297281</v>
      </c>
      <c r="J24" s="424">
        <v>82.857732888235887</v>
      </c>
      <c r="K24" s="424">
        <v>19.397451378650768</v>
      </c>
      <c r="L24" s="424">
        <v>3.3684312298160779</v>
      </c>
      <c r="M24" s="424">
        <v>1.526667045147269</v>
      </c>
      <c r="N24" s="168">
        <f t="shared" si="4"/>
        <v>374.1819955469299</v>
      </c>
      <c r="O24" s="169"/>
      <c r="P24" s="170">
        <v>1936</v>
      </c>
      <c r="Q24" s="232">
        <v>0.79683254576140949</v>
      </c>
      <c r="R24" s="232">
        <v>0.85807222883372647</v>
      </c>
      <c r="S24" s="232">
        <v>0.78999582506013444</v>
      </c>
      <c r="T24" s="232">
        <v>4.5983244036481423</v>
      </c>
      <c r="U24" s="232">
        <v>8.284537761219978</v>
      </c>
      <c r="V24" s="232">
        <v>16.998257599530724</v>
      </c>
      <c r="W24" s="232">
        <v>15.660471575681321</v>
      </c>
      <c r="X24" s="232">
        <v>7.0855070403708282</v>
      </c>
      <c r="Y24" s="232">
        <v>3.3343322707078045</v>
      </c>
      <c r="Z24" s="232">
        <v>1.644750606926344</v>
      </c>
      <c r="AA24" s="232">
        <v>0.90056941040997884</v>
      </c>
      <c r="AB24" s="232">
        <v>0.58812352985404459</v>
      </c>
      <c r="AC24" s="171">
        <f t="shared" si="5"/>
        <v>61.539774798004437</v>
      </c>
      <c r="AD24" s="233"/>
      <c r="AE24" s="221">
        <f t="shared" si="0"/>
        <v>1923</v>
      </c>
      <c r="AF24" s="228">
        <v>8432</v>
      </c>
      <c r="AG24" s="229">
        <f t="shared" si="2"/>
        <v>4.1401680671862993</v>
      </c>
      <c r="AH24" s="169"/>
      <c r="AI24" s="170">
        <v>1936</v>
      </c>
      <c r="AJ24" s="232">
        <v>0.79683254576140949</v>
      </c>
      <c r="AK24" s="232">
        <v>0.85807222883372647</v>
      </c>
      <c r="AL24" s="232">
        <v>0.78999582506013444</v>
      </c>
      <c r="AM24" s="232">
        <v>4.5983244036481423</v>
      </c>
      <c r="AN24" s="232">
        <v>8.284537761219978</v>
      </c>
      <c r="AO24" s="232">
        <v>16.998257599530724</v>
      </c>
      <c r="AP24" s="232">
        <v>15.660471575681321</v>
      </c>
      <c r="AQ24" s="232">
        <v>7.0855070403708282</v>
      </c>
      <c r="AR24" s="232">
        <v>3.3343322707078045</v>
      </c>
      <c r="AS24" s="232">
        <v>1.644750606926344</v>
      </c>
      <c r="AT24" s="232">
        <v>0.90056941040997884</v>
      </c>
      <c r="AU24" s="232">
        <v>0.58812352985404459</v>
      </c>
      <c r="AV24" s="171">
        <f t="shared" si="6"/>
        <v>61.539774798004437</v>
      </c>
      <c r="AX24" s="221">
        <f t="shared" si="1"/>
        <v>1923</v>
      </c>
      <c r="AY24" s="228">
        <v>8432</v>
      </c>
      <c r="AZ24" s="229">
        <f t="shared" si="3"/>
        <v>4.1401680671862993</v>
      </c>
    </row>
    <row r="25" spans="1:52">
      <c r="A25" s="170">
        <v>1937</v>
      </c>
      <c r="B25" s="424">
        <v>0.74323745184636669</v>
      </c>
      <c r="C25" s="424">
        <v>0.99457537261012974</v>
      </c>
      <c r="D25" s="424">
        <v>2.3963273888083187</v>
      </c>
      <c r="E25" s="424">
        <v>2.3850012763600916</v>
      </c>
      <c r="F25" s="424">
        <v>9.4264507647244216</v>
      </c>
      <c r="G25" s="424">
        <v>14.307106930227253</v>
      </c>
      <c r="H25" s="424">
        <v>40.843924182308342</v>
      </c>
      <c r="I25" s="424">
        <v>122.53736485570391</v>
      </c>
      <c r="J25" s="424">
        <v>56.771753703000734</v>
      </c>
      <c r="K25" s="424">
        <v>11.088914928352368</v>
      </c>
      <c r="L25" s="424">
        <v>1.6810447287840278</v>
      </c>
      <c r="M25" s="424">
        <v>1.2435205944856826</v>
      </c>
      <c r="N25" s="168">
        <f t="shared" si="4"/>
        <v>264.41922217721162</v>
      </c>
      <c r="O25" s="169"/>
      <c r="P25" s="170">
        <v>1937</v>
      </c>
      <c r="Q25" s="232">
        <v>0.31789430448992939</v>
      </c>
      <c r="R25" s="232">
        <v>0.42539547159965296</v>
      </c>
      <c r="S25" s="232">
        <v>0.81539431008865881</v>
      </c>
      <c r="T25" s="232">
        <v>0.97333241766825096</v>
      </c>
      <c r="U25" s="232">
        <v>4.5865102952011974</v>
      </c>
      <c r="V25" s="232">
        <v>7.6085266714896189</v>
      </c>
      <c r="W25" s="232">
        <v>13.338843377751624</v>
      </c>
      <c r="X25" s="232">
        <v>8.2119867724358819</v>
      </c>
      <c r="Y25" s="232">
        <v>2.1842158067510624</v>
      </c>
      <c r="Z25" s="232">
        <v>0.99138410997495896</v>
      </c>
      <c r="AA25" s="232">
        <v>0.41456916744350281</v>
      </c>
      <c r="AB25" s="232">
        <v>0.44406524401436087</v>
      </c>
      <c r="AC25" s="171">
        <f t="shared" si="5"/>
        <v>40.3121179489087</v>
      </c>
      <c r="AD25" s="233"/>
      <c r="AE25" s="221">
        <f t="shared" si="0"/>
        <v>1923</v>
      </c>
      <c r="AF25" s="228">
        <v>8460</v>
      </c>
      <c r="AG25" s="229">
        <f t="shared" si="2"/>
        <v>4.2490288346741121</v>
      </c>
      <c r="AH25" s="169"/>
      <c r="AI25" s="170">
        <v>1937</v>
      </c>
      <c r="AJ25" s="232">
        <v>0.31789430448992939</v>
      </c>
      <c r="AK25" s="232">
        <v>0.42539547159965296</v>
      </c>
      <c r="AL25" s="232">
        <v>0.81539431008865881</v>
      </c>
      <c r="AM25" s="232">
        <v>0.97333241766825096</v>
      </c>
      <c r="AN25" s="232">
        <v>4.5865102952011974</v>
      </c>
      <c r="AO25" s="232">
        <v>7.6085266714896189</v>
      </c>
      <c r="AP25" s="232">
        <v>13.338843377751624</v>
      </c>
      <c r="AQ25" s="232">
        <v>8.2119867724358819</v>
      </c>
      <c r="AR25" s="232">
        <v>2.1842158067510624</v>
      </c>
      <c r="AS25" s="232">
        <v>0.99138410997495896</v>
      </c>
      <c r="AT25" s="232">
        <v>0.41456916744350281</v>
      </c>
      <c r="AU25" s="232">
        <v>0.44406524401436087</v>
      </c>
      <c r="AV25" s="171">
        <f t="shared" si="6"/>
        <v>40.3121179489087</v>
      </c>
      <c r="AX25" s="221">
        <f t="shared" si="1"/>
        <v>1923</v>
      </c>
      <c r="AY25" s="228">
        <v>8460</v>
      </c>
      <c r="AZ25" s="229">
        <f t="shared" si="3"/>
        <v>4.2490288346741121</v>
      </c>
    </row>
    <row r="26" spans="1:52">
      <c r="A26" s="170">
        <v>1938</v>
      </c>
      <c r="B26" s="424">
        <v>1.755632035123138</v>
      </c>
      <c r="C26" s="424">
        <v>3.5927625634870344</v>
      </c>
      <c r="D26" s="424">
        <v>43.587029406488483</v>
      </c>
      <c r="E26" s="424">
        <v>11.755276704978654</v>
      </c>
      <c r="F26" s="424">
        <v>10.191540462804825</v>
      </c>
      <c r="G26" s="424">
        <v>20.85970377774802</v>
      </c>
      <c r="H26" s="424">
        <v>65.467584222539827</v>
      </c>
      <c r="I26" s="424">
        <v>167.92219073460419</v>
      </c>
      <c r="J26" s="424">
        <v>134.37319126078498</v>
      </c>
      <c r="K26" s="424">
        <v>29.083360431441879</v>
      </c>
      <c r="L26" s="424">
        <v>5.6037423708047855</v>
      </c>
      <c r="M26" s="424">
        <v>1.9394307477916937</v>
      </c>
      <c r="N26" s="168">
        <f t="shared" si="4"/>
        <v>496.13144471859749</v>
      </c>
      <c r="O26" s="169"/>
      <c r="P26" s="170">
        <v>1938</v>
      </c>
      <c r="Q26" s="232">
        <v>0.84508964522137331</v>
      </c>
      <c r="R26" s="232">
        <v>1.5283865423011984</v>
      </c>
      <c r="S26" s="232">
        <v>24.004369134736478</v>
      </c>
      <c r="T26" s="232">
        <v>7.1005933337721707</v>
      </c>
      <c r="U26" s="232">
        <v>6.1770116879261181</v>
      </c>
      <c r="V26" s="232">
        <v>7.9262723634009689</v>
      </c>
      <c r="W26" s="232">
        <v>14.690652434504152</v>
      </c>
      <c r="X26" s="232">
        <v>12.519650768154172</v>
      </c>
      <c r="Y26" s="232">
        <v>5.6786074931337964</v>
      </c>
      <c r="Z26" s="232">
        <v>2.3361498724000143</v>
      </c>
      <c r="AA26" s="232">
        <v>1.5380608868799186</v>
      </c>
      <c r="AB26" s="232">
        <v>0.77943912127695114</v>
      </c>
      <c r="AC26" s="171">
        <f t="shared" si="5"/>
        <v>85.124283283707314</v>
      </c>
      <c r="AE26" s="221">
        <f t="shared" si="0"/>
        <v>1923</v>
      </c>
      <c r="AF26" s="228">
        <v>8491</v>
      </c>
      <c r="AG26" s="229">
        <f t="shared" si="2"/>
        <v>9.9172331551005453</v>
      </c>
      <c r="AH26" s="169"/>
      <c r="AI26" s="170">
        <v>1938</v>
      </c>
      <c r="AJ26" s="232">
        <v>0.84508964522137331</v>
      </c>
      <c r="AK26" s="232">
        <v>1.5283865423011984</v>
      </c>
      <c r="AL26" s="232">
        <v>24.004369134736478</v>
      </c>
      <c r="AM26" s="232">
        <v>7.1005933337721707</v>
      </c>
      <c r="AN26" s="232">
        <v>6.1770116879261181</v>
      </c>
      <c r="AO26" s="232">
        <v>7.9262723634009689</v>
      </c>
      <c r="AP26" s="232">
        <v>14.690652434504152</v>
      </c>
      <c r="AQ26" s="232">
        <v>12.519650768154172</v>
      </c>
      <c r="AR26" s="232">
        <v>5.6786074931337964</v>
      </c>
      <c r="AS26" s="232">
        <v>2.3361498724000143</v>
      </c>
      <c r="AT26" s="232">
        <v>1.5380608868799186</v>
      </c>
      <c r="AU26" s="232">
        <v>0.77943912127695114</v>
      </c>
      <c r="AV26" s="171">
        <f t="shared" si="6"/>
        <v>85.124283283707314</v>
      </c>
      <c r="AX26" s="221">
        <f t="shared" si="1"/>
        <v>1923</v>
      </c>
      <c r="AY26" s="228">
        <v>8491</v>
      </c>
      <c r="AZ26" s="229">
        <f t="shared" si="3"/>
        <v>9.9172331551005453</v>
      </c>
    </row>
    <row r="27" spans="1:52">
      <c r="A27" s="170">
        <v>1939</v>
      </c>
      <c r="B27" s="424">
        <v>3.6470713042297023</v>
      </c>
      <c r="C27" s="424">
        <v>4.5122399660039667</v>
      </c>
      <c r="D27" s="424">
        <v>3.8367843830614832</v>
      </c>
      <c r="E27" s="424">
        <v>3.99130250545049</v>
      </c>
      <c r="F27" s="424">
        <v>4.6518356566407508</v>
      </c>
      <c r="G27" s="424">
        <v>18.668855024566998</v>
      </c>
      <c r="H27" s="424">
        <v>52.79869197511583</v>
      </c>
      <c r="I27" s="424">
        <v>40.69888923370474</v>
      </c>
      <c r="J27" s="424">
        <v>13.865432585689364</v>
      </c>
      <c r="K27" s="424">
        <v>3.208682727074438</v>
      </c>
      <c r="L27" s="424">
        <v>0.63981007813901869</v>
      </c>
      <c r="M27" s="424">
        <v>1.9024335462053643</v>
      </c>
      <c r="N27" s="168">
        <f t="shared" si="4"/>
        <v>152.42202898588215</v>
      </c>
      <c r="O27" s="169"/>
      <c r="P27" s="170">
        <v>1939</v>
      </c>
      <c r="Q27" s="232">
        <v>1.1299206468698051</v>
      </c>
      <c r="R27" s="232">
        <v>1.7244847535281975</v>
      </c>
      <c r="S27" s="232">
        <v>1.6327193486049012</v>
      </c>
      <c r="T27" s="232">
        <v>1.6995983521085085</v>
      </c>
      <c r="U27" s="232">
        <v>2.0109055718383404</v>
      </c>
      <c r="V27" s="232">
        <v>4.6375111556451163</v>
      </c>
      <c r="W27" s="232">
        <v>3.2873688847430991</v>
      </c>
      <c r="X27" s="232">
        <v>1.257942663377456</v>
      </c>
      <c r="Y27" s="232">
        <v>0.53588210247149703</v>
      </c>
      <c r="Z27" s="232">
        <v>0.18885117586714273</v>
      </c>
      <c r="AA27" s="232">
        <v>0.11195919639823515</v>
      </c>
      <c r="AB27" s="232">
        <v>0.43518989066157587</v>
      </c>
      <c r="AC27" s="171">
        <f t="shared" si="5"/>
        <v>18.652333742113875</v>
      </c>
      <c r="AE27" s="221">
        <f t="shared" si="0"/>
        <v>1923</v>
      </c>
      <c r="AF27" s="228">
        <v>8521</v>
      </c>
      <c r="AG27" s="229">
        <f t="shared" si="2"/>
        <v>9.6085442338474394</v>
      </c>
      <c r="AH27" s="169"/>
      <c r="AI27" s="170">
        <v>1939</v>
      </c>
      <c r="AJ27" s="232">
        <v>1.1299206468698051</v>
      </c>
      <c r="AK27" s="232">
        <v>1.7244847535281975</v>
      </c>
      <c r="AL27" s="232">
        <v>1.6327193486049012</v>
      </c>
      <c r="AM27" s="232">
        <v>1.6995983521085085</v>
      </c>
      <c r="AN27" s="232">
        <v>2.0109055718383404</v>
      </c>
      <c r="AO27" s="232">
        <v>4.6375111556451163</v>
      </c>
      <c r="AP27" s="232">
        <v>3.2873688847430991</v>
      </c>
      <c r="AQ27" s="232">
        <v>1.257942663377456</v>
      </c>
      <c r="AR27" s="232">
        <v>0.53588210247149703</v>
      </c>
      <c r="AS27" s="232">
        <v>0.18885117586714273</v>
      </c>
      <c r="AT27" s="232">
        <v>0.11195919639823515</v>
      </c>
      <c r="AU27" s="232">
        <v>0.43518989066157587</v>
      </c>
      <c r="AV27" s="171">
        <f t="shared" si="6"/>
        <v>18.652333742113875</v>
      </c>
      <c r="AX27" s="221">
        <f t="shared" si="1"/>
        <v>1923</v>
      </c>
      <c r="AY27" s="228">
        <v>8521</v>
      </c>
      <c r="AZ27" s="229">
        <f t="shared" si="3"/>
        <v>9.6085442338474394</v>
      </c>
    </row>
    <row r="28" spans="1:52">
      <c r="A28" s="170">
        <v>1940</v>
      </c>
      <c r="B28" s="424">
        <v>4.6493688536521951</v>
      </c>
      <c r="C28" s="424">
        <v>1.4288008223326221</v>
      </c>
      <c r="D28" s="424">
        <v>2.7996910061137386</v>
      </c>
      <c r="E28" s="424">
        <v>22.220285887554244</v>
      </c>
      <c r="F28" s="424">
        <v>21.720385551016559</v>
      </c>
      <c r="G28" s="424">
        <v>49.476383887262244</v>
      </c>
      <c r="H28" s="424">
        <v>70.209719936598219</v>
      </c>
      <c r="I28" s="424">
        <v>124.44672709848533</v>
      </c>
      <c r="J28" s="424">
        <v>51.959379958805656</v>
      </c>
      <c r="K28" s="424">
        <v>8.0450143402461141</v>
      </c>
      <c r="L28" s="424">
        <v>2.3876368154690248</v>
      </c>
      <c r="M28" s="424">
        <v>1.5573082711818307</v>
      </c>
      <c r="N28" s="168">
        <f t="shared" si="4"/>
        <v>360.90070242871775</v>
      </c>
      <c r="O28" s="169"/>
      <c r="P28" s="170">
        <v>1940</v>
      </c>
      <c r="Q28" s="232">
        <v>1.9196591676412849</v>
      </c>
      <c r="R28" s="232">
        <v>0.51856973166365727</v>
      </c>
      <c r="S28" s="232">
        <v>1.2557439238603076</v>
      </c>
      <c r="T28" s="232">
        <v>12.023357319768037</v>
      </c>
      <c r="U28" s="232">
        <v>12.48000220902526</v>
      </c>
      <c r="V28" s="232">
        <v>13.491642523857063</v>
      </c>
      <c r="W28" s="232">
        <v>7.2043955212079496</v>
      </c>
      <c r="X28" s="232">
        <v>5.4006454459464024</v>
      </c>
      <c r="Y28" s="232">
        <v>2.4622991278242807</v>
      </c>
      <c r="Z28" s="232">
        <v>0.9697672256955272</v>
      </c>
      <c r="AA28" s="232">
        <v>0.64910269719374014</v>
      </c>
      <c r="AB28" s="232">
        <v>0.59604390124184903</v>
      </c>
      <c r="AC28" s="171">
        <f t="shared" si="5"/>
        <v>58.971228794925359</v>
      </c>
      <c r="AE28" s="221">
        <f t="shared" si="0"/>
        <v>1923</v>
      </c>
      <c r="AF28" s="228">
        <v>8552</v>
      </c>
      <c r="AG28" s="229">
        <f t="shared" si="2"/>
        <v>6.9251783903158461</v>
      </c>
      <c r="AH28" s="169"/>
      <c r="AI28" s="170">
        <v>1940</v>
      </c>
      <c r="AJ28" s="232">
        <v>1.9196591676412849</v>
      </c>
      <c r="AK28" s="232">
        <v>0.51856973166365727</v>
      </c>
      <c r="AL28" s="232">
        <v>1.2557439238603076</v>
      </c>
      <c r="AM28" s="232">
        <v>12.023357319768037</v>
      </c>
      <c r="AN28" s="232">
        <v>12.48000220902526</v>
      </c>
      <c r="AO28" s="232">
        <v>13.491642523857063</v>
      </c>
      <c r="AP28" s="232">
        <v>7.2043955212079496</v>
      </c>
      <c r="AQ28" s="232">
        <v>5.4006454459464024</v>
      </c>
      <c r="AR28" s="232">
        <v>2.4622991278242807</v>
      </c>
      <c r="AS28" s="232">
        <v>0.9697672256955272</v>
      </c>
      <c r="AT28" s="232">
        <v>0.64910269719374014</v>
      </c>
      <c r="AU28" s="232">
        <v>0.59604390124184903</v>
      </c>
      <c r="AV28" s="171">
        <f t="shared" si="6"/>
        <v>58.971228794925359</v>
      </c>
      <c r="AX28" s="221">
        <f t="shared" si="1"/>
        <v>1923</v>
      </c>
      <c r="AY28" s="228">
        <v>8552</v>
      </c>
      <c r="AZ28" s="229">
        <f t="shared" si="3"/>
        <v>6.9251783903158461</v>
      </c>
    </row>
    <row r="29" spans="1:52">
      <c r="A29" s="170">
        <v>1941</v>
      </c>
      <c r="B29" s="424">
        <v>1.0586465326030596</v>
      </c>
      <c r="C29" s="424">
        <v>2.8609845295910947</v>
      </c>
      <c r="D29" s="424">
        <v>8.0176766670770281</v>
      </c>
      <c r="E29" s="424">
        <v>8.3261946284357915</v>
      </c>
      <c r="F29" s="424">
        <v>14.00224982967033</v>
      </c>
      <c r="G29" s="424">
        <v>23.705273852495164</v>
      </c>
      <c r="H29" s="424">
        <v>35.12875048889569</v>
      </c>
      <c r="I29" s="424">
        <v>132.34259896854161</v>
      </c>
      <c r="J29" s="424">
        <v>75.097669799566049</v>
      </c>
      <c r="K29" s="424">
        <v>21.837146314162897</v>
      </c>
      <c r="L29" s="424">
        <v>4.2828740160692274</v>
      </c>
      <c r="M29" s="424">
        <v>1.9937159557445652</v>
      </c>
      <c r="N29" s="168">
        <f t="shared" si="4"/>
        <v>328.6537815828525</v>
      </c>
      <c r="O29" s="169"/>
      <c r="P29" s="170">
        <v>1941</v>
      </c>
      <c r="Q29" s="232">
        <v>0.47656517580257485</v>
      </c>
      <c r="R29" s="232">
        <v>1.1280616854627707</v>
      </c>
      <c r="S29" s="232">
        <v>3.5966266356206269</v>
      </c>
      <c r="T29" s="232">
        <v>4.3588454691361358</v>
      </c>
      <c r="U29" s="232">
        <v>7.814310513583548</v>
      </c>
      <c r="V29" s="232">
        <v>11.292658419586708</v>
      </c>
      <c r="W29" s="232">
        <v>8.6066561510497088</v>
      </c>
      <c r="X29" s="232">
        <v>9.5110956279045311</v>
      </c>
      <c r="Y29" s="232">
        <v>2.8761094608337032</v>
      </c>
      <c r="Z29" s="232">
        <v>1.4070824151003904</v>
      </c>
      <c r="AA29" s="232">
        <v>0.9201576061137402</v>
      </c>
      <c r="AB29" s="232">
        <v>0.74664131965918301</v>
      </c>
      <c r="AC29" s="171">
        <f t="shared" si="5"/>
        <v>52.734810479853621</v>
      </c>
      <c r="AE29" s="221">
        <f t="shared" si="0"/>
        <v>1923</v>
      </c>
      <c r="AF29" s="228">
        <v>8582</v>
      </c>
      <c r="AG29" s="229">
        <f t="shared" si="2"/>
        <v>2.2182931687887688</v>
      </c>
      <c r="AH29" s="169"/>
      <c r="AI29" s="170">
        <v>1941</v>
      </c>
      <c r="AJ29" s="232">
        <v>0.47656517580257485</v>
      </c>
      <c r="AK29" s="232">
        <v>1.1280616854627707</v>
      </c>
      <c r="AL29" s="232">
        <v>3.5966266356206269</v>
      </c>
      <c r="AM29" s="232">
        <v>4.3588454691361358</v>
      </c>
      <c r="AN29" s="232">
        <v>7.814310513583548</v>
      </c>
      <c r="AO29" s="232">
        <v>11.292658419586708</v>
      </c>
      <c r="AP29" s="232">
        <v>8.6066561510497088</v>
      </c>
      <c r="AQ29" s="232">
        <v>9.5110956279045311</v>
      </c>
      <c r="AR29" s="232">
        <v>2.8761094608337032</v>
      </c>
      <c r="AS29" s="232">
        <v>1.4070824151003904</v>
      </c>
      <c r="AT29" s="232">
        <v>0.9201576061137402</v>
      </c>
      <c r="AU29" s="232">
        <v>0.74664131965918301</v>
      </c>
      <c r="AV29" s="171">
        <f t="shared" si="6"/>
        <v>52.734810479853621</v>
      </c>
      <c r="AX29" s="221">
        <f t="shared" si="1"/>
        <v>1923</v>
      </c>
      <c r="AY29" s="228">
        <v>8582</v>
      </c>
      <c r="AZ29" s="229">
        <f t="shared" si="3"/>
        <v>2.2182931687887688</v>
      </c>
    </row>
    <row r="30" spans="1:52">
      <c r="A30" s="170">
        <v>1942</v>
      </c>
      <c r="B30" s="424">
        <v>1.7077988384354499</v>
      </c>
      <c r="C30" s="424">
        <v>6.092895844390922</v>
      </c>
      <c r="D30" s="424">
        <v>23.175987656642796</v>
      </c>
      <c r="E30" s="424">
        <v>24.480097448237466</v>
      </c>
      <c r="F30" s="424">
        <v>16.517883600098145</v>
      </c>
      <c r="G30" s="424">
        <v>20.404497767146857</v>
      </c>
      <c r="H30" s="424">
        <v>62.403887692096674</v>
      </c>
      <c r="I30" s="424">
        <v>102.24535859397957</v>
      </c>
      <c r="J30" s="424">
        <v>125.68809078230542</v>
      </c>
      <c r="K30" s="424">
        <v>37.357963407295145</v>
      </c>
      <c r="L30" s="424">
        <v>5.4354788811410257</v>
      </c>
      <c r="M30" s="424">
        <v>2.2466964896635635</v>
      </c>
      <c r="N30" s="168">
        <f t="shared" si="4"/>
        <v>427.75663700143303</v>
      </c>
      <c r="O30" s="169"/>
      <c r="P30" s="170">
        <v>1942</v>
      </c>
      <c r="Q30" s="232">
        <v>0.80535388300997479</v>
      </c>
      <c r="R30" s="232">
        <v>2.3901932748986949</v>
      </c>
      <c r="S30" s="232">
        <v>12.529558138641352</v>
      </c>
      <c r="T30" s="232">
        <v>14.411354261881089</v>
      </c>
      <c r="U30" s="232">
        <v>7.8964561428574349</v>
      </c>
      <c r="V30" s="232">
        <v>6.1792646441210053</v>
      </c>
      <c r="W30" s="232">
        <v>10.767466119397859</v>
      </c>
      <c r="X30" s="232">
        <v>7.1007807210036447</v>
      </c>
      <c r="Y30" s="232">
        <v>5.3036228616509575</v>
      </c>
      <c r="Z30" s="232">
        <v>2.2787498703912377</v>
      </c>
      <c r="AA30" s="232">
        <v>1.3535124962408673</v>
      </c>
      <c r="AB30" s="232">
        <v>0.88457179920214912</v>
      </c>
      <c r="AC30" s="171">
        <f t="shared" si="5"/>
        <v>71.900884213296266</v>
      </c>
      <c r="AE30" s="221">
        <f t="shared" si="0"/>
        <v>1923</v>
      </c>
      <c r="AF30" s="228">
        <v>8613</v>
      </c>
      <c r="AG30" s="229">
        <f t="shared" si="2"/>
        <v>1.303159299324868</v>
      </c>
      <c r="AH30" s="169"/>
      <c r="AI30" s="170">
        <v>1942</v>
      </c>
      <c r="AJ30" s="232">
        <v>0.80535388300997479</v>
      </c>
      <c r="AK30" s="232">
        <v>2.3901932748986949</v>
      </c>
      <c r="AL30" s="232">
        <v>12.529558138641352</v>
      </c>
      <c r="AM30" s="232">
        <v>14.411354261881089</v>
      </c>
      <c r="AN30" s="232">
        <v>7.8964561428574349</v>
      </c>
      <c r="AO30" s="232">
        <v>6.1792646441210053</v>
      </c>
      <c r="AP30" s="232">
        <v>10.767466119397859</v>
      </c>
      <c r="AQ30" s="232">
        <v>7.1007807210036447</v>
      </c>
      <c r="AR30" s="232">
        <v>5.3036228616509575</v>
      </c>
      <c r="AS30" s="232">
        <v>2.2787498703912377</v>
      </c>
      <c r="AT30" s="232">
        <v>1.3535124962408673</v>
      </c>
      <c r="AU30" s="232">
        <v>0.88457179920214912</v>
      </c>
      <c r="AV30" s="171">
        <f t="shared" si="6"/>
        <v>71.900884213296266</v>
      </c>
      <c r="AX30" s="221">
        <f t="shared" si="1"/>
        <v>1923</v>
      </c>
      <c r="AY30" s="228">
        <v>8613</v>
      </c>
      <c r="AZ30" s="229">
        <f t="shared" si="3"/>
        <v>1.303159299324868</v>
      </c>
    </row>
    <row r="31" spans="1:52">
      <c r="A31" s="170">
        <v>1943</v>
      </c>
      <c r="B31" s="424">
        <v>1.4455362388493793</v>
      </c>
      <c r="C31" s="424">
        <v>12.049312563981866</v>
      </c>
      <c r="D31" s="424">
        <v>18.680978639048892</v>
      </c>
      <c r="E31" s="424">
        <v>29.014605443550693</v>
      </c>
      <c r="F31" s="424">
        <v>21.653702596489541</v>
      </c>
      <c r="G31" s="424">
        <v>47.84233414273308</v>
      </c>
      <c r="H31" s="424">
        <v>84.017035052301779</v>
      </c>
      <c r="I31" s="424">
        <v>104.38819990465093</v>
      </c>
      <c r="J31" s="424">
        <v>60.931841736486412</v>
      </c>
      <c r="K31" s="424">
        <v>21.311583956324334</v>
      </c>
      <c r="L31" s="424">
        <v>4.041228158309111</v>
      </c>
      <c r="M31" s="424">
        <v>2.0518344223499492</v>
      </c>
      <c r="N31" s="168">
        <f t="shared" si="4"/>
        <v>407.42819285507602</v>
      </c>
      <c r="O31" s="169"/>
      <c r="P31" s="170">
        <v>1943</v>
      </c>
      <c r="Q31" s="232">
        <v>0.67655673810521422</v>
      </c>
      <c r="R31" s="232">
        <v>5.3595750344494535</v>
      </c>
      <c r="S31" s="232">
        <v>10.37881287097413</v>
      </c>
      <c r="T31" s="232">
        <v>17.005727788993909</v>
      </c>
      <c r="U31" s="232">
        <v>6.8276954299516106</v>
      </c>
      <c r="V31" s="232">
        <v>9.669037732279115</v>
      </c>
      <c r="W31" s="232">
        <v>7.366102688434637</v>
      </c>
      <c r="X31" s="232">
        <v>4.6772914716860043</v>
      </c>
      <c r="Y31" s="232">
        <v>2.480778440212319</v>
      </c>
      <c r="Z31" s="232">
        <v>1.7016149354531223</v>
      </c>
      <c r="AA31" s="232">
        <v>1.0244740352239319</v>
      </c>
      <c r="AB31" s="232">
        <v>0.80178179524234849</v>
      </c>
      <c r="AC31" s="171">
        <f t="shared" si="5"/>
        <v>67.969448961005796</v>
      </c>
      <c r="AE31" s="221">
        <f t="shared" si="0"/>
        <v>1923</v>
      </c>
      <c r="AF31" s="228">
        <v>8644</v>
      </c>
      <c r="AG31" s="229">
        <f t="shared" si="2"/>
        <v>0.51897432239064045</v>
      </c>
      <c r="AH31" s="169"/>
      <c r="AI31" s="170">
        <v>1943</v>
      </c>
      <c r="AJ31" s="232">
        <v>0.67655673810521422</v>
      </c>
      <c r="AK31" s="232">
        <v>5.3595750344494535</v>
      </c>
      <c r="AL31" s="232">
        <v>10.37881287097413</v>
      </c>
      <c r="AM31" s="232">
        <v>17.005727788993909</v>
      </c>
      <c r="AN31" s="232">
        <v>6.8276954299516106</v>
      </c>
      <c r="AO31" s="232">
        <v>9.669037732279115</v>
      </c>
      <c r="AP31" s="232">
        <v>7.366102688434637</v>
      </c>
      <c r="AQ31" s="232">
        <v>4.6772914716860043</v>
      </c>
      <c r="AR31" s="232">
        <v>2.480778440212319</v>
      </c>
      <c r="AS31" s="232">
        <v>1.7016149354531223</v>
      </c>
      <c r="AT31" s="232">
        <v>1.0244740352239319</v>
      </c>
      <c r="AU31" s="232">
        <v>0.80178179524234849</v>
      </c>
      <c r="AV31" s="171">
        <f t="shared" si="6"/>
        <v>67.969448961005796</v>
      </c>
      <c r="AX31" s="221">
        <f t="shared" si="1"/>
        <v>1923</v>
      </c>
      <c r="AY31" s="228">
        <v>8644</v>
      </c>
      <c r="AZ31" s="229">
        <f t="shared" si="3"/>
        <v>0.51897432239064045</v>
      </c>
    </row>
    <row r="32" spans="1:52">
      <c r="A32" s="170">
        <v>1944</v>
      </c>
      <c r="B32" s="424">
        <v>1.6865841461091455</v>
      </c>
      <c r="C32" s="424">
        <v>1.5365011950654683</v>
      </c>
      <c r="D32" s="424">
        <v>2.7274741288340056</v>
      </c>
      <c r="E32" s="424">
        <v>4.279047678981164</v>
      </c>
      <c r="F32" s="424">
        <v>4.5191105417571418</v>
      </c>
      <c r="G32" s="424">
        <v>10.067875228767168</v>
      </c>
      <c r="H32" s="424">
        <v>22.694993317182117</v>
      </c>
      <c r="I32" s="424">
        <v>88.817169342703096</v>
      </c>
      <c r="J32" s="424">
        <v>45.005447422400046</v>
      </c>
      <c r="K32" s="424">
        <v>12.023903707145877</v>
      </c>
      <c r="L32" s="424">
        <v>2.251300561056282</v>
      </c>
      <c r="M32" s="424">
        <v>1.1696477508477212</v>
      </c>
      <c r="N32" s="168">
        <f t="shared" si="4"/>
        <v>196.77905502084923</v>
      </c>
      <c r="O32" s="169"/>
      <c r="P32" s="170">
        <v>1944</v>
      </c>
      <c r="Q32" s="232">
        <v>0.62563738408183833</v>
      </c>
      <c r="R32" s="232">
        <v>0.47227763411035784</v>
      </c>
      <c r="S32" s="232">
        <v>1.0793972013878603</v>
      </c>
      <c r="T32" s="232">
        <v>1.8434955507352151</v>
      </c>
      <c r="U32" s="232">
        <v>2.1746688092337552</v>
      </c>
      <c r="V32" s="232">
        <v>4.8782920230540494</v>
      </c>
      <c r="W32" s="232">
        <v>6.9208535880079705</v>
      </c>
      <c r="X32" s="232">
        <v>6.2157971221632309</v>
      </c>
      <c r="Y32" s="232">
        <v>1.4781785289894884</v>
      </c>
      <c r="Z32" s="232">
        <v>0.71592630748224195</v>
      </c>
      <c r="AA32" s="232">
        <v>0.44714145904968561</v>
      </c>
      <c r="AB32" s="232">
        <v>0.37912965232475671</v>
      </c>
      <c r="AC32" s="171">
        <f t="shared" si="5"/>
        <v>27.23079526062045</v>
      </c>
      <c r="AE32" s="221">
        <f t="shared" si="0"/>
        <v>1923</v>
      </c>
      <c r="AF32" s="228">
        <v>8674</v>
      </c>
      <c r="AG32" s="229">
        <f t="shared" si="2"/>
        <v>0.96589755738189353</v>
      </c>
      <c r="AH32" s="169"/>
      <c r="AI32" s="170">
        <v>1944</v>
      </c>
      <c r="AJ32" s="232">
        <v>0.62563738408183833</v>
      </c>
      <c r="AK32" s="232">
        <v>0.47227763411035784</v>
      </c>
      <c r="AL32" s="232">
        <v>1.0793972013878603</v>
      </c>
      <c r="AM32" s="232">
        <v>1.8434955507352151</v>
      </c>
      <c r="AN32" s="232">
        <v>2.1746688092337552</v>
      </c>
      <c r="AO32" s="232">
        <v>4.8782920230540494</v>
      </c>
      <c r="AP32" s="232">
        <v>6.9208535880079705</v>
      </c>
      <c r="AQ32" s="232">
        <v>6.2157971221632309</v>
      </c>
      <c r="AR32" s="232">
        <v>1.4781785289894884</v>
      </c>
      <c r="AS32" s="232">
        <v>0.71592630748224195</v>
      </c>
      <c r="AT32" s="232">
        <v>0.44714145904968561</v>
      </c>
      <c r="AU32" s="232">
        <v>0.37912965232475671</v>
      </c>
      <c r="AV32" s="171">
        <f t="shared" si="6"/>
        <v>27.23079526062045</v>
      </c>
      <c r="AX32" s="221">
        <f t="shared" si="1"/>
        <v>1923</v>
      </c>
      <c r="AY32" s="228">
        <v>8674</v>
      </c>
      <c r="AZ32" s="229">
        <f t="shared" si="3"/>
        <v>0.96589755738189353</v>
      </c>
    </row>
    <row r="33" spans="1:52">
      <c r="A33" s="170">
        <v>1945</v>
      </c>
      <c r="B33" s="424">
        <v>2.0282061363373818</v>
      </c>
      <c r="C33" s="424">
        <v>10.5260908030241</v>
      </c>
      <c r="D33" s="424">
        <v>11.080777187773887</v>
      </c>
      <c r="E33" s="424">
        <v>9.259864617021579</v>
      </c>
      <c r="F33" s="424">
        <v>31.329199783417124</v>
      </c>
      <c r="G33" s="424">
        <v>16.405286264121234</v>
      </c>
      <c r="H33" s="424">
        <v>52.669660583235</v>
      </c>
      <c r="I33" s="424">
        <v>106.86821976976861</v>
      </c>
      <c r="J33" s="424">
        <v>79.474284067362717</v>
      </c>
      <c r="K33" s="424">
        <v>19.404186790209703</v>
      </c>
      <c r="L33" s="424">
        <v>3.5529639645050612</v>
      </c>
      <c r="M33" s="424">
        <v>1.6899569411307429</v>
      </c>
      <c r="N33" s="168">
        <f t="shared" si="4"/>
        <v>344.28869690790714</v>
      </c>
      <c r="O33" s="169"/>
      <c r="P33" s="170">
        <v>1945</v>
      </c>
      <c r="Q33" s="232">
        <v>0.92153803939467871</v>
      </c>
      <c r="R33" s="232">
        <v>4.6023602664819707</v>
      </c>
      <c r="S33" s="232">
        <v>5.9402644601330437</v>
      </c>
      <c r="T33" s="232">
        <v>5.2149716234807393</v>
      </c>
      <c r="U33" s="232">
        <v>14.651523702552868</v>
      </c>
      <c r="V33" s="232">
        <v>4.7868060385752216</v>
      </c>
      <c r="W33" s="232">
        <v>7.5583226752533008</v>
      </c>
      <c r="X33" s="232">
        <v>5.9724674278771417</v>
      </c>
      <c r="Y33" s="232">
        <v>3.1145586264065201</v>
      </c>
      <c r="Z33" s="232">
        <v>1.475767148825021</v>
      </c>
      <c r="AA33" s="232">
        <v>0.87887230870747146</v>
      </c>
      <c r="AB33" s="232">
        <v>0.64108476086410349</v>
      </c>
      <c r="AC33" s="171">
        <f t="shared" si="5"/>
        <v>55.758537078552081</v>
      </c>
      <c r="AE33" s="221">
        <f t="shared" si="0"/>
        <v>1924</v>
      </c>
      <c r="AF33" s="228">
        <v>8705</v>
      </c>
      <c r="AG33" s="229">
        <f t="shared" si="2"/>
        <v>0.82058563797341866</v>
      </c>
      <c r="AH33" s="169"/>
      <c r="AI33" s="170">
        <v>1945</v>
      </c>
      <c r="AJ33" s="232">
        <v>0.92153803939467871</v>
      </c>
      <c r="AK33" s="232">
        <v>4.6023602664819707</v>
      </c>
      <c r="AL33" s="232">
        <v>5.9402644601330437</v>
      </c>
      <c r="AM33" s="232">
        <v>5.2149716234807393</v>
      </c>
      <c r="AN33" s="232">
        <v>14.651523702552868</v>
      </c>
      <c r="AO33" s="232">
        <v>4.7868060385752216</v>
      </c>
      <c r="AP33" s="232">
        <v>7.5583226752533008</v>
      </c>
      <c r="AQ33" s="232">
        <v>5.9724674278771417</v>
      </c>
      <c r="AR33" s="232">
        <v>3.1145586264065201</v>
      </c>
      <c r="AS33" s="232">
        <v>1.475767148825021</v>
      </c>
      <c r="AT33" s="232">
        <v>0.87887230870747146</v>
      </c>
      <c r="AU33" s="232">
        <v>0.64108476086410349</v>
      </c>
      <c r="AV33" s="171">
        <f t="shared" si="6"/>
        <v>55.758537078552081</v>
      </c>
      <c r="AX33" s="221">
        <f t="shared" si="1"/>
        <v>1924</v>
      </c>
      <c r="AY33" s="228">
        <v>8705</v>
      </c>
      <c r="AZ33" s="229">
        <f t="shared" si="3"/>
        <v>0.82058563797341866</v>
      </c>
    </row>
    <row r="34" spans="1:52">
      <c r="A34" s="170">
        <v>1946</v>
      </c>
      <c r="B34" s="424">
        <v>6.3345197323609543</v>
      </c>
      <c r="C34" s="424">
        <v>12.566061350929509</v>
      </c>
      <c r="D34" s="424">
        <v>21.216213453513586</v>
      </c>
      <c r="E34" s="424">
        <v>19.296174281171073</v>
      </c>
      <c r="F34" s="424">
        <v>11.752591915565027</v>
      </c>
      <c r="G34" s="424">
        <v>26.158237177619714</v>
      </c>
      <c r="H34" s="424">
        <v>69.751855510279256</v>
      </c>
      <c r="I34" s="424">
        <v>113.2797138981748</v>
      </c>
      <c r="J34" s="424">
        <v>50.984138676012364</v>
      </c>
      <c r="K34" s="424">
        <v>11.787660304088012</v>
      </c>
      <c r="L34" s="424">
        <v>2.2454321615978405</v>
      </c>
      <c r="M34" s="424">
        <v>1.8189576486249779</v>
      </c>
      <c r="N34" s="168">
        <f t="shared" si="4"/>
        <v>347.19155610993715</v>
      </c>
      <c r="O34" s="169"/>
      <c r="P34" s="170">
        <v>1946</v>
      </c>
      <c r="Q34" s="232">
        <v>2.5041639285916348</v>
      </c>
      <c r="R34" s="232">
        <v>6.2923125307304426</v>
      </c>
      <c r="S34" s="232">
        <v>12.004393409229769</v>
      </c>
      <c r="T34" s="232">
        <v>9.2808769347222153</v>
      </c>
      <c r="U34" s="232">
        <v>3.4347891303494329</v>
      </c>
      <c r="V34" s="232">
        <v>6.1685266935793805</v>
      </c>
      <c r="W34" s="232">
        <v>7.0610036762633825</v>
      </c>
      <c r="X34" s="232">
        <v>4.9091279523697366</v>
      </c>
      <c r="Y34" s="232">
        <v>2.2542728534545802</v>
      </c>
      <c r="Z34" s="232">
        <v>1.1588380903154274</v>
      </c>
      <c r="AA34" s="232">
        <v>0.56049135012709428</v>
      </c>
      <c r="AB34" s="232">
        <v>0.69114123991773369</v>
      </c>
      <c r="AC34" s="171">
        <f t="shared" si="5"/>
        <v>56.31993778965083</v>
      </c>
      <c r="AE34" s="221">
        <f t="shared" si="0"/>
        <v>1924</v>
      </c>
      <c r="AF34" s="228">
        <v>8735</v>
      </c>
      <c r="AG34" s="229">
        <f t="shared" si="2"/>
        <v>0.72866193971708171</v>
      </c>
      <c r="AH34" s="169"/>
      <c r="AI34" s="170">
        <v>1946</v>
      </c>
      <c r="AJ34" s="232">
        <v>2.5041639285916348</v>
      </c>
      <c r="AK34" s="232">
        <v>6.2923125307304426</v>
      </c>
      <c r="AL34" s="232">
        <v>12.004393409229769</v>
      </c>
      <c r="AM34" s="232">
        <v>9.2808769347222153</v>
      </c>
      <c r="AN34" s="232">
        <v>3.4347891303494329</v>
      </c>
      <c r="AO34" s="232">
        <v>6.1685266935793805</v>
      </c>
      <c r="AP34" s="232">
        <v>7.0610036762633825</v>
      </c>
      <c r="AQ34" s="232">
        <v>4.9091279523697366</v>
      </c>
      <c r="AR34" s="232">
        <v>2.2542728534545802</v>
      </c>
      <c r="AS34" s="232">
        <v>1.1588380903154274</v>
      </c>
      <c r="AT34" s="232">
        <v>0.56049135012709428</v>
      </c>
      <c r="AU34" s="232">
        <v>0.69114123991773369</v>
      </c>
      <c r="AV34" s="171">
        <f t="shared" si="6"/>
        <v>56.31993778965083</v>
      </c>
      <c r="AX34" s="221">
        <f t="shared" si="1"/>
        <v>1924</v>
      </c>
      <c r="AY34" s="228">
        <v>8735</v>
      </c>
      <c r="AZ34" s="229">
        <f t="shared" si="3"/>
        <v>0.72866193971708171</v>
      </c>
    </row>
    <row r="35" spans="1:52">
      <c r="A35" s="170">
        <v>1947</v>
      </c>
      <c r="B35" s="424">
        <v>3.3938531467288504</v>
      </c>
      <c r="C35" s="424">
        <v>6.583113653094685</v>
      </c>
      <c r="D35" s="424">
        <v>6.8354890216061817</v>
      </c>
      <c r="E35" s="424">
        <v>4.9932082780078373</v>
      </c>
      <c r="F35" s="424">
        <v>10.684023757459364</v>
      </c>
      <c r="G35" s="424">
        <v>19.847053838830686</v>
      </c>
      <c r="H35" s="424">
        <v>39.461411643462483</v>
      </c>
      <c r="I35" s="424">
        <v>68.889576186993438</v>
      </c>
      <c r="J35" s="424">
        <v>20.295821106730827</v>
      </c>
      <c r="K35" s="424">
        <v>4.1161477977791687</v>
      </c>
      <c r="L35" s="424">
        <v>1.6471212887176647</v>
      </c>
      <c r="M35" s="424">
        <v>0.73580507825237451</v>
      </c>
      <c r="N35" s="168">
        <f t="shared" si="4"/>
        <v>187.48262479766362</v>
      </c>
      <c r="O35" s="169"/>
      <c r="P35" s="170">
        <v>1947</v>
      </c>
      <c r="Q35" s="232">
        <v>1.122761065200454</v>
      </c>
      <c r="R35" s="232">
        <v>2.7413746108265804</v>
      </c>
      <c r="S35" s="232">
        <v>3.2245063697646739</v>
      </c>
      <c r="T35" s="232">
        <v>2.3729720482136631</v>
      </c>
      <c r="U35" s="232">
        <v>4.2221025196346815</v>
      </c>
      <c r="V35" s="232">
        <v>4.2154675628644416</v>
      </c>
      <c r="W35" s="232">
        <v>3.2701153933331675</v>
      </c>
      <c r="X35" s="232">
        <v>2.4463927368761027</v>
      </c>
      <c r="Y35" s="232">
        <v>0.84651116649672531</v>
      </c>
      <c r="Z35" s="232">
        <v>0.36898993224185617</v>
      </c>
      <c r="AA35" s="232">
        <v>0.36790912608762483</v>
      </c>
      <c r="AB35" s="232">
        <v>0.23380238209885462</v>
      </c>
      <c r="AC35" s="171">
        <f t="shared" si="5"/>
        <v>25.432904913638826</v>
      </c>
      <c r="AE35" s="221">
        <f t="shared" si="0"/>
        <v>1924</v>
      </c>
      <c r="AF35" s="228">
        <v>8766</v>
      </c>
      <c r="AG35" s="229">
        <f t="shared" si="2"/>
        <v>0.71925649540137582</v>
      </c>
      <c r="AH35" s="169"/>
      <c r="AI35" s="170">
        <v>1947</v>
      </c>
      <c r="AJ35" s="232">
        <v>1.122761065200454</v>
      </c>
      <c r="AK35" s="232">
        <v>2.7413746108265804</v>
      </c>
      <c r="AL35" s="232">
        <v>3.2245063697646739</v>
      </c>
      <c r="AM35" s="232">
        <v>2.3729720482136631</v>
      </c>
      <c r="AN35" s="232">
        <v>4.2221025196346815</v>
      </c>
      <c r="AO35" s="232">
        <v>4.2154675628644416</v>
      </c>
      <c r="AP35" s="232">
        <v>3.2701153933331675</v>
      </c>
      <c r="AQ35" s="232">
        <v>2.4463927368761027</v>
      </c>
      <c r="AR35" s="232">
        <v>0.84651116649672531</v>
      </c>
      <c r="AS35" s="232">
        <v>0.36898993224185617</v>
      </c>
      <c r="AT35" s="232">
        <v>0.36790912608762483</v>
      </c>
      <c r="AU35" s="232">
        <v>0.23380238209885462</v>
      </c>
      <c r="AV35" s="171">
        <f t="shared" si="6"/>
        <v>25.432904913638826</v>
      </c>
      <c r="AX35" s="221">
        <f t="shared" si="1"/>
        <v>1924</v>
      </c>
      <c r="AY35" s="228">
        <v>8766</v>
      </c>
      <c r="AZ35" s="229">
        <f t="shared" si="3"/>
        <v>0.71925649540137582</v>
      </c>
    </row>
    <row r="36" spans="1:52">
      <c r="A36" s="170">
        <v>1948</v>
      </c>
      <c r="B36" s="424">
        <v>6.1917384870816372</v>
      </c>
      <c r="C36" s="424">
        <v>4.4774898633315789</v>
      </c>
      <c r="D36" s="424">
        <v>3.3295677906836199</v>
      </c>
      <c r="E36" s="424">
        <v>10.273623518384724</v>
      </c>
      <c r="F36" s="424">
        <v>5.6226259608973015</v>
      </c>
      <c r="G36" s="424">
        <v>6.730340285992896</v>
      </c>
      <c r="H36" s="424">
        <v>34.627886448589095</v>
      </c>
      <c r="I36" s="424">
        <v>91.741580020315965</v>
      </c>
      <c r="J36" s="424">
        <v>99.405625392690581</v>
      </c>
      <c r="K36" s="424">
        <v>20.375235947429459</v>
      </c>
      <c r="L36" s="424">
        <v>3.0146859541742206</v>
      </c>
      <c r="M36" s="424">
        <v>1.2795972921899841</v>
      </c>
      <c r="N36" s="168">
        <f t="shared" si="4"/>
        <v>287.06999696176109</v>
      </c>
      <c r="O36" s="169"/>
      <c r="P36" s="170">
        <v>1948</v>
      </c>
      <c r="Q36" s="232">
        <v>2.3837472722572741</v>
      </c>
      <c r="R36" s="232">
        <v>2.1401312017389911</v>
      </c>
      <c r="S36" s="232">
        <v>1.591452383958079</v>
      </c>
      <c r="T36" s="232">
        <v>5.5452702859961178</v>
      </c>
      <c r="U36" s="232">
        <v>3.0448611927232729</v>
      </c>
      <c r="V36" s="232">
        <v>3.701412709356438</v>
      </c>
      <c r="W36" s="232">
        <v>11.671402554661444</v>
      </c>
      <c r="X36" s="232">
        <v>8.0972616297751649</v>
      </c>
      <c r="Y36" s="232">
        <v>3.9079988608258702</v>
      </c>
      <c r="Z36" s="232">
        <v>1.4080460044300338</v>
      </c>
      <c r="AA36" s="232">
        <v>0.73446752995316444</v>
      </c>
      <c r="AB36" s="232">
        <v>0.46663051390785171</v>
      </c>
      <c r="AC36" s="171">
        <f t="shared" si="5"/>
        <v>44.692682139583702</v>
      </c>
      <c r="AE36" s="221">
        <f t="shared" si="0"/>
        <v>1924</v>
      </c>
      <c r="AF36" s="228">
        <v>8797</v>
      </c>
      <c r="AG36" s="229">
        <f t="shared" si="2"/>
        <v>0.6184211133208799</v>
      </c>
      <c r="AH36" s="169"/>
      <c r="AI36" s="170">
        <v>1948</v>
      </c>
      <c r="AJ36" s="232">
        <v>2.3837472722572741</v>
      </c>
      <c r="AK36" s="232">
        <v>2.1401312017389911</v>
      </c>
      <c r="AL36" s="232">
        <v>1.591452383958079</v>
      </c>
      <c r="AM36" s="232">
        <v>5.5452702859961178</v>
      </c>
      <c r="AN36" s="232">
        <v>3.0448611927232729</v>
      </c>
      <c r="AO36" s="232">
        <v>3.701412709356438</v>
      </c>
      <c r="AP36" s="232">
        <v>11.671402554661444</v>
      </c>
      <c r="AQ36" s="232">
        <v>8.0972616297751649</v>
      </c>
      <c r="AR36" s="232">
        <v>3.9079988608258702</v>
      </c>
      <c r="AS36" s="232">
        <v>1.4080460044300338</v>
      </c>
      <c r="AT36" s="232">
        <v>0.73446752995316444</v>
      </c>
      <c r="AU36" s="232">
        <v>0.46663051390785171</v>
      </c>
      <c r="AV36" s="171">
        <f t="shared" si="6"/>
        <v>44.692682139583702</v>
      </c>
      <c r="AX36" s="221">
        <f t="shared" si="1"/>
        <v>1924</v>
      </c>
      <c r="AY36" s="228">
        <v>8797</v>
      </c>
      <c r="AZ36" s="229">
        <f t="shared" si="3"/>
        <v>0.6184211133208799</v>
      </c>
    </row>
    <row r="37" spans="1:52">
      <c r="A37" s="170">
        <v>1949</v>
      </c>
      <c r="B37" s="424">
        <v>1.5920305942550339</v>
      </c>
      <c r="C37" s="424">
        <v>4.1373977795952257</v>
      </c>
      <c r="D37" s="424">
        <v>3.91559762211602</v>
      </c>
      <c r="E37" s="424">
        <v>2.5234633412246952</v>
      </c>
      <c r="F37" s="424">
        <v>3.3440240356380619</v>
      </c>
      <c r="G37" s="424">
        <v>6.0141410353580538</v>
      </c>
      <c r="H37" s="424">
        <v>57.069167923284489</v>
      </c>
      <c r="I37" s="424">
        <v>93.800951796858286</v>
      </c>
      <c r="J37" s="424">
        <v>38.191710926195491</v>
      </c>
      <c r="K37" s="424">
        <v>5.8855570396611316</v>
      </c>
      <c r="L37" s="424">
        <v>2.0365754673141101</v>
      </c>
      <c r="M37" s="424">
        <v>0.93498505020895739</v>
      </c>
      <c r="N37" s="168">
        <f t="shared" si="4"/>
        <v>219.44560261170957</v>
      </c>
      <c r="O37" s="169"/>
      <c r="P37" s="170">
        <v>1949</v>
      </c>
      <c r="Q37" s="232">
        <v>0.63392958772867203</v>
      </c>
      <c r="R37" s="232">
        <v>1.4929150866050018</v>
      </c>
      <c r="S37" s="232">
        <v>1.731862569889568</v>
      </c>
      <c r="T37" s="232">
        <v>1.1903907129500824</v>
      </c>
      <c r="U37" s="232">
        <v>1.6752757169899342</v>
      </c>
      <c r="V37" s="232">
        <v>3.0129401965155491</v>
      </c>
      <c r="W37" s="232">
        <v>14.350992798787257</v>
      </c>
      <c r="X37" s="232">
        <v>4.7488425588283221</v>
      </c>
      <c r="Y37" s="232">
        <v>1.4947395965104135</v>
      </c>
      <c r="Z37" s="232">
        <v>0.49699094555129619</v>
      </c>
      <c r="AA37" s="232">
        <v>0.47001938991855852</v>
      </c>
      <c r="AB37" s="232">
        <v>0.31551068515386405</v>
      </c>
      <c r="AC37" s="171">
        <f t="shared" si="5"/>
        <v>31.614409845428519</v>
      </c>
      <c r="AE37" s="221">
        <f t="shared" si="0"/>
        <v>1924</v>
      </c>
      <c r="AF37" s="228">
        <v>8826</v>
      </c>
      <c r="AG37" s="229">
        <f t="shared" si="2"/>
        <v>0.74507166376861456</v>
      </c>
      <c r="AH37" s="169"/>
      <c r="AI37" s="170">
        <v>1949</v>
      </c>
      <c r="AJ37" s="232">
        <v>0.63392958772867203</v>
      </c>
      <c r="AK37" s="232">
        <v>1.4929150866050018</v>
      </c>
      <c r="AL37" s="232">
        <v>1.731862569889568</v>
      </c>
      <c r="AM37" s="232">
        <v>1.1903907129500824</v>
      </c>
      <c r="AN37" s="232">
        <v>1.6752757169899342</v>
      </c>
      <c r="AO37" s="232">
        <v>3.0129401965155491</v>
      </c>
      <c r="AP37" s="232">
        <v>14.350992798787257</v>
      </c>
      <c r="AQ37" s="232">
        <v>4.7488425588283221</v>
      </c>
      <c r="AR37" s="232">
        <v>1.4947395965104135</v>
      </c>
      <c r="AS37" s="232">
        <v>0.49699094555129619</v>
      </c>
      <c r="AT37" s="232">
        <v>0.47001938991855852</v>
      </c>
      <c r="AU37" s="232">
        <v>0.31551068515386405</v>
      </c>
      <c r="AV37" s="171">
        <f t="shared" si="6"/>
        <v>31.614409845428519</v>
      </c>
      <c r="AX37" s="221">
        <f t="shared" si="1"/>
        <v>1924</v>
      </c>
      <c r="AY37" s="228">
        <v>8826</v>
      </c>
      <c r="AZ37" s="229">
        <f t="shared" si="3"/>
        <v>0.74507166376861456</v>
      </c>
    </row>
    <row r="38" spans="1:52">
      <c r="A38" s="170">
        <v>1950</v>
      </c>
      <c r="B38" s="424">
        <v>0.91390222429460688</v>
      </c>
      <c r="C38" s="424">
        <v>2.2977986981943617</v>
      </c>
      <c r="D38" s="424">
        <v>1.7569623292580985</v>
      </c>
      <c r="E38" s="424">
        <v>9.7919037956443074</v>
      </c>
      <c r="F38" s="424">
        <v>12.766289667057361</v>
      </c>
      <c r="G38" s="424">
        <v>21.786806121152932</v>
      </c>
      <c r="H38" s="424">
        <v>67.408937663861735</v>
      </c>
      <c r="I38" s="424">
        <v>121.05658584295826</v>
      </c>
      <c r="J38" s="424">
        <v>86.880480269786659</v>
      </c>
      <c r="K38" s="424">
        <v>19.950006780989202</v>
      </c>
      <c r="L38" s="424">
        <v>3.3950009983443565</v>
      </c>
      <c r="M38" s="424">
        <v>1.9579888041491076</v>
      </c>
      <c r="N38" s="168">
        <f t="shared" si="4"/>
        <v>349.96266319569099</v>
      </c>
      <c r="O38" s="169"/>
      <c r="P38" s="170">
        <v>1950</v>
      </c>
      <c r="Q38" s="232">
        <v>0.41654872491583184</v>
      </c>
      <c r="R38" s="232">
        <v>0.96630468593982599</v>
      </c>
      <c r="S38" s="232">
        <v>0.63401419111238777</v>
      </c>
      <c r="T38" s="232">
        <v>4.6129909251078383</v>
      </c>
      <c r="U38" s="232">
        <v>7.038535279913031</v>
      </c>
      <c r="V38" s="232">
        <v>12.424724387047698</v>
      </c>
      <c r="W38" s="232">
        <v>16.196841469525346</v>
      </c>
      <c r="X38" s="232">
        <v>8.0475089846227874</v>
      </c>
      <c r="Y38" s="232">
        <v>3.4466150647157221</v>
      </c>
      <c r="Z38" s="232">
        <v>1.5164073029225094</v>
      </c>
      <c r="AA38" s="232">
        <v>0.81026657196900942</v>
      </c>
      <c r="AB38" s="232">
        <v>0.7451006100498887</v>
      </c>
      <c r="AC38" s="171">
        <f t="shared" si="5"/>
        <v>56.855858197841876</v>
      </c>
      <c r="AE38" s="221">
        <f t="shared" si="0"/>
        <v>1924</v>
      </c>
      <c r="AF38" s="228">
        <v>8857</v>
      </c>
      <c r="AG38" s="229">
        <f t="shared" si="2"/>
        <v>0.62749537481447337</v>
      </c>
      <c r="AH38" s="169"/>
      <c r="AI38" s="170">
        <v>1950</v>
      </c>
      <c r="AJ38" s="232">
        <v>0.41654872491583184</v>
      </c>
      <c r="AK38" s="232">
        <v>0.96630468593982599</v>
      </c>
      <c r="AL38" s="232">
        <v>0.63401419111238777</v>
      </c>
      <c r="AM38" s="232">
        <v>4.6129909251078383</v>
      </c>
      <c r="AN38" s="232">
        <v>7.038535279913031</v>
      </c>
      <c r="AO38" s="232">
        <v>12.424724387047698</v>
      </c>
      <c r="AP38" s="232">
        <v>16.196841469525346</v>
      </c>
      <c r="AQ38" s="232">
        <v>8.0475089846227874</v>
      </c>
      <c r="AR38" s="232">
        <v>3.4466150647157221</v>
      </c>
      <c r="AS38" s="232">
        <v>1.5164073029225094</v>
      </c>
      <c r="AT38" s="232">
        <v>0.81026657196900942</v>
      </c>
      <c r="AU38" s="232">
        <v>0.7451006100498887</v>
      </c>
      <c r="AV38" s="171">
        <f t="shared" si="6"/>
        <v>56.855858197841876</v>
      </c>
      <c r="AX38" s="221">
        <f t="shared" si="1"/>
        <v>1924</v>
      </c>
      <c r="AY38" s="228">
        <v>8857</v>
      </c>
      <c r="AZ38" s="229">
        <f t="shared" si="3"/>
        <v>0.62749537481447337</v>
      </c>
    </row>
    <row r="39" spans="1:52">
      <c r="A39" s="170">
        <v>1951</v>
      </c>
      <c r="B39" s="424">
        <v>4.2990089508319453</v>
      </c>
      <c r="C39" s="424">
        <v>91.695546162924913</v>
      </c>
      <c r="D39" s="424">
        <v>102.64827184630623</v>
      </c>
      <c r="E39" s="424">
        <v>30.553419212110654</v>
      </c>
      <c r="F39" s="424">
        <v>29.799817553331916</v>
      </c>
      <c r="G39" s="424">
        <v>26.360909819864439</v>
      </c>
      <c r="H39" s="424">
        <v>58.668375986221612</v>
      </c>
      <c r="I39" s="424">
        <v>79.635260677651218</v>
      </c>
      <c r="J39" s="424">
        <v>39.533940446667302</v>
      </c>
      <c r="K39" s="424">
        <v>8.7737008994453021</v>
      </c>
      <c r="L39" s="424">
        <v>2.5271875393183043</v>
      </c>
      <c r="M39" s="424">
        <v>1.8303378480823302</v>
      </c>
      <c r="N39" s="168">
        <f t="shared" si="4"/>
        <v>476.32577694275619</v>
      </c>
      <c r="O39" s="169"/>
      <c r="P39" s="170">
        <v>1951</v>
      </c>
      <c r="Q39" s="232">
        <v>1.9498083002361599</v>
      </c>
      <c r="R39" s="232">
        <v>45.924636336581329</v>
      </c>
      <c r="S39" s="232">
        <v>17.590296132915711</v>
      </c>
      <c r="T39" s="232">
        <v>2.0089650008811049</v>
      </c>
      <c r="U39" s="232">
        <v>1.419978224037564</v>
      </c>
      <c r="V39" s="232">
        <v>1.2561123182393743</v>
      </c>
      <c r="W39" s="232">
        <v>2.795581422302007</v>
      </c>
      <c r="X39" s="232">
        <v>3.1433584998683699</v>
      </c>
      <c r="Y39" s="232">
        <v>2.3455870530160468</v>
      </c>
      <c r="Z39" s="232">
        <v>1.3503733810517247</v>
      </c>
      <c r="AA39" s="232">
        <v>0.77754810808873742</v>
      </c>
      <c r="AB39" s="232">
        <v>0.73170599660801372</v>
      </c>
      <c r="AC39" s="171">
        <f t="shared" si="5"/>
        <v>81.29395077382614</v>
      </c>
      <c r="AE39" s="221">
        <f t="shared" si="0"/>
        <v>1924</v>
      </c>
      <c r="AF39" s="228">
        <v>8887</v>
      </c>
      <c r="AG39" s="229">
        <f t="shared" si="2"/>
        <v>0.88241888948145863</v>
      </c>
      <c r="AH39" s="169"/>
      <c r="AI39" s="170">
        <v>1951</v>
      </c>
      <c r="AJ39" s="232">
        <v>1.9498083002361599</v>
      </c>
      <c r="AK39" s="232">
        <v>45.924636336581329</v>
      </c>
      <c r="AL39" s="232">
        <v>17.590296132915711</v>
      </c>
      <c r="AM39" s="232">
        <v>2.0089650008811049</v>
      </c>
      <c r="AN39" s="232">
        <v>1.419978224037564</v>
      </c>
      <c r="AO39" s="232">
        <v>1.2561123182393743</v>
      </c>
      <c r="AP39" s="232">
        <v>2.795581422302007</v>
      </c>
      <c r="AQ39" s="232">
        <v>3.1433584998683699</v>
      </c>
      <c r="AR39" s="232">
        <v>2.3455870530160468</v>
      </c>
      <c r="AS39" s="232">
        <v>1.3503733810517247</v>
      </c>
      <c r="AT39" s="232">
        <v>0.77754810808873742</v>
      </c>
      <c r="AU39" s="232">
        <v>0.73170599660801372</v>
      </c>
      <c r="AV39" s="171">
        <f t="shared" si="6"/>
        <v>81.29395077382614</v>
      </c>
      <c r="AX39" s="221">
        <f t="shared" si="1"/>
        <v>1924</v>
      </c>
      <c r="AY39" s="228">
        <v>8887</v>
      </c>
      <c r="AZ39" s="229">
        <f t="shared" si="3"/>
        <v>0.88241888948145863</v>
      </c>
    </row>
    <row r="40" spans="1:52">
      <c r="A40" s="170">
        <v>1952</v>
      </c>
      <c r="B40" s="424">
        <v>2.9848683178554563</v>
      </c>
      <c r="C40" s="424">
        <v>5.7987742453040001</v>
      </c>
      <c r="D40" s="424">
        <v>10.091038323197003</v>
      </c>
      <c r="E40" s="424">
        <v>7.8359889659350941</v>
      </c>
      <c r="F40" s="424">
        <v>13.379694379809161</v>
      </c>
      <c r="G40" s="424">
        <v>18.609495224848153</v>
      </c>
      <c r="H40" s="424">
        <v>78.344504159718454</v>
      </c>
      <c r="I40" s="424">
        <v>193.60239513881382</v>
      </c>
      <c r="J40" s="424">
        <v>139.45464535441829</v>
      </c>
      <c r="K40" s="424">
        <v>53.901814669538652</v>
      </c>
      <c r="L40" s="424">
        <v>9.5914092753950886</v>
      </c>
      <c r="M40" s="424">
        <v>3.1737867330034111</v>
      </c>
      <c r="N40" s="168">
        <f t="shared" si="4"/>
        <v>536.7684147878366</v>
      </c>
      <c r="O40" s="169"/>
      <c r="P40" s="170">
        <v>1952</v>
      </c>
      <c r="Q40" s="232">
        <v>1.4506269965833654</v>
      </c>
      <c r="R40" s="232">
        <v>2.2952000888283699</v>
      </c>
      <c r="S40" s="232">
        <v>5.0944923089322849</v>
      </c>
      <c r="T40" s="232">
        <v>4.1704119747264805</v>
      </c>
      <c r="U40" s="232">
        <v>8.0597748617174272</v>
      </c>
      <c r="V40" s="232">
        <v>11.238635427196776</v>
      </c>
      <c r="W40" s="232">
        <v>31.459104917365032</v>
      </c>
      <c r="X40" s="232">
        <v>16.907617265387969</v>
      </c>
      <c r="Y40" s="232">
        <v>6.0629257709854016</v>
      </c>
      <c r="Z40" s="232">
        <v>3.1220496896136893</v>
      </c>
      <c r="AA40" s="232">
        <v>1.8346667200644191</v>
      </c>
      <c r="AB40" s="232">
        <v>1.2877956665801804</v>
      </c>
      <c r="AC40" s="171">
        <f t="shared" si="5"/>
        <v>92.983301687981395</v>
      </c>
      <c r="AE40" s="221">
        <f t="shared" si="0"/>
        <v>1924</v>
      </c>
      <c r="AF40" s="228">
        <v>8918</v>
      </c>
      <c r="AG40" s="229">
        <f t="shared" si="2"/>
        <v>0.60014740756520535</v>
      </c>
      <c r="AH40" s="169"/>
      <c r="AI40" s="170">
        <v>1952</v>
      </c>
      <c r="AJ40" s="232">
        <v>1.4506269965833654</v>
      </c>
      <c r="AK40" s="232">
        <v>2.2952000888283699</v>
      </c>
      <c r="AL40" s="232">
        <v>5.0944923089322849</v>
      </c>
      <c r="AM40" s="232">
        <v>4.1704119747264805</v>
      </c>
      <c r="AN40" s="232">
        <v>8.0597748617174272</v>
      </c>
      <c r="AO40" s="232">
        <v>11.238635427196776</v>
      </c>
      <c r="AP40" s="232">
        <v>31.459104917365032</v>
      </c>
      <c r="AQ40" s="232">
        <v>16.907617265387969</v>
      </c>
      <c r="AR40" s="232">
        <v>6.0629257709854016</v>
      </c>
      <c r="AS40" s="232">
        <v>3.1220496896136893</v>
      </c>
      <c r="AT40" s="232">
        <v>1.8346667200644191</v>
      </c>
      <c r="AU40" s="232">
        <v>1.2877956665801804</v>
      </c>
      <c r="AV40" s="171">
        <f t="shared" si="6"/>
        <v>92.983301687981395</v>
      </c>
      <c r="AX40" s="221">
        <f t="shared" si="1"/>
        <v>1924</v>
      </c>
      <c r="AY40" s="228">
        <v>8918</v>
      </c>
      <c r="AZ40" s="229">
        <f t="shared" si="3"/>
        <v>0.60014740756520535</v>
      </c>
    </row>
    <row r="41" spans="1:52">
      <c r="A41" s="170">
        <v>1953</v>
      </c>
      <c r="B41" s="424">
        <v>1.6266749265253742</v>
      </c>
      <c r="C41" s="424">
        <v>2.5753031862375284</v>
      </c>
      <c r="D41" s="424">
        <v>3.4398038090925902</v>
      </c>
      <c r="E41" s="424">
        <v>13.629939249154358</v>
      </c>
      <c r="F41" s="424">
        <v>10.156460100697062</v>
      </c>
      <c r="G41" s="424">
        <v>15.925646660777449</v>
      </c>
      <c r="H41" s="424">
        <v>54.323881478516917</v>
      </c>
      <c r="I41" s="424">
        <v>69.478431074281687</v>
      </c>
      <c r="J41" s="424">
        <v>99.472111901282844</v>
      </c>
      <c r="K41" s="424">
        <v>36.706128173070418</v>
      </c>
      <c r="L41" s="424">
        <v>5.4492419413614881</v>
      </c>
      <c r="M41" s="424">
        <v>2.4466911910874778</v>
      </c>
      <c r="N41" s="168">
        <f t="shared" si="4"/>
        <v>315.23031369208519</v>
      </c>
      <c r="O41" s="169"/>
      <c r="P41" s="170">
        <v>1953</v>
      </c>
      <c r="Q41" s="232">
        <v>0.72587030412565612</v>
      </c>
      <c r="R41" s="232">
        <v>0.95607215762670739</v>
      </c>
      <c r="S41" s="232">
        <v>1.4037660933022347</v>
      </c>
      <c r="T41" s="232">
        <v>7.0191778655362818</v>
      </c>
      <c r="U41" s="232">
        <v>5.6175476076814235</v>
      </c>
      <c r="V41" s="232">
        <v>8.9366671656966936</v>
      </c>
      <c r="W41" s="232">
        <v>12.229394409311414</v>
      </c>
      <c r="X41" s="232">
        <v>5.5913592873250408</v>
      </c>
      <c r="Y41" s="232">
        <v>4.0928713707987114</v>
      </c>
      <c r="Z41" s="232">
        <v>1.8555768548919289</v>
      </c>
      <c r="AA41" s="232">
        <v>0.87903395478906532</v>
      </c>
      <c r="AB41" s="232">
        <v>0.83143140507146285</v>
      </c>
      <c r="AC41" s="171">
        <f t="shared" si="5"/>
        <v>50.138768476156621</v>
      </c>
      <c r="AE41" s="221">
        <f t="shared" si="0"/>
        <v>1924</v>
      </c>
      <c r="AF41" s="228">
        <v>8948</v>
      </c>
      <c r="AG41" s="229">
        <f t="shared" si="2"/>
        <v>0.12305818652037015</v>
      </c>
      <c r="AH41" s="169"/>
      <c r="AI41" s="170">
        <v>1953</v>
      </c>
      <c r="AJ41" s="232">
        <v>0.72587030412565612</v>
      </c>
      <c r="AK41" s="232">
        <v>0.95607215762670739</v>
      </c>
      <c r="AL41" s="232">
        <v>1.4037660933022347</v>
      </c>
      <c r="AM41" s="232">
        <v>7.0191778655362818</v>
      </c>
      <c r="AN41" s="232">
        <v>5.6175476076814235</v>
      </c>
      <c r="AO41" s="232">
        <v>8.9366671656966936</v>
      </c>
      <c r="AP41" s="232">
        <v>12.229394409311414</v>
      </c>
      <c r="AQ41" s="232">
        <v>5.5913592873250408</v>
      </c>
      <c r="AR41" s="232">
        <v>4.0928713707987114</v>
      </c>
      <c r="AS41" s="232">
        <v>1.8555768548919289</v>
      </c>
      <c r="AT41" s="232">
        <v>0.87903395478906532</v>
      </c>
      <c r="AU41" s="232">
        <v>0.83143140507146285</v>
      </c>
      <c r="AV41" s="171">
        <f t="shared" si="6"/>
        <v>50.138768476156621</v>
      </c>
      <c r="AX41" s="221">
        <f t="shared" si="1"/>
        <v>1924</v>
      </c>
      <c r="AY41" s="228">
        <v>8948</v>
      </c>
      <c r="AZ41" s="229">
        <f t="shared" si="3"/>
        <v>0.12305818652037015</v>
      </c>
    </row>
    <row r="42" spans="1:52">
      <c r="A42" s="170">
        <v>1954</v>
      </c>
      <c r="B42" s="424">
        <v>1.8946754649889703</v>
      </c>
      <c r="C42" s="424">
        <v>3.2939235598407803</v>
      </c>
      <c r="D42" s="424">
        <v>3.3663266948313577</v>
      </c>
      <c r="E42" s="424">
        <v>5.3150802990993027</v>
      </c>
      <c r="F42" s="424">
        <v>7.5966947835302348</v>
      </c>
      <c r="G42" s="424">
        <v>27.009708453825908</v>
      </c>
      <c r="H42" s="424">
        <v>60.852798874431421</v>
      </c>
      <c r="I42" s="424">
        <v>81.615312834864</v>
      </c>
      <c r="J42" s="424">
        <v>24.745544237488684</v>
      </c>
      <c r="K42" s="424">
        <v>6.0487586157609439</v>
      </c>
      <c r="L42" s="424">
        <v>1.5323741444908623</v>
      </c>
      <c r="M42" s="424">
        <v>1.4237329112299966</v>
      </c>
      <c r="N42" s="168">
        <f t="shared" si="4"/>
        <v>224.69493087438244</v>
      </c>
      <c r="O42" s="169"/>
      <c r="P42" s="170">
        <v>1954</v>
      </c>
      <c r="Q42" s="232">
        <v>0.73962166241943639</v>
      </c>
      <c r="R42" s="232">
        <v>1.1532952497610269</v>
      </c>
      <c r="S42" s="232">
        <v>1.5008317647704932</v>
      </c>
      <c r="T42" s="232">
        <v>2.5297322954104371</v>
      </c>
      <c r="U42" s="232">
        <v>3.8362063764636121</v>
      </c>
      <c r="V42" s="232">
        <v>10.291547946904084</v>
      </c>
      <c r="W42" s="232">
        <v>7.080350564386606</v>
      </c>
      <c r="X42" s="232">
        <v>3.1120597344524157</v>
      </c>
      <c r="Y42" s="232">
        <v>1.0661809047292756</v>
      </c>
      <c r="Z42" s="232">
        <v>0.52699590647186056</v>
      </c>
      <c r="AA42" s="232">
        <v>0.31820474450275071</v>
      </c>
      <c r="AB42" s="232">
        <v>0.47458061360693193</v>
      </c>
      <c r="AC42" s="171">
        <f t="shared" si="5"/>
        <v>32.629607763878923</v>
      </c>
      <c r="AE42" s="221">
        <f t="shared" si="0"/>
        <v>1924</v>
      </c>
      <c r="AF42" s="228">
        <v>8979</v>
      </c>
      <c r="AG42" s="229">
        <f t="shared" si="2"/>
        <v>6.985104304139611E-2</v>
      </c>
      <c r="AH42" s="169"/>
      <c r="AI42" s="170">
        <v>1954</v>
      </c>
      <c r="AJ42" s="232">
        <v>0.73962166241943639</v>
      </c>
      <c r="AK42" s="232">
        <v>1.1532952497610269</v>
      </c>
      <c r="AL42" s="232">
        <v>1.5008317647704932</v>
      </c>
      <c r="AM42" s="232">
        <v>2.5297322954104371</v>
      </c>
      <c r="AN42" s="232">
        <v>3.8362063764636121</v>
      </c>
      <c r="AO42" s="232">
        <v>10.291547946904084</v>
      </c>
      <c r="AP42" s="232">
        <v>7.080350564386606</v>
      </c>
      <c r="AQ42" s="232">
        <v>3.1120597344524157</v>
      </c>
      <c r="AR42" s="232">
        <v>1.0661809047292756</v>
      </c>
      <c r="AS42" s="232">
        <v>0.52699590647186056</v>
      </c>
      <c r="AT42" s="232">
        <v>0.31820474450275071</v>
      </c>
      <c r="AU42" s="232">
        <v>0.47458061360693193</v>
      </c>
      <c r="AV42" s="171">
        <f t="shared" si="6"/>
        <v>32.629607763878923</v>
      </c>
      <c r="AX42" s="221">
        <f t="shared" si="1"/>
        <v>1924</v>
      </c>
      <c r="AY42" s="228">
        <v>8979</v>
      </c>
      <c r="AZ42" s="229">
        <f t="shared" si="3"/>
        <v>6.985104304139611E-2</v>
      </c>
    </row>
    <row r="43" spans="1:52">
      <c r="A43" s="170">
        <v>1955</v>
      </c>
      <c r="B43" s="424">
        <v>1.1893424821324239</v>
      </c>
      <c r="C43" s="424">
        <v>2.0433148683219442</v>
      </c>
      <c r="D43" s="424">
        <v>4.7627101129097698</v>
      </c>
      <c r="E43" s="424">
        <v>4.7582025052902761</v>
      </c>
      <c r="F43" s="424">
        <v>6.3782117845684958</v>
      </c>
      <c r="G43" s="424">
        <v>10.840116165084305</v>
      </c>
      <c r="H43" s="424">
        <v>25.192074369047454</v>
      </c>
      <c r="I43" s="424">
        <v>78.932761059163582</v>
      </c>
      <c r="J43" s="424">
        <v>55.208968878485905</v>
      </c>
      <c r="K43" s="424">
        <v>9.2531498066785538</v>
      </c>
      <c r="L43" s="424">
        <v>1.8861989994151536</v>
      </c>
      <c r="M43" s="424">
        <v>1.49362752622815</v>
      </c>
      <c r="N43" s="168">
        <f t="shared" si="4"/>
        <v>201.938678557326</v>
      </c>
      <c r="O43" s="169"/>
      <c r="P43" s="170">
        <v>1955</v>
      </c>
      <c r="Q43" s="232">
        <v>0.46643380362411752</v>
      </c>
      <c r="R43" s="232">
        <v>0.64844539340703666</v>
      </c>
      <c r="S43" s="232">
        <v>1.9528242463449224</v>
      </c>
      <c r="T43" s="232">
        <v>2.1969670145966407</v>
      </c>
      <c r="U43" s="232">
        <v>3.1004744668951316</v>
      </c>
      <c r="V43" s="232">
        <v>5.3387928126313113</v>
      </c>
      <c r="W43" s="232">
        <v>6.0384910700607612</v>
      </c>
      <c r="X43" s="232">
        <v>5.1285359538852653</v>
      </c>
      <c r="Y43" s="232">
        <v>1.9484639527577556</v>
      </c>
      <c r="Z43" s="232">
        <v>0.57881668359318184</v>
      </c>
      <c r="AA43" s="232">
        <v>0.37703466700732946</v>
      </c>
      <c r="AB43" s="232">
        <v>0.45336459903792203</v>
      </c>
      <c r="AC43" s="171">
        <f t="shared" si="5"/>
        <v>28.228644663841376</v>
      </c>
      <c r="AE43" s="221">
        <f t="shared" si="0"/>
        <v>1924</v>
      </c>
      <c r="AF43" s="228">
        <v>9010</v>
      </c>
      <c r="AG43" s="229">
        <f t="shared" si="2"/>
        <v>9.1949835166204252E-2</v>
      </c>
      <c r="AH43" s="169"/>
      <c r="AI43" s="170">
        <v>1955</v>
      </c>
      <c r="AJ43" s="232">
        <v>0.46643380362411752</v>
      </c>
      <c r="AK43" s="232">
        <v>0.64844539340703666</v>
      </c>
      <c r="AL43" s="232">
        <v>1.9528242463449224</v>
      </c>
      <c r="AM43" s="232">
        <v>2.1969670145966407</v>
      </c>
      <c r="AN43" s="232">
        <v>3.1004744668951316</v>
      </c>
      <c r="AO43" s="232">
        <v>5.3387928126313113</v>
      </c>
      <c r="AP43" s="232">
        <v>6.0384910700607612</v>
      </c>
      <c r="AQ43" s="232">
        <v>5.1285359538852653</v>
      </c>
      <c r="AR43" s="232">
        <v>1.9484639527577556</v>
      </c>
      <c r="AS43" s="232">
        <v>0.57881668359318184</v>
      </c>
      <c r="AT43" s="232">
        <v>0.37703466700732946</v>
      </c>
      <c r="AU43" s="232">
        <v>0.45336459903792203</v>
      </c>
      <c r="AV43" s="171">
        <f t="shared" si="6"/>
        <v>28.228644663841376</v>
      </c>
      <c r="AX43" s="221">
        <f t="shared" si="1"/>
        <v>1924</v>
      </c>
      <c r="AY43" s="228">
        <v>9010</v>
      </c>
      <c r="AZ43" s="229">
        <f t="shared" si="3"/>
        <v>9.1949835166204252E-2</v>
      </c>
    </row>
    <row r="44" spans="1:52">
      <c r="A44" s="170">
        <v>1956</v>
      </c>
      <c r="B44" s="424">
        <v>1.8993907396926886</v>
      </c>
      <c r="C44" s="424">
        <v>2.127630101442354</v>
      </c>
      <c r="D44" s="424">
        <v>65.138347812767023</v>
      </c>
      <c r="E44" s="424">
        <v>46.711802298638354</v>
      </c>
      <c r="F44" s="424">
        <v>22.690663742993156</v>
      </c>
      <c r="G44" s="424">
        <v>31.175446445724969</v>
      </c>
      <c r="H44" s="424">
        <v>62.008971579864102</v>
      </c>
      <c r="I44" s="424">
        <v>139.57706095295256</v>
      </c>
      <c r="J44" s="424">
        <v>117.11088029672467</v>
      </c>
      <c r="K44" s="424">
        <v>32.093265971354541</v>
      </c>
      <c r="L44" s="424">
        <v>6.4416173431430934</v>
      </c>
      <c r="M44" s="424">
        <v>3.059671365164967</v>
      </c>
      <c r="N44" s="168">
        <f t="shared" si="4"/>
        <v>530.03474865046246</v>
      </c>
      <c r="O44" s="169"/>
      <c r="P44" s="170">
        <v>1956</v>
      </c>
      <c r="Q44" s="232">
        <v>0.92172649032790688</v>
      </c>
      <c r="R44" s="232">
        <v>0.98647619098932882</v>
      </c>
      <c r="S44" s="232">
        <v>36.793042293787622</v>
      </c>
      <c r="T44" s="232">
        <v>18.11319675947167</v>
      </c>
      <c r="U44" s="232">
        <v>6.5126396667696866</v>
      </c>
      <c r="V44" s="232">
        <v>3.9699060946850935</v>
      </c>
      <c r="W44" s="232">
        <v>7.673334048769874</v>
      </c>
      <c r="X44" s="232">
        <v>6.7406715673494944</v>
      </c>
      <c r="Y44" s="232">
        <v>4.7782610691476606</v>
      </c>
      <c r="Z44" s="232">
        <v>2.3392884700087677</v>
      </c>
      <c r="AA44" s="232">
        <v>1.6128404758211019</v>
      </c>
      <c r="AB44" s="232">
        <v>1.2396559656919095</v>
      </c>
      <c r="AC44" s="171">
        <f t="shared" si="5"/>
        <v>91.681039092820114</v>
      </c>
      <c r="AE44" s="221">
        <f t="shared" si="0"/>
        <v>1924</v>
      </c>
      <c r="AF44" s="228">
        <v>9040</v>
      </c>
      <c r="AG44" s="229">
        <f t="shared" si="2"/>
        <v>3.4127556111353208E-2</v>
      </c>
      <c r="AH44" s="169"/>
      <c r="AI44" s="170">
        <v>1956</v>
      </c>
      <c r="AJ44" s="232">
        <v>0.92172649032790688</v>
      </c>
      <c r="AK44" s="232">
        <v>0.98647619098932882</v>
      </c>
      <c r="AL44" s="232">
        <v>36.793042293787622</v>
      </c>
      <c r="AM44" s="232">
        <v>18.11319675947167</v>
      </c>
      <c r="AN44" s="232">
        <v>6.5126396667696866</v>
      </c>
      <c r="AO44" s="232">
        <v>3.9699060946850935</v>
      </c>
      <c r="AP44" s="232">
        <v>7.673334048769874</v>
      </c>
      <c r="AQ44" s="232">
        <v>6.7406715673494944</v>
      </c>
      <c r="AR44" s="232">
        <v>4.7782610691476606</v>
      </c>
      <c r="AS44" s="232">
        <v>2.3392884700087677</v>
      </c>
      <c r="AT44" s="232">
        <v>1.6128404758211019</v>
      </c>
      <c r="AU44" s="232">
        <v>1.2396559656919095</v>
      </c>
      <c r="AV44" s="171">
        <f t="shared" si="6"/>
        <v>91.681039092820114</v>
      </c>
      <c r="AX44" s="221">
        <f t="shared" si="1"/>
        <v>1924</v>
      </c>
      <c r="AY44" s="228">
        <v>9040</v>
      </c>
      <c r="AZ44" s="229">
        <f t="shared" si="3"/>
        <v>3.4127556111353208E-2</v>
      </c>
    </row>
    <row r="45" spans="1:52">
      <c r="A45" s="170">
        <v>1957</v>
      </c>
      <c r="B45" s="424">
        <v>4.0183105460461777</v>
      </c>
      <c r="C45" s="424">
        <v>5.4059789960714806</v>
      </c>
      <c r="D45" s="424">
        <v>5.4803224970153641</v>
      </c>
      <c r="E45" s="424">
        <v>4.7367260794567221</v>
      </c>
      <c r="F45" s="424">
        <v>15.58896031185164</v>
      </c>
      <c r="G45" s="424">
        <v>26.913863242562517</v>
      </c>
      <c r="H45" s="424">
        <v>44.352856851482848</v>
      </c>
      <c r="I45" s="424">
        <v>86.157666808070374</v>
      </c>
      <c r="J45" s="424">
        <v>75.685024536596089</v>
      </c>
      <c r="K45" s="424">
        <v>12.608920435627242</v>
      </c>
      <c r="L45" s="424">
        <v>2.2509110137578574</v>
      </c>
      <c r="M45" s="424">
        <v>1.4653114574737938</v>
      </c>
      <c r="N45" s="168">
        <f t="shared" si="4"/>
        <v>284.66485277601203</v>
      </c>
      <c r="O45" s="169"/>
      <c r="P45" s="170">
        <v>1957</v>
      </c>
      <c r="Q45" s="232">
        <v>1.5608668915109234</v>
      </c>
      <c r="R45" s="232">
        <v>2.3647346218266705</v>
      </c>
      <c r="S45" s="232">
        <v>2.662287440670275</v>
      </c>
      <c r="T45" s="232">
        <v>2.559150854819829</v>
      </c>
      <c r="U45" s="232">
        <v>8.4710055850139359</v>
      </c>
      <c r="V45" s="232">
        <v>9.7644813034536533</v>
      </c>
      <c r="W45" s="232">
        <v>6.8358095630867588</v>
      </c>
      <c r="X45" s="232">
        <v>4.9057182482035344</v>
      </c>
      <c r="Y45" s="232">
        <v>2.9926766721741771</v>
      </c>
      <c r="Z45" s="232">
        <v>1.0426422665046573</v>
      </c>
      <c r="AA45" s="232">
        <v>0.53490266772720929</v>
      </c>
      <c r="AB45" s="232">
        <v>0.53326129582596593</v>
      </c>
      <c r="AC45" s="171">
        <f t="shared" si="5"/>
        <v>44.22753741081759</v>
      </c>
      <c r="AE45" s="221">
        <f t="shared" si="0"/>
        <v>1925</v>
      </c>
      <c r="AF45" s="228">
        <v>9071</v>
      </c>
      <c r="AG45" s="229">
        <f t="shared" si="2"/>
        <v>1.1957226898672686</v>
      </c>
      <c r="AH45" s="169"/>
      <c r="AI45" s="170">
        <v>1957</v>
      </c>
      <c r="AJ45" s="232">
        <v>1.5608668915109234</v>
      </c>
      <c r="AK45" s="232">
        <v>2.3647346218266705</v>
      </c>
      <c r="AL45" s="232">
        <v>2.662287440670275</v>
      </c>
      <c r="AM45" s="232">
        <v>2.559150854819829</v>
      </c>
      <c r="AN45" s="232">
        <v>8.4710055850139359</v>
      </c>
      <c r="AO45" s="232">
        <v>9.7644813034536533</v>
      </c>
      <c r="AP45" s="232">
        <v>6.8358095630867588</v>
      </c>
      <c r="AQ45" s="232">
        <v>4.9057182482035344</v>
      </c>
      <c r="AR45" s="232">
        <v>2.9926766721741771</v>
      </c>
      <c r="AS45" s="232">
        <v>1.0426422665046573</v>
      </c>
      <c r="AT45" s="232">
        <v>0.53490266772720929</v>
      </c>
      <c r="AU45" s="232">
        <v>0.53326129582596593</v>
      </c>
      <c r="AV45" s="171">
        <f t="shared" si="6"/>
        <v>44.22753741081759</v>
      </c>
      <c r="AX45" s="221">
        <f t="shared" si="1"/>
        <v>1925</v>
      </c>
      <c r="AY45" s="228">
        <v>9071</v>
      </c>
      <c r="AZ45" s="229">
        <f t="shared" si="3"/>
        <v>1.1957226898672686</v>
      </c>
    </row>
    <row r="46" spans="1:52">
      <c r="A46" s="170">
        <v>1958</v>
      </c>
      <c r="B46" s="424">
        <v>2.4249236785997219</v>
      </c>
      <c r="C46" s="424">
        <v>3.2388462267747014</v>
      </c>
      <c r="D46" s="424">
        <v>4.8133380737190219</v>
      </c>
      <c r="E46" s="424">
        <v>4.9017132281354314</v>
      </c>
      <c r="F46" s="424">
        <v>15.574928685602769</v>
      </c>
      <c r="G46" s="424">
        <v>15.302082101388786</v>
      </c>
      <c r="H46" s="424">
        <v>48.907086881636133</v>
      </c>
      <c r="I46" s="424">
        <v>175.26885310657741</v>
      </c>
      <c r="J46" s="424">
        <v>113.40970808820028</v>
      </c>
      <c r="K46" s="424">
        <v>30.701924501832302</v>
      </c>
      <c r="L46" s="424">
        <v>7.9730574887963055</v>
      </c>
      <c r="M46" s="424">
        <v>2.953938748362567</v>
      </c>
      <c r="N46" s="168">
        <f t="shared" si="4"/>
        <v>425.47040080962546</v>
      </c>
      <c r="O46" s="169"/>
      <c r="P46" s="170">
        <v>1958</v>
      </c>
      <c r="Q46" s="232">
        <v>1.1426063126583754</v>
      </c>
      <c r="R46" s="232">
        <v>1.2516601677195291</v>
      </c>
      <c r="S46" s="232">
        <v>2.0875400680781002</v>
      </c>
      <c r="T46" s="232">
        <v>2.5274993301975757</v>
      </c>
      <c r="U46" s="232">
        <v>8.702400657266562</v>
      </c>
      <c r="V46" s="232">
        <v>8.9564425521740194</v>
      </c>
      <c r="W46" s="232">
        <v>20.263901229675049</v>
      </c>
      <c r="X46" s="232">
        <v>17.459548478552989</v>
      </c>
      <c r="Y46" s="232">
        <v>4.7002274399328172</v>
      </c>
      <c r="Z46" s="232">
        <v>1.9100296015540152</v>
      </c>
      <c r="AA46" s="232">
        <v>1.355579357398554</v>
      </c>
      <c r="AB46" s="232">
        <v>1.1013005932105386</v>
      </c>
      <c r="AC46" s="171">
        <f t="shared" si="5"/>
        <v>71.458735788418124</v>
      </c>
      <c r="AE46" s="221">
        <f t="shared" si="0"/>
        <v>1925</v>
      </c>
      <c r="AF46" s="228">
        <v>9101</v>
      </c>
      <c r="AG46" s="229">
        <f t="shared" si="2"/>
        <v>2.5559742769094949</v>
      </c>
      <c r="AH46" s="169"/>
      <c r="AI46" s="170">
        <v>1958</v>
      </c>
      <c r="AJ46" s="232">
        <v>1.1426063126583754</v>
      </c>
      <c r="AK46" s="232">
        <v>1.2516601677195291</v>
      </c>
      <c r="AL46" s="232">
        <v>2.0875400680781002</v>
      </c>
      <c r="AM46" s="232">
        <v>2.5274993301975757</v>
      </c>
      <c r="AN46" s="232">
        <v>8.702400657266562</v>
      </c>
      <c r="AO46" s="232">
        <v>8.9564425521740194</v>
      </c>
      <c r="AP46" s="232">
        <v>20.263901229675049</v>
      </c>
      <c r="AQ46" s="232">
        <v>17.459548478552989</v>
      </c>
      <c r="AR46" s="232">
        <v>4.7002274399328172</v>
      </c>
      <c r="AS46" s="232">
        <v>1.9100296015540152</v>
      </c>
      <c r="AT46" s="232">
        <v>1.355579357398554</v>
      </c>
      <c r="AU46" s="232">
        <v>1.1013005932105386</v>
      </c>
      <c r="AV46" s="171">
        <f t="shared" si="6"/>
        <v>71.458735788418124</v>
      </c>
      <c r="AX46" s="221">
        <f t="shared" si="1"/>
        <v>1925</v>
      </c>
      <c r="AY46" s="228">
        <v>9101</v>
      </c>
      <c r="AZ46" s="229">
        <f t="shared" si="3"/>
        <v>2.5559742769094949</v>
      </c>
    </row>
    <row r="47" spans="1:52">
      <c r="A47" s="170">
        <v>1959</v>
      </c>
      <c r="B47" s="424">
        <v>1.0510282894102925</v>
      </c>
      <c r="C47" s="424">
        <v>1.8459671106091289</v>
      </c>
      <c r="D47" s="424">
        <v>1.7991247206800001</v>
      </c>
      <c r="E47" s="424">
        <v>7.7697931048811455</v>
      </c>
      <c r="F47" s="424">
        <v>8.235655267040471</v>
      </c>
      <c r="G47" s="424">
        <v>19.472693363478822</v>
      </c>
      <c r="H47" s="424">
        <v>45.166027511944172</v>
      </c>
      <c r="I47" s="424">
        <v>43.635852476385395</v>
      </c>
      <c r="J47" s="424">
        <v>22.438092508607234</v>
      </c>
      <c r="K47" s="424">
        <v>3.9645390711456332</v>
      </c>
      <c r="L47" s="424">
        <v>1.0872167703391098</v>
      </c>
      <c r="M47" s="424">
        <v>2.2159554424607326</v>
      </c>
      <c r="N47" s="168">
        <f t="shared" si="4"/>
        <v>158.68194563698214</v>
      </c>
      <c r="O47" s="169"/>
      <c r="P47" s="170">
        <v>1959</v>
      </c>
      <c r="Q47" s="232">
        <v>0.36909975549889251</v>
      </c>
      <c r="R47" s="232">
        <v>0.51458268425257103</v>
      </c>
      <c r="S47" s="232">
        <v>0.66516677588006012</v>
      </c>
      <c r="T47" s="232">
        <v>3.2195655468852031</v>
      </c>
      <c r="U47" s="232">
        <v>3.6140376559539931</v>
      </c>
      <c r="V47" s="232">
        <v>5.1630921620680734</v>
      </c>
      <c r="W47" s="232">
        <v>3.2547222282310937</v>
      </c>
      <c r="X47" s="232">
        <v>1.4416987544185353</v>
      </c>
      <c r="Y47" s="232">
        <v>0.76968904688511941</v>
      </c>
      <c r="Z47" s="232">
        <v>0.20912413910141936</v>
      </c>
      <c r="AA47" s="232">
        <v>0.13662678693307839</v>
      </c>
      <c r="AB47" s="232">
        <v>0.50556965113308294</v>
      </c>
      <c r="AC47" s="171">
        <f t="shared" si="5"/>
        <v>19.862975187241123</v>
      </c>
      <c r="AE47" s="221">
        <f t="shared" si="0"/>
        <v>1925</v>
      </c>
      <c r="AF47" s="228">
        <v>9132</v>
      </c>
      <c r="AG47" s="229">
        <f t="shared" si="2"/>
        <v>3.2799169087203062</v>
      </c>
      <c r="AH47" s="169"/>
      <c r="AI47" s="170">
        <v>1959</v>
      </c>
      <c r="AJ47" s="232">
        <v>0.36909975549889251</v>
      </c>
      <c r="AK47" s="232">
        <v>0.51458268425257103</v>
      </c>
      <c r="AL47" s="232">
        <v>0.66516677588006012</v>
      </c>
      <c r="AM47" s="232">
        <v>3.2195655468852031</v>
      </c>
      <c r="AN47" s="232">
        <v>3.6140376559539931</v>
      </c>
      <c r="AO47" s="232">
        <v>5.1630921620680734</v>
      </c>
      <c r="AP47" s="232">
        <v>3.2547222282310937</v>
      </c>
      <c r="AQ47" s="232">
        <v>1.4416987544185353</v>
      </c>
      <c r="AR47" s="232">
        <v>0.76968904688511941</v>
      </c>
      <c r="AS47" s="232">
        <v>0.20912413910141936</v>
      </c>
      <c r="AT47" s="232">
        <v>0.13662678693307839</v>
      </c>
      <c r="AU47" s="232">
        <v>0.50556965113308294</v>
      </c>
      <c r="AV47" s="171">
        <f t="shared" si="6"/>
        <v>19.862975187241123</v>
      </c>
      <c r="AX47" s="221">
        <f t="shared" si="1"/>
        <v>1925</v>
      </c>
      <c r="AY47" s="228">
        <v>9132</v>
      </c>
      <c r="AZ47" s="229">
        <f t="shared" si="3"/>
        <v>3.2799169087203062</v>
      </c>
    </row>
    <row r="48" spans="1:52">
      <c r="A48" s="170">
        <v>1960</v>
      </c>
      <c r="B48" s="424">
        <v>1.0419324350190349</v>
      </c>
      <c r="C48" s="424">
        <v>0.60493592885236291</v>
      </c>
      <c r="D48" s="424">
        <v>1.0352894718466517</v>
      </c>
      <c r="E48" s="424">
        <v>2.1576855748721249</v>
      </c>
      <c r="F48" s="424">
        <v>7.834744265758717</v>
      </c>
      <c r="G48" s="424">
        <v>23.536471232915133</v>
      </c>
      <c r="H48" s="424">
        <v>47.601089027752359</v>
      </c>
      <c r="I48" s="424">
        <v>52.375855263163331</v>
      </c>
      <c r="J48" s="424">
        <v>27.886574593511604</v>
      </c>
      <c r="K48" s="424">
        <v>3.9646074845560575</v>
      </c>
      <c r="L48" s="424">
        <v>1.3823318771605626</v>
      </c>
      <c r="M48" s="424">
        <v>1.0276477252012892</v>
      </c>
      <c r="N48" s="168">
        <f t="shared" si="4"/>
        <v>170.44916488060923</v>
      </c>
      <c r="O48" s="169"/>
      <c r="P48" s="170">
        <v>1960</v>
      </c>
      <c r="Q48" s="232">
        <v>0.37967279162409501</v>
      </c>
      <c r="R48" s="232">
        <v>0.18261976326434731</v>
      </c>
      <c r="S48" s="232">
        <v>0.29867726730959676</v>
      </c>
      <c r="T48" s="232">
        <v>0.78377751224879355</v>
      </c>
      <c r="U48" s="232">
        <v>3.346713793810042</v>
      </c>
      <c r="V48" s="232">
        <v>8.4814472441021422</v>
      </c>
      <c r="W48" s="232">
        <v>4.9672797465417933</v>
      </c>
      <c r="X48" s="232">
        <v>1.8216954767881184</v>
      </c>
      <c r="Y48" s="232">
        <v>1.0063463772962784</v>
      </c>
      <c r="Z48" s="232">
        <v>0.3014664626327459</v>
      </c>
      <c r="AA48" s="232">
        <v>0.25673964076039013</v>
      </c>
      <c r="AB48" s="232">
        <v>0.31226962042646633</v>
      </c>
      <c r="AC48" s="171">
        <f t="shared" si="5"/>
        <v>22.138705696804809</v>
      </c>
      <c r="AE48" s="221">
        <f t="shared" si="0"/>
        <v>1925</v>
      </c>
      <c r="AF48" s="228">
        <v>9163</v>
      </c>
      <c r="AG48" s="229">
        <f t="shared" si="2"/>
        <v>3.8636119207336739</v>
      </c>
      <c r="AH48" s="169"/>
      <c r="AI48" s="170">
        <v>1960</v>
      </c>
      <c r="AJ48" s="232">
        <v>0.37967279162409501</v>
      </c>
      <c r="AK48" s="232">
        <v>0.18261976326434731</v>
      </c>
      <c r="AL48" s="232">
        <v>0.29867726730959676</v>
      </c>
      <c r="AM48" s="232">
        <v>0.78377751224879355</v>
      </c>
      <c r="AN48" s="232">
        <v>3.346713793810042</v>
      </c>
      <c r="AO48" s="232">
        <v>8.4814472441021422</v>
      </c>
      <c r="AP48" s="232">
        <v>4.9672797465417933</v>
      </c>
      <c r="AQ48" s="232">
        <v>1.8216954767881184</v>
      </c>
      <c r="AR48" s="232">
        <v>1.0063463772962784</v>
      </c>
      <c r="AS48" s="232">
        <v>0.3014664626327459</v>
      </c>
      <c r="AT48" s="232">
        <v>0.25673964076039013</v>
      </c>
      <c r="AU48" s="232">
        <v>0.31226962042646633</v>
      </c>
      <c r="AV48" s="171">
        <f t="shared" si="6"/>
        <v>22.138705696804809</v>
      </c>
      <c r="AX48" s="221">
        <f t="shared" si="1"/>
        <v>1925</v>
      </c>
      <c r="AY48" s="228">
        <v>9163</v>
      </c>
      <c r="AZ48" s="229">
        <f t="shared" si="3"/>
        <v>3.8636119207336739</v>
      </c>
    </row>
    <row r="49" spans="1:52">
      <c r="A49" s="170">
        <v>1961</v>
      </c>
      <c r="B49" s="424">
        <v>0.97318909353325866</v>
      </c>
      <c r="C49" s="424">
        <v>1.7453076302393993</v>
      </c>
      <c r="D49" s="424">
        <v>2.383677568233288</v>
      </c>
      <c r="E49" s="424">
        <v>2.1569439347778907</v>
      </c>
      <c r="F49" s="424">
        <v>5.8013883660743248</v>
      </c>
      <c r="G49" s="424">
        <v>9.2787322740117322</v>
      </c>
      <c r="H49" s="424">
        <v>29.28034032610659</v>
      </c>
      <c r="I49" s="424">
        <v>48.049692341846999</v>
      </c>
      <c r="J49" s="424">
        <v>24.808685675104755</v>
      </c>
      <c r="K49" s="424">
        <v>3.7129850859277402</v>
      </c>
      <c r="L49" s="424">
        <v>1.8971129581944197</v>
      </c>
      <c r="M49" s="424">
        <v>2.1697297895753422</v>
      </c>
      <c r="N49" s="168">
        <f t="shared" si="4"/>
        <v>132.25778504362572</v>
      </c>
      <c r="O49" s="169"/>
      <c r="P49" s="170">
        <v>1961</v>
      </c>
      <c r="Q49" s="232">
        <v>0.29921020804912951</v>
      </c>
      <c r="R49" s="232">
        <v>0.44170718356818589</v>
      </c>
      <c r="S49" s="232">
        <v>0.81630714544647953</v>
      </c>
      <c r="T49" s="232">
        <v>0.76992231911141218</v>
      </c>
      <c r="U49" s="232">
        <v>2.2502955501182846</v>
      </c>
      <c r="V49" s="232">
        <v>3.243338281620658</v>
      </c>
      <c r="W49" s="232">
        <v>3.7689223471055939</v>
      </c>
      <c r="X49" s="232">
        <v>1.7586590927584194</v>
      </c>
      <c r="Y49" s="232">
        <v>0.69103882607958056</v>
      </c>
      <c r="Z49" s="232">
        <v>0.17452867857027776</v>
      </c>
      <c r="AA49" s="232">
        <v>0.11174215099396534</v>
      </c>
      <c r="AB49" s="232">
        <v>0.42698233246840189</v>
      </c>
      <c r="AC49" s="171">
        <f t="shared" si="5"/>
        <v>14.752654115890389</v>
      </c>
      <c r="AE49" s="221">
        <f t="shared" si="0"/>
        <v>1925</v>
      </c>
      <c r="AF49" s="228">
        <v>9191</v>
      </c>
      <c r="AG49" s="229">
        <f t="shared" si="2"/>
        <v>12.897888936038481</v>
      </c>
      <c r="AH49" s="169"/>
      <c r="AI49" s="170">
        <v>1961</v>
      </c>
      <c r="AJ49" s="232">
        <v>0.29921020804912951</v>
      </c>
      <c r="AK49" s="232">
        <v>0.44170718356818589</v>
      </c>
      <c r="AL49" s="232">
        <v>0.81630714544647953</v>
      </c>
      <c r="AM49" s="232">
        <v>0.76992231911141218</v>
      </c>
      <c r="AN49" s="232">
        <v>2.2502955501182846</v>
      </c>
      <c r="AO49" s="232">
        <v>3.243338281620658</v>
      </c>
      <c r="AP49" s="232">
        <v>3.7689223471055939</v>
      </c>
      <c r="AQ49" s="232">
        <v>1.7586590927584194</v>
      </c>
      <c r="AR49" s="232">
        <v>0.69103882607958056</v>
      </c>
      <c r="AS49" s="232">
        <v>0.17452867857027776</v>
      </c>
      <c r="AT49" s="232">
        <v>0.11174215099396534</v>
      </c>
      <c r="AU49" s="232">
        <v>0.42698233246840189</v>
      </c>
      <c r="AV49" s="171">
        <f t="shared" si="6"/>
        <v>14.752654115890389</v>
      </c>
      <c r="AX49" s="221">
        <f t="shared" si="1"/>
        <v>1925</v>
      </c>
      <c r="AY49" s="228">
        <v>9191</v>
      </c>
      <c r="AZ49" s="229">
        <f t="shared" si="3"/>
        <v>12.897888936038481</v>
      </c>
    </row>
    <row r="50" spans="1:52">
      <c r="A50" s="170">
        <v>1962</v>
      </c>
      <c r="B50" s="424">
        <v>1.3720743736718777</v>
      </c>
      <c r="C50" s="424">
        <v>1.4709030894054937</v>
      </c>
      <c r="D50" s="424">
        <v>3.5021403053200935</v>
      </c>
      <c r="E50" s="424">
        <v>3.3406295355666042</v>
      </c>
      <c r="F50" s="424">
        <v>9.9861609021953903</v>
      </c>
      <c r="G50" s="424">
        <v>9.5743419560049254</v>
      </c>
      <c r="H50" s="424">
        <v>73.008642223195395</v>
      </c>
      <c r="I50" s="424">
        <v>79.607037089827543</v>
      </c>
      <c r="J50" s="424">
        <v>69.398109341959639</v>
      </c>
      <c r="K50" s="424">
        <v>14.541602678716485</v>
      </c>
      <c r="L50" s="424">
        <v>2.5517168289063625</v>
      </c>
      <c r="M50" s="424">
        <v>0.95974496155538036</v>
      </c>
      <c r="N50" s="168">
        <f t="shared" si="4"/>
        <v>269.31310328632514</v>
      </c>
      <c r="O50" s="169"/>
      <c r="P50" s="170">
        <v>1962</v>
      </c>
      <c r="Q50" s="232">
        <v>0.58972148408677505</v>
      </c>
      <c r="R50" s="232">
        <v>0.54016080764104957</v>
      </c>
      <c r="S50" s="232">
        <v>1.3229808611759137</v>
      </c>
      <c r="T50" s="232">
        <v>1.5712388835928897</v>
      </c>
      <c r="U50" s="232">
        <v>5.0894899551128772</v>
      </c>
      <c r="V50" s="232">
        <v>5.1115457262383295</v>
      </c>
      <c r="W50" s="232">
        <v>17.865454641975575</v>
      </c>
      <c r="X50" s="232">
        <v>4.3898525115860707</v>
      </c>
      <c r="Y50" s="232">
        <v>2.6406310548221725</v>
      </c>
      <c r="Z50" s="232">
        <v>1.1419915516781387</v>
      </c>
      <c r="AA50" s="232">
        <v>0.65110590777191391</v>
      </c>
      <c r="AB50" s="232">
        <v>0.3444005032077726</v>
      </c>
      <c r="AC50" s="171">
        <f t="shared" si="5"/>
        <v>41.25857388888948</v>
      </c>
      <c r="AE50" s="221">
        <f t="shared" si="0"/>
        <v>1925</v>
      </c>
      <c r="AF50" s="228">
        <v>9222</v>
      </c>
      <c r="AG50" s="229">
        <f t="shared" si="2"/>
        <v>11.507496116681921</v>
      </c>
      <c r="AH50" s="169"/>
      <c r="AI50" s="170">
        <v>1962</v>
      </c>
      <c r="AJ50" s="232">
        <v>0.58972148408677505</v>
      </c>
      <c r="AK50" s="232">
        <v>0.54016080764104957</v>
      </c>
      <c r="AL50" s="232">
        <v>1.3229808611759137</v>
      </c>
      <c r="AM50" s="232">
        <v>1.5712388835928897</v>
      </c>
      <c r="AN50" s="232">
        <v>5.0894899551128772</v>
      </c>
      <c r="AO50" s="232">
        <v>5.1115457262383295</v>
      </c>
      <c r="AP50" s="232">
        <v>17.865454641975575</v>
      </c>
      <c r="AQ50" s="232">
        <v>4.3898525115860707</v>
      </c>
      <c r="AR50" s="232">
        <v>2.6406310548221725</v>
      </c>
      <c r="AS50" s="232">
        <v>1.1419915516781387</v>
      </c>
      <c r="AT50" s="232">
        <v>0.65110590777191391</v>
      </c>
      <c r="AU50" s="232">
        <v>0.3444005032077726</v>
      </c>
      <c r="AV50" s="171">
        <f t="shared" si="6"/>
        <v>41.25857388888948</v>
      </c>
      <c r="AX50" s="221">
        <f t="shared" si="1"/>
        <v>1925</v>
      </c>
      <c r="AY50" s="228">
        <v>9222</v>
      </c>
      <c r="AZ50" s="229">
        <f t="shared" si="3"/>
        <v>11.507496116681921</v>
      </c>
    </row>
    <row r="51" spans="1:52" ht="15" customHeight="1">
      <c r="A51" s="170">
        <v>1963</v>
      </c>
      <c r="B51" s="424">
        <v>11.122117667684602</v>
      </c>
      <c r="C51" s="424">
        <v>3.3533375795681786</v>
      </c>
      <c r="D51" s="424">
        <v>9.2581943913514539</v>
      </c>
      <c r="E51" s="424">
        <v>18.721256750015339</v>
      </c>
      <c r="F51" s="424">
        <v>63.668927988132864</v>
      </c>
      <c r="G51" s="424">
        <v>15.888691080402285</v>
      </c>
      <c r="H51" s="424">
        <v>33.806144821998558</v>
      </c>
      <c r="I51" s="424">
        <v>126.89080171478204</v>
      </c>
      <c r="J51" s="424">
        <v>76.398610664597385</v>
      </c>
      <c r="K51" s="424">
        <v>17.466498784410255</v>
      </c>
      <c r="L51" s="424">
        <v>4.0339349761992258</v>
      </c>
      <c r="M51" s="424">
        <v>2.2085442687394474</v>
      </c>
      <c r="N51" s="168">
        <f t="shared" si="4"/>
        <v>382.81706068788162</v>
      </c>
      <c r="O51" s="169"/>
      <c r="P51" s="170">
        <v>1963</v>
      </c>
      <c r="Q51" s="232">
        <v>4.8238624094243185</v>
      </c>
      <c r="R51" s="232">
        <v>1.6999153905856206</v>
      </c>
      <c r="S51" s="232">
        <v>5.0103044560322241</v>
      </c>
      <c r="T51" s="232">
        <v>10.774196234324018</v>
      </c>
      <c r="U51" s="232">
        <v>22.087383684521303</v>
      </c>
      <c r="V51" s="232">
        <v>1.9314049757952105</v>
      </c>
      <c r="W51" s="232">
        <v>4.1094232363921179</v>
      </c>
      <c r="X51" s="232">
        <v>6.5374289324126451</v>
      </c>
      <c r="Y51" s="232">
        <v>3.0969780897010963</v>
      </c>
      <c r="Z51" s="232">
        <v>1.3183122962560176</v>
      </c>
      <c r="AA51" s="232">
        <v>0.96636870091185045</v>
      </c>
      <c r="AB51" s="232">
        <v>0.85418152462463581</v>
      </c>
      <c r="AC51" s="171">
        <f t="shared" si="5"/>
        <v>63.209759930981058</v>
      </c>
      <c r="AE51" s="221">
        <f t="shared" si="0"/>
        <v>1925</v>
      </c>
      <c r="AF51" s="228">
        <v>9252</v>
      </c>
      <c r="AG51" s="229">
        <f t="shared" si="2"/>
        <v>11.30846841713322</v>
      </c>
      <c r="AH51" s="169"/>
      <c r="AI51" s="170">
        <v>1963</v>
      </c>
      <c r="AJ51" s="232">
        <v>4.8238624094243185</v>
      </c>
      <c r="AK51" s="232">
        <v>1.6999153905856206</v>
      </c>
      <c r="AL51" s="232">
        <v>5.0103044560322241</v>
      </c>
      <c r="AM51" s="232">
        <v>10.774196234324018</v>
      </c>
      <c r="AN51" s="232">
        <v>22.087383684521303</v>
      </c>
      <c r="AO51" s="232">
        <v>1.9314049757952105</v>
      </c>
      <c r="AP51" s="232">
        <v>4.1094232363921179</v>
      </c>
      <c r="AQ51" s="232">
        <v>6.5374289324126451</v>
      </c>
      <c r="AR51" s="232">
        <v>3.0969780897010963</v>
      </c>
      <c r="AS51" s="232">
        <v>1.3183122962560176</v>
      </c>
      <c r="AT51" s="232">
        <v>0.96636870091185045</v>
      </c>
      <c r="AU51" s="232">
        <v>0.85418152462463581</v>
      </c>
      <c r="AV51" s="171">
        <f t="shared" si="6"/>
        <v>63.209759930981058</v>
      </c>
      <c r="AX51" s="221">
        <f t="shared" si="1"/>
        <v>1925</v>
      </c>
      <c r="AY51" s="228">
        <v>9252</v>
      </c>
      <c r="AZ51" s="229">
        <f t="shared" si="3"/>
        <v>11.30846841713322</v>
      </c>
    </row>
    <row r="52" spans="1:52">
      <c r="A52" s="170">
        <v>1964</v>
      </c>
      <c r="B52" s="424">
        <v>3.5574034622151331</v>
      </c>
      <c r="C52" s="424">
        <v>16.540242502116463</v>
      </c>
      <c r="D52" s="424">
        <v>8.9627676043427034</v>
      </c>
      <c r="E52" s="424">
        <v>7.0584492293064853</v>
      </c>
      <c r="F52" s="424">
        <v>6.6498943230209449</v>
      </c>
      <c r="G52" s="424">
        <v>10.643952320872659</v>
      </c>
      <c r="H52" s="424">
        <v>37.429549879868269</v>
      </c>
      <c r="I52" s="424">
        <v>64.995413583432381</v>
      </c>
      <c r="J52" s="424">
        <v>38.401829837588963</v>
      </c>
      <c r="K52" s="424">
        <v>7.8033562729521391</v>
      </c>
      <c r="L52" s="424">
        <v>1.9585871926460539</v>
      </c>
      <c r="M52" s="424">
        <v>1.1094425760920719</v>
      </c>
      <c r="N52" s="168">
        <f t="shared" si="4"/>
        <v>205.11088878445429</v>
      </c>
      <c r="O52" s="169"/>
      <c r="P52" s="170">
        <v>1964</v>
      </c>
      <c r="Q52" s="232">
        <v>1.2246778989539253</v>
      </c>
      <c r="R52" s="232">
        <v>7.6476028670523002</v>
      </c>
      <c r="S52" s="232">
        <v>4.4428508086283873</v>
      </c>
      <c r="T52" s="232">
        <v>2.3483556901450804</v>
      </c>
      <c r="U52" s="232">
        <v>1.6847166573706964</v>
      </c>
      <c r="V52" s="232">
        <v>2.5522851996114824</v>
      </c>
      <c r="W52" s="232">
        <v>3.7301140377301181</v>
      </c>
      <c r="X52" s="232">
        <v>2.5069260438199237</v>
      </c>
      <c r="Y52" s="232">
        <v>1.3809094876332964</v>
      </c>
      <c r="Z52" s="232">
        <v>0.54862258887290238</v>
      </c>
      <c r="AA52" s="232">
        <v>0.40965339433725845</v>
      </c>
      <c r="AB52" s="232">
        <v>0.36542205158800911</v>
      </c>
      <c r="AC52" s="171">
        <f t="shared" si="5"/>
        <v>28.84213672574338</v>
      </c>
      <c r="AE52" s="221">
        <f t="shared" si="0"/>
        <v>1925</v>
      </c>
      <c r="AF52" s="228">
        <v>9283</v>
      </c>
      <c r="AG52" s="229">
        <f t="shared" si="2"/>
        <v>6.6278514534168451</v>
      </c>
      <c r="AH52" s="169"/>
      <c r="AI52" s="170">
        <v>1964</v>
      </c>
      <c r="AJ52" s="232">
        <v>1.2246778989539253</v>
      </c>
      <c r="AK52" s="232">
        <v>7.6476028670523002</v>
      </c>
      <c r="AL52" s="232">
        <v>4.4428508086283873</v>
      </c>
      <c r="AM52" s="232">
        <v>2.3483556901450804</v>
      </c>
      <c r="AN52" s="232">
        <v>1.6847166573706964</v>
      </c>
      <c r="AO52" s="232">
        <v>2.5522851996114824</v>
      </c>
      <c r="AP52" s="232">
        <v>3.7301140377301181</v>
      </c>
      <c r="AQ52" s="232">
        <v>2.5069260438199237</v>
      </c>
      <c r="AR52" s="232">
        <v>1.3809094876332964</v>
      </c>
      <c r="AS52" s="232">
        <v>0.54862258887290238</v>
      </c>
      <c r="AT52" s="232">
        <v>0.40965339433725845</v>
      </c>
      <c r="AU52" s="232">
        <v>0.36542205158800911</v>
      </c>
      <c r="AV52" s="171">
        <f t="shared" si="6"/>
        <v>28.84213672574338</v>
      </c>
      <c r="AX52" s="221">
        <f t="shared" si="1"/>
        <v>1925</v>
      </c>
      <c r="AY52" s="228">
        <v>9283</v>
      </c>
      <c r="AZ52" s="229">
        <f t="shared" si="3"/>
        <v>6.6278514534168451</v>
      </c>
    </row>
    <row r="53" spans="1:52">
      <c r="A53" s="170">
        <v>1965</v>
      </c>
      <c r="B53" s="424">
        <v>1.0862897217078662</v>
      </c>
      <c r="C53" s="424">
        <v>4.3231191773408915</v>
      </c>
      <c r="D53" s="424">
        <v>101.46840181772393</v>
      </c>
      <c r="E53" s="424">
        <v>37.164752650630589</v>
      </c>
      <c r="F53" s="424">
        <v>24.750853477275861</v>
      </c>
      <c r="G53" s="424">
        <v>27.058378379344077</v>
      </c>
      <c r="H53" s="424">
        <v>58.849722244982189</v>
      </c>
      <c r="I53" s="424">
        <v>105.75006113053459</v>
      </c>
      <c r="J53" s="424">
        <v>89.273910846197751</v>
      </c>
      <c r="K53" s="424">
        <v>31.976198814721148</v>
      </c>
      <c r="L53" s="424">
        <v>16.835771934099728</v>
      </c>
      <c r="M53" s="424">
        <v>4.7342685735516845</v>
      </c>
      <c r="N53" s="168">
        <f t="shared" si="4"/>
        <v>503.27172876811028</v>
      </c>
      <c r="O53" s="169"/>
      <c r="P53" s="170">
        <v>1965</v>
      </c>
      <c r="Q53" s="232">
        <v>0.52383901230761543</v>
      </c>
      <c r="R53" s="232">
        <v>1.8820470151027675</v>
      </c>
      <c r="S53" s="232">
        <v>50.226105304955873</v>
      </c>
      <c r="T53" s="232">
        <v>8.6981078538421812</v>
      </c>
      <c r="U53" s="232">
        <v>3.1320028405878659</v>
      </c>
      <c r="V53" s="232">
        <v>3.4239998238288791</v>
      </c>
      <c r="W53" s="232">
        <v>4.5146865132372085</v>
      </c>
      <c r="X53" s="232">
        <v>5.0749779605200445</v>
      </c>
      <c r="Y53" s="232">
        <v>3.5732610034701935</v>
      </c>
      <c r="Z53" s="232">
        <v>1.8557771376294028</v>
      </c>
      <c r="AA53" s="232">
        <v>1.9623662677060025</v>
      </c>
      <c r="AB53" s="232">
        <v>1.6380133327688782</v>
      </c>
      <c r="AC53" s="171">
        <f t="shared" si="5"/>
        <v>86.505184065956911</v>
      </c>
      <c r="AE53" s="221">
        <f t="shared" si="0"/>
        <v>1925</v>
      </c>
      <c r="AF53" s="228">
        <v>9313</v>
      </c>
      <c r="AG53" s="229">
        <f t="shared" si="2"/>
        <v>2.8857643192037088</v>
      </c>
      <c r="AH53" s="169"/>
      <c r="AI53" s="170">
        <v>1965</v>
      </c>
      <c r="AJ53" s="232">
        <v>0.52383901230761543</v>
      </c>
      <c r="AK53" s="232">
        <v>1.8820470151027675</v>
      </c>
      <c r="AL53" s="232">
        <v>50.226105304955873</v>
      </c>
      <c r="AM53" s="232">
        <v>8.6981078538421812</v>
      </c>
      <c r="AN53" s="232">
        <v>3.1320028405878659</v>
      </c>
      <c r="AO53" s="232">
        <v>3.4239998238288791</v>
      </c>
      <c r="AP53" s="232">
        <v>4.5146865132372085</v>
      </c>
      <c r="AQ53" s="232">
        <v>5.0749779605200445</v>
      </c>
      <c r="AR53" s="232">
        <v>3.5732610034701935</v>
      </c>
      <c r="AS53" s="232">
        <v>1.8557771376294028</v>
      </c>
      <c r="AT53" s="232">
        <v>1.9623662677060025</v>
      </c>
      <c r="AU53" s="232">
        <v>1.6380133327688782</v>
      </c>
      <c r="AV53" s="171">
        <f t="shared" si="6"/>
        <v>86.505184065956911</v>
      </c>
      <c r="AX53" s="221">
        <f t="shared" si="1"/>
        <v>1925</v>
      </c>
      <c r="AY53" s="228">
        <v>9313</v>
      </c>
      <c r="AZ53" s="229">
        <f t="shared" si="3"/>
        <v>2.8857643192037088</v>
      </c>
    </row>
    <row r="54" spans="1:52">
      <c r="A54" s="170">
        <v>1966</v>
      </c>
      <c r="B54" s="424">
        <v>3.5066468290463884</v>
      </c>
      <c r="C54" s="424">
        <v>8.8102348868057607</v>
      </c>
      <c r="D54" s="424">
        <v>7.2759807843382784</v>
      </c>
      <c r="E54" s="424">
        <v>7.327885405916426</v>
      </c>
      <c r="F54" s="424">
        <v>6.2843627022128086</v>
      </c>
      <c r="G54" s="424">
        <v>23.505879862936737</v>
      </c>
      <c r="H54" s="424">
        <v>63.964615907208056</v>
      </c>
      <c r="I54" s="424">
        <v>66.722576046333771</v>
      </c>
      <c r="J54" s="424">
        <v>15.383147528820004</v>
      </c>
      <c r="K54" s="424">
        <v>4.1192193096441683</v>
      </c>
      <c r="L54" s="424">
        <v>1.3378772362489979</v>
      </c>
      <c r="M54" s="424">
        <v>1.1861694387117461</v>
      </c>
      <c r="N54" s="168">
        <f t="shared" si="4"/>
        <v>209.42459593822315</v>
      </c>
      <c r="O54" s="169"/>
      <c r="P54" s="170">
        <v>1966</v>
      </c>
      <c r="Q54" s="232">
        <v>1.2205773721778466</v>
      </c>
      <c r="R54" s="232">
        <v>3.8659434859954231</v>
      </c>
      <c r="S54" s="232">
        <v>3.5853670750540587</v>
      </c>
      <c r="T54" s="232">
        <v>3.6513926444305955</v>
      </c>
      <c r="U54" s="232">
        <v>2.8554451192723906</v>
      </c>
      <c r="V54" s="232">
        <v>5.5242762680636694</v>
      </c>
      <c r="W54" s="232">
        <v>4.7158431211606562</v>
      </c>
      <c r="X54" s="232">
        <v>2.394068186266253</v>
      </c>
      <c r="Y54" s="232">
        <v>0.76762243961050913</v>
      </c>
      <c r="Z54" s="232">
        <v>0.42166203968594118</v>
      </c>
      <c r="AA54" s="232">
        <v>0.28047730712718888</v>
      </c>
      <c r="AB54" s="232">
        <v>0.393714413950498</v>
      </c>
      <c r="AC54" s="171">
        <f t="shared" si="5"/>
        <v>29.67638947279503</v>
      </c>
      <c r="AE54" s="221">
        <f t="shared" si="0"/>
        <v>1925</v>
      </c>
      <c r="AF54" s="228">
        <v>9344</v>
      </c>
      <c r="AG54" s="229">
        <f t="shared" si="2"/>
        <v>1.5114394566874338</v>
      </c>
      <c r="AH54" s="169"/>
      <c r="AI54" s="170">
        <v>1966</v>
      </c>
      <c r="AJ54" s="232">
        <v>1.2205773721778466</v>
      </c>
      <c r="AK54" s="232">
        <v>3.8659434859954231</v>
      </c>
      <c r="AL54" s="232">
        <v>3.5853670750540587</v>
      </c>
      <c r="AM54" s="232">
        <v>3.6513926444305955</v>
      </c>
      <c r="AN54" s="232">
        <v>2.8554451192723906</v>
      </c>
      <c r="AO54" s="232">
        <v>5.5242762680636694</v>
      </c>
      <c r="AP54" s="232">
        <v>4.7158431211606562</v>
      </c>
      <c r="AQ54" s="232">
        <v>2.394068186266253</v>
      </c>
      <c r="AR54" s="232">
        <v>0.76762243961050913</v>
      </c>
      <c r="AS54" s="232">
        <v>0.42166203968594118</v>
      </c>
      <c r="AT54" s="232">
        <v>0.28047730712718888</v>
      </c>
      <c r="AU54" s="232">
        <v>0.393714413950498</v>
      </c>
      <c r="AV54" s="171">
        <f t="shared" si="6"/>
        <v>29.67638947279503</v>
      </c>
      <c r="AX54" s="221">
        <f t="shared" si="1"/>
        <v>1925</v>
      </c>
      <c r="AY54" s="228">
        <v>9344</v>
      </c>
      <c r="AZ54" s="229">
        <f t="shared" si="3"/>
        <v>1.5114394566874338</v>
      </c>
    </row>
    <row r="55" spans="1:52">
      <c r="A55" s="170">
        <v>1967</v>
      </c>
      <c r="B55" s="424">
        <v>1.9518359466645026</v>
      </c>
      <c r="C55" s="424">
        <v>6.3621461052927675</v>
      </c>
      <c r="D55" s="424">
        <v>15.308258712621356</v>
      </c>
      <c r="E55" s="424">
        <v>11.937056720574365</v>
      </c>
      <c r="F55" s="424">
        <v>16.650413402659794</v>
      </c>
      <c r="G55" s="424">
        <v>37.870501447845314</v>
      </c>
      <c r="H55" s="424">
        <v>20.633039352909975</v>
      </c>
      <c r="I55" s="424">
        <v>126.3687687064334</v>
      </c>
      <c r="J55" s="424">
        <v>162.69401105569958</v>
      </c>
      <c r="K55" s="424">
        <v>70.714314411322022</v>
      </c>
      <c r="L55" s="424">
        <v>9.7245086719240188</v>
      </c>
      <c r="M55" s="424">
        <v>3.9000225094270622</v>
      </c>
      <c r="N55" s="168">
        <f t="shared" si="4"/>
        <v>484.11487704337418</v>
      </c>
      <c r="O55" s="169"/>
      <c r="P55" s="170">
        <v>1967</v>
      </c>
      <c r="Q55" s="232">
        <v>0.936568439078862</v>
      </c>
      <c r="R55" s="232">
        <v>2.5479423177468647</v>
      </c>
      <c r="S55" s="232">
        <v>7.8528189263153321</v>
      </c>
      <c r="T55" s="232">
        <v>7.0697213648306576</v>
      </c>
      <c r="U55" s="232">
        <v>9.9214872001034173</v>
      </c>
      <c r="V55" s="232">
        <v>18.12682590220259</v>
      </c>
      <c r="W55" s="232">
        <v>6.3579960798532156</v>
      </c>
      <c r="X55" s="232">
        <v>16.108228487203093</v>
      </c>
      <c r="Y55" s="232">
        <v>7.3681844186779273</v>
      </c>
      <c r="Z55" s="232">
        <v>3.577862101661637</v>
      </c>
      <c r="AA55" s="232">
        <v>1.5247937110154623</v>
      </c>
      <c r="AB55" s="232">
        <v>1.4079008917650384</v>
      </c>
      <c r="AC55" s="171">
        <f t="shared" si="5"/>
        <v>82.800329840454097</v>
      </c>
      <c r="AE55" s="221">
        <f t="shared" si="0"/>
        <v>1925</v>
      </c>
      <c r="AF55" s="228">
        <v>9375</v>
      </c>
      <c r="AG55" s="229">
        <f t="shared" si="2"/>
        <v>0.94828455432376302</v>
      </c>
      <c r="AH55" s="169"/>
      <c r="AI55" s="170">
        <v>1967</v>
      </c>
      <c r="AJ55" s="232">
        <v>0.936568439078862</v>
      </c>
      <c r="AK55" s="232">
        <v>2.5479423177468647</v>
      </c>
      <c r="AL55" s="232">
        <v>7.8528189263153321</v>
      </c>
      <c r="AM55" s="232">
        <v>7.0697213648306576</v>
      </c>
      <c r="AN55" s="232">
        <v>9.9214872001034173</v>
      </c>
      <c r="AO55" s="232">
        <v>18.12682590220259</v>
      </c>
      <c r="AP55" s="232">
        <v>6.3579960798532156</v>
      </c>
      <c r="AQ55" s="232">
        <v>16.108228487203093</v>
      </c>
      <c r="AR55" s="232">
        <v>7.3681844186779273</v>
      </c>
      <c r="AS55" s="232">
        <v>3.577862101661637</v>
      </c>
      <c r="AT55" s="232">
        <v>1.5247937110154623</v>
      </c>
      <c r="AU55" s="232">
        <v>1.4079008917650384</v>
      </c>
      <c r="AV55" s="171">
        <f t="shared" si="6"/>
        <v>82.800329840454097</v>
      </c>
      <c r="AX55" s="221">
        <f t="shared" si="1"/>
        <v>1925</v>
      </c>
      <c r="AY55" s="228">
        <v>9375</v>
      </c>
      <c r="AZ55" s="229">
        <f t="shared" si="3"/>
        <v>0.94828455432376302</v>
      </c>
    </row>
    <row r="56" spans="1:52">
      <c r="A56" s="170">
        <v>1968</v>
      </c>
      <c r="B56" s="424">
        <v>3.3972708818828803</v>
      </c>
      <c r="C56" s="424">
        <v>2.1787876761240126</v>
      </c>
      <c r="D56" s="424">
        <v>2.0674006941006118</v>
      </c>
      <c r="E56" s="424">
        <v>4.8432935780418225</v>
      </c>
      <c r="F56" s="424">
        <v>20.804030280675335</v>
      </c>
      <c r="G56" s="424">
        <v>22.898580917940102</v>
      </c>
      <c r="H56" s="424">
        <v>42.92899138128179</v>
      </c>
      <c r="I56" s="424">
        <v>52.927413171770588</v>
      </c>
      <c r="J56" s="424">
        <v>22.073583199428136</v>
      </c>
      <c r="K56" s="424">
        <v>4.3409642908543447</v>
      </c>
      <c r="L56" s="424">
        <v>3.1860932127329544</v>
      </c>
      <c r="M56" s="424">
        <v>1.8605899287972825</v>
      </c>
      <c r="N56" s="168">
        <f t="shared" si="4"/>
        <v>183.50699921362983</v>
      </c>
      <c r="O56" s="169"/>
      <c r="P56" s="170">
        <v>1968</v>
      </c>
      <c r="Q56" s="232">
        <v>1.1113237112683856</v>
      </c>
      <c r="R56" s="232">
        <v>0.87183287431089251</v>
      </c>
      <c r="S56" s="232">
        <v>0.85308702827052407</v>
      </c>
      <c r="T56" s="232">
        <v>2.1829794197677566</v>
      </c>
      <c r="U56" s="232">
        <v>8.6116330557352647</v>
      </c>
      <c r="V56" s="232">
        <v>4.2182327186609658</v>
      </c>
      <c r="W56" s="232">
        <v>3.0279766227099891</v>
      </c>
      <c r="X56" s="232">
        <v>1.8633084674976956</v>
      </c>
      <c r="Y56" s="232">
        <v>0.81089803069591682</v>
      </c>
      <c r="Z56" s="232">
        <v>0.2458625609568692</v>
      </c>
      <c r="AA56" s="232">
        <v>0.37405740440962276</v>
      </c>
      <c r="AB56" s="232">
        <v>0.49284382019498096</v>
      </c>
      <c r="AC56" s="171">
        <f t="shared" si="5"/>
        <v>24.664035714478864</v>
      </c>
      <c r="AE56" s="221">
        <f t="shared" si="0"/>
        <v>1925</v>
      </c>
      <c r="AF56" s="228">
        <v>9405</v>
      </c>
      <c r="AG56" s="229">
        <f t="shared" si="2"/>
        <v>0.94675632764756301</v>
      </c>
      <c r="AH56" s="169"/>
      <c r="AI56" s="170">
        <v>1968</v>
      </c>
      <c r="AJ56" s="232">
        <v>1.1113237112683856</v>
      </c>
      <c r="AK56" s="232">
        <v>0.87183287431089251</v>
      </c>
      <c r="AL56" s="232">
        <v>0.85308702827052407</v>
      </c>
      <c r="AM56" s="232">
        <v>2.1829794197677566</v>
      </c>
      <c r="AN56" s="232">
        <v>8.6116330557352647</v>
      </c>
      <c r="AO56" s="232">
        <v>4.2182327186609658</v>
      </c>
      <c r="AP56" s="232">
        <v>3.0279766227099891</v>
      </c>
      <c r="AQ56" s="232">
        <v>1.8633084674976956</v>
      </c>
      <c r="AR56" s="232">
        <v>0.81089803069591682</v>
      </c>
      <c r="AS56" s="232">
        <v>0.2458625609568692</v>
      </c>
      <c r="AT56" s="232">
        <v>0.37405740440962276</v>
      </c>
      <c r="AU56" s="232">
        <v>0.49284382019498096</v>
      </c>
      <c r="AV56" s="171">
        <f t="shared" si="6"/>
        <v>24.664035714478864</v>
      </c>
      <c r="AX56" s="221">
        <f t="shared" si="1"/>
        <v>1925</v>
      </c>
      <c r="AY56" s="228">
        <v>9405</v>
      </c>
      <c r="AZ56" s="229">
        <f t="shared" si="3"/>
        <v>0.94675632764756301</v>
      </c>
    </row>
    <row r="57" spans="1:52">
      <c r="A57" s="170">
        <v>1969</v>
      </c>
      <c r="B57" s="424">
        <v>2.0224745056697597</v>
      </c>
      <c r="C57" s="424">
        <v>11.122611194547984</v>
      </c>
      <c r="D57" s="424">
        <v>6.3101551597886907</v>
      </c>
      <c r="E57" s="424">
        <v>31.736232223623176</v>
      </c>
      <c r="F57" s="424">
        <v>14.038212864766573</v>
      </c>
      <c r="G57" s="424">
        <v>21.112960603667425</v>
      </c>
      <c r="H57" s="424">
        <v>74.022449406758653</v>
      </c>
      <c r="I57" s="424">
        <v>196.29394557684282</v>
      </c>
      <c r="J57" s="424">
        <v>117.0317447791036</v>
      </c>
      <c r="K57" s="424">
        <v>35.772467807351767</v>
      </c>
      <c r="L57" s="424">
        <v>5.3345864058417574</v>
      </c>
      <c r="M57" s="424">
        <v>2.0952651756562291</v>
      </c>
      <c r="N57" s="168">
        <f t="shared" si="4"/>
        <v>516.8931057036184</v>
      </c>
      <c r="O57" s="169"/>
      <c r="P57" s="170">
        <v>1969</v>
      </c>
      <c r="Q57" s="232">
        <v>0.97850958162767343</v>
      </c>
      <c r="R57" s="232">
        <v>4.8328441665821806</v>
      </c>
      <c r="S57" s="232">
        <v>3.3409245656687334</v>
      </c>
      <c r="T57" s="232">
        <v>18.594662574066717</v>
      </c>
      <c r="U57" s="232">
        <v>8.5285608825360413</v>
      </c>
      <c r="V57" s="232">
        <v>10.68020609296817</v>
      </c>
      <c r="W57" s="232">
        <v>17.819381964407526</v>
      </c>
      <c r="X57" s="232">
        <v>14.407687307918835</v>
      </c>
      <c r="Y57" s="232">
        <v>4.8009393583542703</v>
      </c>
      <c r="Z57" s="232">
        <v>2.8347571844356878</v>
      </c>
      <c r="AA57" s="232">
        <v>1.4746583333779455</v>
      </c>
      <c r="AB57" s="232">
        <v>0.84636883120681716</v>
      </c>
      <c r="AC57" s="171">
        <f t="shared" si="5"/>
        <v>89.1395008431506</v>
      </c>
      <c r="AE57" s="221">
        <f t="shared" si="0"/>
        <v>1926</v>
      </c>
      <c r="AF57" s="228">
        <v>9436</v>
      </c>
      <c r="AG57" s="229">
        <f t="shared" si="2"/>
        <v>0.8005571296720132</v>
      </c>
      <c r="AH57" s="169"/>
      <c r="AI57" s="170">
        <v>1969</v>
      </c>
      <c r="AJ57" s="232">
        <v>0.97850958162767343</v>
      </c>
      <c r="AK57" s="232">
        <v>4.8328441665821806</v>
      </c>
      <c r="AL57" s="232">
        <v>3.3409245656687334</v>
      </c>
      <c r="AM57" s="232">
        <v>18.594662574066717</v>
      </c>
      <c r="AN57" s="232">
        <v>8.5285608825360413</v>
      </c>
      <c r="AO57" s="232">
        <v>10.68020609296817</v>
      </c>
      <c r="AP57" s="232">
        <v>17.819381964407526</v>
      </c>
      <c r="AQ57" s="232">
        <v>14.407687307918835</v>
      </c>
      <c r="AR57" s="232">
        <v>4.8009393583542703</v>
      </c>
      <c r="AS57" s="232">
        <v>2.8347571844356878</v>
      </c>
      <c r="AT57" s="232">
        <v>1.4746583333779455</v>
      </c>
      <c r="AU57" s="232">
        <v>0.84636883120681716</v>
      </c>
      <c r="AV57" s="171">
        <f t="shared" si="6"/>
        <v>89.1395008431506</v>
      </c>
      <c r="AX57" s="221">
        <f t="shared" si="1"/>
        <v>1926</v>
      </c>
      <c r="AY57" s="228">
        <v>9436</v>
      </c>
      <c r="AZ57" s="229">
        <f t="shared" si="3"/>
        <v>0.8005571296720132</v>
      </c>
    </row>
    <row r="58" spans="1:52">
      <c r="A58" s="170">
        <v>1970</v>
      </c>
      <c r="B58" s="424">
        <v>4.1525514658609817</v>
      </c>
      <c r="C58" s="424">
        <v>3.4463927388251214</v>
      </c>
      <c r="D58" s="424">
        <v>17.400273582590387</v>
      </c>
      <c r="E58" s="424">
        <v>65.307045736385192</v>
      </c>
      <c r="F58" s="424">
        <v>28.578968810038401</v>
      </c>
      <c r="G58" s="424">
        <v>31.459085412820659</v>
      </c>
      <c r="H58" s="424">
        <v>33.451107566261378</v>
      </c>
      <c r="I58" s="424">
        <v>88.94724236700597</v>
      </c>
      <c r="J58" s="424">
        <v>60.488125459485332</v>
      </c>
      <c r="K58" s="424">
        <v>13.479836081354984</v>
      </c>
      <c r="L58" s="424">
        <v>2.3155752297626035</v>
      </c>
      <c r="M58" s="424">
        <v>1.4380133133646162</v>
      </c>
      <c r="N58" s="168">
        <f t="shared" si="4"/>
        <v>350.46421776375558</v>
      </c>
      <c r="O58" s="169"/>
      <c r="P58" s="170">
        <v>1970</v>
      </c>
      <c r="Q58" s="232">
        <v>1.7231572790023746</v>
      </c>
      <c r="R58" s="232">
        <v>1.3343966432907344</v>
      </c>
      <c r="S58" s="232">
        <v>9.1834790195211333</v>
      </c>
      <c r="T58" s="232">
        <v>26.940700322698419</v>
      </c>
      <c r="U58" s="232">
        <v>3.4190917284116225</v>
      </c>
      <c r="V58" s="232">
        <v>3.763659194050021</v>
      </c>
      <c r="W58" s="232">
        <v>1.5940616632416251</v>
      </c>
      <c r="X58" s="232">
        <v>3.8948500229898286</v>
      </c>
      <c r="Y58" s="232">
        <v>2.5775369267905717</v>
      </c>
      <c r="Z58" s="232">
        <v>1.3373516996447066</v>
      </c>
      <c r="AA58" s="232">
        <v>0.63719599001250771</v>
      </c>
      <c r="AB58" s="232">
        <v>0.54737624362178394</v>
      </c>
      <c r="AC58" s="171">
        <f t="shared" si="5"/>
        <v>56.952856733275325</v>
      </c>
      <c r="AE58" s="221">
        <f t="shared" si="0"/>
        <v>1926</v>
      </c>
      <c r="AF58" s="228">
        <v>9466</v>
      </c>
      <c r="AG58" s="229">
        <f t="shared" si="2"/>
        <v>1.2977775819879498</v>
      </c>
      <c r="AH58" s="169"/>
      <c r="AI58" s="170">
        <v>1970</v>
      </c>
      <c r="AJ58" s="232">
        <v>1.7231572790023746</v>
      </c>
      <c r="AK58" s="232">
        <v>1.3343966432907344</v>
      </c>
      <c r="AL58" s="232">
        <v>9.1834790195211333</v>
      </c>
      <c r="AM58" s="232">
        <v>26.940700322698419</v>
      </c>
      <c r="AN58" s="232">
        <v>3.4190917284116225</v>
      </c>
      <c r="AO58" s="232">
        <v>3.763659194050021</v>
      </c>
      <c r="AP58" s="232">
        <v>1.5940616632416251</v>
      </c>
      <c r="AQ58" s="232">
        <v>3.8948500229898286</v>
      </c>
      <c r="AR58" s="232">
        <v>2.5775369267905717</v>
      </c>
      <c r="AS58" s="232">
        <v>1.3373516996447066</v>
      </c>
      <c r="AT58" s="232">
        <v>0.63719599001250771</v>
      </c>
      <c r="AU58" s="232">
        <v>0.54737624362178394</v>
      </c>
      <c r="AV58" s="171">
        <f t="shared" si="6"/>
        <v>56.952856733275325</v>
      </c>
      <c r="AX58" s="221">
        <f t="shared" si="1"/>
        <v>1926</v>
      </c>
      <c r="AY58" s="228">
        <v>9466</v>
      </c>
      <c r="AZ58" s="229">
        <f t="shared" si="3"/>
        <v>1.2977775819879498</v>
      </c>
    </row>
    <row r="59" spans="1:52">
      <c r="A59" s="170">
        <v>1971</v>
      </c>
      <c r="B59" s="424">
        <v>1.5718003347428759</v>
      </c>
      <c r="C59" s="424">
        <v>11.091825863826204</v>
      </c>
      <c r="D59" s="424">
        <v>10.053731117367283</v>
      </c>
      <c r="E59" s="424">
        <v>15.146945546405098</v>
      </c>
      <c r="F59" s="424">
        <v>14.84357454557281</v>
      </c>
      <c r="G59" s="424">
        <v>24.054391169663969</v>
      </c>
      <c r="H59" s="424">
        <v>44.885759592897401</v>
      </c>
      <c r="I59" s="424">
        <v>92.709618601228797</v>
      </c>
      <c r="J59" s="424">
        <v>98.972231049067744</v>
      </c>
      <c r="K59" s="424">
        <v>25.801416379324678</v>
      </c>
      <c r="L59" s="424">
        <v>3.7014901118348611</v>
      </c>
      <c r="M59" s="424">
        <v>1.9500398817847269</v>
      </c>
      <c r="N59" s="168">
        <f t="shared" si="4"/>
        <v>344.78282419371641</v>
      </c>
      <c r="O59" s="169"/>
      <c r="P59" s="170">
        <v>1971</v>
      </c>
      <c r="Q59" s="232">
        <v>0.7143636948796408</v>
      </c>
      <c r="R59" s="232">
        <v>4.8644158643223259</v>
      </c>
      <c r="S59" s="232">
        <v>5.3689383272462914</v>
      </c>
      <c r="T59" s="232">
        <v>8.5513682947969176</v>
      </c>
      <c r="U59" s="232">
        <v>8.4943431679945931</v>
      </c>
      <c r="V59" s="232">
        <v>7.0234704697192711</v>
      </c>
      <c r="W59" s="232">
        <v>7.3213972723198495</v>
      </c>
      <c r="X59" s="232">
        <v>6.2120946865112998</v>
      </c>
      <c r="Y59" s="232">
        <v>3.9751879384749529</v>
      </c>
      <c r="Z59" s="232">
        <v>1.7130461554808534</v>
      </c>
      <c r="AA59" s="232">
        <v>0.87552034408541601</v>
      </c>
      <c r="AB59" s="232">
        <v>0.73995299313079954</v>
      </c>
      <c r="AC59" s="171">
        <f t="shared" si="5"/>
        <v>55.854099208962211</v>
      </c>
      <c r="AE59" s="221">
        <f t="shared" si="0"/>
        <v>1926</v>
      </c>
      <c r="AF59" s="228">
        <v>9497</v>
      </c>
      <c r="AG59" s="229">
        <f t="shared" si="2"/>
        <v>2.2980624385223334</v>
      </c>
      <c r="AH59" s="169"/>
      <c r="AI59" s="170">
        <v>1971</v>
      </c>
      <c r="AJ59" s="232">
        <v>0.7143636948796408</v>
      </c>
      <c r="AK59" s="232">
        <v>4.8644158643223259</v>
      </c>
      <c r="AL59" s="232">
        <v>5.3689383272462914</v>
      </c>
      <c r="AM59" s="232">
        <v>8.5513682947969176</v>
      </c>
      <c r="AN59" s="232">
        <v>8.4943431679945931</v>
      </c>
      <c r="AO59" s="232">
        <v>7.0234704697192711</v>
      </c>
      <c r="AP59" s="232">
        <v>7.3213972723198495</v>
      </c>
      <c r="AQ59" s="232">
        <v>6.2120946865112998</v>
      </c>
      <c r="AR59" s="232">
        <v>3.9751879384749529</v>
      </c>
      <c r="AS59" s="232">
        <v>1.7130461554808534</v>
      </c>
      <c r="AT59" s="232">
        <v>0.87552034408541601</v>
      </c>
      <c r="AU59" s="232">
        <v>0.73995299313079954</v>
      </c>
      <c r="AV59" s="171">
        <f t="shared" si="6"/>
        <v>55.854099208962211</v>
      </c>
      <c r="AX59" s="221">
        <f t="shared" si="1"/>
        <v>1926</v>
      </c>
      <c r="AY59" s="228">
        <v>9497</v>
      </c>
      <c r="AZ59" s="229">
        <f t="shared" si="3"/>
        <v>2.2980624385223334</v>
      </c>
    </row>
    <row r="60" spans="1:52">
      <c r="A60" s="170">
        <v>1972</v>
      </c>
      <c r="B60" s="424">
        <v>1.2071681855172121</v>
      </c>
      <c r="C60" s="424">
        <v>3.9797150807639445</v>
      </c>
      <c r="D60" s="424">
        <v>5.4646764382319448</v>
      </c>
      <c r="E60" s="424">
        <v>5.8471425603075522</v>
      </c>
      <c r="F60" s="424">
        <v>7.4550052663291142</v>
      </c>
      <c r="G60" s="424">
        <v>42.194065677971686</v>
      </c>
      <c r="H60" s="424">
        <v>38.4003581437454</v>
      </c>
      <c r="I60" s="424">
        <v>80.641075263404687</v>
      </c>
      <c r="J60" s="424">
        <v>43.371631520413537</v>
      </c>
      <c r="K60" s="424">
        <v>6.2939330196155634</v>
      </c>
      <c r="L60" s="424">
        <v>1.5801638398695197</v>
      </c>
      <c r="M60" s="424">
        <v>2.0935984561904677</v>
      </c>
      <c r="N60" s="168">
        <f t="shared" si="4"/>
        <v>238.52853345236062</v>
      </c>
      <c r="O60" s="169"/>
      <c r="P60" s="170">
        <v>1972</v>
      </c>
      <c r="Q60" s="232">
        <v>0.50127475694430235</v>
      </c>
      <c r="R60" s="232">
        <v>1.4009068820977095</v>
      </c>
      <c r="S60" s="232">
        <v>2.4832309430662862</v>
      </c>
      <c r="T60" s="232">
        <v>2.9372211474389394</v>
      </c>
      <c r="U60" s="232">
        <v>3.8370914188894547</v>
      </c>
      <c r="V60" s="232">
        <v>13.639422490458294</v>
      </c>
      <c r="W60" s="232">
        <v>4.0812738967663265</v>
      </c>
      <c r="X60" s="232">
        <v>3.2484115304894843</v>
      </c>
      <c r="Y60" s="232">
        <v>1.7226675916413896</v>
      </c>
      <c r="Z60" s="232">
        <v>0.48230779756931952</v>
      </c>
      <c r="AA60" s="232">
        <v>0.33444203803826866</v>
      </c>
      <c r="AB60" s="232">
        <v>0.63671759071227996</v>
      </c>
      <c r="AC60" s="171">
        <f t="shared" si="5"/>
        <v>35.304968084112055</v>
      </c>
      <c r="AE60" s="221">
        <f t="shared" si="0"/>
        <v>1926</v>
      </c>
      <c r="AF60" s="228">
        <v>9528</v>
      </c>
      <c r="AG60" s="229">
        <f t="shared" si="2"/>
        <v>1.7676906283360356</v>
      </c>
      <c r="AH60" s="169"/>
      <c r="AI60" s="170">
        <v>1972</v>
      </c>
      <c r="AJ60" s="232">
        <v>0.50127475694430235</v>
      </c>
      <c r="AK60" s="232">
        <v>1.4009068820977095</v>
      </c>
      <c r="AL60" s="232">
        <v>2.4832309430662862</v>
      </c>
      <c r="AM60" s="232">
        <v>2.9372211474389394</v>
      </c>
      <c r="AN60" s="232">
        <v>3.8370914188894547</v>
      </c>
      <c r="AO60" s="232">
        <v>13.639422490458294</v>
      </c>
      <c r="AP60" s="232">
        <v>4.0812738967663265</v>
      </c>
      <c r="AQ60" s="232">
        <v>3.2484115304894843</v>
      </c>
      <c r="AR60" s="232">
        <v>1.7226675916413896</v>
      </c>
      <c r="AS60" s="232">
        <v>0.48230779756931952</v>
      </c>
      <c r="AT60" s="232">
        <v>0.33444203803826866</v>
      </c>
      <c r="AU60" s="232">
        <v>0.63671759071227996</v>
      </c>
      <c r="AV60" s="171">
        <f t="shared" si="6"/>
        <v>35.304968084112055</v>
      </c>
      <c r="AX60" s="221">
        <f t="shared" si="1"/>
        <v>1926</v>
      </c>
      <c r="AY60" s="228">
        <v>9528</v>
      </c>
      <c r="AZ60" s="229">
        <f t="shared" si="3"/>
        <v>1.7676906283360356</v>
      </c>
    </row>
    <row r="61" spans="1:52">
      <c r="A61" s="170">
        <v>1973</v>
      </c>
      <c r="B61" s="424">
        <v>3.096645727674864</v>
      </c>
      <c r="C61" s="424">
        <v>4.3903536080377075</v>
      </c>
      <c r="D61" s="424">
        <v>15.153367855226215</v>
      </c>
      <c r="E61" s="424">
        <v>16.130850026383953</v>
      </c>
      <c r="F61" s="424">
        <v>10.614218674201691</v>
      </c>
      <c r="G61" s="424">
        <v>13.670903671335072</v>
      </c>
      <c r="H61" s="424">
        <v>48.158476011632906</v>
      </c>
      <c r="I61" s="424">
        <v>137.04806232494951</v>
      </c>
      <c r="J61" s="424">
        <v>54.352219380038264</v>
      </c>
      <c r="K61" s="424">
        <v>8.3928359058043398</v>
      </c>
      <c r="L61" s="424">
        <v>2.651669326027748</v>
      </c>
      <c r="M61" s="424">
        <v>1.1560950833661439</v>
      </c>
      <c r="N61" s="168">
        <f t="shared" si="4"/>
        <v>314.81569759467845</v>
      </c>
      <c r="O61" s="169"/>
      <c r="P61" s="170">
        <v>1973</v>
      </c>
      <c r="Q61" s="232">
        <v>1.2908151151654983</v>
      </c>
      <c r="R61" s="232">
        <v>1.7193036623596947</v>
      </c>
      <c r="S61" s="232">
        <v>7.8508618330909794</v>
      </c>
      <c r="T61" s="232">
        <v>8.972820557133792</v>
      </c>
      <c r="U61" s="232">
        <v>5.618109452561896</v>
      </c>
      <c r="V61" s="232">
        <v>3.9164520271922747</v>
      </c>
      <c r="W61" s="232">
        <v>8.5932229357313616</v>
      </c>
      <c r="X61" s="232">
        <v>7.7338590251203669</v>
      </c>
      <c r="Y61" s="232">
        <v>2.3662724695186341</v>
      </c>
      <c r="Z61" s="232">
        <v>0.85655698845434358</v>
      </c>
      <c r="AA61" s="232">
        <v>0.70971643335897028</v>
      </c>
      <c r="AB61" s="232">
        <v>0.43059297412546726</v>
      </c>
      <c r="AC61" s="171">
        <f t="shared" si="5"/>
        <v>50.058583473813279</v>
      </c>
      <c r="AE61" s="221">
        <f t="shared" si="0"/>
        <v>1926</v>
      </c>
      <c r="AF61" s="228">
        <v>9556</v>
      </c>
      <c r="AG61" s="229">
        <f t="shared" si="2"/>
        <v>2.847720725437374</v>
      </c>
      <c r="AH61" s="169"/>
      <c r="AI61" s="170">
        <v>1973</v>
      </c>
      <c r="AJ61" s="232">
        <v>1.2908151151654983</v>
      </c>
      <c r="AK61" s="232">
        <v>1.7193036623596947</v>
      </c>
      <c r="AL61" s="232">
        <v>7.8508618330909794</v>
      </c>
      <c r="AM61" s="232">
        <v>8.972820557133792</v>
      </c>
      <c r="AN61" s="232">
        <v>5.618109452561896</v>
      </c>
      <c r="AO61" s="232">
        <v>3.9164520271922747</v>
      </c>
      <c r="AP61" s="232">
        <v>8.5932229357313616</v>
      </c>
      <c r="AQ61" s="232">
        <v>7.7338590251203669</v>
      </c>
      <c r="AR61" s="232">
        <v>2.3662724695186341</v>
      </c>
      <c r="AS61" s="232">
        <v>0.85655698845434358</v>
      </c>
      <c r="AT61" s="232">
        <v>0.70971643335897028</v>
      </c>
      <c r="AU61" s="232">
        <v>0.43059297412546726</v>
      </c>
      <c r="AV61" s="171">
        <f t="shared" si="6"/>
        <v>50.058583473813279</v>
      </c>
      <c r="AX61" s="221">
        <f t="shared" si="1"/>
        <v>1926</v>
      </c>
      <c r="AY61" s="228">
        <v>9556</v>
      </c>
      <c r="AZ61" s="229">
        <f t="shared" si="3"/>
        <v>2.847720725437374</v>
      </c>
    </row>
    <row r="62" spans="1:52">
      <c r="A62" s="170">
        <v>1974</v>
      </c>
      <c r="B62" s="424">
        <v>2.9676855682482906</v>
      </c>
      <c r="C62" s="424">
        <v>35.989059277174768</v>
      </c>
      <c r="D62" s="424">
        <v>19.972944141739124</v>
      </c>
      <c r="E62" s="424">
        <v>37.778395829088922</v>
      </c>
      <c r="F62" s="424">
        <v>15.496412036052108</v>
      </c>
      <c r="G62" s="424">
        <v>35.352879285459629</v>
      </c>
      <c r="H62" s="424">
        <v>50.130679935444753</v>
      </c>
      <c r="I62" s="424">
        <v>128.22921904917584</v>
      </c>
      <c r="J62" s="424">
        <v>83.820541708757986</v>
      </c>
      <c r="K62" s="424">
        <v>24.43384616578825</v>
      </c>
      <c r="L62" s="424">
        <v>5.2155673200554844</v>
      </c>
      <c r="M62" s="424">
        <v>1.4452314317295296</v>
      </c>
      <c r="N62" s="168">
        <f t="shared" si="4"/>
        <v>440.83246174871471</v>
      </c>
      <c r="O62" s="169"/>
      <c r="P62" s="170">
        <v>1974</v>
      </c>
      <c r="Q62" s="232">
        <v>1.4057338949020013</v>
      </c>
      <c r="R62" s="232">
        <v>19.001784542397555</v>
      </c>
      <c r="S62" s="232">
        <v>11.849116511406613</v>
      </c>
      <c r="T62" s="232">
        <v>13.968341930915059</v>
      </c>
      <c r="U62" s="232">
        <v>4.7138659698924599</v>
      </c>
      <c r="V62" s="232">
        <v>4.4882284970929831</v>
      </c>
      <c r="W62" s="232">
        <v>5.669113526355865</v>
      </c>
      <c r="X62" s="232">
        <v>6.0048675758935133</v>
      </c>
      <c r="Y62" s="232">
        <v>3.3627813833051903</v>
      </c>
      <c r="Z62" s="232">
        <v>1.9495647185614047</v>
      </c>
      <c r="AA62" s="232">
        <v>1.4447356843024153</v>
      </c>
      <c r="AB62" s="232">
        <v>0.57155926609104313</v>
      </c>
      <c r="AC62" s="171">
        <f t="shared" si="5"/>
        <v>74.429693501116105</v>
      </c>
      <c r="AE62" s="221">
        <f t="shared" si="0"/>
        <v>1926</v>
      </c>
      <c r="AF62" s="228">
        <v>9587</v>
      </c>
      <c r="AG62" s="229">
        <f t="shared" si="2"/>
        <v>6.0799253873521284</v>
      </c>
      <c r="AH62" s="169"/>
      <c r="AI62" s="170">
        <v>1974</v>
      </c>
      <c r="AJ62" s="232">
        <v>1.4057338949020013</v>
      </c>
      <c r="AK62" s="232">
        <v>19.001784542397555</v>
      </c>
      <c r="AL62" s="232">
        <v>11.849116511406613</v>
      </c>
      <c r="AM62" s="232">
        <v>13.968341930915059</v>
      </c>
      <c r="AN62" s="232">
        <v>4.7138659698924599</v>
      </c>
      <c r="AO62" s="232">
        <v>4.4882284970929831</v>
      </c>
      <c r="AP62" s="232">
        <v>5.669113526355865</v>
      </c>
      <c r="AQ62" s="232">
        <v>6.0048675758935133</v>
      </c>
      <c r="AR62" s="232">
        <v>3.3627813833051903</v>
      </c>
      <c r="AS62" s="232">
        <v>1.9495647185614047</v>
      </c>
      <c r="AT62" s="232">
        <v>1.4447356843024153</v>
      </c>
      <c r="AU62" s="232">
        <v>0.57155926609104313</v>
      </c>
      <c r="AV62" s="171">
        <f t="shared" si="6"/>
        <v>74.429693501116105</v>
      </c>
      <c r="AX62" s="221">
        <f t="shared" si="1"/>
        <v>1926</v>
      </c>
      <c r="AY62" s="228">
        <v>9587</v>
      </c>
      <c r="AZ62" s="229">
        <f t="shared" si="3"/>
        <v>6.0799253873521284</v>
      </c>
    </row>
    <row r="63" spans="1:52">
      <c r="A63" s="170">
        <v>1975</v>
      </c>
      <c r="B63" s="424">
        <v>1.4761710692083501</v>
      </c>
      <c r="C63" s="424">
        <v>2.2580761727991581</v>
      </c>
      <c r="D63" s="424">
        <v>4.0668785578903179</v>
      </c>
      <c r="E63" s="424">
        <v>5.0663213090977299</v>
      </c>
      <c r="F63" s="424">
        <v>6.3509703310119123</v>
      </c>
      <c r="G63" s="424">
        <v>13.270079584942955</v>
      </c>
      <c r="H63" s="424">
        <v>16.527818678589373</v>
      </c>
      <c r="I63" s="424">
        <v>120.87338042633851</v>
      </c>
      <c r="J63" s="424">
        <v>126.61456530014482</v>
      </c>
      <c r="K63" s="424">
        <v>28.277911074067244</v>
      </c>
      <c r="L63" s="424">
        <v>5.5099290516149999</v>
      </c>
      <c r="M63" s="424">
        <v>2.6496116669664387</v>
      </c>
      <c r="N63" s="168">
        <f t="shared" si="4"/>
        <v>332.94171322267181</v>
      </c>
      <c r="O63" s="169"/>
      <c r="P63" s="170">
        <v>1975</v>
      </c>
      <c r="Q63" s="232">
        <v>0.66627679017923847</v>
      </c>
      <c r="R63" s="232">
        <v>0.87906274061463729</v>
      </c>
      <c r="S63" s="232">
        <v>1.6178069146878733</v>
      </c>
      <c r="T63" s="232">
        <v>2.5023919233613188</v>
      </c>
      <c r="U63" s="232">
        <v>3.3123121994241309</v>
      </c>
      <c r="V63" s="232">
        <v>7.4239948298739105</v>
      </c>
      <c r="W63" s="232">
        <v>9.3746403853180666</v>
      </c>
      <c r="X63" s="232">
        <v>19.116608830023782</v>
      </c>
      <c r="Y63" s="232">
        <v>5.2551171510469885</v>
      </c>
      <c r="Z63" s="232">
        <v>1.6007532647536138</v>
      </c>
      <c r="AA63" s="232">
        <v>0.91182396833833934</v>
      </c>
      <c r="AB63" s="232">
        <v>0.90328935373373298</v>
      </c>
      <c r="AC63" s="171">
        <f t="shared" si="5"/>
        <v>53.564078351355633</v>
      </c>
      <c r="AE63" s="221">
        <f t="shared" si="0"/>
        <v>1926</v>
      </c>
      <c r="AF63" s="228">
        <v>9617</v>
      </c>
      <c r="AG63" s="229">
        <f t="shared" si="2"/>
        <v>3.8354703467242555</v>
      </c>
      <c r="AH63" s="169"/>
      <c r="AI63" s="170">
        <v>1975</v>
      </c>
      <c r="AJ63" s="232">
        <v>0.66627679017923847</v>
      </c>
      <c r="AK63" s="232">
        <v>0.87906274061463729</v>
      </c>
      <c r="AL63" s="232">
        <v>1.6178069146878733</v>
      </c>
      <c r="AM63" s="232">
        <v>2.5023919233613188</v>
      </c>
      <c r="AN63" s="232">
        <v>3.3123121994241309</v>
      </c>
      <c r="AO63" s="232">
        <v>7.4239948298739105</v>
      </c>
      <c r="AP63" s="232">
        <v>9.3746403853180666</v>
      </c>
      <c r="AQ63" s="232">
        <v>19.116608830023782</v>
      </c>
      <c r="AR63" s="232">
        <v>5.2551171510469885</v>
      </c>
      <c r="AS63" s="232">
        <v>1.6007532647536138</v>
      </c>
      <c r="AT63" s="232">
        <v>0.91182396833833934</v>
      </c>
      <c r="AU63" s="232">
        <v>0.90328935373373298</v>
      </c>
      <c r="AV63" s="171">
        <f t="shared" si="6"/>
        <v>53.564078351355633</v>
      </c>
      <c r="AX63" s="221">
        <f t="shared" si="1"/>
        <v>1926</v>
      </c>
      <c r="AY63" s="228">
        <v>9617</v>
      </c>
      <c r="AZ63" s="229">
        <f t="shared" si="3"/>
        <v>3.8354703467242555</v>
      </c>
    </row>
    <row r="64" spans="1:52">
      <c r="A64" s="170">
        <v>1976</v>
      </c>
      <c r="B64" s="424">
        <v>9.8925190090397539</v>
      </c>
      <c r="C64" s="424">
        <v>10.087377036313086</v>
      </c>
      <c r="D64" s="424">
        <v>6.7560078398704668</v>
      </c>
      <c r="E64" s="424">
        <v>4.6392719969109288</v>
      </c>
      <c r="F64" s="424">
        <v>5.5839322671796427</v>
      </c>
      <c r="G64" s="424">
        <v>11.357908872085016</v>
      </c>
      <c r="H64" s="424">
        <v>19.470566779429411</v>
      </c>
      <c r="I64" s="424">
        <v>36.984254521955698</v>
      </c>
      <c r="J64" s="424">
        <v>8.209178975522148</v>
      </c>
      <c r="K64" s="424">
        <v>2.2438073884257705</v>
      </c>
      <c r="L64" s="424">
        <v>4.2968736857832832</v>
      </c>
      <c r="M64" s="424">
        <v>2.4238033923596718</v>
      </c>
      <c r="N64" s="168">
        <f t="shared" si="4"/>
        <v>121.94550176487489</v>
      </c>
      <c r="O64" s="169"/>
      <c r="P64" s="170">
        <v>1976</v>
      </c>
      <c r="Q64" s="232">
        <v>3.1765536461536517</v>
      </c>
      <c r="R64" s="232">
        <v>3.4705659861745612</v>
      </c>
      <c r="S64" s="232">
        <v>1.2734756695148031</v>
      </c>
      <c r="T64" s="232">
        <v>0.85306529081872906</v>
      </c>
      <c r="U64" s="232">
        <v>0.43009025809664259</v>
      </c>
      <c r="V64" s="232">
        <v>0.87481826865003853</v>
      </c>
      <c r="W64" s="232">
        <v>0.7768995307883273</v>
      </c>
      <c r="X64" s="232">
        <v>0.99734981531936917</v>
      </c>
      <c r="Y64" s="232">
        <v>0.2096790345324262</v>
      </c>
      <c r="Z64" s="232">
        <v>9.8925294093238136E-2</v>
      </c>
      <c r="AA64" s="232">
        <v>0.18944116827506718</v>
      </c>
      <c r="AB64" s="232">
        <v>0.40743811542285613</v>
      </c>
      <c r="AC64" s="171">
        <f t="shared" si="5"/>
        <v>12.75830207783971</v>
      </c>
      <c r="AE64" s="221">
        <f t="shared" si="0"/>
        <v>1926</v>
      </c>
      <c r="AF64" s="228">
        <v>9648</v>
      </c>
      <c r="AG64" s="229">
        <f t="shared" si="2"/>
        <v>1.6443858393448991</v>
      </c>
      <c r="AH64" s="169"/>
      <c r="AI64" s="170">
        <v>1976</v>
      </c>
      <c r="AJ64" s="232">
        <v>3.1765536461536517</v>
      </c>
      <c r="AK64" s="232">
        <v>3.4705659861745612</v>
      </c>
      <c r="AL64" s="232">
        <v>1.2734756695148031</v>
      </c>
      <c r="AM64" s="232">
        <v>0.85306529081872906</v>
      </c>
      <c r="AN64" s="232">
        <v>0.43009025809664259</v>
      </c>
      <c r="AO64" s="232">
        <v>0.87481826865003853</v>
      </c>
      <c r="AP64" s="232">
        <v>0.7768995307883273</v>
      </c>
      <c r="AQ64" s="232">
        <v>0.99734981531936917</v>
      </c>
      <c r="AR64" s="232">
        <v>0.2096790345324262</v>
      </c>
      <c r="AS64" s="232">
        <v>9.8925294093238136E-2</v>
      </c>
      <c r="AT64" s="232">
        <v>0.18944116827506718</v>
      </c>
      <c r="AU64" s="232">
        <v>0.40743811542285613</v>
      </c>
      <c r="AV64" s="171">
        <f t="shared" si="6"/>
        <v>12.75830207783971</v>
      </c>
      <c r="AX64" s="221">
        <f t="shared" si="1"/>
        <v>1926</v>
      </c>
      <c r="AY64" s="228">
        <v>9648</v>
      </c>
      <c r="AZ64" s="229">
        <f t="shared" si="3"/>
        <v>1.6443858393448991</v>
      </c>
    </row>
    <row r="65" spans="1:52">
      <c r="A65" s="170">
        <v>1977</v>
      </c>
      <c r="B65" s="424">
        <v>1.4402909019924954</v>
      </c>
      <c r="C65" s="424">
        <v>1.1270565914679995</v>
      </c>
      <c r="D65" s="424">
        <v>0.875521261328707</v>
      </c>
      <c r="E65" s="424">
        <v>1.7962781400351917</v>
      </c>
      <c r="F65" s="424">
        <v>2.1791555705714036</v>
      </c>
      <c r="G65" s="424">
        <v>3.4586532633697691</v>
      </c>
      <c r="H65" s="424">
        <v>15.135362814909088</v>
      </c>
      <c r="I65" s="424">
        <v>17.923880703330052</v>
      </c>
      <c r="J65" s="424">
        <v>16.014289165200342</v>
      </c>
      <c r="K65" s="424">
        <v>5.1520280586277432</v>
      </c>
      <c r="L65" s="424">
        <v>0.76149885233691827</v>
      </c>
      <c r="M65" s="424">
        <v>1.0251834576897023</v>
      </c>
      <c r="N65" s="168">
        <f t="shared" si="4"/>
        <v>66.889198780859417</v>
      </c>
      <c r="O65" s="169"/>
      <c r="P65" s="170">
        <v>1977</v>
      </c>
      <c r="Q65" s="232">
        <v>0.11233934388761993</v>
      </c>
      <c r="R65" s="232">
        <v>0.10918480816802972</v>
      </c>
      <c r="S65" s="232">
        <v>8.6353951941821078E-2</v>
      </c>
      <c r="T65" s="232">
        <v>0.19710226274597054</v>
      </c>
      <c r="U65" s="232">
        <v>0.23994108771538514</v>
      </c>
      <c r="V65" s="232">
        <v>0.35005003064959783</v>
      </c>
      <c r="W65" s="232">
        <v>0.56096562651942627</v>
      </c>
      <c r="X65" s="232">
        <v>0.19941520444642191</v>
      </c>
      <c r="Y65" s="232">
        <v>0.1234569300386239</v>
      </c>
      <c r="Z65" s="232">
        <v>5.835339129592132E-2</v>
      </c>
      <c r="AA65" s="232">
        <v>1.5650773665811357E-2</v>
      </c>
      <c r="AB65" s="232">
        <v>5.7832168619835311E-2</v>
      </c>
      <c r="AC65" s="171">
        <f t="shared" si="5"/>
        <v>2.1106455796944643</v>
      </c>
      <c r="AE65" s="221">
        <f t="shared" si="0"/>
        <v>1926</v>
      </c>
      <c r="AF65" s="228">
        <v>9678</v>
      </c>
      <c r="AG65" s="229">
        <f t="shared" si="2"/>
        <v>0.63673108640364262</v>
      </c>
      <c r="AH65" s="169"/>
      <c r="AI65" s="170">
        <v>1977</v>
      </c>
      <c r="AJ65" s="232">
        <v>0.11233934388761993</v>
      </c>
      <c r="AK65" s="232">
        <v>0.10918480816802972</v>
      </c>
      <c r="AL65" s="232">
        <v>8.6353951941821078E-2</v>
      </c>
      <c r="AM65" s="232">
        <v>0.19710226274597054</v>
      </c>
      <c r="AN65" s="232">
        <v>0.23994108771538514</v>
      </c>
      <c r="AO65" s="232">
        <v>0.35005003064959783</v>
      </c>
      <c r="AP65" s="232">
        <v>0.56096562651942627</v>
      </c>
      <c r="AQ65" s="232">
        <v>0.19941520444642191</v>
      </c>
      <c r="AR65" s="232">
        <v>0.1234569300386239</v>
      </c>
      <c r="AS65" s="232">
        <v>5.835339129592132E-2</v>
      </c>
      <c r="AT65" s="232">
        <v>1.5650773665811357E-2</v>
      </c>
      <c r="AU65" s="232">
        <v>5.7832168619835311E-2</v>
      </c>
      <c r="AV65" s="171">
        <f t="shared" si="6"/>
        <v>2.1106455796944643</v>
      </c>
      <c r="AX65" s="221">
        <f t="shared" si="1"/>
        <v>1926</v>
      </c>
      <c r="AY65" s="228">
        <v>9678</v>
      </c>
      <c r="AZ65" s="229">
        <f t="shared" si="3"/>
        <v>0.63673108640364262</v>
      </c>
    </row>
    <row r="66" spans="1:52">
      <c r="A66" s="170">
        <v>1978</v>
      </c>
      <c r="B66" s="424">
        <v>0.68649801743464178</v>
      </c>
      <c r="C66" s="424">
        <v>0.87329947261874985</v>
      </c>
      <c r="D66" s="424">
        <v>7.9154419278015808</v>
      </c>
      <c r="E66" s="424">
        <v>12.419785965287693</v>
      </c>
      <c r="F66" s="424">
        <v>10.39976638106608</v>
      </c>
      <c r="G66" s="424">
        <v>33.585263975974698</v>
      </c>
      <c r="H66" s="424">
        <v>47.812204915171471</v>
      </c>
      <c r="I66" s="424">
        <v>113.76230678400916</v>
      </c>
      <c r="J66" s="424">
        <v>103.34990530242786</v>
      </c>
      <c r="K66" s="424">
        <v>27.266123962004759</v>
      </c>
      <c r="L66" s="424">
        <v>5.4832769101852383</v>
      </c>
      <c r="M66" s="424">
        <v>7.3538759739656232</v>
      </c>
      <c r="N66" s="168">
        <f t="shared" si="4"/>
        <v>370.90774958794754</v>
      </c>
      <c r="O66" s="169"/>
      <c r="P66" s="170">
        <v>1978</v>
      </c>
      <c r="Q66" s="232">
        <v>0.31626413488723659</v>
      </c>
      <c r="R66" s="232">
        <v>0.40232206822293393</v>
      </c>
      <c r="S66" s="232">
        <v>3.2736780980443583</v>
      </c>
      <c r="T66" s="232">
        <v>6.4932550949737937</v>
      </c>
      <c r="U66" s="232">
        <v>5.9385494719669882</v>
      </c>
      <c r="V66" s="232">
        <v>16.820094218289803</v>
      </c>
      <c r="W66" s="232">
        <v>10.847891602746984</v>
      </c>
      <c r="X66" s="232">
        <v>8.7059004551415882</v>
      </c>
      <c r="Y66" s="232">
        <v>4.2429144193633803</v>
      </c>
      <c r="Z66" s="232">
        <v>1.5424582727496556</v>
      </c>
      <c r="AA66" s="232">
        <v>0.37943112018787417</v>
      </c>
      <c r="AB66" s="232">
        <v>1.9437904998770819</v>
      </c>
      <c r="AC66" s="171">
        <f t="shared" si="5"/>
        <v>60.906549456451678</v>
      </c>
      <c r="AE66" s="221">
        <f t="shared" si="0"/>
        <v>1926</v>
      </c>
      <c r="AF66" s="228">
        <v>9709</v>
      </c>
      <c r="AG66" s="229">
        <f t="shared" si="2"/>
        <v>0.19485047036625858</v>
      </c>
      <c r="AH66" s="169"/>
      <c r="AI66" s="170">
        <v>1978</v>
      </c>
      <c r="AJ66" s="232">
        <v>0.31626413488723659</v>
      </c>
      <c r="AK66" s="232">
        <v>0.40232206822293393</v>
      </c>
      <c r="AL66" s="232">
        <v>3.2736780980443583</v>
      </c>
      <c r="AM66" s="232">
        <v>6.4932550949737937</v>
      </c>
      <c r="AN66" s="232">
        <v>5.9385494719669882</v>
      </c>
      <c r="AO66" s="232">
        <v>16.820094218289803</v>
      </c>
      <c r="AP66" s="232">
        <v>10.847891602746984</v>
      </c>
      <c r="AQ66" s="232">
        <v>8.7059004551415882</v>
      </c>
      <c r="AR66" s="232">
        <v>4.2429144193633803</v>
      </c>
      <c r="AS66" s="232">
        <v>1.5424582727496556</v>
      </c>
      <c r="AT66" s="232">
        <v>0.37943112018787417</v>
      </c>
      <c r="AU66" s="232">
        <v>1.9437904998770819</v>
      </c>
      <c r="AV66" s="171">
        <f t="shared" si="6"/>
        <v>60.906549456451678</v>
      </c>
      <c r="AX66" s="221">
        <f t="shared" si="1"/>
        <v>1926</v>
      </c>
      <c r="AY66" s="228">
        <v>9709</v>
      </c>
      <c r="AZ66" s="229">
        <f t="shared" si="3"/>
        <v>0.19485047036625858</v>
      </c>
    </row>
    <row r="67" spans="1:52">
      <c r="A67" s="170">
        <v>1979</v>
      </c>
      <c r="B67" s="424">
        <v>1.6604284501879254</v>
      </c>
      <c r="C67" s="424">
        <v>2.2514671751946538</v>
      </c>
      <c r="D67" s="424">
        <v>3.47061261746313</v>
      </c>
      <c r="E67" s="424">
        <v>13.987931042984309</v>
      </c>
      <c r="F67" s="424">
        <v>7.8929216825126112</v>
      </c>
      <c r="G67" s="424">
        <v>20.729687769353131</v>
      </c>
      <c r="H67" s="424">
        <v>46.091738126294658</v>
      </c>
      <c r="I67" s="424">
        <v>125.26604714597383</v>
      </c>
      <c r="J67" s="424">
        <v>48.912222513067128</v>
      </c>
      <c r="K67" s="424">
        <v>10.456793956207829</v>
      </c>
      <c r="L67" s="424">
        <v>2.6915369180475213</v>
      </c>
      <c r="M67" s="424">
        <v>1.8133429889065984</v>
      </c>
      <c r="N67" s="168">
        <f t="shared" si="4"/>
        <v>285.2247303861933</v>
      </c>
      <c r="O67" s="169"/>
      <c r="P67" s="170">
        <v>1979</v>
      </c>
      <c r="Q67" s="232">
        <v>0.72410284923622137</v>
      </c>
      <c r="R67" s="232">
        <v>0.80111549870887999</v>
      </c>
      <c r="S67" s="232">
        <v>1.4267556602749538</v>
      </c>
      <c r="T67" s="232">
        <v>7.1312232352151472</v>
      </c>
      <c r="U67" s="232">
        <v>4.2664240794980675</v>
      </c>
      <c r="V67" s="232">
        <v>9.662752701207264</v>
      </c>
      <c r="W67" s="232">
        <v>9.0742397652969444</v>
      </c>
      <c r="X67" s="232">
        <v>7.257329498840619</v>
      </c>
      <c r="Y67" s="232">
        <v>1.9673128874367123</v>
      </c>
      <c r="Z67" s="232">
        <v>0.78010587924772778</v>
      </c>
      <c r="AA67" s="232">
        <v>0.59826158825178766</v>
      </c>
      <c r="AB67" s="232">
        <v>0.64619173308783928</v>
      </c>
      <c r="AC67" s="171">
        <f t="shared" si="5"/>
        <v>44.335815376302165</v>
      </c>
      <c r="AE67" s="221">
        <f t="shared" si="0"/>
        <v>1926</v>
      </c>
      <c r="AF67" s="228">
        <v>9740</v>
      </c>
      <c r="AG67" s="229">
        <f t="shared" si="2"/>
        <v>0.20159394112043216</v>
      </c>
      <c r="AH67" s="169"/>
      <c r="AI67" s="170">
        <v>1979</v>
      </c>
      <c r="AJ67" s="232">
        <v>0.72410284923622137</v>
      </c>
      <c r="AK67" s="232">
        <v>0.80111549870887999</v>
      </c>
      <c r="AL67" s="232">
        <v>1.4267556602749538</v>
      </c>
      <c r="AM67" s="232">
        <v>7.1312232352151472</v>
      </c>
      <c r="AN67" s="232">
        <v>4.2664240794980675</v>
      </c>
      <c r="AO67" s="232">
        <v>9.662752701207264</v>
      </c>
      <c r="AP67" s="232">
        <v>9.0742397652969444</v>
      </c>
      <c r="AQ67" s="232">
        <v>7.257329498840619</v>
      </c>
      <c r="AR67" s="232">
        <v>1.9673128874367123</v>
      </c>
      <c r="AS67" s="232">
        <v>0.78010587924772778</v>
      </c>
      <c r="AT67" s="232">
        <v>0.59826158825178766</v>
      </c>
      <c r="AU67" s="232">
        <v>0.64619173308783928</v>
      </c>
      <c r="AV67" s="171">
        <f t="shared" si="6"/>
        <v>44.335815376302165</v>
      </c>
      <c r="AX67" s="221">
        <f t="shared" si="1"/>
        <v>1926</v>
      </c>
      <c r="AY67" s="228">
        <v>9740</v>
      </c>
      <c r="AZ67" s="229">
        <f t="shared" si="3"/>
        <v>0.20159394112043216</v>
      </c>
    </row>
    <row r="68" spans="1:52">
      <c r="A68" s="170">
        <v>1980</v>
      </c>
      <c r="B68" s="424">
        <v>3.7969594828653319</v>
      </c>
      <c r="C68" s="424">
        <v>5.8837656667869744</v>
      </c>
      <c r="D68" s="424">
        <v>6.2507229629609942</v>
      </c>
      <c r="E68" s="424">
        <v>69.184098654417781</v>
      </c>
      <c r="F68" s="424">
        <v>40.235209714054186</v>
      </c>
      <c r="G68" s="424">
        <v>28.037501773466346</v>
      </c>
      <c r="H68" s="424">
        <v>63.616425296011066</v>
      </c>
      <c r="I68" s="424">
        <v>108.30789389054364</v>
      </c>
      <c r="J68" s="424">
        <v>83.479468398537563</v>
      </c>
      <c r="K68" s="424">
        <v>38.870848803613491</v>
      </c>
      <c r="L68" s="424">
        <v>5.7567414975965185</v>
      </c>
      <c r="M68" s="424">
        <v>3.0093594975930058</v>
      </c>
      <c r="N68" s="168">
        <f t="shared" si="4"/>
        <v>456.42899563844691</v>
      </c>
      <c r="O68" s="169"/>
      <c r="P68" s="170">
        <v>1980</v>
      </c>
      <c r="Q68" s="232">
        <v>1.7359808412007411</v>
      </c>
      <c r="R68" s="232">
        <v>2.3093432599251771</v>
      </c>
      <c r="S68" s="232">
        <v>3.2562157682386523</v>
      </c>
      <c r="T68" s="232">
        <v>36.206896706888891</v>
      </c>
      <c r="U68" s="232">
        <v>10.738755467330336</v>
      </c>
      <c r="V68" s="232">
        <v>3.5023329722620602</v>
      </c>
      <c r="W68" s="232">
        <v>6.406380499991009</v>
      </c>
      <c r="X68" s="232">
        <v>5.1309737744040973</v>
      </c>
      <c r="Y68" s="232">
        <v>3.31037183046557</v>
      </c>
      <c r="Z68" s="232">
        <v>2.397372869461492</v>
      </c>
      <c r="AA68" s="232">
        <v>1.2965029240855728</v>
      </c>
      <c r="AB68" s="232">
        <v>1.1548703780517826</v>
      </c>
      <c r="AC68" s="171">
        <f t="shared" si="5"/>
        <v>77.445997292305378</v>
      </c>
      <c r="AE68" s="221">
        <f t="shared" si="0"/>
        <v>1926</v>
      </c>
      <c r="AF68" s="228">
        <v>9770</v>
      </c>
      <c r="AG68" s="229">
        <f t="shared" si="2"/>
        <v>0.41180086642145852</v>
      </c>
      <c r="AH68" s="169"/>
      <c r="AI68" s="170">
        <v>1980</v>
      </c>
      <c r="AJ68" s="232">
        <v>1.7359808412007411</v>
      </c>
      <c r="AK68" s="232">
        <v>2.3093432599251771</v>
      </c>
      <c r="AL68" s="232">
        <v>3.2562157682386523</v>
      </c>
      <c r="AM68" s="232">
        <v>36.206896706888891</v>
      </c>
      <c r="AN68" s="232">
        <v>10.738755467330336</v>
      </c>
      <c r="AO68" s="232">
        <v>3.5023329722620602</v>
      </c>
      <c r="AP68" s="232">
        <v>6.406380499991009</v>
      </c>
      <c r="AQ68" s="232">
        <v>5.1309737744040973</v>
      </c>
      <c r="AR68" s="232">
        <v>3.31037183046557</v>
      </c>
      <c r="AS68" s="232">
        <v>2.397372869461492</v>
      </c>
      <c r="AT68" s="232">
        <v>1.2965029240855728</v>
      </c>
      <c r="AU68" s="232">
        <v>1.1548703780517826</v>
      </c>
      <c r="AV68" s="171">
        <f t="shared" si="6"/>
        <v>77.445997292305378</v>
      </c>
      <c r="AX68" s="221">
        <f t="shared" si="1"/>
        <v>1926</v>
      </c>
      <c r="AY68" s="228">
        <v>9770</v>
      </c>
      <c r="AZ68" s="229">
        <f t="shared" si="3"/>
        <v>0.41180086642145852</v>
      </c>
    </row>
    <row r="69" spans="1:52">
      <c r="A69" s="170">
        <v>1981</v>
      </c>
      <c r="B69" s="424">
        <v>1.4915564803640708</v>
      </c>
      <c r="C69" s="424">
        <v>1.6557412345280229</v>
      </c>
      <c r="D69" s="424">
        <v>3.1998903972729016</v>
      </c>
      <c r="E69" s="424">
        <v>3.1530779231396089</v>
      </c>
      <c r="F69" s="424">
        <v>9.2682724527487927</v>
      </c>
      <c r="G69" s="424">
        <v>11.867797208219566</v>
      </c>
      <c r="H69" s="424">
        <v>44.019023313236332</v>
      </c>
      <c r="I69" s="424">
        <v>57.127888869560032</v>
      </c>
      <c r="J69" s="424">
        <v>18.569239119915331</v>
      </c>
      <c r="K69" s="424">
        <v>2.7699924261286024</v>
      </c>
      <c r="L69" s="424">
        <v>0.81171595564504984</v>
      </c>
      <c r="M69" s="424">
        <v>0.8679997402580989</v>
      </c>
      <c r="N69" s="168">
        <f t="shared" si="4"/>
        <v>154.80219512101638</v>
      </c>
      <c r="O69" s="169"/>
      <c r="P69" s="170">
        <v>1981</v>
      </c>
      <c r="Q69" s="232">
        <v>0.48430173766080503</v>
      </c>
      <c r="R69" s="232">
        <v>0.46247508310755708</v>
      </c>
      <c r="S69" s="232">
        <v>1.2129307857768108</v>
      </c>
      <c r="T69" s="232">
        <v>1.2861640409644983</v>
      </c>
      <c r="U69" s="232">
        <v>3.9976132990231852</v>
      </c>
      <c r="V69" s="232">
        <v>3.6872320918155959</v>
      </c>
      <c r="W69" s="232">
        <v>4.7385196560006548</v>
      </c>
      <c r="X69" s="232">
        <v>1.852448754419628</v>
      </c>
      <c r="Y69" s="232">
        <v>0.70917096771014698</v>
      </c>
      <c r="Z69" s="232">
        <v>0.28042727985041083</v>
      </c>
      <c r="AA69" s="232">
        <v>0.15034052934374387</v>
      </c>
      <c r="AB69" s="232">
        <v>0.25102359569867971</v>
      </c>
      <c r="AC69" s="171">
        <f t="shared" si="5"/>
        <v>19.112647821371716</v>
      </c>
      <c r="AE69" s="221">
        <f t="shared" si="0"/>
        <v>1927</v>
      </c>
      <c r="AF69" s="228">
        <v>9801</v>
      </c>
      <c r="AG69" s="229">
        <f t="shared" si="2"/>
        <v>0.92744656429182204</v>
      </c>
      <c r="AH69" s="169"/>
      <c r="AI69" s="170">
        <v>1981</v>
      </c>
      <c r="AJ69" s="232">
        <v>0.48430173766080503</v>
      </c>
      <c r="AK69" s="232">
        <v>0.46247508310755708</v>
      </c>
      <c r="AL69" s="232">
        <v>1.2129307857768108</v>
      </c>
      <c r="AM69" s="232">
        <v>1.2861640409644983</v>
      </c>
      <c r="AN69" s="232">
        <v>3.9976132990231852</v>
      </c>
      <c r="AO69" s="232">
        <v>3.6872320918155959</v>
      </c>
      <c r="AP69" s="232">
        <v>4.7385196560006548</v>
      </c>
      <c r="AQ69" s="232">
        <v>1.852448754419628</v>
      </c>
      <c r="AR69" s="232">
        <v>0.70917096771014698</v>
      </c>
      <c r="AS69" s="232">
        <v>0.28042727985041083</v>
      </c>
      <c r="AT69" s="232">
        <v>0.15034052934374387</v>
      </c>
      <c r="AU69" s="232">
        <v>0.25102359569867971</v>
      </c>
      <c r="AV69" s="171">
        <f t="shared" si="6"/>
        <v>19.112647821371716</v>
      </c>
      <c r="AX69" s="221">
        <f t="shared" si="1"/>
        <v>1927</v>
      </c>
      <c r="AY69" s="228">
        <v>9801</v>
      </c>
      <c r="AZ69" s="229">
        <f t="shared" si="3"/>
        <v>0.92744656429182204</v>
      </c>
    </row>
    <row r="70" spans="1:52">
      <c r="A70" s="170">
        <v>1982</v>
      </c>
      <c r="B70" s="424">
        <v>3.2535003217428864</v>
      </c>
      <c r="C70" s="424">
        <v>32.868559010571353</v>
      </c>
      <c r="D70" s="424">
        <v>51.813772873586764</v>
      </c>
      <c r="E70" s="424">
        <v>23.901810004877532</v>
      </c>
      <c r="F70" s="424">
        <v>65.947634820000943</v>
      </c>
      <c r="G70" s="424">
        <v>43.231945476588017</v>
      </c>
      <c r="H70" s="424">
        <v>87.000170039134503</v>
      </c>
      <c r="I70" s="424">
        <v>147.80064059183789</v>
      </c>
      <c r="J70" s="424">
        <v>91.707762746732357</v>
      </c>
      <c r="K70" s="424">
        <v>36.504017821037124</v>
      </c>
      <c r="L70" s="424">
        <v>8.1929228931064664</v>
      </c>
      <c r="M70" s="424">
        <v>9.5535924233089489</v>
      </c>
      <c r="N70" s="168">
        <f t="shared" si="4"/>
        <v>601.77632902252469</v>
      </c>
      <c r="O70" s="169"/>
      <c r="P70" s="170">
        <v>1982</v>
      </c>
      <c r="Q70" s="232">
        <v>1.6010667075642517</v>
      </c>
      <c r="R70" s="232">
        <v>16.936269487233428</v>
      </c>
      <c r="S70" s="232">
        <v>31.850631780442189</v>
      </c>
      <c r="T70" s="232">
        <v>8.7912814708191078</v>
      </c>
      <c r="U70" s="232">
        <v>16.373730914096214</v>
      </c>
      <c r="V70" s="232">
        <v>5.5826853646362906</v>
      </c>
      <c r="W70" s="232">
        <v>7.3790145566145924</v>
      </c>
      <c r="X70" s="232">
        <v>7.0864985082208563</v>
      </c>
      <c r="Y70" s="232">
        <v>3.6900178806698847</v>
      </c>
      <c r="Z70" s="232">
        <v>2.4657840414704992</v>
      </c>
      <c r="AA70" s="232">
        <v>0.82345545665108943</v>
      </c>
      <c r="AB70" s="232">
        <v>2.9751216086216488</v>
      </c>
      <c r="AC70" s="171">
        <f t="shared" si="5"/>
        <v>105.55555777704005</v>
      </c>
      <c r="AE70" s="221">
        <f t="shared" si="0"/>
        <v>1927</v>
      </c>
      <c r="AF70" s="228">
        <v>9831</v>
      </c>
      <c r="AG70" s="229">
        <f t="shared" si="2"/>
        <v>4.3901180880580437</v>
      </c>
      <c r="AH70" s="169"/>
      <c r="AI70" s="170">
        <v>1982</v>
      </c>
      <c r="AJ70" s="232">
        <v>1.6010667075642517</v>
      </c>
      <c r="AK70" s="232">
        <v>16.936269487233428</v>
      </c>
      <c r="AL70" s="232">
        <v>31.850631780442189</v>
      </c>
      <c r="AM70" s="232">
        <v>8.7912814708191078</v>
      </c>
      <c r="AN70" s="232">
        <v>16.373730914096214</v>
      </c>
      <c r="AO70" s="232">
        <v>5.5826853646362906</v>
      </c>
      <c r="AP70" s="232">
        <v>7.3790145566145924</v>
      </c>
      <c r="AQ70" s="232">
        <v>7.0864985082208563</v>
      </c>
      <c r="AR70" s="232">
        <v>3.6900178806698847</v>
      </c>
      <c r="AS70" s="232">
        <v>2.4657840414704992</v>
      </c>
      <c r="AT70" s="232">
        <v>0.82345545665108943</v>
      </c>
      <c r="AU70" s="232">
        <v>2.9751216086216488</v>
      </c>
      <c r="AV70" s="171">
        <f t="shared" si="6"/>
        <v>105.55555777704005</v>
      </c>
      <c r="AX70" s="221">
        <f t="shared" si="1"/>
        <v>1927</v>
      </c>
      <c r="AY70" s="228">
        <v>9831</v>
      </c>
      <c r="AZ70" s="229">
        <f t="shared" si="3"/>
        <v>4.3901180880580437</v>
      </c>
    </row>
    <row r="71" spans="1:52">
      <c r="A71" s="170">
        <v>1983</v>
      </c>
      <c r="B71" s="424">
        <v>22.87459885781783</v>
      </c>
      <c r="C71" s="424">
        <v>20.120655734702979</v>
      </c>
      <c r="D71" s="424">
        <v>21.430787378440705</v>
      </c>
      <c r="E71" s="424">
        <v>21.088075394090968</v>
      </c>
      <c r="F71" s="424">
        <v>24.520126906300305</v>
      </c>
      <c r="G71" s="424">
        <v>52.589994361243924</v>
      </c>
      <c r="H71" s="424">
        <v>40.417829111155498</v>
      </c>
      <c r="I71" s="424">
        <v>148.03502091900526</v>
      </c>
      <c r="J71" s="424">
        <v>216.18705395210173</v>
      </c>
      <c r="K71" s="424">
        <v>100.2785510957188</v>
      </c>
      <c r="L71" s="424">
        <v>23.379939690645308</v>
      </c>
      <c r="M71" s="424">
        <v>14.803452299188752</v>
      </c>
      <c r="N71" s="168">
        <f t="shared" si="4"/>
        <v>705.72608570041189</v>
      </c>
      <c r="O71" s="169"/>
      <c r="P71" s="170">
        <v>1983</v>
      </c>
      <c r="Q71" s="232">
        <v>10.885749883060363</v>
      </c>
      <c r="R71" s="232">
        <v>11.5743622096632</v>
      </c>
      <c r="S71" s="232">
        <v>13.269491143416225</v>
      </c>
      <c r="T71" s="232">
        <v>13.177536380192969</v>
      </c>
      <c r="U71" s="232">
        <v>14.76712289236945</v>
      </c>
      <c r="V71" s="232">
        <v>16.870733704970327</v>
      </c>
      <c r="W71" s="232">
        <v>8.6824579390976311</v>
      </c>
      <c r="X71" s="232">
        <v>15.640749204406887</v>
      </c>
      <c r="Y71" s="232">
        <v>10.276551706112954</v>
      </c>
      <c r="Z71" s="232">
        <v>4.6887908101777214</v>
      </c>
      <c r="AA71" s="232">
        <v>1.7542662248867771</v>
      </c>
      <c r="AB71" s="232">
        <v>4.0711896475491187</v>
      </c>
      <c r="AC71" s="171">
        <f t="shared" si="5"/>
        <v>125.65900174590362</v>
      </c>
      <c r="AE71" s="221">
        <f t="shared" si="0"/>
        <v>1927</v>
      </c>
      <c r="AF71" s="228">
        <v>9862</v>
      </c>
      <c r="AG71" s="229">
        <f t="shared" si="2"/>
        <v>6.0782349055338791</v>
      </c>
      <c r="AH71" s="169"/>
      <c r="AI71" s="170">
        <v>1983</v>
      </c>
      <c r="AJ71" s="232">
        <v>10.885749883060363</v>
      </c>
      <c r="AK71" s="232">
        <v>11.5743622096632</v>
      </c>
      <c r="AL71" s="232">
        <v>13.269491143416225</v>
      </c>
      <c r="AM71" s="232">
        <v>13.177536380192969</v>
      </c>
      <c r="AN71" s="232">
        <v>14.76712289236945</v>
      </c>
      <c r="AO71" s="232">
        <v>16.870733704970327</v>
      </c>
      <c r="AP71" s="232">
        <v>8.6824579390976311</v>
      </c>
      <c r="AQ71" s="232">
        <v>15.640749204406887</v>
      </c>
      <c r="AR71" s="232">
        <v>10.276551706112954</v>
      </c>
      <c r="AS71" s="232">
        <v>4.6887908101777214</v>
      </c>
      <c r="AT71" s="232">
        <v>1.7542662248867771</v>
      </c>
      <c r="AU71" s="232">
        <v>4.0711896475491187</v>
      </c>
      <c r="AV71" s="171">
        <f t="shared" si="6"/>
        <v>125.65900174590362</v>
      </c>
      <c r="AX71" s="221">
        <f t="shared" si="1"/>
        <v>1927</v>
      </c>
      <c r="AY71" s="228">
        <v>9862</v>
      </c>
      <c r="AZ71" s="229">
        <f t="shared" si="3"/>
        <v>6.0782349055338791</v>
      </c>
    </row>
    <row r="72" spans="1:52">
      <c r="A72" s="170">
        <v>1984</v>
      </c>
      <c r="B72" s="424">
        <v>9.1804194407614368</v>
      </c>
      <c r="C72" s="424">
        <v>58.377894522960759</v>
      </c>
      <c r="D72" s="424">
        <v>60.320982887007673</v>
      </c>
      <c r="E72" s="424">
        <v>37.706465379154324</v>
      </c>
      <c r="F72" s="424">
        <v>23.431773130356937</v>
      </c>
      <c r="G72" s="424">
        <v>37.649848551071024</v>
      </c>
      <c r="H72" s="424">
        <v>46.580553410921951</v>
      </c>
      <c r="I72" s="424">
        <v>116.7793654284829</v>
      </c>
      <c r="J72" s="424">
        <v>64.501826996294653</v>
      </c>
      <c r="K72" s="424">
        <v>17.129504457093734</v>
      </c>
      <c r="L72" s="424">
        <v>5.0185863986758461</v>
      </c>
      <c r="M72" s="424">
        <v>2.2140088196113363</v>
      </c>
      <c r="N72" s="168">
        <f t="shared" si="4"/>
        <v>478.89122942239254</v>
      </c>
      <c r="O72" s="169"/>
      <c r="P72" s="170">
        <v>1984</v>
      </c>
      <c r="Q72" s="232">
        <v>3.8047165703844241</v>
      </c>
      <c r="R72" s="232">
        <v>33.778144565316644</v>
      </c>
      <c r="S72" s="232">
        <v>19.249445831410405</v>
      </c>
      <c r="T72" s="232">
        <v>4.7410227484463832</v>
      </c>
      <c r="U72" s="232">
        <v>2.9461941958864131</v>
      </c>
      <c r="V72" s="232">
        <v>3.1865317003757099</v>
      </c>
      <c r="W72" s="232">
        <v>2.2211732019055148</v>
      </c>
      <c r="X72" s="232">
        <v>5.2188114565245911</v>
      </c>
      <c r="Y72" s="232">
        <v>2.9637690468269682</v>
      </c>
      <c r="Z72" s="232">
        <v>1.4653965405936589</v>
      </c>
      <c r="AA72" s="232">
        <v>1.3291767703642137</v>
      </c>
      <c r="AB72" s="232">
        <v>0.88571582162431639</v>
      </c>
      <c r="AC72" s="171">
        <f t="shared" si="5"/>
        <v>81.79009844965924</v>
      </c>
      <c r="AE72" s="221">
        <f t="shared" si="0"/>
        <v>1927</v>
      </c>
      <c r="AF72" s="228">
        <v>9893</v>
      </c>
      <c r="AG72" s="229">
        <f t="shared" si="2"/>
        <v>8.8032231092951072</v>
      </c>
      <c r="AH72" s="169"/>
      <c r="AI72" s="170">
        <v>1984</v>
      </c>
      <c r="AJ72" s="232">
        <v>3.8047165703844241</v>
      </c>
      <c r="AK72" s="232">
        <v>33.778144565316644</v>
      </c>
      <c r="AL72" s="232">
        <v>19.249445831410405</v>
      </c>
      <c r="AM72" s="232">
        <v>4.7410227484463832</v>
      </c>
      <c r="AN72" s="232">
        <v>2.9461941958864131</v>
      </c>
      <c r="AO72" s="232">
        <v>3.1865317003757099</v>
      </c>
      <c r="AP72" s="232">
        <v>2.2211732019055148</v>
      </c>
      <c r="AQ72" s="232">
        <v>5.2188114565245911</v>
      </c>
      <c r="AR72" s="232">
        <v>2.9637690468269682</v>
      </c>
      <c r="AS72" s="232">
        <v>1.4653965405936589</v>
      </c>
      <c r="AT72" s="232">
        <v>1.3291767703642137</v>
      </c>
      <c r="AU72" s="232">
        <v>0.88571582162431639</v>
      </c>
      <c r="AV72" s="171">
        <f t="shared" si="6"/>
        <v>81.79009844965924</v>
      </c>
      <c r="AX72" s="221">
        <f t="shared" si="1"/>
        <v>1927</v>
      </c>
      <c r="AY72" s="228">
        <v>9893</v>
      </c>
      <c r="AZ72" s="229">
        <f t="shared" si="3"/>
        <v>8.8032231092951072</v>
      </c>
    </row>
    <row r="73" spans="1:52">
      <c r="A73" s="170">
        <v>1985</v>
      </c>
      <c r="B73" s="424">
        <v>4.9993845003227628</v>
      </c>
      <c r="C73" s="424">
        <v>11.368950462732544</v>
      </c>
      <c r="D73" s="424">
        <v>7.1561060255869471</v>
      </c>
      <c r="E73" s="424">
        <v>7.164645559090026</v>
      </c>
      <c r="F73" s="424">
        <v>6.9189575769185883</v>
      </c>
      <c r="G73" s="424">
        <v>12.493051002558467</v>
      </c>
      <c r="H73" s="424">
        <v>61.555571509152372</v>
      </c>
      <c r="I73" s="424">
        <v>64.564095066211138</v>
      </c>
      <c r="J73" s="424">
        <v>21.886331907664786</v>
      </c>
      <c r="K73" s="424">
        <v>4.2588424218827265</v>
      </c>
      <c r="L73" s="424">
        <v>1.4896016603122968</v>
      </c>
      <c r="M73" s="424">
        <v>2.9583880527378681</v>
      </c>
      <c r="N73" s="168">
        <f t="shared" si="4"/>
        <v>206.81392574517051</v>
      </c>
      <c r="O73" s="169"/>
      <c r="P73" s="170">
        <v>1985</v>
      </c>
      <c r="Q73" s="232">
        <v>1.7891722858884724</v>
      </c>
      <c r="R73" s="232">
        <v>5.2733534954032741</v>
      </c>
      <c r="S73" s="232">
        <v>3.5260467425220554</v>
      </c>
      <c r="T73" s="232">
        <v>3.5698956506657424</v>
      </c>
      <c r="U73" s="232">
        <v>1.9861176596783849</v>
      </c>
      <c r="V73" s="232">
        <v>3.1748328155377372</v>
      </c>
      <c r="W73" s="232">
        <v>5.3710316934951408</v>
      </c>
      <c r="X73" s="232">
        <v>2.3632037838801132</v>
      </c>
      <c r="Y73" s="232">
        <v>0.91305371799888135</v>
      </c>
      <c r="Z73" s="232">
        <v>0.25314257193790368</v>
      </c>
      <c r="AA73" s="232">
        <v>0.19497269683173357</v>
      </c>
      <c r="AB73" s="232">
        <v>0.75667376829904853</v>
      </c>
      <c r="AC73" s="171">
        <f t="shared" si="5"/>
        <v>29.171496882138488</v>
      </c>
      <c r="AE73" s="221">
        <f t="shared" ref="AE73:AE136" si="7">IF(MONTH(AF73)&gt;9,YEAR(AF73)+1,YEAR(AF73))</f>
        <v>1927</v>
      </c>
      <c r="AF73" s="228">
        <v>9921</v>
      </c>
      <c r="AG73" s="229">
        <f t="shared" si="2"/>
        <v>13.615092484154815</v>
      </c>
      <c r="AH73" s="169"/>
      <c r="AI73" s="170">
        <v>1985</v>
      </c>
      <c r="AJ73" s="232">
        <v>1.7891722858884724</v>
      </c>
      <c r="AK73" s="232">
        <v>5.2733534954032741</v>
      </c>
      <c r="AL73" s="232">
        <v>3.5260467425220554</v>
      </c>
      <c r="AM73" s="232">
        <v>3.5698956506657424</v>
      </c>
      <c r="AN73" s="232">
        <v>1.9861176596783849</v>
      </c>
      <c r="AO73" s="232">
        <v>3.1748328155377372</v>
      </c>
      <c r="AP73" s="232">
        <v>5.3710316934951408</v>
      </c>
      <c r="AQ73" s="232">
        <v>2.3632037838801132</v>
      </c>
      <c r="AR73" s="232">
        <v>0.91305371799888135</v>
      </c>
      <c r="AS73" s="232">
        <v>0.25314257193790368</v>
      </c>
      <c r="AT73" s="232">
        <v>0.19497269683173357</v>
      </c>
      <c r="AU73" s="232">
        <v>0.75667376829904853</v>
      </c>
      <c r="AV73" s="171">
        <f t="shared" si="6"/>
        <v>29.171496882138488</v>
      </c>
      <c r="AX73" s="221">
        <f t="shared" ref="AX73:AX136" si="8">IF(MONTH(AY73)&gt;9,YEAR(AY73)+1,YEAR(AY73))</f>
        <v>1927</v>
      </c>
      <c r="AY73" s="228">
        <v>9921</v>
      </c>
      <c r="AZ73" s="229">
        <f t="shared" si="3"/>
        <v>13.615092484154815</v>
      </c>
    </row>
    <row r="74" spans="1:52">
      <c r="A74" s="170">
        <v>1986</v>
      </c>
      <c r="B74" s="424">
        <v>2.85531795281159</v>
      </c>
      <c r="C74" s="424">
        <v>4.0485474038138261</v>
      </c>
      <c r="D74" s="424">
        <v>9.228853576062745</v>
      </c>
      <c r="E74" s="424">
        <v>23.600107233974214</v>
      </c>
      <c r="F74" s="424">
        <v>82.845497634358196</v>
      </c>
      <c r="G74" s="424">
        <v>87.721346553910905</v>
      </c>
      <c r="H74" s="424">
        <v>72.261315921539577</v>
      </c>
      <c r="I74" s="424">
        <v>106.0710061748066</v>
      </c>
      <c r="J74" s="424">
        <v>72.334711525063014</v>
      </c>
      <c r="K74" s="424">
        <v>15.978318278348153</v>
      </c>
      <c r="L74" s="424">
        <v>3.1943200591671985</v>
      </c>
      <c r="M74" s="424">
        <v>2.298031591731156</v>
      </c>
      <c r="N74" s="168">
        <f t="shared" si="4"/>
        <v>482.43737390558715</v>
      </c>
      <c r="O74" s="169"/>
      <c r="P74" s="170">
        <v>1986</v>
      </c>
      <c r="Q74" s="232">
        <v>1.3694721488612571</v>
      </c>
      <c r="R74" s="232">
        <v>1.5768687003606043</v>
      </c>
      <c r="S74" s="232">
        <v>4.4585801163528878</v>
      </c>
      <c r="T74" s="232">
        <v>13.484382709869593</v>
      </c>
      <c r="U74" s="232">
        <v>35.489804921922996</v>
      </c>
      <c r="V74" s="232">
        <v>11.03330119685949</v>
      </c>
      <c r="W74" s="232">
        <v>3.4491013763214937</v>
      </c>
      <c r="X74" s="232">
        <v>4.7466495606852135</v>
      </c>
      <c r="Y74" s="232">
        <v>3.3778969398893253</v>
      </c>
      <c r="Z74" s="232">
        <v>1.6948997315033409</v>
      </c>
      <c r="AA74" s="232">
        <v>0.8747268235225647</v>
      </c>
      <c r="AB74" s="232">
        <v>0.92022359143717836</v>
      </c>
      <c r="AC74" s="171">
        <f t="shared" si="5"/>
        <v>82.475907817585934</v>
      </c>
      <c r="AE74" s="221">
        <f t="shared" si="7"/>
        <v>1927</v>
      </c>
      <c r="AF74" s="228">
        <v>9952</v>
      </c>
      <c r="AG74" s="229">
        <f t="shared" ref="AG74:AG137" si="9">VLOOKUP(IF(MONTH(AF74)&gt;9,YEAR(AF74)+1,YEAR(AF74)),$P$10:$AB$118,IF(MONTH(AF74)&gt;9,MONTH(AF74)-8,MONTH(AF74)+4))</f>
        <v>9.9181873644813834</v>
      </c>
      <c r="AH74" s="169"/>
      <c r="AI74" s="170">
        <v>1986</v>
      </c>
      <c r="AJ74" s="232">
        <v>1.3694721488612571</v>
      </c>
      <c r="AK74" s="232">
        <v>1.5768687003606043</v>
      </c>
      <c r="AL74" s="232">
        <v>4.4585801163528878</v>
      </c>
      <c r="AM74" s="232">
        <v>13.484382709869593</v>
      </c>
      <c r="AN74" s="232">
        <v>35.489804921922996</v>
      </c>
      <c r="AO74" s="232">
        <v>11.03330119685949</v>
      </c>
      <c r="AP74" s="232">
        <v>3.4491013763214937</v>
      </c>
      <c r="AQ74" s="232">
        <v>4.7466495606852135</v>
      </c>
      <c r="AR74" s="232">
        <v>3.3778969398893253</v>
      </c>
      <c r="AS74" s="232">
        <v>1.6948997315033409</v>
      </c>
      <c r="AT74" s="232">
        <v>0.8747268235225647</v>
      </c>
      <c r="AU74" s="232">
        <v>0.92022359143717836</v>
      </c>
      <c r="AV74" s="171">
        <f t="shared" si="6"/>
        <v>82.475907817585934</v>
      </c>
      <c r="AX74" s="221">
        <f t="shared" si="8"/>
        <v>1927</v>
      </c>
      <c r="AY74" s="228">
        <v>9952</v>
      </c>
      <c r="AZ74" s="229">
        <f t="shared" ref="AZ74:AZ137" si="10">VLOOKUP(IF(MONTH(AY74)&gt;9,YEAR(AY74)+1,YEAR(AY74)),$AI$10:$AU$118,IF(MONTH(AY74)&gt;9,MONTH(AY74)-8,MONTH(AY74)+4))</f>
        <v>9.9181873644813834</v>
      </c>
    </row>
    <row r="75" spans="1:52">
      <c r="A75" s="170">
        <v>1987</v>
      </c>
      <c r="B75" s="424">
        <v>2.9331785699090069</v>
      </c>
      <c r="C75" s="424">
        <v>1.7419335274151424</v>
      </c>
      <c r="D75" s="424">
        <v>1.0715392688129095</v>
      </c>
      <c r="E75" s="424">
        <v>2.4906930041314208</v>
      </c>
      <c r="F75" s="424">
        <v>4.6390485221468118</v>
      </c>
      <c r="G75" s="424">
        <v>8.972492890719268</v>
      </c>
      <c r="H75" s="424">
        <v>39.858882150556653</v>
      </c>
      <c r="I75" s="424">
        <v>36.833786854939447</v>
      </c>
      <c r="J75" s="424">
        <v>8.8114819752538374</v>
      </c>
      <c r="K75" s="424">
        <v>2.2235581219562666</v>
      </c>
      <c r="L75" s="424">
        <v>1.0187178827533918</v>
      </c>
      <c r="M75" s="424">
        <v>0.51140116318721929</v>
      </c>
      <c r="N75" s="168">
        <f t="shared" ref="N75:N109" si="11">IF(ISERROR(MATCH(-901,B75:M75,0)),SUM(B75:M75),"")</f>
        <v>111.10671393178139</v>
      </c>
      <c r="O75" s="169"/>
      <c r="P75" s="170">
        <v>1987</v>
      </c>
      <c r="Q75" s="234">
        <f>IF('UNIMP Rock Creek 11444201'!V81=-901,-901,'UNIMP Rock Creek 11444201'!V81/1000)</f>
        <v>1.1621157024793387</v>
      </c>
      <c r="R75" s="234">
        <f>IF('UNIMP Rock Creek 11444201'!W81=-901,-901,'UNIMP Rock Creek 11444201'!W81/1000)</f>
        <v>1.1365289256198348</v>
      </c>
      <c r="S75" s="234">
        <f>IF('UNIMP Rock Creek 11444201'!X81=-901,-901,'UNIMP Rock Creek 11444201'!X81/1000)</f>
        <v>1.2174545454545453</v>
      </c>
      <c r="T75" s="234">
        <f>IF('UNIMP Rock Creek 11444201'!Y81=-901,-901,'UNIMP Rock Creek 11444201'!Y81/1000)</f>
        <v>1.7739173553719008</v>
      </c>
      <c r="U75" s="234">
        <f>IF('UNIMP Rock Creek 11444201'!Z81=-901,-901,'UNIMP Rock Creek 11444201'!Z81/1000)</f>
        <v>2.6852231404958675</v>
      </c>
      <c r="V75" s="234">
        <f>IF('UNIMP Rock Creek 11444201'!AA81=-901,-901,'UNIMP Rock Creek 11444201'!AA81/1000)</f>
        <v>4.3041322314049584</v>
      </c>
      <c r="W75" s="234">
        <f>IF('UNIMP Rock Creek 11444201'!AB81=-901,-901,'UNIMP Rock Creek 11444201'!AB81/1000)</f>
        <v>1.428099173553719</v>
      </c>
      <c r="X75" s="234">
        <f>IF('UNIMP Rock Creek 11444201'!AC81=-901,-901,'UNIMP Rock Creek 11444201'!AC81/1000)</f>
        <v>0.99622214876033055</v>
      </c>
      <c r="Y75" s="234">
        <f>IF('UNIMP Rock Creek 11444201'!AD81=-901,-901,'UNIMP Rock Creek 11444201'!AD81/1000)</f>
        <v>0.53672727272727272</v>
      </c>
      <c r="Z75" s="234">
        <f>IF('UNIMP Rock Creek 11444201'!AE81=-901,-901,'UNIMP Rock Creek 11444201'!AE81/1000)</f>
        <v>0.30251900826446287</v>
      </c>
      <c r="AA75" s="234">
        <f>IF('UNIMP Rock Creek 11444201'!AF81=-901,-901,'UNIMP Rock Creek 11444201'!AF81/1000)</f>
        <v>0.13705586776859505</v>
      </c>
      <c r="AB75" s="234">
        <f>IF('UNIMP Rock Creek 11444201'!AG81=-901,-901,'UNIMP Rock Creek 11444201'!AG81/1000)</f>
        <v>0.22474710743801654</v>
      </c>
      <c r="AC75" s="171">
        <f t="shared" ref="AC75:AC109" si="12">IF(ISERROR(MATCH(-901,Q75:AB75,0)),SUM(Q75:AB75),"")</f>
        <v>15.904742479338841</v>
      </c>
      <c r="AE75" s="221">
        <f t="shared" si="7"/>
        <v>1927</v>
      </c>
      <c r="AF75" s="228">
        <v>9982</v>
      </c>
      <c r="AG75" s="229">
        <f t="shared" si="9"/>
        <v>9.4061122755921147</v>
      </c>
      <c r="AH75" s="169"/>
      <c r="AI75" s="170">
        <v>1987</v>
      </c>
      <c r="AJ75" s="232">
        <v>0.72681527833339743</v>
      </c>
      <c r="AK75" s="232">
        <v>0.51320664440593156</v>
      </c>
      <c r="AL75" s="232">
        <v>0.3245482224756977</v>
      </c>
      <c r="AM75" s="232">
        <v>0.8311557741803377</v>
      </c>
      <c r="AN75" s="232">
        <v>1.5551749461097795</v>
      </c>
      <c r="AO75" s="232">
        <v>2.2342718129836028</v>
      </c>
      <c r="AP75" s="232">
        <v>2.8852880519263406</v>
      </c>
      <c r="AQ75" s="232">
        <v>0.90279768508261249</v>
      </c>
      <c r="AR75" s="232">
        <v>0.28588106635048227</v>
      </c>
      <c r="AS75" s="232">
        <v>0.13454988375888988</v>
      </c>
      <c r="AT75" s="232">
        <v>0.15348494140300595</v>
      </c>
      <c r="AU75" s="232">
        <v>0.11495197536146406</v>
      </c>
      <c r="AV75" s="171">
        <f t="shared" ref="AV75:AV109" si="13">SUM(AJ75:AU75)</f>
        <v>10.662126282371542</v>
      </c>
      <c r="AX75" s="221">
        <f t="shared" si="8"/>
        <v>1927</v>
      </c>
      <c r="AY75" s="228">
        <v>9982</v>
      </c>
      <c r="AZ75" s="229">
        <f t="shared" si="10"/>
        <v>9.4061122755921147</v>
      </c>
    </row>
    <row r="76" spans="1:52">
      <c r="A76" s="170">
        <v>1988</v>
      </c>
      <c r="B76" s="424">
        <v>0.77167921885602642</v>
      </c>
      <c r="C76" s="424">
        <v>1.6349826632977613</v>
      </c>
      <c r="D76" s="424">
        <v>3.6088928920584209</v>
      </c>
      <c r="E76" s="424">
        <v>5.7512961366408186</v>
      </c>
      <c r="F76" s="424">
        <v>6.7146161532109403</v>
      </c>
      <c r="G76" s="424">
        <v>15.736716234684131</v>
      </c>
      <c r="H76" s="424">
        <v>24.982938367719388</v>
      </c>
      <c r="I76" s="424">
        <v>27.156039446882829</v>
      </c>
      <c r="J76" s="424">
        <v>13.476868722194876</v>
      </c>
      <c r="K76" s="424">
        <v>2.2909748806637791</v>
      </c>
      <c r="L76" s="424">
        <v>0.84956210517778397</v>
      </c>
      <c r="M76" s="424">
        <v>0.56801474138296171</v>
      </c>
      <c r="N76" s="168">
        <f t="shared" si="11"/>
        <v>103.54258156276973</v>
      </c>
      <c r="O76" s="169"/>
      <c r="P76" s="170">
        <v>1988</v>
      </c>
      <c r="Q76" s="234">
        <f>IF('UNIMP Rock Creek 11444201'!V82=-901,-901,'UNIMP Rock Creek 11444201'!V82/1000)</f>
        <v>0.35589421487603301</v>
      </c>
      <c r="R76" s="234">
        <f>IF('UNIMP Rock Creek 11444201'!W82=-901,-901,'UNIMP Rock Creek 11444201'!W82/1000)</f>
        <v>0.73503471074380178</v>
      </c>
      <c r="S76" s="234">
        <f>IF('UNIMP Rock Creek 11444201'!X82=-901,-901,'UNIMP Rock Creek 11444201'!X82/1000)</f>
        <v>1.6338446280991732</v>
      </c>
      <c r="T76" s="234">
        <f>IF('UNIMP Rock Creek 11444201'!Y82=-901,-901,'UNIMP Rock Creek 11444201'!Y82/1000)</f>
        <v>3.4171239669421496</v>
      </c>
      <c r="U76" s="234">
        <f>IF('UNIMP Rock Creek 11444201'!Z82=-901,-901,'UNIMP Rock Creek 11444201'!Z82/1000)</f>
        <v>0.98935537190082623</v>
      </c>
      <c r="V76" s="234">
        <f>IF('UNIMP Rock Creek 11444201'!AA82=-901,-901,'UNIMP Rock Creek 11444201'!AA82/1000)</f>
        <v>1.0702809917355374</v>
      </c>
      <c r="W76" s="234">
        <f>IF('UNIMP Rock Creek 11444201'!AB82=-901,-901,'UNIMP Rock Creek 11444201'!AB82/1000)</f>
        <v>1.3041322314049584</v>
      </c>
      <c r="X76" s="234">
        <f>IF('UNIMP Rock Creek 11444201'!AC82=-901,-901,'UNIMP Rock Creek 11444201'!AC82/1000)</f>
        <v>0.95966280991735542</v>
      </c>
      <c r="Y76" s="234">
        <f>IF('UNIMP Rock Creek 11444201'!AD82=-901,-901,'UNIMP Rock Creek 11444201'!AD82/1000)</f>
        <v>0.59547768595041328</v>
      </c>
      <c r="Z76" s="234">
        <f>IF('UNIMP Rock Creek 11444201'!AE82=-901,-901,'UNIMP Rock Creek 11444201'!AE82/1000)</f>
        <v>0.19553057851239669</v>
      </c>
      <c r="AA76" s="234">
        <f>IF('UNIMP Rock Creek 11444201'!AF82=-901,-901,'UNIMP Rock Creek 11444201'!AF82/1000)</f>
        <v>0.16294214876033059</v>
      </c>
      <c r="AB76" s="234">
        <f>IF('UNIMP Rock Creek 11444201'!AG82=-901,-901,'UNIMP Rock Creek 11444201'!AG82/1000)</f>
        <v>0.19100826446280991</v>
      </c>
      <c r="AC76" s="171">
        <f t="shared" si="12"/>
        <v>11.610287603305787</v>
      </c>
      <c r="AE76" s="221">
        <f t="shared" si="7"/>
        <v>1927</v>
      </c>
      <c r="AF76" s="228">
        <v>10013</v>
      </c>
      <c r="AG76" s="229">
        <f t="shared" si="9"/>
        <v>6.7907726765890715</v>
      </c>
      <c r="AH76" s="169"/>
      <c r="AI76" s="170">
        <v>1988</v>
      </c>
      <c r="AJ76" s="232">
        <v>0.18850821870596729</v>
      </c>
      <c r="AK76" s="232">
        <v>0.34943891933189758</v>
      </c>
      <c r="AL76" s="232">
        <v>1.0159105436868556</v>
      </c>
      <c r="AM76" s="232">
        <v>1.7818689809254269</v>
      </c>
      <c r="AN76" s="232">
        <v>1.699902888909512</v>
      </c>
      <c r="AO76" s="232">
        <v>1.786184425701645</v>
      </c>
      <c r="AP76" s="232">
        <v>1.0461868072548715</v>
      </c>
      <c r="AQ76" s="232">
        <v>0.62530463602430952</v>
      </c>
      <c r="AR76" s="232">
        <v>0.35037547721682216</v>
      </c>
      <c r="AS76" s="232">
        <v>0.12503105123140834</v>
      </c>
      <c r="AT76" s="232">
        <v>0.11233572498421474</v>
      </c>
      <c r="AU76" s="232">
        <v>0.1182073510400965</v>
      </c>
      <c r="AV76" s="171">
        <f t="shared" si="13"/>
        <v>9.1992550250130272</v>
      </c>
      <c r="AX76" s="221">
        <f t="shared" si="8"/>
        <v>1927</v>
      </c>
      <c r="AY76" s="228">
        <v>10013</v>
      </c>
      <c r="AZ76" s="229">
        <f t="shared" si="10"/>
        <v>6.7907726765890715</v>
      </c>
    </row>
    <row r="77" spans="1:52">
      <c r="A77" s="170">
        <v>1989</v>
      </c>
      <c r="B77" s="424">
        <v>0.59545066753135745</v>
      </c>
      <c r="C77" s="424">
        <v>3.4476186958589832</v>
      </c>
      <c r="D77" s="424">
        <v>3.2933237893499503</v>
      </c>
      <c r="E77" s="424">
        <v>3.9052755959478773</v>
      </c>
      <c r="F77" s="424">
        <v>6.63360492549812</v>
      </c>
      <c r="G77" s="424">
        <v>54.762303238936781</v>
      </c>
      <c r="H77" s="424">
        <v>80.098973300947534</v>
      </c>
      <c r="I77" s="424">
        <v>71.267849450083403</v>
      </c>
      <c r="J77" s="424">
        <v>42.750938433418256</v>
      </c>
      <c r="K77" s="424">
        <v>7.1352602393576907</v>
      </c>
      <c r="L77" s="424">
        <v>1.5219491149465747</v>
      </c>
      <c r="M77" s="424">
        <v>1.6932839331496892</v>
      </c>
      <c r="N77" s="168">
        <f t="shared" si="11"/>
        <v>277.10583138502619</v>
      </c>
      <c r="O77" s="169"/>
      <c r="P77" s="170">
        <v>1989</v>
      </c>
      <c r="Q77" s="234">
        <f>IF('UNIMP Rock Creek 11444201'!V83=-901,-901,'UNIMP Rock Creek 11444201'!V83/1000)</f>
        <v>0.30805289256198348</v>
      </c>
      <c r="R77" s="234">
        <f>IF('UNIMP Rock Creek 11444201'!W83=-901,-901,'UNIMP Rock Creek 11444201'!W83/1000)</f>
        <v>1.1702479338842975</v>
      </c>
      <c r="S77" s="234">
        <f>IF('UNIMP Rock Creek 11444201'!X83=-901,-901,'UNIMP Rock Creek 11444201'!X83/1000)</f>
        <v>1.4957355371900827</v>
      </c>
      <c r="T77" s="234">
        <f>IF('UNIMP Rock Creek 11444201'!Y83=-901,-901,'UNIMP Rock Creek 11444201'!Y83/1000)</f>
        <v>1.9215867768595041</v>
      </c>
      <c r="U77" s="234">
        <f>IF('UNIMP Rock Creek 11444201'!Z83=-901,-901,'UNIMP Rock Creek 11444201'!Z83/1000)</f>
        <v>1.9505454545454548</v>
      </c>
      <c r="V77" s="234">
        <f>IF('UNIMP Rock Creek 11444201'!AA83=-901,-901,'UNIMP Rock Creek 11444201'!AA83/1000)</f>
        <v>12.276892561983471</v>
      </c>
      <c r="W77" s="234">
        <f>IF('UNIMP Rock Creek 11444201'!AB83=-901,-901,'UNIMP Rock Creek 11444201'!AB83/1000)</f>
        <v>2.6955371900826446</v>
      </c>
      <c r="X77" s="234">
        <f>IF('UNIMP Rock Creek 11444201'!AC83=-901,-901,'UNIMP Rock Creek 11444201'!AC83/1000)</f>
        <v>1.2051570247933887</v>
      </c>
      <c r="Y77" s="234">
        <f>IF('UNIMP Rock Creek 11444201'!AD83=-901,-901,'UNIMP Rock Creek 11444201'!AD83/1000)</f>
        <v>0.62479338842975207</v>
      </c>
      <c r="Z77" s="234">
        <f>IF('UNIMP Rock Creek 11444201'!AE83=-901,-901,'UNIMP Rock Creek 11444201'!AE83/1000)</f>
        <v>0.25148429752066115</v>
      </c>
      <c r="AA77" s="234">
        <f>IF('UNIMP Rock Creek 11444201'!AF83=-901,-901,'UNIMP Rock Creek 11444201'!AF83/1000)</f>
        <v>0.30436363636363634</v>
      </c>
      <c r="AB77" s="234">
        <f>IF('UNIMP Rock Creek 11444201'!AG83=-901,-901,'UNIMP Rock Creek 11444201'!AG83/1000)</f>
        <v>0.44925619834710745</v>
      </c>
      <c r="AC77" s="171">
        <f t="shared" si="12"/>
        <v>24.653652892561986</v>
      </c>
      <c r="AE77" s="221">
        <f t="shared" si="7"/>
        <v>1927</v>
      </c>
      <c r="AF77" s="228">
        <v>10043</v>
      </c>
      <c r="AG77" s="229">
        <f t="shared" si="9"/>
        <v>4.2749229909643063</v>
      </c>
      <c r="AH77" s="169"/>
      <c r="AI77" s="170">
        <v>1989</v>
      </c>
      <c r="AJ77" s="232">
        <v>0.25781478176521283</v>
      </c>
      <c r="AK77" s="232">
        <v>1.2965238447627434</v>
      </c>
      <c r="AL77" s="232">
        <v>1.3708089573490314</v>
      </c>
      <c r="AM77" s="232">
        <v>1.8503688973744126</v>
      </c>
      <c r="AN77" s="232">
        <v>3.4012895562502488</v>
      </c>
      <c r="AO77" s="232">
        <v>21.384793559310726</v>
      </c>
      <c r="AP77" s="232">
        <v>6.7696724550155416</v>
      </c>
      <c r="AQ77" s="232">
        <v>2.9008819807576103</v>
      </c>
      <c r="AR77" s="232">
        <v>1.852830440398165</v>
      </c>
      <c r="AS77" s="232">
        <v>0.73659632664789143</v>
      </c>
      <c r="AT77" s="232">
        <v>0.33587126352698249</v>
      </c>
      <c r="AU77" s="232">
        <v>0.60820253186737716</v>
      </c>
      <c r="AV77" s="171">
        <f t="shared" si="13"/>
        <v>42.765654595025943</v>
      </c>
      <c r="AX77" s="221">
        <f t="shared" si="8"/>
        <v>1927</v>
      </c>
      <c r="AY77" s="228">
        <v>10043</v>
      </c>
      <c r="AZ77" s="229">
        <f t="shared" si="10"/>
        <v>4.2749229909643063</v>
      </c>
    </row>
    <row r="78" spans="1:52">
      <c r="A78" s="170">
        <v>1990</v>
      </c>
      <c r="B78" s="424">
        <v>5.4917758135530299</v>
      </c>
      <c r="C78" s="424">
        <v>4.7749224885444637</v>
      </c>
      <c r="D78" s="424">
        <v>4.1410924122225525</v>
      </c>
      <c r="E78" s="424">
        <v>6.6092010924092399</v>
      </c>
      <c r="F78" s="424">
        <v>5.6265137976080748</v>
      </c>
      <c r="G78" s="424">
        <v>19.050307643373429</v>
      </c>
      <c r="H78" s="424">
        <v>48.925101596244602</v>
      </c>
      <c r="I78" s="424">
        <v>36.556858069356558</v>
      </c>
      <c r="J78" s="424">
        <v>22.033270308533588</v>
      </c>
      <c r="K78" s="424">
        <v>4.5108189603689333</v>
      </c>
      <c r="L78" s="424">
        <v>1.6767173568334888</v>
      </c>
      <c r="M78" s="424">
        <v>1.0271835084723073</v>
      </c>
      <c r="N78" s="168">
        <f t="shared" si="11"/>
        <v>160.42376304752028</v>
      </c>
      <c r="O78" s="169"/>
      <c r="P78" s="170">
        <v>1990</v>
      </c>
      <c r="Q78" s="234">
        <f>IF('UNIMP Rock Creek 11444201'!V84=-901,-901,'UNIMP Rock Creek 11444201'!V84/1000)</f>
        <v>0.87312396694214878</v>
      </c>
      <c r="R78" s="234">
        <f>IF('UNIMP Rock Creek 11444201'!W84=-901,-901,'UNIMP Rock Creek 11444201'!W84/1000)</f>
        <v>1.3864462809917355</v>
      </c>
      <c r="S78" s="234">
        <f>IF('UNIMP Rock Creek 11444201'!X84=-901,-901,'UNIMP Rock Creek 11444201'!X84/1000)</f>
        <v>0.61303140495867781</v>
      </c>
      <c r="T78" s="234">
        <f>IF('UNIMP Rock Creek 11444201'!Y84=-901,-901,'UNIMP Rock Creek 11444201'!Y84/1000)</f>
        <v>2.1034710743801655</v>
      </c>
      <c r="U78" s="234">
        <f>IF('UNIMP Rock Creek 11444201'!Z84=-901,-901,'UNIMP Rock Creek 11444201'!Z84/1000)</f>
        <v>2.691173553719008</v>
      </c>
      <c r="V78" s="234">
        <f>IF('UNIMP Rock Creek 11444201'!AA84=-901,-901,'UNIMP Rock Creek 11444201'!AA84/1000)</f>
        <v>3.7152396694214871</v>
      </c>
      <c r="W78" s="234">
        <f>IF('UNIMP Rock Creek 11444201'!AB84=-901,-901,'UNIMP Rock Creek 11444201'!AB84/1000)</f>
        <v>1.2912396694214876</v>
      </c>
      <c r="X78" s="234">
        <f>IF('UNIMP Rock Creek 11444201'!AC84=-901,-901,'UNIMP Rock Creek 11444201'!AC84/1000)</f>
        <v>1.4572561983471075</v>
      </c>
      <c r="Y78" s="234">
        <f>IF('UNIMP Rock Creek 11444201'!AD84=-901,-901,'UNIMP Rock Creek 11444201'!AD84/1000)</f>
        <v>0.92826446280991737</v>
      </c>
      <c r="Z78" s="234">
        <f>IF('UNIMP Rock Creek 11444201'!AE84=-901,-901,'UNIMP Rock Creek 11444201'!AE84/1000)</f>
        <v>0.42979834710743803</v>
      </c>
      <c r="AA78" s="234">
        <f>IF('UNIMP Rock Creek 11444201'!AF84=-901,-901,'UNIMP Rock Creek 11444201'!AF84/1000)</f>
        <v>0.2736198347107438</v>
      </c>
      <c r="AB78" s="234">
        <f>IF('UNIMP Rock Creek 11444201'!AG84=-901,-901,'UNIMP Rock Creek 11444201'!AG84/1000)</f>
        <v>0.25586776859504134</v>
      </c>
      <c r="AC78" s="171">
        <f t="shared" si="12"/>
        <v>16.018532231404958</v>
      </c>
      <c r="AE78" s="221">
        <f t="shared" si="7"/>
        <v>1927</v>
      </c>
      <c r="AF78" s="228">
        <v>10074</v>
      </c>
      <c r="AG78" s="229">
        <f t="shared" si="9"/>
        <v>2.1951443238280461</v>
      </c>
      <c r="AH78" s="169"/>
      <c r="AI78" s="170">
        <v>1990</v>
      </c>
      <c r="AJ78" s="232">
        <v>1.8627714548660679</v>
      </c>
      <c r="AK78" s="232">
        <v>1.963642663738336</v>
      </c>
      <c r="AL78" s="232">
        <v>1.8132294259927995</v>
      </c>
      <c r="AM78" s="232">
        <v>2.924193636263543</v>
      </c>
      <c r="AN78" s="232">
        <v>2.041839253128817</v>
      </c>
      <c r="AO78" s="232">
        <v>3.6949946509394618</v>
      </c>
      <c r="AP78" s="232">
        <v>3.0777770161029956</v>
      </c>
      <c r="AQ78" s="232">
        <v>1.1955282910009366</v>
      </c>
      <c r="AR78" s="232">
        <v>0.76714538821030587</v>
      </c>
      <c r="AS78" s="232">
        <v>0.26109302592986339</v>
      </c>
      <c r="AT78" s="232">
        <v>0.30189939752143857</v>
      </c>
      <c r="AU78" s="232">
        <v>0.29572111517006761</v>
      </c>
      <c r="AV78" s="171">
        <f t="shared" si="13"/>
        <v>20.199835318864633</v>
      </c>
      <c r="AX78" s="221">
        <f t="shared" si="8"/>
        <v>1927</v>
      </c>
      <c r="AY78" s="228">
        <v>10074</v>
      </c>
      <c r="AZ78" s="229">
        <f t="shared" si="10"/>
        <v>2.1951443238280461</v>
      </c>
    </row>
    <row r="79" spans="1:52">
      <c r="A79" s="170">
        <v>1991</v>
      </c>
      <c r="B79" s="424">
        <v>1.218071531968276</v>
      </c>
      <c r="C79" s="424">
        <v>0.48425179422028308</v>
      </c>
      <c r="D79" s="424">
        <v>0.830578785427319</v>
      </c>
      <c r="E79" s="424">
        <v>1.1134353136421211</v>
      </c>
      <c r="F79" s="424">
        <v>1.9227708401650236</v>
      </c>
      <c r="G79" s="424">
        <v>13.416473882794598</v>
      </c>
      <c r="H79" s="424">
        <v>26.052764564580549</v>
      </c>
      <c r="I79" s="424">
        <v>59.352334375071621</v>
      </c>
      <c r="J79" s="424">
        <v>43.704738608882145</v>
      </c>
      <c r="K79" s="424">
        <v>7.9112777843243984</v>
      </c>
      <c r="L79" s="424">
        <v>1.86190539836395</v>
      </c>
      <c r="M79" s="424">
        <v>1.0202187388455093</v>
      </c>
      <c r="N79" s="168">
        <f t="shared" si="11"/>
        <v>158.88882161828579</v>
      </c>
      <c r="O79" s="169"/>
      <c r="P79" s="170">
        <v>1991</v>
      </c>
      <c r="Q79" s="234">
        <f>IF('UNIMP Rock Creek 11444201'!V85=-901,-901,'UNIMP Rock Creek 11444201'!V85/1000)</f>
        <v>0.29206611570247931</v>
      </c>
      <c r="R79" s="234">
        <f>IF('UNIMP Rock Creek 11444201'!W85=-901,-901,'UNIMP Rock Creek 11444201'!W85/1000)</f>
        <v>0.44925619834710745</v>
      </c>
      <c r="S79" s="234">
        <f>IF('UNIMP Rock Creek 11444201'!X85=-901,-901,'UNIMP Rock Creek 11444201'!X85/1000)</f>
        <v>0.78704132231404955</v>
      </c>
      <c r="T79" s="234">
        <f>IF('UNIMP Rock Creek 11444201'!Y85=-901,-901,'UNIMP Rock Creek 11444201'!Y85/1000)</f>
        <v>0.70095867768595044</v>
      </c>
      <c r="U79" s="234">
        <f>IF('UNIMP Rock Creek 11444201'!Z85=-901,-901,'UNIMP Rock Creek 11444201'!Z85/1000)</f>
        <v>0.69421487603305787</v>
      </c>
      <c r="V79" s="234">
        <f>IF('UNIMP Rock Creek 11444201'!AA85=-901,-901,'UNIMP Rock Creek 11444201'!AA85/1000)</f>
        <v>7.2958016528925631</v>
      </c>
      <c r="W79" s="234">
        <f>IF('UNIMP Rock Creek 11444201'!AB85=-901,-901,'UNIMP Rock Creek 11444201'!AB85/1000)</f>
        <v>2.0350413223140498</v>
      </c>
      <c r="X79" s="234">
        <f>IF('UNIMP Rock Creek 11444201'!AC85=-901,-901,'UNIMP Rock Creek 11444201'!AC85/1000)</f>
        <v>1.5187438016528925</v>
      </c>
      <c r="Y79" s="234">
        <f>IF('UNIMP Rock Creek 11444201'!AD85=-901,-901,'UNIMP Rock Creek 11444201'!AD85/1000)</f>
        <v>1.0095867768595044</v>
      </c>
      <c r="Z79" s="234">
        <f>IF('UNIMP Rock Creek 11444201'!AE85=-901,-901,'UNIMP Rock Creek 11444201'!AE85/1000)</f>
        <v>0.63947107438016526</v>
      </c>
      <c r="AA79" s="234">
        <f>IF('UNIMP Rock Creek 11444201'!AF85=-901,-901,'UNIMP Rock Creek 11444201'!AF85/1000)</f>
        <v>0.36523636363636369</v>
      </c>
      <c r="AB79" s="234">
        <f>IF('UNIMP Rock Creek 11444201'!AG85=-901,-901,'UNIMP Rock Creek 11444201'!AG85/1000)</f>
        <v>0.27193388429752069</v>
      </c>
      <c r="AC79" s="171">
        <f t="shared" si="12"/>
        <v>16.059352066115704</v>
      </c>
      <c r="AE79" s="221">
        <f t="shared" si="7"/>
        <v>1927</v>
      </c>
      <c r="AF79" s="228">
        <v>10105</v>
      </c>
      <c r="AG79" s="229">
        <f t="shared" si="9"/>
        <v>1.0887886458422713</v>
      </c>
      <c r="AH79" s="169"/>
      <c r="AI79" s="170">
        <v>1991</v>
      </c>
      <c r="AJ79" s="232">
        <v>0.41728034735594938</v>
      </c>
      <c r="AK79" s="232">
        <v>0.13473459256972203</v>
      </c>
      <c r="AL79" s="232">
        <v>0.23109402089421749</v>
      </c>
      <c r="AM79" s="232">
        <v>0.3627844038167034</v>
      </c>
      <c r="AN79" s="232">
        <v>0.73945125977965742</v>
      </c>
      <c r="AO79" s="232">
        <v>5.7427371896805699</v>
      </c>
      <c r="AP79" s="232">
        <v>6.4423024250220458</v>
      </c>
      <c r="AQ79" s="232">
        <v>3.4260897298078561</v>
      </c>
      <c r="AR79" s="232">
        <v>1.3678675215394627</v>
      </c>
      <c r="AS79" s="232">
        <v>0.41760545887206746</v>
      </c>
      <c r="AT79" s="232">
        <v>0.32914900867529795</v>
      </c>
      <c r="AU79" s="232">
        <v>0.29188817038872372</v>
      </c>
      <c r="AV79" s="171">
        <f t="shared" si="13"/>
        <v>19.902984128402274</v>
      </c>
      <c r="AX79" s="221">
        <f t="shared" si="8"/>
        <v>1927</v>
      </c>
      <c r="AY79" s="228">
        <v>10105</v>
      </c>
      <c r="AZ79" s="229">
        <f t="shared" si="10"/>
        <v>1.0887886458422713</v>
      </c>
    </row>
    <row r="80" spans="1:52">
      <c r="A80" s="170">
        <v>1992</v>
      </c>
      <c r="B80" s="424">
        <v>1.6780170773573306</v>
      </c>
      <c r="C80" s="424">
        <v>4.1706504023523072</v>
      </c>
      <c r="D80" s="424">
        <v>2.6976624869700649</v>
      </c>
      <c r="E80" s="424">
        <v>2.7478994225260238</v>
      </c>
      <c r="F80" s="424">
        <v>9.0749473000881036</v>
      </c>
      <c r="G80" s="424">
        <v>15.529274256928948</v>
      </c>
      <c r="H80" s="424">
        <v>41.564975721236465</v>
      </c>
      <c r="I80" s="424">
        <v>27.471489635475685</v>
      </c>
      <c r="J80" s="424">
        <v>6.7165966352881181</v>
      </c>
      <c r="K80" s="424">
        <v>6.6753644187048025</v>
      </c>
      <c r="L80" s="424">
        <v>1.1480895747067656</v>
      </c>
      <c r="M80" s="424">
        <v>0.68033401766411639</v>
      </c>
      <c r="N80" s="168">
        <f t="shared" si="11"/>
        <v>120.15530094929873</v>
      </c>
      <c r="O80" s="169"/>
      <c r="P80" s="170">
        <v>1992</v>
      </c>
      <c r="Q80" s="234">
        <f>IF('UNIMP Rock Creek 11444201'!V86=-901,-901,'UNIMP Rock Creek 11444201'!V86/1000)</f>
        <v>0.53508099173553736</v>
      </c>
      <c r="R80" s="234">
        <f>IF('UNIMP Rock Creek 11444201'!W86=-901,-901,'UNIMP Rock Creek 11444201'!W86/1000)</f>
        <v>0.77355371900826442</v>
      </c>
      <c r="S80" s="234">
        <f>IF('UNIMP Rock Creek 11444201'!X86=-901,-901,'UNIMP Rock Creek 11444201'!X86/1000)</f>
        <v>0.73785123966942145</v>
      </c>
      <c r="T80" s="234">
        <f>IF('UNIMP Rock Creek 11444201'!Y86=-901,-901,'UNIMP Rock Creek 11444201'!Y86/1000)</f>
        <v>1.2396694214876034</v>
      </c>
      <c r="U80" s="234">
        <f>IF('UNIMP Rock Creek 11444201'!Z86=-901,-901,'UNIMP Rock Creek 11444201'!Z86/1000)</f>
        <v>5.2825785123966948</v>
      </c>
      <c r="V80" s="234">
        <f>IF('UNIMP Rock Creek 11444201'!AA86=-901,-901,'UNIMP Rock Creek 11444201'!AA86/1000)</f>
        <v>2.9329586776859502</v>
      </c>
      <c r="W80" s="234">
        <f>IF('UNIMP Rock Creek 11444201'!AB86=-901,-901,'UNIMP Rock Creek 11444201'!AB86/1000)</f>
        <v>1.2138842975206612</v>
      </c>
      <c r="X80" s="234">
        <f>IF('UNIMP Rock Creek 11444201'!AC86=-901,-901,'UNIMP Rock Creek 11444201'!AC86/1000)</f>
        <v>0.69480991735537201</v>
      </c>
      <c r="Y80" s="234">
        <f>IF('UNIMP Rock Creek 11444201'!AD86=-901,-901,'UNIMP Rock Creek 11444201'!AD86/1000)</f>
        <v>0.37785123966942147</v>
      </c>
      <c r="Z80" s="234">
        <f>IF('UNIMP Rock Creek 11444201'!AE86=-901,-901,'UNIMP Rock Creek 11444201'!AE86/1000)</f>
        <v>0.24656528925619831</v>
      </c>
      <c r="AA80" s="234">
        <f>IF('UNIMP Rock Creek 11444201'!AF86=-901,-901,'UNIMP Rock Creek 11444201'!AF86/1000)</f>
        <v>0.12727933884297518</v>
      </c>
      <c r="AB80" s="234">
        <f>IF('UNIMP Rock Creek 11444201'!AG86=-901,-901,'UNIMP Rock Creek 11444201'!AG86/1000)</f>
        <v>0.11067768595041322</v>
      </c>
      <c r="AC80" s="171">
        <f t="shared" si="12"/>
        <v>14.272760330578512</v>
      </c>
      <c r="AE80" s="221">
        <f t="shared" si="7"/>
        <v>1927</v>
      </c>
      <c r="AF80" s="228">
        <v>10135</v>
      </c>
      <c r="AG80" s="229">
        <f t="shared" si="9"/>
        <v>0.61081425618918672</v>
      </c>
      <c r="AH80" s="169"/>
      <c r="AI80" s="170">
        <v>1992</v>
      </c>
      <c r="AJ80" s="232">
        <v>0.4338940008634784</v>
      </c>
      <c r="AK80" s="232">
        <v>1.2610877924639334</v>
      </c>
      <c r="AL80" s="232">
        <v>0.96396078022824416</v>
      </c>
      <c r="AM80" s="232">
        <v>0.9871004227927398</v>
      </c>
      <c r="AN80" s="232">
        <v>2.947735078847121</v>
      </c>
      <c r="AO80" s="232">
        <v>2.320814111955694</v>
      </c>
      <c r="AP80" s="232">
        <v>1.9540614491291723</v>
      </c>
      <c r="AQ80" s="232">
        <v>0.70283038617751536</v>
      </c>
      <c r="AR80" s="232">
        <v>0.17800374389867279</v>
      </c>
      <c r="AS80" s="232">
        <v>0.32444520048663072</v>
      </c>
      <c r="AT80" s="232">
        <v>0.17353463949734582</v>
      </c>
      <c r="AU80" s="232">
        <v>0.16461719366109051</v>
      </c>
      <c r="AV80" s="171">
        <f t="shared" si="13"/>
        <v>12.412084800001638</v>
      </c>
      <c r="AX80" s="221">
        <f t="shared" si="8"/>
        <v>1927</v>
      </c>
      <c r="AY80" s="228">
        <v>10135</v>
      </c>
      <c r="AZ80" s="229">
        <f t="shared" si="10"/>
        <v>0.61081425618918672</v>
      </c>
    </row>
    <row r="81" spans="1:52">
      <c r="A81" s="170">
        <v>1993</v>
      </c>
      <c r="B81" s="424">
        <v>1.1264265376593867</v>
      </c>
      <c r="C81" s="424">
        <v>1.8841838748037365</v>
      </c>
      <c r="D81" s="424">
        <v>3.7791887593591791</v>
      </c>
      <c r="E81" s="424">
        <v>13.740117207143232</v>
      </c>
      <c r="F81" s="424">
        <v>10.871029625689152</v>
      </c>
      <c r="G81" s="424">
        <v>48.164334339270269</v>
      </c>
      <c r="H81" s="424">
        <v>64.733946133452761</v>
      </c>
      <c r="I81" s="424">
        <v>141.73419847599405</v>
      </c>
      <c r="J81" s="424">
        <v>88.645172111809671</v>
      </c>
      <c r="K81" s="424">
        <v>26.778339883085149</v>
      </c>
      <c r="L81" s="424">
        <v>5.3536672668162719</v>
      </c>
      <c r="M81" s="424">
        <v>1.342372759261248</v>
      </c>
      <c r="N81" s="168">
        <f t="shared" si="11"/>
        <v>408.15297697434409</v>
      </c>
      <c r="O81" s="169"/>
      <c r="P81" s="170">
        <v>1993</v>
      </c>
      <c r="Q81" s="234">
        <f>IF('UNIMP Rock Creek 11444201'!V87=-901,-901,'UNIMP Rock Creek 11444201'!V87/1000)</f>
        <v>0.2828429752066115</v>
      </c>
      <c r="R81" s="234">
        <f>IF('UNIMP Rock Creek 11444201'!W87=-901,-901,'UNIMP Rock Creek 11444201'!W87/1000)</f>
        <v>0.36595041322314048</v>
      </c>
      <c r="S81" s="234">
        <f>IF('UNIMP Rock Creek 11444201'!X87=-901,-901,'UNIMP Rock Creek 11444201'!X87/1000)</f>
        <v>3.9782479338842975</v>
      </c>
      <c r="T81" s="234">
        <f>IF('UNIMP Rock Creek 11444201'!Y87=-901,-901,'UNIMP Rock Creek 11444201'!Y87/1000)</f>
        <v>15.322710743801652</v>
      </c>
      <c r="U81" s="234">
        <f>IF('UNIMP Rock Creek 11444201'!Z87=-901,-901,'UNIMP Rock Creek 11444201'!Z87/1000)</f>
        <v>10.958082644628101</v>
      </c>
      <c r="V81" s="234">
        <f>IF('UNIMP Rock Creek 11444201'!AA87=-901,-901,'UNIMP Rock Creek 11444201'!AA87/1000)</f>
        <v>9.0208264462809922</v>
      </c>
      <c r="W81" s="234">
        <f>IF('UNIMP Rock Creek 11444201'!AB87=-901,-901,'UNIMP Rock Creek 11444201'!AB87/1000)</f>
        <v>5.7262809917355373</v>
      </c>
      <c r="X81" s="234">
        <f>IF('UNIMP Rock Creek 11444201'!AC87=-901,-901,'UNIMP Rock Creek 11444201'!AC87/1000)</f>
        <v>1.9289256198347107</v>
      </c>
      <c r="Y81" s="234">
        <f>IF('UNIMP Rock Creek 11444201'!AD87=-901,-901,'UNIMP Rock Creek 11444201'!AD87/1000)</f>
        <v>1.7077685950413224</v>
      </c>
      <c r="Z81" s="234">
        <f>IF('UNIMP Rock Creek 11444201'!AE87=-901,-901,'UNIMP Rock Creek 11444201'!AE87/1000)</f>
        <v>0.69480991735537201</v>
      </c>
      <c r="AA81" s="234">
        <f>IF('UNIMP Rock Creek 11444201'!AF87=-901,-901,'UNIMP Rock Creek 11444201'!AF87/1000)</f>
        <v>0.36831074380165285</v>
      </c>
      <c r="AB81" s="234">
        <f>IF('UNIMP Rock Creek 11444201'!AG87=-901,-901,'UNIMP Rock Creek 11444201'!AG87/1000)</f>
        <v>0.51947107438016527</v>
      </c>
      <c r="AC81" s="171">
        <f t="shared" si="12"/>
        <v>50.874228099173543</v>
      </c>
      <c r="AE81" s="221">
        <f t="shared" si="7"/>
        <v>1928</v>
      </c>
      <c r="AF81" s="228">
        <v>10166</v>
      </c>
      <c r="AG81" s="229">
        <f t="shared" si="9"/>
        <v>1.1828548703630666</v>
      </c>
      <c r="AH81" s="169"/>
      <c r="AI81" s="170">
        <v>1993</v>
      </c>
      <c r="AJ81" s="232">
        <v>0.52735239835720193</v>
      </c>
      <c r="AK81" s="232">
        <v>0.85674149659189358</v>
      </c>
      <c r="AL81" s="232">
        <v>1.4007708319081928</v>
      </c>
      <c r="AM81" s="232">
        <v>6.8727251140115904</v>
      </c>
      <c r="AN81" s="232">
        <v>6.3083367580970862</v>
      </c>
      <c r="AO81" s="232">
        <v>23.335353424688662</v>
      </c>
      <c r="AP81" s="232">
        <v>12.362844904725151</v>
      </c>
      <c r="AQ81" s="232">
        <v>9.0430338114521689</v>
      </c>
      <c r="AR81" s="232">
        <v>3.4875079542803817</v>
      </c>
      <c r="AS81" s="232">
        <v>1.9436337534385899</v>
      </c>
      <c r="AT81" s="232">
        <v>1.4466202020108199</v>
      </c>
      <c r="AU81" s="232">
        <v>0.52469849939727453</v>
      </c>
      <c r="AV81" s="171">
        <f t="shared" si="13"/>
        <v>68.109619148959013</v>
      </c>
      <c r="AX81" s="221">
        <f t="shared" si="8"/>
        <v>1928</v>
      </c>
      <c r="AY81" s="228">
        <v>10166</v>
      </c>
      <c r="AZ81" s="229">
        <f t="shared" si="10"/>
        <v>1.1828548703630666</v>
      </c>
    </row>
    <row r="82" spans="1:52">
      <c r="A82" s="170">
        <v>1994</v>
      </c>
      <c r="B82" s="424">
        <v>1.7784640436858699</v>
      </c>
      <c r="C82" s="424">
        <v>1.1924138291667388</v>
      </c>
      <c r="D82" s="424">
        <v>1.9377468638713498</v>
      </c>
      <c r="E82" s="424">
        <v>2.4317670724918545</v>
      </c>
      <c r="F82" s="424">
        <v>3.4543614024887024</v>
      </c>
      <c r="G82" s="424">
        <v>12.565190461255153</v>
      </c>
      <c r="H82" s="424">
        <v>29.149641736459895</v>
      </c>
      <c r="I82" s="424">
        <v>36.189338773634411</v>
      </c>
      <c r="J82" s="424">
        <v>10.706935724829334</v>
      </c>
      <c r="K82" s="424">
        <v>1.8614808228027189</v>
      </c>
      <c r="L82" s="424">
        <v>0.23298488566216619</v>
      </c>
      <c r="M82" s="424">
        <v>0.63496319318956396</v>
      </c>
      <c r="N82" s="168">
        <f t="shared" si="11"/>
        <v>102.13528880953776</v>
      </c>
      <c r="O82" s="169"/>
      <c r="P82" s="170">
        <v>1994</v>
      </c>
      <c r="Q82" s="234">
        <f>IF('UNIMP Rock Creek 11444201'!V88=-901,-901,'UNIMP Rock Creek 11444201'!V88/1000)</f>
        <v>0.67636363636363639</v>
      </c>
      <c r="R82" s="234">
        <f>IF('UNIMP Rock Creek 11444201'!W88=-901,-901,'UNIMP Rock Creek 11444201'!W88/1000)</f>
        <v>1.0353719008264464</v>
      </c>
      <c r="S82" s="234">
        <f>IF('UNIMP Rock Creek 11444201'!X88=-901,-901,'UNIMP Rock Creek 11444201'!X88/1000)</f>
        <v>1.5433388429752066</v>
      </c>
      <c r="T82" s="234">
        <f>IF('UNIMP Rock Creek 11444201'!Y88=-901,-901,'UNIMP Rock Creek 11444201'!Y88/1000)</f>
        <v>1.2912396694214876</v>
      </c>
      <c r="U82" s="234">
        <f>IF('UNIMP Rock Creek 11444201'!Z88=-901,-901,'UNIMP Rock Creek 11444201'!Z88/1000)</f>
        <v>3.6622809917355377</v>
      </c>
      <c r="V82" s="234">
        <f>IF('UNIMP Rock Creek 11444201'!AA88=-901,-901,'UNIMP Rock Creek 11444201'!AA88/1000)</f>
        <v>1.8343140495867765</v>
      </c>
      <c r="W82" s="234">
        <f>IF('UNIMP Rock Creek 11444201'!AB88=-901,-901,'UNIMP Rock Creek 11444201'!AB88/1000)</f>
        <v>0.98776859504132253</v>
      </c>
      <c r="X82" s="234">
        <f>IF('UNIMP Rock Creek 11444201'!AC88=-901,-901,'UNIMP Rock Creek 11444201'!AC88/1000)</f>
        <v>1.0637355371900827</v>
      </c>
      <c r="Y82" s="234">
        <f>IF('UNIMP Rock Creek 11444201'!AD88=-901,-901,'UNIMP Rock Creek 11444201'!AD88/1000)</f>
        <v>0.67834710743801652</v>
      </c>
      <c r="Z82" s="234">
        <f>IF('UNIMP Rock Creek 11444201'!AE88=-901,-901,'UNIMP Rock Creek 11444201'!AE88/1000)</f>
        <v>0.3228099173553719</v>
      </c>
      <c r="AA82" s="234">
        <f>IF('UNIMP Rock Creek 11444201'!AF88=-901,-901,'UNIMP Rock Creek 11444201'!AF88/1000)</f>
        <v>0.1211305785123967</v>
      </c>
      <c r="AB82" s="234">
        <f>IF('UNIMP Rock Creek 11444201'!AG88=-901,-901,'UNIMP Rock Creek 11444201'!AG88/1000)</f>
        <v>0.17553719008264462</v>
      </c>
      <c r="AC82" s="171">
        <f t="shared" si="12"/>
        <v>13.392238016528923</v>
      </c>
      <c r="AE82" s="221">
        <f t="shared" si="7"/>
        <v>1928</v>
      </c>
      <c r="AF82" s="228">
        <v>10196</v>
      </c>
      <c r="AG82" s="229">
        <f t="shared" si="9"/>
        <v>5.7779186585565423</v>
      </c>
      <c r="AH82" s="169"/>
      <c r="AI82" s="170">
        <v>1994</v>
      </c>
      <c r="AJ82" s="232">
        <v>0.38042546381277836</v>
      </c>
      <c r="AK82" s="232">
        <v>0.30178753186025237</v>
      </c>
      <c r="AL82" s="232">
        <v>0.51998202953423234</v>
      </c>
      <c r="AM82" s="232">
        <v>0.73321702095324759</v>
      </c>
      <c r="AN82" s="232">
        <v>1.0508630359723934</v>
      </c>
      <c r="AO82" s="232">
        <v>2.7081595045214462</v>
      </c>
      <c r="AP82" s="232">
        <v>1.7971277234168337</v>
      </c>
      <c r="AQ82" s="232">
        <v>0.82094926741865049</v>
      </c>
      <c r="AR82" s="232">
        <v>0.30373150651213265</v>
      </c>
      <c r="AS82" s="232">
        <v>0.15341231701002833</v>
      </c>
      <c r="AT82" s="232">
        <v>2.9119581128806971E-2</v>
      </c>
      <c r="AU82" s="232">
        <v>0.12831556729722315</v>
      </c>
      <c r="AV82" s="171">
        <f t="shared" si="13"/>
        <v>8.9270905494380255</v>
      </c>
      <c r="AX82" s="221">
        <f t="shared" si="8"/>
        <v>1928</v>
      </c>
      <c r="AY82" s="228">
        <v>10196</v>
      </c>
      <c r="AZ82" s="229">
        <f t="shared" si="10"/>
        <v>5.7779186585565423</v>
      </c>
    </row>
    <row r="83" spans="1:52">
      <c r="A83" s="170">
        <v>1995</v>
      </c>
      <c r="B83" s="424">
        <v>1.0836124962246936</v>
      </c>
      <c r="C83" s="424">
        <v>4.385350372038344</v>
      </c>
      <c r="D83" s="424">
        <v>4.4742162204783034</v>
      </c>
      <c r="E83" s="424">
        <v>26.517624259758751</v>
      </c>
      <c r="F83" s="424">
        <v>22.705529289879692</v>
      </c>
      <c r="G83" s="424">
        <v>71.273954176903587</v>
      </c>
      <c r="H83" s="424">
        <v>70.026866475251254</v>
      </c>
      <c r="I83" s="424">
        <v>148.90833818464779</v>
      </c>
      <c r="J83" s="424">
        <v>179.12530578204368</v>
      </c>
      <c r="K83" s="424">
        <v>104.50103944256479</v>
      </c>
      <c r="L83" s="424">
        <v>19.822753624521983</v>
      </c>
      <c r="M83" s="424">
        <v>4.3652201304871827</v>
      </c>
      <c r="N83" s="168">
        <f t="shared" si="11"/>
        <v>657.18981045479995</v>
      </c>
      <c r="O83" s="169"/>
      <c r="P83" s="170">
        <v>1995</v>
      </c>
      <c r="Q83" s="234">
        <f>IF('UNIMP Rock Creek 11444201'!V89=-901,-901,'UNIMP Rock Creek 11444201'!V89/1000)</f>
        <v>0.51526611570247938</v>
      </c>
      <c r="R83" s="234">
        <f>IF('UNIMP Rock Creek 11444201'!W89=-901,-901,'UNIMP Rock Creek 11444201'!W89/1000)</f>
        <v>1.931305785123967</v>
      </c>
      <c r="S83" s="234">
        <f>IF('UNIMP Rock Creek 11444201'!X89=-901,-901,'UNIMP Rock Creek 11444201'!X89/1000)</f>
        <v>4.7168925619834718</v>
      </c>
      <c r="T83" s="234">
        <f>IF('UNIMP Rock Creek 11444201'!Y89=-901,-901,'UNIMP Rock Creek 11444201'!Y89/1000)</f>
        <v>21.527404958677682</v>
      </c>
      <c r="U83" s="234">
        <f>IF('UNIMP Rock Creek 11444201'!Z89=-901,-901,'UNIMP Rock Creek 11444201'!Z89/1000)</f>
        <v>4.4691570247933878</v>
      </c>
      <c r="V83" s="234">
        <f>IF('UNIMP Rock Creek 11444201'!AA89=-901,-901,'UNIMP Rock Creek 11444201'!AA89/1000)</f>
        <v>29.097322314049588</v>
      </c>
      <c r="W83" s="234">
        <f>IF('UNIMP Rock Creek 11444201'!AB89=-901,-901,'UNIMP Rock Creek 11444201'!AB89/1000)</f>
        <v>10.236694214876033</v>
      </c>
      <c r="X83" s="234">
        <f>IF('UNIMP Rock Creek 11444201'!AC89=-901,-901,'UNIMP Rock Creek 11444201'!AC89/1000)</f>
        <v>12.966545454545454</v>
      </c>
      <c r="Y83" s="234">
        <f>IF('UNIMP Rock Creek 11444201'!AD89=-901,-901,'UNIMP Rock Creek 11444201'!AD89/1000)</f>
        <v>5.2494545454545447</v>
      </c>
      <c r="Z83" s="234">
        <f>IF('UNIMP Rock Creek 11444201'!AE89=-901,-901,'UNIMP Rock Creek 11444201'!AE89/1000)</f>
        <v>3.1221818181818173</v>
      </c>
      <c r="AA83" s="234">
        <f>IF('UNIMP Rock Creek 11444201'!AF89=-901,-901,'UNIMP Rock Creek 11444201'!AF89/1000)</f>
        <v>1.6006611570247933</v>
      </c>
      <c r="AB83" s="234">
        <f>IF('UNIMP Rock Creek 11444201'!AG89=-901,-901,'UNIMP Rock Creek 11444201'!AG89/1000)</f>
        <v>1.2614876033057851</v>
      </c>
      <c r="AC83" s="171">
        <f t="shared" si="12"/>
        <v>96.694373553718989</v>
      </c>
      <c r="AE83" s="221">
        <f t="shared" si="7"/>
        <v>1928</v>
      </c>
      <c r="AF83" s="228">
        <v>10227</v>
      </c>
      <c r="AG83" s="229">
        <f t="shared" si="9"/>
        <v>2.7052575790935132</v>
      </c>
      <c r="AH83" s="169"/>
      <c r="AI83" s="170">
        <v>1995</v>
      </c>
      <c r="AJ83" s="232">
        <v>0.53786338678095302</v>
      </c>
      <c r="AK83" s="232">
        <v>2.0691724562712457</v>
      </c>
      <c r="AL83" s="232">
        <v>1.758269324096847</v>
      </c>
      <c r="AM83" s="232">
        <v>14.216048514991893</v>
      </c>
      <c r="AN83" s="232">
        <v>13.969335429933015</v>
      </c>
      <c r="AO83" s="232">
        <v>35.283890000473619</v>
      </c>
      <c r="AP83" s="232">
        <v>16.211051726074885</v>
      </c>
      <c r="AQ83" s="232">
        <v>14.097580591932157</v>
      </c>
      <c r="AR83" s="232">
        <v>8.4104007537182355</v>
      </c>
      <c r="AS83" s="232">
        <v>5.1760327106431845</v>
      </c>
      <c r="AT83" s="232">
        <v>2.8006563308894243</v>
      </c>
      <c r="AU83" s="232">
        <v>1.741989852933429</v>
      </c>
      <c r="AV83" s="171">
        <f t="shared" si="13"/>
        <v>116.27229107873889</v>
      </c>
      <c r="AX83" s="221">
        <f t="shared" si="8"/>
        <v>1928</v>
      </c>
      <c r="AY83" s="228">
        <v>10227</v>
      </c>
      <c r="AZ83" s="229">
        <f t="shared" si="10"/>
        <v>2.7052575790935132</v>
      </c>
    </row>
    <row r="84" spans="1:52">
      <c r="A84" s="170">
        <v>1996</v>
      </c>
      <c r="B84" s="424">
        <v>2.0028484569084495</v>
      </c>
      <c r="C84" s="424">
        <v>1.9860753778911995</v>
      </c>
      <c r="D84" s="424">
        <v>15.665786405819727</v>
      </c>
      <c r="E84" s="424">
        <v>15.9031791792088</v>
      </c>
      <c r="F84" s="424">
        <v>51.123950532299276</v>
      </c>
      <c r="G84" s="424">
        <v>42.828605835014066</v>
      </c>
      <c r="H84" s="424">
        <v>75.694770396723186</v>
      </c>
      <c r="I84" s="424">
        <v>146.40414529749543</v>
      </c>
      <c r="J84" s="424">
        <v>66.27242365700198</v>
      </c>
      <c r="K84" s="424">
        <v>17.326682406671388</v>
      </c>
      <c r="L84" s="424">
        <v>3.2266852550755205</v>
      </c>
      <c r="M84" s="424">
        <v>2.2338283982214167</v>
      </c>
      <c r="N84" s="168">
        <f t="shared" si="11"/>
        <v>440.66898119833041</v>
      </c>
      <c r="O84" s="169"/>
      <c r="P84" s="170">
        <v>1996</v>
      </c>
      <c r="Q84" s="234">
        <f>IF('UNIMP Rock Creek 11444201'!V90=-901,-901,'UNIMP Rock Creek 11444201'!V90/1000)</f>
        <v>1.4265123966942148</v>
      </c>
      <c r="R84" s="234">
        <f>IF('UNIMP Rock Creek 11444201'!W90=-901,-901,'UNIMP Rock Creek 11444201'!W90/1000)</f>
        <v>1.4578512396694214</v>
      </c>
      <c r="S84" s="234">
        <f>IF('UNIMP Rock Creek 11444201'!X90=-901,-901,'UNIMP Rock Creek 11444201'!X90/1000)</f>
        <v>3.2840330578512389</v>
      </c>
      <c r="T84" s="234">
        <f>IF('UNIMP Rock Creek 11444201'!Y90=-901,-901,'UNIMP Rock Creek 11444201'!Y90/1000)</f>
        <v>11.764760330578509</v>
      </c>
      <c r="U84" s="234">
        <f>IF('UNIMP Rock Creek 11444201'!Z90=-901,-901,'UNIMP Rock Creek 11444201'!Z90/1000)</f>
        <v>15.501421487603306</v>
      </c>
      <c r="V84" s="234">
        <f>IF('UNIMP Rock Creek 11444201'!AA90=-901,-901,'UNIMP Rock Creek 11444201'!AA90/1000)</f>
        <v>11.159801652892559</v>
      </c>
      <c r="W84" s="234">
        <f>IF('UNIMP Rock Creek 11444201'!AB90=-901,-901,'UNIMP Rock Creek 11444201'!AB90/1000)</f>
        <v>7.1783801652892558</v>
      </c>
      <c r="X84" s="234">
        <f>IF('UNIMP Rock Creek 11444201'!AC90=-901,-901,'UNIMP Rock Creek 11444201'!AC90/1000)</f>
        <v>6.8128264462809929</v>
      </c>
      <c r="Y84" s="234">
        <f>IF('UNIMP Rock Creek 11444201'!AD90=-901,-901,'UNIMP Rock Creek 11444201'!AD90/1000)</f>
        <v>3.6198347107438016</v>
      </c>
      <c r="Z84" s="234">
        <f>IF('UNIMP Rock Creek 11444201'!AE90=-901,-901,'UNIMP Rock Creek 11444201'!AE90/1000)</f>
        <v>1.8952066115702475</v>
      </c>
      <c r="AA84" s="234">
        <f>IF('UNIMP Rock Creek 11444201'!AF90=-901,-901,'UNIMP Rock Creek 11444201'!AF90/1000)</f>
        <v>1.2051570247933887</v>
      </c>
      <c r="AB84" s="234">
        <f>IF('UNIMP Rock Creek 11444201'!AG90=-901,-901,'UNIMP Rock Creek 11444201'!AG90/1000)</f>
        <v>1.0353719008264464</v>
      </c>
      <c r="AC84" s="171">
        <f t="shared" si="12"/>
        <v>66.341157024793389</v>
      </c>
      <c r="AE84" s="221">
        <f t="shared" si="7"/>
        <v>1928</v>
      </c>
      <c r="AF84" s="228">
        <v>10258</v>
      </c>
      <c r="AG84" s="229">
        <f t="shared" si="9"/>
        <v>3.7780698133148256</v>
      </c>
      <c r="AH84" s="169"/>
      <c r="AI84" s="170">
        <v>1996</v>
      </c>
      <c r="AJ84" s="232">
        <v>0.94865846843369894</v>
      </c>
      <c r="AK84" s="232">
        <v>0.84015339862662675</v>
      </c>
      <c r="AL84" s="232">
        <v>7.4403828956940528</v>
      </c>
      <c r="AM84" s="232">
        <v>9.1826876405412783</v>
      </c>
      <c r="AN84" s="232">
        <v>24.754640850627283</v>
      </c>
      <c r="AO84" s="232">
        <v>10.000724067725727</v>
      </c>
      <c r="AP84" s="232">
        <v>8.2607780227732732</v>
      </c>
      <c r="AQ84" s="232">
        <v>6.6442089228528118</v>
      </c>
      <c r="AR84" s="232">
        <v>2.9518801562493877</v>
      </c>
      <c r="AS84" s="232">
        <v>1.6477001515861929</v>
      </c>
      <c r="AT84" s="232">
        <v>0.84287702105959283</v>
      </c>
      <c r="AU84" s="232">
        <v>0.88338545686895031</v>
      </c>
      <c r="AV84" s="171">
        <f t="shared" si="13"/>
        <v>74.398077053038875</v>
      </c>
      <c r="AX84" s="221">
        <f t="shared" si="8"/>
        <v>1928</v>
      </c>
      <c r="AY84" s="228">
        <v>10258</v>
      </c>
      <c r="AZ84" s="229">
        <f t="shared" si="10"/>
        <v>3.7780698133148256</v>
      </c>
    </row>
    <row r="85" spans="1:52">
      <c r="A85" s="170">
        <v>1997</v>
      </c>
      <c r="B85" s="424">
        <v>2.0868403162477884</v>
      </c>
      <c r="C85" s="424">
        <v>15.162587825409485</v>
      </c>
      <c r="D85" s="424">
        <v>43.55307427435492</v>
      </c>
      <c r="E85" s="424">
        <v>123.78563311910004</v>
      </c>
      <c r="F85" s="424">
        <v>28.617339307236886</v>
      </c>
      <c r="G85" s="424">
        <v>44.535470580790495</v>
      </c>
      <c r="H85" s="424">
        <v>65.224668855597116</v>
      </c>
      <c r="I85" s="424">
        <v>91.357110704385164</v>
      </c>
      <c r="J85" s="424">
        <v>45.994465013596589</v>
      </c>
      <c r="K85" s="424">
        <v>9.8981566884445513</v>
      </c>
      <c r="L85" s="424">
        <v>2.9485791342968879</v>
      </c>
      <c r="M85" s="424">
        <v>1.7498947774029388</v>
      </c>
      <c r="N85" s="168">
        <f t="shared" si="11"/>
        <v>474.91382059686276</v>
      </c>
      <c r="O85" s="169"/>
      <c r="P85" s="170">
        <v>1997</v>
      </c>
      <c r="Q85" s="234">
        <f>IF('UNIMP Rock Creek 11444201'!V91=-901,-901,'UNIMP Rock Creek 11444201'!V91/1000)</f>
        <v>1.0883305785123967</v>
      </c>
      <c r="R85" s="234">
        <f>IF('UNIMP Rock Creek 11444201'!W91=-901,-901,'UNIMP Rock Creek 11444201'!W91/1000)</f>
        <v>2.9533884297520663</v>
      </c>
      <c r="S85" s="234">
        <f>IF('UNIMP Rock Creek 11444201'!X91=-901,-901,'UNIMP Rock Creek 11444201'!X91/1000)</f>
        <v>26.954776859504133</v>
      </c>
      <c r="T85" s="234">
        <f>IF('UNIMP Rock Creek 11444201'!Y91=-901,-901,'UNIMP Rock Creek 11444201'!Y91/1000)</f>
        <v>48.505388429752067</v>
      </c>
      <c r="U85" s="234">
        <f>IF('UNIMP Rock Creek 11444201'!Z91=-901,-901,'UNIMP Rock Creek 11444201'!Z91/1000)</f>
        <v>9.7999338842975217</v>
      </c>
      <c r="V85" s="234">
        <f>IF('UNIMP Rock Creek 11444201'!AA91=-901,-901,'UNIMP Rock Creek 11444201'!AA91/1000)</f>
        <v>5.3972231404958668</v>
      </c>
      <c r="W85" s="234">
        <f>IF('UNIMP Rock Creek 11444201'!AB91=-901,-901,'UNIMP Rock Creek 11444201'!AB91/1000)</f>
        <v>3.9867768595041322</v>
      </c>
      <c r="X85" s="234">
        <f>IF('UNIMP Rock Creek 11444201'!AC91=-901,-901,'UNIMP Rock Creek 11444201'!AC91/1000)</f>
        <v>3.0585123966942147</v>
      </c>
      <c r="Y85" s="234">
        <f>IF('UNIMP Rock Creek 11444201'!AD91=-901,-901,'UNIMP Rock Creek 11444201'!AD91/1000)</f>
        <v>1.8624793388429752</v>
      </c>
      <c r="Z85" s="234">
        <f>IF('UNIMP Rock Creek 11444201'!AE91=-901,-901,'UNIMP Rock Creek 11444201'!AE91/1000)</f>
        <v>1.0760330578512396</v>
      </c>
      <c r="AA85" s="234">
        <f>IF('UNIMP Rock Creek 11444201'!AF91=-901,-901,'UNIMP Rock Creek 11444201'!AF91/1000)</f>
        <v>0.75629752066115707</v>
      </c>
      <c r="AB85" s="234">
        <f>IF('UNIMP Rock Creek 11444201'!AG91=-901,-901,'UNIMP Rock Creek 11444201'!AG91/1000)</f>
        <v>0.6009917355371901</v>
      </c>
      <c r="AC85" s="171">
        <f t="shared" si="12"/>
        <v>106.04013223140495</v>
      </c>
      <c r="AE85" s="221">
        <f t="shared" si="7"/>
        <v>1928</v>
      </c>
      <c r="AF85" s="228">
        <v>10287</v>
      </c>
      <c r="AG85" s="229">
        <f t="shared" si="9"/>
        <v>3.5571635072271697</v>
      </c>
      <c r="AH85" s="169"/>
      <c r="AI85" s="170">
        <v>1997</v>
      </c>
      <c r="AJ85" s="232">
        <v>0.99881247530423201</v>
      </c>
      <c r="AK85" s="232">
        <v>6.9921431931160569</v>
      </c>
      <c r="AL85" s="232">
        <v>25.505216812198313</v>
      </c>
      <c r="AM85" s="232">
        <v>30.057418847874665</v>
      </c>
      <c r="AN85" s="232">
        <v>2.9641635051100081</v>
      </c>
      <c r="AO85" s="232">
        <v>2.1213002846869671</v>
      </c>
      <c r="AP85" s="232">
        <v>3.1067620215440286</v>
      </c>
      <c r="AQ85" s="232">
        <v>3.7710512378044854</v>
      </c>
      <c r="AR85" s="232">
        <v>2.5458457264433321</v>
      </c>
      <c r="AS85" s="232">
        <v>1.3676593780535882</v>
      </c>
      <c r="AT85" s="232">
        <v>0.89124022416677917</v>
      </c>
      <c r="AU85" s="232">
        <v>0.69927067282199573</v>
      </c>
      <c r="AV85" s="171">
        <f t="shared" si="13"/>
        <v>81.020884379124453</v>
      </c>
      <c r="AX85" s="221">
        <f t="shared" si="8"/>
        <v>1928</v>
      </c>
      <c r="AY85" s="228">
        <v>10287</v>
      </c>
      <c r="AZ85" s="229">
        <f t="shared" si="10"/>
        <v>3.5571635072271697</v>
      </c>
    </row>
    <row r="86" spans="1:52">
      <c r="A86" s="170">
        <v>1998</v>
      </c>
      <c r="B86" s="424">
        <v>2.3318019408142932</v>
      </c>
      <c r="C86" s="424">
        <v>3.2069654986654146</v>
      </c>
      <c r="D86" s="424">
        <v>3.7118255547390366</v>
      </c>
      <c r="E86" s="424">
        <v>14.864691860678237</v>
      </c>
      <c r="F86" s="424">
        <v>16.851767376681437</v>
      </c>
      <c r="G86" s="424">
        <v>46.104147725198104</v>
      </c>
      <c r="H86" s="424">
        <v>51.672086275401021</v>
      </c>
      <c r="I86" s="424">
        <v>93.366868051836917</v>
      </c>
      <c r="J86" s="424">
        <v>168.05465627387696</v>
      </c>
      <c r="K86" s="424">
        <v>76.43014012807221</v>
      </c>
      <c r="L86" s="424">
        <v>9.7042688381855591</v>
      </c>
      <c r="M86" s="424">
        <v>6.3696580824349169</v>
      </c>
      <c r="N86" s="168">
        <f t="shared" si="11"/>
        <v>492.66887760658409</v>
      </c>
      <c r="O86" s="169"/>
      <c r="P86" s="170">
        <v>1998</v>
      </c>
      <c r="Q86" s="234">
        <f>IF('UNIMP Rock Creek 11444201'!V92=-901,-901,'UNIMP Rock Creek 11444201'!V92/1000)</f>
        <v>0.89157024793388429</v>
      </c>
      <c r="R86" s="234">
        <f>IF('UNIMP Rock Creek 11444201'!W92=-901,-901,'UNIMP Rock Creek 11444201'!W92/1000)</f>
        <v>1.3864462809917355</v>
      </c>
      <c r="S86" s="234">
        <f>IF('UNIMP Rock Creek 11444201'!X92=-901,-901,'UNIMP Rock Creek 11444201'!X92/1000)</f>
        <v>1.883702479338843</v>
      </c>
      <c r="T86" s="234">
        <f>IF('UNIMP Rock Creek 11444201'!Y92=-901,-901,'UNIMP Rock Creek 11444201'!Y92/1000)</f>
        <v>14.895669421487604</v>
      </c>
      <c r="U86" s="234">
        <f>IF('UNIMP Rock Creek 11444201'!Z92=-901,-901,'UNIMP Rock Creek 11444201'!Z92/1000)</f>
        <v>23.934942148760332</v>
      </c>
      <c r="V86" s="234">
        <f>IF('UNIMP Rock Creek 11444201'!AA92=-901,-901,'UNIMP Rock Creek 11444201'!AA92/1000)</f>
        <v>10.325355371900828</v>
      </c>
      <c r="W86" s="234">
        <f>IF('UNIMP Rock Creek 11444201'!AB92=-901,-901,'UNIMP Rock Creek 11444201'!AB92/1000)</f>
        <v>14.364297520661154</v>
      </c>
      <c r="X86" s="234">
        <f>IF('UNIMP Rock Creek 11444201'!AC92=-901,-901,'UNIMP Rock Creek 11444201'!AC92/1000)</f>
        <v>10.70499173553719</v>
      </c>
      <c r="Y86" s="234">
        <f>IF('UNIMP Rock Creek 11444201'!AD92=-901,-901,'UNIMP Rock Creek 11444201'!AD92/1000)</f>
        <v>6.4661157024793372</v>
      </c>
      <c r="Z86" s="234">
        <f>IF('UNIMP Rock Creek 11444201'!AE92=-901,-901,'UNIMP Rock Creek 11444201'!AE92/1000)</f>
        <v>3.9962975206611575</v>
      </c>
      <c r="AA86" s="234">
        <f>IF('UNIMP Rock Creek 11444201'!AF92=-901,-901,'UNIMP Rock Creek 11444201'!AF92/1000)</f>
        <v>2.0027107438016527</v>
      </c>
      <c r="AB86" s="234">
        <f>IF('UNIMP Rock Creek 11444201'!AG92=-901,-901,'UNIMP Rock Creek 11444201'!AG92/1000)</f>
        <v>1.5292561983471074</v>
      </c>
      <c r="AC86" s="171">
        <f t="shared" si="12"/>
        <v>92.381355371900838</v>
      </c>
      <c r="AE86" s="221">
        <f t="shared" si="7"/>
        <v>1928</v>
      </c>
      <c r="AF86" s="228">
        <v>10318</v>
      </c>
      <c r="AG86" s="229">
        <f t="shared" si="9"/>
        <v>13.632770663490412</v>
      </c>
      <c r="AH86" s="169"/>
      <c r="AI86" s="170">
        <v>1998</v>
      </c>
      <c r="AJ86" s="232">
        <v>1.1214311143569455</v>
      </c>
      <c r="AK86" s="232">
        <v>1.3200727513231003</v>
      </c>
      <c r="AL86" s="232">
        <v>1.4133149510714893</v>
      </c>
      <c r="AM86" s="232">
        <v>7.7488409075478089</v>
      </c>
      <c r="AN86" s="232">
        <v>10.020233824633081</v>
      </c>
      <c r="AO86" s="232">
        <v>24.338726092200215</v>
      </c>
      <c r="AP86" s="232">
        <v>13.627896421762436</v>
      </c>
      <c r="AQ86" s="232">
        <v>10.269637241111894</v>
      </c>
      <c r="AR86" s="232">
        <v>7.6913696888662173</v>
      </c>
      <c r="AS86" s="232">
        <v>3.7522779854858044</v>
      </c>
      <c r="AT86" s="232">
        <v>1.1263233416116378</v>
      </c>
      <c r="AU86" s="232">
        <v>2.0245131064549611</v>
      </c>
      <c r="AV86" s="171">
        <f t="shared" si="13"/>
        <v>84.454637426425592</v>
      </c>
      <c r="AX86" s="221">
        <f t="shared" si="8"/>
        <v>1928</v>
      </c>
      <c r="AY86" s="228">
        <v>10318</v>
      </c>
      <c r="AZ86" s="229">
        <f t="shared" si="10"/>
        <v>13.632770663490412</v>
      </c>
    </row>
    <row r="87" spans="1:52">
      <c r="A87" s="170">
        <v>1999</v>
      </c>
      <c r="B87" s="424">
        <v>3.4695381746337217</v>
      </c>
      <c r="C87" s="424">
        <v>6.1947735033524234</v>
      </c>
      <c r="D87" s="424">
        <v>9.751634439407793</v>
      </c>
      <c r="E87" s="424">
        <v>14.181649577351763</v>
      </c>
      <c r="F87" s="424">
        <v>21.352179987980211</v>
      </c>
      <c r="G87" s="424">
        <v>24.849111768046598</v>
      </c>
      <c r="H87" s="424">
        <v>48.000247376375064</v>
      </c>
      <c r="I87" s="424">
        <v>126.72434225744372</v>
      </c>
      <c r="J87" s="424">
        <v>94.208644854693404</v>
      </c>
      <c r="K87" s="424">
        <v>19.875798239871685</v>
      </c>
      <c r="L87" s="424">
        <v>5.6450251661530553</v>
      </c>
      <c r="M87" s="424">
        <v>2.9285687459079957</v>
      </c>
      <c r="N87" s="168">
        <f t="shared" si="11"/>
        <v>377.18151409121754</v>
      </c>
      <c r="O87" s="169"/>
      <c r="P87" s="170">
        <v>1999</v>
      </c>
      <c r="Q87" s="234">
        <f>IF('UNIMP Rock Creek 11444201'!V93=-901,-901,'UNIMP Rock Creek 11444201'!V93/1000)</f>
        <v>1.524892561983471</v>
      </c>
      <c r="R87" s="234">
        <f>IF('UNIMP Rock Creek 11444201'!W93=-901,-901,'UNIMP Rock Creek 11444201'!W93/1000)</f>
        <v>2.2076033057851241</v>
      </c>
      <c r="S87" s="234">
        <f>IF('UNIMP Rock Creek 11444201'!X93=-901,-901,'UNIMP Rock Creek 11444201'!X93/1000)</f>
        <v>3.2050909090909099</v>
      </c>
      <c r="T87" s="234">
        <f>IF('UNIMP Rock Creek 11444201'!Y93=-901,-901,'UNIMP Rock Creek 11444201'!Y93/1000)</f>
        <v>10.213289256198349</v>
      </c>
      <c r="U87" s="234">
        <f>IF('UNIMP Rock Creek 11444201'!Z93=-901,-901,'UNIMP Rock Creek 11444201'!Z93/1000)</f>
        <v>23.194710743801654</v>
      </c>
      <c r="V87" s="234">
        <f>IF('UNIMP Rock Creek 11444201'!AA93=-901,-901,'UNIMP Rock Creek 11444201'!AA93/1000)</f>
        <v>11.58704132231405</v>
      </c>
      <c r="W87" s="234">
        <f>IF('UNIMP Rock Creek 11444201'!AB93=-901,-901,'UNIMP Rock Creek 11444201'!AB93/1000)</f>
        <v>8.4694214876033058</v>
      </c>
      <c r="X87" s="234">
        <f>IF('UNIMP Rock Creek 11444201'!AC93=-901,-901,'UNIMP Rock Creek 11444201'!AC93/1000)</f>
        <v>5.0860165289256196</v>
      </c>
      <c r="Y87" s="234">
        <f>IF('UNIMP Rock Creek 11444201'!AD93=-901,-901,'UNIMP Rock Creek 11444201'!AD93/1000)</f>
        <v>3.1715702479338841</v>
      </c>
      <c r="Z87" s="234">
        <f>IF('UNIMP Rock Creek 11444201'!AE93=-901,-901,'UNIMP Rock Creek 11444201'!AE93/1000)</f>
        <v>2.1643636363636363</v>
      </c>
      <c r="AA87" s="234">
        <f>IF('UNIMP Rock Creek 11444201'!AF93=-901,-901,'UNIMP Rock Creek 11444201'!AF93/1000)</f>
        <v>2.4103140495867774</v>
      </c>
      <c r="AB87" s="234">
        <f>IF('UNIMP Rock Creek 11444201'!AG93=-901,-901,'UNIMP Rock Creek 11444201'!AG93/1000)</f>
        <v>1.3150413223140496</v>
      </c>
      <c r="AC87" s="171">
        <f t="shared" si="12"/>
        <v>74.549355371900816</v>
      </c>
      <c r="AE87" s="221">
        <f t="shared" si="7"/>
        <v>1928</v>
      </c>
      <c r="AF87" s="228">
        <v>10348</v>
      </c>
      <c r="AG87" s="229">
        <f t="shared" si="9"/>
        <v>4.5047234470285957</v>
      </c>
      <c r="AH87" s="169"/>
      <c r="AI87" s="170">
        <v>1999</v>
      </c>
      <c r="AJ87" s="232">
        <v>1.5138272737691232</v>
      </c>
      <c r="AK87" s="232">
        <v>2.5725303250344744</v>
      </c>
      <c r="AL87" s="232">
        <v>4.9761341678709075</v>
      </c>
      <c r="AM87" s="232">
        <v>8.1220486838702008</v>
      </c>
      <c r="AN87" s="232">
        <v>12.372016711933846</v>
      </c>
      <c r="AO87" s="232">
        <v>8.1492717038226381</v>
      </c>
      <c r="AP87" s="232">
        <v>8.7418395945192273</v>
      </c>
      <c r="AQ87" s="232">
        <v>8.4698658581039865</v>
      </c>
      <c r="AR87" s="232">
        <v>3.7643742347155396</v>
      </c>
      <c r="AS87" s="232">
        <v>1.379429126907894</v>
      </c>
      <c r="AT87" s="232">
        <v>1.0281778041060505</v>
      </c>
      <c r="AU87" s="232">
        <v>1.0303535330561715</v>
      </c>
      <c r="AV87" s="171">
        <f t="shared" si="13"/>
        <v>62.119869017710059</v>
      </c>
      <c r="AX87" s="221">
        <f t="shared" si="8"/>
        <v>1928</v>
      </c>
      <c r="AY87" s="228">
        <v>10348</v>
      </c>
      <c r="AZ87" s="229">
        <f t="shared" si="10"/>
        <v>4.5047234470285957</v>
      </c>
    </row>
    <row r="88" spans="1:52">
      <c r="A88" s="170">
        <v>2000</v>
      </c>
      <c r="B88" s="424">
        <v>2.89304770493376</v>
      </c>
      <c r="C88" s="424">
        <v>2.7118726007895186</v>
      </c>
      <c r="D88" s="424">
        <v>2.2657845583729248</v>
      </c>
      <c r="E88" s="424">
        <v>11.88259119116398</v>
      </c>
      <c r="F88" s="424">
        <v>19.505309446539883</v>
      </c>
      <c r="G88" s="424">
        <v>28.506938901898987</v>
      </c>
      <c r="H88" s="424">
        <v>63.367563712164042</v>
      </c>
      <c r="I88" s="424">
        <v>94.128525703199657</v>
      </c>
      <c r="J88" s="424">
        <v>38.098513468650061</v>
      </c>
      <c r="K88" s="424">
        <v>6.6889737348671821</v>
      </c>
      <c r="L88" s="424">
        <v>2.0018181246978077</v>
      </c>
      <c r="M88" s="424">
        <v>2.1398234650639312</v>
      </c>
      <c r="N88" s="168">
        <f t="shared" si="11"/>
        <v>274.19076261234181</v>
      </c>
      <c r="O88" s="169"/>
      <c r="P88" s="170">
        <v>2000</v>
      </c>
      <c r="Q88" s="234">
        <f>IF('UNIMP Rock Creek 11444201'!V94=-901,-901,'UNIMP Rock Creek 11444201'!V94/1000)</f>
        <v>1.4019173553719009</v>
      </c>
      <c r="R88" s="234">
        <f>IF('UNIMP Rock Creek 11444201'!W94=-901,-901,'UNIMP Rock Creek 11444201'!W94/1000)</f>
        <v>1.6746446280991731</v>
      </c>
      <c r="S88" s="234">
        <f>IF('UNIMP Rock Creek 11444201'!X94=-901,-901,'UNIMP Rock Creek 11444201'!X94/1000)</f>
        <v>1.9124628099173557</v>
      </c>
      <c r="T88" s="234">
        <f>IF('UNIMP Rock Creek 11444201'!Y94=-901,-901,'UNIMP Rock Creek 11444201'!Y94/1000)</f>
        <v>6.7011570247933898</v>
      </c>
      <c r="U88" s="234">
        <f>IF('UNIMP Rock Creek 11444201'!Z94=-901,-901,'UNIMP Rock Creek 11444201'!Z94/1000)</f>
        <v>19.567338842975211</v>
      </c>
      <c r="V88" s="234">
        <f>IF('UNIMP Rock Creek 11444201'!AA94=-901,-901,'UNIMP Rock Creek 11444201'!AA94/1000)</f>
        <v>9.2342479338843013</v>
      </c>
      <c r="W88" s="234">
        <f>IF('UNIMP Rock Creek 11444201'!AB94=-901,-901,'UNIMP Rock Creek 11444201'!AB94/1000)</f>
        <v>3.7666115702479344</v>
      </c>
      <c r="X88" s="234">
        <f>IF('UNIMP Rock Creek 11444201'!AC94=-901,-901,'UNIMP Rock Creek 11444201'!AC94/1000)</f>
        <v>4.430082644628099</v>
      </c>
      <c r="Y88" s="234">
        <f>IF('UNIMP Rock Creek 11444201'!AD94=-901,-901,'UNIMP Rock Creek 11444201'!AD94/1000)</f>
        <v>2.0921652892561986</v>
      </c>
      <c r="Z88" s="234">
        <f>IF('UNIMP Rock Creek 11444201'!AE94=-901,-901,'UNIMP Rock Creek 11444201'!AE94/1000)</f>
        <v>1.451107438016529</v>
      </c>
      <c r="AA88" s="234">
        <f>IF('UNIMP Rock Creek 11444201'!AF94=-901,-901,'UNIMP Rock Creek 11444201'!AF94/1000)</f>
        <v>1.0575867768595042</v>
      </c>
      <c r="AB88" s="234">
        <f>IF('UNIMP Rock Creek 11444201'!AG94=-901,-901,'UNIMP Rock Creek 11444201'!AG94/1000)</f>
        <v>1.1127272727272728</v>
      </c>
      <c r="AC88" s="171">
        <f t="shared" si="12"/>
        <v>54.402049586776869</v>
      </c>
      <c r="AE88" s="221">
        <f t="shared" si="7"/>
        <v>1928</v>
      </c>
      <c r="AF88" s="228">
        <v>10379</v>
      </c>
      <c r="AG88" s="229">
        <f t="shared" si="9"/>
        <v>3.6093551885053046</v>
      </c>
      <c r="AH88" s="169"/>
      <c r="AI88" s="170">
        <v>2000</v>
      </c>
      <c r="AJ88" s="232">
        <v>1.1552298895992428</v>
      </c>
      <c r="AK88" s="232">
        <v>0.94963967024446183</v>
      </c>
      <c r="AL88" s="232">
        <v>1.0706681772493205</v>
      </c>
      <c r="AM88" s="232">
        <v>5.9992899995307116</v>
      </c>
      <c r="AN88" s="232">
        <v>10.531290710169724</v>
      </c>
      <c r="AO88" s="232">
        <v>8.6151601012923145</v>
      </c>
      <c r="AP88" s="232">
        <v>6.6717403337944425</v>
      </c>
      <c r="AQ88" s="232">
        <v>3.8495408978740429</v>
      </c>
      <c r="AR88" s="232">
        <v>1.662615627945911</v>
      </c>
      <c r="AS88" s="232">
        <v>0.55375031753481352</v>
      </c>
      <c r="AT88" s="232">
        <v>0.44058223567935073</v>
      </c>
      <c r="AU88" s="232">
        <v>0.70238464360842556</v>
      </c>
      <c r="AV88" s="171">
        <f t="shared" si="13"/>
        <v>42.201892604522762</v>
      </c>
      <c r="AX88" s="221">
        <f t="shared" si="8"/>
        <v>1928</v>
      </c>
      <c r="AY88" s="228">
        <v>10379</v>
      </c>
      <c r="AZ88" s="229">
        <f t="shared" si="10"/>
        <v>3.6093551885053046</v>
      </c>
    </row>
    <row r="89" spans="1:52">
      <c r="A89" s="170">
        <v>2001</v>
      </c>
      <c r="B89" s="424">
        <v>1.9024265741061521</v>
      </c>
      <c r="C89" s="424">
        <v>2.0529671186062961</v>
      </c>
      <c r="D89" s="424">
        <v>2.3287159361450902</v>
      </c>
      <c r="E89" s="424">
        <v>2.5193872154512196</v>
      </c>
      <c r="F89" s="424">
        <v>3.478144579916377</v>
      </c>
      <c r="G89" s="424">
        <v>16.987411497812847</v>
      </c>
      <c r="H89" s="424">
        <v>30.305544927748564</v>
      </c>
      <c r="I89" s="424">
        <v>57.092863952902604</v>
      </c>
      <c r="J89" s="424">
        <v>7.5649628682612624</v>
      </c>
      <c r="K89" s="424">
        <v>2.1145063833154403</v>
      </c>
      <c r="L89" s="424">
        <v>0.73737149579594463</v>
      </c>
      <c r="M89" s="424">
        <v>0.7298043616379728</v>
      </c>
      <c r="N89" s="168">
        <f t="shared" si="11"/>
        <v>127.81410691169977</v>
      </c>
      <c r="O89" s="169"/>
      <c r="P89" s="170">
        <v>2001</v>
      </c>
      <c r="Q89" s="234">
        <f>IF('UNIMP Rock Creek 11444201'!V95=-901,-901,'UNIMP Rock Creek 11444201'!V95/1000)</f>
        <v>1.7176859504132231</v>
      </c>
      <c r="R89" s="234">
        <f>IF('UNIMP Rock Creek 11444201'!W95=-901,-901,'UNIMP Rock Creek 11444201'!W95/1000)</f>
        <v>1.4443636363636367</v>
      </c>
      <c r="S89" s="234">
        <f>IF('UNIMP Rock Creek 11444201'!X95=-901,-901,'UNIMP Rock Creek 11444201'!X95/1000)</f>
        <v>1.7843305785123966</v>
      </c>
      <c r="T89" s="234">
        <f>IF('UNIMP Rock Creek 11444201'!Y95=-901,-901,'UNIMP Rock Creek 11444201'!Y95/1000)</f>
        <v>2.4597024793388425</v>
      </c>
      <c r="U89" s="234">
        <f>IF('UNIMP Rock Creek 11444201'!Z95=-901,-901,'UNIMP Rock Creek 11444201'!Z95/1000)</f>
        <v>4.6948760330578514</v>
      </c>
      <c r="V89" s="234">
        <f>IF('UNIMP Rock Creek 11444201'!AA95=-901,-901,'UNIMP Rock Creek 11444201'!AA95/1000)</f>
        <v>3.8911735537190082</v>
      </c>
      <c r="W89" s="234">
        <f>IF('UNIMP Rock Creek 11444201'!AB95=-901,-901,'UNIMP Rock Creek 11444201'!AB95/1000)</f>
        <v>3.3254876033057852</v>
      </c>
      <c r="X89" s="234">
        <f>IF('UNIMP Rock Creek 11444201'!AC95=-901,-901,'UNIMP Rock Creek 11444201'!AC95/1000)</f>
        <v>1.6839669421487606</v>
      </c>
      <c r="Y89" s="234">
        <f>IF('UNIMP Rock Creek 11444201'!AD95=-901,-901,'UNIMP Rock Creek 11444201'!AD95/1000)</f>
        <v>0.9758677685950411</v>
      </c>
      <c r="Z89" s="234">
        <f>IF('UNIMP Rock Creek 11444201'!AE95=-901,-901,'UNIMP Rock Creek 11444201'!AE95/1000)</f>
        <v>0.65791735537190077</v>
      </c>
      <c r="AA89" s="234">
        <f>IF('UNIMP Rock Creek 11444201'!AF95=-901,-901,'UNIMP Rock Creek 11444201'!AF95/1000)</f>
        <v>0.45131900826446281</v>
      </c>
      <c r="AB89" s="234">
        <f>IF('UNIMP Rock Creek 11444201'!AG95=-901,-901,'UNIMP Rock Creek 11444201'!AG95/1000)</f>
        <v>0.41414876033057862</v>
      </c>
      <c r="AC89" s="171">
        <f t="shared" si="12"/>
        <v>23.500839669421488</v>
      </c>
      <c r="AE89" s="221">
        <f t="shared" si="7"/>
        <v>1928</v>
      </c>
      <c r="AF89" s="228">
        <v>10409</v>
      </c>
      <c r="AG89" s="229">
        <f t="shared" si="9"/>
        <v>1.2037224198962022</v>
      </c>
      <c r="AH89" s="169"/>
      <c r="AI89" s="170">
        <v>2001</v>
      </c>
      <c r="AJ89" s="232">
        <v>0.51402957610493982</v>
      </c>
      <c r="AK89" s="232">
        <v>0.62698601796274867</v>
      </c>
      <c r="AL89" s="232">
        <v>0.777139949826678</v>
      </c>
      <c r="AM89" s="232">
        <v>0.9493838492656983</v>
      </c>
      <c r="AN89" s="232">
        <v>1.3147158046749294</v>
      </c>
      <c r="AO89" s="232">
        <v>4.6870578249759394</v>
      </c>
      <c r="AP89" s="232">
        <v>2.6035868080950806</v>
      </c>
      <c r="AQ89" s="232">
        <v>1.6052203688190829</v>
      </c>
      <c r="AR89" s="232">
        <v>0.32376748491970631</v>
      </c>
      <c r="AS89" s="232">
        <v>0.1871388490849899</v>
      </c>
      <c r="AT89" s="232">
        <v>0.11842295300787242</v>
      </c>
      <c r="AU89" s="232">
        <v>0.18581604378394623</v>
      </c>
      <c r="AV89" s="171">
        <f t="shared" si="13"/>
        <v>13.893265530521612</v>
      </c>
      <c r="AX89" s="221">
        <f t="shared" si="8"/>
        <v>1928</v>
      </c>
      <c r="AY89" s="228">
        <v>10409</v>
      </c>
      <c r="AZ89" s="229">
        <f t="shared" si="10"/>
        <v>1.2037224198962022</v>
      </c>
    </row>
    <row r="90" spans="1:52">
      <c r="A90" s="170">
        <v>2002</v>
      </c>
      <c r="B90" s="424">
        <v>0.90416863972884709</v>
      </c>
      <c r="C90" s="424">
        <v>4.8228616783964293</v>
      </c>
      <c r="D90" s="424">
        <v>6.8567576529284198</v>
      </c>
      <c r="E90" s="424">
        <v>11.266379430940827</v>
      </c>
      <c r="F90" s="424">
        <v>10.645051281548353</v>
      </c>
      <c r="G90" s="424">
        <v>20.468360978440653</v>
      </c>
      <c r="H90" s="424">
        <v>60.410934826192616</v>
      </c>
      <c r="I90" s="424">
        <v>74.008488514077158</v>
      </c>
      <c r="J90" s="424">
        <v>37.309344505665187</v>
      </c>
      <c r="K90" s="424">
        <v>6.4667966015698184</v>
      </c>
      <c r="L90" s="424">
        <v>1.5521064703210632</v>
      </c>
      <c r="M90" s="424">
        <v>1.0537703362065534</v>
      </c>
      <c r="N90" s="168">
        <f t="shared" si="11"/>
        <v>235.76502091601594</v>
      </c>
      <c r="O90" s="169"/>
      <c r="P90" s="170">
        <v>2002</v>
      </c>
      <c r="Q90" s="234">
        <f>IF('UNIMP Rock Creek 11444201'!V96=-901,-901,'UNIMP Rock Creek 11444201'!V96/1000)</f>
        <v>0.57306446280991741</v>
      </c>
      <c r="R90" s="234">
        <f>IF('UNIMP Rock Creek 11444201'!W96=-901,-901,'UNIMP Rock Creek 11444201'!W96/1000)</f>
        <v>1.362644628099174</v>
      </c>
      <c r="S90" s="234">
        <f>IF('UNIMP Rock Creek 11444201'!X96=-901,-901,'UNIMP Rock Creek 11444201'!X96/1000)</f>
        <v>5.3246280991735535</v>
      </c>
      <c r="T90" s="234">
        <f>IF('UNIMP Rock Creek 11444201'!Y96=-901,-901,'UNIMP Rock Creek 11444201'!Y96/1000)</f>
        <v>4.8595041322314048</v>
      </c>
      <c r="U90" s="234">
        <f>IF('UNIMP Rock Creek 11444201'!Z96=-901,-901,'UNIMP Rock Creek 11444201'!Z96/1000)</f>
        <v>5.5539173553719019</v>
      </c>
      <c r="V90" s="234">
        <f>IF('UNIMP Rock Creek 11444201'!AA96=-901,-901,'UNIMP Rock Creek 11444201'!AA96/1000)</f>
        <v>8.4045619834710763</v>
      </c>
      <c r="W90" s="234">
        <f>IF('UNIMP Rock Creek 11444201'!AB96=-901,-901,'UNIMP Rock Creek 11444201'!AB96/1000)</f>
        <v>3.5234380165289263</v>
      </c>
      <c r="X90" s="234">
        <f>IF('UNIMP Rock Creek 11444201'!AC96=-901,-901,'UNIMP Rock Creek 11444201'!AC96/1000)</f>
        <v>2.3283966942148764</v>
      </c>
      <c r="Y90" s="234">
        <f>IF('UNIMP Rock Creek 11444201'!AD96=-901,-901,'UNIMP Rock Creek 11444201'!AD96/1000)</f>
        <v>1.2793388429752066</v>
      </c>
      <c r="Z90" s="234">
        <f>IF('UNIMP Rock Creek 11444201'!AE96=-901,-901,'UNIMP Rock Creek 11444201'!AE96/1000)</f>
        <v>0.82393388429752068</v>
      </c>
      <c r="AA90" s="234">
        <f>IF('UNIMP Rock Creek 11444201'!AF96=-901,-901,'UNIMP Rock Creek 11444201'!AF96/1000)</f>
        <v>0.68251239669421493</v>
      </c>
      <c r="AB90" s="234">
        <f>IF('UNIMP Rock Creek 11444201'!AG96=-901,-901,'UNIMP Rock Creek 11444201'!AG96/1000)</f>
        <v>0.56528925619834713</v>
      </c>
      <c r="AC90" s="171">
        <f t="shared" si="12"/>
        <v>35.28122975206611</v>
      </c>
      <c r="AE90" s="221">
        <f t="shared" si="7"/>
        <v>1928</v>
      </c>
      <c r="AF90" s="228">
        <v>10440</v>
      </c>
      <c r="AG90" s="229">
        <f t="shared" si="9"/>
        <v>0.87220074545816573</v>
      </c>
      <c r="AH90" s="169"/>
      <c r="AI90" s="170">
        <v>2002</v>
      </c>
      <c r="AJ90" s="232">
        <v>0.37410522834996995</v>
      </c>
      <c r="AK90" s="232">
        <v>1.7710589035139355</v>
      </c>
      <c r="AL90" s="232">
        <v>3.1568847218857594</v>
      </c>
      <c r="AM90" s="232">
        <v>5.7779642352568539</v>
      </c>
      <c r="AN90" s="232">
        <v>5.5407226935529241</v>
      </c>
      <c r="AO90" s="232">
        <v>5.8352151347402774</v>
      </c>
      <c r="AP90" s="232">
        <v>6.4829384281720834</v>
      </c>
      <c r="AQ90" s="232">
        <v>2.9180356599291528</v>
      </c>
      <c r="AR90" s="232">
        <v>1.530573537219535</v>
      </c>
      <c r="AS90" s="232">
        <v>0.64278959473207209</v>
      </c>
      <c r="AT90" s="232">
        <v>0.37620518996406105</v>
      </c>
      <c r="AU90" s="232">
        <v>0.36402310238886315</v>
      </c>
      <c r="AV90" s="171">
        <f t="shared" si="13"/>
        <v>34.770516429705488</v>
      </c>
      <c r="AX90" s="221">
        <f t="shared" si="8"/>
        <v>1928</v>
      </c>
      <c r="AY90" s="228">
        <v>10440</v>
      </c>
      <c r="AZ90" s="229">
        <f t="shared" si="10"/>
        <v>0.87220074545816573</v>
      </c>
    </row>
    <row r="91" spans="1:52">
      <c r="A91" s="170">
        <v>2003</v>
      </c>
      <c r="B91" s="424">
        <v>0.62456507186830545</v>
      </c>
      <c r="C91" s="424">
        <v>6.1040422891148207</v>
      </c>
      <c r="D91" s="424">
        <v>5.5348915255220827</v>
      </c>
      <c r="E91" s="424">
        <v>11.631803181217979</v>
      </c>
      <c r="F91" s="424">
        <v>11.100854106845489</v>
      </c>
      <c r="G91" s="424">
        <v>21.524649714129012</v>
      </c>
      <c r="H91" s="424">
        <v>31.856117308150822</v>
      </c>
      <c r="I91" s="424">
        <v>98.154842270800671</v>
      </c>
      <c r="J91" s="424">
        <v>69.500325742662085</v>
      </c>
      <c r="K91" s="424">
        <v>9.9317131571393045</v>
      </c>
      <c r="L91" s="424">
        <v>2.606950439884379</v>
      </c>
      <c r="M91" s="424">
        <v>1.3005710656231653</v>
      </c>
      <c r="N91" s="168">
        <f t="shared" si="11"/>
        <v>269.8713258729581</v>
      </c>
      <c r="O91" s="169"/>
      <c r="P91" s="170">
        <v>2003</v>
      </c>
      <c r="Q91" s="234">
        <f>IF('UNIMP Rock Creek 11444201'!V97=-901,-901,'UNIMP Rock Creek 11444201'!V97/1000)</f>
        <v>0.57736859504132243</v>
      </c>
      <c r="R91" s="234">
        <f>IF('UNIMP Rock Creek 11444201'!W97=-901,-901,'UNIMP Rock Creek 11444201'!W97/1000)</f>
        <v>1.1127272727272728</v>
      </c>
      <c r="S91" s="234">
        <f>IF('UNIMP Rock Creek 11444201'!X97=-901,-901,'UNIMP Rock Creek 11444201'!X97/1000)</f>
        <v>3.8963305785123974</v>
      </c>
      <c r="T91" s="234">
        <f>IF('UNIMP Rock Creek 11444201'!Y97=-901,-901,'UNIMP Rock Creek 11444201'!Y97/1000)</f>
        <v>2.6641983471074382</v>
      </c>
      <c r="U91" s="234">
        <f>IF('UNIMP Rock Creek 11444201'!Z97=-901,-901,'UNIMP Rock Creek 11444201'!Z97/1000)</f>
        <v>1.861685950413223</v>
      </c>
      <c r="V91" s="234">
        <f>IF('UNIMP Rock Creek 11444201'!AA97=-901,-901,'UNIMP Rock Creek 11444201'!AA97/1000)</f>
        <v>2.9795702479338835</v>
      </c>
      <c r="W91" s="234">
        <f>IF('UNIMP Rock Creek 11444201'!AB97=-901,-901,'UNIMP Rock Creek 11444201'!AB97/1000)</f>
        <v>8.3341487603305797</v>
      </c>
      <c r="X91" s="234">
        <f>IF('UNIMP Rock Creek 11444201'!AC97=-901,-901,'UNIMP Rock Creek 11444201'!AC97/1000)</f>
        <v>5.9016198347107443</v>
      </c>
      <c r="Y91" s="234">
        <f>IF('UNIMP Rock Creek 11444201'!AD97=-901,-901,'UNIMP Rock Creek 11444201'!AD97/1000)</f>
        <v>1.7077685950413224</v>
      </c>
      <c r="Z91" s="234">
        <f>IF('UNIMP Rock Creek 11444201'!AE97=-901,-901,'UNIMP Rock Creek 11444201'!AE97/1000)</f>
        <v>1.0391404958677684</v>
      </c>
      <c r="AA91" s="234">
        <f>IF('UNIMP Rock Creek 11444201'!AF97=-901,-901,'UNIMP Rock Creek 11444201'!AF97/1000)</f>
        <v>0.89771900826446283</v>
      </c>
      <c r="AB91" s="234">
        <f>IF('UNIMP Rock Creek 11444201'!AG97=-901,-901,'UNIMP Rock Creek 11444201'!AG97/1000)</f>
        <v>0.50102479338842976</v>
      </c>
      <c r="AC91" s="171">
        <f t="shared" si="12"/>
        <v>31.473302479338848</v>
      </c>
      <c r="AE91" s="221">
        <f t="shared" si="7"/>
        <v>1928</v>
      </c>
      <c r="AF91" s="228">
        <v>10471</v>
      </c>
      <c r="AG91" s="229">
        <f t="shared" si="9"/>
        <v>0.39819219195779709</v>
      </c>
      <c r="AH91" s="169"/>
      <c r="AI91" s="170">
        <v>2003</v>
      </c>
      <c r="AJ91" s="232">
        <v>0.2685855412720427</v>
      </c>
      <c r="AK91" s="232">
        <v>2.3649757619955314</v>
      </c>
      <c r="AL91" s="232">
        <v>2.6047056687728816</v>
      </c>
      <c r="AM91" s="232">
        <v>6.1286300420773143</v>
      </c>
      <c r="AN91" s="232">
        <v>5.9760387128453178</v>
      </c>
      <c r="AO91" s="232">
        <v>7.607172156075432</v>
      </c>
      <c r="AP91" s="232">
        <v>5.6344674644428707</v>
      </c>
      <c r="AQ91" s="232">
        <v>6.1750442545686752</v>
      </c>
      <c r="AR91" s="232">
        <v>2.7384231709265876</v>
      </c>
      <c r="AS91" s="232">
        <v>0.78516177049930036</v>
      </c>
      <c r="AT91" s="232">
        <v>0.61636940416912722</v>
      </c>
      <c r="AU91" s="232">
        <v>0.46695783216379994</v>
      </c>
      <c r="AV91" s="171">
        <f t="shared" si="13"/>
        <v>41.366531779808881</v>
      </c>
      <c r="AX91" s="221">
        <f t="shared" si="8"/>
        <v>1928</v>
      </c>
      <c r="AY91" s="228">
        <v>10471</v>
      </c>
      <c r="AZ91" s="229">
        <f t="shared" si="10"/>
        <v>0.39819219195779709</v>
      </c>
    </row>
    <row r="92" spans="1:52">
      <c r="A92" s="170">
        <v>2004</v>
      </c>
      <c r="B92" s="424">
        <v>0.72645240848012693</v>
      </c>
      <c r="C92" s="424">
        <v>1.5691588541792876</v>
      </c>
      <c r="D92" s="424">
        <v>6.7396291273945304</v>
      </c>
      <c r="E92" s="424">
        <v>5.9731124241065521</v>
      </c>
      <c r="F92" s="424">
        <v>8.5473409140218113</v>
      </c>
      <c r="G92" s="424">
        <v>37.866574855352894</v>
      </c>
      <c r="H92" s="424">
        <v>53.840254576776935</v>
      </c>
      <c r="I92" s="424">
        <v>57.589112067578135</v>
      </c>
      <c r="J92" s="424">
        <v>20.259809708908858</v>
      </c>
      <c r="K92" s="424">
        <v>4.6282712122473741</v>
      </c>
      <c r="L92" s="424">
        <v>0.79147285530493316</v>
      </c>
      <c r="M92" s="424">
        <v>0.70232818335685532</v>
      </c>
      <c r="N92" s="168">
        <f t="shared" si="11"/>
        <v>199.23351718770826</v>
      </c>
      <c r="O92" s="169"/>
      <c r="P92" s="170">
        <v>2004</v>
      </c>
      <c r="Q92" s="234">
        <f>IF('UNIMP Rock Creek 11444201'!V98=-901,-901,'UNIMP Rock Creek 11444201'!V98/1000)</f>
        <v>0.49497520661157035</v>
      </c>
      <c r="R92" s="234">
        <f>IF('UNIMP Rock Creek 11444201'!W98=-901,-901,'UNIMP Rock Creek 11444201'!W98/1000)</f>
        <v>1.1603305785123967</v>
      </c>
      <c r="S92" s="234">
        <f>IF('UNIMP Rock Creek 11444201'!X98=-901,-901,'UNIMP Rock Creek 11444201'!X98/1000)</f>
        <v>3.2818512396694208</v>
      </c>
      <c r="T92" s="234">
        <f>IF('UNIMP Rock Creek 11444201'!Y98=-901,-901,'UNIMP Rock Creek 11444201'!Y98/1000)</f>
        <v>3.2382148760330578</v>
      </c>
      <c r="U92" s="234">
        <f>IF('UNIMP Rock Creek 11444201'!Z98=-901,-901,'UNIMP Rock Creek 11444201'!Z98/1000)</f>
        <v>6.2421818181818196</v>
      </c>
      <c r="V92" s="234">
        <f>IF('UNIMP Rock Creek 11444201'!AA98=-901,-901,'UNIMP Rock Creek 11444201'!AA98/1000)</f>
        <v>3.577983471074381</v>
      </c>
      <c r="W92" s="234">
        <f>IF('UNIMP Rock Creek 11444201'!AB98=-901,-901,'UNIMP Rock Creek 11444201'!AB98/1000)</f>
        <v>1.5054545454545454</v>
      </c>
      <c r="X92" s="234">
        <f>IF('UNIMP Rock Creek 11444201'!AC98=-901,-901,'UNIMP Rock Creek 11444201'!AC98/1000)</f>
        <v>1.0944793388429752</v>
      </c>
      <c r="Y92" s="234">
        <f>IF('UNIMP Rock Creek 11444201'!AD98=-901,-901,'UNIMP Rock Creek 11444201'!AD98/1000)</f>
        <v>0.67834710743801652</v>
      </c>
      <c r="Z92" s="234">
        <f>IF('UNIMP Rock Creek 11444201'!AE98=-901,-901,'UNIMP Rock Creek 11444201'!AE98/1000)</f>
        <v>0.48882644628099176</v>
      </c>
      <c r="AA92" s="234">
        <f>IF('UNIMP Rock Creek 11444201'!AF98=-901,-901,'UNIMP Rock Creek 11444201'!AF98/1000)</f>
        <v>0.40827768595041325</v>
      </c>
      <c r="AB92" s="234">
        <f>IF('UNIMP Rock Creek 11444201'!AG98=-901,-901,'UNIMP Rock Creek 11444201'!AG98/1000)</f>
        <v>0.39570247933884295</v>
      </c>
      <c r="AC92" s="171">
        <f t="shared" si="12"/>
        <v>22.566624793388431</v>
      </c>
      <c r="AE92" s="221">
        <f t="shared" si="7"/>
        <v>1928</v>
      </c>
      <c r="AF92" s="228">
        <v>10501</v>
      </c>
      <c r="AG92" s="229">
        <f t="shared" si="9"/>
        <v>0.18683449176565858</v>
      </c>
      <c r="AH92" s="169"/>
      <c r="AI92" s="170">
        <v>2004</v>
      </c>
      <c r="AJ92" s="232">
        <v>0.28341509674267157</v>
      </c>
      <c r="AK92" s="232">
        <v>0.53474518138164773</v>
      </c>
      <c r="AL92" s="232">
        <v>2.6823725946861772</v>
      </c>
      <c r="AM92" s="232">
        <v>2.8395349383103667</v>
      </c>
      <c r="AN92" s="232">
        <v>4.1552885904391212</v>
      </c>
      <c r="AO92" s="232">
        <v>9.5975306093754646</v>
      </c>
      <c r="AP92" s="232">
        <v>3.6556360015201435</v>
      </c>
      <c r="AQ92" s="232">
        <v>2.0441113393406489</v>
      </c>
      <c r="AR92" s="232">
        <v>0.90136716103881653</v>
      </c>
      <c r="AS92" s="232">
        <v>0.56250084348159035</v>
      </c>
      <c r="AT92" s="232">
        <v>0.22020790533845158</v>
      </c>
      <c r="AU92" s="232">
        <v>0.22876761701175141</v>
      </c>
      <c r="AV92" s="171">
        <f t="shared" si="13"/>
        <v>27.705477878666851</v>
      </c>
      <c r="AX92" s="221">
        <f t="shared" si="8"/>
        <v>1928</v>
      </c>
      <c r="AY92" s="228">
        <v>10501</v>
      </c>
      <c r="AZ92" s="229">
        <f t="shared" si="10"/>
        <v>0.18683449176565858</v>
      </c>
    </row>
    <row r="93" spans="1:52">
      <c r="A93" s="170">
        <v>2005</v>
      </c>
      <c r="B93" s="424">
        <v>3.1539384201444092</v>
      </c>
      <c r="C93" s="424">
        <v>3.9215981609749284</v>
      </c>
      <c r="D93" s="424">
        <v>5.187850327586907</v>
      </c>
      <c r="E93" s="424">
        <v>9.3843135327462885</v>
      </c>
      <c r="F93" s="424">
        <v>12.695996492795407</v>
      </c>
      <c r="G93" s="424">
        <v>26.718556024585332</v>
      </c>
      <c r="H93" s="424">
        <v>46.102985063645718</v>
      </c>
      <c r="I93" s="424">
        <v>158.16999628160227</v>
      </c>
      <c r="J93" s="424">
        <v>108.4296958070442</v>
      </c>
      <c r="K93" s="424">
        <v>31.984815575811808</v>
      </c>
      <c r="L93" s="424">
        <v>4.2507411197457046</v>
      </c>
      <c r="M93" s="424">
        <v>2.2636664533761919</v>
      </c>
      <c r="N93" s="168">
        <f t="shared" si="11"/>
        <v>412.26415326005917</v>
      </c>
      <c r="O93" s="169"/>
      <c r="P93" s="170">
        <v>2005</v>
      </c>
      <c r="Q93" s="234">
        <f>IF('UNIMP Rock Creek 11444201'!V99=-901,-901,'UNIMP Rock Creek 11444201'!V99/1000)</f>
        <v>0.93183471074380164</v>
      </c>
      <c r="R93" s="234">
        <f>IF('UNIMP Rock Creek 11444201'!W99=-901,-901,'UNIMP Rock Creek 11444201'!W99/1000)</f>
        <v>1.3358677685950413</v>
      </c>
      <c r="S93" s="234">
        <f>IF('UNIMP Rock Creek 11444201'!X99=-901,-901,'UNIMP Rock Creek 11444201'!X99/1000)</f>
        <v>4.0083966942148761</v>
      </c>
      <c r="T93" s="234">
        <f>IF('UNIMP Rock Creek 11444201'!Y99=-901,-901,'UNIMP Rock Creek 11444201'!Y99/1000)</f>
        <v>10.989421487603305</v>
      </c>
      <c r="U93" s="234">
        <f>IF('UNIMP Rock Creek 11444201'!Z99=-901,-901,'UNIMP Rock Creek 11444201'!Z99/1000)</f>
        <v>5.1822148760330577</v>
      </c>
      <c r="V93" s="234">
        <f>IF('UNIMP Rock Creek 11444201'!AA99=-901,-901,'UNIMP Rock Creek 11444201'!AA99/1000)</f>
        <v>15.173553719008265</v>
      </c>
      <c r="W93" s="234">
        <f>IF('UNIMP Rock Creek 11444201'!AB99=-901,-901,'UNIMP Rock Creek 11444201'!AB99/1000)</f>
        <v>8.3877024793388415</v>
      </c>
      <c r="X93" s="234">
        <f>IF('UNIMP Rock Creek 11444201'!AC99=-901,-901,'UNIMP Rock Creek 11444201'!AC99/1000)</f>
        <v>7.7692561983471062</v>
      </c>
      <c r="Y93" s="234">
        <f>IF('UNIMP Rock Creek 11444201'!AD99=-901,-901,'UNIMP Rock Creek 11444201'!AD99/1000)</f>
        <v>4.2372892561983475</v>
      </c>
      <c r="Z93" s="234">
        <f>IF('UNIMP Rock Creek 11444201'!AE99=-901,-901,'UNIMP Rock Creek 11444201'!AE99/1000)</f>
        <v>2.0598347107438015</v>
      </c>
      <c r="AA93" s="234">
        <f>IF('UNIMP Rock Creek 11444201'!AF99=-901,-901,'UNIMP Rock Creek 11444201'!AF99/1000)</f>
        <v>1.4326611570247934</v>
      </c>
      <c r="AB93" s="234">
        <f>IF('UNIMP Rock Creek 11444201'!AG99=-901,-901,'UNIMP Rock Creek 11444201'!AG99/1000)</f>
        <v>1.2317355371900827</v>
      </c>
      <c r="AC93" s="171">
        <f t="shared" si="12"/>
        <v>62.739768595041326</v>
      </c>
      <c r="AE93" s="221">
        <f t="shared" si="7"/>
        <v>1929</v>
      </c>
      <c r="AF93" s="228">
        <v>10532</v>
      </c>
      <c r="AG93" s="229">
        <f t="shared" si="9"/>
        <v>0.46632666206441098</v>
      </c>
      <c r="AH93" s="169"/>
      <c r="AI93" s="170">
        <v>2005</v>
      </c>
      <c r="AJ93" s="232">
        <v>1.4422027142449367</v>
      </c>
      <c r="AK93" s="232">
        <v>1.4558593010086576</v>
      </c>
      <c r="AL93" s="232">
        <v>2.5070298526777188</v>
      </c>
      <c r="AM93" s="232">
        <v>4.8947140973581362</v>
      </c>
      <c r="AN93" s="232">
        <v>7.3790217955517985</v>
      </c>
      <c r="AO93" s="232">
        <v>15.697216175523057</v>
      </c>
      <c r="AP93" s="232">
        <v>14.143174337468785</v>
      </c>
      <c r="AQ93" s="232">
        <v>12.796293427864143</v>
      </c>
      <c r="AR93" s="232">
        <v>4.4488133760826969</v>
      </c>
      <c r="AS93" s="232">
        <v>2.2055768750486067</v>
      </c>
      <c r="AT93" s="232">
        <v>1.0485907375624492</v>
      </c>
      <c r="AU93" s="232">
        <v>0.88621059101195954</v>
      </c>
      <c r="AV93" s="171">
        <f t="shared" si="13"/>
        <v>68.904703281402945</v>
      </c>
      <c r="AX93" s="221">
        <f t="shared" si="8"/>
        <v>1929</v>
      </c>
      <c r="AY93" s="228">
        <v>10532</v>
      </c>
      <c r="AZ93" s="229">
        <f t="shared" si="10"/>
        <v>0.46632666206441098</v>
      </c>
    </row>
    <row r="94" spans="1:52">
      <c r="A94" s="170">
        <v>2006</v>
      </c>
      <c r="B94" s="424">
        <v>2.0983744100851576</v>
      </c>
      <c r="C94" s="424">
        <v>3.6596218053402163</v>
      </c>
      <c r="D94" s="424">
        <v>51.982280321183218</v>
      </c>
      <c r="E94" s="424">
        <v>43.780061383475108</v>
      </c>
      <c r="F94" s="424">
        <v>37.81590836917313</v>
      </c>
      <c r="G94" s="424">
        <v>36.660317124808373</v>
      </c>
      <c r="H94" s="424">
        <v>81.720971482458495</v>
      </c>
      <c r="I94" s="424">
        <v>166.27898787165677</v>
      </c>
      <c r="J94" s="424">
        <v>103.49040961320972</v>
      </c>
      <c r="K94" s="424">
        <v>26.613497725101595</v>
      </c>
      <c r="L94" s="424">
        <v>5.222964675819159</v>
      </c>
      <c r="M94" s="424">
        <v>2.0807747861276344</v>
      </c>
      <c r="N94" s="168">
        <f t="shared" si="11"/>
        <v>561.40416956843876</v>
      </c>
      <c r="O94" s="169"/>
      <c r="P94" s="170">
        <v>2006</v>
      </c>
      <c r="Q94" s="234">
        <f>IF('UNIMP Rock Creek 11444201'!V100=-901,-901,'UNIMP Rock Creek 11444201'!V100/1000)</f>
        <v>1.2543471074380164</v>
      </c>
      <c r="R94" s="234">
        <f>IF('UNIMP Rock Creek 11444201'!W100=-901,-901,'UNIMP Rock Creek 11444201'!W100/1000)</f>
        <v>1.5459173553719008</v>
      </c>
      <c r="S94" s="234">
        <f>IF('UNIMP Rock Creek 11444201'!X100=-901,-901,'UNIMP Rock Creek 11444201'!X100/1000)</f>
        <v>14.709223140495865</v>
      </c>
      <c r="T94" s="234">
        <f>IF('UNIMP Rock Creek 11444201'!Y100=-901,-901,'UNIMP Rock Creek 11444201'!Y100/1000)</f>
        <v>15.317950413223141</v>
      </c>
      <c r="U94" s="234">
        <f>IF('UNIMP Rock Creek 11444201'!Z100=-901,-901,'UNIMP Rock Creek 11444201'!Z100/1000)</f>
        <v>11.09990082644628</v>
      </c>
      <c r="V94" s="234">
        <f>IF('UNIMP Rock Creek 11444201'!AA100=-901,-901,'UNIMP Rock Creek 11444201'!AA100/1000)</f>
        <v>24.590280991735536</v>
      </c>
      <c r="W94" s="234">
        <f>IF('UNIMP Rock Creek 11444201'!AB100=-901,-901,'UNIMP Rock Creek 11444201'!AB100/1000)</f>
        <v>35.488264462809916</v>
      </c>
      <c r="X94" s="234">
        <f>IF('UNIMP Rock Creek 11444201'!AC100=-901,-901,'UNIMP Rock Creek 11444201'!AC100/1000)</f>
        <v>8.0542809917355367</v>
      </c>
      <c r="Y94" s="234">
        <f>IF('UNIMP Rock Creek 11444201'!AD100=-901,-901,'UNIMP Rock Creek 11444201'!AD100/1000)</f>
        <v>4.5159669421487605</v>
      </c>
      <c r="Z94" s="234">
        <f>IF('UNIMP Rock Creek 11444201'!AE100=-901,-901,'UNIMP Rock Creek 11444201'!AE100/1000)</f>
        <v>2.5104793388429756</v>
      </c>
      <c r="AA94" s="234">
        <f>IF('UNIMP Rock Creek 11444201'!AF100=-901,-901,'UNIMP Rock Creek 11444201'!AF100/1000)</f>
        <v>1.5002975206611571</v>
      </c>
      <c r="AB94" s="234">
        <f>IF('UNIMP Rock Creek 11444201'!AG100=-901,-901,'UNIMP Rock Creek 11444201'!AG100/1000)</f>
        <v>1.1246280991735538</v>
      </c>
      <c r="AC94" s="171">
        <f t="shared" si="12"/>
        <v>121.71153719008264</v>
      </c>
      <c r="AE94" s="221">
        <f t="shared" si="7"/>
        <v>1929</v>
      </c>
      <c r="AF94" s="228">
        <v>10562</v>
      </c>
      <c r="AG94" s="229">
        <f t="shared" si="9"/>
        <v>0.50057511726830062</v>
      </c>
      <c r="AH94" s="169"/>
      <c r="AI94" s="170">
        <v>2006</v>
      </c>
      <c r="AJ94" s="232">
        <v>1.0250066835412177</v>
      </c>
      <c r="AK94" s="232">
        <v>1.5867230723243728</v>
      </c>
      <c r="AL94" s="232">
        <v>29.110789775018958</v>
      </c>
      <c r="AM94" s="232">
        <v>22.196491661272717</v>
      </c>
      <c r="AN94" s="232">
        <v>11.862578396676433</v>
      </c>
      <c r="AO94" s="232">
        <v>5.4824122188408353</v>
      </c>
      <c r="AP94" s="232">
        <v>9.2627187973003231</v>
      </c>
      <c r="AQ94" s="232">
        <v>7.9533819688850969</v>
      </c>
      <c r="AR94" s="232">
        <v>4.4762282813676535</v>
      </c>
      <c r="AS94" s="232">
        <v>2.4369452413008759</v>
      </c>
      <c r="AT94" s="232">
        <v>1.5058679239871964</v>
      </c>
      <c r="AU94" s="232">
        <v>0.84860860694389828</v>
      </c>
      <c r="AV94" s="171">
        <f t="shared" si="13"/>
        <v>97.747752627459576</v>
      </c>
      <c r="AX94" s="221">
        <f t="shared" si="8"/>
        <v>1929</v>
      </c>
      <c r="AY94" s="228">
        <v>10562</v>
      </c>
      <c r="AZ94" s="229">
        <f t="shared" si="10"/>
        <v>0.50057511726830062</v>
      </c>
    </row>
    <row r="95" spans="1:52">
      <c r="A95" s="170">
        <v>2007</v>
      </c>
      <c r="B95" s="424">
        <v>1.6694250400229274</v>
      </c>
      <c r="C95" s="424">
        <v>5.7044620173904139</v>
      </c>
      <c r="D95" s="424">
        <v>6.7920222161643489</v>
      </c>
      <c r="E95" s="424">
        <v>6.694610954819856</v>
      </c>
      <c r="F95" s="424">
        <v>11.269474233596908</v>
      </c>
      <c r="G95" s="424">
        <v>27.888509541247878</v>
      </c>
      <c r="H95" s="424">
        <v>42.39980796144058</v>
      </c>
      <c r="I95" s="424">
        <v>52.098675802942772</v>
      </c>
      <c r="J95" s="424">
        <v>14.383013839572897</v>
      </c>
      <c r="K95" s="424">
        <v>3.3506625935675469</v>
      </c>
      <c r="L95" s="424">
        <v>1.3392673042737724</v>
      </c>
      <c r="M95" s="424">
        <v>1.0571007708015374</v>
      </c>
      <c r="N95" s="168">
        <f t="shared" si="11"/>
        <v>174.64703227584141</v>
      </c>
      <c r="O95" s="169"/>
      <c r="P95" s="170">
        <v>2007</v>
      </c>
      <c r="Q95" s="234">
        <f>IF('UNIMP Rock Creek 11444201'!V101=-901,-901,'UNIMP Rock Creek 11444201'!V101/1000)</f>
        <v>1.1621157024793387</v>
      </c>
      <c r="R95" s="234">
        <f>IF('UNIMP Rock Creek 11444201'!W101=-901,-901,'UNIMP Rock Creek 11444201'!W101/1000)</f>
        <v>1.4876033057851239</v>
      </c>
      <c r="S95" s="234">
        <f>IF('UNIMP Rock Creek 11444201'!X101=-901,-901,'UNIMP Rock Creek 11444201'!X101/1000)</f>
        <v>2.6995041322314051</v>
      </c>
      <c r="T95" s="234">
        <f>IF('UNIMP Rock Creek 11444201'!Y101=-901,-901,'UNIMP Rock Creek 11444201'!Y101/1000)</f>
        <v>2.7566280991735534</v>
      </c>
      <c r="U95" s="234">
        <f>IF('UNIMP Rock Creek 11444201'!Z101=-901,-901,'UNIMP Rock Creek 11444201'!Z101/1000)</f>
        <v>7.6266446280991733</v>
      </c>
      <c r="V95" s="234">
        <f>IF('UNIMP Rock Creek 11444201'!AA101=-901,-901,'UNIMP Rock Creek 11444201'!AA101/1000)</f>
        <v>4.3715702479338843</v>
      </c>
      <c r="W95" s="234">
        <f>IF('UNIMP Rock Creek 11444201'!AB101=-901,-901,'UNIMP Rock Creek 11444201'!AB101/1000)</f>
        <v>2.7713057851239671</v>
      </c>
      <c r="X95" s="234">
        <f>IF('UNIMP Rock Creek 11444201'!AC101=-901,-901,'UNIMP Rock Creek 11444201'!AC101/1000)</f>
        <v>1.8860826446280992</v>
      </c>
      <c r="Y95" s="234">
        <f>IF('UNIMP Rock Creek 11444201'!AD101=-901,-901,'UNIMP Rock Creek 11444201'!AD101/1000)</f>
        <v>1.1543801652892562</v>
      </c>
      <c r="Z95" s="234">
        <f>IF('UNIMP Rock Creek 11444201'!AE101=-901,-901,'UNIMP Rock Creek 11444201'!AE101/1000)</f>
        <v>0.79319008264462809</v>
      </c>
      <c r="AA95" s="234">
        <f>IF('UNIMP Rock Creek 11444201'!AF101=-901,-901,'UNIMP Rock Creek 11444201'!AF101/1000)</f>
        <v>0.45439338842975208</v>
      </c>
      <c r="AB95" s="234">
        <f>IF('UNIMP Rock Creek 11444201'!AG101=-901,-901,'UNIMP Rock Creek 11444201'!AG101/1000)</f>
        <v>0.54208264462809908</v>
      </c>
      <c r="AC95" s="171">
        <f t="shared" si="12"/>
        <v>27.705500826446286</v>
      </c>
      <c r="AE95" s="221">
        <f t="shared" si="7"/>
        <v>1929</v>
      </c>
      <c r="AF95" s="228">
        <v>10593</v>
      </c>
      <c r="AG95" s="229">
        <f t="shared" si="9"/>
        <v>0.68425122051727738</v>
      </c>
      <c r="AH95" s="169"/>
      <c r="AI95" s="170">
        <v>2007</v>
      </c>
      <c r="AJ95" s="232">
        <v>0.57765762245042884</v>
      </c>
      <c r="AK95" s="232">
        <v>2.101672997412888</v>
      </c>
      <c r="AL95" s="232">
        <v>3.0340210369626939</v>
      </c>
      <c r="AM95" s="232">
        <v>3.0790356202862936</v>
      </c>
      <c r="AN95" s="232">
        <v>3.9972157985604113</v>
      </c>
      <c r="AO95" s="232">
        <v>4.4523626031223458</v>
      </c>
      <c r="AP95" s="232">
        <v>2.4813677793892985</v>
      </c>
      <c r="AQ95" s="232">
        <v>1.7329863722972618</v>
      </c>
      <c r="AR95" s="232">
        <v>0.63528453118008343</v>
      </c>
      <c r="AS95" s="232">
        <v>0.28278677731152513</v>
      </c>
      <c r="AT95" s="232">
        <v>0.25166482296704729</v>
      </c>
      <c r="AU95" s="232">
        <v>0.32449956179848982</v>
      </c>
      <c r="AV95" s="171">
        <f t="shared" si="13"/>
        <v>22.950555523738768</v>
      </c>
      <c r="AX95" s="221">
        <f t="shared" si="8"/>
        <v>1929</v>
      </c>
      <c r="AY95" s="228">
        <v>10593</v>
      </c>
      <c r="AZ95" s="229">
        <f t="shared" si="10"/>
        <v>0.68425122051727738</v>
      </c>
    </row>
    <row r="96" spans="1:52">
      <c r="A96" s="170">
        <v>2008</v>
      </c>
      <c r="B96" s="424">
        <v>2.0005638149108411</v>
      </c>
      <c r="C96" s="424">
        <v>1.7198143877716232</v>
      </c>
      <c r="D96" s="424">
        <v>2.3612854404203261</v>
      </c>
      <c r="E96" s="424">
        <v>4.4116164534164755</v>
      </c>
      <c r="F96" s="424">
        <v>5.3611010835832626</v>
      </c>
      <c r="G96" s="424">
        <v>14.612611441139483</v>
      </c>
      <c r="H96" s="424">
        <v>36.353857311554883</v>
      </c>
      <c r="I96" s="424">
        <v>71.919684192535584</v>
      </c>
      <c r="J96" s="424">
        <v>27.16374890605411</v>
      </c>
      <c r="K96" s="424">
        <v>4.3586977771882918</v>
      </c>
      <c r="L96" s="424">
        <v>1.6820424030762808</v>
      </c>
      <c r="M96" s="424">
        <v>1.4895853954291844</v>
      </c>
      <c r="N96" s="168">
        <f t="shared" si="11"/>
        <v>173.43460860708035</v>
      </c>
      <c r="O96" s="169"/>
      <c r="P96" s="170">
        <v>2008</v>
      </c>
      <c r="Q96" s="234">
        <f>IF('UNIMP Rock Creek 11444201'!V102=-901,-901,'UNIMP Rock Creek 11444201'!V102/1000)</f>
        <v>0.76859504132231404</v>
      </c>
      <c r="R96" s="234">
        <f>IF('UNIMP Rock Creek 11444201'!W102=-901,-901,'UNIMP Rock Creek 11444201'!W102/1000)</f>
        <v>0.78545454545454541</v>
      </c>
      <c r="S96" s="234">
        <f>IF('UNIMP Rock Creek 11444201'!X102=-901,-901,'UNIMP Rock Creek 11444201'!X102/1000)</f>
        <v>1.5931239669421491</v>
      </c>
      <c r="T96" s="234">
        <f>IF('UNIMP Rock Creek 11444201'!Y102=-901,-901,'UNIMP Rock Creek 11444201'!Y102/1000)</f>
        <v>3.5869090909090908</v>
      </c>
      <c r="U96" s="234">
        <f>IF('UNIMP Rock Creek 11444201'!Z102=-901,-901,'UNIMP Rock Creek 11444201'!Z102/1000)</f>
        <v>4.9882314049586771</v>
      </c>
      <c r="V96" s="234">
        <f>IF('UNIMP Rock Creek 11444201'!AA102=-901,-901,'UNIMP Rock Creek 11444201'!AA102/1000)</f>
        <v>2.0905785123966942</v>
      </c>
      <c r="W96" s="234">
        <f>IF('UNIMP Rock Creek 11444201'!AB102=-901,-901,'UNIMP Rock Creek 11444201'!AB102/1000)</f>
        <v>1.0710743801652893</v>
      </c>
      <c r="X96" s="234">
        <f>IF('UNIMP Rock Creek 11444201'!AC102=-901,-901,'UNIMP Rock Creek 11444201'!AC102/1000)</f>
        <v>0.82393388429752068</v>
      </c>
      <c r="Y96" s="234">
        <f>IF('UNIMP Rock Creek 11444201'!AD102=-901,-901,'UNIMP Rock Creek 11444201'!AD102/1000)</f>
        <v>0.52780165289256198</v>
      </c>
      <c r="Z96" s="234">
        <f>IF('UNIMP Rock Creek 11444201'!AE102=-901,-901,'UNIMP Rock Creek 11444201'!AE102/1000)</f>
        <v>0.31789090909090911</v>
      </c>
      <c r="AA96" s="234">
        <f>IF('UNIMP Rock Creek 11444201'!AF102=-901,-901,'UNIMP Rock Creek 11444201'!AF102/1000)</f>
        <v>0.23057851239669422</v>
      </c>
      <c r="AB96" s="234">
        <f>IF('UNIMP Rock Creek 11444201'!AG102=-901,-901,'UNIMP Rock Creek 11444201'!AG102/1000)</f>
        <v>0.18208264462809917</v>
      </c>
      <c r="AC96" s="171">
        <f t="shared" si="12"/>
        <v>16.966254545454547</v>
      </c>
      <c r="AE96" s="221">
        <f t="shared" si="7"/>
        <v>1929</v>
      </c>
      <c r="AF96" s="228">
        <v>10624</v>
      </c>
      <c r="AG96" s="229">
        <f t="shared" si="9"/>
        <v>0.6896274085980949</v>
      </c>
      <c r="AH96" s="169"/>
      <c r="AI96" s="170">
        <v>2008</v>
      </c>
      <c r="AJ96" s="232">
        <v>0.67146398888945114</v>
      </c>
      <c r="AK96" s="232">
        <v>0.53193167977352473</v>
      </c>
      <c r="AL96" s="232">
        <v>0.94951809956597777</v>
      </c>
      <c r="AM96" s="232">
        <v>1.8740989603767413</v>
      </c>
      <c r="AN96" s="232">
        <v>2.4418011133164246</v>
      </c>
      <c r="AO96" s="232">
        <v>5.850326080705007</v>
      </c>
      <c r="AP96" s="232">
        <v>5.4427635768701741</v>
      </c>
      <c r="AQ96" s="232">
        <v>3.0334280759044354</v>
      </c>
      <c r="AR96" s="232">
        <v>0.96994143749216022</v>
      </c>
      <c r="AS96" s="232">
        <v>0.24057418461160296</v>
      </c>
      <c r="AT96" s="232">
        <v>0.30667077673848198</v>
      </c>
      <c r="AU96" s="232">
        <v>0.40355993193777095</v>
      </c>
      <c r="AV96" s="171">
        <f t="shared" si="13"/>
        <v>22.716077906181752</v>
      </c>
      <c r="AX96" s="221">
        <f t="shared" si="8"/>
        <v>1929</v>
      </c>
      <c r="AY96" s="228">
        <v>10624</v>
      </c>
      <c r="AZ96" s="229">
        <f t="shared" si="10"/>
        <v>0.6896274085980949</v>
      </c>
    </row>
    <row r="97" spans="1:52">
      <c r="A97" s="170">
        <v>2009</v>
      </c>
      <c r="B97" s="424">
        <v>1.8233565191519112</v>
      </c>
      <c r="C97" s="424">
        <v>5.0166167791963963</v>
      </c>
      <c r="D97" s="424">
        <v>2.7971425431228658</v>
      </c>
      <c r="E97" s="424">
        <v>8.7462451160663353</v>
      </c>
      <c r="F97" s="424">
        <v>10.502076725902846</v>
      </c>
      <c r="G97" s="424">
        <v>27.824380204687241</v>
      </c>
      <c r="H97" s="424">
        <v>51.058259905418467</v>
      </c>
      <c r="I97" s="424">
        <v>113.15834258772328</v>
      </c>
      <c r="J97" s="424">
        <v>32.153208388814427</v>
      </c>
      <c r="K97" s="424">
        <v>6.6606575958912764</v>
      </c>
      <c r="L97" s="424">
        <v>1.9469992715969151</v>
      </c>
      <c r="M97" s="424">
        <v>0.91366180565520005</v>
      </c>
      <c r="N97" s="168">
        <f t="shared" si="11"/>
        <v>262.60094744322708</v>
      </c>
      <c r="O97" s="169"/>
      <c r="P97" s="170">
        <v>2009</v>
      </c>
      <c r="Q97" s="232">
        <v>0.77365029450056644</v>
      </c>
      <c r="R97" s="232">
        <v>1.9071113367573598</v>
      </c>
      <c r="S97" s="232">
        <v>1.3067908506223218</v>
      </c>
      <c r="T97" s="232">
        <v>4.4168892331721565</v>
      </c>
      <c r="U97" s="232">
        <v>5.5710063325014243</v>
      </c>
      <c r="V97" s="232">
        <v>10.595879769353925</v>
      </c>
      <c r="W97" s="232">
        <v>7.4127479448111124</v>
      </c>
      <c r="X97" s="232">
        <v>4.9765243278536353</v>
      </c>
      <c r="Y97" s="232">
        <v>1.4478721816862148</v>
      </c>
      <c r="Z97" s="232">
        <v>0.7103840057095141</v>
      </c>
      <c r="AA97" s="232">
        <v>0.51595008793856323</v>
      </c>
      <c r="AB97" s="232">
        <v>0.32566492889787924</v>
      </c>
      <c r="AC97" s="171">
        <f t="shared" si="12"/>
        <v>39.960471293804673</v>
      </c>
      <c r="AE97" s="221">
        <f t="shared" si="7"/>
        <v>1929</v>
      </c>
      <c r="AF97" s="228">
        <v>10652</v>
      </c>
      <c r="AG97" s="229">
        <f t="shared" si="9"/>
        <v>1.1415380760512588</v>
      </c>
      <c r="AH97" s="169"/>
      <c r="AI97" s="170">
        <v>2009</v>
      </c>
      <c r="AJ97" s="232">
        <v>0.77365029450056644</v>
      </c>
      <c r="AK97" s="232">
        <v>1.9071113367573598</v>
      </c>
      <c r="AL97" s="232">
        <v>1.3067908506223218</v>
      </c>
      <c r="AM97" s="232">
        <v>4.4168892331721565</v>
      </c>
      <c r="AN97" s="232">
        <v>5.5710063325014243</v>
      </c>
      <c r="AO97" s="232">
        <v>10.595879769353925</v>
      </c>
      <c r="AP97" s="232">
        <v>7.4127479448111124</v>
      </c>
      <c r="AQ97" s="232">
        <v>4.9765243278536353</v>
      </c>
      <c r="AR97" s="232">
        <v>1.4478721816862148</v>
      </c>
      <c r="AS97" s="232">
        <v>0.7103840057095141</v>
      </c>
      <c r="AT97" s="232">
        <v>0.51595008793856323</v>
      </c>
      <c r="AU97" s="232">
        <v>0.32566492889787924</v>
      </c>
      <c r="AV97" s="171">
        <f t="shared" si="13"/>
        <v>39.960471293804673</v>
      </c>
      <c r="AX97" s="221">
        <f t="shared" si="8"/>
        <v>1929</v>
      </c>
      <c r="AY97" s="228">
        <v>10652</v>
      </c>
      <c r="AZ97" s="229">
        <f t="shared" si="10"/>
        <v>1.1415380760512588</v>
      </c>
    </row>
    <row r="98" spans="1:52">
      <c r="A98" s="170">
        <v>2010</v>
      </c>
      <c r="B98" s="424">
        <v>4.4892513189854437</v>
      </c>
      <c r="C98" s="424">
        <v>1.9013455886707964</v>
      </c>
      <c r="D98" s="424">
        <v>3.4460174617907859</v>
      </c>
      <c r="E98" s="424">
        <v>6.4927625460895095</v>
      </c>
      <c r="F98" s="424">
        <v>7.3028365680291207</v>
      </c>
      <c r="G98" s="424">
        <v>15.173997906661443</v>
      </c>
      <c r="H98" s="424">
        <v>35.947970348603278</v>
      </c>
      <c r="I98" s="424">
        <v>77.456467776554476</v>
      </c>
      <c r="J98" s="424">
        <v>119.93477800446718</v>
      </c>
      <c r="K98" s="424">
        <v>20.65464741878645</v>
      </c>
      <c r="L98" s="424">
        <v>3.0386040564239143</v>
      </c>
      <c r="M98" s="424">
        <v>1.574585075330821</v>
      </c>
      <c r="N98" s="168">
        <f t="shared" si="11"/>
        <v>297.41326407039321</v>
      </c>
      <c r="O98" s="169"/>
      <c r="P98" s="461">
        <v>2010</v>
      </c>
      <c r="Q98" s="234">
        <f>IF('UNIMP Rock Creek 11444201'!V104=-901,-901,'UNIMP Rock Creek 11444201'!V104/1000)</f>
        <v>0.66624793388429748</v>
      </c>
      <c r="R98" s="234">
        <f>IF('UNIMP Rock Creek 11444201'!W104=-901,-901,'UNIMP Rock Creek 11444201'!W104/1000)</f>
        <v>0.83900826446280996</v>
      </c>
      <c r="S98" s="234">
        <f>IF('UNIMP Rock Creek 11444201'!X104=-901,-901,'UNIMP Rock Creek 11444201'!X104/1000)</f>
        <v>1.8152727272727274</v>
      </c>
      <c r="T98" s="234">
        <f>IF('UNIMP Rock Creek 11444201'!Y104=-901,-901,'UNIMP Rock Creek 11444201'!Y104/1000)</f>
        <v>3.7933884297520652</v>
      </c>
      <c r="U98" s="234">
        <f>IF('UNIMP Rock Creek 11444201'!Z104=-901,-901,'UNIMP Rock Creek 11444201'!Z104/1000)</f>
        <v>3.8624132231404964</v>
      </c>
      <c r="V98" s="234">
        <f>IF('UNIMP Rock Creek 11444201'!AA104=-901,-901,'UNIMP Rock Creek 11444201'!AA104/1000)</f>
        <v>4.7404958677685967</v>
      </c>
      <c r="W98" s="234">
        <f>IF('UNIMP Rock Creek 11444201'!AB104=-901,-901,'UNIMP Rock Creek 11444201'!AB104/1000)</f>
        <v>6.661487603305785</v>
      </c>
      <c r="X98" s="234">
        <f>IF('UNIMP Rock Creek 11444201'!AC104=-901,-901,'UNIMP Rock Creek 11444201'!AC104/1000)</f>
        <v>5.1582148760330568</v>
      </c>
      <c r="Y98" s="234">
        <f>IF('UNIMP Rock Creek 11444201'!AD104=-901,-901,'UNIMP Rock Creek 11444201'!AD104/1000)</f>
        <v>2.6493223140495865</v>
      </c>
      <c r="Z98" s="234">
        <f>IF('UNIMP Rock Creek 11444201'!AE104=-901,-901,'UNIMP Rock Creek 11444201'!AE104/1000)</f>
        <v>1.2297520661157024</v>
      </c>
      <c r="AA98" s="234">
        <f>IF('UNIMP Rock Creek 11444201'!AF104=-901,-901,'UNIMP Rock Creek 11444201'!AF104/1000)</f>
        <v>0.67814876033057847</v>
      </c>
      <c r="AB98" s="234">
        <f>IF('UNIMP Rock Creek 11444201'!AG104=-901,-901,'UNIMP Rock Creek 11444201'!AG104/1000)</f>
        <v>0.47960330578512406</v>
      </c>
      <c r="AC98" s="171">
        <f t="shared" si="12"/>
        <v>32.573355371900824</v>
      </c>
      <c r="AE98" s="221">
        <f t="shared" si="7"/>
        <v>1929</v>
      </c>
      <c r="AF98" s="228">
        <v>10683</v>
      </c>
      <c r="AG98" s="229">
        <f t="shared" si="9"/>
        <v>3.4147238598942482</v>
      </c>
      <c r="AH98" s="169"/>
      <c r="AI98" s="170">
        <v>2010</v>
      </c>
      <c r="AJ98" s="232">
        <v>1.7493500909706474</v>
      </c>
      <c r="AK98" s="232">
        <v>0.72940808717928385</v>
      </c>
      <c r="AL98" s="232">
        <v>1.6609873952029233</v>
      </c>
      <c r="AM98" s="232">
        <v>3.2288223822117521</v>
      </c>
      <c r="AN98" s="232">
        <v>3.986960909962602</v>
      </c>
      <c r="AO98" s="232">
        <v>8.3528087553509849</v>
      </c>
      <c r="AP98" s="232">
        <v>11.980256166457561</v>
      </c>
      <c r="AQ98" s="232">
        <v>7.4654639003423071</v>
      </c>
      <c r="AR98" s="232">
        <v>4.8235084708655123</v>
      </c>
      <c r="AS98" s="232">
        <v>1.423745183860234</v>
      </c>
      <c r="AT98" s="232">
        <v>0.71267436010263907</v>
      </c>
      <c r="AU98" s="232">
        <v>0.57904061698440756</v>
      </c>
      <c r="AV98" s="171">
        <f t="shared" si="13"/>
        <v>46.693026319490855</v>
      </c>
      <c r="AX98" s="221">
        <f t="shared" si="8"/>
        <v>1929</v>
      </c>
      <c r="AY98" s="228">
        <v>10683</v>
      </c>
      <c r="AZ98" s="229">
        <f t="shared" si="10"/>
        <v>3.4147238598942482</v>
      </c>
    </row>
    <row r="99" spans="1:52">
      <c r="A99" s="170">
        <v>2011</v>
      </c>
      <c r="B99" s="424">
        <v>12.906614873656979</v>
      </c>
      <c r="C99" s="424">
        <v>8.7789127407811911</v>
      </c>
      <c r="D99" s="424">
        <v>32.228151290668883</v>
      </c>
      <c r="E99" s="424">
        <v>19.961432078637948</v>
      </c>
      <c r="F99" s="424">
        <v>16.073055237027553</v>
      </c>
      <c r="G99" s="424">
        <v>34.376516337983738</v>
      </c>
      <c r="H99" s="424">
        <v>79.860238475080436</v>
      </c>
      <c r="I99" s="424">
        <v>122.59347716636272</v>
      </c>
      <c r="J99" s="424">
        <v>172.02414333837379</v>
      </c>
      <c r="K99" s="424">
        <v>84.33210910710298</v>
      </c>
      <c r="L99" s="424">
        <v>12.124380014240801</v>
      </c>
      <c r="M99" s="424">
        <v>3.9004086571499332</v>
      </c>
      <c r="N99" s="168">
        <f t="shared" si="11"/>
        <v>599.15943931706693</v>
      </c>
      <c r="O99" s="169"/>
      <c r="P99" s="170">
        <v>2011</v>
      </c>
      <c r="Q99" s="232">
        <v>5.594079669460827</v>
      </c>
      <c r="R99" s="232">
        <v>4.7255170459976341</v>
      </c>
      <c r="S99" s="232">
        <v>19.072030442609588</v>
      </c>
      <c r="T99" s="232">
        <v>12.283137467132104</v>
      </c>
      <c r="U99" s="232">
        <v>9.9547816979215114</v>
      </c>
      <c r="V99" s="232">
        <v>11.364019368445852</v>
      </c>
      <c r="W99" s="232">
        <v>15.704507009213721</v>
      </c>
      <c r="X99" s="232">
        <v>10.37616200684603</v>
      </c>
      <c r="Y99" s="232">
        <v>7.8770763591678445</v>
      </c>
      <c r="Z99" s="232">
        <v>4.439291866191212</v>
      </c>
      <c r="AA99" s="232">
        <v>2.1049061066529617</v>
      </c>
      <c r="AB99" s="232">
        <v>1.5539533193096418</v>
      </c>
      <c r="AC99" s="171">
        <f t="shared" si="12"/>
        <v>105.04946235894893</v>
      </c>
      <c r="AE99" s="221">
        <f t="shared" si="7"/>
        <v>1929</v>
      </c>
      <c r="AF99" s="228">
        <v>10713</v>
      </c>
      <c r="AG99" s="229">
        <f t="shared" si="9"/>
        <v>5.3704950835777217</v>
      </c>
      <c r="AH99" s="169"/>
      <c r="AI99" s="170">
        <v>2011</v>
      </c>
      <c r="AJ99" s="232">
        <v>5.594079669460827</v>
      </c>
      <c r="AK99" s="232">
        <v>4.7255170459976341</v>
      </c>
      <c r="AL99" s="232">
        <v>19.072030442609588</v>
      </c>
      <c r="AM99" s="232">
        <v>12.283137467132104</v>
      </c>
      <c r="AN99" s="232">
        <v>9.9547816979215114</v>
      </c>
      <c r="AO99" s="232">
        <v>11.364019368445852</v>
      </c>
      <c r="AP99" s="232">
        <v>15.704507009213721</v>
      </c>
      <c r="AQ99" s="232">
        <v>10.37616200684603</v>
      </c>
      <c r="AR99" s="232">
        <v>7.8770763591678445</v>
      </c>
      <c r="AS99" s="232">
        <v>4.439291866191212</v>
      </c>
      <c r="AT99" s="232">
        <v>2.1049061066529617</v>
      </c>
      <c r="AU99" s="232">
        <v>1.5539533193096418</v>
      </c>
      <c r="AV99" s="171">
        <f t="shared" si="13"/>
        <v>105.04946235894893</v>
      </c>
      <c r="AX99" s="221">
        <f t="shared" si="8"/>
        <v>1929</v>
      </c>
      <c r="AY99" s="228">
        <v>10713</v>
      </c>
      <c r="AZ99" s="229">
        <f t="shared" si="10"/>
        <v>5.3704950835777217</v>
      </c>
    </row>
    <row r="100" spans="1:52">
      <c r="A100" s="170">
        <v>2012</v>
      </c>
      <c r="B100" s="424">
        <v>6.6143781735453544</v>
      </c>
      <c r="C100" s="424">
        <v>3.274929913858069</v>
      </c>
      <c r="D100" s="424">
        <v>2.1172386152708667</v>
      </c>
      <c r="E100" s="424">
        <v>7.6428497551938257</v>
      </c>
      <c r="F100" s="424">
        <v>5.9820833223578642</v>
      </c>
      <c r="G100" s="424">
        <v>17.601699540263056</v>
      </c>
      <c r="H100" s="424">
        <v>60.967083271406302</v>
      </c>
      <c r="I100" s="424">
        <v>62.189352680082543</v>
      </c>
      <c r="J100" s="424">
        <v>17.754998030005801</v>
      </c>
      <c r="K100" s="424">
        <v>4.5411813741946929</v>
      </c>
      <c r="L100" s="424">
        <v>1.6901366789235346</v>
      </c>
      <c r="M100" s="424">
        <v>0.96126599990153228</v>
      </c>
      <c r="N100" s="168">
        <f t="shared" si="11"/>
        <v>191.33719735500344</v>
      </c>
      <c r="O100" s="169"/>
      <c r="P100" s="461">
        <v>2012</v>
      </c>
      <c r="Q100" s="234">
        <f>IF('UNIMP Rock Creek 11444201'!V106=-901,-901,'UNIMP Rock Creek 11444201'!V106/1000)</f>
        <v>1.5064462809917356</v>
      </c>
      <c r="R100" s="234">
        <f>IF('UNIMP Rock Creek 11444201'!W106=-901,-901,'UNIMP Rock Creek 11444201'!W106/1000)</f>
        <v>1.4459504132231404</v>
      </c>
      <c r="S100" s="234">
        <f>IF('UNIMP Rock Creek 11444201'!X106=-901,-901,'UNIMP Rock Creek 11444201'!X106/1000)</f>
        <v>1.5002975206611571</v>
      </c>
      <c r="T100" s="234">
        <f>IF('UNIMP Rock Creek 11444201'!Y106=-901,-901,'UNIMP Rock Creek 11444201'!Y106/1000)</f>
        <v>2.151272727272727</v>
      </c>
      <c r="U100" s="234">
        <f>IF('UNIMP Rock Creek 11444201'!Z106=-901,-901,'UNIMP Rock Creek 11444201'!Z106/1000)</f>
        <v>1.4054876033057853</v>
      </c>
      <c r="V100" s="234">
        <f>IF('UNIMP Rock Creek 11444201'!AA106=-901,-901,'UNIMP Rock Creek 11444201'!AA106/1000)</f>
        <v>9.865388429752068</v>
      </c>
      <c r="W100" s="234">
        <f>IF('UNIMP Rock Creek 11444201'!AB106=-901,-901,'UNIMP Rock Creek 11444201'!AB106/1000)</f>
        <v>8.3192727272727289</v>
      </c>
      <c r="X100" s="234">
        <f>IF('UNIMP Rock Creek 11444201'!AC106=-901,-901,'UNIMP Rock Creek 11444201'!AC106/1000)</f>
        <v>3.0916363636363635</v>
      </c>
      <c r="Y100" s="234">
        <f>IF('UNIMP Rock Creek 11444201'!AD106=-901,-901,'UNIMP Rock Creek 11444201'!AD106/1000)</f>
        <v>1.6720661157024794</v>
      </c>
      <c r="Z100" s="234">
        <f>IF('UNIMP Rock Creek 11444201'!AE106=-901,-901,'UNIMP Rock Creek 11444201'!AE106/1000)</f>
        <v>0.99609917355371902</v>
      </c>
      <c r="AA100" s="234">
        <f>IF('UNIMP Rock Creek 11444201'!AF106=-901,-901,'UNIMP Rock Creek 11444201'!AF106/1000)</f>
        <v>0.7624462809917355</v>
      </c>
      <c r="AB100" s="234">
        <f>IF('UNIMP Rock Creek 11444201'!AG106=-901,-901,'UNIMP Rock Creek 11444201'!AG106/1000)</f>
        <v>0.59385123966942144</v>
      </c>
      <c r="AC100" s="171">
        <f t="shared" si="12"/>
        <v>33.310214876033058</v>
      </c>
      <c r="AE100" s="221">
        <f t="shared" si="7"/>
        <v>1929</v>
      </c>
      <c r="AF100" s="228">
        <v>10744</v>
      </c>
      <c r="AG100" s="229">
        <f t="shared" si="9"/>
        <v>3.5077504582073225</v>
      </c>
      <c r="AH100" s="169"/>
      <c r="AI100" s="170">
        <v>2012</v>
      </c>
      <c r="AJ100" s="232">
        <v>2.4411223098155981</v>
      </c>
      <c r="AK100" s="232">
        <v>1.3969760324783613</v>
      </c>
      <c r="AL100" s="232">
        <v>1.0073295858403006</v>
      </c>
      <c r="AM100" s="232">
        <v>3.6362782272200764</v>
      </c>
      <c r="AN100" s="232">
        <v>2.8896112585081699</v>
      </c>
      <c r="AO100" s="232">
        <v>5.1970916022293068</v>
      </c>
      <c r="AP100" s="232">
        <v>5.6230375244153663</v>
      </c>
      <c r="AQ100" s="232">
        <v>2.1917071540369548</v>
      </c>
      <c r="AR100" s="232">
        <v>0.7637752316688875</v>
      </c>
      <c r="AS100" s="232">
        <v>0.36914515142821358</v>
      </c>
      <c r="AT100" s="232">
        <v>0.35422707825298616</v>
      </c>
      <c r="AU100" s="232">
        <v>0.30806181274056854</v>
      </c>
      <c r="AV100" s="171">
        <f t="shared" si="13"/>
        <v>26.17836296863479</v>
      </c>
      <c r="AX100" s="221">
        <f t="shared" si="8"/>
        <v>1929</v>
      </c>
      <c r="AY100" s="228">
        <v>10744</v>
      </c>
      <c r="AZ100" s="229">
        <f t="shared" si="10"/>
        <v>3.5077504582073225</v>
      </c>
    </row>
    <row r="101" spans="1:52">
      <c r="A101" s="170">
        <v>2013</v>
      </c>
      <c r="B101" s="424">
        <v>1.9410270258705797</v>
      </c>
      <c r="C101" s="424">
        <v>8.242112806115923</v>
      </c>
      <c r="D101" s="424">
        <v>31.969813509354143</v>
      </c>
      <c r="E101" s="424">
        <v>11.641915751571903</v>
      </c>
      <c r="F101" s="424">
        <v>9.7902023610665658</v>
      </c>
      <c r="G101" s="424">
        <v>24.732041678247107</v>
      </c>
      <c r="H101" s="424">
        <v>48.732785102515152</v>
      </c>
      <c r="I101" s="424">
        <v>48.863133332654705</v>
      </c>
      <c r="J101" s="424">
        <v>18.023625894995924</v>
      </c>
      <c r="K101" s="424">
        <v>4.113792706029928</v>
      </c>
      <c r="L101" s="424">
        <v>1.1431285125230006</v>
      </c>
      <c r="M101" s="424">
        <v>0.9348855475365041</v>
      </c>
      <c r="N101" s="168">
        <f t="shared" si="11"/>
        <v>210.12846422848142</v>
      </c>
      <c r="O101" s="169"/>
      <c r="P101" s="461">
        <v>2013</v>
      </c>
      <c r="Q101" s="234">
        <f>IF('UNIMP Rock Creek 11444201'!V107=-901,-901,'UNIMP Rock Creek 11444201'!V107/1000)</f>
        <v>0.71940495867768584</v>
      </c>
      <c r="R101" s="234">
        <f>IF('UNIMP Rock Creek 11444201'!W107=-901,-901,'UNIMP Rock Creek 11444201'!W107/1000)</f>
        <v>2.1129917355371899</v>
      </c>
      <c r="S101" s="234">
        <f>IF('UNIMP Rock Creek 11444201'!X107=-901,-901,'UNIMP Rock Creek 11444201'!X107/1000)</f>
        <v>9.6453223140495883</v>
      </c>
      <c r="T101" s="234">
        <f>IF('UNIMP Rock Creek 11444201'!Y107=-901,-901,'UNIMP Rock Creek 11444201'!Y107/1000)</f>
        <v>2.9819504132231414</v>
      </c>
      <c r="U101" s="234">
        <f>IF('UNIMP Rock Creek 11444201'!Z107=-901,-901,'UNIMP Rock Creek 11444201'!Z107/1000)</f>
        <v>1.489190082644628</v>
      </c>
      <c r="V101" s="234">
        <f>IF('UNIMP Rock Creek 11444201'!AA107=-901,-901,'UNIMP Rock Creek 11444201'!AA107/1000)</f>
        <v>2.0362314049586776</v>
      </c>
      <c r="W101" s="234">
        <f>IF('UNIMP Rock Creek 11444201'!AB107=-901,-901,'UNIMP Rock Creek 11444201'!AB107/1000)</f>
        <v>1.5649586776859503</v>
      </c>
      <c r="X101" s="234">
        <f>IF('UNIMP Rock Creek 11444201'!AC107=-901,-901,'UNIMP Rock Creek 11444201'!AC107/1000)</f>
        <v>1.2850909090909088</v>
      </c>
      <c r="Y101" s="234">
        <f>IF('UNIMP Rock Creek 11444201'!AD107=-901,-901,'UNIMP Rock Creek 11444201'!AD107/1000)</f>
        <v>0.96991735537190082</v>
      </c>
      <c r="Z101" s="234">
        <f>IF('UNIMP Rock Creek 11444201'!AE107=-901,-901,'UNIMP Rock Creek 11444201'!AE107/1000)</f>
        <v>0.62717355371900818</v>
      </c>
      <c r="AA101" s="234">
        <f>IF('UNIMP Rock Creek 11444201'!AF107=-901,-901,'UNIMP Rock Creek 11444201'!AF107/1000)</f>
        <v>0.4599272727272728</v>
      </c>
      <c r="AB101" s="234">
        <f>IF('UNIMP Rock Creek 11444201'!AG107=-901,-901,'UNIMP Rock Creek 11444201'!AG107/1000)</f>
        <v>0.47008264462809918</v>
      </c>
      <c r="AC101" s="171">
        <f t="shared" si="12"/>
        <v>24.362241322314055</v>
      </c>
      <c r="AE101" s="221">
        <f t="shared" si="7"/>
        <v>1929</v>
      </c>
      <c r="AF101" s="228">
        <v>10774</v>
      </c>
      <c r="AG101" s="229">
        <f t="shared" si="9"/>
        <v>0.9849728733472638</v>
      </c>
      <c r="AH101" s="169"/>
      <c r="AI101" s="170">
        <v>2013</v>
      </c>
      <c r="AJ101" s="232">
        <v>0.72908033544549544</v>
      </c>
      <c r="AK101" s="232">
        <v>3.3224625651492414</v>
      </c>
      <c r="AL101" s="232">
        <v>13.455487433252625</v>
      </c>
      <c r="AM101" s="232">
        <v>2.96644033289137</v>
      </c>
      <c r="AN101" s="232">
        <v>1.0225810960991915</v>
      </c>
      <c r="AO101" s="232">
        <v>2.5832477568275216</v>
      </c>
      <c r="AP101" s="232">
        <v>2.0886950869706276</v>
      </c>
      <c r="AQ101" s="232">
        <v>1.7036628384727521</v>
      </c>
      <c r="AR101" s="232">
        <v>0.86830316683509778</v>
      </c>
      <c r="AS101" s="232">
        <v>0.48748148233539368</v>
      </c>
      <c r="AT101" s="232">
        <v>0.27438532175944275</v>
      </c>
      <c r="AU101" s="232">
        <v>0.31068721170507629</v>
      </c>
      <c r="AV101" s="171">
        <f t="shared" si="13"/>
        <v>29.812514627743834</v>
      </c>
      <c r="AX101" s="221">
        <f t="shared" si="8"/>
        <v>1929</v>
      </c>
      <c r="AY101" s="228">
        <v>10774</v>
      </c>
      <c r="AZ101" s="229">
        <f t="shared" si="10"/>
        <v>0.9849728733472638</v>
      </c>
    </row>
    <row r="102" spans="1:52">
      <c r="A102" s="170">
        <v>2014</v>
      </c>
      <c r="B102" s="424">
        <v>0.78426249930661096</v>
      </c>
      <c r="C102" s="424">
        <v>1.226231387596562</v>
      </c>
      <c r="D102" s="424">
        <v>1.5957793636165458</v>
      </c>
      <c r="E102" s="424">
        <v>2.0945123041462428</v>
      </c>
      <c r="F102" s="424">
        <v>10.598834349192364</v>
      </c>
      <c r="G102" s="424">
        <v>17.170038314783614</v>
      </c>
      <c r="H102" s="424">
        <v>35.31818024153597</v>
      </c>
      <c r="I102" s="424">
        <v>40.929858165037132</v>
      </c>
      <c r="J102" s="424">
        <v>11.142319216653878</v>
      </c>
      <c r="K102" s="424">
        <v>2.3339717047174022</v>
      </c>
      <c r="L102" s="424">
        <v>1.0396832775736717</v>
      </c>
      <c r="M102" s="424">
        <v>0.7363305327619164</v>
      </c>
      <c r="N102" s="168">
        <f t="shared" si="11"/>
        <v>124.9700013569219</v>
      </c>
      <c r="O102" s="169"/>
      <c r="P102" s="170">
        <v>2014</v>
      </c>
      <c r="Q102" s="232">
        <v>0.23492494548856729</v>
      </c>
      <c r="R102" s="232">
        <v>0.29442263507842009</v>
      </c>
      <c r="S102" s="232">
        <v>0.48090388254745164</v>
      </c>
      <c r="T102" s="232">
        <v>0.68658641559536271</v>
      </c>
      <c r="U102" s="232">
        <v>3.9327173169849545</v>
      </c>
      <c r="V102" s="232">
        <v>3.6498165414374437</v>
      </c>
      <c r="W102" s="232">
        <v>2.0534823696307889</v>
      </c>
      <c r="X102" s="232">
        <v>1.120867466638483</v>
      </c>
      <c r="Y102" s="232">
        <v>0.39022572373358244</v>
      </c>
      <c r="Z102" s="232">
        <v>0.15494859809887096</v>
      </c>
      <c r="AA102" s="232">
        <v>0.16017848875479679</v>
      </c>
      <c r="AB102" s="232">
        <v>0.18415314270009375</v>
      </c>
      <c r="AC102" s="171">
        <f t="shared" si="12"/>
        <v>13.343227526688816</v>
      </c>
      <c r="AE102" s="221">
        <f t="shared" si="7"/>
        <v>1929</v>
      </c>
      <c r="AF102" s="228">
        <v>10805</v>
      </c>
      <c r="AG102" s="229">
        <f t="shared" si="9"/>
        <v>0.19577842200801854</v>
      </c>
      <c r="AH102" s="169"/>
      <c r="AI102" s="170">
        <v>2014</v>
      </c>
      <c r="AJ102" s="232">
        <v>0.23492494548856729</v>
      </c>
      <c r="AK102" s="232">
        <v>0.29442263507842009</v>
      </c>
      <c r="AL102" s="232">
        <v>0.48090388254745164</v>
      </c>
      <c r="AM102" s="232">
        <v>0.68658641559536271</v>
      </c>
      <c r="AN102" s="232">
        <v>3.9327173169849545</v>
      </c>
      <c r="AO102" s="232">
        <v>3.6498165414374437</v>
      </c>
      <c r="AP102" s="232">
        <v>2.0534823696307889</v>
      </c>
      <c r="AQ102" s="232">
        <v>1.120867466638483</v>
      </c>
      <c r="AR102" s="232">
        <v>0.39022572373358244</v>
      </c>
      <c r="AS102" s="232">
        <v>0.15494859809887096</v>
      </c>
      <c r="AT102" s="232">
        <v>0.16017848875479679</v>
      </c>
      <c r="AU102" s="232">
        <v>0.18415314270009375</v>
      </c>
      <c r="AV102" s="171">
        <f t="shared" si="13"/>
        <v>13.343227526688816</v>
      </c>
      <c r="AX102" s="221">
        <f t="shared" si="8"/>
        <v>1929</v>
      </c>
      <c r="AY102" s="228">
        <v>10805</v>
      </c>
      <c r="AZ102" s="229">
        <f t="shared" si="10"/>
        <v>0.19577842200801854</v>
      </c>
    </row>
    <row r="103" spans="1:52">
      <c r="A103" s="430">
        <v>2015</v>
      </c>
      <c r="B103" s="424">
        <v>0.87365379299617019</v>
      </c>
      <c r="C103" s="424">
        <v>2.9528226791879635</v>
      </c>
      <c r="D103" s="424">
        <v>8.7241111117728281</v>
      </c>
      <c r="E103" s="424">
        <v>4.6005619233340536</v>
      </c>
      <c r="F103" s="424">
        <v>25.511528224950244</v>
      </c>
      <c r="G103" s="424">
        <v>13.917101857155908</v>
      </c>
      <c r="H103" s="424">
        <v>14.968353425152085</v>
      </c>
      <c r="I103" s="424">
        <v>20.910158006936182</v>
      </c>
      <c r="J103" s="424">
        <v>8.3154889003443913</v>
      </c>
      <c r="K103" s="424">
        <v>2.769296835455803</v>
      </c>
      <c r="L103" s="424">
        <v>0.58778097759499737</v>
      </c>
      <c r="M103" s="424">
        <v>0.71700243243223938</v>
      </c>
      <c r="N103" s="434">
        <f t="shared" si="11"/>
        <v>104.84786016731287</v>
      </c>
      <c r="O103" s="169"/>
      <c r="P103" s="430">
        <v>2015</v>
      </c>
      <c r="Q103" s="232">
        <v>0.21215174840575568</v>
      </c>
      <c r="R103" s="232">
        <v>0.72511175378661241</v>
      </c>
      <c r="S103" s="232">
        <v>2.6923374950897001</v>
      </c>
      <c r="T103" s="232">
        <v>1.2903089981482112</v>
      </c>
      <c r="U103" s="232">
        <v>2.6208958312737716</v>
      </c>
      <c r="V103" s="232">
        <v>0.45833977827492234</v>
      </c>
      <c r="W103" s="232">
        <v>0.37673665574636583</v>
      </c>
      <c r="X103" s="232">
        <v>0.45413926447215758</v>
      </c>
      <c r="Y103" s="232">
        <v>0.24422780777039677</v>
      </c>
      <c r="Z103" s="232">
        <v>0.15741502412358876</v>
      </c>
      <c r="AA103" s="232">
        <v>7.5768501727717208E-2</v>
      </c>
      <c r="AB103" s="232">
        <v>0.14425753621111603</v>
      </c>
      <c r="AC103" s="436">
        <f t="shared" si="12"/>
        <v>9.4516903950303153</v>
      </c>
      <c r="AE103" s="221">
        <f t="shared" si="7"/>
        <v>1929</v>
      </c>
      <c r="AF103" s="228">
        <v>10836</v>
      </c>
      <c r="AG103" s="229">
        <f t="shared" si="9"/>
        <v>0.68560257213638565</v>
      </c>
      <c r="AH103" s="169"/>
      <c r="AI103" s="430">
        <v>2015</v>
      </c>
      <c r="AJ103" s="435">
        <v>0.21215174840575568</v>
      </c>
      <c r="AK103" s="435">
        <v>0.72511175378661241</v>
      </c>
      <c r="AL103" s="435">
        <v>2.6923374950897001</v>
      </c>
      <c r="AM103" s="435">
        <v>1.2903089981482112</v>
      </c>
      <c r="AN103" s="435">
        <v>2.6208958312737716</v>
      </c>
      <c r="AO103" s="435">
        <v>0.45833977827492234</v>
      </c>
      <c r="AP103" s="435">
        <v>0.37673665574636583</v>
      </c>
      <c r="AQ103" s="435">
        <v>0.45413926447215758</v>
      </c>
      <c r="AR103" s="435">
        <v>0.24422780777039677</v>
      </c>
      <c r="AS103" s="435">
        <v>0.15741502412358876</v>
      </c>
      <c r="AT103" s="435">
        <v>7.5768501727717208E-2</v>
      </c>
      <c r="AU103" s="435">
        <v>0.14425753621111603</v>
      </c>
      <c r="AV103" s="436">
        <f t="shared" si="13"/>
        <v>9.4516903950303153</v>
      </c>
      <c r="AX103" s="221">
        <f t="shared" si="8"/>
        <v>1929</v>
      </c>
      <c r="AY103" s="228">
        <v>10836</v>
      </c>
      <c r="AZ103" s="229">
        <f t="shared" si="10"/>
        <v>0.68560257213638565</v>
      </c>
    </row>
    <row r="104" spans="1:52">
      <c r="A104" s="421">
        <v>2016</v>
      </c>
      <c r="B104" s="424">
        <v>1.3608347554707239</v>
      </c>
      <c r="C104" s="424">
        <v>3.7231400292104686</v>
      </c>
      <c r="D104" s="424">
        <v>7.7626887697571227</v>
      </c>
      <c r="E104" s="424">
        <v>15.132763579881159</v>
      </c>
      <c r="F104" s="424">
        <v>21.684411920061045</v>
      </c>
      <c r="G104" s="424">
        <v>57.071623050603542</v>
      </c>
      <c r="H104" s="424">
        <v>76.658798625142524</v>
      </c>
      <c r="I104" s="424">
        <v>90.070808174398039</v>
      </c>
      <c r="J104" s="424">
        <v>46.91271379297428</v>
      </c>
      <c r="K104" s="424">
        <v>6.4311546077835393</v>
      </c>
      <c r="L104" s="424">
        <v>1.4394236674868048</v>
      </c>
      <c r="M104" s="424">
        <v>0.78927964783571636</v>
      </c>
      <c r="N104" s="434">
        <f t="shared" si="11"/>
        <v>329.03764062060492</v>
      </c>
      <c r="O104" s="422"/>
      <c r="P104" s="421">
        <v>2016</v>
      </c>
      <c r="Q104" s="232">
        <v>0.61274631851717321</v>
      </c>
      <c r="R104" s="232">
        <v>1.4075828032380913</v>
      </c>
      <c r="S104" s="232">
        <v>3.6294544863386435</v>
      </c>
      <c r="T104" s="232">
        <v>8.2169156408691109</v>
      </c>
      <c r="U104" s="232">
        <v>12.23942127024509</v>
      </c>
      <c r="V104" s="232">
        <v>12.81836267912978</v>
      </c>
      <c r="W104" s="232">
        <v>6.0302146052970826</v>
      </c>
      <c r="X104" s="232">
        <v>3.7664193974748841</v>
      </c>
      <c r="Y104" s="232">
        <v>2.2580933572263078</v>
      </c>
      <c r="Z104" s="232">
        <v>1.0287486533372743</v>
      </c>
      <c r="AA104" s="232">
        <v>0.50436932293192172</v>
      </c>
      <c r="AB104" s="232">
        <v>0.2967186621394049</v>
      </c>
      <c r="AC104" s="436">
        <f t="shared" si="12"/>
        <v>52.809047196744771</v>
      </c>
      <c r="AE104" s="221">
        <f t="shared" si="7"/>
        <v>1929</v>
      </c>
      <c r="AF104" s="228">
        <v>10866</v>
      </c>
      <c r="AG104" s="229">
        <f t="shared" si="9"/>
        <v>0</v>
      </c>
      <c r="AH104" s="169"/>
      <c r="AI104" s="437">
        <v>2016</v>
      </c>
      <c r="AJ104" s="444">
        <v>0.61274631851717321</v>
      </c>
      <c r="AK104" s="442">
        <v>1.4075828032380913</v>
      </c>
      <c r="AL104" s="442">
        <v>3.6294544863386435</v>
      </c>
      <c r="AM104" s="442">
        <v>8.2169156408691109</v>
      </c>
      <c r="AN104" s="442">
        <v>12.23942127024509</v>
      </c>
      <c r="AO104" s="442">
        <v>12.81836267912978</v>
      </c>
      <c r="AP104" s="442">
        <v>6.0302146052970826</v>
      </c>
      <c r="AQ104" s="442">
        <v>3.7664193974748841</v>
      </c>
      <c r="AR104" s="442">
        <v>2.2580933572263078</v>
      </c>
      <c r="AS104" s="442">
        <v>1.0287486533372743</v>
      </c>
      <c r="AT104" s="442">
        <v>0.50436932293192172</v>
      </c>
      <c r="AU104" s="446">
        <v>0.2967186621394049</v>
      </c>
      <c r="AV104" s="451">
        <f t="shared" si="13"/>
        <v>52.809047196744771</v>
      </c>
      <c r="AX104" s="221">
        <f t="shared" si="8"/>
        <v>1929</v>
      </c>
      <c r="AY104" s="228">
        <v>10866</v>
      </c>
      <c r="AZ104" s="229">
        <f t="shared" si="10"/>
        <v>0</v>
      </c>
    </row>
    <row r="105" spans="1:52">
      <c r="A105" s="423">
        <v>2017</v>
      </c>
      <c r="B105" s="424">
        <v>21.942391272615474</v>
      </c>
      <c r="C105" s="424">
        <v>10.103574155678407</v>
      </c>
      <c r="D105" s="424">
        <v>38.887050761183737</v>
      </c>
      <c r="E105" s="424">
        <v>73.018658070891519</v>
      </c>
      <c r="F105" s="424">
        <v>104.02461732698988</v>
      </c>
      <c r="G105" s="424">
        <v>72.665675986911651</v>
      </c>
      <c r="H105" s="424">
        <v>103.04156542736905</v>
      </c>
      <c r="I105" s="424">
        <v>177.02874121779067</v>
      </c>
      <c r="J105" s="424">
        <v>138.08657337585305</v>
      </c>
      <c r="K105" s="424">
        <v>39.901097316709027</v>
      </c>
      <c r="L105" s="424">
        <v>8.7366258377052137</v>
      </c>
      <c r="M105" s="424">
        <v>5.1699445317229902</v>
      </c>
      <c r="N105" s="434">
        <f t="shared" si="11"/>
        <v>792.60651528142068</v>
      </c>
      <c r="O105" s="422"/>
      <c r="P105" s="462">
        <v>2017</v>
      </c>
      <c r="Q105" s="232">
        <v>10.272966876841259</v>
      </c>
      <c r="R105" s="234">
        <f>IF('UNIMP Rock Creek 11444201'!W111=-901,-901,'UNIMP Rock Creek 11444201'!W111/1000)</f>
        <v>2.9553719008264463</v>
      </c>
      <c r="S105" s="234">
        <f>IF('UNIMP Rock Creek 11444201'!X111=-901,-901,'UNIMP Rock Creek 11444201'!X111/1000)</f>
        <v>9.7063735537190077</v>
      </c>
      <c r="T105" s="234">
        <f>IF('UNIMP Rock Creek 11444201'!Y111=-901,-901,'UNIMP Rock Creek 11444201'!Y111/1000)</f>
        <v>40.699239669421495</v>
      </c>
      <c r="U105" s="234">
        <f>IF('UNIMP Rock Creek 11444201'!Z111=-901,-901,'UNIMP Rock Creek 11444201'!Z111/1000)</f>
        <v>49.733414876033059</v>
      </c>
      <c r="V105" s="234">
        <f>IF('UNIMP Rock Creek 11444201'!AA111=-901,-901,'UNIMP Rock Creek 11444201'!AA111/1000)</f>
        <v>14.181064462809918</v>
      </c>
      <c r="W105" s="234">
        <f>IF('UNIMP Rock Creek 11444201'!AB111=-901,-901,'UNIMP Rock Creek 11444201'!AB111/1000)</f>
        <v>13.415404958677689</v>
      </c>
      <c r="X105" s="234">
        <f>IF('UNIMP Rock Creek 11444201'!AC111=-901,-901,'UNIMP Rock Creek 11444201'!AC111/1000)</f>
        <v>6.8745123966942145</v>
      </c>
      <c r="Y105" s="234">
        <f>IF('UNIMP Rock Creek 11444201'!AD111=-901,-901,'UNIMP Rock Creek 11444201'!AD111/1000)</f>
        <v>4.2440330578512393</v>
      </c>
      <c r="Z105" s="234">
        <f>IF('UNIMP Rock Creek 11444201'!AE111=-901,-901,'UNIMP Rock Creek 11444201'!AE111/1000)</f>
        <v>2.394247933884297</v>
      </c>
      <c r="AA105" s="234">
        <f>IF('UNIMP Rock Creek 11444201'!AF111=-901,-901,'UNIMP Rock Creek 11444201'!AF111/1000)</f>
        <v>1.5391735537190079</v>
      </c>
      <c r="AB105" s="234">
        <f>IF('UNIMP Rock Creek 11444201'!AG111=-901,-901,'UNIMP Rock Creek 11444201'!AG111/1000)</f>
        <v>1.2959999999999998</v>
      </c>
      <c r="AC105" s="436">
        <f t="shared" si="12"/>
        <v>157.31180324047756</v>
      </c>
      <c r="AE105" s="221">
        <f t="shared" si="7"/>
        <v>1930</v>
      </c>
      <c r="AF105" s="228">
        <v>10897</v>
      </c>
      <c r="AG105" s="229">
        <f t="shared" si="9"/>
        <v>0.31771384786066703</v>
      </c>
      <c r="AH105" s="169"/>
      <c r="AI105" s="438">
        <v>2017</v>
      </c>
      <c r="AJ105" s="444">
        <v>10.272966876841259</v>
      </c>
      <c r="AK105" s="442">
        <v>5.5753418638583536</v>
      </c>
      <c r="AL105" s="442">
        <v>23.768552566599496</v>
      </c>
      <c r="AM105" s="442">
        <v>39.168299013696604</v>
      </c>
      <c r="AN105" s="442">
        <v>25.011464701407562</v>
      </c>
      <c r="AO105" s="442">
        <v>9.6152588798148315</v>
      </c>
      <c r="AP105" s="442">
        <v>6.9532875529342277</v>
      </c>
      <c r="AQ105" s="442">
        <v>8.6757695428711372</v>
      </c>
      <c r="AR105" s="442">
        <v>5.9886008346485653</v>
      </c>
      <c r="AS105" s="442">
        <v>3.0763014811845153</v>
      </c>
      <c r="AT105" s="442">
        <v>2.2454649935960447</v>
      </c>
      <c r="AU105" s="446">
        <v>2.1100016293669341</v>
      </c>
      <c r="AV105" s="451">
        <f t="shared" si="13"/>
        <v>142.46130993681953</v>
      </c>
      <c r="AX105" s="221">
        <f t="shared" si="8"/>
        <v>1930</v>
      </c>
      <c r="AY105" s="228">
        <v>10897</v>
      </c>
      <c r="AZ105" s="229">
        <f t="shared" si="10"/>
        <v>0.31771384786066703</v>
      </c>
    </row>
    <row r="106" spans="1:52">
      <c r="A106" s="423">
        <v>2018</v>
      </c>
      <c r="B106" s="424">
        <v>2.815982764114993</v>
      </c>
      <c r="C106" s="424">
        <v>22.964553068749186</v>
      </c>
      <c r="D106" s="424">
        <v>8.0141153739704691</v>
      </c>
      <c r="E106" s="424">
        <v>16.770784752140575</v>
      </c>
      <c r="F106" s="424">
        <v>9.081972854969516</v>
      </c>
      <c r="G106" s="424">
        <v>37.424765059813993</v>
      </c>
      <c r="H106" s="424">
        <v>93.98442221246394</v>
      </c>
      <c r="I106" s="424">
        <v>63.481770820043543</v>
      </c>
      <c r="J106" s="424">
        <v>23.034674509620466</v>
      </c>
      <c r="K106" s="424">
        <v>5.4720172916898973</v>
      </c>
      <c r="L106" s="424">
        <v>1.5229951526215908</v>
      </c>
      <c r="M106" s="424">
        <v>1.2458107062352133</v>
      </c>
      <c r="N106" s="434">
        <f t="shared" si="11"/>
        <v>285.81386456643338</v>
      </c>
      <c r="O106" s="422"/>
      <c r="P106" s="423">
        <v>2018</v>
      </c>
      <c r="Q106" s="232">
        <v>1.1477777303692913</v>
      </c>
      <c r="R106" s="232">
        <v>11.322484458491205</v>
      </c>
      <c r="S106" s="232">
        <v>4.3694729912910031</v>
      </c>
      <c r="T106" s="232">
        <v>7.3657933822995787</v>
      </c>
      <c r="U106" s="232">
        <v>2.5447179628163639</v>
      </c>
      <c r="V106" s="232">
        <v>6.5117207074587924</v>
      </c>
      <c r="W106" s="232">
        <v>5.9555037634127146</v>
      </c>
      <c r="X106" s="232">
        <v>2.3978002035675843</v>
      </c>
      <c r="Y106" s="232">
        <v>1.2472020118680263</v>
      </c>
      <c r="Z106" s="232">
        <v>0.72777635336120028</v>
      </c>
      <c r="AA106" s="232">
        <v>0.40567593828914283</v>
      </c>
      <c r="AB106" s="232">
        <v>0.45382593566275631</v>
      </c>
      <c r="AC106" s="436">
        <f t="shared" si="12"/>
        <v>44.44975143888766</v>
      </c>
      <c r="AE106" s="221">
        <f t="shared" si="7"/>
        <v>1930</v>
      </c>
      <c r="AF106" s="228">
        <v>10927</v>
      </c>
      <c r="AG106" s="229">
        <f t="shared" si="9"/>
        <v>0.32965821343719137</v>
      </c>
      <c r="AH106" s="169"/>
      <c r="AI106" s="438">
        <v>2018</v>
      </c>
      <c r="AJ106" s="444">
        <v>1.1477777303692913</v>
      </c>
      <c r="AK106" s="442">
        <v>11.322484458491205</v>
      </c>
      <c r="AL106" s="442">
        <v>4.3694729912910031</v>
      </c>
      <c r="AM106" s="442">
        <v>7.3657933822995787</v>
      </c>
      <c r="AN106" s="442">
        <v>2.5447179628163639</v>
      </c>
      <c r="AO106" s="442">
        <v>6.5117207074587924</v>
      </c>
      <c r="AP106" s="442">
        <v>5.9555037634127146</v>
      </c>
      <c r="AQ106" s="442">
        <v>2.3978002035675843</v>
      </c>
      <c r="AR106" s="442">
        <v>1.2472020118680263</v>
      </c>
      <c r="AS106" s="442">
        <v>0.72777635336120028</v>
      </c>
      <c r="AT106" s="442">
        <v>0.40567593828914283</v>
      </c>
      <c r="AU106" s="446">
        <v>0.45382593566275631</v>
      </c>
      <c r="AV106" s="451">
        <f t="shared" si="13"/>
        <v>44.44975143888766</v>
      </c>
      <c r="AX106" s="221">
        <f t="shared" si="8"/>
        <v>1930</v>
      </c>
      <c r="AY106" s="228">
        <v>10927</v>
      </c>
      <c r="AZ106" s="229">
        <f t="shared" si="10"/>
        <v>0.32965821343719137</v>
      </c>
    </row>
    <row r="107" spans="1:52">
      <c r="A107" s="423">
        <v>2019</v>
      </c>
      <c r="B107" s="424">
        <v>1.8008081387585249</v>
      </c>
      <c r="C107" s="424">
        <v>3.252140142626863</v>
      </c>
      <c r="D107" s="424">
        <v>4.3655496631969308</v>
      </c>
      <c r="E107" s="424">
        <v>9.9150717206286387</v>
      </c>
      <c r="F107" s="424">
        <v>28.818501353182818</v>
      </c>
      <c r="G107" s="424">
        <v>33.144345145818754</v>
      </c>
      <c r="H107" s="424">
        <v>101.22246442215989</v>
      </c>
      <c r="I107" s="424">
        <v>123.6307975881127</v>
      </c>
      <c r="J107" s="424">
        <v>140.48576880157697</v>
      </c>
      <c r="K107" s="424">
        <v>36.593989853204256</v>
      </c>
      <c r="L107" s="424">
        <v>6.267648189745751</v>
      </c>
      <c r="M107" s="424">
        <v>2.9606342777269714</v>
      </c>
      <c r="N107" s="434">
        <f t="shared" si="11"/>
        <v>492.45771929673901</v>
      </c>
      <c r="O107" s="422"/>
      <c r="P107" s="423">
        <v>2019</v>
      </c>
      <c r="Q107" s="232">
        <v>0.86601320976182294</v>
      </c>
      <c r="R107" s="232">
        <v>1.3902435687748376</v>
      </c>
      <c r="S107" s="232">
        <v>1.6621356280563706</v>
      </c>
      <c r="T107" s="232">
        <v>5.1686627885784757</v>
      </c>
      <c r="U107" s="232">
        <v>16.819681379041079</v>
      </c>
      <c r="V107" s="232">
        <v>18.261763416616148</v>
      </c>
      <c r="W107" s="232">
        <v>20.924899890796922</v>
      </c>
      <c r="X107" s="232">
        <v>8.2811496671038469</v>
      </c>
      <c r="Y107" s="232">
        <v>5.9734745681627146</v>
      </c>
      <c r="Z107" s="232">
        <v>2.410451106626212</v>
      </c>
      <c r="AA107" s="232">
        <v>1.4667205051861316</v>
      </c>
      <c r="AB107" s="232">
        <v>1.1886045723039871</v>
      </c>
      <c r="AC107" s="436">
        <f t="shared" si="12"/>
        <v>84.41380030100855</v>
      </c>
      <c r="AE107" s="221">
        <f t="shared" si="7"/>
        <v>1930</v>
      </c>
      <c r="AF107" s="228">
        <v>10958</v>
      </c>
      <c r="AG107" s="229">
        <f t="shared" si="9"/>
        <v>3.3053359344020503</v>
      </c>
      <c r="AH107" s="169"/>
      <c r="AI107" s="438">
        <v>2019</v>
      </c>
      <c r="AJ107" s="444">
        <v>0.86601320976182294</v>
      </c>
      <c r="AK107" s="442">
        <v>1.3902435687748376</v>
      </c>
      <c r="AL107" s="442">
        <v>1.6621356280563706</v>
      </c>
      <c r="AM107" s="442">
        <v>5.1686627885784757</v>
      </c>
      <c r="AN107" s="442">
        <v>16.819681379041079</v>
      </c>
      <c r="AO107" s="442">
        <v>18.261763416616148</v>
      </c>
      <c r="AP107" s="442">
        <v>20.924899890796922</v>
      </c>
      <c r="AQ107" s="442">
        <v>8.2811496671038469</v>
      </c>
      <c r="AR107" s="442">
        <v>5.9734745681627146</v>
      </c>
      <c r="AS107" s="442">
        <v>2.410451106626212</v>
      </c>
      <c r="AT107" s="442">
        <v>1.4667205051861316</v>
      </c>
      <c r="AU107" s="446">
        <v>1.1886045723039871</v>
      </c>
      <c r="AV107" s="451">
        <f t="shared" si="13"/>
        <v>84.41380030100855</v>
      </c>
      <c r="AX107" s="221">
        <f t="shared" si="8"/>
        <v>1930</v>
      </c>
      <c r="AY107" s="228">
        <v>10958</v>
      </c>
      <c r="AZ107" s="229">
        <f t="shared" si="10"/>
        <v>3.3053359344020503</v>
      </c>
    </row>
    <row r="108" spans="1:52">
      <c r="A108" s="423">
        <v>2020</v>
      </c>
      <c r="B108" s="424">
        <v>2.1197224320179404</v>
      </c>
      <c r="C108" s="424">
        <v>1.9644203925722084</v>
      </c>
      <c r="D108" s="424">
        <v>7.9502065792599268</v>
      </c>
      <c r="E108" s="424">
        <v>6.0042831455654682</v>
      </c>
      <c r="F108" s="424">
        <v>6.8004828994428808</v>
      </c>
      <c r="G108" s="424">
        <v>11.222482949298243</v>
      </c>
      <c r="H108" s="424">
        <v>46.064440167179825</v>
      </c>
      <c r="I108" s="424">
        <v>68.318857746435285</v>
      </c>
      <c r="J108" s="424">
        <v>21.997558169083764</v>
      </c>
      <c r="K108" s="424">
        <v>4.3696818566674303</v>
      </c>
      <c r="L108" s="424">
        <v>1.315930675923858</v>
      </c>
      <c r="M108" s="424">
        <v>0.65455985937209349</v>
      </c>
      <c r="N108" s="434">
        <f t="shared" si="11"/>
        <v>178.78262687281892</v>
      </c>
      <c r="O108" s="422"/>
      <c r="P108" s="423">
        <v>2020</v>
      </c>
      <c r="Q108" s="232">
        <v>0.71899396594358889</v>
      </c>
      <c r="R108" s="232">
        <v>0.64076610978088921</v>
      </c>
      <c r="S108" s="232">
        <v>3.4130412548348525</v>
      </c>
      <c r="T108" s="232">
        <v>2.7737338791751167</v>
      </c>
      <c r="U108" s="232">
        <v>3.1875034314905051</v>
      </c>
      <c r="V108" s="232">
        <v>3.2601692236219897</v>
      </c>
      <c r="W108" s="232">
        <v>5.573869876112493</v>
      </c>
      <c r="X108" s="232">
        <v>2.4003854041598522</v>
      </c>
      <c r="Y108" s="232">
        <v>0.86742780513985096</v>
      </c>
      <c r="Z108" s="232">
        <v>0.40990821504096076</v>
      </c>
      <c r="AA108" s="232">
        <v>0.30088424395780677</v>
      </c>
      <c r="AB108" s="232">
        <v>0.20367864520607171</v>
      </c>
      <c r="AC108" s="436">
        <f t="shared" si="12"/>
        <v>23.750362054463977</v>
      </c>
      <c r="AE108" s="221">
        <f t="shared" si="7"/>
        <v>1930</v>
      </c>
      <c r="AF108" s="228">
        <v>10989</v>
      </c>
      <c r="AG108" s="229">
        <f t="shared" si="9"/>
        <v>2.5623761981841042</v>
      </c>
      <c r="AH108" s="169"/>
      <c r="AI108" s="438">
        <v>2020</v>
      </c>
      <c r="AJ108" s="444">
        <v>0.71899396594358889</v>
      </c>
      <c r="AK108" s="442">
        <v>0.64076610978088921</v>
      </c>
      <c r="AL108" s="442">
        <v>3.4130412548348525</v>
      </c>
      <c r="AM108" s="442">
        <v>2.7737338791751167</v>
      </c>
      <c r="AN108" s="442">
        <v>3.1875034314905051</v>
      </c>
      <c r="AO108" s="442">
        <v>3.2601692236219897</v>
      </c>
      <c r="AP108" s="442">
        <v>5.573869876112493</v>
      </c>
      <c r="AQ108" s="442">
        <v>2.4003854041598522</v>
      </c>
      <c r="AR108" s="442">
        <v>0.86742780513985096</v>
      </c>
      <c r="AS108" s="442">
        <v>0.40990821504096076</v>
      </c>
      <c r="AT108" s="442">
        <v>0.30088424395780677</v>
      </c>
      <c r="AU108" s="446">
        <v>0.20367864520607171</v>
      </c>
      <c r="AV108" s="451">
        <f t="shared" si="13"/>
        <v>23.750362054463977</v>
      </c>
      <c r="AX108" s="221">
        <f t="shared" si="8"/>
        <v>1930</v>
      </c>
      <c r="AY108" s="228">
        <v>10989</v>
      </c>
      <c r="AZ108" s="229">
        <f t="shared" si="10"/>
        <v>2.5623761981841042</v>
      </c>
    </row>
    <row r="109" spans="1:52">
      <c r="A109" s="423">
        <v>2021</v>
      </c>
      <c r="B109" s="424">
        <v>0.83572687249883226</v>
      </c>
      <c r="C109" s="424">
        <v>1.6581691367247791</v>
      </c>
      <c r="D109" s="424">
        <v>2.0461810336041615</v>
      </c>
      <c r="E109" s="424">
        <v>2.7628396027452538</v>
      </c>
      <c r="F109" s="424">
        <v>4.6748809492972763</v>
      </c>
      <c r="G109" s="424">
        <v>8.0007471798894709</v>
      </c>
      <c r="H109" s="424">
        <v>33.772365386531831</v>
      </c>
      <c r="I109" s="424">
        <v>36.318611093799056</v>
      </c>
      <c r="J109" s="424">
        <v>7.8760621610880142</v>
      </c>
      <c r="K109" s="424">
        <v>1.6609697468551119</v>
      </c>
      <c r="L109" s="424">
        <v>0.71736279009544224</v>
      </c>
      <c r="M109" s="424">
        <v>0.64720809200481511</v>
      </c>
      <c r="N109" s="434">
        <f t="shared" si="11"/>
        <v>100.97112404513405</v>
      </c>
      <c r="O109" s="422"/>
      <c r="P109" s="423">
        <v>2021</v>
      </c>
      <c r="Q109" s="232">
        <v>0.1942465341072751</v>
      </c>
      <c r="R109" s="232">
        <v>0.35351514050224409</v>
      </c>
      <c r="S109" s="232">
        <v>0.54140270488044318</v>
      </c>
      <c r="T109" s="232">
        <v>0.81127947746247164</v>
      </c>
      <c r="U109" s="232">
        <v>1.4081404274066345</v>
      </c>
      <c r="V109" s="232">
        <v>1.7585417257973308</v>
      </c>
      <c r="W109" s="232">
        <v>2.279766747134369</v>
      </c>
      <c r="X109" s="232">
        <v>0.80305741945629183</v>
      </c>
      <c r="Y109" s="232">
        <v>0.23710420142378119</v>
      </c>
      <c r="Z109" s="232">
        <v>9.9005354909994736E-2</v>
      </c>
      <c r="AA109" s="232">
        <v>8.8405909340082189E-2</v>
      </c>
      <c r="AB109" s="232">
        <v>0.12748035776879085</v>
      </c>
      <c r="AC109" s="436">
        <f t="shared" si="12"/>
        <v>8.7019460001897091</v>
      </c>
      <c r="AE109" s="221">
        <f t="shared" si="7"/>
        <v>1930</v>
      </c>
      <c r="AF109" s="228">
        <v>11017</v>
      </c>
      <c r="AG109" s="229">
        <f t="shared" si="9"/>
        <v>4.6668613979655102</v>
      </c>
      <c r="AH109" s="169"/>
      <c r="AI109" s="438">
        <v>2021</v>
      </c>
      <c r="AJ109" s="444">
        <v>0.1942465341072751</v>
      </c>
      <c r="AK109" s="442">
        <v>0.35351514050224409</v>
      </c>
      <c r="AL109" s="442">
        <v>0.54140270488044318</v>
      </c>
      <c r="AM109" s="442">
        <v>0.81127947746247164</v>
      </c>
      <c r="AN109" s="442">
        <v>1.4081404274066345</v>
      </c>
      <c r="AO109" s="442">
        <v>1.7585417257973308</v>
      </c>
      <c r="AP109" s="442">
        <v>2.279766747134369</v>
      </c>
      <c r="AQ109" s="442">
        <v>0.80305741945629183</v>
      </c>
      <c r="AR109" s="442">
        <v>0.23710420142378119</v>
      </c>
      <c r="AS109" s="442">
        <v>9.9005354909994736E-2</v>
      </c>
      <c r="AT109" s="442">
        <v>8.8405909340082189E-2</v>
      </c>
      <c r="AU109" s="446">
        <v>0.12748035776879085</v>
      </c>
      <c r="AV109" s="451">
        <f t="shared" si="13"/>
        <v>8.7019460001897091</v>
      </c>
      <c r="AX109" s="221">
        <f t="shared" si="8"/>
        <v>1930</v>
      </c>
      <c r="AY109" s="228">
        <v>11017</v>
      </c>
      <c r="AZ109" s="229">
        <f t="shared" si="10"/>
        <v>4.6668613979655102</v>
      </c>
    </row>
    <row r="110" spans="1:52">
      <c r="A110" s="423">
        <v>2022</v>
      </c>
      <c r="B110" s="424"/>
      <c r="C110" s="424"/>
      <c r="D110" s="424"/>
      <c r="E110" s="424"/>
      <c r="F110" s="424"/>
      <c r="G110" s="424"/>
      <c r="H110" s="424"/>
      <c r="I110" s="424"/>
      <c r="J110" s="424"/>
      <c r="K110" s="424"/>
      <c r="L110" s="424"/>
      <c r="M110" s="424"/>
      <c r="N110" s="425"/>
      <c r="O110" s="422"/>
      <c r="P110" s="423">
        <v>2022</v>
      </c>
      <c r="Q110" s="424"/>
      <c r="R110" s="424"/>
      <c r="S110" s="424"/>
      <c r="T110" s="424"/>
      <c r="U110" s="424"/>
      <c r="V110" s="424"/>
      <c r="W110" s="424"/>
      <c r="X110" s="424"/>
      <c r="Y110" s="424"/>
      <c r="Z110" s="424"/>
      <c r="AA110" s="424"/>
      <c r="AB110" s="424"/>
      <c r="AC110" s="425"/>
      <c r="AE110" s="221">
        <f t="shared" si="7"/>
        <v>1930</v>
      </c>
      <c r="AF110" s="228">
        <v>11048</v>
      </c>
      <c r="AG110" s="229">
        <f t="shared" si="9"/>
        <v>7.6576340207982625</v>
      </c>
      <c r="AH110" s="169"/>
      <c r="AI110" s="438">
        <v>2022</v>
      </c>
      <c r="AJ110" s="445"/>
      <c r="AK110" s="443"/>
      <c r="AL110" s="443"/>
      <c r="AM110" s="443"/>
      <c r="AN110" s="443"/>
      <c r="AO110" s="443"/>
      <c r="AP110" s="443"/>
      <c r="AQ110" s="443"/>
      <c r="AR110" s="443"/>
      <c r="AS110" s="443"/>
      <c r="AT110" s="443"/>
      <c r="AU110" s="447"/>
      <c r="AV110" s="440"/>
      <c r="AX110" s="221">
        <f t="shared" si="8"/>
        <v>1930</v>
      </c>
      <c r="AY110" s="228">
        <v>11048</v>
      </c>
      <c r="AZ110" s="229">
        <f t="shared" si="10"/>
        <v>7.6576340207982625</v>
      </c>
    </row>
    <row r="111" spans="1:52">
      <c r="A111" s="423">
        <v>2023</v>
      </c>
      <c r="B111" s="424"/>
      <c r="C111" s="424"/>
      <c r="D111" s="424"/>
      <c r="E111" s="424"/>
      <c r="F111" s="424"/>
      <c r="G111" s="424"/>
      <c r="H111" s="424"/>
      <c r="I111" s="424"/>
      <c r="J111" s="424"/>
      <c r="K111" s="424"/>
      <c r="L111" s="424"/>
      <c r="M111" s="424"/>
      <c r="N111" s="425"/>
      <c r="O111" s="422"/>
      <c r="P111" s="423">
        <v>2023</v>
      </c>
      <c r="Q111" s="424"/>
      <c r="R111" s="424"/>
      <c r="S111" s="424"/>
      <c r="T111" s="424"/>
      <c r="U111" s="424"/>
      <c r="V111" s="424"/>
      <c r="W111" s="424"/>
      <c r="X111" s="424"/>
      <c r="Y111" s="424"/>
      <c r="Z111" s="424"/>
      <c r="AA111" s="424"/>
      <c r="AB111" s="424"/>
      <c r="AC111" s="425"/>
      <c r="AE111" s="221">
        <f t="shared" si="7"/>
        <v>1930</v>
      </c>
      <c r="AF111" s="228">
        <v>11078</v>
      </c>
      <c r="AG111" s="229">
        <f t="shared" si="9"/>
        <v>7.4426441963001082</v>
      </c>
      <c r="AH111" s="169"/>
      <c r="AI111" s="438">
        <v>2023</v>
      </c>
      <c r="AJ111" s="445"/>
      <c r="AK111" s="443"/>
      <c r="AL111" s="443"/>
      <c r="AM111" s="443"/>
      <c r="AN111" s="443"/>
      <c r="AO111" s="443"/>
      <c r="AP111" s="443"/>
      <c r="AQ111" s="443"/>
      <c r="AR111" s="443"/>
      <c r="AS111" s="443"/>
      <c r="AT111" s="443"/>
      <c r="AU111" s="447"/>
      <c r="AV111" s="440"/>
      <c r="AX111" s="221">
        <f t="shared" si="8"/>
        <v>1930</v>
      </c>
      <c r="AY111" s="228">
        <v>11078</v>
      </c>
      <c r="AZ111" s="229">
        <f t="shared" si="10"/>
        <v>7.4426441963001082</v>
      </c>
    </row>
    <row r="112" spans="1:52">
      <c r="A112" s="423">
        <v>2024</v>
      </c>
      <c r="B112" s="424"/>
      <c r="C112" s="424"/>
      <c r="D112" s="424"/>
      <c r="E112" s="424"/>
      <c r="F112" s="424"/>
      <c r="G112" s="424"/>
      <c r="H112" s="424"/>
      <c r="I112" s="424"/>
      <c r="J112" s="424"/>
      <c r="K112" s="424"/>
      <c r="L112" s="424"/>
      <c r="M112" s="424"/>
      <c r="N112" s="425"/>
      <c r="O112" s="422"/>
      <c r="P112" s="423">
        <v>2024</v>
      </c>
      <c r="Q112" s="424"/>
      <c r="R112" s="424"/>
      <c r="S112" s="424"/>
      <c r="T112" s="424"/>
      <c r="U112" s="424"/>
      <c r="V112" s="424"/>
      <c r="W112" s="424"/>
      <c r="X112" s="424"/>
      <c r="Y112" s="424"/>
      <c r="Z112" s="424"/>
      <c r="AA112" s="424"/>
      <c r="AB112" s="424"/>
      <c r="AC112" s="425"/>
      <c r="AE112" s="221">
        <f t="shared" si="7"/>
        <v>1930</v>
      </c>
      <c r="AF112" s="228">
        <v>11109</v>
      </c>
      <c r="AG112" s="229">
        <f t="shared" si="9"/>
        <v>2.4644672462668069</v>
      </c>
      <c r="AH112" s="169"/>
      <c r="AI112" s="438">
        <v>2024</v>
      </c>
      <c r="AJ112" s="445"/>
      <c r="AK112" s="443"/>
      <c r="AL112" s="443"/>
      <c r="AM112" s="443"/>
      <c r="AN112" s="443"/>
      <c r="AO112" s="443"/>
      <c r="AP112" s="443"/>
      <c r="AQ112" s="443"/>
      <c r="AR112" s="443"/>
      <c r="AS112" s="443"/>
      <c r="AT112" s="443"/>
      <c r="AU112" s="447"/>
      <c r="AV112" s="440"/>
      <c r="AX112" s="221">
        <f t="shared" si="8"/>
        <v>1930</v>
      </c>
      <c r="AY112" s="228">
        <v>11109</v>
      </c>
      <c r="AZ112" s="229">
        <f t="shared" si="10"/>
        <v>2.4644672462668069</v>
      </c>
    </row>
    <row r="113" spans="1:52">
      <c r="A113" s="423">
        <v>2025</v>
      </c>
      <c r="B113" s="424"/>
      <c r="C113" s="424"/>
      <c r="D113" s="424"/>
      <c r="E113" s="424"/>
      <c r="F113" s="424"/>
      <c r="G113" s="424"/>
      <c r="H113" s="424"/>
      <c r="I113" s="424"/>
      <c r="J113" s="424"/>
      <c r="K113" s="424"/>
      <c r="L113" s="424"/>
      <c r="M113" s="424"/>
      <c r="N113" s="425"/>
      <c r="O113" s="422"/>
      <c r="P113" s="423">
        <v>2025</v>
      </c>
      <c r="Q113" s="424"/>
      <c r="R113" s="424"/>
      <c r="S113" s="424"/>
      <c r="T113" s="424"/>
      <c r="U113" s="424"/>
      <c r="V113" s="424"/>
      <c r="W113" s="424"/>
      <c r="X113" s="424"/>
      <c r="Y113" s="424"/>
      <c r="Z113" s="424"/>
      <c r="AA113" s="424"/>
      <c r="AB113" s="424"/>
      <c r="AC113" s="425"/>
      <c r="AE113" s="221">
        <f t="shared" si="7"/>
        <v>1930</v>
      </c>
      <c r="AF113" s="228">
        <v>11139</v>
      </c>
      <c r="AG113" s="229">
        <f t="shared" si="9"/>
        <v>1.7928932259540566</v>
      </c>
      <c r="AH113" s="169"/>
      <c r="AI113" s="438">
        <v>2025</v>
      </c>
      <c r="AJ113" s="445"/>
      <c r="AK113" s="443"/>
      <c r="AL113" s="443"/>
      <c r="AM113" s="443"/>
      <c r="AN113" s="443"/>
      <c r="AO113" s="443"/>
      <c r="AP113" s="443"/>
      <c r="AQ113" s="443"/>
      <c r="AR113" s="443"/>
      <c r="AS113" s="443"/>
      <c r="AT113" s="443"/>
      <c r="AU113" s="447"/>
      <c r="AV113" s="440"/>
      <c r="AX113" s="221">
        <f t="shared" si="8"/>
        <v>1930</v>
      </c>
      <c r="AY113" s="228">
        <v>11139</v>
      </c>
      <c r="AZ113" s="229">
        <f t="shared" si="10"/>
        <v>1.7928932259540566</v>
      </c>
    </row>
    <row r="114" spans="1:52">
      <c r="A114" s="423">
        <v>2026</v>
      </c>
      <c r="B114" s="424"/>
      <c r="C114" s="424"/>
      <c r="D114" s="424"/>
      <c r="E114" s="424"/>
      <c r="F114" s="424"/>
      <c r="G114" s="424"/>
      <c r="H114" s="424"/>
      <c r="I114" s="424"/>
      <c r="J114" s="424"/>
      <c r="K114" s="424"/>
      <c r="L114" s="424"/>
      <c r="M114" s="424"/>
      <c r="N114" s="425"/>
      <c r="O114" s="422"/>
      <c r="P114" s="423">
        <v>2026</v>
      </c>
      <c r="Q114" s="424"/>
      <c r="R114" s="424"/>
      <c r="S114" s="424"/>
      <c r="T114" s="424"/>
      <c r="U114" s="424"/>
      <c r="V114" s="424"/>
      <c r="W114" s="424"/>
      <c r="X114" s="424"/>
      <c r="Y114" s="424"/>
      <c r="Z114" s="424"/>
      <c r="AA114" s="424"/>
      <c r="AB114" s="424"/>
      <c r="AC114" s="425"/>
      <c r="AE114" s="221">
        <f t="shared" si="7"/>
        <v>1930</v>
      </c>
      <c r="AF114" s="228">
        <v>11170</v>
      </c>
      <c r="AG114" s="229">
        <f t="shared" si="9"/>
        <v>0.48268669677409903</v>
      </c>
      <c r="AH114" s="169"/>
      <c r="AI114" s="438">
        <v>2026</v>
      </c>
      <c r="AJ114" s="445"/>
      <c r="AK114" s="443"/>
      <c r="AL114" s="443"/>
      <c r="AM114" s="443"/>
      <c r="AN114" s="443"/>
      <c r="AO114" s="443"/>
      <c r="AP114" s="443"/>
      <c r="AQ114" s="443"/>
      <c r="AR114" s="443"/>
      <c r="AS114" s="443"/>
      <c r="AT114" s="443"/>
      <c r="AU114" s="447"/>
      <c r="AV114" s="440"/>
      <c r="AX114" s="221">
        <f t="shared" si="8"/>
        <v>1930</v>
      </c>
      <c r="AY114" s="228">
        <v>11170</v>
      </c>
      <c r="AZ114" s="229">
        <f t="shared" si="10"/>
        <v>0.48268669677409903</v>
      </c>
    </row>
    <row r="115" spans="1:52">
      <c r="A115" s="423">
        <v>2027</v>
      </c>
      <c r="B115" s="424"/>
      <c r="C115" s="424"/>
      <c r="D115" s="424"/>
      <c r="E115" s="424"/>
      <c r="F115" s="424"/>
      <c r="G115" s="424"/>
      <c r="H115" s="424"/>
      <c r="I115" s="424"/>
      <c r="J115" s="424"/>
      <c r="K115" s="424"/>
      <c r="L115" s="424"/>
      <c r="M115" s="424"/>
      <c r="N115" s="425"/>
      <c r="O115" s="422"/>
      <c r="P115" s="423">
        <v>2027</v>
      </c>
      <c r="Q115" s="424"/>
      <c r="R115" s="424"/>
      <c r="S115" s="424"/>
      <c r="T115" s="424"/>
      <c r="U115" s="424"/>
      <c r="V115" s="424"/>
      <c r="W115" s="424"/>
      <c r="X115" s="424"/>
      <c r="Y115" s="424"/>
      <c r="Z115" s="424"/>
      <c r="AA115" s="424"/>
      <c r="AB115" s="424"/>
      <c r="AC115" s="425"/>
      <c r="AE115" s="221">
        <f t="shared" si="7"/>
        <v>1930</v>
      </c>
      <c r="AF115" s="228">
        <v>11201</v>
      </c>
      <c r="AG115" s="229">
        <f t="shared" si="9"/>
        <v>0.60535383892523242</v>
      </c>
      <c r="AH115" s="169"/>
      <c r="AI115" s="438">
        <v>2027</v>
      </c>
      <c r="AJ115" s="445"/>
      <c r="AK115" s="443"/>
      <c r="AL115" s="443"/>
      <c r="AM115" s="443"/>
      <c r="AN115" s="443"/>
      <c r="AO115" s="443"/>
      <c r="AP115" s="443"/>
      <c r="AQ115" s="443"/>
      <c r="AR115" s="443"/>
      <c r="AS115" s="443"/>
      <c r="AT115" s="443"/>
      <c r="AU115" s="447"/>
      <c r="AV115" s="440"/>
      <c r="AX115" s="221">
        <f t="shared" si="8"/>
        <v>1930</v>
      </c>
      <c r="AY115" s="228">
        <v>11201</v>
      </c>
      <c r="AZ115" s="229">
        <f t="shared" si="10"/>
        <v>0.60535383892523242</v>
      </c>
    </row>
    <row r="116" spans="1:52">
      <c r="A116" s="423">
        <v>2028</v>
      </c>
      <c r="B116" s="424"/>
      <c r="C116" s="424"/>
      <c r="D116" s="424"/>
      <c r="E116" s="424"/>
      <c r="F116" s="424"/>
      <c r="G116" s="424"/>
      <c r="H116" s="424"/>
      <c r="I116" s="424"/>
      <c r="J116" s="424"/>
      <c r="K116" s="424"/>
      <c r="L116" s="424"/>
      <c r="M116" s="424"/>
      <c r="N116" s="425"/>
      <c r="O116" s="422"/>
      <c r="P116" s="423">
        <v>2028</v>
      </c>
      <c r="Q116" s="424"/>
      <c r="R116" s="424"/>
      <c r="S116" s="424"/>
      <c r="T116" s="424"/>
      <c r="U116" s="424"/>
      <c r="V116" s="424"/>
      <c r="W116" s="424"/>
      <c r="X116" s="424"/>
      <c r="Y116" s="424"/>
      <c r="Z116" s="424"/>
      <c r="AA116" s="424"/>
      <c r="AB116" s="424"/>
      <c r="AC116" s="425"/>
      <c r="AE116" s="221">
        <f t="shared" si="7"/>
        <v>1930</v>
      </c>
      <c r="AF116" s="228">
        <v>11231</v>
      </c>
      <c r="AG116" s="229">
        <f t="shared" si="9"/>
        <v>0.48972431738769373</v>
      </c>
      <c r="AH116" s="169"/>
      <c r="AI116" s="438">
        <v>2028</v>
      </c>
      <c r="AJ116" s="445"/>
      <c r="AK116" s="443"/>
      <c r="AL116" s="443"/>
      <c r="AM116" s="443"/>
      <c r="AN116" s="443"/>
      <c r="AO116" s="443"/>
      <c r="AP116" s="443"/>
      <c r="AQ116" s="443"/>
      <c r="AR116" s="443"/>
      <c r="AS116" s="443"/>
      <c r="AT116" s="443"/>
      <c r="AU116" s="447"/>
      <c r="AV116" s="440"/>
      <c r="AX116" s="221">
        <f t="shared" si="8"/>
        <v>1930</v>
      </c>
      <c r="AY116" s="228">
        <v>11231</v>
      </c>
      <c r="AZ116" s="229">
        <f t="shared" si="10"/>
        <v>0.48972431738769373</v>
      </c>
    </row>
    <row r="117" spans="1:52">
      <c r="A117" s="423">
        <v>2029</v>
      </c>
      <c r="B117" s="424"/>
      <c r="C117" s="424"/>
      <c r="D117" s="424"/>
      <c r="E117" s="424"/>
      <c r="F117" s="424"/>
      <c r="G117" s="424"/>
      <c r="H117" s="424"/>
      <c r="I117" s="424"/>
      <c r="J117" s="424"/>
      <c r="K117" s="424"/>
      <c r="L117" s="424"/>
      <c r="M117" s="424"/>
      <c r="N117" s="425"/>
      <c r="O117" s="422"/>
      <c r="P117" s="423">
        <v>2029</v>
      </c>
      <c r="Q117" s="424"/>
      <c r="R117" s="424"/>
      <c r="S117" s="424"/>
      <c r="T117" s="424"/>
      <c r="U117" s="424"/>
      <c r="V117" s="424"/>
      <c r="W117" s="424"/>
      <c r="X117" s="424"/>
      <c r="Y117" s="424"/>
      <c r="Z117" s="424"/>
      <c r="AA117" s="424"/>
      <c r="AB117" s="424"/>
      <c r="AC117" s="425"/>
      <c r="AE117" s="221">
        <f t="shared" si="7"/>
        <v>1931</v>
      </c>
      <c r="AF117" s="228">
        <v>11262</v>
      </c>
      <c r="AG117" s="229">
        <f t="shared" si="9"/>
        <v>0.33423219663665893</v>
      </c>
      <c r="AH117" s="169"/>
      <c r="AI117" s="438">
        <v>2029</v>
      </c>
      <c r="AJ117" s="445"/>
      <c r="AK117" s="443"/>
      <c r="AL117" s="443"/>
      <c r="AM117" s="443"/>
      <c r="AN117" s="443"/>
      <c r="AO117" s="443"/>
      <c r="AP117" s="443"/>
      <c r="AQ117" s="443"/>
      <c r="AR117" s="443"/>
      <c r="AS117" s="443"/>
      <c r="AT117" s="443"/>
      <c r="AU117" s="447"/>
      <c r="AV117" s="440"/>
      <c r="AX117" s="221">
        <f t="shared" si="8"/>
        <v>1931</v>
      </c>
      <c r="AY117" s="228">
        <v>11262</v>
      </c>
      <c r="AZ117" s="229">
        <f t="shared" si="10"/>
        <v>0.33423219663665893</v>
      </c>
    </row>
    <row r="118" spans="1:52">
      <c r="A118" s="426">
        <v>2030</v>
      </c>
      <c r="B118" s="427"/>
      <c r="C118" s="427"/>
      <c r="D118" s="427"/>
      <c r="E118" s="427"/>
      <c r="F118" s="427"/>
      <c r="G118" s="427"/>
      <c r="H118" s="427"/>
      <c r="I118" s="427"/>
      <c r="J118" s="427"/>
      <c r="K118" s="427"/>
      <c r="L118" s="427"/>
      <c r="M118" s="427"/>
      <c r="N118" s="428"/>
      <c r="O118" s="422"/>
      <c r="P118" s="426">
        <v>2030</v>
      </c>
      <c r="Q118" s="427"/>
      <c r="R118" s="427"/>
      <c r="S118" s="427"/>
      <c r="T118" s="427"/>
      <c r="U118" s="427"/>
      <c r="V118" s="427"/>
      <c r="W118" s="427"/>
      <c r="X118" s="427"/>
      <c r="Y118" s="427"/>
      <c r="Z118" s="427"/>
      <c r="AA118" s="427"/>
      <c r="AB118" s="427"/>
      <c r="AC118" s="428"/>
      <c r="AE118" s="221">
        <f t="shared" si="7"/>
        <v>1931</v>
      </c>
      <c r="AF118" s="228">
        <v>11292</v>
      </c>
      <c r="AG118" s="229">
        <f t="shared" si="9"/>
        <v>0.50498336751357809</v>
      </c>
      <c r="AH118" s="169"/>
      <c r="AI118" s="439">
        <v>2030</v>
      </c>
      <c r="AJ118" s="448"/>
      <c r="AK118" s="449"/>
      <c r="AL118" s="449"/>
      <c r="AM118" s="449"/>
      <c r="AN118" s="449"/>
      <c r="AO118" s="449"/>
      <c r="AP118" s="449"/>
      <c r="AQ118" s="449"/>
      <c r="AR118" s="449"/>
      <c r="AS118" s="449"/>
      <c r="AT118" s="449"/>
      <c r="AU118" s="450"/>
      <c r="AV118" s="441"/>
      <c r="AX118" s="221">
        <f t="shared" si="8"/>
        <v>1931</v>
      </c>
      <c r="AY118" s="228">
        <v>11292</v>
      </c>
      <c r="AZ118" s="229">
        <f t="shared" si="10"/>
        <v>0.50498336751357809</v>
      </c>
    </row>
    <row r="119" spans="1:52">
      <c r="A119" s="173"/>
      <c r="B119" s="174"/>
      <c r="C119" s="174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  <c r="P119" s="173"/>
      <c r="Q119" s="174"/>
      <c r="R119" s="174"/>
      <c r="S119" s="174"/>
      <c r="T119" s="174"/>
      <c r="U119" s="174"/>
      <c r="V119" s="174"/>
      <c r="W119" s="174"/>
      <c r="X119" s="174"/>
      <c r="Y119" s="174"/>
      <c r="Z119" s="174"/>
      <c r="AA119" s="174"/>
      <c r="AB119" s="174"/>
      <c r="AC119" s="174"/>
      <c r="AE119" s="221">
        <f t="shared" si="7"/>
        <v>1931</v>
      </c>
      <c r="AF119" s="228">
        <v>11323</v>
      </c>
      <c r="AG119" s="229">
        <f t="shared" si="9"/>
        <v>0.51873097605658147</v>
      </c>
      <c r="AH119" s="169"/>
      <c r="AO119" s="169"/>
      <c r="AU119" s="173"/>
      <c r="AV119" s="174"/>
      <c r="AX119" s="221">
        <f t="shared" si="8"/>
        <v>1931</v>
      </c>
      <c r="AY119" s="228">
        <v>11323</v>
      </c>
      <c r="AZ119" s="229">
        <f t="shared" si="10"/>
        <v>0.51873097605658147</v>
      </c>
    </row>
    <row r="120" spans="1:52">
      <c r="A120" s="176">
        <v>2021</v>
      </c>
      <c r="B120" s="177">
        <v>1</v>
      </c>
      <c r="C120" s="178">
        <v>2</v>
      </c>
      <c r="D120" s="178">
        <v>3</v>
      </c>
      <c r="E120" s="178">
        <v>4</v>
      </c>
      <c r="F120" s="178">
        <v>5</v>
      </c>
      <c r="G120" s="178">
        <v>6</v>
      </c>
      <c r="H120" s="178">
        <v>7</v>
      </c>
      <c r="I120" s="178">
        <v>8</v>
      </c>
      <c r="J120" s="178">
        <v>9</v>
      </c>
      <c r="K120" s="178">
        <v>10</v>
      </c>
      <c r="L120" s="178">
        <v>11</v>
      </c>
      <c r="M120" s="178">
        <v>12</v>
      </c>
      <c r="N120" s="179">
        <v>13</v>
      </c>
      <c r="P120" s="180"/>
      <c r="Q120" s="178">
        <v>1</v>
      </c>
      <c r="R120" s="178">
        <v>2</v>
      </c>
      <c r="S120" s="178">
        <v>3</v>
      </c>
      <c r="T120" s="178">
        <v>4</v>
      </c>
      <c r="U120" s="178">
        <v>5</v>
      </c>
      <c r="V120" s="178">
        <v>6</v>
      </c>
      <c r="W120" s="178">
        <v>7</v>
      </c>
      <c r="X120" s="178">
        <v>8</v>
      </c>
      <c r="Y120" s="178">
        <v>9</v>
      </c>
      <c r="Z120" s="178">
        <v>10</v>
      </c>
      <c r="AA120" s="178">
        <v>11</v>
      </c>
      <c r="AB120" s="178">
        <v>12</v>
      </c>
      <c r="AC120" s="179">
        <v>13</v>
      </c>
      <c r="AE120" s="221">
        <f t="shared" si="7"/>
        <v>1931</v>
      </c>
      <c r="AF120" s="228">
        <v>11354</v>
      </c>
      <c r="AG120" s="229">
        <f t="shared" si="9"/>
        <v>0.70903185558951698</v>
      </c>
      <c r="AH120" s="169"/>
      <c r="AO120" s="169"/>
      <c r="AU120" s="173"/>
      <c r="AV120" s="174"/>
      <c r="AX120" s="221">
        <f t="shared" si="8"/>
        <v>1931</v>
      </c>
      <c r="AY120" s="228">
        <v>11354</v>
      </c>
      <c r="AZ120" s="229">
        <f t="shared" si="10"/>
        <v>0.70903185558951698</v>
      </c>
    </row>
    <row r="121" spans="1:52">
      <c r="A121" s="181" t="s">
        <v>66</v>
      </c>
      <c r="B121" s="182"/>
      <c r="C121" s="182">
        <f ca="1">AVERAGE(INDIRECT(C128))</f>
        <v>1.9336666786195345</v>
      </c>
      <c r="D121" s="182">
        <f t="shared" ref="D121:N121" ca="1" si="14">AVERAGE(INDIRECT(D128))</f>
        <v>3.7515049438899912</v>
      </c>
      <c r="E121" s="182">
        <f t="shared" ca="1" si="14"/>
        <v>8.5711717844813347</v>
      </c>
      <c r="F121" s="182">
        <f t="shared" ca="1" si="14"/>
        <v>15.526651754925838</v>
      </c>
      <c r="G121" s="182">
        <f t="shared" ca="1" si="14"/>
        <v>14.091219980408773</v>
      </c>
      <c r="H121" s="182">
        <f t="shared" ca="1" si="14"/>
        <v>29.501014232424133</v>
      </c>
      <c r="I121" s="182">
        <f t="shared" ca="1" si="14"/>
        <v>50.561086369121739</v>
      </c>
      <c r="J121" s="182">
        <f t="shared" ca="1" si="14"/>
        <v>85.125630737933761</v>
      </c>
      <c r="K121" s="182">
        <f t="shared" ca="1" si="14"/>
        <v>55.304605570975035</v>
      </c>
      <c r="L121" s="182">
        <f t="shared" ca="1" si="14"/>
        <v>17.434401217168034</v>
      </c>
      <c r="M121" s="182">
        <f t="shared" ca="1" si="14"/>
        <v>3.4179836587460204</v>
      </c>
      <c r="N121" s="183">
        <f t="shared" ca="1" si="14"/>
        <v>1.7246530457831859</v>
      </c>
      <c r="P121" s="181" t="s">
        <v>67</v>
      </c>
      <c r="Q121" s="182"/>
      <c r="R121" s="182">
        <f ca="1">AVERAGE(INDIRECT(C130))</f>
        <v>0.85518256949661908</v>
      </c>
      <c r="S121" s="182">
        <f t="shared" ref="S121:AC121" ca="1" si="15">AVERAGE(INDIRECT(D130))</f>
        <v>1.3135699474079638</v>
      </c>
      <c r="T121" s="182">
        <f t="shared" ca="1" si="15"/>
        <v>4.1482223891810674</v>
      </c>
      <c r="U121" s="182">
        <f t="shared" ca="1" si="15"/>
        <v>8.5114034560480842</v>
      </c>
      <c r="V121" s="182">
        <f t="shared" ca="1" si="15"/>
        <v>7.8468459804658153</v>
      </c>
      <c r="W121" s="182">
        <f t="shared" ca="1" si="15"/>
        <v>8.3786686701728019</v>
      </c>
      <c r="X121" s="182">
        <f t="shared" ca="1" si="15"/>
        <v>5.8677746055597302</v>
      </c>
      <c r="Y121" s="182">
        <f t="shared" ca="1" si="15"/>
        <v>3.7466138542449285</v>
      </c>
      <c r="Z121" s="182">
        <f t="shared" ca="1" si="15"/>
        <v>1.9998725770097665</v>
      </c>
      <c r="AA121" s="182">
        <f t="shared" ca="1" si="15"/>
        <v>1.1581541697971449</v>
      </c>
      <c r="AB121" s="182">
        <f t="shared" ca="1" si="15"/>
        <v>0.77047383921863255</v>
      </c>
      <c r="AC121" s="183">
        <f t="shared" ca="1" si="15"/>
        <v>0.63682133734034574</v>
      </c>
      <c r="AE121" s="221">
        <f t="shared" si="7"/>
        <v>1931</v>
      </c>
      <c r="AF121" s="228">
        <v>11382</v>
      </c>
      <c r="AG121" s="229">
        <f t="shared" si="9"/>
        <v>1.0187105577666085</v>
      </c>
      <c r="AH121" s="169"/>
      <c r="AO121" s="169"/>
      <c r="AU121" s="173"/>
      <c r="AV121" s="174"/>
      <c r="AX121" s="221">
        <f t="shared" si="8"/>
        <v>1931</v>
      </c>
      <c r="AY121" s="228">
        <v>11382</v>
      </c>
      <c r="AZ121" s="229">
        <f t="shared" si="10"/>
        <v>1.0187105577666085</v>
      </c>
    </row>
    <row r="122" spans="1:52">
      <c r="A122" s="181" t="s">
        <v>68</v>
      </c>
      <c r="B122" s="182"/>
      <c r="C122" s="182"/>
      <c r="D122" s="182"/>
      <c r="E122" s="182"/>
      <c r="F122" s="182"/>
      <c r="G122" s="182"/>
      <c r="H122" s="182"/>
      <c r="I122" s="182"/>
      <c r="J122" s="182"/>
      <c r="K122" s="182"/>
      <c r="L122" s="182"/>
      <c r="M122" s="182"/>
      <c r="N122" s="183">
        <f ca="1">SUM(C121:N121)</f>
        <v>286.94358997447745</v>
      </c>
      <c r="P122" s="181" t="s">
        <v>69</v>
      </c>
      <c r="Q122" s="182"/>
      <c r="R122" s="182"/>
      <c r="S122" s="182"/>
      <c r="T122" s="182"/>
      <c r="U122" s="182"/>
      <c r="V122" s="182"/>
      <c r="W122" s="182"/>
      <c r="X122" s="182"/>
      <c r="Y122" s="182"/>
      <c r="Z122" s="182"/>
      <c r="AA122" s="182"/>
      <c r="AB122" s="182"/>
      <c r="AC122" s="183">
        <f ca="1">SUM(R121:AC121)</f>
        <v>45.233603395942893</v>
      </c>
      <c r="AE122" s="221">
        <f t="shared" si="7"/>
        <v>1931</v>
      </c>
      <c r="AF122" s="228">
        <v>11413</v>
      </c>
      <c r="AG122" s="229">
        <f t="shared" si="9"/>
        <v>2.1329368734632745</v>
      </c>
      <c r="AH122" s="169"/>
      <c r="AO122" s="169"/>
      <c r="AU122" s="173"/>
      <c r="AV122" s="174"/>
      <c r="AX122" s="221">
        <f t="shared" si="8"/>
        <v>1931</v>
      </c>
      <c r="AY122" s="228">
        <v>11413</v>
      </c>
      <c r="AZ122" s="229">
        <f t="shared" si="10"/>
        <v>2.1329368734632745</v>
      </c>
    </row>
    <row r="123" spans="1:52">
      <c r="A123" s="181" t="s">
        <v>70</v>
      </c>
      <c r="B123" s="182"/>
      <c r="C123" s="182">
        <f t="shared" ref="C123:N123" ca="1" si="16">C121/$N$122+B123</f>
        <v>6.7388390825929472E-3</v>
      </c>
      <c r="D123" s="182">
        <f t="shared" ca="1" si="16"/>
        <v>1.9812854585861982E-2</v>
      </c>
      <c r="E123" s="182">
        <f t="shared" ca="1" si="16"/>
        <v>4.9683435717309134E-2</v>
      </c>
      <c r="F123" s="182">
        <f t="shared" ca="1" si="16"/>
        <v>0.10379390306145464</v>
      </c>
      <c r="G123" s="182">
        <f t="shared" ca="1" si="16"/>
        <v>0.15290188272276067</v>
      </c>
      <c r="H123" s="182">
        <f t="shared" ca="1" si="16"/>
        <v>0.25571308068347531</v>
      </c>
      <c r="I123" s="182">
        <f t="shared" ca="1" si="16"/>
        <v>0.43191874665990976</v>
      </c>
      <c r="J123" s="182">
        <f t="shared" ca="1" si="16"/>
        <v>0.72858204116147141</v>
      </c>
      <c r="K123" s="182">
        <f t="shared" ca="1" si="16"/>
        <v>0.92131889782341725</v>
      </c>
      <c r="L123" s="182">
        <f t="shared" ca="1" si="16"/>
        <v>0.98207788260756512</v>
      </c>
      <c r="M123" s="182">
        <f t="shared" ca="1" si="16"/>
        <v>0.99398957458524628</v>
      </c>
      <c r="N123" s="183">
        <f t="shared" ca="1" si="16"/>
        <v>0.99999999999999967</v>
      </c>
      <c r="P123" s="181" t="s">
        <v>71</v>
      </c>
      <c r="Q123" s="182"/>
      <c r="R123" s="182">
        <f t="shared" ref="R123:AC123" ca="1" si="17">Q123+R121/$AC$122</f>
        <v>1.8905912978255505E-2</v>
      </c>
      <c r="S123" s="182">
        <f t="shared" ca="1" si="17"/>
        <v>4.7945605790475299E-2</v>
      </c>
      <c r="T123" s="182">
        <f t="shared" ca="1" si="17"/>
        <v>0.1396522592018887</v>
      </c>
      <c r="U123" s="182">
        <f t="shared" ca="1" si="17"/>
        <v>0.32781775602391483</v>
      </c>
      <c r="V123" s="182">
        <f t="shared" ca="1" si="17"/>
        <v>0.50129157617881359</v>
      </c>
      <c r="W123" s="182">
        <f t="shared" ca="1" si="17"/>
        <v>0.68652264425959142</v>
      </c>
      <c r="X123" s="182">
        <f t="shared" ca="1" si="17"/>
        <v>0.81624422655754347</v>
      </c>
      <c r="Y123" s="182">
        <f t="shared" ca="1" si="17"/>
        <v>0.8990723360373416</v>
      </c>
      <c r="Z123" s="182">
        <f t="shared" ca="1" si="17"/>
        <v>0.94328443560200148</v>
      </c>
      <c r="AA123" s="182">
        <f t="shared" ca="1" si="17"/>
        <v>0.96888828059439536</v>
      </c>
      <c r="AB123" s="182">
        <f t="shared" ca="1" si="17"/>
        <v>0.98592149885194713</v>
      </c>
      <c r="AC123" s="183">
        <f t="shared" ca="1" si="17"/>
        <v>0.99999999999999989</v>
      </c>
      <c r="AE123" s="221">
        <f t="shared" si="7"/>
        <v>1931</v>
      </c>
      <c r="AF123" s="228">
        <v>11443</v>
      </c>
      <c r="AG123" s="229">
        <f t="shared" si="9"/>
        <v>2.1878273419039012</v>
      </c>
      <c r="AH123" s="169"/>
      <c r="AX123" s="221">
        <f t="shared" si="8"/>
        <v>1931</v>
      </c>
      <c r="AY123" s="228">
        <v>11443</v>
      </c>
      <c r="AZ123" s="229">
        <f t="shared" si="10"/>
        <v>2.1878273419039012</v>
      </c>
    </row>
    <row r="124" spans="1:52">
      <c r="A124" s="181" t="s">
        <v>72</v>
      </c>
      <c r="B124" s="182">
        <f>VLOOKUP($A$120,$A$10:$N$118,B120+1,FALSE)</f>
        <v>0.83572687249883226</v>
      </c>
      <c r="C124" s="182">
        <f t="shared" ref="C124:M124" si="18">VLOOKUP($A$120,$A$10:$N$118,C120+1,FALSE)</f>
        <v>1.6581691367247791</v>
      </c>
      <c r="D124" s="182">
        <f t="shared" si="18"/>
        <v>2.0461810336041615</v>
      </c>
      <c r="E124" s="182">
        <f t="shared" si="18"/>
        <v>2.7628396027452538</v>
      </c>
      <c r="F124" s="182">
        <f t="shared" si="18"/>
        <v>4.6748809492972763</v>
      </c>
      <c r="G124" s="182">
        <f t="shared" si="18"/>
        <v>8.0007471798894709</v>
      </c>
      <c r="H124" s="182">
        <f t="shared" si="18"/>
        <v>33.772365386531831</v>
      </c>
      <c r="I124" s="182">
        <f t="shared" si="18"/>
        <v>36.318611093799056</v>
      </c>
      <c r="J124" s="182">
        <f t="shared" si="18"/>
        <v>7.8760621610880142</v>
      </c>
      <c r="K124" s="182">
        <f t="shared" si="18"/>
        <v>1.6609697468551119</v>
      </c>
      <c r="L124" s="182">
        <f t="shared" si="18"/>
        <v>0.71736279009544224</v>
      </c>
      <c r="M124" s="182">
        <f t="shared" si="18"/>
        <v>0.64720809200481511</v>
      </c>
      <c r="N124" s="183"/>
      <c r="P124" s="181"/>
      <c r="Q124" s="182"/>
      <c r="R124" s="182"/>
      <c r="S124" s="182"/>
      <c r="T124" s="182"/>
      <c r="U124" s="182"/>
      <c r="V124" s="182"/>
      <c r="W124" s="182"/>
      <c r="X124" s="182"/>
      <c r="Y124" s="182"/>
      <c r="Z124" s="182"/>
      <c r="AA124" s="182"/>
      <c r="AB124" s="182"/>
      <c r="AC124" s="183"/>
      <c r="AE124" s="221">
        <f t="shared" si="7"/>
        <v>1931</v>
      </c>
      <c r="AF124" s="228">
        <v>11474</v>
      </c>
      <c r="AG124" s="229">
        <f t="shared" si="9"/>
        <v>0.77634876991200752</v>
      </c>
      <c r="AH124" s="169"/>
      <c r="AX124" s="221">
        <f t="shared" si="8"/>
        <v>1931</v>
      </c>
      <c r="AY124" s="228">
        <v>11474</v>
      </c>
      <c r="AZ124" s="229">
        <f t="shared" si="10"/>
        <v>0.77634876991200752</v>
      </c>
    </row>
    <row r="125" spans="1:52">
      <c r="A125" s="181" t="s">
        <v>73</v>
      </c>
      <c r="B125" s="182"/>
      <c r="C125" s="182"/>
      <c r="D125" s="182"/>
      <c r="E125" s="182"/>
      <c r="F125" s="182"/>
      <c r="G125" s="182"/>
      <c r="H125" s="182"/>
      <c r="I125" s="182"/>
      <c r="J125" s="182"/>
      <c r="K125" s="182"/>
      <c r="L125" s="182"/>
      <c r="M125" s="182"/>
      <c r="N125" s="183">
        <f>VLOOKUP($A$120,$A$10:$N$118,14,FALSE)</f>
        <v>100.97112404513405</v>
      </c>
      <c r="P125" s="181" t="s">
        <v>74</v>
      </c>
      <c r="Q125" s="182"/>
      <c r="R125" s="182"/>
      <c r="S125" s="182"/>
      <c r="T125" s="182"/>
      <c r="U125" s="182"/>
      <c r="V125" s="182"/>
      <c r="W125" s="182"/>
      <c r="X125" s="182"/>
      <c r="Y125" s="182"/>
      <c r="Z125" s="182"/>
      <c r="AA125" s="182"/>
      <c r="AB125" s="182"/>
      <c r="AC125" s="183">
        <f ca="1">$N$125*Slope2+Intercept2</f>
        <v>8.7019460001897038</v>
      </c>
      <c r="AE125" s="221">
        <f t="shared" si="7"/>
        <v>1931</v>
      </c>
      <c r="AF125" s="228">
        <v>11504</v>
      </c>
      <c r="AG125" s="229">
        <f t="shared" si="9"/>
        <v>0.28103967312199352</v>
      </c>
      <c r="AH125" s="169"/>
      <c r="AX125" s="221">
        <f t="shared" si="8"/>
        <v>1931</v>
      </c>
      <c r="AY125" s="228">
        <v>11504</v>
      </c>
      <c r="AZ125" s="229">
        <f t="shared" si="10"/>
        <v>0.28103967312199352</v>
      </c>
    </row>
    <row r="126" spans="1:52">
      <c r="A126" s="184" t="s">
        <v>75</v>
      </c>
      <c r="B126" s="185"/>
      <c r="C126" s="185">
        <f>B124/$N$125+B126</f>
        <v>8.2768898573939084E-3</v>
      </c>
      <c r="D126" s="185">
        <f t="shared" ref="D126:N126" si="19">C124/$N$125+C126</f>
        <v>2.4699101181728359E-2</v>
      </c>
      <c r="E126" s="185">
        <f t="shared" si="19"/>
        <v>4.4964113114144992E-2</v>
      </c>
      <c r="F126" s="185">
        <f t="shared" si="19"/>
        <v>7.2326783668453826E-2</v>
      </c>
      <c r="G126" s="185">
        <f t="shared" si="19"/>
        <v>0.1186259706241978</v>
      </c>
      <c r="H126" s="185">
        <f t="shared" si="19"/>
        <v>0.19786394341643038</v>
      </c>
      <c r="I126" s="185">
        <f t="shared" si="19"/>
        <v>0.53233942545063651</v>
      </c>
      <c r="J126" s="185">
        <f t="shared" si="19"/>
        <v>0.89203247073717462</v>
      </c>
      <c r="K126" s="185">
        <f t="shared" si="19"/>
        <v>0.97003558534613366</v>
      </c>
      <c r="L126" s="185">
        <f t="shared" si="19"/>
        <v>0.98648553341358969</v>
      </c>
      <c r="M126" s="185">
        <f t="shared" si="19"/>
        <v>0.99359016651418564</v>
      </c>
      <c r="N126" s="186">
        <f t="shared" si="19"/>
        <v>1</v>
      </c>
      <c r="P126" s="181"/>
      <c r="Q126" s="182"/>
      <c r="R126" s="182"/>
      <c r="S126" s="182"/>
      <c r="T126" s="182"/>
      <c r="U126" s="182"/>
      <c r="V126" s="182"/>
      <c r="W126" s="182"/>
      <c r="X126" s="182"/>
      <c r="Y126" s="182"/>
      <c r="Z126" s="182"/>
      <c r="AA126" s="182"/>
      <c r="AB126" s="182"/>
      <c r="AC126" s="183"/>
      <c r="AE126" s="221">
        <f t="shared" si="7"/>
        <v>1931</v>
      </c>
      <c r="AF126" s="228">
        <v>11535</v>
      </c>
      <c r="AG126" s="229">
        <f t="shared" si="9"/>
        <v>0.18645325932831369</v>
      </c>
      <c r="AH126" s="169"/>
      <c r="AX126" s="221">
        <f t="shared" si="8"/>
        <v>1931</v>
      </c>
      <c r="AY126" s="228">
        <v>11535</v>
      </c>
      <c r="AZ126" s="229">
        <f t="shared" si="10"/>
        <v>0.18645325932831369</v>
      </c>
    </row>
    <row r="127" spans="1:52">
      <c r="A127" s="187">
        <f>W4-I4</f>
        <v>65</v>
      </c>
      <c r="B127" s="174"/>
      <c r="C127" s="188" t="s">
        <v>76</v>
      </c>
      <c r="D127" s="188" t="s">
        <v>77</v>
      </c>
      <c r="E127" s="188" t="s">
        <v>78</v>
      </c>
      <c r="F127" s="188" t="s">
        <v>79</v>
      </c>
      <c r="G127" s="188" t="s">
        <v>80</v>
      </c>
      <c r="H127" s="188" t="s">
        <v>81</v>
      </c>
      <c r="I127" s="188" t="s">
        <v>82</v>
      </c>
      <c r="J127" s="188" t="s">
        <v>83</v>
      </c>
      <c r="K127" s="188" t="s">
        <v>84</v>
      </c>
      <c r="L127" s="188" t="s">
        <v>85</v>
      </c>
      <c r="M127" s="188" t="s">
        <v>86</v>
      </c>
      <c r="N127" s="188" t="s">
        <v>87</v>
      </c>
      <c r="O127" s="174"/>
      <c r="P127" s="181"/>
      <c r="Q127" s="182"/>
      <c r="R127" s="182">
        <v>0.11764180441857255</v>
      </c>
      <c r="S127" s="182">
        <v>0.16358056692516887</v>
      </c>
      <c r="T127" s="182">
        <v>0.8420076736238743</v>
      </c>
      <c r="U127" s="182">
        <v>0.41846520761189832</v>
      </c>
      <c r="V127" s="182">
        <v>0.30202968366930982</v>
      </c>
      <c r="W127" s="182">
        <v>0.43732649347058705</v>
      </c>
      <c r="X127" s="182">
        <v>0.33850051776526108</v>
      </c>
      <c r="Y127" s="182">
        <v>0.84804967978900858</v>
      </c>
      <c r="Z127" s="182">
        <v>0.80180219758093585</v>
      </c>
      <c r="AA127" s="182">
        <v>0.37002726516796647</v>
      </c>
      <c r="AB127" s="182">
        <v>0.9664692411616238</v>
      </c>
      <c r="AC127" s="183">
        <v>1.0000000000000555</v>
      </c>
      <c r="AE127" s="221">
        <f t="shared" si="7"/>
        <v>1931</v>
      </c>
      <c r="AF127" s="228">
        <v>11566</v>
      </c>
      <c r="AG127" s="229">
        <f t="shared" si="9"/>
        <v>0.17280779583262706</v>
      </c>
      <c r="AH127" s="169"/>
      <c r="AX127" s="221">
        <f t="shared" si="8"/>
        <v>1931</v>
      </c>
      <c r="AY127" s="228">
        <v>11566</v>
      </c>
      <c r="AZ127" s="229">
        <f t="shared" si="10"/>
        <v>0.17280779583262706</v>
      </c>
    </row>
    <row r="128" spans="1:52">
      <c r="A128" s="238">
        <f ca="1">SLOPE(INDIRECT(C132),INDIRECT(D132))</f>
        <v>0.1933957770690958</v>
      </c>
      <c r="C128" s="189" t="str">
        <f>CONCATENATE(C127,MATCH(IF($I$4&lt;$W$4,$W$4,$I$4),$A$1:$A$118,),":",C127,MATCH(IF($I$5&gt;$W$5,$W$5,$I$5),$A$1:$A$118,))</f>
        <v>B75:B96</v>
      </c>
      <c r="D128" s="189" t="str">
        <f t="shared" ref="D128:N128" si="20">CONCATENATE(D127,MATCH(IF($I$4&lt;$W$4,$W$4,$I$4),$A$1:$A$118,),":",D127,MATCH(IF($I$5&gt;$W$5,$W$5,$I$5),$A$1:$A$118,))</f>
        <v>C75:C96</v>
      </c>
      <c r="E128" s="189" t="str">
        <f t="shared" si="20"/>
        <v>D75:D96</v>
      </c>
      <c r="F128" s="189" t="str">
        <f t="shared" si="20"/>
        <v>E75:E96</v>
      </c>
      <c r="G128" s="189" t="str">
        <f t="shared" si="20"/>
        <v>F75:F96</v>
      </c>
      <c r="H128" s="189" t="str">
        <f t="shared" si="20"/>
        <v>G75:G96</v>
      </c>
      <c r="I128" s="189" t="str">
        <f t="shared" si="20"/>
        <v>H75:H96</v>
      </c>
      <c r="J128" s="189" t="str">
        <f t="shared" si="20"/>
        <v>I75:I96</v>
      </c>
      <c r="K128" s="189" t="str">
        <f t="shared" si="20"/>
        <v>J75:J96</v>
      </c>
      <c r="L128" s="189" t="str">
        <f t="shared" si="20"/>
        <v>K75:K96</v>
      </c>
      <c r="M128" s="189" t="str">
        <f t="shared" si="20"/>
        <v>L75:L96</v>
      </c>
      <c r="N128" s="189" t="str">
        <f t="shared" si="20"/>
        <v>M75:M96</v>
      </c>
      <c r="O128" s="174"/>
      <c r="P128" s="181" t="s">
        <v>88</v>
      </c>
      <c r="Q128" s="182"/>
      <c r="R128" s="182">
        <v>2.2322194840446091E-2</v>
      </c>
      <c r="S128" s="182">
        <v>6.2947032146324272E-2</v>
      </c>
      <c r="T128" s="182">
        <v>0.12516331168525044</v>
      </c>
      <c r="U128" s="182">
        <v>0.21839297289491386</v>
      </c>
      <c r="V128" s="182">
        <v>0.38021199905020564</v>
      </c>
      <c r="W128" s="182">
        <v>0.5822980296643917</v>
      </c>
      <c r="X128" s="182">
        <v>0.84428158450197288</v>
      </c>
      <c r="Y128" s="182">
        <v>0.93656639291595123</v>
      </c>
      <c r="Z128" s="182">
        <v>0.96381365478342451</v>
      </c>
      <c r="AA128" s="182">
        <v>0.97519103576324628</v>
      </c>
      <c r="AB128" s="182">
        <v>0.98535036211831173</v>
      </c>
      <c r="AC128" s="183">
        <v>1.0000000000000007</v>
      </c>
      <c r="AE128" s="221">
        <f t="shared" si="7"/>
        <v>1931</v>
      </c>
      <c r="AF128" s="228">
        <v>11596</v>
      </c>
      <c r="AG128" s="229">
        <f t="shared" si="9"/>
        <v>8.9196195211016516E-3</v>
      </c>
      <c r="AH128" s="169"/>
      <c r="AX128" s="221">
        <f t="shared" si="8"/>
        <v>1931</v>
      </c>
      <c r="AY128" s="228">
        <v>11596</v>
      </c>
      <c r="AZ128" s="229">
        <f t="shared" si="10"/>
        <v>8.9196195211016516E-3</v>
      </c>
    </row>
    <row r="129" spans="1:52">
      <c r="A129" s="239">
        <f ca="1">INTERCEPT(INDIRECT(C132),INDIRECT(D132))</f>
        <v>-10.82544299605906</v>
      </c>
      <c r="B129" s="174"/>
      <c r="C129" s="189" t="s">
        <v>89</v>
      </c>
      <c r="D129" s="189" t="s">
        <v>90</v>
      </c>
      <c r="E129" s="189" t="s">
        <v>91</v>
      </c>
      <c r="F129" s="189" t="s">
        <v>92</v>
      </c>
      <c r="G129" s="189" t="s">
        <v>93</v>
      </c>
      <c r="H129" s="189" t="s">
        <v>94</v>
      </c>
      <c r="I129" s="189" t="s">
        <v>95</v>
      </c>
      <c r="J129" s="189" t="s">
        <v>96</v>
      </c>
      <c r="K129" s="189" t="s">
        <v>97</v>
      </c>
      <c r="L129" s="189" t="s">
        <v>98</v>
      </c>
      <c r="M129" s="189" t="s">
        <v>99</v>
      </c>
      <c r="N129" s="189" t="s">
        <v>100</v>
      </c>
      <c r="O129" s="174"/>
      <c r="P129" s="181" t="s">
        <v>101</v>
      </c>
      <c r="Q129" s="182"/>
      <c r="R129" s="182">
        <f t="shared" ref="R129:AC129" ca="1" si="21">R128*$AC$125</f>
        <v>0.1942465341072751</v>
      </c>
      <c r="S129" s="182">
        <f t="shared" ca="1" si="21"/>
        <v>0.54776167460951919</v>
      </c>
      <c r="T129" s="182">
        <f t="shared" ca="1" si="21"/>
        <v>1.0891643794899624</v>
      </c>
      <c r="U129" s="182">
        <f t="shared" ca="1" si="21"/>
        <v>1.900443856952434</v>
      </c>
      <c r="V129" s="182">
        <f t="shared" ca="1" si="21"/>
        <v>3.3085842843590685</v>
      </c>
      <c r="W129" s="182">
        <f t="shared" ca="1" si="21"/>
        <v>5.0671260101563993</v>
      </c>
      <c r="X129" s="182">
        <f t="shared" ca="1" si="21"/>
        <v>7.3468927572907683</v>
      </c>
      <c r="Y129" s="182">
        <f t="shared" ca="1" si="21"/>
        <v>8.1499501767470601</v>
      </c>
      <c r="Z129" s="182">
        <f t="shared" ca="1" si="21"/>
        <v>8.3870543781708413</v>
      </c>
      <c r="AA129" s="182">
        <f t="shared" ca="1" si="21"/>
        <v>8.4860597330808361</v>
      </c>
      <c r="AB129" s="182">
        <f t="shared" ca="1" si="21"/>
        <v>8.5744656424209182</v>
      </c>
      <c r="AC129" s="183">
        <f t="shared" ca="1" si="21"/>
        <v>8.7019460001897091</v>
      </c>
      <c r="AE129" s="221">
        <f t="shared" si="7"/>
        <v>1932</v>
      </c>
      <c r="AF129" s="228">
        <v>11627</v>
      </c>
      <c r="AG129" s="229">
        <f t="shared" si="9"/>
        <v>0.42715336570047835</v>
      </c>
      <c r="AH129" s="169"/>
      <c r="AX129" s="221">
        <f t="shared" si="8"/>
        <v>1932</v>
      </c>
      <c r="AY129" s="228">
        <v>11627</v>
      </c>
      <c r="AZ129" s="229">
        <f t="shared" si="10"/>
        <v>0.42715336570047835</v>
      </c>
    </row>
    <row r="130" spans="1:52">
      <c r="B130" s="174"/>
      <c r="C130" s="189" t="str">
        <f>CONCATENATE(C129,MATCH(IF($I$4&lt;$W$4,$W$4,$I$4),$A$1:$A$118,),":",C129,MATCH(IF($I$5&gt;$W$5,$W$5,$I$5),$A$1:$A$118,))</f>
        <v>Q75:Q96</v>
      </c>
      <c r="D130" s="189" t="str">
        <f t="shared" ref="D130:N130" si="22">CONCATENATE(D129,MATCH(IF($I$4&lt;$W$4,$W$4,$I$4),$A$1:$A$118,),":",D129,MATCH(IF($I$5&gt;$W$5,$W$5,$I$5),$A$1:$A$118,))</f>
        <v>R75:R96</v>
      </c>
      <c r="E130" s="189" t="str">
        <f t="shared" si="22"/>
        <v>S75:S96</v>
      </c>
      <c r="F130" s="189" t="str">
        <f t="shared" si="22"/>
        <v>T75:T96</v>
      </c>
      <c r="G130" s="189" t="str">
        <f t="shared" si="22"/>
        <v>U75:U96</v>
      </c>
      <c r="H130" s="189" t="str">
        <f t="shared" si="22"/>
        <v>V75:V96</v>
      </c>
      <c r="I130" s="189" t="str">
        <f t="shared" si="22"/>
        <v>W75:W96</v>
      </c>
      <c r="J130" s="189" t="str">
        <f t="shared" si="22"/>
        <v>X75:X96</v>
      </c>
      <c r="K130" s="189" t="str">
        <f t="shared" si="22"/>
        <v>Y75:Y96</v>
      </c>
      <c r="L130" s="189" t="str">
        <f t="shared" si="22"/>
        <v>Z75:Z96</v>
      </c>
      <c r="M130" s="189" t="str">
        <f t="shared" si="22"/>
        <v>AA75:AA96</v>
      </c>
      <c r="N130" s="189" t="str">
        <f t="shared" si="22"/>
        <v>AB75:AB96</v>
      </c>
      <c r="O130" s="174"/>
      <c r="P130" s="184" t="s">
        <v>102</v>
      </c>
      <c r="Q130" s="185">
        <f t="shared" ref="Q130:AB130" ca="1" si="23">R129-Q129</f>
        <v>0.1942465341072751</v>
      </c>
      <c r="R130" s="185">
        <f t="shared" ca="1" si="23"/>
        <v>0.35351514050224409</v>
      </c>
      <c r="S130" s="185">
        <f t="shared" ca="1" si="23"/>
        <v>0.54140270488044318</v>
      </c>
      <c r="T130" s="185">
        <f t="shared" ca="1" si="23"/>
        <v>0.81127947746247164</v>
      </c>
      <c r="U130" s="185">
        <f t="shared" ca="1" si="23"/>
        <v>1.4081404274066345</v>
      </c>
      <c r="V130" s="185">
        <f t="shared" ca="1" si="23"/>
        <v>1.7585417257973308</v>
      </c>
      <c r="W130" s="185">
        <f t="shared" ca="1" si="23"/>
        <v>2.279766747134369</v>
      </c>
      <c r="X130" s="185">
        <f t="shared" ca="1" si="23"/>
        <v>0.80305741945629183</v>
      </c>
      <c r="Y130" s="185">
        <f t="shared" ca="1" si="23"/>
        <v>0.23710420142378119</v>
      </c>
      <c r="Z130" s="185">
        <f t="shared" ca="1" si="23"/>
        <v>9.9005354909994736E-2</v>
      </c>
      <c r="AA130" s="185">
        <f t="shared" ca="1" si="23"/>
        <v>8.8405909340082189E-2</v>
      </c>
      <c r="AB130" s="185">
        <f t="shared" ca="1" si="23"/>
        <v>0.12748035776879085</v>
      </c>
      <c r="AC130" s="186">
        <f ca="1">SUM(Q130:AB130)</f>
        <v>8.7019460001897091</v>
      </c>
      <c r="AE130" s="221">
        <f t="shared" si="7"/>
        <v>1932</v>
      </c>
      <c r="AF130" s="228">
        <v>11657</v>
      </c>
      <c r="AG130" s="229">
        <f t="shared" si="9"/>
        <v>0.81280680750484768</v>
      </c>
      <c r="AH130" s="169"/>
      <c r="AX130" s="221">
        <f t="shared" si="8"/>
        <v>1932</v>
      </c>
      <c r="AY130" s="228">
        <v>11657</v>
      </c>
      <c r="AZ130" s="229">
        <f t="shared" si="10"/>
        <v>0.81280680750484768</v>
      </c>
    </row>
    <row r="131" spans="1:52">
      <c r="C131" s="189" t="s">
        <v>103</v>
      </c>
      <c r="D131" s="189" t="s">
        <v>104</v>
      </c>
      <c r="P131" s="190"/>
      <c r="AE131" s="221">
        <f t="shared" si="7"/>
        <v>1932</v>
      </c>
      <c r="AF131" s="228">
        <v>11688</v>
      </c>
      <c r="AG131" s="229">
        <f t="shared" si="9"/>
        <v>1.076742377760755</v>
      </c>
      <c r="AH131" s="169"/>
      <c r="AX131" s="221">
        <f t="shared" si="8"/>
        <v>1932</v>
      </c>
      <c r="AY131" s="228">
        <v>11688</v>
      </c>
      <c r="AZ131" s="229">
        <f t="shared" si="10"/>
        <v>1.076742377760755</v>
      </c>
    </row>
    <row r="132" spans="1:52">
      <c r="C132" s="240" t="s">
        <v>105</v>
      </c>
      <c r="D132" s="240" t="s">
        <v>106</v>
      </c>
      <c r="E132" s="167"/>
      <c r="P132" s="190"/>
      <c r="AE132" s="221">
        <f t="shared" si="7"/>
        <v>1932</v>
      </c>
      <c r="AF132" s="228">
        <v>11719</v>
      </c>
      <c r="AG132" s="229">
        <f t="shared" si="9"/>
        <v>1.5970078350315466</v>
      </c>
      <c r="AH132" s="169"/>
      <c r="AX132" s="221">
        <f t="shared" si="8"/>
        <v>1932</v>
      </c>
      <c r="AY132" s="228">
        <v>11719</v>
      </c>
      <c r="AZ132" s="229">
        <f t="shared" si="10"/>
        <v>1.5970078350315466</v>
      </c>
    </row>
    <row r="133" spans="1:52">
      <c r="A133" s="190"/>
      <c r="AE133" s="221">
        <f t="shared" si="7"/>
        <v>1932</v>
      </c>
      <c r="AF133" s="228">
        <v>11748</v>
      </c>
      <c r="AG133" s="229">
        <f t="shared" si="9"/>
        <v>4.8916836182636851</v>
      </c>
      <c r="AH133" s="169"/>
      <c r="AX133" s="221">
        <f t="shared" si="8"/>
        <v>1932</v>
      </c>
      <c r="AY133" s="228">
        <v>11748</v>
      </c>
      <c r="AZ133" s="229">
        <f t="shared" si="10"/>
        <v>4.8916836182636851</v>
      </c>
    </row>
    <row r="134" spans="1:52">
      <c r="A134" s="190">
        <v>1987</v>
      </c>
      <c r="B134" s="241">
        <f>VLOOKUP(A134,$A$10:$N$103,14,FALSE)</f>
        <v>111.10671393178139</v>
      </c>
      <c r="C134" s="241">
        <f>VLOOKUP(A134,'UNIMP Rock Creek 11444201'!$U$81:$AH$109,14,FALSE)</f>
        <v>15.904742479338841</v>
      </c>
      <c r="D134" s="242"/>
      <c r="E134" s="167"/>
      <c r="AE134" s="221">
        <f t="shared" si="7"/>
        <v>1932</v>
      </c>
      <c r="AF134" s="228">
        <v>11779</v>
      </c>
      <c r="AG134" s="229">
        <f t="shared" si="9"/>
        <v>11.747971104979758</v>
      </c>
      <c r="AH134" s="169"/>
      <c r="AX134" s="221">
        <f t="shared" si="8"/>
        <v>1932</v>
      </c>
      <c r="AY134" s="228">
        <v>11779</v>
      </c>
      <c r="AZ134" s="229">
        <f t="shared" si="10"/>
        <v>11.747971104979758</v>
      </c>
    </row>
    <row r="135" spans="1:52">
      <c r="A135" s="190">
        <v>1988</v>
      </c>
      <c r="B135" s="241">
        <f t="shared" ref="B135:B158" si="24">VLOOKUP(A135,$A$10:$N$103,14,FALSE)</f>
        <v>103.54258156276973</v>
      </c>
      <c r="C135" s="241">
        <f>VLOOKUP(A135,'UNIMP Rock Creek 11444201'!$U$81:$AH$109,14,FALSE)</f>
        <v>11.610287603305784</v>
      </c>
      <c r="D135" s="242"/>
      <c r="AE135" s="221">
        <f t="shared" si="7"/>
        <v>1932</v>
      </c>
      <c r="AF135" s="228">
        <v>11809</v>
      </c>
      <c r="AG135" s="229">
        <f t="shared" si="9"/>
        <v>15.186747896336144</v>
      </c>
      <c r="AH135" s="169"/>
      <c r="AX135" s="221">
        <f t="shared" si="8"/>
        <v>1932</v>
      </c>
      <c r="AY135" s="228">
        <v>11809</v>
      </c>
      <c r="AZ135" s="229">
        <f t="shared" si="10"/>
        <v>15.186747896336144</v>
      </c>
    </row>
    <row r="136" spans="1:52">
      <c r="A136" s="190">
        <v>1989</v>
      </c>
      <c r="B136" s="241">
        <f t="shared" si="24"/>
        <v>277.10583138502619</v>
      </c>
      <c r="C136" s="241">
        <f>VLOOKUP(A136,'UNIMP Rock Creek 11444201'!$U$81:$AH$109,14,FALSE)</f>
        <v>24.653652892561983</v>
      </c>
      <c r="D136" s="242"/>
      <c r="AE136" s="221">
        <f t="shared" si="7"/>
        <v>1932</v>
      </c>
      <c r="AF136" s="228">
        <v>11840</v>
      </c>
      <c r="AG136" s="229">
        <f t="shared" si="9"/>
        <v>8.5417508184287811</v>
      </c>
      <c r="AH136" s="169"/>
      <c r="AX136" s="221">
        <f t="shared" si="8"/>
        <v>1932</v>
      </c>
      <c r="AY136" s="228">
        <v>11840</v>
      </c>
      <c r="AZ136" s="229">
        <f t="shared" si="10"/>
        <v>8.5417508184287811</v>
      </c>
    </row>
    <row r="137" spans="1:52">
      <c r="A137" s="190">
        <v>1990</v>
      </c>
      <c r="B137" s="241">
        <f t="shared" si="24"/>
        <v>160.42376304752028</v>
      </c>
      <c r="C137" s="241">
        <f>VLOOKUP(A137,'UNIMP Rock Creek 11444201'!$U$81:$AH$109,14,FALSE)</f>
        <v>16.018532231404958</v>
      </c>
      <c r="D137" s="242"/>
      <c r="AE137" s="221">
        <f t="shared" ref="AE137:AE200" si="25">IF(MONTH(AF137)&gt;9,YEAR(AF137)+1,YEAR(AF137))</f>
        <v>1932</v>
      </c>
      <c r="AF137" s="228">
        <v>11870</v>
      </c>
      <c r="AG137" s="229">
        <f t="shared" si="9"/>
        <v>4.1153737225485827</v>
      </c>
      <c r="AH137" s="169"/>
      <c r="AX137" s="221">
        <f t="shared" ref="AX137:AX200" si="26">IF(MONTH(AY137)&gt;9,YEAR(AY137)+1,YEAR(AY137))</f>
        <v>1932</v>
      </c>
      <c r="AY137" s="228">
        <v>11870</v>
      </c>
      <c r="AZ137" s="229">
        <f t="shared" si="10"/>
        <v>4.1153737225485827</v>
      </c>
    </row>
    <row r="138" spans="1:52">
      <c r="A138" s="190">
        <v>1991</v>
      </c>
      <c r="B138" s="241">
        <f t="shared" si="24"/>
        <v>158.88882161828579</v>
      </c>
      <c r="C138" s="241">
        <f>VLOOKUP(A138,'UNIMP Rock Creek 11444201'!$U$81:$AH$109,14,FALSE)</f>
        <v>16.059352066115704</v>
      </c>
      <c r="D138" s="242"/>
      <c r="H138" s="190"/>
      <c r="AE138" s="221">
        <f t="shared" si="25"/>
        <v>1932</v>
      </c>
      <c r="AF138" s="228">
        <v>11901</v>
      </c>
      <c r="AG138" s="229">
        <f t="shared" ref="AG138:AG201" si="27">VLOOKUP(IF(MONTH(AF138)&gt;9,YEAR(AF138)+1,YEAR(AF138)),$P$10:$AB$118,IF(MONTH(AF138)&gt;9,MONTH(AF138)-8,MONTH(AF138)+4))</f>
        <v>1.5637415792120777</v>
      </c>
      <c r="AH138" s="169"/>
      <c r="AX138" s="221">
        <f t="shared" si="26"/>
        <v>1932</v>
      </c>
      <c r="AY138" s="228">
        <v>11901</v>
      </c>
      <c r="AZ138" s="229">
        <f t="shared" ref="AZ138:AZ201" si="28">VLOOKUP(IF(MONTH(AY138)&gt;9,YEAR(AY138)+1,YEAR(AY138)),$AI$10:$AU$118,IF(MONTH(AY138)&gt;9,MONTH(AY138)-8,MONTH(AY138)+4))</f>
        <v>1.5637415792120777</v>
      </c>
    </row>
    <row r="139" spans="1:52">
      <c r="A139" s="190">
        <v>1992</v>
      </c>
      <c r="B139" s="241">
        <f t="shared" si="24"/>
        <v>120.15530094929873</v>
      </c>
      <c r="C139" s="241">
        <f>VLOOKUP(A139,'UNIMP Rock Creek 11444201'!$U$81:$AH$109,14,FALSE)</f>
        <v>14.272760330578514</v>
      </c>
      <c r="D139" s="242"/>
      <c r="H139" s="190"/>
      <c r="AE139" s="221">
        <f t="shared" si="25"/>
        <v>1932</v>
      </c>
      <c r="AF139" s="228">
        <v>11932</v>
      </c>
      <c r="AG139" s="229">
        <f t="shared" si="27"/>
        <v>0.5790086877016023</v>
      </c>
      <c r="AH139" s="169"/>
      <c r="AX139" s="221">
        <f t="shared" si="26"/>
        <v>1932</v>
      </c>
      <c r="AY139" s="228">
        <v>11932</v>
      </c>
      <c r="AZ139" s="229">
        <f t="shared" si="28"/>
        <v>0.5790086877016023</v>
      </c>
    </row>
    <row r="140" spans="1:52">
      <c r="A140" s="190">
        <v>1993</v>
      </c>
      <c r="B140" s="241">
        <f t="shared" si="24"/>
        <v>408.15297697434409</v>
      </c>
      <c r="C140" s="241">
        <f>VLOOKUP(A140,'UNIMP Rock Creek 11444201'!$U$81:$AH$109,14,FALSE)</f>
        <v>50.874228099173543</v>
      </c>
      <c r="D140" s="242"/>
      <c r="H140" s="190"/>
      <c r="AE140" s="221">
        <f t="shared" si="25"/>
        <v>1932</v>
      </c>
      <c r="AF140" s="228">
        <v>11962</v>
      </c>
      <c r="AG140" s="229">
        <f t="shared" si="27"/>
        <v>0.92130297385093485</v>
      </c>
      <c r="AH140" s="169"/>
      <c r="AX140" s="221">
        <f t="shared" si="26"/>
        <v>1932</v>
      </c>
      <c r="AY140" s="228">
        <v>11962</v>
      </c>
      <c r="AZ140" s="229">
        <f t="shared" si="28"/>
        <v>0.92130297385093485</v>
      </c>
    </row>
    <row r="141" spans="1:52">
      <c r="A141" s="190">
        <v>1994</v>
      </c>
      <c r="B141" s="241">
        <f t="shared" si="24"/>
        <v>102.13528880953776</v>
      </c>
      <c r="C141" s="241">
        <f>VLOOKUP(A141,'UNIMP Rock Creek 11444201'!$U$81:$AH$109,14,FALSE)</f>
        <v>13.392238016528928</v>
      </c>
      <c r="D141" s="242"/>
      <c r="H141" s="190"/>
      <c r="AE141" s="221">
        <f t="shared" si="25"/>
        <v>1933</v>
      </c>
      <c r="AF141" s="228">
        <v>11993</v>
      </c>
      <c r="AG141" s="229">
        <f t="shared" si="27"/>
        <v>0.19233092975880489</v>
      </c>
      <c r="AH141" s="169"/>
      <c r="AX141" s="221">
        <f t="shared" si="26"/>
        <v>1933</v>
      </c>
      <c r="AY141" s="228">
        <v>11993</v>
      </c>
      <c r="AZ141" s="229">
        <f t="shared" si="28"/>
        <v>0.19233092975880489</v>
      </c>
    </row>
    <row r="142" spans="1:52">
      <c r="A142" s="190">
        <v>1995</v>
      </c>
      <c r="B142" s="241">
        <f t="shared" si="24"/>
        <v>657.18981045479995</v>
      </c>
      <c r="C142" s="241">
        <f>VLOOKUP(A142,'UNIMP Rock Creek 11444201'!$U$81:$AH$109,14,FALSE)</f>
        <v>96.694373553718989</v>
      </c>
      <c r="D142" s="242"/>
      <c r="H142" s="190"/>
      <c r="AE142" s="221">
        <f t="shared" si="25"/>
        <v>1933</v>
      </c>
      <c r="AF142" s="228">
        <v>12023</v>
      </c>
      <c r="AG142" s="229">
        <f t="shared" si="27"/>
        <v>0.32068178232516559</v>
      </c>
      <c r="AH142" s="169"/>
      <c r="AX142" s="221">
        <f t="shared" si="26"/>
        <v>1933</v>
      </c>
      <c r="AY142" s="228">
        <v>12023</v>
      </c>
      <c r="AZ142" s="229">
        <f t="shared" si="28"/>
        <v>0.32068178232516559</v>
      </c>
    </row>
    <row r="143" spans="1:52">
      <c r="A143" s="190">
        <v>1996</v>
      </c>
      <c r="B143" s="241">
        <f t="shared" si="24"/>
        <v>440.66898119833041</v>
      </c>
      <c r="C143" s="241">
        <f>VLOOKUP(A143,'UNIMP Rock Creek 11444201'!$U$81:$AH$109,14,FALSE)</f>
        <v>66.341157024793389</v>
      </c>
      <c r="D143" s="242"/>
      <c r="H143" s="190"/>
      <c r="AE143" s="221">
        <f t="shared" si="25"/>
        <v>1933</v>
      </c>
      <c r="AF143" s="228">
        <v>12054</v>
      </c>
      <c r="AG143" s="229">
        <f t="shared" si="27"/>
        <v>0.34183422545026754</v>
      </c>
      <c r="AH143" s="169"/>
      <c r="AX143" s="221">
        <f t="shared" si="26"/>
        <v>1933</v>
      </c>
      <c r="AY143" s="228">
        <v>12054</v>
      </c>
      <c r="AZ143" s="229">
        <f t="shared" si="28"/>
        <v>0.34183422545026754</v>
      </c>
    </row>
    <row r="144" spans="1:52">
      <c r="A144" s="190">
        <v>1997</v>
      </c>
      <c r="B144" s="241">
        <f t="shared" si="24"/>
        <v>474.91382059686276</v>
      </c>
      <c r="C144" s="241">
        <f>VLOOKUP(A144,'UNIMP Rock Creek 11444201'!$U$81:$AH$109,14,FALSE)</f>
        <v>106.04013223140498</v>
      </c>
      <c r="D144" s="242"/>
      <c r="H144" s="190"/>
      <c r="AE144" s="221">
        <f t="shared" si="25"/>
        <v>1933</v>
      </c>
      <c r="AF144" s="228">
        <v>12085</v>
      </c>
      <c r="AG144" s="229">
        <f t="shared" si="27"/>
        <v>0.73135698977062402</v>
      </c>
      <c r="AH144" s="169"/>
      <c r="AX144" s="221">
        <f t="shared" si="26"/>
        <v>1933</v>
      </c>
      <c r="AY144" s="228">
        <v>12085</v>
      </c>
      <c r="AZ144" s="229">
        <f t="shared" si="28"/>
        <v>0.73135698977062402</v>
      </c>
    </row>
    <row r="145" spans="1:52">
      <c r="A145" s="190">
        <v>1998</v>
      </c>
      <c r="B145" s="241">
        <f t="shared" si="24"/>
        <v>492.66887760658409</v>
      </c>
      <c r="C145" s="241">
        <f>VLOOKUP(A145,'UNIMP Rock Creek 11444201'!$U$81:$AH$109,14,FALSE)</f>
        <v>92.381355371900824</v>
      </c>
      <c r="D145" s="242"/>
      <c r="H145" s="190"/>
      <c r="AE145" s="221">
        <f t="shared" si="25"/>
        <v>1933</v>
      </c>
      <c r="AF145" s="228">
        <v>12113</v>
      </c>
      <c r="AG145" s="229">
        <f t="shared" si="27"/>
        <v>0.78917236545295122</v>
      </c>
      <c r="AH145" s="169"/>
      <c r="AX145" s="221">
        <f t="shared" si="26"/>
        <v>1933</v>
      </c>
      <c r="AY145" s="228">
        <v>12113</v>
      </c>
      <c r="AZ145" s="229">
        <f t="shared" si="28"/>
        <v>0.78917236545295122</v>
      </c>
    </row>
    <row r="146" spans="1:52">
      <c r="A146" s="190">
        <v>1999</v>
      </c>
      <c r="B146" s="241">
        <f t="shared" si="24"/>
        <v>377.18151409121754</v>
      </c>
      <c r="C146" s="241">
        <f>VLOOKUP(A146,'UNIMP Rock Creek 11444201'!$U$81:$AH$109,14,FALSE)</f>
        <v>74.549355371900816</v>
      </c>
      <c r="D146" s="242"/>
      <c r="H146" s="190"/>
      <c r="AE146" s="221">
        <f t="shared" si="25"/>
        <v>1933</v>
      </c>
      <c r="AF146" s="228">
        <v>12144</v>
      </c>
      <c r="AG146" s="229">
        <f t="shared" si="27"/>
        <v>1.9635824019821313</v>
      </c>
      <c r="AH146" s="169"/>
      <c r="AX146" s="221">
        <f t="shared" si="26"/>
        <v>1933</v>
      </c>
      <c r="AY146" s="228">
        <v>12144</v>
      </c>
      <c r="AZ146" s="229">
        <f t="shared" si="28"/>
        <v>1.9635824019821313</v>
      </c>
    </row>
    <row r="147" spans="1:52">
      <c r="A147" s="190">
        <v>2000</v>
      </c>
      <c r="B147" s="241">
        <f t="shared" si="24"/>
        <v>274.19076261234181</v>
      </c>
      <c r="C147" s="241">
        <f>VLOOKUP(A147,'UNIMP Rock Creek 11444201'!$U$81:$AH$109,14,FALSE)</f>
        <v>54.402049586776869</v>
      </c>
      <c r="D147" s="242"/>
      <c r="H147" s="190"/>
      <c r="AE147" s="221">
        <f t="shared" si="25"/>
        <v>1933</v>
      </c>
      <c r="AF147" s="228">
        <v>12174</v>
      </c>
      <c r="AG147" s="229">
        <f t="shared" si="27"/>
        <v>8.9346777903569041</v>
      </c>
      <c r="AH147" s="169"/>
      <c r="AX147" s="221">
        <f t="shared" si="26"/>
        <v>1933</v>
      </c>
      <c r="AY147" s="228">
        <v>12174</v>
      </c>
      <c r="AZ147" s="229">
        <f t="shared" si="28"/>
        <v>8.9346777903569041</v>
      </c>
    </row>
    <row r="148" spans="1:52">
      <c r="A148" s="190">
        <v>2001</v>
      </c>
      <c r="B148" s="241">
        <f t="shared" si="24"/>
        <v>127.81410691169977</v>
      </c>
      <c r="C148" s="241">
        <f>VLOOKUP(A148,'UNIMP Rock Creek 11444201'!$U$81:$AH$109,14,FALSE)</f>
        <v>23.500839669421488</v>
      </c>
      <c r="D148" s="242"/>
      <c r="AE148" s="221">
        <f t="shared" si="25"/>
        <v>1933</v>
      </c>
      <c r="AF148" s="228">
        <v>12205</v>
      </c>
      <c r="AG148" s="229">
        <f t="shared" si="27"/>
        <v>5.5056483639984641</v>
      </c>
      <c r="AH148" s="169"/>
      <c r="AX148" s="221">
        <f t="shared" si="26"/>
        <v>1933</v>
      </c>
      <c r="AY148" s="228">
        <v>12205</v>
      </c>
      <c r="AZ148" s="229">
        <f t="shared" si="28"/>
        <v>5.5056483639984641</v>
      </c>
    </row>
    <row r="149" spans="1:52">
      <c r="A149" s="190">
        <v>2002</v>
      </c>
      <c r="B149" s="241">
        <f t="shared" si="24"/>
        <v>235.76502091601594</v>
      </c>
      <c r="C149" s="241">
        <f>VLOOKUP(A149,'UNIMP Rock Creek 11444201'!$U$81:$AH$109,14,FALSE)</f>
        <v>35.281229752066118</v>
      </c>
      <c r="D149" s="242"/>
      <c r="AE149" s="221">
        <f t="shared" si="25"/>
        <v>1933</v>
      </c>
      <c r="AF149" s="228">
        <v>12235</v>
      </c>
      <c r="AG149" s="229">
        <f t="shared" si="27"/>
        <v>2.5445503376458518</v>
      </c>
      <c r="AH149" s="169"/>
      <c r="AX149" s="221">
        <f t="shared" si="26"/>
        <v>1933</v>
      </c>
      <c r="AY149" s="228">
        <v>12235</v>
      </c>
      <c r="AZ149" s="229">
        <f t="shared" si="28"/>
        <v>2.5445503376458518</v>
      </c>
    </row>
    <row r="150" spans="1:52">
      <c r="A150" s="190">
        <v>2003</v>
      </c>
      <c r="B150" s="241">
        <f t="shared" si="24"/>
        <v>269.8713258729581</v>
      </c>
      <c r="C150" s="241">
        <f>VLOOKUP(A150,'UNIMP Rock Creek 11444201'!$U$81:$AH$109,14,FALSE)</f>
        <v>31.473302479338845</v>
      </c>
      <c r="D150" s="242"/>
      <c r="AE150" s="221">
        <f t="shared" si="25"/>
        <v>1933</v>
      </c>
      <c r="AF150" s="228">
        <v>12266</v>
      </c>
      <c r="AG150" s="229">
        <f t="shared" si="27"/>
        <v>0.61159682075219379</v>
      </c>
      <c r="AH150" s="169"/>
      <c r="AX150" s="221">
        <f t="shared" si="26"/>
        <v>1933</v>
      </c>
      <c r="AY150" s="228">
        <v>12266</v>
      </c>
      <c r="AZ150" s="229">
        <f t="shared" si="28"/>
        <v>0.61159682075219379</v>
      </c>
    </row>
    <row r="151" spans="1:52">
      <c r="A151" s="190">
        <v>2004</v>
      </c>
      <c r="B151" s="241">
        <f t="shared" si="24"/>
        <v>199.23351718770826</v>
      </c>
      <c r="C151" s="241">
        <f>VLOOKUP(A151,'UNIMP Rock Creek 11444201'!$U$81:$AH$109,14,FALSE)</f>
        <v>22.566624793388435</v>
      </c>
      <c r="D151" s="242"/>
      <c r="AE151" s="221">
        <f t="shared" si="25"/>
        <v>1933</v>
      </c>
      <c r="AF151" s="228">
        <v>12297</v>
      </c>
      <c r="AG151" s="229">
        <f t="shared" si="27"/>
        <v>0.27347759146909212</v>
      </c>
      <c r="AH151" s="169"/>
      <c r="AX151" s="221">
        <f t="shared" si="26"/>
        <v>1933</v>
      </c>
      <c r="AY151" s="228">
        <v>12297</v>
      </c>
      <c r="AZ151" s="229">
        <f t="shared" si="28"/>
        <v>0.27347759146909212</v>
      </c>
    </row>
    <row r="152" spans="1:52">
      <c r="A152" s="190">
        <v>2005</v>
      </c>
      <c r="B152" s="241">
        <f t="shared" si="24"/>
        <v>412.26415326005917</v>
      </c>
      <c r="C152" s="241">
        <f>VLOOKUP(A152,'UNIMP Rock Creek 11444201'!$U$81:$AH$109,14,FALSE)</f>
        <v>62.739768595041319</v>
      </c>
      <c r="D152" s="242"/>
      <c r="AE152" s="221">
        <f t="shared" si="25"/>
        <v>1933</v>
      </c>
      <c r="AF152" s="228">
        <v>12327</v>
      </c>
      <c r="AG152" s="229">
        <f t="shared" si="27"/>
        <v>0.33832676942673245</v>
      </c>
      <c r="AH152" s="169"/>
      <c r="AX152" s="221">
        <f t="shared" si="26"/>
        <v>1933</v>
      </c>
      <c r="AY152" s="228">
        <v>12327</v>
      </c>
      <c r="AZ152" s="229">
        <f t="shared" si="28"/>
        <v>0.33832676942673245</v>
      </c>
    </row>
    <row r="153" spans="1:52">
      <c r="A153" s="190">
        <v>2006</v>
      </c>
      <c r="B153" s="241">
        <f t="shared" si="24"/>
        <v>561.40416956843876</v>
      </c>
      <c r="C153" s="241">
        <f>VLOOKUP(A153,'UNIMP Rock Creek 11444201'!$U$81:$AH$109,14,FALSE)</f>
        <v>121.71153719008264</v>
      </c>
      <c r="D153" s="242"/>
      <c r="AE153" s="221">
        <f t="shared" si="25"/>
        <v>1934</v>
      </c>
      <c r="AF153" s="228">
        <v>12358</v>
      </c>
      <c r="AG153" s="229">
        <f t="shared" si="27"/>
        <v>0.64457590127064868</v>
      </c>
      <c r="AH153" s="169"/>
      <c r="AX153" s="221">
        <f t="shared" si="26"/>
        <v>1934</v>
      </c>
      <c r="AY153" s="228">
        <v>12358</v>
      </c>
      <c r="AZ153" s="229">
        <f t="shared" si="28"/>
        <v>0.64457590127064868</v>
      </c>
    </row>
    <row r="154" spans="1:52">
      <c r="A154" s="190">
        <v>2007</v>
      </c>
      <c r="B154" s="241">
        <f t="shared" si="24"/>
        <v>174.64703227584141</v>
      </c>
      <c r="C154" s="241">
        <f>VLOOKUP(A154,'UNIMP Rock Creek 11444201'!$U$81:$AH$109,14,FALSE)</f>
        <v>27.705500826446283</v>
      </c>
      <c r="D154" s="242"/>
      <c r="AE154" s="221">
        <f t="shared" si="25"/>
        <v>1934</v>
      </c>
      <c r="AF154" s="228">
        <v>12388</v>
      </c>
      <c r="AG154" s="229">
        <f t="shared" si="27"/>
        <v>0.85671784593551559</v>
      </c>
      <c r="AH154" s="169"/>
      <c r="AX154" s="221">
        <f t="shared" si="26"/>
        <v>1934</v>
      </c>
      <c r="AY154" s="228">
        <v>12388</v>
      </c>
      <c r="AZ154" s="229">
        <f t="shared" si="28"/>
        <v>0.85671784593551559</v>
      </c>
    </row>
    <row r="155" spans="1:52">
      <c r="A155" s="353">
        <v>2008</v>
      </c>
      <c r="B155" s="354">
        <f t="shared" si="24"/>
        <v>173.43460860708035</v>
      </c>
      <c r="C155" s="354">
        <f>VLOOKUP(A155,'UNIMP Rock Creek 11444201'!$U$81:$AH$109,14,FALSE)</f>
        <v>16.966254545454543</v>
      </c>
      <c r="D155" s="242"/>
      <c r="AE155" s="221">
        <f t="shared" si="25"/>
        <v>1934</v>
      </c>
      <c r="AF155" s="228">
        <v>12419</v>
      </c>
      <c r="AG155" s="229">
        <f t="shared" si="27"/>
        <v>1.885040940058867</v>
      </c>
      <c r="AH155" s="169"/>
      <c r="AX155" s="221">
        <f t="shared" si="26"/>
        <v>1934</v>
      </c>
      <c r="AY155" s="228">
        <v>12419</v>
      </c>
      <c r="AZ155" s="229">
        <f t="shared" si="28"/>
        <v>1.885040940058867</v>
      </c>
    </row>
    <row r="156" spans="1:52">
      <c r="A156" s="353">
        <v>2010</v>
      </c>
      <c r="B156" s="354">
        <f t="shared" si="24"/>
        <v>297.41326407039321</v>
      </c>
      <c r="C156" s="354">
        <f>VLOOKUP(A156,'UNIMP Rock Creek 11444201'!$U$81:$AH$109,14,FALSE)</f>
        <v>32.573355371900824</v>
      </c>
      <c r="D156" s="242"/>
      <c r="AE156" s="221">
        <f t="shared" si="25"/>
        <v>1934</v>
      </c>
      <c r="AF156" s="228">
        <v>12450</v>
      </c>
      <c r="AG156" s="229">
        <f t="shared" si="27"/>
        <v>2.5875893226549342</v>
      </c>
      <c r="AH156" s="169"/>
      <c r="AX156" s="221">
        <f t="shared" si="26"/>
        <v>1934</v>
      </c>
      <c r="AY156" s="228">
        <v>12450</v>
      </c>
      <c r="AZ156" s="229">
        <f t="shared" si="28"/>
        <v>2.5875893226549342</v>
      </c>
    </row>
    <row r="157" spans="1:52">
      <c r="A157" s="353">
        <v>2012</v>
      </c>
      <c r="B157" s="354">
        <f t="shared" si="24"/>
        <v>191.33719735500344</v>
      </c>
      <c r="C157" s="354">
        <f>VLOOKUP(A157,'UNIMP Rock Creek 11444201'!$U$81:$AH$109,14,FALSE)</f>
        <v>33.310214876033058</v>
      </c>
      <c r="D157" s="242"/>
      <c r="AE157" s="221">
        <f t="shared" si="25"/>
        <v>1934</v>
      </c>
      <c r="AF157" s="228">
        <v>12478</v>
      </c>
      <c r="AG157" s="229">
        <f t="shared" si="27"/>
        <v>2.2042910693330917</v>
      </c>
      <c r="AH157" s="169"/>
      <c r="AX157" s="221">
        <f t="shared" si="26"/>
        <v>1934</v>
      </c>
      <c r="AY157" s="228">
        <v>12478</v>
      </c>
      <c r="AZ157" s="229">
        <f t="shared" si="28"/>
        <v>2.2042910693330917</v>
      </c>
    </row>
    <row r="158" spans="1:52">
      <c r="A158" s="190">
        <v>2013</v>
      </c>
      <c r="B158" s="241">
        <f t="shared" si="24"/>
        <v>210.12846422848142</v>
      </c>
      <c r="C158" s="241">
        <f>VLOOKUP(A158,'UNIMP Rock Creek 11444201'!$U$81:$AH$109,14,FALSE)</f>
        <v>24.362241322314052</v>
      </c>
      <c r="D158" s="242"/>
      <c r="AE158" s="221">
        <f t="shared" si="25"/>
        <v>1934</v>
      </c>
      <c r="AF158" s="228">
        <v>12509</v>
      </c>
      <c r="AG158" s="229">
        <f t="shared" si="27"/>
        <v>3.1211862119240408</v>
      </c>
      <c r="AH158" s="169"/>
      <c r="AX158" s="221">
        <f t="shared" si="26"/>
        <v>1934</v>
      </c>
      <c r="AY158" s="228">
        <v>12509</v>
      </c>
      <c r="AZ158" s="229">
        <f t="shared" si="28"/>
        <v>3.1211862119240408</v>
      </c>
    </row>
    <row r="159" spans="1:52">
      <c r="A159" s="190"/>
      <c r="B159" s="241"/>
      <c r="C159" s="241"/>
      <c r="D159" s="243"/>
      <c r="AE159" s="221">
        <f t="shared" si="25"/>
        <v>1934</v>
      </c>
      <c r="AF159" s="228">
        <v>12539</v>
      </c>
      <c r="AG159" s="229">
        <f t="shared" si="27"/>
        <v>1.0410871625118236</v>
      </c>
      <c r="AH159" s="169"/>
      <c r="AX159" s="221">
        <f t="shared" si="26"/>
        <v>1934</v>
      </c>
      <c r="AY159" s="228">
        <v>12539</v>
      </c>
      <c r="AZ159" s="229">
        <f t="shared" si="28"/>
        <v>1.0410871625118236</v>
      </c>
    </row>
    <row r="160" spans="1:52">
      <c r="A160" s="190"/>
      <c r="B160" s="241"/>
      <c r="C160" s="241"/>
      <c r="D160" s="243"/>
      <c r="AE160" s="221">
        <f t="shared" si="25"/>
        <v>1934</v>
      </c>
      <c r="AF160" s="228">
        <v>12570</v>
      </c>
      <c r="AG160" s="229">
        <f t="shared" si="27"/>
        <v>0.59924807739903763</v>
      </c>
      <c r="AH160" s="169"/>
      <c r="AX160" s="221">
        <f t="shared" si="26"/>
        <v>1934</v>
      </c>
      <c r="AY160" s="228">
        <v>12570</v>
      </c>
      <c r="AZ160" s="229">
        <f t="shared" si="28"/>
        <v>0.59924807739903763</v>
      </c>
    </row>
    <row r="161" spans="1:52">
      <c r="A161" s="190"/>
      <c r="B161" s="241"/>
      <c r="C161" s="241"/>
      <c r="D161" s="243"/>
      <c r="AE161" s="221">
        <f t="shared" si="25"/>
        <v>1934</v>
      </c>
      <c r="AF161" s="228">
        <v>12600</v>
      </c>
      <c r="AG161" s="229">
        <f t="shared" si="27"/>
        <v>0.41494900888122288</v>
      </c>
      <c r="AH161" s="169"/>
      <c r="AX161" s="221">
        <f t="shared" si="26"/>
        <v>1934</v>
      </c>
      <c r="AY161" s="228">
        <v>12600</v>
      </c>
      <c r="AZ161" s="229">
        <f t="shared" si="28"/>
        <v>0.41494900888122288</v>
      </c>
    </row>
    <row r="162" spans="1:52">
      <c r="A162" s="190"/>
      <c r="B162" s="241"/>
      <c r="C162" s="241"/>
      <c r="D162" s="243"/>
      <c r="AE162" s="221">
        <f t="shared" si="25"/>
        <v>1934</v>
      </c>
      <c r="AF162" s="228">
        <v>12631</v>
      </c>
      <c r="AG162" s="229">
        <f t="shared" si="27"/>
        <v>0.23027785939523326</v>
      </c>
      <c r="AH162" s="169"/>
      <c r="AX162" s="221">
        <f t="shared" si="26"/>
        <v>1934</v>
      </c>
      <c r="AY162" s="228">
        <v>12631</v>
      </c>
      <c r="AZ162" s="229">
        <f t="shared" si="28"/>
        <v>0.23027785939523326</v>
      </c>
    </row>
    <row r="163" spans="1:52">
      <c r="A163" s="190"/>
      <c r="B163" s="241"/>
      <c r="C163" s="241"/>
      <c r="D163" s="243"/>
      <c r="AE163" s="221">
        <f t="shared" si="25"/>
        <v>1934</v>
      </c>
      <c r="AF163" s="228">
        <v>12662</v>
      </c>
      <c r="AG163" s="229">
        <f t="shared" si="27"/>
        <v>7.3179002252057757E-2</v>
      </c>
      <c r="AH163" s="169"/>
      <c r="AX163" s="221">
        <f t="shared" si="26"/>
        <v>1934</v>
      </c>
      <c r="AY163" s="228">
        <v>12662</v>
      </c>
      <c r="AZ163" s="229">
        <f t="shared" si="28"/>
        <v>7.3179002252057757E-2</v>
      </c>
    </row>
    <row r="164" spans="1:52">
      <c r="A164" s="190"/>
      <c r="B164" s="241"/>
      <c r="C164" s="241"/>
      <c r="D164" s="243"/>
      <c r="AE164" s="221">
        <f t="shared" si="25"/>
        <v>1934</v>
      </c>
      <c r="AF164" s="228">
        <v>12692</v>
      </c>
      <c r="AG164" s="229">
        <f t="shared" si="27"/>
        <v>0.18248560834849492</v>
      </c>
      <c r="AH164" s="169"/>
      <c r="AX164" s="221">
        <f t="shared" si="26"/>
        <v>1934</v>
      </c>
      <c r="AY164" s="228">
        <v>12692</v>
      </c>
      <c r="AZ164" s="229">
        <f t="shared" si="28"/>
        <v>0.18248560834849492</v>
      </c>
    </row>
    <row r="165" spans="1:52">
      <c r="A165" s="190"/>
      <c r="B165" s="241"/>
      <c r="C165" s="241"/>
      <c r="D165" s="243"/>
      <c r="AE165" s="221">
        <f t="shared" si="25"/>
        <v>1935</v>
      </c>
      <c r="AF165" s="228">
        <v>12723</v>
      </c>
      <c r="AG165" s="229">
        <f t="shared" si="27"/>
        <v>0.53599294428536137</v>
      </c>
      <c r="AH165" s="169"/>
      <c r="AX165" s="221">
        <f t="shared" si="26"/>
        <v>1935</v>
      </c>
      <c r="AY165" s="228">
        <v>12723</v>
      </c>
      <c r="AZ165" s="229">
        <f t="shared" si="28"/>
        <v>0.53599294428536137</v>
      </c>
    </row>
    <row r="166" spans="1:52">
      <c r="A166" s="190"/>
      <c r="B166" s="241"/>
      <c r="C166" s="241"/>
      <c r="D166" s="243"/>
      <c r="AE166" s="221">
        <f t="shared" si="25"/>
        <v>1935</v>
      </c>
      <c r="AF166" s="228">
        <v>12753</v>
      </c>
      <c r="AG166" s="229">
        <f t="shared" si="27"/>
        <v>2.1125355920423048</v>
      </c>
      <c r="AH166" s="169"/>
      <c r="AX166" s="221">
        <f t="shared" si="26"/>
        <v>1935</v>
      </c>
      <c r="AY166" s="228">
        <v>12753</v>
      </c>
      <c r="AZ166" s="229">
        <f t="shared" si="28"/>
        <v>2.1125355920423048</v>
      </c>
    </row>
    <row r="167" spans="1:52">
      <c r="A167" s="190"/>
      <c r="B167" s="241"/>
      <c r="C167" s="241"/>
      <c r="D167" s="243"/>
      <c r="AE167" s="221">
        <f t="shared" si="25"/>
        <v>1935</v>
      </c>
      <c r="AF167" s="228">
        <v>12784</v>
      </c>
      <c r="AG167" s="229">
        <f t="shared" si="27"/>
        <v>2.0118602985379357</v>
      </c>
      <c r="AH167" s="169"/>
      <c r="AX167" s="221">
        <f t="shared" si="26"/>
        <v>1935</v>
      </c>
      <c r="AY167" s="228">
        <v>12784</v>
      </c>
      <c r="AZ167" s="229">
        <f t="shared" si="28"/>
        <v>2.0118602985379357</v>
      </c>
    </row>
    <row r="168" spans="1:52">
      <c r="A168" s="190"/>
      <c r="B168" s="241"/>
      <c r="C168" s="241"/>
      <c r="D168" s="243"/>
      <c r="AE168" s="221">
        <f t="shared" si="25"/>
        <v>1935</v>
      </c>
      <c r="AF168" s="228">
        <v>12815</v>
      </c>
      <c r="AG168" s="229">
        <f t="shared" si="27"/>
        <v>2.7157800227371487</v>
      </c>
      <c r="AH168" s="169"/>
      <c r="AX168" s="221">
        <f t="shared" si="26"/>
        <v>1935</v>
      </c>
      <c r="AY168" s="228">
        <v>12815</v>
      </c>
      <c r="AZ168" s="229">
        <f t="shared" si="28"/>
        <v>2.7157800227371487</v>
      </c>
    </row>
    <row r="169" spans="1:52">
      <c r="A169" s="190"/>
      <c r="B169" s="241"/>
      <c r="C169" s="241"/>
      <c r="D169" s="243"/>
      <c r="AE169" s="221">
        <f t="shared" si="25"/>
        <v>1935</v>
      </c>
      <c r="AF169" s="228">
        <v>12843</v>
      </c>
      <c r="AG169" s="229">
        <f t="shared" si="27"/>
        <v>4.3353382445830215</v>
      </c>
      <c r="AH169" s="169"/>
      <c r="AX169" s="221">
        <f t="shared" si="26"/>
        <v>1935</v>
      </c>
      <c r="AY169" s="228">
        <v>12843</v>
      </c>
      <c r="AZ169" s="229">
        <f t="shared" si="28"/>
        <v>4.3353382445830215</v>
      </c>
    </row>
    <row r="170" spans="1:52">
      <c r="A170" s="190"/>
      <c r="B170" s="241"/>
      <c r="C170" s="241"/>
      <c r="D170" s="243"/>
      <c r="AE170" s="221">
        <f t="shared" si="25"/>
        <v>1935</v>
      </c>
      <c r="AF170" s="228">
        <v>12874</v>
      </c>
      <c r="AG170" s="229">
        <f t="shared" si="27"/>
        <v>5.784242333427235</v>
      </c>
      <c r="AH170" s="169"/>
      <c r="AX170" s="221">
        <f t="shared" si="26"/>
        <v>1935</v>
      </c>
      <c r="AY170" s="228">
        <v>12874</v>
      </c>
      <c r="AZ170" s="229">
        <f t="shared" si="28"/>
        <v>5.784242333427235</v>
      </c>
    </row>
    <row r="171" spans="1:52">
      <c r="A171" s="190"/>
      <c r="B171" s="241"/>
      <c r="C171" s="241"/>
      <c r="D171" s="243"/>
      <c r="AE171" s="221">
        <f t="shared" si="25"/>
        <v>1935</v>
      </c>
      <c r="AF171" s="228">
        <v>12904</v>
      </c>
      <c r="AG171" s="229">
        <f t="shared" si="27"/>
        <v>14.684364063144479</v>
      </c>
      <c r="AH171" s="169"/>
      <c r="AX171" s="221">
        <f t="shared" si="26"/>
        <v>1935</v>
      </c>
      <c r="AY171" s="228">
        <v>12904</v>
      </c>
      <c r="AZ171" s="229">
        <f t="shared" si="28"/>
        <v>14.684364063144479</v>
      </c>
    </row>
    <row r="172" spans="1:52">
      <c r="A172" s="190"/>
      <c r="B172" s="241"/>
      <c r="C172" s="241"/>
      <c r="D172" s="243"/>
      <c r="AE172" s="221">
        <f t="shared" si="25"/>
        <v>1935</v>
      </c>
      <c r="AF172" s="228">
        <v>12935</v>
      </c>
      <c r="AG172" s="229">
        <f t="shared" si="27"/>
        <v>6.6077880439788785</v>
      </c>
      <c r="AH172" s="169"/>
      <c r="AX172" s="221">
        <f t="shared" si="26"/>
        <v>1935</v>
      </c>
      <c r="AY172" s="228">
        <v>12935</v>
      </c>
      <c r="AZ172" s="229">
        <f t="shared" si="28"/>
        <v>6.6077880439788785</v>
      </c>
    </row>
    <row r="173" spans="1:52">
      <c r="A173" s="190"/>
      <c r="B173" s="241"/>
      <c r="C173" s="241"/>
      <c r="D173" s="243"/>
      <c r="AE173" s="221">
        <f t="shared" si="25"/>
        <v>1935</v>
      </c>
      <c r="AF173" s="228">
        <v>12965</v>
      </c>
      <c r="AG173" s="229">
        <f t="shared" si="27"/>
        <v>2.87366596668911</v>
      </c>
      <c r="AH173" s="169"/>
      <c r="AX173" s="221">
        <f t="shared" si="26"/>
        <v>1935</v>
      </c>
      <c r="AY173" s="228">
        <v>12965</v>
      </c>
      <c r="AZ173" s="229">
        <f t="shared" si="28"/>
        <v>2.87366596668911</v>
      </c>
    </row>
    <row r="174" spans="1:52">
      <c r="A174" s="190"/>
      <c r="B174" s="241"/>
      <c r="C174" s="241"/>
      <c r="D174" s="243"/>
      <c r="AE174" s="221">
        <f t="shared" si="25"/>
        <v>1935</v>
      </c>
      <c r="AF174" s="228">
        <v>12996</v>
      </c>
      <c r="AG174" s="229">
        <f t="shared" si="27"/>
        <v>0.93778706394174094</v>
      </c>
      <c r="AH174" s="169"/>
      <c r="AX174" s="221">
        <f t="shared" si="26"/>
        <v>1935</v>
      </c>
      <c r="AY174" s="228">
        <v>12996</v>
      </c>
      <c r="AZ174" s="229">
        <f t="shared" si="28"/>
        <v>0.93778706394174094</v>
      </c>
    </row>
    <row r="175" spans="1:52">
      <c r="A175" s="190"/>
      <c r="B175" s="241"/>
      <c r="C175" s="241"/>
      <c r="D175" s="243"/>
      <c r="AE175" s="221">
        <f t="shared" si="25"/>
        <v>1935</v>
      </c>
      <c r="AF175" s="228">
        <v>13027</v>
      </c>
      <c r="AG175" s="229">
        <f t="shared" si="27"/>
        <v>1.2696427059530819</v>
      </c>
      <c r="AH175" s="169"/>
      <c r="AX175" s="221">
        <f t="shared" si="26"/>
        <v>1935</v>
      </c>
      <c r="AY175" s="228">
        <v>13027</v>
      </c>
      <c r="AZ175" s="229">
        <f t="shared" si="28"/>
        <v>1.2696427059530819</v>
      </c>
    </row>
    <row r="176" spans="1:52">
      <c r="A176" s="190"/>
      <c r="B176" s="241"/>
      <c r="C176" s="241"/>
      <c r="D176" s="243"/>
      <c r="AE176" s="221">
        <f t="shared" si="25"/>
        <v>1935</v>
      </c>
      <c r="AF176" s="228">
        <v>13057</v>
      </c>
      <c r="AG176" s="229">
        <f t="shared" si="27"/>
        <v>0</v>
      </c>
      <c r="AH176" s="169"/>
      <c r="AX176" s="221">
        <f t="shared" si="26"/>
        <v>1935</v>
      </c>
      <c r="AY176" s="228">
        <v>13057</v>
      </c>
      <c r="AZ176" s="229">
        <f t="shared" si="28"/>
        <v>0</v>
      </c>
    </row>
    <row r="177" spans="1:52">
      <c r="A177" s="190"/>
      <c r="B177" s="241"/>
      <c r="C177" s="241"/>
      <c r="D177" s="243"/>
      <c r="AE177" s="221">
        <f t="shared" si="25"/>
        <v>1936</v>
      </c>
      <c r="AF177" s="228">
        <v>13088</v>
      </c>
      <c r="AG177" s="229">
        <f t="shared" si="27"/>
        <v>0.79683254576140949</v>
      </c>
      <c r="AH177" s="169"/>
      <c r="AX177" s="221">
        <f t="shared" si="26"/>
        <v>1936</v>
      </c>
      <c r="AY177" s="228">
        <v>13088</v>
      </c>
      <c r="AZ177" s="229">
        <f t="shared" si="28"/>
        <v>0.79683254576140949</v>
      </c>
    </row>
    <row r="178" spans="1:52">
      <c r="A178" s="190"/>
      <c r="B178" s="241"/>
      <c r="C178" s="241"/>
      <c r="D178" s="243"/>
      <c r="AE178" s="221">
        <f t="shared" si="25"/>
        <v>1936</v>
      </c>
      <c r="AF178" s="228">
        <v>13118</v>
      </c>
      <c r="AG178" s="229">
        <f t="shared" si="27"/>
        <v>0.85807222883372647</v>
      </c>
      <c r="AH178" s="169"/>
      <c r="AX178" s="221">
        <f t="shared" si="26"/>
        <v>1936</v>
      </c>
      <c r="AY178" s="228">
        <v>13118</v>
      </c>
      <c r="AZ178" s="229">
        <f t="shared" si="28"/>
        <v>0.85807222883372647</v>
      </c>
    </row>
    <row r="179" spans="1:52">
      <c r="A179" s="190"/>
      <c r="B179" s="241"/>
      <c r="C179" s="241"/>
      <c r="D179" s="243"/>
      <c r="AE179" s="221">
        <f t="shared" si="25"/>
        <v>1936</v>
      </c>
      <c r="AF179" s="228">
        <v>13149</v>
      </c>
      <c r="AG179" s="229">
        <f t="shared" si="27"/>
        <v>0.78999582506013444</v>
      </c>
      <c r="AH179" s="169"/>
      <c r="AX179" s="221">
        <f t="shared" si="26"/>
        <v>1936</v>
      </c>
      <c r="AY179" s="228">
        <v>13149</v>
      </c>
      <c r="AZ179" s="229">
        <f t="shared" si="28"/>
        <v>0.78999582506013444</v>
      </c>
    </row>
    <row r="180" spans="1:52">
      <c r="A180" s="190"/>
      <c r="B180" s="241"/>
      <c r="C180" s="241"/>
      <c r="D180" s="243"/>
      <c r="AE180" s="221">
        <f t="shared" si="25"/>
        <v>1936</v>
      </c>
      <c r="AF180" s="228">
        <v>13180</v>
      </c>
      <c r="AG180" s="229">
        <f t="shared" si="27"/>
        <v>4.5983244036481423</v>
      </c>
      <c r="AH180" s="169"/>
      <c r="AX180" s="221">
        <f t="shared" si="26"/>
        <v>1936</v>
      </c>
      <c r="AY180" s="228">
        <v>13180</v>
      </c>
      <c r="AZ180" s="229">
        <f t="shared" si="28"/>
        <v>4.5983244036481423</v>
      </c>
    </row>
    <row r="181" spans="1:52">
      <c r="A181" s="190"/>
      <c r="B181" s="241"/>
      <c r="C181" s="241"/>
      <c r="D181" s="243"/>
      <c r="AE181" s="221">
        <f t="shared" si="25"/>
        <v>1936</v>
      </c>
      <c r="AF181" s="228">
        <v>13209</v>
      </c>
      <c r="AG181" s="229">
        <f t="shared" si="27"/>
        <v>8.284537761219978</v>
      </c>
      <c r="AH181" s="169"/>
      <c r="AX181" s="221">
        <f t="shared" si="26"/>
        <v>1936</v>
      </c>
      <c r="AY181" s="228">
        <v>13209</v>
      </c>
      <c r="AZ181" s="229">
        <f t="shared" si="28"/>
        <v>8.284537761219978</v>
      </c>
    </row>
    <row r="182" spans="1:52">
      <c r="B182" s="241"/>
      <c r="C182" s="241"/>
      <c r="D182" s="243"/>
      <c r="AE182" s="221">
        <f t="shared" si="25"/>
        <v>1936</v>
      </c>
      <c r="AF182" s="228">
        <v>13240</v>
      </c>
      <c r="AG182" s="229">
        <f t="shared" si="27"/>
        <v>16.998257599530724</v>
      </c>
      <c r="AH182" s="169"/>
      <c r="AX182" s="221">
        <f t="shared" si="26"/>
        <v>1936</v>
      </c>
      <c r="AY182" s="228">
        <v>13240</v>
      </c>
      <c r="AZ182" s="229">
        <f t="shared" si="28"/>
        <v>16.998257599530724</v>
      </c>
    </row>
    <row r="183" spans="1:52">
      <c r="B183" s="241"/>
      <c r="C183" s="241"/>
      <c r="D183" s="243"/>
      <c r="AE183" s="221">
        <f t="shared" si="25"/>
        <v>1936</v>
      </c>
      <c r="AF183" s="228">
        <v>13270</v>
      </c>
      <c r="AG183" s="229">
        <f t="shared" si="27"/>
        <v>15.660471575681321</v>
      </c>
      <c r="AH183" s="169"/>
      <c r="AX183" s="221">
        <f t="shared" si="26"/>
        <v>1936</v>
      </c>
      <c r="AY183" s="228">
        <v>13270</v>
      </c>
      <c r="AZ183" s="229">
        <f t="shared" si="28"/>
        <v>15.660471575681321</v>
      </c>
    </row>
    <row r="184" spans="1:52">
      <c r="B184" s="241"/>
      <c r="C184" s="241"/>
      <c r="D184" s="243"/>
      <c r="AE184" s="221">
        <f t="shared" si="25"/>
        <v>1936</v>
      </c>
      <c r="AF184" s="228">
        <v>13301</v>
      </c>
      <c r="AG184" s="229">
        <f t="shared" si="27"/>
        <v>7.0855070403708282</v>
      </c>
      <c r="AH184" s="169"/>
      <c r="AX184" s="221">
        <f t="shared" si="26"/>
        <v>1936</v>
      </c>
      <c r="AY184" s="228">
        <v>13301</v>
      </c>
      <c r="AZ184" s="229">
        <f t="shared" si="28"/>
        <v>7.0855070403708282</v>
      </c>
    </row>
    <row r="185" spans="1:52">
      <c r="B185" s="241"/>
      <c r="C185" s="241"/>
      <c r="D185" s="243"/>
      <c r="AE185" s="221">
        <f t="shared" si="25"/>
        <v>1936</v>
      </c>
      <c r="AF185" s="228">
        <v>13331</v>
      </c>
      <c r="AG185" s="229">
        <f t="shared" si="27"/>
        <v>3.3343322707078045</v>
      </c>
      <c r="AH185" s="169"/>
      <c r="AX185" s="221">
        <f t="shared" si="26"/>
        <v>1936</v>
      </c>
      <c r="AY185" s="228">
        <v>13331</v>
      </c>
      <c r="AZ185" s="229">
        <f t="shared" si="28"/>
        <v>3.3343322707078045</v>
      </c>
    </row>
    <row r="186" spans="1:52">
      <c r="B186" s="241"/>
      <c r="C186" s="241"/>
      <c r="D186" s="243"/>
      <c r="AE186" s="221">
        <f t="shared" si="25"/>
        <v>1936</v>
      </c>
      <c r="AF186" s="228">
        <v>13362</v>
      </c>
      <c r="AG186" s="229">
        <f t="shared" si="27"/>
        <v>1.644750606926344</v>
      </c>
      <c r="AH186" s="169"/>
      <c r="AX186" s="221">
        <f t="shared" si="26"/>
        <v>1936</v>
      </c>
      <c r="AY186" s="228">
        <v>13362</v>
      </c>
      <c r="AZ186" s="229">
        <f t="shared" si="28"/>
        <v>1.644750606926344</v>
      </c>
    </row>
    <row r="187" spans="1:52">
      <c r="B187" s="241"/>
      <c r="C187" s="241"/>
      <c r="D187" s="243"/>
      <c r="AE187" s="221">
        <f t="shared" si="25"/>
        <v>1936</v>
      </c>
      <c r="AF187" s="228">
        <v>13393</v>
      </c>
      <c r="AG187" s="229">
        <f t="shared" si="27"/>
        <v>0.90056941040997884</v>
      </c>
      <c r="AH187" s="169"/>
      <c r="AX187" s="221">
        <f t="shared" si="26"/>
        <v>1936</v>
      </c>
      <c r="AY187" s="228">
        <v>13393</v>
      </c>
      <c r="AZ187" s="229">
        <f t="shared" si="28"/>
        <v>0.90056941040997884</v>
      </c>
    </row>
    <row r="188" spans="1:52">
      <c r="B188" s="241"/>
      <c r="C188" s="241"/>
      <c r="D188" s="243"/>
      <c r="AE188" s="221">
        <f t="shared" si="25"/>
        <v>1936</v>
      </c>
      <c r="AF188" s="228">
        <v>13423</v>
      </c>
      <c r="AG188" s="229">
        <f t="shared" si="27"/>
        <v>0.58812352985404459</v>
      </c>
      <c r="AH188" s="169"/>
      <c r="AX188" s="221">
        <f t="shared" si="26"/>
        <v>1936</v>
      </c>
      <c r="AY188" s="228">
        <v>13423</v>
      </c>
      <c r="AZ188" s="229">
        <f t="shared" si="28"/>
        <v>0.58812352985404459</v>
      </c>
    </row>
    <row r="189" spans="1:52">
      <c r="B189" s="241"/>
      <c r="C189" s="241"/>
      <c r="D189" s="243"/>
      <c r="AE189" s="221">
        <f t="shared" si="25"/>
        <v>1937</v>
      </c>
      <c r="AF189" s="228">
        <v>13454</v>
      </c>
      <c r="AG189" s="229">
        <f t="shared" si="27"/>
        <v>0.31789430448992939</v>
      </c>
      <c r="AH189" s="169"/>
      <c r="AX189" s="221">
        <f t="shared" si="26"/>
        <v>1937</v>
      </c>
      <c r="AY189" s="228">
        <v>13454</v>
      </c>
      <c r="AZ189" s="229">
        <f t="shared" si="28"/>
        <v>0.31789430448992939</v>
      </c>
    </row>
    <row r="190" spans="1:52">
      <c r="B190" s="241"/>
      <c r="C190" s="241"/>
      <c r="D190" s="243"/>
      <c r="AE190" s="221">
        <f t="shared" si="25"/>
        <v>1937</v>
      </c>
      <c r="AF190" s="228">
        <v>13484</v>
      </c>
      <c r="AG190" s="229">
        <f t="shared" si="27"/>
        <v>0.42539547159965296</v>
      </c>
      <c r="AH190" s="169"/>
      <c r="AX190" s="221">
        <f t="shared" si="26"/>
        <v>1937</v>
      </c>
      <c r="AY190" s="228">
        <v>13484</v>
      </c>
      <c r="AZ190" s="229">
        <f t="shared" si="28"/>
        <v>0.42539547159965296</v>
      </c>
    </row>
    <row r="191" spans="1:52">
      <c r="B191" s="241"/>
      <c r="C191" s="241"/>
      <c r="D191" s="243"/>
      <c r="AE191" s="221">
        <f t="shared" si="25"/>
        <v>1937</v>
      </c>
      <c r="AF191" s="228">
        <v>13515</v>
      </c>
      <c r="AG191" s="229">
        <f t="shared" si="27"/>
        <v>0.81539431008865881</v>
      </c>
      <c r="AH191" s="169"/>
      <c r="AX191" s="221">
        <f t="shared" si="26"/>
        <v>1937</v>
      </c>
      <c r="AY191" s="228">
        <v>13515</v>
      </c>
      <c r="AZ191" s="229">
        <f t="shared" si="28"/>
        <v>0.81539431008865881</v>
      </c>
    </row>
    <row r="192" spans="1:52">
      <c r="B192" s="241"/>
      <c r="C192" s="241"/>
      <c r="D192" s="243"/>
      <c r="AE192" s="221">
        <f t="shared" si="25"/>
        <v>1937</v>
      </c>
      <c r="AF192" s="228">
        <v>13546</v>
      </c>
      <c r="AG192" s="229">
        <f t="shared" si="27"/>
        <v>0.97333241766825096</v>
      </c>
      <c r="AH192" s="169"/>
      <c r="AX192" s="221">
        <f t="shared" si="26"/>
        <v>1937</v>
      </c>
      <c r="AY192" s="228">
        <v>13546</v>
      </c>
      <c r="AZ192" s="229">
        <f t="shared" si="28"/>
        <v>0.97333241766825096</v>
      </c>
    </row>
    <row r="193" spans="2:52">
      <c r="B193" s="241"/>
      <c r="C193" s="241"/>
      <c r="D193" s="243"/>
      <c r="AE193" s="221">
        <f t="shared" si="25"/>
        <v>1937</v>
      </c>
      <c r="AF193" s="228">
        <v>13574</v>
      </c>
      <c r="AG193" s="229">
        <f t="shared" si="27"/>
        <v>4.5865102952011974</v>
      </c>
      <c r="AH193" s="169"/>
      <c r="AX193" s="221">
        <f t="shared" si="26"/>
        <v>1937</v>
      </c>
      <c r="AY193" s="228">
        <v>13574</v>
      </c>
      <c r="AZ193" s="229">
        <f t="shared" si="28"/>
        <v>4.5865102952011974</v>
      </c>
    </row>
    <row r="194" spans="2:52">
      <c r="B194" s="241"/>
      <c r="C194" s="241"/>
      <c r="D194" s="243"/>
      <c r="AE194" s="221">
        <f t="shared" si="25"/>
        <v>1937</v>
      </c>
      <c r="AF194" s="228">
        <v>13605</v>
      </c>
      <c r="AG194" s="229">
        <f t="shared" si="27"/>
        <v>7.6085266714896189</v>
      </c>
      <c r="AH194" s="169"/>
      <c r="AX194" s="221">
        <f t="shared" si="26"/>
        <v>1937</v>
      </c>
      <c r="AY194" s="228">
        <v>13605</v>
      </c>
      <c r="AZ194" s="229">
        <f t="shared" si="28"/>
        <v>7.6085266714896189</v>
      </c>
    </row>
    <row r="195" spans="2:52">
      <c r="B195" s="241"/>
      <c r="C195" s="241"/>
      <c r="D195" s="243"/>
      <c r="AE195" s="221">
        <f t="shared" si="25"/>
        <v>1937</v>
      </c>
      <c r="AF195" s="228">
        <v>13635</v>
      </c>
      <c r="AG195" s="229">
        <f t="shared" si="27"/>
        <v>13.338843377751624</v>
      </c>
      <c r="AH195" s="169"/>
      <c r="AX195" s="221">
        <f t="shared" si="26"/>
        <v>1937</v>
      </c>
      <c r="AY195" s="228">
        <v>13635</v>
      </c>
      <c r="AZ195" s="229">
        <f t="shared" si="28"/>
        <v>13.338843377751624</v>
      </c>
    </row>
    <row r="196" spans="2:52">
      <c r="B196" s="241"/>
      <c r="C196" s="241"/>
      <c r="D196" s="243"/>
      <c r="AE196" s="221">
        <f t="shared" si="25"/>
        <v>1937</v>
      </c>
      <c r="AF196" s="228">
        <v>13666</v>
      </c>
      <c r="AG196" s="229">
        <f t="shared" si="27"/>
        <v>8.2119867724358819</v>
      </c>
      <c r="AH196" s="169"/>
      <c r="AX196" s="221">
        <f t="shared" si="26"/>
        <v>1937</v>
      </c>
      <c r="AY196" s="228">
        <v>13666</v>
      </c>
      <c r="AZ196" s="229">
        <f t="shared" si="28"/>
        <v>8.2119867724358819</v>
      </c>
    </row>
    <row r="197" spans="2:52">
      <c r="B197" s="241"/>
      <c r="C197" s="241"/>
      <c r="D197" s="243"/>
      <c r="AE197" s="221">
        <f t="shared" si="25"/>
        <v>1937</v>
      </c>
      <c r="AF197" s="228">
        <v>13696</v>
      </c>
      <c r="AG197" s="229">
        <f t="shared" si="27"/>
        <v>2.1842158067510624</v>
      </c>
      <c r="AH197" s="169"/>
      <c r="AX197" s="221">
        <f t="shared" si="26"/>
        <v>1937</v>
      </c>
      <c r="AY197" s="228">
        <v>13696</v>
      </c>
      <c r="AZ197" s="229">
        <f t="shared" si="28"/>
        <v>2.1842158067510624</v>
      </c>
    </row>
    <row r="198" spans="2:52">
      <c r="B198" s="241"/>
      <c r="C198" s="241"/>
      <c r="D198" s="243"/>
      <c r="AE198" s="221">
        <f t="shared" si="25"/>
        <v>1937</v>
      </c>
      <c r="AF198" s="228">
        <v>13727</v>
      </c>
      <c r="AG198" s="229">
        <f t="shared" si="27"/>
        <v>0.99138410997495896</v>
      </c>
      <c r="AH198" s="169"/>
      <c r="AX198" s="221">
        <f t="shared" si="26"/>
        <v>1937</v>
      </c>
      <c r="AY198" s="228">
        <v>13727</v>
      </c>
      <c r="AZ198" s="229">
        <f t="shared" si="28"/>
        <v>0.99138410997495896</v>
      </c>
    </row>
    <row r="199" spans="2:52">
      <c r="B199" s="241"/>
      <c r="C199" s="241"/>
      <c r="D199" s="243"/>
      <c r="AE199" s="221">
        <f t="shared" si="25"/>
        <v>1937</v>
      </c>
      <c r="AF199" s="228">
        <v>13758</v>
      </c>
      <c r="AG199" s="229">
        <f t="shared" si="27"/>
        <v>0.41456916744350281</v>
      </c>
      <c r="AH199" s="169"/>
      <c r="AX199" s="221">
        <f t="shared" si="26"/>
        <v>1937</v>
      </c>
      <c r="AY199" s="228">
        <v>13758</v>
      </c>
      <c r="AZ199" s="229">
        <f t="shared" si="28"/>
        <v>0.41456916744350281</v>
      </c>
    </row>
    <row r="200" spans="2:52">
      <c r="B200" s="241"/>
      <c r="C200" s="241"/>
      <c r="D200" s="243"/>
      <c r="AE200" s="221">
        <f t="shared" si="25"/>
        <v>1937</v>
      </c>
      <c r="AF200" s="228">
        <v>13788</v>
      </c>
      <c r="AG200" s="229">
        <f t="shared" si="27"/>
        <v>0.44406524401436087</v>
      </c>
      <c r="AH200" s="169"/>
      <c r="AX200" s="221">
        <f t="shared" si="26"/>
        <v>1937</v>
      </c>
      <c r="AY200" s="228">
        <v>13788</v>
      </c>
      <c r="AZ200" s="229">
        <f t="shared" si="28"/>
        <v>0.44406524401436087</v>
      </c>
    </row>
    <row r="201" spans="2:52">
      <c r="B201" s="241"/>
      <c r="C201" s="241"/>
      <c r="D201" s="243"/>
      <c r="AE201" s="221">
        <f t="shared" ref="AE201:AE264" si="29">IF(MONTH(AF201)&gt;9,YEAR(AF201)+1,YEAR(AF201))</f>
        <v>1938</v>
      </c>
      <c r="AF201" s="228">
        <v>13819</v>
      </c>
      <c r="AG201" s="229">
        <f t="shared" si="27"/>
        <v>0.84508964522137331</v>
      </c>
      <c r="AH201" s="169"/>
      <c r="AX201" s="221">
        <f t="shared" ref="AX201:AX264" si="30">IF(MONTH(AY201)&gt;9,YEAR(AY201)+1,YEAR(AY201))</f>
        <v>1938</v>
      </c>
      <c r="AY201" s="228">
        <v>13819</v>
      </c>
      <c r="AZ201" s="229">
        <f t="shared" si="28"/>
        <v>0.84508964522137331</v>
      </c>
    </row>
    <row r="202" spans="2:52">
      <c r="B202" s="241"/>
      <c r="C202" s="241"/>
      <c r="D202" s="243"/>
      <c r="AE202" s="221">
        <f t="shared" si="29"/>
        <v>1938</v>
      </c>
      <c r="AF202" s="228">
        <v>13849</v>
      </c>
      <c r="AG202" s="229">
        <f t="shared" ref="AG202:AG265" si="31">VLOOKUP(IF(MONTH(AF202)&gt;9,YEAR(AF202)+1,YEAR(AF202)),$P$10:$AB$118,IF(MONTH(AF202)&gt;9,MONTH(AF202)-8,MONTH(AF202)+4))</f>
        <v>1.5283865423011984</v>
      </c>
      <c r="AH202" s="169"/>
      <c r="AX202" s="221">
        <f t="shared" si="30"/>
        <v>1938</v>
      </c>
      <c r="AY202" s="228">
        <v>13849</v>
      </c>
      <c r="AZ202" s="229">
        <f t="shared" ref="AZ202:AZ265" si="32">VLOOKUP(IF(MONTH(AY202)&gt;9,YEAR(AY202)+1,YEAR(AY202)),$AI$10:$AU$118,IF(MONTH(AY202)&gt;9,MONTH(AY202)-8,MONTH(AY202)+4))</f>
        <v>1.5283865423011984</v>
      </c>
    </row>
    <row r="203" spans="2:52">
      <c r="B203" s="241"/>
      <c r="C203" s="241"/>
      <c r="D203" s="243"/>
      <c r="AE203" s="221">
        <f t="shared" si="29"/>
        <v>1938</v>
      </c>
      <c r="AF203" s="228">
        <v>13880</v>
      </c>
      <c r="AG203" s="229">
        <f t="shared" si="31"/>
        <v>24.004369134736478</v>
      </c>
      <c r="AH203" s="169"/>
      <c r="AX203" s="221">
        <f t="shared" si="30"/>
        <v>1938</v>
      </c>
      <c r="AY203" s="228">
        <v>13880</v>
      </c>
      <c r="AZ203" s="229">
        <f t="shared" si="32"/>
        <v>24.004369134736478</v>
      </c>
    </row>
    <row r="204" spans="2:52">
      <c r="B204" s="241"/>
      <c r="C204" s="241"/>
      <c r="D204" s="243"/>
      <c r="AE204" s="221">
        <f t="shared" si="29"/>
        <v>1938</v>
      </c>
      <c r="AF204" s="228">
        <v>13911</v>
      </c>
      <c r="AG204" s="229">
        <f t="shared" si="31"/>
        <v>7.1005933337721707</v>
      </c>
      <c r="AH204" s="169"/>
      <c r="AX204" s="221">
        <f t="shared" si="30"/>
        <v>1938</v>
      </c>
      <c r="AY204" s="228">
        <v>13911</v>
      </c>
      <c r="AZ204" s="229">
        <f t="shared" si="32"/>
        <v>7.1005933337721707</v>
      </c>
    </row>
    <row r="205" spans="2:52">
      <c r="B205" s="241"/>
      <c r="C205" s="241"/>
      <c r="D205" s="243"/>
      <c r="AE205" s="221">
        <f t="shared" si="29"/>
        <v>1938</v>
      </c>
      <c r="AF205" s="228">
        <v>13939</v>
      </c>
      <c r="AG205" s="229">
        <f t="shared" si="31"/>
        <v>6.1770116879261181</v>
      </c>
      <c r="AH205" s="169"/>
      <c r="AX205" s="221">
        <f t="shared" si="30"/>
        <v>1938</v>
      </c>
      <c r="AY205" s="228">
        <v>13939</v>
      </c>
      <c r="AZ205" s="229">
        <f t="shared" si="32"/>
        <v>6.1770116879261181</v>
      </c>
    </row>
    <row r="206" spans="2:52">
      <c r="B206" s="241"/>
      <c r="C206" s="241"/>
      <c r="D206" s="243"/>
      <c r="AE206" s="221">
        <f t="shared" si="29"/>
        <v>1938</v>
      </c>
      <c r="AF206" s="228">
        <v>13970</v>
      </c>
      <c r="AG206" s="229">
        <f t="shared" si="31"/>
        <v>7.9262723634009689</v>
      </c>
      <c r="AH206" s="169"/>
      <c r="AX206" s="221">
        <f t="shared" si="30"/>
        <v>1938</v>
      </c>
      <c r="AY206" s="228">
        <v>13970</v>
      </c>
      <c r="AZ206" s="229">
        <f t="shared" si="32"/>
        <v>7.9262723634009689</v>
      </c>
    </row>
    <row r="207" spans="2:52">
      <c r="B207" s="241"/>
      <c r="C207" s="241"/>
      <c r="D207" s="243"/>
      <c r="AE207" s="221">
        <f t="shared" si="29"/>
        <v>1938</v>
      </c>
      <c r="AF207" s="228">
        <v>14000</v>
      </c>
      <c r="AG207" s="229">
        <f t="shared" si="31"/>
        <v>14.690652434504152</v>
      </c>
      <c r="AH207" s="169"/>
      <c r="AX207" s="221">
        <f t="shared" si="30"/>
        <v>1938</v>
      </c>
      <c r="AY207" s="228">
        <v>14000</v>
      </c>
      <c r="AZ207" s="229">
        <f t="shared" si="32"/>
        <v>14.690652434504152</v>
      </c>
    </row>
    <row r="208" spans="2:52">
      <c r="B208" s="241"/>
      <c r="C208" s="241"/>
      <c r="D208" s="243"/>
      <c r="AE208" s="221">
        <f t="shared" si="29"/>
        <v>1938</v>
      </c>
      <c r="AF208" s="228">
        <v>14031</v>
      </c>
      <c r="AG208" s="229">
        <f t="shared" si="31"/>
        <v>12.519650768154172</v>
      </c>
      <c r="AH208" s="169"/>
      <c r="AX208" s="221">
        <f t="shared" si="30"/>
        <v>1938</v>
      </c>
      <c r="AY208" s="228">
        <v>14031</v>
      </c>
      <c r="AZ208" s="229">
        <f t="shared" si="32"/>
        <v>12.519650768154172</v>
      </c>
    </row>
    <row r="209" spans="2:52">
      <c r="B209" s="241"/>
      <c r="C209" s="241"/>
      <c r="D209" s="243"/>
      <c r="AE209" s="221">
        <f t="shared" si="29"/>
        <v>1938</v>
      </c>
      <c r="AF209" s="228">
        <v>14061</v>
      </c>
      <c r="AG209" s="229">
        <f t="shared" si="31"/>
        <v>5.6786074931337964</v>
      </c>
      <c r="AH209" s="169"/>
      <c r="AX209" s="221">
        <f t="shared" si="30"/>
        <v>1938</v>
      </c>
      <c r="AY209" s="228">
        <v>14061</v>
      </c>
      <c r="AZ209" s="229">
        <f t="shared" si="32"/>
        <v>5.6786074931337964</v>
      </c>
    </row>
    <row r="210" spans="2:52">
      <c r="B210" s="241"/>
      <c r="C210" s="241"/>
      <c r="D210" s="243"/>
      <c r="AE210" s="221">
        <f t="shared" si="29"/>
        <v>1938</v>
      </c>
      <c r="AF210" s="228">
        <v>14092</v>
      </c>
      <c r="AG210" s="229">
        <f t="shared" si="31"/>
        <v>2.3361498724000143</v>
      </c>
      <c r="AH210" s="169"/>
      <c r="AX210" s="221">
        <f t="shared" si="30"/>
        <v>1938</v>
      </c>
      <c r="AY210" s="228">
        <v>14092</v>
      </c>
      <c r="AZ210" s="229">
        <f t="shared" si="32"/>
        <v>2.3361498724000143</v>
      </c>
    </row>
    <row r="211" spans="2:52">
      <c r="B211" s="241"/>
      <c r="C211" s="241"/>
      <c r="D211" s="243"/>
      <c r="AE211" s="221">
        <f t="shared" si="29"/>
        <v>1938</v>
      </c>
      <c r="AF211" s="228">
        <v>14123</v>
      </c>
      <c r="AG211" s="229">
        <f t="shared" si="31"/>
        <v>1.5380608868799186</v>
      </c>
      <c r="AH211" s="169"/>
      <c r="AX211" s="221">
        <f t="shared" si="30"/>
        <v>1938</v>
      </c>
      <c r="AY211" s="228">
        <v>14123</v>
      </c>
      <c r="AZ211" s="229">
        <f t="shared" si="32"/>
        <v>1.5380608868799186</v>
      </c>
    </row>
    <row r="212" spans="2:52">
      <c r="B212" s="241"/>
      <c r="C212" s="241"/>
      <c r="D212" s="243"/>
      <c r="AE212" s="221">
        <f t="shared" si="29"/>
        <v>1938</v>
      </c>
      <c r="AF212" s="228">
        <v>14153</v>
      </c>
      <c r="AG212" s="229">
        <f t="shared" si="31"/>
        <v>0.77943912127695114</v>
      </c>
      <c r="AH212" s="169"/>
      <c r="AX212" s="221">
        <f t="shared" si="30"/>
        <v>1938</v>
      </c>
      <c r="AY212" s="228">
        <v>14153</v>
      </c>
      <c r="AZ212" s="229">
        <f t="shared" si="32"/>
        <v>0.77943912127695114</v>
      </c>
    </row>
    <row r="213" spans="2:52">
      <c r="B213" s="241"/>
      <c r="C213" s="241"/>
      <c r="D213" s="243"/>
      <c r="AE213" s="221">
        <f t="shared" si="29"/>
        <v>1939</v>
      </c>
      <c r="AF213" s="228">
        <v>14184</v>
      </c>
      <c r="AG213" s="229">
        <f t="shared" si="31"/>
        <v>1.1299206468698051</v>
      </c>
      <c r="AH213" s="169"/>
      <c r="AX213" s="221">
        <f t="shared" si="30"/>
        <v>1939</v>
      </c>
      <c r="AY213" s="228">
        <v>14184</v>
      </c>
      <c r="AZ213" s="229">
        <f t="shared" si="32"/>
        <v>1.1299206468698051</v>
      </c>
    </row>
    <row r="214" spans="2:52">
      <c r="B214" s="241"/>
      <c r="C214" s="241"/>
      <c r="D214" s="243"/>
      <c r="AE214" s="221">
        <f t="shared" si="29"/>
        <v>1939</v>
      </c>
      <c r="AF214" s="228">
        <v>14214</v>
      </c>
      <c r="AG214" s="229">
        <f t="shared" si="31"/>
        <v>1.7244847535281975</v>
      </c>
      <c r="AH214" s="169"/>
      <c r="AX214" s="221">
        <f t="shared" si="30"/>
        <v>1939</v>
      </c>
      <c r="AY214" s="228">
        <v>14214</v>
      </c>
      <c r="AZ214" s="229">
        <f t="shared" si="32"/>
        <v>1.7244847535281975</v>
      </c>
    </row>
    <row r="215" spans="2:52">
      <c r="B215" s="241"/>
      <c r="C215" s="241"/>
      <c r="D215" s="243"/>
      <c r="AE215" s="221">
        <f t="shared" si="29"/>
        <v>1939</v>
      </c>
      <c r="AF215" s="228">
        <v>14245</v>
      </c>
      <c r="AG215" s="229">
        <f t="shared" si="31"/>
        <v>1.6327193486049012</v>
      </c>
      <c r="AH215" s="169"/>
      <c r="AX215" s="221">
        <f t="shared" si="30"/>
        <v>1939</v>
      </c>
      <c r="AY215" s="228">
        <v>14245</v>
      </c>
      <c r="AZ215" s="229">
        <f t="shared" si="32"/>
        <v>1.6327193486049012</v>
      </c>
    </row>
    <row r="216" spans="2:52">
      <c r="B216" s="241"/>
      <c r="C216" s="241"/>
      <c r="D216" s="243"/>
      <c r="AE216" s="221">
        <f t="shared" si="29"/>
        <v>1939</v>
      </c>
      <c r="AF216" s="228">
        <v>14276</v>
      </c>
      <c r="AG216" s="229">
        <f t="shared" si="31"/>
        <v>1.6995983521085085</v>
      </c>
      <c r="AH216" s="169"/>
      <c r="AX216" s="221">
        <f t="shared" si="30"/>
        <v>1939</v>
      </c>
      <c r="AY216" s="228">
        <v>14276</v>
      </c>
      <c r="AZ216" s="229">
        <f t="shared" si="32"/>
        <v>1.6995983521085085</v>
      </c>
    </row>
    <row r="217" spans="2:52">
      <c r="B217" s="241"/>
      <c r="C217" s="241"/>
      <c r="D217" s="243"/>
      <c r="AE217" s="221">
        <f t="shared" si="29"/>
        <v>1939</v>
      </c>
      <c r="AF217" s="228">
        <v>14304</v>
      </c>
      <c r="AG217" s="229">
        <f t="shared" si="31"/>
        <v>2.0109055718383404</v>
      </c>
      <c r="AH217" s="169"/>
      <c r="AX217" s="221">
        <f t="shared" si="30"/>
        <v>1939</v>
      </c>
      <c r="AY217" s="228">
        <v>14304</v>
      </c>
      <c r="AZ217" s="229">
        <f t="shared" si="32"/>
        <v>2.0109055718383404</v>
      </c>
    </row>
    <row r="218" spans="2:52">
      <c r="B218" s="241"/>
      <c r="C218" s="241"/>
      <c r="D218" s="243"/>
      <c r="AE218" s="221">
        <f t="shared" si="29"/>
        <v>1939</v>
      </c>
      <c r="AF218" s="228">
        <v>14335</v>
      </c>
      <c r="AG218" s="229">
        <f t="shared" si="31"/>
        <v>4.6375111556451163</v>
      </c>
      <c r="AH218" s="169"/>
      <c r="AX218" s="221">
        <f t="shared" si="30"/>
        <v>1939</v>
      </c>
      <c r="AY218" s="228">
        <v>14335</v>
      </c>
      <c r="AZ218" s="229">
        <f t="shared" si="32"/>
        <v>4.6375111556451163</v>
      </c>
    </row>
    <row r="219" spans="2:52">
      <c r="D219" s="243"/>
      <c r="AE219" s="221">
        <f t="shared" si="29"/>
        <v>1939</v>
      </c>
      <c r="AF219" s="228">
        <v>14365</v>
      </c>
      <c r="AG219" s="229">
        <f t="shared" si="31"/>
        <v>3.2873688847430991</v>
      </c>
      <c r="AH219" s="169"/>
      <c r="AX219" s="221">
        <f t="shared" si="30"/>
        <v>1939</v>
      </c>
      <c r="AY219" s="228">
        <v>14365</v>
      </c>
      <c r="AZ219" s="229">
        <f t="shared" si="32"/>
        <v>3.2873688847430991</v>
      </c>
    </row>
    <row r="220" spans="2:52">
      <c r="D220" s="243"/>
      <c r="AE220" s="221">
        <f t="shared" si="29"/>
        <v>1939</v>
      </c>
      <c r="AF220" s="228">
        <v>14396</v>
      </c>
      <c r="AG220" s="229">
        <f t="shared" si="31"/>
        <v>1.257942663377456</v>
      </c>
      <c r="AH220" s="169"/>
      <c r="AX220" s="221">
        <f t="shared" si="30"/>
        <v>1939</v>
      </c>
      <c r="AY220" s="228">
        <v>14396</v>
      </c>
      <c r="AZ220" s="229">
        <f t="shared" si="32"/>
        <v>1.257942663377456</v>
      </c>
    </row>
    <row r="221" spans="2:52">
      <c r="D221" s="243"/>
      <c r="AE221" s="221">
        <f t="shared" si="29"/>
        <v>1939</v>
      </c>
      <c r="AF221" s="228">
        <v>14426</v>
      </c>
      <c r="AG221" s="229">
        <f t="shared" si="31"/>
        <v>0.53588210247149703</v>
      </c>
      <c r="AH221" s="169"/>
      <c r="AX221" s="221">
        <f t="shared" si="30"/>
        <v>1939</v>
      </c>
      <c r="AY221" s="228">
        <v>14426</v>
      </c>
      <c r="AZ221" s="229">
        <f t="shared" si="32"/>
        <v>0.53588210247149703</v>
      </c>
    </row>
    <row r="222" spans="2:52">
      <c r="D222" s="243"/>
      <c r="AE222" s="221">
        <f t="shared" si="29"/>
        <v>1939</v>
      </c>
      <c r="AF222" s="228">
        <v>14457</v>
      </c>
      <c r="AG222" s="229">
        <f t="shared" si="31"/>
        <v>0.18885117586714273</v>
      </c>
      <c r="AH222" s="169"/>
      <c r="AX222" s="221">
        <f t="shared" si="30"/>
        <v>1939</v>
      </c>
      <c r="AY222" s="228">
        <v>14457</v>
      </c>
      <c r="AZ222" s="229">
        <f t="shared" si="32"/>
        <v>0.18885117586714273</v>
      </c>
    </row>
    <row r="223" spans="2:52">
      <c r="D223" s="243"/>
      <c r="AE223" s="221">
        <f t="shared" si="29"/>
        <v>1939</v>
      </c>
      <c r="AF223" s="228">
        <v>14488</v>
      </c>
      <c r="AG223" s="229">
        <f t="shared" si="31"/>
        <v>0.11195919639823515</v>
      </c>
      <c r="AH223" s="169"/>
      <c r="AX223" s="221">
        <f t="shared" si="30"/>
        <v>1939</v>
      </c>
      <c r="AY223" s="228">
        <v>14488</v>
      </c>
      <c r="AZ223" s="229">
        <f t="shared" si="32"/>
        <v>0.11195919639823515</v>
      </c>
    </row>
    <row r="224" spans="2:52">
      <c r="D224" s="243"/>
      <c r="AE224" s="221">
        <f t="shared" si="29"/>
        <v>1939</v>
      </c>
      <c r="AF224" s="228">
        <v>14518</v>
      </c>
      <c r="AG224" s="229">
        <f t="shared" si="31"/>
        <v>0.43518989066157587</v>
      </c>
      <c r="AH224" s="169"/>
      <c r="AX224" s="221">
        <f t="shared" si="30"/>
        <v>1939</v>
      </c>
      <c r="AY224" s="228">
        <v>14518</v>
      </c>
      <c r="AZ224" s="229">
        <f t="shared" si="32"/>
        <v>0.43518989066157587</v>
      </c>
    </row>
    <row r="225" spans="4:52">
      <c r="D225" s="243"/>
      <c r="AE225" s="221">
        <f t="shared" si="29"/>
        <v>1940</v>
      </c>
      <c r="AF225" s="228">
        <v>14549</v>
      </c>
      <c r="AG225" s="229">
        <f t="shared" si="31"/>
        <v>1.9196591676412849</v>
      </c>
      <c r="AH225" s="169"/>
      <c r="AX225" s="221">
        <f t="shared" si="30"/>
        <v>1940</v>
      </c>
      <c r="AY225" s="228">
        <v>14549</v>
      </c>
      <c r="AZ225" s="229">
        <f t="shared" si="32"/>
        <v>1.9196591676412849</v>
      </c>
    </row>
    <row r="226" spans="4:52">
      <c r="AE226" s="221">
        <f t="shared" si="29"/>
        <v>1940</v>
      </c>
      <c r="AF226" s="228">
        <v>14579</v>
      </c>
      <c r="AG226" s="229">
        <f t="shared" si="31"/>
        <v>0.51856973166365727</v>
      </c>
      <c r="AH226" s="169"/>
      <c r="AX226" s="221">
        <f t="shared" si="30"/>
        <v>1940</v>
      </c>
      <c r="AY226" s="228">
        <v>14579</v>
      </c>
      <c r="AZ226" s="229">
        <f t="shared" si="32"/>
        <v>0.51856973166365727</v>
      </c>
    </row>
    <row r="227" spans="4:52">
      <c r="AE227" s="221">
        <f t="shared" si="29"/>
        <v>1940</v>
      </c>
      <c r="AF227" s="228">
        <v>14610</v>
      </c>
      <c r="AG227" s="229">
        <f t="shared" si="31"/>
        <v>1.2557439238603076</v>
      </c>
      <c r="AH227" s="169"/>
      <c r="AX227" s="221">
        <f t="shared" si="30"/>
        <v>1940</v>
      </c>
      <c r="AY227" s="228">
        <v>14610</v>
      </c>
      <c r="AZ227" s="229">
        <f t="shared" si="32"/>
        <v>1.2557439238603076</v>
      </c>
    </row>
    <row r="228" spans="4:52">
      <c r="AE228" s="221">
        <f t="shared" si="29"/>
        <v>1940</v>
      </c>
      <c r="AF228" s="228">
        <v>14641</v>
      </c>
      <c r="AG228" s="229">
        <f t="shared" si="31"/>
        <v>12.023357319768037</v>
      </c>
      <c r="AH228" s="169"/>
      <c r="AX228" s="221">
        <f t="shared" si="30"/>
        <v>1940</v>
      </c>
      <c r="AY228" s="228">
        <v>14641</v>
      </c>
      <c r="AZ228" s="229">
        <f t="shared" si="32"/>
        <v>12.023357319768037</v>
      </c>
    </row>
    <row r="229" spans="4:52">
      <c r="AE229" s="221">
        <f t="shared" si="29"/>
        <v>1940</v>
      </c>
      <c r="AF229" s="228">
        <v>14670</v>
      </c>
      <c r="AG229" s="229">
        <f t="shared" si="31"/>
        <v>12.48000220902526</v>
      </c>
      <c r="AH229" s="169"/>
      <c r="AX229" s="221">
        <f t="shared" si="30"/>
        <v>1940</v>
      </c>
      <c r="AY229" s="228">
        <v>14670</v>
      </c>
      <c r="AZ229" s="229">
        <f t="shared" si="32"/>
        <v>12.48000220902526</v>
      </c>
    </row>
    <row r="230" spans="4:52">
      <c r="AE230" s="221">
        <f t="shared" si="29"/>
        <v>1940</v>
      </c>
      <c r="AF230" s="228">
        <v>14701</v>
      </c>
      <c r="AG230" s="229">
        <f t="shared" si="31"/>
        <v>13.491642523857063</v>
      </c>
      <c r="AH230" s="169"/>
      <c r="AX230" s="221">
        <f t="shared" si="30"/>
        <v>1940</v>
      </c>
      <c r="AY230" s="228">
        <v>14701</v>
      </c>
      <c r="AZ230" s="229">
        <f t="shared" si="32"/>
        <v>13.491642523857063</v>
      </c>
    </row>
    <row r="231" spans="4:52">
      <c r="AE231" s="221">
        <f t="shared" si="29"/>
        <v>1940</v>
      </c>
      <c r="AF231" s="228">
        <v>14731</v>
      </c>
      <c r="AG231" s="229">
        <f t="shared" si="31"/>
        <v>7.2043955212079496</v>
      </c>
      <c r="AH231" s="169"/>
      <c r="AX231" s="221">
        <f t="shared" si="30"/>
        <v>1940</v>
      </c>
      <c r="AY231" s="228">
        <v>14731</v>
      </c>
      <c r="AZ231" s="229">
        <f t="shared" si="32"/>
        <v>7.2043955212079496</v>
      </c>
    </row>
    <row r="232" spans="4:52">
      <c r="AE232" s="221">
        <f t="shared" si="29"/>
        <v>1940</v>
      </c>
      <c r="AF232" s="228">
        <v>14762</v>
      </c>
      <c r="AG232" s="229">
        <f t="shared" si="31"/>
        <v>5.4006454459464024</v>
      </c>
      <c r="AH232" s="169"/>
      <c r="AX232" s="221">
        <f t="shared" si="30"/>
        <v>1940</v>
      </c>
      <c r="AY232" s="228">
        <v>14762</v>
      </c>
      <c r="AZ232" s="229">
        <f t="shared" si="32"/>
        <v>5.4006454459464024</v>
      </c>
    </row>
    <row r="233" spans="4:52">
      <c r="AE233" s="221">
        <f t="shared" si="29"/>
        <v>1940</v>
      </c>
      <c r="AF233" s="228">
        <v>14792</v>
      </c>
      <c r="AG233" s="229">
        <f t="shared" si="31"/>
        <v>2.4622991278242807</v>
      </c>
      <c r="AH233" s="169"/>
      <c r="AX233" s="221">
        <f t="shared" si="30"/>
        <v>1940</v>
      </c>
      <c r="AY233" s="228">
        <v>14792</v>
      </c>
      <c r="AZ233" s="229">
        <f t="shared" si="32"/>
        <v>2.4622991278242807</v>
      </c>
    </row>
    <row r="234" spans="4:52">
      <c r="AE234" s="221">
        <f t="shared" si="29"/>
        <v>1940</v>
      </c>
      <c r="AF234" s="228">
        <v>14823</v>
      </c>
      <c r="AG234" s="229">
        <f t="shared" si="31"/>
        <v>0.9697672256955272</v>
      </c>
      <c r="AH234" s="169"/>
      <c r="AX234" s="221">
        <f t="shared" si="30"/>
        <v>1940</v>
      </c>
      <c r="AY234" s="228">
        <v>14823</v>
      </c>
      <c r="AZ234" s="229">
        <f t="shared" si="32"/>
        <v>0.9697672256955272</v>
      </c>
    </row>
    <row r="235" spans="4:52">
      <c r="AE235" s="221">
        <f t="shared" si="29"/>
        <v>1940</v>
      </c>
      <c r="AF235" s="228">
        <v>14854</v>
      </c>
      <c r="AG235" s="229">
        <f t="shared" si="31"/>
        <v>0.64910269719374014</v>
      </c>
      <c r="AH235" s="169"/>
      <c r="AX235" s="221">
        <f t="shared" si="30"/>
        <v>1940</v>
      </c>
      <c r="AY235" s="228">
        <v>14854</v>
      </c>
      <c r="AZ235" s="229">
        <f t="shared" si="32"/>
        <v>0.64910269719374014</v>
      </c>
    </row>
    <row r="236" spans="4:52">
      <c r="AE236" s="221">
        <f t="shared" si="29"/>
        <v>1940</v>
      </c>
      <c r="AF236" s="228">
        <v>14884</v>
      </c>
      <c r="AG236" s="229">
        <f t="shared" si="31"/>
        <v>0.59604390124184903</v>
      </c>
      <c r="AH236" s="169"/>
      <c r="AX236" s="221">
        <f t="shared" si="30"/>
        <v>1940</v>
      </c>
      <c r="AY236" s="228">
        <v>14884</v>
      </c>
      <c r="AZ236" s="229">
        <f t="shared" si="32"/>
        <v>0.59604390124184903</v>
      </c>
    </row>
    <row r="237" spans="4:52">
      <c r="AE237" s="221">
        <f t="shared" si="29"/>
        <v>1941</v>
      </c>
      <c r="AF237" s="228">
        <v>14915</v>
      </c>
      <c r="AG237" s="229">
        <f t="shared" si="31"/>
        <v>0.47656517580257485</v>
      </c>
      <c r="AH237" s="169"/>
      <c r="AX237" s="221">
        <f t="shared" si="30"/>
        <v>1941</v>
      </c>
      <c r="AY237" s="228">
        <v>14915</v>
      </c>
      <c r="AZ237" s="229">
        <f t="shared" si="32"/>
        <v>0.47656517580257485</v>
      </c>
    </row>
    <row r="238" spans="4:52">
      <c r="AE238" s="221">
        <f t="shared" si="29"/>
        <v>1941</v>
      </c>
      <c r="AF238" s="228">
        <v>14945</v>
      </c>
      <c r="AG238" s="229">
        <f t="shared" si="31"/>
        <v>1.1280616854627707</v>
      </c>
      <c r="AH238" s="169"/>
      <c r="AX238" s="221">
        <f t="shared" si="30"/>
        <v>1941</v>
      </c>
      <c r="AY238" s="228">
        <v>14945</v>
      </c>
      <c r="AZ238" s="229">
        <f t="shared" si="32"/>
        <v>1.1280616854627707</v>
      </c>
    </row>
    <row r="239" spans="4:52">
      <c r="AE239" s="221">
        <f t="shared" si="29"/>
        <v>1941</v>
      </c>
      <c r="AF239" s="228">
        <v>14976</v>
      </c>
      <c r="AG239" s="229">
        <f t="shared" si="31"/>
        <v>3.5966266356206269</v>
      </c>
      <c r="AH239" s="169"/>
      <c r="AX239" s="221">
        <f t="shared" si="30"/>
        <v>1941</v>
      </c>
      <c r="AY239" s="228">
        <v>14976</v>
      </c>
      <c r="AZ239" s="229">
        <f t="shared" si="32"/>
        <v>3.5966266356206269</v>
      </c>
    </row>
    <row r="240" spans="4:52">
      <c r="AE240" s="221">
        <f t="shared" si="29"/>
        <v>1941</v>
      </c>
      <c r="AF240" s="228">
        <v>15007</v>
      </c>
      <c r="AG240" s="229">
        <f t="shared" si="31"/>
        <v>4.3588454691361358</v>
      </c>
      <c r="AH240" s="169"/>
      <c r="AX240" s="221">
        <f t="shared" si="30"/>
        <v>1941</v>
      </c>
      <c r="AY240" s="228">
        <v>15007</v>
      </c>
      <c r="AZ240" s="229">
        <f t="shared" si="32"/>
        <v>4.3588454691361358</v>
      </c>
    </row>
    <row r="241" spans="31:52">
      <c r="AE241" s="221">
        <f t="shared" si="29"/>
        <v>1941</v>
      </c>
      <c r="AF241" s="228">
        <v>15035</v>
      </c>
      <c r="AG241" s="229">
        <f t="shared" si="31"/>
        <v>7.814310513583548</v>
      </c>
      <c r="AH241" s="169"/>
      <c r="AX241" s="221">
        <f t="shared" si="30"/>
        <v>1941</v>
      </c>
      <c r="AY241" s="228">
        <v>15035</v>
      </c>
      <c r="AZ241" s="229">
        <f t="shared" si="32"/>
        <v>7.814310513583548</v>
      </c>
    </row>
    <row r="242" spans="31:52">
      <c r="AE242" s="221">
        <f t="shared" si="29"/>
        <v>1941</v>
      </c>
      <c r="AF242" s="228">
        <v>15066</v>
      </c>
      <c r="AG242" s="229">
        <f t="shared" si="31"/>
        <v>11.292658419586708</v>
      </c>
      <c r="AH242" s="169"/>
      <c r="AX242" s="221">
        <f t="shared" si="30"/>
        <v>1941</v>
      </c>
      <c r="AY242" s="228">
        <v>15066</v>
      </c>
      <c r="AZ242" s="229">
        <f t="shared" si="32"/>
        <v>11.292658419586708</v>
      </c>
    </row>
    <row r="243" spans="31:52">
      <c r="AE243" s="221">
        <f t="shared" si="29"/>
        <v>1941</v>
      </c>
      <c r="AF243" s="228">
        <v>15096</v>
      </c>
      <c r="AG243" s="229">
        <f t="shared" si="31"/>
        <v>8.6066561510497088</v>
      </c>
      <c r="AH243" s="169"/>
      <c r="AX243" s="221">
        <f t="shared" si="30"/>
        <v>1941</v>
      </c>
      <c r="AY243" s="228">
        <v>15096</v>
      </c>
      <c r="AZ243" s="229">
        <f t="shared" si="32"/>
        <v>8.6066561510497088</v>
      </c>
    </row>
    <row r="244" spans="31:52">
      <c r="AE244" s="221">
        <f t="shared" si="29"/>
        <v>1941</v>
      </c>
      <c r="AF244" s="228">
        <v>15127</v>
      </c>
      <c r="AG244" s="229">
        <f t="shared" si="31"/>
        <v>9.5110956279045311</v>
      </c>
      <c r="AH244" s="169"/>
      <c r="AX244" s="221">
        <f t="shared" si="30"/>
        <v>1941</v>
      </c>
      <c r="AY244" s="228">
        <v>15127</v>
      </c>
      <c r="AZ244" s="229">
        <f t="shared" si="32"/>
        <v>9.5110956279045311</v>
      </c>
    </row>
    <row r="245" spans="31:52">
      <c r="AE245" s="221">
        <f t="shared" si="29"/>
        <v>1941</v>
      </c>
      <c r="AF245" s="228">
        <v>15157</v>
      </c>
      <c r="AG245" s="229">
        <f t="shared" si="31"/>
        <v>2.8761094608337032</v>
      </c>
      <c r="AH245" s="169"/>
      <c r="AX245" s="221">
        <f t="shared" si="30"/>
        <v>1941</v>
      </c>
      <c r="AY245" s="228">
        <v>15157</v>
      </c>
      <c r="AZ245" s="229">
        <f t="shared" si="32"/>
        <v>2.8761094608337032</v>
      </c>
    </row>
    <row r="246" spans="31:52">
      <c r="AE246" s="221">
        <f t="shared" si="29"/>
        <v>1941</v>
      </c>
      <c r="AF246" s="228">
        <v>15188</v>
      </c>
      <c r="AG246" s="229">
        <f t="shared" si="31"/>
        <v>1.4070824151003904</v>
      </c>
      <c r="AH246" s="169"/>
      <c r="AX246" s="221">
        <f t="shared" si="30"/>
        <v>1941</v>
      </c>
      <c r="AY246" s="228">
        <v>15188</v>
      </c>
      <c r="AZ246" s="229">
        <f t="shared" si="32"/>
        <v>1.4070824151003904</v>
      </c>
    </row>
    <row r="247" spans="31:52">
      <c r="AE247" s="221">
        <f t="shared" si="29"/>
        <v>1941</v>
      </c>
      <c r="AF247" s="228">
        <v>15219</v>
      </c>
      <c r="AG247" s="229">
        <f t="shared" si="31"/>
        <v>0.9201576061137402</v>
      </c>
      <c r="AH247" s="169"/>
      <c r="AX247" s="221">
        <f t="shared" si="30"/>
        <v>1941</v>
      </c>
      <c r="AY247" s="228">
        <v>15219</v>
      </c>
      <c r="AZ247" s="229">
        <f t="shared" si="32"/>
        <v>0.9201576061137402</v>
      </c>
    </row>
    <row r="248" spans="31:52">
      <c r="AE248" s="221">
        <f t="shared" si="29"/>
        <v>1941</v>
      </c>
      <c r="AF248" s="228">
        <v>15249</v>
      </c>
      <c r="AG248" s="229">
        <f t="shared" si="31"/>
        <v>0.74664131965918301</v>
      </c>
      <c r="AH248" s="169"/>
      <c r="AX248" s="221">
        <f t="shared" si="30"/>
        <v>1941</v>
      </c>
      <c r="AY248" s="228">
        <v>15249</v>
      </c>
      <c r="AZ248" s="229">
        <f t="shared" si="32"/>
        <v>0.74664131965918301</v>
      </c>
    </row>
    <row r="249" spans="31:52">
      <c r="AE249" s="221">
        <f t="shared" si="29"/>
        <v>1942</v>
      </c>
      <c r="AF249" s="228">
        <v>15280</v>
      </c>
      <c r="AG249" s="229">
        <f t="shared" si="31"/>
        <v>0.80535388300997479</v>
      </c>
      <c r="AH249" s="169"/>
      <c r="AX249" s="221">
        <f t="shared" si="30"/>
        <v>1942</v>
      </c>
      <c r="AY249" s="228">
        <v>15280</v>
      </c>
      <c r="AZ249" s="229">
        <f t="shared" si="32"/>
        <v>0.80535388300997479</v>
      </c>
    </row>
    <row r="250" spans="31:52">
      <c r="AE250" s="221">
        <f t="shared" si="29"/>
        <v>1942</v>
      </c>
      <c r="AF250" s="228">
        <v>15310</v>
      </c>
      <c r="AG250" s="229">
        <f t="shared" si="31"/>
        <v>2.3901932748986949</v>
      </c>
      <c r="AH250" s="169"/>
      <c r="AX250" s="221">
        <f t="shared" si="30"/>
        <v>1942</v>
      </c>
      <c r="AY250" s="228">
        <v>15310</v>
      </c>
      <c r="AZ250" s="229">
        <f t="shared" si="32"/>
        <v>2.3901932748986949</v>
      </c>
    </row>
    <row r="251" spans="31:52">
      <c r="AE251" s="221">
        <f t="shared" si="29"/>
        <v>1942</v>
      </c>
      <c r="AF251" s="228">
        <v>15341</v>
      </c>
      <c r="AG251" s="229">
        <f t="shared" si="31"/>
        <v>12.529558138641352</v>
      </c>
      <c r="AH251" s="169"/>
      <c r="AX251" s="221">
        <f t="shared" si="30"/>
        <v>1942</v>
      </c>
      <c r="AY251" s="228">
        <v>15341</v>
      </c>
      <c r="AZ251" s="229">
        <f t="shared" si="32"/>
        <v>12.529558138641352</v>
      </c>
    </row>
    <row r="252" spans="31:52">
      <c r="AE252" s="221">
        <f t="shared" si="29"/>
        <v>1942</v>
      </c>
      <c r="AF252" s="228">
        <v>15372</v>
      </c>
      <c r="AG252" s="229">
        <f t="shared" si="31"/>
        <v>14.411354261881089</v>
      </c>
      <c r="AH252" s="169"/>
      <c r="AX252" s="221">
        <f t="shared" si="30"/>
        <v>1942</v>
      </c>
      <c r="AY252" s="228">
        <v>15372</v>
      </c>
      <c r="AZ252" s="229">
        <f t="shared" si="32"/>
        <v>14.411354261881089</v>
      </c>
    </row>
    <row r="253" spans="31:52">
      <c r="AE253" s="221">
        <f t="shared" si="29"/>
        <v>1942</v>
      </c>
      <c r="AF253" s="228">
        <v>15400</v>
      </c>
      <c r="AG253" s="229">
        <f t="shared" si="31"/>
        <v>7.8964561428574349</v>
      </c>
      <c r="AH253" s="169"/>
      <c r="AX253" s="221">
        <f t="shared" si="30"/>
        <v>1942</v>
      </c>
      <c r="AY253" s="228">
        <v>15400</v>
      </c>
      <c r="AZ253" s="229">
        <f t="shared" si="32"/>
        <v>7.8964561428574349</v>
      </c>
    </row>
    <row r="254" spans="31:52">
      <c r="AE254" s="221">
        <f t="shared" si="29"/>
        <v>1942</v>
      </c>
      <c r="AF254" s="228">
        <v>15431</v>
      </c>
      <c r="AG254" s="229">
        <f t="shared" si="31"/>
        <v>6.1792646441210053</v>
      </c>
      <c r="AH254" s="169"/>
      <c r="AX254" s="221">
        <f t="shared" si="30"/>
        <v>1942</v>
      </c>
      <c r="AY254" s="228">
        <v>15431</v>
      </c>
      <c r="AZ254" s="229">
        <f t="shared" si="32"/>
        <v>6.1792646441210053</v>
      </c>
    </row>
    <row r="255" spans="31:52">
      <c r="AE255" s="221">
        <f t="shared" si="29"/>
        <v>1942</v>
      </c>
      <c r="AF255" s="228">
        <v>15461</v>
      </c>
      <c r="AG255" s="229">
        <f t="shared" si="31"/>
        <v>10.767466119397859</v>
      </c>
      <c r="AH255" s="169"/>
      <c r="AX255" s="221">
        <f t="shared" si="30"/>
        <v>1942</v>
      </c>
      <c r="AY255" s="228">
        <v>15461</v>
      </c>
      <c r="AZ255" s="229">
        <f t="shared" si="32"/>
        <v>10.767466119397859</v>
      </c>
    </row>
    <row r="256" spans="31:52">
      <c r="AE256" s="221">
        <f t="shared" si="29"/>
        <v>1942</v>
      </c>
      <c r="AF256" s="228">
        <v>15492</v>
      </c>
      <c r="AG256" s="229">
        <f t="shared" si="31"/>
        <v>7.1007807210036447</v>
      </c>
      <c r="AH256" s="169"/>
      <c r="AX256" s="221">
        <f t="shared" si="30"/>
        <v>1942</v>
      </c>
      <c r="AY256" s="228">
        <v>15492</v>
      </c>
      <c r="AZ256" s="229">
        <f t="shared" si="32"/>
        <v>7.1007807210036447</v>
      </c>
    </row>
    <row r="257" spans="31:52">
      <c r="AE257" s="221">
        <f t="shared" si="29"/>
        <v>1942</v>
      </c>
      <c r="AF257" s="228">
        <v>15522</v>
      </c>
      <c r="AG257" s="229">
        <f t="shared" si="31"/>
        <v>5.3036228616509575</v>
      </c>
      <c r="AH257" s="169"/>
      <c r="AX257" s="221">
        <f t="shared" si="30"/>
        <v>1942</v>
      </c>
      <c r="AY257" s="228">
        <v>15522</v>
      </c>
      <c r="AZ257" s="229">
        <f t="shared" si="32"/>
        <v>5.3036228616509575</v>
      </c>
    </row>
    <row r="258" spans="31:52">
      <c r="AE258" s="221">
        <f t="shared" si="29"/>
        <v>1942</v>
      </c>
      <c r="AF258" s="228">
        <v>15553</v>
      </c>
      <c r="AG258" s="229">
        <f t="shared" si="31"/>
        <v>2.2787498703912377</v>
      </c>
      <c r="AH258" s="169"/>
      <c r="AX258" s="221">
        <f t="shared" si="30"/>
        <v>1942</v>
      </c>
      <c r="AY258" s="228">
        <v>15553</v>
      </c>
      <c r="AZ258" s="229">
        <f t="shared" si="32"/>
        <v>2.2787498703912377</v>
      </c>
    </row>
    <row r="259" spans="31:52">
      <c r="AE259" s="221">
        <f t="shared" si="29"/>
        <v>1942</v>
      </c>
      <c r="AF259" s="228">
        <v>15584</v>
      </c>
      <c r="AG259" s="229">
        <f t="shared" si="31"/>
        <v>1.3535124962408673</v>
      </c>
      <c r="AH259" s="169"/>
      <c r="AX259" s="221">
        <f t="shared" si="30"/>
        <v>1942</v>
      </c>
      <c r="AY259" s="228">
        <v>15584</v>
      </c>
      <c r="AZ259" s="229">
        <f t="shared" si="32"/>
        <v>1.3535124962408673</v>
      </c>
    </row>
    <row r="260" spans="31:52">
      <c r="AE260" s="221">
        <f t="shared" si="29"/>
        <v>1942</v>
      </c>
      <c r="AF260" s="228">
        <v>15614</v>
      </c>
      <c r="AG260" s="229">
        <f t="shared" si="31"/>
        <v>0.88457179920214912</v>
      </c>
      <c r="AH260" s="169"/>
      <c r="AX260" s="221">
        <f t="shared" si="30"/>
        <v>1942</v>
      </c>
      <c r="AY260" s="228">
        <v>15614</v>
      </c>
      <c r="AZ260" s="229">
        <f t="shared" si="32"/>
        <v>0.88457179920214912</v>
      </c>
    </row>
    <row r="261" spans="31:52">
      <c r="AE261" s="221">
        <f t="shared" si="29"/>
        <v>1943</v>
      </c>
      <c r="AF261" s="228">
        <v>15645</v>
      </c>
      <c r="AG261" s="229">
        <f t="shared" si="31"/>
        <v>0.67655673810521422</v>
      </c>
      <c r="AH261" s="169"/>
      <c r="AX261" s="221">
        <f t="shared" si="30"/>
        <v>1943</v>
      </c>
      <c r="AY261" s="228">
        <v>15645</v>
      </c>
      <c r="AZ261" s="229">
        <f t="shared" si="32"/>
        <v>0.67655673810521422</v>
      </c>
    </row>
    <row r="262" spans="31:52">
      <c r="AE262" s="221">
        <f t="shared" si="29"/>
        <v>1943</v>
      </c>
      <c r="AF262" s="228">
        <v>15675</v>
      </c>
      <c r="AG262" s="229">
        <f t="shared" si="31"/>
        <v>5.3595750344494535</v>
      </c>
      <c r="AH262" s="169"/>
      <c r="AX262" s="221">
        <f t="shared" si="30"/>
        <v>1943</v>
      </c>
      <c r="AY262" s="228">
        <v>15675</v>
      </c>
      <c r="AZ262" s="229">
        <f t="shared" si="32"/>
        <v>5.3595750344494535</v>
      </c>
    </row>
    <row r="263" spans="31:52">
      <c r="AE263" s="221">
        <f t="shared" si="29"/>
        <v>1943</v>
      </c>
      <c r="AF263" s="228">
        <v>15706</v>
      </c>
      <c r="AG263" s="229">
        <f t="shared" si="31"/>
        <v>10.37881287097413</v>
      </c>
      <c r="AH263" s="169"/>
      <c r="AX263" s="221">
        <f t="shared" si="30"/>
        <v>1943</v>
      </c>
      <c r="AY263" s="228">
        <v>15706</v>
      </c>
      <c r="AZ263" s="229">
        <f t="shared" si="32"/>
        <v>10.37881287097413</v>
      </c>
    </row>
    <row r="264" spans="31:52">
      <c r="AE264" s="221">
        <f t="shared" si="29"/>
        <v>1943</v>
      </c>
      <c r="AF264" s="228">
        <v>15737</v>
      </c>
      <c r="AG264" s="229">
        <f t="shared" si="31"/>
        <v>17.005727788993909</v>
      </c>
      <c r="AH264" s="169"/>
      <c r="AX264" s="221">
        <f t="shared" si="30"/>
        <v>1943</v>
      </c>
      <c r="AY264" s="228">
        <v>15737</v>
      </c>
      <c r="AZ264" s="229">
        <f t="shared" si="32"/>
        <v>17.005727788993909</v>
      </c>
    </row>
    <row r="265" spans="31:52">
      <c r="AE265" s="221">
        <f t="shared" ref="AE265:AE328" si="33">IF(MONTH(AF265)&gt;9,YEAR(AF265)+1,YEAR(AF265))</f>
        <v>1943</v>
      </c>
      <c r="AF265" s="228">
        <v>15765</v>
      </c>
      <c r="AG265" s="229">
        <f t="shared" si="31"/>
        <v>6.8276954299516106</v>
      </c>
      <c r="AH265" s="169"/>
      <c r="AX265" s="221">
        <f t="shared" ref="AX265:AX328" si="34">IF(MONTH(AY265)&gt;9,YEAR(AY265)+1,YEAR(AY265))</f>
        <v>1943</v>
      </c>
      <c r="AY265" s="228">
        <v>15765</v>
      </c>
      <c r="AZ265" s="229">
        <f t="shared" si="32"/>
        <v>6.8276954299516106</v>
      </c>
    </row>
    <row r="266" spans="31:52">
      <c r="AE266" s="221">
        <f t="shared" si="33"/>
        <v>1943</v>
      </c>
      <c r="AF266" s="228">
        <v>15796</v>
      </c>
      <c r="AG266" s="229">
        <f t="shared" ref="AG266:AG329" si="35">VLOOKUP(IF(MONTH(AF266)&gt;9,YEAR(AF266)+1,YEAR(AF266)),$P$10:$AB$118,IF(MONTH(AF266)&gt;9,MONTH(AF266)-8,MONTH(AF266)+4))</f>
        <v>9.669037732279115</v>
      </c>
      <c r="AH266" s="169"/>
      <c r="AX266" s="221">
        <f t="shared" si="34"/>
        <v>1943</v>
      </c>
      <c r="AY266" s="228">
        <v>15796</v>
      </c>
      <c r="AZ266" s="229">
        <f t="shared" ref="AZ266:AZ329" si="36">VLOOKUP(IF(MONTH(AY266)&gt;9,YEAR(AY266)+1,YEAR(AY266)),$AI$10:$AU$118,IF(MONTH(AY266)&gt;9,MONTH(AY266)-8,MONTH(AY266)+4))</f>
        <v>9.669037732279115</v>
      </c>
    </row>
    <row r="267" spans="31:52">
      <c r="AE267" s="221">
        <f t="shared" si="33"/>
        <v>1943</v>
      </c>
      <c r="AF267" s="228">
        <v>15826</v>
      </c>
      <c r="AG267" s="229">
        <f t="shared" si="35"/>
        <v>7.366102688434637</v>
      </c>
      <c r="AH267" s="169"/>
      <c r="AX267" s="221">
        <f t="shared" si="34"/>
        <v>1943</v>
      </c>
      <c r="AY267" s="228">
        <v>15826</v>
      </c>
      <c r="AZ267" s="229">
        <f t="shared" si="36"/>
        <v>7.366102688434637</v>
      </c>
    </row>
    <row r="268" spans="31:52">
      <c r="AE268" s="221">
        <f t="shared" si="33"/>
        <v>1943</v>
      </c>
      <c r="AF268" s="228">
        <v>15857</v>
      </c>
      <c r="AG268" s="229">
        <f t="shared" si="35"/>
        <v>4.6772914716860043</v>
      </c>
      <c r="AH268" s="169"/>
      <c r="AX268" s="221">
        <f t="shared" si="34"/>
        <v>1943</v>
      </c>
      <c r="AY268" s="228">
        <v>15857</v>
      </c>
      <c r="AZ268" s="229">
        <f t="shared" si="36"/>
        <v>4.6772914716860043</v>
      </c>
    </row>
    <row r="269" spans="31:52">
      <c r="AE269" s="221">
        <f t="shared" si="33"/>
        <v>1943</v>
      </c>
      <c r="AF269" s="228">
        <v>15887</v>
      </c>
      <c r="AG269" s="229">
        <f t="shared" si="35"/>
        <v>2.480778440212319</v>
      </c>
      <c r="AH269" s="169"/>
      <c r="AX269" s="221">
        <f t="shared" si="34"/>
        <v>1943</v>
      </c>
      <c r="AY269" s="228">
        <v>15887</v>
      </c>
      <c r="AZ269" s="229">
        <f t="shared" si="36"/>
        <v>2.480778440212319</v>
      </c>
    </row>
    <row r="270" spans="31:52">
      <c r="AE270" s="221">
        <f t="shared" si="33"/>
        <v>1943</v>
      </c>
      <c r="AF270" s="228">
        <v>15918</v>
      </c>
      <c r="AG270" s="229">
        <f t="shared" si="35"/>
        <v>1.7016149354531223</v>
      </c>
      <c r="AH270" s="169"/>
      <c r="AX270" s="221">
        <f t="shared" si="34"/>
        <v>1943</v>
      </c>
      <c r="AY270" s="228">
        <v>15918</v>
      </c>
      <c r="AZ270" s="229">
        <f t="shared" si="36"/>
        <v>1.7016149354531223</v>
      </c>
    </row>
    <row r="271" spans="31:52">
      <c r="AE271" s="221">
        <f t="shared" si="33"/>
        <v>1943</v>
      </c>
      <c r="AF271" s="228">
        <v>15949</v>
      </c>
      <c r="AG271" s="229">
        <f t="shared" si="35"/>
        <v>1.0244740352239319</v>
      </c>
      <c r="AH271" s="169"/>
      <c r="AX271" s="221">
        <f t="shared" si="34"/>
        <v>1943</v>
      </c>
      <c r="AY271" s="228">
        <v>15949</v>
      </c>
      <c r="AZ271" s="229">
        <f t="shared" si="36"/>
        <v>1.0244740352239319</v>
      </c>
    </row>
    <row r="272" spans="31:52">
      <c r="AE272" s="221">
        <f t="shared" si="33"/>
        <v>1943</v>
      </c>
      <c r="AF272" s="228">
        <v>15979</v>
      </c>
      <c r="AG272" s="229">
        <f t="shared" si="35"/>
        <v>0.80178179524234849</v>
      </c>
      <c r="AH272" s="169"/>
      <c r="AX272" s="221">
        <f t="shared" si="34"/>
        <v>1943</v>
      </c>
      <c r="AY272" s="228">
        <v>15979</v>
      </c>
      <c r="AZ272" s="229">
        <f t="shared" si="36"/>
        <v>0.80178179524234849</v>
      </c>
    </row>
    <row r="273" spans="31:52">
      <c r="AE273" s="221">
        <f t="shared" si="33"/>
        <v>1944</v>
      </c>
      <c r="AF273" s="228">
        <v>16010</v>
      </c>
      <c r="AG273" s="229">
        <f t="shared" si="35"/>
        <v>0.62563738408183833</v>
      </c>
      <c r="AH273" s="169"/>
      <c r="AX273" s="221">
        <f t="shared" si="34"/>
        <v>1944</v>
      </c>
      <c r="AY273" s="228">
        <v>16010</v>
      </c>
      <c r="AZ273" s="229">
        <f t="shared" si="36"/>
        <v>0.62563738408183833</v>
      </c>
    </row>
    <row r="274" spans="31:52">
      <c r="AE274" s="221">
        <f t="shared" si="33"/>
        <v>1944</v>
      </c>
      <c r="AF274" s="228">
        <v>16040</v>
      </c>
      <c r="AG274" s="229">
        <f t="shared" si="35"/>
        <v>0.47227763411035784</v>
      </c>
      <c r="AH274" s="169"/>
      <c r="AX274" s="221">
        <f t="shared" si="34"/>
        <v>1944</v>
      </c>
      <c r="AY274" s="228">
        <v>16040</v>
      </c>
      <c r="AZ274" s="229">
        <f t="shared" si="36"/>
        <v>0.47227763411035784</v>
      </c>
    </row>
    <row r="275" spans="31:52">
      <c r="AE275" s="221">
        <f t="shared" si="33"/>
        <v>1944</v>
      </c>
      <c r="AF275" s="228">
        <v>16071</v>
      </c>
      <c r="AG275" s="229">
        <f t="shared" si="35"/>
        <v>1.0793972013878603</v>
      </c>
      <c r="AH275" s="169"/>
      <c r="AX275" s="221">
        <f t="shared" si="34"/>
        <v>1944</v>
      </c>
      <c r="AY275" s="228">
        <v>16071</v>
      </c>
      <c r="AZ275" s="229">
        <f t="shared" si="36"/>
        <v>1.0793972013878603</v>
      </c>
    </row>
    <row r="276" spans="31:52">
      <c r="AE276" s="221">
        <f t="shared" si="33"/>
        <v>1944</v>
      </c>
      <c r="AF276" s="228">
        <v>16102</v>
      </c>
      <c r="AG276" s="229">
        <f t="shared" si="35"/>
        <v>1.8434955507352151</v>
      </c>
      <c r="AH276" s="169"/>
      <c r="AX276" s="221">
        <f t="shared" si="34"/>
        <v>1944</v>
      </c>
      <c r="AY276" s="228">
        <v>16102</v>
      </c>
      <c r="AZ276" s="229">
        <f t="shared" si="36"/>
        <v>1.8434955507352151</v>
      </c>
    </row>
    <row r="277" spans="31:52">
      <c r="AE277" s="221">
        <f t="shared" si="33"/>
        <v>1944</v>
      </c>
      <c r="AF277" s="228">
        <v>16131</v>
      </c>
      <c r="AG277" s="229">
        <f t="shared" si="35"/>
        <v>2.1746688092337552</v>
      </c>
      <c r="AH277" s="169"/>
      <c r="AX277" s="221">
        <f t="shared" si="34"/>
        <v>1944</v>
      </c>
      <c r="AY277" s="228">
        <v>16131</v>
      </c>
      <c r="AZ277" s="229">
        <f t="shared" si="36"/>
        <v>2.1746688092337552</v>
      </c>
    </row>
    <row r="278" spans="31:52">
      <c r="AE278" s="221">
        <f t="shared" si="33"/>
        <v>1944</v>
      </c>
      <c r="AF278" s="228">
        <v>16162</v>
      </c>
      <c r="AG278" s="229">
        <f t="shared" si="35"/>
        <v>4.8782920230540494</v>
      </c>
      <c r="AH278" s="169"/>
      <c r="AX278" s="221">
        <f t="shared" si="34"/>
        <v>1944</v>
      </c>
      <c r="AY278" s="228">
        <v>16162</v>
      </c>
      <c r="AZ278" s="229">
        <f t="shared" si="36"/>
        <v>4.8782920230540494</v>
      </c>
    </row>
    <row r="279" spans="31:52">
      <c r="AE279" s="221">
        <f t="shared" si="33"/>
        <v>1944</v>
      </c>
      <c r="AF279" s="228">
        <v>16192</v>
      </c>
      <c r="AG279" s="229">
        <f t="shared" si="35"/>
        <v>6.9208535880079705</v>
      </c>
      <c r="AH279" s="169"/>
      <c r="AX279" s="221">
        <f t="shared" si="34"/>
        <v>1944</v>
      </c>
      <c r="AY279" s="228">
        <v>16192</v>
      </c>
      <c r="AZ279" s="229">
        <f t="shared" si="36"/>
        <v>6.9208535880079705</v>
      </c>
    </row>
    <row r="280" spans="31:52">
      <c r="AE280" s="221">
        <f t="shared" si="33"/>
        <v>1944</v>
      </c>
      <c r="AF280" s="228">
        <v>16223</v>
      </c>
      <c r="AG280" s="229">
        <f t="shared" si="35"/>
        <v>6.2157971221632309</v>
      </c>
      <c r="AH280" s="169"/>
      <c r="AX280" s="221">
        <f t="shared" si="34"/>
        <v>1944</v>
      </c>
      <c r="AY280" s="228">
        <v>16223</v>
      </c>
      <c r="AZ280" s="229">
        <f t="shared" si="36"/>
        <v>6.2157971221632309</v>
      </c>
    </row>
    <row r="281" spans="31:52">
      <c r="AE281" s="221">
        <f t="shared" si="33"/>
        <v>1944</v>
      </c>
      <c r="AF281" s="228">
        <v>16253</v>
      </c>
      <c r="AG281" s="229">
        <f t="shared" si="35"/>
        <v>1.4781785289894884</v>
      </c>
      <c r="AH281" s="169"/>
      <c r="AX281" s="221">
        <f t="shared" si="34"/>
        <v>1944</v>
      </c>
      <c r="AY281" s="228">
        <v>16253</v>
      </c>
      <c r="AZ281" s="229">
        <f t="shared" si="36"/>
        <v>1.4781785289894884</v>
      </c>
    </row>
    <row r="282" spans="31:52">
      <c r="AE282" s="221">
        <f t="shared" si="33"/>
        <v>1944</v>
      </c>
      <c r="AF282" s="228">
        <v>16284</v>
      </c>
      <c r="AG282" s="229">
        <f t="shared" si="35"/>
        <v>0.71592630748224195</v>
      </c>
      <c r="AH282" s="169"/>
      <c r="AX282" s="221">
        <f t="shared" si="34"/>
        <v>1944</v>
      </c>
      <c r="AY282" s="228">
        <v>16284</v>
      </c>
      <c r="AZ282" s="229">
        <f t="shared" si="36"/>
        <v>0.71592630748224195</v>
      </c>
    </row>
    <row r="283" spans="31:52">
      <c r="AE283" s="221">
        <f t="shared" si="33"/>
        <v>1944</v>
      </c>
      <c r="AF283" s="228">
        <v>16315</v>
      </c>
      <c r="AG283" s="229">
        <f t="shared" si="35"/>
        <v>0.44714145904968561</v>
      </c>
      <c r="AH283" s="169"/>
      <c r="AX283" s="221">
        <f t="shared" si="34"/>
        <v>1944</v>
      </c>
      <c r="AY283" s="228">
        <v>16315</v>
      </c>
      <c r="AZ283" s="229">
        <f t="shared" si="36"/>
        <v>0.44714145904968561</v>
      </c>
    </row>
    <row r="284" spans="31:52">
      <c r="AE284" s="221">
        <f t="shared" si="33"/>
        <v>1944</v>
      </c>
      <c r="AF284" s="228">
        <v>16345</v>
      </c>
      <c r="AG284" s="229">
        <f t="shared" si="35"/>
        <v>0.37912965232475671</v>
      </c>
      <c r="AH284" s="169"/>
      <c r="AX284" s="221">
        <f t="shared" si="34"/>
        <v>1944</v>
      </c>
      <c r="AY284" s="228">
        <v>16345</v>
      </c>
      <c r="AZ284" s="229">
        <f t="shared" si="36"/>
        <v>0.37912965232475671</v>
      </c>
    </row>
    <row r="285" spans="31:52">
      <c r="AE285" s="221">
        <f t="shared" si="33"/>
        <v>1945</v>
      </c>
      <c r="AF285" s="228">
        <v>16376</v>
      </c>
      <c r="AG285" s="229">
        <f t="shared" si="35"/>
        <v>0.92153803939467871</v>
      </c>
      <c r="AH285" s="169"/>
      <c r="AX285" s="221">
        <f t="shared" si="34"/>
        <v>1945</v>
      </c>
      <c r="AY285" s="228">
        <v>16376</v>
      </c>
      <c r="AZ285" s="229">
        <f t="shared" si="36"/>
        <v>0.92153803939467871</v>
      </c>
    </row>
    <row r="286" spans="31:52">
      <c r="AE286" s="221">
        <f t="shared" si="33"/>
        <v>1945</v>
      </c>
      <c r="AF286" s="228">
        <v>16406</v>
      </c>
      <c r="AG286" s="229">
        <f t="shared" si="35"/>
        <v>4.6023602664819707</v>
      </c>
      <c r="AH286" s="169"/>
      <c r="AX286" s="221">
        <f t="shared" si="34"/>
        <v>1945</v>
      </c>
      <c r="AY286" s="228">
        <v>16406</v>
      </c>
      <c r="AZ286" s="229">
        <f t="shared" si="36"/>
        <v>4.6023602664819707</v>
      </c>
    </row>
    <row r="287" spans="31:52">
      <c r="AE287" s="221">
        <f t="shared" si="33"/>
        <v>1945</v>
      </c>
      <c r="AF287" s="228">
        <v>16437</v>
      </c>
      <c r="AG287" s="229">
        <f t="shared" si="35"/>
        <v>5.9402644601330437</v>
      </c>
      <c r="AH287" s="169"/>
      <c r="AX287" s="221">
        <f t="shared" si="34"/>
        <v>1945</v>
      </c>
      <c r="AY287" s="228">
        <v>16437</v>
      </c>
      <c r="AZ287" s="229">
        <f t="shared" si="36"/>
        <v>5.9402644601330437</v>
      </c>
    </row>
    <row r="288" spans="31:52">
      <c r="AE288" s="221">
        <f t="shared" si="33"/>
        <v>1945</v>
      </c>
      <c r="AF288" s="228">
        <v>16468</v>
      </c>
      <c r="AG288" s="229">
        <f t="shared" si="35"/>
        <v>5.2149716234807393</v>
      </c>
      <c r="AH288" s="169"/>
      <c r="AX288" s="221">
        <f t="shared" si="34"/>
        <v>1945</v>
      </c>
      <c r="AY288" s="228">
        <v>16468</v>
      </c>
      <c r="AZ288" s="229">
        <f t="shared" si="36"/>
        <v>5.2149716234807393</v>
      </c>
    </row>
    <row r="289" spans="31:52">
      <c r="AE289" s="221">
        <f t="shared" si="33"/>
        <v>1945</v>
      </c>
      <c r="AF289" s="228">
        <v>16496</v>
      </c>
      <c r="AG289" s="229">
        <f t="shared" si="35"/>
        <v>14.651523702552868</v>
      </c>
      <c r="AH289" s="169"/>
      <c r="AX289" s="221">
        <f t="shared" si="34"/>
        <v>1945</v>
      </c>
      <c r="AY289" s="228">
        <v>16496</v>
      </c>
      <c r="AZ289" s="229">
        <f t="shared" si="36"/>
        <v>14.651523702552868</v>
      </c>
    </row>
    <row r="290" spans="31:52">
      <c r="AE290" s="221">
        <f t="shared" si="33"/>
        <v>1945</v>
      </c>
      <c r="AF290" s="228">
        <v>16527</v>
      </c>
      <c r="AG290" s="229">
        <f t="shared" si="35"/>
        <v>4.7868060385752216</v>
      </c>
      <c r="AH290" s="169"/>
      <c r="AX290" s="221">
        <f t="shared" si="34"/>
        <v>1945</v>
      </c>
      <c r="AY290" s="228">
        <v>16527</v>
      </c>
      <c r="AZ290" s="229">
        <f t="shared" si="36"/>
        <v>4.7868060385752216</v>
      </c>
    </row>
    <row r="291" spans="31:52">
      <c r="AE291" s="221">
        <f t="shared" si="33"/>
        <v>1945</v>
      </c>
      <c r="AF291" s="228">
        <v>16557</v>
      </c>
      <c r="AG291" s="229">
        <f t="shared" si="35"/>
        <v>7.5583226752533008</v>
      </c>
      <c r="AH291" s="169"/>
      <c r="AX291" s="221">
        <f t="shared" si="34"/>
        <v>1945</v>
      </c>
      <c r="AY291" s="228">
        <v>16557</v>
      </c>
      <c r="AZ291" s="229">
        <f t="shared" si="36"/>
        <v>7.5583226752533008</v>
      </c>
    </row>
    <row r="292" spans="31:52">
      <c r="AE292" s="221">
        <f t="shared" si="33"/>
        <v>1945</v>
      </c>
      <c r="AF292" s="228">
        <v>16588</v>
      </c>
      <c r="AG292" s="229">
        <f t="shared" si="35"/>
        <v>5.9724674278771417</v>
      </c>
      <c r="AH292" s="169"/>
      <c r="AX292" s="221">
        <f t="shared" si="34"/>
        <v>1945</v>
      </c>
      <c r="AY292" s="228">
        <v>16588</v>
      </c>
      <c r="AZ292" s="229">
        <f t="shared" si="36"/>
        <v>5.9724674278771417</v>
      </c>
    </row>
    <row r="293" spans="31:52">
      <c r="AE293" s="221">
        <f t="shared" si="33"/>
        <v>1945</v>
      </c>
      <c r="AF293" s="228">
        <v>16618</v>
      </c>
      <c r="AG293" s="229">
        <f t="shared" si="35"/>
        <v>3.1145586264065201</v>
      </c>
      <c r="AH293" s="169"/>
      <c r="AX293" s="221">
        <f t="shared" si="34"/>
        <v>1945</v>
      </c>
      <c r="AY293" s="228">
        <v>16618</v>
      </c>
      <c r="AZ293" s="229">
        <f t="shared" si="36"/>
        <v>3.1145586264065201</v>
      </c>
    </row>
    <row r="294" spans="31:52">
      <c r="AE294" s="221">
        <f t="shared" si="33"/>
        <v>1945</v>
      </c>
      <c r="AF294" s="228">
        <v>16649</v>
      </c>
      <c r="AG294" s="229">
        <f t="shared" si="35"/>
        <v>1.475767148825021</v>
      </c>
      <c r="AH294" s="169"/>
      <c r="AX294" s="221">
        <f t="shared" si="34"/>
        <v>1945</v>
      </c>
      <c r="AY294" s="228">
        <v>16649</v>
      </c>
      <c r="AZ294" s="229">
        <f t="shared" si="36"/>
        <v>1.475767148825021</v>
      </c>
    </row>
    <row r="295" spans="31:52">
      <c r="AE295" s="221">
        <f t="shared" si="33"/>
        <v>1945</v>
      </c>
      <c r="AF295" s="228">
        <v>16680</v>
      </c>
      <c r="AG295" s="229">
        <f t="shared" si="35"/>
        <v>0.87887230870747146</v>
      </c>
      <c r="AH295" s="169"/>
      <c r="AX295" s="221">
        <f t="shared" si="34"/>
        <v>1945</v>
      </c>
      <c r="AY295" s="228">
        <v>16680</v>
      </c>
      <c r="AZ295" s="229">
        <f t="shared" si="36"/>
        <v>0.87887230870747146</v>
      </c>
    </row>
    <row r="296" spans="31:52">
      <c r="AE296" s="221">
        <f t="shared" si="33"/>
        <v>1945</v>
      </c>
      <c r="AF296" s="228">
        <v>16710</v>
      </c>
      <c r="AG296" s="229">
        <f t="shared" si="35"/>
        <v>0.64108476086410349</v>
      </c>
      <c r="AH296" s="169"/>
      <c r="AX296" s="221">
        <f t="shared" si="34"/>
        <v>1945</v>
      </c>
      <c r="AY296" s="228">
        <v>16710</v>
      </c>
      <c r="AZ296" s="229">
        <f t="shared" si="36"/>
        <v>0.64108476086410349</v>
      </c>
    </row>
    <row r="297" spans="31:52">
      <c r="AE297" s="221">
        <f t="shared" si="33"/>
        <v>1946</v>
      </c>
      <c r="AF297" s="228">
        <v>16741</v>
      </c>
      <c r="AG297" s="229">
        <f t="shared" si="35"/>
        <v>2.5041639285916348</v>
      </c>
      <c r="AH297" s="169"/>
      <c r="AX297" s="221">
        <f t="shared" si="34"/>
        <v>1946</v>
      </c>
      <c r="AY297" s="228">
        <v>16741</v>
      </c>
      <c r="AZ297" s="229">
        <f t="shared" si="36"/>
        <v>2.5041639285916348</v>
      </c>
    </row>
    <row r="298" spans="31:52">
      <c r="AE298" s="221">
        <f t="shared" si="33"/>
        <v>1946</v>
      </c>
      <c r="AF298" s="228">
        <v>16771</v>
      </c>
      <c r="AG298" s="229">
        <f t="shared" si="35"/>
        <v>6.2923125307304426</v>
      </c>
      <c r="AH298" s="169"/>
      <c r="AX298" s="221">
        <f t="shared" si="34"/>
        <v>1946</v>
      </c>
      <c r="AY298" s="228">
        <v>16771</v>
      </c>
      <c r="AZ298" s="229">
        <f t="shared" si="36"/>
        <v>6.2923125307304426</v>
      </c>
    </row>
    <row r="299" spans="31:52">
      <c r="AE299" s="221">
        <f t="shared" si="33"/>
        <v>1946</v>
      </c>
      <c r="AF299" s="228">
        <v>16802</v>
      </c>
      <c r="AG299" s="229">
        <f t="shared" si="35"/>
        <v>12.004393409229769</v>
      </c>
      <c r="AH299" s="169"/>
      <c r="AX299" s="221">
        <f t="shared" si="34"/>
        <v>1946</v>
      </c>
      <c r="AY299" s="228">
        <v>16802</v>
      </c>
      <c r="AZ299" s="229">
        <f t="shared" si="36"/>
        <v>12.004393409229769</v>
      </c>
    </row>
    <row r="300" spans="31:52">
      <c r="AE300" s="221">
        <f t="shared" si="33"/>
        <v>1946</v>
      </c>
      <c r="AF300" s="228">
        <v>16833</v>
      </c>
      <c r="AG300" s="229">
        <f t="shared" si="35"/>
        <v>9.2808769347222153</v>
      </c>
      <c r="AH300" s="169"/>
      <c r="AX300" s="221">
        <f t="shared" si="34"/>
        <v>1946</v>
      </c>
      <c r="AY300" s="228">
        <v>16833</v>
      </c>
      <c r="AZ300" s="229">
        <f t="shared" si="36"/>
        <v>9.2808769347222153</v>
      </c>
    </row>
    <row r="301" spans="31:52">
      <c r="AE301" s="221">
        <f t="shared" si="33"/>
        <v>1946</v>
      </c>
      <c r="AF301" s="228">
        <v>16861</v>
      </c>
      <c r="AG301" s="229">
        <f t="shared" si="35"/>
        <v>3.4347891303494329</v>
      </c>
      <c r="AH301" s="169"/>
      <c r="AX301" s="221">
        <f t="shared" si="34"/>
        <v>1946</v>
      </c>
      <c r="AY301" s="228">
        <v>16861</v>
      </c>
      <c r="AZ301" s="229">
        <f t="shared" si="36"/>
        <v>3.4347891303494329</v>
      </c>
    </row>
    <row r="302" spans="31:52">
      <c r="AE302" s="221">
        <f t="shared" si="33"/>
        <v>1946</v>
      </c>
      <c r="AF302" s="228">
        <v>16892</v>
      </c>
      <c r="AG302" s="229">
        <f t="shared" si="35"/>
        <v>6.1685266935793805</v>
      </c>
      <c r="AH302" s="169"/>
      <c r="AX302" s="221">
        <f t="shared" si="34"/>
        <v>1946</v>
      </c>
      <c r="AY302" s="228">
        <v>16892</v>
      </c>
      <c r="AZ302" s="229">
        <f t="shared" si="36"/>
        <v>6.1685266935793805</v>
      </c>
    </row>
    <row r="303" spans="31:52">
      <c r="AE303" s="221">
        <f t="shared" si="33"/>
        <v>1946</v>
      </c>
      <c r="AF303" s="228">
        <v>16922</v>
      </c>
      <c r="AG303" s="229">
        <f t="shared" si="35"/>
        <v>7.0610036762633825</v>
      </c>
      <c r="AH303" s="169"/>
      <c r="AX303" s="221">
        <f t="shared" si="34"/>
        <v>1946</v>
      </c>
      <c r="AY303" s="228">
        <v>16922</v>
      </c>
      <c r="AZ303" s="229">
        <f t="shared" si="36"/>
        <v>7.0610036762633825</v>
      </c>
    </row>
    <row r="304" spans="31:52">
      <c r="AE304" s="221">
        <f t="shared" si="33"/>
        <v>1946</v>
      </c>
      <c r="AF304" s="228">
        <v>16953</v>
      </c>
      <c r="AG304" s="229">
        <f t="shared" si="35"/>
        <v>4.9091279523697366</v>
      </c>
      <c r="AH304" s="169"/>
      <c r="AX304" s="221">
        <f t="shared" si="34"/>
        <v>1946</v>
      </c>
      <c r="AY304" s="228">
        <v>16953</v>
      </c>
      <c r="AZ304" s="229">
        <f t="shared" si="36"/>
        <v>4.9091279523697366</v>
      </c>
    </row>
    <row r="305" spans="31:52">
      <c r="AE305" s="221">
        <f t="shared" si="33"/>
        <v>1946</v>
      </c>
      <c r="AF305" s="228">
        <v>16983</v>
      </c>
      <c r="AG305" s="229">
        <f t="shared" si="35"/>
        <v>2.2542728534545802</v>
      </c>
      <c r="AH305" s="169"/>
      <c r="AX305" s="221">
        <f t="shared" si="34"/>
        <v>1946</v>
      </c>
      <c r="AY305" s="228">
        <v>16983</v>
      </c>
      <c r="AZ305" s="229">
        <f t="shared" si="36"/>
        <v>2.2542728534545802</v>
      </c>
    </row>
    <row r="306" spans="31:52">
      <c r="AE306" s="221">
        <f t="shared" si="33"/>
        <v>1946</v>
      </c>
      <c r="AF306" s="228">
        <v>17014</v>
      </c>
      <c r="AG306" s="229">
        <f t="shared" si="35"/>
        <v>1.1588380903154274</v>
      </c>
      <c r="AH306" s="169"/>
      <c r="AX306" s="221">
        <f t="shared" si="34"/>
        <v>1946</v>
      </c>
      <c r="AY306" s="228">
        <v>17014</v>
      </c>
      <c r="AZ306" s="229">
        <f t="shared" si="36"/>
        <v>1.1588380903154274</v>
      </c>
    </row>
    <row r="307" spans="31:52">
      <c r="AE307" s="221">
        <f t="shared" si="33"/>
        <v>1946</v>
      </c>
      <c r="AF307" s="228">
        <v>17045</v>
      </c>
      <c r="AG307" s="229">
        <f t="shared" si="35"/>
        <v>0.56049135012709428</v>
      </c>
      <c r="AH307" s="169"/>
      <c r="AX307" s="221">
        <f t="shared" si="34"/>
        <v>1946</v>
      </c>
      <c r="AY307" s="228">
        <v>17045</v>
      </c>
      <c r="AZ307" s="229">
        <f t="shared" si="36"/>
        <v>0.56049135012709428</v>
      </c>
    </row>
    <row r="308" spans="31:52">
      <c r="AE308" s="221">
        <f t="shared" si="33"/>
        <v>1946</v>
      </c>
      <c r="AF308" s="228">
        <v>17075</v>
      </c>
      <c r="AG308" s="229">
        <f t="shared" si="35"/>
        <v>0.69114123991773369</v>
      </c>
      <c r="AH308" s="169"/>
      <c r="AX308" s="221">
        <f t="shared" si="34"/>
        <v>1946</v>
      </c>
      <c r="AY308" s="228">
        <v>17075</v>
      </c>
      <c r="AZ308" s="229">
        <f t="shared" si="36"/>
        <v>0.69114123991773369</v>
      </c>
    </row>
    <row r="309" spans="31:52">
      <c r="AE309" s="221">
        <f t="shared" si="33"/>
        <v>1947</v>
      </c>
      <c r="AF309" s="228">
        <v>17106</v>
      </c>
      <c r="AG309" s="229">
        <f t="shared" si="35"/>
        <v>1.122761065200454</v>
      </c>
      <c r="AH309" s="169"/>
      <c r="AX309" s="221">
        <f t="shared" si="34"/>
        <v>1947</v>
      </c>
      <c r="AY309" s="228">
        <v>17106</v>
      </c>
      <c r="AZ309" s="229">
        <f t="shared" si="36"/>
        <v>1.122761065200454</v>
      </c>
    </row>
    <row r="310" spans="31:52">
      <c r="AE310" s="221">
        <f t="shared" si="33"/>
        <v>1947</v>
      </c>
      <c r="AF310" s="228">
        <v>17136</v>
      </c>
      <c r="AG310" s="229">
        <f t="shared" si="35"/>
        <v>2.7413746108265804</v>
      </c>
      <c r="AH310" s="169"/>
      <c r="AX310" s="221">
        <f t="shared" si="34"/>
        <v>1947</v>
      </c>
      <c r="AY310" s="228">
        <v>17136</v>
      </c>
      <c r="AZ310" s="229">
        <f t="shared" si="36"/>
        <v>2.7413746108265804</v>
      </c>
    </row>
    <row r="311" spans="31:52">
      <c r="AE311" s="221">
        <f t="shared" si="33"/>
        <v>1947</v>
      </c>
      <c r="AF311" s="228">
        <v>17167</v>
      </c>
      <c r="AG311" s="229">
        <f t="shared" si="35"/>
        <v>3.2245063697646739</v>
      </c>
      <c r="AH311" s="169"/>
      <c r="AX311" s="221">
        <f t="shared" si="34"/>
        <v>1947</v>
      </c>
      <c r="AY311" s="228">
        <v>17167</v>
      </c>
      <c r="AZ311" s="229">
        <f t="shared" si="36"/>
        <v>3.2245063697646739</v>
      </c>
    </row>
    <row r="312" spans="31:52">
      <c r="AE312" s="221">
        <f t="shared" si="33"/>
        <v>1947</v>
      </c>
      <c r="AF312" s="228">
        <v>17198</v>
      </c>
      <c r="AG312" s="229">
        <f t="shared" si="35"/>
        <v>2.3729720482136631</v>
      </c>
      <c r="AH312" s="169"/>
      <c r="AX312" s="221">
        <f t="shared" si="34"/>
        <v>1947</v>
      </c>
      <c r="AY312" s="228">
        <v>17198</v>
      </c>
      <c r="AZ312" s="229">
        <f t="shared" si="36"/>
        <v>2.3729720482136631</v>
      </c>
    </row>
    <row r="313" spans="31:52">
      <c r="AE313" s="221">
        <f t="shared" si="33"/>
        <v>1947</v>
      </c>
      <c r="AF313" s="228">
        <v>17226</v>
      </c>
      <c r="AG313" s="229">
        <f t="shared" si="35"/>
        <v>4.2221025196346815</v>
      </c>
      <c r="AH313" s="169"/>
      <c r="AX313" s="221">
        <f t="shared" si="34"/>
        <v>1947</v>
      </c>
      <c r="AY313" s="228">
        <v>17226</v>
      </c>
      <c r="AZ313" s="229">
        <f t="shared" si="36"/>
        <v>4.2221025196346815</v>
      </c>
    </row>
    <row r="314" spans="31:52">
      <c r="AE314" s="221">
        <f t="shared" si="33"/>
        <v>1947</v>
      </c>
      <c r="AF314" s="228">
        <v>17257</v>
      </c>
      <c r="AG314" s="229">
        <f t="shared" si="35"/>
        <v>4.2154675628644416</v>
      </c>
      <c r="AH314" s="169"/>
      <c r="AX314" s="221">
        <f t="shared" si="34"/>
        <v>1947</v>
      </c>
      <c r="AY314" s="228">
        <v>17257</v>
      </c>
      <c r="AZ314" s="229">
        <f t="shared" si="36"/>
        <v>4.2154675628644416</v>
      </c>
    </row>
    <row r="315" spans="31:52">
      <c r="AE315" s="221">
        <f t="shared" si="33"/>
        <v>1947</v>
      </c>
      <c r="AF315" s="228">
        <v>17287</v>
      </c>
      <c r="AG315" s="229">
        <f t="shared" si="35"/>
        <v>3.2701153933331675</v>
      </c>
      <c r="AH315" s="169"/>
      <c r="AX315" s="221">
        <f t="shared" si="34"/>
        <v>1947</v>
      </c>
      <c r="AY315" s="228">
        <v>17287</v>
      </c>
      <c r="AZ315" s="229">
        <f t="shared" si="36"/>
        <v>3.2701153933331675</v>
      </c>
    </row>
    <row r="316" spans="31:52">
      <c r="AE316" s="221">
        <f t="shared" si="33"/>
        <v>1947</v>
      </c>
      <c r="AF316" s="228">
        <v>17318</v>
      </c>
      <c r="AG316" s="229">
        <f t="shared" si="35"/>
        <v>2.4463927368761027</v>
      </c>
      <c r="AH316" s="169"/>
      <c r="AX316" s="221">
        <f t="shared" si="34"/>
        <v>1947</v>
      </c>
      <c r="AY316" s="228">
        <v>17318</v>
      </c>
      <c r="AZ316" s="229">
        <f t="shared" si="36"/>
        <v>2.4463927368761027</v>
      </c>
    </row>
    <row r="317" spans="31:52">
      <c r="AE317" s="221">
        <f t="shared" si="33"/>
        <v>1947</v>
      </c>
      <c r="AF317" s="228">
        <v>17348</v>
      </c>
      <c r="AG317" s="229">
        <f t="shared" si="35"/>
        <v>0.84651116649672531</v>
      </c>
      <c r="AH317" s="169"/>
      <c r="AX317" s="221">
        <f t="shared" si="34"/>
        <v>1947</v>
      </c>
      <c r="AY317" s="228">
        <v>17348</v>
      </c>
      <c r="AZ317" s="229">
        <f t="shared" si="36"/>
        <v>0.84651116649672531</v>
      </c>
    </row>
    <row r="318" spans="31:52">
      <c r="AE318" s="221">
        <f t="shared" si="33"/>
        <v>1947</v>
      </c>
      <c r="AF318" s="228">
        <v>17379</v>
      </c>
      <c r="AG318" s="229">
        <f t="shared" si="35"/>
        <v>0.36898993224185617</v>
      </c>
      <c r="AH318" s="169"/>
      <c r="AX318" s="221">
        <f t="shared" si="34"/>
        <v>1947</v>
      </c>
      <c r="AY318" s="228">
        <v>17379</v>
      </c>
      <c r="AZ318" s="229">
        <f t="shared" si="36"/>
        <v>0.36898993224185617</v>
      </c>
    </row>
    <row r="319" spans="31:52">
      <c r="AE319" s="221">
        <f t="shared" si="33"/>
        <v>1947</v>
      </c>
      <c r="AF319" s="228">
        <v>17410</v>
      </c>
      <c r="AG319" s="229">
        <f t="shared" si="35"/>
        <v>0.36790912608762483</v>
      </c>
      <c r="AH319" s="169"/>
      <c r="AX319" s="221">
        <f t="shared" si="34"/>
        <v>1947</v>
      </c>
      <c r="AY319" s="228">
        <v>17410</v>
      </c>
      <c r="AZ319" s="229">
        <f t="shared" si="36"/>
        <v>0.36790912608762483</v>
      </c>
    </row>
    <row r="320" spans="31:52">
      <c r="AE320" s="221">
        <f t="shared" si="33"/>
        <v>1947</v>
      </c>
      <c r="AF320" s="228">
        <v>17440</v>
      </c>
      <c r="AG320" s="229">
        <f t="shared" si="35"/>
        <v>0.23380238209885462</v>
      </c>
      <c r="AH320" s="169"/>
      <c r="AX320" s="221">
        <f t="shared" si="34"/>
        <v>1947</v>
      </c>
      <c r="AY320" s="228">
        <v>17440</v>
      </c>
      <c r="AZ320" s="229">
        <f t="shared" si="36"/>
        <v>0.23380238209885462</v>
      </c>
    </row>
    <row r="321" spans="31:52">
      <c r="AE321" s="221">
        <f t="shared" si="33"/>
        <v>1948</v>
      </c>
      <c r="AF321" s="228">
        <v>17471</v>
      </c>
      <c r="AG321" s="229">
        <f t="shared" si="35"/>
        <v>2.3837472722572741</v>
      </c>
      <c r="AH321" s="169"/>
      <c r="AX321" s="221">
        <f t="shared" si="34"/>
        <v>1948</v>
      </c>
      <c r="AY321" s="228">
        <v>17471</v>
      </c>
      <c r="AZ321" s="229">
        <f t="shared" si="36"/>
        <v>2.3837472722572741</v>
      </c>
    </row>
    <row r="322" spans="31:52">
      <c r="AE322" s="221">
        <f t="shared" si="33"/>
        <v>1948</v>
      </c>
      <c r="AF322" s="228">
        <v>17501</v>
      </c>
      <c r="AG322" s="229">
        <f t="shared" si="35"/>
        <v>2.1401312017389911</v>
      </c>
      <c r="AH322" s="169"/>
      <c r="AX322" s="221">
        <f t="shared" si="34"/>
        <v>1948</v>
      </c>
      <c r="AY322" s="228">
        <v>17501</v>
      </c>
      <c r="AZ322" s="229">
        <f t="shared" si="36"/>
        <v>2.1401312017389911</v>
      </c>
    </row>
    <row r="323" spans="31:52">
      <c r="AE323" s="221">
        <f t="shared" si="33"/>
        <v>1948</v>
      </c>
      <c r="AF323" s="228">
        <v>17532</v>
      </c>
      <c r="AG323" s="229">
        <f t="shared" si="35"/>
        <v>1.591452383958079</v>
      </c>
      <c r="AH323" s="169"/>
      <c r="AX323" s="221">
        <f t="shared" si="34"/>
        <v>1948</v>
      </c>
      <c r="AY323" s="228">
        <v>17532</v>
      </c>
      <c r="AZ323" s="229">
        <f t="shared" si="36"/>
        <v>1.591452383958079</v>
      </c>
    </row>
    <row r="324" spans="31:52">
      <c r="AE324" s="221">
        <f t="shared" si="33"/>
        <v>1948</v>
      </c>
      <c r="AF324" s="228">
        <v>17563</v>
      </c>
      <c r="AG324" s="229">
        <f t="shared" si="35"/>
        <v>5.5452702859961178</v>
      </c>
      <c r="AH324" s="169"/>
      <c r="AX324" s="221">
        <f t="shared" si="34"/>
        <v>1948</v>
      </c>
      <c r="AY324" s="228">
        <v>17563</v>
      </c>
      <c r="AZ324" s="229">
        <f t="shared" si="36"/>
        <v>5.5452702859961178</v>
      </c>
    </row>
    <row r="325" spans="31:52">
      <c r="AE325" s="221">
        <f t="shared" si="33"/>
        <v>1948</v>
      </c>
      <c r="AF325" s="228">
        <v>17592</v>
      </c>
      <c r="AG325" s="229">
        <f t="shared" si="35"/>
        <v>3.0448611927232729</v>
      </c>
      <c r="AH325" s="169"/>
      <c r="AX325" s="221">
        <f t="shared" si="34"/>
        <v>1948</v>
      </c>
      <c r="AY325" s="228">
        <v>17592</v>
      </c>
      <c r="AZ325" s="229">
        <f t="shared" si="36"/>
        <v>3.0448611927232729</v>
      </c>
    </row>
    <row r="326" spans="31:52">
      <c r="AE326" s="221">
        <f t="shared" si="33"/>
        <v>1948</v>
      </c>
      <c r="AF326" s="228">
        <v>17623</v>
      </c>
      <c r="AG326" s="229">
        <f t="shared" si="35"/>
        <v>3.701412709356438</v>
      </c>
      <c r="AH326" s="169"/>
      <c r="AX326" s="221">
        <f t="shared" si="34"/>
        <v>1948</v>
      </c>
      <c r="AY326" s="228">
        <v>17623</v>
      </c>
      <c r="AZ326" s="229">
        <f t="shared" si="36"/>
        <v>3.701412709356438</v>
      </c>
    </row>
    <row r="327" spans="31:52">
      <c r="AE327" s="221">
        <f t="shared" si="33"/>
        <v>1948</v>
      </c>
      <c r="AF327" s="228">
        <v>17653</v>
      </c>
      <c r="AG327" s="229">
        <f t="shared" si="35"/>
        <v>11.671402554661444</v>
      </c>
      <c r="AH327" s="169"/>
      <c r="AX327" s="221">
        <f t="shared" si="34"/>
        <v>1948</v>
      </c>
      <c r="AY327" s="228">
        <v>17653</v>
      </c>
      <c r="AZ327" s="229">
        <f t="shared" si="36"/>
        <v>11.671402554661444</v>
      </c>
    </row>
    <row r="328" spans="31:52">
      <c r="AE328" s="221">
        <f t="shared" si="33"/>
        <v>1948</v>
      </c>
      <c r="AF328" s="228">
        <v>17684</v>
      </c>
      <c r="AG328" s="229">
        <f t="shared" si="35"/>
        <v>8.0972616297751649</v>
      </c>
      <c r="AH328" s="169"/>
      <c r="AX328" s="221">
        <f t="shared" si="34"/>
        <v>1948</v>
      </c>
      <c r="AY328" s="228">
        <v>17684</v>
      </c>
      <c r="AZ328" s="229">
        <f t="shared" si="36"/>
        <v>8.0972616297751649</v>
      </c>
    </row>
    <row r="329" spans="31:52">
      <c r="AE329" s="221">
        <f t="shared" ref="AE329:AE392" si="37">IF(MONTH(AF329)&gt;9,YEAR(AF329)+1,YEAR(AF329))</f>
        <v>1948</v>
      </c>
      <c r="AF329" s="228">
        <v>17714</v>
      </c>
      <c r="AG329" s="229">
        <f t="shared" si="35"/>
        <v>3.9079988608258702</v>
      </c>
      <c r="AH329" s="169"/>
      <c r="AX329" s="221">
        <f t="shared" ref="AX329:AX392" si="38">IF(MONTH(AY329)&gt;9,YEAR(AY329)+1,YEAR(AY329))</f>
        <v>1948</v>
      </c>
      <c r="AY329" s="228">
        <v>17714</v>
      </c>
      <c r="AZ329" s="229">
        <f t="shared" si="36"/>
        <v>3.9079988608258702</v>
      </c>
    </row>
    <row r="330" spans="31:52">
      <c r="AE330" s="221">
        <f t="shared" si="37"/>
        <v>1948</v>
      </c>
      <c r="AF330" s="228">
        <v>17745</v>
      </c>
      <c r="AG330" s="229">
        <f t="shared" ref="AG330:AG393" si="39">VLOOKUP(IF(MONTH(AF330)&gt;9,YEAR(AF330)+1,YEAR(AF330)),$P$10:$AB$118,IF(MONTH(AF330)&gt;9,MONTH(AF330)-8,MONTH(AF330)+4))</f>
        <v>1.4080460044300338</v>
      </c>
      <c r="AH330" s="169"/>
      <c r="AX330" s="221">
        <f t="shared" si="38"/>
        <v>1948</v>
      </c>
      <c r="AY330" s="228">
        <v>17745</v>
      </c>
      <c r="AZ330" s="229">
        <f t="shared" ref="AZ330:AZ393" si="40">VLOOKUP(IF(MONTH(AY330)&gt;9,YEAR(AY330)+1,YEAR(AY330)),$AI$10:$AU$118,IF(MONTH(AY330)&gt;9,MONTH(AY330)-8,MONTH(AY330)+4))</f>
        <v>1.4080460044300338</v>
      </c>
    </row>
    <row r="331" spans="31:52">
      <c r="AE331" s="221">
        <f t="shared" si="37"/>
        <v>1948</v>
      </c>
      <c r="AF331" s="228">
        <v>17776</v>
      </c>
      <c r="AG331" s="229">
        <f t="shared" si="39"/>
        <v>0.73446752995316444</v>
      </c>
      <c r="AH331" s="169"/>
      <c r="AX331" s="221">
        <f t="shared" si="38"/>
        <v>1948</v>
      </c>
      <c r="AY331" s="228">
        <v>17776</v>
      </c>
      <c r="AZ331" s="229">
        <f t="shared" si="40"/>
        <v>0.73446752995316444</v>
      </c>
    </row>
    <row r="332" spans="31:52">
      <c r="AE332" s="221">
        <f t="shared" si="37"/>
        <v>1948</v>
      </c>
      <c r="AF332" s="228">
        <v>17806</v>
      </c>
      <c r="AG332" s="229">
        <f t="shared" si="39"/>
        <v>0.46663051390785171</v>
      </c>
      <c r="AH332" s="169"/>
      <c r="AX332" s="221">
        <f t="shared" si="38"/>
        <v>1948</v>
      </c>
      <c r="AY332" s="228">
        <v>17806</v>
      </c>
      <c r="AZ332" s="229">
        <f t="shared" si="40"/>
        <v>0.46663051390785171</v>
      </c>
    </row>
    <row r="333" spans="31:52">
      <c r="AE333" s="221">
        <f t="shared" si="37"/>
        <v>1949</v>
      </c>
      <c r="AF333" s="228">
        <v>17837</v>
      </c>
      <c r="AG333" s="229">
        <f t="shared" si="39"/>
        <v>0.63392958772867203</v>
      </c>
      <c r="AH333" s="169"/>
      <c r="AX333" s="221">
        <f t="shared" si="38"/>
        <v>1949</v>
      </c>
      <c r="AY333" s="228">
        <v>17837</v>
      </c>
      <c r="AZ333" s="229">
        <f t="shared" si="40"/>
        <v>0.63392958772867203</v>
      </c>
    </row>
    <row r="334" spans="31:52">
      <c r="AE334" s="221">
        <f t="shared" si="37"/>
        <v>1949</v>
      </c>
      <c r="AF334" s="228">
        <v>17867</v>
      </c>
      <c r="AG334" s="229">
        <f t="shared" si="39"/>
        <v>1.4929150866050018</v>
      </c>
      <c r="AH334" s="169"/>
      <c r="AX334" s="221">
        <f t="shared" si="38"/>
        <v>1949</v>
      </c>
      <c r="AY334" s="228">
        <v>17867</v>
      </c>
      <c r="AZ334" s="229">
        <f t="shared" si="40"/>
        <v>1.4929150866050018</v>
      </c>
    </row>
    <row r="335" spans="31:52">
      <c r="AE335" s="221">
        <f t="shared" si="37"/>
        <v>1949</v>
      </c>
      <c r="AF335" s="228">
        <v>17898</v>
      </c>
      <c r="AG335" s="229">
        <f t="shared" si="39"/>
        <v>1.731862569889568</v>
      </c>
      <c r="AH335" s="169"/>
      <c r="AX335" s="221">
        <f t="shared" si="38"/>
        <v>1949</v>
      </c>
      <c r="AY335" s="228">
        <v>17898</v>
      </c>
      <c r="AZ335" s="229">
        <f t="shared" si="40"/>
        <v>1.731862569889568</v>
      </c>
    </row>
    <row r="336" spans="31:52">
      <c r="AE336" s="221">
        <f t="shared" si="37"/>
        <v>1949</v>
      </c>
      <c r="AF336" s="228">
        <v>17929</v>
      </c>
      <c r="AG336" s="229">
        <f t="shared" si="39"/>
        <v>1.1903907129500824</v>
      </c>
      <c r="AH336" s="169"/>
      <c r="AX336" s="221">
        <f t="shared" si="38"/>
        <v>1949</v>
      </c>
      <c r="AY336" s="228">
        <v>17929</v>
      </c>
      <c r="AZ336" s="229">
        <f t="shared" si="40"/>
        <v>1.1903907129500824</v>
      </c>
    </row>
    <row r="337" spans="31:52">
      <c r="AE337" s="221">
        <f t="shared" si="37"/>
        <v>1949</v>
      </c>
      <c r="AF337" s="228">
        <v>17957</v>
      </c>
      <c r="AG337" s="229">
        <f t="shared" si="39"/>
        <v>1.6752757169899342</v>
      </c>
      <c r="AH337" s="169"/>
      <c r="AX337" s="221">
        <f t="shared" si="38"/>
        <v>1949</v>
      </c>
      <c r="AY337" s="228">
        <v>17957</v>
      </c>
      <c r="AZ337" s="229">
        <f t="shared" si="40"/>
        <v>1.6752757169899342</v>
      </c>
    </row>
    <row r="338" spans="31:52">
      <c r="AE338" s="221">
        <f t="shared" si="37"/>
        <v>1949</v>
      </c>
      <c r="AF338" s="228">
        <v>17988</v>
      </c>
      <c r="AG338" s="229">
        <f t="shared" si="39"/>
        <v>3.0129401965155491</v>
      </c>
      <c r="AH338" s="169"/>
      <c r="AX338" s="221">
        <f t="shared" si="38"/>
        <v>1949</v>
      </c>
      <c r="AY338" s="228">
        <v>17988</v>
      </c>
      <c r="AZ338" s="229">
        <f t="shared" si="40"/>
        <v>3.0129401965155491</v>
      </c>
    </row>
    <row r="339" spans="31:52">
      <c r="AE339" s="221">
        <f t="shared" si="37"/>
        <v>1949</v>
      </c>
      <c r="AF339" s="228">
        <v>18018</v>
      </c>
      <c r="AG339" s="229">
        <f t="shared" si="39"/>
        <v>14.350992798787257</v>
      </c>
      <c r="AH339" s="169"/>
      <c r="AX339" s="221">
        <f t="shared" si="38"/>
        <v>1949</v>
      </c>
      <c r="AY339" s="228">
        <v>18018</v>
      </c>
      <c r="AZ339" s="229">
        <f t="shared" si="40"/>
        <v>14.350992798787257</v>
      </c>
    </row>
    <row r="340" spans="31:52">
      <c r="AE340" s="221">
        <f t="shared" si="37"/>
        <v>1949</v>
      </c>
      <c r="AF340" s="228">
        <v>18049</v>
      </c>
      <c r="AG340" s="229">
        <f t="shared" si="39"/>
        <v>4.7488425588283221</v>
      </c>
      <c r="AH340" s="169"/>
      <c r="AX340" s="221">
        <f t="shared" si="38"/>
        <v>1949</v>
      </c>
      <c r="AY340" s="228">
        <v>18049</v>
      </c>
      <c r="AZ340" s="229">
        <f t="shared" si="40"/>
        <v>4.7488425588283221</v>
      </c>
    </row>
    <row r="341" spans="31:52">
      <c r="AE341" s="221">
        <f t="shared" si="37"/>
        <v>1949</v>
      </c>
      <c r="AF341" s="228">
        <v>18079</v>
      </c>
      <c r="AG341" s="229">
        <f t="shared" si="39"/>
        <v>1.4947395965104135</v>
      </c>
      <c r="AH341" s="169"/>
      <c r="AX341" s="221">
        <f t="shared" si="38"/>
        <v>1949</v>
      </c>
      <c r="AY341" s="228">
        <v>18079</v>
      </c>
      <c r="AZ341" s="229">
        <f t="shared" si="40"/>
        <v>1.4947395965104135</v>
      </c>
    </row>
    <row r="342" spans="31:52">
      <c r="AE342" s="221">
        <f t="shared" si="37"/>
        <v>1949</v>
      </c>
      <c r="AF342" s="228">
        <v>18110</v>
      </c>
      <c r="AG342" s="229">
        <f t="shared" si="39"/>
        <v>0.49699094555129619</v>
      </c>
      <c r="AH342" s="169"/>
      <c r="AX342" s="221">
        <f t="shared" si="38"/>
        <v>1949</v>
      </c>
      <c r="AY342" s="228">
        <v>18110</v>
      </c>
      <c r="AZ342" s="229">
        <f t="shared" si="40"/>
        <v>0.49699094555129619</v>
      </c>
    </row>
    <row r="343" spans="31:52">
      <c r="AE343" s="221">
        <f t="shared" si="37"/>
        <v>1949</v>
      </c>
      <c r="AF343" s="228">
        <v>18141</v>
      </c>
      <c r="AG343" s="229">
        <f t="shared" si="39"/>
        <v>0.47001938991855852</v>
      </c>
      <c r="AH343" s="169"/>
      <c r="AX343" s="221">
        <f t="shared" si="38"/>
        <v>1949</v>
      </c>
      <c r="AY343" s="228">
        <v>18141</v>
      </c>
      <c r="AZ343" s="229">
        <f t="shared" si="40"/>
        <v>0.47001938991855852</v>
      </c>
    </row>
    <row r="344" spans="31:52">
      <c r="AE344" s="221">
        <f t="shared" si="37"/>
        <v>1949</v>
      </c>
      <c r="AF344" s="228">
        <v>18171</v>
      </c>
      <c r="AG344" s="229">
        <f t="shared" si="39"/>
        <v>0.31551068515386405</v>
      </c>
      <c r="AH344" s="169"/>
      <c r="AX344" s="221">
        <f t="shared" si="38"/>
        <v>1949</v>
      </c>
      <c r="AY344" s="228">
        <v>18171</v>
      </c>
      <c r="AZ344" s="229">
        <f t="shared" si="40"/>
        <v>0.31551068515386405</v>
      </c>
    </row>
    <row r="345" spans="31:52">
      <c r="AE345" s="221">
        <f t="shared" si="37"/>
        <v>1950</v>
      </c>
      <c r="AF345" s="228">
        <v>18202</v>
      </c>
      <c r="AG345" s="229">
        <f t="shared" si="39"/>
        <v>0.41654872491583184</v>
      </c>
      <c r="AH345" s="169"/>
      <c r="AX345" s="221">
        <f t="shared" si="38"/>
        <v>1950</v>
      </c>
      <c r="AY345" s="228">
        <v>18202</v>
      </c>
      <c r="AZ345" s="229">
        <f t="shared" si="40"/>
        <v>0.41654872491583184</v>
      </c>
    </row>
    <row r="346" spans="31:52">
      <c r="AE346" s="221">
        <f t="shared" si="37"/>
        <v>1950</v>
      </c>
      <c r="AF346" s="228">
        <v>18232</v>
      </c>
      <c r="AG346" s="229">
        <f t="shared" si="39"/>
        <v>0.96630468593982599</v>
      </c>
      <c r="AH346" s="169"/>
      <c r="AX346" s="221">
        <f t="shared" si="38"/>
        <v>1950</v>
      </c>
      <c r="AY346" s="228">
        <v>18232</v>
      </c>
      <c r="AZ346" s="229">
        <f t="shared" si="40"/>
        <v>0.96630468593982599</v>
      </c>
    </row>
    <row r="347" spans="31:52">
      <c r="AE347" s="221">
        <f t="shared" si="37"/>
        <v>1950</v>
      </c>
      <c r="AF347" s="228">
        <v>18263</v>
      </c>
      <c r="AG347" s="229">
        <f t="shared" si="39"/>
        <v>0.63401419111238777</v>
      </c>
      <c r="AH347" s="169"/>
      <c r="AX347" s="221">
        <f t="shared" si="38"/>
        <v>1950</v>
      </c>
      <c r="AY347" s="228">
        <v>18263</v>
      </c>
      <c r="AZ347" s="229">
        <f t="shared" si="40"/>
        <v>0.63401419111238777</v>
      </c>
    </row>
    <row r="348" spans="31:52">
      <c r="AE348" s="221">
        <f t="shared" si="37"/>
        <v>1950</v>
      </c>
      <c r="AF348" s="228">
        <v>18294</v>
      </c>
      <c r="AG348" s="229">
        <f t="shared" si="39"/>
        <v>4.6129909251078383</v>
      </c>
      <c r="AH348" s="169"/>
      <c r="AX348" s="221">
        <f t="shared" si="38"/>
        <v>1950</v>
      </c>
      <c r="AY348" s="228">
        <v>18294</v>
      </c>
      <c r="AZ348" s="229">
        <f t="shared" si="40"/>
        <v>4.6129909251078383</v>
      </c>
    </row>
    <row r="349" spans="31:52">
      <c r="AE349" s="221">
        <f t="shared" si="37"/>
        <v>1950</v>
      </c>
      <c r="AF349" s="228">
        <v>18322</v>
      </c>
      <c r="AG349" s="229">
        <f t="shared" si="39"/>
        <v>7.038535279913031</v>
      </c>
      <c r="AH349" s="169"/>
      <c r="AX349" s="221">
        <f t="shared" si="38"/>
        <v>1950</v>
      </c>
      <c r="AY349" s="228">
        <v>18322</v>
      </c>
      <c r="AZ349" s="229">
        <f t="shared" si="40"/>
        <v>7.038535279913031</v>
      </c>
    </row>
    <row r="350" spans="31:52">
      <c r="AE350" s="221">
        <f t="shared" si="37"/>
        <v>1950</v>
      </c>
      <c r="AF350" s="228">
        <v>18353</v>
      </c>
      <c r="AG350" s="229">
        <f t="shared" si="39"/>
        <v>12.424724387047698</v>
      </c>
      <c r="AH350" s="169"/>
      <c r="AX350" s="221">
        <f t="shared" si="38"/>
        <v>1950</v>
      </c>
      <c r="AY350" s="228">
        <v>18353</v>
      </c>
      <c r="AZ350" s="229">
        <f t="shared" si="40"/>
        <v>12.424724387047698</v>
      </c>
    </row>
    <row r="351" spans="31:52">
      <c r="AE351" s="221">
        <f t="shared" si="37"/>
        <v>1950</v>
      </c>
      <c r="AF351" s="228">
        <v>18383</v>
      </c>
      <c r="AG351" s="229">
        <f t="shared" si="39"/>
        <v>16.196841469525346</v>
      </c>
      <c r="AH351" s="169"/>
      <c r="AX351" s="221">
        <f t="shared" si="38"/>
        <v>1950</v>
      </c>
      <c r="AY351" s="228">
        <v>18383</v>
      </c>
      <c r="AZ351" s="229">
        <f t="shared" si="40"/>
        <v>16.196841469525346</v>
      </c>
    </row>
    <row r="352" spans="31:52">
      <c r="AE352" s="221">
        <f t="shared" si="37"/>
        <v>1950</v>
      </c>
      <c r="AF352" s="228">
        <v>18414</v>
      </c>
      <c r="AG352" s="229">
        <f t="shared" si="39"/>
        <v>8.0475089846227874</v>
      </c>
      <c r="AH352" s="169"/>
      <c r="AX352" s="221">
        <f t="shared" si="38"/>
        <v>1950</v>
      </c>
      <c r="AY352" s="228">
        <v>18414</v>
      </c>
      <c r="AZ352" s="229">
        <f t="shared" si="40"/>
        <v>8.0475089846227874</v>
      </c>
    </row>
    <row r="353" spans="31:52">
      <c r="AE353" s="221">
        <f t="shared" si="37"/>
        <v>1950</v>
      </c>
      <c r="AF353" s="228">
        <v>18444</v>
      </c>
      <c r="AG353" s="229">
        <f t="shared" si="39"/>
        <v>3.4466150647157221</v>
      </c>
      <c r="AH353" s="169"/>
      <c r="AX353" s="221">
        <f t="shared" si="38"/>
        <v>1950</v>
      </c>
      <c r="AY353" s="228">
        <v>18444</v>
      </c>
      <c r="AZ353" s="229">
        <f t="shared" si="40"/>
        <v>3.4466150647157221</v>
      </c>
    </row>
    <row r="354" spans="31:52">
      <c r="AE354" s="221">
        <f t="shared" si="37"/>
        <v>1950</v>
      </c>
      <c r="AF354" s="228">
        <v>18475</v>
      </c>
      <c r="AG354" s="229">
        <f t="shared" si="39"/>
        <v>1.5164073029225094</v>
      </c>
      <c r="AH354" s="169"/>
      <c r="AX354" s="221">
        <f t="shared" si="38"/>
        <v>1950</v>
      </c>
      <c r="AY354" s="228">
        <v>18475</v>
      </c>
      <c r="AZ354" s="229">
        <f t="shared" si="40"/>
        <v>1.5164073029225094</v>
      </c>
    </row>
    <row r="355" spans="31:52">
      <c r="AE355" s="221">
        <f t="shared" si="37"/>
        <v>1950</v>
      </c>
      <c r="AF355" s="228">
        <v>18506</v>
      </c>
      <c r="AG355" s="229">
        <f t="shared" si="39"/>
        <v>0.81026657196900942</v>
      </c>
      <c r="AH355" s="169"/>
      <c r="AX355" s="221">
        <f t="shared" si="38"/>
        <v>1950</v>
      </c>
      <c r="AY355" s="228">
        <v>18506</v>
      </c>
      <c r="AZ355" s="229">
        <f t="shared" si="40"/>
        <v>0.81026657196900942</v>
      </c>
    </row>
    <row r="356" spans="31:52">
      <c r="AE356" s="221">
        <f t="shared" si="37"/>
        <v>1950</v>
      </c>
      <c r="AF356" s="228">
        <v>18536</v>
      </c>
      <c r="AG356" s="229">
        <f t="shared" si="39"/>
        <v>0.7451006100498887</v>
      </c>
      <c r="AH356" s="169"/>
      <c r="AX356" s="221">
        <f t="shared" si="38"/>
        <v>1950</v>
      </c>
      <c r="AY356" s="228">
        <v>18536</v>
      </c>
      <c r="AZ356" s="229">
        <f t="shared" si="40"/>
        <v>0.7451006100498887</v>
      </c>
    </row>
    <row r="357" spans="31:52">
      <c r="AE357" s="221">
        <f t="shared" si="37"/>
        <v>1951</v>
      </c>
      <c r="AF357" s="228">
        <v>18567</v>
      </c>
      <c r="AG357" s="229">
        <f t="shared" si="39"/>
        <v>1.9498083002361599</v>
      </c>
      <c r="AH357" s="169"/>
      <c r="AX357" s="221">
        <f t="shared" si="38"/>
        <v>1951</v>
      </c>
      <c r="AY357" s="228">
        <v>18567</v>
      </c>
      <c r="AZ357" s="229">
        <f t="shared" si="40"/>
        <v>1.9498083002361599</v>
      </c>
    </row>
    <row r="358" spans="31:52">
      <c r="AE358" s="221">
        <f t="shared" si="37"/>
        <v>1951</v>
      </c>
      <c r="AF358" s="228">
        <v>18597</v>
      </c>
      <c r="AG358" s="229">
        <f t="shared" si="39"/>
        <v>45.924636336581329</v>
      </c>
      <c r="AH358" s="169"/>
      <c r="AX358" s="221">
        <f t="shared" si="38"/>
        <v>1951</v>
      </c>
      <c r="AY358" s="228">
        <v>18597</v>
      </c>
      <c r="AZ358" s="229">
        <f t="shared" si="40"/>
        <v>45.924636336581329</v>
      </c>
    </row>
    <row r="359" spans="31:52">
      <c r="AE359" s="221">
        <f t="shared" si="37"/>
        <v>1951</v>
      </c>
      <c r="AF359" s="228">
        <v>18628</v>
      </c>
      <c r="AG359" s="229">
        <f t="shared" si="39"/>
        <v>17.590296132915711</v>
      </c>
      <c r="AH359" s="169"/>
      <c r="AX359" s="221">
        <f t="shared" si="38"/>
        <v>1951</v>
      </c>
      <c r="AY359" s="228">
        <v>18628</v>
      </c>
      <c r="AZ359" s="229">
        <f t="shared" si="40"/>
        <v>17.590296132915711</v>
      </c>
    </row>
    <row r="360" spans="31:52">
      <c r="AE360" s="221">
        <f t="shared" si="37"/>
        <v>1951</v>
      </c>
      <c r="AF360" s="228">
        <v>18659</v>
      </c>
      <c r="AG360" s="229">
        <f t="shared" si="39"/>
        <v>2.0089650008811049</v>
      </c>
      <c r="AH360" s="169"/>
      <c r="AX360" s="221">
        <f t="shared" si="38"/>
        <v>1951</v>
      </c>
      <c r="AY360" s="228">
        <v>18659</v>
      </c>
      <c r="AZ360" s="229">
        <f t="shared" si="40"/>
        <v>2.0089650008811049</v>
      </c>
    </row>
    <row r="361" spans="31:52">
      <c r="AE361" s="221">
        <f t="shared" si="37"/>
        <v>1951</v>
      </c>
      <c r="AF361" s="228">
        <v>18687</v>
      </c>
      <c r="AG361" s="229">
        <f t="shared" si="39"/>
        <v>1.419978224037564</v>
      </c>
      <c r="AH361" s="169"/>
      <c r="AX361" s="221">
        <f t="shared" si="38"/>
        <v>1951</v>
      </c>
      <c r="AY361" s="228">
        <v>18687</v>
      </c>
      <c r="AZ361" s="229">
        <f t="shared" si="40"/>
        <v>1.419978224037564</v>
      </c>
    </row>
    <row r="362" spans="31:52">
      <c r="AE362" s="221">
        <f t="shared" si="37"/>
        <v>1951</v>
      </c>
      <c r="AF362" s="228">
        <v>18718</v>
      </c>
      <c r="AG362" s="229">
        <f t="shared" si="39"/>
        <v>1.2561123182393743</v>
      </c>
      <c r="AH362" s="169"/>
      <c r="AX362" s="221">
        <f t="shared" si="38"/>
        <v>1951</v>
      </c>
      <c r="AY362" s="228">
        <v>18718</v>
      </c>
      <c r="AZ362" s="229">
        <f t="shared" si="40"/>
        <v>1.2561123182393743</v>
      </c>
    </row>
    <row r="363" spans="31:52">
      <c r="AE363" s="221">
        <f t="shared" si="37"/>
        <v>1951</v>
      </c>
      <c r="AF363" s="228">
        <v>18748</v>
      </c>
      <c r="AG363" s="229">
        <f t="shared" si="39"/>
        <v>2.795581422302007</v>
      </c>
      <c r="AH363" s="169"/>
      <c r="AX363" s="221">
        <f t="shared" si="38"/>
        <v>1951</v>
      </c>
      <c r="AY363" s="228">
        <v>18748</v>
      </c>
      <c r="AZ363" s="229">
        <f t="shared" si="40"/>
        <v>2.795581422302007</v>
      </c>
    </row>
    <row r="364" spans="31:52">
      <c r="AE364" s="221">
        <f t="shared" si="37"/>
        <v>1951</v>
      </c>
      <c r="AF364" s="228">
        <v>18779</v>
      </c>
      <c r="AG364" s="229">
        <f t="shared" si="39"/>
        <v>3.1433584998683699</v>
      </c>
      <c r="AH364" s="169"/>
      <c r="AX364" s="221">
        <f t="shared" si="38"/>
        <v>1951</v>
      </c>
      <c r="AY364" s="228">
        <v>18779</v>
      </c>
      <c r="AZ364" s="229">
        <f t="shared" si="40"/>
        <v>3.1433584998683699</v>
      </c>
    </row>
    <row r="365" spans="31:52">
      <c r="AE365" s="221">
        <f t="shared" si="37"/>
        <v>1951</v>
      </c>
      <c r="AF365" s="228">
        <v>18809</v>
      </c>
      <c r="AG365" s="229">
        <f t="shared" si="39"/>
        <v>2.3455870530160468</v>
      </c>
      <c r="AH365" s="169"/>
      <c r="AX365" s="221">
        <f t="shared" si="38"/>
        <v>1951</v>
      </c>
      <c r="AY365" s="228">
        <v>18809</v>
      </c>
      <c r="AZ365" s="229">
        <f t="shared" si="40"/>
        <v>2.3455870530160468</v>
      </c>
    </row>
    <row r="366" spans="31:52">
      <c r="AE366" s="221">
        <f t="shared" si="37"/>
        <v>1951</v>
      </c>
      <c r="AF366" s="228">
        <v>18840</v>
      </c>
      <c r="AG366" s="229">
        <f t="shared" si="39"/>
        <v>1.3503733810517247</v>
      </c>
      <c r="AH366" s="169"/>
      <c r="AX366" s="221">
        <f t="shared" si="38"/>
        <v>1951</v>
      </c>
      <c r="AY366" s="228">
        <v>18840</v>
      </c>
      <c r="AZ366" s="229">
        <f t="shared" si="40"/>
        <v>1.3503733810517247</v>
      </c>
    </row>
    <row r="367" spans="31:52">
      <c r="AE367" s="221">
        <f t="shared" si="37"/>
        <v>1951</v>
      </c>
      <c r="AF367" s="228">
        <v>18871</v>
      </c>
      <c r="AG367" s="229">
        <f t="shared" si="39"/>
        <v>0.77754810808873742</v>
      </c>
      <c r="AH367" s="169"/>
      <c r="AX367" s="221">
        <f t="shared" si="38"/>
        <v>1951</v>
      </c>
      <c r="AY367" s="228">
        <v>18871</v>
      </c>
      <c r="AZ367" s="229">
        <f t="shared" si="40"/>
        <v>0.77754810808873742</v>
      </c>
    </row>
    <row r="368" spans="31:52">
      <c r="AE368" s="221">
        <f t="shared" si="37"/>
        <v>1951</v>
      </c>
      <c r="AF368" s="228">
        <v>18901</v>
      </c>
      <c r="AG368" s="229">
        <f t="shared" si="39"/>
        <v>0.73170599660801372</v>
      </c>
      <c r="AH368" s="169"/>
      <c r="AX368" s="221">
        <f t="shared" si="38"/>
        <v>1951</v>
      </c>
      <c r="AY368" s="228">
        <v>18901</v>
      </c>
      <c r="AZ368" s="229">
        <f t="shared" si="40"/>
        <v>0.73170599660801372</v>
      </c>
    </row>
    <row r="369" spans="31:52">
      <c r="AE369" s="221">
        <f t="shared" si="37"/>
        <v>1952</v>
      </c>
      <c r="AF369" s="228">
        <v>18932</v>
      </c>
      <c r="AG369" s="229">
        <f t="shared" si="39"/>
        <v>1.4506269965833654</v>
      </c>
      <c r="AH369" s="169"/>
      <c r="AX369" s="221">
        <f t="shared" si="38"/>
        <v>1952</v>
      </c>
      <c r="AY369" s="228">
        <v>18932</v>
      </c>
      <c r="AZ369" s="229">
        <f t="shared" si="40"/>
        <v>1.4506269965833654</v>
      </c>
    </row>
    <row r="370" spans="31:52">
      <c r="AE370" s="221">
        <f t="shared" si="37"/>
        <v>1952</v>
      </c>
      <c r="AF370" s="228">
        <v>18962</v>
      </c>
      <c r="AG370" s="229">
        <f t="shared" si="39"/>
        <v>2.2952000888283699</v>
      </c>
      <c r="AH370" s="169"/>
      <c r="AX370" s="221">
        <f t="shared" si="38"/>
        <v>1952</v>
      </c>
      <c r="AY370" s="228">
        <v>18962</v>
      </c>
      <c r="AZ370" s="229">
        <f t="shared" si="40"/>
        <v>2.2952000888283699</v>
      </c>
    </row>
    <row r="371" spans="31:52">
      <c r="AE371" s="221">
        <f t="shared" si="37"/>
        <v>1952</v>
      </c>
      <c r="AF371" s="228">
        <v>18993</v>
      </c>
      <c r="AG371" s="229">
        <f t="shared" si="39"/>
        <v>5.0944923089322849</v>
      </c>
      <c r="AH371" s="169"/>
      <c r="AX371" s="221">
        <f t="shared" si="38"/>
        <v>1952</v>
      </c>
      <c r="AY371" s="228">
        <v>18993</v>
      </c>
      <c r="AZ371" s="229">
        <f t="shared" si="40"/>
        <v>5.0944923089322849</v>
      </c>
    </row>
    <row r="372" spans="31:52">
      <c r="AE372" s="221">
        <f t="shared" si="37"/>
        <v>1952</v>
      </c>
      <c r="AF372" s="228">
        <v>19024</v>
      </c>
      <c r="AG372" s="229">
        <f t="shared" si="39"/>
        <v>4.1704119747264805</v>
      </c>
      <c r="AH372" s="169"/>
      <c r="AX372" s="221">
        <f t="shared" si="38"/>
        <v>1952</v>
      </c>
      <c r="AY372" s="228">
        <v>19024</v>
      </c>
      <c r="AZ372" s="229">
        <f t="shared" si="40"/>
        <v>4.1704119747264805</v>
      </c>
    </row>
    <row r="373" spans="31:52">
      <c r="AE373" s="221">
        <f t="shared" si="37"/>
        <v>1952</v>
      </c>
      <c r="AF373" s="228">
        <v>19053</v>
      </c>
      <c r="AG373" s="229">
        <f t="shared" si="39"/>
        <v>8.0597748617174272</v>
      </c>
      <c r="AH373" s="169"/>
      <c r="AX373" s="221">
        <f t="shared" si="38"/>
        <v>1952</v>
      </c>
      <c r="AY373" s="228">
        <v>19053</v>
      </c>
      <c r="AZ373" s="229">
        <f t="shared" si="40"/>
        <v>8.0597748617174272</v>
      </c>
    </row>
    <row r="374" spans="31:52">
      <c r="AE374" s="221">
        <f t="shared" si="37"/>
        <v>1952</v>
      </c>
      <c r="AF374" s="228">
        <v>19084</v>
      </c>
      <c r="AG374" s="229">
        <f t="shared" si="39"/>
        <v>11.238635427196776</v>
      </c>
      <c r="AH374" s="169"/>
      <c r="AX374" s="221">
        <f t="shared" si="38"/>
        <v>1952</v>
      </c>
      <c r="AY374" s="228">
        <v>19084</v>
      </c>
      <c r="AZ374" s="229">
        <f t="shared" si="40"/>
        <v>11.238635427196776</v>
      </c>
    </row>
    <row r="375" spans="31:52">
      <c r="AE375" s="221">
        <f t="shared" si="37"/>
        <v>1952</v>
      </c>
      <c r="AF375" s="228">
        <v>19114</v>
      </c>
      <c r="AG375" s="229">
        <f t="shared" si="39"/>
        <v>31.459104917365032</v>
      </c>
      <c r="AH375" s="169"/>
      <c r="AX375" s="221">
        <f t="shared" si="38"/>
        <v>1952</v>
      </c>
      <c r="AY375" s="228">
        <v>19114</v>
      </c>
      <c r="AZ375" s="229">
        <f t="shared" si="40"/>
        <v>31.459104917365032</v>
      </c>
    </row>
    <row r="376" spans="31:52">
      <c r="AE376" s="221">
        <f t="shared" si="37"/>
        <v>1952</v>
      </c>
      <c r="AF376" s="228">
        <v>19145</v>
      </c>
      <c r="AG376" s="229">
        <f t="shared" si="39"/>
        <v>16.907617265387969</v>
      </c>
      <c r="AH376" s="169"/>
      <c r="AX376" s="221">
        <f t="shared" si="38"/>
        <v>1952</v>
      </c>
      <c r="AY376" s="228">
        <v>19145</v>
      </c>
      <c r="AZ376" s="229">
        <f t="shared" si="40"/>
        <v>16.907617265387969</v>
      </c>
    </row>
    <row r="377" spans="31:52">
      <c r="AE377" s="221">
        <f t="shared" si="37"/>
        <v>1952</v>
      </c>
      <c r="AF377" s="228">
        <v>19175</v>
      </c>
      <c r="AG377" s="229">
        <f t="shared" si="39"/>
        <v>6.0629257709854016</v>
      </c>
      <c r="AH377" s="169"/>
      <c r="AX377" s="221">
        <f t="shared" si="38"/>
        <v>1952</v>
      </c>
      <c r="AY377" s="228">
        <v>19175</v>
      </c>
      <c r="AZ377" s="229">
        <f t="shared" si="40"/>
        <v>6.0629257709854016</v>
      </c>
    </row>
    <row r="378" spans="31:52">
      <c r="AE378" s="221">
        <f t="shared" si="37"/>
        <v>1952</v>
      </c>
      <c r="AF378" s="228">
        <v>19206</v>
      </c>
      <c r="AG378" s="229">
        <f t="shared" si="39"/>
        <v>3.1220496896136893</v>
      </c>
      <c r="AH378" s="169"/>
      <c r="AX378" s="221">
        <f t="shared" si="38"/>
        <v>1952</v>
      </c>
      <c r="AY378" s="228">
        <v>19206</v>
      </c>
      <c r="AZ378" s="229">
        <f t="shared" si="40"/>
        <v>3.1220496896136893</v>
      </c>
    </row>
    <row r="379" spans="31:52">
      <c r="AE379" s="221">
        <f t="shared" si="37"/>
        <v>1952</v>
      </c>
      <c r="AF379" s="228">
        <v>19237</v>
      </c>
      <c r="AG379" s="229">
        <f t="shared" si="39"/>
        <v>1.8346667200644191</v>
      </c>
      <c r="AH379" s="169"/>
      <c r="AX379" s="221">
        <f t="shared" si="38"/>
        <v>1952</v>
      </c>
      <c r="AY379" s="228">
        <v>19237</v>
      </c>
      <c r="AZ379" s="229">
        <f t="shared" si="40"/>
        <v>1.8346667200644191</v>
      </c>
    </row>
    <row r="380" spans="31:52">
      <c r="AE380" s="221">
        <f t="shared" si="37"/>
        <v>1952</v>
      </c>
      <c r="AF380" s="228">
        <v>19267</v>
      </c>
      <c r="AG380" s="229">
        <f t="shared" si="39"/>
        <v>1.2877956665801804</v>
      </c>
      <c r="AH380" s="169"/>
      <c r="AX380" s="221">
        <f t="shared" si="38"/>
        <v>1952</v>
      </c>
      <c r="AY380" s="228">
        <v>19267</v>
      </c>
      <c r="AZ380" s="229">
        <f t="shared" si="40"/>
        <v>1.2877956665801804</v>
      </c>
    </row>
    <row r="381" spans="31:52">
      <c r="AE381" s="221">
        <f t="shared" si="37"/>
        <v>1953</v>
      </c>
      <c r="AF381" s="228">
        <v>19298</v>
      </c>
      <c r="AG381" s="229">
        <f t="shared" si="39"/>
        <v>0.72587030412565612</v>
      </c>
      <c r="AH381" s="169"/>
      <c r="AX381" s="221">
        <f t="shared" si="38"/>
        <v>1953</v>
      </c>
      <c r="AY381" s="228">
        <v>19298</v>
      </c>
      <c r="AZ381" s="229">
        <f t="shared" si="40"/>
        <v>0.72587030412565612</v>
      </c>
    </row>
    <row r="382" spans="31:52">
      <c r="AE382" s="221">
        <f t="shared" si="37"/>
        <v>1953</v>
      </c>
      <c r="AF382" s="228">
        <v>19328</v>
      </c>
      <c r="AG382" s="229">
        <f t="shared" si="39"/>
        <v>0.95607215762670739</v>
      </c>
      <c r="AH382" s="169"/>
      <c r="AX382" s="221">
        <f t="shared" si="38"/>
        <v>1953</v>
      </c>
      <c r="AY382" s="228">
        <v>19328</v>
      </c>
      <c r="AZ382" s="229">
        <f t="shared" si="40"/>
        <v>0.95607215762670739</v>
      </c>
    </row>
    <row r="383" spans="31:52">
      <c r="AE383" s="221">
        <f t="shared" si="37"/>
        <v>1953</v>
      </c>
      <c r="AF383" s="228">
        <v>19359</v>
      </c>
      <c r="AG383" s="229">
        <f t="shared" si="39"/>
        <v>1.4037660933022347</v>
      </c>
      <c r="AH383" s="169"/>
      <c r="AX383" s="221">
        <f t="shared" si="38"/>
        <v>1953</v>
      </c>
      <c r="AY383" s="228">
        <v>19359</v>
      </c>
      <c r="AZ383" s="229">
        <f t="shared" si="40"/>
        <v>1.4037660933022347</v>
      </c>
    </row>
    <row r="384" spans="31:52">
      <c r="AE384" s="221">
        <f t="shared" si="37"/>
        <v>1953</v>
      </c>
      <c r="AF384" s="228">
        <v>19390</v>
      </c>
      <c r="AG384" s="229">
        <f t="shared" si="39"/>
        <v>7.0191778655362818</v>
      </c>
      <c r="AH384" s="169"/>
      <c r="AX384" s="221">
        <f t="shared" si="38"/>
        <v>1953</v>
      </c>
      <c r="AY384" s="228">
        <v>19390</v>
      </c>
      <c r="AZ384" s="229">
        <f t="shared" si="40"/>
        <v>7.0191778655362818</v>
      </c>
    </row>
    <row r="385" spans="31:52">
      <c r="AE385" s="221">
        <f t="shared" si="37"/>
        <v>1953</v>
      </c>
      <c r="AF385" s="228">
        <v>19418</v>
      </c>
      <c r="AG385" s="229">
        <f t="shared" si="39"/>
        <v>5.6175476076814235</v>
      </c>
      <c r="AH385" s="169"/>
      <c r="AX385" s="221">
        <f t="shared" si="38"/>
        <v>1953</v>
      </c>
      <c r="AY385" s="228">
        <v>19418</v>
      </c>
      <c r="AZ385" s="229">
        <f t="shared" si="40"/>
        <v>5.6175476076814235</v>
      </c>
    </row>
    <row r="386" spans="31:52">
      <c r="AE386" s="221">
        <f t="shared" si="37"/>
        <v>1953</v>
      </c>
      <c r="AF386" s="228">
        <v>19449</v>
      </c>
      <c r="AG386" s="229">
        <f t="shared" si="39"/>
        <v>8.9366671656966936</v>
      </c>
      <c r="AH386" s="169"/>
      <c r="AX386" s="221">
        <f t="shared" si="38"/>
        <v>1953</v>
      </c>
      <c r="AY386" s="228">
        <v>19449</v>
      </c>
      <c r="AZ386" s="229">
        <f t="shared" si="40"/>
        <v>8.9366671656966936</v>
      </c>
    </row>
    <row r="387" spans="31:52">
      <c r="AE387" s="221">
        <f t="shared" si="37"/>
        <v>1953</v>
      </c>
      <c r="AF387" s="228">
        <v>19479</v>
      </c>
      <c r="AG387" s="229">
        <f t="shared" si="39"/>
        <v>12.229394409311414</v>
      </c>
      <c r="AH387" s="169"/>
      <c r="AX387" s="221">
        <f t="shared" si="38"/>
        <v>1953</v>
      </c>
      <c r="AY387" s="228">
        <v>19479</v>
      </c>
      <c r="AZ387" s="229">
        <f t="shared" si="40"/>
        <v>12.229394409311414</v>
      </c>
    </row>
    <row r="388" spans="31:52">
      <c r="AE388" s="221">
        <f t="shared" si="37"/>
        <v>1953</v>
      </c>
      <c r="AF388" s="228">
        <v>19510</v>
      </c>
      <c r="AG388" s="229">
        <f t="shared" si="39"/>
        <v>5.5913592873250408</v>
      </c>
      <c r="AH388" s="169"/>
      <c r="AX388" s="221">
        <f t="shared" si="38"/>
        <v>1953</v>
      </c>
      <c r="AY388" s="228">
        <v>19510</v>
      </c>
      <c r="AZ388" s="229">
        <f t="shared" si="40"/>
        <v>5.5913592873250408</v>
      </c>
    </row>
    <row r="389" spans="31:52">
      <c r="AE389" s="221">
        <f t="shared" si="37"/>
        <v>1953</v>
      </c>
      <c r="AF389" s="228">
        <v>19540</v>
      </c>
      <c r="AG389" s="229">
        <f t="shared" si="39"/>
        <v>4.0928713707987114</v>
      </c>
      <c r="AH389" s="169"/>
      <c r="AX389" s="221">
        <f t="shared" si="38"/>
        <v>1953</v>
      </c>
      <c r="AY389" s="228">
        <v>19540</v>
      </c>
      <c r="AZ389" s="229">
        <f t="shared" si="40"/>
        <v>4.0928713707987114</v>
      </c>
    </row>
    <row r="390" spans="31:52">
      <c r="AE390" s="221">
        <f t="shared" si="37"/>
        <v>1953</v>
      </c>
      <c r="AF390" s="228">
        <v>19571</v>
      </c>
      <c r="AG390" s="229">
        <f t="shared" si="39"/>
        <v>1.8555768548919289</v>
      </c>
      <c r="AH390" s="169"/>
      <c r="AX390" s="221">
        <f t="shared" si="38"/>
        <v>1953</v>
      </c>
      <c r="AY390" s="228">
        <v>19571</v>
      </c>
      <c r="AZ390" s="229">
        <f t="shared" si="40"/>
        <v>1.8555768548919289</v>
      </c>
    </row>
    <row r="391" spans="31:52">
      <c r="AE391" s="221">
        <f t="shared" si="37"/>
        <v>1953</v>
      </c>
      <c r="AF391" s="228">
        <v>19602</v>
      </c>
      <c r="AG391" s="229">
        <f t="shared" si="39"/>
        <v>0.87903395478906532</v>
      </c>
      <c r="AH391" s="169"/>
      <c r="AX391" s="221">
        <f t="shared" si="38"/>
        <v>1953</v>
      </c>
      <c r="AY391" s="228">
        <v>19602</v>
      </c>
      <c r="AZ391" s="229">
        <f t="shared" si="40"/>
        <v>0.87903395478906532</v>
      </c>
    </row>
    <row r="392" spans="31:52">
      <c r="AE392" s="221">
        <f t="shared" si="37"/>
        <v>1953</v>
      </c>
      <c r="AF392" s="228">
        <v>19632</v>
      </c>
      <c r="AG392" s="229">
        <f t="shared" si="39"/>
        <v>0.83143140507146285</v>
      </c>
      <c r="AH392" s="169"/>
      <c r="AX392" s="221">
        <f t="shared" si="38"/>
        <v>1953</v>
      </c>
      <c r="AY392" s="228">
        <v>19632</v>
      </c>
      <c r="AZ392" s="229">
        <f t="shared" si="40"/>
        <v>0.83143140507146285</v>
      </c>
    </row>
    <row r="393" spans="31:52">
      <c r="AE393" s="221">
        <f t="shared" ref="AE393:AE456" si="41">IF(MONTH(AF393)&gt;9,YEAR(AF393)+1,YEAR(AF393))</f>
        <v>1954</v>
      </c>
      <c r="AF393" s="228">
        <v>19663</v>
      </c>
      <c r="AG393" s="229">
        <f t="shared" si="39"/>
        <v>0.73962166241943639</v>
      </c>
      <c r="AH393" s="169"/>
      <c r="AX393" s="221">
        <f t="shared" ref="AX393:AX456" si="42">IF(MONTH(AY393)&gt;9,YEAR(AY393)+1,YEAR(AY393))</f>
        <v>1954</v>
      </c>
      <c r="AY393" s="228">
        <v>19663</v>
      </c>
      <c r="AZ393" s="229">
        <f t="shared" si="40"/>
        <v>0.73962166241943639</v>
      </c>
    </row>
    <row r="394" spans="31:52">
      <c r="AE394" s="221">
        <f t="shared" si="41"/>
        <v>1954</v>
      </c>
      <c r="AF394" s="228">
        <v>19693</v>
      </c>
      <c r="AG394" s="229">
        <f t="shared" ref="AG394:AG457" si="43">VLOOKUP(IF(MONTH(AF394)&gt;9,YEAR(AF394)+1,YEAR(AF394)),$P$10:$AB$118,IF(MONTH(AF394)&gt;9,MONTH(AF394)-8,MONTH(AF394)+4))</f>
        <v>1.1532952497610269</v>
      </c>
      <c r="AH394" s="169"/>
      <c r="AX394" s="221">
        <f t="shared" si="42"/>
        <v>1954</v>
      </c>
      <c r="AY394" s="228">
        <v>19693</v>
      </c>
      <c r="AZ394" s="229">
        <f t="shared" ref="AZ394:AZ457" si="44">VLOOKUP(IF(MONTH(AY394)&gt;9,YEAR(AY394)+1,YEAR(AY394)),$AI$10:$AU$118,IF(MONTH(AY394)&gt;9,MONTH(AY394)-8,MONTH(AY394)+4))</f>
        <v>1.1532952497610269</v>
      </c>
    </row>
    <row r="395" spans="31:52">
      <c r="AE395" s="221">
        <f t="shared" si="41"/>
        <v>1954</v>
      </c>
      <c r="AF395" s="228">
        <v>19724</v>
      </c>
      <c r="AG395" s="229">
        <f t="shared" si="43"/>
        <v>1.5008317647704932</v>
      </c>
      <c r="AH395" s="169"/>
      <c r="AX395" s="221">
        <f t="shared" si="42"/>
        <v>1954</v>
      </c>
      <c r="AY395" s="228">
        <v>19724</v>
      </c>
      <c r="AZ395" s="229">
        <f t="shared" si="44"/>
        <v>1.5008317647704932</v>
      </c>
    </row>
    <row r="396" spans="31:52">
      <c r="AE396" s="221">
        <f t="shared" si="41"/>
        <v>1954</v>
      </c>
      <c r="AF396" s="228">
        <v>19755</v>
      </c>
      <c r="AG396" s="229">
        <f t="shared" si="43"/>
        <v>2.5297322954104371</v>
      </c>
      <c r="AH396" s="169"/>
      <c r="AX396" s="221">
        <f t="shared" si="42"/>
        <v>1954</v>
      </c>
      <c r="AY396" s="228">
        <v>19755</v>
      </c>
      <c r="AZ396" s="229">
        <f t="shared" si="44"/>
        <v>2.5297322954104371</v>
      </c>
    </row>
    <row r="397" spans="31:52">
      <c r="AE397" s="221">
        <f t="shared" si="41"/>
        <v>1954</v>
      </c>
      <c r="AF397" s="228">
        <v>19783</v>
      </c>
      <c r="AG397" s="229">
        <f t="shared" si="43"/>
        <v>3.8362063764636121</v>
      </c>
      <c r="AH397" s="169"/>
      <c r="AX397" s="221">
        <f t="shared" si="42"/>
        <v>1954</v>
      </c>
      <c r="AY397" s="228">
        <v>19783</v>
      </c>
      <c r="AZ397" s="229">
        <f t="shared" si="44"/>
        <v>3.8362063764636121</v>
      </c>
    </row>
    <row r="398" spans="31:52">
      <c r="AE398" s="221">
        <f t="shared" si="41"/>
        <v>1954</v>
      </c>
      <c r="AF398" s="228">
        <v>19814</v>
      </c>
      <c r="AG398" s="229">
        <f t="shared" si="43"/>
        <v>10.291547946904084</v>
      </c>
      <c r="AH398" s="169"/>
      <c r="AX398" s="221">
        <f t="shared" si="42"/>
        <v>1954</v>
      </c>
      <c r="AY398" s="228">
        <v>19814</v>
      </c>
      <c r="AZ398" s="229">
        <f t="shared" si="44"/>
        <v>10.291547946904084</v>
      </c>
    </row>
    <row r="399" spans="31:52">
      <c r="AE399" s="221">
        <f t="shared" si="41"/>
        <v>1954</v>
      </c>
      <c r="AF399" s="228">
        <v>19844</v>
      </c>
      <c r="AG399" s="229">
        <f t="shared" si="43"/>
        <v>7.080350564386606</v>
      </c>
      <c r="AH399" s="169"/>
      <c r="AX399" s="221">
        <f t="shared" si="42"/>
        <v>1954</v>
      </c>
      <c r="AY399" s="228">
        <v>19844</v>
      </c>
      <c r="AZ399" s="229">
        <f t="shared" si="44"/>
        <v>7.080350564386606</v>
      </c>
    </row>
    <row r="400" spans="31:52">
      <c r="AE400" s="221">
        <f t="shared" si="41"/>
        <v>1954</v>
      </c>
      <c r="AF400" s="228">
        <v>19875</v>
      </c>
      <c r="AG400" s="229">
        <f t="shared" si="43"/>
        <v>3.1120597344524157</v>
      </c>
      <c r="AH400" s="169"/>
      <c r="AX400" s="221">
        <f t="shared" si="42"/>
        <v>1954</v>
      </c>
      <c r="AY400" s="228">
        <v>19875</v>
      </c>
      <c r="AZ400" s="229">
        <f t="shared" si="44"/>
        <v>3.1120597344524157</v>
      </c>
    </row>
    <row r="401" spans="31:52">
      <c r="AE401" s="221">
        <f t="shared" si="41"/>
        <v>1954</v>
      </c>
      <c r="AF401" s="228">
        <v>19905</v>
      </c>
      <c r="AG401" s="229">
        <f t="shared" si="43"/>
        <v>1.0661809047292756</v>
      </c>
      <c r="AH401" s="169"/>
      <c r="AX401" s="221">
        <f t="shared" si="42"/>
        <v>1954</v>
      </c>
      <c r="AY401" s="228">
        <v>19905</v>
      </c>
      <c r="AZ401" s="229">
        <f t="shared" si="44"/>
        <v>1.0661809047292756</v>
      </c>
    </row>
    <row r="402" spans="31:52">
      <c r="AE402" s="221">
        <f t="shared" si="41"/>
        <v>1954</v>
      </c>
      <c r="AF402" s="228">
        <v>19936</v>
      </c>
      <c r="AG402" s="229">
        <f t="shared" si="43"/>
        <v>0.52699590647186056</v>
      </c>
      <c r="AH402" s="169"/>
      <c r="AX402" s="221">
        <f t="shared" si="42"/>
        <v>1954</v>
      </c>
      <c r="AY402" s="228">
        <v>19936</v>
      </c>
      <c r="AZ402" s="229">
        <f t="shared" si="44"/>
        <v>0.52699590647186056</v>
      </c>
    </row>
    <row r="403" spans="31:52">
      <c r="AE403" s="221">
        <f t="shared" si="41"/>
        <v>1954</v>
      </c>
      <c r="AF403" s="228">
        <v>19967</v>
      </c>
      <c r="AG403" s="229">
        <f t="shared" si="43"/>
        <v>0.31820474450275071</v>
      </c>
      <c r="AH403" s="169"/>
      <c r="AX403" s="221">
        <f t="shared" si="42"/>
        <v>1954</v>
      </c>
      <c r="AY403" s="228">
        <v>19967</v>
      </c>
      <c r="AZ403" s="229">
        <f t="shared" si="44"/>
        <v>0.31820474450275071</v>
      </c>
    </row>
    <row r="404" spans="31:52">
      <c r="AE404" s="221">
        <f t="shared" si="41"/>
        <v>1954</v>
      </c>
      <c r="AF404" s="228">
        <v>19997</v>
      </c>
      <c r="AG404" s="229">
        <f t="shared" si="43"/>
        <v>0.47458061360693193</v>
      </c>
      <c r="AH404" s="169"/>
      <c r="AX404" s="221">
        <f t="shared" si="42"/>
        <v>1954</v>
      </c>
      <c r="AY404" s="228">
        <v>19997</v>
      </c>
      <c r="AZ404" s="229">
        <f t="shared" si="44"/>
        <v>0.47458061360693193</v>
      </c>
    </row>
    <row r="405" spans="31:52">
      <c r="AE405" s="221">
        <f t="shared" si="41"/>
        <v>1955</v>
      </c>
      <c r="AF405" s="228">
        <v>20028</v>
      </c>
      <c r="AG405" s="229">
        <f t="shared" si="43"/>
        <v>0.46643380362411752</v>
      </c>
      <c r="AH405" s="169"/>
      <c r="AX405" s="221">
        <f t="shared" si="42"/>
        <v>1955</v>
      </c>
      <c r="AY405" s="228">
        <v>20028</v>
      </c>
      <c r="AZ405" s="229">
        <f t="shared" si="44"/>
        <v>0.46643380362411752</v>
      </c>
    </row>
    <row r="406" spans="31:52">
      <c r="AE406" s="221">
        <f t="shared" si="41"/>
        <v>1955</v>
      </c>
      <c r="AF406" s="228">
        <v>20058</v>
      </c>
      <c r="AG406" s="229">
        <f t="shared" si="43"/>
        <v>0.64844539340703666</v>
      </c>
      <c r="AH406" s="169"/>
      <c r="AX406" s="221">
        <f t="shared" si="42"/>
        <v>1955</v>
      </c>
      <c r="AY406" s="228">
        <v>20058</v>
      </c>
      <c r="AZ406" s="229">
        <f t="shared" si="44"/>
        <v>0.64844539340703666</v>
      </c>
    </row>
    <row r="407" spans="31:52">
      <c r="AE407" s="221">
        <f t="shared" si="41"/>
        <v>1955</v>
      </c>
      <c r="AF407" s="228">
        <v>20089</v>
      </c>
      <c r="AG407" s="229">
        <f t="shared" si="43"/>
        <v>1.9528242463449224</v>
      </c>
      <c r="AH407" s="169"/>
      <c r="AX407" s="221">
        <f t="shared" si="42"/>
        <v>1955</v>
      </c>
      <c r="AY407" s="228">
        <v>20089</v>
      </c>
      <c r="AZ407" s="229">
        <f t="shared" si="44"/>
        <v>1.9528242463449224</v>
      </c>
    </row>
    <row r="408" spans="31:52">
      <c r="AE408" s="221">
        <f t="shared" si="41"/>
        <v>1955</v>
      </c>
      <c r="AF408" s="228">
        <v>20120</v>
      </c>
      <c r="AG408" s="229">
        <f t="shared" si="43"/>
        <v>2.1969670145966407</v>
      </c>
      <c r="AH408" s="169"/>
      <c r="AX408" s="221">
        <f t="shared" si="42"/>
        <v>1955</v>
      </c>
      <c r="AY408" s="228">
        <v>20120</v>
      </c>
      <c r="AZ408" s="229">
        <f t="shared" si="44"/>
        <v>2.1969670145966407</v>
      </c>
    </row>
    <row r="409" spans="31:52">
      <c r="AE409" s="221">
        <f t="shared" si="41"/>
        <v>1955</v>
      </c>
      <c r="AF409" s="228">
        <v>20148</v>
      </c>
      <c r="AG409" s="229">
        <f t="shared" si="43"/>
        <v>3.1004744668951316</v>
      </c>
      <c r="AH409" s="169"/>
      <c r="AX409" s="221">
        <f t="shared" si="42"/>
        <v>1955</v>
      </c>
      <c r="AY409" s="228">
        <v>20148</v>
      </c>
      <c r="AZ409" s="229">
        <f t="shared" si="44"/>
        <v>3.1004744668951316</v>
      </c>
    </row>
    <row r="410" spans="31:52">
      <c r="AE410" s="221">
        <f t="shared" si="41"/>
        <v>1955</v>
      </c>
      <c r="AF410" s="228">
        <v>20179</v>
      </c>
      <c r="AG410" s="229">
        <f t="shared" si="43"/>
        <v>5.3387928126313113</v>
      </c>
      <c r="AH410" s="169"/>
      <c r="AX410" s="221">
        <f t="shared" si="42"/>
        <v>1955</v>
      </c>
      <c r="AY410" s="228">
        <v>20179</v>
      </c>
      <c r="AZ410" s="229">
        <f t="shared" si="44"/>
        <v>5.3387928126313113</v>
      </c>
    </row>
    <row r="411" spans="31:52">
      <c r="AE411" s="221">
        <f t="shared" si="41"/>
        <v>1955</v>
      </c>
      <c r="AF411" s="228">
        <v>20209</v>
      </c>
      <c r="AG411" s="229">
        <f t="shared" si="43"/>
        <v>6.0384910700607612</v>
      </c>
      <c r="AH411" s="169"/>
      <c r="AX411" s="221">
        <f t="shared" si="42"/>
        <v>1955</v>
      </c>
      <c r="AY411" s="228">
        <v>20209</v>
      </c>
      <c r="AZ411" s="229">
        <f t="shared" si="44"/>
        <v>6.0384910700607612</v>
      </c>
    </row>
    <row r="412" spans="31:52">
      <c r="AE412" s="221">
        <f t="shared" si="41"/>
        <v>1955</v>
      </c>
      <c r="AF412" s="228">
        <v>20240</v>
      </c>
      <c r="AG412" s="229">
        <f t="shared" si="43"/>
        <v>5.1285359538852653</v>
      </c>
      <c r="AH412" s="169"/>
      <c r="AX412" s="221">
        <f t="shared" si="42"/>
        <v>1955</v>
      </c>
      <c r="AY412" s="228">
        <v>20240</v>
      </c>
      <c r="AZ412" s="229">
        <f t="shared" si="44"/>
        <v>5.1285359538852653</v>
      </c>
    </row>
    <row r="413" spans="31:52">
      <c r="AE413" s="221">
        <f t="shared" si="41"/>
        <v>1955</v>
      </c>
      <c r="AF413" s="228">
        <v>20270</v>
      </c>
      <c r="AG413" s="229">
        <f t="shared" si="43"/>
        <v>1.9484639527577556</v>
      </c>
      <c r="AH413" s="169"/>
      <c r="AX413" s="221">
        <f t="shared" si="42"/>
        <v>1955</v>
      </c>
      <c r="AY413" s="228">
        <v>20270</v>
      </c>
      <c r="AZ413" s="229">
        <f t="shared" si="44"/>
        <v>1.9484639527577556</v>
      </c>
    </row>
    <row r="414" spans="31:52">
      <c r="AE414" s="221">
        <f t="shared" si="41"/>
        <v>1955</v>
      </c>
      <c r="AF414" s="228">
        <v>20301</v>
      </c>
      <c r="AG414" s="229">
        <f t="shared" si="43"/>
        <v>0.57881668359318184</v>
      </c>
      <c r="AH414" s="169"/>
      <c r="AX414" s="221">
        <f t="shared" si="42"/>
        <v>1955</v>
      </c>
      <c r="AY414" s="228">
        <v>20301</v>
      </c>
      <c r="AZ414" s="229">
        <f t="shared" si="44"/>
        <v>0.57881668359318184</v>
      </c>
    </row>
    <row r="415" spans="31:52">
      <c r="AE415" s="221">
        <f t="shared" si="41"/>
        <v>1955</v>
      </c>
      <c r="AF415" s="228">
        <v>20332</v>
      </c>
      <c r="AG415" s="229">
        <f t="shared" si="43"/>
        <v>0.37703466700732946</v>
      </c>
      <c r="AH415" s="169"/>
      <c r="AX415" s="221">
        <f t="shared" si="42"/>
        <v>1955</v>
      </c>
      <c r="AY415" s="228">
        <v>20332</v>
      </c>
      <c r="AZ415" s="229">
        <f t="shared" si="44"/>
        <v>0.37703466700732946</v>
      </c>
    </row>
    <row r="416" spans="31:52">
      <c r="AE416" s="221">
        <f t="shared" si="41"/>
        <v>1955</v>
      </c>
      <c r="AF416" s="228">
        <v>20362</v>
      </c>
      <c r="AG416" s="229">
        <f t="shared" si="43"/>
        <v>0.45336459903792203</v>
      </c>
      <c r="AH416" s="169"/>
      <c r="AX416" s="221">
        <f t="shared" si="42"/>
        <v>1955</v>
      </c>
      <c r="AY416" s="228">
        <v>20362</v>
      </c>
      <c r="AZ416" s="229">
        <f t="shared" si="44"/>
        <v>0.45336459903792203</v>
      </c>
    </row>
    <row r="417" spans="31:52">
      <c r="AE417" s="221">
        <f t="shared" si="41"/>
        <v>1956</v>
      </c>
      <c r="AF417" s="228">
        <v>20393</v>
      </c>
      <c r="AG417" s="229">
        <f t="shared" si="43"/>
        <v>0.92172649032790688</v>
      </c>
      <c r="AH417" s="169"/>
      <c r="AX417" s="221">
        <f t="shared" si="42"/>
        <v>1956</v>
      </c>
      <c r="AY417" s="228">
        <v>20393</v>
      </c>
      <c r="AZ417" s="229">
        <f t="shared" si="44"/>
        <v>0.92172649032790688</v>
      </c>
    </row>
    <row r="418" spans="31:52">
      <c r="AE418" s="221">
        <f t="shared" si="41"/>
        <v>1956</v>
      </c>
      <c r="AF418" s="228">
        <v>20423</v>
      </c>
      <c r="AG418" s="229">
        <f t="shared" si="43"/>
        <v>0.98647619098932882</v>
      </c>
      <c r="AH418" s="169"/>
      <c r="AX418" s="221">
        <f t="shared" si="42"/>
        <v>1956</v>
      </c>
      <c r="AY418" s="228">
        <v>20423</v>
      </c>
      <c r="AZ418" s="229">
        <f t="shared" si="44"/>
        <v>0.98647619098932882</v>
      </c>
    </row>
    <row r="419" spans="31:52">
      <c r="AE419" s="221">
        <f t="shared" si="41"/>
        <v>1956</v>
      </c>
      <c r="AF419" s="228">
        <v>20454</v>
      </c>
      <c r="AG419" s="229">
        <f t="shared" si="43"/>
        <v>36.793042293787622</v>
      </c>
      <c r="AH419" s="169"/>
      <c r="AX419" s="221">
        <f t="shared" si="42"/>
        <v>1956</v>
      </c>
      <c r="AY419" s="228">
        <v>20454</v>
      </c>
      <c r="AZ419" s="229">
        <f t="shared" si="44"/>
        <v>36.793042293787622</v>
      </c>
    </row>
    <row r="420" spans="31:52">
      <c r="AE420" s="221">
        <f t="shared" si="41"/>
        <v>1956</v>
      </c>
      <c r="AF420" s="228">
        <v>20485</v>
      </c>
      <c r="AG420" s="229">
        <f t="shared" si="43"/>
        <v>18.11319675947167</v>
      </c>
      <c r="AH420" s="169"/>
      <c r="AX420" s="221">
        <f t="shared" si="42"/>
        <v>1956</v>
      </c>
      <c r="AY420" s="228">
        <v>20485</v>
      </c>
      <c r="AZ420" s="229">
        <f t="shared" si="44"/>
        <v>18.11319675947167</v>
      </c>
    </row>
    <row r="421" spans="31:52">
      <c r="AE421" s="221">
        <f t="shared" si="41"/>
        <v>1956</v>
      </c>
      <c r="AF421" s="228">
        <v>20514</v>
      </c>
      <c r="AG421" s="229">
        <f t="shared" si="43"/>
        <v>6.5126396667696866</v>
      </c>
      <c r="AH421" s="169"/>
      <c r="AX421" s="221">
        <f t="shared" si="42"/>
        <v>1956</v>
      </c>
      <c r="AY421" s="228">
        <v>20514</v>
      </c>
      <c r="AZ421" s="229">
        <f t="shared" si="44"/>
        <v>6.5126396667696866</v>
      </c>
    </row>
    <row r="422" spans="31:52">
      <c r="AE422" s="221">
        <f t="shared" si="41"/>
        <v>1956</v>
      </c>
      <c r="AF422" s="228">
        <v>20545</v>
      </c>
      <c r="AG422" s="229">
        <f t="shared" si="43"/>
        <v>3.9699060946850935</v>
      </c>
      <c r="AH422" s="169"/>
      <c r="AX422" s="221">
        <f t="shared" si="42"/>
        <v>1956</v>
      </c>
      <c r="AY422" s="228">
        <v>20545</v>
      </c>
      <c r="AZ422" s="229">
        <f t="shared" si="44"/>
        <v>3.9699060946850935</v>
      </c>
    </row>
    <row r="423" spans="31:52">
      <c r="AE423" s="221">
        <f t="shared" si="41"/>
        <v>1956</v>
      </c>
      <c r="AF423" s="228">
        <v>20575</v>
      </c>
      <c r="AG423" s="229">
        <f t="shared" si="43"/>
        <v>7.673334048769874</v>
      </c>
      <c r="AH423" s="169"/>
      <c r="AX423" s="221">
        <f t="shared" si="42"/>
        <v>1956</v>
      </c>
      <c r="AY423" s="228">
        <v>20575</v>
      </c>
      <c r="AZ423" s="229">
        <f t="shared" si="44"/>
        <v>7.673334048769874</v>
      </c>
    </row>
    <row r="424" spans="31:52">
      <c r="AE424" s="221">
        <f t="shared" si="41"/>
        <v>1956</v>
      </c>
      <c r="AF424" s="228">
        <v>20606</v>
      </c>
      <c r="AG424" s="229">
        <f t="shared" si="43"/>
        <v>6.7406715673494944</v>
      </c>
      <c r="AH424" s="169"/>
      <c r="AX424" s="221">
        <f t="shared" si="42"/>
        <v>1956</v>
      </c>
      <c r="AY424" s="228">
        <v>20606</v>
      </c>
      <c r="AZ424" s="229">
        <f t="shared" si="44"/>
        <v>6.7406715673494944</v>
      </c>
    </row>
    <row r="425" spans="31:52">
      <c r="AE425" s="221">
        <f t="shared" si="41"/>
        <v>1956</v>
      </c>
      <c r="AF425" s="228">
        <v>20636</v>
      </c>
      <c r="AG425" s="229">
        <f t="shared" si="43"/>
        <v>4.7782610691476606</v>
      </c>
      <c r="AH425" s="169"/>
      <c r="AX425" s="221">
        <f t="shared" si="42"/>
        <v>1956</v>
      </c>
      <c r="AY425" s="228">
        <v>20636</v>
      </c>
      <c r="AZ425" s="229">
        <f t="shared" si="44"/>
        <v>4.7782610691476606</v>
      </c>
    </row>
    <row r="426" spans="31:52">
      <c r="AE426" s="221">
        <f t="shared" si="41"/>
        <v>1956</v>
      </c>
      <c r="AF426" s="228">
        <v>20667</v>
      </c>
      <c r="AG426" s="229">
        <f t="shared" si="43"/>
        <v>2.3392884700087677</v>
      </c>
      <c r="AH426" s="169"/>
      <c r="AX426" s="221">
        <f t="shared" si="42"/>
        <v>1956</v>
      </c>
      <c r="AY426" s="228">
        <v>20667</v>
      </c>
      <c r="AZ426" s="229">
        <f t="shared" si="44"/>
        <v>2.3392884700087677</v>
      </c>
    </row>
    <row r="427" spans="31:52">
      <c r="AE427" s="221">
        <f t="shared" si="41"/>
        <v>1956</v>
      </c>
      <c r="AF427" s="228">
        <v>20698</v>
      </c>
      <c r="AG427" s="229">
        <f t="shared" si="43"/>
        <v>1.6128404758211019</v>
      </c>
      <c r="AH427" s="169"/>
      <c r="AX427" s="221">
        <f t="shared" si="42"/>
        <v>1956</v>
      </c>
      <c r="AY427" s="228">
        <v>20698</v>
      </c>
      <c r="AZ427" s="229">
        <f t="shared" si="44"/>
        <v>1.6128404758211019</v>
      </c>
    </row>
    <row r="428" spans="31:52">
      <c r="AE428" s="221">
        <f t="shared" si="41"/>
        <v>1956</v>
      </c>
      <c r="AF428" s="228">
        <v>20728</v>
      </c>
      <c r="AG428" s="229">
        <f t="shared" si="43"/>
        <v>1.2396559656919095</v>
      </c>
      <c r="AH428" s="169"/>
      <c r="AX428" s="221">
        <f t="shared" si="42"/>
        <v>1956</v>
      </c>
      <c r="AY428" s="228">
        <v>20728</v>
      </c>
      <c r="AZ428" s="229">
        <f t="shared" si="44"/>
        <v>1.2396559656919095</v>
      </c>
    </row>
    <row r="429" spans="31:52">
      <c r="AE429" s="221">
        <f t="shared" si="41"/>
        <v>1957</v>
      </c>
      <c r="AF429" s="228">
        <v>20759</v>
      </c>
      <c r="AG429" s="229">
        <f t="shared" si="43"/>
        <v>1.5608668915109234</v>
      </c>
      <c r="AH429" s="169"/>
      <c r="AX429" s="221">
        <f t="shared" si="42"/>
        <v>1957</v>
      </c>
      <c r="AY429" s="228">
        <v>20759</v>
      </c>
      <c r="AZ429" s="229">
        <f t="shared" si="44"/>
        <v>1.5608668915109234</v>
      </c>
    </row>
    <row r="430" spans="31:52">
      <c r="AE430" s="221">
        <f t="shared" si="41"/>
        <v>1957</v>
      </c>
      <c r="AF430" s="228">
        <v>20789</v>
      </c>
      <c r="AG430" s="229">
        <f t="shared" si="43"/>
        <v>2.3647346218266705</v>
      </c>
      <c r="AH430" s="169"/>
      <c r="AX430" s="221">
        <f t="shared" si="42"/>
        <v>1957</v>
      </c>
      <c r="AY430" s="228">
        <v>20789</v>
      </c>
      <c r="AZ430" s="229">
        <f t="shared" si="44"/>
        <v>2.3647346218266705</v>
      </c>
    </row>
    <row r="431" spans="31:52">
      <c r="AE431" s="221">
        <f t="shared" si="41"/>
        <v>1957</v>
      </c>
      <c r="AF431" s="228">
        <v>20820</v>
      </c>
      <c r="AG431" s="229">
        <f t="shared" si="43"/>
        <v>2.662287440670275</v>
      </c>
      <c r="AH431" s="169"/>
      <c r="AX431" s="221">
        <f t="shared" si="42"/>
        <v>1957</v>
      </c>
      <c r="AY431" s="228">
        <v>20820</v>
      </c>
      <c r="AZ431" s="229">
        <f t="shared" si="44"/>
        <v>2.662287440670275</v>
      </c>
    </row>
    <row r="432" spans="31:52">
      <c r="AE432" s="221">
        <f t="shared" si="41"/>
        <v>1957</v>
      </c>
      <c r="AF432" s="228">
        <v>20851</v>
      </c>
      <c r="AG432" s="229">
        <f t="shared" si="43"/>
        <v>2.559150854819829</v>
      </c>
      <c r="AH432" s="169"/>
      <c r="AX432" s="221">
        <f t="shared" si="42"/>
        <v>1957</v>
      </c>
      <c r="AY432" s="228">
        <v>20851</v>
      </c>
      <c r="AZ432" s="229">
        <f t="shared" si="44"/>
        <v>2.559150854819829</v>
      </c>
    </row>
    <row r="433" spans="31:52">
      <c r="AE433" s="221">
        <f t="shared" si="41"/>
        <v>1957</v>
      </c>
      <c r="AF433" s="228">
        <v>20879</v>
      </c>
      <c r="AG433" s="229">
        <f t="shared" si="43"/>
        <v>8.4710055850139359</v>
      </c>
      <c r="AH433" s="169"/>
      <c r="AX433" s="221">
        <f t="shared" si="42"/>
        <v>1957</v>
      </c>
      <c r="AY433" s="228">
        <v>20879</v>
      </c>
      <c r="AZ433" s="229">
        <f t="shared" si="44"/>
        <v>8.4710055850139359</v>
      </c>
    </row>
    <row r="434" spans="31:52">
      <c r="AE434" s="221">
        <f t="shared" si="41"/>
        <v>1957</v>
      </c>
      <c r="AF434" s="228">
        <v>20910</v>
      </c>
      <c r="AG434" s="229">
        <f t="shared" si="43"/>
        <v>9.7644813034536533</v>
      </c>
      <c r="AH434" s="169"/>
      <c r="AX434" s="221">
        <f t="shared" si="42"/>
        <v>1957</v>
      </c>
      <c r="AY434" s="228">
        <v>20910</v>
      </c>
      <c r="AZ434" s="229">
        <f t="shared" si="44"/>
        <v>9.7644813034536533</v>
      </c>
    </row>
    <row r="435" spans="31:52">
      <c r="AE435" s="221">
        <f t="shared" si="41"/>
        <v>1957</v>
      </c>
      <c r="AF435" s="228">
        <v>20940</v>
      </c>
      <c r="AG435" s="229">
        <f t="shared" si="43"/>
        <v>6.8358095630867588</v>
      </c>
      <c r="AH435" s="169"/>
      <c r="AX435" s="221">
        <f t="shared" si="42"/>
        <v>1957</v>
      </c>
      <c r="AY435" s="228">
        <v>20940</v>
      </c>
      <c r="AZ435" s="229">
        <f t="shared" si="44"/>
        <v>6.8358095630867588</v>
      </c>
    </row>
    <row r="436" spans="31:52">
      <c r="AE436" s="221">
        <f t="shared" si="41"/>
        <v>1957</v>
      </c>
      <c r="AF436" s="228">
        <v>20971</v>
      </c>
      <c r="AG436" s="229">
        <f t="shared" si="43"/>
        <v>4.9057182482035344</v>
      </c>
      <c r="AH436" s="169"/>
      <c r="AX436" s="221">
        <f t="shared" si="42"/>
        <v>1957</v>
      </c>
      <c r="AY436" s="228">
        <v>20971</v>
      </c>
      <c r="AZ436" s="229">
        <f t="shared" si="44"/>
        <v>4.9057182482035344</v>
      </c>
    </row>
    <row r="437" spans="31:52">
      <c r="AE437" s="221">
        <f t="shared" si="41"/>
        <v>1957</v>
      </c>
      <c r="AF437" s="228">
        <v>21001</v>
      </c>
      <c r="AG437" s="229">
        <f t="shared" si="43"/>
        <v>2.9926766721741771</v>
      </c>
      <c r="AH437" s="169"/>
      <c r="AX437" s="221">
        <f t="shared" si="42"/>
        <v>1957</v>
      </c>
      <c r="AY437" s="228">
        <v>21001</v>
      </c>
      <c r="AZ437" s="229">
        <f t="shared" si="44"/>
        <v>2.9926766721741771</v>
      </c>
    </row>
    <row r="438" spans="31:52">
      <c r="AE438" s="221">
        <f t="shared" si="41"/>
        <v>1957</v>
      </c>
      <c r="AF438" s="228">
        <v>21032</v>
      </c>
      <c r="AG438" s="229">
        <f t="shared" si="43"/>
        <v>1.0426422665046573</v>
      </c>
      <c r="AH438" s="169"/>
      <c r="AX438" s="221">
        <f t="shared" si="42"/>
        <v>1957</v>
      </c>
      <c r="AY438" s="228">
        <v>21032</v>
      </c>
      <c r="AZ438" s="229">
        <f t="shared" si="44"/>
        <v>1.0426422665046573</v>
      </c>
    </row>
    <row r="439" spans="31:52">
      <c r="AE439" s="221">
        <f t="shared" si="41"/>
        <v>1957</v>
      </c>
      <c r="AF439" s="228">
        <v>21063</v>
      </c>
      <c r="AG439" s="229">
        <f t="shared" si="43"/>
        <v>0.53490266772720929</v>
      </c>
      <c r="AH439" s="169"/>
      <c r="AX439" s="221">
        <f t="shared" si="42"/>
        <v>1957</v>
      </c>
      <c r="AY439" s="228">
        <v>21063</v>
      </c>
      <c r="AZ439" s="229">
        <f t="shared" si="44"/>
        <v>0.53490266772720929</v>
      </c>
    </row>
    <row r="440" spans="31:52">
      <c r="AE440" s="221">
        <f t="shared" si="41"/>
        <v>1957</v>
      </c>
      <c r="AF440" s="228">
        <v>21093</v>
      </c>
      <c r="AG440" s="229">
        <f t="shared" si="43"/>
        <v>0.53326129582596593</v>
      </c>
      <c r="AH440" s="169"/>
      <c r="AX440" s="221">
        <f t="shared" si="42"/>
        <v>1957</v>
      </c>
      <c r="AY440" s="228">
        <v>21093</v>
      </c>
      <c r="AZ440" s="229">
        <f t="shared" si="44"/>
        <v>0.53326129582596593</v>
      </c>
    </row>
    <row r="441" spans="31:52">
      <c r="AE441" s="221">
        <f t="shared" si="41"/>
        <v>1958</v>
      </c>
      <c r="AF441" s="228">
        <v>21124</v>
      </c>
      <c r="AG441" s="229">
        <f t="shared" si="43"/>
        <v>1.1426063126583754</v>
      </c>
      <c r="AH441" s="169"/>
      <c r="AX441" s="221">
        <f t="shared" si="42"/>
        <v>1958</v>
      </c>
      <c r="AY441" s="228">
        <v>21124</v>
      </c>
      <c r="AZ441" s="229">
        <f t="shared" si="44"/>
        <v>1.1426063126583754</v>
      </c>
    </row>
    <row r="442" spans="31:52">
      <c r="AE442" s="221">
        <f t="shared" si="41"/>
        <v>1958</v>
      </c>
      <c r="AF442" s="228">
        <v>21154</v>
      </c>
      <c r="AG442" s="229">
        <f t="shared" si="43"/>
        <v>1.2516601677195291</v>
      </c>
      <c r="AH442" s="169"/>
      <c r="AX442" s="221">
        <f t="shared" si="42"/>
        <v>1958</v>
      </c>
      <c r="AY442" s="228">
        <v>21154</v>
      </c>
      <c r="AZ442" s="229">
        <f t="shared" si="44"/>
        <v>1.2516601677195291</v>
      </c>
    </row>
    <row r="443" spans="31:52">
      <c r="AE443" s="221">
        <f t="shared" si="41"/>
        <v>1958</v>
      </c>
      <c r="AF443" s="228">
        <v>21185</v>
      </c>
      <c r="AG443" s="229">
        <f t="shared" si="43"/>
        <v>2.0875400680781002</v>
      </c>
      <c r="AH443" s="169"/>
      <c r="AX443" s="221">
        <f t="shared" si="42"/>
        <v>1958</v>
      </c>
      <c r="AY443" s="228">
        <v>21185</v>
      </c>
      <c r="AZ443" s="229">
        <f t="shared" si="44"/>
        <v>2.0875400680781002</v>
      </c>
    </row>
    <row r="444" spans="31:52">
      <c r="AE444" s="221">
        <f t="shared" si="41"/>
        <v>1958</v>
      </c>
      <c r="AF444" s="228">
        <v>21216</v>
      </c>
      <c r="AG444" s="229">
        <f t="shared" si="43"/>
        <v>2.5274993301975757</v>
      </c>
      <c r="AH444" s="169"/>
      <c r="AX444" s="221">
        <f t="shared" si="42"/>
        <v>1958</v>
      </c>
      <c r="AY444" s="228">
        <v>21216</v>
      </c>
      <c r="AZ444" s="229">
        <f t="shared" si="44"/>
        <v>2.5274993301975757</v>
      </c>
    </row>
    <row r="445" spans="31:52">
      <c r="AE445" s="221">
        <f t="shared" si="41"/>
        <v>1958</v>
      </c>
      <c r="AF445" s="228">
        <v>21244</v>
      </c>
      <c r="AG445" s="229">
        <f t="shared" si="43"/>
        <v>8.702400657266562</v>
      </c>
      <c r="AH445" s="169"/>
      <c r="AX445" s="221">
        <f t="shared" si="42"/>
        <v>1958</v>
      </c>
      <c r="AY445" s="228">
        <v>21244</v>
      </c>
      <c r="AZ445" s="229">
        <f t="shared" si="44"/>
        <v>8.702400657266562</v>
      </c>
    </row>
    <row r="446" spans="31:52">
      <c r="AE446" s="221">
        <f t="shared" si="41"/>
        <v>1958</v>
      </c>
      <c r="AF446" s="228">
        <v>21275</v>
      </c>
      <c r="AG446" s="229">
        <f t="shared" si="43"/>
        <v>8.9564425521740194</v>
      </c>
      <c r="AH446" s="169"/>
      <c r="AX446" s="221">
        <f t="shared" si="42"/>
        <v>1958</v>
      </c>
      <c r="AY446" s="228">
        <v>21275</v>
      </c>
      <c r="AZ446" s="229">
        <f t="shared" si="44"/>
        <v>8.9564425521740194</v>
      </c>
    </row>
    <row r="447" spans="31:52">
      <c r="AE447" s="221">
        <f t="shared" si="41"/>
        <v>1958</v>
      </c>
      <c r="AF447" s="228">
        <v>21305</v>
      </c>
      <c r="AG447" s="229">
        <f t="shared" si="43"/>
        <v>20.263901229675049</v>
      </c>
      <c r="AH447" s="169"/>
      <c r="AX447" s="221">
        <f t="shared" si="42"/>
        <v>1958</v>
      </c>
      <c r="AY447" s="228">
        <v>21305</v>
      </c>
      <c r="AZ447" s="229">
        <f t="shared" si="44"/>
        <v>20.263901229675049</v>
      </c>
    </row>
    <row r="448" spans="31:52">
      <c r="AE448" s="221">
        <f t="shared" si="41"/>
        <v>1958</v>
      </c>
      <c r="AF448" s="228">
        <v>21336</v>
      </c>
      <c r="AG448" s="229">
        <f t="shared" si="43"/>
        <v>17.459548478552989</v>
      </c>
      <c r="AH448" s="169"/>
      <c r="AX448" s="221">
        <f t="shared" si="42"/>
        <v>1958</v>
      </c>
      <c r="AY448" s="228">
        <v>21336</v>
      </c>
      <c r="AZ448" s="229">
        <f t="shared" si="44"/>
        <v>17.459548478552989</v>
      </c>
    </row>
    <row r="449" spans="31:52">
      <c r="AE449" s="221">
        <f t="shared" si="41"/>
        <v>1958</v>
      </c>
      <c r="AF449" s="228">
        <v>21366</v>
      </c>
      <c r="AG449" s="229">
        <f t="shared" si="43"/>
        <v>4.7002274399328172</v>
      </c>
      <c r="AH449" s="169"/>
      <c r="AX449" s="221">
        <f t="shared" si="42"/>
        <v>1958</v>
      </c>
      <c r="AY449" s="228">
        <v>21366</v>
      </c>
      <c r="AZ449" s="229">
        <f t="shared" si="44"/>
        <v>4.7002274399328172</v>
      </c>
    </row>
    <row r="450" spans="31:52">
      <c r="AE450" s="221">
        <f t="shared" si="41"/>
        <v>1958</v>
      </c>
      <c r="AF450" s="228">
        <v>21397</v>
      </c>
      <c r="AG450" s="229">
        <f t="shared" si="43"/>
        <v>1.9100296015540152</v>
      </c>
      <c r="AH450" s="169"/>
      <c r="AX450" s="221">
        <f t="shared" si="42"/>
        <v>1958</v>
      </c>
      <c r="AY450" s="228">
        <v>21397</v>
      </c>
      <c r="AZ450" s="229">
        <f t="shared" si="44"/>
        <v>1.9100296015540152</v>
      </c>
    </row>
    <row r="451" spans="31:52">
      <c r="AE451" s="221">
        <f t="shared" si="41"/>
        <v>1958</v>
      </c>
      <c r="AF451" s="228">
        <v>21428</v>
      </c>
      <c r="AG451" s="229">
        <f t="shared" si="43"/>
        <v>1.355579357398554</v>
      </c>
      <c r="AH451" s="169"/>
      <c r="AX451" s="221">
        <f t="shared" si="42"/>
        <v>1958</v>
      </c>
      <c r="AY451" s="228">
        <v>21428</v>
      </c>
      <c r="AZ451" s="229">
        <f t="shared" si="44"/>
        <v>1.355579357398554</v>
      </c>
    </row>
    <row r="452" spans="31:52">
      <c r="AE452" s="221">
        <f t="shared" si="41"/>
        <v>1958</v>
      </c>
      <c r="AF452" s="228">
        <v>21458</v>
      </c>
      <c r="AG452" s="229">
        <f t="shared" si="43"/>
        <v>1.1013005932105386</v>
      </c>
      <c r="AH452" s="169"/>
      <c r="AX452" s="221">
        <f t="shared" si="42"/>
        <v>1958</v>
      </c>
      <c r="AY452" s="228">
        <v>21458</v>
      </c>
      <c r="AZ452" s="229">
        <f t="shared" si="44"/>
        <v>1.1013005932105386</v>
      </c>
    </row>
    <row r="453" spans="31:52">
      <c r="AE453" s="221">
        <f t="shared" si="41"/>
        <v>1959</v>
      </c>
      <c r="AF453" s="228">
        <v>21489</v>
      </c>
      <c r="AG453" s="229">
        <f t="shared" si="43"/>
        <v>0.36909975549889251</v>
      </c>
      <c r="AH453" s="169"/>
      <c r="AX453" s="221">
        <f t="shared" si="42"/>
        <v>1959</v>
      </c>
      <c r="AY453" s="228">
        <v>21489</v>
      </c>
      <c r="AZ453" s="229">
        <f t="shared" si="44"/>
        <v>0.36909975549889251</v>
      </c>
    </row>
    <row r="454" spans="31:52">
      <c r="AE454" s="221">
        <f t="shared" si="41"/>
        <v>1959</v>
      </c>
      <c r="AF454" s="228">
        <v>21519</v>
      </c>
      <c r="AG454" s="229">
        <f t="shared" si="43"/>
        <v>0.51458268425257103</v>
      </c>
      <c r="AH454" s="169"/>
      <c r="AX454" s="221">
        <f t="shared" si="42"/>
        <v>1959</v>
      </c>
      <c r="AY454" s="228">
        <v>21519</v>
      </c>
      <c r="AZ454" s="229">
        <f t="shared" si="44"/>
        <v>0.51458268425257103</v>
      </c>
    </row>
    <row r="455" spans="31:52">
      <c r="AE455" s="221">
        <f t="shared" si="41"/>
        <v>1959</v>
      </c>
      <c r="AF455" s="228">
        <v>21550</v>
      </c>
      <c r="AG455" s="229">
        <f t="shared" si="43"/>
        <v>0.66516677588006012</v>
      </c>
      <c r="AH455" s="169"/>
      <c r="AX455" s="221">
        <f t="shared" si="42"/>
        <v>1959</v>
      </c>
      <c r="AY455" s="228">
        <v>21550</v>
      </c>
      <c r="AZ455" s="229">
        <f t="shared" si="44"/>
        <v>0.66516677588006012</v>
      </c>
    </row>
    <row r="456" spans="31:52">
      <c r="AE456" s="221">
        <f t="shared" si="41"/>
        <v>1959</v>
      </c>
      <c r="AF456" s="228">
        <v>21581</v>
      </c>
      <c r="AG456" s="229">
        <f t="shared" si="43"/>
        <v>3.2195655468852031</v>
      </c>
      <c r="AH456" s="169"/>
      <c r="AX456" s="221">
        <f t="shared" si="42"/>
        <v>1959</v>
      </c>
      <c r="AY456" s="228">
        <v>21581</v>
      </c>
      <c r="AZ456" s="229">
        <f t="shared" si="44"/>
        <v>3.2195655468852031</v>
      </c>
    </row>
    <row r="457" spans="31:52">
      <c r="AE457" s="221">
        <f t="shared" ref="AE457:AE520" si="45">IF(MONTH(AF457)&gt;9,YEAR(AF457)+1,YEAR(AF457))</f>
        <v>1959</v>
      </c>
      <c r="AF457" s="228">
        <v>21609</v>
      </c>
      <c r="AG457" s="229">
        <f t="shared" si="43"/>
        <v>3.6140376559539931</v>
      </c>
      <c r="AH457" s="169"/>
      <c r="AX457" s="221">
        <f t="shared" ref="AX457:AX520" si="46">IF(MONTH(AY457)&gt;9,YEAR(AY457)+1,YEAR(AY457))</f>
        <v>1959</v>
      </c>
      <c r="AY457" s="228">
        <v>21609</v>
      </c>
      <c r="AZ457" s="229">
        <f t="shared" si="44"/>
        <v>3.6140376559539931</v>
      </c>
    </row>
    <row r="458" spans="31:52">
      <c r="AE458" s="221">
        <f t="shared" si="45"/>
        <v>1959</v>
      </c>
      <c r="AF458" s="228">
        <v>21640</v>
      </c>
      <c r="AG458" s="229">
        <f t="shared" ref="AG458:AG521" si="47">VLOOKUP(IF(MONTH(AF458)&gt;9,YEAR(AF458)+1,YEAR(AF458)),$P$10:$AB$118,IF(MONTH(AF458)&gt;9,MONTH(AF458)-8,MONTH(AF458)+4))</f>
        <v>5.1630921620680734</v>
      </c>
      <c r="AH458" s="169"/>
      <c r="AX458" s="221">
        <f t="shared" si="46"/>
        <v>1959</v>
      </c>
      <c r="AY458" s="228">
        <v>21640</v>
      </c>
      <c r="AZ458" s="229">
        <f t="shared" ref="AZ458:AZ521" si="48">VLOOKUP(IF(MONTH(AY458)&gt;9,YEAR(AY458)+1,YEAR(AY458)),$AI$10:$AU$118,IF(MONTH(AY458)&gt;9,MONTH(AY458)-8,MONTH(AY458)+4))</f>
        <v>5.1630921620680734</v>
      </c>
    </row>
    <row r="459" spans="31:52">
      <c r="AE459" s="221">
        <f t="shared" si="45"/>
        <v>1959</v>
      </c>
      <c r="AF459" s="228">
        <v>21670</v>
      </c>
      <c r="AG459" s="229">
        <f t="shared" si="47"/>
        <v>3.2547222282310937</v>
      </c>
      <c r="AH459" s="169"/>
      <c r="AX459" s="221">
        <f t="shared" si="46"/>
        <v>1959</v>
      </c>
      <c r="AY459" s="228">
        <v>21670</v>
      </c>
      <c r="AZ459" s="229">
        <f t="shared" si="48"/>
        <v>3.2547222282310937</v>
      </c>
    </row>
    <row r="460" spans="31:52">
      <c r="AE460" s="221">
        <f t="shared" si="45"/>
        <v>1959</v>
      </c>
      <c r="AF460" s="228">
        <v>21701</v>
      </c>
      <c r="AG460" s="229">
        <f t="shared" si="47"/>
        <v>1.4416987544185353</v>
      </c>
      <c r="AH460" s="169"/>
      <c r="AX460" s="221">
        <f t="shared" si="46"/>
        <v>1959</v>
      </c>
      <c r="AY460" s="228">
        <v>21701</v>
      </c>
      <c r="AZ460" s="229">
        <f t="shared" si="48"/>
        <v>1.4416987544185353</v>
      </c>
    </row>
    <row r="461" spans="31:52">
      <c r="AE461" s="221">
        <f t="shared" si="45"/>
        <v>1959</v>
      </c>
      <c r="AF461" s="228">
        <v>21731</v>
      </c>
      <c r="AG461" s="229">
        <f t="shared" si="47"/>
        <v>0.76968904688511941</v>
      </c>
      <c r="AH461" s="169"/>
      <c r="AX461" s="221">
        <f t="shared" si="46"/>
        <v>1959</v>
      </c>
      <c r="AY461" s="228">
        <v>21731</v>
      </c>
      <c r="AZ461" s="229">
        <f t="shared" si="48"/>
        <v>0.76968904688511941</v>
      </c>
    </row>
    <row r="462" spans="31:52">
      <c r="AE462" s="221">
        <f t="shared" si="45"/>
        <v>1959</v>
      </c>
      <c r="AF462" s="228">
        <v>21762</v>
      </c>
      <c r="AG462" s="229">
        <f t="shared" si="47"/>
        <v>0.20912413910141936</v>
      </c>
      <c r="AH462" s="169"/>
      <c r="AX462" s="221">
        <f t="shared" si="46"/>
        <v>1959</v>
      </c>
      <c r="AY462" s="228">
        <v>21762</v>
      </c>
      <c r="AZ462" s="229">
        <f t="shared" si="48"/>
        <v>0.20912413910141936</v>
      </c>
    </row>
    <row r="463" spans="31:52">
      <c r="AE463" s="221">
        <f t="shared" si="45"/>
        <v>1959</v>
      </c>
      <c r="AF463" s="228">
        <v>21793</v>
      </c>
      <c r="AG463" s="229">
        <f t="shared" si="47"/>
        <v>0.13662678693307839</v>
      </c>
      <c r="AH463" s="169"/>
      <c r="AX463" s="221">
        <f t="shared" si="46"/>
        <v>1959</v>
      </c>
      <c r="AY463" s="228">
        <v>21793</v>
      </c>
      <c r="AZ463" s="229">
        <f t="shared" si="48"/>
        <v>0.13662678693307839</v>
      </c>
    </row>
    <row r="464" spans="31:52">
      <c r="AE464" s="221">
        <f t="shared" si="45"/>
        <v>1959</v>
      </c>
      <c r="AF464" s="228">
        <v>21823</v>
      </c>
      <c r="AG464" s="229">
        <f t="shared" si="47"/>
        <v>0.50556965113308294</v>
      </c>
      <c r="AH464" s="169"/>
      <c r="AX464" s="221">
        <f t="shared" si="46"/>
        <v>1959</v>
      </c>
      <c r="AY464" s="228">
        <v>21823</v>
      </c>
      <c r="AZ464" s="229">
        <f t="shared" si="48"/>
        <v>0.50556965113308294</v>
      </c>
    </row>
    <row r="465" spans="31:52">
      <c r="AE465" s="221">
        <f t="shared" si="45"/>
        <v>1960</v>
      </c>
      <c r="AF465" s="228">
        <v>21854</v>
      </c>
      <c r="AG465" s="229">
        <f t="shared" si="47"/>
        <v>0.37967279162409501</v>
      </c>
      <c r="AH465" s="169"/>
      <c r="AX465" s="221">
        <f t="shared" si="46"/>
        <v>1960</v>
      </c>
      <c r="AY465" s="228">
        <v>21854</v>
      </c>
      <c r="AZ465" s="229">
        <f t="shared" si="48"/>
        <v>0.37967279162409501</v>
      </c>
    </row>
    <row r="466" spans="31:52">
      <c r="AE466" s="221">
        <f t="shared" si="45"/>
        <v>1960</v>
      </c>
      <c r="AF466" s="228">
        <v>21884</v>
      </c>
      <c r="AG466" s="229">
        <f t="shared" si="47"/>
        <v>0.18261976326434731</v>
      </c>
      <c r="AH466" s="169"/>
      <c r="AX466" s="221">
        <f t="shared" si="46"/>
        <v>1960</v>
      </c>
      <c r="AY466" s="228">
        <v>21884</v>
      </c>
      <c r="AZ466" s="229">
        <f t="shared" si="48"/>
        <v>0.18261976326434731</v>
      </c>
    </row>
    <row r="467" spans="31:52">
      <c r="AE467" s="221">
        <f t="shared" si="45"/>
        <v>1960</v>
      </c>
      <c r="AF467" s="228">
        <v>21915</v>
      </c>
      <c r="AG467" s="229">
        <f t="shared" si="47"/>
        <v>0.29867726730959676</v>
      </c>
      <c r="AH467" s="169"/>
      <c r="AX467" s="221">
        <f t="shared" si="46"/>
        <v>1960</v>
      </c>
      <c r="AY467" s="228">
        <v>21915</v>
      </c>
      <c r="AZ467" s="229">
        <f t="shared" si="48"/>
        <v>0.29867726730959676</v>
      </c>
    </row>
    <row r="468" spans="31:52">
      <c r="AE468" s="221">
        <f t="shared" si="45"/>
        <v>1960</v>
      </c>
      <c r="AF468" s="228">
        <v>21946</v>
      </c>
      <c r="AG468" s="229">
        <f t="shared" si="47"/>
        <v>0.78377751224879355</v>
      </c>
      <c r="AH468" s="169"/>
      <c r="AX468" s="221">
        <f t="shared" si="46"/>
        <v>1960</v>
      </c>
      <c r="AY468" s="228">
        <v>21946</v>
      </c>
      <c r="AZ468" s="229">
        <f t="shared" si="48"/>
        <v>0.78377751224879355</v>
      </c>
    </row>
    <row r="469" spans="31:52">
      <c r="AE469" s="221">
        <f t="shared" si="45"/>
        <v>1960</v>
      </c>
      <c r="AF469" s="228">
        <v>21975</v>
      </c>
      <c r="AG469" s="229">
        <f t="shared" si="47"/>
        <v>3.346713793810042</v>
      </c>
      <c r="AH469" s="169"/>
      <c r="AX469" s="221">
        <f t="shared" si="46"/>
        <v>1960</v>
      </c>
      <c r="AY469" s="228">
        <v>21975</v>
      </c>
      <c r="AZ469" s="229">
        <f t="shared" si="48"/>
        <v>3.346713793810042</v>
      </c>
    </row>
    <row r="470" spans="31:52">
      <c r="AE470" s="221">
        <f t="shared" si="45"/>
        <v>1960</v>
      </c>
      <c r="AF470" s="228">
        <v>22006</v>
      </c>
      <c r="AG470" s="229">
        <f t="shared" si="47"/>
        <v>8.4814472441021422</v>
      </c>
      <c r="AH470" s="169"/>
      <c r="AX470" s="221">
        <f t="shared" si="46"/>
        <v>1960</v>
      </c>
      <c r="AY470" s="228">
        <v>22006</v>
      </c>
      <c r="AZ470" s="229">
        <f t="shared" si="48"/>
        <v>8.4814472441021422</v>
      </c>
    </row>
    <row r="471" spans="31:52">
      <c r="AE471" s="221">
        <f t="shared" si="45"/>
        <v>1960</v>
      </c>
      <c r="AF471" s="228">
        <v>22036</v>
      </c>
      <c r="AG471" s="229">
        <f t="shared" si="47"/>
        <v>4.9672797465417933</v>
      </c>
      <c r="AH471" s="169"/>
      <c r="AX471" s="221">
        <f t="shared" si="46"/>
        <v>1960</v>
      </c>
      <c r="AY471" s="228">
        <v>22036</v>
      </c>
      <c r="AZ471" s="229">
        <f t="shared" si="48"/>
        <v>4.9672797465417933</v>
      </c>
    </row>
    <row r="472" spans="31:52">
      <c r="AE472" s="221">
        <f t="shared" si="45"/>
        <v>1960</v>
      </c>
      <c r="AF472" s="228">
        <v>22067</v>
      </c>
      <c r="AG472" s="229">
        <f t="shared" si="47"/>
        <v>1.8216954767881184</v>
      </c>
      <c r="AH472" s="169"/>
      <c r="AX472" s="221">
        <f t="shared" si="46"/>
        <v>1960</v>
      </c>
      <c r="AY472" s="228">
        <v>22067</v>
      </c>
      <c r="AZ472" s="229">
        <f t="shared" si="48"/>
        <v>1.8216954767881184</v>
      </c>
    </row>
    <row r="473" spans="31:52">
      <c r="AE473" s="221">
        <f t="shared" si="45"/>
        <v>1960</v>
      </c>
      <c r="AF473" s="228">
        <v>22097</v>
      </c>
      <c r="AG473" s="229">
        <f t="shared" si="47"/>
        <v>1.0063463772962784</v>
      </c>
      <c r="AH473" s="169"/>
      <c r="AX473" s="221">
        <f t="shared" si="46"/>
        <v>1960</v>
      </c>
      <c r="AY473" s="228">
        <v>22097</v>
      </c>
      <c r="AZ473" s="229">
        <f t="shared" si="48"/>
        <v>1.0063463772962784</v>
      </c>
    </row>
    <row r="474" spans="31:52">
      <c r="AE474" s="221">
        <f t="shared" si="45"/>
        <v>1960</v>
      </c>
      <c r="AF474" s="228">
        <v>22128</v>
      </c>
      <c r="AG474" s="229">
        <f t="shared" si="47"/>
        <v>0.3014664626327459</v>
      </c>
      <c r="AH474" s="169"/>
      <c r="AX474" s="221">
        <f t="shared" si="46"/>
        <v>1960</v>
      </c>
      <c r="AY474" s="228">
        <v>22128</v>
      </c>
      <c r="AZ474" s="229">
        <f t="shared" si="48"/>
        <v>0.3014664626327459</v>
      </c>
    </row>
    <row r="475" spans="31:52">
      <c r="AE475" s="221">
        <f t="shared" si="45"/>
        <v>1960</v>
      </c>
      <c r="AF475" s="228">
        <v>22159</v>
      </c>
      <c r="AG475" s="229">
        <f t="shared" si="47"/>
        <v>0.25673964076039013</v>
      </c>
      <c r="AH475" s="169"/>
      <c r="AX475" s="221">
        <f t="shared" si="46"/>
        <v>1960</v>
      </c>
      <c r="AY475" s="228">
        <v>22159</v>
      </c>
      <c r="AZ475" s="229">
        <f t="shared" si="48"/>
        <v>0.25673964076039013</v>
      </c>
    </row>
    <row r="476" spans="31:52">
      <c r="AE476" s="221">
        <f t="shared" si="45"/>
        <v>1960</v>
      </c>
      <c r="AF476" s="228">
        <v>22189</v>
      </c>
      <c r="AG476" s="229">
        <f t="shared" si="47"/>
        <v>0.31226962042646633</v>
      </c>
      <c r="AH476" s="169"/>
      <c r="AX476" s="221">
        <f t="shared" si="46"/>
        <v>1960</v>
      </c>
      <c r="AY476" s="228">
        <v>22189</v>
      </c>
      <c r="AZ476" s="229">
        <f t="shared" si="48"/>
        <v>0.31226962042646633</v>
      </c>
    </row>
    <row r="477" spans="31:52">
      <c r="AE477" s="221">
        <f t="shared" si="45"/>
        <v>1961</v>
      </c>
      <c r="AF477" s="228">
        <v>22220</v>
      </c>
      <c r="AG477" s="229">
        <f t="shared" si="47"/>
        <v>0.29921020804912951</v>
      </c>
      <c r="AH477" s="169"/>
      <c r="AX477" s="221">
        <f t="shared" si="46"/>
        <v>1961</v>
      </c>
      <c r="AY477" s="228">
        <v>22220</v>
      </c>
      <c r="AZ477" s="229">
        <f t="shared" si="48"/>
        <v>0.29921020804912951</v>
      </c>
    </row>
    <row r="478" spans="31:52">
      <c r="AE478" s="221">
        <f t="shared" si="45"/>
        <v>1961</v>
      </c>
      <c r="AF478" s="228">
        <v>22250</v>
      </c>
      <c r="AG478" s="229">
        <f t="shared" si="47"/>
        <v>0.44170718356818589</v>
      </c>
      <c r="AH478" s="169"/>
      <c r="AX478" s="221">
        <f t="shared" si="46"/>
        <v>1961</v>
      </c>
      <c r="AY478" s="228">
        <v>22250</v>
      </c>
      <c r="AZ478" s="229">
        <f t="shared" si="48"/>
        <v>0.44170718356818589</v>
      </c>
    </row>
    <row r="479" spans="31:52">
      <c r="AE479" s="221">
        <f t="shared" si="45"/>
        <v>1961</v>
      </c>
      <c r="AF479" s="228">
        <v>22281</v>
      </c>
      <c r="AG479" s="229">
        <f t="shared" si="47"/>
        <v>0.81630714544647953</v>
      </c>
      <c r="AH479" s="169"/>
      <c r="AX479" s="221">
        <f t="shared" si="46"/>
        <v>1961</v>
      </c>
      <c r="AY479" s="228">
        <v>22281</v>
      </c>
      <c r="AZ479" s="229">
        <f t="shared" si="48"/>
        <v>0.81630714544647953</v>
      </c>
    </row>
    <row r="480" spans="31:52">
      <c r="AE480" s="221">
        <f t="shared" si="45"/>
        <v>1961</v>
      </c>
      <c r="AF480" s="228">
        <v>22312</v>
      </c>
      <c r="AG480" s="229">
        <f t="shared" si="47"/>
        <v>0.76992231911141218</v>
      </c>
      <c r="AH480" s="169"/>
      <c r="AX480" s="221">
        <f t="shared" si="46"/>
        <v>1961</v>
      </c>
      <c r="AY480" s="228">
        <v>22312</v>
      </c>
      <c r="AZ480" s="229">
        <f t="shared" si="48"/>
        <v>0.76992231911141218</v>
      </c>
    </row>
    <row r="481" spans="31:52">
      <c r="AE481" s="221">
        <f t="shared" si="45"/>
        <v>1961</v>
      </c>
      <c r="AF481" s="228">
        <v>22340</v>
      </c>
      <c r="AG481" s="229">
        <f t="shared" si="47"/>
        <v>2.2502955501182846</v>
      </c>
      <c r="AH481" s="169"/>
      <c r="AX481" s="221">
        <f t="shared" si="46"/>
        <v>1961</v>
      </c>
      <c r="AY481" s="228">
        <v>22340</v>
      </c>
      <c r="AZ481" s="229">
        <f t="shared" si="48"/>
        <v>2.2502955501182846</v>
      </c>
    </row>
    <row r="482" spans="31:52">
      <c r="AE482" s="221">
        <f t="shared" si="45"/>
        <v>1961</v>
      </c>
      <c r="AF482" s="228">
        <v>22371</v>
      </c>
      <c r="AG482" s="229">
        <f t="shared" si="47"/>
        <v>3.243338281620658</v>
      </c>
      <c r="AH482" s="169"/>
      <c r="AX482" s="221">
        <f t="shared" si="46"/>
        <v>1961</v>
      </c>
      <c r="AY482" s="228">
        <v>22371</v>
      </c>
      <c r="AZ482" s="229">
        <f t="shared" si="48"/>
        <v>3.243338281620658</v>
      </c>
    </row>
    <row r="483" spans="31:52">
      <c r="AE483" s="221">
        <f t="shared" si="45"/>
        <v>1961</v>
      </c>
      <c r="AF483" s="228">
        <v>22401</v>
      </c>
      <c r="AG483" s="229">
        <f t="shared" si="47"/>
        <v>3.7689223471055939</v>
      </c>
      <c r="AH483" s="169"/>
      <c r="AX483" s="221">
        <f t="shared" si="46"/>
        <v>1961</v>
      </c>
      <c r="AY483" s="228">
        <v>22401</v>
      </c>
      <c r="AZ483" s="229">
        <f t="shared" si="48"/>
        <v>3.7689223471055939</v>
      </c>
    </row>
    <row r="484" spans="31:52">
      <c r="AE484" s="221">
        <f t="shared" si="45"/>
        <v>1961</v>
      </c>
      <c r="AF484" s="228">
        <v>22432</v>
      </c>
      <c r="AG484" s="229">
        <f t="shared" si="47"/>
        <v>1.7586590927584194</v>
      </c>
      <c r="AH484" s="169"/>
      <c r="AX484" s="221">
        <f t="shared" si="46"/>
        <v>1961</v>
      </c>
      <c r="AY484" s="228">
        <v>22432</v>
      </c>
      <c r="AZ484" s="229">
        <f t="shared" si="48"/>
        <v>1.7586590927584194</v>
      </c>
    </row>
    <row r="485" spans="31:52">
      <c r="AE485" s="221">
        <f t="shared" si="45"/>
        <v>1961</v>
      </c>
      <c r="AF485" s="228">
        <v>22462</v>
      </c>
      <c r="AG485" s="229">
        <f t="shared" si="47"/>
        <v>0.69103882607958056</v>
      </c>
      <c r="AH485" s="169"/>
      <c r="AX485" s="221">
        <f t="shared" si="46"/>
        <v>1961</v>
      </c>
      <c r="AY485" s="228">
        <v>22462</v>
      </c>
      <c r="AZ485" s="229">
        <f t="shared" si="48"/>
        <v>0.69103882607958056</v>
      </c>
    </row>
    <row r="486" spans="31:52">
      <c r="AE486" s="221">
        <f t="shared" si="45"/>
        <v>1961</v>
      </c>
      <c r="AF486" s="228">
        <v>22493</v>
      </c>
      <c r="AG486" s="229">
        <f t="shared" si="47"/>
        <v>0.17452867857027776</v>
      </c>
      <c r="AH486" s="169"/>
      <c r="AX486" s="221">
        <f t="shared" si="46"/>
        <v>1961</v>
      </c>
      <c r="AY486" s="228">
        <v>22493</v>
      </c>
      <c r="AZ486" s="229">
        <f t="shared" si="48"/>
        <v>0.17452867857027776</v>
      </c>
    </row>
    <row r="487" spans="31:52">
      <c r="AE487" s="221">
        <f t="shared" si="45"/>
        <v>1961</v>
      </c>
      <c r="AF487" s="228">
        <v>22524</v>
      </c>
      <c r="AG487" s="229">
        <f t="shared" si="47"/>
        <v>0.11174215099396534</v>
      </c>
      <c r="AH487" s="169"/>
      <c r="AX487" s="221">
        <f t="shared" si="46"/>
        <v>1961</v>
      </c>
      <c r="AY487" s="228">
        <v>22524</v>
      </c>
      <c r="AZ487" s="229">
        <f t="shared" si="48"/>
        <v>0.11174215099396534</v>
      </c>
    </row>
    <row r="488" spans="31:52">
      <c r="AE488" s="221">
        <f t="shared" si="45"/>
        <v>1961</v>
      </c>
      <c r="AF488" s="228">
        <v>22554</v>
      </c>
      <c r="AG488" s="229">
        <f t="shared" si="47"/>
        <v>0.42698233246840189</v>
      </c>
      <c r="AH488" s="169"/>
      <c r="AX488" s="221">
        <f t="shared" si="46"/>
        <v>1961</v>
      </c>
      <c r="AY488" s="228">
        <v>22554</v>
      </c>
      <c r="AZ488" s="229">
        <f t="shared" si="48"/>
        <v>0.42698233246840189</v>
      </c>
    </row>
    <row r="489" spans="31:52">
      <c r="AE489" s="221">
        <f t="shared" si="45"/>
        <v>1962</v>
      </c>
      <c r="AF489" s="228">
        <v>22585</v>
      </c>
      <c r="AG489" s="229">
        <f t="shared" si="47"/>
        <v>0.58972148408677505</v>
      </c>
      <c r="AH489" s="169"/>
      <c r="AX489" s="221">
        <f t="shared" si="46"/>
        <v>1962</v>
      </c>
      <c r="AY489" s="228">
        <v>22585</v>
      </c>
      <c r="AZ489" s="229">
        <f t="shared" si="48"/>
        <v>0.58972148408677505</v>
      </c>
    </row>
    <row r="490" spans="31:52">
      <c r="AE490" s="221">
        <f t="shared" si="45"/>
        <v>1962</v>
      </c>
      <c r="AF490" s="228">
        <v>22615</v>
      </c>
      <c r="AG490" s="229">
        <f t="shared" si="47"/>
        <v>0.54016080764104957</v>
      </c>
      <c r="AH490" s="169"/>
      <c r="AX490" s="221">
        <f t="shared" si="46"/>
        <v>1962</v>
      </c>
      <c r="AY490" s="228">
        <v>22615</v>
      </c>
      <c r="AZ490" s="229">
        <f t="shared" si="48"/>
        <v>0.54016080764104957</v>
      </c>
    </row>
    <row r="491" spans="31:52">
      <c r="AE491" s="221">
        <f t="shared" si="45"/>
        <v>1962</v>
      </c>
      <c r="AF491" s="228">
        <v>22646</v>
      </c>
      <c r="AG491" s="229">
        <f t="shared" si="47"/>
        <v>1.3229808611759137</v>
      </c>
      <c r="AH491" s="169"/>
      <c r="AX491" s="221">
        <f t="shared" si="46"/>
        <v>1962</v>
      </c>
      <c r="AY491" s="228">
        <v>22646</v>
      </c>
      <c r="AZ491" s="229">
        <f t="shared" si="48"/>
        <v>1.3229808611759137</v>
      </c>
    </row>
    <row r="492" spans="31:52">
      <c r="AE492" s="221">
        <f t="shared" si="45"/>
        <v>1962</v>
      </c>
      <c r="AF492" s="228">
        <v>22677</v>
      </c>
      <c r="AG492" s="229">
        <f t="shared" si="47"/>
        <v>1.5712388835928897</v>
      </c>
      <c r="AH492" s="169"/>
      <c r="AX492" s="221">
        <f t="shared" si="46"/>
        <v>1962</v>
      </c>
      <c r="AY492" s="228">
        <v>22677</v>
      </c>
      <c r="AZ492" s="229">
        <f t="shared" si="48"/>
        <v>1.5712388835928897</v>
      </c>
    </row>
    <row r="493" spans="31:52">
      <c r="AE493" s="221">
        <f t="shared" si="45"/>
        <v>1962</v>
      </c>
      <c r="AF493" s="228">
        <v>22705</v>
      </c>
      <c r="AG493" s="229">
        <f t="shared" si="47"/>
        <v>5.0894899551128772</v>
      </c>
      <c r="AH493" s="169"/>
      <c r="AX493" s="221">
        <f t="shared" si="46"/>
        <v>1962</v>
      </c>
      <c r="AY493" s="228">
        <v>22705</v>
      </c>
      <c r="AZ493" s="229">
        <f t="shared" si="48"/>
        <v>5.0894899551128772</v>
      </c>
    </row>
    <row r="494" spans="31:52">
      <c r="AE494" s="221">
        <f t="shared" si="45"/>
        <v>1962</v>
      </c>
      <c r="AF494" s="228">
        <v>22736</v>
      </c>
      <c r="AG494" s="229">
        <f t="shared" si="47"/>
        <v>5.1115457262383295</v>
      </c>
      <c r="AH494" s="169"/>
      <c r="AX494" s="221">
        <f t="shared" si="46"/>
        <v>1962</v>
      </c>
      <c r="AY494" s="228">
        <v>22736</v>
      </c>
      <c r="AZ494" s="229">
        <f t="shared" si="48"/>
        <v>5.1115457262383295</v>
      </c>
    </row>
    <row r="495" spans="31:52">
      <c r="AE495" s="221">
        <f t="shared" si="45"/>
        <v>1962</v>
      </c>
      <c r="AF495" s="228">
        <v>22766</v>
      </c>
      <c r="AG495" s="229">
        <f t="shared" si="47"/>
        <v>17.865454641975575</v>
      </c>
      <c r="AH495" s="169"/>
      <c r="AX495" s="221">
        <f t="shared" si="46"/>
        <v>1962</v>
      </c>
      <c r="AY495" s="228">
        <v>22766</v>
      </c>
      <c r="AZ495" s="229">
        <f t="shared" si="48"/>
        <v>17.865454641975575</v>
      </c>
    </row>
    <row r="496" spans="31:52">
      <c r="AE496" s="221">
        <f t="shared" si="45"/>
        <v>1962</v>
      </c>
      <c r="AF496" s="228">
        <v>22797</v>
      </c>
      <c r="AG496" s="229">
        <f t="shared" si="47"/>
        <v>4.3898525115860707</v>
      </c>
      <c r="AH496" s="169"/>
      <c r="AX496" s="221">
        <f t="shared" si="46"/>
        <v>1962</v>
      </c>
      <c r="AY496" s="228">
        <v>22797</v>
      </c>
      <c r="AZ496" s="229">
        <f t="shared" si="48"/>
        <v>4.3898525115860707</v>
      </c>
    </row>
    <row r="497" spans="31:52">
      <c r="AE497" s="221">
        <f t="shared" si="45"/>
        <v>1962</v>
      </c>
      <c r="AF497" s="228">
        <v>22827</v>
      </c>
      <c r="AG497" s="229">
        <f t="shared" si="47"/>
        <v>2.6406310548221725</v>
      </c>
      <c r="AH497" s="169"/>
      <c r="AX497" s="221">
        <f t="shared" si="46"/>
        <v>1962</v>
      </c>
      <c r="AY497" s="228">
        <v>22827</v>
      </c>
      <c r="AZ497" s="229">
        <f t="shared" si="48"/>
        <v>2.6406310548221725</v>
      </c>
    </row>
    <row r="498" spans="31:52">
      <c r="AE498" s="221">
        <f t="shared" si="45"/>
        <v>1962</v>
      </c>
      <c r="AF498" s="228">
        <v>22858</v>
      </c>
      <c r="AG498" s="229">
        <f t="shared" si="47"/>
        <v>1.1419915516781387</v>
      </c>
      <c r="AH498" s="169"/>
      <c r="AX498" s="221">
        <f t="shared" si="46"/>
        <v>1962</v>
      </c>
      <c r="AY498" s="228">
        <v>22858</v>
      </c>
      <c r="AZ498" s="229">
        <f t="shared" si="48"/>
        <v>1.1419915516781387</v>
      </c>
    </row>
    <row r="499" spans="31:52">
      <c r="AE499" s="221">
        <f t="shared" si="45"/>
        <v>1962</v>
      </c>
      <c r="AF499" s="228">
        <v>22889</v>
      </c>
      <c r="AG499" s="229">
        <f t="shared" si="47"/>
        <v>0.65110590777191391</v>
      </c>
      <c r="AH499" s="169"/>
      <c r="AX499" s="221">
        <f t="shared" si="46"/>
        <v>1962</v>
      </c>
      <c r="AY499" s="228">
        <v>22889</v>
      </c>
      <c r="AZ499" s="229">
        <f t="shared" si="48"/>
        <v>0.65110590777191391</v>
      </c>
    </row>
    <row r="500" spans="31:52">
      <c r="AE500" s="221">
        <f t="shared" si="45"/>
        <v>1962</v>
      </c>
      <c r="AF500" s="228">
        <v>22919</v>
      </c>
      <c r="AG500" s="229">
        <f t="shared" si="47"/>
        <v>0.3444005032077726</v>
      </c>
      <c r="AH500" s="169"/>
      <c r="AX500" s="221">
        <f t="shared" si="46"/>
        <v>1962</v>
      </c>
      <c r="AY500" s="228">
        <v>22919</v>
      </c>
      <c r="AZ500" s="229">
        <f t="shared" si="48"/>
        <v>0.3444005032077726</v>
      </c>
    </row>
    <row r="501" spans="31:52">
      <c r="AE501" s="221">
        <f t="shared" si="45"/>
        <v>1963</v>
      </c>
      <c r="AF501" s="228">
        <v>22950</v>
      </c>
      <c r="AG501" s="229">
        <f t="shared" si="47"/>
        <v>4.8238624094243185</v>
      </c>
      <c r="AH501" s="169"/>
      <c r="AX501" s="221">
        <f t="shared" si="46"/>
        <v>1963</v>
      </c>
      <c r="AY501" s="228">
        <v>22950</v>
      </c>
      <c r="AZ501" s="229">
        <f t="shared" si="48"/>
        <v>4.8238624094243185</v>
      </c>
    </row>
    <row r="502" spans="31:52">
      <c r="AE502" s="221">
        <f t="shared" si="45"/>
        <v>1963</v>
      </c>
      <c r="AF502" s="228">
        <v>22980</v>
      </c>
      <c r="AG502" s="229">
        <f t="shared" si="47"/>
        <v>1.6999153905856206</v>
      </c>
      <c r="AH502" s="169"/>
      <c r="AX502" s="221">
        <f t="shared" si="46"/>
        <v>1963</v>
      </c>
      <c r="AY502" s="228">
        <v>22980</v>
      </c>
      <c r="AZ502" s="229">
        <f t="shared" si="48"/>
        <v>1.6999153905856206</v>
      </c>
    </row>
    <row r="503" spans="31:52">
      <c r="AE503" s="221">
        <f t="shared" si="45"/>
        <v>1963</v>
      </c>
      <c r="AF503" s="228">
        <v>23011</v>
      </c>
      <c r="AG503" s="229">
        <f t="shared" si="47"/>
        <v>5.0103044560322241</v>
      </c>
      <c r="AH503" s="169"/>
      <c r="AX503" s="221">
        <f t="shared" si="46"/>
        <v>1963</v>
      </c>
      <c r="AY503" s="228">
        <v>23011</v>
      </c>
      <c r="AZ503" s="229">
        <f t="shared" si="48"/>
        <v>5.0103044560322241</v>
      </c>
    </row>
    <row r="504" spans="31:52">
      <c r="AE504" s="221">
        <f t="shared" si="45"/>
        <v>1963</v>
      </c>
      <c r="AF504" s="228">
        <v>23042</v>
      </c>
      <c r="AG504" s="229">
        <f t="shared" si="47"/>
        <v>10.774196234324018</v>
      </c>
      <c r="AH504" s="169"/>
      <c r="AX504" s="221">
        <f t="shared" si="46"/>
        <v>1963</v>
      </c>
      <c r="AY504" s="228">
        <v>23042</v>
      </c>
      <c r="AZ504" s="229">
        <f t="shared" si="48"/>
        <v>10.774196234324018</v>
      </c>
    </row>
    <row r="505" spans="31:52">
      <c r="AE505" s="221">
        <f t="shared" si="45"/>
        <v>1963</v>
      </c>
      <c r="AF505" s="228">
        <v>23070</v>
      </c>
      <c r="AG505" s="229">
        <f t="shared" si="47"/>
        <v>22.087383684521303</v>
      </c>
      <c r="AH505" s="169"/>
      <c r="AX505" s="221">
        <f t="shared" si="46"/>
        <v>1963</v>
      </c>
      <c r="AY505" s="228">
        <v>23070</v>
      </c>
      <c r="AZ505" s="229">
        <f t="shared" si="48"/>
        <v>22.087383684521303</v>
      </c>
    </row>
    <row r="506" spans="31:52">
      <c r="AE506" s="221">
        <f t="shared" si="45"/>
        <v>1963</v>
      </c>
      <c r="AF506" s="228">
        <v>23101</v>
      </c>
      <c r="AG506" s="229">
        <f t="shared" si="47"/>
        <v>1.9314049757952105</v>
      </c>
      <c r="AH506" s="169"/>
      <c r="AX506" s="221">
        <f t="shared" si="46"/>
        <v>1963</v>
      </c>
      <c r="AY506" s="228">
        <v>23101</v>
      </c>
      <c r="AZ506" s="229">
        <f t="shared" si="48"/>
        <v>1.9314049757952105</v>
      </c>
    </row>
    <row r="507" spans="31:52">
      <c r="AE507" s="221">
        <f t="shared" si="45"/>
        <v>1963</v>
      </c>
      <c r="AF507" s="228">
        <v>23131</v>
      </c>
      <c r="AG507" s="229">
        <f t="shared" si="47"/>
        <v>4.1094232363921179</v>
      </c>
      <c r="AH507" s="169"/>
      <c r="AX507" s="221">
        <f t="shared" si="46"/>
        <v>1963</v>
      </c>
      <c r="AY507" s="228">
        <v>23131</v>
      </c>
      <c r="AZ507" s="229">
        <f t="shared" si="48"/>
        <v>4.1094232363921179</v>
      </c>
    </row>
    <row r="508" spans="31:52">
      <c r="AE508" s="221">
        <f t="shared" si="45"/>
        <v>1963</v>
      </c>
      <c r="AF508" s="228">
        <v>23162</v>
      </c>
      <c r="AG508" s="229">
        <f t="shared" si="47"/>
        <v>6.5374289324126451</v>
      </c>
      <c r="AH508" s="169"/>
      <c r="AX508" s="221">
        <f t="shared" si="46"/>
        <v>1963</v>
      </c>
      <c r="AY508" s="228">
        <v>23162</v>
      </c>
      <c r="AZ508" s="229">
        <f t="shared" si="48"/>
        <v>6.5374289324126451</v>
      </c>
    </row>
    <row r="509" spans="31:52">
      <c r="AE509" s="221">
        <f t="shared" si="45"/>
        <v>1963</v>
      </c>
      <c r="AF509" s="228">
        <v>23192</v>
      </c>
      <c r="AG509" s="229">
        <f t="shared" si="47"/>
        <v>3.0969780897010963</v>
      </c>
      <c r="AH509" s="169"/>
      <c r="AX509" s="221">
        <f t="shared" si="46"/>
        <v>1963</v>
      </c>
      <c r="AY509" s="228">
        <v>23192</v>
      </c>
      <c r="AZ509" s="229">
        <f t="shared" si="48"/>
        <v>3.0969780897010963</v>
      </c>
    </row>
    <row r="510" spans="31:52">
      <c r="AE510" s="221">
        <f t="shared" si="45"/>
        <v>1963</v>
      </c>
      <c r="AF510" s="228">
        <v>23223</v>
      </c>
      <c r="AG510" s="229">
        <f t="shared" si="47"/>
        <v>1.3183122962560176</v>
      </c>
      <c r="AH510" s="169"/>
      <c r="AX510" s="221">
        <f t="shared" si="46"/>
        <v>1963</v>
      </c>
      <c r="AY510" s="228">
        <v>23223</v>
      </c>
      <c r="AZ510" s="229">
        <f t="shared" si="48"/>
        <v>1.3183122962560176</v>
      </c>
    </row>
    <row r="511" spans="31:52">
      <c r="AE511" s="221">
        <f t="shared" si="45"/>
        <v>1963</v>
      </c>
      <c r="AF511" s="228">
        <v>23254</v>
      </c>
      <c r="AG511" s="229">
        <f t="shared" si="47"/>
        <v>0.96636870091185045</v>
      </c>
      <c r="AH511" s="169"/>
      <c r="AX511" s="221">
        <f t="shared" si="46"/>
        <v>1963</v>
      </c>
      <c r="AY511" s="228">
        <v>23254</v>
      </c>
      <c r="AZ511" s="229">
        <f t="shared" si="48"/>
        <v>0.96636870091185045</v>
      </c>
    </row>
    <row r="512" spans="31:52">
      <c r="AE512" s="221">
        <f t="shared" si="45"/>
        <v>1963</v>
      </c>
      <c r="AF512" s="228">
        <v>23284</v>
      </c>
      <c r="AG512" s="229">
        <f t="shared" si="47"/>
        <v>0.85418152462463581</v>
      </c>
      <c r="AH512" s="169"/>
      <c r="AX512" s="221">
        <f t="shared" si="46"/>
        <v>1963</v>
      </c>
      <c r="AY512" s="228">
        <v>23284</v>
      </c>
      <c r="AZ512" s="229">
        <f t="shared" si="48"/>
        <v>0.85418152462463581</v>
      </c>
    </row>
    <row r="513" spans="31:52">
      <c r="AE513" s="221">
        <f t="shared" si="45"/>
        <v>1964</v>
      </c>
      <c r="AF513" s="228">
        <v>23315</v>
      </c>
      <c r="AG513" s="229">
        <f t="shared" si="47"/>
        <v>1.2246778989539253</v>
      </c>
      <c r="AH513" s="169"/>
      <c r="AX513" s="221">
        <f t="shared" si="46"/>
        <v>1964</v>
      </c>
      <c r="AY513" s="228">
        <v>23315</v>
      </c>
      <c r="AZ513" s="229">
        <f t="shared" si="48"/>
        <v>1.2246778989539253</v>
      </c>
    </row>
    <row r="514" spans="31:52">
      <c r="AE514" s="221">
        <f t="shared" si="45"/>
        <v>1964</v>
      </c>
      <c r="AF514" s="228">
        <v>23345</v>
      </c>
      <c r="AG514" s="229">
        <f t="shared" si="47"/>
        <v>7.6476028670523002</v>
      </c>
      <c r="AH514" s="169"/>
      <c r="AX514" s="221">
        <f t="shared" si="46"/>
        <v>1964</v>
      </c>
      <c r="AY514" s="228">
        <v>23345</v>
      </c>
      <c r="AZ514" s="229">
        <f t="shared" si="48"/>
        <v>7.6476028670523002</v>
      </c>
    </row>
    <row r="515" spans="31:52">
      <c r="AE515" s="221">
        <f t="shared" si="45"/>
        <v>1964</v>
      </c>
      <c r="AF515" s="228">
        <v>23376</v>
      </c>
      <c r="AG515" s="229">
        <f t="shared" si="47"/>
        <v>4.4428508086283873</v>
      </c>
      <c r="AH515" s="169"/>
      <c r="AX515" s="221">
        <f t="shared" si="46"/>
        <v>1964</v>
      </c>
      <c r="AY515" s="228">
        <v>23376</v>
      </c>
      <c r="AZ515" s="229">
        <f t="shared" si="48"/>
        <v>4.4428508086283873</v>
      </c>
    </row>
    <row r="516" spans="31:52">
      <c r="AE516" s="221">
        <f t="shared" si="45"/>
        <v>1964</v>
      </c>
      <c r="AF516" s="228">
        <v>23407</v>
      </c>
      <c r="AG516" s="229">
        <f t="shared" si="47"/>
        <v>2.3483556901450804</v>
      </c>
      <c r="AH516" s="169"/>
      <c r="AX516" s="221">
        <f t="shared" si="46"/>
        <v>1964</v>
      </c>
      <c r="AY516" s="228">
        <v>23407</v>
      </c>
      <c r="AZ516" s="229">
        <f t="shared" si="48"/>
        <v>2.3483556901450804</v>
      </c>
    </row>
    <row r="517" spans="31:52">
      <c r="AE517" s="221">
        <f t="shared" si="45"/>
        <v>1964</v>
      </c>
      <c r="AF517" s="228">
        <v>23436</v>
      </c>
      <c r="AG517" s="229">
        <f t="shared" si="47"/>
        <v>1.6847166573706964</v>
      </c>
      <c r="AH517" s="169"/>
      <c r="AX517" s="221">
        <f t="shared" si="46"/>
        <v>1964</v>
      </c>
      <c r="AY517" s="228">
        <v>23436</v>
      </c>
      <c r="AZ517" s="229">
        <f t="shared" si="48"/>
        <v>1.6847166573706964</v>
      </c>
    </row>
    <row r="518" spans="31:52">
      <c r="AE518" s="221">
        <f t="shared" si="45"/>
        <v>1964</v>
      </c>
      <c r="AF518" s="228">
        <v>23467</v>
      </c>
      <c r="AG518" s="229">
        <f t="shared" si="47"/>
        <v>2.5522851996114824</v>
      </c>
      <c r="AH518" s="169"/>
      <c r="AX518" s="221">
        <f t="shared" si="46"/>
        <v>1964</v>
      </c>
      <c r="AY518" s="228">
        <v>23467</v>
      </c>
      <c r="AZ518" s="229">
        <f t="shared" si="48"/>
        <v>2.5522851996114824</v>
      </c>
    </row>
    <row r="519" spans="31:52">
      <c r="AE519" s="221">
        <f t="shared" si="45"/>
        <v>1964</v>
      </c>
      <c r="AF519" s="228">
        <v>23497</v>
      </c>
      <c r="AG519" s="229">
        <f t="shared" si="47"/>
        <v>3.7301140377301181</v>
      </c>
      <c r="AH519" s="169"/>
      <c r="AX519" s="221">
        <f t="shared" si="46"/>
        <v>1964</v>
      </c>
      <c r="AY519" s="228">
        <v>23497</v>
      </c>
      <c r="AZ519" s="229">
        <f t="shared" si="48"/>
        <v>3.7301140377301181</v>
      </c>
    </row>
    <row r="520" spans="31:52">
      <c r="AE520" s="221">
        <f t="shared" si="45"/>
        <v>1964</v>
      </c>
      <c r="AF520" s="228">
        <v>23528</v>
      </c>
      <c r="AG520" s="229">
        <f t="shared" si="47"/>
        <v>2.5069260438199237</v>
      </c>
      <c r="AH520" s="169"/>
      <c r="AX520" s="221">
        <f t="shared" si="46"/>
        <v>1964</v>
      </c>
      <c r="AY520" s="228">
        <v>23528</v>
      </c>
      <c r="AZ520" s="229">
        <f t="shared" si="48"/>
        <v>2.5069260438199237</v>
      </c>
    </row>
    <row r="521" spans="31:52">
      <c r="AE521" s="221">
        <f t="shared" ref="AE521:AE584" si="49">IF(MONTH(AF521)&gt;9,YEAR(AF521)+1,YEAR(AF521))</f>
        <v>1964</v>
      </c>
      <c r="AF521" s="228">
        <v>23558</v>
      </c>
      <c r="AG521" s="229">
        <f t="shared" si="47"/>
        <v>1.3809094876332964</v>
      </c>
      <c r="AH521" s="169"/>
      <c r="AX521" s="221">
        <f t="shared" ref="AX521:AX584" si="50">IF(MONTH(AY521)&gt;9,YEAR(AY521)+1,YEAR(AY521))</f>
        <v>1964</v>
      </c>
      <c r="AY521" s="228">
        <v>23558</v>
      </c>
      <c r="AZ521" s="229">
        <f t="shared" si="48"/>
        <v>1.3809094876332964</v>
      </c>
    </row>
    <row r="522" spans="31:52">
      <c r="AE522" s="221">
        <f t="shared" si="49"/>
        <v>1964</v>
      </c>
      <c r="AF522" s="228">
        <v>23589</v>
      </c>
      <c r="AG522" s="229">
        <f t="shared" ref="AG522:AG585" si="51">VLOOKUP(IF(MONTH(AF522)&gt;9,YEAR(AF522)+1,YEAR(AF522)),$P$10:$AB$118,IF(MONTH(AF522)&gt;9,MONTH(AF522)-8,MONTH(AF522)+4))</f>
        <v>0.54862258887290238</v>
      </c>
      <c r="AH522" s="169"/>
      <c r="AX522" s="221">
        <f t="shared" si="50"/>
        <v>1964</v>
      </c>
      <c r="AY522" s="228">
        <v>23589</v>
      </c>
      <c r="AZ522" s="229">
        <f t="shared" ref="AZ522:AZ585" si="52">VLOOKUP(IF(MONTH(AY522)&gt;9,YEAR(AY522)+1,YEAR(AY522)),$AI$10:$AU$118,IF(MONTH(AY522)&gt;9,MONTH(AY522)-8,MONTH(AY522)+4))</f>
        <v>0.54862258887290238</v>
      </c>
    </row>
    <row r="523" spans="31:52">
      <c r="AE523" s="221">
        <f t="shared" si="49"/>
        <v>1964</v>
      </c>
      <c r="AF523" s="228">
        <v>23620</v>
      </c>
      <c r="AG523" s="229">
        <f t="shared" si="51"/>
        <v>0.40965339433725845</v>
      </c>
      <c r="AH523" s="169"/>
      <c r="AX523" s="221">
        <f t="shared" si="50"/>
        <v>1964</v>
      </c>
      <c r="AY523" s="228">
        <v>23620</v>
      </c>
      <c r="AZ523" s="229">
        <f t="shared" si="52"/>
        <v>0.40965339433725845</v>
      </c>
    </row>
    <row r="524" spans="31:52">
      <c r="AE524" s="221">
        <f t="shared" si="49"/>
        <v>1964</v>
      </c>
      <c r="AF524" s="228">
        <v>23650</v>
      </c>
      <c r="AG524" s="229">
        <f t="shared" si="51"/>
        <v>0.36542205158800911</v>
      </c>
      <c r="AH524" s="169"/>
      <c r="AX524" s="221">
        <f t="shared" si="50"/>
        <v>1964</v>
      </c>
      <c r="AY524" s="228">
        <v>23650</v>
      </c>
      <c r="AZ524" s="229">
        <f t="shared" si="52"/>
        <v>0.36542205158800911</v>
      </c>
    </row>
    <row r="525" spans="31:52">
      <c r="AE525" s="221">
        <f t="shared" si="49"/>
        <v>1965</v>
      </c>
      <c r="AF525" s="228">
        <v>23681</v>
      </c>
      <c r="AG525" s="229">
        <f t="shared" si="51"/>
        <v>0.52383901230761543</v>
      </c>
      <c r="AH525" s="169"/>
      <c r="AX525" s="221">
        <f t="shared" si="50"/>
        <v>1965</v>
      </c>
      <c r="AY525" s="228">
        <v>23681</v>
      </c>
      <c r="AZ525" s="229">
        <f t="shared" si="52"/>
        <v>0.52383901230761543</v>
      </c>
    </row>
    <row r="526" spans="31:52">
      <c r="AE526" s="221">
        <f t="shared" si="49"/>
        <v>1965</v>
      </c>
      <c r="AF526" s="228">
        <v>23711</v>
      </c>
      <c r="AG526" s="229">
        <f t="shared" si="51"/>
        <v>1.8820470151027675</v>
      </c>
      <c r="AH526" s="169"/>
      <c r="AX526" s="221">
        <f t="shared" si="50"/>
        <v>1965</v>
      </c>
      <c r="AY526" s="228">
        <v>23711</v>
      </c>
      <c r="AZ526" s="229">
        <f t="shared" si="52"/>
        <v>1.8820470151027675</v>
      </c>
    </row>
    <row r="527" spans="31:52">
      <c r="AE527" s="221">
        <f t="shared" si="49"/>
        <v>1965</v>
      </c>
      <c r="AF527" s="228">
        <v>23742</v>
      </c>
      <c r="AG527" s="229">
        <f t="shared" si="51"/>
        <v>50.226105304955873</v>
      </c>
      <c r="AH527" s="169"/>
      <c r="AX527" s="221">
        <f t="shared" si="50"/>
        <v>1965</v>
      </c>
      <c r="AY527" s="228">
        <v>23742</v>
      </c>
      <c r="AZ527" s="229">
        <f t="shared" si="52"/>
        <v>50.226105304955873</v>
      </c>
    </row>
    <row r="528" spans="31:52">
      <c r="AE528" s="221">
        <f t="shared" si="49"/>
        <v>1965</v>
      </c>
      <c r="AF528" s="228">
        <v>23773</v>
      </c>
      <c r="AG528" s="229">
        <f t="shared" si="51"/>
        <v>8.6981078538421812</v>
      </c>
      <c r="AH528" s="169"/>
      <c r="AX528" s="221">
        <f t="shared" si="50"/>
        <v>1965</v>
      </c>
      <c r="AY528" s="228">
        <v>23773</v>
      </c>
      <c r="AZ528" s="229">
        <f t="shared" si="52"/>
        <v>8.6981078538421812</v>
      </c>
    </row>
    <row r="529" spans="31:52">
      <c r="AE529" s="221">
        <f t="shared" si="49"/>
        <v>1965</v>
      </c>
      <c r="AF529" s="228">
        <v>23801</v>
      </c>
      <c r="AG529" s="229">
        <f t="shared" si="51"/>
        <v>3.1320028405878659</v>
      </c>
      <c r="AH529" s="169"/>
      <c r="AX529" s="221">
        <f t="shared" si="50"/>
        <v>1965</v>
      </c>
      <c r="AY529" s="228">
        <v>23801</v>
      </c>
      <c r="AZ529" s="229">
        <f t="shared" si="52"/>
        <v>3.1320028405878659</v>
      </c>
    </row>
    <row r="530" spans="31:52">
      <c r="AE530" s="221">
        <f t="shared" si="49"/>
        <v>1965</v>
      </c>
      <c r="AF530" s="228">
        <v>23832</v>
      </c>
      <c r="AG530" s="229">
        <f t="shared" si="51"/>
        <v>3.4239998238288791</v>
      </c>
      <c r="AH530" s="169"/>
      <c r="AX530" s="221">
        <f t="shared" si="50"/>
        <v>1965</v>
      </c>
      <c r="AY530" s="228">
        <v>23832</v>
      </c>
      <c r="AZ530" s="229">
        <f t="shared" si="52"/>
        <v>3.4239998238288791</v>
      </c>
    </row>
    <row r="531" spans="31:52">
      <c r="AE531" s="221">
        <f t="shared" si="49"/>
        <v>1965</v>
      </c>
      <c r="AF531" s="228">
        <v>23862</v>
      </c>
      <c r="AG531" s="229">
        <f t="shared" si="51"/>
        <v>4.5146865132372085</v>
      </c>
      <c r="AH531" s="169"/>
      <c r="AX531" s="221">
        <f t="shared" si="50"/>
        <v>1965</v>
      </c>
      <c r="AY531" s="228">
        <v>23862</v>
      </c>
      <c r="AZ531" s="229">
        <f t="shared" si="52"/>
        <v>4.5146865132372085</v>
      </c>
    </row>
    <row r="532" spans="31:52">
      <c r="AE532" s="221">
        <f t="shared" si="49"/>
        <v>1965</v>
      </c>
      <c r="AF532" s="228">
        <v>23893</v>
      </c>
      <c r="AG532" s="229">
        <f t="shared" si="51"/>
        <v>5.0749779605200445</v>
      </c>
      <c r="AH532" s="169"/>
      <c r="AX532" s="221">
        <f t="shared" si="50"/>
        <v>1965</v>
      </c>
      <c r="AY532" s="228">
        <v>23893</v>
      </c>
      <c r="AZ532" s="229">
        <f t="shared" si="52"/>
        <v>5.0749779605200445</v>
      </c>
    </row>
    <row r="533" spans="31:52">
      <c r="AE533" s="221">
        <f t="shared" si="49"/>
        <v>1965</v>
      </c>
      <c r="AF533" s="228">
        <v>23923</v>
      </c>
      <c r="AG533" s="229">
        <f t="shared" si="51"/>
        <v>3.5732610034701935</v>
      </c>
      <c r="AH533" s="169"/>
      <c r="AX533" s="221">
        <f t="shared" si="50"/>
        <v>1965</v>
      </c>
      <c r="AY533" s="228">
        <v>23923</v>
      </c>
      <c r="AZ533" s="229">
        <f t="shared" si="52"/>
        <v>3.5732610034701935</v>
      </c>
    </row>
    <row r="534" spans="31:52">
      <c r="AE534" s="221">
        <f t="shared" si="49"/>
        <v>1965</v>
      </c>
      <c r="AF534" s="228">
        <v>23954</v>
      </c>
      <c r="AG534" s="229">
        <f t="shared" si="51"/>
        <v>1.8557771376294028</v>
      </c>
      <c r="AH534" s="169"/>
      <c r="AX534" s="221">
        <f t="shared" si="50"/>
        <v>1965</v>
      </c>
      <c r="AY534" s="228">
        <v>23954</v>
      </c>
      <c r="AZ534" s="229">
        <f t="shared" si="52"/>
        <v>1.8557771376294028</v>
      </c>
    </row>
    <row r="535" spans="31:52">
      <c r="AE535" s="221">
        <f t="shared" si="49"/>
        <v>1965</v>
      </c>
      <c r="AF535" s="228">
        <v>23985</v>
      </c>
      <c r="AG535" s="229">
        <f t="shared" si="51"/>
        <v>1.9623662677060025</v>
      </c>
      <c r="AH535" s="169"/>
      <c r="AX535" s="221">
        <f t="shared" si="50"/>
        <v>1965</v>
      </c>
      <c r="AY535" s="228">
        <v>23985</v>
      </c>
      <c r="AZ535" s="229">
        <f t="shared" si="52"/>
        <v>1.9623662677060025</v>
      </c>
    </row>
    <row r="536" spans="31:52">
      <c r="AE536" s="221">
        <f t="shared" si="49"/>
        <v>1965</v>
      </c>
      <c r="AF536" s="228">
        <v>24015</v>
      </c>
      <c r="AG536" s="229">
        <f t="shared" si="51"/>
        <v>1.6380133327688782</v>
      </c>
      <c r="AH536" s="169"/>
      <c r="AX536" s="221">
        <f t="shared" si="50"/>
        <v>1965</v>
      </c>
      <c r="AY536" s="228">
        <v>24015</v>
      </c>
      <c r="AZ536" s="229">
        <f t="shared" si="52"/>
        <v>1.6380133327688782</v>
      </c>
    </row>
    <row r="537" spans="31:52">
      <c r="AE537" s="221">
        <f t="shared" si="49"/>
        <v>1966</v>
      </c>
      <c r="AF537" s="228">
        <v>24046</v>
      </c>
      <c r="AG537" s="229">
        <f t="shared" si="51"/>
        <v>1.2205773721778466</v>
      </c>
      <c r="AH537" s="169"/>
      <c r="AX537" s="221">
        <f t="shared" si="50"/>
        <v>1966</v>
      </c>
      <c r="AY537" s="228">
        <v>24046</v>
      </c>
      <c r="AZ537" s="229">
        <f t="shared" si="52"/>
        <v>1.2205773721778466</v>
      </c>
    </row>
    <row r="538" spans="31:52">
      <c r="AE538" s="221">
        <f t="shared" si="49"/>
        <v>1966</v>
      </c>
      <c r="AF538" s="228">
        <v>24076</v>
      </c>
      <c r="AG538" s="229">
        <f t="shared" si="51"/>
        <v>3.8659434859954231</v>
      </c>
      <c r="AH538" s="169"/>
      <c r="AX538" s="221">
        <f t="shared" si="50"/>
        <v>1966</v>
      </c>
      <c r="AY538" s="228">
        <v>24076</v>
      </c>
      <c r="AZ538" s="229">
        <f t="shared" si="52"/>
        <v>3.8659434859954231</v>
      </c>
    </row>
    <row r="539" spans="31:52">
      <c r="AE539" s="221">
        <f t="shared" si="49"/>
        <v>1966</v>
      </c>
      <c r="AF539" s="228">
        <v>24107</v>
      </c>
      <c r="AG539" s="229">
        <f t="shared" si="51"/>
        <v>3.5853670750540587</v>
      </c>
      <c r="AH539" s="169"/>
      <c r="AX539" s="221">
        <f t="shared" si="50"/>
        <v>1966</v>
      </c>
      <c r="AY539" s="228">
        <v>24107</v>
      </c>
      <c r="AZ539" s="229">
        <f t="shared" si="52"/>
        <v>3.5853670750540587</v>
      </c>
    </row>
    <row r="540" spans="31:52">
      <c r="AE540" s="221">
        <f t="shared" si="49"/>
        <v>1966</v>
      </c>
      <c r="AF540" s="228">
        <v>24138</v>
      </c>
      <c r="AG540" s="229">
        <f t="shared" si="51"/>
        <v>3.6513926444305955</v>
      </c>
      <c r="AH540" s="169"/>
      <c r="AX540" s="221">
        <f t="shared" si="50"/>
        <v>1966</v>
      </c>
      <c r="AY540" s="228">
        <v>24138</v>
      </c>
      <c r="AZ540" s="229">
        <f t="shared" si="52"/>
        <v>3.6513926444305955</v>
      </c>
    </row>
    <row r="541" spans="31:52">
      <c r="AE541" s="221">
        <f t="shared" si="49"/>
        <v>1966</v>
      </c>
      <c r="AF541" s="228">
        <v>24166</v>
      </c>
      <c r="AG541" s="229">
        <f t="shared" si="51"/>
        <v>2.8554451192723906</v>
      </c>
      <c r="AH541" s="169"/>
      <c r="AX541" s="221">
        <f t="shared" si="50"/>
        <v>1966</v>
      </c>
      <c r="AY541" s="228">
        <v>24166</v>
      </c>
      <c r="AZ541" s="229">
        <f t="shared" si="52"/>
        <v>2.8554451192723906</v>
      </c>
    </row>
    <row r="542" spans="31:52">
      <c r="AE542" s="221">
        <f t="shared" si="49"/>
        <v>1966</v>
      </c>
      <c r="AF542" s="228">
        <v>24197</v>
      </c>
      <c r="AG542" s="229">
        <f t="shared" si="51"/>
        <v>5.5242762680636694</v>
      </c>
      <c r="AH542" s="169"/>
      <c r="AX542" s="221">
        <f t="shared" si="50"/>
        <v>1966</v>
      </c>
      <c r="AY542" s="228">
        <v>24197</v>
      </c>
      <c r="AZ542" s="229">
        <f t="shared" si="52"/>
        <v>5.5242762680636694</v>
      </c>
    </row>
    <row r="543" spans="31:52">
      <c r="AE543" s="221">
        <f t="shared" si="49"/>
        <v>1966</v>
      </c>
      <c r="AF543" s="228">
        <v>24227</v>
      </c>
      <c r="AG543" s="229">
        <f t="shared" si="51"/>
        <v>4.7158431211606562</v>
      </c>
      <c r="AH543" s="169"/>
      <c r="AX543" s="221">
        <f t="shared" si="50"/>
        <v>1966</v>
      </c>
      <c r="AY543" s="228">
        <v>24227</v>
      </c>
      <c r="AZ543" s="229">
        <f t="shared" si="52"/>
        <v>4.7158431211606562</v>
      </c>
    </row>
    <row r="544" spans="31:52">
      <c r="AE544" s="221">
        <f t="shared" si="49"/>
        <v>1966</v>
      </c>
      <c r="AF544" s="228">
        <v>24258</v>
      </c>
      <c r="AG544" s="229">
        <f t="shared" si="51"/>
        <v>2.394068186266253</v>
      </c>
      <c r="AH544" s="169"/>
      <c r="AX544" s="221">
        <f t="shared" si="50"/>
        <v>1966</v>
      </c>
      <c r="AY544" s="228">
        <v>24258</v>
      </c>
      <c r="AZ544" s="229">
        <f t="shared" si="52"/>
        <v>2.394068186266253</v>
      </c>
    </row>
    <row r="545" spans="31:52">
      <c r="AE545" s="221">
        <f t="shared" si="49"/>
        <v>1966</v>
      </c>
      <c r="AF545" s="228">
        <v>24288</v>
      </c>
      <c r="AG545" s="229">
        <f t="shared" si="51"/>
        <v>0.76762243961050913</v>
      </c>
      <c r="AH545" s="169"/>
      <c r="AX545" s="221">
        <f t="shared" si="50"/>
        <v>1966</v>
      </c>
      <c r="AY545" s="228">
        <v>24288</v>
      </c>
      <c r="AZ545" s="229">
        <f t="shared" si="52"/>
        <v>0.76762243961050913</v>
      </c>
    </row>
    <row r="546" spans="31:52">
      <c r="AE546" s="221">
        <f t="shared" si="49"/>
        <v>1966</v>
      </c>
      <c r="AF546" s="228">
        <v>24319</v>
      </c>
      <c r="AG546" s="229">
        <f t="shared" si="51"/>
        <v>0.42166203968594118</v>
      </c>
      <c r="AH546" s="169"/>
      <c r="AX546" s="221">
        <f t="shared" si="50"/>
        <v>1966</v>
      </c>
      <c r="AY546" s="228">
        <v>24319</v>
      </c>
      <c r="AZ546" s="229">
        <f t="shared" si="52"/>
        <v>0.42166203968594118</v>
      </c>
    </row>
    <row r="547" spans="31:52">
      <c r="AE547" s="221">
        <f t="shared" si="49"/>
        <v>1966</v>
      </c>
      <c r="AF547" s="228">
        <v>24350</v>
      </c>
      <c r="AG547" s="229">
        <f t="shared" si="51"/>
        <v>0.28047730712718888</v>
      </c>
      <c r="AH547" s="169"/>
      <c r="AX547" s="221">
        <f t="shared" si="50"/>
        <v>1966</v>
      </c>
      <c r="AY547" s="228">
        <v>24350</v>
      </c>
      <c r="AZ547" s="229">
        <f t="shared" si="52"/>
        <v>0.28047730712718888</v>
      </c>
    </row>
    <row r="548" spans="31:52">
      <c r="AE548" s="221">
        <f t="shared" si="49"/>
        <v>1966</v>
      </c>
      <c r="AF548" s="228">
        <v>24380</v>
      </c>
      <c r="AG548" s="229">
        <f t="shared" si="51"/>
        <v>0.393714413950498</v>
      </c>
      <c r="AH548" s="169"/>
      <c r="AX548" s="221">
        <f t="shared" si="50"/>
        <v>1966</v>
      </c>
      <c r="AY548" s="228">
        <v>24380</v>
      </c>
      <c r="AZ548" s="229">
        <f t="shared" si="52"/>
        <v>0.393714413950498</v>
      </c>
    </row>
    <row r="549" spans="31:52">
      <c r="AE549" s="221">
        <f t="shared" si="49"/>
        <v>1967</v>
      </c>
      <c r="AF549" s="228">
        <v>24411</v>
      </c>
      <c r="AG549" s="229">
        <f t="shared" si="51"/>
        <v>0.936568439078862</v>
      </c>
      <c r="AH549" s="169"/>
      <c r="AX549" s="221">
        <f t="shared" si="50"/>
        <v>1967</v>
      </c>
      <c r="AY549" s="228">
        <v>24411</v>
      </c>
      <c r="AZ549" s="229">
        <f t="shared" si="52"/>
        <v>0.936568439078862</v>
      </c>
    </row>
    <row r="550" spans="31:52">
      <c r="AE550" s="221">
        <f t="shared" si="49"/>
        <v>1967</v>
      </c>
      <c r="AF550" s="228">
        <v>24441</v>
      </c>
      <c r="AG550" s="229">
        <f t="shared" si="51"/>
        <v>2.5479423177468647</v>
      </c>
      <c r="AH550" s="169"/>
      <c r="AX550" s="221">
        <f t="shared" si="50"/>
        <v>1967</v>
      </c>
      <c r="AY550" s="228">
        <v>24441</v>
      </c>
      <c r="AZ550" s="229">
        <f t="shared" si="52"/>
        <v>2.5479423177468647</v>
      </c>
    </row>
    <row r="551" spans="31:52">
      <c r="AE551" s="221">
        <f t="shared" si="49"/>
        <v>1967</v>
      </c>
      <c r="AF551" s="228">
        <v>24472</v>
      </c>
      <c r="AG551" s="229">
        <f t="shared" si="51"/>
        <v>7.8528189263153321</v>
      </c>
      <c r="AH551" s="169"/>
      <c r="AX551" s="221">
        <f t="shared" si="50"/>
        <v>1967</v>
      </c>
      <c r="AY551" s="228">
        <v>24472</v>
      </c>
      <c r="AZ551" s="229">
        <f t="shared" si="52"/>
        <v>7.8528189263153321</v>
      </c>
    </row>
    <row r="552" spans="31:52">
      <c r="AE552" s="221">
        <f t="shared" si="49"/>
        <v>1967</v>
      </c>
      <c r="AF552" s="228">
        <v>24503</v>
      </c>
      <c r="AG552" s="229">
        <f t="shared" si="51"/>
        <v>7.0697213648306576</v>
      </c>
      <c r="AH552" s="169"/>
      <c r="AX552" s="221">
        <f t="shared" si="50"/>
        <v>1967</v>
      </c>
      <c r="AY552" s="228">
        <v>24503</v>
      </c>
      <c r="AZ552" s="229">
        <f t="shared" si="52"/>
        <v>7.0697213648306576</v>
      </c>
    </row>
    <row r="553" spans="31:52">
      <c r="AE553" s="221">
        <f t="shared" si="49"/>
        <v>1967</v>
      </c>
      <c r="AF553" s="228">
        <v>24531</v>
      </c>
      <c r="AG553" s="229">
        <f t="shared" si="51"/>
        <v>9.9214872001034173</v>
      </c>
      <c r="AH553" s="169"/>
      <c r="AX553" s="221">
        <f t="shared" si="50"/>
        <v>1967</v>
      </c>
      <c r="AY553" s="228">
        <v>24531</v>
      </c>
      <c r="AZ553" s="229">
        <f t="shared" si="52"/>
        <v>9.9214872001034173</v>
      </c>
    </row>
    <row r="554" spans="31:52">
      <c r="AE554" s="221">
        <f t="shared" si="49"/>
        <v>1967</v>
      </c>
      <c r="AF554" s="228">
        <v>24562</v>
      </c>
      <c r="AG554" s="229">
        <f t="shared" si="51"/>
        <v>18.12682590220259</v>
      </c>
      <c r="AH554" s="169"/>
      <c r="AX554" s="221">
        <f t="shared" si="50"/>
        <v>1967</v>
      </c>
      <c r="AY554" s="228">
        <v>24562</v>
      </c>
      <c r="AZ554" s="229">
        <f t="shared" si="52"/>
        <v>18.12682590220259</v>
      </c>
    </row>
    <row r="555" spans="31:52">
      <c r="AE555" s="221">
        <f t="shared" si="49"/>
        <v>1967</v>
      </c>
      <c r="AF555" s="228">
        <v>24592</v>
      </c>
      <c r="AG555" s="229">
        <f t="shared" si="51"/>
        <v>6.3579960798532156</v>
      </c>
      <c r="AH555" s="169"/>
      <c r="AX555" s="221">
        <f t="shared" si="50"/>
        <v>1967</v>
      </c>
      <c r="AY555" s="228">
        <v>24592</v>
      </c>
      <c r="AZ555" s="229">
        <f t="shared" si="52"/>
        <v>6.3579960798532156</v>
      </c>
    </row>
    <row r="556" spans="31:52">
      <c r="AE556" s="221">
        <f t="shared" si="49"/>
        <v>1967</v>
      </c>
      <c r="AF556" s="228">
        <v>24623</v>
      </c>
      <c r="AG556" s="229">
        <f t="shared" si="51"/>
        <v>16.108228487203093</v>
      </c>
      <c r="AH556" s="169"/>
      <c r="AX556" s="221">
        <f t="shared" si="50"/>
        <v>1967</v>
      </c>
      <c r="AY556" s="228">
        <v>24623</v>
      </c>
      <c r="AZ556" s="229">
        <f t="shared" si="52"/>
        <v>16.108228487203093</v>
      </c>
    </row>
    <row r="557" spans="31:52">
      <c r="AE557" s="221">
        <f t="shared" si="49"/>
        <v>1967</v>
      </c>
      <c r="AF557" s="228">
        <v>24653</v>
      </c>
      <c r="AG557" s="229">
        <f t="shared" si="51"/>
        <v>7.3681844186779273</v>
      </c>
      <c r="AH557" s="169"/>
      <c r="AX557" s="221">
        <f t="shared" si="50"/>
        <v>1967</v>
      </c>
      <c r="AY557" s="228">
        <v>24653</v>
      </c>
      <c r="AZ557" s="229">
        <f t="shared" si="52"/>
        <v>7.3681844186779273</v>
      </c>
    </row>
    <row r="558" spans="31:52">
      <c r="AE558" s="221">
        <f t="shared" si="49"/>
        <v>1967</v>
      </c>
      <c r="AF558" s="228">
        <v>24684</v>
      </c>
      <c r="AG558" s="229">
        <f t="shared" si="51"/>
        <v>3.577862101661637</v>
      </c>
      <c r="AH558" s="169"/>
      <c r="AX558" s="221">
        <f t="shared" si="50"/>
        <v>1967</v>
      </c>
      <c r="AY558" s="228">
        <v>24684</v>
      </c>
      <c r="AZ558" s="229">
        <f t="shared" si="52"/>
        <v>3.577862101661637</v>
      </c>
    </row>
    <row r="559" spans="31:52">
      <c r="AE559" s="221">
        <f t="shared" si="49"/>
        <v>1967</v>
      </c>
      <c r="AF559" s="228">
        <v>24715</v>
      </c>
      <c r="AG559" s="229">
        <f t="shared" si="51"/>
        <v>1.5247937110154623</v>
      </c>
      <c r="AH559" s="169"/>
      <c r="AX559" s="221">
        <f t="shared" si="50"/>
        <v>1967</v>
      </c>
      <c r="AY559" s="228">
        <v>24715</v>
      </c>
      <c r="AZ559" s="229">
        <f t="shared" si="52"/>
        <v>1.5247937110154623</v>
      </c>
    </row>
    <row r="560" spans="31:52">
      <c r="AE560" s="221">
        <f t="shared" si="49"/>
        <v>1967</v>
      </c>
      <c r="AF560" s="228">
        <v>24745</v>
      </c>
      <c r="AG560" s="229">
        <f t="shared" si="51"/>
        <v>1.4079008917650384</v>
      </c>
      <c r="AH560" s="169"/>
      <c r="AX560" s="221">
        <f t="shared" si="50"/>
        <v>1967</v>
      </c>
      <c r="AY560" s="228">
        <v>24745</v>
      </c>
      <c r="AZ560" s="229">
        <f t="shared" si="52"/>
        <v>1.4079008917650384</v>
      </c>
    </row>
    <row r="561" spans="31:52">
      <c r="AE561" s="221">
        <f t="shared" si="49"/>
        <v>1968</v>
      </c>
      <c r="AF561" s="228">
        <v>24776</v>
      </c>
      <c r="AG561" s="229">
        <f t="shared" si="51"/>
        <v>1.1113237112683856</v>
      </c>
      <c r="AH561" s="169"/>
      <c r="AX561" s="221">
        <f t="shared" si="50"/>
        <v>1968</v>
      </c>
      <c r="AY561" s="228">
        <v>24776</v>
      </c>
      <c r="AZ561" s="229">
        <f t="shared" si="52"/>
        <v>1.1113237112683856</v>
      </c>
    </row>
    <row r="562" spans="31:52">
      <c r="AE562" s="221">
        <f t="shared" si="49"/>
        <v>1968</v>
      </c>
      <c r="AF562" s="228">
        <v>24806</v>
      </c>
      <c r="AG562" s="229">
        <f t="shared" si="51"/>
        <v>0.87183287431089251</v>
      </c>
      <c r="AH562" s="169"/>
      <c r="AX562" s="221">
        <f t="shared" si="50"/>
        <v>1968</v>
      </c>
      <c r="AY562" s="228">
        <v>24806</v>
      </c>
      <c r="AZ562" s="229">
        <f t="shared" si="52"/>
        <v>0.87183287431089251</v>
      </c>
    </row>
    <row r="563" spans="31:52">
      <c r="AE563" s="221">
        <f t="shared" si="49"/>
        <v>1968</v>
      </c>
      <c r="AF563" s="228">
        <v>24837</v>
      </c>
      <c r="AG563" s="229">
        <f t="shared" si="51"/>
        <v>0.85308702827052407</v>
      </c>
      <c r="AH563" s="169"/>
      <c r="AX563" s="221">
        <f t="shared" si="50"/>
        <v>1968</v>
      </c>
      <c r="AY563" s="228">
        <v>24837</v>
      </c>
      <c r="AZ563" s="229">
        <f t="shared" si="52"/>
        <v>0.85308702827052407</v>
      </c>
    </row>
    <row r="564" spans="31:52">
      <c r="AE564" s="221">
        <f t="shared" si="49"/>
        <v>1968</v>
      </c>
      <c r="AF564" s="228">
        <v>24868</v>
      </c>
      <c r="AG564" s="229">
        <f t="shared" si="51"/>
        <v>2.1829794197677566</v>
      </c>
      <c r="AH564" s="169"/>
      <c r="AX564" s="221">
        <f t="shared" si="50"/>
        <v>1968</v>
      </c>
      <c r="AY564" s="228">
        <v>24868</v>
      </c>
      <c r="AZ564" s="229">
        <f t="shared" si="52"/>
        <v>2.1829794197677566</v>
      </c>
    </row>
    <row r="565" spans="31:52">
      <c r="AE565" s="221">
        <f t="shared" si="49"/>
        <v>1968</v>
      </c>
      <c r="AF565" s="228">
        <v>24897</v>
      </c>
      <c r="AG565" s="229">
        <f t="shared" si="51"/>
        <v>8.6116330557352647</v>
      </c>
      <c r="AH565" s="169"/>
      <c r="AX565" s="221">
        <f t="shared" si="50"/>
        <v>1968</v>
      </c>
      <c r="AY565" s="228">
        <v>24897</v>
      </c>
      <c r="AZ565" s="229">
        <f t="shared" si="52"/>
        <v>8.6116330557352647</v>
      </c>
    </row>
    <row r="566" spans="31:52">
      <c r="AE566" s="221">
        <f t="shared" si="49"/>
        <v>1968</v>
      </c>
      <c r="AF566" s="228">
        <v>24928</v>
      </c>
      <c r="AG566" s="229">
        <f t="shared" si="51"/>
        <v>4.2182327186609658</v>
      </c>
      <c r="AH566" s="169"/>
      <c r="AX566" s="221">
        <f t="shared" si="50"/>
        <v>1968</v>
      </c>
      <c r="AY566" s="228">
        <v>24928</v>
      </c>
      <c r="AZ566" s="229">
        <f t="shared" si="52"/>
        <v>4.2182327186609658</v>
      </c>
    </row>
    <row r="567" spans="31:52">
      <c r="AE567" s="221">
        <f t="shared" si="49"/>
        <v>1968</v>
      </c>
      <c r="AF567" s="228">
        <v>24958</v>
      </c>
      <c r="AG567" s="229">
        <f t="shared" si="51"/>
        <v>3.0279766227099891</v>
      </c>
      <c r="AH567" s="169"/>
      <c r="AX567" s="221">
        <f t="shared" si="50"/>
        <v>1968</v>
      </c>
      <c r="AY567" s="228">
        <v>24958</v>
      </c>
      <c r="AZ567" s="229">
        <f t="shared" si="52"/>
        <v>3.0279766227099891</v>
      </c>
    </row>
    <row r="568" spans="31:52">
      <c r="AE568" s="221">
        <f t="shared" si="49"/>
        <v>1968</v>
      </c>
      <c r="AF568" s="228">
        <v>24989</v>
      </c>
      <c r="AG568" s="229">
        <f t="shared" si="51"/>
        <v>1.8633084674976956</v>
      </c>
      <c r="AH568" s="169"/>
      <c r="AX568" s="221">
        <f t="shared" si="50"/>
        <v>1968</v>
      </c>
      <c r="AY568" s="228">
        <v>24989</v>
      </c>
      <c r="AZ568" s="229">
        <f t="shared" si="52"/>
        <v>1.8633084674976956</v>
      </c>
    </row>
    <row r="569" spans="31:52">
      <c r="AE569" s="221">
        <f t="shared" si="49"/>
        <v>1968</v>
      </c>
      <c r="AF569" s="228">
        <v>25019</v>
      </c>
      <c r="AG569" s="229">
        <f t="shared" si="51"/>
        <v>0.81089803069591682</v>
      </c>
      <c r="AH569" s="169"/>
      <c r="AX569" s="221">
        <f t="shared" si="50"/>
        <v>1968</v>
      </c>
      <c r="AY569" s="228">
        <v>25019</v>
      </c>
      <c r="AZ569" s="229">
        <f t="shared" si="52"/>
        <v>0.81089803069591682</v>
      </c>
    </row>
    <row r="570" spans="31:52">
      <c r="AE570" s="221">
        <f t="shared" si="49"/>
        <v>1968</v>
      </c>
      <c r="AF570" s="228">
        <v>25050</v>
      </c>
      <c r="AG570" s="229">
        <f t="shared" si="51"/>
        <v>0.2458625609568692</v>
      </c>
      <c r="AH570" s="169"/>
      <c r="AX570" s="221">
        <f t="shared" si="50"/>
        <v>1968</v>
      </c>
      <c r="AY570" s="228">
        <v>25050</v>
      </c>
      <c r="AZ570" s="229">
        <f t="shared" si="52"/>
        <v>0.2458625609568692</v>
      </c>
    </row>
    <row r="571" spans="31:52">
      <c r="AE571" s="221">
        <f t="shared" si="49"/>
        <v>1968</v>
      </c>
      <c r="AF571" s="228">
        <v>25081</v>
      </c>
      <c r="AG571" s="229">
        <f t="shared" si="51"/>
        <v>0.37405740440962276</v>
      </c>
      <c r="AH571" s="169"/>
      <c r="AX571" s="221">
        <f t="shared" si="50"/>
        <v>1968</v>
      </c>
      <c r="AY571" s="228">
        <v>25081</v>
      </c>
      <c r="AZ571" s="229">
        <f t="shared" si="52"/>
        <v>0.37405740440962276</v>
      </c>
    </row>
    <row r="572" spans="31:52">
      <c r="AE572" s="221">
        <f t="shared" si="49"/>
        <v>1968</v>
      </c>
      <c r="AF572" s="228">
        <v>25111</v>
      </c>
      <c r="AG572" s="229">
        <f t="shared" si="51"/>
        <v>0.49284382019498096</v>
      </c>
      <c r="AH572" s="169"/>
      <c r="AX572" s="221">
        <f t="shared" si="50"/>
        <v>1968</v>
      </c>
      <c r="AY572" s="228">
        <v>25111</v>
      </c>
      <c r="AZ572" s="229">
        <f t="shared" si="52"/>
        <v>0.49284382019498096</v>
      </c>
    </row>
    <row r="573" spans="31:52">
      <c r="AE573" s="221">
        <f t="shared" si="49"/>
        <v>1969</v>
      </c>
      <c r="AF573" s="228">
        <v>25142</v>
      </c>
      <c r="AG573" s="229">
        <f t="shared" si="51"/>
        <v>0.97850958162767343</v>
      </c>
      <c r="AH573" s="169"/>
      <c r="AX573" s="221">
        <f t="shared" si="50"/>
        <v>1969</v>
      </c>
      <c r="AY573" s="228">
        <v>25142</v>
      </c>
      <c r="AZ573" s="229">
        <f t="shared" si="52"/>
        <v>0.97850958162767343</v>
      </c>
    </row>
    <row r="574" spans="31:52">
      <c r="AE574" s="221">
        <f t="shared" si="49"/>
        <v>1969</v>
      </c>
      <c r="AF574" s="228">
        <v>25172</v>
      </c>
      <c r="AG574" s="229">
        <f t="shared" si="51"/>
        <v>4.8328441665821806</v>
      </c>
      <c r="AH574" s="169"/>
      <c r="AX574" s="221">
        <f t="shared" si="50"/>
        <v>1969</v>
      </c>
      <c r="AY574" s="228">
        <v>25172</v>
      </c>
      <c r="AZ574" s="229">
        <f t="shared" si="52"/>
        <v>4.8328441665821806</v>
      </c>
    </row>
    <row r="575" spans="31:52">
      <c r="AE575" s="221">
        <f t="shared" si="49"/>
        <v>1969</v>
      </c>
      <c r="AF575" s="228">
        <v>25203</v>
      </c>
      <c r="AG575" s="229">
        <f t="shared" si="51"/>
        <v>3.3409245656687334</v>
      </c>
      <c r="AH575" s="169"/>
      <c r="AX575" s="221">
        <f t="shared" si="50"/>
        <v>1969</v>
      </c>
      <c r="AY575" s="228">
        <v>25203</v>
      </c>
      <c r="AZ575" s="229">
        <f t="shared" si="52"/>
        <v>3.3409245656687334</v>
      </c>
    </row>
    <row r="576" spans="31:52">
      <c r="AE576" s="221">
        <f t="shared" si="49"/>
        <v>1969</v>
      </c>
      <c r="AF576" s="228">
        <v>25234</v>
      </c>
      <c r="AG576" s="229">
        <f t="shared" si="51"/>
        <v>18.594662574066717</v>
      </c>
      <c r="AH576" s="169"/>
      <c r="AX576" s="221">
        <f t="shared" si="50"/>
        <v>1969</v>
      </c>
      <c r="AY576" s="228">
        <v>25234</v>
      </c>
      <c r="AZ576" s="229">
        <f t="shared" si="52"/>
        <v>18.594662574066717</v>
      </c>
    </row>
    <row r="577" spans="31:52">
      <c r="AE577" s="221">
        <f t="shared" si="49"/>
        <v>1969</v>
      </c>
      <c r="AF577" s="228">
        <v>25262</v>
      </c>
      <c r="AG577" s="229">
        <f t="shared" si="51"/>
        <v>8.5285608825360413</v>
      </c>
      <c r="AH577" s="169"/>
      <c r="AX577" s="221">
        <f t="shared" si="50"/>
        <v>1969</v>
      </c>
      <c r="AY577" s="228">
        <v>25262</v>
      </c>
      <c r="AZ577" s="229">
        <f t="shared" si="52"/>
        <v>8.5285608825360413</v>
      </c>
    </row>
    <row r="578" spans="31:52">
      <c r="AE578" s="221">
        <f t="shared" si="49"/>
        <v>1969</v>
      </c>
      <c r="AF578" s="228">
        <v>25293</v>
      </c>
      <c r="AG578" s="229">
        <f t="shared" si="51"/>
        <v>10.68020609296817</v>
      </c>
      <c r="AH578" s="169"/>
      <c r="AX578" s="221">
        <f t="shared" si="50"/>
        <v>1969</v>
      </c>
      <c r="AY578" s="228">
        <v>25293</v>
      </c>
      <c r="AZ578" s="229">
        <f t="shared" si="52"/>
        <v>10.68020609296817</v>
      </c>
    </row>
    <row r="579" spans="31:52">
      <c r="AE579" s="221">
        <f t="shared" si="49"/>
        <v>1969</v>
      </c>
      <c r="AF579" s="228">
        <v>25323</v>
      </c>
      <c r="AG579" s="229">
        <f t="shared" si="51"/>
        <v>17.819381964407526</v>
      </c>
      <c r="AH579" s="169"/>
      <c r="AX579" s="221">
        <f t="shared" si="50"/>
        <v>1969</v>
      </c>
      <c r="AY579" s="228">
        <v>25323</v>
      </c>
      <c r="AZ579" s="229">
        <f t="shared" si="52"/>
        <v>17.819381964407526</v>
      </c>
    </row>
    <row r="580" spans="31:52">
      <c r="AE580" s="221">
        <f t="shared" si="49"/>
        <v>1969</v>
      </c>
      <c r="AF580" s="228">
        <v>25354</v>
      </c>
      <c r="AG580" s="229">
        <f t="shared" si="51"/>
        <v>14.407687307918835</v>
      </c>
      <c r="AH580" s="169"/>
      <c r="AX580" s="221">
        <f t="shared" si="50"/>
        <v>1969</v>
      </c>
      <c r="AY580" s="228">
        <v>25354</v>
      </c>
      <c r="AZ580" s="229">
        <f t="shared" si="52"/>
        <v>14.407687307918835</v>
      </c>
    </row>
    <row r="581" spans="31:52">
      <c r="AE581" s="221">
        <f t="shared" si="49"/>
        <v>1969</v>
      </c>
      <c r="AF581" s="228">
        <v>25384</v>
      </c>
      <c r="AG581" s="229">
        <f t="shared" si="51"/>
        <v>4.8009393583542703</v>
      </c>
      <c r="AH581" s="169"/>
      <c r="AX581" s="221">
        <f t="shared" si="50"/>
        <v>1969</v>
      </c>
      <c r="AY581" s="228">
        <v>25384</v>
      </c>
      <c r="AZ581" s="229">
        <f t="shared" si="52"/>
        <v>4.8009393583542703</v>
      </c>
    </row>
    <row r="582" spans="31:52">
      <c r="AE582" s="221">
        <f t="shared" si="49"/>
        <v>1969</v>
      </c>
      <c r="AF582" s="228">
        <v>25415</v>
      </c>
      <c r="AG582" s="229">
        <f t="shared" si="51"/>
        <v>2.8347571844356878</v>
      </c>
      <c r="AH582" s="169"/>
      <c r="AX582" s="221">
        <f t="shared" si="50"/>
        <v>1969</v>
      </c>
      <c r="AY582" s="228">
        <v>25415</v>
      </c>
      <c r="AZ582" s="229">
        <f t="shared" si="52"/>
        <v>2.8347571844356878</v>
      </c>
    </row>
    <row r="583" spans="31:52">
      <c r="AE583" s="221">
        <f t="shared" si="49"/>
        <v>1969</v>
      </c>
      <c r="AF583" s="228">
        <v>25446</v>
      </c>
      <c r="AG583" s="229">
        <f t="shared" si="51"/>
        <v>1.4746583333779455</v>
      </c>
      <c r="AH583" s="169"/>
      <c r="AX583" s="221">
        <f t="shared" si="50"/>
        <v>1969</v>
      </c>
      <c r="AY583" s="228">
        <v>25446</v>
      </c>
      <c r="AZ583" s="229">
        <f t="shared" si="52"/>
        <v>1.4746583333779455</v>
      </c>
    </row>
    <row r="584" spans="31:52">
      <c r="AE584" s="221">
        <f t="shared" si="49"/>
        <v>1969</v>
      </c>
      <c r="AF584" s="228">
        <v>25476</v>
      </c>
      <c r="AG584" s="229">
        <f t="shared" si="51"/>
        <v>0.84636883120681716</v>
      </c>
      <c r="AH584" s="169"/>
      <c r="AX584" s="221">
        <f t="shared" si="50"/>
        <v>1969</v>
      </c>
      <c r="AY584" s="228">
        <v>25476</v>
      </c>
      <c r="AZ584" s="229">
        <f t="shared" si="52"/>
        <v>0.84636883120681716</v>
      </c>
    </row>
    <row r="585" spans="31:52">
      <c r="AE585" s="221">
        <f t="shared" ref="AE585:AE648" si="53">IF(MONTH(AF585)&gt;9,YEAR(AF585)+1,YEAR(AF585))</f>
        <v>1970</v>
      </c>
      <c r="AF585" s="228">
        <v>25507</v>
      </c>
      <c r="AG585" s="229">
        <f t="shared" si="51"/>
        <v>1.7231572790023746</v>
      </c>
      <c r="AH585" s="169"/>
      <c r="AX585" s="221">
        <f t="shared" ref="AX585:AX648" si="54">IF(MONTH(AY585)&gt;9,YEAR(AY585)+1,YEAR(AY585))</f>
        <v>1970</v>
      </c>
      <c r="AY585" s="228">
        <v>25507</v>
      </c>
      <c r="AZ585" s="229">
        <f t="shared" si="52"/>
        <v>1.7231572790023746</v>
      </c>
    </row>
    <row r="586" spans="31:52">
      <c r="AE586" s="221">
        <f t="shared" si="53"/>
        <v>1970</v>
      </c>
      <c r="AF586" s="228">
        <v>25537</v>
      </c>
      <c r="AG586" s="229">
        <f t="shared" ref="AG586:AG649" si="55">VLOOKUP(IF(MONTH(AF586)&gt;9,YEAR(AF586)+1,YEAR(AF586)),$P$10:$AB$118,IF(MONTH(AF586)&gt;9,MONTH(AF586)-8,MONTH(AF586)+4))</f>
        <v>1.3343966432907344</v>
      </c>
      <c r="AH586" s="169"/>
      <c r="AX586" s="221">
        <f t="shared" si="54"/>
        <v>1970</v>
      </c>
      <c r="AY586" s="228">
        <v>25537</v>
      </c>
      <c r="AZ586" s="229">
        <f t="shared" ref="AZ586:AZ649" si="56">VLOOKUP(IF(MONTH(AY586)&gt;9,YEAR(AY586)+1,YEAR(AY586)),$AI$10:$AU$118,IF(MONTH(AY586)&gt;9,MONTH(AY586)-8,MONTH(AY586)+4))</f>
        <v>1.3343966432907344</v>
      </c>
    </row>
    <row r="587" spans="31:52">
      <c r="AE587" s="221">
        <f t="shared" si="53"/>
        <v>1970</v>
      </c>
      <c r="AF587" s="228">
        <v>25568</v>
      </c>
      <c r="AG587" s="229">
        <f t="shared" si="55"/>
        <v>9.1834790195211333</v>
      </c>
      <c r="AH587" s="169"/>
      <c r="AX587" s="221">
        <f t="shared" si="54"/>
        <v>1970</v>
      </c>
      <c r="AY587" s="228">
        <v>25568</v>
      </c>
      <c r="AZ587" s="229">
        <f t="shared" si="56"/>
        <v>9.1834790195211333</v>
      </c>
    </row>
    <row r="588" spans="31:52">
      <c r="AE588" s="221">
        <f t="shared" si="53"/>
        <v>1970</v>
      </c>
      <c r="AF588" s="228">
        <v>25599</v>
      </c>
      <c r="AG588" s="229">
        <f t="shared" si="55"/>
        <v>26.940700322698419</v>
      </c>
      <c r="AH588" s="169"/>
      <c r="AX588" s="221">
        <f t="shared" si="54"/>
        <v>1970</v>
      </c>
      <c r="AY588" s="228">
        <v>25599</v>
      </c>
      <c r="AZ588" s="229">
        <f t="shared" si="56"/>
        <v>26.940700322698419</v>
      </c>
    </row>
    <row r="589" spans="31:52">
      <c r="AE589" s="221">
        <f t="shared" si="53"/>
        <v>1970</v>
      </c>
      <c r="AF589" s="228">
        <v>25627</v>
      </c>
      <c r="AG589" s="229">
        <f t="shared" si="55"/>
        <v>3.4190917284116225</v>
      </c>
      <c r="AH589" s="169"/>
      <c r="AX589" s="221">
        <f t="shared" si="54"/>
        <v>1970</v>
      </c>
      <c r="AY589" s="228">
        <v>25627</v>
      </c>
      <c r="AZ589" s="229">
        <f t="shared" si="56"/>
        <v>3.4190917284116225</v>
      </c>
    </row>
    <row r="590" spans="31:52">
      <c r="AE590" s="221">
        <f t="shared" si="53"/>
        <v>1970</v>
      </c>
      <c r="AF590" s="228">
        <v>25658</v>
      </c>
      <c r="AG590" s="229">
        <f t="shared" si="55"/>
        <v>3.763659194050021</v>
      </c>
      <c r="AH590" s="169"/>
      <c r="AX590" s="221">
        <f t="shared" si="54"/>
        <v>1970</v>
      </c>
      <c r="AY590" s="228">
        <v>25658</v>
      </c>
      <c r="AZ590" s="229">
        <f t="shared" si="56"/>
        <v>3.763659194050021</v>
      </c>
    </row>
    <row r="591" spans="31:52">
      <c r="AE591" s="221">
        <f t="shared" si="53"/>
        <v>1970</v>
      </c>
      <c r="AF591" s="228">
        <v>25688</v>
      </c>
      <c r="AG591" s="229">
        <f t="shared" si="55"/>
        <v>1.5940616632416251</v>
      </c>
      <c r="AH591" s="169"/>
      <c r="AX591" s="221">
        <f t="shared" si="54"/>
        <v>1970</v>
      </c>
      <c r="AY591" s="228">
        <v>25688</v>
      </c>
      <c r="AZ591" s="229">
        <f t="shared" si="56"/>
        <v>1.5940616632416251</v>
      </c>
    </row>
    <row r="592" spans="31:52">
      <c r="AE592" s="221">
        <f t="shared" si="53"/>
        <v>1970</v>
      </c>
      <c r="AF592" s="228">
        <v>25719</v>
      </c>
      <c r="AG592" s="229">
        <f t="shared" si="55"/>
        <v>3.8948500229898286</v>
      </c>
      <c r="AH592" s="169"/>
      <c r="AX592" s="221">
        <f t="shared" si="54"/>
        <v>1970</v>
      </c>
      <c r="AY592" s="228">
        <v>25719</v>
      </c>
      <c r="AZ592" s="229">
        <f t="shared" si="56"/>
        <v>3.8948500229898286</v>
      </c>
    </row>
    <row r="593" spans="31:52">
      <c r="AE593" s="221">
        <f t="shared" si="53"/>
        <v>1970</v>
      </c>
      <c r="AF593" s="228">
        <v>25749</v>
      </c>
      <c r="AG593" s="229">
        <f t="shared" si="55"/>
        <v>2.5775369267905717</v>
      </c>
      <c r="AH593" s="169"/>
      <c r="AX593" s="221">
        <f t="shared" si="54"/>
        <v>1970</v>
      </c>
      <c r="AY593" s="228">
        <v>25749</v>
      </c>
      <c r="AZ593" s="229">
        <f t="shared" si="56"/>
        <v>2.5775369267905717</v>
      </c>
    </row>
    <row r="594" spans="31:52">
      <c r="AE594" s="221">
        <f t="shared" si="53"/>
        <v>1970</v>
      </c>
      <c r="AF594" s="228">
        <v>25780</v>
      </c>
      <c r="AG594" s="229">
        <f t="shared" si="55"/>
        <v>1.3373516996447066</v>
      </c>
      <c r="AH594" s="169"/>
      <c r="AX594" s="221">
        <f t="shared" si="54"/>
        <v>1970</v>
      </c>
      <c r="AY594" s="228">
        <v>25780</v>
      </c>
      <c r="AZ594" s="229">
        <f t="shared" si="56"/>
        <v>1.3373516996447066</v>
      </c>
    </row>
    <row r="595" spans="31:52">
      <c r="AE595" s="221">
        <f t="shared" si="53"/>
        <v>1970</v>
      </c>
      <c r="AF595" s="228">
        <v>25811</v>
      </c>
      <c r="AG595" s="229">
        <f t="shared" si="55"/>
        <v>0.63719599001250771</v>
      </c>
      <c r="AH595" s="169"/>
      <c r="AX595" s="221">
        <f t="shared" si="54"/>
        <v>1970</v>
      </c>
      <c r="AY595" s="228">
        <v>25811</v>
      </c>
      <c r="AZ595" s="229">
        <f t="shared" si="56"/>
        <v>0.63719599001250771</v>
      </c>
    </row>
    <row r="596" spans="31:52">
      <c r="AE596" s="221">
        <f t="shared" si="53"/>
        <v>1970</v>
      </c>
      <c r="AF596" s="228">
        <v>25841</v>
      </c>
      <c r="AG596" s="229">
        <f t="shared" si="55"/>
        <v>0.54737624362178394</v>
      </c>
      <c r="AH596" s="169"/>
      <c r="AX596" s="221">
        <f t="shared" si="54"/>
        <v>1970</v>
      </c>
      <c r="AY596" s="228">
        <v>25841</v>
      </c>
      <c r="AZ596" s="229">
        <f t="shared" si="56"/>
        <v>0.54737624362178394</v>
      </c>
    </row>
    <row r="597" spans="31:52">
      <c r="AE597" s="221">
        <f t="shared" si="53"/>
        <v>1971</v>
      </c>
      <c r="AF597" s="228">
        <v>25872</v>
      </c>
      <c r="AG597" s="229">
        <f t="shared" si="55"/>
        <v>0.7143636948796408</v>
      </c>
      <c r="AH597" s="169"/>
      <c r="AX597" s="221">
        <f t="shared" si="54"/>
        <v>1971</v>
      </c>
      <c r="AY597" s="228">
        <v>25872</v>
      </c>
      <c r="AZ597" s="229">
        <f t="shared" si="56"/>
        <v>0.7143636948796408</v>
      </c>
    </row>
    <row r="598" spans="31:52">
      <c r="AE598" s="221">
        <f t="shared" si="53"/>
        <v>1971</v>
      </c>
      <c r="AF598" s="228">
        <v>25902</v>
      </c>
      <c r="AG598" s="229">
        <f t="shared" si="55"/>
        <v>4.8644158643223259</v>
      </c>
      <c r="AH598" s="169"/>
      <c r="AX598" s="221">
        <f t="shared" si="54"/>
        <v>1971</v>
      </c>
      <c r="AY598" s="228">
        <v>25902</v>
      </c>
      <c r="AZ598" s="229">
        <f t="shared" si="56"/>
        <v>4.8644158643223259</v>
      </c>
    </row>
    <row r="599" spans="31:52">
      <c r="AE599" s="221">
        <f t="shared" si="53"/>
        <v>1971</v>
      </c>
      <c r="AF599" s="228">
        <v>25933</v>
      </c>
      <c r="AG599" s="229">
        <f t="shared" si="55"/>
        <v>5.3689383272462914</v>
      </c>
      <c r="AH599" s="169"/>
      <c r="AX599" s="221">
        <f t="shared" si="54"/>
        <v>1971</v>
      </c>
      <c r="AY599" s="228">
        <v>25933</v>
      </c>
      <c r="AZ599" s="229">
        <f t="shared" si="56"/>
        <v>5.3689383272462914</v>
      </c>
    </row>
    <row r="600" spans="31:52">
      <c r="AE600" s="221">
        <f t="shared" si="53"/>
        <v>1971</v>
      </c>
      <c r="AF600" s="228">
        <v>25964</v>
      </c>
      <c r="AG600" s="229">
        <f t="shared" si="55"/>
        <v>8.5513682947969176</v>
      </c>
      <c r="AH600" s="169"/>
      <c r="AX600" s="221">
        <f t="shared" si="54"/>
        <v>1971</v>
      </c>
      <c r="AY600" s="228">
        <v>25964</v>
      </c>
      <c r="AZ600" s="229">
        <f t="shared" si="56"/>
        <v>8.5513682947969176</v>
      </c>
    </row>
    <row r="601" spans="31:52">
      <c r="AE601" s="221">
        <f t="shared" si="53"/>
        <v>1971</v>
      </c>
      <c r="AF601" s="228">
        <v>25992</v>
      </c>
      <c r="AG601" s="229">
        <f t="shared" si="55"/>
        <v>8.4943431679945931</v>
      </c>
      <c r="AH601" s="169"/>
      <c r="AX601" s="221">
        <f t="shared" si="54"/>
        <v>1971</v>
      </c>
      <c r="AY601" s="228">
        <v>25992</v>
      </c>
      <c r="AZ601" s="229">
        <f t="shared" si="56"/>
        <v>8.4943431679945931</v>
      </c>
    </row>
    <row r="602" spans="31:52">
      <c r="AE602" s="221">
        <f t="shared" si="53"/>
        <v>1971</v>
      </c>
      <c r="AF602" s="228">
        <v>26023</v>
      </c>
      <c r="AG602" s="229">
        <f t="shared" si="55"/>
        <v>7.0234704697192711</v>
      </c>
      <c r="AH602" s="169"/>
      <c r="AX602" s="221">
        <f t="shared" si="54"/>
        <v>1971</v>
      </c>
      <c r="AY602" s="228">
        <v>26023</v>
      </c>
      <c r="AZ602" s="229">
        <f t="shared" si="56"/>
        <v>7.0234704697192711</v>
      </c>
    </row>
    <row r="603" spans="31:52">
      <c r="AE603" s="221">
        <f t="shared" si="53"/>
        <v>1971</v>
      </c>
      <c r="AF603" s="228">
        <v>26053</v>
      </c>
      <c r="AG603" s="229">
        <f t="shared" si="55"/>
        <v>7.3213972723198495</v>
      </c>
      <c r="AH603" s="169"/>
      <c r="AX603" s="221">
        <f t="shared" si="54"/>
        <v>1971</v>
      </c>
      <c r="AY603" s="228">
        <v>26053</v>
      </c>
      <c r="AZ603" s="229">
        <f t="shared" si="56"/>
        <v>7.3213972723198495</v>
      </c>
    </row>
    <row r="604" spans="31:52">
      <c r="AE604" s="221">
        <f t="shared" si="53"/>
        <v>1971</v>
      </c>
      <c r="AF604" s="228">
        <v>26084</v>
      </c>
      <c r="AG604" s="229">
        <f t="shared" si="55"/>
        <v>6.2120946865112998</v>
      </c>
      <c r="AH604" s="169"/>
      <c r="AX604" s="221">
        <f t="shared" si="54"/>
        <v>1971</v>
      </c>
      <c r="AY604" s="228">
        <v>26084</v>
      </c>
      <c r="AZ604" s="229">
        <f t="shared" si="56"/>
        <v>6.2120946865112998</v>
      </c>
    </row>
    <row r="605" spans="31:52">
      <c r="AE605" s="221">
        <f t="shared" si="53"/>
        <v>1971</v>
      </c>
      <c r="AF605" s="228">
        <v>26114</v>
      </c>
      <c r="AG605" s="229">
        <f t="shared" si="55"/>
        <v>3.9751879384749529</v>
      </c>
      <c r="AH605" s="169"/>
      <c r="AX605" s="221">
        <f t="shared" si="54"/>
        <v>1971</v>
      </c>
      <c r="AY605" s="228">
        <v>26114</v>
      </c>
      <c r="AZ605" s="229">
        <f t="shared" si="56"/>
        <v>3.9751879384749529</v>
      </c>
    </row>
    <row r="606" spans="31:52">
      <c r="AE606" s="221">
        <f t="shared" si="53"/>
        <v>1971</v>
      </c>
      <c r="AF606" s="228">
        <v>26145</v>
      </c>
      <c r="AG606" s="229">
        <f t="shared" si="55"/>
        <v>1.7130461554808534</v>
      </c>
      <c r="AH606" s="169"/>
      <c r="AX606" s="221">
        <f t="shared" si="54"/>
        <v>1971</v>
      </c>
      <c r="AY606" s="228">
        <v>26145</v>
      </c>
      <c r="AZ606" s="229">
        <f t="shared" si="56"/>
        <v>1.7130461554808534</v>
      </c>
    </row>
    <row r="607" spans="31:52">
      <c r="AE607" s="221">
        <f t="shared" si="53"/>
        <v>1971</v>
      </c>
      <c r="AF607" s="228">
        <v>26176</v>
      </c>
      <c r="AG607" s="229">
        <f t="shared" si="55"/>
        <v>0.87552034408541601</v>
      </c>
      <c r="AH607" s="169"/>
      <c r="AX607" s="221">
        <f t="shared" si="54"/>
        <v>1971</v>
      </c>
      <c r="AY607" s="228">
        <v>26176</v>
      </c>
      <c r="AZ607" s="229">
        <f t="shared" si="56"/>
        <v>0.87552034408541601</v>
      </c>
    </row>
    <row r="608" spans="31:52">
      <c r="AE608" s="221">
        <f t="shared" si="53"/>
        <v>1971</v>
      </c>
      <c r="AF608" s="228">
        <v>26206</v>
      </c>
      <c r="AG608" s="229">
        <f t="shared" si="55"/>
        <v>0.73995299313079954</v>
      </c>
      <c r="AH608" s="169"/>
      <c r="AX608" s="221">
        <f t="shared" si="54"/>
        <v>1971</v>
      </c>
      <c r="AY608" s="228">
        <v>26206</v>
      </c>
      <c r="AZ608" s="229">
        <f t="shared" si="56"/>
        <v>0.73995299313079954</v>
      </c>
    </row>
    <row r="609" spans="31:52">
      <c r="AE609" s="221">
        <f t="shared" si="53"/>
        <v>1972</v>
      </c>
      <c r="AF609" s="228">
        <v>26237</v>
      </c>
      <c r="AG609" s="229">
        <f t="shared" si="55"/>
        <v>0.50127475694430235</v>
      </c>
      <c r="AH609" s="169"/>
      <c r="AX609" s="221">
        <f t="shared" si="54"/>
        <v>1972</v>
      </c>
      <c r="AY609" s="228">
        <v>26237</v>
      </c>
      <c r="AZ609" s="229">
        <f t="shared" si="56"/>
        <v>0.50127475694430235</v>
      </c>
    </row>
    <row r="610" spans="31:52">
      <c r="AE610" s="221">
        <f t="shared" si="53"/>
        <v>1972</v>
      </c>
      <c r="AF610" s="228">
        <v>26267</v>
      </c>
      <c r="AG610" s="229">
        <f t="shared" si="55"/>
        <v>1.4009068820977095</v>
      </c>
      <c r="AH610" s="169"/>
      <c r="AX610" s="221">
        <f t="shared" si="54"/>
        <v>1972</v>
      </c>
      <c r="AY610" s="228">
        <v>26267</v>
      </c>
      <c r="AZ610" s="229">
        <f t="shared" si="56"/>
        <v>1.4009068820977095</v>
      </c>
    </row>
    <row r="611" spans="31:52">
      <c r="AE611" s="221">
        <f t="shared" si="53"/>
        <v>1972</v>
      </c>
      <c r="AF611" s="228">
        <v>26298</v>
      </c>
      <c r="AG611" s="229">
        <f t="shared" si="55"/>
        <v>2.4832309430662862</v>
      </c>
      <c r="AH611" s="169"/>
      <c r="AX611" s="221">
        <f t="shared" si="54"/>
        <v>1972</v>
      </c>
      <c r="AY611" s="228">
        <v>26298</v>
      </c>
      <c r="AZ611" s="229">
        <f t="shared" si="56"/>
        <v>2.4832309430662862</v>
      </c>
    </row>
    <row r="612" spans="31:52">
      <c r="AE612" s="221">
        <f t="shared" si="53"/>
        <v>1972</v>
      </c>
      <c r="AF612" s="228">
        <v>26329</v>
      </c>
      <c r="AG612" s="229">
        <f t="shared" si="55"/>
        <v>2.9372211474389394</v>
      </c>
      <c r="AH612" s="169"/>
      <c r="AX612" s="221">
        <f t="shared" si="54"/>
        <v>1972</v>
      </c>
      <c r="AY612" s="228">
        <v>26329</v>
      </c>
      <c r="AZ612" s="229">
        <f t="shared" si="56"/>
        <v>2.9372211474389394</v>
      </c>
    </row>
    <row r="613" spans="31:52">
      <c r="AE613" s="221">
        <f t="shared" si="53"/>
        <v>1972</v>
      </c>
      <c r="AF613" s="228">
        <v>26358</v>
      </c>
      <c r="AG613" s="229">
        <f t="shared" si="55"/>
        <v>3.8370914188894547</v>
      </c>
      <c r="AH613" s="169"/>
      <c r="AX613" s="221">
        <f t="shared" si="54"/>
        <v>1972</v>
      </c>
      <c r="AY613" s="228">
        <v>26358</v>
      </c>
      <c r="AZ613" s="229">
        <f t="shared" si="56"/>
        <v>3.8370914188894547</v>
      </c>
    </row>
    <row r="614" spans="31:52">
      <c r="AE614" s="221">
        <f t="shared" si="53"/>
        <v>1972</v>
      </c>
      <c r="AF614" s="228">
        <v>26389</v>
      </c>
      <c r="AG614" s="229">
        <f t="shared" si="55"/>
        <v>13.639422490458294</v>
      </c>
      <c r="AH614" s="169"/>
      <c r="AX614" s="221">
        <f t="shared" si="54"/>
        <v>1972</v>
      </c>
      <c r="AY614" s="228">
        <v>26389</v>
      </c>
      <c r="AZ614" s="229">
        <f t="shared" si="56"/>
        <v>13.639422490458294</v>
      </c>
    </row>
    <row r="615" spans="31:52">
      <c r="AE615" s="221">
        <f t="shared" si="53"/>
        <v>1972</v>
      </c>
      <c r="AF615" s="228">
        <v>26419</v>
      </c>
      <c r="AG615" s="229">
        <f t="shared" si="55"/>
        <v>4.0812738967663265</v>
      </c>
      <c r="AH615" s="169"/>
      <c r="AX615" s="221">
        <f t="shared" si="54"/>
        <v>1972</v>
      </c>
      <c r="AY615" s="228">
        <v>26419</v>
      </c>
      <c r="AZ615" s="229">
        <f t="shared" si="56"/>
        <v>4.0812738967663265</v>
      </c>
    </row>
    <row r="616" spans="31:52">
      <c r="AE616" s="221">
        <f t="shared" si="53"/>
        <v>1972</v>
      </c>
      <c r="AF616" s="228">
        <v>26450</v>
      </c>
      <c r="AG616" s="229">
        <f t="shared" si="55"/>
        <v>3.2484115304894843</v>
      </c>
      <c r="AH616" s="169"/>
      <c r="AX616" s="221">
        <f t="shared" si="54"/>
        <v>1972</v>
      </c>
      <c r="AY616" s="228">
        <v>26450</v>
      </c>
      <c r="AZ616" s="229">
        <f t="shared" si="56"/>
        <v>3.2484115304894843</v>
      </c>
    </row>
    <row r="617" spans="31:52">
      <c r="AE617" s="221">
        <f t="shared" si="53"/>
        <v>1972</v>
      </c>
      <c r="AF617" s="228">
        <v>26480</v>
      </c>
      <c r="AG617" s="229">
        <f t="shared" si="55"/>
        <v>1.7226675916413896</v>
      </c>
      <c r="AH617" s="169"/>
      <c r="AX617" s="221">
        <f t="shared" si="54"/>
        <v>1972</v>
      </c>
      <c r="AY617" s="228">
        <v>26480</v>
      </c>
      <c r="AZ617" s="229">
        <f t="shared" si="56"/>
        <v>1.7226675916413896</v>
      </c>
    </row>
    <row r="618" spans="31:52">
      <c r="AE618" s="221">
        <f t="shared" si="53"/>
        <v>1972</v>
      </c>
      <c r="AF618" s="228">
        <v>26511</v>
      </c>
      <c r="AG618" s="229">
        <f t="shared" si="55"/>
        <v>0.48230779756931952</v>
      </c>
      <c r="AH618" s="169"/>
      <c r="AX618" s="221">
        <f t="shared" si="54"/>
        <v>1972</v>
      </c>
      <c r="AY618" s="228">
        <v>26511</v>
      </c>
      <c r="AZ618" s="229">
        <f t="shared" si="56"/>
        <v>0.48230779756931952</v>
      </c>
    </row>
    <row r="619" spans="31:52">
      <c r="AE619" s="221">
        <f t="shared" si="53"/>
        <v>1972</v>
      </c>
      <c r="AF619" s="228">
        <v>26542</v>
      </c>
      <c r="AG619" s="229">
        <f t="shared" si="55"/>
        <v>0.33444203803826866</v>
      </c>
      <c r="AH619" s="169"/>
      <c r="AX619" s="221">
        <f t="shared" si="54"/>
        <v>1972</v>
      </c>
      <c r="AY619" s="228">
        <v>26542</v>
      </c>
      <c r="AZ619" s="229">
        <f t="shared" si="56"/>
        <v>0.33444203803826866</v>
      </c>
    </row>
    <row r="620" spans="31:52">
      <c r="AE620" s="221">
        <f t="shared" si="53"/>
        <v>1972</v>
      </c>
      <c r="AF620" s="228">
        <v>26572</v>
      </c>
      <c r="AG620" s="229">
        <f t="shared" si="55"/>
        <v>0.63671759071227996</v>
      </c>
      <c r="AH620" s="169"/>
      <c r="AX620" s="221">
        <f t="shared" si="54"/>
        <v>1972</v>
      </c>
      <c r="AY620" s="228">
        <v>26572</v>
      </c>
      <c r="AZ620" s="229">
        <f t="shared" si="56"/>
        <v>0.63671759071227996</v>
      </c>
    </row>
    <row r="621" spans="31:52">
      <c r="AE621" s="221">
        <f t="shared" si="53"/>
        <v>1973</v>
      </c>
      <c r="AF621" s="228">
        <v>26603</v>
      </c>
      <c r="AG621" s="229">
        <f t="shared" si="55"/>
        <v>1.2908151151654983</v>
      </c>
      <c r="AH621" s="169"/>
      <c r="AX621" s="221">
        <f t="shared" si="54"/>
        <v>1973</v>
      </c>
      <c r="AY621" s="228">
        <v>26603</v>
      </c>
      <c r="AZ621" s="229">
        <f t="shared" si="56"/>
        <v>1.2908151151654983</v>
      </c>
    </row>
    <row r="622" spans="31:52">
      <c r="AE622" s="221">
        <f t="shared" si="53"/>
        <v>1973</v>
      </c>
      <c r="AF622" s="228">
        <v>26633</v>
      </c>
      <c r="AG622" s="229">
        <f t="shared" si="55"/>
        <v>1.7193036623596947</v>
      </c>
      <c r="AH622" s="169"/>
      <c r="AX622" s="221">
        <f t="shared" si="54"/>
        <v>1973</v>
      </c>
      <c r="AY622" s="228">
        <v>26633</v>
      </c>
      <c r="AZ622" s="229">
        <f t="shared" si="56"/>
        <v>1.7193036623596947</v>
      </c>
    </row>
    <row r="623" spans="31:52">
      <c r="AE623" s="221">
        <f t="shared" si="53"/>
        <v>1973</v>
      </c>
      <c r="AF623" s="228">
        <v>26664</v>
      </c>
      <c r="AG623" s="229">
        <f t="shared" si="55"/>
        <v>7.8508618330909794</v>
      </c>
      <c r="AH623" s="169"/>
      <c r="AX623" s="221">
        <f t="shared" si="54"/>
        <v>1973</v>
      </c>
      <c r="AY623" s="228">
        <v>26664</v>
      </c>
      <c r="AZ623" s="229">
        <f t="shared" si="56"/>
        <v>7.8508618330909794</v>
      </c>
    </row>
    <row r="624" spans="31:52">
      <c r="AE624" s="221">
        <f t="shared" si="53"/>
        <v>1973</v>
      </c>
      <c r="AF624" s="228">
        <v>26695</v>
      </c>
      <c r="AG624" s="229">
        <f t="shared" si="55"/>
        <v>8.972820557133792</v>
      </c>
      <c r="AH624" s="169"/>
      <c r="AX624" s="221">
        <f t="shared" si="54"/>
        <v>1973</v>
      </c>
      <c r="AY624" s="228">
        <v>26695</v>
      </c>
      <c r="AZ624" s="229">
        <f t="shared" si="56"/>
        <v>8.972820557133792</v>
      </c>
    </row>
    <row r="625" spans="31:52">
      <c r="AE625" s="221">
        <f t="shared" si="53"/>
        <v>1973</v>
      </c>
      <c r="AF625" s="228">
        <v>26723</v>
      </c>
      <c r="AG625" s="229">
        <f t="shared" si="55"/>
        <v>5.618109452561896</v>
      </c>
      <c r="AH625" s="169"/>
      <c r="AX625" s="221">
        <f t="shared" si="54"/>
        <v>1973</v>
      </c>
      <c r="AY625" s="228">
        <v>26723</v>
      </c>
      <c r="AZ625" s="229">
        <f t="shared" si="56"/>
        <v>5.618109452561896</v>
      </c>
    </row>
    <row r="626" spans="31:52">
      <c r="AE626" s="221">
        <f t="shared" si="53"/>
        <v>1973</v>
      </c>
      <c r="AF626" s="228">
        <v>26754</v>
      </c>
      <c r="AG626" s="229">
        <f t="shared" si="55"/>
        <v>3.9164520271922747</v>
      </c>
      <c r="AH626" s="169"/>
      <c r="AX626" s="221">
        <f t="shared" si="54"/>
        <v>1973</v>
      </c>
      <c r="AY626" s="228">
        <v>26754</v>
      </c>
      <c r="AZ626" s="229">
        <f t="shared" si="56"/>
        <v>3.9164520271922747</v>
      </c>
    </row>
    <row r="627" spans="31:52">
      <c r="AE627" s="221">
        <f t="shared" si="53"/>
        <v>1973</v>
      </c>
      <c r="AF627" s="228">
        <v>26784</v>
      </c>
      <c r="AG627" s="229">
        <f t="shared" si="55"/>
        <v>8.5932229357313616</v>
      </c>
      <c r="AH627" s="169"/>
      <c r="AX627" s="221">
        <f t="shared" si="54"/>
        <v>1973</v>
      </c>
      <c r="AY627" s="228">
        <v>26784</v>
      </c>
      <c r="AZ627" s="229">
        <f t="shared" si="56"/>
        <v>8.5932229357313616</v>
      </c>
    </row>
    <row r="628" spans="31:52">
      <c r="AE628" s="221">
        <f t="shared" si="53"/>
        <v>1973</v>
      </c>
      <c r="AF628" s="228">
        <v>26815</v>
      </c>
      <c r="AG628" s="229">
        <f t="shared" si="55"/>
        <v>7.7338590251203669</v>
      </c>
      <c r="AH628" s="169"/>
      <c r="AX628" s="221">
        <f t="shared" si="54"/>
        <v>1973</v>
      </c>
      <c r="AY628" s="228">
        <v>26815</v>
      </c>
      <c r="AZ628" s="229">
        <f t="shared" si="56"/>
        <v>7.7338590251203669</v>
      </c>
    </row>
    <row r="629" spans="31:52">
      <c r="AE629" s="221">
        <f t="shared" si="53"/>
        <v>1973</v>
      </c>
      <c r="AF629" s="228">
        <v>26845</v>
      </c>
      <c r="AG629" s="229">
        <f t="shared" si="55"/>
        <v>2.3662724695186341</v>
      </c>
      <c r="AH629" s="169"/>
      <c r="AX629" s="221">
        <f t="shared" si="54"/>
        <v>1973</v>
      </c>
      <c r="AY629" s="228">
        <v>26845</v>
      </c>
      <c r="AZ629" s="229">
        <f t="shared" si="56"/>
        <v>2.3662724695186341</v>
      </c>
    </row>
    <row r="630" spans="31:52">
      <c r="AE630" s="221">
        <f t="shared" si="53"/>
        <v>1973</v>
      </c>
      <c r="AF630" s="228">
        <v>26876</v>
      </c>
      <c r="AG630" s="229">
        <f t="shared" si="55"/>
        <v>0.85655698845434358</v>
      </c>
      <c r="AH630" s="169"/>
      <c r="AX630" s="221">
        <f t="shared" si="54"/>
        <v>1973</v>
      </c>
      <c r="AY630" s="228">
        <v>26876</v>
      </c>
      <c r="AZ630" s="229">
        <f t="shared" si="56"/>
        <v>0.85655698845434358</v>
      </c>
    </row>
    <row r="631" spans="31:52">
      <c r="AE631" s="221">
        <f t="shared" si="53"/>
        <v>1973</v>
      </c>
      <c r="AF631" s="228">
        <v>26907</v>
      </c>
      <c r="AG631" s="229">
        <f t="shared" si="55"/>
        <v>0.70971643335897028</v>
      </c>
      <c r="AH631" s="169"/>
      <c r="AX631" s="221">
        <f t="shared" si="54"/>
        <v>1973</v>
      </c>
      <c r="AY631" s="228">
        <v>26907</v>
      </c>
      <c r="AZ631" s="229">
        <f t="shared" si="56"/>
        <v>0.70971643335897028</v>
      </c>
    </row>
    <row r="632" spans="31:52">
      <c r="AE632" s="221">
        <f t="shared" si="53"/>
        <v>1973</v>
      </c>
      <c r="AF632" s="228">
        <v>26937</v>
      </c>
      <c r="AG632" s="229">
        <f t="shared" si="55"/>
        <v>0.43059297412546726</v>
      </c>
      <c r="AH632" s="169"/>
      <c r="AX632" s="221">
        <f t="shared" si="54"/>
        <v>1973</v>
      </c>
      <c r="AY632" s="228">
        <v>26937</v>
      </c>
      <c r="AZ632" s="229">
        <f t="shared" si="56"/>
        <v>0.43059297412546726</v>
      </c>
    </row>
    <row r="633" spans="31:52">
      <c r="AE633" s="221">
        <f t="shared" si="53"/>
        <v>1974</v>
      </c>
      <c r="AF633" s="228">
        <v>26968</v>
      </c>
      <c r="AG633" s="229">
        <f t="shared" si="55"/>
        <v>1.4057338949020013</v>
      </c>
      <c r="AH633" s="169"/>
      <c r="AX633" s="221">
        <f t="shared" si="54"/>
        <v>1974</v>
      </c>
      <c r="AY633" s="228">
        <v>26968</v>
      </c>
      <c r="AZ633" s="229">
        <f t="shared" si="56"/>
        <v>1.4057338949020013</v>
      </c>
    </row>
    <row r="634" spans="31:52">
      <c r="AE634" s="221">
        <f t="shared" si="53"/>
        <v>1974</v>
      </c>
      <c r="AF634" s="228">
        <v>26998</v>
      </c>
      <c r="AG634" s="229">
        <f t="shared" si="55"/>
        <v>19.001784542397555</v>
      </c>
      <c r="AH634" s="169"/>
      <c r="AX634" s="221">
        <f t="shared" si="54"/>
        <v>1974</v>
      </c>
      <c r="AY634" s="228">
        <v>26998</v>
      </c>
      <c r="AZ634" s="229">
        <f t="shared" si="56"/>
        <v>19.001784542397555</v>
      </c>
    </row>
    <row r="635" spans="31:52">
      <c r="AE635" s="221">
        <f t="shared" si="53"/>
        <v>1974</v>
      </c>
      <c r="AF635" s="228">
        <v>27029</v>
      </c>
      <c r="AG635" s="229">
        <f t="shared" si="55"/>
        <v>11.849116511406613</v>
      </c>
      <c r="AH635" s="169"/>
      <c r="AX635" s="221">
        <f t="shared" si="54"/>
        <v>1974</v>
      </c>
      <c r="AY635" s="228">
        <v>27029</v>
      </c>
      <c r="AZ635" s="229">
        <f t="shared" si="56"/>
        <v>11.849116511406613</v>
      </c>
    </row>
    <row r="636" spans="31:52">
      <c r="AE636" s="221">
        <f t="shared" si="53"/>
        <v>1974</v>
      </c>
      <c r="AF636" s="228">
        <v>27060</v>
      </c>
      <c r="AG636" s="229">
        <f t="shared" si="55"/>
        <v>13.968341930915059</v>
      </c>
      <c r="AH636" s="169"/>
      <c r="AX636" s="221">
        <f t="shared" si="54"/>
        <v>1974</v>
      </c>
      <c r="AY636" s="228">
        <v>27060</v>
      </c>
      <c r="AZ636" s="229">
        <f t="shared" si="56"/>
        <v>13.968341930915059</v>
      </c>
    </row>
    <row r="637" spans="31:52">
      <c r="AE637" s="221">
        <f t="shared" si="53"/>
        <v>1974</v>
      </c>
      <c r="AF637" s="228">
        <v>27088</v>
      </c>
      <c r="AG637" s="229">
        <f t="shared" si="55"/>
        <v>4.7138659698924599</v>
      </c>
      <c r="AH637" s="169"/>
      <c r="AX637" s="221">
        <f t="shared" si="54"/>
        <v>1974</v>
      </c>
      <c r="AY637" s="228">
        <v>27088</v>
      </c>
      <c r="AZ637" s="229">
        <f t="shared" si="56"/>
        <v>4.7138659698924599</v>
      </c>
    </row>
    <row r="638" spans="31:52">
      <c r="AE638" s="221">
        <f t="shared" si="53"/>
        <v>1974</v>
      </c>
      <c r="AF638" s="228">
        <v>27119</v>
      </c>
      <c r="AG638" s="229">
        <f t="shared" si="55"/>
        <v>4.4882284970929831</v>
      </c>
      <c r="AH638" s="169"/>
      <c r="AX638" s="221">
        <f t="shared" si="54"/>
        <v>1974</v>
      </c>
      <c r="AY638" s="228">
        <v>27119</v>
      </c>
      <c r="AZ638" s="229">
        <f t="shared" si="56"/>
        <v>4.4882284970929831</v>
      </c>
    </row>
    <row r="639" spans="31:52">
      <c r="AE639" s="221">
        <f t="shared" si="53"/>
        <v>1974</v>
      </c>
      <c r="AF639" s="228">
        <v>27149</v>
      </c>
      <c r="AG639" s="229">
        <f t="shared" si="55"/>
        <v>5.669113526355865</v>
      </c>
      <c r="AH639" s="169"/>
      <c r="AX639" s="221">
        <f t="shared" si="54"/>
        <v>1974</v>
      </c>
      <c r="AY639" s="228">
        <v>27149</v>
      </c>
      <c r="AZ639" s="229">
        <f t="shared" si="56"/>
        <v>5.669113526355865</v>
      </c>
    </row>
    <row r="640" spans="31:52">
      <c r="AE640" s="221">
        <f t="shared" si="53"/>
        <v>1974</v>
      </c>
      <c r="AF640" s="228">
        <v>27180</v>
      </c>
      <c r="AG640" s="229">
        <f t="shared" si="55"/>
        <v>6.0048675758935133</v>
      </c>
      <c r="AH640" s="169"/>
      <c r="AX640" s="221">
        <f t="shared" si="54"/>
        <v>1974</v>
      </c>
      <c r="AY640" s="228">
        <v>27180</v>
      </c>
      <c r="AZ640" s="229">
        <f t="shared" si="56"/>
        <v>6.0048675758935133</v>
      </c>
    </row>
    <row r="641" spans="31:52">
      <c r="AE641" s="221">
        <f t="shared" si="53"/>
        <v>1974</v>
      </c>
      <c r="AF641" s="228">
        <v>27210</v>
      </c>
      <c r="AG641" s="229">
        <f t="shared" si="55"/>
        <v>3.3627813833051903</v>
      </c>
      <c r="AH641" s="169"/>
      <c r="AX641" s="221">
        <f t="shared" si="54"/>
        <v>1974</v>
      </c>
      <c r="AY641" s="228">
        <v>27210</v>
      </c>
      <c r="AZ641" s="229">
        <f t="shared" si="56"/>
        <v>3.3627813833051903</v>
      </c>
    </row>
    <row r="642" spans="31:52">
      <c r="AE642" s="221">
        <f t="shared" si="53"/>
        <v>1974</v>
      </c>
      <c r="AF642" s="228">
        <v>27241</v>
      </c>
      <c r="AG642" s="229">
        <f t="shared" si="55"/>
        <v>1.9495647185614047</v>
      </c>
      <c r="AH642" s="169"/>
      <c r="AX642" s="221">
        <f t="shared" si="54"/>
        <v>1974</v>
      </c>
      <c r="AY642" s="228">
        <v>27241</v>
      </c>
      <c r="AZ642" s="229">
        <f t="shared" si="56"/>
        <v>1.9495647185614047</v>
      </c>
    </row>
    <row r="643" spans="31:52">
      <c r="AE643" s="221">
        <f t="shared" si="53"/>
        <v>1974</v>
      </c>
      <c r="AF643" s="228">
        <v>27272</v>
      </c>
      <c r="AG643" s="229">
        <f t="shared" si="55"/>
        <v>1.4447356843024153</v>
      </c>
      <c r="AH643" s="169"/>
      <c r="AX643" s="221">
        <f t="shared" si="54"/>
        <v>1974</v>
      </c>
      <c r="AY643" s="228">
        <v>27272</v>
      </c>
      <c r="AZ643" s="229">
        <f t="shared" si="56"/>
        <v>1.4447356843024153</v>
      </c>
    </row>
    <row r="644" spans="31:52">
      <c r="AE644" s="221">
        <f t="shared" si="53"/>
        <v>1974</v>
      </c>
      <c r="AF644" s="228">
        <v>27302</v>
      </c>
      <c r="AG644" s="229">
        <f t="shared" si="55"/>
        <v>0.57155926609104313</v>
      </c>
      <c r="AH644" s="169"/>
      <c r="AX644" s="221">
        <f t="shared" si="54"/>
        <v>1974</v>
      </c>
      <c r="AY644" s="228">
        <v>27302</v>
      </c>
      <c r="AZ644" s="229">
        <f t="shared" si="56"/>
        <v>0.57155926609104313</v>
      </c>
    </row>
    <row r="645" spans="31:52">
      <c r="AE645" s="221">
        <f t="shared" si="53"/>
        <v>1975</v>
      </c>
      <c r="AF645" s="228">
        <v>27333</v>
      </c>
      <c r="AG645" s="229">
        <f t="shared" si="55"/>
        <v>0.66627679017923847</v>
      </c>
      <c r="AH645" s="169"/>
      <c r="AX645" s="221">
        <f t="shared" si="54"/>
        <v>1975</v>
      </c>
      <c r="AY645" s="228">
        <v>27333</v>
      </c>
      <c r="AZ645" s="229">
        <f t="shared" si="56"/>
        <v>0.66627679017923847</v>
      </c>
    </row>
    <row r="646" spans="31:52">
      <c r="AE646" s="221">
        <f t="shared" si="53"/>
        <v>1975</v>
      </c>
      <c r="AF646" s="228">
        <v>27363</v>
      </c>
      <c r="AG646" s="229">
        <f t="shared" si="55"/>
        <v>0.87906274061463729</v>
      </c>
      <c r="AH646" s="169"/>
      <c r="AX646" s="221">
        <f t="shared" si="54"/>
        <v>1975</v>
      </c>
      <c r="AY646" s="228">
        <v>27363</v>
      </c>
      <c r="AZ646" s="229">
        <f t="shared" si="56"/>
        <v>0.87906274061463729</v>
      </c>
    </row>
    <row r="647" spans="31:52">
      <c r="AE647" s="221">
        <f t="shared" si="53"/>
        <v>1975</v>
      </c>
      <c r="AF647" s="228">
        <v>27394</v>
      </c>
      <c r="AG647" s="229">
        <f t="shared" si="55"/>
        <v>1.6178069146878733</v>
      </c>
      <c r="AH647" s="169"/>
      <c r="AX647" s="221">
        <f t="shared" si="54"/>
        <v>1975</v>
      </c>
      <c r="AY647" s="228">
        <v>27394</v>
      </c>
      <c r="AZ647" s="229">
        <f t="shared" si="56"/>
        <v>1.6178069146878733</v>
      </c>
    </row>
    <row r="648" spans="31:52">
      <c r="AE648" s="221">
        <f t="shared" si="53"/>
        <v>1975</v>
      </c>
      <c r="AF648" s="228">
        <v>27425</v>
      </c>
      <c r="AG648" s="229">
        <f t="shared" si="55"/>
        <v>2.5023919233613188</v>
      </c>
      <c r="AH648" s="169"/>
      <c r="AX648" s="221">
        <f t="shared" si="54"/>
        <v>1975</v>
      </c>
      <c r="AY648" s="228">
        <v>27425</v>
      </c>
      <c r="AZ648" s="229">
        <f t="shared" si="56"/>
        <v>2.5023919233613188</v>
      </c>
    </row>
    <row r="649" spans="31:52">
      <c r="AE649" s="221">
        <f t="shared" ref="AE649:AE712" si="57">IF(MONTH(AF649)&gt;9,YEAR(AF649)+1,YEAR(AF649))</f>
        <v>1975</v>
      </c>
      <c r="AF649" s="228">
        <v>27453</v>
      </c>
      <c r="AG649" s="229">
        <f t="shared" si="55"/>
        <v>3.3123121994241309</v>
      </c>
      <c r="AH649" s="169"/>
      <c r="AX649" s="221">
        <f t="shared" ref="AX649:AX712" si="58">IF(MONTH(AY649)&gt;9,YEAR(AY649)+1,YEAR(AY649))</f>
        <v>1975</v>
      </c>
      <c r="AY649" s="228">
        <v>27453</v>
      </c>
      <c r="AZ649" s="229">
        <f t="shared" si="56"/>
        <v>3.3123121994241309</v>
      </c>
    </row>
    <row r="650" spans="31:52">
      <c r="AE650" s="221">
        <f t="shared" si="57"/>
        <v>1975</v>
      </c>
      <c r="AF650" s="228">
        <v>27484</v>
      </c>
      <c r="AG650" s="229">
        <f t="shared" ref="AG650:AG713" si="59">VLOOKUP(IF(MONTH(AF650)&gt;9,YEAR(AF650)+1,YEAR(AF650)),$P$10:$AB$118,IF(MONTH(AF650)&gt;9,MONTH(AF650)-8,MONTH(AF650)+4))</f>
        <v>7.4239948298739105</v>
      </c>
      <c r="AH650" s="169"/>
      <c r="AX650" s="221">
        <f t="shared" si="58"/>
        <v>1975</v>
      </c>
      <c r="AY650" s="228">
        <v>27484</v>
      </c>
      <c r="AZ650" s="229">
        <f t="shared" ref="AZ650:AZ713" si="60">VLOOKUP(IF(MONTH(AY650)&gt;9,YEAR(AY650)+1,YEAR(AY650)),$AI$10:$AU$118,IF(MONTH(AY650)&gt;9,MONTH(AY650)-8,MONTH(AY650)+4))</f>
        <v>7.4239948298739105</v>
      </c>
    </row>
    <row r="651" spans="31:52">
      <c r="AE651" s="221">
        <f t="shared" si="57"/>
        <v>1975</v>
      </c>
      <c r="AF651" s="228">
        <v>27514</v>
      </c>
      <c r="AG651" s="229">
        <f t="shared" si="59"/>
        <v>9.3746403853180666</v>
      </c>
      <c r="AH651" s="169"/>
      <c r="AX651" s="221">
        <f t="shared" si="58"/>
        <v>1975</v>
      </c>
      <c r="AY651" s="228">
        <v>27514</v>
      </c>
      <c r="AZ651" s="229">
        <f t="shared" si="60"/>
        <v>9.3746403853180666</v>
      </c>
    </row>
    <row r="652" spans="31:52">
      <c r="AE652" s="221">
        <f t="shared" si="57"/>
        <v>1975</v>
      </c>
      <c r="AF652" s="228">
        <v>27545</v>
      </c>
      <c r="AG652" s="229">
        <f t="shared" si="59"/>
        <v>19.116608830023782</v>
      </c>
      <c r="AH652" s="169"/>
      <c r="AX652" s="221">
        <f t="shared" si="58"/>
        <v>1975</v>
      </c>
      <c r="AY652" s="228">
        <v>27545</v>
      </c>
      <c r="AZ652" s="229">
        <f t="shared" si="60"/>
        <v>19.116608830023782</v>
      </c>
    </row>
    <row r="653" spans="31:52">
      <c r="AE653" s="221">
        <f t="shared" si="57"/>
        <v>1975</v>
      </c>
      <c r="AF653" s="228">
        <v>27575</v>
      </c>
      <c r="AG653" s="229">
        <f t="shared" si="59"/>
        <v>5.2551171510469885</v>
      </c>
      <c r="AH653" s="169"/>
      <c r="AX653" s="221">
        <f t="shared" si="58"/>
        <v>1975</v>
      </c>
      <c r="AY653" s="228">
        <v>27575</v>
      </c>
      <c r="AZ653" s="229">
        <f t="shared" si="60"/>
        <v>5.2551171510469885</v>
      </c>
    </row>
    <row r="654" spans="31:52">
      <c r="AE654" s="221">
        <f t="shared" si="57"/>
        <v>1975</v>
      </c>
      <c r="AF654" s="228">
        <v>27606</v>
      </c>
      <c r="AG654" s="229">
        <f t="shared" si="59"/>
        <v>1.6007532647536138</v>
      </c>
      <c r="AH654" s="169"/>
      <c r="AX654" s="221">
        <f t="shared" si="58"/>
        <v>1975</v>
      </c>
      <c r="AY654" s="228">
        <v>27606</v>
      </c>
      <c r="AZ654" s="229">
        <f t="shared" si="60"/>
        <v>1.6007532647536138</v>
      </c>
    </row>
    <row r="655" spans="31:52">
      <c r="AE655" s="221">
        <f t="shared" si="57"/>
        <v>1975</v>
      </c>
      <c r="AF655" s="228">
        <v>27637</v>
      </c>
      <c r="AG655" s="229">
        <f t="shared" si="59"/>
        <v>0.91182396833833934</v>
      </c>
      <c r="AH655" s="169"/>
      <c r="AX655" s="221">
        <f t="shared" si="58"/>
        <v>1975</v>
      </c>
      <c r="AY655" s="228">
        <v>27637</v>
      </c>
      <c r="AZ655" s="229">
        <f t="shared" si="60"/>
        <v>0.91182396833833934</v>
      </c>
    </row>
    <row r="656" spans="31:52">
      <c r="AE656" s="221">
        <f t="shared" si="57"/>
        <v>1975</v>
      </c>
      <c r="AF656" s="228">
        <v>27667</v>
      </c>
      <c r="AG656" s="229">
        <f t="shared" si="59"/>
        <v>0.90328935373373298</v>
      </c>
      <c r="AH656" s="169"/>
      <c r="AX656" s="221">
        <f t="shared" si="58"/>
        <v>1975</v>
      </c>
      <c r="AY656" s="228">
        <v>27667</v>
      </c>
      <c r="AZ656" s="229">
        <f t="shared" si="60"/>
        <v>0.90328935373373298</v>
      </c>
    </row>
    <row r="657" spans="31:52">
      <c r="AE657" s="221">
        <f t="shared" si="57"/>
        <v>1976</v>
      </c>
      <c r="AF657" s="228">
        <v>27698</v>
      </c>
      <c r="AG657" s="229">
        <f t="shared" si="59"/>
        <v>3.1765536461536517</v>
      </c>
      <c r="AH657" s="169"/>
      <c r="AX657" s="221">
        <f t="shared" si="58"/>
        <v>1976</v>
      </c>
      <c r="AY657" s="228">
        <v>27698</v>
      </c>
      <c r="AZ657" s="229">
        <f t="shared" si="60"/>
        <v>3.1765536461536517</v>
      </c>
    </row>
    <row r="658" spans="31:52">
      <c r="AE658" s="221">
        <f t="shared" si="57"/>
        <v>1976</v>
      </c>
      <c r="AF658" s="228">
        <v>27728</v>
      </c>
      <c r="AG658" s="229">
        <f t="shared" si="59"/>
        <v>3.4705659861745612</v>
      </c>
      <c r="AH658" s="169"/>
      <c r="AX658" s="221">
        <f t="shared" si="58"/>
        <v>1976</v>
      </c>
      <c r="AY658" s="228">
        <v>27728</v>
      </c>
      <c r="AZ658" s="229">
        <f t="shared" si="60"/>
        <v>3.4705659861745612</v>
      </c>
    </row>
    <row r="659" spans="31:52">
      <c r="AE659" s="221">
        <f t="shared" si="57"/>
        <v>1976</v>
      </c>
      <c r="AF659" s="228">
        <v>27759</v>
      </c>
      <c r="AG659" s="229">
        <f t="shared" si="59"/>
        <v>1.2734756695148031</v>
      </c>
      <c r="AH659" s="169"/>
      <c r="AX659" s="221">
        <f t="shared" si="58"/>
        <v>1976</v>
      </c>
      <c r="AY659" s="228">
        <v>27759</v>
      </c>
      <c r="AZ659" s="229">
        <f t="shared" si="60"/>
        <v>1.2734756695148031</v>
      </c>
    </row>
    <row r="660" spans="31:52">
      <c r="AE660" s="221">
        <f t="shared" si="57"/>
        <v>1976</v>
      </c>
      <c r="AF660" s="228">
        <v>27790</v>
      </c>
      <c r="AG660" s="229">
        <f t="shared" si="59"/>
        <v>0.85306529081872906</v>
      </c>
      <c r="AH660" s="169"/>
      <c r="AX660" s="221">
        <f t="shared" si="58"/>
        <v>1976</v>
      </c>
      <c r="AY660" s="228">
        <v>27790</v>
      </c>
      <c r="AZ660" s="229">
        <f t="shared" si="60"/>
        <v>0.85306529081872906</v>
      </c>
    </row>
    <row r="661" spans="31:52">
      <c r="AE661" s="221">
        <f t="shared" si="57"/>
        <v>1976</v>
      </c>
      <c r="AF661" s="228">
        <v>27819</v>
      </c>
      <c r="AG661" s="229">
        <f t="shared" si="59"/>
        <v>0.43009025809664259</v>
      </c>
      <c r="AH661" s="169"/>
      <c r="AX661" s="221">
        <f t="shared" si="58"/>
        <v>1976</v>
      </c>
      <c r="AY661" s="228">
        <v>27819</v>
      </c>
      <c r="AZ661" s="229">
        <f t="shared" si="60"/>
        <v>0.43009025809664259</v>
      </c>
    </row>
    <row r="662" spans="31:52">
      <c r="AE662" s="221">
        <f t="shared" si="57"/>
        <v>1976</v>
      </c>
      <c r="AF662" s="228">
        <v>27850</v>
      </c>
      <c r="AG662" s="229">
        <f t="shared" si="59"/>
        <v>0.87481826865003853</v>
      </c>
      <c r="AH662" s="169"/>
      <c r="AX662" s="221">
        <f t="shared" si="58"/>
        <v>1976</v>
      </c>
      <c r="AY662" s="228">
        <v>27850</v>
      </c>
      <c r="AZ662" s="229">
        <f t="shared" si="60"/>
        <v>0.87481826865003853</v>
      </c>
    </row>
    <row r="663" spans="31:52">
      <c r="AE663" s="221">
        <f t="shared" si="57"/>
        <v>1976</v>
      </c>
      <c r="AF663" s="228">
        <v>27880</v>
      </c>
      <c r="AG663" s="229">
        <f t="shared" si="59"/>
        <v>0.7768995307883273</v>
      </c>
      <c r="AH663" s="169"/>
      <c r="AX663" s="221">
        <f t="shared" si="58"/>
        <v>1976</v>
      </c>
      <c r="AY663" s="228">
        <v>27880</v>
      </c>
      <c r="AZ663" s="229">
        <f t="shared" si="60"/>
        <v>0.7768995307883273</v>
      </c>
    </row>
    <row r="664" spans="31:52">
      <c r="AE664" s="221">
        <f t="shared" si="57"/>
        <v>1976</v>
      </c>
      <c r="AF664" s="228">
        <v>27911</v>
      </c>
      <c r="AG664" s="229">
        <f t="shared" si="59"/>
        <v>0.99734981531936917</v>
      </c>
      <c r="AH664" s="169"/>
      <c r="AX664" s="221">
        <f t="shared" si="58"/>
        <v>1976</v>
      </c>
      <c r="AY664" s="228">
        <v>27911</v>
      </c>
      <c r="AZ664" s="229">
        <f t="shared" si="60"/>
        <v>0.99734981531936917</v>
      </c>
    </row>
    <row r="665" spans="31:52">
      <c r="AE665" s="221">
        <f t="shared" si="57"/>
        <v>1976</v>
      </c>
      <c r="AF665" s="228">
        <v>27941</v>
      </c>
      <c r="AG665" s="229">
        <f t="shared" si="59"/>
        <v>0.2096790345324262</v>
      </c>
      <c r="AH665" s="169"/>
      <c r="AX665" s="221">
        <f t="shared" si="58"/>
        <v>1976</v>
      </c>
      <c r="AY665" s="228">
        <v>27941</v>
      </c>
      <c r="AZ665" s="229">
        <f t="shared" si="60"/>
        <v>0.2096790345324262</v>
      </c>
    </row>
    <row r="666" spans="31:52">
      <c r="AE666" s="221">
        <f t="shared" si="57"/>
        <v>1976</v>
      </c>
      <c r="AF666" s="228">
        <v>27972</v>
      </c>
      <c r="AG666" s="229">
        <f t="shared" si="59"/>
        <v>9.8925294093238136E-2</v>
      </c>
      <c r="AH666" s="169"/>
      <c r="AX666" s="221">
        <f t="shared" si="58"/>
        <v>1976</v>
      </c>
      <c r="AY666" s="228">
        <v>27972</v>
      </c>
      <c r="AZ666" s="229">
        <f t="shared" si="60"/>
        <v>9.8925294093238136E-2</v>
      </c>
    </row>
    <row r="667" spans="31:52">
      <c r="AE667" s="221">
        <f t="shared" si="57"/>
        <v>1976</v>
      </c>
      <c r="AF667" s="228">
        <v>28003</v>
      </c>
      <c r="AG667" s="229">
        <f t="shared" si="59"/>
        <v>0.18944116827506718</v>
      </c>
      <c r="AH667" s="169"/>
      <c r="AX667" s="221">
        <f t="shared" si="58"/>
        <v>1976</v>
      </c>
      <c r="AY667" s="228">
        <v>28003</v>
      </c>
      <c r="AZ667" s="229">
        <f t="shared" si="60"/>
        <v>0.18944116827506718</v>
      </c>
    </row>
    <row r="668" spans="31:52">
      <c r="AE668" s="221">
        <f t="shared" si="57"/>
        <v>1976</v>
      </c>
      <c r="AF668" s="228">
        <v>28033</v>
      </c>
      <c r="AG668" s="229">
        <f t="shared" si="59"/>
        <v>0.40743811542285613</v>
      </c>
      <c r="AH668" s="169"/>
      <c r="AX668" s="221">
        <f t="shared" si="58"/>
        <v>1976</v>
      </c>
      <c r="AY668" s="228">
        <v>28033</v>
      </c>
      <c r="AZ668" s="229">
        <f t="shared" si="60"/>
        <v>0.40743811542285613</v>
      </c>
    </row>
    <row r="669" spans="31:52">
      <c r="AE669" s="221">
        <f t="shared" si="57"/>
        <v>1977</v>
      </c>
      <c r="AF669" s="228">
        <v>28064</v>
      </c>
      <c r="AG669" s="229">
        <f t="shared" si="59"/>
        <v>0.11233934388761993</v>
      </c>
      <c r="AH669" s="169"/>
      <c r="AX669" s="221">
        <f t="shared" si="58"/>
        <v>1977</v>
      </c>
      <c r="AY669" s="228">
        <v>28064</v>
      </c>
      <c r="AZ669" s="229">
        <f t="shared" si="60"/>
        <v>0.11233934388761993</v>
      </c>
    </row>
    <row r="670" spans="31:52">
      <c r="AE670" s="221">
        <f t="shared" si="57"/>
        <v>1977</v>
      </c>
      <c r="AF670" s="228">
        <v>28094</v>
      </c>
      <c r="AG670" s="229">
        <f t="shared" si="59"/>
        <v>0.10918480816802972</v>
      </c>
      <c r="AH670" s="169"/>
      <c r="AX670" s="221">
        <f t="shared" si="58"/>
        <v>1977</v>
      </c>
      <c r="AY670" s="228">
        <v>28094</v>
      </c>
      <c r="AZ670" s="229">
        <f t="shared" si="60"/>
        <v>0.10918480816802972</v>
      </c>
    </row>
    <row r="671" spans="31:52">
      <c r="AE671" s="221">
        <f t="shared" si="57"/>
        <v>1977</v>
      </c>
      <c r="AF671" s="228">
        <v>28125</v>
      </c>
      <c r="AG671" s="229">
        <f t="shared" si="59"/>
        <v>8.6353951941821078E-2</v>
      </c>
      <c r="AH671" s="169"/>
      <c r="AX671" s="221">
        <f t="shared" si="58"/>
        <v>1977</v>
      </c>
      <c r="AY671" s="228">
        <v>28125</v>
      </c>
      <c r="AZ671" s="229">
        <f t="shared" si="60"/>
        <v>8.6353951941821078E-2</v>
      </c>
    </row>
    <row r="672" spans="31:52">
      <c r="AE672" s="221">
        <f t="shared" si="57"/>
        <v>1977</v>
      </c>
      <c r="AF672" s="228">
        <v>28156</v>
      </c>
      <c r="AG672" s="229">
        <f t="shared" si="59"/>
        <v>0.19710226274597054</v>
      </c>
      <c r="AH672" s="169"/>
      <c r="AX672" s="221">
        <f t="shared" si="58"/>
        <v>1977</v>
      </c>
      <c r="AY672" s="228">
        <v>28156</v>
      </c>
      <c r="AZ672" s="229">
        <f t="shared" si="60"/>
        <v>0.19710226274597054</v>
      </c>
    </row>
    <row r="673" spans="31:52">
      <c r="AE673" s="221">
        <f t="shared" si="57"/>
        <v>1977</v>
      </c>
      <c r="AF673" s="228">
        <v>28184</v>
      </c>
      <c r="AG673" s="229">
        <f t="shared" si="59"/>
        <v>0.23994108771538514</v>
      </c>
      <c r="AH673" s="169"/>
      <c r="AX673" s="221">
        <f t="shared" si="58"/>
        <v>1977</v>
      </c>
      <c r="AY673" s="228">
        <v>28184</v>
      </c>
      <c r="AZ673" s="229">
        <f t="shared" si="60"/>
        <v>0.23994108771538514</v>
      </c>
    </row>
    <row r="674" spans="31:52">
      <c r="AE674" s="221">
        <f t="shared" si="57"/>
        <v>1977</v>
      </c>
      <c r="AF674" s="228">
        <v>28215</v>
      </c>
      <c r="AG674" s="229">
        <f t="shared" si="59"/>
        <v>0.35005003064959783</v>
      </c>
      <c r="AH674" s="169"/>
      <c r="AX674" s="221">
        <f t="shared" si="58"/>
        <v>1977</v>
      </c>
      <c r="AY674" s="228">
        <v>28215</v>
      </c>
      <c r="AZ674" s="229">
        <f t="shared" si="60"/>
        <v>0.35005003064959783</v>
      </c>
    </row>
    <row r="675" spans="31:52">
      <c r="AE675" s="221">
        <f t="shared" si="57"/>
        <v>1977</v>
      </c>
      <c r="AF675" s="228">
        <v>28245</v>
      </c>
      <c r="AG675" s="229">
        <f t="shared" si="59"/>
        <v>0.56096562651942627</v>
      </c>
      <c r="AH675" s="169"/>
      <c r="AX675" s="221">
        <f t="shared" si="58"/>
        <v>1977</v>
      </c>
      <c r="AY675" s="228">
        <v>28245</v>
      </c>
      <c r="AZ675" s="229">
        <f t="shared" si="60"/>
        <v>0.56096562651942627</v>
      </c>
    </row>
    <row r="676" spans="31:52">
      <c r="AE676" s="221">
        <f t="shared" si="57"/>
        <v>1977</v>
      </c>
      <c r="AF676" s="228">
        <v>28276</v>
      </c>
      <c r="AG676" s="229">
        <f t="shared" si="59"/>
        <v>0.19941520444642191</v>
      </c>
      <c r="AH676" s="169"/>
      <c r="AX676" s="221">
        <f t="shared" si="58"/>
        <v>1977</v>
      </c>
      <c r="AY676" s="228">
        <v>28276</v>
      </c>
      <c r="AZ676" s="229">
        <f t="shared" si="60"/>
        <v>0.19941520444642191</v>
      </c>
    </row>
    <row r="677" spans="31:52">
      <c r="AE677" s="221">
        <f t="shared" si="57"/>
        <v>1977</v>
      </c>
      <c r="AF677" s="228">
        <v>28306</v>
      </c>
      <c r="AG677" s="229">
        <f t="shared" si="59"/>
        <v>0.1234569300386239</v>
      </c>
      <c r="AH677" s="169"/>
      <c r="AX677" s="221">
        <f t="shared" si="58"/>
        <v>1977</v>
      </c>
      <c r="AY677" s="228">
        <v>28306</v>
      </c>
      <c r="AZ677" s="229">
        <f t="shared" si="60"/>
        <v>0.1234569300386239</v>
      </c>
    </row>
    <row r="678" spans="31:52">
      <c r="AE678" s="221">
        <f t="shared" si="57"/>
        <v>1977</v>
      </c>
      <c r="AF678" s="228">
        <v>28337</v>
      </c>
      <c r="AG678" s="229">
        <f t="shared" si="59"/>
        <v>5.835339129592132E-2</v>
      </c>
      <c r="AH678" s="169"/>
      <c r="AX678" s="221">
        <f t="shared" si="58"/>
        <v>1977</v>
      </c>
      <c r="AY678" s="228">
        <v>28337</v>
      </c>
      <c r="AZ678" s="229">
        <f t="shared" si="60"/>
        <v>5.835339129592132E-2</v>
      </c>
    </row>
    <row r="679" spans="31:52">
      <c r="AE679" s="221">
        <f t="shared" si="57"/>
        <v>1977</v>
      </c>
      <c r="AF679" s="228">
        <v>28368</v>
      </c>
      <c r="AG679" s="229">
        <f t="shared" si="59"/>
        <v>1.5650773665811357E-2</v>
      </c>
      <c r="AH679" s="169"/>
      <c r="AX679" s="221">
        <f t="shared" si="58"/>
        <v>1977</v>
      </c>
      <c r="AY679" s="228">
        <v>28368</v>
      </c>
      <c r="AZ679" s="229">
        <f t="shared" si="60"/>
        <v>1.5650773665811357E-2</v>
      </c>
    </row>
    <row r="680" spans="31:52">
      <c r="AE680" s="221">
        <f t="shared" si="57"/>
        <v>1977</v>
      </c>
      <c r="AF680" s="228">
        <v>28398</v>
      </c>
      <c r="AG680" s="229">
        <f t="shared" si="59"/>
        <v>5.7832168619835311E-2</v>
      </c>
      <c r="AH680" s="169"/>
      <c r="AX680" s="221">
        <f t="shared" si="58"/>
        <v>1977</v>
      </c>
      <c r="AY680" s="228">
        <v>28398</v>
      </c>
      <c r="AZ680" s="229">
        <f t="shared" si="60"/>
        <v>5.7832168619835311E-2</v>
      </c>
    </row>
    <row r="681" spans="31:52">
      <c r="AE681" s="221">
        <f t="shared" si="57"/>
        <v>1978</v>
      </c>
      <c r="AF681" s="228">
        <v>28429</v>
      </c>
      <c r="AG681" s="229">
        <f t="shared" si="59"/>
        <v>0.31626413488723659</v>
      </c>
      <c r="AH681" s="169"/>
      <c r="AX681" s="221">
        <f t="shared" si="58"/>
        <v>1978</v>
      </c>
      <c r="AY681" s="228">
        <v>28429</v>
      </c>
      <c r="AZ681" s="229">
        <f t="shared" si="60"/>
        <v>0.31626413488723659</v>
      </c>
    </row>
    <row r="682" spans="31:52">
      <c r="AE682" s="221">
        <f t="shared" si="57"/>
        <v>1978</v>
      </c>
      <c r="AF682" s="228">
        <v>28459</v>
      </c>
      <c r="AG682" s="229">
        <f t="shared" si="59"/>
        <v>0.40232206822293393</v>
      </c>
      <c r="AH682" s="169"/>
      <c r="AX682" s="221">
        <f t="shared" si="58"/>
        <v>1978</v>
      </c>
      <c r="AY682" s="228">
        <v>28459</v>
      </c>
      <c r="AZ682" s="229">
        <f t="shared" si="60"/>
        <v>0.40232206822293393</v>
      </c>
    </row>
    <row r="683" spans="31:52">
      <c r="AE683" s="221">
        <f t="shared" si="57"/>
        <v>1978</v>
      </c>
      <c r="AF683" s="228">
        <v>28490</v>
      </c>
      <c r="AG683" s="229">
        <f t="shared" si="59"/>
        <v>3.2736780980443583</v>
      </c>
      <c r="AH683" s="169"/>
      <c r="AX683" s="221">
        <f t="shared" si="58"/>
        <v>1978</v>
      </c>
      <c r="AY683" s="228">
        <v>28490</v>
      </c>
      <c r="AZ683" s="229">
        <f t="shared" si="60"/>
        <v>3.2736780980443583</v>
      </c>
    </row>
    <row r="684" spans="31:52">
      <c r="AE684" s="221">
        <f t="shared" si="57"/>
        <v>1978</v>
      </c>
      <c r="AF684" s="228">
        <v>28521</v>
      </c>
      <c r="AG684" s="229">
        <f t="shared" si="59"/>
        <v>6.4932550949737937</v>
      </c>
      <c r="AH684" s="169"/>
      <c r="AX684" s="221">
        <f t="shared" si="58"/>
        <v>1978</v>
      </c>
      <c r="AY684" s="228">
        <v>28521</v>
      </c>
      <c r="AZ684" s="229">
        <f t="shared" si="60"/>
        <v>6.4932550949737937</v>
      </c>
    </row>
    <row r="685" spans="31:52">
      <c r="AE685" s="221">
        <f t="shared" si="57"/>
        <v>1978</v>
      </c>
      <c r="AF685" s="228">
        <v>28549</v>
      </c>
      <c r="AG685" s="229">
        <f t="shared" si="59"/>
        <v>5.9385494719669882</v>
      </c>
      <c r="AH685" s="169"/>
      <c r="AX685" s="221">
        <f t="shared" si="58"/>
        <v>1978</v>
      </c>
      <c r="AY685" s="228">
        <v>28549</v>
      </c>
      <c r="AZ685" s="229">
        <f t="shared" si="60"/>
        <v>5.9385494719669882</v>
      </c>
    </row>
    <row r="686" spans="31:52">
      <c r="AE686" s="221">
        <f t="shared" si="57"/>
        <v>1978</v>
      </c>
      <c r="AF686" s="228">
        <v>28580</v>
      </c>
      <c r="AG686" s="229">
        <f t="shared" si="59"/>
        <v>16.820094218289803</v>
      </c>
      <c r="AH686" s="169"/>
      <c r="AX686" s="221">
        <f t="shared" si="58"/>
        <v>1978</v>
      </c>
      <c r="AY686" s="228">
        <v>28580</v>
      </c>
      <c r="AZ686" s="229">
        <f t="shared" si="60"/>
        <v>16.820094218289803</v>
      </c>
    </row>
    <row r="687" spans="31:52">
      <c r="AE687" s="221">
        <f t="shared" si="57"/>
        <v>1978</v>
      </c>
      <c r="AF687" s="228">
        <v>28610</v>
      </c>
      <c r="AG687" s="229">
        <f t="shared" si="59"/>
        <v>10.847891602746984</v>
      </c>
      <c r="AH687" s="169"/>
      <c r="AX687" s="221">
        <f t="shared" si="58"/>
        <v>1978</v>
      </c>
      <c r="AY687" s="228">
        <v>28610</v>
      </c>
      <c r="AZ687" s="229">
        <f t="shared" si="60"/>
        <v>10.847891602746984</v>
      </c>
    </row>
    <row r="688" spans="31:52">
      <c r="AE688" s="221">
        <f t="shared" si="57"/>
        <v>1978</v>
      </c>
      <c r="AF688" s="228">
        <v>28641</v>
      </c>
      <c r="AG688" s="229">
        <f t="shared" si="59"/>
        <v>8.7059004551415882</v>
      </c>
      <c r="AH688" s="169"/>
      <c r="AX688" s="221">
        <f t="shared" si="58"/>
        <v>1978</v>
      </c>
      <c r="AY688" s="228">
        <v>28641</v>
      </c>
      <c r="AZ688" s="229">
        <f t="shared" si="60"/>
        <v>8.7059004551415882</v>
      </c>
    </row>
    <row r="689" spans="31:52">
      <c r="AE689" s="221">
        <f t="shared" si="57"/>
        <v>1978</v>
      </c>
      <c r="AF689" s="228">
        <v>28671</v>
      </c>
      <c r="AG689" s="229">
        <f t="shared" si="59"/>
        <v>4.2429144193633803</v>
      </c>
      <c r="AH689" s="169"/>
      <c r="AX689" s="221">
        <f t="shared" si="58"/>
        <v>1978</v>
      </c>
      <c r="AY689" s="228">
        <v>28671</v>
      </c>
      <c r="AZ689" s="229">
        <f t="shared" si="60"/>
        <v>4.2429144193633803</v>
      </c>
    </row>
    <row r="690" spans="31:52">
      <c r="AE690" s="221">
        <f t="shared" si="57"/>
        <v>1978</v>
      </c>
      <c r="AF690" s="228">
        <v>28702</v>
      </c>
      <c r="AG690" s="229">
        <f t="shared" si="59"/>
        <v>1.5424582727496556</v>
      </c>
      <c r="AH690" s="169"/>
      <c r="AX690" s="221">
        <f t="shared" si="58"/>
        <v>1978</v>
      </c>
      <c r="AY690" s="228">
        <v>28702</v>
      </c>
      <c r="AZ690" s="229">
        <f t="shared" si="60"/>
        <v>1.5424582727496556</v>
      </c>
    </row>
    <row r="691" spans="31:52">
      <c r="AE691" s="221">
        <f t="shared" si="57"/>
        <v>1978</v>
      </c>
      <c r="AF691" s="228">
        <v>28733</v>
      </c>
      <c r="AG691" s="229">
        <f t="shared" si="59"/>
        <v>0.37943112018787417</v>
      </c>
      <c r="AH691" s="169"/>
      <c r="AX691" s="221">
        <f t="shared" si="58"/>
        <v>1978</v>
      </c>
      <c r="AY691" s="228">
        <v>28733</v>
      </c>
      <c r="AZ691" s="229">
        <f t="shared" si="60"/>
        <v>0.37943112018787417</v>
      </c>
    </row>
    <row r="692" spans="31:52">
      <c r="AE692" s="221">
        <f t="shared" si="57"/>
        <v>1978</v>
      </c>
      <c r="AF692" s="228">
        <v>28763</v>
      </c>
      <c r="AG692" s="229">
        <f t="shared" si="59"/>
        <v>1.9437904998770819</v>
      </c>
      <c r="AH692" s="169"/>
      <c r="AX692" s="221">
        <f t="shared" si="58"/>
        <v>1978</v>
      </c>
      <c r="AY692" s="228">
        <v>28763</v>
      </c>
      <c r="AZ692" s="229">
        <f t="shared" si="60"/>
        <v>1.9437904998770819</v>
      </c>
    </row>
    <row r="693" spans="31:52">
      <c r="AE693" s="221">
        <f t="shared" si="57"/>
        <v>1979</v>
      </c>
      <c r="AF693" s="228">
        <v>28794</v>
      </c>
      <c r="AG693" s="229">
        <f t="shared" si="59"/>
        <v>0.72410284923622137</v>
      </c>
      <c r="AH693" s="169"/>
      <c r="AX693" s="221">
        <f t="shared" si="58"/>
        <v>1979</v>
      </c>
      <c r="AY693" s="228">
        <v>28794</v>
      </c>
      <c r="AZ693" s="229">
        <f t="shared" si="60"/>
        <v>0.72410284923622137</v>
      </c>
    </row>
    <row r="694" spans="31:52">
      <c r="AE694" s="221">
        <f t="shared" si="57"/>
        <v>1979</v>
      </c>
      <c r="AF694" s="228">
        <v>28824</v>
      </c>
      <c r="AG694" s="229">
        <f t="shared" si="59"/>
        <v>0.80111549870887999</v>
      </c>
      <c r="AH694" s="169"/>
      <c r="AX694" s="221">
        <f t="shared" si="58"/>
        <v>1979</v>
      </c>
      <c r="AY694" s="228">
        <v>28824</v>
      </c>
      <c r="AZ694" s="229">
        <f t="shared" si="60"/>
        <v>0.80111549870887999</v>
      </c>
    </row>
    <row r="695" spans="31:52">
      <c r="AE695" s="221">
        <f t="shared" si="57"/>
        <v>1979</v>
      </c>
      <c r="AF695" s="228">
        <v>28855</v>
      </c>
      <c r="AG695" s="229">
        <f t="shared" si="59"/>
        <v>1.4267556602749538</v>
      </c>
      <c r="AH695" s="169"/>
      <c r="AX695" s="221">
        <f t="shared" si="58"/>
        <v>1979</v>
      </c>
      <c r="AY695" s="228">
        <v>28855</v>
      </c>
      <c r="AZ695" s="229">
        <f t="shared" si="60"/>
        <v>1.4267556602749538</v>
      </c>
    </row>
    <row r="696" spans="31:52">
      <c r="AE696" s="221">
        <f t="shared" si="57"/>
        <v>1979</v>
      </c>
      <c r="AF696" s="228">
        <v>28886</v>
      </c>
      <c r="AG696" s="229">
        <f t="shared" si="59"/>
        <v>7.1312232352151472</v>
      </c>
      <c r="AH696" s="169"/>
      <c r="AX696" s="221">
        <f t="shared" si="58"/>
        <v>1979</v>
      </c>
      <c r="AY696" s="228">
        <v>28886</v>
      </c>
      <c r="AZ696" s="229">
        <f t="shared" si="60"/>
        <v>7.1312232352151472</v>
      </c>
    </row>
    <row r="697" spans="31:52">
      <c r="AE697" s="221">
        <f t="shared" si="57"/>
        <v>1979</v>
      </c>
      <c r="AF697" s="228">
        <v>28914</v>
      </c>
      <c r="AG697" s="229">
        <f t="shared" si="59"/>
        <v>4.2664240794980675</v>
      </c>
      <c r="AH697" s="169"/>
      <c r="AX697" s="221">
        <f t="shared" si="58"/>
        <v>1979</v>
      </c>
      <c r="AY697" s="228">
        <v>28914</v>
      </c>
      <c r="AZ697" s="229">
        <f t="shared" si="60"/>
        <v>4.2664240794980675</v>
      </c>
    </row>
    <row r="698" spans="31:52">
      <c r="AE698" s="221">
        <f t="shared" si="57"/>
        <v>1979</v>
      </c>
      <c r="AF698" s="228">
        <v>28945</v>
      </c>
      <c r="AG698" s="229">
        <f t="shared" si="59"/>
        <v>9.662752701207264</v>
      </c>
      <c r="AH698" s="169"/>
      <c r="AX698" s="221">
        <f t="shared" si="58"/>
        <v>1979</v>
      </c>
      <c r="AY698" s="228">
        <v>28945</v>
      </c>
      <c r="AZ698" s="229">
        <f t="shared" si="60"/>
        <v>9.662752701207264</v>
      </c>
    </row>
    <row r="699" spans="31:52">
      <c r="AE699" s="221">
        <f t="shared" si="57"/>
        <v>1979</v>
      </c>
      <c r="AF699" s="228">
        <v>28975</v>
      </c>
      <c r="AG699" s="229">
        <f t="shared" si="59"/>
        <v>9.0742397652969444</v>
      </c>
      <c r="AH699" s="169"/>
      <c r="AX699" s="221">
        <f t="shared" si="58"/>
        <v>1979</v>
      </c>
      <c r="AY699" s="228">
        <v>28975</v>
      </c>
      <c r="AZ699" s="229">
        <f t="shared" si="60"/>
        <v>9.0742397652969444</v>
      </c>
    </row>
    <row r="700" spans="31:52">
      <c r="AE700" s="221">
        <f t="shared" si="57"/>
        <v>1979</v>
      </c>
      <c r="AF700" s="228">
        <v>29006</v>
      </c>
      <c r="AG700" s="229">
        <f t="shared" si="59"/>
        <v>7.257329498840619</v>
      </c>
      <c r="AH700" s="169"/>
      <c r="AX700" s="221">
        <f t="shared" si="58"/>
        <v>1979</v>
      </c>
      <c r="AY700" s="228">
        <v>29006</v>
      </c>
      <c r="AZ700" s="229">
        <f t="shared" si="60"/>
        <v>7.257329498840619</v>
      </c>
    </row>
    <row r="701" spans="31:52">
      <c r="AE701" s="221">
        <f t="shared" si="57"/>
        <v>1979</v>
      </c>
      <c r="AF701" s="228">
        <v>29036</v>
      </c>
      <c r="AG701" s="229">
        <f t="shared" si="59"/>
        <v>1.9673128874367123</v>
      </c>
      <c r="AH701" s="169"/>
      <c r="AX701" s="221">
        <f t="shared" si="58"/>
        <v>1979</v>
      </c>
      <c r="AY701" s="228">
        <v>29036</v>
      </c>
      <c r="AZ701" s="229">
        <f t="shared" si="60"/>
        <v>1.9673128874367123</v>
      </c>
    </row>
    <row r="702" spans="31:52">
      <c r="AE702" s="221">
        <f t="shared" si="57"/>
        <v>1979</v>
      </c>
      <c r="AF702" s="228">
        <v>29067</v>
      </c>
      <c r="AG702" s="229">
        <f t="shared" si="59"/>
        <v>0.78010587924772778</v>
      </c>
      <c r="AH702" s="169"/>
      <c r="AX702" s="221">
        <f t="shared" si="58"/>
        <v>1979</v>
      </c>
      <c r="AY702" s="228">
        <v>29067</v>
      </c>
      <c r="AZ702" s="229">
        <f t="shared" si="60"/>
        <v>0.78010587924772778</v>
      </c>
    </row>
    <row r="703" spans="31:52">
      <c r="AE703" s="221">
        <f t="shared" si="57"/>
        <v>1979</v>
      </c>
      <c r="AF703" s="228">
        <v>29098</v>
      </c>
      <c r="AG703" s="229">
        <f t="shared" si="59"/>
        <v>0.59826158825178766</v>
      </c>
      <c r="AH703" s="169"/>
      <c r="AX703" s="221">
        <f t="shared" si="58"/>
        <v>1979</v>
      </c>
      <c r="AY703" s="228">
        <v>29098</v>
      </c>
      <c r="AZ703" s="229">
        <f t="shared" si="60"/>
        <v>0.59826158825178766</v>
      </c>
    </row>
    <row r="704" spans="31:52">
      <c r="AE704" s="221">
        <f t="shared" si="57"/>
        <v>1979</v>
      </c>
      <c r="AF704" s="228">
        <v>29128</v>
      </c>
      <c r="AG704" s="229">
        <f t="shared" si="59"/>
        <v>0.64619173308783928</v>
      </c>
      <c r="AH704" s="169"/>
      <c r="AX704" s="221">
        <f t="shared" si="58"/>
        <v>1979</v>
      </c>
      <c r="AY704" s="228">
        <v>29128</v>
      </c>
      <c r="AZ704" s="229">
        <f t="shared" si="60"/>
        <v>0.64619173308783928</v>
      </c>
    </row>
    <row r="705" spans="31:52">
      <c r="AE705" s="221">
        <f t="shared" si="57"/>
        <v>1980</v>
      </c>
      <c r="AF705" s="228">
        <v>29159</v>
      </c>
      <c r="AG705" s="229">
        <f t="shared" si="59"/>
        <v>1.7359808412007411</v>
      </c>
      <c r="AH705" s="169"/>
      <c r="AX705" s="221">
        <f t="shared" si="58"/>
        <v>1980</v>
      </c>
      <c r="AY705" s="228">
        <v>29159</v>
      </c>
      <c r="AZ705" s="229">
        <f t="shared" si="60"/>
        <v>1.7359808412007411</v>
      </c>
    </row>
    <row r="706" spans="31:52">
      <c r="AE706" s="221">
        <f t="shared" si="57"/>
        <v>1980</v>
      </c>
      <c r="AF706" s="228">
        <v>29189</v>
      </c>
      <c r="AG706" s="229">
        <f t="shared" si="59"/>
        <v>2.3093432599251771</v>
      </c>
      <c r="AH706" s="169"/>
      <c r="AX706" s="221">
        <f t="shared" si="58"/>
        <v>1980</v>
      </c>
      <c r="AY706" s="228">
        <v>29189</v>
      </c>
      <c r="AZ706" s="229">
        <f t="shared" si="60"/>
        <v>2.3093432599251771</v>
      </c>
    </row>
    <row r="707" spans="31:52">
      <c r="AE707" s="221">
        <f t="shared" si="57"/>
        <v>1980</v>
      </c>
      <c r="AF707" s="228">
        <v>29220</v>
      </c>
      <c r="AG707" s="229">
        <f t="shared" si="59"/>
        <v>3.2562157682386523</v>
      </c>
      <c r="AH707" s="169"/>
      <c r="AX707" s="221">
        <f t="shared" si="58"/>
        <v>1980</v>
      </c>
      <c r="AY707" s="228">
        <v>29220</v>
      </c>
      <c r="AZ707" s="229">
        <f t="shared" si="60"/>
        <v>3.2562157682386523</v>
      </c>
    </row>
    <row r="708" spans="31:52">
      <c r="AE708" s="221">
        <f t="shared" si="57"/>
        <v>1980</v>
      </c>
      <c r="AF708" s="228">
        <v>29251</v>
      </c>
      <c r="AG708" s="229">
        <f t="shared" si="59"/>
        <v>36.206896706888891</v>
      </c>
      <c r="AH708" s="169"/>
      <c r="AX708" s="221">
        <f t="shared" si="58"/>
        <v>1980</v>
      </c>
      <c r="AY708" s="228">
        <v>29251</v>
      </c>
      <c r="AZ708" s="229">
        <f t="shared" si="60"/>
        <v>36.206896706888891</v>
      </c>
    </row>
    <row r="709" spans="31:52">
      <c r="AE709" s="221">
        <f t="shared" si="57"/>
        <v>1980</v>
      </c>
      <c r="AF709" s="228">
        <v>29280</v>
      </c>
      <c r="AG709" s="229">
        <f t="shared" si="59"/>
        <v>10.738755467330336</v>
      </c>
      <c r="AH709" s="169"/>
      <c r="AX709" s="221">
        <f t="shared" si="58"/>
        <v>1980</v>
      </c>
      <c r="AY709" s="228">
        <v>29280</v>
      </c>
      <c r="AZ709" s="229">
        <f t="shared" si="60"/>
        <v>10.738755467330336</v>
      </c>
    </row>
    <row r="710" spans="31:52">
      <c r="AE710" s="221">
        <f t="shared" si="57"/>
        <v>1980</v>
      </c>
      <c r="AF710" s="228">
        <v>29311</v>
      </c>
      <c r="AG710" s="229">
        <f t="shared" si="59"/>
        <v>3.5023329722620602</v>
      </c>
      <c r="AH710" s="169"/>
      <c r="AX710" s="221">
        <f t="shared" si="58"/>
        <v>1980</v>
      </c>
      <c r="AY710" s="228">
        <v>29311</v>
      </c>
      <c r="AZ710" s="229">
        <f t="shared" si="60"/>
        <v>3.5023329722620602</v>
      </c>
    </row>
    <row r="711" spans="31:52">
      <c r="AE711" s="221">
        <f t="shared" si="57"/>
        <v>1980</v>
      </c>
      <c r="AF711" s="228">
        <v>29341</v>
      </c>
      <c r="AG711" s="229">
        <f t="shared" si="59"/>
        <v>6.406380499991009</v>
      </c>
      <c r="AH711" s="169"/>
      <c r="AX711" s="221">
        <f t="shared" si="58"/>
        <v>1980</v>
      </c>
      <c r="AY711" s="228">
        <v>29341</v>
      </c>
      <c r="AZ711" s="229">
        <f t="shared" si="60"/>
        <v>6.406380499991009</v>
      </c>
    </row>
    <row r="712" spans="31:52">
      <c r="AE712" s="221">
        <f t="shared" si="57"/>
        <v>1980</v>
      </c>
      <c r="AF712" s="228">
        <v>29372</v>
      </c>
      <c r="AG712" s="229">
        <f t="shared" si="59"/>
        <v>5.1309737744040973</v>
      </c>
      <c r="AH712" s="169"/>
      <c r="AX712" s="221">
        <f t="shared" si="58"/>
        <v>1980</v>
      </c>
      <c r="AY712" s="228">
        <v>29372</v>
      </c>
      <c r="AZ712" s="229">
        <f t="shared" si="60"/>
        <v>5.1309737744040973</v>
      </c>
    </row>
    <row r="713" spans="31:52">
      <c r="AE713" s="221">
        <f t="shared" ref="AE713:AE776" si="61">IF(MONTH(AF713)&gt;9,YEAR(AF713)+1,YEAR(AF713))</f>
        <v>1980</v>
      </c>
      <c r="AF713" s="228">
        <v>29402</v>
      </c>
      <c r="AG713" s="229">
        <f t="shared" si="59"/>
        <v>3.31037183046557</v>
      </c>
      <c r="AH713" s="169"/>
      <c r="AX713" s="221">
        <f t="shared" ref="AX713:AX776" si="62">IF(MONTH(AY713)&gt;9,YEAR(AY713)+1,YEAR(AY713))</f>
        <v>1980</v>
      </c>
      <c r="AY713" s="228">
        <v>29402</v>
      </c>
      <c r="AZ713" s="229">
        <f t="shared" si="60"/>
        <v>3.31037183046557</v>
      </c>
    </row>
    <row r="714" spans="31:52">
      <c r="AE714" s="221">
        <f t="shared" si="61"/>
        <v>1980</v>
      </c>
      <c r="AF714" s="228">
        <v>29433</v>
      </c>
      <c r="AG714" s="229">
        <f t="shared" ref="AG714:AG777" si="63">VLOOKUP(IF(MONTH(AF714)&gt;9,YEAR(AF714)+1,YEAR(AF714)),$P$10:$AB$118,IF(MONTH(AF714)&gt;9,MONTH(AF714)-8,MONTH(AF714)+4))</f>
        <v>2.397372869461492</v>
      </c>
      <c r="AH714" s="169"/>
      <c r="AX714" s="221">
        <f t="shared" si="62"/>
        <v>1980</v>
      </c>
      <c r="AY714" s="228">
        <v>29433</v>
      </c>
      <c r="AZ714" s="229">
        <f t="shared" ref="AZ714:AZ777" si="64">VLOOKUP(IF(MONTH(AY714)&gt;9,YEAR(AY714)+1,YEAR(AY714)),$AI$10:$AU$118,IF(MONTH(AY714)&gt;9,MONTH(AY714)-8,MONTH(AY714)+4))</f>
        <v>2.397372869461492</v>
      </c>
    </row>
    <row r="715" spans="31:52">
      <c r="AE715" s="221">
        <f t="shared" si="61"/>
        <v>1980</v>
      </c>
      <c r="AF715" s="228">
        <v>29464</v>
      </c>
      <c r="AG715" s="229">
        <f t="shared" si="63"/>
        <v>1.2965029240855728</v>
      </c>
      <c r="AH715" s="169"/>
      <c r="AX715" s="221">
        <f t="shared" si="62"/>
        <v>1980</v>
      </c>
      <c r="AY715" s="228">
        <v>29464</v>
      </c>
      <c r="AZ715" s="229">
        <f t="shared" si="64"/>
        <v>1.2965029240855728</v>
      </c>
    </row>
    <row r="716" spans="31:52">
      <c r="AE716" s="221">
        <f t="shared" si="61"/>
        <v>1980</v>
      </c>
      <c r="AF716" s="228">
        <v>29494</v>
      </c>
      <c r="AG716" s="229">
        <f t="shared" si="63"/>
        <v>1.1548703780517826</v>
      </c>
      <c r="AH716" s="169"/>
      <c r="AX716" s="221">
        <f t="shared" si="62"/>
        <v>1980</v>
      </c>
      <c r="AY716" s="228">
        <v>29494</v>
      </c>
      <c r="AZ716" s="229">
        <f t="shared" si="64"/>
        <v>1.1548703780517826</v>
      </c>
    </row>
    <row r="717" spans="31:52">
      <c r="AE717" s="221">
        <f t="shared" si="61"/>
        <v>1981</v>
      </c>
      <c r="AF717" s="228">
        <v>29525</v>
      </c>
      <c r="AG717" s="229">
        <f t="shared" si="63"/>
        <v>0.48430173766080503</v>
      </c>
      <c r="AH717" s="169"/>
      <c r="AX717" s="221">
        <f t="shared" si="62"/>
        <v>1981</v>
      </c>
      <c r="AY717" s="228">
        <v>29525</v>
      </c>
      <c r="AZ717" s="229">
        <f t="shared" si="64"/>
        <v>0.48430173766080503</v>
      </c>
    </row>
    <row r="718" spans="31:52">
      <c r="AE718" s="221">
        <f t="shared" si="61"/>
        <v>1981</v>
      </c>
      <c r="AF718" s="228">
        <v>29555</v>
      </c>
      <c r="AG718" s="229">
        <f t="shared" si="63"/>
        <v>0.46247508310755708</v>
      </c>
      <c r="AH718" s="169"/>
      <c r="AX718" s="221">
        <f t="shared" si="62"/>
        <v>1981</v>
      </c>
      <c r="AY718" s="228">
        <v>29555</v>
      </c>
      <c r="AZ718" s="229">
        <f t="shared" si="64"/>
        <v>0.46247508310755708</v>
      </c>
    </row>
    <row r="719" spans="31:52">
      <c r="AE719" s="221">
        <f t="shared" si="61"/>
        <v>1981</v>
      </c>
      <c r="AF719" s="228">
        <v>29586</v>
      </c>
      <c r="AG719" s="229">
        <f t="shared" si="63"/>
        <v>1.2129307857768108</v>
      </c>
      <c r="AH719" s="169"/>
      <c r="AX719" s="221">
        <f t="shared" si="62"/>
        <v>1981</v>
      </c>
      <c r="AY719" s="228">
        <v>29586</v>
      </c>
      <c r="AZ719" s="229">
        <f t="shared" si="64"/>
        <v>1.2129307857768108</v>
      </c>
    </row>
    <row r="720" spans="31:52">
      <c r="AE720" s="221">
        <f t="shared" si="61"/>
        <v>1981</v>
      </c>
      <c r="AF720" s="228">
        <v>29617</v>
      </c>
      <c r="AG720" s="229">
        <f t="shared" si="63"/>
        <v>1.2861640409644983</v>
      </c>
      <c r="AH720" s="169"/>
      <c r="AX720" s="221">
        <f t="shared" si="62"/>
        <v>1981</v>
      </c>
      <c r="AY720" s="228">
        <v>29617</v>
      </c>
      <c r="AZ720" s="229">
        <f t="shared" si="64"/>
        <v>1.2861640409644983</v>
      </c>
    </row>
    <row r="721" spans="31:52">
      <c r="AE721" s="221">
        <f t="shared" si="61"/>
        <v>1981</v>
      </c>
      <c r="AF721" s="228">
        <v>29645</v>
      </c>
      <c r="AG721" s="229">
        <f t="shared" si="63"/>
        <v>3.9976132990231852</v>
      </c>
      <c r="AH721" s="169"/>
      <c r="AX721" s="221">
        <f t="shared" si="62"/>
        <v>1981</v>
      </c>
      <c r="AY721" s="228">
        <v>29645</v>
      </c>
      <c r="AZ721" s="229">
        <f t="shared" si="64"/>
        <v>3.9976132990231852</v>
      </c>
    </row>
    <row r="722" spans="31:52">
      <c r="AE722" s="221">
        <f t="shared" si="61"/>
        <v>1981</v>
      </c>
      <c r="AF722" s="228">
        <v>29676</v>
      </c>
      <c r="AG722" s="229">
        <f t="shared" si="63"/>
        <v>3.6872320918155959</v>
      </c>
      <c r="AH722" s="169"/>
      <c r="AX722" s="221">
        <f t="shared" si="62"/>
        <v>1981</v>
      </c>
      <c r="AY722" s="228">
        <v>29676</v>
      </c>
      <c r="AZ722" s="229">
        <f t="shared" si="64"/>
        <v>3.6872320918155959</v>
      </c>
    </row>
    <row r="723" spans="31:52">
      <c r="AE723" s="221">
        <f t="shared" si="61"/>
        <v>1981</v>
      </c>
      <c r="AF723" s="228">
        <v>29706</v>
      </c>
      <c r="AG723" s="229">
        <f t="shared" si="63"/>
        <v>4.7385196560006548</v>
      </c>
      <c r="AH723" s="169"/>
      <c r="AX723" s="221">
        <f t="shared" si="62"/>
        <v>1981</v>
      </c>
      <c r="AY723" s="228">
        <v>29706</v>
      </c>
      <c r="AZ723" s="229">
        <f t="shared" si="64"/>
        <v>4.7385196560006548</v>
      </c>
    </row>
    <row r="724" spans="31:52">
      <c r="AE724" s="221">
        <f t="shared" si="61"/>
        <v>1981</v>
      </c>
      <c r="AF724" s="228">
        <v>29737</v>
      </c>
      <c r="AG724" s="229">
        <f t="shared" si="63"/>
        <v>1.852448754419628</v>
      </c>
      <c r="AH724" s="169"/>
      <c r="AX724" s="221">
        <f t="shared" si="62"/>
        <v>1981</v>
      </c>
      <c r="AY724" s="228">
        <v>29737</v>
      </c>
      <c r="AZ724" s="229">
        <f t="shared" si="64"/>
        <v>1.852448754419628</v>
      </c>
    </row>
    <row r="725" spans="31:52">
      <c r="AE725" s="221">
        <f t="shared" si="61"/>
        <v>1981</v>
      </c>
      <c r="AF725" s="228">
        <v>29767</v>
      </c>
      <c r="AG725" s="229">
        <f t="shared" si="63"/>
        <v>0.70917096771014698</v>
      </c>
      <c r="AH725" s="169"/>
      <c r="AX725" s="221">
        <f t="shared" si="62"/>
        <v>1981</v>
      </c>
      <c r="AY725" s="228">
        <v>29767</v>
      </c>
      <c r="AZ725" s="229">
        <f t="shared" si="64"/>
        <v>0.70917096771014698</v>
      </c>
    </row>
    <row r="726" spans="31:52">
      <c r="AE726" s="221">
        <f t="shared" si="61"/>
        <v>1981</v>
      </c>
      <c r="AF726" s="228">
        <v>29798</v>
      </c>
      <c r="AG726" s="229">
        <f t="shared" si="63"/>
        <v>0.28042727985041083</v>
      </c>
      <c r="AH726" s="169"/>
      <c r="AX726" s="221">
        <f t="shared" si="62"/>
        <v>1981</v>
      </c>
      <c r="AY726" s="228">
        <v>29798</v>
      </c>
      <c r="AZ726" s="229">
        <f t="shared" si="64"/>
        <v>0.28042727985041083</v>
      </c>
    </row>
    <row r="727" spans="31:52">
      <c r="AE727" s="221">
        <f t="shared" si="61"/>
        <v>1981</v>
      </c>
      <c r="AF727" s="228">
        <v>29829</v>
      </c>
      <c r="AG727" s="229">
        <f t="shared" si="63"/>
        <v>0.15034052934374387</v>
      </c>
      <c r="AH727" s="169"/>
      <c r="AX727" s="221">
        <f t="shared" si="62"/>
        <v>1981</v>
      </c>
      <c r="AY727" s="228">
        <v>29829</v>
      </c>
      <c r="AZ727" s="229">
        <f t="shared" si="64"/>
        <v>0.15034052934374387</v>
      </c>
    </row>
    <row r="728" spans="31:52">
      <c r="AE728" s="221">
        <f t="shared" si="61"/>
        <v>1981</v>
      </c>
      <c r="AF728" s="228">
        <v>29859</v>
      </c>
      <c r="AG728" s="229">
        <f t="shared" si="63"/>
        <v>0.25102359569867971</v>
      </c>
      <c r="AH728" s="169"/>
      <c r="AX728" s="221">
        <f t="shared" si="62"/>
        <v>1981</v>
      </c>
      <c r="AY728" s="228">
        <v>29859</v>
      </c>
      <c r="AZ728" s="229">
        <f t="shared" si="64"/>
        <v>0.25102359569867971</v>
      </c>
    </row>
    <row r="729" spans="31:52">
      <c r="AE729" s="221">
        <f t="shared" si="61"/>
        <v>1982</v>
      </c>
      <c r="AF729" s="228">
        <v>29890</v>
      </c>
      <c r="AG729" s="229">
        <f t="shared" si="63"/>
        <v>1.6010667075642517</v>
      </c>
      <c r="AH729" s="169"/>
      <c r="AX729" s="221">
        <f t="shared" si="62"/>
        <v>1982</v>
      </c>
      <c r="AY729" s="228">
        <v>29890</v>
      </c>
      <c r="AZ729" s="229">
        <f t="shared" si="64"/>
        <v>1.6010667075642517</v>
      </c>
    </row>
    <row r="730" spans="31:52">
      <c r="AE730" s="221">
        <f t="shared" si="61"/>
        <v>1982</v>
      </c>
      <c r="AF730" s="228">
        <v>29920</v>
      </c>
      <c r="AG730" s="229">
        <f t="shared" si="63"/>
        <v>16.936269487233428</v>
      </c>
      <c r="AH730" s="169"/>
      <c r="AX730" s="221">
        <f t="shared" si="62"/>
        <v>1982</v>
      </c>
      <c r="AY730" s="228">
        <v>29920</v>
      </c>
      <c r="AZ730" s="229">
        <f t="shared" si="64"/>
        <v>16.936269487233428</v>
      </c>
    </row>
    <row r="731" spans="31:52">
      <c r="AE731" s="221">
        <f t="shared" si="61"/>
        <v>1982</v>
      </c>
      <c r="AF731" s="228">
        <v>29951</v>
      </c>
      <c r="AG731" s="229">
        <f t="shared" si="63"/>
        <v>31.850631780442189</v>
      </c>
      <c r="AH731" s="169"/>
      <c r="AX731" s="221">
        <f t="shared" si="62"/>
        <v>1982</v>
      </c>
      <c r="AY731" s="228">
        <v>29951</v>
      </c>
      <c r="AZ731" s="229">
        <f t="shared" si="64"/>
        <v>31.850631780442189</v>
      </c>
    </row>
    <row r="732" spans="31:52">
      <c r="AE732" s="221">
        <f t="shared" si="61"/>
        <v>1982</v>
      </c>
      <c r="AF732" s="228">
        <v>29982</v>
      </c>
      <c r="AG732" s="229">
        <f t="shared" si="63"/>
        <v>8.7912814708191078</v>
      </c>
      <c r="AH732" s="169"/>
      <c r="AX732" s="221">
        <f t="shared" si="62"/>
        <v>1982</v>
      </c>
      <c r="AY732" s="228">
        <v>29982</v>
      </c>
      <c r="AZ732" s="229">
        <f t="shared" si="64"/>
        <v>8.7912814708191078</v>
      </c>
    </row>
    <row r="733" spans="31:52">
      <c r="AE733" s="221">
        <f t="shared" si="61"/>
        <v>1982</v>
      </c>
      <c r="AF733" s="228">
        <v>30010</v>
      </c>
      <c r="AG733" s="229">
        <f t="shared" si="63"/>
        <v>16.373730914096214</v>
      </c>
      <c r="AH733" s="169"/>
      <c r="AX733" s="221">
        <f t="shared" si="62"/>
        <v>1982</v>
      </c>
      <c r="AY733" s="228">
        <v>30010</v>
      </c>
      <c r="AZ733" s="229">
        <f t="shared" si="64"/>
        <v>16.373730914096214</v>
      </c>
    </row>
    <row r="734" spans="31:52">
      <c r="AE734" s="221">
        <f t="shared" si="61"/>
        <v>1982</v>
      </c>
      <c r="AF734" s="228">
        <v>30041</v>
      </c>
      <c r="AG734" s="229">
        <f t="shared" si="63"/>
        <v>5.5826853646362906</v>
      </c>
      <c r="AH734" s="169"/>
      <c r="AX734" s="221">
        <f t="shared" si="62"/>
        <v>1982</v>
      </c>
      <c r="AY734" s="228">
        <v>30041</v>
      </c>
      <c r="AZ734" s="229">
        <f t="shared" si="64"/>
        <v>5.5826853646362906</v>
      </c>
    </row>
    <row r="735" spans="31:52">
      <c r="AE735" s="221">
        <f t="shared" si="61"/>
        <v>1982</v>
      </c>
      <c r="AF735" s="228">
        <v>30071</v>
      </c>
      <c r="AG735" s="229">
        <f t="shared" si="63"/>
        <v>7.3790145566145924</v>
      </c>
      <c r="AH735" s="169"/>
      <c r="AX735" s="221">
        <f t="shared" si="62"/>
        <v>1982</v>
      </c>
      <c r="AY735" s="228">
        <v>30071</v>
      </c>
      <c r="AZ735" s="229">
        <f t="shared" si="64"/>
        <v>7.3790145566145924</v>
      </c>
    </row>
    <row r="736" spans="31:52">
      <c r="AE736" s="221">
        <f t="shared" si="61"/>
        <v>1982</v>
      </c>
      <c r="AF736" s="228">
        <v>30102</v>
      </c>
      <c r="AG736" s="229">
        <f t="shared" si="63"/>
        <v>7.0864985082208563</v>
      </c>
      <c r="AH736" s="169"/>
      <c r="AX736" s="221">
        <f t="shared" si="62"/>
        <v>1982</v>
      </c>
      <c r="AY736" s="228">
        <v>30102</v>
      </c>
      <c r="AZ736" s="229">
        <f t="shared" si="64"/>
        <v>7.0864985082208563</v>
      </c>
    </row>
    <row r="737" spans="31:52">
      <c r="AE737" s="221">
        <f t="shared" si="61"/>
        <v>1982</v>
      </c>
      <c r="AF737" s="228">
        <v>30132</v>
      </c>
      <c r="AG737" s="229">
        <f t="shared" si="63"/>
        <v>3.6900178806698847</v>
      </c>
      <c r="AH737" s="169"/>
      <c r="AX737" s="221">
        <f t="shared" si="62"/>
        <v>1982</v>
      </c>
      <c r="AY737" s="228">
        <v>30132</v>
      </c>
      <c r="AZ737" s="229">
        <f t="shared" si="64"/>
        <v>3.6900178806698847</v>
      </c>
    </row>
    <row r="738" spans="31:52">
      <c r="AE738" s="221">
        <f t="shared" si="61"/>
        <v>1982</v>
      </c>
      <c r="AF738" s="228">
        <v>30163</v>
      </c>
      <c r="AG738" s="229">
        <f t="shared" si="63"/>
        <v>2.4657840414704992</v>
      </c>
      <c r="AH738" s="169"/>
      <c r="AX738" s="221">
        <f t="shared" si="62"/>
        <v>1982</v>
      </c>
      <c r="AY738" s="228">
        <v>30163</v>
      </c>
      <c r="AZ738" s="229">
        <f t="shared" si="64"/>
        <v>2.4657840414704992</v>
      </c>
    </row>
    <row r="739" spans="31:52">
      <c r="AE739" s="221">
        <f t="shared" si="61"/>
        <v>1982</v>
      </c>
      <c r="AF739" s="228">
        <v>30194</v>
      </c>
      <c r="AG739" s="229">
        <f t="shared" si="63"/>
        <v>0.82345545665108943</v>
      </c>
      <c r="AH739" s="169"/>
      <c r="AX739" s="221">
        <f t="shared" si="62"/>
        <v>1982</v>
      </c>
      <c r="AY739" s="228">
        <v>30194</v>
      </c>
      <c r="AZ739" s="229">
        <f t="shared" si="64"/>
        <v>0.82345545665108943</v>
      </c>
    </row>
    <row r="740" spans="31:52">
      <c r="AE740" s="221">
        <f t="shared" si="61"/>
        <v>1982</v>
      </c>
      <c r="AF740" s="228">
        <v>30224</v>
      </c>
      <c r="AG740" s="229">
        <f t="shared" si="63"/>
        <v>2.9751216086216488</v>
      </c>
      <c r="AH740" s="169"/>
      <c r="AX740" s="221">
        <f t="shared" si="62"/>
        <v>1982</v>
      </c>
      <c r="AY740" s="228">
        <v>30224</v>
      </c>
      <c r="AZ740" s="229">
        <f t="shared" si="64"/>
        <v>2.9751216086216488</v>
      </c>
    </row>
    <row r="741" spans="31:52">
      <c r="AE741" s="221">
        <f t="shared" si="61"/>
        <v>1983</v>
      </c>
      <c r="AF741" s="228">
        <v>30255</v>
      </c>
      <c r="AG741" s="229">
        <f t="shared" si="63"/>
        <v>10.885749883060363</v>
      </c>
      <c r="AH741" s="169"/>
      <c r="AX741" s="221">
        <f t="shared" si="62"/>
        <v>1983</v>
      </c>
      <c r="AY741" s="228">
        <v>30255</v>
      </c>
      <c r="AZ741" s="229">
        <f t="shared" si="64"/>
        <v>10.885749883060363</v>
      </c>
    </row>
    <row r="742" spans="31:52">
      <c r="AE742" s="221">
        <f t="shared" si="61"/>
        <v>1983</v>
      </c>
      <c r="AF742" s="228">
        <v>30285</v>
      </c>
      <c r="AG742" s="229">
        <f t="shared" si="63"/>
        <v>11.5743622096632</v>
      </c>
      <c r="AH742" s="169"/>
      <c r="AX742" s="221">
        <f t="shared" si="62"/>
        <v>1983</v>
      </c>
      <c r="AY742" s="228">
        <v>30285</v>
      </c>
      <c r="AZ742" s="229">
        <f t="shared" si="64"/>
        <v>11.5743622096632</v>
      </c>
    </row>
    <row r="743" spans="31:52">
      <c r="AE743" s="221">
        <f t="shared" si="61"/>
        <v>1983</v>
      </c>
      <c r="AF743" s="228">
        <v>30316</v>
      </c>
      <c r="AG743" s="229">
        <f t="shared" si="63"/>
        <v>13.269491143416225</v>
      </c>
      <c r="AH743" s="169"/>
      <c r="AX743" s="221">
        <f t="shared" si="62"/>
        <v>1983</v>
      </c>
      <c r="AY743" s="228">
        <v>30316</v>
      </c>
      <c r="AZ743" s="229">
        <f t="shared" si="64"/>
        <v>13.269491143416225</v>
      </c>
    </row>
    <row r="744" spans="31:52">
      <c r="AE744" s="221">
        <f t="shared" si="61"/>
        <v>1983</v>
      </c>
      <c r="AF744" s="228">
        <v>30347</v>
      </c>
      <c r="AG744" s="229">
        <f t="shared" si="63"/>
        <v>13.177536380192969</v>
      </c>
      <c r="AH744" s="169"/>
      <c r="AX744" s="221">
        <f t="shared" si="62"/>
        <v>1983</v>
      </c>
      <c r="AY744" s="228">
        <v>30347</v>
      </c>
      <c r="AZ744" s="229">
        <f t="shared" si="64"/>
        <v>13.177536380192969</v>
      </c>
    </row>
    <row r="745" spans="31:52">
      <c r="AE745" s="221">
        <f t="shared" si="61"/>
        <v>1983</v>
      </c>
      <c r="AF745" s="228">
        <v>30375</v>
      </c>
      <c r="AG745" s="229">
        <f t="shared" si="63"/>
        <v>14.76712289236945</v>
      </c>
      <c r="AH745" s="169"/>
      <c r="AX745" s="221">
        <f t="shared" si="62"/>
        <v>1983</v>
      </c>
      <c r="AY745" s="228">
        <v>30375</v>
      </c>
      <c r="AZ745" s="229">
        <f t="shared" si="64"/>
        <v>14.76712289236945</v>
      </c>
    </row>
    <row r="746" spans="31:52">
      <c r="AE746" s="221">
        <f t="shared" si="61"/>
        <v>1983</v>
      </c>
      <c r="AF746" s="228">
        <v>30406</v>
      </c>
      <c r="AG746" s="229">
        <f t="shared" si="63"/>
        <v>16.870733704970327</v>
      </c>
      <c r="AH746" s="169"/>
      <c r="AX746" s="221">
        <f t="shared" si="62"/>
        <v>1983</v>
      </c>
      <c r="AY746" s="228">
        <v>30406</v>
      </c>
      <c r="AZ746" s="229">
        <f t="shared" si="64"/>
        <v>16.870733704970327</v>
      </c>
    </row>
    <row r="747" spans="31:52">
      <c r="AE747" s="221">
        <f t="shared" si="61"/>
        <v>1983</v>
      </c>
      <c r="AF747" s="228">
        <v>30436</v>
      </c>
      <c r="AG747" s="229">
        <f t="shared" si="63"/>
        <v>8.6824579390976311</v>
      </c>
      <c r="AH747" s="169"/>
      <c r="AX747" s="221">
        <f t="shared" si="62"/>
        <v>1983</v>
      </c>
      <c r="AY747" s="228">
        <v>30436</v>
      </c>
      <c r="AZ747" s="229">
        <f t="shared" si="64"/>
        <v>8.6824579390976311</v>
      </c>
    </row>
    <row r="748" spans="31:52">
      <c r="AE748" s="221">
        <f t="shared" si="61"/>
        <v>1983</v>
      </c>
      <c r="AF748" s="228">
        <v>30467</v>
      </c>
      <c r="AG748" s="229">
        <f t="shared" si="63"/>
        <v>15.640749204406887</v>
      </c>
      <c r="AH748" s="169"/>
      <c r="AX748" s="221">
        <f t="shared" si="62"/>
        <v>1983</v>
      </c>
      <c r="AY748" s="228">
        <v>30467</v>
      </c>
      <c r="AZ748" s="229">
        <f t="shared" si="64"/>
        <v>15.640749204406887</v>
      </c>
    </row>
    <row r="749" spans="31:52">
      <c r="AE749" s="221">
        <f t="shared" si="61"/>
        <v>1983</v>
      </c>
      <c r="AF749" s="228">
        <v>30497</v>
      </c>
      <c r="AG749" s="229">
        <f t="shared" si="63"/>
        <v>10.276551706112954</v>
      </c>
      <c r="AH749" s="169"/>
      <c r="AX749" s="221">
        <f t="shared" si="62"/>
        <v>1983</v>
      </c>
      <c r="AY749" s="228">
        <v>30497</v>
      </c>
      <c r="AZ749" s="229">
        <f t="shared" si="64"/>
        <v>10.276551706112954</v>
      </c>
    </row>
    <row r="750" spans="31:52">
      <c r="AE750" s="221">
        <f t="shared" si="61"/>
        <v>1983</v>
      </c>
      <c r="AF750" s="228">
        <v>30528</v>
      </c>
      <c r="AG750" s="229">
        <f t="shared" si="63"/>
        <v>4.6887908101777214</v>
      </c>
      <c r="AH750" s="169"/>
      <c r="AX750" s="221">
        <f t="shared" si="62"/>
        <v>1983</v>
      </c>
      <c r="AY750" s="228">
        <v>30528</v>
      </c>
      <c r="AZ750" s="229">
        <f t="shared" si="64"/>
        <v>4.6887908101777214</v>
      </c>
    </row>
    <row r="751" spans="31:52">
      <c r="AE751" s="221">
        <f t="shared" si="61"/>
        <v>1983</v>
      </c>
      <c r="AF751" s="228">
        <v>30559</v>
      </c>
      <c r="AG751" s="229">
        <f t="shared" si="63"/>
        <v>1.7542662248867771</v>
      </c>
      <c r="AH751" s="169"/>
      <c r="AX751" s="221">
        <f t="shared" si="62"/>
        <v>1983</v>
      </c>
      <c r="AY751" s="228">
        <v>30559</v>
      </c>
      <c r="AZ751" s="229">
        <f t="shared" si="64"/>
        <v>1.7542662248867771</v>
      </c>
    </row>
    <row r="752" spans="31:52">
      <c r="AE752" s="221">
        <f t="shared" si="61"/>
        <v>1983</v>
      </c>
      <c r="AF752" s="228">
        <v>30589</v>
      </c>
      <c r="AG752" s="229">
        <f t="shared" si="63"/>
        <v>4.0711896475491187</v>
      </c>
      <c r="AH752" s="169"/>
      <c r="AX752" s="221">
        <f t="shared" si="62"/>
        <v>1983</v>
      </c>
      <c r="AY752" s="228">
        <v>30589</v>
      </c>
      <c r="AZ752" s="229">
        <f t="shared" si="64"/>
        <v>4.0711896475491187</v>
      </c>
    </row>
    <row r="753" spans="31:52">
      <c r="AE753" s="221">
        <f t="shared" si="61"/>
        <v>1984</v>
      </c>
      <c r="AF753" s="228">
        <v>30620</v>
      </c>
      <c r="AG753" s="229">
        <f t="shared" si="63"/>
        <v>3.8047165703844241</v>
      </c>
      <c r="AH753" s="169"/>
      <c r="AX753" s="221">
        <f t="shared" si="62"/>
        <v>1984</v>
      </c>
      <c r="AY753" s="228">
        <v>30620</v>
      </c>
      <c r="AZ753" s="229">
        <f t="shared" si="64"/>
        <v>3.8047165703844241</v>
      </c>
    </row>
    <row r="754" spans="31:52">
      <c r="AE754" s="221">
        <f t="shared" si="61"/>
        <v>1984</v>
      </c>
      <c r="AF754" s="228">
        <v>30650</v>
      </c>
      <c r="AG754" s="229">
        <f t="shared" si="63"/>
        <v>33.778144565316644</v>
      </c>
      <c r="AH754" s="169"/>
      <c r="AX754" s="221">
        <f t="shared" si="62"/>
        <v>1984</v>
      </c>
      <c r="AY754" s="228">
        <v>30650</v>
      </c>
      <c r="AZ754" s="229">
        <f t="shared" si="64"/>
        <v>33.778144565316644</v>
      </c>
    </row>
    <row r="755" spans="31:52">
      <c r="AE755" s="221">
        <f t="shared" si="61"/>
        <v>1984</v>
      </c>
      <c r="AF755" s="228">
        <v>30681</v>
      </c>
      <c r="AG755" s="229">
        <f t="shared" si="63"/>
        <v>19.249445831410405</v>
      </c>
      <c r="AH755" s="169"/>
      <c r="AX755" s="221">
        <f t="shared" si="62"/>
        <v>1984</v>
      </c>
      <c r="AY755" s="228">
        <v>30681</v>
      </c>
      <c r="AZ755" s="229">
        <f t="shared" si="64"/>
        <v>19.249445831410405</v>
      </c>
    </row>
    <row r="756" spans="31:52">
      <c r="AE756" s="221">
        <f t="shared" si="61"/>
        <v>1984</v>
      </c>
      <c r="AF756" s="228">
        <v>30712</v>
      </c>
      <c r="AG756" s="229">
        <f t="shared" si="63"/>
        <v>4.7410227484463832</v>
      </c>
      <c r="AH756" s="169"/>
      <c r="AX756" s="221">
        <f t="shared" si="62"/>
        <v>1984</v>
      </c>
      <c r="AY756" s="228">
        <v>30712</v>
      </c>
      <c r="AZ756" s="229">
        <f t="shared" si="64"/>
        <v>4.7410227484463832</v>
      </c>
    </row>
    <row r="757" spans="31:52">
      <c r="AE757" s="221">
        <f t="shared" si="61"/>
        <v>1984</v>
      </c>
      <c r="AF757" s="228">
        <v>30741</v>
      </c>
      <c r="AG757" s="229">
        <f t="shared" si="63"/>
        <v>2.9461941958864131</v>
      </c>
      <c r="AH757" s="169"/>
      <c r="AX757" s="221">
        <f t="shared" si="62"/>
        <v>1984</v>
      </c>
      <c r="AY757" s="228">
        <v>30741</v>
      </c>
      <c r="AZ757" s="229">
        <f t="shared" si="64"/>
        <v>2.9461941958864131</v>
      </c>
    </row>
    <row r="758" spans="31:52">
      <c r="AE758" s="221">
        <f t="shared" si="61"/>
        <v>1984</v>
      </c>
      <c r="AF758" s="228">
        <v>30772</v>
      </c>
      <c r="AG758" s="229">
        <f t="shared" si="63"/>
        <v>3.1865317003757099</v>
      </c>
      <c r="AH758" s="169"/>
      <c r="AX758" s="221">
        <f t="shared" si="62"/>
        <v>1984</v>
      </c>
      <c r="AY758" s="228">
        <v>30772</v>
      </c>
      <c r="AZ758" s="229">
        <f t="shared" si="64"/>
        <v>3.1865317003757099</v>
      </c>
    </row>
    <row r="759" spans="31:52">
      <c r="AE759" s="221">
        <f t="shared" si="61"/>
        <v>1984</v>
      </c>
      <c r="AF759" s="228">
        <v>30802</v>
      </c>
      <c r="AG759" s="229">
        <f t="shared" si="63"/>
        <v>2.2211732019055148</v>
      </c>
      <c r="AH759" s="169"/>
      <c r="AX759" s="221">
        <f t="shared" si="62"/>
        <v>1984</v>
      </c>
      <c r="AY759" s="228">
        <v>30802</v>
      </c>
      <c r="AZ759" s="229">
        <f t="shared" si="64"/>
        <v>2.2211732019055148</v>
      </c>
    </row>
    <row r="760" spans="31:52">
      <c r="AE760" s="221">
        <f t="shared" si="61"/>
        <v>1984</v>
      </c>
      <c r="AF760" s="228">
        <v>30833</v>
      </c>
      <c r="AG760" s="229">
        <f t="shared" si="63"/>
        <v>5.2188114565245911</v>
      </c>
      <c r="AH760" s="169"/>
      <c r="AX760" s="221">
        <f t="shared" si="62"/>
        <v>1984</v>
      </c>
      <c r="AY760" s="228">
        <v>30833</v>
      </c>
      <c r="AZ760" s="229">
        <f t="shared" si="64"/>
        <v>5.2188114565245911</v>
      </c>
    </row>
    <row r="761" spans="31:52">
      <c r="AE761" s="221">
        <f t="shared" si="61"/>
        <v>1984</v>
      </c>
      <c r="AF761" s="228">
        <v>30863</v>
      </c>
      <c r="AG761" s="229">
        <f t="shared" si="63"/>
        <v>2.9637690468269682</v>
      </c>
      <c r="AH761" s="169"/>
      <c r="AX761" s="221">
        <f t="shared" si="62"/>
        <v>1984</v>
      </c>
      <c r="AY761" s="228">
        <v>30863</v>
      </c>
      <c r="AZ761" s="229">
        <f t="shared" si="64"/>
        <v>2.9637690468269682</v>
      </c>
    </row>
    <row r="762" spans="31:52">
      <c r="AE762" s="221">
        <f t="shared" si="61"/>
        <v>1984</v>
      </c>
      <c r="AF762" s="228">
        <v>30894</v>
      </c>
      <c r="AG762" s="229">
        <f t="shared" si="63"/>
        <v>1.4653965405936589</v>
      </c>
      <c r="AH762" s="169"/>
      <c r="AX762" s="221">
        <f t="shared" si="62"/>
        <v>1984</v>
      </c>
      <c r="AY762" s="228">
        <v>30894</v>
      </c>
      <c r="AZ762" s="229">
        <f t="shared" si="64"/>
        <v>1.4653965405936589</v>
      </c>
    </row>
    <row r="763" spans="31:52">
      <c r="AE763" s="221">
        <f t="shared" si="61"/>
        <v>1984</v>
      </c>
      <c r="AF763" s="228">
        <v>30925</v>
      </c>
      <c r="AG763" s="229">
        <f t="shared" si="63"/>
        <v>1.3291767703642137</v>
      </c>
      <c r="AH763" s="169"/>
      <c r="AX763" s="221">
        <f t="shared" si="62"/>
        <v>1984</v>
      </c>
      <c r="AY763" s="228">
        <v>30925</v>
      </c>
      <c r="AZ763" s="229">
        <f t="shared" si="64"/>
        <v>1.3291767703642137</v>
      </c>
    </row>
    <row r="764" spans="31:52">
      <c r="AE764" s="221">
        <f t="shared" si="61"/>
        <v>1984</v>
      </c>
      <c r="AF764" s="228">
        <v>30955</v>
      </c>
      <c r="AG764" s="229">
        <f t="shared" si="63"/>
        <v>0.88571582162431639</v>
      </c>
      <c r="AH764" s="169"/>
      <c r="AX764" s="221">
        <f t="shared" si="62"/>
        <v>1984</v>
      </c>
      <c r="AY764" s="228">
        <v>30955</v>
      </c>
      <c r="AZ764" s="229">
        <f t="shared" si="64"/>
        <v>0.88571582162431639</v>
      </c>
    </row>
    <row r="765" spans="31:52">
      <c r="AE765" s="221">
        <f t="shared" si="61"/>
        <v>1985</v>
      </c>
      <c r="AF765" s="228">
        <v>30986</v>
      </c>
      <c r="AG765" s="229">
        <f t="shared" si="63"/>
        <v>1.7891722858884724</v>
      </c>
      <c r="AH765" s="169"/>
      <c r="AX765" s="221">
        <f t="shared" si="62"/>
        <v>1985</v>
      </c>
      <c r="AY765" s="228">
        <v>30986</v>
      </c>
      <c r="AZ765" s="229">
        <f t="shared" si="64"/>
        <v>1.7891722858884724</v>
      </c>
    </row>
    <row r="766" spans="31:52">
      <c r="AE766" s="221">
        <f t="shared" si="61"/>
        <v>1985</v>
      </c>
      <c r="AF766" s="228">
        <v>31016</v>
      </c>
      <c r="AG766" s="229">
        <f t="shared" si="63"/>
        <v>5.2733534954032741</v>
      </c>
      <c r="AH766" s="169"/>
      <c r="AX766" s="221">
        <f t="shared" si="62"/>
        <v>1985</v>
      </c>
      <c r="AY766" s="228">
        <v>31016</v>
      </c>
      <c r="AZ766" s="229">
        <f t="shared" si="64"/>
        <v>5.2733534954032741</v>
      </c>
    </row>
    <row r="767" spans="31:52">
      <c r="AE767" s="221">
        <f t="shared" si="61"/>
        <v>1985</v>
      </c>
      <c r="AF767" s="228">
        <v>31047</v>
      </c>
      <c r="AG767" s="229">
        <f t="shared" si="63"/>
        <v>3.5260467425220554</v>
      </c>
      <c r="AH767" s="169"/>
      <c r="AX767" s="221">
        <f t="shared" si="62"/>
        <v>1985</v>
      </c>
      <c r="AY767" s="228">
        <v>31047</v>
      </c>
      <c r="AZ767" s="229">
        <f t="shared" si="64"/>
        <v>3.5260467425220554</v>
      </c>
    </row>
    <row r="768" spans="31:52">
      <c r="AE768" s="221">
        <f t="shared" si="61"/>
        <v>1985</v>
      </c>
      <c r="AF768" s="228">
        <v>31078</v>
      </c>
      <c r="AG768" s="229">
        <f t="shared" si="63"/>
        <v>3.5698956506657424</v>
      </c>
      <c r="AH768" s="169"/>
      <c r="AX768" s="221">
        <f t="shared" si="62"/>
        <v>1985</v>
      </c>
      <c r="AY768" s="228">
        <v>31078</v>
      </c>
      <c r="AZ768" s="229">
        <f t="shared" si="64"/>
        <v>3.5698956506657424</v>
      </c>
    </row>
    <row r="769" spans="31:52">
      <c r="AE769" s="221">
        <f t="shared" si="61"/>
        <v>1985</v>
      </c>
      <c r="AF769" s="228">
        <v>31106</v>
      </c>
      <c r="AG769" s="229">
        <f t="shared" si="63"/>
        <v>1.9861176596783849</v>
      </c>
      <c r="AH769" s="169"/>
      <c r="AX769" s="221">
        <f t="shared" si="62"/>
        <v>1985</v>
      </c>
      <c r="AY769" s="228">
        <v>31106</v>
      </c>
      <c r="AZ769" s="229">
        <f t="shared" si="64"/>
        <v>1.9861176596783849</v>
      </c>
    </row>
    <row r="770" spans="31:52">
      <c r="AE770" s="221">
        <f t="shared" si="61"/>
        <v>1985</v>
      </c>
      <c r="AF770" s="228">
        <v>31137</v>
      </c>
      <c r="AG770" s="229">
        <f t="shared" si="63"/>
        <v>3.1748328155377372</v>
      </c>
      <c r="AH770" s="169"/>
      <c r="AX770" s="221">
        <f t="shared" si="62"/>
        <v>1985</v>
      </c>
      <c r="AY770" s="228">
        <v>31137</v>
      </c>
      <c r="AZ770" s="229">
        <f t="shared" si="64"/>
        <v>3.1748328155377372</v>
      </c>
    </row>
    <row r="771" spans="31:52">
      <c r="AE771" s="221">
        <f t="shared" si="61"/>
        <v>1985</v>
      </c>
      <c r="AF771" s="228">
        <v>31167</v>
      </c>
      <c r="AG771" s="229">
        <f t="shared" si="63"/>
        <v>5.3710316934951408</v>
      </c>
      <c r="AH771" s="169"/>
      <c r="AX771" s="221">
        <f t="shared" si="62"/>
        <v>1985</v>
      </c>
      <c r="AY771" s="228">
        <v>31167</v>
      </c>
      <c r="AZ771" s="229">
        <f t="shared" si="64"/>
        <v>5.3710316934951408</v>
      </c>
    </row>
    <row r="772" spans="31:52">
      <c r="AE772" s="221">
        <f t="shared" si="61"/>
        <v>1985</v>
      </c>
      <c r="AF772" s="228">
        <v>31198</v>
      </c>
      <c r="AG772" s="229">
        <f t="shared" si="63"/>
        <v>2.3632037838801132</v>
      </c>
      <c r="AH772" s="169"/>
      <c r="AX772" s="221">
        <f t="shared" si="62"/>
        <v>1985</v>
      </c>
      <c r="AY772" s="228">
        <v>31198</v>
      </c>
      <c r="AZ772" s="229">
        <f t="shared" si="64"/>
        <v>2.3632037838801132</v>
      </c>
    </row>
    <row r="773" spans="31:52">
      <c r="AE773" s="221">
        <f t="shared" si="61"/>
        <v>1985</v>
      </c>
      <c r="AF773" s="228">
        <v>31228</v>
      </c>
      <c r="AG773" s="229">
        <f t="shared" si="63"/>
        <v>0.91305371799888135</v>
      </c>
      <c r="AH773" s="169"/>
      <c r="AX773" s="221">
        <f t="shared" si="62"/>
        <v>1985</v>
      </c>
      <c r="AY773" s="228">
        <v>31228</v>
      </c>
      <c r="AZ773" s="229">
        <f t="shared" si="64"/>
        <v>0.91305371799888135</v>
      </c>
    </row>
    <row r="774" spans="31:52">
      <c r="AE774" s="221">
        <f t="shared" si="61"/>
        <v>1985</v>
      </c>
      <c r="AF774" s="228">
        <v>31259</v>
      </c>
      <c r="AG774" s="229">
        <f t="shared" si="63"/>
        <v>0.25314257193790368</v>
      </c>
      <c r="AH774" s="169"/>
      <c r="AX774" s="221">
        <f t="shared" si="62"/>
        <v>1985</v>
      </c>
      <c r="AY774" s="228">
        <v>31259</v>
      </c>
      <c r="AZ774" s="229">
        <f t="shared" si="64"/>
        <v>0.25314257193790368</v>
      </c>
    </row>
    <row r="775" spans="31:52">
      <c r="AE775" s="221">
        <f t="shared" si="61"/>
        <v>1985</v>
      </c>
      <c r="AF775" s="228">
        <v>31290</v>
      </c>
      <c r="AG775" s="229">
        <f t="shared" si="63"/>
        <v>0.19497269683173357</v>
      </c>
      <c r="AH775" s="169"/>
      <c r="AX775" s="221">
        <f t="shared" si="62"/>
        <v>1985</v>
      </c>
      <c r="AY775" s="228">
        <v>31290</v>
      </c>
      <c r="AZ775" s="229">
        <f t="shared" si="64"/>
        <v>0.19497269683173357</v>
      </c>
    </row>
    <row r="776" spans="31:52">
      <c r="AE776" s="221">
        <f t="shared" si="61"/>
        <v>1985</v>
      </c>
      <c r="AF776" s="228">
        <v>31320</v>
      </c>
      <c r="AG776" s="229">
        <f t="shared" si="63"/>
        <v>0.75667376829904853</v>
      </c>
      <c r="AH776" s="169"/>
      <c r="AX776" s="221">
        <f t="shared" si="62"/>
        <v>1985</v>
      </c>
      <c r="AY776" s="228">
        <v>31320</v>
      </c>
      <c r="AZ776" s="229">
        <f t="shared" si="64"/>
        <v>0.75667376829904853</v>
      </c>
    </row>
    <row r="777" spans="31:52">
      <c r="AE777" s="221">
        <f t="shared" ref="AE777:AE840" si="65">IF(MONTH(AF777)&gt;9,YEAR(AF777)+1,YEAR(AF777))</f>
        <v>1986</v>
      </c>
      <c r="AF777" s="228">
        <v>31351</v>
      </c>
      <c r="AG777" s="229">
        <f t="shared" si="63"/>
        <v>1.3694721488612571</v>
      </c>
      <c r="AH777" s="169"/>
      <c r="AX777" s="221">
        <f t="shared" ref="AX777:AX840" si="66">IF(MONTH(AY777)&gt;9,YEAR(AY777)+1,YEAR(AY777))</f>
        <v>1986</v>
      </c>
      <c r="AY777" s="228">
        <v>31351</v>
      </c>
      <c r="AZ777" s="229">
        <f t="shared" si="64"/>
        <v>1.3694721488612571</v>
      </c>
    </row>
    <row r="778" spans="31:52">
      <c r="AE778" s="221">
        <f t="shared" si="65"/>
        <v>1986</v>
      </c>
      <c r="AF778" s="228">
        <v>31381</v>
      </c>
      <c r="AG778" s="229">
        <f t="shared" ref="AG778:AG841" si="67">VLOOKUP(IF(MONTH(AF778)&gt;9,YEAR(AF778)+1,YEAR(AF778)),$P$10:$AB$118,IF(MONTH(AF778)&gt;9,MONTH(AF778)-8,MONTH(AF778)+4))</f>
        <v>1.5768687003606043</v>
      </c>
      <c r="AH778" s="169"/>
      <c r="AX778" s="221">
        <f t="shared" si="66"/>
        <v>1986</v>
      </c>
      <c r="AY778" s="228">
        <v>31381</v>
      </c>
      <c r="AZ778" s="229">
        <f t="shared" ref="AZ778:AZ841" si="68">VLOOKUP(IF(MONTH(AY778)&gt;9,YEAR(AY778)+1,YEAR(AY778)),$AI$10:$AU$118,IF(MONTH(AY778)&gt;9,MONTH(AY778)-8,MONTH(AY778)+4))</f>
        <v>1.5768687003606043</v>
      </c>
    </row>
    <row r="779" spans="31:52">
      <c r="AE779" s="221">
        <f t="shared" si="65"/>
        <v>1986</v>
      </c>
      <c r="AF779" s="228">
        <v>31412</v>
      </c>
      <c r="AG779" s="229">
        <f t="shared" si="67"/>
        <v>4.4585801163528878</v>
      </c>
      <c r="AH779" s="169"/>
      <c r="AX779" s="221">
        <f t="shared" si="66"/>
        <v>1986</v>
      </c>
      <c r="AY779" s="228">
        <v>31412</v>
      </c>
      <c r="AZ779" s="229">
        <f t="shared" si="68"/>
        <v>4.4585801163528878</v>
      </c>
    </row>
    <row r="780" spans="31:52">
      <c r="AE780" s="221">
        <f t="shared" si="65"/>
        <v>1986</v>
      </c>
      <c r="AF780" s="228">
        <v>31443</v>
      </c>
      <c r="AG780" s="229">
        <f t="shared" si="67"/>
        <v>13.484382709869593</v>
      </c>
      <c r="AH780" s="169"/>
      <c r="AX780" s="221">
        <f t="shared" si="66"/>
        <v>1986</v>
      </c>
      <c r="AY780" s="228">
        <v>31443</v>
      </c>
      <c r="AZ780" s="229">
        <f t="shared" si="68"/>
        <v>13.484382709869593</v>
      </c>
    </row>
    <row r="781" spans="31:52">
      <c r="AE781" s="221">
        <f t="shared" si="65"/>
        <v>1986</v>
      </c>
      <c r="AF781" s="228">
        <v>31471</v>
      </c>
      <c r="AG781" s="229">
        <f t="shared" si="67"/>
        <v>35.489804921922996</v>
      </c>
      <c r="AH781" s="169"/>
      <c r="AX781" s="221">
        <f t="shared" si="66"/>
        <v>1986</v>
      </c>
      <c r="AY781" s="228">
        <v>31471</v>
      </c>
      <c r="AZ781" s="229">
        <f t="shared" si="68"/>
        <v>35.489804921922996</v>
      </c>
    </row>
    <row r="782" spans="31:52">
      <c r="AE782" s="221">
        <f t="shared" si="65"/>
        <v>1986</v>
      </c>
      <c r="AF782" s="228">
        <v>31502</v>
      </c>
      <c r="AG782" s="229">
        <f t="shared" si="67"/>
        <v>11.03330119685949</v>
      </c>
      <c r="AH782" s="169"/>
      <c r="AX782" s="221">
        <f t="shared" si="66"/>
        <v>1986</v>
      </c>
      <c r="AY782" s="228">
        <v>31502</v>
      </c>
      <c r="AZ782" s="229">
        <f t="shared" si="68"/>
        <v>11.03330119685949</v>
      </c>
    </row>
    <row r="783" spans="31:52">
      <c r="AE783" s="221">
        <f t="shared" si="65"/>
        <v>1986</v>
      </c>
      <c r="AF783" s="228">
        <v>31532</v>
      </c>
      <c r="AG783" s="229">
        <f t="shared" si="67"/>
        <v>3.4491013763214937</v>
      </c>
      <c r="AH783" s="169"/>
      <c r="AX783" s="221">
        <f t="shared" si="66"/>
        <v>1986</v>
      </c>
      <c r="AY783" s="228">
        <v>31532</v>
      </c>
      <c r="AZ783" s="229">
        <f t="shared" si="68"/>
        <v>3.4491013763214937</v>
      </c>
    </row>
    <row r="784" spans="31:52">
      <c r="AE784" s="221">
        <f t="shared" si="65"/>
        <v>1986</v>
      </c>
      <c r="AF784" s="228">
        <v>31563</v>
      </c>
      <c r="AG784" s="229">
        <f t="shared" si="67"/>
        <v>4.7466495606852135</v>
      </c>
      <c r="AH784" s="169"/>
      <c r="AX784" s="221">
        <f t="shared" si="66"/>
        <v>1986</v>
      </c>
      <c r="AY784" s="228">
        <v>31563</v>
      </c>
      <c r="AZ784" s="229">
        <f t="shared" si="68"/>
        <v>4.7466495606852135</v>
      </c>
    </row>
    <row r="785" spans="31:52">
      <c r="AE785" s="221">
        <f t="shared" si="65"/>
        <v>1986</v>
      </c>
      <c r="AF785" s="228">
        <v>31593</v>
      </c>
      <c r="AG785" s="229">
        <f t="shared" si="67"/>
        <v>3.3778969398893253</v>
      </c>
      <c r="AH785" s="169"/>
      <c r="AX785" s="221">
        <f t="shared" si="66"/>
        <v>1986</v>
      </c>
      <c r="AY785" s="228">
        <v>31593</v>
      </c>
      <c r="AZ785" s="229">
        <f t="shared" si="68"/>
        <v>3.3778969398893253</v>
      </c>
    </row>
    <row r="786" spans="31:52">
      <c r="AE786" s="221">
        <f t="shared" si="65"/>
        <v>1986</v>
      </c>
      <c r="AF786" s="228">
        <v>31624</v>
      </c>
      <c r="AG786" s="229">
        <f t="shared" si="67"/>
        <v>1.6948997315033409</v>
      </c>
      <c r="AH786" s="169"/>
      <c r="AX786" s="221">
        <f t="shared" si="66"/>
        <v>1986</v>
      </c>
      <c r="AY786" s="228">
        <v>31624</v>
      </c>
      <c r="AZ786" s="229">
        <f t="shared" si="68"/>
        <v>1.6948997315033409</v>
      </c>
    </row>
    <row r="787" spans="31:52">
      <c r="AE787" s="221">
        <f t="shared" si="65"/>
        <v>1986</v>
      </c>
      <c r="AF787" s="228">
        <v>31655</v>
      </c>
      <c r="AG787" s="229">
        <f t="shared" si="67"/>
        <v>0.8747268235225647</v>
      </c>
      <c r="AH787" s="169"/>
      <c r="AX787" s="221">
        <f t="shared" si="66"/>
        <v>1986</v>
      </c>
      <c r="AY787" s="228">
        <v>31655</v>
      </c>
      <c r="AZ787" s="229">
        <f t="shared" si="68"/>
        <v>0.8747268235225647</v>
      </c>
    </row>
    <row r="788" spans="31:52">
      <c r="AE788" s="221">
        <f t="shared" si="65"/>
        <v>1986</v>
      </c>
      <c r="AF788" s="228">
        <v>31685</v>
      </c>
      <c r="AG788" s="229">
        <f t="shared" si="67"/>
        <v>0.92022359143717836</v>
      </c>
      <c r="AH788" s="169"/>
      <c r="AX788" s="221">
        <f t="shared" si="66"/>
        <v>1986</v>
      </c>
      <c r="AY788" s="228">
        <v>31685</v>
      </c>
      <c r="AZ788" s="229">
        <f t="shared" si="68"/>
        <v>0.92022359143717836</v>
      </c>
    </row>
    <row r="789" spans="31:52">
      <c r="AE789" s="221">
        <f t="shared" si="65"/>
        <v>1987</v>
      </c>
      <c r="AF789" s="228">
        <v>31716</v>
      </c>
      <c r="AG789" s="229">
        <f t="shared" si="67"/>
        <v>1.1621157024793387</v>
      </c>
      <c r="AH789" s="169"/>
      <c r="AX789" s="221">
        <f t="shared" si="66"/>
        <v>1987</v>
      </c>
      <c r="AY789" s="228">
        <v>31716</v>
      </c>
      <c r="AZ789" s="229">
        <f t="shared" si="68"/>
        <v>0.72681527833339743</v>
      </c>
    </row>
    <row r="790" spans="31:52">
      <c r="AE790" s="221">
        <f t="shared" si="65"/>
        <v>1987</v>
      </c>
      <c r="AF790" s="228">
        <v>31746</v>
      </c>
      <c r="AG790" s="229">
        <f t="shared" si="67"/>
        <v>1.1365289256198348</v>
      </c>
      <c r="AH790" s="169"/>
      <c r="AX790" s="221">
        <f t="shared" si="66"/>
        <v>1987</v>
      </c>
      <c r="AY790" s="228">
        <v>31746</v>
      </c>
      <c r="AZ790" s="229">
        <f t="shared" si="68"/>
        <v>0.51320664440593156</v>
      </c>
    </row>
    <row r="791" spans="31:52">
      <c r="AE791" s="221">
        <f t="shared" si="65"/>
        <v>1987</v>
      </c>
      <c r="AF791" s="228">
        <v>31777</v>
      </c>
      <c r="AG791" s="229">
        <f t="shared" si="67"/>
        <v>1.2174545454545453</v>
      </c>
      <c r="AH791" s="169"/>
      <c r="AX791" s="221">
        <f t="shared" si="66"/>
        <v>1987</v>
      </c>
      <c r="AY791" s="228">
        <v>31777</v>
      </c>
      <c r="AZ791" s="229">
        <f t="shared" si="68"/>
        <v>0.3245482224756977</v>
      </c>
    </row>
    <row r="792" spans="31:52">
      <c r="AE792" s="221">
        <f t="shared" si="65"/>
        <v>1987</v>
      </c>
      <c r="AF792" s="228">
        <v>31808</v>
      </c>
      <c r="AG792" s="229">
        <f t="shared" si="67"/>
        <v>1.7739173553719008</v>
      </c>
      <c r="AH792" s="169"/>
      <c r="AX792" s="221">
        <f t="shared" si="66"/>
        <v>1987</v>
      </c>
      <c r="AY792" s="228">
        <v>31808</v>
      </c>
      <c r="AZ792" s="229">
        <f t="shared" si="68"/>
        <v>0.8311557741803377</v>
      </c>
    </row>
    <row r="793" spans="31:52">
      <c r="AE793" s="221">
        <f t="shared" si="65"/>
        <v>1987</v>
      </c>
      <c r="AF793" s="228">
        <v>31836</v>
      </c>
      <c r="AG793" s="229">
        <f t="shared" si="67"/>
        <v>2.6852231404958675</v>
      </c>
      <c r="AH793" s="169"/>
      <c r="AX793" s="221">
        <f t="shared" si="66"/>
        <v>1987</v>
      </c>
      <c r="AY793" s="228">
        <v>31836</v>
      </c>
      <c r="AZ793" s="229">
        <f t="shared" si="68"/>
        <v>1.5551749461097795</v>
      </c>
    </row>
    <row r="794" spans="31:52">
      <c r="AE794" s="221">
        <f t="shared" si="65"/>
        <v>1987</v>
      </c>
      <c r="AF794" s="228">
        <v>31867</v>
      </c>
      <c r="AG794" s="229">
        <f t="shared" si="67"/>
        <v>4.3041322314049584</v>
      </c>
      <c r="AH794" s="169"/>
      <c r="AX794" s="221">
        <f t="shared" si="66"/>
        <v>1987</v>
      </c>
      <c r="AY794" s="228">
        <v>31867</v>
      </c>
      <c r="AZ794" s="229">
        <f t="shared" si="68"/>
        <v>2.2342718129836028</v>
      </c>
    </row>
    <row r="795" spans="31:52">
      <c r="AE795" s="221">
        <f t="shared" si="65"/>
        <v>1987</v>
      </c>
      <c r="AF795" s="228">
        <v>31897</v>
      </c>
      <c r="AG795" s="229">
        <f t="shared" si="67"/>
        <v>1.428099173553719</v>
      </c>
      <c r="AH795" s="169"/>
      <c r="AX795" s="221">
        <f t="shared" si="66"/>
        <v>1987</v>
      </c>
      <c r="AY795" s="228">
        <v>31897</v>
      </c>
      <c r="AZ795" s="229">
        <f t="shared" si="68"/>
        <v>2.8852880519263406</v>
      </c>
    </row>
    <row r="796" spans="31:52">
      <c r="AE796" s="221">
        <f t="shared" si="65"/>
        <v>1987</v>
      </c>
      <c r="AF796" s="228">
        <v>31928</v>
      </c>
      <c r="AG796" s="229">
        <f t="shared" si="67"/>
        <v>0.99622214876033055</v>
      </c>
      <c r="AH796" s="169"/>
      <c r="AX796" s="221">
        <f t="shared" si="66"/>
        <v>1987</v>
      </c>
      <c r="AY796" s="228">
        <v>31928</v>
      </c>
      <c r="AZ796" s="229">
        <f t="shared" si="68"/>
        <v>0.90279768508261249</v>
      </c>
    </row>
    <row r="797" spans="31:52">
      <c r="AE797" s="221">
        <f t="shared" si="65"/>
        <v>1987</v>
      </c>
      <c r="AF797" s="228">
        <v>31958</v>
      </c>
      <c r="AG797" s="229">
        <f t="shared" si="67"/>
        <v>0.53672727272727272</v>
      </c>
      <c r="AH797" s="169"/>
      <c r="AX797" s="221">
        <f t="shared" si="66"/>
        <v>1987</v>
      </c>
      <c r="AY797" s="228">
        <v>31958</v>
      </c>
      <c r="AZ797" s="229">
        <f t="shared" si="68"/>
        <v>0.28588106635048227</v>
      </c>
    </row>
    <row r="798" spans="31:52">
      <c r="AE798" s="221">
        <f t="shared" si="65"/>
        <v>1987</v>
      </c>
      <c r="AF798" s="228">
        <v>31989</v>
      </c>
      <c r="AG798" s="229">
        <f t="shared" si="67"/>
        <v>0.30251900826446287</v>
      </c>
      <c r="AH798" s="169"/>
      <c r="AX798" s="221">
        <f t="shared" si="66"/>
        <v>1987</v>
      </c>
      <c r="AY798" s="228">
        <v>31989</v>
      </c>
      <c r="AZ798" s="229">
        <f t="shared" si="68"/>
        <v>0.13454988375888988</v>
      </c>
    </row>
    <row r="799" spans="31:52">
      <c r="AE799" s="221">
        <f t="shared" si="65"/>
        <v>1987</v>
      </c>
      <c r="AF799" s="228">
        <v>32020</v>
      </c>
      <c r="AG799" s="229">
        <f t="shared" si="67"/>
        <v>0.13705586776859505</v>
      </c>
      <c r="AH799" s="169"/>
      <c r="AX799" s="221">
        <f t="shared" si="66"/>
        <v>1987</v>
      </c>
      <c r="AY799" s="228">
        <v>32020</v>
      </c>
      <c r="AZ799" s="229">
        <f t="shared" si="68"/>
        <v>0.15348494140300595</v>
      </c>
    </row>
    <row r="800" spans="31:52">
      <c r="AE800" s="221">
        <f t="shared" si="65"/>
        <v>1987</v>
      </c>
      <c r="AF800" s="228">
        <v>32050</v>
      </c>
      <c r="AG800" s="229">
        <f t="shared" si="67"/>
        <v>0.22474710743801654</v>
      </c>
      <c r="AH800" s="169"/>
      <c r="AX800" s="221">
        <f t="shared" si="66"/>
        <v>1987</v>
      </c>
      <c r="AY800" s="228">
        <v>32050</v>
      </c>
      <c r="AZ800" s="229">
        <f t="shared" si="68"/>
        <v>0.11495197536146406</v>
      </c>
    </row>
    <row r="801" spans="31:52">
      <c r="AE801" s="221">
        <f t="shared" si="65"/>
        <v>1988</v>
      </c>
      <c r="AF801" s="228">
        <v>32081</v>
      </c>
      <c r="AG801" s="229">
        <f t="shared" si="67"/>
        <v>0.35589421487603301</v>
      </c>
      <c r="AH801" s="169"/>
      <c r="AX801" s="221">
        <f t="shared" si="66"/>
        <v>1988</v>
      </c>
      <c r="AY801" s="228">
        <v>32081</v>
      </c>
      <c r="AZ801" s="229">
        <f t="shared" si="68"/>
        <v>0.18850821870596729</v>
      </c>
    </row>
    <row r="802" spans="31:52">
      <c r="AE802" s="221">
        <f t="shared" si="65"/>
        <v>1988</v>
      </c>
      <c r="AF802" s="228">
        <v>32111</v>
      </c>
      <c r="AG802" s="229">
        <f t="shared" si="67"/>
        <v>0.73503471074380178</v>
      </c>
      <c r="AH802" s="169"/>
      <c r="AX802" s="221">
        <f t="shared" si="66"/>
        <v>1988</v>
      </c>
      <c r="AY802" s="228">
        <v>32111</v>
      </c>
      <c r="AZ802" s="229">
        <f t="shared" si="68"/>
        <v>0.34943891933189758</v>
      </c>
    </row>
    <row r="803" spans="31:52">
      <c r="AE803" s="221">
        <f t="shared" si="65"/>
        <v>1988</v>
      </c>
      <c r="AF803" s="228">
        <v>32142</v>
      </c>
      <c r="AG803" s="229">
        <f t="shared" si="67"/>
        <v>1.6338446280991732</v>
      </c>
      <c r="AH803" s="169"/>
      <c r="AX803" s="221">
        <f t="shared" si="66"/>
        <v>1988</v>
      </c>
      <c r="AY803" s="228">
        <v>32142</v>
      </c>
      <c r="AZ803" s="229">
        <f t="shared" si="68"/>
        <v>1.0159105436868556</v>
      </c>
    </row>
    <row r="804" spans="31:52">
      <c r="AE804" s="221">
        <f t="shared" si="65"/>
        <v>1988</v>
      </c>
      <c r="AF804" s="228">
        <v>32173</v>
      </c>
      <c r="AG804" s="229">
        <f t="shared" si="67"/>
        <v>3.4171239669421496</v>
      </c>
      <c r="AH804" s="169"/>
      <c r="AX804" s="221">
        <f t="shared" si="66"/>
        <v>1988</v>
      </c>
      <c r="AY804" s="228">
        <v>32173</v>
      </c>
      <c r="AZ804" s="229">
        <f t="shared" si="68"/>
        <v>1.7818689809254269</v>
      </c>
    </row>
    <row r="805" spans="31:52">
      <c r="AE805" s="221">
        <f t="shared" si="65"/>
        <v>1988</v>
      </c>
      <c r="AF805" s="228">
        <v>32202</v>
      </c>
      <c r="AG805" s="229">
        <f t="shared" si="67"/>
        <v>0.98935537190082623</v>
      </c>
      <c r="AH805" s="169"/>
      <c r="AX805" s="221">
        <f t="shared" si="66"/>
        <v>1988</v>
      </c>
      <c r="AY805" s="228">
        <v>32202</v>
      </c>
      <c r="AZ805" s="229">
        <f t="shared" si="68"/>
        <v>1.699902888909512</v>
      </c>
    </row>
    <row r="806" spans="31:52">
      <c r="AE806" s="221">
        <f t="shared" si="65"/>
        <v>1988</v>
      </c>
      <c r="AF806" s="228">
        <v>32233</v>
      </c>
      <c r="AG806" s="229">
        <f t="shared" si="67"/>
        <v>1.0702809917355374</v>
      </c>
      <c r="AH806" s="169"/>
      <c r="AX806" s="221">
        <f t="shared" si="66"/>
        <v>1988</v>
      </c>
      <c r="AY806" s="228">
        <v>32233</v>
      </c>
      <c r="AZ806" s="229">
        <f t="shared" si="68"/>
        <v>1.786184425701645</v>
      </c>
    </row>
    <row r="807" spans="31:52">
      <c r="AE807" s="221">
        <f t="shared" si="65"/>
        <v>1988</v>
      </c>
      <c r="AF807" s="228">
        <v>32263</v>
      </c>
      <c r="AG807" s="229">
        <f t="shared" si="67"/>
        <v>1.3041322314049584</v>
      </c>
      <c r="AH807" s="169"/>
      <c r="AX807" s="221">
        <f t="shared" si="66"/>
        <v>1988</v>
      </c>
      <c r="AY807" s="228">
        <v>32263</v>
      </c>
      <c r="AZ807" s="229">
        <f t="shared" si="68"/>
        <v>1.0461868072548715</v>
      </c>
    </row>
    <row r="808" spans="31:52">
      <c r="AE808" s="221">
        <f t="shared" si="65"/>
        <v>1988</v>
      </c>
      <c r="AF808" s="228">
        <v>32294</v>
      </c>
      <c r="AG808" s="229">
        <f t="shared" si="67"/>
        <v>0.95966280991735542</v>
      </c>
      <c r="AH808" s="169"/>
      <c r="AX808" s="221">
        <f t="shared" si="66"/>
        <v>1988</v>
      </c>
      <c r="AY808" s="228">
        <v>32294</v>
      </c>
      <c r="AZ808" s="229">
        <f t="shared" si="68"/>
        <v>0.62530463602430952</v>
      </c>
    </row>
    <row r="809" spans="31:52">
      <c r="AE809" s="221">
        <f t="shared" si="65"/>
        <v>1988</v>
      </c>
      <c r="AF809" s="228">
        <v>32324</v>
      </c>
      <c r="AG809" s="229">
        <f t="shared" si="67"/>
        <v>0.59547768595041328</v>
      </c>
      <c r="AH809" s="169"/>
      <c r="AX809" s="221">
        <f t="shared" si="66"/>
        <v>1988</v>
      </c>
      <c r="AY809" s="228">
        <v>32324</v>
      </c>
      <c r="AZ809" s="229">
        <f t="shared" si="68"/>
        <v>0.35037547721682216</v>
      </c>
    </row>
    <row r="810" spans="31:52">
      <c r="AE810" s="221">
        <f t="shared" si="65"/>
        <v>1988</v>
      </c>
      <c r="AF810" s="228">
        <v>32355</v>
      </c>
      <c r="AG810" s="229">
        <f t="shared" si="67"/>
        <v>0.19553057851239669</v>
      </c>
      <c r="AH810" s="169"/>
      <c r="AX810" s="221">
        <f t="shared" si="66"/>
        <v>1988</v>
      </c>
      <c r="AY810" s="228">
        <v>32355</v>
      </c>
      <c r="AZ810" s="229">
        <f t="shared" si="68"/>
        <v>0.12503105123140834</v>
      </c>
    </row>
    <row r="811" spans="31:52">
      <c r="AE811" s="221">
        <f t="shared" si="65"/>
        <v>1988</v>
      </c>
      <c r="AF811" s="228">
        <v>32386</v>
      </c>
      <c r="AG811" s="229">
        <f t="shared" si="67"/>
        <v>0.16294214876033059</v>
      </c>
      <c r="AH811" s="169"/>
      <c r="AX811" s="221">
        <f t="shared" si="66"/>
        <v>1988</v>
      </c>
      <c r="AY811" s="228">
        <v>32386</v>
      </c>
      <c r="AZ811" s="229">
        <f t="shared" si="68"/>
        <v>0.11233572498421474</v>
      </c>
    </row>
    <row r="812" spans="31:52">
      <c r="AE812" s="221">
        <f t="shared" si="65"/>
        <v>1988</v>
      </c>
      <c r="AF812" s="228">
        <v>32416</v>
      </c>
      <c r="AG812" s="229">
        <f t="shared" si="67"/>
        <v>0.19100826446280991</v>
      </c>
      <c r="AH812" s="169"/>
      <c r="AX812" s="221">
        <f t="shared" si="66"/>
        <v>1988</v>
      </c>
      <c r="AY812" s="228">
        <v>32416</v>
      </c>
      <c r="AZ812" s="229">
        <f t="shared" si="68"/>
        <v>0.1182073510400965</v>
      </c>
    </row>
    <row r="813" spans="31:52">
      <c r="AE813" s="221">
        <f t="shared" si="65"/>
        <v>1989</v>
      </c>
      <c r="AF813" s="228">
        <v>32447</v>
      </c>
      <c r="AG813" s="229">
        <f t="shared" si="67"/>
        <v>0.30805289256198348</v>
      </c>
      <c r="AH813" s="169"/>
      <c r="AX813" s="221">
        <f t="shared" si="66"/>
        <v>1989</v>
      </c>
      <c r="AY813" s="228">
        <v>32447</v>
      </c>
      <c r="AZ813" s="229">
        <f t="shared" si="68"/>
        <v>0.25781478176521283</v>
      </c>
    </row>
    <row r="814" spans="31:52">
      <c r="AE814" s="221">
        <f t="shared" si="65"/>
        <v>1989</v>
      </c>
      <c r="AF814" s="228">
        <v>32477</v>
      </c>
      <c r="AG814" s="229">
        <f t="shared" si="67"/>
        <v>1.1702479338842975</v>
      </c>
      <c r="AH814" s="169"/>
      <c r="AX814" s="221">
        <f t="shared" si="66"/>
        <v>1989</v>
      </c>
      <c r="AY814" s="228">
        <v>32477</v>
      </c>
      <c r="AZ814" s="229">
        <f t="shared" si="68"/>
        <v>1.2965238447627434</v>
      </c>
    </row>
    <row r="815" spans="31:52">
      <c r="AE815" s="221">
        <f t="shared" si="65"/>
        <v>1989</v>
      </c>
      <c r="AF815" s="228">
        <v>32508</v>
      </c>
      <c r="AG815" s="229">
        <f t="shared" si="67"/>
        <v>1.4957355371900827</v>
      </c>
      <c r="AH815" s="169"/>
      <c r="AX815" s="221">
        <f t="shared" si="66"/>
        <v>1989</v>
      </c>
      <c r="AY815" s="228">
        <v>32508</v>
      </c>
      <c r="AZ815" s="229">
        <f t="shared" si="68"/>
        <v>1.3708089573490314</v>
      </c>
    </row>
    <row r="816" spans="31:52">
      <c r="AE816" s="221">
        <f t="shared" si="65"/>
        <v>1989</v>
      </c>
      <c r="AF816" s="228">
        <v>32539</v>
      </c>
      <c r="AG816" s="229">
        <f t="shared" si="67"/>
        <v>1.9215867768595041</v>
      </c>
      <c r="AH816" s="169"/>
      <c r="AX816" s="221">
        <f t="shared" si="66"/>
        <v>1989</v>
      </c>
      <c r="AY816" s="228">
        <v>32539</v>
      </c>
      <c r="AZ816" s="229">
        <f t="shared" si="68"/>
        <v>1.8503688973744126</v>
      </c>
    </row>
    <row r="817" spans="31:52">
      <c r="AE817" s="221">
        <f t="shared" si="65"/>
        <v>1989</v>
      </c>
      <c r="AF817" s="228">
        <v>32567</v>
      </c>
      <c r="AG817" s="229">
        <f t="shared" si="67"/>
        <v>1.9505454545454548</v>
      </c>
      <c r="AH817" s="169"/>
      <c r="AX817" s="221">
        <f t="shared" si="66"/>
        <v>1989</v>
      </c>
      <c r="AY817" s="228">
        <v>32567</v>
      </c>
      <c r="AZ817" s="229">
        <f t="shared" si="68"/>
        <v>3.4012895562502488</v>
      </c>
    </row>
    <row r="818" spans="31:52">
      <c r="AE818" s="221">
        <f t="shared" si="65"/>
        <v>1989</v>
      </c>
      <c r="AF818" s="228">
        <v>32598</v>
      </c>
      <c r="AG818" s="229">
        <f t="shared" si="67"/>
        <v>12.276892561983471</v>
      </c>
      <c r="AH818" s="169"/>
      <c r="AX818" s="221">
        <f t="shared" si="66"/>
        <v>1989</v>
      </c>
      <c r="AY818" s="228">
        <v>32598</v>
      </c>
      <c r="AZ818" s="229">
        <f t="shared" si="68"/>
        <v>21.384793559310726</v>
      </c>
    </row>
    <row r="819" spans="31:52">
      <c r="AE819" s="221">
        <f t="shared" si="65"/>
        <v>1989</v>
      </c>
      <c r="AF819" s="228">
        <v>32628</v>
      </c>
      <c r="AG819" s="229">
        <f t="shared" si="67"/>
        <v>2.6955371900826446</v>
      </c>
      <c r="AH819" s="169"/>
      <c r="AX819" s="221">
        <f t="shared" si="66"/>
        <v>1989</v>
      </c>
      <c r="AY819" s="228">
        <v>32628</v>
      </c>
      <c r="AZ819" s="229">
        <f t="shared" si="68"/>
        <v>6.7696724550155416</v>
      </c>
    </row>
    <row r="820" spans="31:52">
      <c r="AE820" s="221">
        <f t="shared" si="65"/>
        <v>1989</v>
      </c>
      <c r="AF820" s="228">
        <v>32659</v>
      </c>
      <c r="AG820" s="229">
        <f t="shared" si="67"/>
        <v>1.2051570247933887</v>
      </c>
      <c r="AH820" s="169"/>
      <c r="AX820" s="221">
        <f t="shared" si="66"/>
        <v>1989</v>
      </c>
      <c r="AY820" s="228">
        <v>32659</v>
      </c>
      <c r="AZ820" s="229">
        <f t="shared" si="68"/>
        <v>2.9008819807576103</v>
      </c>
    </row>
    <row r="821" spans="31:52">
      <c r="AE821" s="221">
        <f t="shared" si="65"/>
        <v>1989</v>
      </c>
      <c r="AF821" s="228">
        <v>32689</v>
      </c>
      <c r="AG821" s="229">
        <f t="shared" si="67"/>
        <v>0.62479338842975207</v>
      </c>
      <c r="AH821" s="169"/>
      <c r="AX821" s="221">
        <f t="shared" si="66"/>
        <v>1989</v>
      </c>
      <c r="AY821" s="228">
        <v>32689</v>
      </c>
      <c r="AZ821" s="229">
        <f t="shared" si="68"/>
        <v>1.852830440398165</v>
      </c>
    </row>
    <row r="822" spans="31:52">
      <c r="AE822" s="221">
        <f t="shared" si="65"/>
        <v>1989</v>
      </c>
      <c r="AF822" s="228">
        <v>32720</v>
      </c>
      <c r="AG822" s="229">
        <f t="shared" si="67"/>
        <v>0.25148429752066115</v>
      </c>
      <c r="AH822" s="169"/>
      <c r="AX822" s="221">
        <f t="shared" si="66"/>
        <v>1989</v>
      </c>
      <c r="AY822" s="228">
        <v>32720</v>
      </c>
      <c r="AZ822" s="229">
        <f t="shared" si="68"/>
        <v>0.73659632664789143</v>
      </c>
    </row>
    <row r="823" spans="31:52">
      <c r="AE823" s="221">
        <f t="shared" si="65"/>
        <v>1989</v>
      </c>
      <c r="AF823" s="228">
        <v>32751</v>
      </c>
      <c r="AG823" s="229">
        <f t="shared" si="67"/>
        <v>0.30436363636363634</v>
      </c>
      <c r="AH823" s="169"/>
      <c r="AX823" s="221">
        <f t="shared" si="66"/>
        <v>1989</v>
      </c>
      <c r="AY823" s="228">
        <v>32751</v>
      </c>
      <c r="AZ823" s="229">
        <f t="shared" si="68"/>
        <v>0.33587126352698249</v>
      </c>
    </row>
    <row r="824" spans="31:52">
      <c r="AE824" s="221">
        <f t="shared" si="65"/>
        <v>1989</v>
      </c>
      <c r="AF824" s="228">
        <v>32781</v>
      </c>
      <c r="AG824" s="229">
        <f t="shared" si="67"/>
        <v>0.44925619834710745</v>
      </c>
      <c r="AH824" s="169"/>
      <c r="AX824" s="221">
        <f t="shared" si="66"/>
        <v>1989</v>
      </c>
      <c r="AY824" s="228">
        <v>32781</v>
      </c>
      <c r="AZ824" s="229">
        <f t="shared" si="68"/>
        <v>0.60820253186737716</v>
      </c>
    </row>
    <row r="825" spans="31:52">
      <c r="AE825" s="221">
        <f t="shared" si="65"/>
        <v>1990</v>
      </c>
      <c r="AF825" s="228">
        <v>32812</v>
      </c>
      <c r="AG825" s="229">
        <f t="shared" si="67"/>
        <v>0.87312396694214878</v>
      </c>
      <c r="AH825" s="169"/>
      <c r="AX825" s="221">
        <f t="shared" si="66"/>
        <v>1990</v>
      </c>
      <c r="AY825" s="228">
        <v>32812</v>
      </c>
      <c r="AZ825" s="229">
        <f t="shared" si="68"/>
        <v>1.8627714548660679</v>
      </c>
    </row>
    <row r="826" spans="31:52">
      <c r="AE826" s="221">
        <f t="shared" si="65"/>
        <v>1990</v>
      </c>
      <c r="AF826" s="228">
        <v>32842</v>
      </c>
      <c r="AG826" s="229">
        <f t="shared" si="67"/>
        <v>1.3864462809917355</v>
      </c>
      <c r="AH826" s="169"/>
      <c r="AX826" s="221">
        <f t="shared" si="66"/>
        <v>1990</v>
      </c>
      <c r="AY826" s="228">
        <v>32842</v>
      </c>
      <c r="AZ826" s="229">
        <f t="shared" si="68"/>
        <v>1.963642663738336</v>
      </c>
    </row>
    <row r="827" spans="31:52">
      <c r="AE827" s="221">
        <f t="shared" si="65"/>
        <v>1990</v>
      </c>
      <c r="AF827" s="228">
        <v>32873</v>
      </c>
      <c r="AG827" s="229">
        <f t="shared" si="67"/>
        <v>0.61303140495867781</v>
      </c>
      <c r="AH827" s="169"/>
      <c r="AX827" s="221">
        <f t="shared" si="66"/>
        <v>1990</v>
      </c>
      <c r="AY827" s="228">
        <v>32873</v>
      </c>
      <c r="AZ827" s="229">
        <f t="shared" si="68"/>
        <v>1.8132294259927995</v>
      </c>
    </row>
    <row r="828" spans="31:52">
      <c r="AE828" s="221">
        <f t="shared" si="65"/>
        <v>1990</v>
      </c>
      <c r="AF828" s="228">
        <v>32904</v>
      </c>
      <c r="AG828" s="229">
        <f t="shared" si="67"/>
        <v>2.1034710743801655</v>
      </c>
      <c r="AH828" s="169"/>
      <c r="AX828" s="221">
        <f t="shared" si="66"/>
        <v>1990</v>
      </c>
      <c r="AY828" s="228">
        <v>32904</v>
      </c>
      <c r="AZ828" s="229">
        <f t="shared" si="68"/>
        <v>2.924193636263543</v>
      </c>
    </row>
    <row r="829" spans="31:52">
      <c r="AE829" s="221">
        <f t="shared" si="65"/>
        <v>1990</v>
      </c>
      <c r="AF829" s="228">
        <v>32932</v>
      </c>
      <c r="AG829" s="229">
        <f t="shared" si="67"/>
        <v>2.691173553719008</v>
      </c>
      <c r="AH829" s="169"/>
      <c r="AX829" s="221">
        <f t="shared" si="66"/>
        <v>1990</v>
      </c>
      <c r="AY829" s="228">
        <v>32932</v>
      </c>
      <c r="AZ829" s="229">
        <f t="shared" si="68"/>
        <v>2.041839253128817</v>
      </c>
    </row>
    <row r="830" spans="31:52">
      <c r="AE830" s="221">
        <f t="shared" si="65"/>
        <v>1990</v>
      </c>
      <c r="AF830" s="228">
        <v>32963</v>
      </c>
      <c r="AG830" s="229">
        <f t="shared" si="67"/>
        <v>3.7152396694214871</v>
      </c>
      <c r="AH830" s="169"/>
      <c r="AX830" s="221">
        <f t="shared" si="66"/>
        <v>1990</v>
      </c>
      <c r="AY830" s="228">
        <v>32963</v>
      </c>
      <c r="AZ830" s="229">
        <f t="shared" si="68"/>
        <v>3.6949946509394618</v>
      </c>
    </row>
    <row r="831" spans="31:52">
      <c r="AE831" s="221">
        <f t="shared" si="65"/>
        <v>1990</v>
      </c>
      <c r="AF831" s="228">
        <v>32993</v>
      </c>
      <c r="AG831" s="229">
        <f t="shared" si="67"/>
        <v>1.2912396694214876</v>
      </c>
      <c r="AH831" s="169"/>
      <c r="AX831" s="221">
        <f t="shared" si="66"/>
        <v>1990</v>
      </c>
      <c r="AY831" s="228">
        <v>32993</v>
      </c>
      <c r="AZ831" s="229">
        <f t="shared" si="68"/>
        <v>3.0777770161029956</v>
      </c>
    </row>
    <row r="832" spans="31:52">
      <c r="AE832" s="221">
        <f t="shared" si="65"/>
        <v>1990</v>
      </c>
      <c r="AF832" s="228">
        <v>33024</v>
      </c>
      <c r="AG832" s="229">
        <f t="shared" si="67"/>
        <v>1.4572561983471075</v>
      </c>
      <c r="AH832" s="169"/>
      <c r="AX832" s="221">
        <f t="shared" si="66"/>
        <v>1990</v>
      </c>
      <c r="AY832" s="228">
        <v>33024</v>
      </c>
      <c r="AZ832" s="229">
        <f t="shared" si="68"/>
        <v>1.1955282910009366</v>
      </c>
    </row>
    <row r="833" spans="31:52">
      <c r="AE833" s="221">
        <f t="shared" si="65"/>
        <v>1990</v>
      </c>
      <c r="AF833" s="228">
        <v>33054</v>
      </c>
      <c r="AG833" s="229">
        <f t="shared" si="67"/>
        <v>0.92826446280991737</v>
      </c>
      <c r="AH833" s="169"/>
      <c r="AX833" s="221">
        <f t="shared" si="66"/>
        <v>1990</v>
      </c>
      <c r="AY833" s="228">
        <v>33054</v>
      </c>
      <c r="AZ833" s="229">
        <f t="shared" si="68"/>
        <v>0.76714538821030587</v>
      </c>
    </row>
    <row r="834" spans="31:52">
      <c r="AE834" s="221">
        <f t="shared" si="65"/>
        <v>1990</v>
      </c>
      <c r="AF834" s="228">
        <v>33085</v>
      </c>
      <c r="AG834" s="229">
        <f t="shared" si="67"/>
        <v>0.42979834710743803</v>
      </c>
      <c r="AH834" s="169"/>
      <c r="AX834" s="221">
        <f t="shared" si="66"/>
        <v>1990</v>
      </c>
      <c r="AY834" s="228">
        <v>33085</v>
      </c>
      <c r="AZ834" s="229">
        <f t="shared" si="68"/>
        <v>0.26109302592986339</v>
      </c>
    </row>
    <row r="835" spans="31:52">
      <c r="AE835" s="221">
        <f t="shared" si="65"/>
        <v>1990</v>
      </c>
      <c r="AF835" s="228">
        <v>33116</v>
      </c>
      <c r="AG835" s="229">
        <f t="shared" si="67"/>
        <v>0.2736198347107438</v>
      </c>
      <c r="AH835" s="169"/>
      <c r="AX835" s="221">
        <f t="shared" si="66"/>
        <v>1990</v>
      </c>
      <c r="AY835" s="228">
        <v>33116</v>
      </c>
      <c r="AZ835" s="229">
        <f t="shared" si="68"/>
        <v>0.30189939752143857</v>
      </c>
    </row>
    <row r="836" spans="31:52">
      <c r="AE836" s="221">
        <f t="shared" si="65"/>
        <v>1990</v>
      </c>
      <c r="AF836" s="228">
        <v>33146</v>
      </c>
      <c r="AG836" s="229">
        <f t="shared" si="67"/>
        <v>0.25586776859504134</v>
      </c>
      <c r="AH836" s="169"/>
      <c r="AX836" s="221">
        <f t="shared" si="66"/>
        <v>1990</v>
      </c>
      <c r="AY836" s="228">
        <v>33146</v>
      </c>
      <c r="AZ836" s="229">
        <f t="shared" si="68"/>
        <v>0.29572111517006761</v>
      </c>
    </row>
    <row r="837" spans="31:52">
      <c r="AE837" s="221">
        <f t="shared" si="65"/>
        <v>1991</v>
      </c>
      <c r="AF837" s="228">
        <v>33177</v>
      </c>
      <c r="AG837" s="229">
        <f t="shared" si="67"/>
        <v>0.29206611570247931</v>
      </c>
      <c r="AH837" s="169"/>
      <c r="AX837" s="221">
        <f t="shared" si="66"/>
        <v>1991</v>
      </c>
      <c r="AY837" s="228">
        <v>33177</v>
      </c>
      <c r="AZ837" s="229">
        <f t="shared" si="68"/>
        <v>0.41728034735594938</v>
      </c>
    </row>
    <row r="838" spans="31:52">
      <c r="AE838" s="221">
        <f t="shared" si="65"/>
        <v>1991</v>
      </c>
      <c r="AF838" s="228">
        <v>33207</v>
      </c>
      <c r="AG838" s="229">
        <f t="shared" si="67"/>
        <v>0.44925619834710745</v>
      </c>
      <c r="AH838" s="169"/>
      <c r="AX838" s="221">
        <f t="shared" si="66"/>
        <v>1991</v>
      </c>
      <c r="AY838" s="228">
        <v>33207</v>
      </c>
      <c r="AZ838" s="229">
        <f t="shared" si="68"/>
        <v>0.13473459256972203</v>
      </c>
    </row>
    <row r="839" spans="31:52">
      <c r="AE839" s="221">
        <f t="shared" si="65"/>
        <v>1991</v>
      </c>
      <c r="AF839" s="228">
        <v>33238</v>
      </c>
      <c r="AG839" s="229">
        <f t="shared" si="67"/>
        <v>0.78704132231404955</v>
      </c>
      <c r="AH839" s="169"/>
      <c r="AX839" s="221">
        <f t="shared" si="66"/>
        <v>1991</v>
      </c>
      <c r="AY839" s="228">
        <v>33238</v>
      </c>
      <c r="AZ839" s="229">
        <f t="shared" si="68"/>
        <v>0.23109402089421749</v>
      </c>
    </row>
    <row r="840" spans="31:52">
      <c r="AE840" s="221">
        <f t="shared" si="65"/>
        <v>1991</v>
      </c>
      <c r="AF840" s="228">
        <v>33269</v>
      </c>
      <c r="AG840" s="229">
        <f t="shared" si="67"/>
        <v>0.70095867768595044</v>
      </c>
      <c r="AH840" s="169"/>
      <c r="AX840" s="221">
        <f t="shared" si="66"/>
        <v>1991</v>
      </c>
      <c r="AY840" s="228">
        <v>33269</v>
      </c>
      <c r="AZ840" s="229">
        <f t="shared" si="68"/>
        <v>0.3627844038167034</v>
      </c>
    </row>
    <row r="841" spans="31:52">
      <c r="AE841" s="221">
        <f t="shared" ref="AE841:AE904" si="69">IF(MONTH(AF841)&gt;9,YEAR(AF841)+1,YEAR(AF841))</f>
        <v>1991</v>
      </c>
      <c r="AF841" s="228">
        <v>33297</v>
      </c>
      <c r="AG841" s="229">
        <f t="shared" si="67"/>
        <v>0.69421487603305787</v>
      </c>
      <c r="AH841" s="169"/>
      <c r="AX841" s="221">
        <f t="shared" ref="AX841:AX904" si="70">IF(MONTH(AY841)&gt;9,YEAR(AY841)+1,YEAR(AY841))</f>
        <v>1991</v>
      </c>
      <c r="AY841" s="228">
        <v>33297</v>
      </c>
      <c r="AZ841" s="229">
        <f t="shared" si="68"/>
        <v>0.73945125977965742</v>
      </c>
    </row>
    <row r="842" spans="31:52">
      <c r="AE842" s="221">
        <f t="shared" si="69"/>
        <v>1991</v>
      </c>
      <c r="AF842" s="228">
        <v>33328</v>
      </c>
      <c r="AG842" s="229">
        <f t="shared" ref="AG842:AG905" si="71">VLOOKUP(IF(MONTH(AF842)&gt;9,YEAR(AF842)+1,YEAR(AF842)),$P$10:$AB$118,IF(MONTH(AF842)&gt;9,MONTH(AF842)-8,MONTH(AF842)+4))</f>
        <v>7.2958016528925631</v>
      </c>
      <c r="AH842" s="169"/>
      <c r="AX842" s="221">
        <f t="shared" si="70"/>
        <v>1991</v>
      </c>
      <c r="AY842" s="228">
        <v>33328</v>
      </c>
      <c r="AZ842" s="229">
        <f t="shared" ref="AZ842:AZ905" si="72">VLOOKUP(IF(MONTH(AY842)&gt;9,YEAR(AY842)+1,YEAR(AY842)),$AI$10:$AU$118,IF(MONTH(AY842)&gt;9,MONTH(AY842)-8,MONTH(AY842)+4))</f>
        <v>5.7427371896805699</v>
      </c>
    </row>
    <row r="843" spans="31:52">
      <c r="AE843" s="221">
        <f t="shared" si="69"/>
        <v>1991</v>
      </c>
      <c r="AF843" s="228">
        <v>33358</v>
      </c>
      <c r="AG843" s="229">
        <f t="shared" si="71"/>
        <v>2.0350413223140498</v>
      </c>
      <c r="AH843" s="169"/>
      <c r="AX843" s="221">
        <f t="shared" si="70"/>
        <v>1991</v>
      </c>
      <c r="AY843" s="228">
        <v>33358</v>
      </c>
      <c r="AZ843" s="229">
        <f t="shared" si="72"/>
        <v>6.4423024250220458</v>
      </c>
    </row>
    <row r="844" spans="31:52">
      <c r="AE844" s="221">
        <f t="shared" si="69"/>
        <v>1991</v>
      </c>
      <c r="AF844" s="228">
        <v>33389</v>
      </c>
      <c r="AG844" s="229">
        <f t="shared" si="71"/>
        <v>1.5187438016528925</v>
      </c>
      <c r="AH844" s="169"/>
      <c r="AX844" s="221">
        <f t="shared" si="70"/>
        <v>1991</v>
      </c>
      <c r="AY844" s="228">
        <v>33389</v>
      </c>
      <c r="AZ844" s="229">
        <f t="shared" si="72"/>
        <v>3.4260897298078561</v>
      </c>
    </row>
    <row r="845" spans="31:52">
      <c r="AE845" s="221">
        <f t="shared" si="69"/>
        <v>1991</v>
      </c>
      <c r="AF845" s="228">
        <v>33419</v>
      </c>
      <c r="AG845" s="229">
        <f t="shared" si="71"/>
        <v>1.0095867768595044</v>
      </c>
      <c r="AH845" s="169"/>
      <c r="AX845" s="221">
        <f t="shared" si="70"/>
        <v>1991</v>
      </c>
      <c r="AY845" s="228">
        <v>33419</v>
      </c>
      <c r="AZ845" s="229">
        <f t="shared" si="72"/>
        <v>1.3678675215394627</v>
      </c>
    </row>
    <row r="846" spans="31:52">
      <c r="AE846" s="221">
        <f t="shared" si="69"/>
        <v>1991</v>
      </c>
      <c r="AF846" s="228">
        <v>33450</v>
      </c>
      <c r="AG846" s="229">
        <f t="shared" si="71"/>
        <v>0.63947107438016526</v>
      </c>
      <c r="AH846" s="169"/>
      <c r="AX846" s="221">
        <f t="shared" si="70"/>
        <v>1991</v>
      </c>
      <c r="AY846" s="228">
        <v>33450</v>
      </c>
      <c r="AZ846" s="229">
        <f t="shared" si="72"/>
        <v>0.41760545887206746</v>
      </c>
    </row>
    <row r="847" spans="31:52">
      <c r="AE847" s="221">
        <f t="shared" si="69"/>
        <v>1991</v>
      </c>
      <c r="AF847" s="228">
        <v>33481</v>
      </c>
      <c r="AG847" s="229">
        <f t="shared" si="71"/>
        <v>0.36523636363636369</v>
      </c>
      <c r="AH847" s="169"/>
      <c r="AX847" s="221">
        <f t="shared" si="70"/>
        <v>1991</v>
      </c>
      <c r="AY847" s="228">
        <v>33481</v>
      </c>
      <c r="AZ847" s="229">
        <f t="shared" si="72"/>
        <v>0.32914900867529795</v>
      </c>
    </row>
    <row r="848" spans="31:52">
      <c r="AE848" s="221">
        <f t="shared" si="69"/>
        <v>1991</v>
      </c>
      <c r="AF848" s="228">
        <v>33511</v>
      </c>
      <c r="AG848" s="229">
        <f t="shared" si="71"/>
        <v>0.27193388429752069</v>
      </c>
      <c r="AH848" s="169"/>
      <c r="AX848" s="221">
        <f t="shared" si="70"/>
        <v>1991</v>
      </c>
      <c r="AY848" s="228">
        <v>33511</v>
      </c>
      <c r="AZ848" s="229">
        <f t="shared" si="72"/>
        <v>0.29188817038872372</v>
      </c>
    </row>
    <row r="849" spans="31:52">
      <c r="AE849" s="221">
        <f t="shared" si="69"/>
        <v>1992</v>
      </c>
      <c r="AF849" s="228">
        <v>33542</v>
      </c>
      <c r="AG849" s="229">
        <f t="shared" si="71"/>
        <v>0.53508099173553736</v>
      </c>
      <c r="AH849" s="169"/>
      <c r="AX849" s="221">
        <f t="shared" si="70"/>
        <v>1992</v>
      </c>
      <c r="AY849" s="228">
        <v>33542</v>
      </c>
      <c r="AZ849" s="229">
        <f t="shared" si="72"/>
        <v>0.4338940008634784</v>
      </c>
    </row>
    <row r="850" spans="31:52">
      <c r="AE850" s="221">
        <f t="shared" si="69"/>
        <v>1992</v>
      </c>
      <c r="AF850" s="228">
        <v>33572</v>
      </c>
      <c r="AG850" s="229">
        <f t="shared" si="71"/>
        <v>0.77355371900826442</v>
      </c>
      <c r="AH850" s="169"/>
      <c r="AX850" s="221">
        <f t="shared" si="70"/>
        <v>1992</v>
      </c>
      <c r="AY850" s="228">
        <v>33572</v>
      </c>
      <c r="AZ850" s="229">
        <f t="shared" si="72"/>
        <v>1.2610877924639334</v>
      </c>
    </row>
    <row r="851" spans="31:52">
      <c r="AE851" s="221">
        <f t="shared" si="69"/>
        <v>1992</v>
      </c>
      <c r="AF851" s="228">
        <v>33603</v>
      </c>
      <c r="AG851" s="229">
        <f t="shared" si="71"/>
        <v>0.73785123966942145</v>
      </c>
      <c r="AH851" s="169"/>
      <c r="AX851" s="221">
        <f t="shared" si="70"/>
        <v>1992</v>
      </c>
      <c r="AY851" s="228">
        <v>33603</v>
      </c>
      <c r="AZ851" s="229">
        <f t="shared" si="72"/>
        <v>0.96396078022824416</v>
      </c>
    </row>
    <row r="852" spans="31:52">
      <c r="AE852" s="221">
        <f t="shared" si="69"/>
        <v>1992</v>
      </c>
      <c r="AF852" s="228">
        <v>33634</v>
      </c>
      <c r="AG852" s="229">
        <f t="shared" si="71"/>
        <v>1.2396694214876034</v>
      </c>
      <c r="AH852" s="169"/>
      <c r="AX852" s="221">
        <f t="shared" si="70"/>
        <v>1992</v>
      </c>
      <c r="AY852" s="228">
        <v>33634</v>
      </c>
      <c r="AZ852" s="229">
        <f t="shared" si="72"/>
        <v>0.9871004227927398</v>
      </c>
    </row>
    <row r="853" spans="31:52">
      <c r="AE853" s="221">
        <f t="shared" si="69"/>
        <v>1992</v>
      </c>
      <c r="AF853" s="228">
        <v>33663</v>
      </c>
      <c r="AG853" s="229">
        <f t="shared" si="71"/>
        <v>5.2825785123966948</v>
      </c>
      <c r="AH853" s="169"/>
      <c r="AX853" s="221">
        <f t="shared" si="70"/>
        <v>1992</v>
      </c>
      <c r="AY853" s="228">
        <v>33663</v>
      </c>
      <c r="AZ853" s="229">
        <f t="shared" si="72"/>
        <v>2.947735078847121</v>
      </c>
    </row>
    <row r="854" spans="31:52">
      <c r="AE854" s="221">
        <f t="shared" si="69"/>
        <v>1992</v>
      </c>
      <c r="AF854" s="228">
        <v>33694</v>
      </c>
      <c r="AG854" s="229">
        <f t="shared" si="71"/>
        <v>2.9329586776859502</v>
      </c>
      <c r="AH854" s="169"/>
      <c r="AX854" s="221">
        <f t="shared" si="70"/>
        <v>1992</v>
      </c>
      <c r="AY854" s="228">
        <v>33694</v>
      </c>
      <c r="AZ854" s="229">
        <f t="shared" si="72"/>
        <v>2.320814111955694</v>
      </c>
    </row>
    <row r="855" spans="31:52">
      <c r="AE855" s="221">
        <f t="shared" si="69"/>
        <v>1992</v>
      </c>
      <c r="AF855" s="228">
        <v>33724</v>
      </c>
      <c r="AG855" s="229">
        <f t="shared" si="71"/>
        <v>1.2138842975206612</v>
      </c>
      <c r="AH855" s="169"/>
      <c r="AX855" s="221">
        <f t="shared" si="70"/>
        <v>1992</v>
      </c>
      <c r="AY855" s="228">
        <v>33724</v>
      </c>
      <c r="AZ855" s="229">
        <f t="shared" si="72"/>
        <v>1.9540614491291723</v>
      </c>
    </row>
    <row r="856" spans="31:52">
      <c r="AE856" s="221">
        <f t="shared" si="69"/>
        <v>1992</v>
      </c>
      <c r="AF856" s="228">
        <v>33755</v>
      </c>
      <c r="AG856" s="229">
        <f t="shared" si="71"/>
        <v>0.69480991735537201</v>
      </c>
      <c r="AH856" s="169"/>
      <c r="AX856" s="221">
        <f t="shared" si="70"/>
        <v>1992</v>
      </c>
      <c r="AY856" s="228">
        <v>33755</v>
      </c>
      <c r="AZ856" s="229">
        <f t="shared" si="72"/>
        <v>0.70283038617751536</v>
      </c>
    </row>
    <row r="857" spans="31:52">
      <c r="AE857" s="221">
        <f t="shared" si="69"/>
        <v>1992</v>
      </c>
      <c r="AF857" s="228">
        <v>33785</v>
      </c>
      <c r="AG857" s="229">
        <f t="shared" si="71"/>
        <v>0.37785123966942147</v>
      </c>
      <c r="AH857" s="169"/>
      <c r="AX857" s="221">
        <f t="shared" si="70"/>
        <v>1992</v>
      </c>
      <c r="AY857" s="228">
        <v>33785</v>
      </c>
      <c r="AZ857" s="229">
        <f t="shared" si="72"/>
        <v>0.17800374389867279</v>
      </c>
    </row>
    <row r="858" spans="31:52">
      <c r="AE858" s="221">
        <f t="shared" si="69"/>
        <v>1992</v>
      </c>
      <c r="AF858" s="228">
        <v>33816</v>
      </c>
      <c r="AG858" s="229">
        <f t="shared" si="71"/>
        <v>0.24656528925619831</v>
      </c>
      <c r="AH858" s="169"/>
      <c r="AX858" s="221">
        <f t="shared" si="70"/>
        <v>1992</v>
      </c>
      <c r="AY858" s="228">
        <v>33816</v>
      </c>
      <c r="AZ858" s="229">
        <f t="shared" si="72"/>
        <v>0.32444520048663072</v>
      </c>
    </row>
    <row r="859" spans="31:52">
      <c r="AE859" s="221">
        <f t="shared" si="69"/>
        <v>1992</v>
      </c>
      <c r="AF859" s="228">
        <v>33847</v>
      </c>
      <c r="AG859" s="229">
        <f t="shared" si="71"/>
        <v>0.12727933884297518</v>
      </c>
      <c r="AH859" s="169"/>
      <c r="AX859" s="221">
        <f t="shared" si="70"/>
        <v>1992</v>
      </c>
      <c r="AY859" s="228">
        <v>33847</v>
      </c>
      <c r="AZ859" s="229">
        <f t="shared" si="72"/>
        <v>0.17353463949734582</v>
      </c>
    </row>
    <row r="860" spans="31:52">
      <c r="AE860" s="221">
        <f t="shared" si="69"/>
        <v>1992</v>
      </c>
      <c r="AF860" s="228">
        <v>33877</v>
      </c>
      <c r="AG860" s="229">
        <f t="shared" si="71"/>
        <v>0.11067768595041322</v>
      </c>
      <c r="AH860" s="169"/>
      <c r="AX860" s="221">
        <f t="shared" si="70"/>
        <v>1992</v>
      </c>
      <c r="AY860" s="228">
        <v>33877</v>
      </c>
      <c r="AZ860" s="229">
        <f t="shared" si="72"/>
        <v>0.16461719366109051</v>
      </c>
    </row>
    <row r="861" spans="31:52">
      <c r="AE861" s="221">
        <f t="shared" si="69"/>
        <v>1993</v>
      </c>
      <c r="AF861" s="228">
        <v>33908</v>
      </c>
      <c r="AG861" s="229">
        <f t="shared" si="71"/>
        <v>0.2828429752066115</v>
      </c>
      <c r="AH861" s="169"/>
      <c r="AX861" s="221">
        <f t="shared" si="70"/>
        <v>1993</v>
      </c>
      <c r="AY861" s="228">
        <v>33908</v>
      </c>
      <c r="AZ861" s="229">
        <f t="shared" si="72"/>
        <v>0.52735239835720193</v>
      </c>
    </row>
    <row r="862" spans="31:52">
      <c r="AE862" s="221">
        <f t="shared" si="69"/>
        <v>1993</v>
      </c>
      <c r="AF862" s="228">
        <v>33938</v>
      </c>
      <c r="AG862" s="229">
        <f t="shared" si="71"/>
        <v>0.36595041322314048</v>
      </c>
      <c r="AH862" s="169"/>
      <c r="AX862" s="221">
        <f t="shared" si="70"/>
        <v>1993</v>
      </c>
      <c r="AY862" s="228">
        <v>33938</v>
      </c>
      <c r="AZ862" s="229">
        <f t="shared" si="72"/>
        <v>0.85674149659189358</v>
      </c>
    </row>
    <row r="863" spans="31:52">
      <c r="AE863" s="221">
        <f t="shared" si="69"/>
        <v>1993</v>
      </c>
      <c r="AF863" s="228">
        <v>33969</v>
      </c>
      <c r="AG863" s="229">
        <f t="shared" si="71"/>
        <v>3.9782479338842975</v>
      </c>
      <c r="AH863" s="169"/>
      <c r="AX863" s="221">
        <f t="shared" si="70"/>
        <v>1993</v>
      </c>
      <c r="AY863" s="228">
        <v>33969</v>
      </c>
      <c r="AZ863" s="229">
        <f t="shared" si="72"/>
        <v>1.4007708319081928</v>
      </c>
    </row>
    <row r="864" spans="31:52">
      <c r="AE864" s="221">
        <f t="shared" si="69"/>
        <v>1993</v>
      </c>
      <c r="AF864" s="228">
        <v>34000</v>
      </c>
      <c r="AG864" s="229">
        <f t="shared" si="71"/>
        <v>15.322710743801652</v>
      </c>
      <c r="AH864" s="169"/>
      <c r="AX864" s="221">
        <f t="shared" si="70"/>
        <v>1993</v>
      </c>
      <c r="AY864" s="228">
        <v>34000</v>
      </c>
      <c r="AZ864" s="229">
        <f t="shared" si="72"/>
        <v>6.8727251140115904</v>
      </c>
    </row>
    <row r="865" spans="31:52">
      <c r="AE865" s="221">
        <f t="shared" si="69"/>
        <v>1993</v>
      </c>
      <c r="AF865" s="228">
        <v>34028</v>
      </c>
      <c r="AG865" s="229">
        <f t="shared" si="71"/>
        <v>10.958082644628101</v>
      </c>
      <c r="AH865" s="169"/>
      <c r="AX865" s="221">
        <f t="shared" si="70"/>
        <v>1993</v>
      </c>
      <c r="AY865" s="228">
        <v>34028</v>
      </c>
      <c r="AZ865" s="229">
        <f t="shared" si="72"/>
        <v>6.3083367580970862</v>
      </c>
    </row>
    <row r="866" spans="31:52">
      <c r="AE866" s="221">
        <f t="shared" si="69"/>
        <v>1993</v>
      </c>
      <c r="AF866" s="228">
        <v>34059</v>
      </c>
      <c r="AG866" s="229">
        <f t="shared" si="71"/>
        <v>9.0208264462809922</v>
      </c>
      <c r="AH866" s="169"/>
      <c r="AX866" s="221">
        <f t="shared" si="70"/>
        <v>1993</v>
      </c>
      <c r="AY866" s="228">
        <v>34059</v>
      </c>
      <c r="AZ866" s="229">
        <f t="shared" si="72"/>
        <v>23.335353424688662</v>
      </c>
    </row>
    <row r="867" spans="31:52">
      <c r="AE867" s="221">
        <f t="shared" si="69"/>
        <v>1993</v>
      </c>
      <c r="AF867" s="228">
        <v>34089</v>
      </c>
      <c r="AG867" s="229">
        <f t="shared" si="71"/>
        <v>5.7262809917355373</v>
      </c>
      <c r="AH867" s="169"/>
      <c r="AX867" s="221">
        <f t="shared" si="70"/>
        <v>1993</v>
      </c>
      <c r="AY867" s="228">
        <v>34089</v>
      </c>
      <c r="AZ867" s="229">
        <f t="shared" si="72"/>
        <v>12.362844904725151</v>
      </c>
    </row>
    <row r="868" spans="31:52">
      <c r="AE868" s="221">
        <f t="shared" si="69"/>
        <v>1993</v>
      </c>
      <c r="AF868" s="228">
        <v>34120</v>
      </c>
      <c r="AG868" s="229">
        <f t="shared" si="71"/>
        <v>1.9289256198347107</v>
      </c>
      <c r="AH868" s="169"/>
      <c r="AX868" s="221">
        <f t="shared" si="70"/>
        <v>1993</v>
      </c>
      <c r="AY868" s="228">
        <v>34120</v>
      </c>
      <c r="AZ868" s="229">
        <f t="shared" si="72"/>
        <v>9.0430338114521689</v>
      </c>
    </row>
    <row r="869" spans="31:52">
      <c r="AE869" s="221">
        <f t="shared" si="69"/>
        <v>1993</v>
      </c>
      <c r="AF869" s="228">
        <v>34150</v>
      </c>
      <c r="AG869" s="229">
        <f t="shared" si="71"/>
        <v>1.7077685950413224</v>
      </c>
      <c r="AH869" s="169"/>
      <c r="AX869" s="221">
        <f t="shared" si="70"/>
        <v>1993</v>
      </c>
      <c r="AY869" s="228">
        <v>34150</v>
      </c>
      <c r="AZ869" s="229">
        <f t="shared" si="72"/>
        <v>3.4875079542803817</v>
      </c>
    </row>
    <row r="870" spans="31:52">
      <c r="AE870" s="221">
        <f t="shared" si="69"/>
        <v>1993</v>
      </c>
      <c r="AF870" s="228">
        <v>34181</v>
      </c>
      <c r="AG870" s="229">
        <f t="shared" si="71"/>
        <v>0.69480991735537201</v>
      </c>
      <c r="AH870" s="169"/>
      <c r="AX870" s="221">
        <f t="shared" si="70"/>
        <v>1993</v>
      </c>
      <c r="AY870" s="228">
        <v>34181</v>
      </c>
      <c r="AZ870" s="229">
        <f t="shared" si="72"/>
        <v>1.9436337534385899</v>
      </c>
    </row>
    <row r="871" spans="31:52">
      <c r="AE871" s="221">
        <f t="shared" si="69"/>
        <v>1993</v>
      </c>
      <c r="AF871" s="228">
        <v>34212</v>
      </c>
      <c r="AG871" s="229">
        <f t="shared" si="71"/>
        <v>0.36831074380165285</v>
      </c>
      <c r="AH871" s="169"/>
      <c r="AX871" s="221">
        <f t="shared" si="70"/>
        <v>1993</v>
      </c>
      <c r="AY871" s="228">
        <v>34212</v>
      </c>
      <c r="AZ871" s="229">
        <f t="shared" si="72"/>
        <v>1.4466202020108199</v>
      </c>
    </row>
    <row r="872" spans="31:52">
      <c r="AE872" s="221">
        <f t="shared" si="69"/>
        <v>1993</v>
      </c>
      <c r="AF872" s="228">
        <v>34242</v>
      </c>
      <c r="AG872" s="229">
        <f t="shared" si="71"/>
        <v>0.51947107438016527</v>
      </c>
      <c r="AH872" s="169"/>
      <c r="AX872" s="221">
        <f t="shared" si="70"/>
        <v>1993</v>
      </c>
      <c r="AY872" s="228">
        <v>34242</v>
      </c>
      <c r="AZ872" s="229">
        <f t="shared" si="72"/>
        <v>0.52469849939727453</v>
      </c>
    </row>
    <row r="873" spans="31:52">
      <c r="AE873" s="221">
        <f t="shared" si="69"/>
        <v>1994</v>
      </c>
      <c r="AF873" s="228">
        <v>34273</v>
      </c>
      <c r="AG873" s="229">
        <f t="shared" si="71"/>
        <v>0.67636363636363639</v>
      </c>
      <c r="AH873" s="169"/>
      <c r="AX873" s="221">
        <f t="shared" si="70"/>
        <v>1994</v>
      </c>
      <c r="AY873" s="228">
        <v>34273</v>
      </c>
      <c r="AZ873" s="229">
        <f t="shared" si="72"/>
        <v>0.38042546381277836</v>
      </c>
    </row>
    <row r="874" spans="31:52">
      <c r="AE874" s="221">
        <f t="shared" si="69"/>
        <v>1994</v>
      </c>
      <c r="AF874" s="228">
        <v>34303</v>
      </c>
      <c r="AG874" s="229">
        <f t="shared" si="71"/>
        <v>1.0353719008264464</v>
      </c>
      <c r="AH874" s="169"/>
      <c r="AX874" s="221">
        <f t="shared" si="70"/>
        <v>1994</v>
      </c>
      <c r="AY874" s="228">
        <v>34303</v>
      </c>
      <c r="AZ874" s="229">
        <f t="shared" si="72"/>
        <v>0.30178753186025237</v>
      </c>
    </row>
    <row r="875" spans="31:52">
      <c r="AE875" s="221">
        <f t="shared" si="69"/>
        <v>1994</v>
      </c>
      <c r="AF875" s="228">
        <v>34334</v>
      </c>
      <c r="AG875" s="229">
        <f t="shared" si="71"/>
        <v>1.5433388429752066</v>
      </c>
      <c r="AH875" s="169"/>
      <c r="AX875" s="221">
        <f t="shared" si="70"/>
        <v>1994</v>
      </c>
      <c r="AY875" s="228">
        <v>34334</v>
      </c>
      <c r="AZ875" s="229">
        <f t="shared" si="72"/>
        <v>0.51998202953423234</v>
      </c>
    </row>
    <row r="876" spans="31:52">
      <c r="AE876" s="221">
        <f t="shared" si="69"/>
        <v>1994</v>
      </c>
      <c r="AF876" s="228">
        <v>34365</v>
      </c>
      <c r="AG876" s="229">
        <f t="shared" si="71"/>
        <v>1.2912396694214876</v>
      </c>
      <c r="AH876" s="169"/>
      <c r="AX876" s="221">
        <f t="shared" si="70"/>
        <v>1994</v>
      </c>
      <c r="AY876" s="228">
        <v>34365</v>
      </c>
      <c r="AZ876" s="229">
        <f t="shared" si="72"/>
        <v>0.73321702095324759</v>
      </c>
    </row>
    <row r="877" spans="31:52">
      <c r="AE877" s="221">
        <f t="shared" si="69"/>
        <v>1994</v>
      </c>
      <c r="AF877" s="228">
        <v>34393</v>
      </c>
      <c r="AG877" s="229">
        <f t="shared" si="71"/>
        <v>3.6622809917355377</v>
      </c>
      <c r="AH877" s="169"/>
      <c r="AX877" s="221">
        <f t="shared" si="70"/>
        <v>1994</v>
      </c>
      <c r="AY877" s="228">
        <v>34393</v>
      </c>
      <c r="AZ877" s="229">
        <f t="shared" si="72"/>
        <v>1.0508630359723934</v>
      </c>
    </row>
    <row r="878" spans="31:52">
      <c r="AE878" s="221">
        <f t="shared" si="69"/>
        <v>1994</v>
      </c>
      <c r="AF878" s="228">
        <v>34424</v>
      </c>
      <c r="AG878" s="229">
        <f t="shared" si="71"/>
        <v>1.8343140495867765</v>
      </c>
      <c r="AH878" s="169"/>
      <c r="AX878" s="221">
        <f t="shared" si="70"/>
        <v>1994</v>
      </c>
      <c r="AY878" s="228">
        <v>34424</v>
      </c>
      <c r="AZ878" s="229">
        <f t="shared" si="72"/>
        <v>2.7081595045214462</v>
      </c>
    </row>
    <row r="879" spans="31:52">
      <c r="AE879" s="221">
        <f t="shared" si="69"/>
        <v>1994</v>
      </c>
      <c r="AF879" s="228">
        <v>34454</v>
      </c>
      <c r="AG879" s="229">
        <f t="shared" si="71"/>
        <v>0.98776859504132253</v>
      </c>
      <c r="AH879" s="169"/>
      <c r="AX879" s="221">
        <f t="shared" si="70"/>
        <v>1994</v>
      </c>
      <c r="AY879" s="228">
        <v>34454</v>
      </c>
      <c r="AZ879" s="229">
        <f t="shared" si="72"/>
        <v>1.7971277234168337</v>
      </c>
    </row>
    <row r="880" spans="31:52">
      <c r="AE880" s="221">
        <f t="shared" si="69"/>
        <v>1994</v>
      </c>
      <c r="AF880" s="228">
        <v>34485</v>
      </c>
      <c r="AG880" s="229">
        <f t="shared" si="71"/>
        <v>1.0637355371900827</v>
      </c>
      <c r="AH880" s="169"/>
      <c r="AX880" s="221">
        <f t="shared" si="70"/>
        <v>1994</v>
      </c>
      <c r="AY880" s="228">
        <v>34485</v>
      </c>
      <c r="AZ880" s="229">
        <f t="shared" si="72"/>
        <v>0.82094926741865049</v>
      </c>
    </row>
    <row r="881" spans="31:52">
      <c r="AE881" s="221">
        <f t="shared" si="69"/>
        <v>1994</v>
      </c>
      <c r="AF881" s="228">
        <v>34515</v>
      </c>
      <c r="AG881" s="229">
        <f t="shared" si="71"/>
        <v>0.67834710743801652</v>
      </c>
      <c r="AH881" s="169"/>
      <c r="AX881" s="221">
        <f t="shared" si="70"/>
        <v>1994</v>
      </c>
      <c r="AY881" s="228">
        <v>34515</v>
      </c>
      <c r="AZ881" s="229">
        <f t="shared" si="72"/>
        <v>0.30373150651213265</v>
      </c>
    </row>
    <row r="882" spans="31:52">
      <c r="AE882" s="221">
        <f t="shared" si="69"/>
        <v>1994</v>
      </c>
      <c r="AF882" s="228">
        <v>34546</v>
      </c>
      <c r="AG882" s="229">
        <f t="shared" si="71"/>
        <v>0.3228099173553719</v>
      </c>
      <c r="AH882" s="169"/>
      <c r="AX882" s="221">
        <f t="shared" si="70"/>
        <v>1994</v>
      </c>
      <c r="AY882" s="228">
        <v>34546</v>
      </c>
      <c r="AZ882" s="229">
        <f t="shared" si="72"/>
        <v>0.15341231701002833</v>
      </c>
    </row>
    <row r="883" spans="31:52">
      <c r="AE883" s="221">
        <f t="shared" si="69"/>
        <v>1994</v>
      </c>
      <c r="AF883" s="228">
        <v>34577</v>
      </c>
      <c r="AG883" s="229">
        <f t="shared" si="71"/>
        <v>0.1211305785123967</v>
      </c>
      <c r="AH883" s="169"/>
      <c r="AX883" s="221">
        <f t="shared" si="70"/>
        <v>1994</v>
      </c>
      <c r="AY883" s="228">
        <v>34577</v>
      </c>
      <c r="AZ883" s="229">
        <f t="shared" si="72"/>
        <v>2.9119581128806971E-2</v>
      </c>
    </row>
    <row r="884" spans="31:52">
      <c r="AE884" s="221">
        <f t="shared" si="69"/>
        <v>1994</v>
      </c>
      <c r="AF884" s="228">
        <v>34607</v>
      </c>
      <c r="AG884" s="229">
        <f t="shared" si="71"/>
        <v>0.17553719008264462</v>
      </c>
      <c r="AH884" s="169"/>
      <c r="AX884" s="221">
        <f t="shared" si="70"/>
        <v>1994</v>
      </c>
      <c r="AY884" s="228">
        <v>34607</v>
      </c>
      <c r="AZ884" s="229">
        <f t="shared" si="72"/>
        <v>0.12831556729722315</v>
      </c>
    </row>
    <row r="885" spans="31:52">
      <c r="AE885" s="221">
        <f t="shared" si="69"/>
        <v>1995</v>
      </c>
      <c r="AF885" s="228">
        <v>34638</v>
      </c>
      <c r="AG885" s="229">
        <f t="shared" si="71"/>
        <v>0.51526611570247938</v>
      </c>
      <c r="AH885" s="169"/>
      <c r="AX885" s="221">
        <f t="shared" si="70"/>
        <v>1995</v>
      </c>
      <c r="AY885" s="228">
        <v>34638</v>
      </c>
      <c r="AZ885" s="229">
        <f t="shared" si="72"/>
        <v>0.53786338678095302</v>
      </c>
    </row>
    <row r="886" spans="31:52">
      <c r="AE886" s="221">
        <f t="shared" si="69"/>
        <v>1995</v>
      </c>
      <c r="AF886" s="228">
        <v>34668</v>
      </c>
      <c r="AG886" s="229">
        <f t="shared" si="71"/>
        <v>1.931305785123967</v>
      </c>
      <c r="AH886" s="169"/>
      <c r="AX886" s="221">
        <f t="shared" si="70"/>
        <v>1995</v>
      </c>
      <c r="AY886" s="228">
        <v>34668</v>
      </c>
      <c r="AZ886" s="229">
        <f t="shared" si="72"/>
        <v>2.0691724562712457</v>
      </c>
    </row>
    <row r="887" spans="31:52">
      <c r="AE887" s="221">
        <f t="shared" si="69"/>
        <v>1995</v>
      </c>
      <c r="AF887" s="228">
        <v>34699</v>
      </c>
      <c r="AG887" s="229">
        <f t="shared" si="71"/>
        <v>4.7168925619834718</v>
      </c>
      <c r="AH887" s="169"/>
      <c r="AX887" s="221">
        <f t="shared" si="70"/>
        <v>1995</v>
      </c>
      <c r="AY887" s="228">
        <v>34699</v>
      </c>
      <c r="AZ887" s="229">
        <f t="shared" si="72"/>
        <v>1.758269324096847</v>
      </c>
    </row>
    <row r="888" spans="31:52">
      <c r="AE888" s="221">
        <f t="shared" si="69"/>
        <v>1995</v>
      </c>
      <c r="AF888" s="228">
        <v>34730</v>
      </c>
      <c r="AG888" s="229">
        <f t="shared" si="71"/>
        <v>21.527404958677682</v>
      </c>
      <c r="AH888" s="169"/>
      <c r="AX888" s="221">
        <f t="shared" si="70"/>
        <v>1995</v>
      </c>
      <c r="AY888" s="228">
        <v>34730</v>
      </c>
      <c r="AZ888" s="229">
        <f t="shared" si="72"/>
        <v>14.216048514991893</v>
      </c>
    </row>
    <row r="889" spans="31:52">
      <c r="AE889" s="221">
        <f t="shared" si="69"/>
        <v>1995</v>
      </c>
      <c r="AF889" s="228">
        <v>34758</v>
      </c>
      <c r="AG889" s="229">
        <f t="shared" si="71"/>
        <v>4.4691570247933878</v>
      </c>
      <c r="AH889" s="169"/>
      <c r="AX889" s="221">
        <f t="shared" si="70"/>
        <v>1995</v>
      </c>
      <c r="AY889" s="228">
        <v>34758</v>
      </c>
      <c r="AZ889" s="229">
        <f t="shared" si="72"/>
        <v>13.969335429933015</v>
      </c>
    </row>
    <row r="890" spans="31:52">
      <c r="AE890" s="221">
        <f t="shared" si="69"/>
        <v>1995</v>
      </c>
      <c r="AF890" s="228">
        <v>34789</v>
      </c>
      <c r="AG890" s="229">
        <f t="shared" si="71"/>
        <v>29.097322314049588</v>
      </c>
      <c r="AH890" s="169"/>
      <c r="AX890" s="221">
        <f t="shared" si="70"/>
        <v>1995</v>
      </c>
      <c r="AY890" s="228">
        <v>34789</v>
      </c>
      <c r="AZ890" s="229">
        <f t="shared" si="72"/>
        <v>35.283890000473619</v>
      </c>
    </row>
    <row r="891" spans="31:52">
      <c r="AE891" s="221">
        <f t="shared" si="69"/>
        <v>1995</v>
      </c>
      <c r="AF891" s="228">
        <v>34819</v>
      </c>
      <c r="AG891" s="229">
        <f t="shared" si="71"/>
        <v>10.236694214876033</v>
      </c>
      <c r="AH891" s="169"/>
      <c r="AX891" s="221">
        <f t="shared" si="70"/>
        <v>1995</v>
      </c>
      <c r="AY891" s="228">
        <v>34819</v>
      </c>
      <c r="AZ891" s="229">
        <f t="shared" si="72"/>
        <v>16.211051726074885</v>
      </c>
    </row>
    <row r="892" spans="31:52">
      <c r="AE892" s="221">
        <f t="shared" si="69"/>
        <v>1995</v>
      </c>
      <c r="AF892" s="228">
        <v>34850</v>
      </c>
      <c r="AG892" s="229">
        <f t="shared" si="71"/>
        <v>12.966545454545454</v>
      </c>
      <c r="AH892" s="169"/>
      <c r="AX892" s="221">
        <f t="shared" si="70"/>
        <v>1995</v>
      </c>
      <c r="AY892" s="228">
        <v>34850</v>
      </c>
      <c r="AZ892" s="229">
        <f t="shared" si="72"/>
        <v>14.097580591932157</v>
      </c>
    </row>
    <row r="893" spans="31:52">
      <c r="AE893" s="221">
        <f t="shared" si="69"/>
        <v>1995</v>
      </c>
      <c r="AF893" s="228">
        <v>34880</v>
      </c>
      <c r="AG893" s="229">
        <f t="shared" si="71"/>
        <v>5.2494545454545447</v>
      </c>
      <c r="AH893" s="169"/>
      <c r="AX893" s="221">
        <f t="shared" si="70"/>
        <v>1995</v>
      </c>
      <c r="AY893" s="228">
        <v>34880</v>
      </c>
      <c r="AZ893" s="229">
        <f t="shared" si="72"/>
        <v>8.4104007537182355</v>
      </c>
    </row>
    <row r="894" spans="31:52">
      <c r="AE894" s="221">
        <f t="shared" si="69"/>
        <v>1995</v>
      </c>
      <c r="AF894" s="228">
        <v>34911</v>
      </c>
      <c r="AG894" s="229">
        <f t="shared" si="71"/>
        <v>3.1221818181818173</v>
      </c>
      <c r="AH894" s="169"/>
      <c r="AX894" s="221">
        <f t="shared" si="70"/>
        <v>1995</v>
      </c>
      <c r="AY894" s="228">
        <v>34911</v>
      </c>
      <c r="AZ894" s="229">
        <f t="shared" si="72"/>
        <v>5.1760327106431845</v>
      </c>
    </row>
    <row r="895" spans="31:52">
      <c r="AE895" s="221">
        <f t="shared" si="69"/>
        <v>1995</v>
      </c>
      <c r="AF895" s="228">
        <v>34942</v>
      </c>
      <c r="AG895" s="229">
        <f t="shared" si="71"/>
        <v>1.6006611570247933</v>
      </c>
      <c r="AH895" s="169"/>
      <c r="AX895" s="221">
        <f t="shared" si="70"/>
        <v>1995</v>
      </c>
      <c r="AY895" s="228">
        <v>34942</v>
      </c>
      <c r="AZ895" s="229">
        <f t="shared" si="72"/>
        <v>2.8006563308894243</v>
      </c>
    </row>
    <row r="896" spans="31:52">
      <c r="AE896" s="221">
        <f t="shared" si="69"/>
        <v>1995</v>
      </c>
      <c r="AF896" s="228">
        <v>34972</v>
      </c>
      <c r="AG896" s="229">
        <f t="shared" si="71"/>
        <v>1.2614876033057851</v>
      </c>
      <c r="AH896" s="169"/>
      <c r="AX896" s="221">
        <f t="shared" si="70"/>
        <v>1995</v>
      </c>
      <c r="AY896" s="228">
        <v>34972</v>
      </c>
      <c r="AZ896" s="229">
        <f t="shared" si="72"/>
        <v>1.741989852933429</v>
      </c>
    </row>
    <row r="897" spans="31:52">
      <c r="AE897" s="221">
        <f t="shared" si="69"/>
        <v>1996</v>
      </c>
      <c r="AF897" s="228">
        <v>35003</v>
      </c>
      <c r="AG897" s="229">
        <f t="shared" si="71"/>
        <v>1.4265123966942148</v>
      </c>
      <c r="AH897" s="169"/>
      <c r="AX897" s="221">
        <f t="shared" si="70"/>
        <v>1996</v>
      </c>
      <c r="AY897" s="228">
        <v>35003</v>
      </c>
      <c r="AZ897" s="229">
        <f t="shared" si="72"/>
        <v>0.94865846843369894</v>
      </c>
    </row>
    <row r="898" spans="31:52">
      <c r="AE898" s="221">
        <f t="shared" si="69"/>
        <v>1996</v>
      </c>
      <c r="AF898" s="228">
        <v>35033</v>
      </c>
      <c r="AG898" s="229">
        <f t="shared" si="71"/>
        <v>1.4578512396694214</v>
      </c>
      <c r="AH898" s="169"/>
      <c r="AX898" s="221">
        <f t="shared" si="70"/>
        <v>1996</v>
      </c>
      <c r="AY898" s="228">
        <v>35033</v>
      </c>
      <c r="AZ898" s="229">
        <f t="shared" si="72"/>
        <v>0.84015339862662675</v>
      </c>
    </row>
    <row r="899" spans="31:52">
      <c r="AE899" s="221">
        <f t="shared" si="69"/>
        <v>1996</v>
      </c>
      <c r="AF899" s="228">
        <v>35064</v>
      </c>
      <c r="AG899" s="229">
        <f t="shared" si="71"/>
        <v>3.2840330578512389</v>
      </c>
      <c r="AH899" s="169"/>
      <c r="AX899" s="221">
        <f t="shared" si="70"/>
        <v>1996</v>
      </c>
      <c r="AY899" s="228">
        <v>35064</v>
      </c>
      <c r="AZ899" s="229">
        <f t="shared" si="72"/>
        <v>7.4403828956940528</v>
      </c>
    </row>
    <row r="900" spans="31:52">
      <c r="AE900" s="221">
        <f t="shared" si="69"/>
        <v>1996</v>
      </c>
      <c r="AF900" s="228">
        <v>35095</v>
      </c>
      <c r="AG900" s="229">
        <f t="shared" si="71"/>
        <v>11.764760330578509</v>
      </c>
      <c r="AH900" s="169"/>
      <c r="AX900" s="221">
        <f t="shared" si="70"/>
        <v>1996</v>
      </c>
      <c r="AY900" s="228">
        <v>35095</v>
      </c>
      <c r="AZ900" s="229">
        <f t="shared" si="72"/>
        <v>9.1826876405412783</v>
      </c>
    </row>
    <row r="901" spans="31:52">
      <c r="AE901" s="221">
        <f t="shared" si="69"/>
        <v>1996</v>
      </c>
      <c r="AF901" s="228">
        <v>35124</v>
      </c>
      <c r="AG901" s="229">
        <f t="shared" si="71"/>
        <v>15.501421487603306</v>
      </c>
      <c r="AH901" s="169"/>
      <c r="AX901" s="221">
        <f t="shared" si="70"/>
        <v>1996</v>
      </c>
      <c r="AY901" s="228">
        <v>35124</v>
      </c>
      <c r="AZ901" s="229">
        <f t="shared" si="72"/>
        <v>24.754640850627283</v>
      </c>
    </row>
    <row r="902" spans="31:52">
      <c r="AE902" s="221">
        <f t="shared" si="69"/>
        <v>1996</v>
      </c>
      <c r="AF902" s="228">
        <v>35155</v>
      </c>
      <c r="AG902" s="229">
        <f t="shared" si="71"/>
        <v>11.159801652892559</v>
      </c>
      <c r="AH902" s="169"/>
      <c r="AX902" s="221">
        <f t="shared" si="70"/>
        <v>1996</v>
      </c>
      <c r="AY902" s="228">
        <v>35155</v>
      </c>
      <c r="AZ902" s="229">
        <f t="shared" si="72"/>
        <v>10.000724067725727</v>
      </c>
    </row>
    <row r="903" spans="31:52">
      <c r="AE903" s="221">
        <f t="shared" si="69"/>
        <v>1996</v>
      </c>
      <c r="AF903" s="228">
        <v>35185</v>
      </c>
      <c r="AG903" s="229">
        <f t="shared" si="71"/>
        <v>7.1783801652892558</v>
      </c>
      <c r="AH903" s="169"/>
      <c r="AX903" s="221">
        <f t="shared" si="70"/>
        <v>1996</v>
      </c>
      <c r="AY903" s="228">
        <v>35185</v>
      </c>
      <c r="AZ903" s="229">
        <f t="shared" si="72"/>
        <v>8.2607780227732732</v>
      </c>
    </row>
    <row r="904" spans="31:52">
      <c r="AE904" s="221">
        <f t="shared" si="69"/>
        <v>1996</v>
      </c>
      <c r="AF904" s="228">
        <v>35216</v>
      </c>
      <c r="AG904" s="229">
        <f t="shared" si="71"/>
        <v>6.8128264462809929</v>
      </c>
      <c r="AH904" s="169"/>
      <c r="AX904" s="221">
        <f t="shared" si="70"/>
        <v>1996</v>
      </c>
      <c r="AY904" s="228">
        <v>35216</v>
      </c>
      <c r="AZ904" s="229">
        <f t="shared" si="72"/>
        <v>6.6442089228528118</v>
      </c>
    </row>
    <row r="905" spans="31:52">
      <c r="AE905" s="221">
        <f t="shared" ref="AE905:AE968" si="73">IF(MONTH(AF905)&gt;9,YEAR(AF905)+1,YEAR(AF905))</f>
        <v>1996</v>
      </c>
      <c r="AF905" s="228">
        <v>35246</v>
      </c>
      <c r="AG905" s="229">
        <f t="shared" si="71"/>
        <v>3.6198347107438016</v>
      </c>
      <c r="AH905" s="169"/>
      <c r="AX905" s="221">
        <f t="shared" ref="AX905:AX968" si="74">IF(MONTH(AY905)&gt;9,YEAR(AY905)+1,YEAR(AY905))</f>
        <v>1996</v>
      </c>
      <c r="AY905" s="228">
        <v>35246</v>
      </c>
      <c r="AZ905" s="229">
        <f t="shared" si="72"/>
        <v>2.9518801562493877</v>
      </c>
    </row>
    <row r="906" spans="31:52">
      <c r="AE906" s="221">
        <f t="shared" si="73"/>
        <v>1996</v>
      </c>
      <c r="AF906" s="228">
        <v>35277</v>
      </c>
      <c r="AG906" s="229">
        <f t="shared" ref="AG906:AG969" si="75">VLOOKUP(IF(MONTH(AF906)&gt;9,YEAR(AF906)+1,YEAR(AF906)),$P$10:$AB$118,IF(MONTH(AF906)&gt;9,MONTH(AF906)-8,MONTH(AF906)+4))</f>
        <v>1.8952066115702475</v>
      </c>
      <c r="AH906" s="169"/>
      <c r="AX906" s="221">
        <f t="shared" si="74"/>
        <v>1996</v>
      </c>
      <c r="AY906" s="228">
        <v>35277</v>
      </c>
      <c r="AZ906" s="229">
        <f t="shared" ref="AZ906:AZ969" si="76">VLOOKUP(IF(MONTH(AY906)&gt;9,YEAR(AY906)+1,YEAR(AY906)),$AI$10:$AU$118,IF(MONTH(AY906)&gt;9,MONTH(AY906)-8,MONTH(AY906)+4))</f>
        <v>1.6477001515861929</v>
      </c>
    </row>
    <row r="907" spans="31:52">
      <c r="AE907" s="221">
        <f t="shared" si="73"/>
        <v>1996</v>
      </c>
      <c r="AF907" s="228">
        <v>35308</v>
      </c>
      <c r="AG907" s="229">
        <f t="shared" si="75"/>
        <v>1.2051570247933887</v>
      </c>
      <c r="AH907" s="169"/>
      <c r="AX907" s="221">
        <f t="shared" si="74"/>
        <v>1996</v>
      </c>
      <c r="AY907" s="228">
        <v>35308</v>
      </c>
      <c r="AZ907" s="229">
        <f t="shared" si="76"/>
        <v>0.84287702105959283</v>
      </c>
    </row>
    <row r="908" spans="31:52">
      <c r="AE908" s="221">
        <f t="shared" si="73"/>
        <v>1996</v>
      </c>
      <c r="AF908" s="228">
        <v>35338</v>
      </c>
      <c r="AG908" s="229">
        <f t="shared" si="75"/>
        <v>1.0353719008264464</v>
      </c>
      <c r="AH908" s="169"/>
      <c r="AX908" s="221">
        <f t="shared" si="74"/>
        <v>1996</v>
      </c>
      <c r="AY908" s="228">
        <v>35338</v>
      </c>
      <c r="AZ908" s="229">
        <f t="shared" si="76"/>
        <v>0.88338545686895031</v>
      </c>
    </row>
    <row r="909" spans="31:52">
      <c r="AE909" s="221">
        <f t="shared" si="73"/>
        <v>1997</v>
      </c>
      <c r="AF909" s="228">
        <v>35369</v>
      </c>
      <c r="AG909" s="229">
        <f t="shared" si="75"/>
        <v>1.0883305785123967</v>
      </c>
      <c r="AH909" s="169"/>
      <c r="AX909" s="221">
        <f t="shared" si="74"/>
        <v>1997</v>
      </c>
      <c r="AY909" s="228">
        <v>35369</v>
      </c>
      <c r="AZ909" s="229">
        <f t="shared" si="76"/>
        <v>0.99881247530423201</v>
      </c>
    </row>
    <row r="910" spans="31:52">
      <c r="AE910" s="221">
        <f t="shared" si="73"/>
        <v>1997</v>
      </c>
      <c r="AF910" s="228">
        <v>35399</v>
      </c>
      <c r="AG910" s="229">
        <f t="shared" si="75"/>
        <v>2.9533884297520663</v>
      </c>
      <c r="AH910" s="169"/>
      <c r="AX910" s="221">
        <f t="shared" si="74"/>
        <v>1997</v>
      </c>
      <c r="AY910" s="228">
        <v>35399</v>
      </c>
      <c r="AZ910" s="229">
        <f t="shared" si="76"/>
        <v>6.9921431931160569</v>
      </c>
    </row>
    <row r="911" spans="31:52">
      <c r="AE911" s="221">
        <f t="shared" si="73"/>
        <v>1997</v>
      </c>
      <c r="AF911" s="228">
        <v>35430</v>
      </c>
      <c r="AG911" s="229">
        <f t="shared" si="75"/>
        <v>26.954776859504133</v>
      </c>
      <c r="AH911" s="169"/>
      <c r="AX911" s="221">
        <f t="shared" si="74"/>
        <v>1997</v>
      </c>
      <c r="AY911" s="228">
        <v>35430</v>
      </c>
      <c r="AZ911" s="229">
        <f t="shared" si="76"/>
        <v>25.505216812198313</v>
      </c>
    </row>
    <row r="912" spans="31:52">
      <c r="AE912" s="221">
        <f t="shared" si="73"/>
        <v>1997</v>
      </c>
      <c r="AF912" s="228">
        <v>35461</v>
      </c>
      <c r="AG912" s="229">
        <f t="shared" si="75"/>
        <v>48.505388429752067</v>
      </c>
      <c r="AH912" s="169"/>
      <c r="AX912" s="221">
        <f t="shared" si="74"/>
        <v>1997</v>
      </c>
      <c r="AY912" s="228">
        <v>35461</v>
      </c>
      <c r="AZ912" s="229">
        <f t="shared" si="76"/>
        <v>30.057418847874665</v>
      </c>
    </row>
    <row r="913" spans="31:52">
      <c r="AE913" s="221">
        <f t="shared" si="73"/>
        <v>1997</v>
      </c>
      <c r="AF913" s="228">
        <v>35489</v>
      </c>
      <c r="AG913" s="229">
        <f t="shared" si="75"/>
        <v>9.7999338842975217</v>
      </c>
      <c r="AH913" s="169"/>
      <c r="AX913" s="221">
        <f t="shared" si="74"/>
        <v>1997</v>
      </c>
      <c r="AY913" s="228">
        <v>35489</v>
      </c>
      <c r="AZ913" s="229">
        <f t="shared" si="76"/>
        <v>2.9641635051100081</v>
      </c>
    </row>
    <row r="914" spans="31:52">
      <c r="AE914" s="221">
        <f t="shared" si="73"/>
        <v>1997</v>
      </c>
      <c r="AF914" s="228">
        <v>35520</v>
      </c>
      <c r="AG914" s="229">
        <f t="shared" si="75"/>
        <v>5.3972231404958668</v>
      </c>
      <c r="AH914" s="169"/>
      <c r="AX914" s="221">
        <f t="shared" si="74"/>
        <v>1997</v>
      </c>
      <c r="AY914" s="228">
        <v>35520</v>
      </c>
      <c r="AZ914" s="229">
        <f t="shared" si="76"/>
        <v>2.1213002846869671</v>
      </c>
    </row>
    <row r="915" spans="31:52">
      <c r="AE915" s="221">
        <f t="shared" si="73"/>
        <v>1997</v>
      </c>
      <c r="AF915" s="228">
        <v>35550</v>
      </c>
      <c r="AG915" s="229">
        <f t="shared" si="75"/>
        <v>3.9867768595041322</v>
      </c>
      <c r="AH915" s="169"/>
      <c r="AX915" s="221">
        <f t="shared" si="74"/>
        <v>1997</v>
      </c>
      <c r="AY915" s="228">
        <v>35550</v>
      </c>
      <c r="AZ915" s="229">
        <f t="shared" si="76"/>
        <v>3.1067620215440286</v>
      </c>
    </row>
    <row r="916" spans="31:52">
      <c r="AE916" s="221">
        <f t="shared" si="73"/>
        <v>1997</v>
      </c>
      <c r="AF916" s="228">
        <v>35581</v>
      </c>
      <c r="AG916" s="229">
        <f t="shared" si="75"/>
        <v>3.0585123966942147</v>
      </c>
      <c r="AH916" s="169"/>
      <c r="AX916" s="221">
        <f t="shared" si="74"/>
        <v>1997</v>
      </c>
      <c r="AY916" s="228">
        <v>35581</v>
      </c>
      <c r="AZ916" s="229">
        <f t="shared" si="76"/>
        <v>3.7710512378044854</v>
      </c>
    </row>
    <row r="917" spans="31:52">
      <c r="AE917" s="221">
        <f t="shared" si="73"/>
        <v>1997</v>
      </c>
      <c r="AF917" s="228">
        <v>35611</v>
      </c>
      <c r="AG917" s="229">
        <f t="shared" si="75"/>
        <v>1.8624793388429752</v>
      </c>
      <c r="AH917" s="169"/>
      <c r="AX917" s="221">
        <f t="shared" si="74"/>
        <v>1997</v>
      </c>
      <c r="AY917" s="228">
        <v>35611</v>
      </c>
      <c r="AZ917" s="229">
        <f t="shared" si="76"/>
        <v>2.5458457264433321</v>
      </c>
    </row>
    <row r="918" spans="31:52">
      <c r="AE918" s="221">
        <f t="shared" si="73"/>
        <v>1997</v>
      </c>
      <c r="AF918" s="228">
        <v>35642</v>
      </c>
      <c r="AG918" s="229">
        <f t="shared" si="75"/>
        <v>1.0760330578512396</v>
      </c>
      <c r="AH918" s="169"/>
      <c r="AX918" s="221">
        <f t="shared" si="74"/>
        <v>1997</v>
      </c>
      <c r="AY918" s="228">
        <v>35642</v>
      </c>
      <c r="AZ918" s="229">
        <f t="shared" si="76"/>
        <v>1.3676593780535882</v>
      </c>
    </row>
    <row r="919" spans="31:52">
      <c r="AE919" s="221">
        <f t="shared" si="73"/>
        <v>1997</v>
      </c>
      <c r="AF919" s="228">
        <v>35673</v>
      </c>
      <c r="AG919" s="229">
        <f t="shared" si="75"/>
        <v>0.75629752066115707</v>
      </c>
      <c r="AH919" s="169"/>
      <c r="AX919" s="221">
        <f t="shared" si="74"/>
        <v>1997</v>
      </c>
      <c r="AY919" s="228">
        <v>35673</v>
      </c>
      <c r="AZ919" s="229">
        <f t="shared" si="76"/>
        <v>0.89124022416677917</v>
      </c>
    </row>
    <row r="920" spans="31:52">
      <c r="AE920" s="221">
        <f t="shared" si="73"/>
        <v>1997</v>
      </c>
      <c r="AF920" s="228">
        <v>35703</v>
      </c>
      <c r="AG920" s="229">
        <f t="shared" si="75"/>
        <v>0.6009917355371901</v>
      </c>
      <c r="AH920" s="169"/>
      <c r="AX920" s="221">
        <f t="shared" si="74"/>
        <v>1997</v>
      </c>
      <c r="AY920" s="228">
        <v>35703</v>
      </c>
      <c r="AZ920" s="229">
        <f t="shared" si="76"/>
        <v>0.69927067282199573</v>
      </c>
    </row>
    <row r="921" spans="31:52">
      <c r="AE921" s="221">
        <f t="shared" si="73"/>
        <v>1998</v>
      </c>
      <c r="AF921" s="228">
        <v>35734</v>
      </c>
      <c r="AG921" s="229">
        <f t="shared" si="75"/>
        <v>0.89157024793388429</v>
      </c>
      <c r="AH921" s="169"/>
      <c r="AX921" s="221">
        <f t="shared" si="74"/>
        <v>1998</v>
      </c>
      <c r="AY921" s="228">
        <v>35734</v>
      </c>
      <c r="AZ921" s="229">
        <f t="shared" si="76"/>
        <v>1.1214311143569455</v>
      </c>
    </row>
    <row r="922" spans="31:52">
      <c r="AE922" s="221">
        <f t="shared" si="73"/>
        <v>1998</v>
      </c>
      <c r="AF922" s="228">
        <v>35764</v>
      </c>
      <c r="AG922" s="229">
        <f t="shared" si="75"/>
        <v>1.3864462809917355</v>
      </c>
      <c r="AH922" s="169"/>
      <c r="AX922" s="221">
        <f t="shared" si="74"/>
        <v>1998</v>
      </c>
      <c r="AY922" s="228">
        <v>35764</v>
      </c>
      <c r="AZ922" s="229">
        <f t="shared" si="76"/>
        <v>1.3200727513231003</v>
      </c>
    </row>
    <row r="923" spans="31:52">
      <c r="AE923" s="221">
        <f t="shared" si="73"/>
        <v>1998</v>
      </c>
      <c r="AF923" s="228">
        <v>35795</v>
      </c>
      <c r="AG923" s="229">
        <f t="shared" si="75"/>
        <v>1.883702479338843</v>
      </c>
      <c r="AH923" s="169"/>
      <c r="AX923" s="221">
        <f t="shared" si="74"/>
        <v>1998</v>
      </c>
      <c r="AY923" s="228">
        <v>35795</v>
      </c>
      <c r="AZ923" s="229">
        <f t="shared" si="76"/>
        <v>1.4133149510714893</v>
      </c>
    </row>
    <row r="924" spans="31:52">
      <c r="AE924" s="221">
        <f t="shared" si="73"/>
        <v>1998</v>
      </c>
      <c r="AF924" s="228">
        <v>35826</v>
      </c>
      <c r="AG924" s="229">
        <f t="shared" si="75"/>
        <v>14.895669421487604</v>
      </c>
      <c r="AH924" s="169"/>
      <c r="AX924" s="221">
        <f t="shared" si="74"/>
        <v>1998</v>
      </c>
      <c r="AY924" s="228">
        <v>35826</v>
      </c>
      <c r="AZ924" s="229">
        <f t="shared" si="76"/>
        <v>7.7488409075478089</v>
      </c>
    </row>
    <row r="925" spans="31:52">
      <c r="AE925" s="221">
        <f t="shared" si="73"/>
        <v>1998</v>
      </c>
      <c r="AF925" s="228">
        <v>35854</v>
      </c>
      <c r="AG925" s="229">
        <f t="shared" si="75"/>
        <v>23.934942148760332</v>
      </c>
      <c r="AH925" s="169"/>
      <c r="AX925" s="221">
        <f t="shared" si="74"/>
        <v>1998</v>
      </c>
      <c r="AY925" s="228">
        <v>35854</v>
      </c>
      <c r="AZ925" s="229">
        <f t="shared" si="76"/>
        <v>10.020233824633081</v>
      </c>
    </row>
    <row r="926" spans="31:52">
      <c r="AE926" s="221">
        <f t="shared" si="73"/>
        <v>1998</v>
      </c>
      <c r="AF926" s="228">
        <v>35885</v>
      </c>
      <c r="AG926" s="229">
        <f t="shared" si="75"/>
        <v>10.325355371900828</v>
      </c>
      <c r="AH926" s="169"/>
      <c r="AX926" s="221">
        <f t="shared" si="74"/>
        <v>1998</v>
      </c>
      <c r="AY926" s="228">
        <v>35885</v>
      </c>
      <c r="AZ926" s="229">
        <f t="shared" si="76"/>
        <v>24.338726092200215</v>
      </c>
    </row>
    <row r="927" spans="31:52">
      <c r="AE927" s="221">
        <f t="shared" si="73"/>
        <v>1998</v>
      </c>
      <c r="AF927" s="228">
        <v>35915</v>
      </c>
      <c r="AG927" s="229">
        <f t="shared" si="75"/>
        <v>14.364297520661154</v>
      </c>
      <c r="AH927" s="169"/>
      <c r="AX927" s="221">
        <f t="shared" si="74"/>
        <v>1998</v>
      </c>
      <c r="AY927" s="228">
        <v>35915</v>
      </c>
      <c r="AZ927" s="229">
        <f t="shared" si="76"/>
        <v>13.627896421762436</v>
      </c>
    </row>
    <row r="928" spans="31:52">
      <c r="AE928" s="221">
        <f t="shared" si="73"/>
        <v>1998</v>
      </c>
      <c r="AF928" s="228">
        <v>35946</v>
      </c>
      <c r="AG928" s="229">
        <f t="shared" si="75"/>
        <v>10.70499173553719</v>
      </c>
      <c r="AH928" s="169"/>
      <c r="AX928" s="221">
        <f t="shared" si="74"/>
        <v>1998</v>
      </c>
      <c r="AY928" s="228">
        <v>35946</v>
      </c>
      <c r="AZ928" s="229">
        <f t="shared" si="76"/>
        <v>10.269637241111894</v>
      </c>
    </row>
    <row r="929" spans="31:52">
      <c r="AE929" s="221">
        <f t="shared" si="73"/>
        <v>1998</v>
      </c>
      <c r="AF929" s="228">
        <v>35976</v>
      </c>
      <c r="AG929" s="229">
        <f t="shared" si="75"/>
        <v>6.4661157024793372</v>
      </c>
      <c r="AH929" s="169"/>
      <c r="AX929" s="221">
        <f t="shared" si="74"/>
        <v>1998</v>
      </c>
      <c r="AY929" s="228">
        <v>35976</v>
      </c>
      <c r="AZ929" s="229">
        <f t="shared" si="76"/>
        <v>7.6913696888662173</v>
      </c>
    </row>
    <row r="930" spans="31:52">
      <c r="AE930" s="221">
        <f t="shared" si="73"/>
        <v>1998</v>
      </c>
      <c r="AF930" s="228">
        <v>36007</v>
      </c>
      <c r="AG930" s="229">
        <f t="shared" si="75"/>
        <v>3.9962975206611575</v>
      </c>
      <c r="AH930" s="169"/>
      <c r="AX930" s="221">
        <f t="shared" si="74"/>
        <v>1998</v>
      </c>
      <c r="AY930" s="228">
        <v>36007</v>
      </c>
      <c r="AZ930" s="229">
        <f t="shared" si="76"/>
        <v>3.7522779854858044</v>
      </c>
    </row>
    <row r="931" spans="31:52">
      <c r="AE931" s="221">
        <f t="shared" si="73"/>
        <v>1998</v>
      </c>
      <c r="AF931" s="228">
        <v>36038</v>
      </c>
      <c r="AG931" s="229">
        <f t="shared" si="75"/>
        <v>2.0027107438016527</v>
      </c>
      <c r="AH931" s="169"/>
      <c r="AX931" s="221">
        <f t="shared" si="74"/>
        <v>1998</v>
      </c>
      <c r="AY931" s="228">
        <v>36038</v>
      </c>
      <c r="AZ931" s="229">
        <f t="shared" si="76"/>
        <v>1.1263233416116378</v>
      </c>
    </row>
    <row r="932" spans="31:52">
      <c r="AE932" s="221">
        <f t="shared" si="73"/>
        <v>1998</v>
      </c>
      <c r="AF932" s="228">
        <v>36068</v>
      </c>
      <c r="AG932" s="229">
        <f t="shared" si="75"/>
        <v>1.5292561983471074</v>
      </c>
      <c r="AH932" s="169"/>
      <c r="AX932" s="221">
        <f t="shared" si="74"/>
        <v>1998</v>
      </c>
      <c r="AY932" s="228">
        <v>36068</v>
      </c>
      <c r="AZ932" s="229">
        <f t="shared" si="76"/>
        <v>2.0245131064549611</v>
      </c>
    </row>
    <row r="933" spans="31:52">
      <c r="AE933" s="221">
        <f t="shared" si="73"/>
        <v>1999</v>
      </c>
      <c r="AF933" s="228">
        <v>36099</v>
      </c>
      <c r="AG933" s="229">
        <f t="shared" si="75"/>
        <v>1.524892561983471</v>
      </c>
      <c r="AH933" s="169"/>
      <c r="AX933" s="221">
        <f t="shared" si="74"/>
        <v>1999</v>
      </c>
      <c r="AY933" s="228">
        <v>36099</v>
      </c>
      <c r="AZ933" s="229">
        <f t="shared" si="76"/>
        <v>1.5138272737691232</v>
      </c>
    </row>
    <row r="934" spans="31:52">
      <c r="AE934" s="221">
        <f t="shared" si="73"/>
        <v>1999</v>
      </c>
      <c r="AF934" s="228">
        <v>36129</v>
      </c>
      <c r="AG934" s="229">
        <f t="shared" si="75"/>
        <v>2.2076033057851241</v>
      </c>
      <c r="AH934" s="169"/>
      <c r="AX934" s="221">
        <f t="shared" si="74"/>
        <v>1999</v>
      </c>
      <c r="AY934" s="228">
        <v>36129</v>
      </c>
      <c r="AZ934" s="229">
        <f t="shared" si="76"/>
        <v>2.5725303250344744</v>
      </c>
    </row>
    <row r="935" spans="31:52">
      <c r="AE935" s="221">
        <f t="shared" si="73"/>
        <v>1999</v>
      </c>
      <c r="AF935" s="228">
        <v>36160</v>
      </c>
      <c r="AG935" s="229">
        <f t="shared" si="75"/>
        <v>3.2050909090909099</v>
      </c>
      <c r="AH935" s="169"/>
      <c r="AX935" s="221">
        <f t="shared" si="74"/>
        <v>1999</v>
      </c>
      <c r="AY935" s="228">
        <v>36160</v>
      </c>
      <c r="AZ935" s="229">
        <f t="shared" si="76"/>
        <v>4.9761341678709075</v>
      </c>
    </row>
    <row r="936" spans="31:52">
      <c r="AE936" s="221">
        <f t="shared" si="73"/>
        <v>1999</v>
      </c>
      <c r="AF936" s="228">
        <v>36191</v>
      </c>
      <c r="AG936" s="229">
        <f t="shared" si="75"/>
        <v>10.213289256198349</v>
      </c>
      <c r="AH936" s="169"/>
      <c r="AX936" s="221">
        <f t="shared" si="74"/>
        <v>1999</v>
      </c>
      <c r="AY936" s="228">
        <v>36191</v>
      </c>
      <c r="AZ936" s="229">
        <f t="shared" si="76"/>
        <v>8.1220486838702008</v>
      </c>
    </row>
    <row r="937" spans="31:52">
      <c r="AE937" s="221">
        <f t="shared" si="73"/>
        <v>1999</v>
      </c>
      <c r="AF937" s="228">
        <v>36219</v>
      </c>
      <c r="AG937" s="229">
        <f t="shared" si="75"/>
        <v>23.194710743801654</v>
      </c>
      <c r="AH937" s="169"/>
      <c r="AX937" s="221">
        <f t="shared" si="74"/>
        <v>1999</v>
      </c>
      <c r="AY937" s="228">
        <v>36219</v>
      </c>
      <c r="AZ937" s="229">
        <f t="shared" si="76"/>
        <v>12.372016711933846</v>
      </c>
    </row>
    <row r="938" spans="31:52">
      <c r="AE938" s="221">
        <f t="shared" si="73"/>
        <v>1999</v>
      </c>
      <c r="AF938" s="228">
        <v>36250</v>
      </c>
      <c r="AG938" s="229">
        <f t="shared" si="75"/>
        <v>11.58704132231405</v>
      </c>
      <c r="AH938" s="169"/>
      <c r="AX938" s="221">
        <f t="shared" si="74"/>
        <v>1999</v>
      </c>
      <c r="AY938" s="228">
        <v>36250</v>
      </c>
      <c r="AZ938" s="229">
        <f t="shared" si="76"/>
        <v>8.1492717038226381</v>
      </c>
    </row>
    <row r="939" spans="31:52">
      <c r="AE939" s="221">
        <f t="shared" si="73"/>
        <v>1999</v>
      </c>
      <c r="AF939" s="228">
        <v>36280</v>
      </c>
      <c r="AG939" s="229">
        <f t="shared" si="75"/>
        <v>8.4694214876033058</v>
      </c>
      <c r="AH939" s="169"/>
      <c r="AX939" s="221">
        <f t="shared" si="74"/>
        <v>1999</v>
      </c>
      <c r="AY939" s="228">
        <v>36280</v>
      </c>
      <c r="AZ939" s="229">
        <f t="shared" si="76"/>
        <v>8.7418395945192273</v>
      </c>
    </row>
    <row r="940" spans="31:52">
      <c r="AE940" s="221">
        <f t="shared" si="73"/>
        <v>1999</v>
      </c>
      <c r="AF940" s="228">
        <v>36311</v>
      </c>
      <c r="AG940" s="229">
        <f t="shared" si="75"/>
        <v>5.0860165289256196</v>
      </c>
      <c r="AH940" s="169"/>
      <c r="AX940" s="221">
        <f t="shared" si="74"/>
        <v>1999</v>
      </c>
      <c r="AY940" s="228">
        <v>36311</v>
      </c>
      <c r="AZ940" s="229">
        <f t="shared" si="76"/>
        <v>8.4698658581039865</v>
      </c>
    </row>
    <row r="941" spans="31:52">
      <c r="AE941" s="221">
        <f t="shared" si="73"/>
        <v>1999</v>
      </c>
      <c r="AF941" s="228">
        <v>36341</v>
      </c>
      <c r="AG941" s="229">
        <f t="shared" si="75"/>
        <v>3.1715702479338841</v>
      </c>
      <c r="AH941" s="169"/>
      <c r="AX941" s="221">
        <f t="shared" si="74"/>
        <v>1999</v>
      </c>
      <c r="AY941" s="228">
        <v>36341</v>
      </c>
      <c r="AZ941" s="229">
        <f t="shared" si="76"/>
        <v>3.7643742347155396</v>
      </c>
    </row>
    <row r="942" spans="31:52">
      <c r="AE942" s="221">
        <f t="shared" si="73"/>
        <v>1999</v>
      </c>
      <c r="AF942" s="228">
        <v>36372</v>
      </c>
      <c r="AG942" s="229">
        <f t="shared" si="75"/>
        <v>2.1643636363636363</v>
      </c>
      <c r="AH942" s="169"/>
      <c r="AX942" s="221">
        <f t="shared" si="74"/>
        <v>1999</v>
      </c>
      <c r="AY942" s="228">
        <v>36372</v>
      </c>
      <c r="AZ942" s="229">
        <f t="shared" si="76"/>
        <v>1.379429126907894</v>
      </c>
    </row>
    <row r="943" spans="31:52">
      <c r="AE943" s="221">
        <f t="shared" si="73"/>
        <v>1999</v>
      </c>
      <c r="AF943" s="228">
        <v>36403</v>
      </c>
      <c r="AG943" s="229">
        <f t="shared" si="75"/>
        <v>2.4103140495867774</v>
      </c>
      <c r="AH943" s="169"/>
      <c r="AX943" s="221">
        <f t="shared" si="74"/>
        <v>1999</v>
      </c>
      <c r="AY943" s="228">
        <v>36403</v>
      </c>
      <c r="AZ943" s="229">
        <f t="shared" si="76"/>
        <v>1.0281778041060505</v>
      </c>
    </row>
    <row r="944" spans="31:52">
      <c r="AE944" s="221">
        <f t="shared" si="73"/>
        <v>1999</v>
      </c>
      <c r="AF944" s="228">
        <v>36433</v>
      </c>
      <c r="AG944" s="229">
        <f t="shared" si="75"/>
        <v>1.3150413223140496</v>
      </c>
      <c r="AH944" s="169"/>
      <c r="AX944" s="221">
        <f t="shared" si="74"/>
        <v>1999</v>
      </c>
      <c r="AY944" s="228">
        <v>36433</v>
      </c>
      <c r="AZ944" s="229">
        <f t="shared" si="76"/>
        <v>1.0303535330561715</v>
      </c>
    </row>
    <row r="945" spans="31:52">
      <c r="AE945" s="221">
        <f t="shared" si="73"/>
        <v>2000</v>
      </c>
      <c r="AF945" s="228">
        <v>36464</v>
      </c>
      <c r="AG945" s="229">
        <f t="shared" si="75"/>
        <v>1.4019173553719009</v>
      </c>
      <c r="AH945" s="169"/>
      <c r="AX945" s="221">
        <f t="shared" si="74"/>
        <v>2000</v>
      </c>
      <c r="AY945" s="228">
        <v>36464</v>
      </c>
      <c r="AZ945" s="229">
        <f t="shared" si="76"/>
        <v>1.1552298895992428</v>
      </c>
    </row>
    <row r="946" spans="31:52">
      <c r="AE946" s="221">
        <f t="shared" si="73"/>
        <v>2000</v>
      </c>
      <c r="AF946" s="228">
        <v>36494</v>
      </c>
      <c r="AG946" s="229">
        <f t="shared" si="75"/>
        <v>1.6746446280991731</v>
      </c>
      <c r="AH946" s="169"/>
      <c r="AX946" s="221">
        <f t="shared" si="74"/>
        <v>2000</v>
      </c>
      <c r="AY946" s="228">
        <v>36494</v>
      </c>
      <c r="AZ946" s="229">
        <f t="shared" si="76"/>
        <v>0.94963967024446183</v>
      </c>
    </row>
    <row r="947" spans="31:52">
      <c r="AE947" s="221">
        <f t="shared" si="73"/>
        <v>2000</v>
      </c>
      <c r="AF947" s="228">
        <v>36525</v>
      </c>
      <c r="AG947" s="229">
        <f t="shared" si="75"/>
        <v>1.9124628099173557</v>
      </c>
      <c r="AH947" s="169"/>
      <c r="AX947" s="221">
        <f t="shared" si="74"/>
        <v>2000</v>
      </c>
      <c r="AY947" s="228">
        <v>36525</v>
      </c>
      <c r="AZ947" s="229">
        <f t="shared" si="76"/>
        <v>1.0706681772493205</v>
      </c>
    </row>
    <row r="948" spans="31:52">
      <c r="AE948" s="221">
        <f t="shared" si="73"/>
        <v>2000</v>
      </c>
      <c r="AF948" s="228">
        <v>36556</v>
      </c>
      <c r="AG948" s="229">
        <f t="shared" si="75"/>
        <v>6.7011570247933898</v>
      </c>
      <c r="AH948" s="169"/>
      <c r="AX948" s="221">
        <f t="shared" si="74"/>
        <v>2000</v>
      </c>
      <c r="AY948" s="228">
        <v>36556</v>
      </c>
      <c r="AZ948" s="229">
        <f t="shared" si="76"/>
        <v>5.9992899995307116</v>
      </c>
    </row>
    <row r="949" spans="31:52">
      <c r="AE949" s="221">
        <f t="shared" si="73"/>
        <v>2000</v>
      </c>
      <c r="AF949" s="228">
        <v>36585</v>
      </c>
      <c r="AG949" s="229">
        <f t="shared" si="75"/>
        <v>19.567338842975211</v>
      </c>
      <c r="AH949" s="169"/>
      <c r="AX949" s="221">
        <f t="shared" si="74"/>
        <v>2000</v>
      </c>
      <c r="AY949" s="228">
        <v>36585</v>
      </c>
      <c r="AZ949" s="229">
        <f t="shared" si="76"/>
        <v>10.531290710169724</v>
      </c>
    </row>
    <row r="950" spans="31:52">
      <c r="AE950" s="221">
        <f t="shared" si="73"/>
        <v>2000</v>
      </c>
      <c r="AF950" s="228">
        <v>36616</v>
      </c>
      <c r="AG950" s="229">
        <f t="shared" si="75"/>
        <v>9.2342479338843013</v>
      </c>
      <c r="AH950" s="169"/>
      <c r="AX950" s="221">
        <f t="shared" si="74"/>
        <v>2000</v>
      </c>
      <c r="AY950" s="228">
        <v>36616</v>
      </c>
      <c r="AZ950" s="229">
        <f t="shared" si="76"/>
        <v>8.6151601012923145</v>
      </c>
    </row>
    <row r="951" spans="31:52">
      <c r="AE951" s="221">
        <f t="shared" si="73"/>
        <v>2000</v>
      </c>
      <c r="AF951" s="228">
        <v>36646</v>
      </c>
      <c r="AG951" s="229">
        <f t="shared" si="75"/>
        <v>3.7666115702479344</v>
      </c>
      <c r="AH951" s="169"/>
      <c r="AX951" s="221">
        <f t="shared" si="74"/>
        <v>2000</v>
      </c>
      <c r="AY951" s="228">
        <v>36646</v>
      </c>
      <c r="AZ951" s="229">
        <f t="shared" si="76"/>
        <v>6.6717403337944425</v>
      </c>
    </row>
    <row r="952" spans="31:52">
      <c r="AE952" s="221">
        <f t="shared" si="73"/>
        <v>2000</v>
      </c>
      <c r="AF952" s="228">
        <v>36677</v>
      </c>
      <c r="AG952" s="229">
        <f t="shared" si="75"/>
        <v>4.430082644628099</v>
      </c>
      <c r="AH952" s="169"/>
      <c r="AX952" s="221">
        <f t="shared" si="74"/>
        <v>2000</v>
      </c>
      <c r="AY952" s="228">
        <v>36677</v>
      </c>
      <c r="AZ952" s="229">
        <f t="shared" si="76"/>
        <v>3.8495408978740429</v>
      </c>
    </row>
    <row r="953" spans="31:52">
      <c r="AE953" s="221">
        <f t="shared" si="73"/>
        <v>2000</v>
      </c>
      <c r="AF953" s="228">
        <v>36707</v>
      </c>
      <c r="AG953" s="229">
        <f t="shared" si="75"/>
        <v>2.0921652892561986</v>
      </c>
      <c r="AH953" s="169"/>
      <c r="AX953" s="221">
        <f t="shared" si="74"/>
        <v>2000</v>
      </c>
      <c r="AY953" s="228">
        <v>36707</v>
      </c>
      <c r="AZ953" s="229">
        <f t="shared" si="76"/>
        <v>1.662615627945911</v>
      </c>
    </row>
    <row r="954" spans="31:52">
      <c r="AE954" s="221">
        <f t="shared" si="73"/>
        <v>2000</v>
      </c>
      <c r="AF954" s="228">
        <v>36738</v>
      </c>
      <c r="AG954" s="229">
        <f t="shared" si="75"/>
        <v>1.451107438016529</v>
      </c>
      <c r="AH954" s="169"/>
      <c r="AX954" s="221">
        <f t="shared" si="74"/>
        <v>2000</v>
      </c>
      <c r="AY954" s="228">
        <v>36738</v>
      </c>
      <c r="AZ954" s="229">
        <f t="shared" si="76"/>
        <v>0.55375031753481352</v>
      </c>
    </row>
    <row r="955" spans="31:52">
      <c r="AE955" s="221">
        <f t="shared" si="73"/>
        <v>2000</v>
      </c>
      <c r="AF955" s="228">
        <v>36769</v>
      </c>
      <c r="AG955" s="229">
        <f t="shared" si="75"/>
        <v>1.0575867768595042</v>
      </c>
      <c r="AH955" s="169"/>
      <c r="AX955" s="221">
        <f t="shared" si="74"/>
        <v>2000</v>
      </c>
      <c r="AY955" s="228">
        <v>36769</v>
      </c>
      <c r="AZ955" s="229">
        <f t="shared" si="76"/>
        <v>0.44058223567935073</v>
      </c>
    </row>
    <row r="956" spans="31:52">
      <c r="AE956" s="221">
        <f t="shared" si="73"/>
        <v>2000</v>
      </c>
      <c r="AF956" s="228">
        <v>36799</v>
      </c>
      <c r="AG956" s="229">
        <f t="shared" si="75"/>
        <v>1.1127272727272728</v>
      </c>
      <c r="AH956" s="169"/>
      <c r="AX956" s="221">
        <f t="shared" si="74"/>
        <v>2000</v>
      </c>
      <c r="AY956" s="228">
        <v>36799</v>
      </c>
      <c r="AZ956" s="229">
        <f t="shared" si="76"/>
        <v>0.70238464360842556</v>
      </c>
    </row>
    <row r="957" spans="31:52">
      <c r="AE957" s="221">
        <f t="shared" si="73"/>
        <v>2001</v>
      </c>
      <c r="AF957" s="228">
        <v>36830</v>
      </c>
      <c r="AG957" s="229">
        <f t="shared" si="75"/>
        <v>1.7176859504132231</v>
      </c>
      <c r="AH957" s="169"/>
      <c r="AX957" s="221">
        <f t="shared" si="74"/>
        <v>2001</v>
      </c>
      <c r="AY957" s="228">
        <v>36830</v>
      </c>
      <c r="AZ957" s="229">
        <f t="shared" si="76"/>
        <v>0.51402957610493982</v>
      </c>
    </row>
    <row r="958" spans="31:52">
      <c r="AE958" s="221">
        <f t="shared" si="73"/>
        <v>2001</v>
      </c>
      <c r="AF958" s="228">
        <v>36860</v>
      </c>
      <c r="AG958" s="229">
        <f t="shared" si="75"/>
        <v>1.4443636363636367</v>
      </c>
      <c r="AH958" s="169"/>
      <c r="AX958" s="221">
        <f t="shared" si="74"/>
        <v>2001</v>
      </c>
      <c r="AY958" s="228">
        <v>36860</v>
      </c>
      <c r="AZ958" s="229">
        <f t="shared" si="76"/>
        <v>0.62698601796274867</v>
      </c>
    </row>
    <row r="959" spans="31:52">
      <c r="AE959" s="221">
        <f t="shared" si="73"/>
        <v>2001</v>
      </c>
      <c r="AF959" s="228">
        <v>36891</v>
      </c>
      <c r="AG959" s="229">
        <f t="shared" si="75"/>
        <v>1.7843305785123966</v>
      </c>
      <c r="AH959" s="169"/>
      <c r="AX959" s="221">
        <f t="shared" si="74"/>
        <v>2001</v>
      </c>
      <c r="AY959" s="228">
        <v>36891</v>
      </c>
      <c r="AZ959" s="229">
        <f t="shared" si="76"/>
        <v>0.777139949826678</v>
      </c>
    </row>
    <row r="960" spans="31:52">
      <c r="AE960" s="221">
        <f t="shared" si="73"/>
        <v>2001</v>
      </c>
      <c r="AF960" s="228">
        <v>36922</v>
      </c>
      <c r="AG960" s="229">
        <f t="shared" si="75"/>
        <v>2.4597024793388425</v>
      </c>
      <c r="AH960" s="169"/>
      <c r="AX960" s="221">
        <f t="shared" si="74"/>
        <v>2001</v>
      </c>
      <c r="AY960" s="228">
        <v>36922</v>
      </c>
      <c r="AZ960" s="229">
        <f t="shared" si="76"/>
        <v>0.9493838492656983</v>
      </c>
    </row>
    <row r="961" spans="31:52">
      <c r="AE961" s="221">
        <f t="shared" si="73"/>
        <v>2001</v>
      </c>
      <c r="AF961" s="228">
        <v>36950</v>
      </c>
      <c r="AG961" s="229">
        <f t="shared" si="75"/>
        <v>4.6948760330578514</v>
      </c>
      <c r="AH961" s="169"/>
      <c r="AX961" s="221">
        <f t="shared" si="74"/>
        <v>2001</v>
      </c>
      <c r="AY961" s="228">
        <v>36950</v>
      </c>
      <c r="AZ961" s="229">
        <f t="shared" si="76"/>
        <v>1.3147158046749294</v>
      </c>
    </row>
    <row r="962" spans="31:52">
      <c r="AE962" s="221">
        <f t="shared" si="73"/>
        <v>2001</v>
      </c>
      <c r="AF962" s="228">
        <v>36981</v>
      </c>
      <c r="AG962" s="229">
        <f t="shared" si="75"/>
        <v>3.8911735537190082</v>
      </c>
      <c r="AH962" s="169"/>
      <c r="AX962" s="221">
        <f t="shared" si="74"/>
        <v>2001</v>
      </c>
      <c r="AY962" s="228">
        <v>36981</v>
      </c>
      <c r="AZ962" s="229">
        <f t="shared" si="76"/>
        <v>4.6870578249759394</v>
      </c>
    </row>
    <row r="963" spans="31:52">
      <c r="AE963" s="221">
        <f t="shared" si="73"/>
        <v>2001</v>
      </c>
      <c r="AF963" s="228">
        <v>37011</v>
      </c>
      <c r="AG963" s="229">
        <f t="shared" si="75"/>
        <v>3.3254876033057852</v>
      </c>
      <c r="AH963" s="169"/>
      <c r="AX963" s="221">
        <f t="shared" si="74"/>
        <v>2001</v>
      </c>
      <c r="AY963" s="228">
        <v>37011</v>
      </c>
      <c r="AZ963" s="229">
        <f t="shared" si="76"/>
        <v>2.6035868080950806</v>
      </c>
    </row>
    <row r="964" spans="31:52">
      <c r="AE964" s="221">
        <f t="shared" si="73"/>
        <v>2001</v>
      </c>
      <c r="AF964" s="228">
        <v>37042</v>
      </c>
      <c r="AG964" s="229">
        <f t="shared" si="75"/>
        <v>1.6839669421487606</v>
      </c>
      <c r="AH964" s="169"/>
      <c r="AX964" s="221">
        <f t="shared" si="74"/>
        <v>2001</v>
      </c>
      <c r="AY964" s="228">
        <v>37042</v>
      </c>
      <c r="AZ964" s="229">
        <f t="shared" si="76"/>
        <v>1.6052203688190829</v>
      </c>
    </row>
    <row r="965" spans="31:52">
      <c r="AE965" s="221">
        <f t="shared" si="73"/>
        <v>2001</v>
      </c>
      <c r="AF965" s="228">
        <v>37072</v>
      </c>
      <c r="AG965" s="229">
        <f t="shared" si="75"/>
        <v>0.9758677685950411</v>
      </c>
      <c r="AH965" s="169"/>
      <c r="AX965" s="221">
        <f t="shared" si="74"/>
        <v>2001</v>
      </c>
      <c r="AY965" s="228">
        <v>37072</v>
      </c>
      <c r="AZ965" s="229">
        <f t="shared" si="76"/>
        <v>0.32376748491970631</v>
      </c>
    </row>
    <row r="966" spans="31:52">
      <c r="AE966" s="221">
        <f t="shared" si="73"/>
        <v>2001</v>
      </c>
      <c r="AF966" s="228">
        <v>37103</v>
      </c>
      <c r="AG966" s="229">
        <f t="shared" si="75"/>
        <v>0.65791735537190077</v>
      </c>
      <c r="AH966" s="169"/>
      <c r="AX966" s="221">
        <f t="shared" si="74"/>
        <v>2001</v>
      </c>
      <c r="AY966" s="228">
        <v>37103</v>
      </c>
      <c r="AZ966" s="229">
        <f t="shared" si="76"/>
        <v>0.1871388490849899</v>
      </c>
    </row>
    <row r="967" spans="31:52">
      <c r="AE967" s="221">
        <f t="shared" si="73"/>
        <v>2001</v>
      </c>
      <c r="AF967" s="228">
        <v>37134</v>
      </c>
      <c r="AG967" s="229">
        <f t="shared" si="75"/>
        <v>0.45131900826446281</v>
      </c>
      <c r="AH967" s="169"/>
      <c r="AX967" s="221">
        <f t="shared" si="74"/>
        <v>2001</v>
      </c>
      <c r="AY967" s="228">
        <v>37134</v>
      </c>
      <c r="AZ967" s="229">
        <f t="shared" si="76"/>
        <v>0.11842295300787242</v>
      </c>
    </row>
    <row r="968" spans="31:52">
      <c r="AE968" s="221">
        <f t="shared" si="73"/>
        <v>2001</v>
      </c>
      <c r="AF968" s="228">
        <v>37164</v>
      </c>
      <c r="AG968" s="229">
        <f t="shared" si="75"/>
        <v>0.41414876033057862</v>
      </c>
      <c r="AH968" s="169"/>
      <c r="AX968" s="221">
        <f t="shared" si="74"/>
        <v>2001</v>
      </c>
      <c r="AY968" s="228">
        <v>37164</v>
      </c>
      <c r="AZ968" s="229">
        <f t="shared" si="76"/>
        <v>0.18581604378394623</v>
      </c>
    </row>
    <row r="969" spans="31:52">
      <c r="AE969" s="221">
        <f t="shared" ref="AE969:AE992" si="77">IF(MONTH(AF969)&gt;9,YEAR(AF969)+1,YEAR(AF969))</f>
        <v>2002</v>
      </c>
      <c r="AF969" s="228">
        <v>37195</v>
      </c>
      <c r="AG969" s="229">
        <f t="shared" si="75"/>
        <v>0.57306446280991741</v>
      </c>
      <c r="AH969" s="169"/>
      <c r="AX969" s="221">
        <f t="shared" ref="AX969:AX1032" si="78">IF(MONTH(AY969)&gt;9,YEAR(AY969)+1,YEAR(AY969))</f>
        <v>2002</v>
      </c>
      <c r="AY969" s="228">
        <v>37195</v>
      </c>
      <c r="AZ969" s="229">
        <f t="shared" si="76"/>
        <v>0.37410522834996995</v>
      </c>
    </row>
    <row r="970" spans="31:52">
      <c r="AE970" s="221">
        <f t="shared" si="77"/>
        <v>2002</v>
      </c>
      <c r="AF970" s="228">
        <v>37225</v>
      </c>
      <c r="AG970" s="229">
        <f t="shared" ref="AG970:AG1033" si="79">VLOOKUP(IF(MONTH(AF970)&gt;9,YEAR(AF970)+1,YEAR(AF970)),$P$10:$AB$118,IF(MONTH(AF970)&gt;9,MONTH(AF970)-8,MONTH(AF970)+4))</f>
        <v>1.362644628099174</v>
      </c>
      <c r="AH970" s="169"/>
      <c r="AX970" s="221">
        <f t="shared" si="78"/>
        <v>2002</v>
      </c>
      <c r="AY970" s="228">
        <v>37225</v>
      </c>
      <c r="AZ970" s="229">
        <f t="shared" ref="AZ970:AZ1033" si="80">VLOOKUP(IF(MONTH(AY970)&gt;9,YEAR(AY970)+1,YEAR(AY970)),$AI$10:$AU$118,IF(MONTH(AY970)&gt;9,MONTH(AY970)-8,MONTH(AY970)+4))</f>
        <v>1.7710589035139355</v>
      </c>
    </row>
    <row r="971" spans="31:52">
      <c r="AE971" s="221">
        <f t="shared" si="77"/>
        <v>2002</v>
      </c>
      <c r="AF971" s="228">
        <v>37256</v>
      </c>
      <c r="AG971" s="229">
        <f t="shared" si="79"/>
        <v>5.3246280991735535</v>
      </c>
      <c r="AH971" s="169"/>
      <c r="AX971" s="221">
        <f t="shared" si="78"/>
        <v>2002</v>
      </c>
      <c r="AY971" s="228">
        <v>37256</v>
      </c>
      <c r="AZ971" s="229">
        <f t="shared" si="80"/>
        <v>3.1568847218857594</v>
      </c>
    </row>
    <row r="972" spans="31:52">
      <c r="AE972" s="221">
        <f t="shared" si="77"/>
        <v>2002</v>
      </c>
      <c r="AF972" s="228">
        <v>37287</v>
      </c>
      <c r="AG972" s="229">
        <f t="shared" si="79"/>
        <v>4.8595041322314048</v>
      </c>
      <c r="AH972" s="169"/>
      <c r="AX972" s="221">
        <f t="shared" si="78"/>
        <v>2002</v>
      </c>
      <c r="AY972" s="228">
        <v>37287</v>
      </c>
      <c r="AZ972" s="229">
        <f t="shared" si="80"/>
        <v>5.7779642352568539</v>
      </c>
    </row>
    <row r="973" spans="31:52">
      <c r="AE973" s="221">
        <f t="shared" si="77"/>
        <v>2002</v>
      </c>
      <c r="AF973" s="228">
        <v>37315</v>
      </c>
      <c r="AG973" s="229">
        <f t="shared" si="79"/>
        <v>5.5539173553719019</v>
      </c>
      <c r="AH973" s="169"/>
      <c r="AX973" s="221">
        <f t="shared" si="78"/>
        <v>2002</v>
      </c>
      <c r="AY973" s="228">
        <v>37315</v>
      </c>
      <c r="AZ973" s="229">
        <f t="shared" si="80"/>
        <v>5.5407226935529241</v>
      </c>
    </row>
    <row r="974" spans="31:52">
      <c r="AE974" s="221">
        <f t="shared" si="77"/>
        <v>2002</v>
      </c>
      <c r="AF974" s="228">
        <v>37346</v>
      </c>
      <c r="AG974" s="229">
        <f t="shared" si="79"/>
        <v>8.4045619834710763</v>
      </c>
      <c r="AH974" s="169"/>
      <c r="AX974" s="221">
        <f t="shared" si="78"/>
        <v>2002</v>
      </c>
      <c r="AY974" s="228">
        <v>37346</v>
      </c>
      <c r="AZ974" s="229">
        <f t="shared" si="80"/>
        <v>5.8352151347402774</v>
      </c>
    </row>
    <row r="975" spans="31:52">
      <c r="AE975" s="221">
        <f t="shared" si="77"/>
        <v>2002</v>
      </c>
      <c r="AF975" s="228">
        <v>37376</v>
      </c>
      <c r="AG975" s="229">
        <f t="shared" si="79"/>
        <v>3.5234380165289263</v>
      </c>
      <c r="AH975" s="169"/>
      <c r="AX975" s="221">
        <f t="shared" si="78"/>
        <v>2002</v>
      </c>
      <c r="AY975" s="228">
        <v>37376</v>
      </c>
      <c r="AZ975" s="229">
        <f t="shared" si="80"/>
        <v>6.4829384281720834</v>
      </c>
    </row>
    <row r="976" spans="31:52">
      <c r="AE976" s="221">
        <f t="shared" si="77"/>
        <v>2002</v>
      </c>
      <c r="AF976" s="228">
        <v>37407</v>
      </c>
      <c r="AG976" s="229">
        <f t="shared" si="79"/>
        <v>2.3283966942148764</v>
      </c>
      <c r="AH976" s="169"/>
      <c r="AX976" s="221">
        <f t="shared" si="78"/>
        <v>2002</v>
      </c>
      <c r="AY976" s="228">
        <v>37407</v>
      </c>
      <c r="AZ976" s="229">
        <f t="shared" si="80"/>
        <v>2.9180356599291528</v>
      </c>
    </row>
    <row r="977" spans="31:52">
      <c r="AE977" s="221">
        <f t="shared" si="77"/>
        <v>2002</v>
      </c>
      <c r="AF977" s="228">
        <v>37437</v>
      </c>
      <c r="AG977" s="229">
        <f t="shared" si="79"/>
        <v>1.2793388429752066</v>
      </c>
      <c r="AH977" s="169"/>
      <c r="AX977" s="221">
        <f t="shared" si="78"/>
        <v>2002</v>
      </c>
      <c r="AY977" s="228">
        <v>37437</v>
      </c>
      <c r="AZ977" s="229">
        <f t="shared" si="80"/>
        <v>1.530573537219535</v>
      </c>
    </row>
    <row r="978" spans="31:52">
      <c r="AE978" s="221">
        <f t="shared" si="77"/>
        <v>2002</v>
      </c>
      <c r="AF978" s="228">
        <v>37468</v>
      </c>
      <c r="AG978" s="229">
        <f t="shared" si="79"/>
        <v>0.82393388429752068</v>
      </c>
      <c r="AH978" s="169"/>
      <c r="AX978" s="221">
        <f t="shared" si="78"/>
        <v>2002</v>
      </c>
      <c r="AY978" s="228">
        <v>37468</v>
      </c>
      <c r="AZ978" s="229">
        <f t="shared" si="80"/>
        <v>0.64278959473207209</v>
      </c>
    </row>
    <row r="979" spans="31:52">
      <c r="AE979" s="221">
        <f t="shared" si="77"/>
        <v>2002</v>
      </c>
      <c r="AF979" s="228">
        <v>37499</v>
      </c>
      <c r="AG979" s="229">
        <f t="shared" si="79"/>
        <v>0.68251239669421493</v>
      </c>
      <c r="AH979" s="169"/>
      <c r="AX979" s="221">
        <f t="shared" si="78"/>
        <v>2002</v>
      </c>
      <c r="AY979" s="228">
        <v>37499</v>
      </c>
      <c r="AZ979" s="229">
        <f t="shared" si="80"/>
        <v>0.37620518996406105</v>
      </c>
    </row>
    <row r="980" spans="31:52">
      <c r="AE980" s="221">
        <f t="shared" si="77"/>
        <v>2002</v>
      </c>
      <c r="AF980" s="228">
        <v>37529</v>
      </c>
      <c r="AG980" s="229">
        <f t="shared" si="79"/>
        <v>0.56528925619834713</v>
      </c>
      <c r="AH980" s="169"/>
      <c r="AX980" s="221">
        <f t="shared" si="78"/>
        <v>2002</v>
      </c>
      <c r="AY980" s="228">
        <v>37529</v>
      </c>
      <c r="AZ980" s="229">
        <f t="shared" si="80"/>
        <v>0.36402310238886315</v>
      </c>
    </row>
    <row r="981" spans="31:52">
      <c r="AE981" s="221">
        <f t="shared" si="77"/>
        <v>2003</v>
      </c>
      <c r="AF981" s="228">
        <v>37560</v>
      </c>
      <c r="AG981" s="229">
        <f t="shared" si="79"/>
        <v>0.57736859504132243</v>
      </c>
      <c r="AH981" s="169"/>
      <c r="AX981" s="221">
        <f t="shared" si="78"/>
        <v>2003</v>
      </c>
      <c r="AY981" s="228">
        <v>37560</v>
      </c>
      <c r="AZ981" s="229">
        <f t="shared" si="80"/>
        <v>0.2685855412720427</v>
      </c>
    </row>
    <row r="982" spans="31:52">
      <c r="AE982" s="221">
        <f t="shared" si="77"/>
        <v>2003</v>
      </c>
      <c r="AF982" s="228">
        <v>37590</v>
      </c>
      <c r="AG982" s="229">
        <f t="shared" si="79"/>
        <v>1.1127272727272728</v>
      </c>
      <c r="AH982" s="169"/>
      <c r="AX982" s="221">
        <f t="shared" si="78"/>
        <v>2003</v>
      </c>
      <c r="AY982" s="228">
        <v>37590</v>
      </c>
      <c r="AZ982" s="229">
        <f t="shared" si="80"/>
        <v>2.3649757619955314</v>
      </c>
    </row>
    <row r="983" spans="31:52">
      <c r="AE983" s="221">
        <f t="shared" si="77"/>
        <v>2003</v>
      </c>
      <c r="AF983" s="228">
        <v>37621</v>
      </c>
      <c r="AG983" s="229">
        <f t="shared" si="79"/>
        <v>3.8963305785123974</v>
      </c>
      <c r="AH983" s="169"/>
      <c r="AX983" s="221">
        <f t="shared" si="78"/>
        <v>2003</v>
      </c>
      <c r="AY983" s="228">
        <v>37621</v>
      </c>
      <c r="AZ983" s="229">
        <f t="shared" si="80"/>
        <v>2.6047056687728816</v>
      </c>
    </row>
    <row r="984" spans="31:52">
      <c r="AE984" s="221">
        <f t="shared" si="77"/>
        <v>2003</v>
      </c>
      <c r="AF984" s="228">
        <v>37652</v>
      </c>
      <c r="AG984" s="229">
        <f t="shared" si="79"/>
        <v>2.6641983471074382</v>
      </c>
      <c r="AH984" s="169"/>
      <c r="AX984" s="221">
        <f t="shared" si="78"/>
        <v>2003</v>
      </c>
      <c r="AY984" s="228">
        <v>37652</v>
      </c>
      <c r="AZ984" s="229">
        <f t="shared" si="80"/>
        <v>6.1286300420773143</v>
      </c>
    </row>
    <row r="985" spans="31:52">
      <c r="AE985" s="221">
        <f t="shared" si="77"/>
        <v>2003</v>
      </c>
      <c r="AF985" s="228">
        <v>37680</v>
      </c>
      <c r="AG985" s="229">
        <f t="shared" si="79"/>
        <v>1.861685950413223</v>
      </c>
      <c r="AH985" s="169"/>
      <c r="AX985" s="221">
        <f t="shared" si="78"/>
        <v>2003</v>
      </c>
      <c r="AY985" s="228">
        <v>37680</v>
      </c>
      <c r="AZ985" s="229">
        <f t="shared" si="80"/>
        <v>5.9760387128453178</v>
      </c>
    </row>
    <row r="986" spans="31:52">
      <c r="AE986" s="221">
        <f t="shared" si="77"/>
        <v>2003</v>
      </c>
      <c r="AF986" s="228">
        <v>37711</v>
      </c>
      <c r="AG986" s="229">
        <f t="shared" si="79"/>
        <v>2.9795702479338835</v>
      </c>
      <c r="AH986" s="169"/>
      <c r="AX986" s="221">
        <f t="shared" si="78"/>
        <v>2003</v>
      </c>
      <c r="AY986" s="228">
        <v>37711</v>
      </c>
      <c r="AZ986" s="229">
        <f t="shared" si="80"/>
        <v>7.607172156075432</v>
      </c>
    </row>
    <row r="987" spans="31:52">
      <c r="AE987" s="221">
        <f t="shared" si="77"/>
        <v>2003</v>
      </c>
      <c r="AF987" s="228">
        <v>37741</v>
      </c>
      <c r="AG987" s="229">
        <f t="shared" si="79"/>
        <v>8.3341487603305797</v>
      </c>
      <c r="AH987" s="169"/>
      <c r="AX987" s="221">
        <f t="shared" si="78"/>
        <v>2003</v>
      </c>
      <c r="AY987" s="228">
        <v>37741</v>
      </c>
      <c r="AZ987" s="229">
        <f t="shared" si="80"/>
        <v>5.6344674644428707</v>
      </c>
    </row>
    <row r="988" spans="31:52">
      <c r="AE988" s="221">
        <f t="shared" si="77"/>
        <v>2003</v>
      </c>
      <c r="AF988" s="228">
        <v>37772</v>
      </c>
      <c r="AG988" s="229">
        <f t="shared" si="79"/>
        <v>5.9016198347107443</v>
      </c>
      <c r="AH988" s="169"/>
      <c r="AX988" s="221">
        <f t="shared" si="78"/>
        <v>2003</v>
      </c>
      <c r="AY988" s="228">
        <v>37772</v>
      </c>
      <c r="AZ988" s="229">
        <f t="shared" si="80"/>
        <v>6.1750442545686752</v>
      </c>
    </row>
    <row r="989" spans="31:52">
      <c r="AE989" s="221">
        <f t="shared" si="77"/>
        <v>2003</v>
      </c>
      <c r="AF989" s="228">
        <v>37802</v>
      </c>
      <c r="AG989" s="229">
        <f t="shared" si="79"/>
        <v>1.7077685950413224</v>
      </c>
      <c r="AH989" s="169"/>
      <c r="AX989" s="221">
        <f t="shared" si="78"/>
        <v>2003</v>
      </c>
      <c r="AY989" s="228">
        <v>37802</v>
      </c>
      <c r="AZ989" s="229">
        <f t="shared" si="80"/>
        <v>2.7384231709265876</v>
      </c>
    </row>
    <row r="990" spans="31:52">
      <c r="AE990" s="221">
        <f t="shared" si="77"/>
        <v>2003</v>
      </c>
      <c r="AF990" s="228">
        <v>37833</v>
      </c>
      <c r="AG990" s="229">
        <f t="shared" si="79"/>
        <v>1.0391404958677684</v>
      </c>
      <c r="AH990" s="169"/>
      <c r="AX990" s="221">
        <f t="shared" si="78"/>
        <v>2003</v>
      </c>
      <c r="AY990" s="228">
        <v>37833</v>
      </c>
      <c r="AZ990" s="229">
        <f t="shared" si="80"/>
        <v>0.78516177049930036</v>
      </c>
    </row>
    <row r="991" spans="31:52">
      <c r="AE991" s="221">
        <f t="shared" si="77"/>
        <v>2003</v>
      </c>
      <c r="AF991" s="228">
        <v>37864</v>
      </c>
      <c r="AG991" s="229">
        <f t="shared" si="79"/>
        <v>0.89771900826446283</v>
      </c>
      <c r="AH991" s="169"/>
      <c r="AX991" s="221">
        <f t="shared" si="78"/>
        <v>2003</v>
      </c>
      <c r="AY991" s="228">
        <v>37864</v>
      </c>
      <c r="AZ991" s="229">
        <f t="shared" si="80"/>
        <v>0.61636940416912722</v>
      </c>
    </row>
    <row r="992" spans="31:52">
      <c r="AE992" s="221">
        <f t="shared" si="77"/>
        <v>2003</v>
      </c>
      <c r="AF992" s="228">
        <v>37894</v>
      </c>
      <c r="AG992" s="229">
        <f t="shared" si="79"/>
        <v>0.50102479338842976</v>
      </c>
      <c r="AH992" s="169"/>
      <c r="AX992" s="221">
        <f t="shared" si="78"/>
        <v>2003</v>
      </c>
      <c r="AY992" s="228">
        <v>37894</v>
      </c>
      <c r="AZ992" s="229">
        <f t="shared" si="80"/>
        <v>0.46695783216379994</v>
      </c>
    </row>
    <row r="993" spans="31:52">
      <c r="AE993" s="221">
        <f>IF(MONTH(AF993)&gt;9,YEAR(AF993)+1,YEAR(AF993))</f>
        <v>2004</v>
      </c>
      <c r="AF993" s="228">
        <v>37925</v>
      </c>
      <c r="AG993" s="229">
        <f t="shared" si="79"/>
        <v>0.49497520661157035</v>
      </c>
      <c r="AH993" s="169"/>
      <c r="AX993" s="221">
        <f t="shared" si="78"/>
        <v>2004</v>
      </c>
      <c r="AY993" s="228">
        <v>37925</v>
      </c>
      <c r="AZ993" s="229">
        <f t="shared" si="80"/>
        <v>0.28341509674267157</v>
      </c>
    </row>
    <row r="994" spans="31:52">
      <c r="AE994" s="221">
        <f>IF(MONTH(AF994)&gt;9,YEAR(AF994)+1,YEAR(AF994))</f>
        <v>2004</v>
      </c>
      <c r="AF994" s="228">
        <v>37955</v>
      </c>
      <c r="AG994" s="229">
        <f t="shared" si="79"/>
        <v>1.1603305785123967</v>
      </c>
      <c r="AH994" s="169"/>
      <c r="AX994" s="221">
        <f t="shared" si="78"/>
        <v>2004</v>
      </c>
      <c r="AY994" s="228">
        <v>37955</v>
      </c>
      <c r="AZ994" s="229">
        <f t="shared" si="80"/>
        <v>0.53474518138164773</v>
      </c>
    </row>
    <row r="995" spans="31:52">
      <c r="AE995" s="221">
        <f>IF(MONTH(AF995)&gt;9,YEAR(AF995)+1,YEAR(AF995))</f>
        <v>2004</v>
      </c>
      <c r="AF995" s="228">
        <v>37986</v>
      </c>
      <c r="AG995" s="229">
        <f t="shared" si="79"/>
        <v>3.2818512396694208</v>
      </c>
      <c r="AH995" s="169"/>
      <c r="AX995" s="221">
        <f t="shared" si="78"/>
        <v>2004</v>
      </c>
      <c r="AY995" s="228">
        <v>37986</v>
      </c>
      <c r="AZ995" s="229">
        <f t="shared" si="80"/>
        <v>2.6823725946861772</v>
      </c>
    </row>
    <row r="996" spans="31:52">
      <c r="AE996" s="221">
        <f t="shared" ref="AE996:AE1059" si="81">IF(MONTH(AF996)&gt;9,YEAR(AF996)+1,YEAR(AF996))</f>
        <v>2004</v>
      </c>
      <c r="AF996" s="228">
        <v>38017</v>
      </c>
      <c r="AG996" s="229">
        <f t="shared" si="79"/>
        <v>3.2382148760330578</v>
      </c>
      <c r="AH996" s="169"/>
      <c r="AX996" s="221">
        <f t="shared" si="78"/>
        <v>2004</v>
      </c>
      <c r="AY996" s="228">
        <v>38017</v>
      </c>
      <c r="AZ996" s="229">
        <f t="shared" si="80"/>
        <v>2.8395349383103667</v>
      </c>
    </row>
    <row r="997" spans="31:52">
      <c r="AE997" s="221">
        <f t="shared" si="81"/>
        <v>2004</v>
      </c>
      <c r="AF997" s="228">
        <v>38046</v>
      </c>
      <c r="AG997" s="229">
        <f t="shared" si="79"/>
        <v>6.2421818181818196</v>
      </c>
      <c r="AH997" s="169"/>
      <c r="AX997" s="221">
        <f t="shared" si="78"/>
        <v>2004</v>
      </c>
      <c r="AY997" s="228">
        <v>38046</v>
      </c>
      <c r="AZ997" s="229">
        <f t="shared" si="80"/>
        <v>4.1552885904391212</v>
      </c>
    </row>
    <row r="998" spans="31:52">
      <c r="AE998" s="221">
        <f t="shared" si="81"/>
        <v>2004</v>
      </c>
      <c r="AF998" s="228">
        <v>38077</v>
      </c>
      <c r="AG998" s="229">
        <f t="shared" si="79"/>
        <v>3.577983471074381</v>
      </c>
      <c r="AH998" s="169"/>
      <c r="AX998" s="221">
        <f t="shared" si="78"/>
        <v>2004</v>
      </c>
      <c r="AY998" s="228">
        <v>38077</v>
      </c>
      <c r="AZ998" s="229">
        <f t="shared" si="80"/>
        <v>9.5975306093754646</v>
      </c>
    </row>
    <row r="999" spans="31:52">
      <c r="AE999" s="221">
        <f t="shared" si="81"/>
        <v>2004</v>
      </c>
      <c r="AF999" s="228">
        <v>38107</v>
      </c>
      <c r="AG999" s="229">
        <f t="shared" si="79"/>
        <v>1.5054545454545454</v>
      </c>
      <c r="AH999" s="169"/>
      <c r="AX999" s="221">
        <f t="shared" si="78"/>
        <v>2004</v>
      </c>
      <c r="AY999" s="228">
        <v>38107</v>
      </c>
      <c r="AZ999" s="229">
        <f t="shared" si="80"/>
        <v>3.6556360015201435</v>
      </c>
    </row>
    <row r="1000" spans="31:52">
      <c r="AE1000" s="221">
        <f t="shared" si="81"/>
        <v>2004</v>
      </c>
      <c r="AF1000" s="228">
        <v>38138</v>
      </c>
      <c r="AG1000" s="229">
        <f t="shared" si="79"/>
        <v>1.0944793388429752</v>
      </c>
      <c r="AH1000" s="169"/>
      <c r="AX1000" s="221">
        <f t="shared" si="78"/>
        <v>2004</v>
      </c>
      <c r="AY1000" s="228">
        <v>38138</v>
      </c>
      <c r="AZ1000" s="229">
        <f t="shared" si="80"/>
        <v>2.0441113393406489</v>
      </c>
    </row>
    <row r="1001" spans="31:52">
      <c r="AE1001" s="221">
        <f t="shared" si="81"/>
        <v>2004</v>
      </c>
      <c r="AF1001" s="228">
        <v>38168</v>
      </c>
      <c r="AG1001" s="229">
        <f t="shared" si="79"/>
        <v>0.67834710743801652</v>
      </c>
      <c r="AH1001" s="169"/>
      <c r="AX1001" s="221">
        <f t="shared" si="78"/>
        <v>2004</v>
      </c>
      <c r="AY1001" s="228">
        <v>38168</v>
      </c>
      <c r="AZ1001" s="229">
        <f t="shared" si="80"/>
        <v>0.90136716103881653</v>
      </c>
    </row>
    <row r="1002" spans="31:52">
      <c r="AE1002" s="221">
        <f t="shared" si="81"/>
        <v>2004</v>
      </c>
      <c r="AF1002" s="228">
        <v>38199</v>
      </c>
      <c r="AG1002" s="229">
        <f t="shared" si="79"/>
        <v>0.48882644628099176</v>
      </c>
      <c r="AH1002" s="169"/>
      <c r="AX1002" s="221">
        <f t="shared" si="78"/>
        <v>2004</v>
      </c>
      <c r="AY1002" s="228">
        <v>38199</v>
      </c>
      <c r="AZ1002" s="229">
        <f t="shared" si="80"/>
        <v>0.56250084348159035</v>
      </c>
    </row>
    <row r="1003" spans="31:52">
      <c r="AE1003" s="221">
        <f t="shared" si="81"/>
        <v>2004</v>
      </c>
      <c r="AF1003" s="228">
        <v>38230</v>
      </c>
      <c r="AG1003" s="229">
        <f t="shared" si="79"/>
        <v>0.40827768595041325</v>
      </c>
      <c r="AH1003" s="169"/>
      <c r="AX1003" s="221">
        <f t="shared" si="78"/>
        <v>2004</v>
      </c>
      <c r="AY1003" s="228">
        <v>38230</v>
      </c>
      <c r="AZ1003" s="229">
        <f t="shared" si="80"/>
        <v>0.22020790533845158</v>
      </c>
    </row>
    <row r="1004" spans="31:52">
      <c r="AE1004" s="221">
        <f t="shared" si="81"/>
        <v>2004</v>
      </c>
      <c r="AF1004" s="228">
        <v>38260</v>
      </c>
      <c r="AG1004" s="229">
        <f t="shared" si="79"/>
        <v>0.39570247933884295</v>
      </c>
      <c r="AH1004" s="169"/>
      <c r="AX1004" s="221">
        <f t="shared" si="78"/>
        <v>2004</v>
      </c>
      <c r="AY1004" s="228">
        <v>38260</v>
      </c>
      <c r="AZ1004" s="229">
        <f t="shared" si="80"/>
        <v>0.22876761701175141</v>
      </c>
    </row>
    <row r="1005" spans="31:52">
      <c r="AE1005" s="221">
        <f t="shared" si="81"/>
        <v>2005</v>
      </c>
      <c r="AF1005" s="228">
        <v>38291</v>
      </c>
      <c r="AG1005" s="229">
        <f t="shared" si="79"/>
        <v>0.93183471074380164</v>
      </c>
      <c r="AH1005" s="169"/>
      <c r="AX1005" s="221">
        <f t="shared" si="78"/>
        <v>2005</v>
      </c>
      <c r="AY1005" s="228">
        <v>38291</v>
      </c>
      <c r="AZ1005" s="229">
        <f t="shared" si="80"/>
        <v>1.4422027142449367</v>
      </c>
    </row>
    <row r="1006" spans="31:52">
      <c r="AE1006" s="221">
        <f t="shared" si="81"/>
        <v>2005</v>
      </c>
      <c r="AF1006" s="228">
        <v>38321</v>
      </c>
      <c r="AG1006" s="229">
        <f t="shared" si="79"/>
        <v>1.3358677685950413</v>
      </c>
      <c r="AH1006" s="169"/>
      <c r="AX1006" s="221">
        <f t="shared" si="78"/>
        <v>2005</v>
      </c>
      <c r="AY1006" s="228">
        <v>38321</v>
      </c>
      <c r="AZ1006" s="229">
        <f t="shared" si="80"/>
        <v>1.4558593010086576</v>
      </c>
    </row>
    <row r="1007" spans="31:52">
      <c r="AE1007" s="221">
        <f t="shared" si="81"/>
        <v>2005</v>
      </c>
      <c r="AF1007" s="228">
        <v>38352</v>
      </c>
      <c r="AG1007" s="229">
        <f t="shared" si="79"/>
        <v>4.0083966942148761</v>
      </c>
      <c r="AH1007" s="169"/>
      <c r="AX1007" s="221">
        <f t="shared" si="78"/>
        <v>2005</v>
      </c>
      <c r="AY1007" s="228">
        <v>38352</v>
      </c>
      <c r="AZ1007" s="229">
        <f t="shared" si="80"/>
        <v>2.5070298526777188</v>
      </c>
    </row>
    <row r="1008" spans="31:52">
      <c r="AE1008" s="221">
        <f t="shared" si="81"/>
        <v>2005</v>
      </c>
      <c r="AF1008" s="228">
        <v>38383</v>
      </c>
      <c r="AG1008" s="229">
        <f t="shared" si="79"/>
        <v>10.989421487603305</v>
      </c>
      <c r="AH1008" s="169"/>
      <c r="AX1008" s="221">
        <f t="shared" si="78"/>
        <v>2005</v>
      </c>
      <c r="AY1008" s="228">
        <v>38383</v>
      </c>
      <c r="AZ1008" s="229">
        <f t="shared" si="80"/>
        <v>4.8947140973581362</v>
      </c>
    </row>
    <row r="1009" spans="31:52">
      <c r="AE1009" s="221">
        <f t="shared" si="81"/>
        <v>2005</v>
      </c>
      <c r="AF1009" s="228">
        <v>38411</v>
      </c>
      <c r="AG1009" s="229">
        <f t="shared" si="79"/>
        <v>5.1822148760330577</v>
      </c>
      <c r="AH1009" s="169"/>
      <c r="AX1009" s="221">
        <f t="shared" si="78"/>
        <v>2005</v>
      </c>
      <c r="AY1009" s="228">
        <v>38411</v>
      </c>
      <c r="AZ1009" s="229">
        <f t="shared" si="80"/>
        <v>7.3790217955517985</v>
      </c>
    </row>
    <row r="1010" spans="31:52">
      <c r="AE1010" s="221">
        <f t="shared" si="81"/>
        <v>2005</v>
      </c>
      <c r="AF1010" s="228">
        <v>38442</v>
      </c>
      <c r="AG1010" s="229">
        <f t="shared" si="79"/>
        <v>15.173553719008265</v>
      </c>
      <c r="AH1010" s="169"/>
      <c r="AX1010" s="221">
        <f t="shared" si="78"/>
        <v>2005</v>
      </c>
      <c r="AY1010" s="228">
        <v>38442</v>
      </c>
      <c r="AZ1010" s="229">
        <f t="shared" si="80"/>
        <v>15.697216175523057</v>
      </c>
    </row>
    <row r="1011" spans="31:52">
      <c r="AE1011" s="221">
        <f t="shared" si="81"/>
        <v>2005</v>
      </c>
      <c r="AF1011" s="228">
        <v>38472</v>
      </c>
      <c r="AG1011" s="229">
        <f t="shared" si="79"/>
        <v>8.3877024793388415</v>
      </c>
      <c r="AH1011" s="169"/>
      <c r="AX1011" s="221">
        <f t="shared" si="78"/>
        <v>2005</v>
      </c>
      <c r="AY1011" s="228">
        <v>38472</v>
      </c>
      <c r="AZ1011" s="229">
        <f t="shared" si="80"/>
        <v>14.143174337468785</v>
      </c>
    </row>
    <row r="1012" spans="31:52">
      <c r="AE1012" s="221">
        <f t="shared" si="81"/>
        <v>2005</v>
      </c>
      <c r="AF1012" s="228">
        <v>38503</v>
      </c>
      <c r="AG1012" s="229">
        <f t="shared" si="79"/>
        <v>7.7692561983471062</v>
      </c>
      <c r="AH1012" s="169"/>
      <c r="AX1012" s="221">
        <f t="shared" si="78"/>
        <v>2005</v>
      </c>
      <c r="AY1012" s="228">
        <v>38503</v>
      </c>
      <c r="AZ1012" s="229">
        <f t="shared" si="80"/>
        <v>12.796293427864143</v>
      </c>
    </row>
    <row r="1013" spans="31:52">
      <c r="AE1013" s="221">
        <f t="shared" si="81"/>
        <v>2005</v>
      </c>
      <c r="AF1013" s="228">
        <v>38533</v>
      </c>
      <c r="AG1013" s="229">
        <f t="shared" si="79"/>
        <v>4.2372892561983475</v>
      </c>
      <c r="AH1013" s="169"/>
      <c r="AX1013" s="221">
        <f t="shared" si="78"/>
        <v>2005</v>
      </c>
      <c r="AY1013" s="228">
        <v>38533</v>
      </c>
      <c r="AZ1013" s="229">
        <f t="shared" si="80"/>
        <v>4.4488133760826969</v>
      </c>
    </row>
    <row r="1014" spans="31:52">
      <c r="AE1014" s="221">
        <f t="shared" si="81"/>
        <v>2005</v>
      </c>
      <c r="AF1014" s="228">
        <v>38564</v>
      </c>
      <c r="AG1014" s="229">
        <f t="shared" si="79"/>
        <v>2.0598347107438015</v>
      </c>
      <c r="AH1014" s="169"/>
      <c r="AX1014" s="221">
        <f t="shared" si="78"/>
        <v>2005</v>
      </c>
      <c r="AY1014" s="228">
        <v>38564</v>
      </c>
      <c r="AZ1014" s="229">
        <f t="shared" si="80"/>
        <v>2.2055768750486067</v>
      </c>
    </row>
    <row r="1015" spans="31:52">
      <c r="AE1015" s="221">
        <f t="shared" si="81"/>
        <v>2005</v>
      </c>
      <c r="AF1015" s="228">
        <v>38595</v>
      </c>
      <c r="AG1015" s="229">
        <f t="shared" si="79"/>
        <v>1.4326611570247934</v>
      </c>
      <c r="AH1015" s="169"/>
      <c r="AX1015" s="221">
        <f t="shared" si="78"/>
        <v>2005</v>
      </c>
      <c r="AY1015" s="228">
        <v>38595</v>
      </c>
      <c r="AZ1015" s="229">
        <f t="shared" si="80"/>
        <v>1.0485907375624492</v>
      </c>
    </row>
    <row r="1016" spans="31:52">
      <c r="AE1016" s="221">
        <f t="shared" si="81"/>
        <v>2005</v>
      </c>
      <c r="AF1016" s="228">
        <v>38625</v>
      </c>
      <c r="AG1016" s="229">
        <f t="shared" si="79"/>
        <v>1.2317355371900827</v>
      </c>
      <c r="AH1016" s="169"/>
      <c r="AX1016" s="221">
        <f t="shared" si="78"/>
        <v>2005</v>
      </c>
      <c r="AY1016" s="228">
        <v>38625</v>
      </c>
      <c r="AZ1016" s="229">
        <f t="shared" si="80"/>
        <v>0.88621059101195954</v>
      </c>
    </row>
    <row r="1017" spans="31:52">
      <c r="AE1017" s="221">
        <f t="shared" si="81"/>
        <v>2006</v>
      </c>
      <c r="AF1017" s="228">
        <v>38656</v>
      </c>
      <c r="AG1017" s="229">
        <f t="shared" si="79"/>
        <v>1.2543471074380164</v>
      </c>
      <c r="AH1017" s="169"/>
      <c r="AX1017" s="221">
        <f t="shared" si="78"/>
        <v>2006</v>
      </c>
      <c r="AY1017" s="228">
        <v>38656</v>
      </c>
      <c r="AZ1017" s="229">
        <f t="shared" si="80"/>
        <v>1.0250066835412177</v>
      </c>
    </row>
    <row r="1018" spans="31:52">
      <c r="AE1018" s="221">
        <f t="shared" si="81"/>
        <v>2006</v>
      </c>
      <c r="AF1018" s="228">
        <v>38686</v>
      </c>
      <c r="AG1018" s="229">
        <f t="shared" si="79"/>
        <v>1.5459173553719008</v>
      </c>
      <c r="AH1018" s="169"/>
      <c r="AX1018" s="221">
        <f t="shared" si="78"/>
        <v>2006</v>
      </c>
      <c r="AY1018" s="228">
        <v>38686</v>
      </c>
      <c r="AZ1018" s="229">
        <f t="shared" si="80"/>
        <v>1.5867230723243728</v>
      </c>
    </row>
    <row r="1019" spans="31:52">
      <c r="AE1019" s="221">
        <f t="shared" si="81"/>
        <v>2006</v>
      </c>
      <c r="AF1019" s="228">
        <v>38717</v>
      </c>
      <c r="AG1019" s="229">
        <f t="shared" si="79"/>
        <v>14.709223140495865</v>
      </c>
      <c r="AH1019" s="169"/>
      <c r="AX1019" s="221">
        <f t="shared" si="78"/>
        <v>2006</v>
      </c>
      <c r="AY1019" s="228">
        <v>38717</v>
      </c>
      <c r="AZ1019" s="229">
        <f t="shared" si="80"/>
        <v>29.110789775018958</v>
      </c>
    </row>
    <row r="1020" spans="31:52">
      <c r="AE1020" s="221">
        <f t="shared" si="81"/>
        <v>2006</v>
      </c>
      <c r="AF1020" s="228">
        <v>38748</v>
      </c>
      <c r="AG1020" s="229">
        <f t="shared" si="79"/>
        <v>15.317950413223141</v>
      </c>
      <c r="AH1020" s="169"/>
      <c r="AX1020" s="221">
        <f t="shared" si="78"/>
        <v>2006</v>
      </c>
      <c r="AY1020" s="228">
        <v>38748</v>
      </c>
      <c r="AZ1020" s="229">
        <f t="shared" si="80"/>
        <v>22.196491661272717</v>
      </c>
    </row>
    <row r="1021" spans="31:52">
      <c r="AE1021" s="221">
        <f t="shared" si="81"/>
        <v>2006</v>
      </c>
      <c r="AF1021" s="228">
        <v>38776</v>
      </c>
      <c r="AG1021" s="229">
        <f t="shared" si="79"/>
        <v>11.09990082644628</v>
      </c>
      <c r="AH1021" s="169"/>
      <c r="AX1021" s="221">
        <f t="shared" si="78"/>
        <v>2006</v>
      </c>
      <c r="AY1021" s="228">
        <v>38776</v>
      </c>
      <c r="AZ1021" s="229">
        <f t="shared" si="80"/>
        <v>11.862578396676433</v>
      </c>
    </row>
    <row r="1022" spans="31:52">
      <c r="AE1022" s="221">
        <f t="shared" si="81"/>
        <v>2006</v>
      </c>
      <c r="AF1022" s="228">
        <v>38807</v>
      </c>
      <c r="AG1022" s="229">
        <f t="shared" si="79"/>
        <v>24.590280991735536</v>
      </c>
      <c r="AH1022" s="169"/>
      <c r="AX1022" s="221">
        <f t="shared" si="78"/>
        <v>2006</v>
      </c>
      <c r="AY1022" s="228">
        <v>38807</v>
      </c>
      <c r="AZ1022" s="229">
        <f t="shared" si="80"/>
        <v>5.4824122188408353</v>
      </c>
    </row>
    <row r="1023" spans="31:52">
      <c r="AE1023" s="221">
        <f t="shared" si="81"/>
        <v>2006</v>
      </c>
      <c r="AF1023" s="228">
        <v>38837</v>
      </c>
      <c r="AG1023" s="229">
        <f t="shared" si="79"/>
        <v>35.488264462809916</v>
      </c>
      <c r="AH1023" s="169"/>
      <c r="AX1023" s="221">
        <f t="shared" si="78"/>
        <v>2006</v>
      </c>
      <c r="AY1023" s="228">
        <v>38837</v>
      </c>
      <c r="AZ1023" s="229">
        <f t="shared" si="80"/>
        <v>9.2627187973003231</v>
      </c>
    </row>
    <row r="1024" spans="31:52">
      <c r="AE1024" s="221">
        <f t="shared" si="81"/>
        <v>2006</v>
      </c>
      <c r="AF1024" s="228">
        <v>38868</v>
      </c>
      <c r="AG1024" s="229">
        <f t="shared" si="79"/>
        <v>8.0542809917355367</v>
      </c>
      <c r="AH1024" s="169"/>
      <c r="AX1024" s="221">
        <f t="shared" si="78"/>
        <v>2006</v>
      </c>
      <c r="AY1024" s="228">
        <v>38868</v>
      </c>
      <c r="AZ1024" s="229">
        <f t="shared" si="80"/>
        <v>7.9533819688850969</v>
      </c>
    </row>
    <row r="1025" spans="31:52">
      <c r="AE1025" s="221">
        <f t="shared" si="81"/>
        <v>2006</v>
      </c>
      <c r="AF1025" s="228">
        <v>38898</v>
      </c>
      <c r="AG1025" s="229">
        <f t="shared" si="79"/>
        <v>4.5159669421487605</v>
      </c>
      <c r="AH1025" s="169"/>
      <c r="AX1025" s="221">
        <f t="shared" si="78"/>
        <v>2006</v>
      </c>
      <c r="AY1025" s="228">
        <v>38898</v>
      </c>
      <c r="AZ1025" s="229">
        <f t="shared" si="80"/>
        <v>4.4762282813676535</v>
      </c>
    </row>
    <row r="1026" spans="31:52">
      <c r="AE1026" s="221">
        <f t="shared" si="81"/>
        <v>2006</v>
      </c>
      <c r="AF1026" s="228">
        <v>38929</v>
      </c>
      <c r="AG1026" s="229">
        <f t="shared" si="79"/>
        <v>2.5104793388429756</v>
      </c>
      <c r="AH1026" s="169"/>
      <c r="AX1026" s="221">
        <f t="shared" si="78"/>
        <v>2006</v>
      </c>
      <c r="AY1026" s="228">
        <v>38929</v>
      </c>
      <c r="AZ1026" s="229">
        <f t="shared" si="80"/>
        <v>2.4369452413008759</v>
      </c>
    </row>
    <row r="1027" spans="31:52">
      <c r="AE1027" s="221">
        <f t="shared" si="81"/>
        <v>2006</v>
      </c>
      <c r="AF1027" s="228">
        <v>38960</v>
      </c>
      <c r="AG1027" s="229">
        <f t="shared" si="79"/>
        <v>1.5002975206611571</v>
      </c>
      <c r="AH1027" s="169"/>
      <c r="AX1027" s="221">
        <f t="shared" si="78"/>
        <v>2006</v>
      </c>
      <c r="AY1027" s="228">
        <v>38960</v>
      </c>
      <c r="AZ1027" s="229">
        <f t="shared" si="80"/>
        <v>1.5058679239871964</v>
      </c>
    </row>
    <row r="1028" spans="31:52">
      <c r="AE1028" s="221">
        <f t="shared" si="81"/>
        <v>2006</v>
      </c>
      <c r="AF1028" s="228">
        <v>38990</v>
      </c>
      <c r="AG1028" s="229">
        <f t="shared" si="79"/>
        <v>1.1246280991735538</v>
      </c>
      <c r="AH1028" s="169"/>
      <c r="AX1028" s="221">
        <f t="shared" si="78"/>
        <v>2006</v>
      </c>
      <c r="AY1028" s="228">
        <v>38990</v>
      </c>
      <c r="AZ1028" s="229">
        <f t="shared" si="80"/>
        <v>0.84860860694389828</v>
      </c>
    </row>
    <row r="1029" spans="31:52">
      <c r="AE1029" s="221">
        <f t="shared" si="81"/>
        <v>2007</v>
      </c>
      <c r="AF1029" s="228">
        <v>39021</v>
      </c>
      <c r="AG1029" s="229">
        <f t="shared" si="79"/>
        <v>1.1621157024793387</v>
      </c>
      <c r="AH1029" s="169"/>
      <c r="AX1029" s="221">
        <f t="shared" si="78"/>
        <v>2007</v>
      </c>
      <c r="AY1029" s="228">
        <v>39021</v>
      </c>
      <c r="AZ1029" s="229">
        <f t="shared" si="80"/>
        <v>0.57765762245042884</v>
      </c>
    </row>
    <row r="1030" spans="31:52">
      <c r="AE1030" s="221">
        <f t="shared" si="81"/>
        <v>2007</v>
      </c>
      <c r="AF1030" s="228">
        <v>39051</v>
      </c>
      <c r="AG1030" s="229">
        <f t="shared" si="79"/>
        <v>1.4876033057851239</v>
      </c>
      <c r="AH1030" s="169"/>
      <c r="AX1030" s="221">
        <f t="shared" si="78"/>
        <v>2007</v>
      </c>
      <c r="AY1030" s="228">
        <v>39051</v>
      </c>
      <c r="AZ1030" s="229">
        <f t="shared" si="80"/>
        <v>2.101672997412888</v>
      </c>
    </row>
    <row r="1031" spans="31:52">
      <c r="AE1031" s="221">
        <f t="shared" si="81"/>
        <v>2007</v>
      </c>
      <c r="AF1031" s="228">
        <v>39082</v>
      </c>
      <c r="AG1031" s="229">
        <f t="shared" si="79"/>
        <v>2.6995041322314051</v>
      </c>
      <c r="AH1031" s="169"/>
      <c r="AX1031" s="221">
        <f t="shared" si="78"/>
        <v>2007</v>
      </c>
      <c r="AY1031" s="228">
        <v>39082</v>
      </c>
      <c r="AZ1031" s="229">
        <f t="shared" si="80"/>
        <v>3.0340210369626939</v>
      </c>
    </row>
    <row r="1032" spans="31:52">
      <c r="AE1032" s="221">
        <f t="shared" si="81"/>
        <v>2007</v>
      </c>
      <c r="AF1032" s="228">
        <v>39113</v>
      </c>
      <c r="AG1032" s="229">
        <f t="shared" si="79"/>
        <v>2.7566280991735534</v>
      </c>
      <c r="AH1032" s="169"/>
      <c r="AX1032" s="221">
        <f t="shared" si="78"/>
        <v>2007</v>
      </c>
      <c r="AY1032" s="228">
        <v>39113</v>
      </c>
      <c r="AZ1032" s="229">
        <f t="shared" si="80"/>
        <v>3.0790356202862936</v>
      </c>
    </row>
    <row r="1033" spans="31:52">
      <c r="AE1033" s="221">
        <f t="shared" si="81"/>
        <v>2007</v>
      </c>
      <c r="AF1033" s="228">
        <v>39141</v>
      </c>
      <c r="AG1033" s="229">
        <f t="shared" si="79"/>
        <v>7.6266446280991733</v>
      </c>
      <c r="AH1033" s="169"/>
      <c r="AX1033" s="221">
        <f t="shared" ref="AX1033:AX1096" si="82">IF(MONTH(AY1033)&gt;9,YEAR(AY1033)+1,YEAR(AY1033))</f>
        <v>2007</v>
      </c>
      <c r="AY1033" s="228">
        <v>39141</v>
      </c>
      <c r="AZ1033" s="229">
        <f t="shared" si="80"/>
        <v>3.9972157985604113</v>
      </c>
    </row>
    <row r="1034" spans="31:52">
      <c r="AE1034" s="221">
        <f t="shared" si="81"/>
        <v>2007</v>
      </c>
      <c r="AF1034" s="228">
        <v>39172</v>
      </c>
      <c r="AG1034" s="229">
        <f t="shared" ref="AG1034:AG1097" si="83">VLOOKUP(IF(MONTH(AF1034)&gt;9,YEAR(AF1034)+1,YEAR(AF1034)),$P$10:$AB$118,IF(MONTH(AF1034)&gt;9,MONTH(AF1034)-8,MONTH(AF1034)+4))</f>
        <v>4.3715702479338843</v>
      </c>
      <c r="AH1034" s="169"/>
      <c r="AX1034" s="221">
        <f t="shared" si="82"/>
        <v>2007</v>
      </c>
      <c r="AY1034" s="228">
        <v>39172</v>
      </c>
      <c r="AZ1034" s="229">
        <f t="shared" ref="AZ1034:AZ1097" si="84">VLOOKUP(IF(MONTH(AY1034)&gt;9,YEAR(AY1034)+1,YEAR(AY1034)),$AI$10:$AU$118,IF(MONTH(AY1034)&gt;9,MONTH(AY1034)-8,MONTH(AY1034)+4))</f>
        <v>4.4523626031223458</v>
      </c>
    </row>
    <row r="1035" spans="31:52">
      <c r="AE1035" s="221">
        <f t="shared" si="81"/>
        <v>2007</v>
      </c>
      <c r="AF1035" s="228">
        <v>39202</v>
      </c>
      <c r="AG1035" s="229">
        <f t="shared" si="83"/>
        <v>2.7713057851239671</v>
      </c>
      <c r="AH1035" s="169"/>
      <c r="AX1035" s="221">
        <f t="shared" si="82"/>
        <v>2007</v>
      </c>
      <c r="AY1035" s="228">
        <v>39202</v>
      </c>
      <c r="AZ1035" s="229">
        <f t="shared" si="84"/>
        <v>2.4813677793892985</v>
      </c>
    </row>
    <row r="1036" spans="31:52">
      <c r="AE1036" s="221">
        <f t="shared" si="81"/>
        <v>2007</v>
      </c>
      <c r="AF1036" s="228">
        <v>39233</v>
      </c>
      <c r="AG1036" s="229">
        <f t="shared" si="83"/>
        <v>1.8860826446280992</v>
      </c>
      <c r="AH1036" s="169"/>
      <c r="AX1036" s="221">
        <f t="shared" si="82"/>
        <v>2007</v>
      </c>
      <c r="AY1036" s="228">
        <v>39233</v>
      </c>
      <c r="AZ1036" s="229">
        <f t="shared" si="84"/>
        <v>1.7329863722972618</v>
      </c>
    </row>
    <row r="1037" spans="31:52">
      <c r="AE1037" s="221">
        <f t="shared" si="81"/>
        <v>2007</v>
      </c>
      <c r="AF1037" s="228">
        <v>39263</v>
      </c>
      <c r="AG1037" s="229">
        <f t="shared" si="83"/>
        <v>1.1543801652892562</v>
      </c>
      <c r="AH1037" s="169"/>
      <c r="AX1037" s="221">
        <f t="shared" si="82"/>
        <v>2007</v>
      </c>
      <c r="AY1037" s="228">
        <v>39263</v>
      </c>
      <c r="AZ1037" s="229">
        <f t="shared" si="84"/>
        <v>0.63528453118008343</v>
      </c>
    </row>
    <row r="1038" spans="31:52">
      <c r="AE1038" s="221">
        <f t="shared" si="81"/>
        <v>2007</v>
      </c>
      <c r="AF1038" s="228">
        <v>39294</v>
      </c>
      <c r="AG1038" s="229">
        <f t="shared" si="83"/>
        <v>0.79319008264462809</v>
      </c>
      <c r="AH1038" s="169"/>
      <c r="AX1038" s="221">
        <f t="shared" si="82"/>
        <v>2007</v>
      </c>
      <c r="AY1038" s="228">
        <v>39294</v>
      </c>
      <c r="AZ1038" s="229">
        <f t="shared" si="84"/>
        <v>0.28278677731152513</v>
      </c>
    </row>
    <row r="1039" spans="31:52">
      <c r="AE1039" s="221">
        <f t="shared" si="81"/>
        <v>2007</v>
      </c>
      <c r="AF1039" s="228">
        <v>39325</v>
      </c>
      <c r="AG1039" s="229">
        <f t="shared" si="83"/>
        <v>0.45439338842975208</v>
      </c>
      <c r="AH1039" s="169"/>
      <c r="AX1039" s="221">
        <f t="shared" si="82"/>
        <v>2007</v>
      </c>
      <c r="AY1039" s="228">
        <v>39325</v>
      </c>
      <c r="AZ1039" s="229">
        <f t="shared" si="84"/>
        <v>0.25166482296704729</v>
      </c>
    </row>
    <row r="1040" spans="31:52">
      <c r="AE1040" s="221">
        <f t="shared" si="81"/>
        <v>2007</v>
      </c>
      <c r="AF1040" s="228">
        <v>39355</v>
      </c>
      <c r="AG1040" s="229">
        <f t="shared" si="83"/>
        <v>0.54208264462809908</v>
      </c>
      <c r="AH1040" s="169"/>
      <c r="AX1040" s="221">
        <f t="shared" si="82"/>
        <v>2007</v>
      </c>
      <c r="AY1040" s="228">
        <v>39355</v>
      </c>
      <c r="AZ1040" s="229">
        <f t="shared" si="84"/>
        <v>0.32449956179848982</v>
      </c>
    </row>
    <row r="1041" spans="31:52">
      <c r="AE1041" s="221">
        <f t="shared" si="81"/>
        <v>2008</v>
      </c>
      <c r="AF1041" s="228">
        <v>39386</v>
      </c>
      <c r="AG1041" s="229">
        <f t="shared" si="83"/>
        <v>0.76859504132231404</v>
      </c>
      <c r="AH1041" s="169"/>
      <c r="AX1041" s="221">
        <f t="shared" si="82"/>
        <v>2008</v>
      </c>
      <c r="AY1041" s="228">
        <v>39386</v>
      </c>
      <c r="AZ1041" s="229">
        <f t="shared" si="84"/>
        <v>0.67146398888945114</v>
      </c>
    </row>
    <row r="1042" spans="31:52">
      <c r="AE1042" s="221">
        <f t="shared" si="81"/>
        <v>2008</v>
      </c>
      <c r="AF1042" s="228">
        <v>39416</v>
      </c>
      <c r="AG1042" s="229">
        <f t="shared" si="83"/>
        <v>0.78545454545454541</v>
      </c>
      <c r="AH1042" s="169"/>
      <c r="AX1042" s="221">
        <f t="shared" si="82"/>
        <v>2008</v>
      </c>
      <c r="AY1042" s="228">
        <v>39416</v>
      </c>
      <c r="AZ1042" s="229">
        <f t="shared" si="84"/>
        <v>0.53193167977352473</v>
      </c>
    </row>
    <row r="1043" spans="31:52">
      <c r="AE1043" s="221">
        <f t="shared" si="81"/>
        <v>2008</v>
      </c>
      <c r="AF1043" s="228">
        <v>39447</v>
      </c>
      <c r="AG1043" s="229">
        <f t="shared" si="83"/>
        <v>1.5931239669421491</v>
      </c>
      <c r="AH1043" s="169"/>
      <c r="AX1043" s="221">
        <f t="shared" si="82"/>
        <v>2008</v>
      </c>
      <c r="AY1043" s="228">
        <v>39447</v>
      </c>
      <c r="AZ1043" s="229">
        <f t="shared" si="84"/>
        <v>0.94951809956597777</v>
      </c>
    </row>
    <row r="1044" spans="31:52">
      <c r="AE1044" s="221">
        <f t="shared" si="81"/>
        <v>2008</v>
      </c>
      <c r="AF1044" s="228">
        <v>39478</v>
      </c>
      <c r="AG1044" s="229">
        <f t="shared" si="83"/>
        <v>3.5869090909090908</v>
      </c>
      <c r="AH1044" s="169"/>
      <c r="AX1044" s="221">
        <f t="shared" si="82"/>
        <v>2008</v>
      </c>
      <c r="AY1044" s="228">
        <v>39478</v>
      </c>
      <c r="AZ1044" s="229">
        <f t="shared" si="84"/>
        <v>1.8740989603767413</v>
      </c>
    </row>
    <row r="1045" spans="31:52">
      <c r="AE1045" s="221">
        <f t="shared" si="81"/>
        <v>2008</v>
      </c>
      <c r="AF1045" s="228">
        <v>39507</v>
      </c>
      <c r="AG1045" s="229">
        <f t="shared" si="83"/>
        <v>4.9882314049586771</v>
      </c>
      <c r="AH1045" s="169"/>
      <c r="AX1045" s="221">
        <f t="shared" si="82"/>
        <v>2008</v>
      </c>
      <c r="AY1045" s="228">
        <v>39507</v>
      </c>
      <c r="AZ1045" s="229">
        <f t="shared" si="84"/>
        <v>2.4418011133164246</v>
      </c>
    </row>
    <row r="1046" spans="31:52">
      <c r="AE1046" s="221">
        <f t="shared" si="81"/>
        <v>2008</v>
      </c>
      <c r="AF1046" s="228">
        <v>39538</v>
      </c>
      <c r="AG1046" s="229">
        <f t="shared" si="83"/>
        <v>2.0905785123966942</v>
      </c>
      <c r="AH1046" s="169"/>
      <c r="AX1046" s="221">
        <f t="shared" si="82"/>
        <v>2008</v>
      </c>
      <c r="AY1046" s="228">
        <v>39538</v>
      </c>
      <c r="AZ1046" s="229">
        <f t="shared" si="84"/>
        <v>5.850326080705007</v>
      </c>
    </row>
    <row r="1047" spans="31:52">
      <c r="AE1047" s="221">
        <f t="shared" si="81"/>
        <v>2008</v>
      </c>
      <c r="AF1047" s="228">
        <v>39568</v>
      </c>
      <c r="AG1047" s="229">
        <f t="shared" si="83"/>
        <v>1.0710743801652893</v>
      </c>
      <c r="AH1047" s="169"/>
      <c r="AX1047" s="221">
        <f t="shared" si="82"/>
        <v>2008</v>
      </c>
      <c r="AY1047" s="228">
        <v>39568</v>
      </c>
      <c r="AZ1047" s="229">
        <f t="shared" si="84"/>
        <v>5.4427635768701741</v>
      </c>
    </row>
    <row r="1048" spans="31:52">
      <c r="AE1048" s="221">
        <f t="shared" si="81"/>
        <v>2008</v>
      </c>
      <c r="AF1048" s="228">
        <v>39599</v>
      </c>
      <c r="AG1048" s="229">
        <f t="shared" si="83"/>
        <v>0.82393388429752068</v>
      </c>
      <c r="AH1048" s="169"/>
      <c r="AX1048" s="221">
        <f t="shared" si="82"/>
        <v>2008</v>
      </c>
      <c r="AY1048" s="228">
        <v>39599</v>
      </c>
      <c r="AZ1048" s="229">
        <f t="shared" si="84"/>
        <v>3.0334280759044354</v>
      </c>
    </row>
    <row r="1049" spans="31:52">
      <c r="AE1049" s="221">
        <f t="shared" si="81"/>
        <v>2008</v>
      </c>
      <c r="AF1049" s="228">
        <v>39629</v>
      </c>
      <c r="AG1049" s="229">
        <f t="shared" si="83"/>
        <v>0.52780165289256198</v>
      </c>
      <c r="AH1049" s="169"/>
      <c r="AX1049" s="221">
        <f t="shared" si="82"/>
        <v>2008</v>
      </c>
      <c r="AY1049" s="228">
        <v>39629</v>
      </c>
      <c r="AZ1049" s="229">
        <f t="shared" si="84"/>
        <v>0.96994143749216022</v>
      </c>
    </row>
    <row r="1050" spans="31:52">
      <c r="AE1050" s="221">
        <f t="shared" si="81"/>
        <v>2008</v>
      </c>
      <c r="AF1050" s="228">
        <v>39660</v>
      </c>
      <c r="AG1050" s="229">
        <f t="shared" si="83"/>
        <v>0.31789090909090911</v>
      </c>
      <c r="AH1050" s="169"/>
      <c r="AX1050" s="221">
        <f t="shared" si="82"/>
        <v>2008</v>
      </c>
      <c r="AY1050" s="228">
        <v>39660</v>
      </c>
      <c r="AZ1050" s="229">
        <f t="shared" si="84"/>
        <v>0.24057418461160296</v>
      </c>
    </row>
    <row r="1051" spans="31:52">
      <c r="AE1051" s="221">
        <f t="shared" si="81"/>
        <v>2008</v>
      </c>
      <c r="AF1051" s="228">
        <v>39691</v>
      </c>
      <c r="AG1051" s="229">
        <f t="shared" si="83"/>
        <v>0.23057851239669422</v>
      </c>
      <c r="AH1051" s="169"/>
      <c r="AX1051" s="221">
        <f t="shared" si="82"/>
        <v>2008</v>
      </c>
      <c r="AY1051" s="228">
        <v>39691</v>
      </c>
      <c r="AZ1051" s="229">
        <f t="shared" si="84"/>
        <v>0.30667077673848198</v>
      </c>
    </row>
    <row r="1052" spans="31:52">
      <c r="AE1052" s="221">
        <f t="shared" si="81"/>
        <v>2008</v>
      </c>
      <c r="AF1052" s="228">
        <v>39721</v>
      </c>
      <c r="AG1052" s="229">
        <f t="shared" si="83"/>
        <v>0.18208264462809917</v>
      </c>
      <c r="AH1052" s="169"/>
      <c r="AX1052" s="221">
        <f t="shared" si="82"/>
        <v>2008</v>
      </c>
      <c r="AY1052" s="228">
        <v>39721</v>
      </c>
      <c r="AZ1052" s="229">
        <f t="shared" si="84"/>
        <v>0.40355993193777095</v>
      </c>
    </row>
    <row r="1053" spans="31:52">
      <c r="AE1053" s="221">
        <f t="shared" si="81"/>
        <v>2009</v>
      </c>
      <c r="AF1053" s="228">
        <v>39752</v>
      </c>
      <c r="AG1053" s="229">
        <f t="shared" si="83"/>
        <v>0.77365029450056644</v>
      </c>
      <c r="AH1053" s="169"/>
      <c r="AX1053" s="221">
        <f t="shared" si="82"/>
        <v>2009</v>
      </c>
      <c r="AY1053" s="228">
        <v>39752</v>
      </c>
      <c r="AZ1053" s="229">
        <f t="shared" si="84"/>
        <v>0.77365029450056644</v>
      </c>
    </row>
    <row r="1054" spans="31:52">
      <c r="AE1054" s="221">
        <f t="shared" si="81"/>
        <v>2009</v>
      </c>
      <c r="AF1054" s="228">
        <v>39782</v>
      </c>
      <c r="AG1054" s="229">
        <f t="shared" si="83"/>
        <v>1.9071113367573598</v>
      </c>
      <c r="AH1054" s="169"/>
      <c r="AX1054" s="221">
        <f t="shared" si="82"/>
        <v>2009</v>
      </c>
      <c r="AY1054" s="228">
        <v>39782</v>
      </c>
      <c r="AZ1054" s="229">
        <f t="shared" si="84"/>
        <v>1.9071113367573598</v>
      </c>
    </row>
    <row r="1055" spans="31:52">
      <c r="AE1055" s="221">
        <f t="shared" si="81"/>
        <v>2009</v>
      </c>
      <c r="AF1055" s="228">
        <v>39813</v>
      </c>
      <c r="AG1055" s="229">
        <f t="shared" si="83"/>
        <v>1.3067908506223218</v>
      </c>
      <c r="AH1055" s="169"/>
      <c r="AX1055" s="221">
        <f t="shared" si="82"/>
        <v>2009</v>
      </c>
      <c r="AY1055" s="228">
        <v>39813</v>
      </c>
      <c r="AZ1055" s="229">
        <f t="shared" si="84"/>
        <v>1.3067908506223218</v>
      </c>
    </row>
    <row r="1056" spans="31:52">
      <c r="AE1056" s="221">
        <f t="shared" si="81"/>
        <v>2009</v>
      </c>
      <c r="AF1056" s="228">
        <v>39844</v>
      </c>
      <c r="AG1056" s="229">
        <f t="shared" si="83"/>
        <v>4.4168892331721565</v>
      </c>
      <c r="AH1056" s="169"/>
      <c r="AX1056" s="221">
        <f t="shared" si="82"/>
        <v>2009</v>
      </c>
      <c r="AY1056" s="228">
        <v>39844</v>
      </c>
      <c r="AZ1056" s="229">
        <f t="shared" si="84"/>
        <v>4.4168892331721565</v>
      </c>
    </row>
    <row r="1057" spans="31:52">
      <c r="AE1057" s="221">
        <f t="shared" si="81"/>
        <v>2009</v>
      </c>
      <c r="AF1057" s="228">
        <v>39872</v>
      </c>
      <c r="AG1057" s="229">
        <f t="shared" si="83"/>
        <v>5.5710063325014243</v>
      </c>
      <c r="AH1057" s="169"/>
      <c r="AX1057" s="221">
        <f t="shared" si="82"/>
        <v>2009</v>
      </c>
      <c r="AY1057" s="228">
        <v>39872</v>
      </c>
      <c r="AZ1057" s="229">
        <f t="shared" si="84"/>
        <v>5.5710063325014243</v>
      </c>
    </row>
    <row r="1058" spans="31:52">
      <c r="AE1058" s="221">
        <f t="shared" si="81"/>
        <v>2009</v>
      </c>
      <c r="AF1058" s="228">
        <v>39903</v>
      </c>
      <c r="AG1058" s="229">
        <f t="shared" si="83"/>
        <v>10.595879769353925</v>
      </c>
      <c r="AH1058" s="169"/>
      <c r="AX1058" s="221">
        <f t="shared" si="82"/>
        <v>2009</v>
      </c>
      <c r="AY1058" s="228">
        <v>39903</v>
      </c>
      <c r="AZ1058" s="229">
        <f t="shared" si="84"/>
        <v>10.595879769353925</v>
      </c>
    </row>
    <row r="1059" spans="31:52">
      <c r="AE1059" s="221">
        <f t="shared" si="81"/>
        <v>2009</v>
      </c>
      <c r="AF1059" s="228">
        <v>39933</v>
      </c>
      <c r="AG1059" s="229">
        <f t="shared" si="83"/>
        <v>7.4127479448111124</v>
      </c>
      <c r="AH1059" s="169"/>
      <c r="AX1059" s="221">
        <f t="shared" si="82"/>
        <v>2009</v>
      </c>
      <c r="AY1059" s="228">
        <v>39933</v>
      </c>
      <c r="AZ1059" s="229">
        <f t="shared" si="84"/>
        <v>7.4127479448111124</v>
      </c>
    </row>
    <row r="1060" spans="31:52">
      <c r="AE1060" s="221">
        <f t="shared" ref="AE1060:AE1123" si="85">IF(MONTH(AF1060)&gt;9,YEAR(AF1060)+1,YEAR(AF1060))</f>
        <v>2009</v>
      </c>
      <c r="AF1060" s="228">
        <v>39964</v>
      </c>
      <c r="AG1060" s="229">
        <f t="shared" si="83"/>
        <v>4.9765243278536353</v>
      </c>
      <c r="AH1060" s="169"/>
      <c r="AX1060" s="221">
        <f t="shared" si="82"/>
        <v>2009</v>
      </c>
      <c r="AY1060" s="228">
        <v>39964</v>
      </c>
      <c r="AZ1060" s="229">
        <f t="shared" si="84"/>
        <v>4.9765243278536353</v>
      </c>
    </row>
    <row r="1061" spans="31:52">
      <c r="AE1061" s="221">
        <f t="shared" si="85"/>
        <v>2009</v>
      </c>
      <c r="AF1061" s="228">
        <v>39994</v>
      </c>
      <c r="AG1061" s="229">
        <f t="shared" si="83"/>
        <v>1.4478721816862148</v>
      </c>
      <c r="AH1061" s="169"/>
      <c r="AX1061" s="221">
        <f t="shared" si="82"/>
        <v>2009</v>
      </c>
      <c r="AY1061" s="228">
        <v>39994</v>
      </c>
      <c r="AZ1061" s="229">
        <f t="shared" si="84"/>
        <v>1.4478721816862148</v>
      </c>
    </row>
    <row r="1062" spans="31:52">
      <c r="AE1062" s="221">
        <f t="shared" si="85"/>
        <v>2009</v>
      </c>
      <c r="AF1062" s="228">
        <v>40025</v>
      </c>
      <c r="AG1062" s="229">
        <f t="shared" si="83"/>
        <v>0.7103840057095141</v>
      </c>
      <c r="AH1062" s="169"/>
      <c r="AX1062" s="221">
        <f t="shared" si="82"/>
        <v>2009</v>
      </c>
      <c r="AY1062" s="228">
        <v>40025</v>
      </c>
      <c r="AZ1062" s="229">
        <f t="shared" si="84"/>
        <v>0.7103840057095141</v>
      </c>
    </row>
    <row r="1063" spans="31:52">
      <c r="AE1063" s="221">
        <f t="shared" si="85"/>
        <v>2009</v>
      </c>
      <c r="AF1063" s="228">
        <v>40056</v>
      </c>
      <c r="AG1063" s="229">
        <f t="shared" si="83"/>
        <v>0.51595008793856323</v>
      </c>
      <c r="AH1063" s="169"/>
      <c r="AX1063" s="221">
        <f t="shared" si="82"/>
        <v>2009</v>
      </c>
      <c r="AY1063" s="228">
        <v>40056</v>
      </c>
      <c r="AZ1063" s="229">
        <f t="shared" si="84"/>
        <v>0.51595008793856323</v>
      </c>
    </row>
    <row r="1064" spans="31:52">
      <c r="AE1064" s="221">
        <f t="shared" si="85"/>
        <v>2009</v>
      </c>
      <c r="AF1064" s="228">
        <v>40086</v>
      </c>
      <c r="AG1064" s="229">
        <f t="shared" si="83"/>
        <v>0.32566492889787924</v>
      </c>
      <c r="AH1064" s="169"/>
      <c r="AX1064" s="221">
        <f t="shared" si="82"/>
        <v>2009</v>
      </c>
      <c r="AY1064" s="228">
        <v>40086</v>
      </c>
      <c r="AZ1064" s="229">
        <f t="shared" si="84"/>
        <v>0.32566492889787924</v>
      </c>
    </row>
    <row r="1065" spans="31:52">
      <c r="AE1065" s="221">
        <f t="shared" si="85"/>
        <v>2010</v>
      </c>
      <c r="AF1065" s="228">
        <v>40117</v>
      </c>
      <c r="AG1065" s="229">
        <f t="shared" si="83"/>
        <v>0.66624793388429748</v>
      </c>
      <c r="AH1065" s="169"/>
      <c r="AX1065" s="221">
        <f t="shared" si="82"/>
        <v>2010</v>
      </c>
      <c r="AY1065" s="228">
        <v>40117</v>
      </c>
      <c r="AZ1065" s="229">
        <f t="shared" si="84"/>
        <v>1.7493500909706474</v>
      </c>
    </row>
    <row r="1066" spans="31:52">
      <c r="AE1066" s="221">
        <f t="shared" si="85"/>
        <v>2010</v>
      </c>
      <c r="AF1066" s="228">
        <v>40147</v>
      </c>
      <c r="AG1066" s="229">
        <f t="shared" si="83"/>
        <v>0.83900826446280996</v>
      </c>
      <c r="AH1066" s="169"/>
      <c r="AX1066" s="221">
        <f t="shared" si="82"/>
        <v>2010</v>
      </c>
      <c r="AY1066" s="228">
        <v>40147</v>
      </c>
      <c r="AZ1066" s="229">
        <f t="shared" si="84"/>
        <v>0.72940808717928385</v>
      </c>
    </row>
    <row r="1067" spans="31:52">
      <c r="AE1067" s="221">
        <f t="shared" si="85"/>
        <v>2010</v>
      </c>
      <c r="AF1067" s="228">
        <v>40178</v>
      </c>
      <c r="AG1067" s="229">
        <f t="shared" si="83"/>
        <v>1.8152727272727274</v>
      </c>
      <c r="AH1067" s="169"/>
      <c r="AX1067" s="221">
        <f t="shared" si="82"/>
        <v>2010</v>
      </c>
      <c r="AY1067" s="228">
        <v>40178</v>
      </c>
      <c r="AZ1067" s="229">
        <f t="shared" si="84"/>
        <v>1.6609873952029233</v>
      </c>
    </row>
    <row r="1068" spans="31:52">
      <c r="AE1068" s="221">
        <f t="shared" si="85"/>
        <v>2010</v>
      </c>
      <c r="AF1068" s="228">
        <v>40209</v>
      </c>
      <c r="AG1068" s="229">
        <f t="shared" si="83"/>
        <v>3.7933884297520652</v>
      </c>
      <c r="AH1068" s="169"/>
      <c r="AX1068" s="221">
        <f t="shared" si="82"/>
        <v>2010</v>
      </c>
      <c r="AY1068" s="228">
        <v>40209</v>
      </c>
      <c r="AZ1068" s="229">
        <f t="shared" si="84"/>
        <v>3.2288223822117521</v>
      </c>
    </row>
    <row r="1069" spans="31:52">
      <c r="AE1069" s="221">
        <f t="shared" si="85"/>
        <v>2010</v>
      </c>
      <c r="AF1069" s="228">
        <v>40237</v>
      </c>
      <c r="AG1069" s="229">
        <f t="shared" si="83"/>
        <v>3.8624132231404964</v>
      </c>
      <c r="AH1069" s="169"/>
      <c r="AX1069" s="221">
        <f t="shared" si="82"/>
        <v>2010</v>
      </c>
      <c r="AY1069" s="228">
        <v>40237</v>
      </c>
      <c r="AZ1069" s="229">
        <f t="shared" si="84"/>
        <v>3.986960909962602</v>
      </c>
    </row>
    <row r="1070" spans="31:52">
      <c r="AE1070" s="221">
        <f t="shared" si="85"/>
        <v>2010</v>
      </c>
      <c r="AF1070" s="228">
        <v>40268</v>
      </c>
      <c r="AG1070" s="229">
        <f t="shared" si="83"/>
        <v>4.7404958677685967</v>
      </c>
      <c r="AH1070" s="169"/>
      <c r="AX1070" s="221">
        <f t="shared" si="82"/>
        <v>2010</v>
      </c>
      <c r="AY1070" s="228">
        <v>40268</v>
      </c>
      <c r="AZ1070" s="229">
        <f t="shared" si="84"/>
        <v>8.3528087553509849</v>
      </c>
    </row>
    <row r="1071" spans="31:52">
      <c r="AE1071" s="221">
        <f t="shared" si="85"/>
        <v>2010</v>
      </c>
      <c r="AF1071" s="228">
        <v>40298</v>
      </c>
      <c r="AG1071" s="229">
        <f t="shared" si="83"/>
        <v>6.661487603305785</v>
      </c>
      <c r="AH1071" s="169"/>
      <c r="AX1071" s="221">
        <f t="shared" si="82"/>
        <v>2010</v>
      </c>
      <c r="AY1071" s="228">
        <v>40298</v>
      </c>
      <c r="AZ1071" s="229">
        <f t="shared" si="84"/>
        <v>11.980256166457561</v>
      </c>
    </row>
    <row r="1072" spans="31:52">
      <c r="AE1072" s="221">
        <f t="shared" si="85"/>
        <v>2010</v>
      </c>
      <c r="AF1072" s="228">
        <v>40329</v>
      </c>
      <c r="AG1072" s="229">
        <f t="shared" si="83"/>
        <v>5.1582148760330568</v>
      </c>
      <c r="AH1072" s="169"/>
      <c r="AX1072" s="221">
        <f t="shared" si="82"/>
        <v>2010</v>
      </c>
      <c r="AY1072" s="228">
        <v>40329</v>
      </c>
      <c r="AZ1072" s="229">
        <f t="shared" si="84"/>
        <v>7.4654639003423071</v>
      </c>
    </row>
    <row r="1073" spans="31:52">
      <c r="AE1073" s="221">
        <f t="shared" si="85"/>
        <v>2010</v>
      </c>
      <c r="AF1073" s="228">
        <v>40359</v>
      </c>
      <c r="AG1073" s="229">
        <f t="shared" si="83"/>
        <v>2.6493223140495865</v>
      </c>
      <c r="AH1073" s="169"/>
      <c r="AX1073" s="221">
        <f t="shared" si="82"/>
        <v>2010</v>
      </c>
      <c r="AY1073" s="228">
        <v>40359</v>
      </c>
      <c r="AZ1073" s="229">
        <f t="shared" si="84"/>
        <v>4.8235084708655123</v>
      </c>
    </row>
    <row r="1074" spans="31:52">
      <c r="AE1074" s="221">
        <f t="shared" si="85"/>
        <v>2010</v>
      </c>
      <c r="AF1074" s="228">
        <v>40390</v>
      </c>
      <c r="AG1074" s="229">
        <f t="shared" si="83"/>
        <v>1.2297520661157024</v>
      </c>
      <c r="AH1074" s="169"/>
      <c r="AX1074" s="221">
        <f t="shared" si="82"/>
        <v>2010</v>
      </c>
      <c r="AY1074" s="228">
        <v>40390</v>
      </c>
      <c r="AZ1074" s="229">
        <f t="shared" si="84"/>
        <v>1.423745183860234</v>
      </c>
    </row>
    <row r="1075" spans="31:52">
      <c r="AE1075" s="221">
        <f t="shared" si="85"/>
        <v>2010</v>
      </c>
      <c r="AF1075" s="228">
        <v>40421</v>
      </c>
      <c r="AG1075" s="229">
        <f t="shared" si="83"/>
        <v>0.67814876033057847</v>
      </c>
      <c r="AH1075" s="169"/>
      <c r="AX1075" s="221">
        <f t="shared" si="82"/>
        <v>2010</v>
      </c>
      <c r="AY1075" s="228">
        <v>40421</v>
      </c>
      <c r="AZ1075" s="229">
        <f t="shared" si="84"/>
        <v>0.71267436010263907</v>
      </c>
    </row>
    <row r="1076" spans="31:52">
      <c r="AE1076" s="221">
        <f t="shared" si="85"/>
        <v>2010</v>
      </c>
      <c r="AF1076" s="228">
        <v>40451</v>
      </c>
      <c r="AG1076" s="229">
        <f t="shared" si="83"/>
        <v>0.47960330578512406</v>
      </c>
      <c r="AH1076" s="169"/>
      <c r="AX1076" s="221">
        <f t="shared" si="82"/>
        <v>2010</v>
      </c>
      <c r="AY1076" s="228">
        <v>40451</v>
      </c>
      <c r="AZ1076" s="229">
        <f t="shared" si="84"/>
        <v>0.57904061698440756</v>
      </c>
    </row>
    <row r="1077" spans="31:52">
      <c r="AE1077" s="221">
        <f t="shared" si="85"/>
        <v>2011</v>
      </c>
      <c r="AF1077" s="228">
        <v>40482</v>
      </c>
      <c r="AG1077" s="229">
        <f t="shared" si="83"/>
        <v>5.594079669460827</v>
      </c>
      <c r="AH1077" s="169"/>
      <c r="AX1077" s="221">
        <f t="shared" si="82"/>
        <v>2011</v>
      </c>
      <c r="AY1077" s="228">
        <v>40482</v>
      </c>
      <c r="AZ1077" s="229">
        <f t="shared" si="84"/>
        <v>5.594079669460827</v>
      </c>
    </row>
    <row r="1078" spans="31:52">
      <c r="AE1078" s="221">
        <f t="shared" si="85"/>
        <v>2011</v>
      </c>
      <c r="AF1078" s="228">
        <v>40512</v>
      </c>
      <c r="AG1078" s="229">
        <f t="shared" si="83"/>
        <v>4.7255170459976341</v>
      </c>
      <c r="AH1078" s="169"/>
      <c r="AX1078" s="221">
        <f t="shared" si="82"/>
        <v>2011</v>
      </c>
      <c r="AY1078" s="228">
        <v>40512</v>
      </c>
      <c r="AZ1078" s="229">
        <f t="shared" si="84"/>
        <v>4.7255170459976341</v>
      </c>
    </row>
    <row r="1079" spans="31:52">
      <c r="AE1079" s="221">
        <f t="shared" si="85"/>
        <v>2011</v>
      </c>
      <c r="AF1079" s="228">
        <v>40543</v>
      </c>
      <c r="AG1079" s="229">
        <f t="shared" si="83"/>
        <v>19.072030442609588</v>
      </c>
      <c r="AH1079" s="169"/>
      <c r="AX1079" s="221">
        <f t="shared" si="82"/>
        <v>2011</v>
      </c>
      <c r="AY1079" s="228">
        <v>40543</v>
      </c>
      <c r="AZ1079" s="229">
        <f t="shared" si="84"/>
        <v>19.072030442609588</v>
      </c>
    </row>
    <row r="1080" spans="31:52">
      <c r="AE1080" s="221">
        <f t="shared" si="85"/>
        <v>2011</v>
      </c>
      <c r="AF1080" s="228">
        <v>40574</v>
      </c>
      <c r="AG1080" s="229">
        <f t="shared" si="83"/>
        <v>12.283137467132104</v>
      </c>
      <c r="AH1080" s="169"/>
      <c r="AX1080" s="221">
        <f t="shared" si="82"/>
        <v>2011</v>
      </c>
      <c r="AY1080" s="228">
        <v>40574</v>
      </c>
      <c r="AZ1080" s="229">
        <f t="shared" si="84"/>
        <v>12.283137467132104</v>
      </c>
    </row>
    <row r="1081" spans="31:52">
      <c r="AE1081" s="221">
        <f t="shared" si="85"/>
        <v>2011</v>
      </c>
      <c r="AF1081" s="228">
        <v>40602</v>
      </c>
      <c r="AG1081" s="229">
        <f t="shared" si="83"/>
        <v>9.9547816979215114</v>
      </c>
      <c r="AH1081" s="169"/>
      <c r="AX1081" s="221">
        <f t="shared" si="82"/>
        <v>2011</v>
      </c>
      <c r="AY1081" s="228">
        <v>40602</v>
      </c>
      <c r="AZ1081" s="229">
        <f t="shared" si="84"/>
        <v>9.9547816979215114</v>
      </c>
    </row>
    <row r="1082" spans="31:52">
      <c r="AE1082" s="221">
        <f t="shared" si="85"/>
        <v>2011</v>
      </c>
      <c r="AF1082" s="228">
        <v>40633</v>
      </c>
      <c r="AG1082" s="229">
        <f t="shared" si="83"/>
        <v>11.364019368445852</v>
      </c>
      <c r="AH1082" s="169"/>
      <c r="AX1082" s="221">
        <f t="shared" si="82"/>
        <v>2011</v>
      </c>
      <c r="AY1082" s="228">
        <v>40633</v>
      </c>
      <c r="AZ1082" s="229">
        <f t="shared" si="84"/>
        <v>11.364019368445852</v>
      </c>
    </row>
    <row r="1083" spans="31:52">
      <c r="AE1083" s="221">
        <f t="shared" si="85"/>
        <v>2011</v>
      </c>
      <c r="AF1083" s="228">
        <v>40663</v>
      </c>
      <c r="AG1083" s="229">
        <f t="shared" si="83"/>
        <v>15.704507009213721</v>
      </c>
      <c r="AH1083" s="169"/>
      <c r="AX1083" s="221">
        <f t="shared" si="82"/>
        <v>2011</v>
      </c>
      <c r="AY1083" s="228">
        <v>40663</v>
      </c>
      <c r="AZ1083" s="229">
        <f t="shared" si="84"/>
        <v>15.704507009213721</v>
      </c>
    </row>
    <row r="1084" spans="31:52">
      <c r="AE1084" s="221">
        <f t="shared" si="85"/>
        <v>2011</v>
      </c>
      <c r="AF1084" s="228">
        <v>40694</v>
      </c>
      <c r="AG1084" s="229">
        <f t="shared" si="83"/>
        <v>10.37616200684603</v>
      </c>
      <c r="AH1084" s="169"/>
      <c r="AX1084" s="221">
        <f t="shared" si="82"/>
        <v>2011</v>
      </c>
      <c r="AY1084" s="228">
        <v>40694</v>
      </c>
      <c r="AZ1084" s="229">
        <f t="shared" si="84"/>
        <v>10.37616200684603</v>
      </c>
    </row>
    <row r="1085" spans="31:52">
      <c r="AE1085" s="221">
        <f t="shared" si="85"/>
        <v>2011</v>
      </c>
      <c r="AF1085" s="228">
        <v>40724</v>
      </c>
      <c r="AG1085" s="229">
        <f t="shared" si="83"/>
        <v>7.8770763591678445</v>
      </c>
      <c r="AH1085" s="169"/>
      <c r="AX1085" s="221">
        <f t="shared" si="82"/>
        <v>2011</v>
      </c>
      <c r="AY1085" s="228">
        <v>40724</v>
      </c>
      <c r="AZ1085" s="229">
        <f t="shared" si="84"/>
        <v>7.8770763591678445</v>
      </c>
    </row>
    <row r="1086" spans="31:52">
      <c r="AE1086" s="221">
        <f t="shared" si="85"/>
        <v>2011</v>
      </c>
      <c r="AF1086" s="228">
        <v>40755</v>
      </c>
      <c r="AG1086" s="229">
        <f t="shared" si="83"/>
        <v>4.439291866191212</v>
      </c>
      <c r="AH1086" s="169"/>
      <c r="AX1086" s="221">
        <f t="shared" si="82"/>
        <v>2011</v>
      </c>
      <c r="AY1086" s="228">
        <v>40755</v>
      </c>
      <c r="AZ1086" s="229">
        <f t="shared" si="84"/>
        <v>4.439291866191212</v>
      </c>
    </row>
    <row r="1087" spans="31:52">
      <c r="AE1087" s="221">
        <f t="shared" si="85"/>
        <v>2011</v>
      </c>
      <c r="AF1087" s="228">
        <v>40786</v>
      </c>
      <c r="AG1087" s="229">
        <f t="shared" si="83"/>
        <v>2.1049061066529617</v>
      </c>
      <c r="AH1087" s="169"/>
      <c r="AX1087" s="221">
        <f t="shared" si="82"/>
        <v>2011</v>
      </c>
      <c r="AY1087" s="228">
        <v>40786</v>
      </c>
      <c r="AZ1087" s="229">
        <f t="shared" si="84"/>
        <v>2.1049061066529617</v>
      </c>
    </row>
    <row r="1088" spans="31:52">
      <c r="AE1088" s="221">
        <f t="shared" si="85"/>
        <v>2011</v>
      </c>
      <c r="AF1088" s="228">
        <v>40816</v>
      </c>
      <c r="AG1088" s="229">
        <f t="shared" si="83"/>
        <v>1.5539533193096418</v>
      </c>
      <c r="AH1088" s="169"/>
      <c r="AX1088" s="221">
        <f t="shared" si="82"/>
        <v>2011</v>
      </c>
      <c r="AY1088" s="228">
        <v>40816</v>
      </c>
      <c r="AZ1088" s="229">
        <f t="shared" si="84"/>
        <v>1.5539533193096418</v>
      </c>
    </row>
    <row r="1089" spans="31:52">
      <c r="AE1089" s="221">
        <f t="shared" si="85"/>
        <v>2012</v>
      </c>
      <c r="AF1089" s="228">
        <v>40847</v>
      </c>
      <c r="AG1089" s="229">
        <f t="shared" si="83"/>
        <v>1.5064462809917356</v>
      </c>
      <c r="AH1089" s="169"/>
      <c r="AX1089" s="221">
        <f t="shared" si="82"/>
        <v>2012</v>
      </c>
      <c r="AY1089" s="228">
        <v>40847</v>
      </c>
      <c r="AZ1089" s="229">
        <f t="shared" si="84"/>
        <v>2.4411223098155981</v>
      </c>
    </row>
    <row r="1090" spans="31:52">
      <c r="AE1090" s="221">
        <f t="shared" si="85"/>
        <v>2012</v>
      </c>
      <c r="AF1090" s="228">
        <v>40877</v>
      </c>
      <c r="AG1090" s="229">
        <f t="shared" si="83"/>
        <v>1.4459504132231404</v>
      </c>
      <c r="AH1090" s="169"/>
      <c r="AX1090" s="221">
        <f t="shared" si="82"/>
        <v>2012</v>
      </c>
      <c r="AY1090" s="228">
        <v>40877</v>
      </c>
      <c r="AZ1090" s="229">
        <f t="shared" si="84"/>
        <v>1.3969760324783613</v>
      </c>
    </row>
    <row r="1091" spans="31:52">
      <c r="AE1091" s="221">
        <f t="shared" si="85"/>
        <v>2012</v>
      </c>
      <c r="AF1091" s="228">
        <v>40908</v>
      </c>
      <c r="AG1091" s="229">
        <f t="shared" si="83"/>
        <v>1.5002975206611571</v>
      </c>
      <c r="AH1091" s="169"/>
      <c r="AX1091" s="221">
        <f t="shared" si="82"/>
        <v>2012</v>
      </c>
      <c r="AY1091" s="228">
        <v>40908</v>
      </c>
      <c r="AZ1091" s="229">
        <f t="shared" si="84"/>
        <v>1.0073295858403006</v>
      </c>
    </row>
    <row r="1092" spans="31:52">
      <c r="AE1092" s="221">
        <f t="shared" si="85"/>
        <v>2012</v>
      </c>
      <c r="AF1092" s="228">
        <v>40939</v>
      </c>
      <c r="AG1092" s="229">
        <f t="shared" si="83"/>
        <v>2.151272727272727</v>
      </c>
      <c r="AH1092" s="169"/>
      <c r="AX1092" s="221">
        <f t="shared" si="82"/>
        <v>2012</v>
      </c>
      <c r="AY1092" s="228">
        <v>40939</v>
      </c>
      <c r="AZ1092" s="229">
        <f t="shared" si="84"/>
        <v>3.6362782272200764</v>
      </c>
    </row>
    <row r="1093" spans="31:52">
      <c r="AE1093" s="221">
        <f t="shared" si="85"/>
        <v>2012</v>
      </c>
      <c r="AF1093" s="228">
        <v>40968</v>
      </c>
      <c r="AG1093" s="229">
        <f t="shared" si="83"/>
        <v>1.4054876033057853</v>
      </c>
      <c r="AH1093" s="169"/>
      <c r="AX1093" s="221">
        <f t="shared" si="82"/>
        <v>2012</v>
      </c>
      <c r="AY1093" s="228">
        <v>40968</v>
      </c>
      <c r="AZ1093" s="229">
        <f t="shared" si="84"/>
        <v>2.8896112585081699</v>
      </c>
    </row>
    <row r="1094" spans="31:52">
      <c r="AE1094" s="221">
        <f t="shared" si="85"/>
        <v>2012</v>
      </c>
      <c r="AF1094" s="228">
        <v>40999</v>
      </c>
      <c r="AG1094" s="229">
        <f t="shared" si="83"/>
        <v>9.865388429752068</v>
      </c>
      <c r="AH1094" s="169"/>
      <c r="AX1094" s="221">
        <f t="shared" si="82"/>
        <v>2012</v>
      </c>
      <c r="AY1094" s="228">
        <v>40999</v>
      </c>
      <c r="AZ1094" s="229">
        <f t="shared" si="84"/>
        <v>5.1970916022293068</v>
      </c>
    </row>
    <row r="1095" spans="31:52">
      <c r="AE1095" s="221">
        <f t="shared" si="85"/>
        <v>2012</v>
      </c>
      <c r="AF1095" s="228">
        <v>41029</v>
      </c>
      <c r="AG1095" s="229">
        <f t="shared" si="83"/>
        <v>8.3192727272727289</v>
      </c>
      <c r="AH1095" s="169"/>
      <c r="AX1095" s="221">
        <f t="shared" si="82"/>
        <v>2012</v>
      </c>
      <c r="AY1095" s="228">
        <v>41029</v>
      </c>
      <c r="AZ1095" s="229">
        <f t="shared" si="84"/>
        <v>5.6230375244153663</v>
      </c>
    </row>
    <row r="1096" spans="31:52">
      <c r="AE1096" s="221">
        <f t="shared" si="85"/>
        <v>2012</v>
      </c>
      <c r="AF1096" s="228">
        <v>41060</v>
      </c>
      <c r="AG1096" s="229">
        <f t="shared" si="83"/>
        <v>3.0916363636363635</v>
      </c>
      <c r="AH1096" s="169"/>
      <c r="AX1096" s="221">
        <f t="shared" si="82"/>
        <v>2012</v>
      </c>
      <c r="AY1096" s="228">
        <v>41060</v>
      </c>
      <c r="AZ1096" s="229">
        <f t="shared" si="84"/>
        <v>2.1917071540369548</v>
      </c>
    </row>
    <row r="1097" spans="31:52">
      <c r="AE1097" s="221">
        <f t="shared" si="85"/>
        <v>2012</v>
      </c>
      <c r="AF1097" s="228">
        <v>41090</v>
      </c>
      <c r="AG1097" s="229">
        <f t="shared" si="83"/>
        <v>1.6720661157024794</v>
      </c>
      <c r="AH1097" s="169"/>
      <c r="AX1097" s="221">
        <f t="shared" ref="AX1097:AX1160" si="86">IF(MONTH(AY1097)&gt;9,YEAR(AY1097)+1,YEAR(AY1097))</f>
        <v>2012</v>
      </c>
      <c r="AY1097" s="228">
        <v>41090</v>
      </c>
      <c r="AZ1097" s="229">
        <f t="shared" si="84"/>
        <v>0.7637752316688875</v>
      </c>
    </row>
    <row r="1098" spans="31:52">
      <c r="AE1098" s="221">
        <f t="shared" si="85"/>
        <v>2012</v>
      </c>
      <c r="AF1098" s="228">
        <v>41121</v>
      </c>
      <c r="AG1098" s="229">
        <f t="shared" ref="AG1098:AG1161" si="87">VLOOKUP(IF(MONTH(AF1098)&gt;9,YEAR(AF1098)+1,YEAR(AF1098)),$P$10:$AB$118,IF(MONTH(AF1098)&gt;9,MONTH(AF1098)-8,MONTH(AF1098)+4))</f>
        <v>0.99609917355371902</v>
      </c>
      <c r="AH1098" s="169"/>
      <c r="AX1098" s="221">
        <f t="shared" si="86"/>
        <v>2012</v>
      </c>
      <c r="AY1098" s="228">
        <v>41121</v>
      </c>
      <c r="AZ1098" s="229">
        <f t="shared" ref="AZ1098:AZ1161" si="88">VLOOKUP(IF(MONTH(AY1098)&gt;9,YEAR(AY1098)+1,YEAR(AY1098)),$AI$10:$AU$118,IF(MONTH(AY1098)&gt;9,MONTH(AY1098)-8,MONTH(AY1098)+4))</f>
        <v>0.36914515142821358</v>
      </c>
    </row>
    <row r="1099" spans="31:52">
      <c r="AE1099" s="221">
        <f t="shared" si="85"/>
        <v>2012</v>
      </c>
      <c r="AF1099" s="228">
        <v>41152</v>
      </c>
      <c r="AG1099" s="229">
        <f t="shared" si="87"/>
        <v>0.7624462809917355</v>
      </c>
      <c r="AH1099" s="169"/>
      <c r="AX1099" s="221">
        <f t="shared" si="86"/>
        <v>2012</v>
      </c>
      <c r="AY1099" s="228">
        <v>41152</v>
      </c>
      <c r="AZ1099" s="229">
        <f t="shared" si="88"/>
        <v>0.35422707825298616</v>
      </c>
    </row>
    <row r="1100" spans="31:52">
      <c r="AE1100" s="221">
        <f t="shared" si="85"/>
        <v>2012</v>
      </c>
      <c r="AF1100" s="228">
        <v>41182</v>
      </c>
      <c r="AG1100" s="229">
        <f t="shared" si="87"/>
        <v>0.59385123966942144</v>
      </c>
      <c r="AH1100" s="169"/>
      <c r="AX1100" s="221">
        <f t="shared" si="86"/>
        <v>2012</v>
      </c>
      <c r="AY1100" s="228">
        <v>41182</v>
      </c>
      <c r="AZ1100" s="229">
        <f t="shared" si="88"/>
        <v>0.30806181274056854</v>
      </c>
    </row>
    <row r="1101" spans="31:52">
      <c r="AE1101" s="221">
        <f t="shared" si="85"/>
        <v>2013</v>
      </c>
      <c r="AF1101" s="228">
        <v>41213</v>
      </c>
      <c r="AG1101" s="229">
        <f t="shared" si="87"/>
        <v>0.71940495867768584</v>
      </c>
      <c r="AH1101" s="169"/>
      <c r="AX1101" s="221">
        <f t="shared" si="86"/>
        <v>2013</v>
      </c>
      <c r="AY1101" s="228">
        <v>41213</v>
      </c>
      <c r="AZ1101" s="229">
        <f t="shared" si="88"/>
        <v>0.72908033544549544</v>
      </c>
    </row>
    <row r="1102" spans="31:52">
      <c r="AE1102" s="221">
        <f t="shared" si="85"/>
        <v>2013</v>
      </c>
      <c r="AF1102" s="228">
        <v>41243</v>
      </c>
      <c r="AG1102" s="229">
        <f t="shared" si="87"/>
        <v>2.1129917355371899</v>
      </c>
      <c r="AH1102" s="169"/>
      <c r="AX1102" s="221">
        <f t="shared" si="86"/>
        <v>2013</v>
      </c>
      <c r="AY1102" s="228">
        <v>41243</v>
      </c>
      <c r="AZ1102" s="229">
        <f t="shared" si="88"/>
        <v>3.3224625651492414</v>
      </c>
    </row>
    <row r="1103" spans="31:52">
      <c r="AE1103" s="221">
        <f t="shared" si="85"/>
        <v>2013</v>
      </c>
      <c r="AF1103" s="228">
        <v>41274</v>
      </c>
      <c r="AG1103" s="229">
        <f t="shared" si="87"/>
        <v>9.6453223140495883</v>
      </c>
      <c r="AH1103" s="169"/>
      <c r="AX1103" s="221">
        <f t="shared" si="86"/>
        <v>2013</v>
      </c>
      <c r="AY1103" s="228">
        <v>41274</v>
      </c>
      <c r="AZ1103" s="229">
        <f t="shared" si="88"/>
        <v>13.455487433252625</v>
      </c>
    </row>
    <row r="1104" spans="31:52">
      <c r="AE1104" s="221">
        <f t="shared" si="85"/>
        <v>2013</v>
      </c>
      <c r="AF1104" s="228">
        <v>41305</v>
      </c>
      <c r="AG1104" s="229">
        <f t="shared" si="87"/>
        <v>2.9819504132231414</v>
      </c>
      <c r="AH1104" s="169"/>
      <c r="AX1104" s="221">
        <f t="shared" si="86"/>
        <v>2013</v>
      </c>
      <c r="AY1104" s="228">
        <v>41305</v>
      </c>
      <c r="AZ1104" s="229">
        <f t="shared" si="88"/>
        <v>2.96644033289137</v>
      </c>
    </row>
    <row r="1105" spans="31:52">
      <c r="AE1105" s="221">
        <f t="shared" si="85"/>
        <v>2013</v>
      </c>
      <c r="AF1105" s="228">
        <v>41333</v>
      </c>
      <c r="AG1105" s="229">
        <f t="shared" si="87"/>
        <v>1.489190082644628</v>
      </c>
      <c r="AH1105" s="169"/>
      <c r="AX1105" s="221">
        <f t="shared" si="86"/>
        <v>2013</v>
      </c>
      <c r="AY1105" s="228">
        <v>41333</v>
      </c>
      <c r="AZ1105" s="229">
        <f t="shared" si="88"/>
        <v>1.0225810960991915</v>
      </c>
    </row>
    <row r="1106" spans="31:52">
      <c r="AE1106" s="221">
        <f t="shared" si="85"/>
        <v>2013</v>
      </c>
      <c r="AF1106" s="228">
        <v>41364</v>
      </c>
      <c r="AG1106" s="229">
        <f t="shared" si="87"/>
        <v>2.0362314049586776</v>
      </c>
      <c r="AH1106" s="169"/>
      <c r="AX1106" s="221">
        <f t="shared" si="86"/>
        <v>2013</v>
      </c>
      <c r="AY1106" s="228">
        <v>41364</v>
      </c>
      <c r="AZ1106" s="229">
        <f t="shared" si="88"/>
        <v>2.5832477568275216</v>
      </c>
    </row>
    <row r="1107" spans="31:52">
      <c r="AE1107" s="221">
        <f t="shared" si="85"/>
        <v>2013</v>
      </c>
      <c r="AF1107" s="228">
        <v>41394</v>
      </c>
      <c r="AG1107" s="229">
        <f t="shared" si="87"/>
        <v>1.5649586776859503</v>
      </c>
      <c r="AH1107" s="169"/>
      <c r="AX1107" s="221">
        <f t="shared" si="86"/>
        <v>2013</v>
      </c>
      <c r="AY1107" s="228">
        <v>41394</v>
      </c>
      <c r="AZ1107" s="229">
        <f t="shared" si="88"/>
        <v>2.0886950869706276</v>
      </c>
    </row>
    <row r="1108" spans="31:52">
      <c r="AE1108" s="221">
        <f t="shared" si="85"/>
        <v>2013</v>
      </c>
      <c r="AF1108" s="228">
        <v>41425</v>
      </c>
      <c r="AG1108" s="229">
        <f t="shared" si="87"/>
        <v>1.2850909090909088</v>
      </c>
      <c r="AH1108" s="169"/>
      <c r="AX1108" s="221">
        <f t="shared" si="86"/>
        <v>2013</v>
      </c>
      <c r="AY1108" s="228">
        <v>41425</v>
      </c>
      <c r="AZ1108" s="229">
        <f t="shared" si="88"/>
        <v>1.7036628384727521</v>
      </c>
    </row>
    <row r="1109" spans="31:52">
      <c r="AE1109" s="221">
        <f t="shared" si="85"/>
        <v>2013</v>
      </c>
      <c r="AF1109" s="228">
        <v>41455</v>
      </c>
      <c r="AG1109" s="229">
        <f t="shared" si="87"/>
        <v>0.96991735537190082</v>
      </c>
      <c r="AH1109" s="169"/>
      <c r="AX1109" s="221">
        <f t="shared" si="86"/>
        <v>2013</v>
      </c>
      <c r="AY1109" s="228">
        <v>41455</v>
      </c>
      <c r="AZ1109" s="229">
        <f t="shared" si="88"/>
        <v>0.86830316683509778</v>
      </c>
    </row>
    <row r="1110" spans="31:52">
      <c r="AE1110" s="221">
        <f t="shared" si="85"/>
        <v>2013</v>
      </c>
      <c r="AF1110" s="228">
        <v>41486</v>
      </c>
      <c r="AG1110" s="229">
        <f t="shared" si="87"/>
        <v>0.62717355371900818</v>
      </c>
      <c r="AH1110" s="169"/>
      <c r="AX1110" s="221">
        <f t="shared" si="86"/>
        <v>2013</v>
      </c>
      <c r="AY1110" s="228">
        <v>41486</v>
      </c>
      <c r="AZ1110" s="229">
        <f t="shared" si="88"/>
        <v>0.48748148233539368</v>
      </c>
    </row>
    <row r="1111" spans="31:52">
      <c r="AE1111" s="221">
        <f t="shared" si="85"/>
        <v>2013</v>
      </c>
      <c r="AF1111" s="228">
        <v>41517</v>
      </c>
      <c r="AG1111" s="229">
        <f t="shared" si="87"/>
        <v>0.4599272727272728</v>
      </c>
      <c r="AH1111" s="169"/>
      <c r="AX1111" s="221">
        <f t="shared" si="86"/>
        <v>2013</v>
      </c>
      <c r="AY1111" s="228">
        <v>41517</v>
      </c>
      <c r="AZ1111" s="229">
        <f t="shared" si="88"/>
        <v>0.27438532175944275</v>
      </c>
    </row>
    <row r="1112" spans="31:52">
      <c r="AE1112" s="221">
        <f t="shared" si="85"/>
        <v>2013</v>
      </c>
      <c r="AF1112" s="228">
        <v>41547</v>
      </c>
      <c r="AG1112" s="229">
        <f t="shared" si="87"/>
        <v>0.47008264462809918</v>
      </c>
      <c r="AH1112" s="169"/>
      <c r="AX1112" s="221">
        <f t="shared" si="86"/>
        <v>2013</v>
      </c>
      <c r="AY1112" s="228">
        <v>41547</v>
      </c>
      <c r="AZ1112" s="229">
        <f t="shared" si="88"/>
        <v>0.31068721170507629</v>
      </c>
    </row>
    <row r="1113" spans="31:52">
      <c r="AE1113" s="221">
        <f t="shared" si="85"/>
        <v>2014</v>
      </c>
      <c r="AF1113" s="228">
        <v>41578</v>
      </c>
      <c r="AG1113" s="229">
        <f t="shared" si="87"/>
        <v>0.23492494548856729</v>
      </c>
      <c r="AH1113" s="169"/>
      <c r="AX1113" s="221">
        <f t="shared" si="86"/>
        <v>2014</v>
      </c>
      <c r="AY1113" s="228">
        <v>41578</v>
      </c>
      <c r="AZ1113" s="229">
        <f t="shared" si="88"/>
        <v>0.23492494548856729</v>
      </c>
    </row>
    <row r="1114" spans="31:52">
      <c r="AE1114" s="221">
        <f t="shared" si="85"/>
        <v>2014</v>
      </c>
      <c r="AF1114" s="228">
        <v>41608</v>
      </c>
      <c r="AG1114" s="229">
        <f t="shared" si="87"/>
        <v>0.29442263507842009</v>
      </c>
      <c r="AH1114" s="169"/>
      <c r="AX1114" s="221">
        <f t="shared" si="86"/>
        <v>2014</v>
      </c>
      <c r="AY1114" s="228">
        <v>41608</v>
      </c>
      <c r="AZ1114" s="229">
        <f t="shared" si="88"/>
        <v>0.29442263507842009</v>
      </c>
    </row>
    <row r="1115" spans="31:52">
      <c r="AE1115" s="221">
        <f t="shared" si="85"/>
        <v>2014</v>
      </c>
      <c r="AF1115" s="228">
        <v>41639</v>
      </c>
      <c r="AG1115" s="229">
        <f t="shared" si="87"/>
        <v>0.48090388254745164</v>
      </c>
      <c r="AH1115" s="169"/>
      <c r="AX1115" s="221">
        <f t="shared" si="86"/>
        <v>2014</v>
      </c>
      <c r="AY1115" s="228">
        <v>41639</v>
      </c>
      <c r="AZ1115" s="229">
        <f t="shared" si="88"/>
        <v>0.48090388254745164</v>
      </c>
    </row>
    <row r="1116" spans="31:52">
      <c r="AE1116" s="221">
        <f t="shared" si="85"/>
        <v>2014</v>
      </c>
      <c r="AF1116" s="228">
        <v>41670</v>
      </c>
      <c r="AG1116" s="229">
        <f t="shared" si="87"/>
        <v>0.68658641559536271</v>
      </c>
      <c r="AH1116" s="169"/>
      <c r="AX1116" s="221">
        <f t="shared" si="86"/>
        <v>2014</v>
      </c>
      <c r="AY1116" s="228">
        <v>41670</v>
      </c>
      <c r="AZ1116" s="229">
        <f t="shared" si="88"/>
        <v>0.68658641559536271</v>
      </c>
    </row>
    <row r="1117" spans="31:52">
      <c r="AE1117" s="221">
        <f t="shared" si="85"/>
        <v>2014</v>
      </c>
      <c r="AF1117" s="228">
        <v>41698</v>
      </c>
      <c r="AG1117" s="229">
        <f t="shared" si="87"/>
        <v>3.9327173169849545</v>
      </c>
      <c r="AH1117" s="169"/>
      <c r="AX1117" s="221">
        <f t="shared" si="86"/>
        <v>2014</v>
      </c>
      <c r="AY1117" s="228">
        <v>41698</v>
      </c>
      <c r="AZ1117" s="229">
        <f t="shared" si="88"/>
        <v>3.9327173169849545</v>
      </c>
    </row>
    <row r="1118" spans="31:52">
      <c r="AE1118" s="221">
        <f t="shared" si="85"/>
        <v>2014</v>
      </c>
      <c r="AF1118" s="228">
        <v>41729</v>
      </c>
      <c r="AG1118" s="229">
        <f t="shared" si="87"/>
        <v>3.6498165414374437</v>
      </c>
      <c r="AH1118" s="169"/>
      <c r="AX1118" s="221">
        <f t="shared" si="86"/>
        <v>2014</v>
      </c>
      <c r="AY1118" s="228">
        <v>41729</v>
      </c>
      <c r="AZ1118" s="229">
        <f t="shared" si="88"/>
        <v>3.6498165414374437</v>
      </c>
    </row>
    <row r="1119" spans="31:52">
      <c r="AE1119" s="221">
        <f t="shared" si="85"/>
        <v>2014</v>
      </c>
      <c r="AF1119" s="228">
        <v>41759</v>
      </c>
      <c r="AG1119" s="229">
        <f t="shared" si="87"/>
        <v>2.0534823696307889</v>
      </c>
      <c r="AH1119" s="169"/>
      <c r="AX1119" s="221">
        <f t="shared" si="86"/>
        <v>2014</v>
      </c>
      <c r="AY1119" s="228">
        <v>41759</v>
      </c>
      <c r="AZ1119" s="229">
        <f t="shared" si="88"/>
        <v>2.0534823696307889</v>
      </c>
    </row>
    <row r="1120" spans="31:52">
      <c r="AE1120" s="221">
        <f t="shared" si="85"/>
        <v>2014</v>
      </c>
      <c r="AF1120" s="228">
        <v>41790</v>
      </c>
      <c r="AG1120" s="229">
        <f t="shared" si="87"/>
        <v>1.120867466638483</v>
      </c>
      <c r="AH1120" s="169"/>
      <c r="AX1120" s="221">
        <f t="shared" si="86"/>
        <v>2014</v>
      </c>
      <c r="AY1120" s="228">
        <v>41790</v>
      </c>
      <c r="AZ1120" s="229">
        <f t="shared" si="88"/>
        <v>1.120867466638483</v>
      </c>
    </row>
    <row r="1121" spans="31:52">
      <c r="AE1121" s="221">
        <f t="shared" si="85"/>
        <v>2014</v>
      </c>
      <c r="AF1121" s="228">
        <v>41820</v>
      </c>
      <c r="AG1121" s="229">
        <f t="shared" si="87"/>
        <v>0.39022572373358244</v>
      </c>
      <c r="AH1121" s="169"/>
      <c r="AX1121" s="221">
        <f t="shared" si="86"/>
        <v>2014</v>
      </c>
      <c r="AY1121" s="228">
        <v>41820</v>
      </c>
      <c r="AZ1121" s="229">
        <f t="shared" si="88"/>
        <v>0.39022572373358244</v>
      </c>
    </row>
    <row r="1122" spans="31:52">
      <c r="AE1122" s="221">
        <f t="shared" si="85"/>
        <v>2014</v>
      </c>
      <c r="AF1122" s="228">
        <v>41851</v>
      </c>
      <c r="AG1122" s="229">
        <f t="shared" si="87"/>
        <v>0.15494859809887096</v>
      </c>
      <c r="AH1122" s="169"/>
      <c r="AX1122" s="221">
        <f t="shared" si="86"/>
        <v>2014</v>
      </c>
      <c r="AY1122" s="228">
        <v>41851</v>
      </c>
      <c r="AZ1122" s="229">
        <f t="shared" si="88"/>
        <v>0.15494859809887096</v>
      </c>
    </row>
    <row r="1123" spans="31:52">
      <c r="AE1123" s="221">
        <f t="shared" si="85"/>
        <v>2014</v>
      </c>
      <c r="AF1123" s="228">
        <v>41882</v>
      </c>
      <c r="AG1123" s="229">
        <f t="shared" si="87"/>
        <v>0.16017848875479679</v>
      </c>
      <c r="AH1123" s="169"/>
      <c r="AX1123" s="221">
        <f t="shared" si="86"/>
        <v>2014</v>
      </c>
      <c r="AY1123" s="228">
        <v>41882</v>
      </c>
      <c r="AZ1123" s="229">
        <f t="shared" si="88"/>
        <v>0.16017848875479679</v>
      </c>
    </row>
    <row r="1124" spans="31:52">
      <c r="AE1124" s="221">
        <f t="shared" ref="AE1124:AE1187" si="89">IF(MONTH(AF1124)&gt;9,YEAR(AF1124)+1,YEAR(AF1124))</f>
        <v>2014</v>
      </c>
      <c r="AF1124" s="228">
        <v>41912</v>
      </c>
      <c r="AG1124" s="229">
        <f t="shared" si="87"/>
        <v>0.18415314270009375</v>
      </c>
      <c r="AH1124" s="169"/>
      <c r="AX1124" s="221">
        <f t="shared" si="86"/>
        <v>2014</v>
      </c>
      <c r="AY1124" s="228">
        <v>41912</v>
      </c>
      <c r="AZ1124" s="229">
        <f t="shared" si="88"/>
        <v>0.18415314270009375</v>
      </c>
    </row>
    <row r="1125" spans="31:52">
      <c r="AE1125" s="221">
        <f t="shared" si="89"/>
        <v>2015</v>
      </c>
      <c r="AF1125" s="228">
        <v>41943</v>
      </c>
      <c r="AG1125" s="229">
        <f t="shared" si="87"/>
        <v>0.21215174840575568</v>
      </c>
      <c r="AH1125" s="169"/>
      <c r="AX1125" s="221">
        <f t="shared" si="86"/>
        <v>2015</v>
      </c>
      <c r="AY1125" s="228">
        <v>41943</v>
      </c>
      <c r="AZ1125" s="229">
        <f t="shared" si="88"/>
        <v>0.21215174840575568</v>
      </c>
    </row>
    <row r="1126" spans="31:52">
      <c r="AE1126" s="221">
        <f t="shared" si="89"/>
        <v>2015</v>
      </c>
      <c r="AF1126" s="228">
        <v>41973</v>
      </c>
      <c r="AG1126" s="229">
        <f t="shared" si="87"/>
        <v>0.72511175378661241</v>
      </c>
      <c r="AH1126" s="169"/>
      <c r="AX1126" s="221">
        <f t="shared" si="86"/>
        <v>2015</v>
      </c>
      <c r="AY1126" s="228">
        <v>41973</v>
      </c>
      <c r="AZ1126" s="229">
        <f t="shared" si="88"/>
        <v>0.72511175378661241</v>
      </c>
    </row>
    <row r="1127" spans="31:52">
      <c r="AE1127" s="221">
        <f t="shared" si="89"/>
        <v>2015</v>
      </c>
      <c r="AF1127" s="228">
        <v>42004</v>
      </c>
      <c r="AG1127" s="229">
        <f t="shared" si="87"/>
        <v>2.6923374950897001</v>
      </c>
      <c r="AH1127" s="169"/>
      <c r="AX1127" s="221">
        <f t="shared" si="86"/>
        <v>2015</v>
      </c>
      <c r="AY1127" s="228">
        <v>42004</v>
      </c>
      <c r="AZ1127" s="229">
        <f t="shared" si="88"/>
        <v>2.6923374950897001</v>
      </c>
    </row>
    <row r="1128" spans="31:52">
      <c r="AE1128" s="221">
        <f t="shared" si="89"/>
        <v>2015</v>
      </c>
      <c r="AF1128" s="228">
        <v>42035</v>
      </c>
      <c r="AG1128" s="229">
        <f t="shared" si="87"/>
        <v>1.2903089981482112</v>
      </c>
      <c r="AH1128" s="169"/>
      <c r="AX1128" s="221">
        <f t="shared" si="86"/>
        <v>2015</v>
      </c>
      <c r="AY1128" s="228">
        <v>42035</v>
      </c>
      <c r="AZ1128" s="229">
        <f t="shared" si="88"/>
        <v>1.2903089981482112</v>
      </c>
    </row>
    <row r="1129" spans="31:52">
      <c r="AE1129" s="221">
        <f t="shared" si="89"/>
        <v>2015</v>
      </c>
      <c r="AF1129" s="228">
        <v>42063</v>
      </c>
      <c r="AG1129" s="229">
        <f t="shared" si="87"/>
        <v>2.6208958312737716</v>
      </c>
      <c r="AH1129" s="169"/>
      <c r="AX1129" s="221">
        <f t="shared" si="86"/>
        <v>2015</v>
      </c>
      <c r="AY1129" s="228">
        <v>42063</v>
      </c>
      <c r="AZ1129" s="229">
        <f t="shared" si="88"/>
        <v>2.6208958312737716</v>
      </c>
    </row>
    <row r="1130" spans="31:52">
      <c r="AE1130" s="221">
        <f t="shared" si="89"/>
        <v>2015</v>
      </c>
      <c r="AF1130" s="228">
        <v>42094</v>
      </c>
      <c r="AG1130" s="229">
        <f t="shared" si="87"/>
        <v>0.45833977827492234</v>
      </c>
      <c r="AH1130" s="169"/>
      <c r="AX1130" s="221">
        <f t="shared" si="86"/>
        <v>2015</v>
      </c>
      <c r="AY1130" s="228">
        <v>42094</v>
      </c>
      <c r="AZ1130" s="229">
        <f t="shared" si="88"/>
        <v>0.45833977827492234</v>
      </c>
    </row>
    <row r="1131" spans="31:52">
      <c r="AE1131" s="221">
        <f t="shared" si="89"/>
        <v>2015</v>
      </c>
      <c r="AF1131" s="228">
        <v>42124</v>
      </c>
      <c r="AG1131" s="229">
        <f t="shared" si="87"/>
        <v>0.37673665574636583</v>
      </c>
      <c r="AH1131" s="169"/>
      <c r="AX1131" s="221">
        <f t="shared" si="86"/>
        <v>2015</v>
      </c>
      <c r="AY1131" s="228">
        <v>42124</v>
      </c>
      <c r="AZ1131" s="229">
        <f t="shared" si="88"/>
        <v>0.37673665574636583</v>
      </c>
    </row>
    <row r="1132" spans="31:52">
      <c r="AE1132" s="221">
        <f t="shared" si="89"/>
        <v>2015</v>
      </c>
      <c r="AF1132" s="228">
        <v>42155</v>
      </c>
      <c r="AG1132" s="229">
        <f t="shared" si="87"/>
        <v>0.45413926447215758</v>
      </c>
      <c r="AH1132" s="169"/>
      <c r="AX1132" s="221">
        <f t="shared" si="86"/>
        <v>2015</v>
      </c>
      <c r="AY1132" s="228">
        <v>42155</v>
      </c>
      <c r="AZ1132" s="229">
        <f t="shared" si="88"/>
        <v>0.45413926447215758</v>
      </c>
    </row>
    <row r="1133" spans="31:52">
      <c r="AE1133" s="221">
        <f t="shared" si="89"/>
        <v>2015</v>
      </c>
      <c r="AF1133" s="228">
        <v>42185</v>
      </c>
      <c r="AG1133" s="229">
        <f t="shared" si="87"/>
        <v>0.24422780777039677</v>
      </c>
      <c r="AH1133" s="169"/>
      <c r="AX1133" s="221">
        <f t="shared" si="86"/>
        <v>2015</v>
      </c>
      <c r="AY1133" s="228">
        <v>42185</v>
      </c>
      <c r="AZ1133" s="229">
        <f t="shared" si="88"/>
        <v>0.24422780777039677</v>
      </c>
    </row>
    <row r="1134" spans="31:52">
      <c r="AE1134" s="221">
        <f t="shared" si="89"/>
        <v>2015</v>
      </c>
      <c r="AF1134" s="228">
        <v>42216</v>
      </c>
      <c r="AG1134" s="229">
        <f t="shared" si="87"/>
        <v>0.15741502412358876</v>
      </c>
      <c r="AH1134" s="169"/>
      <c r="AX1134" s="221">
        <f t="shared" si="86"/>
        <v>2015</v>
      </c>
      <c r="AY1134" s="228">
        <v>42216</v>
      </c>
      <c r="AZ1134" s="229">
        <f t="shared" si="88"/>
        <v>0.15741502412358876</v>
      </c>
    </row>
    <row r="1135" spans="31:52">
      <c r="AE1135" s="221">
        <f t="shared" si="89"/>
        <v>2015</v>
      </c>
      <c r="AF1135" s="228">
        <v>42247</v>
      </c>
      <c r="AG1135" s="229">
        <f t="shared" si="87"/>
        <v>7.5768501727717208E-2</v>
      </c>
      <c r="AH1135" s="169"/>
      <c r="AX1135" s="221">
        <f t="shared" si="86"/>
        <v>2015</v>
      </c>
      <c r="AY1135" s="228">
        <v>42247</v>
      </c>
      <c r="AZ1135" s="229">
        <f t="shared" si="88"/>
        <v>7.5768501727717208E-2</v>
      </c>
    </row>
    <row r="1136" spans="31:52">
      <c r="AE1136" s="221">
        <f t="shared" si="89"/>
        <v>2015</v>
      </c>
      <c r="AF1136" s="228">
        <v>42277</v>
      </c>
      <c r="AG1136" s="229">
        <f t="shared" si="87"/>
        <v>0.14425753621111603</v>
      </c>
      <c r="AH1136" s="169"/>
      <c r="AX1136" s="221">
        <f t="shared" si="86"/>
        <v>2015</v>
      </c>
      <c r="AY1136" s="228">
        <v>42277</v>
      </c>
      <c r="AZ1136" s="229">
        <f t="shared" si="88"/>
        <v>0.14425753621111603</v>
      </c>
    </row>
    <row r="1137" spans="31:52">
      <c r="AE1137" s="221">
        <f t="shared" si="89"/>
        <v>2016</v>
      </c>
      <c r="AF1137" s="228">
        <v>42308</v>
      </c>
      <c r="AG1137" s="229">
        <f t="shared" si="87"/>
        <v>0.61274631851717321</v>
      </c>
      <c r="AX1137" s="221">
        <f t="shared" si="86"/>
        <v>2016</v>
      </c>
      <c r="AY1137" s="228">
        <v>42308</v>
      </c>
      <c r="AZ1137" s="229">
        <f t="shared" si="88"/>
        <v>0.61274631851717321</v>
      </c>
    </row>
    <row r="1138" spans="31:52">
      <c r="AE1138" s="221">
        <f t="shared" si="89"/>
        <v>2016</v>
      </c>
      <c r="AF1138" s="228">
        <v>42338</v>
      </c>
      <c r="AG1138" s="229">
        <f t="shared" si="87"/>
        <v>1.4075828032380913</v>
      </c>
      <c r="AX1138" s="221">
        <f t="shared" si="86"/>
        <v>2016</v>
      </c>
      <c r="AY1138" s="228">
        <v>42338</v>
      </c>
      <c r="AZ1138" s="229">
        <f t="shared" si="88"/>
        <v>1.4075828032380913</v>
      </c>
    </row>
    <row r="1139" spans="31:52">
      <c r="AE1139" s="221">
        <f t="shared" si="89"/>
        <v>2016</v>
      </c>
      <c r="AF1139" s="228">
        <v>42369</v>
      </c>
      <c r="AG1139" s="229">
        <f t="shared" si="87"/>
        <v>3.6294544863386435</v>
      </c>
      <c r="AX1139" s="221">
        <f t="shared" si="86"/>
        <v>2016</v>
      </c>
      <c r="AY1139" s="228">
        <v>42369</v>
      </c>
      <c r="AZ1139" s="229">
        <f t="shared" si="88"/>
        <v>3.6294544863386435</v>
      </c>
    </row>
    <row r="1140" spans="31:52">
      <c r="AE1140" s="221">
        <f t="shared" si="89"/>
        <v>2016</v>
      </c>
      <c r="AF1140" s="228">
        <v>42400</v>
      </c>
      <c r="AG1140" s="229">
        <f t="shared" si="87"/>
        <v>8.2169156408691109</v>
      </c>
      <c r="AX1140" s="221">
        <f t="shared" si="86"/>
        <v>2016</v>
      </c>
      <c r="AY1140" s="228">
        <v>42400</v>
      </c>
      <c r="AZ1140" s="229">
        <f t="shared" si="88"/>
        <v>8.2169156408691109</v>
      </c>
    </row>
    <row r="1141" spans="31:52">
      <c r="AE1141" s="221">
        <f t="shared" si="89"/>
        <v>2016</v>
      </c>
      <c r="AF1141" s="228">
        <v>42429</v>
      </c>
      <c r="AG1141" s="229">
        <f t="shared" si="87"/>
        <v>12.23942127024509</v>
      </c>
      <c r="AX1141" s="221">
        <f t="shared" si="86"/>
        <v>2016</v>
      </c>
      <c r="AY1141" s="228">
        <v>42429</v>
      </c>
      <c r="AZ1141" s="229">
        <f t="shared" si="88"/>
        <v>12.23942127024509</v>
      </c>
    </row>
    <row r="1142" spans="31:52">
      <c r="AE1142" s="221">
        <f t="shared" si="89"/>
        <v>2016</v>
      </c>
      <c r="AF1142" s="228">
        <v>42460</v>
      </c>
      <c r="AG1142" s="229">
        <f t="shared" si="87"/>
        <v>12.81836267912978</v>
      </c>
      <c r="AX1142" s="221">
        <f t="shared" si="86"/>
        <v>2016</v>
      </c>
      <c r="AY1142" s="228">
        <v>42460</v>
      </c>
      <c r="AZ1142" s="229">
        <f t="shared" si="88"/>
        <v>12.81836267912978</v>
      </c>
    </row>
    <row r="1143" spans="31:52">
      <c r="AE1143" s="221">
        <f t="shared" si="89"/>
        <v>2016</v>
      </c>
      <c r="AF1143" s="228">
        <v>42490</v>
      </c>
      <c r="AG1143" s="229">
        <f t="shared" si="87"/>
        <v>6.0302146052970826</v>
      </c>
      <c r="AX1143" s="221">
        <f t="shared" si="86"/>
        <v>2016</v>
      </c>
      <c r="AY1143" s="228">
        <v>42490</v>
      </c>
      <c r="AZ1143" s="229">
        <f t="shared" si="88"/>
        <v>6.0302146052970826</v>
      </c>
    </row>
    <row r="1144" spans="31:52">
      <c r="AE1144" s="221">
        <f t="shared" si="89"/>
        <v>2016</v>
      </c>
      <c r="AF1144" s="228">
        <v>42521</v>
      </c>
      <c r="AG1144" s="229">
        <f t="shared" si="87"/>
        <v>3.7664193974748841</v>
      </c>
      <c r="AX1144" s="221">
        <f t="shared" si="86"/>
        <v>2016</v>
      </c>
      <c r="AY1144" s="228">
        <v>42521</v>
      </c>
      <c r="AZ1144" s="229">
        <f t="shared" si="88"/>
        <v>3.7664193974748841</v>
      </c>
    </row>
    <row r="1145" spans="31:52">
      <c r="AE1145" s="221">
        <f t="shared" si="89"/>
        <v>2016</v>
      </c>
      <c r="AF1145" s="228">
        <v>42551</v>
      </c>
      <c r="AG1145" s="229">
        <f t="shared" si="87"/>
        <v>2.2580933572263078</v>
      </c>
      <c r="AX1145" s="221">
        <f t="shared" si="86"/>
        <v>2016</v>
      </c>
      <c r="AY1145" s="228">
        <v>42551</v>
      </c>
      <c r="AZ1145" s="229">
        <f t="shared" si="88"/>
        <v>2.2580933572263078</v>
      </c>
    </row>
    <row r="1146" spans="31:52">
      <c r="AE1146" s="221">
        <f t="shared" si="89"/>
        <v>2016</v>
      </c>
      <c r="AF1146" s="228">
        <v>42582</v>
      </c>
      <c r="AG1146" s="229">
        <f t="shared" si="87"/>
        <v>1.0287486533372743</v>
      </c>
      <c r="AX1146" s="221">
        <f t="shared" si="86"/>
        <v>2016</v>
      </c>
      <c r="AY1146" s="228">
        <v>42582</v>
      </c>
      <c r="AZ1146" s="229">
        <f t="shared" si="88"/>
        <v>1.0287486533372743</v>
      </c>
    </row>
    <row r="1147" spans="31:52">
      <c r="AE1147" s="221">
        <f t="shared" si="89"/>
        <v>2016</v>
      </c>
      <c r="AF1147" s="228">
        <v>42613</v>
      </c>
      <c r="AG1147" s="229">
        <f t="shared" si="87"/>
        <v>0.50436932293192172</v>
      </c>
      <c r="AX1147" s="221">
        <f t="shared" si="86"/>
        <v>2016</v>
      </c>
      <c r="AY1147" s="228">
        <v>42613</v>
      </c>
      <c r="AZ1147" s="229">
        <f t="shared" si="88"/>
        <v>0.50436932293192172</v>
      </c>
    </row>
    <row r="1148" spans="31:52">
      <c r="AE1148" s="221">
        <f t="shared" si="89"/>
        <v>2016</v>
      </c>
      <c r="AF1148" s="228">
        <v>42643</v>
      </c>
      <c r="AG1148" s="229">
        <f t="shared" si="87"/>
        <v>0.2967186621394049</v>
      </c>
      <c r="AX1148" s="221">
        <f t="shared" si="86"/>
        <v>2016</v>
      </c>
      <c r="AY1148" s="228">
        <v>42643</v>
      </c>
      <c r="AZ1148" s="229">
        <f t="shared" si="88"/>
        <v>0.2967186621394049</v>
      </c>
    </row>
    <row r="1149" spans="31:52">
      <c r="AE1149" s="221">
        <f t="shared" si="89"/>
        <v>2017</v>
      </c>
      <c r="AF1149" s="228">
        <v>42674</v>
      </c>
      <c r="AG1149" s="229">
        <f t="shared" si="87"/>
        <v>10.272966876841259</v>
      </c>
      <c r="AX1149" s="221">
        <f t="shared" si="86"/>
        <v>2017</v>
      </c>
      <c r="AY1149" s="228">
        <v>42674</v>
      </c>
      <c r="AZ1149" s="229">
        <f t="shared" si="88"/>
        <v>10.272966876841259</v>
      </c>
    </row>
    <row r="1150" spans="31:52">
      <c r="AE1150" s="221">
        <f t="shared" si="89"/>
        <v>2017</v>
      </c>
      <c r="AF1150" s="228">
        <v>42704</v>
      </c>
      <c r="AG1150" s="229">
        <f t="shared" si="87"/>
        <v>2.9553719008264463</v>
      </c>
      <c r="AX1150" s="221">
        <f t="shared" si="86"/>
        <v>2017</v>
      </c>
      <c r="AY1150" s="228">
        <v>42704</v>
      </c>
      <c r="AZ1150" s="229">
        <f t="shared" si="88"/>
        <v>5.5753418638583536</v>
      </c>
    </row>
    <row r="1151" spans="31:52">
      <c r="AE1151" s="221">
        <f t="shared" si="89"/>
        <v>2017</v>
      </c>
      <c r="AF1151" s="228">
        <v>42735</v>
      </c>
      <c r="AG1151" s="229">
        <f t="shared" si="87"/>
        <v>9.7063735537190077</v>
      </c>
      <c r="AX1151" s="221">
        <f t="shared" si="86"/>
        <v>2017</v>
      </c>
      <c r="AY1151" s="228">
        <v>42735</v>
      </c>
      <c r="AZ1151" s="229">
        <f t="shared" si="88"/>
        <v>23.768552566599496</v>
      </c>
    </row>
    <row r="1152" spans="31:52">
      <c r="AE1152" s="221">
        <f t="shared" si="89"/>
        <v>2017</v>
      </c>
      <c r="AF1152" s="228">
        <v>42766</v>
      </c>
      <c r="AG1152" s="229">
        <f t="shared" si="87"/>
        <v>40.699239669421495</v>
      </c>
      <c r="AX1152" s="221">
        <f t="shared" si="86"/>
        <v>2017</v>
      </c>
      <c r="AY1152" s="228">
        <v>42766</v>
      </c>
      <c r="AZ1152" s="229">
        <f t="shared" si="88"/>
        <v>39.168299013696604</v>
      </c>
    </row>
    <row r="1153" spans="31:52">
      <c r="AE1153" s="221">
        <f t="shared" si="89"/>
        <v>2017</v>
      </c>
      <c r="AF1153" s="228">
        <v>42794</v>
      </c>
      <c r="AG1153" s="229">
        <f t="shared" si="87"/>
        <v>49.733414876033059</v>
      </c>
      <c r="AX1153" s="221">
        <f t="shared" si="86"/>
        <v>2017</v>
      </c>
      <c r="AY1153" s="228">
        <v>42794</v>
      </c>
      <c r="AZ1153" s="229">
        <f t="shared" si="88"/>
        <v>25.011464701407562</v>
      </c>
    </row>
    <row r="1154" spans="31:52">
      <c r="AE1154" s="221">
        <f t="shared" si="89"/>
        <v>2017</v>
      </c>
      <c r="AF1154" s="228">
        <v>42825</v>
      </c>
      <c r="AG1154" s="229">
        <f t="shared" si="87"/>
        <v>14.181064462809918</v>
      </c>
      <c r="AX1154" s="221">
        <f t="shared" si="86"/>
        <v>2017</v>
      </c>
      <c r="AY1154" s="228">
        <v>42825</v>
      </c>
      <c r="AZ1154" s="229">
        <f t="shared" si="88"/>
        <v>9.6152588798148315</v>
      </c>
    </row>
    <row r="1155" spans="31:52">
      <c r="AE1155" s="221">
        <f t="shared" si="89"/>
        <v>2017</v>
      </c>
      <c r="AF1155" s="228">
        <v>42855</v>
      </c>
      <c r="AG1155" s="229">
        <f t="shared" si="87"/>
        <v>13.415404958677689</v>
      </c>
      <c r="AX1155" s="221">
        <f t="shared" si="86"/>
        <v>2017</v>
      </c>
      <c r="AY1155" s="228">
        <v>42855</v>
      </c>
      <c r="AZ1155" s="229">
        <f t="shared" si="88"/>
        <v>6.9532875529342277</v>
      </c>
    </row>
    <row r="1156" spans="31:52">
      <c r="AE1156" s="221">
        <f t="shared" si="89"/>
        <v>2017</v>
      </c>
      <c r="AF1156" s="228">
        <v>42886</v>
      </c>
      <c r="AG1156" s="229">
        <f t="shared" si="87"/>
        <v>6.8745123966942145</v>
      </c>
      <c r="AX1156" s="221">
        <f t="shared" si="86"/>
        <v>2017</v>
      </c>
      <c r="AY1156" s="228">
        <v>42886</v>
      </c>
      <c r="AZ1156" s="229">
        <f t="shared" si="88"/>
        <v>8.6757695428711372</v>
      </c>
    </row>
    <row r="1157" spans="31:52">
      <c r="AE1157" s="221">
        <f t="shared" si="89"/>
        <v>2017</v>
      </c>
      <c r="AF1157" s="228">
        <v>42916</v>
      </c>
      <c r="AG1157" s="229">
        <f t="shared" si="87"/>
        <v>4.2440330578512393</v>
      </c>
      <c r="AX1157" s="221">
        <f t="shared" si="86"/>
        <v>2017</v>
      </c>
      <c r="AY1157" s="228">
        <v>42916</v>
      </c>
      <c r="AZ1157" s="229">
        <f t="shared" si="88"/>
        <v>5.9886008346485653</v>
      </c>
    </row>
    <row r="1158" spans="31:52">
      <c r="AE1158" s="221">
        <f t="shared" si="89"/>
        <v>2017</v>
      </c>
      <c r="AF1158" s="228">
        <v>42947</v>
      </c>
      <c r="AG1158" s="229">
        <f t="shared" si="87"/>
        <v>2.394247933884297</v>
      </c>
      <c r="AX1158" s="221">
        <f t="shared" si="86"/>
        <v>2017</v>
      </c>
      <c r="AY1158" s="228">
        <v>42947</v>
      </c>
      <c r="AZ1158" s="229">
        <f t="shared" si="88"/>
        <v>3.0763014811845153</v>
      </c>
    </row>
    <row r="1159" spans="31:52">
      <c r="AE1159" s="221">
        <f t="shared" si="89"/>
        <v>2017</v>
      </c>
      <c r="AF1159" s="228">
        <v>42978</v>
      </c>
      <c r="AG1159" s="229">
        <f t="shared" si="87"/>
        <v>1.5391735537190079</v>
      </c>
      <c r="AX1159" s="221">
        <f t="shared" si="86"/>
        <v>2017</v>
      </c>
      <c r="AY1159" s="228">
        <v>42978</v>
      </c>
      <c r="AZ1159" s="229">
        <f t="shared" si="88"/>
        <v>2.2454649935960447</v>
      </c>
    </row>
    <row r="1160" spans="31:52">
      <c r="AE1160" s="221">
        <f t="shared" si="89"/>
        <v>2017</v>
      </c>
      <c r="AF1160" s="228">
        <v>43008</v>
      </c>
      <c r="AG1160" s="229">
        <f t="shared" si="87"/>
        <v>1.2959999999999998</v>
      </c>
      <c r="AX1160" s="221">
        <f t="shared" si="86"/>
        <v>2017</v>
      </c>
      <c r="AY1160" s="228">
        <v>43008</v>
      </c>
      <c r="AZ1160" s="229">
        <f t="shared" si="88"/>
        <v>2.1100016293669341</v>
      </c>
    </row>
    <row r="1161" spans="31:52">
      <c r="AE1161" s="221">
        <f t="shared" si="89"/>
        <v>2018</v>
      </c>
      <c r="AF1161" s="228">
        <v>43039</v>
      </c>
      <c r="AG1161" s="229">
        <f t="shared" si="87"/>
        <v>1.1477777303692913</v>
      </c>
      <c r="AX1161" s="221">
        <f t="shared" ref="AX1161:AX1224" si="90">IF(MONTH(AY1161)&gt;9,YEAR(AY1161)+1,YEAR(AY1161))</f>
        <v>2018</v>
      </c>
      <c r="AY1161" s="228">
        <v>43039</v>
      </c>
      <c r="AZ1161" s="229">
        <f t="shared" si="88"/>
        <v>1.1477777303692913</v>
      </c>
    </row>
    <row r="1162" spans="31:52">
      <c r="AE1162" s="221">
        <f t="shared" si="89"/>
        <v>2018</v>
      </c>
      <c r="AF1162" s="228">
        <v>43069</v>
      </c>
      <c r="AG1162" s="229">
        <f t="shared" ref="AG1162:AG1225" si="91">VLOOKUP(IF(MONTH(AF1162)&gt;9,YEAR(AF1162)+1,YEAR(AF1162)),$P$10:$AB$118,IF(MONTH(AF1162)&gt;9,MONTH(AF1162)-8,MONTH(AF1162)+4))</f>
        <v>11.322484458491205</v>
      </c>
      <c r="AX1162" s="221">
        <f t="shared" si="90"/>
        <v>2018</v>
      </c>
      <c r="AY1162" s="228">
        <v>43069</v>
      </c>
      <c r="AZ1162" s="229">
        <f t="shared" ref="AZ1162:AZ1225" si="92">VLOOKUP(IF(MONTH(AY1162)&gt;9,YEAR(AY1162)+1,YEAR(AY1162)),$AI$10:$AU$118,IF(MONTH(AY1162)&gt;9,MONTH(AY1162)-8,MONTH(AY1162)+4))</f>
        <v>11.322484458491205</v>
      </c>
    </row>
    <row r="1163" spans="31:52">
      <c r="AE1163" s="221">
        <f t="shared" si="89"/>
        <v>2018</v>
      </c>
      <c r="AF1163" s="228">
        <v>43100</v>
      </c>
      <c r="AG1163" s="229">
        <f t="shared" si="91"/>
        <v>4.3694729912910031</v>
      </c>
      <c r="AX1163" s="221">
        <f t="shared" si="90"/>
        <v>2018</v>
      </c>
      <c r="AY1163" s="228">
        <v>43100</v>
      </c>
      <c r="AZ1163" s="229">
        <f t="shared" si="92"/>
        <v>4.3694729912910031</v>
      </c>
    </row>
    <row r="1164" spans="31:52">
      <c r="AE1164" s="221">
        <f t="shared" si="89"/>
        <v>2018</v>
      </c>
      <c r="AF1164" s="228">
        <v>43131</v>
      </c>
      <c r="AG1164" s="229">
        <f t="shared" si="91"/>
        <v>7.3657933822995787</v>
      </c>
      <c r="AX1164" s="221">
        <f t="shared" si="90"/>
        <v>2018</v>
      </c>
      <c r="AY1164" s="228">
        <v>43131</v>
      </c>
      <c r="AZ1164" s="229">
        <f t="shared" si="92"/>
        <v>7.3657933822995787</v>
      </c>
    </row>
    <row r="1165" spans="31:52">
      <c r="AE1165" s="221">
        <f t="shared" si="89"/>
        <v>2018</v>
      </c>
      <c r="AF1165" s="228">
        <v>43159</v>
      </c>
      <c r="AG1165" s="229">
        <f t="shared" si="91"/>
        <v>2.5447179628163639</v>
      </c>
      <c r="AX1165" s="221">
        <f t="shared" si="90"/>
        <v>2018</v>
      </c>
      <c r="AY1165" s="228">
        <v>43159</v>
      </c>
      <c r="AZ1165" s="229">
        <f t="shared" si="92"/>
        <v>2.5447179628163639</v>
      </c>
    </row>
    <row r="1166" spans="31:52">
      <c r="AE1166" s="221">
        <f t="shared" si="89"/>
        <v>2018</v>
      </c>
      <c r="AF1166" s="228">
        <v>43190</v>
      </c>
      <c r="AG1166" s="229">
        <f t="shared" si="91"/>
        <v>6.5117207074587924</v>
      </c>
      <c r="AX1166" s="221">
        <f t="shared" si="90"/>
        <v>2018</v>
      </c>
      <c r="AY1166" s="228">
        <v>43190</v>
      </c>
      <c r="AZ1166" s="229">
        <f t="shared" si="92"/>
        <v>6.5117207074587924</v>
      </c>
    </row>
    <row r="1167" spans="31:52">
      <c r="AE1167" s="221">
        <f t="shared" si="89"/>
        <v>2018</v>
      </c>
      <c r="AF1167" s="228">
        <v>43220</v>
      </c>
      <c r="AG1167" s="229">
        <f t="shared" si="91"/>
        <v>5.9555037634127146</v>
      </c>
      <c r="AX1167" s="221">
        <f t="shared" si="90"/>
        <v>2018</v>
      </c>
      <c r="AY1167" s="228">
        <v>43220</v>
      </c>
      <c r="AZ1167" s="229">
        <f t="shared" si="92"/>
        <v>5.9555037634127146</v>
      </c>
    </row>
    <row r="1168" spans="31:52">
      <c r="AE1168" s="221">
        <f t="shared" si="89"/>
        <v>2018</v>
      </c>
      <c r="AF1168" s="228">
        <v>43251</v>
      </c>
      <c r="AG1168" s="229">
        <f t="shared" si="91"/>
        <v>2.3978002035675843</v>
      </c>
      <c r="AX1168" s="221">
        <f t="shared" si="90"/>
        <v>2018</v>
      </c>
      <c r="AY1168" s="228">
        <v>43251</v>
      </c>
      <c r="AZ1168" s="229">
        <f t="shared" si="92"/>
        <v>2.3978002035675843</v>
      </c>
    </row>
    <row r="1169" spans="31:52">
      <c r="AE1169" s="221">
        <f t="shared" si="89"/>
        <v>2018</v>
      </c>
      <c r="AF1169" s="228">
        <v>43281</v>
      </c>
      <c r="AG1169" s="229">
        <f t="shared" si="91"/>
        <v>1.2472020118680263</v>
      </c>
      <c r="AX1169" s="221">
        <f t="shared" si="90"/>
        <v>2018</v>
      </c>
      <c r="AY1169" s="228">
        <v>43281</v>
      </c>
      <c r="AZ1169" s="229">
        <f t="shared" si="92"/>
        <v>1.2472020118680263</v>
      </c>
    </row>
    <row r="1170" spans="31:52">
      <c r="AE1170" s="221">
        <f t="shared" si="89"/>
        <v>2018</v>
      </c>
      <c r="AF1170" s="228">
        <v>43312</v>
      </c>
      <c r="AG1170" s="229">
        <f t="shared" si="91"/>
        <v>0.72777635336120028</v>
      </c>
      <c r="AX1170" s="221">
        <f t="shared" si="90"/>
        <v>2018</v>
      </c>
      <c r="AY1170" s="228">
        <v>43312</v>
      </c>
      <c r="AZ1170" s="229">
        <f t="shared" si="92"/>
        <v>0.72777635336120028</v>
      </c>
    </row>
    <row r="1171" spans="31:52">
      <c r="AE1171" s="221">
        <f t="shared" si="89"/>
        <v>2018</v>
      </c>
      <c r="AF1171" s="228">
        <v>43343</v>
      </c>
      <c r="AG1171" s="229">
        <f t="shared" si="91"/>
        <v>0.40567593828914283</v>
      </c>
      <c r="AX1171" s="221">
        <f t="shared" si="90"/>
        <v>2018</v>
      </c>
      <c r="AY1171" s="228">
        <v>43343</v>
      </c>
      <c r="AZ1171" s="229">
        <f t="shared" si="92"/>
        <v>0.40567593828914283</v>
      </c>
    </row>
    <row r="1172" spans="31:52">
      <c r="AE1172" s="221">
        <f t="shared" si="89"/>
        <v>2018</v>
      </c>
      <c r="AF1172" s="228">
        <v>43373</v>
      </c>
      <c r="AG1172" s="229">
        <f t="shared" si="91"/>
        <v>0.45382593566275631</v>
      </c>
      <c r="AX1172" s="221">
        <f t="shared" si="90"/>
        <v>2018</v>
      </c>
      <c r="AY1172" s="228">
        <v>43373</v>
      </c>
      <c r="AZ1172" s="229">
        <f t="shared" si="92"/>
        <v>0.45382593566275631</v>
      </c>
    </row>
    <row r="1173" spans="31:52">
      <c r="AE1173" s="221">
        <f t="shared" si="89"/>
        <v>2019</v>
      </c>
      <c r="AF1173" s="228">
        <v>43404</v>
      </c>
      <c r="AG1173" s="229">
        <f t="shared" si="91"/>
        <v>0.86601320976182294</v>
      </c>
      <c r="AX1173" s="221">
        <f t="shared" si="90"/>
        <v>2019</v>
      </c>
      <c r="AY1173" s="228">
        <v>43404</v>
      </c>
      <c r="AZ1173" s="229">
        <f t="shared" si="92"/>
        <v>0.86601320976182294</v>
      </c>
    </row>
    <row r="1174" spans="31:52">
      <c r="AE1174" s="221">
        <f t="shared" si="89"/>
        <v>2019</v>
      </c>
      <c r="AF1174" s="228">
        <v>43434</v>
      </c>
      <c r="AG1174" s="229">
        <f t="shared" si="91"/>
        <v>1.3902435687748376</v>
      </c>
      <c r="AX1174" s="221">
        <f t="shared" si="90"/>
        <v>2019</v>
      </c>
      <c r="AY1174" s="228">
        <v>43434</v>
      </c>
      <c r="AZ1174" s="229">
        <f t="shared" si="92"/>
        <v>1.3902435687748376</v>
      </c>
    </row>
    <row r="1175" spans="31:52">
      <c r="AE1175" s="221">
        <f t="shared" si="89"/>
        <v>2019</v>
      </c>
      <c r="AF1175" s="228">
        <v>43465</v>
      </c>
      <c r="AG1175" s="229">
        <f t="shared" si="91"/>
        <v>1.6621356280563706</v>
      </c>
      <c r="AX1175" s="221">
        <f t="shared" si="90"/>
        <v>2019</v>
      </c>
      <c r="AY1175" s="228">
        <v>43465</v>
      </c>
      <c r="AZ1175" s="229">
        <f t="shared" si="92"/>
        <v>1.6621356280563706</v>
      </c>
    </row>
    <row r="1176" spans="31:52">
      <c r="AE1176" s="221">
        <f t="shared" si="89"/>
        <v>2019</v>
      </c>
      <c r="AF1176" s="228">
        <v>43496</v>
      </c>
      <c r="AG1176" s="229">
        <f t="shared" si="91"/>
        <v>5.1686627885784757</v>
      </c>
      <c r="AX1176" s="221">
        <f t="shared" si="90"/>
        <v>2019</v>
      </c>
      <c r="AY1176" s="228">
        <v>43496</v>
      </c>
      <c r="AZ1176" s="229">
        <f t="shared" si="92"/>
        <v>5.1686627885784757</v>
      </c>
    </row>
    <row r="1177" spans="31:52">
      <c r="AE1177" s="221">
        <f t="shared" si="89"/>
        <v>2019</v>
      </c>
      <c r="AF1177" s="228">
        <v>43524</v>
      </c>
      <c r="AG1177" s="229">
        <f t="shared" si="91"/>
        <v>16.819681379041079</v>
      </c>
      <c r="AX1177" s="221">
        <f t="shared" si="90"/>
        <v>2019</v>
      </c>
      <c r="AY1177" s="228">
        <v>43524</v>
      </c>
      <c r="AZ1177" s="229">
        <f t="shared" si="92"/>
        <v>16.819681379041079</v>
      </c>
    </row>
    <row r="1178" spans="31:52">
      <c r="AE1178" s="221">
        <f t="shared" si="89"/>
        <v>2019</v>
      </c>
      <c r="AF1178" s="228">
        <v>43555</v>
      </c>
      <c r="AG1178" s="229">
        <f t="shared" si="91"/>
        <v>18.261763416616148</v>
      </c>
      <c r="AX1178" s="221">
        <f t="shared" si="90"/>
        <v>2019</v>
      </c>
      <c r="AY1178" s="228">
        <v>43555</v>
      </c>
      <c r="AZ1178" s="229">
        <f t="shared" si="92"/>
        <v>18.261763416616148</v>
      </c>
    </row>
    <row r="1179" spans="31:52">
      <c r="AE1179" s="221">
        <f t="shared" si="89"/>
        <v>2019</v>
      </c>
      <c r="AF1179" s="228">
        <v>43585</v>
      </c>
      <c r="AG1179" s="229">
        <f t="shared" si="91"/>
        <v>20.924899890796922</v>
      </c>
      <c r="AX1179" s="221">
        <f t="shared" si="90"/>
        <v>2019</v>
      </c>
      <c r="AY1179" s="228">
        <v>43585</v>
      </c>
      <c r="AZ1179" s="229">
        <f t="shared" si="92"/>
        <v>20.924899890796922</v>
      </c>
    </row>
    <row r="1180" spans="31:52">
      <c r="AE1180" s="221">
        <f t="shared" si="89"/>
        <v>2019</v>
      </c>
      <c r="AF1180" s="228">
        <v>43616</v>
      </c>
      <c r="AG1180" s="229">
        <f t="shared" si="91"/>
        <v>8.2811496671038469</v>
      </c>
      <c r="AX1180" s="221">
        <f t="shared" si="90"/>
        <v>2019</v>
      </c>
      <c r="AY1180" s="228">
        <v>43616</v>
      </c>
      <c r="AZ1180" s="229">
        <f t="shared" si="92"/>
        <v>8.2811496671038469</v>
      </c>
    </row>
    <row r="1181" spans="31:52">
      <c r="AE1181" s="221">
        <f t="shared" si="89"/>
        <v>2019</v>
      </c>
      <c r="AF1181" s="228">
        <v>43646</v>
      </c>
      <c r="AG1181" s="229">
        <f t="shared" si="91"/>
        <v>5.9734745681627146</v>
      </c>
      <c r="AX1181" s="221">
        <f t="shared" si="90"/>
        <v>2019</v>
      </c>
      <c r="AY1181" s="228">
        <v>43646</v>
      </c>
      <c r="AZ1181" s="229">
        <f t="shared" si="92"/>
        <v>5.9734745681627146</v>
      </c>
    </row>
    <row r="1182" spans="31:52">
      <c r="AE1182" s="221">
        <f t="shared" si="89"/>
        <v>2019</v>
      </c>
      <c r="AF1182" s="228">
        <v>43677</v>
      </c>
      <c r="AG1182" s="229">
        <f t="shared" si="91"/>
        <v>2.410451106626212</v>
      </c>
      <c r="AX1182" s="221">
        <f t="shared" si="90"/>
        <v>2019</v>
      </c>
      <c r="AY1182" s="228">
        <v>43677</v>
      </c>
      <c r="AZ1182" s="229">
        <f t="shared" si="92"/>
        <v>2.410451106626212</v>
      </c>
    </row>
    <row r="1183" spans="31:52">
      <c r="AE1183" s="221">
        <f t="shared" si="89"/>
        <v>2019</v>
      </c>
      <c r="AF1183" s="228">
        <v>43708</v>
      </c>
      <c r="AG1183" s="229">
        <f t="shared" si="91"/>
        <v>1.4667205051861316</v>
      </c>
      <c r="AX1183" s="221">
        <f t="shared" si="90"/>
        <v>2019</v>
      </c>
      <c r="AY1183" s="228">
        <v>43708</v>
      </c>
      <c r="AZ1183" s="229">
        <f t="shared" si="92"/>
        <v>1.4667205051861316</v>
      </c>
    </row>
    <row r="1184" spans="31:52">
      <c r="AE1184" s="221">
        <f t="shared" si="89"/>
        <v>2019</v>
      </c>
      <c r="AF1184" s="228">
        <v>43738</v>
      </c>
      <c r="AG1184" s="229">
        <f t="shared" si="91"/>
        <v>1.1886045723039871</v>
      </c>
      <c r="AX1184" s="221">
        <f t="shared" si="90"/>
        <v>2019</v>
      </c>
      <c r="AY1184" s="228">
        <v>43738</v>
      </c>
      <c r="AZ1184" s="229">
        <f t="shared" si="92"/>
        <v>1.1886045723039871</v>
      </c>
    </row>
    <row r="1185" spans="31:52">
      <c r="AE1185" s="221">
        <f t="shared" si="89"/>
        <v>2020</v>
      </c>
      <c r="AF1185" s="228">
        <v>43769</v>
      </c>
      <c r="AG1185" s="229">
        <f t="shared" si="91"/>
        <v>0.71899396594358889</v>
      </c>
      <c r="AX1185" s="221">
        <f t="shared" si="90"/>
        <v>2020</v>
      </c>
      <c r="AY1185" s="228">
        <v>43769</v>
      </c>
      <c r="AZ1185" s="229">
        <f t="shared" si="92"/>
        <v>0.71899396594358889</v>
      </c>
    </row>
    <row r="1186" spans="31:52">
      <c r="AE1186" s="221">
        <f t="shared" si="89"/>
        <v>2020</v>
      </c>
      <c r="AF1186" s="228">
        <v>43799</v>
      </c>
      <c r="AG1186" s="229">
        <f t="shared" si="91"/>
        <v>0.64076610978088921</v>
      </c>
      <c r="AX1186" s="221">
        <f t="shared" si="90"/>
        <v>2020</v>
      </c>
      <c r="AY1186" s="228">
        <v>43799</v>
      </c>
      <c r="AZ1186" s="229">
        <f t="shared" si="92"/>
        <v>0.64076610978088921</v>
      </c>
    </row>
    <row r="1187" spans="31:52">
      <c r="AE1187" s="221">
        <f t="shared" si="89"/>
        <v>2020</v>
      </c>
      <c r="AF1187" s="228">
        <v>43830</v>
      </c>
      <c r="AG1187" s="229">
        <f t="shared" si="91"/>
        <v>3.4130412548348525</v>
      </c>
      <c r="AX1187" s="221">
        <f t="shared" si="90"/>
        <v>2020</v>
      </c>
      <c r="AY1187" s="228">
        <v>43830</v>
      </c>
      <c r="AZ1187" s="229">
        <f t="shared" si="92"/>
        <v>3.4130412548348525</v>
      </c>
    </row>
    <row r="1188" spans="31:52">
      <c r="AE1188" s="221">
        <f t="shared" ref="AE1188:AE1251" si="93">IF(MONTH(AF1188)&gt;9,YEAR(AF1188)+1,YEAR(AF1188))</f>
        <v>2020</v>
      </c>
      <c r="AF1188" s="228">
        <v>43861</v>
      </c>
      <c r="AG1188" s="229">
        <f t="shared" si="91"/>
        <v>2.7737338791751167</v>
      </c>
      <c r="AX1188" s="221">
        <f t="shared" si="90"/>
        <v>2020</v>
      </c>
      <c r="AY1188" s="228">
        <v>43861</v>
      </c>
      <c r="AZ1188" s="229">
        <f t="shared" si="92"/>
        <v>2.7737338791751167</v>
      </c>
    </row>
    <row r="1189" spans="31:52">
      <c r="AE1189" s="221">
        <f t="shared" si="93"/>
        <v>2020</v>
      </c>
      <c r="AF1189" s="228">
        <v>43890</v>
      </c>
      <c r="AG1189" s="229">
        <f t="shared" si="91"/>
        <v>3.1875034314905051</v>
      </c>
      <c r="AX1189" s="221">
        <f t="shared" si="90"/>
        <v>2020</v>
      </c>
      <c r="AY1189" s="228">
        <v>43890</v>
      </c>
      <c r="AZ1189" s="229">
        <f t="shared" si="92"/>
        <v>3.1875034314905051</v>
      </c>
    </row>
    <row r="1190" spans="31:52">
      <c r="AE1190" s="221">
        <f t="shared" si="93"/>
        <v>2020</v>
      </c>
      <c r="AF1190" s="228">
        <v>43921</v>
      </c>
      <c r="AG1190" s="229">
        <f t="shared" si="91"/>
        <v>3.2601692236219897</v>
      </c>
      <c r="AX1190" s="221">
        <f t="shared" si="90"/>
        <v>2020</v>
      </c>
      <c r="AY1190" s="228">
        <v>43921</v>
      </c>
      <c r="AZ1190" s="229">
        <f t="shared" si="92"/>
        <v>3.2601692236219897</v>
      </c>
    </row>
    <row r="1191" spans="31:52">
      <c r="AE1191" s="221">
        <f t="shared" si="93"/>
        <v>2020</v>
      </c>
      <c r="AF1191" s="228">
        <v>43951</v>
      </c>
      <c r="AG1191" s="229">
        <f t="shared" si="91"/>
        <v>5.573869876112493</v>
      </c>
      <c r="AX1191" s="221">
        <f t="shared" si="90"/>
        <v>2020</v>
      </c>
      <c r="AY1191" s="228">
        <v>43951</v>
      </c>
      <c r="AZ1191" s="229">
        <f t="shared" si="92"/>
        <v>5.573869876112493</v>
      </c>
    </row>
    <row r="1192" spans="31:52">
      <c r="AE1192" s="221">
        <f t="shared" si="93"/>
        <v>2020</v>
      </c>
      <c r="AF1192" s="228">
        <v>43982</v>
      </c>
      <c r="AG1192" s="229">
        <f t="shared" si="91"/>
        <v>2.4003854041598522</v>
      </c>
      <c r="AX1192" s="221">
        <f t="shared" si="90"/>
        <v>2020</v>
      </c>
      <c r="AY1192" s="228">
        <v>43982</v>
      </c>
      <c r="AZ1192" s="229">
        <f t="shared" si="92"/>
        <v>2.4003854041598522</v>
      </c>
    </row>
    <row r="1193" spans="31:52">
      <c r="AE1193" s="221">
        <f t="shared" si="93"/>
        <v>2020</v>
      </c>
      <c r="AF1193" s="228">
        <v>44012</v>
      </c>
      <c r="AG1193" s="229">
        <f t="shared" si="91"/>
        <v>0.86742780513985096</v>
      </c>
      <c r="AX1193" s="221">
        <f t="shared" si="90"/>
        <v>2020</v>
      </c>
      <c r="AY1193" s="228">
        <v>44012</v>
      </c>
      <c r="AZ1193" s="229">
        <f t="shared" si="92"/>
        <v>0.86742780513985096</v>
      </c>
    </row>
    <row r="1194" spans="31:52">
      <c r="AE1194" s="221">
        <f t="shared" si="93"/>
        <v>2020</v>
      </c>
      <c r="AF1194" s="228">
        <v>44043</v>
      </c>
      <c r="AG1194" s="229">
        <f t="shared" si="91"/>
        <v>0.40990821504096076</v>
      </c>
      <c r="AX1194" s="221">
        <f t="shared" si="90"/>
        <v>2020</v>
      </c>
      <c r="AY1194" s="228">
        <v>44043</v>
      </c>
      <c r="AZ1194" s="229">
        <f t="shared" si="92"/>
        <v>0.40990821504096076</v>
      </c>
    </row>
    <row r="1195" spans="31:52">
      <c r="AE1195" s="221">
        <f t="shared" si="93"/>
        <v>2020</v>
      </c>
      <c r="AF1195" s="228">
        <v>44074</v>
      </c>
      <c r="AG1195" s="229">
        <f t="shared" si="91"/>
        <v>0.30088424395780677</v>
      </c>
      <c r="AX1195" s="221">
        <f t="shared" si="90"/>
        <v>2020</v>
      </c>
      <c r="AY1195" s="228">
        <v>44074</v>
      </c>
      <c r="AZ1195" s="229">
        <f t="shared" si="92"/>
        <v>0.30088424395780677</v>
      </c>
    </row>
    <row r="1196" spans="31:52">
      <c r="AE1196" s="221">
        <f t="shared" si="93"/>
        <v>2020</v>
      </c>
      <c r="AF1196" s="228">
        <v>44104</v>
      </c>
      <c r="AG1196" s="229">
        <f t="shared" si="91"/>
        <v>0.20367864520607171</v>
      </c>
      <c r="AX1196" s="221">
        <f t="shared" si="90"/>
        <v>2020</v>
      </c>
      <c r="AY1196" s="228">
        <v>44104</v>
      </c>
      <c r="AZ1196" s="229">
        <f t="shared" si="92"/>
        <v>0.20367864520607171</v>
      </c>
    </row>
    <row r="1197" spans="31:52">
      <c r="AE1197" s="221">
        <f t="shared" si="93"/>
        <v>2021</v>
      </c>
      <c r="AF1197" s="228">
        <v>44135</v>
      </c>
      <c r="AG1197" s="229">
        <f t="shared" si="91"/>
        <v>0.1942465341072751</v>
      </c>
      <c r="AX1197" s="221">
        <f t="shared" si="90"/>
        <v>2021</v>
      </c>
      <c r="AY1197" s="228">
        <v>44135</v>
      </c>
      <c r="AZ1197" s="229">
        <f t="shared" si="92"/>
        <v>0.1942465341072751</v>
      </c>
    </row>
    <row r="1198" spans="31:52">
      <c r="AE1198" s="221">
        <f t="shared" si="93"/>
        <v>2021</v>
      </c>
      <c r="AF1198" s="228">
        <v>44165</v>
      </c>
      <c r="AG1198" s="229">
        <f t="shared" si="91"/>
        <v>0.35351514050224409</v>
      </c>
      <c r="AX1198" s="221">
        <f t="shared" si="90"/>
        <v>2021</v>
      </c>
      <c r="AY1198" s="228">
        <v>44165</v>
      </c>
      <c r="AZ1198" s="229">
        <f t="shared" si="92"/>
        <v>0.35351514050224409</v>
      </c>
    </row>
    <row r="1199" spans="31:52">
      <c r="AE1199" s="221">
        <f t="shared" si="93"/>
        <v>2021</v>
      </c>
      <c r="AF1199" s="228">
        <v>44196</v>
      </c>
      <c r="AG1199" s="229">
        <f t="shared" si="91"/>
        <v>0.54140270488044318</v>
      </c>
      <c r="AX1199" s="221">
        <f t="shared" si="90"/>
        <v>2021</v>
      </c>
      <c r="AY1199" s="228">
        <v>44196</v>
      </c>
      <c r="AZ1199" s="229">
        <f t="shared" si="92"/>
        <v>0.54140270488044318</v>
      </c>
    </row>
    <row r="1200" spans="31:52">
      <c r="AE1200" s="221">
        <f t="shared" si="93"/>
        <v>2021</v>
      </c>
      <c r="AF1200" s="228">
        <v>44227</v>
      </c>
      <c r="AG1200" s="229">
        <f t="shared" si="91"/>
        <v>0.81127947746247164</v>
      </c>
      <c r="AX1200" s="221">
        <f t="shared" si="90"/>
        <v>2021</v>
      </c>
      <c r="AY1200" s="228">
        <v>44227</v>
      </c>
      <c r="AZ1200" s="229">
        <f t="shared" si="92"/>
        <v>0.81127947746247164</v>
      </c>
    </row>
    <row r="1201" spans="31:52">
      <c r="AE1201" s="221">
        <f t="shared" si="93"/>
        <v>2021</v>
      </c>
      <c r="AF1201" s="228">
        <v>44255</v>
      </c>
      <c r="AG1201" s="229">
        <f t="shared" si="91"/>
        <v>1.4081404274066345</v>
      </c>
      <c r="AX1201" s="221">
        <f t="shared" si="90"/>
        <v>2021</v>
      </c>
      <c r="AY1201" s="228">
        <v>44255</v>
      </c>
      <c r="AZ1201" s="229">
        <f t="shared" si="92"/>
        <v>1.4081404274066345</v>
      </c>
    </row>
    <row r="1202" spans="31:52">
      <c r="AE1202" s="221">
        <f t="shared" si="93"/>
        <v>2021</v>
      </c>
      <c r="AF1202" s="228">
        <v>44286</v>
      </c>
      <c r="AG1202" s="229">
        <f t="shared" si="91"/>
        <v>1.7585417257973308</v>
      </c>
      <c r="AX1202" s="221">
        <f t="shared" si="90"/>
        <v>2021</v>
      </c>
      <c r="AY1202" s="228">
        <v>44286</v>
      </c>
      <c r="AZ1202" s="229">
        <f t="shared" si="92"/>
        <v>1.7585417257973308</v>
      </c>
    </row>
    <row r="1203" spans="31:52">
      <c r="AE1203" s="221">
        <f t="shared" si="93"/>
        <v>2021</v>
      </c>
      <c r="AF1203" s="228">
        <v>44316</v>
      </c>
      <c r="AG1203" s="229">
        <f t="shared" si="91"/>
        <v>2.279766747134369</v>
      </c>
      <c r="AX1203" s="221">
        <f t="shared" si="90"/>
        <v>2021</v>
      </c>
      <c r="AY1203" s="228">
        <v>44316</v>
      </c>
      <c r="AZ1203" s="229">
        <f t="shared" si="92"/>
        <v>2.279766747134369</v>
      </c>
    </row>
    <row r="1204" spans="31:52">
      <c r="AE1204" s="221">
        <f t="shared" si="93"/>
        <v>2021</v>
      </c>
      <c r="AF1204" s="228">
        <v>44347</v>
      </c>
      <c r="AG1204" s="229">
        <f t="shared" si="91"/>
        <v>0.80305741945629183</v>
      </c>
      <c r="AX1204" s="221">
        <f t="shared" si="90"/>
        <v>2021</v>
      </c>
      <c r="AY1204" s="228">
        <v>44347</v>
      </c>
      <c r="AZ1204" s="229">
        <f t="shared" si="92"/>
        <v>0.80305741945629183</v>
      </c>
    </row>
    <row r="1205" spans="31:52">
      <c r="AE1205" s="221">
        <f t="shared" si="93"/>
        <v>2021</v>
      </c>
      <c r="AF1205" s="228">
        <v>44377</v>
      </c>
      <c r="AG1205" s="229">
        <f t="shared" si="91"/>
        <v>0.23710420142378119</v>
      </c>
      <c r="AX1205" s="221">
        <f t="shared" si="90"/>
        <v>2021</v>
      </c>
      <c r="AY1205" s="228">
        <v>44377</v>
      </c>
      <c r="AZ1205" s="229">
        <f t="shared" si="92"/>
        <v>0.23710420142378119</v>
      </c>
    </row>
    <row r="1206" spans="31:52">
      <c r="AE1206" s="221">
        <f t="shared" si="93"/>
        <v>2021</v>
      </c>
      <c r="AF1206" s="228">
        <v>44408</v>
      </c>
      <c r="AG1206" s="229">
        <f t="shared" si="91"/>
        <v>9.9005354909994736E-2</v>
      </c>
      <c r="AX1206" s="221">
        <f t="shared" si="90"/>
        <v>2021</v>
      </c>
      <c r="AY1206" s="228">
        <v>44408</v>
      </c>
      <c r="AZ1206" s="229">
        <f t="shared" si="92"/>
        <v>9.9005354909994736E-2</v>
      </c>
    </row>
    <row r="1207" spans="31:52">
      <c r="AE1207" s="221">
        <f t="shared" si="93"/>
        <v>2021</v>
      </c>
      <c r="AF1207" s="228">
        <v>44439</v>
      </c>
      <c r="AG1207" s="229">
        <f t="shared" si="91"/>
        <v>8.8405909340082189E-2</v>
      </c>
      <c r="AX1207" s="221">
        <f t="shared" si="90"/>
        <v>2021</v>
      </c>
      <c r="AY1207" s="228">
        <v>44439</v>
      </c>
      <c r="AZ1207" s="229">
        <f t="shared" si="92"/>
        <v>8.8405909340082189E-2</v>
      </c>
    </row>
    <row r="1208" spans="31:52">
      <c r="AE1208" s="221">
        <f t="shared" si="93"/>
        <v>2021</v>
      </c>
      <c r="AF1208" s="228">
        <v>44469</v>
      </c>
      <c r="AG1208" s="229">
        <f t="shared" si="91"/>
        <v>0.12748035776879085</v>
      </c>
      <c r="AX1208" s="221">
        <f t="shared" si="90"/>
        <v>2021</v>
      </c>
      <c r="AY1208" s="228">
        <v>44469</v>
      </c>
      <c r="AZ1208" s="229">
        <f t="shared" si="92"/>
        <v>0.12748035776879085</v>
      </c>
    </row>
    <row r="1209" spans="31:52">
      <c r="AE1209" s="221">
        <f t="shared" si="93"/>
        <v>2022</v>
      </c>
      <c r="AF1209" s="228">
        <v>44500</v>
      </c>
      <c r="AG1209" s="229">
        <f t="shared" si="91"/>
        <v>0</v>
      </c>
      <c r="AX1209" s="221">
        <f t="shared" si="90"/>
        <v>2022</v>
      </c>
      <c r="AY1209" s="228">
        <v>44500</v>
      </c>
      <c r="AZ1209" s="229">
        <f t="shared" si="92"/>
        <v>0</v>
      </c>
    </row>
    <row r="1210" spans="31:52">
      <c r="AE1210" s="221">
        <f t="shared" si="93"/>
        <v>2022</v>
      </c>
      <c r="AF1210" s="228">
        <v>44530</v>
      </c>
      <c r="AG1210" s="229">
        <f t="shared" si="91"/>
        <v>0</v>
      </c>
      <c r="AX1210" s="221">
        <f t="shared" si="90"/>
        <v>2022</v>
      </c>
      <c r="AY1210" s="228">
        <v>44530</v>
      </c>
      <c r="AZ1210" s="229">
        <f t="shared" si="92"/>
        <v>0</v>
      </c>
    </row>
    <row r="1211" spans="31:52">
      <c r="AE1211" s="221">
        <f t="shared" si="93"/>
        <v>2022</v>
      </c>
      <c r="AF1211" s="228">
        <v>44561</v>
      </c>
      <c r="AG1211" s="229">
        <f t="shared" si="91"/>
        <v>0</v>
      </c>
      <c r="AX1211" s="221">
        <f t="shared" si="90"/>
        <v>2022</v>
      </c>
      <c r="AY1211" s="228">
        <v>44561</v>
      </c>
      <c r="AZ1211" s="229">
        <f t="shared" si="92"/>
        <v>0</v>
      </c>
    </row>
    <row r="1212" spans="31:52">
      <c r="AE1212" s="221">
        <f t="shared" si="93"/>
        <v>2022</v>
      </c>
      <c r="AF1212" s="228">
        <v>44592</v>
      </c>
      <c r="AG1212" s="229">
        <f t="shared" si="91"/>
        <v>0</v>
      </c>
      <c r="AX1212" s="221">
        <f t="shared" si="90"/>
        <v>2022</v>
      </c>
      <c r="AY1212" s="228">
        <v>44592</v>
      </c>
      <c r="AZ1212" s="229">
        <f t="shared" si="92"/>
        <v>0</v>
      </c>
    </row>
    <row r="1213" spans="31:52">
      <c r="AE1213" s="221">
        <f t="shared" si="93"/>
        <v>2022</v>
      </c>
      <c r="AF1213" s="228">
        <v>44620</v>
      </c>
      <c r="AG1213" s="229">
        <f t="shared" si="91"/>
        <v>0</v>
      </c>
      <c r="AX1213" s="221">
        <f t="shared" si="90"/>
        <v>2022</v>
      </c>
      <c r="AY1213" s="228">
        <v>44620</v>
      </c>
      <c r="AZ1213" s="229">
        <f t="shared" si="92"/>
        <v>0</v>
      </c>
    </row>
    <row r="1214" spans="31:52">
      <c r="AE1214" s="221">
        <f t="shared" si="93"/>
        <v>2022</v>
      </c>
      <c r="AF1214" s="228">
        <v>44651</v>
      </c>
      <c r="AG1214" s="229">
        <f t="shared" si="91"/>
        <v>0</v>
      </c>
      <c r="AX1214" s="221">
        <f t="shared" si="90"/>
        <v>2022</v>
      </c>
      <c r="AY1214" s="228">
        <v>44651</v>
      </c>
      <c r="AZ1214" s="229">
        <f t="shared" si="92"/>
        <v>0</v>
      </c>
    </row>
    <row r="1215" spans="31:52">
      <c r="AE1215" s="221">
        <f t="shared" si="93"/>
        <v>2022</v>
      </c>
      <c r="AF1215" s="228">
        <v>44681</v>
      </c>
      <c r="AG1215" s="229">
        <f t="shared" si="91"/>
        <v>0</v>
      </c>
      <c r="AX1215" s="221">
        <f t="shared" si="90"/>
        <v>2022</v>
      </c>
      <c r="AY1215" s="228">
        <v>44681</v>
      </c>
      <c r="AZ1215" s="229">
        <f t="shared" si="92"/>
        <v>0</v>
      </c>
    </row>
    <row r="1216" spans="31:52">
      <c r="AE1216" s="221">
        <f t="shared" si="93"/>
        <v>2022</v>
      </c>
      <c r="AF1216" s="228">
        <v>44712</v>
      </c>
      <c r="AG1216" s="229">
        <f t="shared" si="91"/>
        <v>0</v>
      </c>
      <c r="AX1216" s="221">
        <f t="shared" si="90"/>
        <v>2022</v>
      </c>
      <c r="AY1216" s="228">
        <v>44712</v>
      </c>
      <c r="AZ1216" s="229">
        <f t="shared" si="92"/>
        <v>0</v>
      </c>
    </row>
    <row r="1217" spans="31:52">
      <c r="AE1217" s="221">
        <f t="shared" si="93"/>
        <v>2022</v>
      </c>
      <c r="AF1217" s="228">
        <v>44742</v>
      </c>
      <c r="AG1217" s="229">
        <f t="shared" si="91"/>
        <v>0</v>
      </c>
      <c r="AX1217" s="221">
        <f t="shared" si="90"/>
        <v>2022</v>
      </c>
      <c r="AY1217" s="228">
        <v>44742</v>
      </c>
      <c r="AZ1217" s="229">
        <f t="shared" si="92"/>
        <v>0</v>
      </c>
    </row>
    <row r="1218" spans="31:52">
      <c r="AE1218" s="221">
        <f t="shared" si="93"/>
        <v>2022</v>
      </c>
      <c r="AF1218" s="228">
        <v>44773</v>
      </c>
      <c r="AG1218" s="229">
        <f t="shared" si="91"/>
        <v>0</v>
      </c>
      <c r="AX1218" s="221">
        <f t="shared" si="90"/>
        <v>2022</v>
      </c>
      <c r="AY1218" s="228">
        <v>44773</v>
      </c>
      <c r="AZ1218" s="229">
        <f t="shared" si="92"/>
        <v>0</v>
      </c>
    </row>
    <row r="1219" spans="31:52">
      <c r="AE1219" s="221">
        <f t="shared" si="93"/>
        <v>2022</v>
      </c>
      <c r="AF1219" s="228">
        <v>44804</v>
      </c>
      <c r="AG1219" s="229">
        <f t="shared" si="91"/>
        <v>0</v>
      </c>
      <c r="AX1219" s="221">
        <f t="shared" si="90"/>
        <v>2022</v>
      </c>
      <c r="AY1219" s="228">
        <v>44804</v>
      </c>
      <c r="AZ1219" s="229">
        <f t="shared" si="92"/>
        <v>0</v>
      </c>
    </row>
    <row r="1220" spans="31:52">
      <c r="AE1220" s="221">
        <f t="shared" si="93"/>
        <v>2022</v>
      </c>
      <c r="AF1220" s="228">
        <v>44834</v>
      </c>
      <c r="AG1220" s="229">
        <f t="shared" si="91"/>
        <v>0</v>
      </c>
      <c r="AX1220" s="221">
        <f t="shared" si="90"/>
        <v>2022</v>
      </c>
      <c r="AY1220" s="228">
        <v>44834</v>
      </c>
      <c r="AZ1220" s="229">
        <f t="shared" si="92"/>
        <v>0</v>
      </c>
    </row>
    <row r="1221" spans="31:52">
      <c r="AE1221" s="221">
        <f t="shared" si="93"/>
        <v>2023</v>
      </c>
      <c r="AF1221" s="228">
        <v>44865</v>
      </c>
      <c r="AG1221" s="229">
        <f t="shared" si="91"/>
        <v>0</v>
      </c>
      <c r="AX1221" s="221">
        <f t="shared" si="90"/>
        <v>2023</v>
      </c>
      <c r="AY1221" s="228">
        <v>44865</v>
      </c>
      <c r="AZ1221" s="229">
        <f t="shared" si="92"/>
        <v>0</v>
      </c>
    </row>
    <row r="1222" spans="31:52">
      <c r="AE1222" s="221">
        <f t="shared" si="93"/>
        <v>2023</v>
      </c>
      <c r="AF1222" s="228">
        <v>44895</v>
      </c>
      <c r="AG1222" s="229">
        <f t="shared" si="91"/>
        <v>0</v>
      </c>
      <c r="AX1222" s="221">
        <f t="shared" si="90"/>
        <v>2023</v>
      </c>
      <c r="AY1222" s="228">
        <v>44895</v>
      </c>
      <c r="AZ1222" s="229">
        <f t="shared" si="92"/>
        <v>0</v>
      </c>
    </row>
    <row r="1223" spans="31:52">
      <c r="AE1223" s="221">
        <f t="shared" si="93"/>
        <v>2023</v>
      </c>
      <c r="AF1223" s="228">
        <v>44926</v>
      </c>
      <c r="AG1223" s="229">
        <f t="shared" si="91"/>
        <v>0</v>
      </c>
      <c r="AX1223" s="221">
        <f t="shared" si="90"/>
        <v>2023</v>
      </c>
      <c r="AY1223" s="228">
        <v>44926</v>
      </c>
      <c r="AZ1223" s="229">
        <f t="shared" si="92"/>
        <v>0</v>
      </c>
    </row>
    <row r="1224" spans="31:52">
      <c r="AE1224" s="221">
        <f t="shared" si="93"/>
        <v>2023</v>
      </c>
      <c r="AF1224" s="228">
        <v>44957</v>
      </c>
      <c r="AG1224" s="229">
        <f t="shared" si="91"/>
        <v>0</v>
      </c>
      <c r="AX1224" s="221">
        <f t="shared" si="90"/>
        <v>2023</v>
      </c>
      <c r="AY1224" s="228">
        <v>44957</v>
      </c>
      <c r="AZ1224" s="229">
        <f t="shared" si="92"/>
        <v>0</v>
      </c>
    </row>
    <row r="1225" spans="31:52">
      <c r="AE1225" s="221">
        <f t="shared" si="93"/>
        <v>2023</v>
      </c>
      <c r="AF1225" s="228">
        <v>44985</v>
      </c>
      <c r="AG1225" s="229">
        <f t="shared" si="91"/>
        <v>0</v>
      </c>
      <c r="AX1225" s="221">
        <f t="shared" ref="AX1225:AX1288" si="94">IF(MONTH(AY1225)&gt;9,YEAR(AY1225)+1,YEAR(AY1225))</f>
        <v>2023</v>
      </c>
      <c r="AY1225" s="228">
        <v>44985</v>
      </c>
      <c r="AZ1225" s="229">
        <f t="shared" si="92"/>
        <v>0</v>
      </c>
    </row>
    <row r="1226" spans="31:52">
      <c r="AE1226" s="221">
        <f t="shared" si="93"/>
        <v>2023</v>
      </c>
      <c r="AF1226" s="228">
        <v>45016</v>
      </c>
      <c r="AG1226" s="229">
        <f t="shared" ref="AG1226:AG1289" si="95">VLOOKUP(IF(MONTH(AF1226)&gt;9,YEAR(AF1226)+1,YEAR(AF1226)),$P$10:$AB$118,IF(MONTH(AF1226)&gt;9,MONTH(AF1226)-8,MONTH(AF1226)+4))</f>
        <v>0</v>
      </c>
      <c r="AX1226" s="221">
        <f t="shared" si="94"/>
        <v>2023</v>
      </c>
      <c r="AY1226" s="228">
        <v>45016</v>
      </c>
      <c r="AZ1226" s="229">
        <f t="shared" ref="AZ1226:AZ1289" si="96">VLOOKUP(IF(MONTH(AY1226)&gt;9,YEAR(AY1226)+1,YEAR(AY1226)),$AI$10:$AU$118,IF(MONTH(AY1226)&gt;9,MONTH(AY1226)-8,MONTH(AY1226)+4))</f>
        <v>0</v>
      </c>
    </row>
    <row r="1227" spans="31:52">
      <c r="AE1227" s="221">
        <f t="shared" si="93"/>
        <v>2023</v>
      </c>
      <c r="AF1227" s="228">
        <v>45046</v>
      </c>
      <c r="AG1227" s="229">
        <f t="shared" si="95"/>
        <v>0</v>
      </c>
      <c r="AX1227" s="221">
        <f t="shared" si="94"/>
        <v>2023</v>
      </c>
      <c r="AY1227" s="228">
        <v>45046</v>
      </c>
      <c r="AZ1227" s="229">
        <f t="shared" si="96"/>
        <v>0</v>
      </c>
    </row>
    <row r="1228" spans="31:52">
      <c r="AE1228" s="221">
        <f t="shared" si="93"/>
        <v>2023</v>
      </c>
      <c r="AF1228" s="228">
        <v>45077</v>
      </c>
      <c r="AG1228" s="229">
        <f t="shared" si="95"/>
        <v>0</v>
      </c>
      <c r="AX1228" s="221">
        <f t="shared" si="94"/>
        <v>2023</v>
      </c>
      <c r="AY1228" s="228">
        <v>45077</v>
      </c>
      <c r="AZ1228" s="229">
        <f t="shared" si="96"/>
        <v>0</v>
      </c>
    </row>
    <row r="1229" spans="31:52">
      <c r="AE1229" s="221">
        <f t="shared" si="93"/>
        <v>2023</v>
      </c>
      <c r="AF1229" s="228">
        <v>45107</v>
      </c>
      <c r="AG1229" s="229">
        <f t="shared" si="95"/>
        <v>0</v>
      </c>
      <c r="AX1229" s="221">
        <f t="shared" si="94"/>
        <v>2023</v>
      </c>
      <c r="AY1229" s="228">
        <v>45107</v>
      </c>
      <c r="AZ1229" s="229">
        <f t="shared" si="96"/>
        <v>0</v>
      </c>
    </row>
    <row r="1230" spans="31:52">
      <c r="AE1230" s="221">
        <f t="shared" si="93"/>
        <v>2023</v>
      </c>
      <c r="AF1230" s="228">
        <v>45138</v>
      </c>
      <c r="AG1230" s="229">
        <f t="shared" si="95"/>
        <v>0</v>
      </c>
      <c r="AX1230" s="221">
        <f t="shared" si="94"/>
        <v>2023</v>
      </c>
      <c r="AY1230" s="228">
        <v>45138</v>
      </c>
      <c r="AZ1230" s="229">
        <f t="shared" si="96"/>
        <v>0</v>
      </c>
    </row>
    <row r="1231" spans="31:52">
      <c r="AE1231" s="221">
        <f t="shared" si="93"/>
        <v>2023</v>
      </c>
      <c r="AF1231" s="228">
        <v>45169</v>
      </c>
      <c r="AG1231" s="229">
        <f t="shared" si="95"/>
        <v>0</v>
      </c>
      <c r="AX1231" s="221">
        <f t="shared" si="94"/>
        <v>2023</v>
      </c>
      <c r="AY1231" s="228">
        <v>45169</v>
      </c>
      <c r="AZ1231" s="229">
        <f t="shared" si="96"/>
        <v>0</v>
      </c>
    </row>
    <row r="1232" spans="31:52">
      <c r="AE1232" s="221">
        <f t="shared" si="93"/>
        <v>2023</v>
      </c>
      <c r="AF1232" s="228">
        <v>45199</v>
      </c>
      <c r="AG1232" s="229">
        <f t="shared" si="95"/>
        <v>0</v>
      </c>
      <c r="AX1232" s="221">
        <f t="shared" si="94"/>
        <v>2023</v>
      </c>
      <c r="AY1232" s="228">
        <v>45199</v>
      </c>
      <c r="AZ1232" s="229">
        <f t="shared" si="96"/>
        <v>0</v>
      </c>
    </row>
    <row r="1233" spans="31:52">
      <c r="AE1233" s="221">
        <f t="shared" si="93"/>
        <v>2024</v>
      </c>
      <c r="AF1233" s="228">
        <v>45230</v>
      </c>
      <c r="AG1233" s="229">
        <f t="shared" si="95"/>
        <v>0</v>
      </c>
      <c r="AX1233" s="221">
        <f t="shared" si="94"/>
        <v>2024</v>
      </c>
      <c r="AY1233" s="228">
        <v>45230</v>
      </c>
      <c r="AZ1233" s="229">
        <f t="shared" si="96"/>
        <v>0</v>
      </c>
    </row>
    <row r="1234" spans="31:52">
      <c r="AE1234" s="221">
        <f t="shared" si="93"/>
        <v>2024</v>
      </c>
      <c r="AF1234" s="228">
        <v>45260</v>
      </c>
      <c r="AG1234" s="229">
        <f t="shared" si="95"/>
        <v>0</v>
      </c>
      <c r="AX1234" s="221">
        <f t="shared" si="94"/>
        <v>2024</v>
      </c>
      <c r="AY1234" s="228">
        <v>45260</v>
      </c>
      <c r="AZ1234" s="229">
        <f t="shared" si="96"/>
        <v>0</v>
      </c>
    </row>
    <row r="1235" spans="31:52">
      <c r="AE1235" s="221">
        <f t="shared" si="93"/>
        <v>2024</v>
      </c>
      <c r="AF1235" s="228">
        <v>45291</v>
      </c>
      <c r="AG1235" s="229">
        <f t="shared" si="95"/>
        <v>0</v>
      </c>
      <c r="AX1235" s="221">
        <f t="shared" si="94"/>
        <v>2024</v>
      </c>
      <c r="AY1235" s="228">
        <v>45291</v>
      </c>
      <c r="AZ1235" s="229">
        <f t="shared" si="96"/>
        <v>0</v>
      </c>
    </row>
    <row r="1236" spans="31:52">
      <c r="AE1236" s="221">
        <f t="shared" si="93"/>
        <v>2024</v>
      </c>
      <c r="AF1236" s="228">
        <v>45322</v>
      </c>
      <c r="AG1236" s="229">
        <f t="shared" si="95"/>
        <v>0</v>
      </c>
      <c r="AX1236" s="221">
        <f t="shared" si="94"/>
        <v>2024</v>
      </c>
      <c r="AY1236" s="228">
        <v>45322</v>
      </c>
      <c r="AZ1236" s="229">
        <f t="shared" si="96"/>
        <v>0</v>
      </c>
    </row>
    <row r="1237" spans="31:52">
      <c r="AE1237" s="221">
        <f t="shared" si="93"/>
        <v>2024</v>
      </c>
      <c r="AF1237" s="228">
        <v>45351</v>
      </c>
      <c r="AG1237" s="229">
        <f t="shared" si="95"/>
        <v>0</v>
      </c>
      <c r="AX1237" s="221">
        <f t="shared" si="94"/>
        <v>2024</v>
      </c>
      <c r="AY1237" s="228">
        <v>45351</v>
      </c>
      <c r="AZ1237" s="229">
        <f t="shared" si="96"/>
        <v>0</v>
      </c>
    </row>
    <row r="1238" spans="31:52">
      <c r="AE1238" s="221">
        <f t="shared" si="93"/>
        <v>2024</v>
      </c>
      <c r="AF1238" s="228">
        <v>45382</v>
      </c>
      <c r="AG1238" s="229">
        <f t="shared" si="95"/>
        <v>0</v>
      </c>
      <c r="AX1238" s="221">
        <f t="shared" si="94"/>
        <v>2024</v>
      </c>
      <c r="AY1238" s="228">
        <v>45382</v>
      </c>
      <c r="AZ1238" s="229">
        <f t="shared" si="96"/>
        <v>0</v>
      </c>
    </row>
    <row r="1239" spans="31:52">
      <c r="AE1239" s="221">
        <f t="shared" si="93"/>
        <v>2024</v>
      </c>
      <c r="AF1239" s="228">
        <v>45412</v>
      </c>
      <c r="AG1239" s="229">
        <f t="shared" si="95"/>
        <v>0</v>
      </c>
      <c r="AX1239" s="221">
        <f t="shared" si="94"/>
        <v>2024</v>
      </c>
      <c r="AY1239" s="228">
        <v>45412</v>
      </c>
      <c r="AZ1239" s="229">
        <f t="shared" si="96"/>
        <v>0</v>
      </c>
    </row>
    <row r="1240" spans="31:52">
      <c r="AE1240" s="221">
        <f t="shared" si="93"/>
        <v>2024</v>
      </c>
      <c r="AF1240" s="228">
        <v>45443</v>
      </c>
      <c r="AG1240" s="229">
        <f t="shared" si="95"/>
        <v>0</v>
      </c>
      <c r="AX1240" s="221">
        <f t="shared" si="94"/>
        <v>2024</v>
      </c>
      <c r="AY1240" s="228">
        <v>45443</v>
      </c>
      <c r="AZ1240" s="229">
        <f t="shared" si="96"/>
        <v>0</v>
      </c>
    </row>
    <row r="1241" spans="31:52">
      <c r="AE1241" s="221">
        <f t="shared" si="93"/>
        <v>2024</v>
      </c>
      <c r="AF1241" s="228">
        <v>45473</v>
      </c>
      <c r="AG1241" s="229">
        <f t="shared" si="95"/>
        <v>0</v>
      </c>
      <c r="AX1241" s="221">
        <f t="shared" si="94"/>
        <v>2024</v>
      </c>
      <c r="AY1241" s="228">
        <v>45473</v>
      </c>
      <c r="AZ1241" s="229">
        <f t="shared" si="96"/>
        <v>0</v>
      </c>
    </row>
    <row r="1242" spans="31:52">
      <c r="AE1242" s="221">
        <f t="shared" si="93"/>
        <v>2024</v>
      </c>
      <c r="AF1242" s="228">
        <v>45504</v>
      </c>
      <c r="AG1242" s="229">
        <f t="shared" si="95"/>
        <v>0</v>
      </c>
      <c r="AX1242" s="221">
        <f t="shared" si="94"/>
        <v>2024</v>
      </c>
      <c r="AY1242" s="228">
        <v>45504</v>
      </c>
      <c r="AZ1242" s="229">
        <f t="shared" si="96"/>
        <v>0</v>
      </c>
    </row>
    <row r="1243" spans="31:52">
      <c r="AE1243" s="221">
        <f t="shared" si="93"/>
        <v>2024</v>
      </c>
      <c r="AF1243" s="228">
        <v>45535</v>
      </c>
      <c r="AG1243" s="229">
        <f t="shared" si="95"/>
        <v>0</v>
      </c>
      <c r="AX1243" s="221">
        <f t="shared" si="94"/>
        <v>2024</v>
      </c>
      <c r="AY1243" s="228">
        <v>45535</v>
      </c>
      <c r="AZ1243" s="229">
        <f t="shared" si="96"/>
        <v>0</v>
      </c>
    </row>
    <row r="1244" spans="31:52">
      <c r="AE1244" s="221">
        <f t="shared" si="93"/>
        <v>2024</v>
      </c>
      <c r="AF1244" s="228">
        <v>45565</v>
      </c>
      <c r="AG1244" s="229">
        <f t="shared" si="95"/>
        <v>0</v>
      </c>
      <c r="AX1244" s="221">
        <f t="shared" si="94"/>
        <v>2024</v>
      </c>
      <c r="AY1244" s="228">
        <v>45565</v>
      </c>
      <c r="AZ1244" s="229">
        <f t="shared" si="96"/>
        <v>0</v>
      </c>
    </row>
    <row r="1245" spans="31:52">
      <c r="AE1245" s="221">
        <f t="shared" si="93"/>
        <v>2025</v>
      </c>
      <c r="AF1245" s="228">
        <v>45596</v>
      </c>
      <c r="AG1245" s="229">
        <f t="shared" si="95"/>
        <v>0</v>
      </c>
      <c r="AX1245" s="221">
        <f t="shared" si="94"/>
        <v>2025</v>
      </c>
      <c r="AY1245" s="228">
        <v>45596</v>
      </c>
      <c r="AZ1245" s="229">
        <f t="shared" si="96"/>
        <v>0</v>
      </c>
    </row>
    <row r="1246" spans="31:52">
      <c r="AE1246" s="221">
        <f t="shared" si="93"/>
        <v>2025</v>
      </c>
      <c r="AF1246" s="228">
        <v>45626</v>
      </c>
      <c r="AG1246" s="229">
        <f t="shared" si="95"/>
        <v>0</v>
      </c>
      <c r="AX1246" s="221">
        <f t="shared" si="94"/>
        <v>2025</v>
      </c>
      <c r="AY1246" s="228">
        <v>45626</v>
      </c>
      <c r="AZ1246" s="229">
        <f t="shared" si="96"/>
        <v>0</v>
      </c>
    </row>
    <row r="1247" spans="31:52">
      <c r="AE1247" s="221">
        <f t="shared" si="93"/>
        <v>2025</v>
      </c>
      <c r="AF1247" s="228">
        <v>45657</v>
      </c>
      <c r="AG1247" s="229">
        <f t="shared" si="95"/>
        <v>0</v>
      </c>
      <c r="AX1247" s="221">
        <f t="shared" si="94"/>
        <v>2025</v>
      </c>
      <c r="AY1247" s="228">
        <v>45657</v>
      </c>
      <c r="AZ1247" s="229">
        <f t="shared" si="96"/>
        <v>0</v>
      </c>
    </row>
    <row r="1248" spans="31:52">
      <c r="AE1248" s="221">
        <f t="shared" si="93"/>
        <v>2025</v>
      </c>
      <c r="AF1248" s="228">
        <v>45688</v>
      </c>
      <c r="AG1248" s="229">
        <f t="shared" si="95"/>
        <v>0</v>
      </c>
      <c r="AX1248" s="221">
        <f t="shared" si="94"/>
        <v>2025</v>
      </c>
      <c r="AY1248" s="228">
        <v>45688</v>
      </c>
      <c r="AZ1248" s="229">
        <f t="shared" si="96"/>
        <v>0</v>
      </c>
    </row>
    <row r="1249" spans="31:52">
      <c r="AE1249" s="221">
        <f t="shared" si="93"/>
        <v>2025</v>
      </c>
      <c r="AF1249" s="228">
        <v>45716</v>
      </c>
      <c r="AG1249" s="229">
        <f t="shared" si="95"/>
        <v>0</v>
      </c>
      <c r="AX1249" s="221">
        <f t="shared" si="94"/>
        <v>2025</v>
      </c>
      <c r="AY1249" s="228">
        <v>45716</v>
      </c>
      <c r="AZ1249" s="229">
        <f t="shared" si="96"/>
        <v>0</v>
      </c>
    </row>
    <row r="1250" spans="31:52">
      <c r="AE1250" s="221">
        <f t="shared" si="93"/>
        <v>2025</v>
      </c>
      <c r="AF1250" s="228">
        <v>45747</v>
      </c>
      <c r="AG1250" s="229">
        <f t="shared" si="95"/>
        <v>0</v>
      </c>
      <c r="AX1250" s="221">
        <f t="shared" si="94"/>
        <v>2025</v>
      </c>
      <c r="AY1250" s="228">
        <v>45747</v>
      </c>
      <c r="AZ1250" s="229">
        <f t="shared" si="96"/>
        <v>0</v>
      </c>
    </row>
    <row r="1251" spans="31:52">
      <c r="AE1251" s="221">
        <f t="shared" si="93"/>
        <v>2025</v>
      </c>
      <c r="AF1251" s="228">
        <v>45777</v>
      </c>
      <c r="AG1251" s="229">
        <f t="shared" si="95"/>
        <v>0</v>
      </c>
      <c r="AX1251" s="221">
        <f t="shared" si="94"/>
        <v>2025</v>
      </c>
      <c r="AY1251" s="228">
        <v>45777</v>
      </c>
      <c r="AZ1251" s="229">
        <f t="shared" si="96"/>
        <v>0</v>
      </c>
    </row>
    <row r="1252" spans="31:52">
      <c r="AE1252" s="221">
        <f t="shared" ref="AE1252:AE1315" si="97">IF(MONTH(AF1252)&gt;9,YEAR(AF1252)+1,YEAR(AF1252))</f>
        <v>2025</v>
      </c>
      <c r="AF1252" s="228">
        <v>45808</v>
      </c>
      <c r="AG1252" s="229">
        <f t="shared" si="95"/>
        <v>0</v>
      </c>
      <c r="AX1252" s="221">
        <f t="shared" si="94"/>
        <v>2025</v>
      </c>
      <c r="AY1252" s="228">
        <v>45808</v>
      </c>
      <c r="AZ1252" s="229">
        <f t="shared" si="96"/>
        <v>0</v>
      </c>
    </row>
    <row r="1253" spans="31:52">
      <c r="AE1253" s="221">
        <f t="shared" si="97"/>
        <v>2025</v>
      </c>
      <c r="AF1253" s="228">
        <v>45838</v>
      </c>
      <c r="AG1253" s="229">
        <f t="shared" si="95"/>
        <v>0</v>
      </c>
      <c r="AX1253" s="221">
        <f t="shared" si="94"/>
        <v>2025</v>
      </c>
      <c r="AY1253" s="228">
        <v>45838</v>
      </c>
      <c r="AZ1253" s="229">
        <f t="shared" si="96"/>
        <v>0</v>
      </c>
    </row>
    <row r="1254" spans="31:52">
      <c r="AE1254" s="221">
        <f t="shared" si="97"/>
        <v>2025</v>
      </c>
      <c r="AF1254" s="228">
        <v>45869</v>
      </c>
      <c r="AG1254" s="229">
        <f t="shared" si="95"/>
        <v>0</v>
      </c>
      <c r="AX1254" s="221">
        <f t="shared" si="94"/>
        <v>2025</v>
      </c>
      <c r="AY1254" s="228">
        <v>45869</v>
      </c>
      <c r="AZ1254" s="229">
        <f t="shared" si="96"/>
        <v>0</v>
      </c>
    </row>
    <row r="1255" spans="31:52">
      <c r="AE1255" s="221">
        <f t="shared" si="97"/>
        <v>2025</v>
      </c>
      <c r="AF1255" s="228">
        <v>45900</v>
      </c>
      <c r="AG1255" s="229">
        <f t="shared" si="95"/>
        <v>0</v>
      </c>
      <c r="AX1255" s="221">
        <f t="shared" si="94"/>
        <v>2025</v>
      </c>
      <c r="AY1255" s="228">
        <v>45900</v>
      </c>
      <c r="AZ1255" s="229">
        <f t="shared" si="96"/>
        <v>0</v>
      </c>
    </row>
    <row r="1256" spans="31:52">
      <c r="AE1256" s="221">
        <f t="shared" si="97"/>
        <v>2025</v>
      </c>
      <c r="AF1256" s="228">
        <v>45930</v>
      </c>
      <c r="AG1256" s="229">
        <f t="shared" si="95"/>
        <v>0</v>
      </c>
      <c r="AX1256" s="221">
        <f t="shared" si="94"/>
        <v>2025</v>
      </c>
      <c r="AY1256" s="228">
        <v>45930</v>
      </c>
      <c r="AZ1256" s="229">
        <f t="shared" si="96"/>
        <v>0</v>
      </c>
    </row>
    <row r="1257" spans="31:52">
      <c r="AE1257" s="221">
        <f t="shared" si="97"/>
        <v>2026</v>
      </c>
      <c r="AF1257" s="228">
        <v>45961</v>
      </c>
      <c r="AG1257" s="229">
        <f t="shared" si="95"/>
        <v>0</v>
      </c>
      <c r="AX1257" s="221">
        <f t="shared" si="94"/>
        <v>2026</v>
      </c>
      <c r="AY1257" s="228">
        <v>45961</v>
      </c>
      <c r="AZ1257" s="229">
        <f t="shared" si="96"/>
        <v>0</v>
      </c>
    </row>
    <row r="1258" spans="31:52">
      <c r="AE1258" s="221">
        <f t="shared" si="97"/>
        <v>2026</v>
      </c>
      <c r="AF1258" s="228">
        <v>45991</v>
      </c>
      <c r="AG1258" s="229">
        <f t="shared" si="95"/>
        <v>0</v>
      </c>
      <c r="AX1258" s="221">
        <f t="shared" si="94"/>
        <v>2026</v>
      </c>
      <c r="AY1258" s="228">
        <v>45991</v>
      </c>
      <c r="AZ1258" s="229">
        <f t="shared" si="96"/>
        <v>0</v>
      </c>
    </row>
    <row r="1259" spans="31:52">
      <c r="AE1259" s="221">
        <f t="shared" si="97"/>
        <v>2026</v>
      </c>
      <c r="AF1259" s="228">
        <v>46022</v>
      </c>
      <c r="AG1259" s="229">
        <f t="shared" si="95"/>
        <v>0</v>
      </c>
      <c r="AX1259" s="221">
        <f t="shared" si="94"/>
        <v>2026</v>
      </c>
      <c r="AY1259" s="228">
        <v>46022</v>
      </c>
      <c r="AZ1259" s="229">
        <f t="shared" si="96"/>
        <v>0</v>
      </c>
    </row>
    <row r="1260" spans="31:52">
      <c r="AE1260" s="221">
        <f t="shared" si="97"/>
        <v>2026</v>
      </c>
      <c r="AF1260" s="228">
        <v>46053</v>
      </c>
      <c r="AG1260" s="229">
        <f t="shared" si="95"/>
        <v>0</v>
      </c>
      <c r="AX1260" s="221">
        <f t="shared" si="94"/>
        <v>2026</v>
      </c>
      <c r="AY1260" s="228">
        <v>46053</v>
      </c>
      <c r="AZ1260" s="229">
        <f t="shared" si="96"/>
        <v>0</v>
      </c>
    </row>
    <row r="1261" spans="31:52">
      <c r="AE1261" s="221">
        <f t="shared" si="97"/>
        <v>2026</v>
      </c>
      <c r="AF1261" s="228">
        <v>46081</v>
      </c>
      <c r="AG1261" s="229">
        <f t="shared" si="95"/>
        <v>0</v>
      </c>
      <c r="AX1261" s="221">
        <f t="shared" si="94"/>
        <v>2026</v>
      </c>
      <c r="AY1261" s="228">
        <v>46081</v>
      </c>
      <c r="AZ1261" s="229">
        <f t="shared" si="96"/>
        <v>0</v>
      </c>
    </row>
    <row r="1262" spans="31:52">
      <c r="AE1262" s="221">
        <f t="shared" si="97"/>
        <v>2026</v>
      </c>
      <c r="AF1262" s="228">
        <v>46112</v>
      </c>
      <c r="AG1262" s="229">
        <f t="shared" si="95"/>
        <v>0</v>
      </c>
      <c r="AX1262" s="221">
        <f t="shared" si="94"/>
        <v>2026</v>
      </c>
      <c r="AY1262" s="228">
        <v>46112</v>
      </c>
      <c r="AZ1262" s="229">
        <f t="shared" si="96"/>
        <v>0</v>
      </c>
    </row>
    <row r="1263" spans="31:52">
      <c r="AE1263" s="221">
        <f t="shared" si="97"/>
        <v>2026</v>
      </c>
      <c r="AF1263" s="228">
        <v>46142</v>
      </c>
      <c r="AG1263" s="229">
        <f t="shared" si="95"/>
        <v>0</v>
      </c>
      <c r="AX1263" s="221">
        <f t="shared" si="94"/>
        <v>2026</v>
      </c>
      <c r="AY1263" s="228">
        <v>46142</v>
      </c>
      <c r="AZ1263" s="229">
        <f t="shared" si="96"/>
        <v>0</v>
      </c>
    </row>
    <row r="1264" spans="31:52">
      <c r="AE1264" s="221">
        <f t="shared" si="97"/>
        <v>2026</v>
      </c>
      <c r="AF1264" s="228">
        <v>46173</v>
      </c>
      <c r="AG1264" s="229">
        <f t="shared" si="95"/>
        <v>0</v>
      </c>
      <c r="AX1264" s="221">
        <f t="shared" si="94"/>
        <v>2026</v>
      </c>
      <c r="AY1264" s="228">
        <v>46173</v>
      </c>
      <c r="AZ1264" s="229">
        <f t="shared" si="96"/>
        <v>0</v>
      </c>
    </row>
    <row r="1265" spans="31:52">
      <c r="AE1265" s="221">
        <f t="shared" si="97"/>
        <v>2026</v>
      </c>
      <c r="AF1265" s="228">
        <v>46203</v>
      </c>
      <c r="AG1265" s="229">
        <f t="shared" si="95"/>
        <v>0</v>
      </c>
      <c r="AX1265" s="221">
        <f t="shared" si="94"/>
        <v>2026</v>
      </c>
      <c r="AY1265" s="228">
        <v>46203</v>
      </c>
      <c r="AZ1265" s="229">
        <f t="shared" si="96"/>
        <v>0</v>
      </c>
    </row>
    <row r="1266" spans="31:52">
      <c r="AE1266" s="221">
        <f t="shared" si="97"/>
        <v>2026</v>
      </c>
      <c r="AF1266" s="228">
        <v>46234</v>
      </c>
      <c r="AG1266" s="229">
        <f t="shared" si="95"/>
        <v>0</v>
      </c>
      <c r="AX1266" s="221">
        <f t="shared" si="94"/>
        <v>2026</v>
      </c>
      <c r="AY1266" s="228">
        <v>46234</v>
      </c>
      <c r="AZ1266" s="229">
        <f t="shared" si="96"/>
        <v>0</v>
      </c>
    </row>
    <row r="1267" spans="31:52">
      <c r="AE1267" s="221">
        <f t="shared" si="97"/>
        <v>2026</v>
      </c>
      <c r="AF1267" s="228">
        <v>46265</v>
      </c>
      <c r="AG1267" s="229">
        <f t="shared" si="95"/>
        <v>0</v>
      </c>
      <c r="AX1267" s="221">
        <f t="shared" si="94"/>
        <v>2026</v>
      </c>
      <c r="AY1267" s="228">
        <v>46265</v>
      </c>
      <c r="AZ1267" s="229">
        <f t="shared" si="96"/>
        <v>0</v>
      </c>
    </row>
    <row r="1268" spans="31:52">
      <c r="AE1268" s="221">
        <f t="shared" si="97"/>
        <v>2026</v>
      </c>
      <c r="AF1268" s="228">
        <v>46295</v>
      </c>
      <c r="AG1268" s="229">
        <f t="shared" si="95"/>
        <v>0</v>
      </c>
      <c r="AX1268" s="221">
        <f t="shared" si="94"/>
        <v>2026</v>
      </c>
      <c r="AY1268" s="228">
        <v>46295</v>
      </c>
      <c r="AZ1268" s="229">
        <f t="shared" si="96"/>
        <v>0</v>
      </c>
    </row>
    <row r="1269" spans="31:52">
      <c r="AE1269" s="221">
        <f t="shared" si="97"/>
        <v>2027</v>
      </c>
      <c r="AF1269" s="228">
        <v>46326</v>
      </c>
      <c r="AG1269" s="229">
        <f t="shared" si="95"/>
        <v>0</v>
      </c>
      <c r="AX1269" s="221">
        <f t="shared" si="94"/>
        <v>2027</v>
      </c>
      <c r="AY1269" s="228">
        <v>46326</v>
      </c>
      <c r="AZ1269" s="229">
        <f t="shared" si="96"/>
        <v>0</v>
      </c>
    </row>
    <row r="1270" spans="31:52">
      <c r="AE1270" s="221">
        <f t="shared" si="97"/>
        <v>2027</v>
      </c>
      <c r="AF1270" s="228">
        <v>46356</v>
      </c>
      <c r="AG1270" s="229">
        <f t="shared" si="95"/>
        <v>0</v>
      </c>
      <c r="AX1270" s="221">
        <f t="shared" si="94"/>
        <v>2027</v>
      </c>
      <c r="AY1270" s="228">
        <v>46356</v>
      </c>
      <c r="AZ1270" s="229">
        <f t="shared" si="96"/>
        <v>0</v>
      </c>
    </row>
    <row r="1271" spans="31:52">
      <c r="AE1271" s="221">
        <f t="shared" si="97"/>
        <v>2027</v>
      </c>
      <c r="AF1271" s="228">
        <v>46387</v>
      </c>
      <c r="AG1271" s="229">
        <f t="shared" si="95"/>
        <v>0</v>
      </c>
      <c r="AX1271" s="221">
        <f t="shared" si="94"/>
        <v>2027</v>
      </c>
      <c r="AY1271" s="228">
        <v>46387</v>
      </c>
      <c r="AZ1271" s="229">
        <f t="shared" si="96"/>
        <v>0</v>
      </c>
    </row>
    <row r="1272" spans="31:52">
      <c r="AE1272" s="221">
        <f t="shared" si="97"/>
        <v>2027</v>
      </c>
      <c r="AF1272" s="228">
        <v>46418</v>
      </c>
      <c r="AG1272" s="229">
        <f t="shared" si="95"/>
        <v>0</v>
      </c>
      <c r="AX1272" s="221">
        <f t="shared" si="94"/>
        <v>2027</v>
      </c>
      <c r="AY1272" s="228">
        <v>46418</v>
      </c>
      <c r="AZ1272" s="229">
        <f t="shared" si="96"/>
        <v>0</v>
      </c>
    </row>
    <row r="1273" spans="31:52">
      <c r="AE1273" s="221">
        <f t="shared" si="97"/>
        <v>2027</v>
      </c>
      <c r="AF1273" s="228">
        <v>46446</v>
      </c>
      <c r="AG1273" s="229">
        <f t="shared" si="95"/>
        <v>0</v>
      </c>
      <c r="AX1273" s="221">
        <f t="shared" si="94"/>
        <v>2027</v>
      </c>
      <c r="AY1273" s="228">
        <v>46446</v>
      </c>
      <c r="AZ1273" s="229">
        <f t="shared" si="96"/>
        <v>0</v>
      </c>
    </row>
    <row r="1274" spans="31:52">
      <c r="AE1274" s="221">
        <f t="shared" si="97"/>
        <v>2027</v>
      </c>
      <c r="AF1274" s="228">
        <v>46477</v>
      </c>
      <c r="AG1274" s="229">
        <f t="shared" si="95"/>
        <v>0</v>
      </c>
      <c r="AX1274" s="221">
        <f t="shared" si="94"/>
        <v>2027</v>
      </c>
      <c r="AY1274" s="228">
        <v>46477</v>
      </c>
      <c r="AZ1274" s="229">
        <f t="shared" si="96"/>
        <v>0</v>
      </c>
    </row>
    <row r="1275" spans="31:52">
      <c r="AE1275" s="221">
        <f t="shared" si="97"/>
        <v>2027</v>
      </c>
      <c r="AF1275" s="228">
        <v>46507</v>
      </c>
      <c r="AG1275" s="229">
        <f t="shared" si="95"/>
        <v>0</v>
      </c>
      <c r="AX1275" s="221">
        <f t="shared" si="94"/>
        <v>2027</v>
      </c>
      <c r="AY1275" s="228">
        <v>46507</v>
      </c>
      <c r="AZ1275" s="229">
        <f t="shared" si="96"/>
        <v>0</v>
      </c>
    </row>
    <row r="1276" spans="31:52">
      <c r="AE1276" s="221">
        <f t="shared" si="97"/>
        <v>2027</v>
      </c>
      <c r="AF1276" s="228">
        <v>46538</v>
      </c>
      <c r="AG1276" s="229">
        <f t="shared" si="95"/>
        <v>0</v>
      </c>
      <c r="AX1276" s="221">
        <f t="shared" si="94"/>
        <v>2027</v>
      </c>
      <c r="AY1276" s="228">
        <v>46538</v>
      </c>
      <c r="AZ1276" s="229">
        <f t="shared" si="96"/>
        <v>0</v>
      </c>
    </row>
    <row r="1277" spans="31:52">
      <c r="AE1277" s="221">
        <f t="shared" si="97"/>
        <v>2027</v>
      </c>
      <c r="AF1277" s="228">
        <v>46568</v>
      </c>
      <c r="AG1277" s="229">
        <f t="shared" si="95"/>
        <v>0</v>
      </c>
      <c r="AX1277" s="221">
        <f t="shared" si="94"/>
        <v>2027</v>
      </c>
      <c r="AY1277" s="228">
        <v>46568</v>
      </c>
      <c r="AZ1277" s="229">
        <f t="shared" si="96"/>
        <v>0</v>
      </c>
    </row>
    <row r="1278" spans="31:52">
      <c r="AE1278" s="221">
        <f t="shared" si="97"/>
        <v>2027</v>
      </c>
      <c r="AF1278" s="228">
        <v>46599</v>
      </c>
      <c r="AG1278" s="229">
        <f t="shared" si="95"/>
        <v>0</v>
      </c>
      <c r="AX1278" s="221">
        <f t="shared" si="94"/>
        <v>2027</v>
      </c>
      <c r="AY1278" s="228">
        <v>46599</v>
      </c>
      <c r="AZ1278" s="229">
        <f t="shared" si="96"/>
        <v>0</v>
      </c>
    </row>
    <row r="1279" spans="31:52">
      <c r="AE1279" s="221">
        <f t="shared" si="97"/>
        <v>2027</v>
      </c>
      <c r="AF1279" s="228">
        <v>46630</v>
      </c>
      <c r="AG1279" s="229">
        <f t="shared" si="95"/>
        <v>0</v>
      </c>
      <c r="AX1279" s="221">
        <f t="shared" si="94"/>
        <v>2027</v>
      </c>
      <c r="AY1279" s="228">
        <v>46630</v>
      </c>
      <c r="AZ1279" s="229">
        <f t="shared" si="96"/>
        <v>0</v>
      </c>
    </row>
    <row r="1280" spans="31:52">
      <c r="AE1280" s="221">
        <f t="shared" si="97"/>
        <v>2027</v>
      </c>
      <c r="AF1280" s="228">
        <v>46660</v>
      </c>
      <c r="AG1280" s="229">
        <f t="shared" si="95"/>
        <v>0</v>
      </c>
      <c r="AX1280" s="221">
        <f t="shared" si="94"/>
        <v>2027</v>
      </c>
      <c r="AY1280" s="228">
        <v>46660</v>
      </c>
      <c r="AZ1280" s="229">
        <f t="shared" si="96"/>
        <v>0</v>
      </c>
    </row>
    <row r="1281" spans="31:52">
      <c r="AE1281" s="221">
        <f t="shared" si="97"/>
        <v>2028</v>
      </c>
      <c r="AF1281" s="228">
        <v>46691</v>
      </c>
      <c r="AG1281" s="229">
        <f t="shared" si="95"/>
        <v>0</v>
      </c>
      <c r="AX1281" s="221">
        <f t="shared" si="94"/>
        <v>2028</v>
      </c>
      <c r="AY1281" s="228">
        <v>46691</v>
      </c>
      <c r="AZ1281" s="229">
        <f t="shared" si="96"/>
        <v>0</v>
      </c>
    </row>
    <row r="1282" spans="31:52">
      <c r="AE1282" s="221">
        <f t="shared" si="97"/>
        <v>2028</v>
      </c>
      <c r="AF1282" s="228">
        <v>46721</v>
      </c>
      <c r="AG1282" s="229">
        <f t="shared" si="95"/>
        <v>0</v>
      </c>
      <c r="AX1282" s="221">
        <f t="shared" si="94"/>
        <v>2028</v>
      </c>
      <c r="AY1282" s="228">
        <v>46721</v>
      </c>
      <c r="AZ1282" s="229">
        <f t="shared" si="96"/>
        <v>0</v>
      </c>
    </row>
    <row r="1283" spans="31:52">
      <c r="AE1283" s="221">
        <f t="shared" si="97"/>
        <v>2028</v>
      </c>
      <c r="AF1283" s="228">
        <v>46752</v>
      </c>
      <c r="AG1283" s="229">
        <f t="shared" si="95"/>
        <v>0</v>
      </c>
      <c r="AX1283" s="221">
        <f t="shared" si="94"/>
        <v>2028</v>
      </c>
      <c r="AY1283" s="228">
        <v>46752</v>
      </c>
      <c r="AZ1283" s="229">
        <f t="shared" si="96"/>
        <v>0</v>
      </c>
    </row>
    <row r="1284" spans="31:52">
      <c r="AE1284" s="221">
        <f t="shared" si="97"/>
        <v>2028</v>
      </c>
      <c r="AF1284" s="228">
        <v>46783</v>
      </c>
      <c r="AG1284" s="229">
        <f t="shared" si="95"/>
        <v>0</v>
      </c>
      <c r="AX1284" s="221">
        <f t="shared" si="94"/>
        <v>2028</v>
      </c>
      <c r="AY1284" s="228">
        <v>46783</v>
      </c>
      <c r="AZ1284" s="229">
        <f t="shared" si="96"/>
        <v>0</v>
      </c>
    </row>
    <row r="1285" spans="31:52">
      <c r="AE1285" s="221">
        <f t="shared" si="97"/>
        <v>2028</v>
      </c>
      <c r="AF1285" s="228">
        <v>46812</v>
      </c>
      <c r="AG1285" s="229">
        <f t="shared" si="95"/>
        <v>0</v>
      </c>
      <c r="AX1285" s="221">
        <f t="shared" si="94"/>
        <v>2028</v>
      </c>
      <c r="AY1285" s="228">
        <v>46812</v>
      </c>
      <c r="AZ1285" s="229">
        <f t="shared" si="96"/>
        <v>0</v>
      </c>
    </row>
    <row r="1286" spans="31:52">
      <c r="AE1286" s="221">
        <f t="shared" si="97"/>
        <v>2028</v>
      </c>
      <c r="AF1286" s="228">
        <v>46843</v>
      </c>
      <c r="AG1286" s="229">
        <f t="shared" si="95"/>
        <v>0</v>
      </c>
      <c r="AX1286" s="221">
        <f t="shared" si="94"/>
        <v>2028</v>
      </c>
      <c r="AY1286" s="228">
        <v>46843</v>
      </c>
      <c r="AZ1286" s="229">
        <f t="shared" si="96"/>
        <v>0</v>
      </c>
    </row>
    <row r="1287" spans="31:52">
      <c r="AE1287" s="221">
        <f t="shared" si="97"/>
        <v>2028</v>
      </c>
      <c r="AF1287" s="228">
        <v>46873</v>
      </c>
      <c r="AG1287" s="229">
        <f t="shared" si="95"/>
        <v>0</v>
      </c>
      <c r="AX1287" s="221">
        <f t="shared" si="94"/>
        <v>2028</v>
      </c>
      <c r="AY1287" s="228">
        <v>46873</v>
      </c>
      <c r="AZ1287" s="229">
        <f t="shared" si="96"/>
        <v>0</v>
      </c>
    </row>
    <row r="1288" spans="31:52">
      <c r="AE1288" s="221">
        <f t="shared" si="97"/>
        <v>2028</v>
      </c>
      <c r="AF1288" s="228">
        <v>46904</v>
      </c>
      <c r="AG1288" s="229">
        <f t="shared" si="95"/>
        <v>0</v>
      </c>
      <c r="AX1288" s="221">
        <f t="shared" si="94"/>
        <v>2028</v>
      </c>
      <c r="AY1288" s="228">
        <v>46904</v>
      </c>
      <c r="AZ1288" s="229">
        <f t="shared" si="96"/>
        <v>0</v>
      </c>
    </row>
    <row r="1289" spans="31:52">
      <c r="AE1289" s="221">
        <f t="shared" si="97"/>
        <v>2028</v>
      </c>
      <c r="AF1289" s="228">
        <v>46934</v>
      </c>
      <c r="AG1289" s="229">
        <f t="shared" si="95"/>
        <v>0</v>
      </c>
      <c r="AX1289" s="221">
        <f t="shared" ref="AX1289:AX1316" si="98">IF(MONTH(AY1289)&gt;9,YEAR(AY1289)+1,YEAR(AY1289))</f>
        <v>2028</v>
      </c>
      <c r="AY1289" s="228">
        <v>46934</v>
      </c>
      <c r="AZ1289" s="229">
        <f t="shared" si="96"/>
        <v>0</v>
      </c>
    </row>
    <row r="1290" spans="31:52">
      <c r="AE1290" s="221">
        <f t="shared" si="97"/>
        <v>2028</v>
      </c>
      <c r="AF1290" s="228">
        <v>46965</v>
      </c>
      <c r="AG1290" s="229">
        <f t="shared" ref="AG1290:AG1316" si="99">VLOOKUP(IF(MONTH(AF1290)&gt;9,YEAR(AF1290)+1,YEAR(AF1290)),$P$10:$AB$118,IF(MONTH(AF1290)&gt;9,MONTH(AF1290)-8,MONTH(AF1290)+4))</f>
        <v>0</v>
      </c>
      <c r="AX1290" s="221">
        <f t="shared" si="98"/>
        <v>2028</v>
      </c>
      <c r="AY1290" s="228">
        <v>46965</v>
      </c>
      <c r="AZ1290" s="229">
        <f t="shared" ref="AZ1290:AZ1316" si="100">VLOOKUP(IF(MONTH(AY1290)&gt;9,YEAR(AY1290)+1,YEAR(AY1290)),$AI$10:$AU$118,IF(MONTH(AY1290)&gt;9,MONTH(AY1290)-8,MONTH(AY1290)+4))</f>
        <v>0</v>
      </c>
    </row>
    <row r="1291" spans="31:52">
      <c r="AE1291" s="221">
        <f t="shared" si="97"/>
        <v>2028</v>
      </c>
      <c r="AF1291" s="228">
        <v>46996</v>
      </c>
      <c r="AG1291" s="229">
        <f t="shared" si="99"/>
        <v>0</v>
      </c>
      <c r="AX1291" s="221">
        <f t="shared" si="98"/>
        <v>2028</v>
      </c>
      <c r="AY1291" s="228">
        <v>46996</v>
      </c>
      <c r="AZ1291" s="229">
        <f t="shared" si="100"/>
        <v>0</v>
      </c>
    </row>
    <row r="1292" spans="31:52">
      <c r="AE1292" s="221">
        <f t="shared" si="97"/>
        <v>2028</v>
      </c>
      <c r="AF1292" s="228">
        <v>47026</v>
      </c>
      <c r="AG1292" s="229">
        <f t="shared" si="99"/>
        <v>0</v>
      </c>
      <c r="AX1292" s="221">
        <f t="shared" si="98"/>
        <v>2028</v>
      </c>
      <c r="AY1292" s="228">
        <v>47026</v>
      </c>
      <c r="AZ1292" s="229">
        <f t="shared" si="100"/>
        <v>0</v>
      </c>
    </row>
    <row r="1293" spans="31:52">
      <c r="AE1293" s="221">
        <f t="shared" si="97"/>
        <v>2029</v>
      </c>
      <c r="AF1293" s="228">
        <v>47057</v>
      </c>
      <c r="AG1293" s="229">
        <f t="shared" si="99"/>
        <v>0</v>
      </c>
      <c r="AX1293" s="221">
        <f t="shared" si="98"/>
        <v>2029</v>
      </c>
      <c r="AY1293" s="228">
        <v>47057</v>
      </c>
      <c r="AZ1293" s="229">
        <f t="shared" si="100"/>
        <v>0</v>
      </c>
    </row>
    <row r="1294" spans="31:52">
      <c r="AE1294" s="221">
        <f t="shared" si="97"/>
        <v>2029</v>
      </c>
      <c r="AF1294" s="228">
        <v>47087</v>
      </c>
      <c r="AG1294" s="229">
        <f t="shared" si="99"/>
        <v>0</v>
      </c>
      <c r="AX1294" s="221">
        <f t="shared" si="98"/>
        <v>2029</v>
      </c>
      <c r="AY1294" s="228">
        <v>47087</v>
      </c>
      <c r="AZ1294" s="229">
        <f t="shared" si="100"/>
        <v>0</v>
      </c>
    </row>
    <row r="1295" spans="31:52">
      <c r="AE1295" s="221">
        <f t="shared" si="97"/>
        <v>2029</v>
      </c>
      <c r="AF1295" s="228">
        <v>47118</v>
      </c>
      <c r="AG1295" s="229">
        <f t="shared" si="99"/>
        <v>0</v>
      </c>
      <c r="AX1295" s="221">
        <f t="shared" si="98"/>
        <v>2029</v>
      </c>
      <c r="AY1295" s="228">
        <v>47118</v>
      </c>
      <c r="AZ1295" s="229">
        <f t="shared" si="100"/>
        <v>0</v>
      </c>
    </row>
    <row r="1296" spans="31:52">
      <c r="AE1296" s="221">
        <f t="shared" si="97"/>
        <v>2029</v>
      </c>
      <c r="AF1296" s="228">
        <v>47149</v>
      </c>
      <c r="AG1296" s="229">
        <f t="shared" si="99"/>
        <v>0</v>
      </c>
      <c r="AX1296" s="221">
        <f t="shared" si="98"/>
        <v>2029</v>
      </c>
      <c r="AY1296" s="228">
        <v>47149</v>
      </c>
      <c r="AZ1296" s="229">
        <f t="shared" si="100"/>
        <v>0</v>
      </c>
    </row>
    <row r="1297" spans="31:52">
      <c r="AE1297" s="221">
        <f t="shared" si="97"/>
        <v>2029</v>
      </c>
      <c r="AF1297" s="228">
        <v>47177</v>
      </c>
      <c r="AG1297" s="229">
        <f t="shared" si="99"/>
        <v>0</v>
      </c>
      <c r="AX1297" s="221">
        <f t="shared" si="98"/>
        <v>2029</v>
      </c>
      <c r="AY1297" s="228">
        <v>47177</v>
      </c>
      <c r="AZ1297" s="229">
        <f t="shared" si="100"/>
        <v>0</v>
      </c>
    </row>
    <row r="1298" spans="31:52">
      <c r="AE1298" s="221">
        <f t="shared" si="97"/>
        <v>2029</v>
      </c>
      <c r="AF1298" s="228">
        <v>47208</v>
      </c>
      <c r="AG1298" s="229">
        <f t="shared" si="99"/>
        <v>0</v>
      </c>
      <c r="AX1298" s="221">
        <f t="shared" si="98"/>
        <v>2029</v>
      </c>
      <c r="AY1298" s="228">
        <v>47208</v>
      </c>
      <c r="AZ1298" s="229">
        <f t="shared" si="100"/>
        <v>0</v>
      </c>
    </row>
    <row r="1299" spans="31:52">
      <c r="AE1299" s="221">
        <f t="shared" si="97"/>
        <v>2029</v>
      </c>
      <c r="AF1299" s="228">
        <v>47238</v>
      </c>
      <c r="AG1299" s="229">
        <f t="shared" si="99"/>
        <v>0</v>
      </c>
      <c r="AX1299" s="221">
        <f t="shared" si="98"/>
        <v>2029</v>
      </c>
      <c r="AY1299" s="228">
        <v>47238</v>
      </c>
      <c r="AZ1299" s="229">
        <f t="shared" si="100"/>
        <v>0</v>
      </c>
    </row>
    <row r="1300" spans="31:52">
      <c r="AE1300" s="221">
        <f t="shared" si="97"/>
        <v>2029</v>
      </c>
      <c r="AF1300" s="228">
        <v>47269</v>
      </c>
      <c r="AG1300" s="229">
        <f t="shared" si="99"/>
        <v>0</v>
      </c>
      <c r="AX1300" s="221">
        <f t="shared" si="98"/>
        <v>2029</v>
      </c>
      <c r="AY1300" s="228">
        <v>47269</v>
      </c>
      <c r="AZ1300" s="229">
        <f t="shared" si="100"/>
        <v>0</v>
      </c>
    </row>
    <row r="1301" spans="31:52">
      <c r="AE1301" s="221">
        <f t="shared" si="97"/>
        <v>2029</v>
      </c>
      <c r="AF1301" s="228">
        <v>47299</v>
      </c>
      <c r="AG1301" s="229">
        <f t="shared" si="99"/>
        <v>0</v>
      </c>
      <c r="AX1301" s="221">
        <f t="shared" si="98"/>
        <v>2029</v>
      </c>
      <c r="AY1301" s="228">
        <v>47299</v>
      </c>
      <c r="AZ1301" s="229">
        <f t="shared" si="100"/>
        <v>0</v>
      </c>
    </row>
    <row r="1302" spans="31:52">
      <c r="AE1302" s="221">
        <f t="shared" si="97"/>
        <v>2029</v>
      </c>
      <c r="AF1302" s="228">
        <v>47330</v>
      </c>
      <c r="AG1302" s="229">
        <f t="shared" si="99"/>
        <v>0</v>
      </c>
      <c r="AX1302" s="221">
        <f t="shared" si="98"/>
        <v>2029</v>
      </c>
      <c r="AY1302" s="228">
        <v>47330</v>
      </c>
      <c r="AZ1302" s="229">
        <f t="shared" si="100"/>
        <v>0</v>
      </c>
    </row>
    <row r="1303" spans="31:52">
      <c r="AE1303" s="221">
        <f t="shared" si="97"/>
        <v>2029</v>
      </c>
      <c r="AF1303" s="228">
        <v>47361</v>
      </c>
      <c r="AG1303" s="229">
        <f t="shared" si="99"/>
        <v>0</v>
      </c>
      <c r="AX1303" s="221">
        <f t="shared" si="98"/>
        <v>2029</v>
      </c>
      <c r="AY1303" s="228">
        <v>47361</v>
      </c>
      <c r="AZ1303" s="229">
        <f t="shared" si="100"/>
        <v>0</v>
      </c>
    </row>
    <row r="1304" spans="31:52">
      <c r="AE1304" s="221">
        <f t="shared" si="97"/>
        <v>2029</v>
      </c>
      <c r="AF1304" s="228">
        <v>47391</v>
      </c>
      <c r="AG1304" s="229">
        <f t="shared" si="99"/>
        <v>0</v>
      </c>
      <c r="AX1304" s="221">
        <f t="shared" si="98"/>
        <v>2029</v>
      </c>
      <c r="AY1304" s="228">
        <v>47391</v>
      </c>
      <c r="AZ1304" s="229">
        <f t="shared" si="100"/>
        <v>0</v>
      </c>
    </row>
    <row r="1305" spans="31:52">
      <c r="AE1305" s="221">
        <f t="shared" si="97"/>
        <v>2030</v>
      </c>
      <c r="AF1305" s="228">
        <v>47422</v>
      </c>
      <c r="AG1305" s="229">
        <f t="shared" si="99"/>
        <v>0</v>
      </c>
      <c r="AX1305" s="221">
        <f t="shared" si="98"/>
        <v>2030</v>
      </c>
      <c r="AY1305" s="228">
        <v>47422</v>
      </c>
      <c r="AZ1305" s="229">
        <f t="shared" si="100"/>
        <v>0</v>
      </c>
    </row>
    <row r="1306" spans="31:52">
      <c r="AE1306" s="221">
        <f t="shared" si="97"/>
        <v>2030</v>
      </c>
      <c r="AF1306" s="228">
        <v>47452</v>
      </c>
      <c r="AG1306" s="229">
        <f t="shared" si="99"/>
        <v>0</v>
      </c>
      <c r="AX1306" s="221">
        <f t="shared" si="98"/>
        <v>2030</v>
      </c>
      <c r="AY1306" s="228">
        <v>47452</v>
      </c>
      <c r="AZ1306" s="229">
        <f t="shared" si="100"/>
        <v>0</v>
      </c>
    </row>
    <row r="1307" spans="31:52">
      <c r="AE1307" s="221">
        <f t="shared" si="97"/>
        <v>2030</v>
      </c>
      <c r="AF1307" s="228">
        <v>47483</v>
      </c>
      <c r="AG1307" s="229">
        <f t="shared" si="99"/>
        <v>0</v>
      </c>
      <c r="AX1307" s="221">
        <f t="shared" si="98"/>
        <v>2030</v>
      </c>
      <c r="AY1307" s="228">
        <v>47483</v>
      </c>
      <c r="AZ1307" s="229">
        <f t="shared" si="100"/>
        <v>0</v>
      </c>
    </row>
    <row r="1308" spans="31:52">
      <c r="AE1308" s="221">
        <f t="shared" si="97"/>
        <v>2030</v>
      </c>
      <c r="AF1308" s="228">
        <v>47514</v>
      </c>
      <c r="AG1308" s="229">
        <f t="shared" si="99"/>
        <v>0</v>
      </c>
      <c r="AX1308" s="221">
        <f t="shared" si="98"/>
        <v>2030</v>
      </c>
      <c r="AY1308" s="228">
        <v>47514</v>
      </c>
      <c r="AZ1308" s="229">
        <f t="shared" si="100"/>
        <v>0</v>
      </c>
    </row>
    <row r="1309" spans="31:52">
      <c r="AE1309" s="221">
        <f t="shared" si="97"/>
        <v>2030</v>
      </c>
      <c r="AF1309" s="228">
        <v>47542</v>
      </c>
      <c r="AG1309" s="229">
        <f t="shared" si="99"/>
        <v>0</v>
      </c>
      <c r="AX1309" s="221">
        <f t="shared" si="98"/>
        <v>2030</v>
      </c>
      <c r="AY1309" s="228">
        <v>47542</v>
      </c>
      <c r="AZ1309" s="229">
        <f t="shared" si="100"/>
        <v>0</v>
      </c>
    </row>
    <row r="1310" spans="31:52">
      <c r="AE1310" s="221">
        <f t="shared" si="97"/>
        <v>2030</v>
      </c>
      <c r="AF1310" s="228">
        <v>47573</v>
      </c>
      <c r="AG1310" s="229">
        <f t="shared" si="99"/>
        <v>0</v>
      </c>
      <c r="AX1310" s="221">
        <f t="shared" si="98"/>
        <v>2030</v>
      </c>
      <c r="AY1310" s="228">
        <v>47573</v>
      </c>
      <c r="AZ1310" s="229">
        <f t="shared" si="100"/>
        <v>0</v>
      </c>
    </row>
    <row r="1311" spans="31:52">
      <c r="AE1311" s="221">
        <f t="shared" si="97"/>
        <v>2030</v>
      </c>
      <c r="AF1311" s="228">
        <v>47603</v>
      </c>
      <c r="AG1311" s="229">
        <f t="shared" si="99"/>
        <v>0</v>
      </c>
      <c r="AX1311" s="221">
        <f t="shared" si="98"/>
        <v>2030</v>
      </c>
      <c r="AY1311" s="228">
        <v>47603</v>
      </c>
      <c r="AZ1311" s="229">
        <f t="shared" si="100"/>
        <v>0</v>
      </c>
    </row>
    <row r="1312" spans="31:52">
      <c r="AE1312" s="221">
        <f t="shared" si="97"/>
        <v>2030</v>
      </c>
      <c r="AF1312" s="228">
        <v>47634</v>
      </c>
      <c r="AG1312" s="229">
        <f t="shared" si="99"/>
        <v>0</v>
      </c>
      <c r="AX1312" s="221">
        <f t="shared" si="98"/>
        <v>2030</v>
      </c>
      <c r="AY1312" s="228">
        <v>47634</v>
      </c>
      <c r="AZ1312" s="229">
        <f t="shared" si="100"/>
        <v>0</v>
      </c>
    </row>
    <row r="1313" spans="31:52">
      <c r="AE1313" s="221">
        <f t="shared" si="97"/>
        <v>2030</v>
      </c>
      <c r="AF1313" s="228">
        <v>47664</v>
      </c>
      <c r="AG1313" s="229">
        <f t="shared" si="99"/>
        <v>0</v>
      </c>
      <c r="AX1313" s="221">
        <f t="shared" si="98"/>
        <v>2030</v>
      </c>
      <c r="AY1313" s="228">
        <v>47664</v>
      </c>
      <c r="AZ1313" s="229">
        <f t="shared" si="100"/>
        <v>0</v>
      </c>
    </row>
    <row r="1314" spans="31:52">
      <c r="AE1314" s="221">
        <f t="shared" si="97"/>
        <v>2030</v>
      </c>
      <c r="AF1314" s="228">
        <v>47695</v>
      </c>
      <c r="AG1314" s="229">
        <f t="shared" si="99"/>
        <v>0</v>
      </c>
      <c r="AX1314" s="221">
        <f t="shared" si="98"/>
        <v>2030</v>
      </c>
      <c r="AY1314" s="228">
        <v>47695</v>
      </c>
      <c r="AZ1314" s="229">
        <f t="shared" si="100"/>
        <v>0</v>
      </c>
    </row>
    <row r="1315" spans="31:52">
      <c r="AE1315" s="221">
        <f t="shared" si="97"/>
        <v>2030</v>
      </c>
      <c r="AF1315" s="228">
        <v>47726</v>
      </c>
      <c r="AG1315" s="229">
        <f t="shared" si="99"/>
        <v>0</v>
      </c>
      <c r="AX1315" s="221">
        <f t="shared" si="98"/>
        <v>2030</v>
      </c>
      <c r="AY1315" s="228">
        <v>47726</v>
      </c>
      <c r="AZ1315" s="229">
        <f t="shared" si="100"/>
        <v>0</v>
      </c>
    </row>
    <row r="1316" spans="31:52">
      <c r="AE1316" s="221">
        <f t="shared" ref="AE1316" si="101">IF(MONTH(AF1316)&gt;9,YEAR(AF1316)+1,YEAR(AF1316))</f>
        <v>2030</v>
      </c>
      <c r="AF1316" s="228">
        <v>47756</v>
      </c>
      <c r="AG1316" s="229">
        <f t="shared" si="99"/>
        <v>0</v>
      </c>
      <c r="AX1316" s="221">
        <f t="shared" si="98"/>
        <v>2030</v>
      </c>
      <c r="AY1316" s="228">
        <v>47756</v>
      </c>
      <c r="AZ1316" s="229">
        <f t="shared" si="100"/>
        <v>0</v>
      </c>
    </row>
  </sheetData>
  <mergeCells count="13">
    <mergeCell ref="AC8:AC9"/>
    <mergeCell ref="AI8:AI9"/>
    <mergeCell ref="AJ8:AU8"/>
    <mergeCell ref="AV8:AV9"/>
    <mergeCell ref="G3:I3"/>
    <mergeCell ref="U3:W3"/>
    <mergeCell ref="G5:H5"/>
    <mergeCell ref="U5:V5"/>
    <mergeCell ref="A8:A9"/>
    <mergeCell ref="B8:M8"/>
    <mergeCell ref="N8:N9"/>
    <mergeCell ref="P8:P9"/>
    <mergeCell ref="Q8:AB8"/>
  </mergeCells>
  <conditionalFormatting sqref="P120:AC130 A120:N126 AG8:AG1316 AZ8:AZ1316">
    <cfRule type="cellIs" dxfId="85" priority="10" operator="equal">
      <formula>-901</formula>
    </cfRule>
  </conditionalFormatting>
  <conditionalFormatting sqref="AY8 AF8">
    <cfRule type="cellIs" dxfId="84" priority="9" operator="equal">
      <formula>-901</formula>
    </cfRule>
  </conditionalFormatting>
  <conditionalFormatting sqref="AJ10:AU101">
    <cfRule type="cellIs" dxfId="83" priority="8" operator="equal">
      <formula>-901</formula>
    </cfRule>
  </conditionalFormatting>
  <conditionalFormatting sqref="AJ103:AU103">
    <cfRule type="cellIs" dxfId="82" priority="3" operator="equal">
      <formula>-901</formula>
    </cfRule>
  </conditionalFormatting>
  <conditionalFormatting sqref="AJ102:AU102">
    <cfRule type="cellIs" dxfId="81" priority="2" operator="equal">
      <formula>-901</formula>
    </cfRule>
  </conditionalFormatting>
  <conditionalFormatting sqref="Q10:AB109">
    <cfRule type="cellIs" dxfId="80" priority="1" operator="equal">
      <formula>-901</formula>
    </cfRule>
  </conditionalFormatting>
  <pageMargins left="0.75" right="0.75" top="1" bottom="1" header="0.5" footer="0.5"/>
  <pageSetup scale="10" fitToWidth="2" fitToHeight="2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6" r:id="rId4" name="LinearDisaggregation">
          <controlPr defaultSize="0" autoFill="0" autoLine="0" r:id="rId5">
            <anchor moveWithCells="1">
              <from>
                <xdr:col>9</xdr:col>
                <xdr:colOff>411480</xdr:colOff>
                <xdr:row>4</xdr:row>
                <xdr:rowOff>11430</xdr:rowOff>
              </from>
              <to>
                <xdr:col>12</xdr:col>
                <xdr:colOff>563880</xdr:colOff>
                <xdr:row>5</xdr:row>
                <xdr:rowOff>152400</xdr:rowOff>
              </to>
            </anchor>
          </controlPr>
        </control>
      </mc:Choice>
      <mc:Fallback>
        <control shapeId="41986" r:id="rId4" name="LinearDisaggregation"/>
      </mc:Fallback>
    </mc:AlternateContent>
    <mc:AlternateContent xmlns:mc="http://schemas.openxmlformats.org/markup-compatibility/2006">
      <mc:Choice Requires="x14">
        <control shapeId="41985" r:id="rId6" name="SCurveDisaggregation">
          <controlPr defaultSize="0" autoFill="0" autoLine="0" r:id="rId7">
            <anchor moveWithCells="1">
              <from>
                <xdr:col>9</xdr:col>
                <xdr:colOff>392430</xdr:colOff>
                <xdr:row>2</xdr:row>
                <xdr:rowOff>0</xdr:rowOff>
              </from>
              <to>
                <xdr:col>12</xdr:col>
                <xdr:colOff>552450</xdr:colOff>
                <xdr:row>3</xdr:row>
                <xdr:rowOff>144780</xdr:rowOff>
              </to>
            </anchor>
          </controlPr>
        </control>
      </mc:Choice>
      <mc:Fallback>
        <control shapeId="41985" r:id="rId6" name="SCurveDisaggreg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CCD1-04AF-4416-A3E6-2B02DEAF2071}">
  <sheetPr codeName="Sheet8">
    <tabColor theme="5" tint="0.59999389629810485"/>
  </sheetPr>
  <dimension ref="A1:AI1246"/>
  <sheetViews>
    <sheetView topLeftCell="A957" zoomScale="80" zoomScaleNormal="80" workbookViewId="0">
      <selection activeCell="C969" sqref="C969"/>
    </sheetView>
  </sheetViews>
  <sheetFormatPr defaultColWidth="9.1640625" defaultRowHeight="12.3"/>
  <cols>
    <col min="1" max="1" width="9.1640625" style="246"/>
    <col min="2" max="2" width="10.83203125" style="246" bestFit="1" customWidth="1"/>
    <col min="3" max="4" width="9.1640625" style="246"/>
    <col min="5" max="18" width="9.1640625" style="133"/>
    <col min="19" max="19" width="9.71875" style="133" customWidth="1"/>
    <col min="20" max="34" width="9.1640625" style="133"/>
    <col min="35" max="16384" width="9.1640625" style="246"/>
  </cols>
  <sheetData>
    <row r="1" spans="1:35" ht="17.100000000000001">
      <c r="A1" s="245" t="s">
        <v>108</v>
      </c>
      <c r="N1" s="247"/>
      <c r="U1" s="248"/>
      <c r="AC1" s="247"/>
    </row>
    <row r="2" spans="1:35">
      <c r="A2" s="249" t="s">
        <v>109</v>
      </c>
      <c r="U2" s="250"/>
    </row>
    <row r="3" spans="1:35">
      <c r="A3" s="249" t="s">
        <v>110</v>
      </c>
      <c r="U3" s="250"/>
    </row>
    <row r="4" spans="1:35">
      <c r="A4" s="249" t="s">
        <v>111</v>
      </c>
      <c r="U4" s="250"/>
    </row>
    <row r="5" spans="1:35">
      <c r="A5" s="249" t="s">
        <v>112</v>
      </c>
      <c r="U5" s="250"/>
    </row>
    <row r="6" spans="1:35">
      <c r="A6" s="249"/>
      <c r="U6" s="250"/>
    </row>
    <row r="7" spans="1:35">
      <c r="A7" s="249"/>
      <c r="U7" s="250"/>
    </row>
    <row r="8" spans="1:35">
      <c r="A8" s="251" t="s">
        <v>113</v>
      </c>
      <c r="B8" s="252"/>
      <c r="C8" s="252"/>
      <c r="U8" s="250"/>
    </row>
    <row r="9" spans="1:35">
      <c r="A9" s="251" t="s">
        <v>114</v>
      </c>
      <c r="B9" s="252"/>
      <c r="C9" s="252"/>
      <c r="U9" s="250"/>
    </row>
    <row r="10" spans="1:35">
      <c r="A10" s="249"/>
      <c r="U10" s="250"/>
    </row>
    <row r="11" spans="1:35">
      <c r="A11" s="249"/>
      <c r="U11" s="250"/>
    </row>
    <row r="12" spans="1:35">
      <c r="A12" s="249"/>
      <c r="G12" s="130">
        <v>1</v>
      </c>
      <c r="H12" s="130">
        <v>2</v>
      </c>
      <c r="I12" s="130">
        <v>3</v>
      </c>
      <c r="J12" s="130">
        <v>4</v>
      </c>
      <c r="K12" s="130">
        <v>5</v>
      </c>
      <c r="L12" s="130">
        <v>6</v>
      </c>
      <c r="M12" s="130">
        <v>7</v>
      </c>
      <c r="N12" s="130">
        <v>8</v>
      </c>
      <c r="O12" s="130">
        <v>9</v>
      </c>
      <c r="P12" s="130">
        <v>10</v>
      </c>
      <c r="Q12" s="130">
        <v>11</v>
      </c>
      <c r="R12" s="130">
        <v>12</v>
      </c>
      <c r="U12" s="250"/>
      <c r="V12" s="130">
        <v>1</v>
      </c>
      <c r="W12" s="130">
        <v>2</v>
      </c>
      <c r="X12" s="130">
        <v>3</v>
      </c>
      <c r="Y12" s="130">
        <v>4</v>
      </c>
      <c r="Z12" s="130">
        <v>5</v>
      </c>
      <c r="AA12" s="130">
        <v>6</v>
      </c>
      <c r="AB12" s="130">
        <v>7</v>
      </c>
      <c r="AC12" s="130">
        <v>8</v>
      </c>
      <c r="AD12" s="130">
        <v>9</v>
      </c>
      <c r="AE12" s="130">
        <v>10</v>
      </c>
      <c r="AF12" s="130">
        <v>11</v>
      </c>
      <c r="AG12" s="130">
        <v>12</v>
      </c>
    </row>
    <row r="13" spans="1:35">
      <c r="F13" s="250"/>
      <c r="G13" s="130">
        <v>31</v>
      </c>
      <c r="H13" s="130">
        <v>30</v>
      </c>
      <c r="I13" s="130">
        <v>31</v>
      </c>
      <c r="J13" s="130">
        <v>31</v>
      </c>
      <c r="K13" s="253">
        <v>28</v>
      </c>
      <c r="L13" s="130">
        <v>31</v>
      </c>
      <c r="M13" s="130">
        <v>30</v>
      </c>
      <c r="N13" s="130">
        <v>31</v>
      </c>
      <c r="O13" s="130">
        <v>30</v>
      </c>
      <c r="P13" s="130">
        <v>31</v>
      </c>
      <c r="Q13" s="130">
        <v>31</v>
      </c>
      <c r="R13" s="130">
        <v>30</v>
      </c>
      <c r="U13" s="250"/>
      <c r="V13" s="130">
        <v>31</v>
      </c>
      <c r="W13" s="130">
        <v>30</v>
      </c>
      <c r="X13" s="130">
        <v>31</v>
      </c>
      <c r="Y13" s="130">
        <v>31</v>
      </c>
      <c r="Z13" s="253" t="s">
        <v>115</v>
      </c>
      <c r="AA13" s="130">
        <v>31</v>
      </c>
      <c r="AB13" s="130">
        <v>30</v>
      </c>
      <c r="AC13" s="130">
        <v>31</v>
      </c>
      <c r="AD13" s="130">
        <v>30</v>
      </c>
      <c r="AE13" s="130">
        <v>31</v>
      </c>
      <c r="AF13" s="130">
        <v>31</v>
      </c>
      <c r="AG13" s="130">
        <v>30</v>
      </c>
    </row>
    <row r="14" spans="1:35" ht="13.15" customHeight="1">
      <c r="B14" s="254" t="str">
        <f>IF(SUM(S16:S103)&lt;&gt;SUM(AH16:AH103),"Error","")</f>
        <v/>
      </c>
      <c r="F14" s="494" t="s">
        <v>50</v>
      </c>
      <c r="G14" s="497" t="s">
        <v>116</v>
      </c>
      <c r="H14" s="498"/>
      <c r="I14" s="498"/>
      <c r="J14" s="498"/>
      <c r="K14" s="498"/>
      <c r="L14" s="498"/>
      <c r="M14" s="498"/>
      <c r="N14" s="498"/>
      <c r="O14" s="498"/>
      <c r="P14" s="498"/>
      <c r="Q14" s="498"/>
      <c r="R14" s="499"/>
      <c r="S14" s="494" t="s">
        <v>117</v>
      </c>
      <c r="U14" s="494" t="s">
        <v>50</v>
      </c>
      <c r="V14" s="497" t="s">
        <v>118</v>
      </c>
      <c r="W14" s="498"/>
      <c r="X14" s="498"/>
      <c r="Y14" s="498"/>
      <c r="Z14" s="498"/>
      <c r="AA14" s="498"/>
      <c r="AB14" s="498"/>
      <c r="AC14" s="498"/>
      <c r="AD14" s="498"/>
      <c r="AE14" s="498"/>
      <c r="AF14" s="498"/>
      <c r="AG14" s="499"/>
      <c r="AH14" s="494" t="s">
        <v>117</v>
      </c>
      <c r="AI14" s="255"/>
    </row>
    <row r="15" spans="1:35">
      <c r="B15" s="256"/>
      <c r="C15" s="257" t="s">
        <v>119</v>
      </c>
      <c r="D15" s="258" t="s">
        <v>53</v>
      </c>
      <c r="F15" s="496"/>
      <c r="G15" s="259" t="s">
        <v>54</v>
      </c>
      <c r="H15" s="260" t="s">
        <v>55</v>
      </c>
      <c r="I15" s="260" t="s">
        <v>56</v>
      </c>
      <c r="J15" s="260" t="s">
        <v>57</v>
      </c>
      <c r="K15" s="260" t="s">
        <v>58</v>
      </c>
      <c r="L15" s="260" t="s">
        <v>59</v>
      </c>
      <c r="M15" s="260" t="s">
        <v>60</v>
      </c>
      <c r="N15" s="260" t="s">
        <v>61</v>
      </c>
      <c r="O15" s="260" t="s">
        <v>62</v>
      </c>
      <c r="P15" s="260" t="s">
        <v>63</v>
      </c>
      <c r="Q15" s="260" t="s">
        <v>64</v>
      </c>
      <c r="R15" s="261" t="s">
        <v>65</v>
      </c>
      <c r="S15" s="495"/>
      <c r="U15" s="496"/>
      <c r="V15" s="259" t="s">
        <v>54</v>
      </c>
      <c r="W15" s="260" t="s">
        <v>55</v>
      </c>
      <c r="X15" s="260" t="s">
        <v>56</v>
      </c>
      <c r="Y15" s="260" t="s">
        <v>57</v>
      </c>
      <c r="Z15" s="260" t="s">
        <v>58</v>
      </c>
      <c r="AA15" s="260" t="s">
        <v>59</v>
      </c>
      <c r="AB15" s="260" t="s">
        <v>60</v>
      </c>
      <c r="AC15" s="260" t="s">
        <v>61</v>
      </c>
      <c r="AD15" s="260" t="s">
        <v>62</v>
      </c>
      <c r="AE15" s="260" t="s">
        <v>63</v>
      </c>
      <c r="AF15" s="260" t="s">
        <v>64</v>
      </c>
      <c r="AG15" s="261" t="s">
        <v>65</v>
      </c>
      <c r="AH15" s="495"/>
      <c r="AI15" s="262"/>
    </row>
    <row r="16" spans="1:35">
      <c r="A16" s="263">
        <f>IF(MONTH(B16)&gt;9,YEAR(B16)+1,YEAR(B16))</f>
        <v>1922</v>
      </c>
      <c r="B16" s="264">
        <v>7975</v>
      </c>
      <c r="C16" s="265">
        <f>IF(OR('Rock Creek 11444201'!C16=-901,'Rock Creek 11444280'!C16=-901),-901,'Rock Creek 11444201'!C16+'Rock Creek 11444280'!C16)</f>
        <v>-901</v>
      </c>
      <c r="D16" s="266">
        <f>IF(C16&lt;&gt;-901,C16*DAY(B16)*24*60*60/(220*22*9*1000),-901)</f>
        <v>-901</v>
      </c>
      <c r="E16" s="130">
        <v>28</v>
      </c>
      <c r="F16" s="267">
        <v>1922</v>
      </c>
      <c r="G16" s="268">
        <f>INDEX($C$16:$C$2000,($F16-1922)*12+G$12,1)</f>
        <v>-901</v>
      </c>
      <c r="H16" s="268">
        <f t="shared" ref="H16:R31" si="0">INDEX($C$16:$C$2000,($F16-1922)*12+H$12,1)</f>
        <v>-901</v>
      </c>
      <c r="I16" s="268">
        <f t="shared" si="0"/>
        <v>-901</v>
      </c>
      <c r="J16" s="268">
        <f t="shared" si="0"/>
        <v>-901</v>
      </c>
      <c r="K16" s="268">
        <f t="shared" si="0"/>
        <v>-901</v>
      </c>
      <c r="L16" s="268">
        <f t="shared" si="0"/>
        <v>-901</v>
      </c>
      <c r="M16" s="268">
        <f t="shared" si="0"/>
        <v>-901</v>
      </c>
      <c r="N16" s="268">
        <f t="shared" si="0"/>
        <v>-901</v>
      </c>
      <c r="O16" s="268">
        <f t="shared" si="0"/>
        <v>-901</v>
      </c>
      <c r="P16" s="268">
        <f t="shared" si="0"/>
        <v>-901</v>
      </c>
      <c r="Q16" s="268">
        <f t="shared" si="0"/>
        <v>-901</v>
      </c>
      <c r="R16" s="268">
        <f t="shared" si="0"/>
        <v>-901</v>
      </c>
      <c r="S16" s="269" t="str">
        <f>IF(ISERROR(MATCH(-901,G16:R16,0)),(SUMPRODUCT(G16:R16,$G$13:$R$13)+(E16-$K$13)*K16)*24*60*60/(220*22*9*1000),"")</f>
        <v/>
      </c>
      <c r="U16" s="267">
        <v>1922</v>
      </c>
      <c r="V16" s="268">
        <f>IF(INDEX($D$16:$D$2000,($U16-1922)*12+V$12,1)&lt;&gt;-901,INDEX($D$16:$D$2000,($U16-1922)*12+V$12,1)*1000,-901)</f>
        <v>-901</v>
      </c>
      <c r="W16" s="268">
        <f t="shared" ref="W16:AG31" si="1">IF(INDEX($D$16:$D$2000,($U16-1922)*12+W$12,1)&lt;&gt;-901,INDEX($D$16:$D$2000,($U16-1922)*12+W$12,1)*1000,-901)</f>
        <v>-901</v>
      </c>
      <c r="X16" s="268">
        <f t="shared" si="1"/>
        <v>-901</v>
      </c>
      <c r="Y16" s="268">
        <f t="shared" si="1"/>
        <v>-901</v>
      </c>
      <c r="Z16" s="268">
        <f t="shared" si="1"/>
        <v>-901</v>
      </c>
      <c r="AA16" s="268">
        <f t="shared" si="1"/>
        <v>-901</v>
      </c>
      <c r="AB16" s="268">
        <f t="shared" si="1"/>
        <v>-901</v>
      </c>
      <c r="AC16" s="268">
        <f t="shared" si="1"/>
        <v>-901</v>
      </c>
      <c r="AD16" s="268">
        <f t="shared" si="1"/>
        <v>-901</v>
      </c>
      <c r="AE16" s="268">
        <f t="shared" si="1"/>
        <v>-901</v>
      </c>
      <c r="AF16" s="268">
        <f t="shared" si="1"/>
        <v>-901</v>
      </c>
      <c r="AG16" s="268">
        <f t="shared" si="1"/>
        <v>-901</v>
      </c>
      <c r="AH16" s="270" t="str">
        <f>IF(ISERROR(MATCH(-901,V16:AG16,0)),SUM(V16:AG16)/1000,"")</f>
        <v/>
      </c>
    </row>
    <row r="17" spans="1:35">
      <c r="A17" s="263">
        <f t="shared" ref="A17:A80" si="2">IF(MONTH(B17)&gt;9,YEAR(B17)+1,YEAR(B17))</f>
        <v>1922</v>
      </c>
      <c r="B17" s="271">
        <v>8005</v>
      </c>
      <c r="C17" s="265">
        <f>IF(OR('Rock Creek 11444201'!C17=-901,'Rock Creek 11444280'!C17=-901),-901,'Rock Creek 11444201'!C17+'Rock Creek 11444280'!C17)</f>
        <v>-901</v>
      </c>
      <c r="D17" s="266">
        <f t="shared" ref="D17:D80" si="3">IF(C17&lt;&gt;-901,C17*DAY(B17)*24*60*60/(220*22*9*1000),-901)</f>
        <v>-901</v>
      </c>
      <c r="E17" s="130">
        <v>28</v>
      </c>
      <c r="F17" s="131">
        <v>1923</v>
      </c>
      <c r="G17" s="268">
        <f t="shared" ref="G17:R48" si="4">INDEX($C$16:$C$2000,($F17-1922)*12+G$12,1)</f>
        <v>-901</v>
      </c>
      <c r="H17" s="268">
        <f t="shared" si="0"/>
        <v>-901</v>
      </c>
      <c r="I17" s="268">
        <f t="shared" si="0"/>
        <v>-901</v>
      </c>
      <c r="J17" s="268">
        <f t="shared" si="0"/>
        <v>-901</v>
      </c>
      <c r="K17" s="268">
        <f t="shared" si="0"/>
        <v>-901</v>
      </c>
      <c r="L17" s="268">
        <f t="shared" si="0"/>
        <v>-901</v>
      </c>
      <c r="M17" s="268">
        <f t="shared" si="0"/>
        <v>-901</v>
      </c>
      <c r="N17" s="268">
        <f t="shared" si="0"/>
        <v>-901</v>
      </c>
      <c r="O17" s="268">
        <f t="shared" si="0"/>
        <v>-901</v>
      </c>
      <c r="P17" s="268">
        <f t="shared" si="0"/>
        <v>-901</v>
      </c>
      <c r="Q17" s="268">
        <f t="shared" si="0"/>
        <v>-901</v>
      </c>
      <c r="R17" s="268">
        <f t="shared" si="0"/>
        <v>-901</v>
      </c>
      <c r="S17" s="132" t="str">
        <f t="shared" ref="S17:S80" si="5">IF(ISERROR(MATCH(-901,G17:R17,0)),(SUMPRODUCT(G17:R17,$G$13:$R$13)+(E17-$K$13)*K17)*24*60*60/(220*22*9*1000),"")</f>
        <v/>
      </c>
      <c r="U17" s="131">
        <v>1923</v>
      </c>
      <c r="V17" s="268">
        <f t="shared" ref="V17:AG48" si="6">IF(INDEX($D$16:$D$2000,($U17-1922)*12+V$12,1)&lt;&gt;-901,INDEX($D$16:$D$2000,($U17-1922)*12+V$12,1)*1000,-901)</f>
        <v>-901</v>
      </c>
      <c r="W17" s="268">
        <f t="shared" si="1"/>
        <v>-901</v>
      </c>
      <c r="X17" s="268">
        <f t="shared" si="1"/>
        <v>-901</v>
      </c>
      <c r="Y17" s="268">
        <f t="shared" si="1"/>
        <v>-901</v>
      </c>
      <c r="Z17" s="268">
        <f t="shared" si="1"/>
        <v>-901</v>
      </c>
      <c r="AA17" s="268">
        <f t="shared" si="1"/>
        <v>-901</v>
      </c>
      <c r="AB17" s="268">
        <f t="shared" si="1"/>
        <v>-901</v>
      </c>
      <c r="AC17" s="268">
        <f t="shared" si="1"/>
        <v>-901</v>
      </c>
      <c r="AD17" s="268">
        <f t="shared" si="1"/>
        <v>-901</v>
      </c>
      <c r="AE17" s="268">
        <f t="shared" si="1"/>
        <v>-901</v>
      </c>
      <c r="AF17" s="268">
        <f t="shared" si="1"/>
        <v>-901</v>
      </c>
      <c r="AG17" s="268">
        <f t="shared" si="1"/>
        <v>-901</v>
      </c>
      <c r="AH17" s="134" t="str">
        <f t="shared" ref="AH17:AH80" si="7">IF(ISERROR(MATCH(-901,V17:AG17,0)),SUM(V17:AG17)/1000,"")</f>
        <v/>
      </c>
    </row>
    <row r="18" spans="1:35">
      <c r="A18" s="263">
        <f t="shared" si="2"/>
        <v>1922</v>
      </c>
      <c r="B18" s="271">
        <v>8036</v>
      </c>
      <c r="C18" s="265">
        <f>IF(OR('Rock Creek 11444201'!C18=-901,'Rock Creek 11444280'!C18=-901),-901,'Rock Creek 11444201'!C18+'Rock Creek 11444280'!C18)</f>
        <v>-901</v>
      </c>
      <c r="D18" s="266">
        <f t="shared" si="3"/>
        <v>-901</v>
      </c>
      <c r="E18" s="130">
        <v>29</v>
      </c>
      <c r="F18" s="131">
        <v>1924</v>
      </c>
      <c r="G18" s="268">
        <f t="shared" si="4"/>
        <v>-901</v>
      </c>
      <c r="H18" s="268">
        <f t="shared" si="0"/>
        <v>-901</v>
      </c>
      <c r="I18" s="268">
        <f t="shared" si="0"/>
        <v>-901</v>
      </c>
      <c r="J18" s="268">
        <f t="shared" si="0"/>
        <v>-901</v>
      </c>
      <c r="K18" s="268">
        <f t="shared" si="0"/>
        <v>-901</v>
      </c>
      <c r="L18" s="268">
        <f t="shared" si="0"/>
        <v>-901</v>
      </c>
      <c r="M18" s="268">
        <f t="shared" si="0"/>
        <v>-901</v>
      </c>
      <c r="N18" s="268">
        <f t="shared" si="0"/>
        <v>-901</v>
      </c>
      <c r="O18" s="268">
        <f t="shared" si="0"/>
        <v>-901</v>
      </c>
      <c r="P18" s="268">
        <f t="shared" si="0"/>
        <v>-901</v>
      </c>
      <c r="Q18" s="268">
        <f t="shared" si="0"/>
        <v>-901</v>
      </c>
      <c r="R18" s="268">
        <f t="shared" si="0"/>
        <v>-901</v>
      </c>
      <c r="S18" s="132" t="str">
        <f t="shared" si="5"/>
        <v/>
      </c>
      <c r="U18" s="131">
        <v>1924</v>
      </c>
      <c r="V18" s="268">
        <f t="shared" si="6"/>
        <v>-901</v>
      </c>
      <c r="W18" s="268">
        <f t="shared" si="1"/>
        <v>-901</v>
      </c>
      <c r="X18" s="268">
        <f t="shared" si="1"/>
        <v>-901</v>
      </c>
      <c r="Y18" s="268">
        <f t="shared" si="1"/>
        <v>-901</v>
      </c>
      <c r="Z18" s="268">
        <f t="shared" si="1"/>
        <v>-901</v>
      </c>
      <c r="AA18" s="268">
        <f t="shared" si="1"/>
        <v>-901</v>
      </c>
      <c r="AB18" s="268">
        <f t="shared" si="1"/>
        <v>-901</v>
      </c>
      <c r="AC18" s="268">
        <f t="shared" si="1"/>
        <v>-901</v>
      </c>
      <c r="AD18" s="268">
        <f t="shared" si="1"/>
        <v>-901</v>
      </c>
      <c r="AE18" s="268">
        <f t="shared" si="1"/>
        <v>-901</v>
      </c>
      <c r="AF18" s="268">
        <f t="shared" si="1"/>
        <v>-901</v>
      </c>
      <c r="AG18" s="268">
        <f t="shared" si="1"/>
        <v>-901</v>
      </c>
      <c r="AH18" s="134" t="str">
        <f t="shared" si="7"/>
        <v/>
      </c>
    </row>
    <row r="19" spans="1:35">
      <c r="A19" s="263">
        <f t="shared" si="2"/>
        <v>1922</v>
      </c>
      <c r="B19" s="271">
        <v>8067</v>
      </c>
      <c r="C19" s="265">
        <f>IF(OR('Rock Creek 11444201'!C19=-901,'Rock Creek 11444280'!C19=-901),-901,'Rock Creek 11444201'!C19+'Rock Creek 11444280'!C19)</f>
        <v>-901</v>
      </c>
      <c r="D19" s="266">
        <f t="shared" si="3"/>
        <v>-901</v>
      </c>
      <c r="E19" s="130">
        <v>28</v>
      </c>
      <c r="F19" s="131">
        <v>1925</v>
      </c>
      <c r="G19" s="268">
        <f t="shared" si="4"/>
        <v>-901</v>
      </c>
      <c r="H19" s="268">
        <f t="shared" si="0"/>
        <v>-901</v>
      </c>
      <c r="I19" s="268">
        <f t="shared" si="0"/>
        <v>-901</v>
      </c>
      <c r="J19" s="268">
        <f t="shared" si="0"/>
        <v>-901</v>
      </c>
      <c r="K19" s="268">
        <f t="shared" si="0"/>
        <v>-901</v>
      </c>
      <c r="L19" s="268">
        <f t="shared" si="0"/>
        <v>-901</v>
      </c>
      <c r="M19" s="268">
        <f t="shared" si="0"/>
        <v>-901</v>
      </c>
      <c r="N19" s="268">
        <f t="shared" si="0"/>
        <v>-901</v>
      </c>
      <c r="O19" s="268">
        <f t="shared" si="0"/>
        <v>-901</v>
      </c>
      <c r="P19" s="268">
        <f t="shared" si="0"/>
        <v>-901</v>
      </c>
      <c r="Q19" s="268">
        <f t="shared" si="0"/>
        <v>-901</v>
      </c>
      <c r="R19" s="268">
        <f t="shared" si="0"/>
        <v>-901</v>
      </c>
      <c r="S19" s="132" t="str">
        <f t="shared" si="5"/>
        <v/>
      </c>
      <c r="U19" s="131">
        <v>1925</v>
      </c>
      <c r="V19" s="268">
        <f t="shared" si="6"/>
        <v>-901</v>
      </c>
      <c r="W19" s="268">
        <f t="shared" si="1"/>
        <v>-901</v>
      </c>
      <c r="X19" s="268">
        <f t="shared" si="1"/>
        <v>-901</v>
      </c>
      <c r="Y19" s="268">
        <f t="shared" si="1"/>
        <v>-901</v>
      </c>
      <c r="Z19" s="268">
        <f t="shared" si="1"/>
        <v>-901</v>
      </c>
      <c r="AA19" s="268">
        <f t="shared" si="1"/>
        <v>-901</v>
      </c>
      <c r="AB19" s="268">
        <f t="shared" si="1"/>
        <v>-901</v>
      </c>
      <c r="AC19" s="268">
        <f t="shared" si="1"/>
        <v>-901</v>
      </c>
      <c r="AD19" s="268">
        <f t="shared" si="1"/>
        <v>-901</v>
      </c>
      <c r="AE19" s="268">
        <f t="shared" si="1"/>
        <v>-901</v>
      </c>
      <c r="AF19" s="268">
        <f t="shared" si="1"/>
        <v>-901</v>
      </c>
      <c r="AG19" s="268">
        <f t="shared" si="1"/>
        <v>-901</v>
      </c>
      <c r="AH19" s="134" t="str">
        <f t="shared" si="7"/>
        <v/>
      </c>
    </row>
    <row r="20" spans="1:35">
      <c r="A20" s="263">
        <f t="shared" si="2"/>
        <v>1922</v>
      </c>
      <c r="B20" s="271">
        <v>8095</v>
      </c>
      <c r="C20" s="265">
        <f>IF(OR('Rock Creek 11444201'!C20=-901,'Rock Creek 11444280'!C20=-901),-901,'Rock Creek 11444201'!C20+'Rock Creek 11444280'!C20)</f>
        <v>-901</v>
      </c>
      <c r="D20" s="266">
        <f t="shared" si="3"/>
        <v>-901</v>
      </c>
      <c r="E20" s="130">
        <v>28</v>
      </c>
      <c r="F20" s="131">
        <v>1926</v>
      </c>
      <c r="G20" s="268">
        <f t="shared" si="4"/>
        <v>-901</v>
      </c>
      <c r="H20" s="268">
        <f t="shared" si="0"/>
        <v>-901</v>
      </c>
      <c r="I20" s="268">
        <f t="shared" si="0"/>
        <v>-901</v>
      </c>
      <c r="J20" s="268">
        <f t="shared" si="0"/>
        <v>-901</v>
      </c>
      <c r="K20" s="268">
        <f t="shared" si="0"/>
        <v>-901</v>
      </c>
      <c r="L20" s="268">
        <f t="shared" si="0"/>
        <v>-901</v>
      </c>
      <c r="M20" s="268">
        <f t="shared" si="0"/>
        <v>-901</v>
      </c>
      <c r="N20" s="268">
        <f t="shared" si="0"/>
        <v>-901</v>
      </c>
      <c r="O20" s="268">
        <f t="shared" si="0"/>
        <v>-901</v>
      </c>
      <c r="P20" s="268">
        <f t="shared" si="0"/>
        <v>-901</v>
      </c>
      <c r="Q20" s="268">
        <f t="shared" si="0"/>
        <v>-901</v>
      </c>
      <c r="R20" s="268">
        <f t="shared" si="0"/>
        <v>-901</v>
      </c>
      <c r="S20" s="132" t="str">
        <f t="shared" si="5"/>
        <v/>
      </c>
      <c r="U20" s="131">
        <v>1926</v>
      </c>
      <c r="V20" s="268">
        <f t="shared" si="6"/>
        <v>-901</v>
      </c>
      <c r="W20" s="268">
        <f t="shared" si="1"/>
        <v>-901</v>
      </c>
      <c r="X20" s="268">
        <f t="shared" si="1"/>
        <v>-901</v>
      </c>
      <c r="Y20" s="268">
        <f t="shared" si="1"/>
        <v>-901</v>
      </c>
      <c r="Z20" s="268">
        <f t="shared" si="1"/>
        <v>-901</v>
      </c>
      <c r="AA20" s="268">
        <f t="shared" si="1"/>
        <v>-901</v>
      </c>
      <c r="AB20" s="268">
        <f t="shared" si="1"/>
        <v>-901</v>
      </c>
      <c r="AC20" s="268">
        <f t="shared" si="1"/>
        <v>-901</v>
      </c>
      <c r="AD20" s="268">
        <f t="shared" si="1"/>
        <v>-901</v>
      </c>
      <c r="AE20" s="268">
        <f t="shared" si="1"/>
        <v>-901</v>
      </c>
      <c r="AF20" s="268">
        <f t="shared" si="1"/>
        <v>-901</v>
      </c>
      <c r="AG20" s="268">
        <f t="shared" si="1"/>
        <v>-901</v>
      </c>
      <c r="AH20" s="134" t="str">
        <f t="shared" si="7"/>
        <v/>
      </c>
    </row>
    <row r="21" spans="1:35">
      <c r="A21" s="263">
        <f t="shared" si="2"/>
        <v>1922</v>
      </c>
      <c r="B21" s="271">
        <v>8126</v>
      </c>
      <c r="C21" s="265">
        <f>IF(OR('Rock Creek 11444201'!C21=-901,'Rock Creek 11444280'!C21=-901),-901,'Rock Creek 11444201'!C21+'Rock Creek 11444280'!C21)</f>
        <v>-901</v>
      </c>
      <c r="D21" s="266">
        <f t="shared" si="3"/>
        <v>-901</v>
      </c>
      <c r="E21" s="130">
        <v>28</v>
      </c>
      <c r="F21" s="131">
        <v>1927</v>
      </c>
      <c r="G21" s="268">
        <f t="shared" si="4"/>
        <v>-901</v>
      </c>
      <c r="H21" s="268">
        <f t="shared" si="0"/>
        <v>-901</v>
      </c>
      <c r="I21" s="268">
        <f t="shared" si="0"/>
        <v>-901</v>
      </c>
      <c r="J21" s="268">
        <f t="shared" si="0"/>
        <v>-901</v>
      </c>
      <c r="K21" s="268">
        <f t="shared" si="0"/>
        <v>-901</v>
      </c>
      <c r="L21" s="268">
        <f t="shared" si="0"/>
        <v>-901</v>
      </c>
      <c r="M21" s="268">
        <f t="shared" si="0"/>
        <v>-901</v>
      </c>
      <c r="N21" s="268">
        <f t="shared" si="0"/>
        <v>-901</v>
      </c>
      <c r="O21" s="268">
        <f t="shared" si="0"/>
        <v>-901</v>
      </c>
      <c r="P21" s="268">
        <f t="shared" si="0"/>
        <v>-901</v>
      </c>
      <c r="Q21" s="268">
        <f t="shared" si="0"/>
        <v>-901</v>
      </c>
      <c r="R21" s="268">
        <f t="shared" si="0"/>
        <v>-901</v>
      </c>
      <c r="S21" s="132" t="str">
        <f t="shared" si="5"/>
        <v/>
      </c>
      <c r="U21" s="131">
        <v>1927</v>
      </c>
      <c r="V21" s="268">
        <f t="shared" si="6"/>
        <v>-901</v>
      </c>
      <c r="W21" s="268">
        <f t="shared" si="1"/>
        <v>-901</v>
      </c>
      <c r="X21" s="268">
        <f t="shared" si="1"/>
        <v>-901</v>
      </c>
      <c r="Y21" s="268">
        <f t="shared" si="1"/>
        <v>-901</v>
      </c>
      <c r="Z21" s="268">
        <f t="shared" si="1"/>
        <v>-901</v>
      </c>
      <c r="AA21" s="268">
        <f t="shared" si="1"/>
        <v>-901</v>
      </c>
      <c r="AB21" s="268">
        <f t="shared" si="1"/>
        <v>-901</v>
      </c>
      <c r="AC21" s="268">
        <f t="shared" si="1"/>
        <v>-901</v>
      </c>
      <c r="AD21" s="268">
        <f t="shared" si="1"/>
        <v>-901</v>
      </c>
      <c r="AE21" s="268">
        <f t="shared" si="1"/>
        <v>-901</v>
      </c>
      <c r="AF21" s="268">
        <f t="shared" si="1"/>
        <v>-901</v>
      </c>
      <c r="AG21" s="268">
        <f t="shared" si="1"/>
        <v>-901</v>
      </c>
      <c r="AH21" s="134" t="str">
        <f t="shared" si="7"/>
        <v/>
      </c>
    </row>
    <row r="22" spans="1:35">
      <c r="A22" s="263">
        <f t="shared" si="2"/>
        <v>1922</v>
      </c>
      <c r="B22" s="271">
        <v>8156</v>
      </c>
      <c r="C22" s="265">
        <f>IF(OR('Rock Creek 11444201'!C22=-901,'Rock Creek 11444280'!C22=-901),-901,'Rock Creek 11444201'!C22+'Rock Creek 11444280'!C22)</f>
        <v>-901</v>
      </c>
      <c r="D22" s="266">
        <f t="shared" si="3"/>
        <v>-901</v>
      </c>
      <c r="E22" s="130">
        <v>29</v>
      </c>
      <c r="F22" s="131">
        <v>1928</v>
      </c>
      <c r="G22" s="268">
        <f t="shared" si="4"/>
        <v>-901</v>
      </c>
      <c r="H22" s="268">
        <f t="shared" si="0"/>
        <v>-901</v>
      </c>
      <c r="I22" s="268">
        <f t="shared" si="0"/>
        <v>-901</v>
      </c>
      <c r="J22" s="268">
        <f t="shared" si="0"/>
        <v>-901</v>
      </c>
      <c r="K22" s="268">
        <f t="shared" si="0"/>
        <v>-901</v>
      </c>
      <c r="L22" s="268">
        <f t="shared" si="0"/>
        <v>-901</v>
      </c>
      <c r="M22" s="268">
        <f t="shared" si="0"/>
        <v>-901</v>
      </c>
      <c r="N22" s="268">
        <f t="shared" si="0"/>
        <v>-901</v>
      </c>
      <c r="O22" s="268">
        <f t="shared" si="0"/>
        <v>-901</v>
      </c>
      <c r="P22" s="268">
        <f t="shared" si="0"/>
        <v>-901</v>
      </c>
      <c r="Q22" s="268">
        <f t="shared" si="0"/>
        <v>-901</v>
      </c>
      <c r="R22" s="268">
        <f t="shared" si="0"/>
        <v>-901</v>
      </c>
      <c r="S22" s="132" t="str">
        <f t="shared" si="5"/>
        <v/>
      </c>
      <c r="U22" s="131">
        <v>1928</v>
      </c>
      <c r="V22" s="268">
        <f t="shared" si="6"/>
        <v>-901</v>
      </c>
      <c r="W22" s="268">
        <f t="shared" si="1"/>
        <v>-901</v>
      </c>
      <c r="X22" s="268">
        <f t="shared" si="1"/>
        <v>-901</v>
      </c>
      <c r="Y22" s="268">
        <f t="shared" si="1"/>
        <v>-901</v>
      </c>
      <c r="Z22" s="268">
        <f t="shared" si="1"/>
        <v>-901</v>
      </c>
      <c r="AA22" s="268">
        <f t="shared" si="1"/>
        <v>-901</v>
      </c>
      <c r="AB22" s="268">
        <f t="shared" si="1"/>
        <v>-901</v>
      </c>
      <c r="AC22" s="268">
        <f t="shared" si="1"/>
        <v>-901</v>
      </c>
      <c r="AD22" s="268">
        <f t="shared" si="1"/>
        <v>-901</v>
      </c>
      <c r="AE22" s="268">
        <f t="shared" si="1"/>
        <v>-901</v>
      </c>
      <c r="AF22" s="268">
        <f t="shared" si="1"/>
        <v>-901</v>
      </c>
      <c r="AG22" s="268">
        <f t="shared" si="1"/>
        <v>-901</v>
      </c>
      <c r="AH22" s="134" t="str">
        <f t="shared" si="7"/>
        <v/>
      </c>
    </row>
    <row r="23" spans="1:35">
      <c r="A23" s="263">
        <f t="shared" si="2"/>
        <v>1922</v>
      </c>
      <c r="B23" s="271">
        <v>8187</v>
      </c>
      <c r="C23" s="265">
        <f>IF(OR('Rock Creek 11444201'!C23=-901,'Rock Creek 11444280'!C23=-901),-901,'Rock Creek 11444201'!C23+'Rock Creek 11444280'!C23)</f>
        <v>-901</v>
      </c>
      <c r="D23" s="266">
        <f t="shared" si="3"/>
        <v>-901</v>
      </c>
      <c r="E23" s="130">
        <v>28</v>
      </c>
      <c r="F23" s="131">
        <v>1929</v>
      </c>
      <c r="G23" s="268">
        <f t="shared" si="4"/>
        <v>-901</v>
      </c>
      <c r="H23" s="268">
        <f t="shared" si="0"/>
        <v>-901</v>
      </c>
      <c r="I23" s="268">
        <f t="shared" si="0"/>
        <v>-901</v>
      </c>
      <c r="J23" s="268">
        <f t="shared" si="0"/>
        <v>-901</v>
      </c>
      <c r="K23" s="268">
        <f t="shared" si="0"/>
        <v>-901</v>
      </c>
      <c r="L23" s="268">
        <f t="shared" si="0"/>
        <v>-901</v>
      </c>
      <c r="M23" s="268">
        <f t="shared" si="0"/>
        <v>-901</v>
      </c>
      <c r="N23" s="268">
        <f t="shared" si="0"/>
        <v>-901</v>
      </c>
      <c r="O23" s="268">
        <f t="shared" si="0"/>
        <v>-901</v>
      </c>
      <c r="P23" s="268">
        <f t="shared" si="0"/>
        <v>-901</v>
      </c>
      <c r="Q23" s="268">
        <f t="shared" si="0"/>
        <v>-901</v>
      </c>
      <c r="R23" s="268">
        <f t="shared" si="0"/>
        <v>-901</v>
      </c>
      <c r="S23" s="132" t="str">
        <f t="shared" si="5"/>
        <v/>
      </c>
      <c r="U23" s="131">
        <v>1929</v>
      </c>
      <c r="V23" s="268">
        <f t="shared" si="6"/>
        <v>-901</v>
      </c>
      <c r="W23" s="268">
        <f t="shared" si="1"/>
        <v>-901</v>
      </c>
      <c r="X23" s="268">
        <f t="shared" si="1"/>
        <v>-901</v>
      </c>
      <c r="Y23" s="268">
        <f t="shared" si="1"/>
        <v>-901</v>
      </c>
      <c r="Z23" s="268">
        <f t="shared" si="1"/>
        <v>-901</v>
      </c>
      <c r="AA23" s="268">
        <f t="shared" si="1"/>
        <v>-901</v>
      </c>
      <c r="AB23" s="268">
        <f t="shared" si="1"/>
        <v>-901</v>
      </c>
      <c r="AC23" s="268">
        <f t="shared" si="1"/>
        <v>-901</v>
      </c>
      <c r="AD23" s="268">
        <f t="shared" si="1"/>
        <v>-901</v>
      </c>
      <c r="AE23" s="268">
        <f t="shared" si="1"/>
        <v>-901</v>
      </c>
      <c r="AF23" s="268">
        <f t="shared" si="1"/>
        <v>-901</v>
      </c>
      <c r="AG23" s="268">
        <f t="shared" si="1"/>
        <v>-901</v>
      </c>
      <c r="AH23" s="134" t="str">
        <f t="shared" si="7"/>
        <v/>
      </c>
      <c r="AI23" s="272"/>
    </row>
    <row r="24" spans="1:35">
      <c r="A24" s="263">
        <f t="shared" si="2"/>
        <v>1922</v>
      </c>
      <c r="B24" s="271">
        <v>8217</v>
      </c>
      <c r="C24" s="265">
        <f>IF(OR('Rock Creek 11444201'!C24=-901,'Rock Creek 11444280'!C24=-901),-901,'Rock Creek 11444201'!C24+'Rock Creek 11444280'!C24)</f>
        <v>-901</v>
      </c>
      <c r="D24" s="266">
        <f t="shared" si="3"/>
        <v>-901</v>
      </c>
      <c r="E24" s="130">
        <v>28</v>
      </c>
      <c r="F24" s="131">
        <v>1930</v>
      </c>
      <c r="G24" s="268">
        <f t="shared" si="4"/>
        <v>-901</v>
      </c>
      <c r="H24" s="268">
        <f t="shared" si="0"/>
        <v>-901</v>
      </c>
      <c r="I24" s="268">
        <f t="shared" si="0"/>
        <v>-901</v>
      </c>
      <c r="J24" s="268">
        <f t="shared" si="0"/>
        <v>-901</v>
      </c>
      <c r="K24" s="268">
        <f t="shared" si="0"/>
        <v>-901</v>
      </c>
      <c r="L24" s="268">
        <f t="shared" si="0"/>
        <v>-901</v>
      </c>
      <c r="M24" s="268">
        <f t="shared" si="0"/>
        <v>-901</v>
      </c>
      <c r="N24" s="268">
        <f t="shared" si="0"/>
        <v>-901</v>
      </c>
      <c r="O24" s="268">
        <f t="shared" si="0"/>
        <v>-901</v>
      </c>
      <c r="P24" s="268">
        <f t="shared" si="0"/>
        <v>-901</v>
      </c>
      <c r="Q24" s="268">
        <f t="shared" si="0"/>
        <v>-901</v>
      </c>
      <c r="R24" s="268">
        <f t="shared" si="0"/>
        <v>-901</v>
      </c>
      <c r="S24" s="132" t="str">
        <f t="shared" si="5"/>
        <v/>
      </c>
      <c r="U24" s="131">
        <v>1930</v>
      </c>
      <c r="V24" s="268">
        <f t="shared" si="6"/>
        <v>-901</v>
      </c>
      <c r="W24" s="268">
        <f t="shared" si="1"/>
        <v>-901</v>
      </c>
      <c r="X24" s="268">
        <f t="shared" si="1"/>
        <v>-901</v>
      </c>
      <c r="Y24" s="268">
        <f t="shared" si="1"/>
        <v>-901</v>
      </c>
      <c r="Z24" s="268">
        <f t="shared" si="1"/>
        <v>-901</v>
      </c>
      <c r="AA24" s="268">
        <f t="shared" si="1"/>
        <v>-901</v>
      </c>
      <c r="AB24" s="268">
        <f t="shared" si="1"/>
        <v>-901</v>
      </c>
      <c r="AC24" s="268">
        <f t="shared" si="1"/>
        <v>-901</v>
      </c>
      <c r="AD24" s="268">
        <f t="shared" si="1"/>
        <v>-901</v>
      </c>
      <c r="AE24" s="268">
        <f t="shared" si="1"/>
        <v>-901</v>
      </c>
      <c r="AF24" s="268">
        <f t="shared" si="1"/>
        <v>-901</v>
      </c>
      <c r="AG24" s="268">
        <f t="shared" si="1"/>
        <v>-901</v>
      </c>
      <c r="AH24" s="134" t="str">
        <f t="shared" si="7"/>
        <v/>
      </c>
      <c r="AI24" s="272"/>
    </row>
    <row r="25" spans="1:35">
      <c r="A25" s="263">
        <f t="shared" si="2"/>
        <v>1922</v>
      </c>
      <c r="B25" s="271">
        <v>8248</v>
      </c>
      <c r="C25" s="265">
        <f>IF(OR('Rock Creek 11444201'!C25=-901,'Rock Creek 11444280'!C25=-901),-901,'Rock Creek 11444201'!C25+'Rock Creek 11444280'!C25)</f>
        <v>-901</v>
      </c>
      <c r="D25" s="266">
        <f t="shared" si="3"/>
        <v>-901</v>
      </c>
      <c r="E25" s="130">
        <v>28</v>
      </c>
      <c r="F25" s="131">
        <v>1931</v>
      </c>
      <c r="G25" s="268">
        <f t="shared" si="4"/>
        <v>-901</v>
      </c>
      <c r="H25" s="268">
        <f t="shared" si="0"/>
        <v>-901</v>
      </c>
      <c r="I25" s="268">
        <f t="shared" si="0"/>
        <v>-901</v>
      </c>
      <c r="J25" s="268">
        <f t="shared" si="0"/>
        <v>-901</v>
      </c>
      <c r="K25" s="268">
        <f t="shared" si="0"/>
        <v>-901</v>
      </c>
      <c r="L25" s="268">
        <f t="shared" si="0"/>
        <v>-901</v>
      </c>
      <c r="M25" s="268">
        <f t="shared" si="0"/>
        <v>-901</v>
      </c>
      <c r="N25" s="268">
        <f t="shared" si="0"/>
        <v>-901</v>
      </c>
      <c r="O25" s="268">
        <f t="shared" si="0"/>
        <v>-901</v>
      </c>
      <c r="P25" s="268">
        <f t="shared" si="0"/>
        <v>-901</v>
      </c>
      <c r="Q25" s="268">
        <f t="shared" si="0"/>
        <v>-901</v>
      </c>
      <c r="R25" s="268">
        <f t="shared" si="0"/>
        <v>-901</v>
      </c>
      <c r="S25" s="132" t="str">
        <f t="shared" si="5"/>
        <v/>
      </c>
      <c r="U25" s="131">
        <v>1931</v>
      </c>
      <c r="V25" s="268">
        <f t="shared" si="6"/>
        <v>-901</v>
      </c>
      <c r="W25" s="268">
        <f t="shared" si="1"/>
        <v>-901</v>
      </c>
      <c r="X25" s="268">
        <f t="shared" si="1"/>
        <v>-901</v>
      </c>
      <c r="Y25" s="268">
        <f t="shared" si="1"/>
        <v>-901</v>
      </c>
      <c r="Z25" s="268">
        <f t="shared" si="1"/>
        <v>-901</v>
      </c>
      <c r="AA25" s="268">
        <f t="shared" si="1"/>
        <v>-901</v>
      </c>
      <c r="AB25" s="268">
        <f t="shared" si="1"/>
        <v>-901</v>
      </c>
      <c r="AC25" s="268">
        <f t="shared" si="1"/>
        <v>-901</v>
      </c>
      <c r="AD25" s="268">
        <f t="shared" si="1"/>
        <v>-901</v>
      </c>
      <c r="AE25" s="268">
        <f t="shared" si="1"/>
        <v>-901</v>
      </c>
      <c r="AF25" s="268">
        <f t="shared" si="1"/>
        <v>-901</v>
      </c>
      <c r="AG25" s="268">
        <f t="shared" si="1"/>
        <v>-901</v>
      </c>
      <c r="AH25" s="134" t="str">
        <f t="shared" si="7"/>
        <v/>
      </c>
      <c r="AI25" s="272"/>
    </row>
    <row r="26" spans="1:35">
      <c r="A26" s="263">
        <f t="shared" si="2"/>
        <v>1922</v>
      </c>
      <c r="B26" s="271">
        <v>8279</v>
      </c>
      <c r="C26" s="265">
        <f>IF(OR('Rock Creek 11444201'!C26=-901,'Rock Creek 11444280'!C26=-901),-901,'Rock Creek 11444201'!C26+'Rock Creek 11444280'!C26)</f>
        <v>-901</v>
      </c>
      <c r="D26" s="266">
        <f t="shared" si="3"/>
        <v>-901</v>
      </c>
      <c r="E26" s="130">
        <v>29</v>
      </c>
      <c r="F26" s="131">
        <v>1932</v>
      </c>
      <c r="G26" s="268">
        <f t="shared" si="4"/>
        <v>-901</v>
      </c>
      <c r="H26" s="268">
        <f t="shared" si="0"/>
        <v>-901</v>
      </c>
      <c r="I26" s="268">
        <f t="shared" si="0"/>
        <v>-901</v>
      </c>
      <c r="J26" s="268">
        <f t="shared" si="0"/>
        <v>-901</v>
      </c>
      <c r="K26" s="268">
        <f t="shared" si="0"/>
        <v>-901</v>
      </c>
      <c r="L26" s="268">
        <f t="shared" si="0"/>
        <v>-901</v>
      </c>
      <c r="M26" s="268">
        <f t="shared" si="0"/>
        <v>-901</v>
      </c>
      <c r="N26" s="268">
        <f t="shared" si="0"/>
        <v>-901</v>
      </c>
      <c r="O26" s="268">
        <f t="shared" si="0"/>
        <v>-901</v>
      </c>
      <c r="P26" s="268">
        <f t="shared" si="0"/>
        <v>-901</v>
      </c>
      <c r="Q26" s="268">
        <f t="shared" si="0"/>
        <v>-901</v>
      </c>
      <c r="R26" s="268">
        <f t="shared" si="0"/>
        <v>-901</v>
      </c>
      <c r="S26" s="132" t="str">
        <f t="shared" si="5"/>
        <v/>
      </c>
      <c r="U26" s="131">
        <v>1932</v>
      </c>
      <c r="V26" s="268">
        <f t="shared" si="6"/>
        <v>-901</v>
      </c>
      <c r="W26" s="268">
        <f t="shared" si="1"/>
        <v>-901</v>
      </c>
      <c r="X26" s="268">
        <f t="shared" si="1"/>
        <v>-901</v>
      </c>
      <c r="Y26" s="268">
        <f t="shared" si="1"/>
        <v>-901</v>
      </c>
      <c r="Z26" s="268">
        <f t="shared" si="1"/>
        <v>-901</v>
      </c>
      <c r="AA26" s="268">
        <f t="shared" si="1"/>
        <v>-901</v>
      </c>
      <c r="AB26" s="268">
        <f t="shared" si="1"/>
        <v>-901</v>
      </c>
      <c r="AC26" s="268">
        <f t="shared" si="1"/>
        <v>-901</v>
      </c>
      <c r="AD26" s="268">
        <f t="shared" si="1"/>
        <v>-901</v>
      </c>
      <c r="AE26" s="268">
        <f t="shared" si="1"/>
        <v>-901</v>
      </c>
      <c r="AF26" s="268">
        <f t="shared" si="1"/>
        <v>-901</v>
      </c>
      <c r="AG26" s="268">
        <f t="shared" si="1"/>
        <v>-901</v>
      </c>
      <c r="AH26" s="134" t="str">
        <f t="shared" si="7"/>
        <v/>
      </c>
      <c r="AI26" s="272"/>
    </row>
    <row r="27" spans="1:35">
      <c r="A27" s="263">
        <f t="shared" si="2"/>
        <v>1922</v>
      </c>
      <c r="B27" s="271">
        <v>8309</v>
      </c>
      <c r="C27" s="265">
        <f>IF(OR('Rock Creek 11444201'!C27=-901,'Rock Creek 11444280'!C27=-901),-901,'Rock Creek 11444201'!C27+'Rock Creek 11444280'!C27)</f>
        <v>-901</v>
      </c>
      <c r="D27" s="266">
        <f t="shared" si="3"/>
        <v>-901</v>
      </c>
      <c r="E27" s="130">
        <v>28</v>
      </c>
      <c r="F27" s="131">
        <v>1933</v>
      </c>
      <c r="G27" s="268">
        <f t="shared" si="4"/>
        <v>-901</v>
      </c>
      <c r="H27" s="268">
        <f t="shared" si="0"/>
        <v>-901</v>
      </c>
      <c r="I27" s="268">
        <f t="shared" si="0"/>
        <v>-901</v>
      </c>
      <c r="J27" s="268">
        <f t="shared" si="0"/>
        <v>-901</v>
      </c>
      <c r="K27" s="268">
        <f t="shared" si="0"/>
        <v>-901</v>
      </c>
      <c r="L27" s="268">
        <f t="shared" si="0"/>
        <v>-901</v>
      </c>
      <c r="M27" s="268">
        <f t="shared" si="0"/>
        <v>-901</v>
      </c>
      <c r="N27" s="268">
        <f t="shared" si="0"/>
        <v>-901</v>
      </c>
      <c r="O27" s="268">
        <f t="shared" si="0"/>
        <v>-901</v>
      </c>
      <c r="P27" s="268">
        <f t="shared" si="0"/>
        <v>-901</v>
      </c>
      <c r="Q27" s="268">
        <f t="shared" si="0"/>
        <v>-901</v>
      </c>
      <c r="R27" s="268">
        <f t="shared" si="0"/>
        <v>-901</v>
      </c>
      <c r="S27" s="132" t="str">
        <f t="shared" si="5"/>
        <v/>
      </c>
      <c r="U27" s="131">
        <v>1933</v>
      </c>
      <c r="V27" s="268">
        <f t="shared" si="6"/>
        <v>-901</v>
      </c>
      <c r="W27" s="268">
        <f t="shared" si="1"/>
        <v>-901</v>
      </c>
      <c r="X27" s="268">
        <f t="shared" si="1"/>
        <v>-901</v>
      </c>
      <c r="Y27" s="268">
        <f t="shared" si="1"/>
        <v>-901</v>
      </c>
      <c r="Z27" s="268">
        <f t="shared" si="1"/>
        <v>-901</v>
      </c>
      <c r="AA27" s="268">
        <f t="shared" si="1"/>
        <v>-901</v>
      </c>
      <c r="AB27" s="268">
        <f t="shared" si="1"/>
        <v>-901</v>
      </c>
      <c r="AC27" s="268">
        <f t="shared" si="1"/>
        <v>-901</v>
      </c>
      <c r="AD27" s="268">
        <f t="shared" si="1"/>
        <v>-901</v>
      </c>
      <c r="AE27" s="268">
        <f t="shared" si="1"/>
        <v>-901</v>
      </c>
      <c r="AF27" s="268">
        <f t="shared" si="1"/>
        <v>-901</v>
      </c>
      <c r="AG27" s="268">
        <f t="shared" si="1"/>
        <v>-901</v>
      </c>
      <c r="AH27" s="134" t="str">
        <f t="shared" si="7"/>
        <v/>
      </c>
      <c r="AI27" s="272"/>
    </row>
    <row r="28" spans="1:35">
      <c r="A28" s="263">
        <f t="shared" si="2"/>
        <v>1923</v>
      </c>
      <c r="B28" s="271">
        <v>8340</v>
      </c>
      <c r="C28" s="265">
        <f>IF(OR('Rock Creek 11444201'!C28=-901,'Rock Creek 11444280'!C28=-901),-901,'Rock Creek 11444201'!C28+'Rock Creek 11444280'!C28)</f>
        <v>-901</v>
      </c>
      <c r="D28" s="266">
        <f t="shared" si="3"/>
        <v>-901</v>
      </c>
      <c r="E28" s="130">
        <v>28</v>
      </c>
      <c r="F28" s="131">
        <v>1934</v>
      </c>
      <c r="G28" s="268">
        <f t="shared" si="4"/>
        <v>-901</v>
      </c>
      <c r="H28" s="268">
        <f t="shared" si="0"/>
        <v>-901</v>
      </c>
      <c r="I28" s="268">
        <f t="shared" si="0"/>
        <v>-901</v>
      </c>
      <c r="J28" s="268">
        <f t="shared" si="0"/>
        <v>-901</v>
      </c>
      <c r="K28" s="268">
        <f t="shared" si="0"/>
        <v>-901</v>
      </c>
      <c r="L28" s="268">
        <f t="shared" si="0"/>
        <v>-901</v>
      </c>
      <c r="M28" s="268">
        <f t="shared" si="0"/>
        <v>-901</v>
      </c>
      <c r="N28" s="268">
        <f t="shared" si="0"/>
        <v>-901</v>
      </c>
      <c r="O28" s="268">
        <f t="shared" si="0"/>
        <v>-901</v>
      </c>
      <c r="P28" s="268">
        <f t="shared" si="0"/>
        <v>-901</v>
      </c>
      <c r="Q28" s="268">
        <f t="shared" si="0"/>
        <v>-901</v>
      </c>
      <c r="R28" s="268">
        <f t="shared" si="0"/>
        <v>-901</v>
      </c>
      <c r="S28" s="132" t="str">
        <f t="shared" si="5"/>
        <v/>
      </c>
      <c r="U28" s="131">
        <v>1934</v>
      </c>
      <c r="V28" s="268">
        <f t="shared" si="6"/>
        <v>-901</v>
      </c>
      <c r="W28" s="268">
        <f t="shared" si="1"/>
        <v>-901</v>
      </c>
      <c r="X28" s="268">
        <f t="shared" si="1"/>
        <v>-901</v>
      </c>
      <c r="Y28" s="268">
        <f t="shared" si="1"/>
        <v>-901</v>
      </c>
      <c r="Z28" s="268">
        <f t="shared" si="1"/>
        <v>-901</v>
      </c>
      <c r="AA28" s="268">
        <f t="shared" si="1"/>
        <v>-901</v>
      </c>
      <c r="AB28" s="268">
        <f t="shared" si="1"/>
        <v>-901</v>
      </c>
      <c r="AC28" s="268">
        <f t="shared" si="1"/>
        <v>-901</v>
      </c>
      <c r="AD28" s="268">
        <f t="shared" si="1"/>
        <v>-901</v>
      </c>
      <c r="AE28" s="268">
        <f t="shared" si="1"/>
        <v>-901</v>
      </c>
      <c r="AF28" s="268">
        <f t="shared" si="1"/>
        <v>-901</v>
      </c>
      <c r="AG28" s="268">
        <f t="shared" si="1"/>
        <v>-901</v>
      </c>
      <c r="AH28" s="134" t="str">
        <f t="shared" si="7"/>
        <v/>
      </c>
      <c r="AI28" s="272"/>
    </row>
    <row r="29" spans="1:35">
      <c r="A29" s="263">
        <f t="shared" si="2"/>
        <v>1923</v>
      </c>
      <c r="B29" s="271">
        <v>8370</v>
      </c>
      <c r="C29" s="265">
        <f>IF(OR('Rock Creek 11444201'!C29=-901,'Rock Creek 11444280'!C29=-901),-901,'Rock Creek 11444201'!C29+'Rock Creek 11444280'!C29)</f>
        <v>-901</v>
      </c>
      <c r="D29" s="266">
        <f t="shared" si="3"/>
        <v>-901</v>
      </c>
      <c r="E29" s="130">
        <v>28</v>
      </c>
      <c r="F29" s="131">
        <v>1935</v>
      </c>
      <c r="G29" s="268">
        <f t="shared" si="4"/>
        <v>-901</v>
      </c>
      <c r="H29" s="268">
        <f t="shared" si="0"/>
        <v>-901</v>
      </c>
      <c r="I29" s="268">
        <f t="shared" si="0"/>
        <v>-901</v>
      </c>
      <c r="J29" s="268">
        <f t="shared" si="0"/>
        <v>-901</v>
      </c>
      <c r="K29" s="268">
        <f t="shared" si="0"/>
        <v>-901</v>
      </c>
      <c r="L29" s="268">
        <f t="shared" si="0"/>
        <v>-901</v>
      </c>
      <c r="M29" s="268">
        <f t="shared" si="0"/>
        <v>-901</v>
      </c>
      <c r="N29" s="268">
        <f t="shared" si="0"/>
        <v>-901</v>
      </c>
      <c r="O29" s="268">
        <f t="shared" si="0"/>
        <v>-901</v>
      </c>
      <c r="P29" s="268">
        <f t="shared" si="0"/>
        <v>-901</v>
      </c>
      <c r="Q29" s="268">
        <f t="shared" si="0"/>
        <v>-901</v>
      </c>
      <c r="R29" s="268">
        <f t="shared" si="0"/>
        <v>-901</v>
      </c>
      <c r="S29" s="132" t="str">
        <f t="shared" si="5"/>
        <v/>
      </c>
      <c r="U29" s="131">
        <v>1935</v>
      </c>
      <c r="V29" s="268">
        <f t="shared" si="6"/>
        <v>-901</v>
      </c>
      <c r="W29" s="268">
        <f t="shared" si="1"/>
        <v>-901</v>
      </c>
      <c r="X29" s="268">
        <f t="shared" si="1"/>
        <v>-901</v>
      </c>
      <c r="Y29" s="268">
        <f t="shared" si="1"/>
        <v>-901</v>
      </c>
      <c r="Z29" s="268">
        <f t="shared" si="1"/>
        <v>-901</v>
      </c>
      <c r="AA29" s="268">
        <f t="shared" si="1"/>
        <v>-901</v>
      </c>
      <c r="AB29" s="268">
        <f t="shared" si="1"/>
        <v>-901</v>
      </c>
      <c r="AC29" s="268">
        <f t="shared" si="1"/>
        <v>-901</v>
      </c>
      <c r="AD29" s="268">
        <f t="shared" si="1"/>
        <v>-901</v>
      </c>
      <c r="AE29" s="268">
        <f t="shared" si="1"/>
        <v>-901</v>
      </c>
      <c r="AF29" s="268">
        <f t="shared" si="1"/>
        <v>-901</v>
      </c>
      <c r="AG29" s="268">
        <f t="shared" si="1"/>
        <v>-901</v>
      </c>
      <c r="AH29" s="134" t="str">
        <f t="shared" si="7"/>
        <v/>
      </c>
      <c r="AI29" s="272"/>
    </row>
    <row r="30" spans="1:35">
      <c r="A30" s="263">
        <f t="shared" si="2"/>
        <v>1923</v>
      </c>
      <c r="B30" s="271">
        <v>8401</v>
      </c>
      <c r="C30" s="265">
        <f>IF(OR('Rock Creek 11444201'!C30=-901,'Rock Creek 11444280'!C30=-901),-901,'Rock Creek 11444201'!C30+'Rock Creek 11444280'!C30)</f>
        <v>-901</v>
      </c>
      <c r="D30" s="266">
        <f t="shared" si="3"/>
        <v>-901</v>
      </c>
      <c r="E30" s="130">
        <v>29</v>
      </c>
      <c r="F30" s="131">
        <v>1936</v>
      </c>
      <c r="G30" s="268">
        <f t="shared" si="4"/>
        <v>-901</v>
      </c>
      <c r="H30" s="268">
        <f t="shared" si="0"/>
        <v>-901</v>
      </c>
      <c r="I30" s="268">
        <f t="shared" si="0"/>
        <v>-901</v>
      </c>
      <c r="J30" s="268">
        <f t="shared" si="0"/>
        <v>-901</v>
      </c>
      <c r="K30" s="268">
        <f t="shared" si="0"/>
        <v>-901</v>
      </c>
      <c r="L30" s="268">
        <f t="shared" si="0"/>
        <v>-901</v>
      </c>
      <c r="M30" s="268">
        <f t="shared" si="0"/>
        <v>-901</v>
      </c>
      <c r="N30" s="268">
        <f t="shared" si="0"/>
        <v>-901</v>
      </c>
      <c r="O30" s="268">
        <f t="shared" si="0"/>
        <v>-901</v>
      </c>
      <c r="P30" s="268">
        <f t="shared" si="0"/>
        <v>-901</v>
      </c>
      <c r="Q30" s="268">
        <f t="shared" si="0"/>
        <v>-901</v>
      </c>
      <c r="R30" s="268">
        <f t="shared" si="0"/>
        <v>-901</v>
      </c>
      <c r="S30" s="132" t="str">
        <f t="shared" si="5"/>
        <v/>
      </c>
      <c r="U30" s="131">
        <v>1936</v>
      </c>
      <c r="V30" s="268">
        <f t="shared" si="6"/>
        <v>-901</v>
      </c>
      <c r="W30" s="268">
        <f t="shared" si="1"/>
        <v>-901</v>
      </c>
      <c r="X30" s="268">
        <f t="shared" si="1"/>
        <v>-901</v>
      </c>
      <c r="Y30" s="268">
        <f t="shared" si="1"/>
        <v>-901</v>
      </c>
      <c r="Z30" s="268">
        <f t="shared" si="1"/>
        <v>-901</v>
      </c>
      <c r="AA30" s="268">
        <f t="shared" si="1"/>
        <v>-901</v>
      </c>
      <c r="AB30" s="268">
        <f t="shared" si="1"/>
        <v>-901</v>
      </c>
      <c r="AC30" s="268">
        <f t="shared" si="1"/>
        <v>-901</v>
      </c>
      <c r="AD30" s="268">
        <f t="shared" si="1"/>
        <v>-901</v>
      </c>
      <c r="AE30" s="268">
        <f t="shared" si="1"/>
        <v>-901</v>
      </c>
      <c r="AF30" s="268">
        <f t="shared" si="1"/>
        <v>-901</v>
      </c>
      <c r="AG30" s="268">
        <f t="shared" si="1"/>
        <v>-901</v>
      </c>
      <c r="AH30" s="134" t="str">
        <f t="shared" si="7"/>
        <v/>
      </c>
      <c r="AI30" s="272"/>
    </row>
    <row r="31" spans="1:35">
      <c r="A31" s="263">
        <f t="shared" si="2"/>
        <v>1923</v>
      </c>
      <c r="B31" s="271">
        <v>8432</v>
      </c>
      <c r="C31" s="265">
        <f>IF(OR('Rock Creek 11444201'!C31=-901,'Rock Creek 11444280'!C31=-901),-901,'Rock Creek 11444201'!C31+'Rock Creek 11444280'!C31)</f>
        <v>-901</v>
      </c>
      <c r="D31" s="266">
        <f t="shared" si="3"/>
        <v>-901</v>
      </c>
      <c r="E31" s="130">
        <v>28</v>
      </c>
      <c r="F31" s="131">
        <v>1937</v>
      </c>
      <c r="G31" s="268">
        <f t="shared" si="4"/>
        <v>-901</v>
      </c>
      <c r="H31" s="268">
        <f t="shared" si="0"/>
        <v>-901</v>
      </c>
      <c r="I31" s="268">
        <f t="shared" si="0"/>
        <v>-901</v>
      </c>
      <c r="J31" s="268">
        <f t="shared" si="0"/>
        <v>-901</v>
      </c>
      <c r="K31" s="268">
        <f t="shared" si="0"/>
        <v>-901</v>
      </c>
      <c r="L31" s="268">
        <f t="shared" si="0"/>
        <v>-901</v>
      </c>
      <c r="M31" s="268">
        <f t="shared" si="0"/>
        <v>-901</v>
      </c>
      <c r="N31" s="268">
        <f t="shared" si="0"/>
        <v>-901</v>
      </c>
      <c r="O31" s="268">
        <f t="shared" si="0"/>
        <v>-901</v>
      </c>
      <c r="P31" s="268">
        <f t="shared" si="0"/>
        <v>-901</v>
      </c>
      <c r="Q31" s="268">
        <f t="shared" si="0"/>
        <v>-901</v>
      </c>
      <c r="R31" s="268">
        <f t="shared" si="0"/>
        <v>-901</v>
      </c>
      <c r="S31" s="132" t="str">
        <f t="shared" si="5"/>
        <v/>
      </c>
      <c r="U31" s="131">
        <v>1937</v>
      </c>
      <c r="V31" s="268">
        <f t="shared" si="6"/>
        <v>-901</v>
      </c>
      <c r="W31" s="268">
        <f t="shared" si="1"/>
        <v>-901</v>
      </c>
      <c r="X31" s="268">
        <f t="shared" si="1"/>
        <v>-901</v>
      </c>
      <c r="Y31" s="268">
        <f t="shared" si="1"/>
        <v>-901</v>
      </c>
      <c r="Z31" s="268">
        <f t="shared" si="1"/>
        <v>-901</v>
      </c>
      <c r="AA31" s="268">
        <f t="shared" si="1"/>
        <v>-901</v>
      </c>
      <c r="AB31" s="268">
        <f t="shared" si="1"/>
        <v>-901</v>
      </c>
      <c r="AC31" s="268">
        <f t="shared" si="1"/>
        <v>-901</v>
      </c>
      <c r="AD31" s="268">
        <f t="shared" si="1"/>
        <v>-901</v>
      </c>
      <c r="AE31" s="268">
        <f t="shared" si="1"/>
        <v>-901</v>
      </c>
      <c r="AF31" s="268">
        <f t="shared" si="1"/>
        <v>-901</v>
      </c>
      <c r="AG31" s="268">
        <f t="shared" si="1"/>
        <v>-901</v>
      </c>
      <c r="AH31" s="134" t="str">
        <f t="shared" si="7"/>
        <v/>
      </c>
      <c r="AI31" s="272"/>
    </row>
    <row r="32" spans="1:35">
      <c r="A32" s="263">
        <f t="shared" si="2"/>
        <v>1923</v>
      </c>
      <c r="B32" s="271">
        <v>8460</v>
      </c>
      <c r="C32" s="265">
        <f>IF(OR('Rock Creek 11444201'!C32=-901,'Rock Creek 11444280'!C32=-901),-901,'Rock Creek 11444201'!C32+'Rock Creek 11444280'!C32)</f>
        <v>-901</v>
      </c>
      <c r="D32" s="266">
        <f t="shared" si="3"/>
        <v>-901</v>
      </c>
      <c r="E32" s="130">
        <v>28</v>
      </c>
      <c r="F32" s="131">
        <v>1938</v>
      </c>
      <c r="G32" s="268">
        <f t="shared" si="4"/>
        <v>-901</v>
      </c>
      <c r="H32" s="268">
        <f t="shared" si="4"/>
        <v>-901</v>
      </c>
      <c r="I32" s="268">
        <f t="shared" si="4"/>
        <v>-901</v>
      </c>
      <c r="J32" s="268">
        <f t="shared" si="4"/>
        <v>-901</v>
      </c>
      <c r="K32" s="268">
        <f t="shared" si="4"/>
        <v>-901</v>
      </c>
      <c r="L32" s="268">
        <f t="shared" si="4"/>
        <v>-901</v>
      </c>
      <c r="M32" s="268">
        <f t="shared" si="4"/>
        <v>-901</v>
      </c>
      <c r="N32" s="268">
        <f t="shared" si="4"/>
        <v>-901</v>
      </c>
      <c r="O32" s="268">
        <f t="shared" si="4"/>
        <v>-901</v>
      </c>
      <c r="P32" s="268">
        <f t="shared" si="4"/>
        <v>-901</v>
      </c>
      <c r="Q32" s="268">
        <f t="shared" si="4"/>
        <v>-901</v>
      </c>
      <c r="R32" s="268">
        <f t="shared" si="4"/>
        <v>-901</v>
      </c>
      <c r="S32" s="132" t="str">
        <f t="shared" si="5"/>
        <v/>
      </c>
      <c r="U32" s="131">
        <v>1938</v>
      </c>
      <c r="V32" s="268">
        <f t="shared" si="6"/>
        <v>-901</v>
      </c>
      <c r="W32" s="268">
        <f t="shared" si="6"/>
        <v>-901</v>
      </c>
      <c r="X32" s="268">
        <f t="shared" si="6"/>
        <v>-901</v>
      </c>
      <c r="Y32" s="268">
        <f t="shared" si="6"/>
        <v>-901</v>
      </c>
      <c r="Z32" s="268">
        <f t="shared" si="6"/>
        <v>-901</v>
      </c>
      <c r="AA32" s="268">
        <f t="shared" si="6"/>
        <v>-901</v>
      </c>
      <c r="AB32" s="268">
        <f t="shared" si="6"/>
        <v>-901</v>
      </c>
      <c r="AC32" s="268">
        <f t="shared" si="6"/>
        <v>-901</v>
      </c>
      <c r="AD32" s="268">
        <f t="shared" si="6"/>
        <v>-901</v>
      </c>
      <c r="AE32" s="268">
        <f t="shared" si="6"/>
        <v>-901</v>
      </c>
      <c r="AF32" s="268">
        <f t="shared" si="6"/>
        <v>-901</v>
      </c>
      <c r="AG32" s="268">
        <f t="shared" si="6"/>
        <v>-901</v>
      </c>
      <c r="AH32" s="134" t="str">
        <f t="shared" si="7"/>
        <v/>
      </c>
      <c r="AI32" s="272"/>
    </row>
    <row r="33" spans="1:35">
      <c r="A33" s="263">
        <f t="shared" si="2"/>
        <v>1923</v>
      </c>
      <c r="B33" s="271">
        <v>8491</v>
      </c>
      <c r="C33" s="265">
        <f>IF(OR('Rock Creek 11444201'!C33=-901,'Rock Creek 11444280'!C33=-901),-901,'Rock Creek 11444201'!C33+'Rock Creek 11444280'!C33)</f>
        <v>-901</v>
      </c>
      <c r="D33" s="266">
        <f t="shared" si="3"/>
        <v>-901</v>
      </c>
      <c r="E33" s="130">
        <v>28</v>
      </c>
      <c r="F33" s="131">
        <v>1939</v>
      </c>
      <c r="G33" s="268">
        <f t="shared" si="4"/>
        <v>-901</v>
      </c>
      <c r="H33" s="268">
        <f t="shared" si="4"/>
        <v>-901</v>
      </c>
      <c r="I33" s="268">
        <f t="shared" si="4"/>
        <v>-901</v>
      </c>
      <c r="J33" s="268">
        <f t="shared" si="4"/>
        <v>-901</v>
      </c>
      <c r="K33" s="268">
        <f t="shared" si="4"/>
        <v>-901</v>
      </c>
      <c r="L33" s="268">
        <f t="shared" si="4"/>
        <v>-901</v>
      </c>
      <c r="M33" s="268">
        <f t="shared" si="4"/>
        <v>-901</v>
      </c>
      <c r="N33" s="268">
        <f t="shared" si="4"/>
        <v>-901</v>
      </c>
      <c r="O33" s="268">
        <f t="shared" si="4"/>
        <v>-901</v>
      </c>
      <c r="P33" s="268">
        <f t="shared" si="4"/>
        <v>-901</v>
      </c>
      <c r="Q33" s="268">
        <f t="shared" si="4"/>
        <v>-901</v>
      </c>
      <c r="R33" s="268">
        <f t="shared" si="4"/>
        <v>-901</v>
      </c>
      <c r="S33" s="132" t="str">
        <f t="shared" si="5"/>
        <v/>
      </c>
      <c r="U33" s="131">
        <v>1939</v>
      </c>
      <c r="V33" s="268">
        <f t="shared" si="6"/>
        <v>-901</v>
      </c>
      <c r="W33" s="268">
        <f t="shared" si="6"/>
        <v>-901</v>
      </c>
      <c r="X33" s="268">
        <f t="shared" si="6"/>
        <v>-901</v>
      </c>
      <c r="Y33" s="268">
        <f t="shared" si="6"/>
        <v>-901</v>
      </c>
      <c r="Z33" s="268">
        <f t="shared" si="6"/>
        <v>-901</v>
      </c>
      <c r="AA33" s="268">
        <f t="shared" si="6"/>
        <v>-901</v>
      </c>
      <c r="AB33" s="268">
        <f t="shared" si="6"/>
        <v>-901</v>
      </c>
      <c r="AC33" s="268">
        <f t="shared" si="6"/>
        <v>-901</v>
      </c>
      <c r="AD33" s="268">
        <f t="shared" si="6"/>
        <v>-901</v>
      </c>
      <c r="AE33" s="268">
        <f t="shared" si="6"/>
        <v>-901</v>
      </c>
      <c r="AF33" s="268">
        <f t="shared" si="6"/>
        <v>-901</v>
      </c>
      <c r="AG33" s="268">
        <f t="shared" si="6"/>
        <v>-901</v>
      </c>
      <c r="AH33" s="134" t="str">
        <f t="shared" si="7"/>
        <v/>
      </c>
      <c r="AI33" s="272"/>
    </row>
    <row r="34" spans="1:35">
      <c r="A34" s="263">
        <f t="shared" si="2"/>
        <v>1923</v>
      </c>
      <c r="B34" s="271">
        <v>8521</v>
      </c>
      <c r="C34" s="265">
        <f>IF(OR('Rock Creek 11444201'!C34=-901,'Rock Creek 11444280'!C34=-901),-901,'Rock Creek 11444201'!C34+'Rock Creek 11444280'!C34)</f>
        <v>-901</v>
      </c>
      <c r="D34" s="266">
        <f t="shared" si="3"/>
        <v>-901</v>
      </c>
      <c r="E34" s="130">
        <v>29</v>
      </c>
      <c r="F34" s="131">
        <v>1940</v>
      </c>
      <c r="G34" s="268">
        <f t="shared" si="4"/>
        <v>-901</v>
      </c>
      <c r="H34" s="268">
        <f t="shared" si="4"/>
        <v>-901</v>
      </c>
      <c r="I34" s="268">
        <f t="shared" si="4"/>
        <v>-901</v>
      </c>
      <c r="J34" s="268">
        <f t="shared" si="4"/>
        <v>-901</v>
      </c>
      <c r="K34" s="268">
        <f t="shared" si="4"/>
        <v>-901</v>
      </c>
      <c r="L34" s="268">
        <f t="shared" si="4"/>
        <v>-901</v>
      </c>
      <c r="M34" s="268">
        <f t="shared" si="4"/>
        <v>-901</v>
      </c>
      <c r="N34" s="268">
        <f t="shared" si="4"/>
        <v>-901</v>
      </c>
      <c r="O34" s="268">
        <f t="shared" si="4"/>
        <v>-901</v>
      </c>
      <c r="P34" s="268">
        <f t="shared" si="4"/>
        <v>-901</v>
      </c>
      <c r="Q34" s="268">
        <f t="shared" si="4"/>
        <v>-901</v>
      </c>
      <c r="R34" s="268">
        <f t="shared" si="4"/>
        <v>-901</v>
      </c>
      <c r="S34" s="132" t="str">
        <f t="shared" si="5"/>
        <v/>
      </c>
      <c r="U34" s="131">
        <v>1940</v>
      </c>
      <c r="V34" s="268">
        <f t="shared" si="6"/>
        <v>-901</v>
      </c>
      <c r="W34" s="268">
        <f t="shared" si="6"/>
        <v>-901</v>
      </c>
      <c r="X34" s="268">
        <f t="shared" si="6"/>
        <v>-901</v>
      </c>
      <c r="Y34" s="268">
        <f t="shared" si="6"/>
        <v>-901</v>
      </c>
      <c r="Z34" s="268">
        <f t="shared" si="6"/>
        <v>-901</v>
      </c>
      <c r="AA34" s="268">
        <f t="shared" si="6"/>
        <v>-901</v>
      </c>
      <c r="AB34" s="268">
        <f t="shared" si="6"/>
        <v>-901</v>
      </c>
      <c r="AC34" s="268">
        <f t="shared" si="6"/>
        <v>-901</v>
      </c>
      <c r="AD34" s="268">
        <f t="shared" si="6"/>
        <v>-901</v>
      </c>
      <c r="AE34" s="268">
        <f t="shared" si="6"/>
        <v>-901</v>
      </c>
      <c r="AF34" s="268">
        <f t="shared" si="6"/>
        <v>-901</v>
      </c>
      <c r="AG34" s="268">
        <f t="shared" si="6"/>
        <v>-901</v>
      </c>
      <c r="AH34" s="134" t="str">
        <f t="shared" si="7"/>
        <v/>
      </c>
      <c r="AI34" s="272"/>
    </row>
    <row r="35" spans="1:35">
      <c r="A35" s="263">
        <f t="shared" si="2"/>
        <v>1923</v>
      </c>
      <c r="B35" s="271">
        <v>8552</v>
      </c>
      <c r="C35" s="265">
        <f>IF(OR('Rock Creek 11444201'!C35=-901,'Rock Creek 11444280'!C35=-901),-901,'Rock Creek 11444201'!C35+'Rock Creek 11444280'!C35)</f>
        <v>-901</v>
      </c>
      <c r="D35" s="266">
        <f t="shared" si="3"/>
        <v>-901</v>
      </c>
      <c r="E35" s="130">
        <v>28</v>
      </c>
      <c r="F35" s="131">
        <v>1941</v>
      </c>
      <c r="G35" s="268">
        <f t="shared" si="4"/>
        <v>-901</v>
      </c>
      <c r="H35" s="268">
        <f t="shared" si="4"/>
        <v>-901</v>
      </c>
      <c r="I35" s="268">
        <f t="shared" si="4"/>
        <v>-901</v>
      </c>
      <c r="J35" s="268">
        <f t="shared" si="4"/>
        <v>-901</v>
      </c>
      <c r="K35" s="268">
        <f t="shared" si="4"/>
        <v>-901</v>
      </c>
      <c r="L35" s="268">
        <f t="shared" si="4"/>
        <v>-901</v>
      </c>
      <c r="M35" s="268">
        <f t="shared" si="4"/>
        <v>-901</v>
      </c>
      <c r="N35" s="268">
        <f t="shared" si="4"/>
        <v>-901</v>
      </c>
      <c r="O35" s="268">
        <f t="shared" si="4"/>
        <v>-901</v>
      </c>
      <c r="P35" s="268">
        <f t="shared" si="4"/>
        <v>-901</v>
      </c>
      <c r="Q35" s="268">
        <f t="shared" si="4"/>
        <v>-901</v>
      </c>
      <c r="R35" s="268">
        <f t="shared" si="4"/>
        <v>-901</v>
      </c>
      <c r="S35" s="132" t="str">
        <f t="shared" si="5"/>
        <v/>
      </c>
      <c r="U35" s="131">
        <v>1941</v>
      </c>
      <c r="V35" s="268">
        <f t="shared" si="6"/>
        <v>-901</v>
      </c>
      <c r="W35" s="268">
        <f t="shared" si="6"/>
        <v>-901</v>
      </c>
      <c r="X35" s="268">
        <f t="shared" si="6"/>
        <v>-901</v>
      </c>
      <c r="Y35" s="268">
        <f t="shared" si="6"/>
        <v>-901</v>
      </c>
      <c r="Z35" s="268">
        <f t="shared" si="6"/>
        <v>-901</v>
      </c>
      <c r="AA35" s="268">
        <f t="shared" si="6"/>
        <v>-901</v>
      </c>
      <c r="AB35" s="268">
        <f t="shared" si="6"/>
        <v>-901</v>
      </c>
      <c r="AC35" s="268">
        <f t="shared" si="6"/>
        <v>-901</v>
      </c>
      <c r="AD35" s="268">
        <f t="shared" si="6"/>
        <v>-901</v>
      </c>
      <c r="AE35" s="268">
        <f t="shared" si="6"/>
        <v>-901</v>
      </c>
      <c r="AF35" s="268">
        <f t="shared" si="6"/>
        <v>-901</v>
      </c>
      <c r="AG35" s="268">
        <f t="shared" si="6"/>
        <v>-901</v>
      </c>
      <c r="AH35" s="134" t="str">
        <f t="shared" si="7"/>
        <v/>
      </c>
      <c r="AI35" s="272"/>
    </row>
    <row r="36" spans="1:35">
      <c r="A36" s="263">
        <f t="shared" si="2"/>
        <v>1923</v>
      </c>
      <c r="B36" s="271">
        <v>8582</v>
      </c>
      <c r="C36" s="265">
        <f>IF(OR('Rock Creek 11444201'!C36=-901,'Rock Creek 11444280'!C36=-901),-901,'Rock Creek 11444201'!C36+'Rock Creek 11444280'!C36)</f>
        <v>-901</v>
      </c>
      <c r="D36" s="266">
        <f t="shared" si="3"/>
        <v>-901</v>
      </c>
      <c r="E36" s="130">
        <v>28</v>
      </c>
      <c r="F36" s="131">
        <v>1942</v>
      </c>
      <c r="G36" s="268">
        <f t="shared" si="4"/>
        <v>-901</v>
      </c>
      <c r="H36" s="268">
        <f t="shared" si="4"/>
        <v>-901</v>
      </c>
      <c r="I36" s="268">
        <f t="shared" si="4"/>
        <v>-901</v>
      </c>
      <c r="J36" s="268">
        <f t="shared" si="4"/>
        <v>-901</v>
      </c>
      <c r="K36" s="268">
        <f t="shared" si="4"/>
        <v>-901</v>
      </c>
      <c r="L36" s="268">
        <f t="shared" si="4"/>
        <v>-901</v>
      </c>
      <c r="M36" s="268">
        <f t="shared" si="4"/>
        <v>-901</v>
      </c>
      <c r="N36" s="268">
        <f t="shared" si="4"/>
        <v>-901</v>
      </c>
      <c r="O36" s="268">
        <f t="shared" si="4"/>
        <v>-901</v>
      </c>
      <c r="P36" s="268">
        <f t="shared" si="4"/>
        <v>-901</v>
      </c>
      <c r="Q36" s="268">
        <f t="shared" si="4"/>
        <v>-901</v>
      </c>
      <c r="R36" s="268">
        <f t="shared" si="4"/>
        <v>-901</v>
      </c>
      <c r="S36" s="132" t="str">
        <f t="shared" si="5"/>
        <v/>
      </c>
      <c r="U36" s="131">
        <v>1942</v>
      </c>
      <c r="V36" s="268">
        <f t="shared" si="6"/>
        <v>-901</v>
      </c>
      <c r="W36" s="268">
        <f t="shared" si="6"/>
        <v>-901</v>
      </c>
      <c r="X36" s="268">
        <f t="shared" si="6"/>
        <v>-901</v>
      </c>
      <c r="Y36" s="268">
        <f t="shared" si="6"/>
        <v>-901</v>
      </c>
      <c r="Z36" s="268">
        <f t="shared" si="6"/>
        <v>-901</v>
      </c>
      <c r="AA36" s="268">
        <f t="shared" si="6"/>
        <v>-901</v>
      </c>
      <c r="AB36" s="268">
        <f t="shared" si="6"/>
        <v>-901</v>
      </c>
      <c r="AC36" s="268">
        <f t="shared" si="6"/>
        <v>-901</v>
      </c>
      <c r="AD36" s="268">
        <f t="shared" si="6"/>
        <v>-901</v>
      </c>
      <c r="AE36" s="268">
        <f t="shared" si="6"/>
        <v>-901</v>
      </c>
      <c r="AF36" s="268">
        <f t="shared" si="6"/>
        <v>-901</v>
      </c>
      <c r="AG36" s="268">
        <f t="shared" si="6"/>
        <v>-901</v>
      </c>
      <c r="AH36" s="134" t="str">
        <f t="shared" si="7"/>
        <v/>
      </c>
      <c r="AI36" s="272"/>
    </row>
    <row r="37" spans="1:35">
      <c r="A37" s="263">
        <f t="shared" si="2"/>
        <v>1923</v>
      </c>
      <c r="B37" s="271">
        <v>8613</v>
      </c>
      <c r="C37" s="265">
        <f>IF(OR('Rock Creek 11444201'!C37=-901,'Rock Creek 11444280'!C37=-901),-901,'Rock Creek 11444201'!C37+'Rock Creek 11444280'!C37)</f>
        <v>-901</v>
      </c>
      <c r="D37" s="266">
        <f t="shared" si="3"/>
        <v>-901</v>
      </c>
      <c r="E37" s="130">
        <v>28</v>
      </c>
      <c r="F37" s="131">
        <v>1943</v>
      </c>
      <c r="G37" s="268">
        <f t="shared" si="4"/>
        <v>-901</v>
      </c>
      <c r="H37" s="268">
        <f t="shared" si="4"/>
        <v>-901</v>
      </c>
      <c r="I37" s="268">
        <f t="shared" si="4"/>
        <v>-901</v>
      </c>
      <c r="J37" s="268">
        <f t="shared" si="4"/>
        <v>-901</v>
      </c>
      <c r="K37" s="268">
        <f t="shared" si="4"/>
        <v>-901</v>
      </c>
      <c r="L37" s="268">
        <f t="shared" si="4"/>
        <v>-901</v>
      </c>
      <c r="M37" s="268">
        <f t="shared" si="4"/>
        <v>-901</v>
      </c>
      <c r="N37" s="268">
        <f t="shared" si="4"/>
        <v>-901</v>
      </c>
      <c r="O37" s="268">
        <f t="shared" si="4"/>
        <v>-901</v>
      </c>
      <c r="P37" s="268">
        <f t="shared" si="4"/>
        <v>-901</v>
      </c>
      <c r="Q37" s="268">
        <f t="shared" si="4"/>
        <v>-901</v>
      </c>
      <c r="R37" s="268">
        <f t="shared" si="4"/>
        <v>-901</v>
      </c>
      <c r="S37" s="132" t="str">
        <f t="shared" si="5"/>
        <v/>
      </c>
      <c r="U37" s="131">
        <v>1943</v>
      </c>
      <c r="V37" s="268">
        <f t="shared" si="6"/>
        <v>-901</v>
      </c>
      <c r="W37" s="268">
        <f t="shared" si="6"/>
        <v>-901</v>
      </c>
      <c r="X37" s="268">
        <f t="shared" si="6"/>
        <v>-901</v>
      </c>
      <c r="Y37" s="268">
        <f t="shared" si="6"/>
        <v>-901</v>
      </c>
      <c r="Z37" s="268">
        <f t="shared" si="6"/>
        <v>-901</v>
      </c>
      <c r="AA37" s="268">
        <f t="shared" si="6"/>
        <v>-901</v>
      </c>
      <c r="AB37" s="268">
        <f t="shared" si="6"/>
        <v>-901</v>
      </c>
      <c r="AC37" s="268">
        <f t="shared" si="6"/>
        <v>-901</v>
      </c>
      <c r="AD37" s="268">
        <f t="shared" si="6"/>
        <v>-901</v>
      </c>
      <c r="AE37" s="268">
        <f t="shared" si="6"/>
        <v>-901</v>
      </c>
      <c r="AF37" s="268">
        <f t="shared" si="6"/>
        <v>-901</v>
      </c>
      <c r="AG37" s="268">
        <f t="shared" si="6"/>
        <v>-901</v>
      </c>
      <c r="AH37" s="134" t="str">
        <f t="shared" si="7"/>
        <v/>
      </c>
      <c r="AI37" s="272"/>
    </row>
    <row r="38" spans="1:35">
      <c r="A38" s="263">
        <f t="shared" si="2"/>
        <v>1923</v>
      </c>
      <c r="B38" s="271">
        <v>8644</v>
      </c>
      <c r="C38" s="265">
        <f>IF(OR('Rock Creek 11444201'!C38=-901,'Rock Creek 11444280'!C38=-901),-901,'Rock Creek 11444201'!C38+'Rock Creek 11444280'!C38)</f>
        <v>-901</v>
      </c>
      <c r="D38" s="266">
        <f t="shared" si="3"/>
        <v>-901</v>
      </c>
      <c r="E38" s="130">
        <v>29</v>
      </c>
      <c r="F38" s="131">
        <v>1944</v>
      </c>
      <c r="G38" s="268">
        <f t="shared" si="4"/>
        <v>-901</v>
      </c>
      <c r="H38" s="268">
        <f t="shared" si="4"/>
        <v>-901</v>
      </c>
      <c r="I38" s="268">
        <f t="shared" si="4"/>
        <v>-901</v>
      </c>
      <c r="J38" s="268">
        <f t="shared" si="4"/>
        <v>-901</v>
      </c>
      <c r="K38" s="268">
        <f t="shared" si="4"/>
        <v>-901</v>
      </c>
      <c r="L38" s="268">
        <f t="shared" si="4"/>
        <v>-901</v>
      </c>
      <c r="M38" s="268">
        <f t="shared" si="4"/>
        <v>-901</v>
      </c>
      <c r="N38" s="268">
        <f t="shared" si="4"/>
        <v>-901</v>
      </c>
      <c r="O38" s="268">
        <f t="shared" si="4"/>
        <v>-901</v>
      </c>
      <c r="P38" s="268">
        <f t="shared" si="4"/>
        <v>-901</v>
      </c>
      <c r="Q38" s="268">
        <f t="shared" si="4"/>
        <v>-901</v>
      </c>
      <c r="R38" s="268">
        <f t="shared" si="4"/>
        <v>-901</v>
      </c>
      <c r="S38" s="132" t="str">
        <f t="shared" si="5"/>
        <v/>
      </c>
      <c r="U38" s="131">
        <v>1944</v>
      </c>
      <c r="V38" s="268">
        <f t="shared" si="6"/>
        <v>-901</v>
      </c>
      <c r="W38" s="268">
        <f t="shared" si="6"/>
        <v>-901</v>
      </c>
      <c r="X38" s="268">
        <f t="shared" si="6"/>
        <v>-901</v>
      </c>
      <c r="Y38" s="268">
        <f t="shared" si="6"/>
        <v>-901</v>
      </c>
      <c r="Z38" s="268">
        <f t="shared" si="6"/>
        <v>-901</v>
      </c>
      <c r="AA38" s="268">
        <f t="shared" si="6"/>
        <v>-901</v>
      </c>
      <c r="AB38" s="268">
        <f t="shared" si="6"/>
        <v>-901</v>
      </c>
      <c r="AC38" s="268">
        <f t="shared" si="6"/>
        <v>-901</v>
      </c>
      <c r="AD38" s="268">
        <f t="shared" si="6"/>
        <v>-901</v>
      </c>
      <c r="AE38" s="268">
        <f t="shared" si="6"/>
        <v>-901</v>
      </c>
      <c r="AF38" s="268">
        <f t="shared" si="6"/>
        <v>-901</v>
      </c>
      <c r="AG38" s="268">
        <f t="shared" si="6"/>
        <v>-901</v>
      </c>
      <c r="AH38" s="134" t="str">
        <f t="shared" si="7"/>
        <v/>
      </c>
      <c r="AI38" s="272"/>
    </row>
    <row r="39" spans="1:35">
      <c r="A39" s="263">
        <f t="shared" si="2"/>
        <v>1923</v>
      </c>
      <c r="B39" s="271">
        <v>8674</v>
      </c>
      <c r="C39" s="265">
        <f>IF(OR('Rock Creek 11444201'!C39=-901,'Rock Creek 11444280'!C39=-901),-901,'Rock Creek 11444201'!C39+'Rock Creek 11444280'!C39)</f>
        <v>-901</v>
      </c>
      <c r="D39" s="266">
        <f t="shared" si="3"/>
        <v>-901</v>
      </c>
      <c r="E39" s="130">
        <v>28</v>
      </c>
      <c r="F39" s="131">
        <v>1945</v>
      </c>
      <c r="G39" s="268">
        <f t="shared" si="4"/>
        <v>-901</v>
      </c>
      <c r="H39" s="268">
        <f t="shared" si="4"/>
        <v>-901</v>
      </c>
      <c r="I39" s="268">
        <f t="shared" si="4"/>
        <v>-901</v>
      </c>
      <c r="J39" s="268">
        <f t="shared" si="4"/>
        <v>-901</v>
      </c>
      <c r="K39" s="268">
        <f t="shared" si="4"/>
        <v>-901</v>
      </c>
      <c r="L39" s="268">
        <f t="shared" si="4"/>
        <v>-901</v>
      </c>
      <c r="M39" s="268">
        <f t="shared" si="4"/>
        <v>-901</v>
      </c>
      <c r="N39" s="268">
        <f t="shared" si="4"/>
        <v>-901</v>
      </c>
      <c r="O39" s="268">
        <f t="shared" si="4"/>
        <v>-901</v>
      </c>
      <c r="P39" s="268">
        <f t="shared" si="4"/>
        <v>-901</v>
      </c>
      <c r="Q39" s="268">
        <f t="shared" si="4"/>
        <v>-901</v>
      </c>
      <c r="R39" s="268">
        <f t="shared" si="4"/>
        <v>-901</v>
      </c>
      <c r="S39" s="132" t="str">
        <f t="shared" si="5"/>
        <v/>
      </c>
      <c r="U39" s="131">
        <v>1945</v>
      </c>
      <c r="V39" s="268">
        <f t="shared" si="6"/>
        <v>-901</v>
      </c>
      <c r="W39" s="268">
        <f t="shared" si="6"/>
        <v>-901</v>
      </c>
      <c r="X39" s="268">
        <f t="shared" si="6"/>
        <v>-901</v>
      </c>
      <c r="Y39" s="268">
        <f t="shared" si="6"/>
        <v>-901</v>
      </c>
      <c r="Z39" s="268">
        <f t="shared" si="6"/>
        <v>-901</v>
      </c>
      <c r="AA39" s="268">
        <f t="shared" si="6"/>
        <v>-901</v>
      </c>
      <c r="AB39" s="268">
        <f t="shared" si="6"/>
        <v>-901</v>
      </c>
      <c r="AC39" s="268">
        <f t="shared" si="6"/>
        <v>-901</v>
      </c>
      <c r="AD39" s="268">
        <f t="shared" si="6"/>
        <v>-901</v>
      </c>
      <c r="AE39" s="268">
        <f t="shared" si="6"/>
        <v>-901</v>
      </c>
      <c r="AF39" s="268">
        <f t="shared" si="6"/>
        <v>-901</v>
      </c>
      <c r="AG39" s="268">
        <f t="shared" si="6"/>
        <v>-901</v>
      </c>
      <c r="AH39" s="134" t="str">
        <f t="shared" si="7"/>
        <v/>
      </c>
      <c r="AI39" s="272"/>
    </row>
    <row r="40" spans="1:35">
      <c r="A40" s="263">
        <f t="shared" si="2"/>
        <v>1924</v>
      </c>
      <c r="B40" s="271">
        <v>8705</v>
      </c>
      <c r="C40" s="265">
        <f>IF(OR('Rock Creek 11444201'!C40=-901,'Rock Creek 11444280'!C40=-901),-901,'Rock Creek 11444201'!C40+'Rock Creek 11444280'!C40)</f>
        <v>-901</v>
      </c>
      <c r="D40" s="266">
        <f t="shared" si="3"/>
        <v>-901</v>
      </c>
      <c r="E40" s="130">
        <v>28</v>
      </c>
      <c r="F40" s="131">
        <v>1946</v>
      </c>
      <c r="G40" s="268">
        <f t="shared" si="4"/>
        <v>-901</v>
      </c>
      <c r="H40" s="268">
        <f t="shared" si="4"/>
        <v>-901</v>
      </c>
      <c r="I40" s="268">
        <f t="shared" si="4"/>
        <v>-901</v>
      </c>
      <c r="J40" s="268">
        <f t="shared" si="4"/>
        <v>-901</v>
      </c>
      <c r="K40" s="268">
        <f t="shared" si="4"/>
        <v>-901</v>
      </c>
      <c r="L40" s="268">
        <f t="shared" si="4"/>
        <v>-901</v>
      </c>
      <c r="M40" s="268">
        <f t="shared" si="4"/>
        <v>-901</v>
      </c>
      <c r="N40" s="268">
        <f t="shared" si="4"/>
        <v>-901</v>
      </c>
      <c r="O40" s="268">
        <f t="shared" si="4"/>
        <v>-901</v>
      </c>
      <c r="P40" s="268">
        <f t="shared" si="4"/>
        <v>-901</v>
      </c>
      <c r="Q40" s="268">
        <f t="shared" si="4"/>
        <v>-901</v>
      </c>
      <c r="R40" s="268">
        <f t="shared" si="4"/>
        <v>-901</v>
      </c>
      <c r="S40" s="132" t="str">
        <f t="shared" si="5"/>
        <v/>
      </c>
      <c r="U40" s="131">
        <v>1946</v>
      </c>
      <c r="V40" s="268">
        <f t="shared" si="6"/>
        <v>-901</v>
      </c>
      <c r="W40" s="268">
        <f t="shared" si="6"/>
        <v>-901</v>
      </c>
      <c r="X40" s="268">
        <f t="shared" si="6"/>
        <v>-901</v>
      </c>
      <c r="Y40" s="268">
        <f t="shared" si="6"/>
        <v>-901</v>
      </c>
      <c r="Z40" s="268">
        <f t="shared" si="6"/>
        <v>-901</v>
      </c>
      <c r="AA40" s="268">
        <f t="shared" si="6"/>
        <v>-901</v>
      </c>
      <c r="AB40" s="268">
        <f t="shared" si="6"/>
        <v>-901</v>
      </c>
      <c r="AC40" s="268">
        <f t="shared" si="6"/>
        <v>-901</v>
      </c>
      <c r="AD40" s="268">
        <f t="shared" si="6"/>
        <v>-901</v>
      </c>
      <c r="AE40" s="268">
        <f t="shared" si="6"/>
        <v>-901</v>
      </c>
      <c r="AF40" s="268">
        <f t="shared" si="6"/>
        <v>-901</v>
      </c>
      <c r="AG40" s="268">
        <f t="shared" si="6"/>
        <v>-901</v>
      </c>
      <c r="AH40" s="134" t="str">
        <f t="shared" si="7"/>
        <v/>
      </c>
      <c r="AI40" s="272"/>
    </row>
    <row r="41" spans="1:35">
      <c r="A41" s="263">
        <f t="shared" si="2"/>
        <v>1924</v>
      </c>
      <c r="B41" s="271">
        <v>8735</v>
      </c>
      <c r="C41" s="265">
        <f>IF(OR('Rock Creek 11444201'!C41=-901,'Rock Creek 11444280'!C41=-901),-901,'Rock Creek 11444201'!C41+'Rock Creek 11444280'!C41)</f>
        <v>-901</v>
      </c>
      <c r="D41" s="266">
        <f t="shared" si="3"/>
        <v>-901</v>
      </c>
      <c r="E41" s="130">
        <v>28</v>
      </c>
      <c r="F41" s="131">
        <v>1947</v>
      </c>
      <c r="G41" s="268">
        <f t="shared" si="4"/>
        <v>-901</v>
      </c>
      <c r="H41" s="268">
        <f t="shared" si="4"/>
        <v>-901</v>
      </c>
      <c r="I41" s="268">
        <f t="shared" si="4"/>
        <v>-901</v>
      </c>
      <c r="J41" s="268">
        <f t="shared" si="4"/>
        <v>-901</v>
      </c>
      <c r="K41" s="268">
        <f t="shared" si="4"/>
        <v>-901</v>
      </c>
      <c r="L41" s="268">
        <f t="shared" si="4"/>
        <v>-901</v>
      </c>
      <c r="M41" s="268">
        <f t="shared" si="4"/>
        <v>-901</v>
      </c>
      <c r="N41" s="268">
        <f t="shared" si="4"/>
        <v>-901</v>
      </c>
      <c r="O41" s="268">
        <f t="shared" si="4"/>
        <v>-901</v>
      </c>
      <c r="P41" s="268">
        <f t="shared" si="4"/>
        <v>-901</v>
      </c>
      <c r="Q41" s="268">
        <f t="shared" si="4"/>
        <v>-901</v>
      </c>
      <c r="R41" s="268">
        <f t="shared" si="4"/>
        <v>-901</v>
      </c>
      <c r="S41" s="132" t="str">
        <f t="shared" si="5"/>
        <v/>
      </c>
      <c r="U41" s="131">
        <v>1947</v>
      </c>
      <c r="V41" s="268">
        <f t="shared" si="6"/>
        <v>-901</v>
      </c>
      <c r="W41" s="268">
        <f t="shared" si="6"/>
        <v>-901</v>
      </c>
      <c r="X41" s="268">
        <f t="shared" si="6"/>
        <v>-901</v>
      </c>
      <c r="Y41" s="268">
        <f t="shared" si="6"/>
        <v>-901</v>
      </c>
      <c r="Z41" s="268">
        <f t="shared" si="6"/>
        <v>-901</v>
      </c>
      <c r="AA41" s="268">
        <f t="shared" si="6"/>
        <v>-901</v>
      </c>
      <c r="AB41" s="268">
        <f t="shared" si="6"/>
        <v>-901</v>
      </c>
      <c r="AC41" s="268">
        <f t="shared" si="6"/>
        <v>-901</v>
      </c>
      <c r="AD41" s="268">
        <f t="shared" si="6"/>
        <v>-901</v>
      </c>
      <c r="AE41" s="268">
        <f t="shared" si="6"/>
        <v>-901</v>
      </c>
      <c r="AF41" s="268">
        <f t="shared" si="6"/>
        <v>-901</v>
      </c>
      <c r="AG41" s="268">
        <f t="shared" si="6"/>
        <v>-901</v>
      </c>
      <c r="AH41" s="134" t="str">
        <f t="shared" si="7"/>
        <v/>
      </c>
      <c r="AI41" s="272"/>
    </row>
    <row r="42" spans="1:35">
      <c r="A42" s="263">
        <f t="shared" si="2"/>
        <v>1924</v>
      </c>
      <c r="B42" s="271">
        <v>8766</v>
      </c>
      <c r="C42" s="265">
        <f>IF(OR('Rock Creek 11444201'!C42=-901,'Rock Creek 11444280'!C42=-901),-901,'Rock Creek 11444201'!C42+'Rock Creek 11444280'!C42)</f>
        <v>-901</v>
      </c>
      <c r="D42" s="266">
        <f t="shared" si="3"/>
        <v>-901</v>
      </c>
      <c r="E42" s="130">
        <v>29</v>
      </c>
      <c r="F42" s="131">
        <v>1948</v>
      </c>
      <c r="G42" s="268">
        <f t="shared" si="4"/>
        <v>-901</v>
      </c>
      <c r="H42" s="268">
        <f t="shared" si="4"/>
        <v>-901</v>
      </c>
      <c r="I42" s="268">
        <f t="shared" si="4"/>
        <v>-901</v>
      </c>
      <c r="J42" s="268">
        <f t="shared" si="4"/>
        <v>-901</v>
      </c>
      <c r="K42" s="268">
        <f t="shared" si="4"/>
        <v>-901</v>
      </c>
      <c r="L42" s="268">
        <f t="shared" si="4"/>
        <v>-901</v>
      </c>
      <c r="M42" s="268">
        <f t="shared" si="4"/>
        <v>-901</v>
      </c>
      <c r="N42" s="268">
        <f t="shared" si="4"/>
        <v>-901</v>
      </c>
      <c r="O42" s="268">
        <f t="shared" si="4"/>
        <v>-901</v>
      </c>
      <c r="P42" s="268">
        <f t="shared" si="4"/>
        <v>-901</v>
      </c>
      <c r="Q42" s="268">
        <f t="shared" si="4"/>
        <v>-901</v>
      </c>
      <c r="R42" s="268">
        <f t="shared" si="4"/>
        <v>-901</v>
      </c>
      <c r="S42" s="132" t="str">
        <f t="shared" si="5"/>
        <v/>
      </c>
      <c r="U42" s="131">
        <v>1948</v>
      </c>
      <c r="V42" s="268">
        <f t="shared" si="6"/>
        <v>-901</v>
      </c>
      <c r="W42" s="268">
        <f t="shared" si="6"/>
        <v>-901</v>
      </c>
      <c r="X42" s="268">
        <f t="shared" si="6"/>
        <v>-901</v>
      </c>
      <c r="Y42" s="268">
        <f t="shared" si="6"/>
        <v>-901</v>
      </c>
      <c r="Z42" s="268">
        <f t="shared" si="6"/>
        <v>-901</v>
      </c>
      <c r="AA42" s="268">
        <f t="shared" si="6"/>
        <v>-901</v>
      </c>
      <c r="AB42" s="268">
        <f t="shared" si="6"/>
        <v>-901</v>
      </c>
      <c r="AC42" s="268">
        <f t="shared" si="6"/>
        <v>-901</v>
      </c>
      <c r="AD42" s="268">
        <f t="shared" si="6"/>
        <v>-901</v>
      </c>
      <c r="AE42" s="268">
        <f t="shared" si="6"/>
        <v>-901</v>
      </c>
      <c r="AF42" s="268">
        <f t="shared" si="6"/>
        <v>-901</v>
      </c>
      <c r="AG42" s="268">
        <f t="shared" si="6"/>
        <v>-901</v>
      </c>
      <c r="AH42" s="134" t="str">
        <f t="shared" si="7"/>
        <v/>
      </c>
      <c r="AI42" s="272"/>
    </row>
    <row r="43" spans="1:35">
      <c r="A43" s="263">
        <f t="shared" si="2"/>
        <v>1924</v>
      </c>
      <c r="B43" s="271">
        <v>8797</v>
      </c>
      <c r="C43" s="265">
        <f>IF(OR('Rock Creek 11444201'!C43=-901,'Rock Creek 11444280'!C43=-901),-901,'Rock Creek 11444201'!C43+'Rock Creek 11444280'!C43)</f>
        <v>-901</v>
      </c>
      <c r="D43" s="266">
        <f t="shared" si="3"/>
        <v>-901</v>
      </c>
      <c r="E43" s="130">
        <v>28</v>
      </c>
      <c r="F43" s="131">
        <v>1949</v>
      </c>
      <c r="G43" s="268">
        <f t="shared" si="4"/>
        <v>-901</v>
      </c>
      <c r="H43" s="268">
        <f t="shared" si="4"/>
        <v>-901</v>
      </c>
      <c r="I43" s="268">
        <f t="shared" si="4"/>
        <v>-901</v>
      </c>
      <c r="J43" s="268">
        <f t="shared" si="4"/>
        <v>-901</v>
      </c>
      <c r="K43" s="268">
        <f t="shared" si="4"/>
        <v>-901</v>
      </c>
      <c r="L43" s="268">
        <f t="shared" si="4"/>
        <v>-901</v>
      </c>
      <c r="M43" s="268">
        <f t="shared" si="4"/>
        <v>-901</v>
      </c>
      <c r="N43" s="268">
        <f t="shared" si="4"/>
        <v>-901</v>
      </c>
      <c r="O43" s="268">
        <f t="shared" si="4"/>
        <v>-901</v>
      </c>
      <c r="P43" s="268">
        <f t="shared" si="4"/>
        <v>-901</v>
      </c>
      <c r="Q43" s="268">
        <f t="shared" si="4"/>
        <v>-901</v>
      </c>
      <c r="R43" s="268">
        <f t="shared" si="4"/>
        <v>-901</v>
      </c>
      <c r="S43" s="132" t="str">
        <f t="shared" si="5"/>
        <v/>
      </c>
      <c r="U43" s="131">
        <v>1949</v>
      </c>
      <c r="V43" s="268">
        <f t="shared" si="6"/>
        <v>-901</v>
      </c>
      <c r="W43" s="268">
        <f t="shared" si="6"/>
        <v>-901</v>
      </c>
      <c r="X43" s="268">
        <f t="shared" si="6"/>
        <v>-901</v>
      </c>
      <c r="Y43" s="268">
        <f t="shared" si="6"/>
        <v>-901</v>
      </c>
      <c r="Z43" s="268">
        <f t="shared" si="6"/>
        <v>-901</v>
      </c>
      <c r="AA43" s="268">
        <f t="shared" si="6"/>
        <v>-901</v>
      </c>
      <c r="AB43" s="268">
        <f t="shared" si="6"/>
        <v>-901</v>
      </c>
      <c r="AC43" s="268">
        <f t="shared" si="6"/>
        <v>-901</v>
      </c>
      <c r="AD43" s="268">
        <f t="shared" si="6"/>
        <v>-901</v>
      </c>
      <c r="AE43" s="268">
        <f t="shared" si="6"/>
        <v>-901</v>
      </c>
      <c r="AF43" s="268">
        <f t="shared" si="6"/>
        <v>-901</v>
      </c>
      <c r="AG43" s="268">
        <f t="shared" si="6"/>
        <v>-901</v>
      </c>
      <c r="AH43" s="134" t="str">
        <f t="shared" si="7"/>
        <v/>
      </c>
      <c r="AI43" s="272"/>
    </row>
    <row r="44" spans="1:35">
      <c r="A44" s="263">
        <f t="shared" si="2"/>
        <v>1924</v>
      </c>
      <c r="B44" s="271">
        <v>8826</v>
      </c>
      <c r="C44" s="265">
        <f>IF(OR('Rock Creek 11444201'!C44=-901,'Rock Creek 11444280'!C44=-901),-901,'Rock Creek 11444201'!C44+'Rock Creek 11444280'!C44)</f>
        <v>-901</v>
      </c>
      <c r="D44" s="266">
        <f t="shared" si="3"/>
        <v>-901</v>
      </c>
      <c r="E44" s="130">
        <v>28</v>
      </c>
      <c r="F44" s="131">
        <v>1950</v>
      </c>
      <c r="G44" s="268">
        <f t="shared" si="4"/>
        <v>-901</v>
      </c>
      <c r="H44" s="268">
        <f t="shared" si="4"/>
        <v>-901</v>
      </c>
      <c r="I44" s="268">
        <f t="shared" si="4"/>
        <v>-901</v>
      </c>
      <c r="J44" s="268">
        <f t="shared" si="4"/>
        <v>-901</v>
      </c>
      <c r="K44" s="268">
        <f t="shared" si="4"/>
        <v>-901</v>
      </c>
      <c r="L44" s="268">
        <f t="shared" si="4"/>
        <v>-901</v>
      </c>
      <c r="M44" s="268">
        <f t="shared" si="4"/>
        <v>-901</v>
      </c>
      <c r="N44" s="268">
        <f t="shared" si="4"/>
        <v>-901</v>
      </c>
      <c r="O44" s="268">
        <f t="shared" si="4"/>
        <v>-901</v>
      </c>
      <c r="P44" s="268">
        <f t="shared" si="4"/>
        <v>-901</v>
      </c>
      <c r="Q44" s="268">
        <f t="shared" si="4"/>
        <v>-901</v>
      </c>
      <c r="R44" s="268">
        <f t="shared" si="4"/>
        <v>-901</v>
      </c>
      <c r="S44" s="132" t="str">
        <f t="shared" si="5"/>
        <v/>
      </c>
      <c r="U44" s="131">
        <v>1950</v>
      </c>
      <c r="V44" s="268">
        <f t="shared" si="6"/>
        <v>-901</v>
      </c>
      <c r="W44" s="268">
        <f t="shared" si="6"/>
        <v>-901</v>
      </c>
      <c r="X44" s="268">
        <f t="shared" si="6"/>
        <v>-901</v>
      </c>
      <c r="Y44" s="268">
        <f t="shared" si="6"/>
        <v>-901</v>
      </c>
      <c r="Z44" s="268">
        <f t="shared" si="6"/>
        <v>-901</v>
      </c>
      <c r="AA44" s="268">
        <f t="shared" si="6"/>
        <v>-901</v>
      </c>
      <c r="AB44" s="268">
        <f t="shared" si="6"/>
        <v>-901</v>
      </c>
      <c r="AC44" s="268">
        <f t="shared" si="6"/>
        <v>-901</v>
      </c>
      <c r="AD44" s="268">
        <f t="shared" si="6"/>
        <v>-901</v>
      </c>
      <c r="AE44" s="268">
        <f t="shared" si="6"/>
        <v>-901</v>
      </c>
      <c r="AF44" s="268">
        <f t="shared" si="6"/>
        <v>-901</v>
      </c>
      <c r="AG44" s="268">
        <f t="shared" si="6"/>
        <v>-901</v>
      </c>
      <c r="AH44" s="134" t="str">
        <f t="shared" si="7"/>
        <v/>
      </c>
      <c r="AI44" s="272"/>
    </row>
    <row r="45" spans="1:35">
      <c r="A45" s="263">
        <f t="shared" si="2"/>
        <v>1924</v>
      </c>
      <c r="B45" s="271">
        <v>8857</v>
      </c>
      <c r="C45" s="265">
        <f>IF(OR('Rock Creek 11444201'!C45=-901,'Rock Creek 11444280'!C45=-901),-901,'Rock Creek 11444201'!C45+'Rock Creek 11444280'!C45)</f>
        <v>-901</v>
      </c>
      <c r="D45" s="266">
        <f t="shared" si="3"/>
        <v>-901</v>
      </c>
      <c r="E45" s="130">
        <v>28</v>
      </c>
      <c r="F45" s="131">
        <v>1951</v>
      </c>
      <c r="G45" s="268">
        <f t="shared" si="4"/>
        <v>-901</v>
      </c>
      <c r="H45" s="268">
        <f t="shared" si="4"/>
        <v>-901</v>
      </c>
      <c r="I45" s="268">
        <f t="shared" si="4"/>
        <v>-901</v>
      </c>
      <c r="J45" s="268">
        <f t="shared" si="4"/>
        <v>-901</v>
      </c>
      <c r="K45" s="268">
        <f t="shared" si="4"/>
        <v>-901</v>
      </c>
      <c r="L45" s="268">
        <f t="shared" si="4"/>
        <v>-901</v>
      </c>
      <c r="M45" s="268">
        <f t="shared" si="4"/>
        <v>-901</v>
      </c>
      <c r="N45" s="268">
        <f t="shared" si="4"/>
        <v>-901</v>
      </c>
      <c r="O45" s="268">
        <f t="shared" si="4"/>
        <v>-901</v>
      </c>
      <c r="P45" s="268">
        <f t="shared" si="4"/>
        <v>-901</v>
      </c>
      <c r="Q45" s="268">
        <f t="shared" si="4"/>
        <v>-901</v>
      </c>
      <c r="R45" s="268">
        <f t="shared" si="4"/>
        <v>-901</v>
      </c>
      <c r="S45" s="132" t="str">
        <f t="shared" si="5"/>
        <v/>
      </c>
      <c r="U45" s="131">
        <v>1951</v>
      </c>
      <c r="V45" s="268">
        <f t="shared" si="6"/>
        <v>-901</v>
      </c>
      <c r="W45" s="268">
        <f t="shared" si="6"/>
        <v>-901</v>
      </c>
      <c r="X45" s="268">
        <f t="shared" si="6"/>
        <v>-901</v>
      </c>
      <c r="Y45" s="268">
        <f t="shared" si="6"/>
        <v>-901</v>
      </c>
      <c r="Z45" s="268">
        <f t="shared" si="6"/>
        <v>-901</v>
      </c>
      <c r="AA45" s="268">
        <f t="shared" si="6"/>
        <v>-901</v>
      </c>
      <c r="AB45" s="268">
        <f t="shared" si="6"/>
        <v>-901</v>
      </c>
      <c r="AC45" s="268">
        <f t="shared" si="6"/>
        <v>-901</v>
      </c>
      <c r="AD45" s="268">
        <f t="shared" si="6"/>
        <v>-901</v>
      </c>
      <c r="AE45" s="268">
        <f t="shared" si="6"/>
        <v>-901</v>
      </c>
      <c r="AF45" s="268">
        <f t="shared" si="6"/>
        <v>-901</v>
      </c>
      <c r="AG45" s="268">
        <f t="shared" si="6"/>
        <v>-901</v>
      </c>
      <c r="AH45" s="134" t="str">
        <f t="shared" si="7"/>
        <v/>
      </c>
      <c r="AI45" s="272"/>
    </row>
    <row r="46" spans="1:35">
      <c r="A46" s="263">
        <f t="shared" si="2"/>
        <v>1924</v>
      </c>
      <c r="B46" s="271">
        <v>8887</v>
      </c>
      <c r="C46" s="265">
        <f>IF(OR('Rock Creek 11444201'!C46=-901,'Rock Creek 11444280'!C46=-901),-901,'Rock Creek 11444201'!C46+'Rock Creek 11444280'!C46)</f>
        <v>-901</v>
      </c>
      <c r="D46" s="266">
        <f t="shared" si="3"/>
        <v>-901</v>
      </c>
      <c r="E46" s="130">
        <v>29</v>
      </c>
      <c r="F46" s="131">
        <v>1952</v>
      </c>
      <c r="G46" s="268">
        <f t="shared" si="4"/>
        <v>-901</v>
      </c>
      <c r="H46" s="268">
        <f t="shared" si="4"/>
        <v>-901</v>
      </c>
      <c r="I46" s="268">
        <f t="shared" si="4"/>
        <v>-901</v>
      </c>
      <c r="J46" s="268">
        <f t="shared" si="4"/>
        <v>-901</v>
      </c>
      <c r="K46" s="268">
        <f t="shared" si="4"/>
        <v>-901</v>
      </c>
      <c r="L46" s="268">
        <f t="shared" si="4"/>
        <v>-901</v>
      </c>
      <c r="M46" s="268">
        <f t="shared" si="4"/>
        <v>-901</v>
      </c>
      <c r="N46" s="268">
        <f t="shared" si="4"/>
        <v>-901</v>
      </c>
      <c r="O46" s="268">
        <f t="shared" si="4"/>
        <v>-901</v>
      </c>
      <c r="P46" s="268">
        <f t="shared" si="4"/>
        <v>-901</v>
      </c>
      <c r="Q46" s="268">
        <f t="shared" si="4"/>
        <v>-901</v>
      </c>
      <c r="R46" s="268">
        <f t="shared" si="4"/>
        <v>-901</v>
      </c>
      <c r="S46" s="132" t="str">
        <f t="shared" si="5"/>
        <v/>
      </c>
      <c r="U46" s="131">
        <v>1952</v>
      </c>
      <c r="V46" s="268">
        <f t="shared" si="6"/>
        <v>-901</v>
      </c>
      <c r="W46" s="268">
        <f t="shared" si="6"/>
        <v>-901</v>
      </c>
      <c r="X46" s="268">
        <f t="shared" si="6"/>
        <v>-901</v>
      </c>
      <c r="Y46" s="268">
        <f t="shared" si="6"/>
        <v>-901</v>
      </c>
      <c r="Z46" s="268">
        <f t="shared" si="6"/>
        <v>-901</v>
      </c>
      <c r="AA46" s="268">
        <f t="shared" si="6"/>
        <v>-901</v>
      </c>
      <c r="AB46" s="268">
        <f t="shared" si="6"/>
        <v>-901</v>
      </c>
      <c r="AC46" s="268">
        <f t="shared" si="6"/>
        <v>-901</v>
      </c>
      <c r="AD46" s="268">
        <f t="shared" si="6"/>
        <v>-901</v>
      </c>
      <c r="AE46" s="268">
        <f t="shared" si="6"/>
        <v>-901</v>
      </c>
      <c r="AF46" s="268">
        <f t="shared" si="6"/>
        <v>-901</v>
      </c>
      <c r="AG46" s="268">
        <f t="shared" si="6"/>
        <v>-901</v>
      </c>
      <c r="AH46" s="134" t="str">
        <f t="shared" si="7"/>
        <v/>
      </c>
      <c r="AI46" s="272"/>
    </row>
    <row r="47" spans="1:35">
      <c r="A47" s="263">
        <f t="shared" si="2"/>
        <v>1924</v>
      </c>
      <c r="B47" s="271">
        <v>8918</v>
      </c>
      <c r="C47" s="265">
        <f>IF(OR('Rock Creek 11444201'!C47=-901,'Rock Creek 11444280'!C47=-901),-901,'Rock Creek 11444201'!C47+'Rock Creek 11444280'!C47)</f>
        <v>-901</v>
      </c>
      <c r="D47" s="266">
        <f t="shared" si="3"/>
        <v>-901</v>
      </c>
      <c r="E47" s="130">
        <v>28</v>
      </c>
      <c r="F47" s="131">
        <v>1953</v>
      </c>
      <c r="G47" s="268">
        <f t="shared" si="4"/>
        <v>-901</v>
      </c>
      <c r="H47" s="268">
        <f t="shared" si="4"/>
        <v>-901</v>
      </c>
      <c r="I47" s="268">
        <f t="shared" si="4"/>
        <v>-901</v>
      </c>
      <c r="J47" s="268">
        <f t="shared" si="4"/>
        <v>-901</v>
      </c>
      <c r="K47" s="268">
        <f t="shared" si="4"/>
        <v>-901</v>
      </c>
      <c r="L47" s="268">
        <f t="shared" si="4"/>
        <v>-901</v>
      </c>
      <c r="M47" s="268">
        <f t="shared" si="4"/>
        <v>-901</v>
      </c>
      <c r="N47" s="268">
        <f t="shared" si="4"/>
        <v>-901</v>
      </c>
      <c r="O47" s="268">
        <f t="shared" si="4"/>
        <v>-901</v>
      </c>
      <c r="P47" s="268">
        <f t="shared" si="4"/>
        <v>-901</v>
      </c>
      <c r="Q47" s="268">
        <f t="shared" si="4"/>
        <v>-901</v>
      </c>
      <c r="R47" s="268">
        <f t="shared" si="4"/>
        <v>-901</v>
      </c>
      <c r="S47" s="132" t="str">
        <f t="shared" si="5"/>
        <v/>
      </c>
      <c r="U47" s="131">
        <v>1953</v>
      </c>
      <c r="V47" s="268">
        <f t="shared" si="6"/>
        <v>-901</v>
      </c>
      <c r="W47" s="268">
        <f t="shared" si="6"/>
        <v>-901</v>
      </c>
      <c r="X47" s="268">
        <f t="shared" si="6"/>
        <v>-901</v>
      </c>
      <c r="Y47" s="268">
        <f t="shared" si="6"/>
        <v>-901</v>
      </c>
      <c r="Z47" s="268">
        <f t="shared" si="6"/>
        <v>-901</v>
      </c>
      <c r="AA47" s="268">
        <f t="shared" si="6"/>
        <v>-901</v>
      </c>
      <c r="AB47" s="268">
        <f t="shared" si="6"/>
        <v>-901</v>
      </c>
      <c r="AC47" s="268">
        <f t="shared" si="6"/>
        <v>-901</v>
      </c>
      <c r="AD47" s="268">
        <f t="shared" si="6"/>
        <v>-901</v>
      </c>
      <c r="AE47" s="268">
        <f t="shared" si="6"/>
        <v>-901</v>
      </c>
      <c r="AF47" s="268">
        <f t="shared" si="6"/>
        <v>-901</v>
      </c>
      <c r="AG47" s="268">
        <f t="shared" si="6"/>
        <v>-901</v>
      </c>
      <c r="AH47" s="134" t="str">
        <f t="shared" si="7"/>
        <v/>
      </c>
      <c r="AI47" s="272"/>
    </row>
    <row r="48" spans="1:35">
      <c r="A48" s="263">
        <f t="shared" si="2"/>
        <v>1924</v>
      </c>
      <c r="B48" s="271">
        <v>8948</v>
      </c>
      <c r="C48" s="265">
        <f>IF(OR('Rock Creek 11444201'!C48=-901,'Rock Creek 11444280'!C48=-901),-901,'Rock Creek 11444201'!C48+'Rock Creek 11444280'!C48)</f>
        <v>-901</v>
      </c>
      <c r="D48" s="266">
        <f t="shared" si="3"/>
        <v>-901</v>
      </c>
      <c r="E48" s="130">
        <v>28</v>
      </c>
      <c r="F48" s="131">
        <v>1954</v>
      </c>
      <c r="G48" s="268">
        <f t="shared" si="4"/>
        <v>-901</v>
      </c>
      <c r="H48" s="268">
        <f t="shared" si="4"/>
        <v>-901</v>
      </c>
      <c r="I48" s="268">
        <f t="shared" si="4"/>
        <v>-901</v>
      </c>
      <c r="J48" s="268">
        <f t="shared" si="4"/>
        <v>-901</v>
      </c>
      <c r="K48" s="268">
        <f t="shared" si="4"/>
        <v>-901</v>
      </c>
      <c r="L48" s="268">
        <f t="shared" si="4"/>
        <v>-901</v>
      </c>
      <c r="M48" s="268">
        <f t="shared" si="4"/>
        <v>-901</v>
      </c>
      <c r="N48" s="268">
        <f t="shared" si="4"/>
        <v>-901</v>
      </c>
      <c r="O48" s="268">
        <f t="shared" si="4"/>
        <v>-901</v>
      </c>
      <c r="P48" s="268">
        <f t="shared" si="4"/>
        <v>-901</v>
      </c>
      <c r="Q48" s="268">
        <f t="shared" si="4"/>
        <v>-901</v>
      </c>
      <c r="R48" s="268">
        <f t="shared" si="4"/>
        <v>-901</v>
      </c>
      <c r="S48" s="132" t="str">
        <f t="shared" si="5"/>
        <v/>
      </c>
      <c r="U48" s="131">
        <v>1954</v>
      </c>
      <c r="V48" s="268">
        <f t="shared" si="6"/>
        <v>-901</v>
      </c>
      <c r="W48" s="268">
        <f t="shared" si="6"/>
        <v>-901</v>
      </c>
      <c r="X48" s="268">
        <f t="shared" si="6"/>
        <v>-901</v>
      </c>
      <c r="Y48" s="268">
        <f t="shared" si="6"/>
        <v>-901</v>
      </c>
      <c r="Z48" s="268">
        <f t="shared" si="6"/>
        <v>-901</v>
      </c>
      <c r="AA48" s="268">
        <f t="shared" si="6"/>
        <v>-901</v>
      </c>
      <c r="AB48" s="268">
        <f t="shared" si="6"/>
        <v>-901</v>
      </c>
      <c r="AC48" s="268">
        <f t="shared" si="6"/>
        <v>-901</v>
      </c>
      <c r="AD48" s="268">
        <f t="shared" si="6"/>
        <v>-901</v>
      </c>
      <c r="AE48" s="268">
        <f t="shared" si="6"/>
        <v>-901</v>
      </c>
      <c r="AF48" s="268">
        <f t="shared" si="6"/>
        <v>-901</v>
      </c>
      <c r="AG48" s="268">
        <f t="shared" si="6"/>
        <v>-901</v>
      </c>
      <c r="AH48" s="134" t="str">
        <f t="shared" si="7"/>
        <v/>
      </c>
      <c r="AI48" s="272"/>
    </row>
    <row r="49" spans="1:35">
      <c r="A49" s="263">
        <f t="shared" si="2"/>
        <v>1924</v>
      </c>
      <c r="B49" s="271">
        <v>8979</v>
      </c>
      <c r="C49" s="265">
        <f>IF(OR('Rock Creek 11444201'!C49=-901,'Rock Creek 11444280'!C49=-901),-901,'Rock Creek 11444201'!C49+'Rock Creek 11444280'!C49)</f>
        <v>-901</v>
      </c>
      <c r="D49" s="266">
        <f t="shared" si="3"/>
        <v>-901</v>
      </c>
      <c r="E49" s="130">
        <v>28</v>
      </c>
      <c r="F49" s="131">
        <v>1955</v>
      </c>
      <c r="G49" s="268">
        <f t="shared" ref="G49:R70" si="8">INDEX($C$16:$C$2000,($F49-1922)*12+G$12,1)</f>
        <v>-901</v>
      </c>
      <c r="H49" s="268">
        <f t="shared" si="8"/>
        <v>-901</v>
      </c>
      <c r="I49" s="268">
        <f t="shared" si="8"/>
        <v>-901</v>
      </c>
      <c r="J49" s="268">
        <f t="shared" si="8"/>
        <v>-901</v>
      </c>
      <c r="K49" s="268">
        <f t="shared" si="8"/>
        <v>-901</v>
      </c>
      <c r="L49" s="268">
        <f t="shared" si="8"/>
        <v>-901</v>
      </c>
      <c r="M49" s="268">
        <f t="shared" si="8"/>
        <v>-901</v>
      </c>
      <c r="N49" s="268">
        <f t="shared" si="8"/>
        <v>-901</v>
      </c>
      <c r="O49" s="268">
        <f t="shared" si="8"/>
        <v>-901</v>
      </c>
      <c r="P49" s="268">
        <f t="shared" si="8"/>
        <v>-901</v>
      </c>
      <c r="Q49" s="268">
        <f t="shared" si="8"/>
        <v>-901</v>
      </c>
      <c r="R49" s="268">
        <f t="shared" si="8"/>
        <v>-901</v>
      </c>
      <c r="S49" s="132" t="str">
        <f t="shared" si="5"/>
        <v/>
      </c>
      <c r="U49" s="131">
        <v>1955</v>
      </c>
      <c r="V49" s="268">
        <f t="shared" ref="V49:AG70" si="9">IF(INDEX($D$16:$D$2000,($U49-1922)*12+V$12,1)&lt;&gt;-901,INDEX($D$16:$D$2000,($U49-1922)*12+V$12,1)*1000,-901)</f>
        <v>-901</v>
      </c>
      <c r="W49" s="268">
        <f t="shared" si="9"/>
        <v>-901</v>
      </c>
      <c r="X49" s="268">
        <f t="shared" si="9"/>
        <v>-901</v>
      </c>
      <c r="Y49" s="268">
        <f t="shared" si="9"/>
        <v>-901</v>
      </c>
      <c r="Z49" s="268">
        <f t="shared" si="9"/>
        <v>-901</v>
      </c>
      <c r="AA49" s="268">
        <f t="shared" si="9"/>
        <v>-901</v>
      </c>
      <c r="AB49" s="268">
        <f t="shared" si="9"/>
        <v>-901</v>
      </c>
      <c r="AC49" s="268">
        <f t="shared" si="9"/>
        <v>-901</v>
      </c>
      <c r="AD49" s="268">
        <f t="shared" si="9"/>
        <v>-901</v>
      </c>
      <c r="AE49" s="268">
        <f t="shared" si="9"/>
        <v>-901</v>
      </c>
      <c r="AF49" s="268">
        <f t="shared" si="9"/>
        <v>-901</v>
      </c>
      <c r="AG49" s="268">
        <f t="shared" si="9"/>
        <v>-901</v>
      </c>
      <c r="AH49" s="134" t="str">
        <f t="shared" si="7"/>
        <v/>
      </c>
      <c r="AI49" s="272"/>
    </row>
    <row r="50" spans="1:35">
      <c r="A50" s="263">
        <f t="shared" si="2"/>
        <v>1924</v>
      </c>
      <c r="B50" s="271">
        <v>9010</v>
      </c>
      <c r="C50" s="265">
        <f>IF(OR('Rock Creek 11444201'!C50=-901,'Rock Creek 11444280'!C50=-901),-901,'Rock Creek 11444201'!C50+'Rock Creek 11444280'!C50)</f>
        <v>-901</v>
      </c>
      <c r="D50" s="266">
        <f t="shared" si="3"/>
        <v>-901</v>
      </c>
      <c r="E50" s="130">
        <v>29</v>
      </c>
      <c r="F50" s="131">
        <v>1956</v>
      </c>
      <c r="G50" s="268">
        <f t="shared" si="8"/>
        <v>-901</v>
      </c>
      <c r="H50" s="268">
        <f t="shared" si="8"/>
        <v>-901</v>
      </c>
      <c r="I50" s="268">
        <f t="shared" si="8"/>
        <v>-901</v>
      </c>
      <c r="J50" s="268">
        <f t="shared" si="8"/>
        <v>-901</v>
      </c>
      <c r="K50" s="268">
        <f t="shared" si="8"/>
        <v>-901</v>
      </c>
      <c r="L50" s="268">
        <f t="shared" si="8"/>
        <v>-901</v>
      </c>
      <c r="M50" s="268">
        <f t="shared" si="8"/>
        <v>-901</v>
      </c>
      <c r="N50" s="268">
        <f t="shared" si="8"/>
        <v>-901</v>
      </c>
      <c r="O50" s="268">
        <f t="shared" si="8"/>
        <v>-901</v>
      </c>
      <c r="P50" s="268">
        <f t="shared" si="8"/>
        <v>-901</v>
      </c>
      <c r="Q50" s="268">
        <f t="shared" si="8"/>
        <v>-901</v>
      </c>
      <c r="R50" s="268">
        <f t="shared" si="8"/>
        <v>-901</v>
      </c>
      <c r="S50" s="132" t="str">
        <f t="shared" si="5"/>
        <v/>
      </c>
      <c r="U50" s="131">
        <v>1956</v>
      </c>
      <c r="V50" s="268">
        <f t="shared" si="9"/>
        <v>-901</v>
      </c>
      <c r="W50" s="268">
        <f t="shared" si="9"/>
        <v>-901</v>
      </c>
      <c r="X50" s="268">
        <f t="shared" si="9"/>
        <v>-901</v>
      </c>
      <c r="Y50" s="268">
        <f t="shared" si="9"/>
        <v>-901</v>
      </c>
      <c r="Z50" s="268">
        <f t="shared" si="9"/>
        <v>-901</v>
      </c>
      <c r="AA50" s="268">
        <f t="shared" si="9"/>
        <v>-901</v>
      </c>
      <c r="AB50" s="268">
        <f t="shared" si="9"/>
        <v>-901</v>
      </c>
      <c r="AC50" s="268">
        <f t="shared" si="9"/>
        <v>-901</v>
      </c>
      <c r="AD50" s="268">
        <f t="shared" si="9"/>
        <v>-901</v>
      </c>
      <c r="AE50" s="268">
        <f t="shared" si="9"/>
        <v>-901</v>
      </c>
      <c r="AF50" s="268">
        <f t="shared" si="9"/>
        <v>-901</v>
      </c>
      <c r="AG50" s="268">
        <f t="shared" si="9"/>
        <v>-901</v>
      </c>
      <c r="AH50" s="134" t="str">
        <f t="shared" si="7"/>
        <v/>
      </c>
      <c r="AI50" s="272"/>
    </row>
    <row r="51" spans="1:35">
      <c r="A51" s="263">
        <f t="shared" si="2"/>
        <v>1924</v>
      </c>
      <c r="B51" s="271">
        <v>9040</v>
      </c>
      <c r="C51" s="265">
        <f>IF(OR('Rock Creek 11444201'!C51=-901,'Rock Creek 11444280'!C51=-901),-901,'Rock Creek 11444201'!C51+'Rock Creek 11444280'!C51)</f>
        <v>-901</v>
      </c>
      <c r="D51" s="266">
        <f t="shared" si="3"/>
        <v>-901</v>
      </c>
      <c r="E51" s="130">
        <v>28</v>
      </c>
      <c r="F51" s="131">
        <v>1957</v>
      </c>
      <c r="G51" s="268">
        <f t="shared" si="8"/>
        <v>-901</v>
      </c>
      <c r="H51" s="268">
        <f t="shared" si="8"/>
        <v>-901</v>
      </c>
      <c r="I51" s="268">
        <f t="shared" si="8"/>
        <v>-901</v>
      </c>
      <c r="J51" s="268">
        <f t="shared" si="8"/>
        <v>-901</v>
      </c>
      <c r="K51" s="268">
        <f t="shared" si="8"/>
        <v>-901</v>
      </c>
      <c r="L51" s="268">
        <f t="shared" si="8"/>
        <v>-901</v>
      </c>
      <c r="M51" s="268">
        <f t="shared" si="8"/>
        <v>-901</v>
      </c>
      <c r="N51" s="268">
        <f t="shared" si="8"/>
        <v>-901</v>
      </c>
      <c r="O51" s="268">
        <f t="shared" si="8"/>
        <v>-901</v>
      </c>
      <c r="P51" s="268">
        <f t="shared" si="8"/>
        <v>-901</v>
      </c>
      <c r="Q51" s="268">
        <f t="shared" si="8"/>
        <v>-901</v>
      </c>
      <c r="R51" s="268">
        <f t="shared" si="8"/>
        <v>-901</v>
      </c>
      <c r="S51" s="132" t="str">
        <f t="shared" si="5"/>
        <v/>
      </c>
      <c r="U51" s="131">
        <v>1957</v>
      </c>
      <c r="V51" s="268">
        <f t="shared" si="9"/>
        <v>-901</v>
      </c>
      <c r="W51" s="268">
        <f t="shared" si="9"/>
        <v>-901</v>
      </c>
      <c r="X51" s="268">
        <f t="shared" si="9"/>
        <v>-901</v>
      </c>
      <c r="Y51" s="268">
        <f t="shared" si="9"/>
        <v>-901</v>
      </c>
      <c r="Z51" s="268">
        <f t="shared" si="9"/>
        <v>-901</v>
      </c>
      <c r="AA51" s="268">
        <f t="shared" si="9"/>
        <v>-901</v>
      </c>
      <c r="AB51" s="268">
        <f t="shared" si="9"/>
        <v>-901</v>
      </c>
      <c r="AC51" s="268">
        <f t="shared" si="9"/>
        <v>-901</v>
      </c>
      <c r="AD51" s="268">
        <f t="shared" si="9"/>
        <v>-901</v>
      </c>
      <c r="AE51" s="268">
        <f t="shared" si="9"/>
        <v>-901</v>
      </c>
      <c r="AF51" s="268">
        <f t="shared" si="9"/>
        <v>-901</v>
      </c>
      <c r="AG51" s="268">
        <f t="shared" si="9"/>
        <v>-901</v>
      </c>
      <c r="AH51" s="134" t="str">
        <f t="shared" si="7"/>
        <v/>
      </c>
      <c r="AI51" s="272"/>
    </row>
    <row r="52" spans="1:35">
      <c r="A52" s="263">
        <f t="shared" si="2"/>
        <v>1925</v>
      </c>
      <c r="B52" s="271">
        <v>9071</v>
      </c>
      <c r="C52" s="265">
        <f>IF(OR('Rock Creek 11444201'!C52=-901,'Rock Creek 11444280'!C52=-901),-901,'Rock Creek 11444201'!C52+'Rock Creek 11444280'!C52)</f>
        <v>-901</v>
      </c>
      <c r="D52" s="266">
        <f t="shared" si="3"/>
        <v>-901</v>
      </c>
      <c r="E52" s="130">
        <v>28</v>
      </c>
      <c r="F52" s="131">
        <v>1958</v>
      </c>
      <c r="G52" s="268">
        <f t="shared" si="8"/>
        <v>-901</v>
      </c>
      <c r="H52" s="268">
        <f t="shared" si="8"/>
        <v>-901</v>
      </c>
      <c r="I52" s="268">
        <f t="shared" si="8"/>
        <v>-901</v>
      </c>
      <c r="J52" s="268">
        <f t="shared" si="8"/>
        <v>-901</v>
      </c>
      <c r="K52" s="268">
        <f t="shared" si="8"/>
        <v>-901</v>
      </c>
      <c r="L52" s="268">
        <f t="shared" si="8"/>
        <v>-901</v>
      </c>
      <c r="M52" s="268">
        <f t="shared" si="8"/>
        <v>-901</v>
      </c>
      <c r="N52" s="268">
        <f t="shared" si="8"/>
        <v>-901</v>
      </c>
      <c r="O52" s="268">
        <f t="shared" si="8"/>
        <v>-901</v>
      </c>
      <c r="P52" s="268">
        <f t="shared" si="8"/>
        <v>-901</v>
      </c>
      <c r="Q52" s="268">
        <f t="shared" si="8"/>
        <v>-901</v>
      </c>
      <c r="R52" s="268">
        <f t="shared" si="8"/>
        <v>-901</v>
      </c>
      <c r="S52" s="132" t="str">
        <f t="shared" si="5"/>
        <v/>
      </c>
      <c r="U52" s="131">
        <v>1958</v>
      </c>
      <c r="V52" s="268">
        <f t="shared" si="9"/>
        <v>-901</v>
      </c>
      <c r="W52" s="268">
        <f t="shared" si="9"/>
        <v>-901</v>
      </c>
      <c r="X52" s="268">
        <f t="shared" si="9"/>
        <v>-901</v>
      </c>
      <c r="Y52" s="268">
        <f t="shared" si="9"/>
        <v>-901</v>
      </c>
      <c r="Z52" s="268">
        <f t="shared" si="9"/>
        <v>-901</v>
      </c>
      <c r="AA52" s="268">
        <f t="shared" si="9"/>
        <v>-901</v>
      </c>
      <c r="AB52" s="268">
        <f t="shared" si="9"/>
        <v>-901</v>
      </c>
      <c r="AC52" s="268">
        <f t="shared" si="9"/>
        <v>-901</v>
      </c>
      <c r="AD52" s="268">
        <f t="shared" si="9"/>
        <v>-901</v>
      </c>
      <c r="AE52" s="268">
        <f t="shared" si="9"/>
        <v>-901</v>
      </c>
      <c r="AF52" s="268">
        <f t="shared" si="9"/>
        <v>-901</v>
      </c>
      <c r="AG52" s="268">
        <f t="shared" si="9"/>
        <v>-901</v>
      </c>
      <c r="AH52" s="134" t="str">
        <f t="shared" si="7"/>
        <v/>
      </c>
      <c r="AI52" s="272"/>
    </row>
    <row r="53" spans="1:35">
      <c r="A53" s="263">
        <f t="shared" si="2"/>
        <v>1925</v>
      </c>
      <c r="B53" s="271">
        <v>9101</v>
      </c>
      <c r="C53" s="265">
        <f>IF(OR('Rock Creek 11444201'!C53=-901,'Rock Creek 11444280'!C53=-901),-901,'Rock Creek 11444201'!C53+'Rock Creek 11444280'!C53)</f>
        <v>-901</v>
      </c>
      <c r="D53" s="266">
        <f t="shared" si="3"/>
        <v>-901</v>
      </c>
      <c r="E53" s="130">
        <v>28</v>
      </c>
      <c r="F53" s="131">
        <v>1959</v>
      </c>
      <c r="G53" s="268">
        <f t="shared" si="8"/>
        <v>-901</v>
      </c>
      <c r="H53" s="268">
        <f t="shared" si="8"/>
        <v>-901</v>
      </c>
      <c r="I53" s="268">
        <f t="shared" si="8"/>
        <v>-901</v>
      </c>
      <c r="J53" s="268">
        <f t="shared" si="8"/>
        <v>-901</v>
      </c>
      <c r="K53" s="268">
        <f t="shared" si="8"/>
        <v>-901</v>
      </c>
      <c r="L53" s="268">
        <f t="shared" si="8"/>
        <v>-901</v>
      </c>
      <c r="M53" s="268">
        <f t="shared" si="8"/>
        <v>-901</v>
      </c>
      <c r="N53" s="268">
        <f t="shared" si="8"/>
        <v>-901</v>
      </c>
      <c r="O53" s="268">
        <f t="shared" si="8"/>
        <v>-901</v>
      </c>
      <c r="P53" s="268">
        <f t="shared" si="8"/>
        <v>-901</v>
      </c>
      <c r="Q53" s="268">
        <f t="shared" si="8"/>
        <v>-901</v>
      </c>
      <c r="R53" s="268">
        <f t="shared" si="8"/>
        <v>-901</v>
      </c>
      <c r="S53" s="132" t="str">
        <f t="shared" si="5"/>
        <v/>
      </c>
      <c r="U53" s="131">
        <v>1959</v>
      </c>
      <c r="V53" s="268">
        <f t="shared" si="9"/>
        <v>-901</v>
      </c>
      <c r="W53" s="268">
        <f t="shared" si="9"/>
        <v>-901</v>
      </c>
      <c r="X53" s="268">
        <f t="shared" si="9"/>
        <v>-901</v>
      </c>
      <c r="Y53" s="268">
        <f t="shared" si="9"/>
        <v>-901</v>
      </c>
      <c r="Z53" s="268">
        <f t="shared" si="9"/>
        <v>-901</v>
      </c>
      <c r="AA53" s="268">
        <f t="shared" si="9"/>
        <v>-901</v>
      </c>
      <c r="AB53" s="268">
        <f t="shared" si="9"/>
        <v>-901</v>
      </c>
      <c r="AC53" s="268">
        <f t="shared" si="9"/>
        <v>-901</v>
      </c>
      <c r="AD53" s="268">
        <f t="shared" si="9"/>
        <v>-901</v>
      </c>
      <c r="AE53" s="268">
        <f t="shared" si="9"/>
        <v>-901</v>
      </c>
      <c r="AF53" s="268">
        <f t="shared" si="9"/>
        <v>-901</v>
      </c>
      <c r="AG53" s="268">
        <f t="shared" si="9"/>
        <v>-901</v>
      </c>
      <c r="AH53" s="134" t="str">
        <f t="shared" si="7"/>
        <v/>
      </c>
      <c r="AI53" s="272"/>
    </row>
    <row r="54" spans="1:35">
      <c r="A54" s="263">
        <f t="shared" si="2"/>
        <v>1925</v>
      </c>
      <c r="B54" s="271">
        <v>9132</v>
      </c>
      <c r="C54" s="265">
        <f>IF(OR('Rock Creek 11444201'!C54=-901,'Rock Creek 11444280'!C54=-901),-901,'Rock Creek 11444201'!C54+'Rock Creek 11444280'!C54)</f>
        <v>-901</v>
      </c>
      <c r="D54" s="266">
        <f t="shared" si="3"/>
        <v>-901</v>
      </c>
      <c r="E54" s="130">
        <v>29</v>
      </c>
      <c r="F54" s="131">
        <v>1960</v>
      </c>
      <c r="G54" s="268">
        <f t="shared" si="8"/>
        <v>-901</v>
      </c>
      <c r="H54" s="268">
        <f t="shared" si="8"/>
        <v>-901</v>
      </c>
      <c r="I54" s="268">
        <f t="shared" si="8"/>
        <v>-901</v>
      </c>
      <c r="J54" s="268">
        <f t="shared" si="8"/>
        <v>-901</v>
      </c>
      <c r="K54" s="268">
        <f t="shared" si="8"/>
        <v>-901</v>
      </c>
      <c r="L54" s="268">
        <f t="shared" si="8"/>
        <v>-901</v>
      </c>
      <c r="M54" s="268">
        <f t="shared" si="8"/>
        <v>-901</v>
      </c>
      <c r="N54" s="268">
        <f t="shared" si="8"/>
        <v>-901</v>
      </c>
      <c r="O54" s="268">
        <f t="shared" si="8"/>
        <v>-901</v>
      </c>
      <c r="P54" s="268">
        <f t="shared" si="8"/>
        <v>-901</v>
      </c>
      <c r="Q54" s="268">
        <f t="shared" si="8"/>
        <v>-901</v>
      </c>
      <c r="R54" s="268">
        <f t="shared" si="8"/>
        <v>-901</v>
      </c>
      <c r="S54" s="132" t="str">
        <f t="shared" si="5"/>
        <v/>
      </c>
      <c r="U54" s="131">
        <v>1960</v>
      </c>
      <c r="V54" s="268">
        <f t="shared" si="9"/>
        <v>-901</v>
      </c>
      <c r="W54" s="268">
        <f t="shared" si="9"/>
        <v>-901</v>
      </c>
      <c r="X54" s="268">
        <f t="shared" si="9"/>
        <v>-901</v>
      </c>
      <c r="Y54" s="268">
        <f t="shared" si="9"/>
        <v>-901</v>
      </c>
      <c r="Z54" s="268">
        <f t="shared" si="9"/>
        <v>-901</v>
      </c>
      <c r="AA54" s="268">
        <f t="shared" si="9"/>
        <v>-901</v>
      </c>
      <c r="AB54" s="268">
        <f t="shared" si="9"/>
        <v>-901</v>
      </c>
      <c r="AC54" s="268">
        <f t="shared" si="9"/>
        <v>-901</v>
      </c>
      <c r="AD54" s="268">
        <f t="shared" si="9"/>
        <v>-901</v>
      </c>
      <c r="AE54" s="268">
        <f t="shared" si="9"/>
        <v>-901</v>
      </c>
      <c r="AF54" s="268">
        <f t="shared" si="9"/>
        <v>-901</v>
      </c>
      <c r="AG54" s="268">
        <f t="shared" si="9"/>
        <v>-901</v>
      </c>
      <c r="AH54" s="134" t="str">
        <f t="shared" si="7"/>
        <v/>
      </c>
      <c r="AI54" s="272"/>
    </row>
    <row r="55" spans="1:35">
      <c r="A55" s="263">
        <f t="shared" si="2"/>
        <v>1925</v>
      </c>
      <c r="B55" s="271">
        <v>9163</v>
      </c>
      <c r="C55" s="265">
        <f>IF(OR('Rock Creek 11444201'!C55=-901,'Rock Creek 11444280'!C55=-901),-901,'Rock Creek 11444201'!C55+'Rock Creek 11444280'!C55)</f>
        <v>-901</v>
      </c>
      <c r="D55" s="266">
        <f t="shared" si="3"/>
        <v>-901</v>
      </c>
      <c r="E55" s="130">
        <v>28</v>
      </c>
      <c r="F55" s="131">
        <v>1961</v>
      </c>
      <c r="G55" s="268">
        <f t="shared" si="8"/>
        <v>-901</v>
      </c>
      <c r="H55" s="268">
        <f t="shared" si="8"/>
        <v>-901</v>
      </c>
      <c r="I55" s="268">
        <f t="shared" si="8"/>
        <v>-901</v>
      </c>
      <c r="J55" s="268">
        <f t="shared" si="8"/>
        <v>-901</v>
      </c>
      <c r="K55" s="268">
        <f t="shared" si="8"/>
        <v>-901</v>
      </c>
      <c r="L55" s="268">
        <f t="shared" si="8"/>
        <v>-901</v>
      </c>
      <c r="M55" s="268">
        <f t="shared" si="8"/>
        <v>-901</v>
      </c>
      <c r="N55" s="268">
        <f t="shared" si="8"/>
        <v>-901</v>
      </c>
      <c r="O55" s="268">
        <f t="shared" si="8"/>
        <v>-901</v>
      </c>
      <c r="P55" s="268">
        <f t="shared" si="8"/>
        <v>-901</v>
      </c>
      <c r="Q55" s="268">
        <f t="shared" si="8"/>
        <v>-901</v>
      </c>
      <c r="R55" s="268">
        <f t="shared" si="8"/>
        <v>-901</v>
      </c>
      <c r="S55" s="132" t="str">
        <f t="shared" si="5"/>
        <v/>
      </c>
      <c r="U55" s="131">
        <v>1961</v>
      </c>
      <c r="V55" s="268">
        <f t="shared" si="9"/>
        <v>-901</v>
      </c>
      <c r="W55" s="268">
        <f t="shared" si="9"/>
        <v>-901</v>
      </c>
      <c r="X55" s="268">
        <f t="shared" si="9"/>
        <v>-901</v>
      </c>
      <c r="Y55" s="268">
        <f t="shared" si="9"/>
        <v>-901</v>
      </c>
      <c r="Z55" s="268">
        <f t="shared" si="9"/>
        <v>-901</v>
      </c>
      <c r="AA55" s="268">
        <f t="shared" si="9"/>
        <v>-901</v>
      </c>
      <c r="AB55" s="268">
        <f t="shared" si="9"/>
        <v>-901</v>
      </c>
      <c r="AC55" s="268">
        <f t="shared" si="9"/>
        <v>-901</v>
      </c>
      <c r="AD55" s="268">
        <f t="shared" si="9"/>
        <v>-901</v>
      </c>
      <c r="AE55" s="268">
        <f t="shared" si="9"/>
        <v>-901</v>
      </c>
      <c r="AF55" s="268">
        <f t="shared" si="9"/>
        <v>-901</v>
      </c>
      <c r="AG55" s="268">
        <f t="shared" si="9"/>
        <v>-901</v>
      </c>
      <c r="AH55" s="134" t="str">
        <f t="shared" si="7"/>
        <v/>
      </c>
      <c r="AI55" s="272"/>
    </row>
    <row r="56" spans="1:35">
      <c r="A56" s="263">
        <f t="shared" si="2"/>
        <v>1925</v>
      </c>
      <c r="B56" s="271">
        <v>9191</v>
      </c>
      <c r="C56" s="265">
        <f>IF(OR('Rock Creek 11444201'!C56=-901,'Rock Creek 11444280'!C56=-901),-901,'Rock Creek 11444201'!C56+'Rock Creek 11444280'!C56)</f>
        <v>-901</v>
      </c>
      <c r="D56" s="266">
        <f t="shared" si="3"/>
        <v>-901</v>
      </c>
      <c r="E56" s="130">
        <v>28</v>
      </c>
      <c r="F56" s="131">
        <v>1962</v>
      </c>
      <c r="G56" s="268">
        <f t="shared" si="8"/>
        <v>-901</v>
      </c>
      <c r="H56" s="268">
        <f t="shared" si="8"/>
        <v>-901</v>
      </c>
      <c r="I56" s="268">
        <f t="shared" si="8"/>
        <v>-901</v>
      </c>
      <c r="J56" s="268">
        <f t="shared" si="8"/>
        <v>-901</v>
      </c>
      <c r="K56" s="268">
        <f t="shared" si="8"/>
        <v>-901</v>
      </c>
      <c r="L56" s="268">
        <f t="shared" si="8"/>
        <v>-901</v>
      </c>
      <c r="M56" s="268">
        <f t="shared" si="8"/>
        <v>-901</v>
      </c>
      <c r="N56" s="268">
        <f t="shared" si="8"/>
        <v>-901</v>
      </c>
      <c r="O56" s="268">
        <f t="shared" si="8"/>
        <v>-901</v>
      </c>
      <c r="P56" s="268">
        <f t="shared" si="8"/>
        <v>-901</v>
      </c>
      <c r="Q56" s="268">
        <f t="shared" si="8"/>
        <v>-901</v>
      </c>
      <c r="R56" s="268">
        <f t="shared" si="8"/>
        <v>-901</v>
      </c>
      <c r="S56" s="132" t="str">
        <f t="shared" si="5"/>
        <v/>
      </c>
      <c r="U56" s="131">
        <v>1962</v>
      </c>
      <c r="V56" s="268">
        <f t="shared" si="9"/>
        <v>-901</v>
      </c>
      <c r="W56" s="268">
        <f t="shared" si="9"/>
        <v>-901</v>
      </c>
      <c r="X56" s="268">
        <f t="shared" si="9"/>
        <v>-901</v>
      </c>
      <c r="Y56" s="268">
        <f t="shared" si="9"/>
        <v>-901</v>
      </c>
      <c r="Z56" s="268">
        <f t="shared" si="9"/>
        <v>-901</v>
      </c>
      <c r="AA56" s="268">
        <f t="shared" si="9"/>
        <v>-901</v>
      </c>
      <c r="AB56" s="268">
        <f t="shared" si="9"/>
        <v>-901</v>
      </c>
      <c r="AC56" s="268">
        <f t="shared" si="9"/>
        <v>-901</v>
      </c>
      <c r="AD56" s="268">
        <f t="shared" si="9"/>
        <v>-901</v>
      </c>
      <c r="AE56" s="268">
        <f t="shared" si="9"/>
        <v>-901</v>
      </c>
      <c r="AF56" s="268">
        <f t="shared" si="9"/>
        <v>-901</v>
      </c>
      <c r="AG56" s="268">
        <f t="shared" si="9"/>
        <v>-901</v>
      </c>
      <c r="AH56" s="134" t="str">
        <f t="shared" si="7"/>
        <v/>
      </c>
      <c r="AI56" s="272"/>
    </row>
    <row r="57" spans="1:35">
      <c r="A57" s="263">
        <f t="shared" si="2"/>
        <v>1925</v>
      </c>
      <c r="B57" s="271">
        <v>9222</v>
      </c>
      <c r="C57" s="265">
        <f>IF(OR('Rock Creek 11444201'!C57=-901,'Rock Creek 11444280'!C57=-901),-901,'Rock Creek 11444201'!C57+'Rock Creek 11444280'!C57)</f>
        <v>-901</v>
      </c>
      <c r="D57" s="266">
        <f t="shared" si="3"/>
        <v>-901</v>
      </c>
      <c r="E57" s="130">
        <v>28</v>
      </c>
      <c r="F57" s="131">
        <v>1963</v>
      </c>
      <c r="G57" s="268">
        <f t="shared" si="8"/>
        <v>-901</v>
      </c>
      <c r="H57" s="268">
        <f t="shared" si="8"/>
        <v>-901</v>
      </c>
      <c r="I57" s="268">
        <f t="shared" si="8"/>
        <v>-901</v>
      </c>
      <c r="J57" s="268">
        <f t="shared" si="8"/>
        <v>-901</v>
      </c>
      <c r="K57" s="268">
        <f t="shared" si="8"/>
        <v>-901</v>
      </c>
      <c r="L57" s="268">
        <f t="shared" si="8"/>
        <v>-901</v>
      </c>
      <c r="M57" s="268">
        <f t="shared" si="8"/>
        <v>-901</v>
      </c>
      <c r="N57" s="268">
        <f t="shared" si="8"/>
        <v>-901</v>
      </c>
      <c r="O57" s="268">
        <f t="shared" si="8"/>
        <v>-901</v>
      </c>
      <c r="P57" s="268">
        <f t="shared" si="8"/>
        <v>-901</v>
      </c>
      <c r="Q57" s="268">
        <f t="shared" si="8"/>
        <v>-901</v>
      </c>
      <c r="R57" s="268">
        <f t="shared" si="8"/>
        <v>-901</v>
      </c>
      <c r="S57" s="132" t="str">
        <f t="shared" si="5"/>
        <v/>
      </c>
      <c r="U57" s="131">
        <v>1963</v>
      </c>
      <c r="V57" s="268">
        <f t="shared" si="9"/>
        <v>-901</v>
      </c>
      <c r="W57" s="268">
        <f t="shared" si="9"/>
        <v>-901</v>
      </c>
      <c r="X57" s="268">
        <f t="shared" si="9"/>
        <v>-901</v>
      </c>
      <c r="Y57" s="268">
        <f t="shared" si="9"/>
        <v>-901</v>
      </c>
      <c r="Z57" s="268">
        <f t="shared" si="9"/>
        <v>-901</v>
      </c>
      <c r="AA57" s="268">
        <f t="shared" si="9"/>
        <v>-901</v>
      </c>
      <c r="AB57" s="268">
        <f t="shared" si="9"/>
        <v>-901</v>
      </c>
      <c r="AC57" s="268">
        <f t="shared" si="9"/>
        <v>-901</v>
      </c>
      <c r="AD57" s="268">
        <f t="shared" si="9"/>
        <v>-901</v>
      </c>
      <c r="AE57" s="268">
        <f t="shared" si="9"/>
        <v>-901</v>
      </c>
      <c r="AF57" s="268">
        <f t="shared" si="9"/>
        <v>-901</v>
      </c>
      <c r="AG57" s="268">
        <f t="shared" si="9"/>
        <v>-901</v>
      </c>
      <c r="AH57" s="134" t="str">
        <f t="shared" si="7"/>
        <v/>
      </c>
      <c r="AI57" s="272"/>
    </row>
    <row r="58" spans="1:35">
      <c r="A58" s="263">
        <f t="shared" si="2"/>
        <v>1925</v>
      </c>
      <c r="B58" s="271">
        <v>9252</v>
      </c>
      <c r="C58" s="265">
        <f>IF(OR('Rock Creek 11444201'!C58=-901,'Rock Creek 11444280'!C58=-901),-901,'Rock Creek 11444201'!C58+'Rock Creek 11444280'!C58)</f>
        <v>-901</v>
      </c>
      <c r="D58" s="266">
        <f t="shared" si="3"/>
        <v>-901</v>
      </c>
      <c r="E58" s="130">
        <v>29</v>
      </c>
      <c r="F58" s="131">
        <v>1964</v>
      </c>
      <c r="G58" s="268">
        <f t="shared" si="8"/>
        <v>-901</v>
      </c>
      <c r="H58" s="268">
        <f t="shared" si="8"/>
        <v>-901</v>
      </c>
      <c r="I58" s="268">
        <f t="shared" si="8"/>
        <v>-901</v>
      </c>
      <c r="J58" s="268">
        <f t="shared" si="8"/>
        <v>-901</v>
      </c>
      <c r="K58" s="268">
        <f t="shared" si="8"/>
        <v>-901</v>
      </c>
      <c r="L58" s="268">
        <f t="shared" si="8"/>
        <v>-901</v>
      </c>
      <c r="M58" s="268">
        <f t="shared" si="8"/>
        <v>-901</v>
      </c>
      <c r="N58" s="268">
        <f t="shared" si="8"/>
        <v>-901</v>
      </c>
      <c r="O58" s="268">
        <f t="shared" si="8"/>
        <v>-901</v>
      </c>
      <c r="P58" s="268">
        <f t="shared" si="8"/>
        <v>-901</v>
      </c>
      <c r="Q58" s="268">
        <f t="shared" si="8"/>
        <v>-901</v>
      </c>
      <c r="R58" s="268">
        <f t="shared" si="8"/>
        <v>-901</v>
      </c>
      <c r="S58" s="132" t="str">
        <f t="shared" si="5"/>
        <v/>
      </c>
      <c r="U58" s="131">
        <v>1964</v>
      </c>
      <c r="V58" s="268">
        <f t="shared" si="9"/>
        <v>-901</v>
      </c>
      <c r="W58" s="268">
        <f t="shared" si="9"/>
        <v>-901</v>
      </c>
      <c r="X58" s="268">
        <f t="shared" si="9"/>
        <v>-901</v>
      </c>
      <c r="Y58" s="268">
        <f t="shared" si="9"/>
        <v>-901</v>
      </c>
      <c r="Z58" s="268">
        <f t="shared" si="9"/>
        <v>-901</v>
      </c>
      <c r="AA58" s="268">
        <f t="shared" si="9"/>
        <v>-901</v>
      </c>
      <c r="AB58" s="268">
        <f t="shared" si="9"/>
        <v>-901</v>
      </c>
      <c r="AC58" s="268">
        <f t="shared" si="9"/>
        <v>-901</v>
      </c>
      <c r="AD58" s="268">
        <f t="shared" si="9"/>
        <v>-901</v>
      </c>
      <c r="AE58" s="268">
        <f t="shared" si="9"/>
        <v>-901</v>
      </c>
      <c r="AF58" s="268">
        <f t="shared" si="9"/>
        <v>-901</v>
      </c>
      <c r="AG58" s="268">
        <f t="shared" si="9"/>
        <v>-901</v>
      </c>
      <c r="AH58" s="134" t="str">
        <f t="shared" si="7"/>
        <v/>
      </c>
      <c r="AI58" s="272"/>
    </row>
    <row r="59" spans="1:35">
      <c r="A59" s="263">
        <f t="shared" si="2"/>
        <v>1925</v>
      </c>
      <c r="B59" s="271">
        <v>9283</v>
      </c>
      <c r="C59" s="265">
        <f>IF(OR('Rock Creek 11444201'!C59=-901,'Rock Creek 11444280'!C59=-901),-901,'Rock Creek 11444201'!C59+'Rock Creek 11444280'!C59)</f>
        <v>-901</v>
      </c>
      <c r="D59" s="266">
        <f t="shared" si="3"/>
        <v>-901</v>
      </c>
      <c r="E59" s="130">
        <v>28</v>
      </c>
      <c r="F59" s="131">
        <v>1965</v>
      </c>
      <c r="G59" s="268">
        <f t="shared" si="8"/>
        <v>-901</v>
      </c>
      <c r="H59" s="268">
        <f t="shared" si="8"/>
        <v>-901</v>
      </c>
      <c r="I59" s="268">
        <f t="shared" si="8"/>
        <v>-901</v>
      </c>
      <c r="J59" s="268">
        <f t="shared" si="8"/>
        <v>-901</v>
      </c>
      <c r="K59" s="268">
        <f t="shared" si="8"/>
        <v>-901</v>
      </c>
      <c r="L59" s="268">
        <f t="shared" si="8"/>
        <v>-901</v>
      </c>
      <c r="M59" s="268">
        <f t="shared" si="8"/>
        <v>-901</v>
      </c>
      <c r="N59" s="268">
        <f t="shared" si="8"/>
        <v>-901</v>
      </c>
      <c r="O59" s="268">
        <f t="shared" si="8"/>
        <v>-901</v>
      </c>
      <c r="P59" s="268">
        <f t="shared" si="8"/>
        <v>-901</v>
      </c>
      <c r="Q59" s="268">
        <f t="shared" si="8"/>
        <v>-901</v>
      </c>
      <c r="R59" s="268">
        <f t="shared" si="8"/>
        <v>-901</v>
      </c>
      <c r="S59" s="132" t="str">
        <f t="shared" si="5"/>
        <v/>
      </c>
      <c r="U59" s="131">
        <v>1965</v>
      </c>
      <c r="V59" s="268">
        <f t="shared" si="9"/>
        <v>-901</v>
      </c>
      <c r="W59" s="268">
        <f t="shared" si="9"/>
        <v>-901</v>
      </c>
      <c r="X59" s="268">
        <f t="shared" si="9"/>
        <v>-901</v>
      </c>
      <c r="Y59" s="268">
        <f t="shared" si="9"/>
        <v>-901</v>
      </c>
      <c r="Z59" s="268">
        <f t="shared" si="9"/>
        <v>-901</v>
      </c>
      <c r="AA59" s="268">
        <f t="shared" si="9"/>
        <v>-901</v>
      </c>
      <c r="AB59" s="268">
        <f t="shared" si="9"/>
        <v>-901</v>
      </c>
      <c r="AC59" s="268">
        <f t="shared" si="9"/>
        <v>-901</v>
      </c>
      <c r="AD59" s="268">
        <f t="shared" si="9"/>
        <v>-901</v>
      </c>
      <c r="AE59" s="268">
        <f t="shared" si="9"/>
        <v>-901</v>
      </c>
      <c r="AF59" s="268">
        <f t="shared" si="9"/>
        <v>-901</v>
      </c>
      <c r="AG59" s="268">
        <f t="shared" si="9"/>
        <v>-901</v>
      </c>
      <c r="AH59" s="134" t="str">
        <f t="shared" si="7"/>
        <v/>
      </c>
      <c r="AI59" s="272"/>
    </row>
    <row r="60" spans="1:35">
      <c r="A60" s="263">
        <f t="shared" si="2"/>
        <v>1925</v>
      </c>
      <c r="B60" s="271">
        <v>9313</v>
      </c>
      <c r="C60" s="265">
        <f>IF(OR('Rock Creek 11444201'!C60=-901,'Rock Creek 11444280'!C60=-901),-901,'Rock Creek 11444201'!C60+'Rock Creek 11444280'!C60)</f>
        <v>-901</v>
      </c>
      <c r="D60" s="266">
        <f t="shared" si="3"/>
        <v>-901</v>
      </c>
      <c r="E60" s="130">
        <v>28</v>
      </c>
      <c r="F60" s="131">
        <v>1966</v>
      </c>
      <c r="G60" s="268">
        <f t="shared" si="8"/>
        <v>-901</v>
      </c>
      <c r="H60" s="268">
        <f t="shared" si="8"/>
        <v>-901</v>
      </c>
      <c r="I60" s="268">
        <f t="shared" si="8"/>
        <v>-901</v>
      </c>
      <c r="J60" s="268">
        <f t="shared" si="8"/>
        <v>-901</v>
      </c>
      <c r="K60" s="268">
        <f t="shared" si="8"/>
        <v>-901</v>
      </c>
      <c r="L60" s="268">
        <f t="shared" si="8"/>
        <v>-901</v>
      </c>
      <c r="M60" s="268">
        <f t="shared" si="8"/>
        <v>-901</v>
      </c>
      <c r="N60" s="268">
        <f t="shared" si="8"/>
        <v>-901</v>
      </c>
      <c r="O60" s="268">
        <f t="shared" si="8"/>
        <v>-901</v>
      </c>
      <c r="P60" s="268">
        <f t="shared" si="8"/>
        <v>-901</v>
      </c>
      <c r="Q60" s="268">
        <f t="shared" si="8"/>
        <v>-901</v>
      </c>
      <c r="R60" s="268">
        <f t="shared" si="8"/>
        <v>-901</v>
      </c>
      <c r="S60" s="132" t="str">
        <f t="shared" si="5"/>
        <v/>
      </c>
      <c r="U60" s="131">
        <v>1966</v>
      </c>
      <c r="V60" s="268">
        <f t="shared" si="9"/>
        <v>-901</v>
      </c>
      <c r="W60" s="268">
        <f t="shared" si="9"/>
        <v>-901</v>
      </c>
      <c r="X60" s="268">
        <f t="shared" si="9"/>
        <v>-901</v>
      </c>
      <c r="Y60" s="268">
        <f t="shared" si="9"/>
        <v>-901</v>
      </c>
      <c r="Z60" s="268">
        <f t="shared" si="9"/>
        <v>-901</v>
      </c>
      <c r="AA60" s="268">
        <f t="shared" si="9"/>
        <v>-901</v>
      </c>
      <c r="AB60" s="268">
        <f t="shared" si="9"/>
        <v>-901</v>
      </c>
      <c r="AC60" s="268">
        <f t="shared" si="9"/>
        <v>-901</v>
      </c>
      <c r="AD60" s="268">
        <f t="shared" si="9"/>
        <v>-901</v>
      </c>
      <c r="AE60" s="268">
        <f t="shared" si="9"/>
        <v>-901</v>
      </c>
      <c r="AF60" s="268">
        <f t="shared" si="9"/>
        <v>-901</v>
      </c>
      <c r="AG60" s="268">
        <f t="shared" si="9"/>
        <v>-901</v>
      </c>
      <c r="AH60" s="134" t="str">
        <f t="shared" si="7"/>
        <v/>
      </c>
      <c r="AI60" s="272"/>
    </row>
    <row r="61" spans="1:35">
      <c r="A61" s="263">
        <f t="shared" si="2"/>
        <v>1925</v>
      </c>
      <c r="B61" s="271">
        <v>9344</v>
      </c>
      <c r="C61" s="265">
        <f>IF(OR('Rock Creek 11444201'!C61=-901,'Rock Creek 11444280'!C61=-901),-901,'Rock Creek 11444201'!C61+'Rock Creek 11444280'!C61)</f>
        <v>-901</v>
      </c>
      <c r="D61" s="266">
        <f t="shared" si="3"/>
        <v>-901</v>
      </c>
      <c r="E61" s="130">
        <v>28</v>
      </c>
      <c r="F61" s="131">
        <v>1967</v>
      </c>
      <c r="G61" s="268">
        <f t="shared" si="8"/>
        <v>-901</v>
      </c>
      <c r="H61" s="268">
        <f t="shared" si="8"/>
        <v>-901</v>
      </c>
      <c r="I61" s="268">
        <f t="shared" si="8"/>
        <v>-901</v>
      </c>
      <c r="J61" s="268">
        <f t="shared" si="8"/>
        <v>-901</v>
      </c>
      <c r="K61" s="268">
        <f t="shared" si="8"/>
        <v>-901</v>
      </c>
      <c r="L61" s="268">
        <f t="shared" si="8"/>
        <v>-901</v>
      </c>
      <c r="M61" s="268">
        <f t="shared" si="8"/>
        <v>-901</v>
      </c>
      <c r="N61" s="268">
        <f t="shared" si="8"/>
        <v>-901</v>
      </c>
      <c r="O61" s="268">
        <f t="shared" si="8"/>
        <v>-901</v>
      </c>
      <c r="P61" s="268">
        <f t="shared" si="8"/>
        <v>-901</v>
      </c>
      <c r="Q61" s="268">
        <f t="shared" si="8"/>
        <v>-901</v>
      </c>
      <c r="R61" s="268">
        <f t="shared" si="8"/>
        <v>-901</v>
      </c>
      <c r="S61" s="132" t="str">
        <f t="shared" si="5"/>
        <v/>
      </c>
      <c r="U61" s="131">
        <v>1967</v>
      </c>
      <c r="V61" s="268">
        <f t="shared" si="9"/>
        <v>-901</v>
      </c>
      <c r="W61" s="268">
        <f t="shared" si="9"/>
        <v>-901</v>
      </c>
      <c r="X61" s="268">
        <f t="shared" si="9"/>
        <v>-901</v>
      </c>
      <c r="Y61" s="268">
        <f t="shared" si="9"/>
        <v>-901</v>
      </c>
      <c r="Z61" s="268">
        <f t="shared" si="9"/>
        <v>-901</v>
      </c>
      <c r="AA61" s="268">
        <f t="shared" si="9"/>
        <v>-901</v>
      </c>
      <c r="AB61" s="268">
        <f t="shared" si="9"/>
        <v>-901</v>
      </c>
      <c r="AC61" s="268">
        <f t="shared" si="9"/>
        <v>-901</v>
      </c>
      <c r="AD61" s="268">
        <f t="shared" si="9"/>
        <v>-901</v>
      </c>
      <c r="AE61" s="268">
        <f t="shared" si="9"/>
        <v>-901</v>
      </c>
      <c r="AF61" s="268">
        <f t="shared" si="9"/>
        <v>-901</v>
      </c>
      <c r="AG61" s="268">
        <f t="shared" si="9"/>
        <v>-901</v>
      </c>
      <c r="AH61" s="134" t="str">
        <f t="shared" si="7"/>
        <v/>
      </c>
      <c r="AI61" s="272"/>
    </row>
    <row r="62" spans="1:35">
      <c r="A62" s="263">
        <f t="shared" si="2"/>
        <v>1925</v>
      </c>
      <c r="B62" s="271">
        <v>9375</v>
      </c>
      <c r="C62" s="265">
        <f>IF(OR('Rock Creek 11444201'!C62=-901,'Rock Creek 11444280'!C62=-901),-901,'Rock Creek 11444201'!C62+'Rock Creek 11444280'!C62)</f>
        <v>-901</v>
      </c>
      <c r="D62" s="266">
        <f t="shared" si="3"/>
        <v>-901</v>
      </c>
      <c r="E62" s="130">
        <v>29</v>
      </c>
      <c r="F62" s="131">
        <v>1968</v>
      </c>
      <c r="G62" s="268">
        <f t="shared" si="8"/>
        <v>-901</v>
      </c>
      <c r="H62" s="268">
        <f t="shared" si="8"/>
        <v>-901</v>
      </c>
      <c r="I62" s="268">
        <f t="shared" si="8"/>
        <v>-901</v>
      </c>
      <c r="J62" s="268">
        <f t="shared" si="8"/>
        <v>-901</v>
      </c>
      <c r="K62" s="268">
        <f t="shared" si="8"/>
        <v>-901</v>
      </c>
      <c r="L62" s="268">
        <f t="shared" si="8"/>
        <v>-901</v>
      </c>
      <c r="M62" s="268">
        <f t="shared" si="8"/>
        <v>-901</v>
      </c>
      <c r="N62" s="268">
        <f t="shared" si="8"/>
        <v>-901</v>
      </c>
      <c r="O62" s="268">
        <f t="shared" si="8"/>
        <v>-901</v>
      </c>
      <c r="P62" s="268">
        <f t="shared" si="8"/>
        <v>-901</v>
      </c>
      <c r="Q62" s="268">
        <f t="shared" si="8"/>
        <v>-901</v>
      </c>
      <c r="R62" s="268">
        <f t="shared" si="8"/>
        <v>-901</v>
      </c>
      <c r="S62" s="132" t="str">
        <f t="shared" si="5"/>
        <v/>
      </c>
      <c r="U62" s="131">
        <v>1968</v>
      </c>
      <c r="V62" s="268">
        <f t="shared" si="9"/>
        <v>-901</v>
      </c>
      <c r="W62" s="268">
        <f t="shared" si="9"/>
        <v>-901</v>
      </c>
      <c r="X62" s="268">
        <f t="shared" si="9"/>
        <v>-901</v>
      </c>
      <c r="Y62" s="268">
        <f t="shared" si="9"/>
        <v>-901</v>
      </c>
      <c r="Z62" s="268">
        <f t="shared" si="9"/>
        <v>-901</v>
      </c>
      <c r="AA62" s="268">
        <f t="shared" si="9"/>
        <v>-901</v>
      </c>
      <c r="AB62" s="268">
        <f t="shared" si="9"/>
        <v>-901</v>
      </c>
      <c r="AC62" s="268">
        <f t="shared" si="9"/>
        <v>-901</v>
      </c>
      <c r="AD62" s="268">
        <f t="shared" si="9"/>
        <v>-901</v>
      </c>
      <c r="AE62" s="268">
        <f t="shared" si="9"/>
        <v>-901</v>
      </c>
      <c r="AF62" s="268">
        <f t="shared" si="9"/>
        <v>-901</v>
      </c>
      <c r="AG62" s="268">
        <f t="shared" si="9"/>
        <v>-901</v>
      </c>
      <c r="AH62" s="134" t="str">
        <f t="shared" si="7"/>
        <v/>
      </c>
      <c r="AI62" s="272"/>
    </row>
    <row r="63" spans="1:35">
      <c r="A63" s="263">
        <f t="shared" si="2"/>
        <v>1925</v>
      </c>
      <c r="B63" s="271">
        <v>9405</v>
      </c>
      <c r="C63" s="265">
        <f>IF(OR('Rock Creek 11444201'!C63=-901,'Rock Creek 11444280'!C63=-901),-901,'Rock Creek 11444201'!C63+'Rock Creek 11444280'!C63)</f>
        <v>-901</v>
      </c>
      <c r="D63" s="266">
        <f t="shared" si="3"/>
        <v>-901</v>
      </c>
      <c r="E63" s="130">
        <v>28</v>
      </c>
      <c r="F63" s="131">
        <v>1969</v>
      </c>
      <c r="G63" s="268">
        <f t="shared" si="8"/>
        <v>-901</v>
      </c>
      <c r="H63" s="268">
        <f t="shared" si="8"/>
        <v>-901</v>
      </c>
      <c r="I63" s="268">
        <f t="shared" si="8"/>
        <v>-901</v>
      </c>
      <c r="J63" s="268">
        <f t="shared" si="8"/>
        <v>-901</v>
      </c>
      <c r="K63" s="268">
        <f t="shared" si="8"/>
        <v>-901</v>
      </c>
      <c r="L63" s="268">
        <f t="shared" si="8"/>
        <v>-901</v>
      </c>
      <c r="M63" s="268">
        <f t="shared" si="8"/>
        <v>-901</v>
      </c>
      <c r="N63" s="268">
        <f t="shared" si="8"/>
        <v>-901</v>
      </c>
      <c r="O63" s="268">
        <f t="shared" si="8"/>
        <v>-901</v>
      </c>
      <c r="P63" s="268">
        <f t="shared" si="8"/>
        <v>-901</v>
      </c>
      <c r="Q63" s="268">
        <f t="shared" si="8"/>
        <v>-901</v>
      </c>
      <c r="R63" s="268">
        <f t="shared" si="8"/>
        <v>-901</v>
      </c>
      <c r="S63" s="132" t="str">
        <f t="shared" si="5"/>
        <v/>
      </c>
      <c r="U63" s="131">
        <v>1969</v>
      </c>
      <c r="V63" s="268">
        <f t="shared" si="9"/>
        <v>-901</v>
      </c>
      <c r="W63" s="268">
        <f t="shared" si="9"/>
        <v>-901</v>
      </c>
      <c r="X63" s="268">
        <f t="shared" si="9"/>
        <v>-901</v>
      </c>
      <c r="Y63" s="268">
        <f t="shared" si="9"/>
        <v>-901</v>
      </c>
      <c r="Z63" s="268">
        <f t="shared" si="9"/>
        <v>-901</v>
      </c>
      <c r="AA63" s="268">
        <f t="shared" si="9"/>
        <v>-901</v>
      </c>
      <c r="AB63" s="268">
        <f t="shared" si="9"/>
        <v>-901</v>
      </c>
      <c r="AC63" s="268">
        <f t="shared" si="9"/>
        <v>-901</v>
      </c>
      <c r="AD63" s="268">
        <f t="shared" si="9"/>
        <v>-901</v>
      </c>
      <c r="AE63" s="268">
        <f t="shared" si="9"/>
        <v>-901</v>
      </c>
      <c r="AF63" s="268">
        <f t="shared" si="9"/>
        <v>-901</v>
      </c>
      <c r="AG63" s="268">
        <f t="shared" si="9"/>
        <v>-901</v>
      </c>
      <c r="AH63" s="134" t="str">
        <f t="shared" si="7"/>
        <v/>
      </c>
      <c r="AI63" s="272"/>
    </row>
    <row r="64" spans="1:35">
      <c r="A64" s="263">
        <f t="shared" si="2"/>
        <v>1926</v>
      </c>
      <c r="B64" s="271">
        <v>9436</v>
      </c>
      <c r="C64" s="265">
        <f>IF(OR('Rock Creek 11444201'!C64=-901,'Rock Creek 11444280'!C64=-901),-901,'Rock Creek 11444201'!C64+'Rock Creek 11444280'!C64)</f>
        <v>-901</v>
      </c>
      <c r="D64" s="266">
        <f t="shared" si="3"/>
        <v>-901</v>
      </c>
      <c r="E64" s="130">
        <v>28</v>
      </c>
      <c r="F64" s="131">
        <v>1970</v>
      </c>
      <c r="G64" s="268">
        <f t="shared" si="8"/>
        <v>-901</v>
      </c>
      <c r="H64" s="268">
        <f t="shared" si="8"/>
        <v>-901</v>
      </c>
      <c r="I64" s="268">
        <f t="shared" si="8"/>
        <v>-901</v>
      </c>
      <c r="J64" s="268">
        <f t="shared" si="8"/>
        <v>-901</v>
      </c>
      <c r="K64" s="268">
        <f t="shared" si="8"/>
        <v>-901</v>
      </c>
      <c r="L64" s="268">
        <f t="shared" si="8"/>
        <v>-901</v>
      </c>
      <c r="M64" s="268">
        <f t="shared" si="8"/>
        <v>-901</v>
      </c>
      <c r="N64" s="268">
        <f t="shared" si="8"/>
        <v>-901</v>
      </c>
      <c r="O64" s="268">
        <f t="shared" si="8"/>
        <v>-901</v>
      </c>
      <c r="P64" s="268">
        <f t="shared" si="8"/>
        <v>-901</v>
      </c>
      <c r="Q64" s="268">
        <f t="shared" si="8"/>
        <v>-901</v>
      </c>
      <c r="R64" s="268">
        <f t="shared" si="8"/>
        <v>-901</v>
      </c>
      <c r="S64" s="132" t="str">
        <f t="shared" si="5"/>
        <v/>
      </c>
      <c r="U64" s="131">
        <v>1970</v>
      </c>
      <c r="V64" s="268">
        <f t="shared" si="9"/>
        <v>-901</v>
      </c>
      <c r="W64" s="268">
        <f t="shared" si="9"/>
        <v>-901</v>
      </c>
      <c r="X64" s="268">
        <f t="shared" si="9"/>
        <v>-901</v>
      </c>
      <c r="Y64" s="268">
        <f t="shared" si="9"/>
        <v>-901</v>
      </c>
      <c r="Z64" s="268">
        <f t="shared" si="9"/>
        <v>-901</v>
      </c>
      <c r="AA64" s="268">
        <f t="shared" si="9"/>
        <v>-901</v>
      </c>
      <c r="AB64" s="268">
        <f t="shared" si="9"/>
        <v>-901</v>
      </c>
      <c r="AC64" s="268">
        <f t="shared" si="9"/>
        <v>-901</v>
      </c>
      <c r="AD64" s="268">
        <f t="shared" si="9"/>
        <v>-901</v>
      </c>
      <c r="AE64" s="268">
        <f t="shared" si="9"/>
        <v>-901</v>
      </c>
      <c r="AF64" s="268">
        <f t="shared" si="9"/>
        <v>-901</v>
      </c>
      <c r="AG64" s="268">
        <f t="shared" si="9"/>
        <v>-901</v>
      </c>
      <c r="AH64" s="134" t="str">
        <f t="shared" si="7"/>
        <v/>
      </c>
      <c r="AI64" s="272"/>
    </row>
    <row r="65" spans="1:35">
      <c r="A65" s="263">
        <f t="shared" si="2"/>
        <v>1926</v>
      </c>
      <c r="B65" s="271">
        <v>9466</v>
      </c>
      <c r="C65" s="265">
        <f>IF(OR('Rock Creek 11444201'!C65=-901,'Rock Creek 11444280'!C65=-901),-901,'Rock Creek 11444201'!C65+'Rock Creek 11444280'!C65)</f>
        <v>-901</v>
      </c>
      <c r="D65" s="266">
        <f t="shared" si="3"/>
        <v>-901</v>
      </c>
      <c r="E65" s="130">
        <v>28</v>
      </c>
      <c r="F65" s="131">
        <v>1971</v>
      </c>
      <c r="G65" s="268">
        <f t="shared" si="8"/>
        <v>-901</v>
      </c>
      <c r="H65" s="268">
        <f t="shared" si="8"/>
        <v>-901</v>
      </c>
      <c r="I65" s="268">
        <f t="shared" si="8"/>
        <v>-901</v>
      </c>
      <c r="J65" s="268">
        <f t="shared" si="8"/>
        <v>-901</v>
      </c>
      <c r="K65" s="268">
        <f t="shared" si="8"/>
        <v>-901</v>
      </c>
      <c r="L65" s="268">
        <f t="shared" si="8"/>
        <v>-901</v>
      </c>
      <c r="M65" s="268">
        <f t="shared" si="8"/>
        <v>-901</v>
      </c>
      <c r="N65" s="268">
        <f t="shared" si="8"/>
        <v>-901</v>
      </c>
      <c r="O65" s="268">
        <f t="shared" si="8"/>
        <v>-901</v>
      </c>
      <c r="P65" s="268">
        <f t="shared" si="8"/>
        <v>-901</v>
      </c>
      <c r="Q65" s="268">
        <f t="shared" si="8"/>
        <v>-901</v>
      </c>
      <c r="R65" s="268">
        <f t="shared" si="8"/>
        <v>-901</v>
      </c>
      <c r="S65" s="132" t="str">
        <f t="shared" si="5"/>
        <v/>
      </c>
      <c r="U65" s="131">
        <v>1971</v>
      </c>
      <c r="V65" s="268">
        <f t="shared" si="9"/>
        <v>-901</v>
      </c>
      <c r="W65" s="268">
        <f t="shared" si="9"/>
        <v>-901</v>
      </c>
      <c r="X65" s="268">
        <f t="shared" si="9"/>
        <v>-901</v>
      </c>
      <c r="Y65" s="268">
        <f t="shared" si="9"/>
        <v>-901</v>
      </c>
      <c r="Z65" s="268">
        <f t="shared" si="9"/>
        <v>-901</v>
      </c>
      <c r="AA65" s="268">
        <f t="shared" si="9"/>
        <v>-901</v>
      </c>
      <c r="AB65" s="268">
        <f t="shared" si="9"/>
        <v>-901</v>
      </c>
      <c r="AC65" s="268">
        <f t="shared" si="9"/>
        <v>-901</v>
      </c>
      <c r="AD65" s="268">
        <f t="shared" si="9"/>
        <v>-901</v>
      </c>
      <c r="AE65" s="268">
        <f t="shared" si="9"/>
        <v>-901</v>
      </c>
      <c r="AF65" s="268">
        <f t="shared" si="9"/>
        <v>-901</v>
      </c>
      <c r="AG65" s="268">
        <f t="shared" si="9"/>
        <v>-901</v>
      </c>
      <c r="AH65" s="134" t="str">
        <f t="shared" si="7"/>
        <v/>
      </c>
      <c r="AI65" s="272"/>
    </row>
    <row r="66" spans="1:35">
      <c r="A66" s="263">
        <f t="shared" si="2"/>
        <v>1926</v>
      </c>
      <c r="B66" s="271">
        <v>9497</v>
      </c>
      <c r="C66" s="265">
        <f>IF(OR('Rock Creek 11444201'!C66=-901,'Rock Creek 11444280'!C66=-901),-901,'Rock Creek 11444201'!C66+'Rock Creek 11444280'!C66)</f>
        <v>-901</v>
      </c>
      <c r="D66" s="266">
        <f t="shared" si="3"/>
        <v>-901</v>
      </c>
      <c r="E66" s="130">
        <v>29</v>
      </c>
      <c r="F66" s="131">
        <v>1972</v>
      </c>
      <c r="G66" s="268">
        <f t="shared" si="8"/>
        <v>-901</v>
      </c>
      <c r="H66" s="268">
        <f t="shared" si="8"/>
        <v>-901</v>
      </c>
      <c r="I66" s="268">
        <f t="shared" si="8"/>
        <v>-901</v>
      </c>
      <c r="J66" s="268">
        <f t="shared" si="8"/>
        <v>-901</v>
      </c>
      <c r="K66" s="268">
        <f t="shared" si="8"/>
        <v>-901</v>
      </c>
      <c r="L66" s="268">
        <f t="shared" si="8"/>
        <v>-901</v>
      </c>
      <c r="M66" s="268">
        <f t="shared" si="8"/>
        <v>-901</v>
      </c>
      <c r="N66" s="268">
        <f t="shared" si="8"/>
        <v>-901</v>
      </c>
      <c r="O66" s="268">
        <f t="shared" si="8"/>
        <v>-901</v>
      </c>
      <c r="P66" s="268">
        <f t="shared" si="8"/>
        <v>-901</v>
      </c>
      <c r="Q66" s="268">
        <f t="shared" si="8"/>
        <v>-901</v>
      </c>
      <c r="R66" s="268">
        <f t="shared" si="8"/>
        <v>-901</v>
      </c>
      <c r="S66" s="132" t="str">
        <f t="shared" si="5"/>
        <v/>
      </c>
      <c r="U66" s="131">
        <v>1972</v>
      </c>
      <c r="V66" s="268">
        <f t="shared" si="9"/>
        <v>-901</v>
      </c>
      <c r="W66" s="268">
        <f t="shared" si="9"/>
        <v>-901</v>
      </c>
      <c r="X66" s="268">
        <f t="shared" si="9"/>
        <v>-901</v>
      </c>
      <c r="Y66" s="268">
        <f t="shared" si="9"/>
        <v>-901</v>
      </c>
      <c r="Z66" s="268">
        <f t="shared" si="9"/>
        <v>-901</v>
      </c>
      <c r="AA66" s="268">
        <f t="shared" si="9"/>
        <v>-901</v>
      </c>
      <c r="AB66" s="268">
        <f t="shared" si="9"/>
        <v>-901</v>
      </c>
      <c r="AC66" s="268">
        <f t="shared" si="9"/>
        <v>-901</v>
      </c>
      <c r="AD66" s="268">
        <f t="shared" si="9"/>
        <v>-901</v>
      </c>
      <c r="AE66" s="268">
        <f t="shared" si="9"/>
        <v>-901</v>
      </c>
      <c r="AF66" s="268">
        <f t="shared" si="9"/>
        <v>-901</v>
      </c>
      <c r="AG66" s="268">
        <f t="shared" si="9"/>
        <v>-901</v>
      </c>
      <c r="AH66" s="134" t="str">
        <f t="shared" si="7"/>
        <v/>
      </c>
      <c r="AI66" s="272"/>
    </row>
    <row r="67" spans="1:35">
      <c r="A67" s="263">
        <f t="shared" si="2"/>
        <v>1926</v>
      </c>
      <c r="B67" s="271">
        <v>9528</v>
      </c>
      <c r="C67" s="265">
        <f>IF(OR('Rock Creek 11444201'!C67=-901,'Rock Creek 11444280'!C67=-901),-901,'Rock Creek 11444201'!C67+'Rock Creek 11444280'!C67)</f>
        <v>-901</v>
      </c>
      <c r="D67" s="266">
        <f t="shared" si="3"/>
        <v>-901</v>
      </c>
      <c r="E67" s="130">
        <v>28</v>
      </c>
      <c r="F67" s="131">
        <v>1973</v>
      </c>
      <c r="G67" s="268">
        <f t="shared" si="8"/>
        <v>-901</v>
      </c>
      <c r="H67" s="268">
        <f t="shared" si="8"/>
        <v>-901</v>
      </c>
      <c r="I67" s="268">
        <f t="shared" si="8"/>
        <v>-901</v>
      </c>
      <c r="J67" s="268">
        <f t="shared" si="8"/>
        <v>-901</v>
      </c>
      <c r="K67" s="268">
        <f t="shared" si="8"/>
        <v>-901</v>
      </c>
      <c r="L67" s="268">
        <f t="shared" si="8"/>
        <v>-901</v>
      </c>
      <c r="M67" s="268">
        <f t="shared" si="8"/>
        <v>-901</v>
      </c>
      <c r="N67" s="268">
        <f t="shared" si="8"/>
        <v>-901</v>
      </c>
      <c r="O67" s="268">
        <f t="shared" si="8"/>
        <v>-901</v>
      </c>
      <c r="P67" s="268">
        <f t="shared" si="8"/>
        <v>-901</v>
      </c>
      <c r="Q67" s="268">
        <f t="shared" si="8"/>
        <v>-901</v>
      </c>
      <c r="R67" s="268">
        <f t="shared" si="8"/>
        <v>-901</v>
      </c>
      <c r="S67" s="132" t="str">
        <f t="shared" si="5"/>
        <v/>
      </c>
      <c r="U67" s="131">
        <v>1973</v>
      </c>
      <c r="V67" s="268">
        <f t="shared" si="9"/>
        <v>-901</v>
      </c>
      <c r="W67" s="268">
        <f t="shared" si="9"/>
        <v>-901</v>
      </c>
      <c r="X67" s="268">
        <f t="shared" si="9"/>
        <v>-901</v>
      </c>
      <c r="Y67" s="268">
        <f t="shared" si="9"/>
        <v>-901</v>
      </c>
      <c r="Z67" s="268">
        <f t="shared" si="9"/>
        <v>-901</v>
      </c>
      <c r="AA67" s="268">
        <f t="shared" si="9"/>
        <v>-901</v>
      </c>
      <c r="AB67" s="268">
        <f t="shared" si="9"/>
        <v>-901</v>
      </c>
      <c r="AC67" s="268">
        <f t="shared" si="9"/>
        <v>-901</v>
      </c>
      <c r="AD67" s="268">
        <f t="shared" si="9"/>
        <v>-901</v>
      </c>
      <c r="AE67" s="268">
        <f t="shared" si="9"/>
        <v>-901</v>
      </c>
      <c r="AF67" s="268">
        <f t="shared" si="9"/>
        <v>-901</v>
      </c>
      <c r="AG67" s="268">
        <f t="shared" si="9"/>
        <v>-901</v>
      </c>
      <c r="AH67" s="134" t="str">
        <f t="shared" si="7"/>
        <v/>
      </c>
      <c r="AI67" s="272"/>
    </row>
    <row r="68" spans="1:35">
      <c r="A68" s="263">
        <f t="shared" si="2"/>
        <v>1926</v>
      </c>
      <c r="B68" s="271">
        <v>9556</v>
      </c>
      <c r="C68" s="265">
        <f>IF(OR('Rock Creek 11444201'!C68=-901,'Rock Creek 11444280'!C68=-901),-901,'Rock Creek 11444201'!C68+'Rock Creek 11444280'!C68)</f>
        <v>-901</v>
      </c>
      <c r="D68" s="266">
        <f t="shared" si="3"/>
        <v>-901</v>
      </c>
      <c r="E68" s="130">
        <v>28</v>
      </c>
      <c r="F68" s="131">
        <v>1974</v>
      </c>
      <c r="G68" s="268">
        <f t="shared" si="8"/>
        <v>-901</v>
      </c>
      <c r="H68" s="268">
        <f t="shared" si="8"/>
        <v>-901</v>
      </c>
      <c r="I68" s="268">
        <f t="shared" si="8"/>
        <v>-901</v>
      </c>
      <c r="J68" s="268">
        <f t="shared" si="8"/>
        <v>-901</v>
      </c>
      <c r="K68" s="268">
        <f t="shared" si="8"/>
        <v>-901</v>
      </c>
      <c r="L68" s="268">
        <f t="shared" si="8"/>
        <v>-901</v>
      </c>
      <c r="M68" s="268">
        <f t="shared" si="8"/>
        <v>-901</v>
      </c>
      <c r="N68" s="268">
        <f t="shared" si="8"/>
        <v>-901</v>
      </c>
      <c r="O68" s="268">
        <f t="shared" si="8"/>
        <v>-901</v>
      </c>
      <c r="P68" s="268">
        <f t="shared" si="8"/>
        <v>-901</v>
      </c>
      <c r="Q68" s="268">
        <f t="shared" si="8"/>
        <v>-901</v>
      </c>
      <c r="R68" s="268">
        <f t="shared" si="8"/>
        <v>-901</v>
      </c>
      <c r="S68" s="132" t="str">
        <f t="shared" si="5"/>
        <v/>
      </c>
      <c r="U68" s="131">
        <v>1974</v>
      </c>
      <c r="V68" s="268">
        <f t="shared" si="9"/>
        <v>-901</v>
      </c>
      <c r="W68" s="268">
        <f t="shared" si="9"/>
        <v>-901</v>
      </c>
      <c r="X68" s="268">
        <f t="shared" si="9"/>
        <v>-901</v>
      </c>
      <c r="Y68" s="268">
        <f t="shared" si="9"/>
        <v>-901</v>
      </c>
      <c r="Z68" s="268">
        <f t="shared" si="9"/>
        <v>-901</v>
      </c>
      <c r="AA68" s="268">
        <f t="shared" si="9"/>
        <v>-901</v>
      </c>
      <c r="AB68" s="268">
        <f t="shared" si="9"/>
        <v>-901</v>
      </c>
      <c r="AC68" s="268">
        <f t="shared" si="9"/>
        <v>-901</v>
      </c>
      <c r="AD68" s="268">
        <f t="shared" si="9"/>
        <v>-901</v>
      </c>
      <c r="AE68" s="268">
        <f t="shared" si="9"/>
        <v>-901</v>
      </c>
      <c r="AF68" s="268">
        <f t="shared" si="9"/>
        <v>-901</v>
      </c>
      <c r="AG68" s="268">
        <f t="shared" si="9"/>
        <v>-901</v>
      </c>
      <c r="AH68" s="134" t="str">
        <f t="shared" si="7"/>
        <v/>
      </c>
      <c r="AI68" s="272"/>
    </row>
    <row r="69" spans="1:35">
      <c r="A69" s="263">
        <f t="shared" si="2"/>
        <v>1926</v>
      </c>
      <c r="B69" s="271">
        <v>9587</v>
      </c>
      <c r="C69" s="265">
        <f>IF(OR('Rock Creek 11444201'!C69=-901,'Rock Creek 11444280'!C69=-901),-901,'Rock Creek 11444201'!C69+'Rock Creek 11444280'!C69)</f>
        <v>-901</v>
      </c>
      <c r="D69" s="266">
        <f t="shared" si="3"/>
        <v>-901</v>
      </c>
      <c r="E69" s="130">
        <v>28</v>
      </c>
      <c r="F69" s="131">
        <v>1975</v>
      </c>
      <c r="G69" s="268">
        <f t="shared" si="8"/>
        <v>-901</v>
      </c>
      <c r="H69" s="268">
        <f t="shared" si="8"/>
        <v>-901</v>
      </c>
      <c r="I69" s="268">
        <f t="shared" si="8"/>
        <v>-901</v>
      </c>
      <c r="J69" s="268">
        <f t="shared" si="8"/>
        <v>-901</v>
      </c>
      <c r="K69" s="268">
        <f t="shared" si="8"/>
        <v>-901</v>
      </c>
      <c r="L69" s="268">
        <f t="shared" si="8"/>
        <v>-901</v>
      </c>
      <c r="M69" s="268">
        <f t="shared" si="8"/>
        <v>-901</v>
      </c>
      <c r="N69" s="268">
        <f t="shared" si="8"/>
        <v>-901</v>
      </c>
      <c r="O69" s="268">
        <f t="shared" si="8"/>
        <v>-901</v>
      </c>
      <c r="P69" s="268">
        <f t="shared" si="8"/>
        <v>-901</v>
      </c>
      <c r="Q69" s="268">
        <f t="shared" si="8"/>
        <v>-901</v>
      </c>
      <c r="R69" s="268">
        <f t="shared" si="8"/>
        <v>-901</v>
      </c>
      <c r="S69" s="132" t="str">
        <f t="shared" si="5"/>
        <v/>
      </c>
      <c r="U69" s="131">
        <v>1975</v>
      </c>
      <c r="V69" s="268">
        <f t="shared" si="9"/>
        <v>-901</v>
      </c>
      <c r="W69" s="268">
        <f t="shared" si="9"/>
        <v>-901</v>
      </c>
      <c r="X69" s="268">
        <f t="shared" si="9"/>
        <v>-901</v>
      </c>
      <c r="Y69" s="268">
        <f t="shared" si="9"/>
        <v>-901</v>
      </c>
      <c r="Z69" s="268">
        <f t="shared" si="9"/>
        <v>-901</v>
      </c>
      <c r="AA69" s="268">
        <f t="shared" si="9"/>
        <v>-901</v>
      </c>
      <c r="AB69" s="268">
        <f t="shared" si="9"/>
        <v>-901</v>
      </c>
      <c r="AC69" s="268">
        <f t="shared" si="9"/>
        <v>-901</v>
      </c>
      <c r="AD69" s="268">
        <f t="shared" si="9"/>
        <v>-901</v>
      </c>
      <c r="AE69" s="268">
        <f t="shared" si="9"/>
        <v>-901</v>
      </c>
      <c r="AF69" s="268">
        <f t="shared" si="9"/>
        <v>-901</v>
      </c>
      <c r="AG69" s="268">
        <f t="shared" si="9"/>
        <v>-901</v>
      </c>
      <c r="AH69" s="134" t="str">
        <f t="shared" si="7"/>
        <v/>
      </c>
      <c r="AI69" s="272"/>
    </row>
    <row r="70" spans="1:35">
      <c r="A70" s="263">
        <f t="shared" si="2"/>
        <v>1926</v>
      </c>
      <c r="B70" s="271">
        <v>9617</v>
      </c>
      <c r="C70" s="265">
        <f>IF(OR('Rock Creek 11444201'!C70=-901,'Rock Creek 11444280'!C70=-901),-901,'Rock Creek 11444201'!C70+'Rock Creek 11444280'!C70)</f>
        <v>-901</v>
      </c>
      <c r="D70" s="266">
        <f t="shared" si="3"/>
        <v>-901</v>
      </c>
      <c r="E70" s="130">
        <v>29</v>
      </c>
      <c r="F70" s="131">
        <v>1976</v>
      </c>
      <c r="G70" s="268">
        <f t="shared" si="8"/>
        <v>-901</v>
      </c>
      <c r="H70" s="268">
        <f t="shared" si="8"/>
        <v>-901</v>
      </c>
      <c r="I70" s="268">
        <f t="shared" si="8"/>
        <v>-901</v>
      </c>
      <c r="J70" s="268">
        <f t="shared" ref="H70:R93" si="10">INDEX($C$16:$C$2000,($F70-1922)*12+J$12,1)</f>
        <v>-901</v>
      </c>
      <c r="K70" s="268">
        <f t="shared" si="10"/>
        <v>-901</v>
      </c>
      <c r="L70" s="268">
        <f t="shared" si="10"/>
        <v>-901</v>
      </c>
      <c r="M70" s="268">
        <f t="shared" si="10"/>
        <v>-901</v>
      </c>
      <c r="N70" s="268">
        <f t="shared" si="10"/>
        <v>-901</v>
      </c>
      <c r="O70" s="268">
        <f t="shared" si="10"/>
        <v>-901</v>
      </c>
      <c r="P70" s="268">
        <f t="shared" si="10"/>
        <v>-901</v>
      </c>
      <c r="Q70" s="268">
        <f t="shared" si="10"/>
        <v>-901</v>
      </c>
      <c r="R70" s="268">
        <f t="shared" si="10"/>
        <v>-901</v>
      </c>
      <c r="S70" s="132" t="str">
        <f t="shared" si="5"/>
        <v/>
      </c>
      <c r="U70" s="131">
        <v>1976</v>
      </c>
      <c r="V70" s="268">
        <f t="shared" si="9"/>
        <v>-901</v>
      </c>
      <c r="W70" s="268">
        <f t="shared" si="9"/>
        <v>-901</v>
      </c>
      <c r="X70" s="268">
        <f t="shared" si="9"/>
        <v>-901</v>
      </c>
      <c r="Y70" s="268">
        <f t="shared" ref="W70:AG93" si="11">IF(INDEX($D$16:$D$2000,($U70-1922)*12+Y$12,1)&lt;&gt;-901,INDEX($D$16:$D$2000,($U70-1922)*12+Y$12,1)*1000,-901)</f>
        <v>-901</v>
      </c>
      <c r="Z70" s="268">
        <f t="shared" si="11"/>
        <v>-901</v>
      </c>
      <c r="AA70" s="268">
        <f t="shared" si="11"/>
        <v>-901</v>
      </c>
      <c r="AB70" s="268">
        <f t="shared" si="11"/>
        <v>-901</v>
      </c>
      <c r="AC70" s="268">
        <f t="shared" si="11"/>
        <v>-901</v>
      </c>
      <c r="AD70" s="268">
        <f t="shared" si="11"/>
        <v>-901</v>
      </c>
      <c r="AE70" s="268">
        <f t="shared" si="11"/>
        <v>-901</v>
      </c>
      <c r="AF70" s="268">
        <f t="shared" si="11"/>
        <v>-901</v>
      </c>
      <c r="AG70" s="268">
        <f t="shared" si="11"/>
        <v>-901</v>
      </c>
      <c r="AH70" s="134" t="str">
        <f t="shared" si="7"/>
        <v/>
      </c>
      <c r="AI70" s="272"/>
    </row>
    <row r="71" spans="1:35">
      <c r="A71" s="263">
        <f t="shared" si="2"/>
        <v>1926</v>
      </c>
      <c r="B71" s="271">
        <v>9648</v>
      </c>
      <c r="C71" s="265">
        <f>IF(OR('Rock Creek 11444201'!C71=-901,'Rock Creek 11444280'!C71=-901),-901,'Rock Creek 11444201'!C71+'Rock Creek 11444280'!C71)</f>
        <v>-901</v>
      </c>
      <c r="D71" s="266">
        <f t="shared" si="3"/>
        <v>-901</v>
      </c>
      <c r="E71" s="130">
        <v>28</v>
      </c>
      <c r="F71" s="131">
        <v>1977</v>
      </c>
      <c r="G71" s="268">
        <f t="shared" ref="G71:R111" si="12">INDEX($C$16:$C$2000,($F71-1922)*12+G$12,1)</f>
        <v>-901</v>
      </c>
      <c r="H71" s="268">
        <f t="shared" si="10"/>
        <v>-901</v>
      </c>
      <c r="I71" s="268">
        <f t="shared" si="10"/>
        <v>-901</v>
      </c>
      <c r="J71" s="268">
        <f t="shared" si="10"/>
        <v>-901</v>
      </c>
      <c r="K71" s="268">
        <f t="shared" si="10"/>
        <v>-901</v>
      </c>
      <c r="L71" s="268">
        <f t="shared" si="10"/>
        <v>-901</v>
      </c>
      <c r="M71" s="268">
        <f t="shared" si="10"/>
        <v>-901</v>
      </c>
      <c r="N71" s="268">
        <f t="shared" si="10"/>
        <v>-901</v>
      </c>
      <c r="O71" s="268">
        <f t="shared" si="10"/>
        <v>-901</v>
      </c>
      <c r="P71" s="268">
        <f t="shared" si="10"/>
        <v>-901</v>
      </c>
      <c r="Q71" s="268">
        <f t="shared" si="10"/>
        <v>-901</v>
      </c>
      <c r="R71" s="268">
        <f t="shared" si="10"/>
        <v>-901</v>
      </c>
      <c r="S71" s="132" t="str">
        <f t="shared" si="5"/>
        <v/>
      </c>
      <c r="U71" s="131">
        <v>1977</v>
      </c>
      <c r="V71" s="268">
        <f t="shared" ref="V71:AG111" si="13">IF(INDEX($D$16:$D$2000,($U71-1922)*12+V$12,1)&lt;&gt;-901,INDEX($D$16:$D$2000,($U71-1922)*12+V$12,1)*1000,-901)</f>
        <v>-901</v>
      </c>
      <c r="W71" s="268">
        <f t="shared" si="11"/>
        <v>-901</v>
      </c>
      <c r="X71" s="268">
        <f t="shared" si="11"/>
        <v>-901</v>
      </c>
      <c r="Y71" s="268">
        <f t="shared" si="11"/>
        <v>-901</v>
      </c>
      <c r="Z71" s="268">
        <f t="shared" si="11"/>
        <v>-901</v>
      </c>
      <c r="AA71" s="268">
        <f t="shared" si="11"/>
        <v>-901</v>
      </c>
      <c r="AB71" s="268">
        <f t="shared" si="11"/>
        <v>-901</v>
      </c>
      <c r="AC71" s="268">
        <f t="shared" si="11"/>
        <v>-901</v>
      </c>
      <c r="AD71" s="268">
        <f t="shared" si="11"/>
        <v>-901</v>
      </c>
      <c r="AE71" s="268">
        <f t="shared" si="11"/>
        <v>-901</v>
      </c>
      <c r="AF71" s="268">
        <f t="shared" si="11"/>
        <v>-901</v>
      </c>
      <c r="AG71" s="268">
        <f t="shared" si="11"/>
        <v>-901</v>
      </c>
      <c r="AH71" s="134" t="str">
        <f t="shared" si="7"/>
        <v/>
      </c>
      <c r="AI71" s="272"/>
    </row>
    <row r="72" spans="1:35">
      <c r="A72" s="263">
        <f t="shared" si="2"/>
        <v>1926</v>
      </c>
      <c r="B72" s="271">
        <v>9678</v>
      </c>
      <c r="C72" s="265">
        <f>IF(OR('Rock Creek 11444201'!C72=-901,'Rock Creek 11444280'!C72=-901),-901,'Rock Creek 11444201'!C72+'Rock Creek 11444280'!C72)</f>
        <v>-901</v>
      </c>
      <c r="D72" s="266">
        <f t="shared" si="3"/>
        <v>-901</v>
      </c>
      <c r="E72" s="130">
        <v>28</v>
      </c>
      <c r="F72" s="131">
        <v>1978</v>
      </c>
      <c r="G72" s="268">
        <f t="shared" si="12"/>
        <v>-901</v>
      </c>
      <c r="H72" s="268">
        <f t="shared" si="10"/>
        <v>-901</v>
      </c>
      <c r="I72" s="268">
        <f t="shared" si="10"/>
        <v>-901</v>
      </c>
      <c r="J72" s="268">
        <f t="shared" si="10"/>
        <v>-901</v>
      </c>
      <c r="K72" s="268">
        <f t="shared" si="10"/>
        <v>-901</v>
      </c>
      <c r="L72" s="268">
        <f t="shared" si="10"/>
        <v>-901</v>
      </c>
      <c r="M72" s="268">
        <f t="shared" si="10"/>
        <v>-901</v>
      </c>
      <c r="N72" s="268">
        <f t="shared" si="10"/>
        <v>-901</v>
      </c>
      <c r="O72" s="268">
        <f t="shared" si="10"/>
        <v>-901</v>
      </c>
      <c r="P72" s="268">
        <f t="shared" si="10"/>
        <v>-901</v>
      </c>
      <c r="Q72" s="268">
        <f t="shared" si="10"/>
        <v>-901</v>
      </c>
      <c r="R72" s="268">
        <f t="shared" si="10"/>
        <v>-901</v>
      </c>
      <c r="S72" s="132" t="str">
        <f t="shared" si="5"/>
        <v/>
      </c>
      <c r="U72" s="131">
        <v>1978</v>
      </c>
      <c r="V72" s="268">
        <f t="shared" si="13"/>
        <v>-901</v>
      </c>
      <c r="W72" s="268">
        <f t="shared" si="11"/>
        <v>-901</v>
      </c>
      <c r="X72" s="268">
        <f t="shared" si="11"/>
        <v>-901</v>
      </c>
      <c r="Y72" s="268">
        <f t="shared" si="11"/>
        <v>-901</v>
      </c>
      <c r="Z72" s="268">
        <f t="shared" si="11"/>
        <v>-901</v>
      </c>
      <c r="AA72" s="268">
        <f t="shared" si="11"/>
        <v>-901</v>
      </c>
      <c r="AB72" s="268">
        <f t="shared" si="11"/>
        <v>-901</v>
      </c>
      <c r="AC72" s="268">
        <f t="shared" si="11"/>
        <v>-901</v>
      </c>
      <c r="AD72" s="268">
        <f t="shared" si="11"/>
        <v>-901</v>
      </c>
      <c r="AE72" s="268">
        <f t="shared" si="11"/>
        <v>-901</v>
      </c>
      <c r="AF72" s="268">
        <f t="shared" si="11"/>
        <v>-901</v>
      </c>
      <c r="AG72" s="268">
        <f t="shared" si="11"/>
        <v>-901</v>
      </c>
      <c r="AH72" s="134" t="str">
        <f t="shared" si="7"/>
        <v/>
      </c>
      <c r="AI72" s="272"/>
    </row>
    <row r="73" spans="1:35">
      <c r="A73" s="263">
        <f t="shared" si="2"/>
        <v>1926</v>
      </c>
      <c r="B73" s="271">
        <v>9709</v>
      </c>
      <c r="C73" s="265">
        <f>IF(OR('Rock Creek 11444201'!C73=-901,'Rock Creek 11444280'!C73=-901),-901,'Rock Creek 11444201'!C73+'Rock Creek 11444280'!C73)</f>
        <v>-901</v>
      </c>
      <c r="D73" s="266">
        <f t="shared" si="3"/>
        <v>-901</v>
      </c>
      <c r="E73" s="130">
        <v>28</v>
      </c>
      <c r="F73" s="131">
        <v>1979</v>
      </c>
      <c r="G73" s="268">
        <f t="shared" si="12"/>
        <v>-901</v>
      </c>
      <c r="H73" s="268">
        <f t="shared" si="10"/>
        <v>-901</v>
      </c>
      <c r="I73" s="268">
        <f t="shared" si="10"/>
        <v>-901</v>
      </c>
      <c r="J73" s="268">
        <f t="shared" si="10"/>
        <v>-901</v>
      </c>
      <c r="K73" s="268">
        <f t="shared" si="10"/>
        <v>-901</v>
      </c>
      <c r="L73" s="268">
        <f t="shared" si="10"/>
        <v>-901</v>
      </c>
      <c r="M73" s="268">
        <f t="shared" si="10"/>
        <v>-901</v>
      </c>
      <c r="N73" s="268">
        <f t="shared" si="10"/>
        <v>-901</v>
      </c>
      <c r="O73" s="268">
        <f t="shared" si="10"/>
        <v>-901</v>
      </c>
      <c r="P73" s="268">
        <f t="shared" si="10"/>
        <v>-901</v>
      </c>
      <c r="Q73" s="268">
        <f t="shared" si="10"/>
        <v>-901</v>
      </c>
      <c r="R73" s="268">
        <f t="shared" si="10"/>
        <v>-901</v>
      </c>
      <c r="S73" s="132" t="str">
        <f t="shared" si="5"/>
        <v/>
      </c>
      <c r="U73" s="131">
        <v>1979</v>
      </c>
      <c r="V73" s="268">
        <f t="shared" si="13"/>
        <v>-901</v>
      </c>
      <c r="W73" s="268">
        <f t="shared" si="11"/>
        <v>-901</v>
      </c>
      <c r="X73" s="268">
        <f t="shared" si="11"/>
        <v>-901</v>
      </c>
      <c r="Y73" s="268">
        <f t="shared" si="11"/>
        <v>-901</v>
      </c>
      <c r="Z73" s="268">
        <f t="shared" si="11"/>
        <v>-901</v>
      </c>
      <c r="AA73" s="268">
        <f t="shared" si="11"/>
        <v>-901</v>
      </c>
      <c r="AB73" s="268">
        <f t="shared" si="11"/>
        <v>-901</v>
      </c>
      <c r="AC73" s="268">
        <f t="shared" si="11"/>
        <v>-901</v>
      </c>
      <c r="AD73" s="268">
        <f t="shared" si="11"/>
        <v>-901</v>
      </c>
      <c r="AE73" s="268">
        <f t="shared" si="11"/>
        <v>-901</v>
      </c>
      <c r="AF73" s="268">
        <f t="shared" si="11"/>
        <v>-901</v>
      </c>
      <c r="AG73" s="268">
        <f t="shared" si="11"/>
        <v>-901</v>
      </c>
      <c r="AH73" s="134" t="str">
        <f t="shared" si="7"/>
        <v/>
      </c>
      <c r="AI73" s="272"/>
    </row>
    <row r="74" spans="1:35">
      <c r="A74" s="263">
        <f t="shared" si="2"/>
        <v>1926</v>
      </c>
      <c r="B74" s="271">
        <v>9740</v>
      </c>
      <c r="C74" s="265">
        <f>IF(OR('Rock Creek 11444201'!C74=-901,'Rock Creek 11444280'!C74=-901),-901,'Rock Creek 11444201'!C74+'Rock Creek 11444280'!C74)</f>
        <v>-901</v>
      </c>
      <c r="D74" s="266">
        <f t="shared" si="3"/>
        <v>-901</v>
      </c>
      <c r="E74" s="130">
        <v>29</v>
      </c>
      <c r="F74" s="131">
        <v>1980</v>
      </c>
      <c r="G74" s="268">
        <f t="shared" si="12"/>
        <v>-901</v>
      </c>
      <c r="H74" s="268">
        <f t="shared" si="10"/>
        <v>-901</v>
      </c>
      <c r="I74" s="268">
        <f t="shared" si="10"/>
        <v>-901</v>
      </c>
      <c r="J74" s="268">
        <f t="shared" si="10"/>
        <v>-901</v>
      </c>
      <c r="K74" s="268">
        <f t="shared" si="10"/>
        <v>-901</v>
      </c>
      <c r="L74" s="268">
        <f t="shared" si="10"/>
        <v>-901</v>
      </c>
      <c r="M74" s="268">
        <f t="shared" si="10"/>
        <v>-901</v>
      </c>
      <c r="N74" s="268">
        <f t="shared" si="10"/>
        <v>-901</v>
      </c>
      <c r="O74" s="268">
        <f t="shared" si="10"/>
        <v>-901</v>
      </c>
      <c r="P74" s="268">
        <f t="shared" si="10"/>
        <v>-901</v>
      </c>
      <c r="Q74" s="268">
        <f t="shared" si="10"/>
        <v>-901</v>
      </c>
      <c r="R74" s="268">
        <f t="shared" si="10"/>
        <v>-901</v>
      </c>
      <c r="S74" s="132" t="str">
        <f t="shared" si="5"/>
        <v/>
      </c>
      <c r="U74" s="131">
        <v>1980</v>
      </c>
      <c r="V74" s="268">
        <f t="shared" si="13"/>
        <v>-901</v>
      </c>
      <c r="W74" s="268">
        <f t="shared" si="11"/>
        <v>-901</v>
      </c>
      <c r="X74" s="268">
        <f t="shared" si="11"/>
        <v>-901</v>
      </c>
      <c r="Y74" s="268">
        <f t="shared" si="11"/>
        <v>-901</v>
      </c>
      <c r="Z74" s="268">
        <f t="shared" si="11"/>
        <v>-901</v>
      </c>
      <c r="AA74" s="268">
        <f t="shared" si="11"/>
        <v>-901</v>
      </c>
      <c r="AB74" s="268">
        <f t="shared" si="11"/>
        <v>-901</v>
      </c>
      <c r="AC74" s="268">
        <f t="shared" si="11"/>
        <v>-901</v>
      </c>
      <c r="AD74" s="268">
        <f t="shared" si="11"/>
        <v>-901</v>
      </c>
      <c r="AE74" s="268">
        <f t="shared" si="11"/>
        <v>-901</v>
      </c>
      <c r="AF74" s="268">
        <f t="shared" si="11"/>
        <v>-901</v>
      </c>
      <c r="AG74" s="268">
        <f t="shared" si="11"/>
        <v>-901</v>
      </c>
      <c r="AH74" s="134" t="str">
        <f t="shared" si="7"/>
        <v/>
      </c>
      <c r="AI74" s="272"/>
    </row>
    <row r="75" spans="1:35">
      <c r="A75" s="263">
        <f t="shared" si="2"/>
        <v>1926</v>
      </c>
      <c r="B75" s="271">
        <v>9770</v>
      </c>
      <c r="C75" s="265">
        <f>IF(OR('Rock Creek 11444201'!C75=-901,'Rock Creek 11444280'!C75=-901),-901,'Rock Creek 11444201'!C75+'Rock Creek 11444280'!C75)</f>
        <v>-901</v>
      </c>
      <c r="D75" s="266">
        <f t="shared" si="3"/>
        <v>-901</v>
      </c>
      <c r="E75" s="130">
        <v>28</v>
      </c>
      <c r="F75" s="131">
        <v>1981</v>
      </c>
      <c r="G75" s="268">
        <f t="shared" si="12"/>
        <v>-901</v>
      </c>
      <c r="H75" s="268">
        <f t="shared" si="10"/>
        <v>-901</v>
      </c>
      <c r="I75" s="268">
        <f t="shared" si="10"/>
        <v>-901</v>
      </c>
      <c r="J75" s="268">
        <f t="shared" si="10"/>
        <v>-901</v>
      </c>
      <c r="K75" s="268">
        <f t="shared" si="10"/>
        <v>-901</v>
      </c>
      <c r="L75" s="268">
        <f t="shared" si="10"/>
        <v>-901</v>
      </c>
      <c r="M75" s="268">
        <f t="shared" si="10"/>
        <v>-901</v>
      </c>
      <c r="N75" s="268">
        <f t="shared" si="10"/>
        <v>-901</v>
      </c>
      <c r="O75" s="268">
        <f t="shared" si="10"/>
        <v>-901</v>
      </c>
      <c r="P75" s="268">
        <f t="shared" si="10"/>
        <v>-901</v>
      </c>
      <c r="Q75" s="268">
        <f t="shared" si="10"/>
        <v>-901</v>
      </c>
      <c r="R75" s="268">
        <f t="shared" si="10"/>
        <v>-901</v>
      </c>
      <c r="S75" s="132" t="str">
        <f t="shared" si="5"/>
        <v/>
      </c>
      <c r="U75" s="131">
        <v>1981</v>
      </c>
      <c r="V75" s="268">
        <f t="shared" si="13"/>
        <v>-901</v>
      </c>
      <c r="W75" s="268">
        <f t="shared" si="11"/>
        <v>-901</v>
      </c>
      <c r="X75" s="268">
        <f t="shared" si="11"/>
        <v>-901</v>
      </c>
      <c r="Y75" s="268">
        <f t="shared" si="11"/>
        <v>-901</v>
      </c>
      <c r="Z75" s="268">
        <f t="shared" si="11"/>
        <v>-901</v>
      </c>
      <c r="AA75" s="268">
        <f t="shared" si="11"/>
        <v>-901</v>
      </c>
      <c r="AB75" s="268">
        <f t="shared" si="11"/>
        <v>-901</v>
      </c>
      <c r="AC75" s="268">
        <f t="shared" si="11"/>
        <v>-901</v>
      </c>
      <c r="AD75" s="268">
        <f t="shared" si="11"/>
        <v>-901</v>
      </c>
      <c r="AE75" s="268">
        <f t="shared" si="11"/>
        <v>-901</v>
      </c>
      <c r="AF75" s="268">
        <f t="shared" si="11"/>
        <v>-901</v>
      </c>
      <c r="AG75" s="268">
        <f t="shared" si="11"/>
        <v>-901</v>
      </c>
      <c r="AH75" s="134" t="str">
        <f t="shared" si="7"/>
        <v/>
      </c>
      <c r="AI75" s="272"/>
    </row>
    <row r="76" spans="1:35">
      <c r="A76" s="263">
        <f t="shared" si="2"/>
        <v>1927</v>
      </c>
      <c r="B76" s="271">
        <v>9801</v>
      </c>
      <c r="C76" s="265">
        <f>IF(OR('Rock Creek 11444201'!C76=-901,'Rock Creek 11444280'!C76=-901),-901,'Rock Creek 11444201'!C76+'Rock Creek 11444280'!C76)</f>
        <v>-901</v>
      </c>
      <c r="D76" s="266">
        <f t="shared" si="3"/>
        <v>-901</v>
      </c>
      <c r="E76" s="130">
        <v>28</v>
      </c>
      <c r="F76" s="131">
        <v>1982</v>
      </c>
      <c r="G76" s="268">
        <f t="shared" si="12"/>
        <v>-901</v>
      </c>
      <c r="H76" s="268">
        <f t="shared" si="10"/>
        <v>-901</v>
      </c>
      <c r="I76" s="268">
        <f t="shared" si="10"/>
        <v>-901</v>
      </c>
      <c r="J76" s="268">
        <f t="shared" si="10"/>
        <v>-901</v>
      </c>
      <c r="K76" s="268">
        <f t="shared" si="10"/>
        <v>-901</v>
      </c>
      <c r="L76" s="268">
        <f t="shared" si="10"/>
        <v>-901</v>
      </c>
      <c r="M76" s="268">
        <f t="shared" si="10"/>
        <v>-901</v>
      </c>
      <c r="N76" s="268">
        <f t="shared" si="10"/>
        <v>-901</v>
      </c>
      <c r="O76" s="268">
        <f t="shared" si="10"/>
        <v>-901</v>
      </c>
      <c r="P76" s="268">
        <f t="shared" si="10"/>
        <v>-901</v>
      </c>
      <c r="Q76" s="268">
        <f t="shared" si="10"/>
        <v>-901</v>
      </c>
      <c r="R76" s="268">
        <f t="shared" si="10"/>
        <v>-901</v>
      </c>
      <c r="S76" s="132" t="str">
        <f t="shared" si="5"/>
        <v/>
      </c>
      <c r="U76" s="131">
        <v>1982</v>
      </c>
      <c r="V76" s="268">
        <f t="shared" si="13"/>
        <v>-901</v>
      </c>
      <c r="W76" s="268">
        <f t="shared" si="11"/>
        <v>-901</v>
      </c>
      <c r="X76" s="268">
        <f t="shared" si="11"/>
        <v>-901</v>
      </c>
      <c r="Y76" s="268">
        <f t="shared" si="11"/>
        <v>-901</v>
      </c>
      <c r="Z76" s="268">
        <f t="shared" si="11"/>
        <v>-901</v>
      </c>
      <c r="AA76" s="268">
        <f t="shared" si="11"/>
        <v>-901</v>
      </c>
      <c r="AB76" s="268">
        <f t="shared" si="11"/>
        <v>-901</v>
      </c>
      <c r="AC76" s="268">
        <f t="shared" si="11"/>
        <v>-901</v>
      </c>
      <c r="AD76" s="268">
        <f t="shared" si="11"/>
        <v>-901</v>
      </c>
      <c r="AE76" s="268">
        <f t="shared" si="11"/>
        <v>-901</v>
      </c>
      <c r="AF76" s="268">
        <f t="shared" si="11"/>
        <v>-901</v>
      </c>
      <c r="AG76" s="268">
        <f t="shared" si="11"/>
        <v>-901</v>
      </c>
      <c r="AH76" s="134" t="str">
        <f t="shared" si="7"/>
        <v/>
      </c>
      <c r="AI76" s="272"/>
    </row>
    <row r="77" spans="1:35">
      <c r="A77" s="263">
        <f t="shared" si="2"/>
        <v>1927</v>
      </c>
      <c r="B77" s="271">
        <v>9831</v>
      </c>
      <c r="C77" s="265">
        <f>IF(OR('Rock Creek 11444201'!C77=-901,'Rock Creek 11444280'!C77=-901),-901,'Rock Creek 11444201'!C77+'Rock Creek 11444280'!C77)</f>
        <v>-901</v>
      </c>
      <c r="D77" s="266">
        <f t="shared" si="3"/>
        <v>-901</v>
      </c>
      <c r="E77" s="130">
        <v>28</v>
      </c>
      <c r="F77" s="131">
        <v>1983</v>
      </c>
      <c r="G77" s="268">
        <f t="shared" si="12"/>
        <v>-901</v>
      </c>
      <c r="H77" s="268">
        <f t="shared" si="10"/>
        <v>-901</v>
      </c>
      <c r="I77" s="268">
        <f t="shared" si="10"/>
        <v>-901</v>
      </c>
      <c r="J77" s="268">
        <f t="shared" si="10"/>
        <v>-901</v>
      </c>
      <c r="K77" s="268">
        <f t="shared" si="10"/>
        <v>-901</v>
      </c>
      <c r="L77" s="268">
        <f t="shared" si="10"/>
        <v>-901</v>
      </c>
      <c r="M77" s="268">
        <f t="shared" si="10"/>
        <v>-901</v>
      </c>
      <c r="N77" s="268">
        <f t="shared" si="10"/>
        <v>-901</v>
      </c>
      <c r="O77" s="268">
        <f t="shared" si="10"/>
        <v>-901</v>
      </c>
      <c r="P77" s="268">
        <f t="shared" si="10"/>
        <v>-901</v>
      </c>
      <c r="Q77" s="268">
        <f t="shared" si="10"/>
        <v>-901</v>
      </c>
      <c r="R77" s="268">
        <f t="shared" si="10"/>
        <v>-901</v>
      </c>
      <c r="S77" s="132" t="str">
        <f t="shared" si="5"/>
        <v/>
      </c>
      <c r="U77" s="131">
        <v>1983</v>
      </c>
      <c r="V77" s="268">
        <f t="shared" si="13"/>
        <v>-901</v>
      </c>
      <c r="W77" s="268">
        <f t="shared" si="11"/>
        <v>-901</v>
      </c>
      <c r="X77" s="268">
        <f t="shared" si="11"/>
        <v>-901</v>
      </c>
      <c r="Y77" s="268">
        <f t="shared" si="11"/>
        <v>-901</v>
      </c>
      <c r="Z77" s="268">
        <f t="shared" si="11"/>
        <v>-901</v>
      </c>
      <c r="AA77" s="268">
        <f t="shared" si="11"/>
        <v>-901</v>
      </c>
      <c r="AB77" s="268">
        <f t="shared" si="11"/>
        <v>-901</v>
      </c>
      <c r="AC77" s="268">
        <f t="shared" si="11"/>
        <v>-901</v>
      </c>
      <c r="AD77" s="268">
        <f t="shared" si="11"/>
        <v>-901</v>
      </c>
      <c r="AE77" s="268">
        <f t="shared" si="11"/>
        <v>-901</v>
      </c>
      <c r="AF77" s="268">
        <f t="shared" si="11"/>
        <v>-901</v>
      </c>
      <c r="AG77" s="268">
        <f t="shared" si="11"/>
        <v>-901</v>
      </c>
      <c r="AH77" s="134" t="str">
        <f t="shared" si="7"/>
        <v/>
      </c>
      <c r="AI77" s="272"/>
    </row>
    <row r="78" spans="1:35">
      <c r="A78" s="263">
        <f t="shared" si="2"/>
        <v>1927</v>
      </c>
      <c r="B78" s="271">
        <v>9862</v>
      </c>
      <c r="C78" s="265">
        <f>IF(OR('Rock Creek 11444201'!C78=-901,'Rock Creek 11444280'!C78=-901),-901,'Rock Creek 11444201'!C78+'Rock Creek 11444280'!C78)</f>
        <v>-901</v>
      </c>
      <c r="D78" s="266">
        <f t="shared" si="3"/>
        <v>-901</v>
      </c>
      <c r="E78" s="130">
        <v>29</v>
      </c>
      <c r="F78" s="131">
        <v>1984</v>
      </c>
      <c r="G78" s="268">
        <f t="shared" si="12"/>
        <v>-901</v>
      </c>
      <c r="H78" s="268">
        <f t="shared" si="10"/>
        <v>-901</v>
      </c>
      <c r="I78" s="268">
        <f t="shared" si="10"/>
        <v>-901</v>
      </c>
      <c r="J78" s="268">
        <f t="shared" si="10"/>
        <v>-901</v>
      </c>
      <c r="K78" s="268">
        <f t="shared" si="10"/>
        <v>-901</v>
      </c>
      <c r="L78" s="268">
        <f t="shared" si="10"/>
        <v>-901</v>
      </c>
      <c r="M78" s="268">
        <f t="shared" si="10"/>
        <v>-901</v>
      </c>
      <c r="N78" s="268">
        <f t="shared" si="10"/>
        <v>-901</v>
      </c>
      <c r="O78" s="268">
        <f t="shared" si="10"/>
        <v>-901</v>
      </c>
      <c r="P78" s="268">
        <f t="shared" si="10"/>
        <v>-901</v>
      </c>
      <c r="Q78" s="268">
        <f t="shared" si="10"/>
        <v>-901</v>
      </c>
      <c r="R78" s="268">
        <f t="shared" si="10"/>
        <v>-901</v>
      </c>
      <c r="S78" s="132" t="str">
        <f t="shared" si="5"/>
        <v/>
      </c>
      <c r="U78" s="131">
        <v>1984</v>
      </c>
      <c r="V78" s="268">
        <f t="shared" si="13"/>
        <v>-901</v>
      </c>
      <c r="W78" s="268">
        <f t="shared" si="11"/>
        <v>-901</v>
      </c>
      <c r="X78" s="268">
        <f t="shared" si="11"/>
        <v>-901</v>
      </c>
      <c r="Y78" s="268">
        <f t="shared" si="11"/>
        <v>-901</v>
      </c>
      <c r="Z78" s="268">
        <f t="shared" si="11"/>
        <v>-901</v>
      </c>
      <c r="AA78" s="268">
        <f t="shared" si="11"/>
        <v>-901</v>
      </c>
      <c r="AB78" s="268">
        <f t="shared" si="11"/>
        <v>-901</v>
      </c>
      <c r="AC78" s="268">
        <f t="shared" si="11"/>
        <v>-901</v>
      </c>
      <c r="AD78" s="268">
        <f t="shared" si="11"/>
        <v>-901</v>
      </c>
      <c r="AE78" s="268">
        <f t="shared" si="11"/>
        <v>-901</v>
      </c>
      <c r="AF78" s="268">
        <f t="shared" si="11"/>
        <v>-901</v>
      </c>
      <c r="AG78" s="268">
        <f t="shared" si="11"/>
        <v>-901</v>
      </c>
      <c r="AH78" s="134" t="str">
        <f t="shared" si="7"/>
        <v/>
      </c>
      <c r="AI78" s="272"/>
    </row>
    <row r="79" spans="1:35">
      <c r="A79" s="263">
        <f t="shared" si="2"/>
        <v>1927</v>
      </c>
      <c r="B79" s="271">
        <v>9893</v>
      </c>
      <c r="C79" s="265">
        <f>IF(OR('Rock Creek 11444201'!C79=-901,'Rock Creek 11444280'!C79=-901),-901,'Rock Creek 11444201'!C79+'Rock Creek 11444280'!C79)</f>
        <v>-901</v>
      </c>
      <c r="D79" s="266">
        <f t="shared" si="3"/>
        <v>-901</v>
      </c>
      <c r="E79" s="130">
        <v>28</v>
      </c>
      <c r="F79" s="131">
        <v>1985</v>
      </c>
      <c r="G79" s="268">
        <f t="shared" si="12"/>
        <v>-901</v>
      </c>
      <c r="H79" s="268">
        <f t="shared" si="10"/>
        <v>-901</v>
      </c>
      <c r="I79" s="268">
        <f t="shared" si="10"/>
        <v>-901</v>
      </c>
      <c r="J79" s="268">
        <f t="shared" si="10"/>
        <v>-901</v>
      </c>
      <c r="K79" s="268">
        <f t="shared" si="10"/>
        <v>-901</v>
      </c>
      <c r="L79" s="268">
        <f t="shared" si="10"/>
        <v>-901</v>
      </c>
      <c r="M79" s="268">
        <f t="shared" si="10"/>
        <v>-901</v>
      </c>
      <c r="N79" s="268">
        <f t="shared" si="10"/>
        <v>-901</v>
      </c>
      <c r="O79" s="268">
        <f t="shared" si="10"/>
        <v>-901</v>
      </c>
      <c r="P79" s="268">
        <f t="shared" si="10"/>
        <v>-901</v>
      </c>
      <c r="Q79" s="268">
        <f t="shared" si="10"/>
        <v>-901</v>
      </c>
      <c r="R79" s="268">
        <f t="shared" si="10"/>
        <v>-901</v>
      </c>
      <c r="S79" s="132" t="str">
        <f t="shared" si="5"/>
        <v/>
      </c>
      <c r="U79" s="131">
        <v>1985</v>
      </c>
      <c r="V79" s="268">
        <f t="shared" si="13"/>
        <v>-901</v>
      </c>
      <c r="W79" s="268">
        <f t="shared" si="11"/>
        <v>-901</v>
      </c>
      <c r="X79" s="268">
        <f t="shared" si="11"/>
        <v>-901</v>
      </c>
      <c r="Y79" s="268">
        <f t="shared" si="11"/>
        <v>-901</v>
      </c>
      <c r="Z79" s="268">
        <f t="shared" si="11"/>
        <v>-901</v>
      </c>
      <c r="AA79" s="268">
        <f t="shared" si="11"/>
        <v>-901</v>
      </c>
      <c r="AB79" s="268">
        <f t="shared" si="11"/>
        <v>-901</v>
      </c>
      <c r="AC79" s="268">
        <f t="shared" si="11"/>
        <v>-901</v>
      </c>
      <c r="AD79" s="268">
        <f t="shared" si="11"/>
        <v>-901</v>
      </c>
      <c r="AE79" s="268">
        <f t="shared" si="11"/>
        <v>-901</v>
      </c>
      <c r="AF79" s="268">
        <f t="shared" si="11"/>
        <v>-901</v>
      </c>
      <c r="AG79" s="268">
        <f t="shared" si="11"/>
        <v>-901</v>
      </c>
      <c r="AH79" s="134" t="str">
        <f t="shared" si="7"/>
        <v/>
      </c>
      <c r="AI79" s="272"/>
    </row>
    <row r="80" spans="1:35">
      <c r="A80" s="263">
        <f t="shared" si="2"/>
        <v>1927</v>
      </c>
      <c r="B80" s="271">
        <v>9921</v>
      </c>
      <c r="C80" s="265">
        <f>IF(OR('Rock Creek 11444201'!C80=-901,'Rock Creek 11444280'!C80=-901),-901,'Rock Creek 11444201'!C80+'Rock Creek 11444280'!C80)</f>
        <v>-901</v>
      </c>
      <c r="D80" s="266">
        <f t="shared" si="3"/>
        <v>-901</v>
      </c>
      <c r="E80" s="130">
        <v>28</v>
      </c>
      <c r="F80" s="131">
        <v>1986</v>
      </c>
      <c r="G80" s="268">
        <f t="shared" si="12"/>
        <v>-901</v>
      </c>
      <c r="H80" s="268">
        <f t="shared" si="10"/>
        <v>-901</v>
      </c>
      <c r="I80" s="268">
        <f t="shared" si="10"/>
        <v>-901</v>
      </c>
      <c r="J80" s="268">
        <f t="shared" si="10"/>
        <v>-901</v>
      </c>
      <c r="K80" s="268">
        <f t="shared" si="10"/>
        <v>-901</v>
      </c>
      <c r="L80" s="268">
        <f t="shared" si="10"/>
        <v>-901</v>
      </c>
      <c r="M80" s="268">
        <f t="shared" si="10"/>
        <v>-901</v>
      </c>
      <c r="N80" s="268">
        <f t="shared" si="10"/>
        <v>-901</v>
      </c>
      <c r="O80" s="268">
        <f t="shared" si="10"/>
        <v>-901</v>
      </c>
      <c r="P80" s="268">
        <f t="shared" si="10"/>
        <v>-901</v>
      </c>
      <c r="Q80" s="268">
        <f t="shared" si="10"/>
        <v>-901</v>
      </c>
      <c r="R80" s="268">
        <f t="shared" si="10"/>
        <v>-901</v>
      </c>
      <c r="S80" s="132" t="str">
        <f t="shared" si="5"/>
        <v/>
      </c>
      <c r="U80" s="131">
        <v>1986</v>
      </c>
      <c r="V80" s="268">
        <f t="shared" si="13"/>
        <v>-901</v>
      </c>
      <c r="W80" s="268">
        <f t="shared" si="11"/>
        <v>-901</v>
      </c>
      <c r="X80" s="268">
        <f t="shared" si="11"/>
        <v>-901</v>
      </c>
      <c r="Y80" s="268">
        <f t="shared" si="11"/>
        <v>-901</v>
      </c>
      <c r="Z80" s="268">
        <f t="shared" si="11"/>
        <v>-901</v>
      </c>
      <c r="AA80" s="268">
        <f t="shared" si="11"/>
        <v>-901</v>
      </c>
      <c r="AB80" s="268">
        <f t="shared" si="11"/>
        <v>-901</v>
      </c>
      <c r="AC80" s="268">
        <f t="shared" si="11"/>
        <v>-901</v>
      </c>
      <c r="AD80" s="268">
        <f t="shared" si="11"/>
        <v>-901</v>
      </c>
      <c r="AE80" s="268">
        <f t="shared" si="11"/>
        <v>-901</v>
      </c>
      <c r="AF80" s="268">
        <f t="shared" si="11"/>
        <v>-901</v>
      </c>
      <c r="AG80" s="268">
        <f t="shared" si="11"/>
        <v>-901</v>
      </c>
      <c r="AH80" s="134" t="str">
        <f t="shared" si="7"/>
        <v/>
      </c>
      <c r="AI80" s="272"/>
    </row>
    <row r="81" spans="1:35">
      <c r="A81" s="263">
        <f t="shared" ref="A81:A144" si="14">IF(MONTH(B81)&gt;9,YEAR(B81)+1,YEAR(B81))</f>
        <v>1927</v>
      </c>
      <c r="B81" s="271">
        <v>9952</v>
      </c>
      <c r="C81" s="265">
        <f>IF(OR('Rock Creek 11444201'!C81=-901,'Rock Creek 11444280'!C81=-901),-901,'Rock Creek 11444201'!C81+'Rock Creek 11444280'!C81)</f>
        <v>-901</v>
      </c>
      <c r="D81" s="266">
        <f t="shared" ref="D81:D144" si="15">IF(C81&lt;&gt;-901,C81*DAY(B81)*24*60*60/(220*22*9*1000),-901)</f>
        <v>-901</v>
      </c>
      <c r="E81" s="130">
        <v>28</v>
      </c>
      <c r="F81" s="131">
        <v>1987</v>
      </c>
      <c r="G81" s="268">
        <f t="shared" si="12"/>
        <v>18.899999999999999</v>
      </c>
      <c r="H81" s="268">
        <f t="shared" si="10"/>
        <v>19.100000000000001</v>
      </c>
      <c r="I81" s="268">
        <f t="shared" si="10"/>
        <v>19.8</v>
      </c>
      <c r="J81" s="268">
        <f t="shared" si="10"/>
        <v>28.85</v>
      </c>
      <c r="K81" s="268">
        <f t="shared" si="10"/>
        <v>48.35</v>
      </c>
      <c r="L81" s="268">
        <f t="shared" si="10"/>
        <v>70</v>
      </c>
      <c r="M81" s="268">
        <f t="shared" si="10"/>
        <v>24</v>
      </c>
      <c r="N81" s="268">
        <f t="shared" si="10"/>
        <v>16.201999999999998</v>
      </c>
      <c r="O81" s="268">
        <f t="shared" si="10"/>
        <v>9.02</v>
      </c>
      <c r="P81" s="268">
        <f t="shared" si="10"/>
        <v>4.92</v>
      </c>
      <c r="Q81" s="268">
        <f t="shared" si="10"/>
        <v>2.2290000000000001</v>
      </c>
      <c r="R81" s="268">
        <f t="shared" si="10"/>
        <v>3.7770000000000001</v>
      </c>
      <c r="S81" s="132">
        <f t="shared" ref="S81:S109" si="16">IF(ISERROR(MATCH(-901,G81:R81,0)),(SUMPRODUCT(G81:R81,$G$13:$R$13)+(E81-$K$13)*K81)*24*60*60/(220*22*9*1000),"")</f>
        <v>15.904742479338845</v>
      </c>
      <c r="U81" s="131">
        <v>1987</v>
      </c>
      <c r="V81" s="268">
        <f t="shared" si="13"/>
        <v>1162.1157024793388</v>
      </c>
      <c r="W81" s="268">
        <f t="shared" si="11"/>
        <v>1136.5289256198348</v>
      </c>
      <c r="X81" s="268">
        <f t="shared" si="11"/>
        <v>1217.4545454545453</v>
      </c>
      <c r="Y81" s="268">
        <f t="shared" si="11"/>
        <v>1773.9173553719008</v>
      </c>
      <c r="Z81" s="268">
        <f t="shared" si="11"/>
        <v>2685.2231404958675</v>
      </c>
      <c r="AA81" s="268">
        <f t="shared" si="11"/>
        <v>4304.1322314049585</v>
      </c>
      <c r="AB81" s="268">
        <f t="shared" si="11"/>
        <v>1428.0991735537189</v>
      </c>
      <c r="AC81" s="268">
        <f t="shared" si="11"/>
        <v>996.22214876033058</v>
      </c>
      <c r="AD81" s="268">
        <f t="shared" si="11"/>
        <v>536.72727272727275</v>
      </c>
      <c r="AE81" s="268">
        <f t="shared" si="11"/>
        <v>302.51900826446285</v>
      </c>
      <c r="AF81" s="268">
        <f t="shared" si="11"/>
        <v>137.05586776859505</v>
      </c>
      <c r="AG81" s="268">
        <f t="shared" si="11"/>
        <v>224.74710743801654</v>
      </c>
      <c r="AH81" s="134">
        <f t="shared" ref="AH81:AH109" si="17">IF(ISERROR(MATCH(-901,V81:AG81,0)),SUM(V81:AG81)/1000,"")</f>
        <v>15.904742479338841</v>
      </c>
      <c r="AI81" s="272"/>
    </row>
    <row r="82" spans="1:35">
      <c r="A82" s="263">
        <f t="shared" si="14"/>
        <v>1927</v>
      </c>
      <c r="B82" s="271">
        <v>9982</v>
      </c>
      <c r="C82" s="265">
        <f>IF(OR('Rock Creek 11444201'!C82=-901,'Rock Creek 11444280'!C82=-901),-901,'Rock Creek 11444201'!C82+'Rock Creek 11444280'!C82)</f>
        <v>-901</v>
      </c>
      <c r="D82" s="266">
        <f t="shared" si="15"/>
        <v>-901</v>
      </c>
      <c r="E82" s="130">
        <v>29</v>
      </c>
      <c r="F82" s="131">
        <v>1988</v>
      </c>
      <c r="G82" s="268">
        <f t="shared" si="12"/>
        <v>5.7880645161290323</v>
      </c>
      <c r="H82" s="268">
        <f t="shared" si="10"/>
        <v>12.352666666666668</v>
      </c>
      <c r="I82" s="268">
        <f t="shared" si="10"/>
        <v>26.571935483870966</v>
      </c>
      <c r="J82" s="268">
        <f t="shared" si="10"/>
        <v>55.5741935483871</v>
      </c>
      <c r="K82" s="268">
        <f t="shared" si="10"/>
        <v>17.2</v>
      </c>
      <c r="L82" s="268">
        <f t="shared" si="10"/>
        <v>17.406451612903226</v>
      </c>
      <c r="M82" s="268">
        <f t="shared" si="10"/>
        <v>21.916666666666664</v>
      </c>
      <c r="N82" s="268">
        <f t="shared" si="10"/>
        <v>15.60741935483871</v>
      </c>
      <c r="O82" s="268">
        <f t="shared" si="10"/>
        <v>10.007333333333333</v>
      </c>
      <c r="P82" s="268">
        <f t="shared" si="10"/>
        <v>3.18</v>
      </c>
      <c r="Q82" s="268">
        <f t="shared" si="10"/>
        <v>2.65</v>
      </c>
      <c r="R82" s="268">
        <f t="shared" si="10"/>
        <v>3.21</v>
      </c>
      <c r="S82" s="132">
        <f t="shared" si="16"/>
        <v>11.610287603305784</v>
      </c>
      <c r="U82" s="131">
        <v>1988</v>
      </c>
      <c r="V82" s="268">
        <f t="shared" si="13"/>
        <v>355.894214876033</v>
      </c>
      <c r="W82" s="268">
        <f t="shared" si="11"/>
        <v>735.03471074380172</v>
      </c>
      <c r="X82" s="268">
        <f t="shared" si="11"/>
        <v>1633.8446280991732</v>
      </c>
      <c r="Y82" s="268">
        <f t="shared" si="11"/>
        <v>3417.1239669421498</v>
      </c>
      <c r="Z82" s="268">
        <f t="shared" si="11"/>
        <v>989.35537190082619</v>
      </c>
      <c r="AA82" s="268">
        <f t="shared" si="11"/>
        <v>1070.2809917355373</v>
      </c>
      <c r="AB82" s="268">
        <f t="shared" si="11"/>
        <v>1304.1322314049585</v>
      </c>
      <c r="AC82" s="268">
        <f t="shared" si="11"/>
        <v>959.66280991735539</v>
      </c>
      <c r="AD82" s="268">
        <f t="shared" si="11"/>
        <v>595.47768595041327</v>
      </c>
      <c r="AE82" s="268">
        <f t="shared" si="11"/>
        <v>195.53057851239669</v>
      </c>
      <c r="AF82" s="268">
        <f t="shared" si="11"/>
        <v>162.94214876033058</v>
      </c>
      <c r="AG82" s="268">
        <f t="shared" si="11"/>
        <v>191.0082644628099</v>
      </c>
      <c r="AH82" s="134">
        <f t="shared" si="17"/>
        <v>11.610287603305784</v>
      </c>
      <c r="AI82" s="272"/>
    </row>
    <row r="83" spans="1:35">
      <c r="A83" s="263">
        <f t="shared" si="14"/>
        <v>1927</v>
      </c>
      <c r="B83" s="271">
        <v>10013</v>
      </c>
      <c r="C83" s="265">
        <f>IF(OR('Rock Creek 11444201'!C83=-901,'Rock Creek 11444280'!C83=-901),-901,'Rock Creek 11444201'!C83+'Rock Creek 11444280'!C83)</f>
        <v>-901</v>
      </c>
      <c r="D83" s="266">
        <f t="shared" si="15"/>
        <v>-901</v>
      </c>
      <c r="E83" s="130">
        <v>28</v>
      </c>
      <c r="F83" s="131">
        <v>1989</v>
      </c>
      <c r="G83" s="268">
        <f t="shared" si="12"/>
        <v>5.01</v>
      </c>
      <c r="H83" s="268">
        <f t="shared" si="10"/>
        <v>19.666666666666668</v>
      </c>
      <c r="I83" s="268">
        <f t="shared" si="10"/>
        <v>24.325806451612905</v>
      </c>
      <c r="J83" s="268">
        <f t="shared" si="10"/>
        <v>31.251612903225809</v>
      </c>
      <c r="K83" s="268">
        <f t="shared" si="10"/>
        <v>35.121428571428574</v>
      </c>
      <c r="L83" s="268">
        <f t="shared" si="10"/>
        <v>199.66451612903225</v>
      </c>
      <c r="M83" s="268">
        <f t="shared" si="10"/>
        <v>45.3</v>
      </c>
      <c r="N83" s="268">
        <f t="shared" si="10"/>
        <v>19.600000000000001</v>
      </c>
      <c r="O83" s="268">
        <f t="shared" si="10"/>
        <v>10.5</v>
      </c>
      <c r="P83" s="268">
        <f t="shared" si="10"/>
        <v>4.09</v>
      </c>
      <c r="Q83" s="268">
        <f t="shared" si="10"/>
        <v>4.95</v>
      </c>
      <c r="R83" s="268">
        <f t="shared" si="10"/>
        <v>7.55</v>
      </c>
      <c r="S83" s="132">
        <f t="shared" si="16"/>
        <v>24.653652892561983</v>
      </c>
      <c r="U83" s="131">
        <v>1989</v>
      </c>
      <c r="V83" s="268">
        <f t="shared" si="13"/>
        <v>308.05289256198347</v>
      </c>
      <c r="W83" s="268">
        <f t="shared" si="11"/>
        <v>1170.2479338842975</v>
      </c>
      <c r="X83" s="268">
        <f t="shared" si="11"/>
        <v>1495.7355371900826</v>
      </c>
      <c r="Y83" s="268">
        <f t="shared" si="11"/>
        <v>1921.586776859504</v>
      </c>
      <c r="Z83" s="268">
        <f t="shared" si="11"/>
        <v>1950.5454545454547</v>
      </c>
      <c r="AA83" s="268">
        <f t="shared" si="11"/>
        <v>12276.892561983472</v>
      </c>
      <c r="AB83" s="268">
        <f t="shared" si="11"/>
        <v>2695.5371900826444</v>
      </c>
      <c r="AC83" s="268">
        <f t="shared" si="11"/>
        <v>1205.1570247933887</v>
      </c>
      <c r="AD83" s="268">
        <f t="shared" si="11"/>
        <v>624.7933884297521</v>
      </c>
      <c r="AE83" s="268">
        <f t="shared" si="11"/>
        <v>251.48429752066116</v>
      </c>
      <c r="AF83" s="268">
        <f t="shared" si="11"/>
        <v>304.36363636363632</v>
      </c>
      <c r="AG83" s="268">
        <f t="shared" si="11"/>
        <v>449.25619834710744</v>
      </c>
      <c r="AH83" s="134">
        <f t="shared" si="17"/>
        <v>24.653652892561983</v>
      </c>
      <c r="AI83" s="272"/>
    </row>
    <row r="84" spans="1:35">
      <c r="A84" s="263">
        <f t="shared" si="14"/>
        <v>1927</v>
      </c>
      <c r="B84" s="271">
        <v>10043</v>
      </c>
      <c r="C84" s="265">
        <f>IF(OR('Rock Creek 11444201'!C84=-901,'Rock Creek 11444280'!C84=-901),-901,'Rock Creek 11444201'!C84+'Rock Creek 11444280'!C84)</f>
        <v>-901</v>
      </c>
      <c r="D84" s="266">
        <f t="shared" si="15"/>
        <v>-901</v>
      </c>
      <c r="E84" s="130">
        <v>28</v>
      </c>
      <c r="F84" s="131">
        <v>1990</v>
      </c>
      <c r="G84" s="268">
        <f t="shared" si="12"/>
        <v>14.2</v>
      </c>
      <c r="H84" s="268">
        <f t="shared" si="10"/>
        <v>23.3</v>
      </c>
      <c r="I84" s="268">
        <f t="shared" si="10"/>
        <v>9.9700000000000006</v>
      </c>
      <c r="J84" s="268">
        <f t="shared" si="10"/>
        <v>34.20967741935484</v>
      </c>
      <c r="K84" s="268">
        <f t="shared" si="10"/>
        <v>48.457142857142856</v>
      </c>
      <c r="L84" s="268">
        <f t="shared" si="10"/>
        <v>60.42258064516129</v>
      </c>
      <c r="M84" s="268">
        <f t="shared" si="10"/>
        <v>21.7</v>
      </c>
      <c r="N84" s="268">
        <f t="shared" si="10"/>
        <v>23.7</v>
      </c>
      <c r="O84" s="268">
        <f t="shared" si="10"/>
        <v>15.6</v>
      </c>
      <c r="P84" s="268">
        <f t="shared" si="10"/>
        <v>6.99</v>
      </c>
      <c r="Q84" s="268">
        <f t="shared" si="10"/>
        <v>4.45</v>
      </c>
      <c r="R84" s="268">
        <f t="shared" si="10"/>
        <v>4.3</v>
      </c>
      <c r="S84" s="132">
        <f t="shared" si="16"/>
        <v>16.018532231404954</v>
      </c>
      <c r="U84" s="131">
        <v>1990</v>
      </c>
      <c r="V84" s="268">
        <f t="shared" si="13"/>
        <v>873.12396694214874</v>
      </c>
      <c r="W84" s="268">
        <f t="shared" si="11"/>
        <v>1386.4462809917354</v>
      </c>
      <c r="X84" s="268">
        <f t="shared" si="11"/>
        <v>613.03140495867785</v>
      </c>
      <c r="Y84" s="268">
        <f t="shared" si="11"/>
        <v>2103.4710743801656</v>
      </c>
      <c r="Z84" s="268">
        <f t="shared" si="11"/>
        <v>2691.1735537190079</v>
      </c>
      <c r="AA84" s="268">
        <f t="shared" si="11"/>
        <v>3715.2396694214872</v>
      </c>
      <c r="AB84" s="268">
        <f t="shared" si="11"/>
        <v>1291.2396694214876</v>
      </c>
      <c r="AC84" s="268">
        <f t="shared" si="11"/>
        <v>1457.2561983471076</v>
      </c>
      <c r="AD84" s="268">
        <f t="shared" si="11"/>
        <v>928.2644628099174</v>
      </c>
      <c r="AE84" s="268">
        <f t="shared" si="11"/>
        <v>429.79834710743802</v>
      </c>
      <c r="AF84" s="268">
        <f t="shared" si="11"/>
        <v>273.61983471074382</v>
      </c>
      <c r="AG84" s="268">
        <f t="shared" si="11"/>
        <v>255.86776859504135</v>
      </c>
      <c r="AH84" s="134">
        <f t="shared" si="17"/>
        <v>16.018532231404958</v>
      </c>
      <c r="AI84" s="272"/>
    </row>
    <row r="85" spans="1:35">
      <c r="A85" s="263">
        <f t="shared" si="14"/>
        <v>1927</v>
      </c>
      <c r="B85" s="271">
        <v>10074</v>
      </c>
      <c r="C85" s="265">
        <f>IF(OR('Rock Creek 11444201'!C85=-901,'Rock Creek 11444280'!C85=-901),-901,'Rock Creek 11444201'!C85+'Rock Creek 11444280'!C85)</f>
        <v>-901</v>
      </c>
      <c r="D85" s="266">
        <f t="shared" si="15"/>
        <v>-901</v>
      </c>
      <c r="E85" s="130">
        <v>28</v>
      </c>
      <c r="F85" s="131">
        <v>1991</v>
      </c>
      <c r="G85" s="268">
        <f t="shared" si="12"/>
        <v>4.75</v>
      </c>
      <c r="H85" s="268">
        <f t="shared" si="10"/>
        <v>7.55</v>
      </c>
      <c r="I85" s="268">
        <f t="shared" si="10"/>
        <v>12.8</v>
      </c>
      <c r="J85" s="268">
        <f t="shared" si="10"/>
        <v>11.4</v>
      </c>
      <c r="K85" s="268">
        <f t="shared" si="10"/>
        <v>12.5</v>
      </c>
      <c r="L85" s="268">
        <f t="shared" si="10"/>
        <v>118.65483870967742</v>
      </c>
      <c r="M85" s="268">
        <f t="shared" si="10"/>
        <v>34.200000000000003</v>
      </c>
      <c r="N85" s="268">
        <f t="shared" si="10"/>
        <v>24.7</v>
      </c>
      <c r="O85" s="268">
        <f t="shared" si="10"/>
        <v>16.966666666666669</v>
      </c>
      <c r="P85" s="268">
        <f t="shared" si="10"/>
        <v>10.4</v>
      </c>
      <c r="Q85" s="268">
        <f t="shared" si="10"/>
        <v>5.94</v>
      </c>
      <c r="R85" s="268">
        <f t="shared" si="10"/>
        <v>4.57</v>
      </c>
      <c r="S85" s="132">
        <f t="shared" si="16"/>
        <v>16.059352066115704</v>
      </c>
      <c r="U85" s="131">
        <v>1991</v>
      </c>
      <c r="V85" s="268">
        <f t="shared" si="13"/>
        <v>292.06611570247929</v>
      </c>
      <c r="W85" s="268">
        <f t="shared" si="11"/>
        <v>449.25619834710744</v>
      </c>
      <c r="X85" s="268">
        <f t="shared" si="11"/>
        <v>787.04132231404958</v>
      </c>
      <c r="Y85" s="268">
        <f t="shared" si="11"/>
        <v>700.95867768595042</v>
      </c>
      <c r="Z85" s="268">
        <f t="shared" si="11"/>
        <v>694.21487603305786</v>
      </c>
      <c r="AA85" s="268">
        <f t="shared" si="11"/>
        <v>7295.8016528925627</v>
      </c>
      <c r="AB85" s="268">
        <f t="shared" si="11"/>
        <v>2035.0413223140497</v>
      </c>
      <c r="AC85" s="268">
        <f t="shared" si="11"/>
        <v>1518.7438016528924</v>
      </c>
      <c r="AD85" s="268">
        <f t="shared" si="11"/>
        <v>1009.5867768595044</v>
      </c>
      <c r="AE85" s="268">
        <f t="shared" si="11"/>
        <v>639.47107438016531</v>
      </c>
      <c r="AF85" s="268">
        <f t="shared" si="11"/>
        <v>365.23636363636371</v>
      </c>
      <c r="AG85" s="268">
        <f t="shared" si="11"/>
        <v>271.93388429752071</v>
      </c>
      <c r="AH85" s="134">
        <f t="shared" si="17"/>
        <v>16.059352066115704</v>
      </c>
      <c r="AI85" s="272"/>
    </row>
    <row r="86" spans="1:35">
      <c r="A86" s="263">
        <f t="shared" si="14"/>
        <v>1927</v>
      </c>
      <c r="B86" s="271">
        <v>10105</v>
      </c>
      <c r="C86" s="265">
        <f>IF(OR('Rock Creek 11444201'!C86=-901,'Rock Creek 11444280'!C86=-901),-901,'Rock Creek 11444201'!C86+'Rock Creek 11444280'!C86)</f>
        <v>-901</v>
      </c>
      <c r="D86" s="266">
        <f t="shared" si="15"/>
        <v>-901</v>
      </c>
      <c r="E86" s="130">
        <v>29</v>
      </c>
      <c r="F86" s="131">
        <v>1992</v>
      </c>
      <c r="G86" s="268">
        <f t="shared" si="12"/>
        <v>8.7022580645161298</v>
      </c>
      <c r="H86" s="268">
        <f t="shared" si="10"/>
        <v>13</v>
      </c>
      <c r="I86" s="268">
        <f t="shared" si="10"/>
        <v>12</v>
      </c>
      <c r="J86" s="268">
        <f t="shared" si="10"/>
        <v>20.161290322580644</v>
      </c>
      <c r="K86" s="268">
        <f t="shared" si="10"/>
        <v>91.837931034482764</v>
      </c>
      <c r="L86" s="268">
        <f t="shared" si="10"/>
        <v>47.7</v>
      </c>
      <c r="M86" s="268">
        <f t="shared" si="10"/>
        <v>20.399999999999999</v>
      </c>
      <c r="N86" s="268">
        <f t="shared" si="10"/>
        <v>11.3</v>
      </c>
      <c r="O86" s="268">
        <f t="shared" si="10"/>
        <v>6.35</v>
      </c>
      <c r="P86" s="268">
        <f t="shared" si="10"/>
        <v>4.01</v>
      </c>
      <c r="Q86" s="268">
        <f t="shared" si="10"/>
        <v>2.0699999999999998</v>
      </c>
      <c r="R86" s="268">
        <f t="shared" si="10"/>
        <v>1.86</v>
      </c>
      <c r="S86" s="132">
        <f t="shared" si="16"/>
        <v>14.272760330578516</v>
      </c>
      <c r="U86" s="131">
        <v>1992</v>
      </c>
      <c r="V86" s="268">
        <f t="shared" si="13"/>
        <v>535.0809917355374</v>
      </c>
      <c r="W86" s="268">
        <f t="shared" si="11"/>
        <v>773.55371900826447</v>
      </c>
      <c r="X86" s="268">
        <f t="shared" si="11"/>
        <v>737.85123966942149</v>
      </c>
      <c r="Y86" s="268">
        <f t="shared" si="11"/>
        <v>1239.6694214876034</v>
      </c>
      <c r="Z86" s="268">
        <f t="shared" si="11"/>
        <v>5282.5785123966953</v>
      </c>
      <c r="AA86" s="268">
        <f t="shared" si="11"/>
        <v>2932.9586776859501</v>
      </c>
      <c r="AB86" s="268">
        <f t="shared" si="11"/>
        <v>1213.8842975206612</v>
      </c>
      <c r="AC86" s="268">
        <f t="shared" si="11"/>
        <v>694.80991735537202</v>
      </c>
      <c r="AD86" s="268">
        <f t="shared" si="11"/>
        <v>377.85123966942149</v>
      </c>
      <c r="AE86" s="268">
        <f t="shared" si="11"/>
        <v>246.5652892561983</v>
      </c>
      <c r="AF86" s="268">
        <f t="shared" si="11"/>
        <v>127.27933884297518</v>
      </c>
      <c r="AG86" s="268">
        <f t="shared" si="11"/>
        <v>110.67768595041322</v>
      </c>
      <c r="AH86" s="134">
        <f t="shared" si="17"/>
        <v>14.272760330578514</v>
      </c>
      <c r="AI86" s="272"/>
    </row>
    <row r="87" spans="1:35">
      <c r="A87" s="263">
        <f t="shared" si="14"/>
        <v>1927</v>
      </c>
      <c r="B87" s="271">
        <v>10135</v>
      </c>
      <c r="C87" s="265">
        <f>IF(OR('Rock Creek 11444201'!C87=-901,'Rock Creek 11444280'!C87=-901),-901,'Rock Creek 11444201'!C87+'Rock Creek 11444280'!C87)</f>
        <v>-901</v>
      </c>
      <c r="D87" s="266">
        <f t="shared" si="15"/>
        <v>-901</v>
      </c>
      <c r="E87" s="130">
        <v>28</v>
      </c>
      <c r="F87" s="131">
        <v>1993</v>
      </c>
      <c r="G87" s="268">
        <f t="shared" si="12"/>
        <v>4.5999999999999996</v>
      </c>
      <c r="H87" s="268">
        <f t="shared" si="10"/>
        <v>6.15</v>
      </c>
      <c r="I87" s="268">
        <f t="shared" si="10"/>
        <v>64.7</v>
      </c>
      <c r="J87" s="268">
        <f t="shared" si="10"/>
        <v>249.2</v>
      </c>
      <c r="K87" s="268">
        <f t="shared" si="10"/>
        <v>197.31071428571431</v>
      </c>
      <c r="L87" s="268">
        <f t="shared" si="10"/>
        <v>146.70967741935485</v>
      </c>
      <c r="M87" s="268">
        <f t="shared" si="10"/>
        <v>96.233333333333334</v>
      </c>
      <c r="N87" s="268">
        <f t="shared" si="10"/>
        <v>31.370967741935484</v>
      </c>
      <c r="O87" s="268">
        <f t="shared" si="10"/>
        <v>28.7</v>
      </c>
      <c r="P87" s="268">
        <f t="shared" si="10"/>
        <v>11.3</v>
      </c>
      <c r="Q87" s="268">
        <f t="shared" si="10"/>
        <v>5.99</v>
      </c>
      <c r="R87" s="268">
        <f t="shared" si="10"/>
        <v>8.73</v>
      </c>
      <c r="S87" s="132">
        <f t="shared" si="16"/>
        <v>50.874228099173557</v>
      </c>
      <c r="U87" s="131">
        <v>1993</v>
      </c>
      <c r="V87" s="268">
        <f t="shared" si="13"/>
        <v>282.84297520661153</v>
      </c>
      <c r="W87" s="268">
        <f t="shared" si="11"/>
        <v>365.95041322314046</v>
      </c>
      <c r="X87" s="268">
        <f t="shared" si="11"/>
        <v>3978.2479338842977</v>
      </c>
      <c r="Y87" s="268">
        <f t="shared" si="11"/>
        <v>15322.710743801652</v>
      </c>
      <c r="Z87" s="268">
        <f t="shared" si="11"/>
        <v>10958.082644628101</v>
      </c>
      <c r="AA87" s="268">
        <f t="shared" si="11"/>
        <v>9020.826446280993</v>
      </c>
      <c r="AB87" s="268">
        <f t="shared" si="11"/>
        <v>5726.2809917355371</v>
      </c>
      <c r="AC87" s="268">
        <f t="shared" si="11"/>
        <v>1928.9256198347107</v>
      </c>
      <c r="AD87" s="268">
        <f t="shared" si="11"/>
        <v>1707.7685950413224</v>
      </c>
      <c r="AE87" s="268">
        <f t="shared" si="11"/>
        <v>694.80991735537202</v>
      </c>
      <c r="AF87" s="268">
        <f t="shared" si="11"/>
        <v>368.31074380165285</v>
      </c>
      <c r="AG87" s="268">
        <f t="shared" si="11"/>
        <v>519.47107438016531</v>
      </c>
      <c r="AH87" s="134">
        <f t="shared" si="17"/>
        <v>50.874228099173543</v>
      </c>
      <c r="AI87" s="272"/>
    </row>
    <row r="88" spans="1:35">
      <c r="A88" s="263">
        <f t="shared" si="14"/>
        <v>1928</v>
      </c>
      <c r="B88" s="271">
        <v>10166</v>
      </c>
      <c r="C88" s="265">
        <f>IF(OR('Rock Creek 11444201'!C88=-901,'Rock Creek 11444280'!C88=-901),-901,'Rock Creek 11444201'!C88+'Rock Creek 11444280'!C88)</f>
        <v>-901</v>
      </c>
      <c r="D88" s="266">
        <f t="shared" si="15"/>
        <v>-901</v>
      </c>
      <c r="E88" s="130">
        <v>28</v>
      </c>
      <c r="F88" s="131">
        <v>1994</v>
      </c>
      <c r="G88" s="268">
        <f t="shared" si="12"/>
        <v>11</v>
      </c>
      <c r="H88" s="268">
        <f t="shared" si="10"/>
        <v>17.399999999999999</v>
      </c>
      <c r="I88" s="268">
        <f t="shared" si="10"/>
        <v>25.1</v>
      </c>
      <c r="J88" s="268">
        <f t="shared" si="10"/>
        <v>21</v>
      </c>
      <c r="K88" s="268">
        <f t="shared" si="10"/>
        <v>65.94285714285715</v>
      </c>
      <c r="L88" s="268">
        <f t="shared" si="10"/>
        <v>29.832258064516129</v>
      </c>
      <c r="M88" s="268">
        <f t="shared" si="10"/>
        <v>16.600000000000001</v>
      </c>
      <c r="N88" s="268">
        <f t="shared" si="10"/>
        <v>17.3</v>
      </c>
      <c r="O88" s="268">
        <f t="shared" si="10"/>
        <v>11.4</v>
      </c>
      <c r="P88" s="268">
        <f t="shared" si="10"/>
        <v>5.25</v>
      </c>
      <c r="Q88" s="268">
        <f t="shared" si="10"/>
        <v>1.97</v>
      </c>
      <c r="R88" s="268">
        <f t="shared" si="10"/>
        <v>2.95</v>
      </c>
      <c r="S88" s="132">
        <f t="shared" si="16"/>
        <v>13.392238016528925</v>
      </c>
      <c r="U88" s="131">
        <v>1994</v>
      </c>
      <c r="V88" s="268">
        <f t="shared" si="13"/>
        <v>676.36363636363637</v>
      </c>
      <c r="W88" s="268">
        <f t="shared" si="11"/>
        <v>1035.3719008264463</v>
      </c>
      <c r="X88" s="268">
        <f t="shared" si="11"/>
        <v>1543.3388429752067</v>
      </c>
      <c r="Y88" s="268">
        <f t="shared" si="11"/>
        <v>1291.2396694214876</v>
      </c>
      <c r="Z88" s="268">
        <f t="shared" si="11"/>
        <v>3662.2809917355376</v>
      </c>
      <c r="AA88" s="268">
        <f t="shared" si="11"/>
        <v>1834.3140495867765</v>
      </c>
      <c r="AB88" s="268">
        <f t="shared" si="11"/>
        <v>987.76859504132256</v>
      </c>
      <c r="AC88" s="268">
        <f t="shared" si="11"/>
        <v>1063.7355371900828</v>
      </c>
      <c r="AD88" s="268">
        <f t="shared" si="11"/>
        <v>678.34710743801656</v>
      </c>
      <c r="AE88" s="268">
        <f t="shared" si="11"/>
        <v>322.80991735537191</v>
      </c>
      <c r="AF88" s="268">
        <f t="shared" si="11"/>
        <v>121.1305785123967</v>
      </c>
      <c r="AG88" s="268">
        <f t="shared" si="11"/>
        <v>175.53719008264463</v>
      </c>
      <c r="AH88" s="134">
        <f t="shared" si="17"/>
        <v>13.392238016528928</v>
      </c>
      <c r="AI88" s="272"/>
    </row>
    <row r="89" spans="1:35">
      <c r="A89" s="263">
        <f t="shared" si="14"/>
        <v>1928</v>
      </c>
      <c r="B89" s="271">
        <v>10196</v>
      </c>
      <c r="C89" s="265">
        <f>IF(OR('Rock Creek 11444201'!C89=-901,'Rock Creek 11444280'!C89=-901),-901,'Rock Creek 11444201'!C89+'Rock Creek 11444280'!C89)</f>
        <v>-901</v>
      </c>
      <c r="D89" s="266">
        <f t="shared" si="15"/>
        <v>-901</v>
      </c>
      <c r="E89" s="130">
        <v>28</v>
      </c>
      <c r="F89" s="131">
        <v>1995</v>
      </c>
      <c r="G89" s="268">
        <f t="shared" si="12"/>
        <v>8.3800000000000008</v>
      </c>
      <c r="H89" s="268">
        <f t="shared" si="10"/>
        <v>32.456666666666663</v>
      </c>
      <c r="I89" s="268">
        <f t="shared" si="10"/>
        <v>76.712903225806457</v>
      </c>
      <c r="J89" s="268">
        <f t="shared" si="10"/>
        <v>350.10967741935485</v>
      </c>
      <c r="K89" s="268">
        <f t="shared" si="10"/>
        <v>80.471428571428561</v>
      </c>
      <c r="L89" s="268">
        <f t="shared" si="10"/>
        <v>473.22258064516126</v>
      </c>
      <c r="M89" s="268">
        <f t="shared" si="10"/>
        <v>172.03333333333333</v>
      </c>
      <c r="N89" s="268">
        <f t="shared" si="10"/>
        <v>210.88064516129032</v>
      </c>
      <c r="O89" s="268">
        <f t="shared" si="10"/>
        <v>88.22</v>
      </c>
      <c r="P89" s="268">
        <f t="shared" si="10"/>
        <v>50.777419354838706</v>
      </c>
      <c r="Q89" s="268">
        <f t="shared" si="10"/>
        <v>26.032258064516128</v>
      </c>
      <c r="R89" s="268">
        <f t="shared" si="10"/>
        <v>21.2</v>
      </c>
      <c r="S89" s="132">
        <f t="shared" si="16"/>
        <v>96.694373553718989</v>
      </c>
      <c r="U89" s="131">
        <v>1995</v>
      </c>
      <c r="V89" s="268">
        <f t="shared" si="13"/>
        <v>515.2661157024794</v>
      </c>
      <c r="W89" s="268">
        <f t="shared" si="11"/>
        <v>1931.3057851239671</v>
      </c>
      <c r="X89" s="268">
        <f t="shared" si="11"/>
        <v>4716.8925619834718</v>
      </c>
      <c r="Y89" s="268">
        <f t="shared" si="11"/>
        <v>21527.404958677682</v>
      </c>
      <c r="Z89" s="268">
        <f t="shared" si="11"/>
        <v>4469.1570247933878</v>
      </c>
      <c r="AA89" s="268">
        <f t="shared" si="11"/>
        <v>29097.322314049587</v>
      </c>
      <c r="AB89" s="268">
        <f t="shared" si="11"/>
        <v>10236.694214876034</v>
      </c>
      <c r="AC89" s="268">
        <f t="shared" si="11"/>
        <v>12966.545454545454</v>
      </c>
      <c r="AD89" s="268">
        <f t="shared" si="11"/>
        <v>5249.454545454545</v>
      </c>
      <c r="AE89" s="268">
        <f t="shared" si="11"/>
        <v>3122.1818181818171</v>
      </c>
      <c r="AF89" s="268">
        <f t="shared" si="11"/>
        <v>1600.6611570247933</v>
      </c>
      <c r="AG89" s="268">
        <f t="shared" si="11"/>
        <v>1261.4876033057851</v>
      </c>
      <c r="AH89" s="134">
        <f t="shared" si="17"/>
        <v>96.694373553718989</v>
      </c>
      <c r="AI89" s="272"/>
    </row>
    <row r="90" spans="1:35">
      <c r="A90" s="263">
        <f t="shared" si="14"/>
        <v>1928</v>
      </c>
      <c r="B90" s="271">
        <v>10227</v>
      </c>
      <c r="C90" s="265">
        <f>IF(OR('Rock Creek 11444201'!C90=-901,'Rock Creek 11444280'!C90=-901),-901,'Rock Creek 11444201'!C90+'Rock Creek 11444280'!C90)</f>
        <v>-901</v>
      </c>
      <c r="D90" s="266">
        <f t="shared" si="15"/>
        <v>-901</v>
      </c>
      <c r="E90" s="130">
        <v>29</v>
      </c>
      <c r="F90" s="131">
        <v>1996</v>
      </c>
      <c r="G90" s="268">
        <f t="shared" si="12"/>
        <v>23.2</v>
      </c>
      <c r="H90" s="268">
        <f t="shared" si="10"/>
        <v>24.5</v>
      </c>
      <c r="I90" s="268">
        <f t="shared" si="10"/>
        <v>53.409677419354836</v>
      </c>
      <c r="J90" s="268">
        <f t="shared" si="10"/>
        <v>191.33548387096772</v>
      </c>
      <c r="K90" s="268">
        <f t="shared" si="10"/>
        <v>269.49310344827586</v>
      </c>
      <c r="L90" s="268">
        <f t="shared" si="10"/>
        <v>181.49677419354839</v>
      </c>
      <c r="M90" s="268">
        <f t="shared" si="10"/>
        <v>120.63666666666666</v>
      </c>
      <c r="N90" s="268">
        <f t="shared" si="10"/>
        <v>110.80000000000001</v>
      </c>
      <c r="O90" s="268">
        <f t="shared" si="10"/>
        <v>60.833333333333336</v>
      </c>
      <c r="P90" s="268">
        <f t="shared" si="10"/>
        <v>30.822580645161288</v>
      </c>
      <c r="Q90" s="268">
        <f t="shared" si="10"/>
        <v>19.600000000000001</v>
      </c>
      <c r="R90" s="268">
        <f t="shared" si="10"/>
        <v>17.399999999999999</v>
      </c>
      <c r="S90" s="132">
        <f t="shared" si="16"/>
        <v>66.341157024793361</v>
      </c>
      <c r="U90" s="131">
        <v>1996</v>
      </c>
      <c r="V90" s="268">
        <f t="shared" si="13"/>
        <v>1426.5123966942149</v>
      </c>
      <c r="W90" s="268">
        <f t="shared" si="11"/>
        <v>1457.8512396694214</v>
      </c>
      <c r="X90" s="268">
        <f t="shared" si="11"/>
        <v>3284.0330578512389</v>
      </c>
      <c r="Y90" s="268">
        <f t="shared" si="11"/>
        <v>11764.760330578509</v>
      </c>
      <c r="Z90" s="268">
        <f t="shared" si="11"/>
        <v>15501.421487603306</v>
      </c>
      <c r="AA90" s="268">
        <f t="shared" si="11"/>
        <v>11159.80165289256</v>
      </c>
      <c r="AB90" s="268">
        <f t="shared" si="11"/>
        <v>7178.3801652892562</v>
      </c>
      <c r="AC90" s="268">
        <f t="shared" si="11"/>
        <v>6812.826446280993</v>
      </c>
      <c r="AD90" s="268">
        <f t="shared" si="11"/>
        <v>3619.8347107438017</v>
      </c>
      <c r="AE90" s="268">
        <f t="shared" si="11"/>
        <v>1895.2066115702476</v>
      </c>
      <c r="AF90" s="268">
        <f t="shared" si="11"/>
        <v>1205.1570247933887</v>
      </c>
      <c r="AG90" s="268">
        <f t="shared" si="11"/>
        <v>1035.3719008264463</v>
      </c>
      <c r="AH90" s="134">
        <f t="shared" si="17"/>
        <v>66.341157024793389</v>
      </c>
      <c r="AI90" s="272"/>
    </row>
    <row r="91" spans="1:35">
      <c r="A91" s="263">
        <f t="shared" si="14"/>
        <v>1928</v>
      </c>
      <c r="B91" s="271">
        <v>10258</v>
      </c>
      <c r="C91" s="265">
        <f>IF(OR('Rock Creek 11444201'!C91=-901,'Rock Creek 11444280'!C91=-901),-901,'Rock Creek 11444201'!C91+'Rock Creek 11444280'!C91)</f>
        <v>-901</v>
      </c>
      <c r="D91" s="266">
        <f t="shared" si="15"/>
        <v>-901</v>
      </c>
      <c r="E91" s="130">
        <v>28</v>
      </c>
      <c r="F91" s="131">
        <v>1997</v>
      </c>
      <c r="G91" s="268">
        <f t="shared" si="12"/>
        <v>17.7</v>
      </c>
      <c r="H91" s="268">
        <f t="shared" si="10"/>
        <v>49.633333333333333</v>
      </c>
      <c r="I91" s="268">
        <f t="shared" si="10"/>
        <v>438.37741935483871</v>
      </c>
      <c r="J91" s="268">
        <f t="shared" si="10"/>
        <v>788.86451612903215</v>
      </c>
      <c r="K91" s="268">
        <f t="shared" si="10"/>
        <v>176.45714285714286</v>
      </c>
      <c r="L91" s="268">
        <f t="shared" si="10"/>
        <v>87.777419354838713</v>
      </c>
      <c r="M91" s="268">
        <f t="shared" si="10"/>
        <v>67</v>
      </c>
      <c r="N91" s="268">
        <f t="shared" si="10"/>
        <v>49.741935483870968</v>
      </c>
      <c r="O91" s="268">
        <f t="shared" si="10"/>
        <v>31.3</v>
      </c>
      <c r="P91" s="268">
        <f t="shared" si="10"/>
        <v>17.5</v>
      </c>
      <c r="Q91" s="268">
        <f t="shared" si="10"/>
        <v>12.3</v>
      </c>
      <c r="R91" s="268">
        <f t="shared" si="10"/>
        <v>10.1</v>
      </c>
      <c r="S91" s="132">
        <f t="shared" si="16"/>
        <v>106.04013223140495</v>
      </c>
      <c r="U91" s="131">
        <v>1997</v>
      </c>
      <c r="V91" s="268">
        <f t="shared" si="13"/>
        <v>1088.3305785123966</v>
      </c>
      <c r="W91" s="268">
        <f t="shared" si="11"/>
        <v>2953.3884297520663</v>
      </c>
      <c r="X91" s="268">
        <f t="shared" si="11"/>
        <v>26954.776859504134</v>
      </c>
      <c r="Y91" s="268">
        <f t="shared" si="11"/>
        <v>48505.388429752064</v>
      </c>
      <c r="Z91" s="268">
        <f t="shared" si="11"/>
        <v>9799.9338842975212</v>
      </c>
      <c r="AA91" s="268">
        <f t="shared" si="11"/>
        <v>5397.2231404958666</v>
      </c>
      <c r="AB91" s="268">
        <f t="shared" si="11"/>
        <v>3986.7768595041321</v>
      </c>
      <c r="AC91" s="268">
        <f t="shared" si="11"/>
        <v>3058.5123966942147</v>
      </c>
      <c r="AD91" s="268">
        <f t="shared" si="11"/>
        <v>1862.4793388429753</v>
      </c>
      <c r="AE91" s="268">
        <f t="shared" si="11"/>
        <v>1076.0330578512396</v>
      </c>
      <c r="AF91" s="268">
        <f t="shared" si="11"/>
        <v>756.29752066115702</v>
      </c>
      <c r="AG91" s="268">
        <f t="shared" si="11"/>
        <v>600.99173553719015</v>
      </c>
      <c r="AH91" s="134">
        <f t="shared" si="17"/>
        <v>106.04013223140498</v>
      </c>
      <c r="AI91" s="272"/>
    </row>
    <row r="92" spans="1:35">
      <c r="A92" s="263">
        <f t="shared" si="14"/>
        <v>1928</v>
      </c>
      <c r="B92" s="271">
        <v>10287</v>
      </c>
      <c r="C92" s="265">
        <f>IF(OR('Rock Creek 11444201'!C92=-901,'Rock Creek 11444280'!C92=-901),-901,'Rock Creek 11444201'!C92+'Rock Creek 11444280'!C92)</f>
        <v>-901</v>
      </c>
      <c r="D92" s="266">
        <f t="shared" si="15"/>
        <v>-901</v>
      </c>
      <c r="E92" s="130">
        <v>28</v>
      </c>
      <c r="F92" s="131">
        <v>1998</v>
      </c>
      <c r="G92" s="268">
        <f t="shared" si="12"/>
        <v>14.5</v>
      </c>
      <c r="H92" s="268">
        <f t="shared" si="10"/>
        <v>23.3</v>
      </c>
      <c r="I92" s="268">
        <f t="shared" si="10"/>
        <v>30.63548387096774</v>
      </c>
      <c r="J92" s="268">
        <f t="shared" si="10"/>
        <v>242.25483870967744</v>
      </c>
      <c r="K92" s="268">
        <f t="shared" si="10"/>
        <v>430.97142857142853</v>
      </c>
      <c r="L92" s="268">
        <f t="shared" si="10"/>
        <v>167.92580645161291</v>
      </c>
      <c r="M92" s="268">
        <f t="shared" si="10"/>
        <v>241.39999999999998</v>
      </c>
      <c r="N92" s="268">
        <f t="shared" si="10"/>
        <v>174.1</v>
      </c>
      <c r="O92" s="268">
        <f t="shared" si="10"/>
        <v>108.66666666666666</v>
      </c>
      <c r="P92" s="268">
        <f t="shared" si="10"/>
        <v>64.99354838709678</v>
      </c>
      <c r="Q92" s="268">
        <f t="shared" si="10"/>
        <v>32.570967741935483</v>
      </c>
      <c r="R92" s="268">
        <f t="shared" si="10"/>
        <v>25.7</v>
      </c>
      <c r="S92" s="132">
        <f t="shared" si="16"/>
        <v>92.38135537190081</v>
      </c>
      <c r="U92" s="131">
        <v>1998</v>
      </c>
      <c r="V92" s="268">
        <f t="shared" si="13"/>
        <v>891.57024793388427</v>
      </c>
      <c r="W92" s="268">
        <f t="shared" si="11"/>
        <v>1386.4462809917354</v>
      </c>
      <c r="X92" s="268">
        <f t="shared" si="11"/>
        <v>1883.702479338843</v>
      </c>
      <c r="Y92" s="268">
        <f t="shared" si="11"/>
        <v>14895.669421487604</v>
      </c>
      <c r="Z92" s="268">
        <f t="shared" si="11"/>
        <v>23934.942148760332</v>
      </c>
      <c r="AA92" s="268">
        <f t="shared" si="11"/>
        <v>10325.355371900829</v>
      </c>
      <c r="AB92" s="268">
        <f t="shared" si="11"/>
        <v>14364.297520661154</v>
      </c>
      <c r="AC92" s="268">
        <f t="shared" si="11"/>
        <v>10704.991735537191</v>
      </c>
      <c r="AD92" s="268">
        <f t="shared" si="11"/>
        <v>6466.1157024793374</v>
      </c>
      <c r="AE92" s="268">
        <f t="shared" si="11"/>
        <v>3996.2975206611577</v>
      </c>
      <c r="AF92" s="268">
        <f t="shared" si="11"/>
        <v>2002.7107438016526</v>
      </c>
      <c r="AG92" s="268">
        <f t="shared" si="11"/>
        <v>1529.2561983471073</v>
      </c>
      <c r="AH92" s="134">
        <f t="shared" si="17"/>
        <v>92.381355371900824</v>
      </c>
      <c r="AI92" s="272"/>
    </row>
    <row r="93" spans="1:35">
      <c r="A93" s="263">
        <f t="shared" si="14"/>
        <v>1928</v>
      </c>
      <c r="B93" s="271">
        <v>10318</v>
      </c>
      <c r="C93" s="265">
        <f>IF(OR('Rock Creek 11444201'!C93=-901,'Rock Creek 11444280'!C93=-901),-901,'Rock Creek 11444201'!C93+'Rock Creek 11444280'!C93)</f>
        <v>-901</v>
      </c>
      <c r="D93" s="266">
        <f t="shared" si="15"/>
        <v>-901</v>
      </c>
      <c r="E93" s="130">
        <v>28</v>
      </c>
      <c r="F93" s="131">
        <v>1999</v>
      </c>
      <c r="G93" s="268">
        <f t="shared" si="12"/>
        <v>24.8</v>
      </c>
      <c r="H93" s="268">
        <f t="shared" si="10"/>
        <v>37.1</v>
      </c>
      <c r="I93" s="268">
        <f t="shared" si="10"/>
        <v>52.125806451612902</v>
      </c>
      <c r="J93" s="268">
        <f t="shared" si="10"/>
        <v>166.10322580645163</v>
      </c>
      <c r="K93" s="268">
        <f t="shared" si="10"/>
        <v>417.64285714285711</v>
      </c>
      <c r="L93" s="268">
        <f t="shared" ref="H93:R110" si="18">INDEX($C$16:$C$2000,($F93-1922)*12+L$12,1)</f>
        <v>188.44516129032257</v>
      </c>
      <c r="M93" s="268">
        <f t="shared" si="18"/>
        <v>142.33333333333334</v>
      </c>
      <c r="N93" s="268">
        <f t="shared" si="18"/>
        <v>82.716129032258067</v>
      </c>
      <c r="O93" s="268">
        <f t="shared" si="18"/>
        <v>53.3</v>
      </c>
      <c r="P93" s="268">
        <f t="shared" si="18"/>
        <v>35.200000000000003</v>
      </c>
      <c r="Q93" s="268">
        <f t="shared" si="18"/>
        <v>39.200000000000003</v>
      </c>
      <c r="R93" s="268">
        <f t="shared" si="18"/>
        <v>22.1</v>
      </c>
      <c r="S93" s="132">
        <f t="shared" si="16"/>
        <v>74.54935537190083</v>
      </c>
      <c r="U93" s="131">
        <v>1999</v>
      </c>
      <c r="V93" s="268">
        <f t="shared" si="13"/>
        <v>1524.8925619834711</v>
      </c>
      <c r="W93" s="268">
        <f t="shared" si="11"/>
        <v>2207.6033057851241</v>
      </c>
      <c r="X93" s="268">
        <f t="shared" si="11"/>
        <v>3205.0909090909099</v>
      </c>
      <c r="Y93" s="268">
        <f t="shared" si="11"/>
        <v>10213.28925619835</v>
      </c>
      <c r="Z93" s="268">
        <f t="shared" si="11"/>
        <v>23194.710743801654</v>
      </c>
      <c r="AA93" s="268">
        <f t="shared" ref="W93:AG110" si="19">IF(INDEX($D$16:$D$2000,($U93-1922)*12+AA$12,1)&lt;&gt;-901,INDEX($D$16:$D$2000,($U93-1922)*12+AA$12,1)*1000,-901)</f>
        <v>11587.041322314049</v>
      </c>
      <c r="AB93" s="268">
        <f t="shared" si="19"/>
        <v>8469.4214876033056</v>
      </c>
      <c r="AC93" s="268">
        <f t="shared" si="19"/>
        <v>5086.0165289256192</v>
      </c>
      <c r="AD93" s="268">
        <f t="shared" si="19"/>
        <v>3171.5702479338843</v>
      </c>
      <c r="AE93" s="268">
        <f t="shared" si="19"/>
        <v>2164.3636363636365</v>
      </c>
      <c r="AF93" s="268">
        <f t="shared" si="19"/>
        <v>2410.3140495867774</v>
      </c>
      <c r="AG93" s="268">
        <f t="shared" si="19"/>
        <v>1315.0413223140495</v>
      </c>
      <c r="AH93" s="134">
        <f t="shared" si="17"/>
        <v>74.549355371900816</v>
      </c>
      <c r="AI93" s="272"/>
    </row>
    <row r="94" spans="1:35">
      <c r="A94" s="263">
        <f t="shared" si="14"/>
        <v>1928</v>
      </c>
      <c r="B94" s="271">
        <v>10348</v>
      </c>
      <c r="C94" s="265">
        <f>IF(OR('Rock Creek 11444201'!C94=-901,'Rock Creek 11444280'!C94=-901),-901,'Rock Creek 11444201'!C94+'Rock Creek 11444280'!C94)</f>
        <v>-901</v>
      </c>
      <c r="D94" s="266">
        <f t="shared" si="15"/>
        <v>-901</v>
      </c>
      <c r="E94" s="130">
        <v>29</v>
      </c>
      <c r="F94" s="131">
        <v>2000</v>
      </c>
      <c r="G94" s="268">
        <f t="shared" si="12"/>
        <v>22.8</v>
      </c>
      <c r="H94" s="268">
        <f t="shared" si="18"/>
        <v>28.143333333333331</v>
      </c>
      <c r="I94" s="268">
        <f t="shared" si="18"/>
        <v>31.103225806451615</v>
      </c>
      <c r="J94" s="268">
        <f t="shared" si="18"/>
        <v>108.98387096774195</v>
      </c>
      <c r="K94" s="268">
        <f t="shared" si="18"/>
        <v>340.17931034482763</v>
      </c>
      <c r="L94" s="268">
        <f t="shared" si="18"/>
        <v>150.18064516129033</v>
      </c>
      <c r="M94" s="268">
        <f t="shared" si="18"/>
        <v>63.300000000000004</v>
      </c>
      <c r="N94" s="268">
        <f t="shared" si="18"/>
        <v>72.048387096774192</v>
      </c>
      <c r="O94" s="268">
        <f t="shared" si="18"/>
        <v>35.160000000000004</v>
      </c>
      <c r="P94" s="268">
        <f t="shared" si="18"/>
        <v>23.6</v>
      </c>
      <c r="Q94" s="268">
        <f t="shared" si="18"/>
        <v>17.2</v>
      </c>
      <c r="R94" s="268">
        <f t="shared" si="18"/>
        <v>18.7</v>
      </c>
      <c r="S94" s="132">
        <f t="shared" si="16"/>
        <v>54.402049586776862</v>
      </c>
      <c r="U94" s="131">
        <v>2000</v>
      </c>
      <c r="V94" s="268">
        <f t="shared" si="13"/>
        <v>1401.9173553719008</v>
      </c>
      <c r="W94" s="268">
        <f t="shared" si="19"/>
        <v>1674.6446280991731</v>
      </c>
      <c r="X94" s="268">
        <f t="shared" si="19"/>
        <v>1912.4628099173558</v>
      </c>
      <c r="Y94" s="268">
        <f t="shared" si="19"/>
        <v>6701.1570247933896</v>
      </c>
      <c r="Z94" s="268">
        <f t="shared" si="19"/>
        <v>19567.338842975212</v>
      </c>
      <c r="AA94" s="268">
        <f t="shared" si="19"/>
        <v>9234.2479338843004</v>
      </c>
      <c r="AB94" s="268">
        <f t="shared" si="19"/>
        <v>3766.6115702479342</v>
      </c>
      <c r="AC94" s="268">
        <f t="shared" si="19"/>
        <v>4430.0826446280989</v>
      </c>
      <c r="AD94" s="268">
        <f t="shared" si="19"/>
        <v>2092.1652892561988</v>
      </c>
      <c r="AE94" s="268">
        <f t="shared" si="19"/>
        <v>1451.1074380165289</v>
      </c>
      <c r="AF94" s="268">
        <f t="shared" si="19"/>
        <v>1057.5867768595042</v>
      </c>
      <c r="AG94" s="268">
        <f t="shared" si="19"/>
        <v>1112.7272727272727</v>
      </c>
      <c r="AH94" s="134">
        <f t="shared" si="17"/>
        <v>54.402049586776869</v>
      </c>
      <c r="AI94" s="272"/>
    </row>
    <row r="95" spans="1:35">
      <c r="A95" s="263">
        <f t="shared" si="14"/>
        <v>1928</v>
      </c>
      <c r="B95" s="271">
        <v>10379</v>
      </c>
      <c r="C95" s="265">
        <f>IF(OR('Rock Creek 11444201'!C95=-901,'Rock Creek 11444280'!C95=-901),-901,'Rock Creek 11444201'!C95+'Rock Creek 11444280'!C95)</f>
        <v>-901</v>
      </c>
      <c r="D95" s="266">
        <f t="shared" si="15"/>
        <v>-901</v>
      </c>
      <c r="E95" s="130">
        <v>28</v>
      </c>
      <c r="F95" s="131">
        <v>2001</v>
      </c>
      <c r="G95" s="268">
        <f t="shared" si="12"/>
        <v>27.935483870967744</v>
      </c>
      <c r="H95" s="268">
        <f t="shared" si="18"/>
        <v>24.273333333333333</v>
      </c>
      <c r="I95" s="268">
        <f t="shared" si="18"/>
        <v>29.019354838709678</v>
      </c>
      <c r="J95" s="268">
        <f t="shared" si="18"/>
        <v>40.00322580645161</v>
      </c>
      <c r="K95" s="268">
        <f t="shared" si="18"/>
        <v>84.535714285714278</v>
      </c>
      <c r="L95" s="268">
        <f t="shared" si="18"/>
        <v>63.283870967741933</v>
      </c>
      <c r="M95" s="268">
        <f t="shared" si="18"/>
        <v>55.88666666666667</v>
      </c>
      <c r="N95" s="268">
        <f t="shared" si="18"/>
        <v>27.387096774193552</v>
      </c>
      <c r="O95" s="268">
        <f t="shared" si="18"/>
        <v>16.399999999999999</v>
      </c>
      <c r="P95" s="268">
        <f t="shared" si="18"/>
        <v>10.7</v>
      </c>
      <c r="Q95" s="268">
        <f t="shared" si="18"/>
        <v>7.34</v>
      </c>
      <c r="R95" s="268">
        <f t="shared" si="18"/>
        <v>6.96</v>
      </c>
      <c r="S95" s="132">
        <f t="shared" si="16"/>
        <v>23.500839669421492</v>
      </c>
      <c r="U95" s="131">
        <v>2001</v>
      </c>
      <c r="V95" s="268">
        <f t="shared" si="13"/>
        <v>1717.6859504132231</v>
      </c>
      <c r="W95" s="268">
        <f t="shared" si="19"/>
        <v>1444.3636363636367</v>
      </c>
      <c r="X95" s="268">
        <f t="shared" si="19"/>
        <v>1784.3305785123966</v>
      </c>
      <c r="Y95" s="268">
        <f t="shared" si="19"/>
        <v>2459.7024793388423</v>
      </c>
      <c r="Z95" s="268">
        <f t="shared" si="19"/>
        <v>4694.8760330578516</v>
      </c>
      <c r="AA95" s="268">
        <f t="shared" si="19"/>
        <v>3891.1735537190084</v>
      </c>
      <c r="AB95" s="268">
        <f t="shared" si="19"/>
        <v>3325.4876033057853</v>
      </c>
      <c r="AC95" s="268">
        <f t="shared" si="19"/>
        <v>1683.9669421487606</v>
      </c>
      <c r="AD95" s="268">
        <f t="shared" si="19"/>
        <v>975.86776859504107</v>
      </c>
      <c r="AE95" s="268">
        <f t="shared" si="19"/>
        <v>657.91735537190073</v>
      </c>
      <c r="AF95" s="268">
        <f t="shared" si="19"/>
        <v>451.31900826446281</v>
      </c>
      <c r="AG95" s="268">
        <f t="shared" si="19"/>
        <v>414.14876033057863</v>
      </c>
      <c r="AH95" s="134">
        <f t="shared" si="17"/>
        <v>23.500839669421488</v>
      </c>
      <c r="AI95" s="272"/>
    </row>
    <row r="96" spans="1:35">
      <c r="A96" s="263">
        <f t="shared" si="14"/>
        <v>1928</v>
      </c>
      <c r="B96" s="271">
        <v>10409</v>
      </c>
      <c r="C96" s="265">
        <f>IF(OR('Rock Creek 11444201'!C96=-901,'Rock Creek 11444280'!C96=-901),-901,'Rock Creek 11444201'!C96+'Rock Creek 11444280'!C96)</f>
        <v>-901</v>
      </c>
      <c r="D96" s="266">
        <f t="shared" si="15"/>
        <v>-901</v>
      </c>
      <c r="E96" s="130">
        <v>28</v>
      </c>
      <c r="F96" s="131">
        <v>2002</v>
      </c>
      <c r="G96" s="268">
        <f t="shared" si="12"/>
        <v>9.32</v>
      </c>
      <c r="H96" s="268">
        <f t="shared" si="18"/>
        <v>22.900000000000002</v>
      </c>
      <c r="I96" s="268">
        <f t="shared" si="18"/>
        <v>86.596774193548384</v>
      </c>
      <c r="J96" s="268">
        <f t="shared" si="18"/>
        <v>79.032258064516128</v>
      </c>
      <c r="K96" s="268">
        <f t="shared" si="18"/>
        <v>100.00357142857143</v>
      </c>
      <c r="L96" s="268">
        <f t="shared" si="18"/>
        <v>136.68709677419355</v>
      </c>
      <c r="M96" s="268">
        <f t="shared" si="18"/>
        <v>59.213333333333338</v>
      </c>
      <c r="N96" s="268">
        <f t="shared" si="18"/>
        <v>37.86774193548387</v>
      </c>
      <c r="O96" s="268">
        <f t="shared" si="18"/>
        <v>21.5</v>
      </c>
      <c r="P96" s="268">
        <f t="shared" si="18"/>
        <v>13.4</v>
      </c>
      <c r="Q96" s="268">
        <f t="shared" si="18"/>
        <v>11.1</v>
      </c>
      <c r="R96" s="268">
        <f t="shared" si="18"/>
        <v>9.5</v>
      </c>
      <c r="S96" s="132">
        <f t="shared" si="16"/>
        <v>35.281229752066118</v>
      </c>
      <c r="U96" s="131">
        <v>2002</v>
      </c>
      <c r="V96" s="268">
        <f t="shared" si="13"/>
        <v>573.06446280991736</v>
      </c>
      <c r="W96" s="268">
        <f t="shared" si="19"/>
        <v>1362.644628099174</v>
      </c>
      <c r="X96" s="268">
        <f t="shared" si="19"/>
        <v>5324.6280991735539</v>
      </c>
      <c r="Y96" s="268">
        <f t="shared" si="19"/>
        <v>4859.5041322314046</v>
      </c>
      <c r="Z96" s="268">
        <f t="shared" si="19"/>
        <v>5553.917355371902</v>
      </c>
      <c r="AA96" s="268">
        <f t="shared" si="19"/>
        <v>8404.561983471076</v>
      </c>
      <c r="AB96" s="268">
        <f t="shared" si="19"/>
        <v>3523.4380165289263</v>
      </c>
      <c r="AC96" s="268">
        <f t="shared" si="19"/>
        <v>2328.3966942148763</v>
      </c>
      <c r="AD96" s="268">
        <f t="shared" si="19"/>
        <v>1279.3388429752067</v>
      </c>
      <c r="AE96" s="268">
        <f t="shared" si="19"/>
        <v>823.93388429752065</v>
      </c>
      <c r="AF96" s="268">
        <f t="shared" si="19"/>
        <v>682.51239669421489</v>
      </c>
      <c r="AG96" s="268">
        <f t="shared" si="19"/>
        <v>565.28925619834718</v>
      </c>
      <c r="AH96" s="134">
        <f t="shared" si="17"/>
        <v>35.281229752066118</v>
      </c>
      <c r="AI96" s="272"/>
    </row>
    <row r="97" spans="1:35">
      <c r="A97" s="263">
        <f t="shared" si="14"/>
        <v>1928</v>
      </c>
      <c r="B97" s="271">
        <v>10440</v>
      </c>
      <c r="C97" s="265">
        <f>IF(OR('Rock Creek 11444201'!C97=-901,'Rock Creek 11444280'!C97=-901),-901,'Rock Creek 11444201'!C97+'Rock Creek 11444280'!C97)</f>
        <v>-901</v>
      </c>
      <c r="D97" s="266">
        <f t="shared" si="15"/>
        <v>-901</v>
      </c>
      <c r="E97" s="130">
        <v>28</v>
      </c>
      <c r="F97" s="131">
        <v>2003</v>
      </c>
      <c r="G97" s="268">
        <f t="shared" si="12"/>
        <v>9.39</v>
      </c>
      <c r="H97" s="268">
        <f t="shared" si="18"/>
        <v>18.7</v>
      </c>
      <c r="I97" s="268">
        <f t="shared" si="18"/>
        <v>63.36774193548387</v>
      </c>
      <c r="J97" s="268">
        <f t="shared" si="18"/>
        <v>43.329032258064515</v>
      </c>
      <c r="K97" s="268">
        <f t="shared" si="18"/>
        <v>33.521428571428572</v>
      </c>
      <c r="L97" s="268">
        <f t="shared" si="18"/>
        <v>48.458064516129028</v>
      </c>
      <c r="M97" s="268">
        <f t="shared" si="18"/>
        <v>140.06</v>
      </c>
      <c r="N97" s="268">
        <f t="shared" si="18"/>
        <v>95.98064516129034</v>
      </c>
      <c r="O97" s="268">
        <f t="shared" si="18"/>
        <v>28.7</v>
      </c>
      <c r="P97" s="268">
        <f t="shared" si="18"/>
        <v>16.899999999999999</v>
      </c>
      <c r="Q97" s="268">
        <f t="shared" si="18"/>
        <v>14.6</v>
      </c>
      <c r="R97" s="268">
        <f t="shared" si="18"/>
        <v>8.42</v>
      </c>
      <c r="S97" s="132">
        <f t="shared" si="16"/>
        <v>31.473302479338848</v>
      </c>
      <c r="U97" s="131">
        <v>2003</v>
      </c>
      <c r="V97" s="268">
        <f t="shared" si="13"/>
        <v>577.36859504132246</v>
      </c>
      <c r="W97" s="268">
        <f t="shared" si="19"/>
        <v>1112.7272727272727</v>
      </c>
      <c r="X97" s="268">
        <f t="shared" si="19"/>
        <v>3896.3305785123976</v>
      </c>
      <c r="Y97" s="268">
        <f t="shared" si="19"/>
        <v>2664.1983471074382</v>
      </c>
      <c r="Z97" s="268">
        <f t="shared" si="19"/>
        <v>1861.6859504132231</v>
      </c>
      <c r="AA97" s="268">
        <f t="shared" si="19"/>
        <v>2979.5702479338834</v>
      </c>
      <c r="AB97" s="268">
        <f t="shared" si="19"/>
        <v>8334.1487603305795</v>
      </c>
      <c r="AC97" s="268">
        <f t="shared" si="19"/>
        <v>5901.6198347107438</v>
      </c>
      <c r="AD97" s="268">
        <f t="shared" si="19"/>
        <v>1707.7685950413224</v>
      </c>
      <c r="AE97" s="268">
        <f t="shared" si="19"/>
        <v>1039.1404958677683</v>
      </c>
      <c r="AF97" s="268">
        <f t="shared" si="19"/>
        <v>897.71900826446279</v>
      </c>
      <c r="AG97" s="268">
        <f t="shared" si="19"/>
        <v>501.02479338842977</v>
      </c>
      <c r="AH97" s="134">
        <f t="shared" si="17"/>
        <v>31.473302479338845</v>
      </c>
      <c r="AI97" s="272"/>
    </row>
    <row r="98" spans="1:35">
      <c r="A98" s="263">
        <f t="shared" si="14"/>
        <v>1928</v>
      </c>
      <c r="B98" s="271">
        <v>10471</v>
      </c>
      <c r="C98" s="265">
        <f>IF(OR('Rock Creek 11444201'!C98=-901,'Rock Creek 11444280'!C98=-901),-901,'Rock Creek 11444201'!C98+'Rock Creek 11444280'!C98)</f>
        <v>-901</v>
      </c>
      <c r="D98" s="266">
        <f t="shared" si="15"/>
        <v>-901</v>
      </c>
      <c r="E98" s="130">
        <v>29</v>
      </c>
      <c r="F98" s="131">
        <v>2004</v>
      </c>
      <c r="G98" s="268">
        <f t="shared" si="12"/>
        <v>8.0500000000000007</v>
      </c>
      <c r="H98" s="268">
        <f t="shared" si="18"/>
        <v>19.5</v>
      </c>
      <c r="I98" s="268">
        <f t="shared" si="18"/>
        <v>53.374193548387098</v>
      </c>
      <c r="J98" s="268">
        <f t="shared" si="18"/>
        <v>52.664516129032265</v>
      </c>
      <c r="K98" s="268">
        <f t="shared" si="18"/>
        <v>108.52068965517242</v>
      </c>
      <c r="L98" s="268">
        <f t="shared" si="18"/>
        <v>58.190322580645173</v>
      </c>
      <c r="M98" s="268">
        <f t="shared" si="18"/>
        <v>25.3</v>
      </c>
      <c r="N98" s="268">
        <f t="shared" si="18"/>
        <v>17.8</v>
      </c>
      <c r="O98" s="268">
        <f t="shared" si="18"/>
        <v>11.4</v>
      </c>
      <c r="P98" s="268">
        <f t="shared" si="18"/>
        <v>7.95</v>
      </c>
      <c r="Q98" s="268">
        <f t="shared" si="18"/>
        <v>6.64</v>
      </c>
      <c r="R98" s="268">
        <f t="shared" si="18"/>
        <v>6.65</v>
      </c>
      <c r="S98" s="132">
        <f t="shared" si="16"/>
        <v>22.566624793388431</v>
      </c>
      <c r="U98" s="131">
        <v>2004</v>
      </c>
      <c r="V98" s="268">
        <f t="shared" si="13"/>
        <v>494.97520661157034</v>
      </c>
      <c r="W98" s="268">
        <f t="shared" si="19"/>
        <v>1160.3305785123966</v>
      </c>
      <c r="X98" s="268">
        <f t="shared" si="19"/>
        <v>3281.8512396694209</v>
      </c>
      <c r="Y98" s="268">
        <f t="shared" si="19"/>
        <v>3238.2148760330579</v>
      </c>
      <c r="Z98" s="268">
        <f t="shared" si="19"/>
        <v>6242.1818181818198</v>
      </c>
      <c r="AA98" s="268">
        <f t="shared" si="19"/>
        <v>3577.9834710743808</v>
      </c>
      <c r="AB98" s="268">
        <f t="shared" si="19"/>
        <v>1505.4545454545453</v>
      </c>
      <c r="AC98" s="268">
        <f t="shared" si="19"/>
        <v>1094.4793388429753</v>
      </c>
      <c r="AD98" s="268">
        <f t="shared" si="19"/>
        <v>678.34710743801656</v>
      </c>
      <c r="AE98" s="268">
        <f t="shared" si="19"/>
        <v>488.82644628099177</v>
      </c>
      <c r="AF98" s="268">
        <f t="shared" si="19"/>
        <v>408.27768595041323</v>
      </c>
      <c r="AG98" s="268">
        <f t="shared" si="19"/>
        <v>395.70247933884298</v>
      </c>
      <c r="AH98" s="134">
        <f t="shared" si="17"/>
        <v>22.566624793388435</v>
      </c>
    </row>
    <row r="99" spans="1:35">
      <c r="A99" s="263">
        <f t="shared" si="14"/>
        <v>1928</v>
      </c>
      <c r="B99" s="271">
        <v>10501</v>
      </c>
      <c r="C99" s="265">
        <f>IF(OR('Rock Creek 11444201'!C99=-901,'Rock Creek 11444280'!C99=-901),-901,'Rock Creek 11444201'!C99+'Rock Creek 11444280'!C99)</f>
        <v>-901</v>
      </c>
      <c r="D99" s="266">
        <f t="shared" si="15"/>
        <v>-901</v>
      </c>
      <c r="E99" s="130">
        <v>28</v>
      </c>
      <c r="F99" s="131">
        <v>2005</v>
      </c>
      <c r="G99" s="268">
        <f t="shared" si="12"/>
        <v>15.154838709677421</v>
      </c>
      <c r="H99" s="268">
        <f t="shared" si="18"/>
        <v>22.45</v>
      </c>
      <c r="I99" s="268">
        <f t="shared" si="18"/>
        <v>65.190322580645159</v>
      </c>
      <c r="J99" s="268">
        <f t="shared" si="18"/>
        <v>178.7258064516129</v>
      </c>
      <c r="K99" s="268">
        <f t="shared" si="18"/>
        <v>93.310714285714297</v>
      </c>
      <c r="L99" s="268">
        <f t="shared" si="18"/>
        <v>246.7741935483871</v>
      </c>
      <c r="M99" s="268">
        <f t="shared" si="18"/>
        <v>140.95999999999998</v>
      </c>
      <c r="N99" s="268">
        <f t="shared" si="18"/>
        <v>126.35483870967741</v>
      </c>
      <c r="O99" s="268">
        <f t="shared" si="18"/>
        <v>71.210000000000008</v>
      </c>
      <c r="P99" s="268">
        <f t="shared" si="18"/>
        <v>33.5</v>
      </c>
      <c r="Q99" s="268">
        <f t="shared" si="18"/>
        <v>23.3</v>
      </c>
      <c r="R99" s="268">
        <f t="shared" si="18"/>
        <v>20.7</v>
      </c>
      <c r="S99" s="132">
        <f t="shared" si="16"/>
        <v>62.739768595041319</v>
      </c>
      <c r="U99" s="131">
        <v>2005</v>
      </c>
      <c r="V99" s="268">
        <f t="shared" si="13"/>
        <v>931.83471074380168</v>
      </c>
      <c r="W99" s="268">
        <f t="shared" si="19"/>
        <v>1335.8677685950413</v>
      </c>
      <c r="X99" s="268">
        <f t="shared" si="19"/>
        <v>4008.3966942148759</v>
      </c>
      <c r="Y99" s="268">
        <f t="shared" si="19"/>
        <v>10989.421487603306</v>
      </c>
      <c r="Z99" s="268">
        <f t="shared" si="19"/>
        <v>5182.2148760330574</v>
      </c>
      <c r="AA99" s="268">
        <f t="shared" si="19"/>
        <v>15173.553719008265</v>
      </c>
      <c r="AB99" s="268">
        <f t="shared" si="19"/>
        <v>8387.7024793388409</v>
      </c>
      <c r="AC99" s="268">
        <f t="shared" si="19"/>
        <v>7769.256198347106</v>
      </c>
      <c r="AD99" s="268">
        <f t="shared" si="19"/>
        <v>4237.2892561983472</v>
      </c>
      <c r="AE99" s="268">
        <f t="shared" si="19"/>
        <v>2059.8347107438017</v>
      </c>
      <c r="AF99" s="268">
        <f t="shared" si="19"/>
        <v>1432.6611570247933</v>
      </c>
      <c r="AG99" s="268">
        <f t="shared" si="19"/>
        <v>1231.7355371900826</v>
      </c>
      <c r="AH99" s="134">
        <f t="shared" si="17"/>
        <v>62.739768595041319</v>
      </c>
    </row>
    <row r="100" spans="1:35">
      <c r="A100" s="263">
        <f t="shared" si="14"/>
        <v>1929</v>
      </c>
      <c r="B100" s="271">
        <v>10532</v>
      </c>
      <c r="C100" s="265">
        <f>IF(OR('Rock Creek 11444201'!C100=-901,'Rock Creek 11444280'!C100=-901),-901,'Rock Creek 11444201'!C100+'Rock Creek 11444280'!C100)</f>
        <v>-901</v>
      </c>
      <c r="D100" s="266">
        <f t="shared" si="15"/>
        <v>-901</v>
      </c>
      <c r="E100" s="130">
        <v>28</v>
      </c>
      <c r="F100" s="131">
        <v>2006</v>
      </c>
      <c r="G100" s="268">
        <f t="shared" si="12"/>
        <v>20.399999999999999</v>
      </c>
      <c r="H100" s="268">
        <f t="shared" si="18"/>
        <v>25.98</v>
      </c>
      <c r="I100" s="268">
        <f t="shared" si="18"/>
        <v>239.22258064516129</v>
      </c>
      <c r="J100" s="268">
        <f t="shared" si="18"/>
        <v>249.12258064516129</v>
      </c>
      <c r="K100" s="268">
        <f t="shared" si="18"/>
        <v>199.8642857142857</v>
      </c>
      <c r="L100" s="268">
        <f t="shared" si="18"/>
        <v>399.9225806451613</v>
      </c>
      <c r="M100" s="268">
        <f t="shared" si="18"/>
        <v>596.4</v>
      </c>
      <c r="N100" s="268">
        <f t="shared" si="18"/>
        <v>130.99032258064517</v>
      </c>
      <c r="O100" s="268">
        <f t="shared" si="18"/>
        <v>75.893333333333331</v>
      </c>
      <c r="P100" s="268">
        <f t="shared" si="18"/>
        <v>40.829032258064515</v>
      </c>
      <c r="Q100" s="268">
        <f t="shared" si="18"/>
        <v>24.4</v>
      </c>
      <c r="R100" s="268">
        <f t="shared" si="18"/>
        <v>18.899999999999999</v>
      </c>
      <c r="S100" s="132">
        <f t="shared" si="16"/>
        <v>121.71153719008265</v>
      </c>
      <c r="U100" s="131">
        <v>2006</v>
      </c>
      <c r="V100" s="268">
        <f t="shared" si="13"/>
        <v>1254.3471074380163</v>
      </c>
      <c r="W100" s="268">
        <f t="shared" si="19"/>
        <v>1545.9173553719008</v>
      </c>
      <c r="X100" s="268">
        <f t="shared" si="19"/>
        <v>14709.223140495866</v>
      </c>
      <c r="Y100" s="268">
        <f t="shared" si="19"/>
        <v>15317.950413223141</v>
      </c>
      <c r="Z100" s="268">
        <f t="shared" si="19"/>
        <v>11099.900826446281</v>
      </c>
      <c r="AA100" s="268">
        <f t="shared" si="19"/>
        <v>24590.280991735537</v>
      </c>
      <c r="AB100" s="268">
        <f t="shared" si="19"/>
        <v>35488.264462809915</v>
      </c>
      <c r="AC100" s="268">
        <f t="shared" si="19"/>
        <v>8054.2809917355371</v>
      </c>
      <c r="AD100" s="268">
        <f t="shared" si="19"/>
        <v>4515.9669421487606</v>
      </c>
      <c r="AE100" s="268">
        <f t="shared" si="19"/>
        <v>2510.4793388429757</v>
      </c>
      <c r="AF100" s="268">
        <f t="shared" si="19"/>
        <v>1500.297520661157</v>
      </c>
      <c r="AG100" s="268">
        <f t="shared" si="19"/>
        <v>1124.6280991735537</v>
      </c>
      <c r="AH100" s="134">
        <f t="shared" si="17"/>
        <v>121.71153719008264</v>
      </c>
    </row>
    <row r="101" spans="1:35">
      <c r="A101" s="263">
        <f t="shared" si="14"/>
        <v>1929</v>
      </c>
      <c r="B101" s="271">
        <v>10562</v>
      </c>
      <c r="C101" s="265">
        <f>IF(OR('Rock Creek 11444201'!C101=-901,'Rock Creek 11444280'!C101=-901),-901,'Rock Creek 11444201'!C101+'Rock Creek 11444280'!C101)</f>
        <v>-901</v>
      </c>
      <c r="D101" s="266">
        <f t="shared" si="15"/>
        <v>-901</v>
      </c>
      <c r="E101" s="130">
        <v>28</v>
      </c>
      <c r="F101" s="131">
        <v>2007</v>
      </c>
      <c r="G101" s="268">
        <f t="shared" si="12"/>
        <v>18.899999999999999</v>
      </c>
      <c r="H101" s="268">
        <f t="shared" si="18"/>
        <v>25</v>
      </c>
      <c r="I101" s="268">
        <f t="shared" si="18"/>
        <v>43.903225806451616</v>
      </c>
      <c r="J101" s="268">
        <f t="shared" si="18"/>
        <v>44.832258064516125</v>
      </c>
      <c r="K101" s="268">
        <f t="shared" si="18"/>
        <v>137.32499999999999</v>
      </c>
      <c r="L101" s="268">
        <f t="shared" si="18"/>
        <v>71.096774193548384</v>
      </c>
      <c r="M101" s="268">
        <f t="shared" si="18"/>
        <v>46.573333333333338</v>
      </c>
      <c r="N101" s="268">
        <f t="shared" si="18"/>
        <v>30.674193548387095</v>
      </c>
      <c r="O101" s="268">
        <f t="shared" si="18"/>
        <v>19.399999999999999</v>
      </c>
      <c r="P101" s="268">
        <f t="shared" si="18"/>
        <v>12.9</v>
      </c>
      <c r="Q101" s="268">
        <f t="shared" si="18"/>
        <v>7.39</v>
      </c>
      <c r="R101" s="268">
        <f t="shared" si="18"/>
        <v>9.11</v>
      </c>
      <c r="S101" s="132">
        <f t="shared" si="16"/>
        <v>27.705500826446276</v>
      </c>
      <c r="U101" s="131">
        <v>2007</v>
      </c>
      <c r="V101" s="268">
        <f t="shared" si="13"/>
        <v>1162.1157024793388</v>
      </c>
      <c r="W101" s="268">
        <f t="shared" si="19"/>
        <v>1487.6033057851239</v>
      </c>
      <c r="X101" s="268">
        <f t="shared" si="19"/>
        <v>2699.504132231405</v>
      </c>
      <c r="Y101" s="268">
        <f t="shared" si="19"/>
        <v>2756.6280991735534</v>
      </c>
      <c r="Z101" s="268">
        <f t="shared" si="19"/>
        <v>7626.6446280991731</v>
      </c>
      <c r="AA101" s="268">
        <f t="shared" si="19"/>
        <v>4371.5702479338843</v>
      </c>
      <c r="AB101" s="268">
        <f t="shared" si="19"/>
        <v>2771.3057851239669</v>
      </c>
      <c r="AC101" s="268">
        <f t="shared" si="19"/>
        <v>1886.0826446280992</v>
      </c>
      <c r="AD101" s="268">
        <f t="shared" si="19"/>
        <v>1154.3801652892562</v>
      </c>
      <c r="AE101" s="268">
        <f t="shared" si="19"/>
        <v>793.19008264462809</v>
      </c>
      <c r="AF101" s="268">
        <f t="shared" si="19"/>
        <v>454.39338842975206</v>
      </c>
      <c r="AG101" s="268">
        <f t="shared" si="19"/>
        <v>542.08264462809905</v>
      </c>
      <c r="AH101" s="134">
        <f t="shared" si="17"/>
        <v>27.705500826446283</v>
      </c>
    </row>
    <row r="102" spans="1:35">
      <c r="A102" s="263">
        <f t="shared" si="14"/>
        <v>1929</v>
      </c>
      <c r="B102" s="271">
        <v>10593</v>
      </c>
      <c r="C102" s="265">
        <f>IF(OR('Rock Creek 11444201'!C102=-901,'Rock Creek 11444280'!C102=-901),-901,'Rock Creek 11444201'!C102+'Rock Creek 11444280'!C102)</f>
        <v>-901</v>
      </c>
      <c r="D102" s="266">
        <f t="shared" si="15"/>
        <v>-901</v>
      </c>
      <c r="E102" s="130">
        <v>29</v>
      </c>
      <c r="F102" s="131">
        <v>2008</v>
      </c>
      <c r="G102" s="268">
        <f t="shared" si="12"/>
        <v>12.5</v>
      </c>
      <c r="H102" s="268">
        <f t="shared" si="18"/>
        <v>13.2</v>
      </c>
      <c r="I102" s="268">
        <f t="shared" si="18"/>
        <v>25.909677419354839</v>
      </c>
      <c r="J102" s="268">
        <f t="shared" si="18"/>
        <v>58.335483870967735</v>
      </c>
      <c r="K102" s="268">
        <f t="shared" si="18"/>
        <v>86.720689655172407</v>
      </c>
      <c r="L102" s="268">
        <f t="shared" si="18"/>
        <v>34</v>
      </c>
      <c r="M102" s="268">
        <f t="shared" si="18"/>
        <v>18</v>
      </c>
      <c r="N102" s="268">
        <f t="shared" si="18"/>
        <v>13.4</v>
      </c>
      <c r="O102" s="268">
        <f t="shared" si="18"/>
        <v>8.8699999999999992</v>
      </c>
      <c r="P102" s="268">
        <f t="shared" si="18"/>
        <v>5.17</v>
      </c>
      <c r="Q102" s="268">
        <f t="shared" si="18"/>
        <v>3.75</v>
      </c>
      <c r="R102" s="268">
        <f t="shared" si="18"/>
        <v>3.06</v>
      </c>
      <c r="S102" s="132">
        <f t="shared" si="16"/>
        <v>16.966254545454543</v>
      </c>
      <c r="U102" s="131">
        <v>2008</v>
      </c>
      <c r="V102" s="268">
        <f t="shared" si="13"/>
        <v>768.59504132231405</v>
      </c>
      <c r="W102" s="268">
        <f t="shared" si="19"/>
        <v>785.45454545454538</v>
      </c>
      <c r="X102" s="268">
        <f t="shared" si="19"/>
        <v>1593.1239669421491</v>
      </c>
      <c r="Y102" s="268">
        <f t="shared" si="19"/>
        <v>3586.909090909091</v>
      </c>
      <c r="Z102" s="268">
        <f t="shared" si="19"/>
        <v>4988.2314049586776</v>
      </c>
      <c r="AA102" s="268">
        <f t="shared" si="19"/>
        <v>2090.5785123966944</v>
      </c>
      <c r="AB102" s="268">
        <f t="shared" si="19"/>
        <v>1071.0743801652893</v>
      </c>
      <c r="AC102" s="268">
        <f t="shared" si="19"/>
        <v>823.93388429752065</v>
      </c>
      <c r="AD102" s="268">
        <f t="shared" si="19"/>
        <v>527.80165289256195</v>
      </c>
      <c r="AE102" s="268">
        <f t="shared" si="19"/>
        <v>317.89090909090913</v>
      </c>
      <c r="AF102" s="268">
        <f t="shared" si="19"/>
        <v>230.57851239669421</v>
      </c>
      <c r="AG102" s="268">
        <f t="shared" si="19"/>
        <v>182.08264462809916</v>
      </c>
      <c r="AH102" s="134">
        <f t="shared" si="17"/>
        <v>16.966254545454543</v>
      </c>
    </row>
    <row r="103" spans="1:35">
      <c r="A103" s="263">
        <f t="shared" si="14"/>
        <v>1929</v>
      </c>
      <c r="B103" s="271">
        <v>10624</v>
      </c>
      <c r="C103" s="265">
        <f>IF(OR('Rock Creek 11444201'!C103=-901,'Rock Creek 11444280'!C103=-901),-901,'Rock Creek 11444201'!C103+'Rock Creek 11444280'!C103)</f>
        <v>-901</v>
      </c>
      <c r="D103" s="266">
        <f t="shared" si="15"/>
        <v>-901</v>
      </c>
      <c r="E103" s="130">
        <v>28</v>
      </c>
      <c r="F103" s="131">
        <v>2009</v>
      </c>
      <c r="G103" s="268">
        <f t="shared" si="12"/>
        <v>-901</v>
      </c>
      <c r="H103" s="268">
        <f t="shared" si="18"/>
        <v>-901</v>
      </c>
      <c r="I103" s="268">
        <f t="shared" si="18"/>
        <v>-901</v>
      </c>
      <c r="J103" s="268">
        <f t="shared" si="18"/>
        <v>-901</v>
      </c>
      <c r="K103" s="268">
        <f t="shared" si="18"/>
        <v>-901</v>
      </c>
      <c r="L103" s="268">
        <f t="shared" si="18"/>
        <v>-901</v>
      </c>
      <c r="M103" s="268">
        <f t="shared" si="18"/>
        <v>-901</v>
      </c>
      <c r="N103" s="268">
        <f t="shared" si="18"/>
        <v>-901</v>
      </c>
      <c r="O103" s="268">
        <f t="shared" si="18"/>
        <v>-901</v>
      </c>
      <c r="P103" s="268">
        <f t="shared" si="18"/>
        <v>-901</v>
      </c>
      <c r="Q103" s="268">
        <f t="shared" si="18"/>
        <v>-901</v>
      </c>
      <c r="R103" s="268">
        <f t="shared" si="18"/>
        <v>-901</v>
      </c>
      <c r="S103" s="132" t="str">
        <f t="shared" si="16"/>
        <v/>
      </c>
      <c r="U103" s="131">
        <v>2009</v>
      </c>
      <c r="V103" s="268">
        <f t="shared" si="13"/>
        <v>-901</v>
      </c>
      <c r="W103" s="268">
        <f t="shared" si="19"/>
        <v>-901</v>
      </c>
      <c r="X103" s="268">
        <f t="shared" si="19"/>
        <v>-901</v>
      </c>
      <c r="Y103" s="268">
        <f t="shared" si="19"/>
        <v>-901</v>
      </c>
      <c r="Z103" s="268">
        <f t="shared" si="19"/>
        <v>-901</v>
      </c>
      <c r="AA103" s="268">
        <f t="shared" si="19"/>
        <v>-901</v>
      </c>
      <c r="AB103" s="268">
        <f t="shared" si="19"/>
        <v>-901</v>
      </c>
      <c r="AC103" s="268">
        <f t="shared" si="19"/>
        <v>-901</v>
      </c>
      <c r="AD103" s="268">
        <f t="shared" si="19"/>
        <v>-901</v>
      </c>
      <c r="AE103" s="268">
        <f t="shared" si="19"/>
        <v>-901</v>
      </c>
      <c r="AF103" s="268">
        <f t="shared" si="19"/>
        <v>-901</v>
      </c>
      <c r="AG103" s="268">
        <f t="shared" si="19"/>
        <v>-901</v>
      </c>
      <c r="AH103" s="134" t="str">
        <f t="shared" si="17"/>
        <v/>
      </c>
    </row>
    <row r="104" spans="1:35">
      <c r="A104" s="263">
        <f t="shared" si="14"/>
        <v>1929</v>
      </c>
      <c r="B104" s="271">
        <v>10652</v>
      </c>
      <c r="C104" s="265">
        <f>IF(OR('Rock Creek 11444201'!C104=-901,'Rock Creek 11444280'!C104=-901),-901,'Rock Creek 11444201'!C104+'Rock Creek 11444280'!C104)</f>
        <v>-901</v>
      </c>
      <c r="D104" s="266">
        <f t="shared" si="15"/>
        <v>-901</v>
      </c>
      <c r="E104" s="130">
        <v>28</v>
      </c>
      <c r="F104" s="131">
        <v>2010</v>
      </c>
      <c r="G104" s="268">
        <f t="shared" si="12"/>
        <v>10.835483870967742</v>
      </c>
      <c r="H104" s="268">
        <f t="shared" si="18"/>
        <v>14.1</v>
      </c>
      <c r="I104" s="268">
        <f t="shared" si="18"/>
        <v>29.522580645161291</v>
      </c>
      <c r="J104" s="268">
        <f t="shared" si="18"/>
        <v>61.693548387096769</v>
      </c>
      <c r="K104" s="268">
        <f t="shared" si="18"/>
        <v>69.546428571428578</v>
      </c>
      <c r="L104" s="268">
        <f t="shared" si="18"/>
        <v>77.096774193548399</v>
      </c>
      <c r="M104" s="268">
        <f t="shared" si="18"/>
        <v>111.95</v>
      </c>
      <c r="N104" s="268">
        <f t="shared" si="18"/>
        <v>83.890322580645162</v>
      </c>
      <c r="O104" s="268">
        <f t="shared" si="18"/>
        <v>44.523333333333326</v>
      </c>
      <c r="P104" s="268">
        <f t="shared" si="18"/>
        <v>20</v>
      </c>
      <c r="Q104" s="268">
        <f t="shared" si="18"/>
        <v>11.029032258064516</v>
      </c>
      <c r="R104" s="268">
        <f t="shared" si="18"/>
        <v>8.06</v>
      </c>
      <c r="S104" s="132">
        <f t="shared" si="16"/>
        <v>32.573355371900831</v>
      </c>
      <c r="U104" s="131">
        <v>2010</v>
      </c>
      <c r="V104" s="268">
        <f t="shared" si="13"/>
        <v>666.24793388429748</v>
      </c>
      <c r="W104" s="268">
        <f t="shared" si="19"/>
        <v>839.00826446280996</v>
      </c>
      <c r="X104" s="268">
        <f t="shared" si="19"/>
        <v>1815.2727272727275</v>
      </c>
      <c r="Y104" s="268">
        <f t="shared" si="19"/>
        <v>3793.3884297520653</v>
      </c>
      <c r="Z104" s="268">
        <f t="shared" si="19"/>
        <v>3862.4132231404965</v>
      </c>
      <c r="AA104" s="268">
        <f t="shared" si="19"/>
        <v>4740.4958677685963</v>
      </c>
      <c r="AB104" s="268">
        <f t="shared" si="19"/>
        <v>6661.4876033057853</v>
      </c>
      <c r="AC104" s="268">
        <f t="shared" si="19"/>
        <v>5158.2148760330565</v>
      </c>
      <c r="AD104" s="268">
        <f t="shared" si="19"/>
        <v>2649.3223140495866</v>
      </c>
      <c r="AE104" s="268">
        <f t="shared" si="19"/>
        <v>1229.7520661157025</v>
      </c>
      <c r="AF104" s="268">
        <f t="shared" si="19"/>
        <v>678.14876033057851</v>
      </c>
      <c r="AG104" s="268">
        <f t="shared" si="19"/>
        <v>479.60330578512406</v>
      </c>
      <c r="AH104" s="134">
        <f t="shared" si="17"/>
        <v>32.573355371900824</v>
      </c>
    </row>
    <row r="105" spans="1:35">
      <c r="A105" s="263">
        <f t="shared" si="14"/>
        <v>1929</v>
      </c>
      <c r="B105" s="271">
        <v>10683</v>
      </c>
      <c r="C105" s="265">
        <f>IF(OR('Rock Creek 11444201'!C105=-901,'Rock Creek 11444280'!C105=-901),-901,'Rock Creek 11444201'!C105+'Rock Creek 11444280'!C105)</f>
        <v>-901</v>
      </c>
      <c r="D105" s="266">
        <f t="shared" si="15"/>
        <v>-901</v>
      </c>
      <c r="E105" s="130">
        <v>28</v>
      </c>
      <c r="F105" s="131">
        <v>2011</v>
      </c>
      <c r="G105" s="268">
        <f t="shared" si="12"/>
        <v>-901</v>
      </c>
      <c r="H105" s="268">
        <f t="shared" si="18"/>
        <v>-901</v>
      </c>
      <c r="I105" s="268">
        <f t="shared" si="18"/>
        <v>-901</v>
      </c>
      <c r="J105" s="268">
        <f t="shared" si="18"/>
        <v>-901</v>
      </c>
      <c r="K105" s="268">
        <f t="shared" si="18"/>
        <v>-901</v>
      </c>
      <c r="L105" s="268">
        <f t="shared" si="18"/>
        <v>-901</v>
      </c>
      <c r="M105" s="268">
        <f t="shared" si="18"/>
        <v>-901</v>
      </c>
      <c r="N105" s="268">
        <f t="shared" si="18"/>
        <v>-901</v>
      </c>
      <c r="O105" s="268">
        <f t="shared" si="18"/>
        <v>-901</v>
      </c>
      <c r="P105" s="268">
        <f t="shared" si="18"/>
        <v>-901</v>
      </c>
      <c r="Q105" s="268">
        <f t="shared" si="18"/>
        <v>-901</v>
      </c>
      <c r="R105" s="268">
        <f t="shared" si="18"/>
        <v>-901</v>
      </c>
      <c r="S105" s="132" t="str">
        <f t="shared" si="16"/>
        <v/>
      </c>
      <c r="U105" s="131">
        <v>2011</v>
      </c>
      <c r="V105" s="268">
        <f t="shared" si="13"/>
        <v>-901</v>
      </c>
      <c r="W105" s="268">
        <f t="shared" si="19"/>
        <v>-901</v>
      </c>
      <c r="X105" s="268">
        <f t="shared" si="19"/>
        <v>-901</v>
      </c>
      <c r="Y105" s="268">
        <f t="shared" si="19"/>
        <v>-901</v>
      </c>
      <c r="Z105" s="268">
        <f t="shared" si="19"/>
        <v>-901</v>
      </c>
      <c r="AA105" s="268">
        <f t="shared" si="19"/>
        <v>-901</v>
      </c>
      <c r="AB105" s="268">
        <f t="shared" si="19"/>
        <v>-901</v>
      </c>
      <c r="AC105" s="268">
        <f t="shared" si="19"/>
        <v>-901</v>
      </c>
      <c r="AD105" s="268">
        <f t="shared" si="19"/>
        <v>-901</v>
      </c>
      <c r="AE105" s="268">
        <f t="shared" si="19"/>
        <v>-901</v>
      </c>
      <c r="AF105" s="268">
        <f t="shared" si="19"/>
        <v>-901</v>
      </c>
      <c r="AG105" s="268">
        <f t="shared" si="19"/>
        <v>-901</v>
      </c>
      <c r="AH105" s="134" t="str">
        <f t="shared" si="17"/>
        <v/>
      </c>
    </row>
    <row r="106" spans="1:35">
      <c r="A106" s="263">
        <f t="shared" si="14"/>
        <v>1929</v>
      </c>
      <c r="B106" s="271">
        <v>10713</v>
      </c>
      <c r="C106" s="265">
        <f>IF(OR('Rock Creek 11444201'!C106=-901,'Rock Creek 11444280'!C106=-901),-901,'Rock Creek 11444201'!C106+'Rock Creek 11444280'!C106)</f>
        <v>-901</v>
      </c>
      <c r="D106" s="266">
        <f t="shared" si="15"/>
        <v>-901</v>
      </c>
      <c r="E106" s="130">
        <v>29</v>
      </c>
      <c r="F106" s="131">
        <v>2012</v>
      </c>
      <c r="G106" s="268">
        <f t="shared" si="12"/>
        <v>24.5</v>
      </c>
      <c r="H106" s="268">
        <f t="shared" si="18"/>
        <v>24.3</v>
      </c>
      <c r="I106" s="268">
        <f t="shared" si="18"/>
        <v>24.4</v>
      </c>
      <c r="J106" s="268">
        <f t="shared" si="18"/>
        <v>34.987096774193546</v>
      </c>
      <c r="K106" s="268">
        <f t="shared" si="18"/>
        <v>24.434482758620693</v>
      </c>
      <c r="L106" s="268">
        <f t="shared" si="18"/>
        <v>160.44516129032257</v>
      </c>
      <c r="M106" s="268">
        <f t="shared" si="18"/>
        <v>139.81</v>
      </c>
      <c r="N106" s="268">
        <f t="shared" si="18"/>
        <v>50.280645161290323</v>
      </c>
      <c r="O106" s="268">
        <f t="shared" si="18"/>
        <v>28.1</v>
      </c>
      <c r="P106" s="268">
        <f t="shared" si="18"/>
        <v>16.2</v>
      </c>
      <c r="Q106" s="268">
        <f t="shared" si="18"/>
        <v>12.4</v>
      </c>
      <c r="R106" s="268">
        <f t="shared" si="18"/>
        <v>9.98</v>
      </c>
      <c r="S106" s="132">
        <f t="shared" si="16"/>
        <v>33.310214876033072</v>
      </c>
      <c r="U106" s="131">
        <v>2012</v>
      </c>
      <c r="V106" s="268">
        <f t="shared" si="13"/>
        <v>1506.4462809917356</v>
      </c>
      <c r="W106" s="268">
        <f t="shared" si="19"/>
        <v>1445.9504132231405</v>
      </c>
      <c r="X106" s="268">
        <f t="shared" si="19"/>
        <v>1500.297520661157</v>
      </c>
      <c r="Y106" s="268">
        <f t="shared" si="19"/>
        <v>2151.272727272727</v>
      </c>
      <c r="Z106" s="268">
        <f t="shared" si="19"/>
        <v>1405.4876033057853</v>
      </c>
      <c r="AA106" s="268">
        <f t="shared" si="19"/>
        <v>9865.3884297520672</v>
      </c>
      <c r="AB106" s="268">
        <f t="shared" si="19"/>
        <v>8319.2727272727298</v>
      </c>
      <c r="AC106" s="268">
        <f t="shared" si="19"/>
        <v>3091.6363636363635</v>
      </c>
      <c r="AD106" s="268">
        <f t="shared" si="19"/>
        <v>1672.0661157024795</v>
      </c>
      <c r="AE106" s="268">
        <f t="shared" si="19"/>
        <v>996.09917355371897</v>
      </c>
      <c r="AF106" s="268">
        <f t="shared" si="19"/>
        <v>762.44628099173553</v>
      </c>
      <c r="AG106" s="268">
        <f t="shared" si="19"/>
        <v>593.85123966942149</v>
      </c>
      <c r="AH106" s="134">
        <f t="shared" si="17"/>
        <v>33.310214876033058</v>
      </c>
    </row>
    <row r="107" spans="1:35">
      <c r="A107" s="263">
        <f t="shared" si="14"/>
        <v>1929</v>
      </c>
      <c r="B107" s="271">
        <v>10744</v>
      </c>
      <c r="C107" s="265">
        <f>IF(OR('Rock Creek 11444201'!C107=-901,'Rock Creek 11444280'!C107=-901),-901,'Rock Creek 11444201'!C107+'Rock Creek 11444280'!C107)</f>
        <v>-901</v>
      </c>
      <c r="D107" s="266">
        <f t="shared" si="15"/>
        <v>-901</v>
      </c>
      <c r="E107" s="130">
        <v>28</v>
      </c>
      <c r="F107" s="131">
        <v>2013</v>
      </c>
      <c r="G107" s="268">
        <f t="shared" si="12"/>
        <v>11.7</v>
      </c>
      <c r="H107" s="268">
        <f t="shared" si="18"/>
        <v>35.51</v>
      </c>
      <c r="I107" s="268">
        <f t="shared" si="18"/>
        <v>156.86612903225807</v>
      </c>
      <c r="J107" s="268">
        <f t="shared" si="18"/>
        <v>48.49677419354839</v>
      </c>
      <c r="K107" s="268">
        <f t="shared" si="18"/>
        <v>26.814285714285717</v>
      </c>
      <c r="L107" s="268">
        <f t="shared" si="18"/>
        <v>33.116129032258065</v>
      </c>
      <c r="M107" s="268">
        <f t="shared" si="18"/>
        <v>26.3</v>
      </c>
      <c r="N107" s="268">
        <f t="shared" si="18"/>
        <v>20.9</v>
      </c>
      <c r="O107" s="268">
        <f t="shared" si="18"/>
        <v>16.3</v>
      </c>
      <c r="P107" s="268">
        <f t="shared" si="18"/>
        <v>10.199999999999999</v>
      </c>
      <c r="Q107" s="268">
        <f t="shared" si="18"/>
        <v>7.48</v>
      </c>
      <c r="R107" s="268">
        <f t="shared" si="18"/>
        <v>7.9</v>
      </c>
      <c r="S107" s="132">
        <f t="shared" si="16"/>
        <v>24.362241322314048</v>
      </c>
      <c r="U107" s="131">
        <v>2013</v>
      </c>
      <c r="V107" s="268">
        <f t="shared" si="13"/>
        <v>719.40495867768584</v>
      </c>
      <c r="W107" s="268">
        <f t="shared" si="19"/>
        <v>2112.9917355371899</v>
      </c>
      <c r="X107" s="268">
        <f t="shared" si="19"/>
        <v>9645.3223140495884</v>
      </c>
      <c r="Y107" s="268">
        <f t="shared" si="19"/>
        <v>2981.9504132231414</v>
      </c>
      <c r="Z107" s="268">
        <f t="shared" si="19"/>
        <v>1489.1900826446281</v>
      </c>
      <c r="AA107" s="268">
        <f t="shared" si="19"/>
        <v>2036.2314049586776</v>
      </c>
      <c r="AB107" s="268">
        <f t="shared" si="19"/>
        <v>1564.9586776859503</v>
      </c>
      <c r="AC107" s="268">
        <f t="shared" si="19"/>
        <v>1285.0909090909088</v>
      </c>
      <c r="AD107" s="268">
        <f t="shared" si="19"/>
        <v>969.91735537190084</v>
      </c>
      <c r="AE107" s="268">
        <f t="shared" si="19"/>
        <v>627.17355371900817</v>
      </c>
      <c r="AF107" s="268">
        <f t="shared" si="19"/>
        <v>459.92727272727279</v>
      </c>
      <c r="AG107" s="268">
        <f t="shared" si="19"/>
        <v>470.08264462809916</v>
      </c>
      <c r="AH107" s="134">
        <f t="shared" si="17"/>
        <v>24.362241322314052</v>
      </c>
    </row>
    <row r="108" spans="1:35">
      <c r="A108" s="263">
        <f t="shared" si="14"/>
        <v>1929</v>
      </c>
      <c r="B108" s="271">
        <v>10774</v>
      </c>
      <c r="C108" s="265">
        <f>IF(OR('Rock Creek 11444201'!C108=-901,'Rock Creek 11444280'!C108=-901),-901,'Rock Creek 11444201'!C108+'Rock Creek 11444280'!C108)</f>
        <v>-901</v>
      </c>
      <c r="D108" s="266">
        <f t="shared" si="15"/>
        <v>-901</v>
      </c>
      <c r="E108" s="130">
        <v>28</v>
      </c>
      <c r="F108" s="131">
        <v>2014</v>
      </c>
      <c r="G108" s="268">
        <f t="shared" si="12"/>
        <v>-901</v>
      </c>
      <c r="H108" s="268">
        <f t="shared" si="18"/>
        <v>-901</v>
      </c>
      <c r="I108" s="268">
        <f t="shared" si="18"/>
        <v>-901</v>
      </c>
      <c r="J108" s="268">
        <f t="shared" si="18"/>
        <v>-901</v>
      </c>
      <c r="K108" s="268">
        <f t="shared" si="18"/>
        <v>-901</v>
      </c>
      <c r="L108" s="268">
        <f t="shared" si="18"/>
        <v>-901</v>
      </c>
      <c r="M108" s="268">
        <f t="shared" si="18"/>
        <v>-901</v>
      </c>
      <c r="N108" s="268">
        <f t="shared" si="18"/>
        <v>-901</v>
      </c>
      <c r="O108" s="268">
        <f t="shared" si="18"/>
        <v>-901</v>
      </c>
      <c r="P108" s="268">
        <f t="shared" si="18"/>
        <v>-901</v>
      </c>
      <c r="Q108" s="268">
        <f t="shared" si="18"/>
        <v>-901</v>
      </c>
      <c r="R108" s="268">
        <f t="shared" si="18"/>
        <v>-901</v>
      </c>
      <c r="S108" s="132" t="str">
        <f t="shared" si="16"/>
        <v/>
      </c>
      <c r="U108" s="131">
        <v>2014</v>
      </c>
      <c r="V108" s="268">
        <f t="shared" si="13"/>
        <v>-901</v>
      </c>
      <c r="W108" s="268">
        <f t="shared" si="19"/>
        <v>-901</v>
      </c>
      <c r="X108" s="268">
        <f t="shared" si="19"/>
        <v>-901</v>
      </c>
      <c r="Y108" s="268">
        <f t="shared" si="19"/>
        <v>-901</v>
      </c>
      <c r="Z108" s="268">
        <f t="shared" si="19"/>
        <v>-901</v>
      </c>
      <c r="AA108" s="268">
        <f t="shared" si="19"/>
        <v>-901</v>
      </c>
      <c r="AB108" s="268">
        <f t="shared" si="19"/>
        <v>-901</v>
      </c>
      <c r="AC108" s="268">
        <f t="shared" si="19"/>
        <v>-901</v>
      </c>
      <c r="AD108" s="268">
        <f t="shared" si="19"/>
        <v>-901</v>
      </c>
      <c r="AE108" s="268">
        <f t="shared" si="19"/>
        <v>-901</v>
      </c>
      <c r="AF108" s="268">
        <f t="shared" si="19"/>
        <v>-901</v>
      </c>
      <c r="AG108" s="268">
        <f t="shared" si="19"/>
        <v>-901</v>
      </c>
      <c r="AH108" s="134" t="str">
        <f t="shared" si="17"/>
        <v/>
      </c>
    </row>
    <row r="109" spans="1:35">
      <c r="A109" s="263">
        <f t="shared" si="14"/>
        <v>1929</v>
      </c>
      <c r="B109" s="271">
        <v>10805</v>
      </c>
      <c r="C109" s="265">
        <f>IF(OR('Rock Creek 11444201'!C109=-901,'Rock Creek 11444280'!C109=-901),-901,'Rock Creek 11444201'!C109+'Rock Creek 11444280'!C109)</f>
        <v>-901</v>
      </c>
      <c r="D109" s="266">
        <f t="shared" si="15"/>
        <v>-901</v>
      </c>
      <c r="E109" s="130">
        <v>28</v>
      </c>
      <c r="F109" s="358">
        <v>2015</v>
      </c>
      <c r="G109" s="268">
        <f t="shared" si="12"/>
        <v>-901</v>
      </c>
      <c r="H109" s="268">
        <f t="shared" si="18"/>
        <v>-901</v>
      </c>
      <c r="I109" s="268">
        <f t="shared" si="18"/>
        <v>-901</v>
      </c>
      <c r="J109" s="268">
        <f t="shared" si="18"/>
        <v>-901</v>
      </c>
      <c r="K109" s="268">
        <f t="shared" si="18"/>
        <v>-901</v>
      </c>
      <c r="L109" s="268">
        <f t="shared" si="18"/>
        <v>-901</v>
      </c>
      <c r="M109" s="268">
        <f t="shared" si="18"/>
        <v>-901</v>
      </c>
      <c r="N109" s="268">
        <f t="shared" si="18"/>
        <v>-901</v>
      </c>
      <c r="O109" s="268">
        <f t="shared" si="18"/>
        <v>-901</v>
      </c>
      <c r="P109" s="268">
        <f t="shared" si="18"/>
        <v>-901</v>
      </c>
      <c r="Q109" s="268">
        <f t="shared" si="18"/>
        <v>-901</v>
      </c>
      <c r="R109" s="268">
        <f t="shared" si="18"/>
        <v>-901</v>
      </c>
      <c r="S109" s="359" t="str">
        <f t="shared" si="16"/>
        <v/>
      </c>
      <c r="U109" s="358">
        <v>2015</v>
      </c>
      <c r="V109" s="268">
        <f t="shared" si="13"/>
        <v>-901</v>
      </c>
      <c r="W109" s="268">
        <f t="shared" si="19"/>
        <v>-901</v>
      </c>
      <c r="X109" s="268">
        <f t="shared" si="19"/>
        <v>-901</v>
      </c>
      <c r="Y109" s="268">
        <f t="shared" si="19"/>
        <v>-901</v>
      </c>
      <c r="Z109" s="268">
        <f t="shared" si="19"/>
        <v>-901</v>
      </c>
      <c r="AA109" s="268">
        <f t="shared" si="19"/>
        <v>-901</v>
      </c>
      <c r="AB109" s="268">
        <f t="shared" si="19"/>
        <v>-901</v>
      </c>
      <c r="AC109" s="268">
        <f t="shared" si="19"/>
        <v>-901</v>
      </c>
      <c r="AD109" s="268">
        <f t="shared" si="19"/>
        <v>-901</v>
      </c>
      <c r="AE109" s="268">
        <f t="shared" si="19"/>
        <v>-901</v>
      </c>
      <c r="AF109" s="268">
        <f t="shared" si="19"/>
        <v>-901</v>
      </c>
      <c r="AG109" s="268">
        <f t="shared" si="19"/>
        <v>-901</v>
      </c>
      <c r="AH109" s="360" t="str">
        <f t="shared" si="17"/>
        <v/>
      </c>
    </row>
    <row r="110" spans="1:35">
      <c r="A110" s="263">
        <f t="shared" si="14"/>
        <v>1929</v>
      </c>
      <c r="B110" s="271">
        <v>10836</v>
      </c>
      <c r="C110" s="265">
        <f>IF(OR('Rock Creek 11444201'!C110=-901,'Rock Creek 11444280'!C110=-901),-901,'Rock Creek 11444201'!C110+'Rock Creek 11444280'!C110)</f>
        <v>-901</v>
      </c>
      <c r="D110" s="266">
        <f t="shared" si="15"/>
        <v>-901</v>
      </c>
      <c r="E110" s="130">
        <v>29</v>
      </c>
      <c r="F110" s="131">
        <v>2016</v>
      </c>
      <c r="G110" s="268">
        <f t="shared" si="12"/>
        <v>-901</v>
      </c>
      <c r="H110" s="268">
        <f t="shared" si="18"/>
        <v>-901</v>
      </c>
      <c r="I110" s="268">
        <f t="shared" si="18"/>
        <v>-901</v>
      </c>
      <c r="J110" s="268">
        <f t="shared" si="18"/>
        <v>-901</v>
      </c>
      <c r="K110" s="268">
        <f t="shared" si="18"/>
        <v>-901</v>
      </c>
      <c r="L110" s="268">
        <f t="shared" si="18"/>
        <v>-901</v>
      </c>
      <c r="M110" s="268">
        <f t="shared" si="18"/>
        <v>-901</v>
      </c>
      <c r="N110" s="268">
        <f t="shared" si="18"/>
        <v>-901</v>
      </c>
      <c r="O110" s="268">
        <f t="shared" si="18"/>
        <v>-901</v>
      </c>
      <c r="P110" s="268">
        <f t="shared" si="18"/>
        <v>-901</v>
      </c>
      <c r="Q110" s="268">
        <f t="shared" si="18"/>
        <v>-901</v>
      </c>
      <c r="R110" s="268">
        <f t="shared" si="18"/>
        <v>-901</v>
      </c>
      <c r="S110" s="359" t="str">
        <f t="shared" ref="S110:S115" si="20">IF(ISERROR(MATCH(-901,G110:R110,0)),(SUMPRODUCT(G110:R110,$G$13:$R$13)+(E110-$K$13)*K110)*24*60*60/(220*22*9*1000),"")</f>
        <v/>
      </c>
      <c r="U110" s="131">
        <v>2016</v>
      </c>
      <c r="V110" s="268">
        <f t="shared" si="13"/>
        <v>-901</v>
      </c>
      <c r="W110" s="268">
        <f t="shared" si="19"/>
        <v>-901</v>
      </c>
      <c r="X110" s="268">
        <f t="shared" si="19"/>
        <v>-901</v>
      </c>
      <c r="Y110" s="268">
        <f t="shared" si="19"/>
        <v>-901</v>
      </c>
      <c r="Z110" s="268">
        <f t="shared" si="19"/>
        <v>-901</v>
      </c>
      <c r="AA110" s="268">
        <f t="shared" si="19"/>
        <v>-901</v>
      </c>
      <c r="AB110" s="268">
        <f t="shared" si="19"/>
        <v>-901</v>
      </c>
      <c r="AC110" s="268">
        <f t="shared" si="19"/>
        <v>-901</v>
      </c>
      <c r="AD110" s="268">
        <f t="shared" si="19"/>
        <v>-901</v>
      </c>
      <c r="AE110" s="268">
        <f t="shared" si="19"/>
        <v>-901</v>
      </c>
      <c r="AF110" s="268">
        <f t="shared" si="19"/>
        <v>-901</v>
      </c>
      <c r="AG110" s="268">
        <f t="shared" si="19"/>
        <v>-901</v>
      </c>
      <c r="AH110" s="360" t="str">
        <f t="shared" ref="AH110:AH115" si="21">IF(ISERROR(MATCH(-901,V110:AG110,0)),SUM(V110:AG110)/1000,"")</f>
        <v/>
      </c>
    </row>
    <row r="111" spans="1:35">
      <c r="A111" s="263">
        <f t="shared" si="14"/>
        <v>1929</v>
      </c>
      <c r="B111" s="271">
        <v>10866</v>
      </c>
      <c r="C111" s="265">
        <f>IF(OR('Rock Creek 11444201'!C111=-901,'Rock Creek 11444280'!C111=-901),-901,'Rock Creek 11444201'!C111+'Rock Creek 11444280'!C111)</f>
        <v>-901</v>
      </c>
      <c r="D111" s="266">
        <f t="shared" si="15"/>
        <v>-901</v>
      </c>
      <c r="E111" s="130">
        <v>28</v>
      </c>
      <c r="F111" s="131">
        <v>2017</v>
      </c>
      <c r="G111" s="268">
        <f t="shared" si="12"/>
        <v>-901</v>
      </c>
      <c r="H111" s="268">
        <f t="shared" si="12"/>
        <v>49.666666666666664</v>
      </c>
      <c r="I111" s="268">
        <f t="shared" si="12"/>
        <v>157.85903225806453</v>
      </c>
      <c r="J111" s="268">
        <f t="shared" si="12"/>
        <v>661.90967741935481</v>
      </c>
      <c r="K111" s="268">
        <f t="shared" si="12"/>
        <v>895.49749999999995</v>
      </c>
      <c r="L111" s="268">
        <f t="shared" si="12"/>
        <v>230.63290322580644</v>
      </c>
      <c r="M111" s="268">
        <f t="shared" si="12"/>
        <v>225.45333333333335</v>
      </c>
      <c r="N111" s="268">
        <f t="shared" si="12"/>
        <v>111.80322580645164</v>
      </c>
      <c r="O111" s="268">
        <f t="shared" si="12"/>
        <v>71.323333333333338</v>
      </c>
      <c r="P111" s="268">
        <f t="shared" si="12"/>
        <v>38.938709677419354</v>
      </c>
      <c r="Q111" s="268">
        <f t="shared" si="12"/>
        <v>25.032258064516125</v>
      </c>
      <c r="R111" s="268">
        <f t="shared" si="12"/>
        <v>21.779999999999998</v>
      </c>
      <c r="S111" s="359" t="str">
        <f t="shared" si="20"/>
        <v/>
      </c>
      <c r="U111" s="131">
        <v>2017</v>
      </c>
      <c r="V111" s="268">
        <f t="shared" si="13"/>
        <v>-901</v>
      </c>
      <c r="W111" s="268">
        <f t="shared" si="13"/>
        <v>2955.3719008264461</v>
      </c>
      <c r="X111" s="268">
        <f t="shared" si="13"/>
        <v>9706.3735537190078</v>
      </c>
      <c r="Y111" s="268">
        <f t="shared" si="13"/>
        <v>40699.239669421491</v>
      </c>
      <c r="Z111" s="268">
        <f t="shared" si="13"/>
        <v>49733.414876033057</v>
      </c>
      <c r="AA111" s="268">
        <f t="shared" si="13"/>
        <v>14181.064462809918</v>
      </c>
      <c r="AB111" s="268">
        <f t="shared" si="13"/>
        <v>13415.404958677689</v>
      </c>
      <c r="AC111" s="268">
        <f t="shared" si="13"/>
        <v>6874.5123966942147</v>
      </c>
      <c r="AD111" s="268">
        <f t="shared" si="13"/>
        <v>4244.0330578512394</v>
      </c>
      <c r="AE111" s="268">
        <f t="shared" si="13"/>
        <v>2394.2479338842968</v>
      </c>
      <c r="AF111" s="268">
        <f t="shared" si="13"/>
        <v>1539.1735537190079</v>
      </c>
      <c r="AG111" s="268">
        <f t="shared" si="13"/>
        <v>1295.9999999999998</v>
      </c>
      <c r="AH111" s="360" t="str">
        <f t="shared" si="21"/>
        <v/>
      </c>
    </row>
    <row r="112" spans="1:35">
      <c r="A112" s="263">
        <f t="shared" si="14"/>
        <v>1930</v>
      </c>
      <c r="B112" s="271">
        <v>10897</v>
      </c>
      <c r="C112" s="265">
        <f>IF(OR('Rock Creek 11444201'!C112=-901,'Rock Creek 11444280'!C112=-901),-901,'Rock Creek 11444201'!C112+'Rock Creek 11444280'!C112)</f>
        <v>-901</v>
      </c>
      <c r="D112" s="266">
        <f t="shared" si="15"/>
        <v>-901</v>
      </c>
      <c r="E112" s="130">
        <v>28</v>
      </c>
      <c r="F112" s="131">
        <v>2018</v>
      </c>
      <c r="G112" s="268">
        <f t="shared" ref="G112:R115" si="22">INDEX($C$16:$C$2000,($F112-1922)*12+G$12,1)</f>
        <v>-901</v>
      </c>
      <c r="H112" s="268">
        <f t="shared" si="22"/>
        <v>-901</v>
      </c>
      <c r="I112" s="268">
        <f t="shared" si="22"/>
        <v>-901</v>
      </c>
      <c r="J112" s="268">
        <f t="shared" si="22"/>
        <v>-901</v>
      </c>
      <c r="K112" s="268">
        <f t="shared" si="22"/>
        <v>-901</v>
      </c>
      <c r="L112" s="268">
        <f t="shared" si="22"/>
        <v>-901</v>
      </c>
      <c r="M112" s="268">
        <f t="shared" si="22"/>
        <v>-901</v>
      </c>
      <c r="N112" s="268">
        <f t="shared" si="22"/>
        <v>-901</v>
      </c>
      <c r="O112" s="268">
        <f t="shared" si="22"/>
        <v>-901</v>
      </c>
      <c r="P112" s="268">
        <f t="shared" si="22"/>
        <v>-901</v>
      </c>
      <c r="Q112" s="268">
        <f t="shared" si="22"/>
        <v>-901</v>
      </c>
      <c r="R112" s="268">
        <f t="shared" si="22"/>
        <v>-901</v>
      </c>
      <c r="S112" s="359" t="str">
        <f t="shared" si="20"/>
        <v/>
      </c>
      <c r="U112" s="358">
        <v>2018</v>
      </c>
      <c r="V112" s="268">
        <f t="shared" ref="V112:AG115" si="23">IF(INDEX($D$16:$D$2000,($U112-1922)*12+V$12,1)&lt;&gt;-901,INDEX($D$16:$D$2000,($U112-1922)*12+V$12,1)*1000,-901)</f>
        <v>-901</v>
      </c>
      <c r="W112" s="268">
        <f t="shared" si="23"/>
        <v>-901</v>
      </c>
      <c r="X112" s="268">
        <f t="shared" si="23"/>
        <v>-901</v>
      </c>
      <c r="Y112" s="268">
        <f t="shared" si="23"/>
        <v>-901</v>
      </c>
      <c r="Z112" s="268">
        <f t="shared" si="23"/>
        <v>-901</v>
      </c>
      <c r="AA112" s="268">
        <f t="shared" si="23"/>
        <v>-901</v>
      </c>
      <c r="AB112" s="268">
        <f t="shared" si="23"/>
        <v>-901</v>
      </c>
      <c r="AC112" s="268">
        <f t="shared" si="23"/>
        <v>-901</v>
      </c>
      <c r="AD112" s="268">
        <f t="shared" si="23"/>
        <v>-901</v>
      </c>
      <c r="AE112" s="268">
        <f t="shared" si="23"/>
        <v>-901</v>
      </c>
      <c r="AF112" s="268">
        <f t="shared" si="23"/>
        <v>-901</v>
      </c>
      <c r="AG112" s="268">
        <f t="shared" si="23"/>
        <v>-901</v>
      </c>
      <c r="AH112" s="360" t="str">
        <f t="shared" si="21"/>
        <v/>
      </c>
    </row>
    <row r="113" spans="1:34">
      <c r="A113" s="263">
        <f t="shared" si="14"/>
        <v>1930</v>
      </c>
      <c r="B113" s="271">
        <v>10927</v>
      </c>
      <c r="C113" s="265">
        <f>IF(OR('Rock Creek 11444201'!C113=-901,'Rock Creek 11444280'!C113=-901),-901,'Rock Creek 11444201'!C113+'Rock Creek 11444280'!C113)</f>
        <v>-901</v>
      </c>
      <c r="D113" s="266">
        <f t="shared" si="15"/>
        <v>-901</v>
      </c>
      <c r="E113" s="130">
        <v>28</v>
      </c>
      <c r="F113" s="131">
        <v>2019</v>
      </c>
      <c r="G113" s="268">
        <f t="shared" si="22"/>
        <v>-901</v>
      </c>
      <c r="H113" s="268">
        <f t="shared" si="22"/>
        <v>-901</v>
      </c>
      <c r="I113" s="268">
        <f t="shared" si="22"/>
        <v>-901</v>
      </c>
      <c r="J113" s="268">
        <f t="shared" si="22"/>
        <v>-901</v>
      </c>
      <c r="K113" s="268">
        <f t="shared" si="22"/>
        <v>-901</v>
      </c>
      <c r="L113" s="268">
        <f t="shared" si="22"/>
        <v>-901</v>
      </c>
      <c r="M113" s="268">
        <f t="shared" si="22"/>
        <v>-901</v>
      </c>
      <c r="N113" s="268">
        <f t="shared" si="22"/>
        <v>-901</v>
      </c>
      <c r="O113" s="268">
        <f t="shared" si="22"/>
        <v>-901</v>
      </c>
      <c r="P113" s="268">
        <f t="shared" si="22"/>
        <v>-901</v>
      </c>
      <c r="Q113" s="268">
        <f t="shared" si="22"/>
        <v>-901</v>
      </c>
      <c r="R113" s="268">
        <f t="shared" si="22"/>
        <v>-901</v>
      </c>
      <c r="S113" s="359" t="str">
        <f t="shared" si="20"/>
        <v/>
      </c>
      <c r="U113" s="131">
        <v>2019</v>
      </c>
      <c r="V113" s="268">
        <f t="shared" si="23"/>
        <v>-901</v>
      </c>
      <c r="W113" s="268">
        <f t="shared" si="23"/>
        <v>-901</v>
      </c>
      <c r="X113" s="268">
        <f t="shared" si="23"/>
        <v>-901</v>
      </c>
      <c r="Y113" s="268">
        <f t="shared" si="23"/>
        <v>-901</v>
      </c>
      <c r="Z113" s="268">
        <f t="shared" si="23"/>
        <v>-901</v>
      </c>
      <c r="AA113" s="268">
        <f t="shared" si="23"/>
        <v>-901</v>
      </c>
      <c r="AB113" s="268">
        <f t="shared" si="23"/>
        <v>-901</v>
      </c>
      <c r="AC113" s="268">
        <f t="shared" si="23"/>
        <v>-901</v>
      </c>
      <c r="AD113" s="268">
        <f t="shared" si="23"/>
        <v>-901</v>
      </c>
      <c r="AE113" s="268">
        <f t="shared" si="23"/>
        <v>-901</v>
      </c>
      <c r="AF113" s="268">
        <f t="shared" si="23"/>
        <v>-901</v>
      </c>
      <c r="AG113" s="268">
        <f t="shared" si="23"/>
        <v>-901</v>
      </c>
      <c r="AH113" s="360" t="str">
        <f t="shared" si="21"/>
        <v/>
      </c>
    </row>
    <row r="114" spans="1:34">
      <c r="A114" s="263">
        <f t="shared" si="14"/>
        <v>1930</v>
      </c>
      <c r="B114" s="271">
        <v>10958</v>
      </c>
      <c r="C114" s="265">
        <f>IF(OR('Rock Creek 11444201'!C114=-901,'Rock Creek 11444280'!C114=-901),-901,'Rock Creek 11444201'!C114+'Rock Creek 11444280'!C114)</f>
        <v>-901</v>
      </c>
      <c r="D114" s="266">
        <f t="shared" si="15"/>
        <v>-901</v>
      </c>
      <c r="E114" s="130">
        <v>29</v>
      </c>
      <c r="F114" s="131">
        <v>2020</v>
      </c>
      <c r="G114" s="268">
        <f t="shared" si="22"/>
        <v>-901</v>
      </c>
      <c r="H114" s="268">
        <f t="shared" si="22"/>
        <v>-901</v>
      </c>
      <c r="I114" s="268">
        <f t="shared" si="22"/>
        <v>-901</v>
      </c>
      <c r="J114" s="268">
        <f t="shared" si="22"/>
        <v>-901</v>
      </c>
      <c r="K114" s="268">
        <f t="shared" si="22"/>
        <v>-901</v>
      </c>
      <c r="L114" s="268">
        <f t="shared" si="22"/>
        <v>-901</v>
      </c>
      <c r="M114" s="268">
        <f t="shared" si="22"/>
        <v>-901</v>
      </c>
      <c r="N114" s="268">
        <f t="shared" si="22"/>
        <v>-901</v>
      </c>
      <c r="O114" s="268">
        <f t="shared" si="22"/>
        <v>-901</v>
      </c>
      <c r="P114" s="268">
        <f t="shared" si="22"/>
        <v>-901</v>
      </c>
      <c r="Q114" s="268">
        <f t="shared" si="22"/>
        <v>-901</v>
      </c>
      <c r="R114" s="268">
        <f t="shared" si="22"/>
        <v>-901</v>
      </c>
      <c r="S114" s="359" t="str">
        <f t="shared" si="20"/>
        <v/>
      </c>
      <c r="U114" s="131">
        <v>2020</v>
      </c>
      <c r="V114" s="268">
        <f t="shared" si="23"/>
        <v>-901</v>
      </c>
      <c r="W114" s="268">
        <f t="shared" si="23"/>
        <v>-901</v>
      </c>
      <c r="X114" s="268">
        <f t="shared" si="23"/>
        <v>-901</v>
      </c>
      <c r="Y114" s="268">
        <f t="shared" si="23"/>
        <v>-901</v>
      </c>
      <c r="Z114" s="268">
        <f t="shared" si="23"/>
        <v>-901</v>
      </c>
      <c r="AA114" s="268">
        <f t="shared" si="23"/>
        <v>-901</v>
      </c>
      <c r="AB114" s="268">
        <f t="shared" si="23"/>
        <v>-901</v>
      </c>
      <c r="AC114" s="268">
        <f t="shared" si="23"/>
        <v>-901</v>
      </c>
      <c r="AD114" s="268">
        <f t="shared" si="23"/>
        <v>-901</v>
      </c>
      <c r="AE114" s="268">
        <f t="shared" si="23"/>
        <v>-901</v>
      </c>
      <c r="AF114" s="268">
        <f t="shared" si="23"/>
        <v>-901</v>
      </c>
      <c r="AG114" s="268">
        <f t="shared" si="23"/>
        <v>-901</v>
      </c>
      <c r="AH114" s="360" t="str">
        <f t="shared" si="21"/>
        <v/>
      </c>
    </row>
    <row r="115" spans="1:34">
      <c r="A115" s="263">
        <f t="shared" si="14"/>
        <v>1930</v>
      </c>
      <c r="B115" s="271">
        <v>10989</v>
      </c>
      <c r="C115" s="265">
        <f>IF(OR('Rock Creek 11444201'!C115=-901,'Rock Creek 11444280'!C115=-901),-901,'Rock Creek 11444201'!C115+'Rock Creek 11444280'!C115)</f>
        <v>-901</v>
      </c>
      <c r="D115" s="266">
        <f t="shared" si="15"/>
        <v>-901</v>
      </c>
      <c r="E115" s="130">
        <v>28</v>
      </c>
      <c r="F115" s="456">
        <v>2021</v>
      </c>
      <c r="G115" s="313">
        <f t="shared" si="22"/>
        <v>-901</v>
      </c>
      <c r="H115" s="313">
        <f t="shared" si="22"/>
        <v>-901</v>
      </c>
      <c r="I115" s="313">
        <f t="shared" si="22"/>
        <v>-901</v>
      </c>
      <c r="J115" s="313">
        <f t="shared" si="22"/>
        <v>-901</v>
      </c>
      <c r="K115" s="313">
        <f t="shared" si="22"/>
        <v>-901</v>
      </c>
      <c r="L115" s="313">
        <f t="shared" si="22"/>
        <v>-901</v>
      </c>
      <c r="M115" s="313">
        <f t="shared" si="22"/>
        <v>-901</v>
      </c>
      <c r="N115" s="313">
        <f t="shared" si="22"/>
        <v>-901</v>
      </c>
      <c r="O115" s="313">
        <f t="shared" si="22"/>
        <v>-901</v>
      </c>
      <c r="P115" s="313">
        <f t="shared" si="22"/>
        <v>-901</v>
      </c>
      <c r="Q115" s="313">
        <f t="shared" si="22"/>
        <v>-901</v>
      </c>
      <c r="R115" s="313">
        <f t="shared" si="22"/>
        <v>-901</v>
      </c>
      <c r="S115" s="135" t="str">
        <f t="shared" si="20"/>
        <v/>
      </c>
      <c r="U115" s="456">
        <v>2021</v>
      </c>
      <c r="V115" s="313">
        <f t="shared" si="23"/>
        <v>-901</v>
      </c>
      <c r="W115" s="313">
        <f t="shared" si="23"/>
        <v>-901</v>
      </c>
      <c r="X115" s="313">
        <f t="shared" si="23"/>
        <v>-901</v>
      </c>
      <c r="Y115" s="313">
        <f t="shared" si="23"/>
        <v>-901</v>
      </c>
      <c r="Z115" s="313">
        <f t="shared" si="23"/>
        <v>-901</v>
      </c>
      <c r="AA115" s="313">
        <f t="shared" si="23"/>
        <v>-901</v>
      </c>
      <c r="AB115" s="313">
        <f t="shared" si="23"/>
        <v>-901</v>
      </c>
      <c r="AC115" s="313">
        <f t="shared" si="23"/>
        <v>-901</v>
      </c>
      <c r="AD115" s="313">
        <f t="shared" si="23"/>
        <v>-901</v>
      </c>
      <c r="AE115" s="313">
        <f t="shared" si="23"/>
        <v>-901</v>
      </c>
      <c r="AF115" s="313">
        <f t="shared" si="23"/>
        <v>-901</v>
      </c>
      <c r="AG115" s="313">
        <f t="shared" si="23"/>
        <v>-901</v>
      </c>
      <c r="AH115" s="136" t="str">
        <f t="shared" si="21"/>
        <v/>
      </c>
    </row>
    <row r="116" spans="1:34">
      <c r="A116" s="263">
        <f t="shared" si="14"/>
        <v>1930</v>
      </c>
      <c r="B116" s="271">
        <v>11017</v>
      </c>
      <c r="C116" s="265">
        <f>IF(OR('Rock Creek 11444201'!C116=-901,'Rock Creek 11444280'!C116=-901),-901,'Rock Creek 11444201'!C116+'Rock Creek 11444280'!C116)</f>
        <v>-901</v>
      </c>
      <c r="D116" s="266">
        <f t="shared" si="15"/>
        <v>-901</v>
      </c>
      <c r="F116" s="273"/>
      <c r="G116" s="274"/>
      <c r="H116" s="274"/>
      <c r="I116" s="274"/>
      <c r="J116" s="274"/>
      <c r="K116" s="274"/>
      <c r="L116" s="274"/>
      <c r="M116" s="274"/>
      <c r="N116" s="274"/>
      <c r="O116" s="274"/>
      <c r="P116" s="274"/>
      <c r="Q116" s="274"/>
      <c r="R116" s="274"/>
    </row>
    <row r="117" spans="1:34">
      <c r="A117" s="263">
        <f t="shared" si="14"/>
        <v>1930</v>
      </c>
      <c r="B117" s="271">
        <v>11048</v>
      </c>
      <c r="C117" s="265">
        <f>IF(OR('Rock Creek 11444201'!C117=-901,'Rock Creek 11444280'!C117=-901),-901,'Rock Creek 11444201'!C117+'Rock Creek 11444280'!C117)</f>
        <v>-901</v>
      </c>
      <c r="D117" s="266">
        <f t="shared" si="15"/>
        <v>-901</v>
      </c>
      <c r="F117" s="273"/>
      <c r="G117" s="274"/>
      <c r="H117" s="274"/>
      <c r="I117" s="274"/>
      <c r="J117" s="274"/>
      <c r="K117" s="274"/>
      <c r="L117" s="274"/>
      <c r="M117" s="274"/>
      <c r="N117" s="274"/>
      <c r="O117" s="274"/>
      <c r="P117" s="274"/>
      <c r="Q117" s="274"/>
      <c r="R117" s="274"/>
    </row>
    <row r="118" spans="1:34">
      <c r="A118" s="263">
        <f t="shared" si="14"/>
        <v>1930</v>
      </c>
      <c r="B118" s="271">
        <v>11078</v>
      </c>
      <c r="C118" s="265">
        <f>IF(OR('Rock Creek 11444201'!C118=-901,'Rock Creek 11444280'!C118=-901),-901,'Rock Creek 11444201'!C118+'Rock Creek 11444280'!C118)</f>
        <v>-901</v>
      </c>
      <c r="D118" s="266">
        <f t="shared" si="15"/>
        <v>-901</v>
      </c>
      <c r="F118" s="273"/>
      <c r="G118" s="274"/>
      <c r="H118" s="274"/>
      <c r="I118" s="274"/>
      <c r="J118" s="274"/>
      <c r="K118" s="274"/>
      <c r="L118" s="274"/>
      <c r="M118" s="274"/>
      <c r="N118" s="274"/>
      <c r="O118" s="274"/>
      <c r="P118" s="274"/>
      <c r="Q118" s="274"/>
      <c r="R118" s="274"/>
    </row>
    <row r="119" spans="1:34">
      <c r="A119" s="263">
        <f t="shared" si="14"/>
        <v>1930</v>
      </c>
      <c r="B119" s="271">
        <v>11109</v>
      </c>
      <c r="C119" s="265">
        <f>IF(OR('Rock Creek 11444201'!C119=-901,'Rock Creek 11444280'!C119=-901),-901,'Rock Creek 11444201'!C119+'Rock Creek 11444280'!C119)</f>
        <v>-901</v>
      </c>
      <c r="D119" s="266">
        <f t="shared" si="15"/>
        <v>-901</v>
      </c>
      <c r="F119" s="273"/>
      <c r="G119" s="274"/>
      <c r="H119" s="274"/>
      <c r="I119" s="274"/>
      <c r="J119" s="274"/>
      <c r="K119" s="274"/>
      <c r="L119" s="274"/>
      <c r="M119" s="274"/>
      <c r="N119" s="274"/>
      <c r="O119" s="274"/>
      <c r="P119" s="274"/>
      <c r="Q119" s="274"/>
      <c r="R119" s="274"/>
    </row>
    <row r="120" spans="1:34">
      <c r="A120" s="263">
        <f t="shared" si="14"/>
        <v>1930</v>
      </c>
      <c r="B120" s="271">
        <v>11139</v>
      </c>
      <c r="C120" s="265">
        <f>IF(OR('Rock Creek 11444201'!C120=-901,'Rock Creek 11444280'!C120=-901),-901,'Rock Creek 11444201'!C120+'Rock Creek 11444280'!C120)</f>
        <v>-901</v>
      </c>
      <c r="D120" s="266">
        <f t="shared" si="15"/>
        <v>-901</v>
      </c>
      <c r="F120" s="273"/>
      <c r="G120" s="274"/>
      <c r="H120" s="274"/>
      <c r="I120" s="274"/>
      <c r="J120" s="274"/>
      <c r="K120" s="274"/>
      <c r="L120" s="274"/>
      <c r="M120" s="274"/>
      <c r="N120" s="274"/>
      <c r="O120" s="274"/>
      <c r="P120" s="274"/>
      <c r="Q120" s="274"/>
      <c r="R120" s="274"/>
    </row>
    <row r="121" spans="1:34">
      <c r="A121" s="263">
        <f t="shared" si="14"/>
        <v>1930</v>
      </c>
      <c r="B121" s="271">
        <v>11170</v>
      </c>
      <c r="C121" s="265">
        <f>IF(OR('Rock Creek 11444201'!C121=-901,'Rock Creek 11444280'!C121=-901),-901,'Rock Creek 11444201'!C121+'Rock Creek 11444280'!C121)</f>
        <v>-901</v>
      </c>
      <c r="D121" s="266">
        <f t="shared" si="15"/>
        <v>-901</v>
      </c>
      <c r="F121" s="273"/>
      <c r="G121" s="274"/>
      <c r="H121" s="274"/>
      <c r="I121" s="274"/>
      <c r="J121" s="274"/>
      <c r="K121" s="274"/>
      <c r="L121" s="274"/>
      <c r="M121" s="274"/>
      <c r="N121" s="274"/>
      <c r="O121" s="274"/>
      <c r="P121" s="274"/>
      <c r="Q121" s="274"/>
      <c r="R121" s="274"/>
    </row>
    <row r="122" spans="1:34">
      <c r="A122" s="263">
        <f t="shared" si="14"/>
        <v>1930</v>
      </c>
      <c r="B122" s="271">
        <v>11201</v>
      </c>
      <c r="C122" s="265">
        <f>IF(OR('Rock Creek 11444201'!C122=-901,'Rock Creek 11444280'!C122=-901),-901,'Rock Creek 11444201'!C122+'Rock Creek 11444280'!C122)</f>
        <v>-901</v>
      </c>
      <c r="D122" s="266">
        <f t="shared" si="15"/>
        <v>-901</v>
      </c>
      <c r="F122" s="273"/>
      <c r="G122" s="274"/>
      <c r="H122" s="274"/>
      <c r="I122" s="274"/>
      <c r="J122" s="274"/>
      <c r="K122" s="274"/>
      <c r="L122" s="274"/>
      <c r="M122" s="274"/>
      <c r="N122" s="274"/>
      <c r="O122" s="274"/>
      <c r="P122" s="274"/>
      <c r="Q122" s="274"/>
      <c r="R122" s="274"/>
    </row>
    <row r="123" spans="1:34">
      <c r="A123" s="263">
        <f t="shared" si="14"/>
        <v>1930</v>
      </c>
      <c r="B123" s="271">
        <v>11231</v>
      </c>
      <c r="C123" s="265">
        <f>IF(OR('Rock Creek 11444201'!C123=-901,'Rock Creek 11444280'!C123=-901),-901,'Rock Creek 11444201'!C123+'Rock Creek 11444280'!C123)</f>
        <v>-901</v>
      </c>
      <c r="D123" s="266">
        <f t="shared" si="15"/>
        <v>-901</v>
      </c>
      <c r="F123" s="273"/>
      <c r="G123" s="274"/>
      <c r="H123" s="274"/>
      <c r="I123" s="274"/>
      <c r="J123" s="274"/>
      <c r="K123" s="274"/>
      <c r="L123" s="274"/>
      <c r="M123" s="274"/>
      <c r="N123" s="274"/>
      <c r="O123" s="274"/>
      <c r="P123" s="274"/>
      <c r="Q123" s="274"/>
      <c r="R123" s="274"/>
    </row>
    <row r="124" spans="1:34">
      <c r="A124" s="263">
        <f t="shared" si="14"/>
        <v>1931</v>
      </c>
      <c r="B124" s="271">
        <v>11262</v>
      </c>
      <c r="C124" s="265">
        <f>IF(OR('Rock Creek 11444201'!C124=-901,'Rock Creek 11444280'!C124=-901),-901,'Rock Creek 11444201'!C124+'Rock Creek 11444280'!C124)</f>
        <v>-901</v>
      </c>
      <c r="D124" s="266">
        <f t="shared" si="15"/>
        <v>-901</v>
      </c>
      <c r="F124" s="273"/>
      <c r="G124" s="274"/>
      <c r="H124" s="274"/>
      <c r="I124" s="274"/>
      <c r="J124" s="274"/>
      <c r="K124" s="274"/>
      <c r="L124" s="274"/>
      <c r="M124" s="274"/>
      <c r="N124" s="274"/>
      <c r="O124" s="274"/>
      <c r="P124" s="274"/>
      <c r="Q124" s="274"/>
      <c r="R124" s="274"/>
    </row>
    <row r="125" spans="1:34">
      <c r="A125" s="263">
        <f t="shared" si="14"/>
        <v>1931</v>
      </c>
      <c r="B125" s="271">
        <v>11292</v>
      </c>
      <c r="C125" s="265">
        <f>IF(OR('Rock Creek 11444201'!C125=-901,'Rock Creek 11444280'!C125=-901),-901,'Rock Creek 11444201'!C125+'Rock Creek 11444280'!C125)</f>
        <v>-901</v>
      </c>
      <c r="D125" s="266">
        <f t="shared" si="15"/>
        <v>-901</v>
      </c>
      <c r="F125" s="273"/>
      <c r="G125" s="274"/>
      <c r="H125" s="274"/>
      <c r="I125" s="274"/>
      <c r="J125" s="274"/>
      <c r="K125" s="274"/>
      <c r="L125" s="274"/>
      <c r="M125" s="274"/>
      <c r="N125" s="274"/>
      <c r="O125" s="274"/>
      <c r="P125" s="274"/>
      <c r="Q125" s="274"/>
      <c r="R125" s="274"/>
    </row>
    <row r="126" spans="1:34">
      <c r="A126" s="263">
        <f t="shared" si="14"/>
        <v>1931</v>
      </c>
      <c r="B126" s="271">
        <v>11323</v>
      </c>
      <c r="C126" s="265">
        <f>IF(OR('Rock Creek 11444201'!C126=-901,'Rock Creek 11444280'!C126=-901),-901,'Rock Creek 11444201'!C126+'Rock Creek 11444280'!C126)</f>
        <v>-901</v>
      </c>
      <c r="D126" s="266">
        <f t="shared" si="15"/>
        <v>-901</v>
      </c>
      <c r="F126" s="273"/>
      <c r="G126" s="274"/>
      <c r="H126" s="274"/>
      <c r="I126" s="274"/>
      <c r="J126" s="274"/>
      <c r="K126" s="274"/>
      <c r="L126" s="274"/>
      <c r="M126" s="274"/>
      <c r="N126" s="274"/>
      <c r="O126" s="274"/>
      <c r="P126" s="274"/>
      <c r="Q126" s="274"/>
      <c r="R126" s="274"/>
    </row>
    <row r="127" spans="1:34">
      <c r="A127" s="263">
        <f t="shared" si="14"/>
        <v>1931</v>
      </c>
      <c r="B127" s="271">
        <v>11354</v>
      </c>
      <c r="C127" s="265">
        <f>IF(OR('Rock Creek 11444201'!C127=-901,'Rock Creek 11444280'!C127=-901),-901,'Rock Creek 11444201'!C127+'Rock Creek 11444280'!C127)</f>
        <v>-901</v>
      </c>
      <c r="D127" s="266">
        <f t="shared" si="15"/>
        <v>-901</v>
      </c>
      <c r="F127" s="273"/>
      <c r="G127" s="274"/>
      <c r="H127" s="274"/>
      <c r="I127" s="274"/>
      <c r="J127" s="274"/>
      <c r="K127" s="274"/>
      <c r="L127" s="274"/>
      <c r="M127" s="274"/>
      <c r="N127" s="274"/>
      <c r="O127" s="274"/>
      <c r="P127" s="274"/>
      <c r="Q127" s="274"/>
      <c r="R127" s="274"/>
    </row>
    <row r="128" spans="1:34">
      <c r="A128" s="263">
        <f t="shared" si="14"/>
        <v>1931</v>
      </c>
      <c r="B128" s="271">
        <v>11382</v>
      </c>
      <c r="C128" s="265">
        <f>IF(OR('Rock Creek 11444201'!C128=-901,'Rock Creek 11444280'!C128=-901),-901,'Rock Creek 11444201'!C128+'Rock Creek 11444280'!C128)</f>
        <v>-901</v>
      </c>
      <c r="D128" s="266">
        <f t="shared" si="15"/>
        <v>-901</v>
      </c>
      <c r="F128" s="273"/>
      <c r="G128" s="274"/>
      <c r="H128" s="274"/>
      <c r="I128" s="274"/>
      <c r="J128" s="274"/>
      <c r="K128" s="274"/>
      <c r="L128" s="274"/>
      <c r="M128" s="274"/>
      <c r="N128" s="274"/>
      <c r="O128" s="274"/>
      <c r="P128" s="274"/>
      <c r="Q128" s="274"/>
      <c r="R128" s="274"/>
    </row>
    <row r="129" spans="1:18">
      <c r="A129" s="263">
        <f t="shared" si="14"/>
        <v>1931</v>
      </c>
      <c r="B129" s="271">
        <v>11413</v>
      </c>
      <c r="C129" s="265">
        <f>IF(OR('Rock Creek 11444201'!C129=-901,'Rock Creek 11444280'!C129=-901),-901,'Rock Creek 11444201'!C129+'Rock Creek 11444280'!C129)</f>
        <v>-901</v>
      </c>
      <c r="D129" s="266">
        <f t="shared" si="15"/>
        <v>-901</v>
      </c>
      <c r="F129" s="273"/>
      <c r="G129" s="274"/>
      <c r="H129" s="274"/>
      <c r="I129" s="274"/>
      <c r="J129" s="274"/>
      <c r="K129" s="274"/>
      <c r="L129" s="274"/>
      <c r="M129" s="274"/>
      <c r="N129" s="274"/>
      <c r="O129" s="274"/>
      <c r="P129" s="274"/>
      <c r="Q129" s="274"/>
      <c r="R129" s="274"/>
    </row>
    <row r="130" spans="1:18">
      <c r="A130" s="263">
        <f t="shared" si="14"/>
        <v>1931</v>
      </c>
      <c r="B130" s="271">
        <v>11443</v>
      </c>
      <c r="C130" s="265">
        <f>IF(OR('Rock Creek 11444201'!C130=-901,'Rock Creek 11444280'!C130=-901),-901,'Rock Creek 11444201'!C130+'Rock Creek 11444280'!C130)</f>
        <v>-901</v>
      </c>
      <c r="D130" s="266">
        <f t="shared" si="15"/>
        <v>-901</v>
      </c>
      <c r="F130" s="273"/>
      <c r="G130" s="274"/>
      <c r="H130" s="274"/>
      <c r="I130" s="274"/>
      <c r="J130" s="274"/>
      <c r="K130" s="274"/>
      <c r="L130" s="274"/>
      <c r="M130" s="274"/>
      <c r="N130" s="274"/>
      <c r="O130" s="274"/>
      <c r="P130" s="274"/>
      <c r="Q130" s="274"/>
      <c r="R130" s="274"/>
    </row>
    <row r="131" spans="1:18">
      <c r="A131" s="263">
        <f t="shared" si="14"/>
        <v>1931</v>
      </c>
      <c r="B131" s="271">
        <v>11474</v>
      </c>
      <c r="C131" s="265">
        <f>IF(OR('Rock Creek 11444201'!C131=-901,'Rock Creek 11444280'!C131=-901),-901,'Rock Creek 11444201'!C131+'Rock Creek 11444280'!C131)</f>
        <v>-901</v>
      </c>
      <c r="D131" s="266">
        <f t="shared" si="15"/>
        <v>-901</v>
      </c>
      <c r="F131" s="273"/>
      <c r="G131" s="274"/>
      <c r="H131" s="274"/>
      <c r="I131" s="274"/>
      <c r="J131" s="274"/>
      <c r="K131" s="274"/>
      <c r="L131" s="274"/>
      <c r="M131" s="274"/>
      <c r="N131" s="274"/>
      <c r="O131" s="274"/>
      <c r="P131" s="274"/>
      <c r="Q131" s="274"/>
      <c r="R131" s="274"/>
    </row>
    <row r="132" spans="1:18">
      <c r="A132" s="263">
        <f t="shared" si="14"/>
        <v>1931</v>
      </c>
      <c r="B132" s="271">
        <v>11504</v>
      </c>
      <c r="C132" s="265">
        <f>IF(OR('Rock Creek 11444201'!C132=-901,'Rock Creek 11444280'!C132=-901),-901,'Rock Creek 11444201'!C132+'Rock Creek 11444280'!C132)</f>
        <v>-901</v>
      </c>
      <c r="D132" s="266">
        <f t="shared" si="15"/>
        <v>-901</v>
      </c>
      <c r="F132" s="273"/>
      <c r="G132" s="274"/>
      <c r="H132" s="274"/>
      <c r="I132" s="274"/>
      <c r="J132" s="274"/>
      <c r="K132" s="274"/>
      <c r="L132" s="274"/>
      <c r="M132" s="274"/>
      <c r="N132" s="274"/>
      <c r="O132" s="274"/>
      <c r="P132" s="274"/>
      <c r="Q132" s="274"/>
      <c r="R132" s="274"/>
    </row>
    <row r="133" spans="1:18">
      <c r="A133" s="263">
        <f t="shared" si="14"/>
        <v>1931</v>
      </c>
      <c r="B133" s="271">
        <v>11535</v>
      </c>
      <c r="C133" s="265">
        <f>IF(OR('Rock Creek 11444201'!C133=-901,'Rock Creek 11444280'!C133=-901),-901,'Rock Creek 11444201'!C133+'Rock Creek 11444280'!C133)</f>
        <v>-901</v>
      </c>
      <c r="D133" s="266">
        <f t="shared" si="15"/>
        <v>-901</v>
      </c>
      <c r="F133" s="273"/>
      <c r="G133" s="274"/>
      <c r="H133" s="274"/>
      <c r="I133" s="274"/>
      <c r="J133" s="274"/>
      <c r="K133" s="274"/>
      <c r="L133" s="274"/>
      <c r="M133" s="274"/>
      <c r="N133" s="274"/>
      <c r="O133" s="274"/>
      <c r="P133" s="274"/>
      <c r="Q133" s="274"/>
      <c r="R133" s="274"/>
    </row>
    <row r="134" spans="1:18">
      <c r="A134" s="263">
        <f t="shared" si="14"/>
        <v>1931</v>
      </c>
      <c r="B134" s="271">
        <v>11566</v>
      </c>
      <c r="C134" s="265">
        <f>IF(OR('Rock Creek 11444201'!C134=-901,'Rock Creek 11444280'!C134=-901),-901,'Rock Creek 11444201'!C134+'Rock Creek 11444280'!C134)</f>
        <v>-901</v>
      </c>
      <c r="D134" s="266">
        <f t="shared" si="15"/>
        <v>-901</v>
      </c>
      <c r="F134" s="273"/>
      <c r="G134" s="274"/>
      <c r="H134" s="274"/>
      <c r="I134" s="274"/>
      <c r="J134" s="274"/>
      <c r="K134" s="274"/>
      <c r="L134" s="274"/>
      <c r="M134" s="274"/>
      <c r="N134" s="274"/>
      <c r="O134" s="274"/>
      <c r="P134" s="274"/>
      <c r="Q134" s="274"/>
      <c r="R134" s="274"/>
    </row>
    <row r="135" spans="1:18">
      <c r="A135" s="263">
        <f t="shared" si="14"/>
        <v>1931</v>
      </c>
      <c r="B135" s="271">
        <v>11596</v>
      </c>
      <c r="C135" s="265">
        <f>IF(OR('Rock Creek 11444201'!C135=-901,'Rock Creek 11444280'!C135=-901),-901,'Rock Creek 11444201'!C135+'Rock Creek 11444280'!C135)</f>
        <v>-901</v>
      </c>
      <c r="D135" s="266">
        <f t="shared" si="15"/>
        <v>-901</v>
      </c>
      <c r="F135" s="273"/>
      <c r="G135" s="274"/>
      <c r="H135" s="274"/>
      <c r="I135" s="274"/>
      <c r="J135" s="274"/>
      <c r="K135" s="274"/>
      <c r="L135" s="274"/>
      <c r="M135" s="274"/>
      <c r="N135" s="274"/>
      <c r="O135" s="274"/>
      <c r="P135" s="274"/>
      <c r="Q135" s="274"/>
      <c r="R135" s="274"/>
    </row>
    <row r="136" spans="1:18">
      <c r="A136" s="263">
        <f t="shared" si="14"/>
        <v>1932</v>
      </c>
      <c r="B136" s="271">
        <v>11627</v>
      </c>
      <c r="C136" s="265">
        <f>IF(OR('Rock Creek 11444201'!C136=-901,'Rock Creek 11444280'!C136=-901),-901,'Rock Creek 11444201'!C136+'Rock Creek 11444280'!C136)</f>
        <v>-901</v>
      </c>
      <c r="D136" s="266">
        <f t="shared" si="15"/>
        <v>-901</v>
      </c>
      <c r="F136" s="273"/>
      <c r="G136" s="274"/>
      <c r="H136" s="274"/>
      <c r="I136" s="274"/>
      <c r="J136" s="274"/>
      <c r="K136" s="274"/>
      <c r="L136" s="274"/>
      <c r="M136" s="274"/>
      <c r="N136" s="274"/>
      <c r="O136" s="274"/>
      <c r="P136" s="274"/>
      <c r="Q136" s="274"/>
      <c r="R136" s="274"/>
    </row>
    <row r="137" spans="1:18">
      <c r="A137" s="263">
        <f t="shared" si="14"/>
        <v>1932</v>
      </c>
      <c r="B137" s="271">
        <v>11657</v>
      </c>
      <c r="C137" s="265">
        <f>IF(OR('Rock Creek 11444201'!C137=-901,'Rock Creek 11444280'!C137=-901),-901,'Rock Creek 11444201'!C137+'Rock Creek 11444280'!C137)</f>
        <v>-901</v>
      </c>
      <c r="D137" s="266">
        <f t="shared" si="15"/>
        <v>-901</v>
      </c>
      <c r="F137" s="273"/>
      <c r="G137" s="274"/>
      <c r="H137" s="274"/>
      <c r="I137" s="274"/>
      <c r="J137" s="274"/>
      <c r="K137" s="274"/>
      <c r="L137" s="274"/>
      <c r="M137" s="274"/>
      <c r="N137" s="274"/>
      <c r="O137" s="274"/>
      <c r="P137" s="274"/>
      <c r="Q137" s="274"/>
      <c r="R137" s="274"/>
    </row>
    <row r="138" spans="1:18">
      <c r="A138" s="263">
        <f t="shared" si="14"/>
        <v>1932</v>
      </c>
      <c r="B138" s="271">
        <v>11688</v>
      </c>
      <c r="C138" s="265">
        <f>IF(OR('Rock Creek 11444201'!C138=-901,'Rock Creek 11444280'!C138=-901),-901,'Rock Creek 11444201'!C138+'Rock Creek 11444280'!C138)</f>
        <v>-901</v>
      </c>
      <c r="D138" s="266">
        <f t="shared" si="15"/>
        <v>-901</v>
      </c>
      <c r="F138" s="273"/>
      <c r="G138" s="274"/>
      <c r="H138" s="274"/>
      <c r="I138" s="274"/>
      <c r="J138" s="274"/>
      <c r="K138" s="274"/>
      <c r="L138" s="274"/>
      <c r="M138" s="274"/>
      <c r="N138" s="274"/>
      <c r="O138" s="274"/>
      <c r="P138" s="274"/>
      <c r="Q138" s="274"/>
      <c r="R138" s="274"/>
    </row>
    <row r="139" spans="1:18">
      <c r="A139" s="263">
        <f t="shared" si="14"/>
        <v>1932</v>
      </c>
      <c r="B139" s="271">
        <v>11719</v>
      </c>
      <c r="C139" s="265">
        <f>IF(OR('Rock Creek 11444201'!C139=-901,'Rock Creek 11444280'!C139=-901),-901,'Rock Creek 11444201'!C139+'Rock Creek 11444280'!C139)</f>
        <v>-901</v>
      </c>
      <c r="D139" s="266">
        <f t="shared" si="15"/>
        <v>-901</v>
      </c>
      <c r="F139" s="273"/>
      <c r="G139" s="274"/>
      <c r="H139" s="274"/>
      <c r="I139" s="274"/>
      <c r="J139" s="274"/>
      <c r="K139" s="274"/>
      <c r="L139" s="274"/>
      <c r="M139" s="274"/>
      <c r="N139" s="274"/>
      <c r="O139" s="274"/>
      <c r="P139" s="274"/>
      <c r="Q139" s="274"/>
      <c r="R139" s="274"/>
    </row>
    <row r="140" spans="1:18">
      <c r="A140" s="263">
        <f t="shared" si="14"/>
        <v>1932</v>
      </c>
      <c r="B140" s="271">
        <v>11748</v>
      </c>
      <c r="C140" s="265">
        <f>IF(OR('Rock Creek 11444201'!C140=-901,'Rock Creek 11444280'!C140=-901),-901,'Rock Creek 11444201'!C140+'Rock Creek 11444280'!C140)</f>
        <v>-901</v>
      </c>
      <c r="D140" s="266">
        <f t="shared" si="15"/>
        <v>-901</v>
      </c>
      <c r="F140" s="273"/>
      <c r="G140" s="274"/>
      <c r="H140" s="274"/>
      <c r="I140" s="274"/>
      <c r="J140" s="274"/>
      <c r="K140" s="274"/>
      <c r="L140" s="274"/>
      <c r="M140" s="274"/>
      <c r="N140" s="274"/>
      <c r="O140" s="274"/>
      <c r="P140" s="274"/>
      <c r="Q140" s="274"/>
      <c r="R140" s="274"/>
    </row>
    <row r="141" spans="1:18">
      <c r="A141" s="263">
        <f t="shared" si="14"/>
        <v>1932</v>
      </c>
      <c r="B141" s="271">
        <v>11779</v>
      </c>
      <c r="C141" s="265">
        <f>IF(OR('Rock Creek 11444201'!C141=-901,'Rock Creek 11444280'!C141=-901),-901,'Rock Creek 11444201'!C141+'Rock Creek 11444280'!C141)</f>
        <v>-901</v>
      </c>
      <c r="D141" s="266">
        <f t="shared" si="15"/>
        <v>-901</v>
      </c>
      <c r="F141" s="273"/>
      <c r="G141" s="274"/>
      <c r="H141" s="274"/>
      <c r="I141" s="274"/>
      <c r="J141" s="274"/>
      <c r="K141" s="274"/>
      <c r="L141" s="274"/>
      <c r="M141" s="274"/>
      <c r="N141" s="274"/>
      <c r="O141" s="274"/>
      <c r="P141" s="274"/>
      <c r="Q141" s="274"/>
      <c r="R141" s="274"/>
    </row>
    <row r="142" spans="1:18">
      <c r="A142" s="263">
        <f t="shared" si="14"/>
        <v>1932</v>
      </c>
      <c r="B142" s="271">
        <v>11809</v>
      </c>
      <c r="C142" s="265">
        <f>IF(OR('Rock Creek 11444201'!C142=-901,'Rock Creek 11444280'!C142=-901),-901,'Rock Creek 11444201'!C142+'Rock Creek 11444280'!C142)</f>
        <v>-901</v>
      </c>
      <c r="D142" s="266">
        <f t="shared" si="15"/>
        <v>-901</v>
      </c>
      <c r="F142" s="273"/>
      <c r="G142" s="274"/>
      <c r="H142" s="274"/>
      <c r="I142" s="274"/>
      <c r="J142" s="274"/>
      <c r="K142" s="274"/>
      <c r="L142" s="274"/>
      <c r="M142" s="274"/>
      <c r="N142" s="274"/>
      <c r="O142" s="274"/>
      <c r="P142" s="274"/>
      <c r="Q142" s="274"/>
      <c r="R142" s="274"/>
    </row>
    <row r="143" spans="1:18">
      <c r="A143" s="263">
        <f t="shared" si="14"/>
        <v>1932</v>
      </c>
      <c r="B143" s="271">
        <v>11840</v>
      </c>
      <c r="C143" s="265">
        <f>IF(OR('Rock Creek 11444201'!C143=-901,'Rock Creek 11444280'!C143=-901),-901,'Rock Creek 11444201'!C143+'Rock Creek 11444280'!C143)</f>
        <v>-901</v>
      </c>
      <c r="D143" s="266">
        <f t="shared" si="15"/>
        <v>-901</v>
      </c>
      <c r="F143" s="273"/>
      <c r="G143" s="274"/>
      <c r="H143" s="274"/>
      <c r="I143" s="274"/>
      <c r="J143" s="274"/>
      <c r="K143" s="274"/>
      <c r="L143" s="274"/>
      <c r="M143" s="274"/>
      <c r="N143" s="274"/>
      <c r="O143" s="274"/>
      <c r="P143" s="274"/>
      <c r="Q143" s="274"/>
      <c r="R143" s="274"/>
    </row>
    <row r="144" spans="1:18">
      <c r="A144" s="263">
        <f t="shared" si="14"/>
        <v>1932</v>
      </c>
      <c r="B144" s="271">
        <v>11870</v>
      </c>
      <c r="C144" s="265">
        <f>IF(OR('Rock Creek 11444201'!C144=-901,'Rock Creek 11444280'!C144=-901),-901,'Rock Creek 11444201'!C144+'Rock Creek 11444280'!C144)</f>
        <v>-901</v>
      </c>
      <c r="D144" s="266">
        <f t="shared" si="15"/>
        <v>-901</v>
      </c>
      <c r="F144" s="273"/>
      <c r="G144" s="274"/>
      <c r="H144" s="274"/>
      <c r="I144" s="274"/>
      <c r="J144" s="274"/>
      <c r="K144" s="274"/>
      <c r="L144" s="274"/>
      <c r="M144" s="274"/>
      <c r="N144" s="274"/>
      <c r="O144" s="274"/>
      <c r="P144" s="274"/>
      <c r="Q144" s="274"/>
      <c r="R144" s="274"/>
    </row>
    <row r="145" spans="1:18">
      <c r="A145" s="263">
        <f t="shared" ref="A145:A208" si="24">IF(MONTH(B145)&gt;9,YEAR(B145)+1,YEAR(B145))</f>
        <v>1932</v>
      </c>
      <c r="B145" s="271">
        <v>11901</v>
      </c>
      <c r="C145" s="265">
        <f>IF(OR('Rock Creek 11444201'!C145=-901,'Rock Creek 11444280'!C145=-901),-901,'Rock Creek 11444201'!C145+'Rock Creek 11444280'!C145)</f>
        <v>-901</v>
      </c>
      <c r="D145" s="266">
        <f t="shared" ref="D145:D208" si="25">IF(C145&lt;&gt;-901,C145*DAY(B145)*24*60*60/(220*22*9*1000),-901)</f>
        <v>-901</v>
      </c>
      <c r="F145" s="273"/>
      <c r="G145" s="274"/>
      <c r="H145" s="274"/>
      <c r="I145" s="274"/>
      <c r="J145" s="274"/>
      <c r="K145" s="274"/>
      <c r="L145" s="274"/>
      <c r="M145" s="274"/>
      <c r="N145" s="274"/>
      <c r="O145" s="274"/>
      <c r="P145" s="274"/>
      <c r="Q145" s="274"/>
      <c r="R145" s="274"/>
    </row>
    <row r="146" spans="1:18">
      <c r="A146" s="263">
        <f t="shared" si="24"/>
        <v>1932</v>
      </c>
      <c r="B146" s="271">
        <v>11932</v>
      </c>
      <c r="C146" s="265">
        <f>IF(OR('Rock Creek 11444201'!C146=-901,'Rock Creek 11444280'!C146=-901),-901,'Rock Creek 11444201'!C146+'Rock Creek 11444280'!C146)</f>
        <v>-901</v>
      </c>
      <c r="D146" s="266">
        <f t="shared" si="25"/>
        <v>-901</v>
      </c>
      <c r="I146" s="274"/>
      <c r="J146" s="274"/>
      <c r="K146" s="274"/>
      <c r="L146" s="274"/>
    </row>
    <row r="147" spans="1:18">
      <c r="A147" s="263">
        <f t="shared" si="24"/>
        <v>1932</v>
      </c>
      <c r="B147" s="271">
        <v>11962</v>
      </c>
      <c r="C147" s="265">
        <f>IF(OR('Rock Creek 11444201'!C147=-901,'Rock Creek 11444280'!C147=-901),-901,'Rock Creek 11444201'!C147+'Rock Creek 11444280'!C147)</f>
        <v>-901</v>
      </c>
      <c r="D147" s="266">
        <f t="shared" si="25"/>
        <v>-901</v>
      </c>
      <c r="I147" s="274"/>
      <c r="J147" s="274"/>
      <c r="K147" s="274"/>
      <c r="L147" s="274"/>
    </row>
    <row r="148" spans="1:18">
      <c r="A148" s="263">
        <f t="shared" si="24"/>
        <v>1933</v>
      </c>
      <c r="B148" s="271">
        <v>11993</v>
      </c>
      <c r="C148" s="265">
        <f>IF(OR('Rock Creek 11444201'!C148=-901,'Rock Creek 11444280'!C148=-901),-901,'Rock Creek 11444201'!C148+'Rock Creek 11444280'!C148)</f>
        <v>-901</v>
      </c>
      <c r="D148" s="266">
        <f t="shared" si="25"/>
        <v>-901</v>
      </c>
      <c r="I148" s="274"/>
      <c r="J148" s="274"/>
      <c r="K148" s="274"/>
      <c r="L148" s="274"/>
    </row>
    <row r="149" spans="1:18">
      <c r="A149" s="263">
        <f t="shared" si="24"/>
        <v>1933</v>
      </c>
      <c r="B149" s="271">
        <v>12023</v>
      </c>
      <c r="C149" s="265">
        <f>IF(OR('Rock Creek 11444201'!C149=-901,'Rock Creek 11444280'!C149=-901),-901,'Rock Creek 11444201'!C149+'Rock Creek 11444280'!C149)</f>
        <v>-901</v>
      </c>
      <c r="D149" s="266">
        <f t="shared" si="25"/>
        <v>-901</v>
      </c>
      <c r="I149" s="274"/>
      <c r="J149" s="274"/>
      <c r="K149" s="274"/>
      <c r="L149" s="274"/>
    </row>
    <row r="150" spans="1:18">
      <c r="A150" s="263">
        <f t="shared" si="24"/>
        <v>1933</v>
      </c>
      <c r="B150" s="271">
        <v>12054</v>
      </c>
      <c r="C150" s="265">
        <f>IF(OR('Rock Creek 11444201'!C150=-901,'Rock Creek 11444280'!C150=-901),-901,'Rock Creek 11444201'!C150+'Rock Creek 11444280'!C150)</f>
        <v>-901</v>
      </c>
      <c r="D150" s="266">
        <f t="shared" si="25"/>
        <v>-901</v>
      </c>
      <c r="I150" s="274"/>
      <c r="J150" s="274"/>
      <c r="K150" s="274"/>
      <c r="L150" s="274"/>
    </row>
    <row r="151" spans="1:18">
      <c r="A151" s="263">
        <f t="shared" si="24"/>
        <v>1933</v>
      </c>
      <c r="B151" s="271">
        <v>12085</v>
      </c>
      <c r="C151" s="265">
        <f>IF(OR('Rock Creek 11444201'!C151=-901,'Rock Creek 11444280'!C151=-901),-901,'Rock Creek 11444201'!C151+'Rock Creek 11444280'!C151)</f>
        <v>-901</v>
      </c>
      <c r="D151" s="266">
        <f t="shared" si="25"/>
        <v>-901</v>
      </c>
      <c r="I151" s="274"/>
      <c r="J151" s="274"/>
      <c r="K151" s="274"/>
      <c r="L151" s="274"/>
    </row>
    <row r="152" spans="1:18">
      <c r="A152" s="263">
        <f t="shared" si="24"/>
        <v>1933</v>
      </c>
      <c r="B152" s="271">
        <v>12113</v>
      </c>
      <c r="C152" s="265">
        <f>IF(OR('Rock Creek 11444201'!C152=-901,'Rock Creek 11444280'!C152=-901),-901,'Rock Creek 11444201'!C152+'Rock Creek 11444280'!C152)</f>
        <v>-901</v>
      </c>
      <c r="D152" s="266">
        <f t="shared" si="25"/>
        <v>-901</v>
      </c>
      <c r="I152" s="274"/>
      <c r="J152" s="274"/>
      <c r="K152" s="274"/>
      <c r="L152" s="274"/>
    </row>
    <row r="153" spans="1:18">
      <c r="A153" s="263">
        <f t="shared" si="24"/>
        <v>1933</v>
      </c>
      <c r="B153" s="271">
        <v>12144</v>
      </c>
      <c r="C153" s="265">
        <f>IF(OR('Rock Creek 11444201'!C153=-901,'Rock Creek 11444280'!C153=-901),-901,'Rock Creek 11444201'!C153+'Rock Creek 11444280'!C153)</f>
        <v>-901</v>
      </c>
      <c r="D153" s="266">
        <f t="shared" si="25"/>
        <v>-901</v>
      </c>
      <c r="I153" s="274"/>
      <c r="J153" s="274"/>
      <c r="K153" s="274"/>
      <c r="L153" s="274"/>
    </row>
    <row r="154" spans="1:18">
      <c r="A154" s="263">
        <f t="shared" si="24"/>
        <v>1933</v>
      </c>
      <c r="B154" s="271">
        <v>12174</v>
      </c>
      <c r="C154" s="265">
        <f>IF(OR('Rock Creek 11444201'!C154=-901,'Rock Creek 11444280'!C154=-901),-901,'Rock Creek 11444201'!C154+'Rock Creek 11444280'!C154)</f>
        <v>-901</v>
      </c>
      <c r="D154" s="266">
        <f t="shared" si="25"/>
        <v>-901</v>
      </c>
      <c r="I154" s="274"/>
      <c r="J154" s="274"/>
      <c r="K154" s="274"/>
      <c r="L154" s="274"/>
    </row>
    <row r="155" spans="1:18">
      <c r="A155" s="263">
        <f t="shared" si="24"/>
        <v>1933</v>
      </c>
      <c r="B155" s="271">
        <v>12205</v>
      </c>
      <c r="C155" s="265">
        <f>IF(OR('Rock Creek 11444201'!C155=-901,'Rock Creek 11444280'!C155=-901),-901,'Rock Creek 11444201'!C155+'Rock Creek 11444280'!C155)</f>
        <v>-901</v>
      </c>
      <c r="D155" s="266">
        <f t="shared" si="25"/>
        <v>-901</v>
      </c>
      <c r="I155" s="274"/>
      <c r="J155" s="274"/>
      <c r="K155" s="274"/>
      <c r="L155" s="274"/>
    </row>
    <row r="156" spans="1:18">
      <c r="A156" s="263">
        <f t="shared" si="24"/>
        <v>1933</v>
      </c>
      <c r="B156" s="271">
        <v>12235</v>
      </c>
      <c r="C156" s="265">
        <f>IF(OR('Rock Creek 11444201'!C156=-901,'Rock Creek 11444280'!C156=-901),-901,'Rock Creek 11444201'!C156+'Rock Creek 11444280'!C156)</f>
        <v>-901</v>
      </c>
      <c r="D156" s="266">
        <f t="shared" si="25"/>
        <v>-901</v>
      </c>
      <c r="I156" s="274"/>
      <c r="J156" s="274"/>
      <c r="K156" s="274"/>
      <c r="L156" s="274"/>
    </row>
    <row r="157" spans="1:18">
      <c r="A157" s="263">
        <f t="shared" si="24"/>
        <v>1933</v>
      </c>
      <c r="B157" s="271">
        <v>12266</v>
      </c>
      <c r="C157" s="265">
        <f>IF(OR('Rock Creek 11444201'!C157=-901,'Rock Creek 11444280'!C157=-901),-901,'Rock Creek 11444201'!C157+'Rock Creek 11444280'!C157)</f>
        <v>-901</v>
      </c>
      <c r="D157" s="266">
        <f t="shared" si="25"/>
        <v>-901</v>
      </c>
      <c r="I157" s="274"/>
      <c r="J157" s="274"/>
      <c r="K157" s="274"/>
      <c r="L157" s="274"/>
    </row>
    <row r="158" spans="1:18">
      <c r="A158" s="263">
        <f t="shared" si="24"/>
        <v>1933</v>
      </c>
      <c r="B158" s="271">
        <v>12297</v>
      </c>
      <c r="C158" s="265">
        <f>IF(OR('Rock Creek 11444201'!C158=-901,'Rock Creek 11444280'!C158=-901),-901,'Rock Creek 11444201'!C158+'Rock Creek 11444280'!C158)</f>
        <v>-901</v>
      </c>
      <c r="D158" s="266">
        <f t="shared" si="25"/>
        <v>-901</v>
      </c>
      <c r="I158" s="274"/>
      <c r="J158" s="274"/>
      <c r="K158" s="274"/>
      <c r="L158" s="274"/>
    </row>
    <row r="159" spans="1:18">
      <c r="A159" s="263">
        <f t="shared" si="24"/>
        <v>1933</v>
      </c>
      <c r="B159" s="271">
        <v>12327</v>
      </c>
      <c r="C159" s="265">
        <f>IF(OR('Rock Creek 11444201'!C159=-901,'Rock Creek 11444280'!C159=-901),-901,'Rock Creek 11444201'!C159+'Rock Creek 11444280'!C159)</f>
        <v>-901</v>
      </c>
      <c r="D159" s="266">
        <f t="shared" si="25"/>
        <v>-901</v>
      </c>
      <c r="I159" s="274"/>
      <c r="J159" s="274"/>
      <c r="K159" s="274"/>
      <c r="L159" s="274"/>
    </row>
    <row r="160" spans="1:18">
      <c r="A160" s="263">
        <f t="shared" si="24"/>
        <v>1934</v>
      </c>
      <c r="B160" s="271">
        <v>12358</v>
      </c>
      <c r="C160" s="265">
        <f>IF(OR('Rock Creek 11444201'!C160=-901,'Rock Creek 11444280'!C160=-901),-901,'Rock Creek 11444201'!C160+'Rock Creek 11444280'!C160)</f>
        <v>-901</v>
      </c>
      <c r="D160" s="266">
        <f t="shared" si="25"/>
        <v>-901</v>
      </c>
      <c r="I160" s="274"/>
      <c r="J160" s="274"/>
      <c r="K160" s="274"/>
      <c r="L160" s="274"/>
    </row>
    <row r="161" spans="1:12">
      <c r="A161" s="263">
        <f t="shared" si="24"/>
        <v>1934</v>
      </c>
      <c r="B161" s="271">
        <v>12388</v>
      </c>
      <c r="C161" s="265">
        <f>IF(OR('Rock Creek 11444201'!C161=-901,'Rock Creek 11444280'!C161=-901),-901,'Rock Creek 11444201'!C161+'Rock Creek 11444280'!C161)</f>
        <v>-901</v>
      </c>
      <c r="D161" s="266">
        <f t="shared" si="25"/>
        <v>-901</v>
      </c>
      <c r="I161" s="274"/>
      <c r="J161" s="274"/>
      <c r="K161" s="274"/>
      <c r="L161" s="274"/>
    </row>
    <row r="162" spans="1:12">
      <c r="A162" s="263">
        <f t="shared" si="24"/>
        <v>1934</v>
      </c>
      <c r="B162" s="271">
        <v>12419</v>
      </c>
      <c r="C162" s="265">
        <f>IF(OR('Rock Creek 11444201'!C162=-901,'Rock Creek 11444280'!C162=-901),-901,'Rock Creek 11444201'!C162+'Rock Creek 11444280'!C162)</f>
        <v>-901</v>
      </c>
      <c r="D162" s="266">
        <f t="shared" si="25"/>
        <v>-901</v>
      </c>
      <c r="I162" s="274"/>
      <c r="J162" s="274"/>
      <c r="K162" s="274"/>
      <c r="L162" s="274"/>
    </row>
    <row r="163" spans="1:12">
      <c r="A163" s="263">
        <f t="shared" si="24"/>
        <v>1934</v>
      </c>
      <c r="B163" s="271">
        <v>12450</v>
      </c>
      <c r="C163" s="265">
        <f>IF(OR('Rock Creek 11444201'!C163=-901,'Rock Creek 11444280'!C163=-901),-901,'Rock Creek 11444201'!C163+'Rock Creek 11444280'!C163)</f>
        <v>-901</v>
      </c>
      <c r="D163" s="266">
        <f t="shared" si="25"/>
        <v>-901</v>
      </c>
      <c r="I163" s="274"/>
      <c r="J163" s="274"/>
      <c r="K163" s="274"/>
      <c r="L163" s="274"/>
    </row>
    <row r="164" spans="1:12">
      <c r="A164" s="263">
        <f t="shared" si="24"/>
        <v>1934</v>
      </c>
      <c r="B164" s="271">
        <v>12478</v>
      </c>
      <c r="C164" s="265">
        <f>IF(OR('Rock Creek 11444201'!C164=-901,'Rock Creek 11444280'!C164=-901),-901,'Rock Creek 11444201'!C164+'Rock Creek 11444280'!C164)</f>
        <v>-901</v>
      </c>
      <c r="D164" s="266">
        <f t="shared" si="25"/>
        <v>-901</v>
      </c>
      <c r="I164" s="274"/>
      <c r="J164" s="274"/>
      <c r="K164" s="274"/>
      <c r="L164" s="274"/>
    </row>
    <row r="165" spans="1:12">
      <c r="A165" s="263">
        <f t="shared" si="24"/>
        <v>1934</v>
      </c>
      <c r="B165" s="271">
        <v>12509</v>
      </c>
      <c r="C165" s="265">
        <f>IF(OR('Rock Creek 11444201'!C165=-901,'Rock Creek 11444280'!C165=-901),-901,'Rock Creek 11444201'!C165+'Rock Creek 11444280'!C165)</f>
        <v>-901</v>
      </c>
      <c r="D165" s="266">
        <f t="shared" si="25"/>
        <v>-901</v>
      </c>
      <c r="I165" s="274"/>
      <c r="J165" s="274"/>
      <c r="K165" s="274"/>
      <c r="L165" s="274"/>
    </row>
    <row r="166" spans="1:12">
      <c r="A166" s="263">
        <f t="shared" si="24"/>
        <v>1934</v>
      </c>
      <c r="B166" s="271">
        <v>12539</v>
      </c>
      <c r="C166" s="265">
        <f>IF(OR('Rock Creek 11444201'!C166=-901,'Rock Creek 11444280'!C166=-901),-901,'Rock Creek 11444201'!C166+'Rock Creek 11444280'!C166)</f>
        <v>-901</v>
      </c>
      <c r="D166" s="266">
        <f t="shared" si="25"/>
        <v>-901</v>
      </c>
      <c r="I166" s="274"/>
      <c r="J166" s="274"/>
      <c r="K166" s="274"/>
      <c r="L166" s="274"/>
    </row>
    <row r="167" spans="1:12">
      <c r="A167" s="263">
        <f t="shared" si="24"/>
        <v>1934</v>
      </c>
      <c r="B167" s="271">
        <v>12570</v>
      </c>
      <c r="C167" s="265">
        <f>IF(OR('Rock Creek 11444201'!C167=-901,'Rock Creek 11444280'!C167=-901),-901,'Rock Creek 11444201'!C167+'Rock Creek 11444280'!C167)</f>
        <v>-901</v>
      </c>
      <c r="D167" s="266">
        <f t="shared" si="25"/>
        <v>-901</v>
      </c>
      <c r="I167" s="274"/>
      <c r="J167" s="274"/>
      <c r="K167" s="274"/>
      <c r="L167" s="274"/>
    </row>
    <row r="168" spans="1:12">
      <c r="A168" s="263">
        <f t="shared" si="24"/>
        <v>1934</v>
      </c>
      <c r="B168" s="271">
        <v>12600</v>
      </c>
      <c r="C168" s="265">
        <f>IF(OR('Rock Creek 11444201'!C168=-901,'Rock Creek 11444280'!C168=-901),-901,'Rock Creek 11444201'!C168+'Rock Creek 11444280'!C168)</f>
        <v>-901</v>
      </c>
      <c r="D168" s="266">
        <f t="shared" si="25"/>
        <v>-901</v>
      </c>
      <c r="I168" s="274"/>
      <c r="J168" s="274"/>
      <c r="K168" s="274"/>
      <c r="L168" s="274"/>
    </row>
    <row r="169" spans="1:12">
      <c r="A169" s="263">
        <f t="shared" si="24"/>
        <v>1934</v>
      </c>
      <c r="B169" s="271">
        <v>12631</v>
      </c>
      <c r="C169" s="265">
        <f>IF(OR('Rock Creek 11444201'!C169=-901,'Rock Creek 11444280'!C169=-901),-901,'Rock Creek 11444201'!C169+'Rock Creek 11444280'!C169)</f>
        <v>-901</v>
      </c>
      <c r="D169" s="266">
        <f t="shared" si="25"/>
        <v>-901</v>
      </c>
      <c r="I169" s="274"/>
      <c r="J169" s="274"/>
      <c r="K169" s="274"/>
      <c r="L169" s="274"/>
    </row>
    <row r="170" spans="1:12">
      <c r="A170" s="263">
        <f t="shared" si="24"/>
        <v>1934</v>
      </c>
      <c r="B170" s="271">
        <v>12662</v>
      </c>
      <c r="C170" s="265">
        <f>IF(OR('Rock Creek 11444201'!C170=-901,'Rock Creek 11444280'!C170=-901),-901,'Rock Creek 11444201'!C170+'Rock Creek 11444280'!C170)</f>
        <v>-901</v>
      </c>
      <c r="D170" s="266">
        <f t="shared" si="25"/>
        <v>-901</v>
      </c>
      <c r="I170" s="274"/>
      <c r="J170" s="274"/>
      <c r="K170" s="274"/>
      <c r="L170" s="274"/>
    </row>
    <row r="171" spans="1:12">
      <c r="A171" s="263">
        <f t="shared" si="24"/>
        <v>1934</v>
      </c>
      <c r="B171" s="271">
        <v>12692</v>
      </c>
      <c r="C171" s="265">
        <f>IF(OR('Rock Creek 11444201'!C171=-901,'Rock Creek 11444280'!C171=-901),-901,'Rock Creek 11444201'!C171+'Rock Creek 11444280'!C171)</f>
        <v>-901</v>
      </c>
      <c r="D171" s="266">
        <f t="shared" si="25"/>
        <v>-901</v>
      </c>
      <c r="I171" s="274"/>
      <c r="J171" s="274"/>
      <c r="K171" s="274"/>
      <c r="L171" s="274"/>
    </row>
    <row r="172" spans="1:12">
      <c r="A172" s="263">
        <f t="shared" si="24"/>
        <v>1935</v>
      </c>
      <c r="B172" s="271">
        <v>12723</v>
      </c>
      <c r="C172" s="265">
        <f>IF(OR('Rock Creek 11444201'!C172=-901,'Rock Creek 11444280'!C172=-901),-901,'Rock Creek 11444201'!C172+'Rock Creek 11444280'!C172)</f>
        <v>-901</v>
      </c>
      <c r="D172" s="266">
        <f t="shared" si="25"/>
        <v>-901</v>
      </c>
      <c r="I172" s="274"/>
      <c r="J172" s="274"/>
      <c r="K172" s="274"/>
      <c r="L172" s="274"/>
    </row>
    <row r="173" spans="1:12">
      <c r="A173" s="263">
        <f t="shared" si="24"/>
        <v>1935</v>
      </c>
      <c r="B173" s="271">
        <v>12753</v>
      </c>
      <c r="C173" s="265">
        <f>IF(OR('Rock Creek 11444201'!C173=-901,'Rock Creek 11444280'!C173=-901),-901,'Rock Creek 11444201'!C173+'Rock Creek 11444280'!C173)</f>
        <v>-901</v>
      </c>
      <c r="D173" s="266">
        <f t="shared" si="25"/>
        <v>-901</v>
      </c>
      <c r="I173" s="274"/>
      <c r="J173" s="274"/>
      <c r="K173" s="274"/>
      <c r="L173" s="274"/>
    </row>
    <row r="174" spans="1:12">
      <c r="A174" s="263">
        <f t="shared" si="24"/>
        <v>1935</v>
      </c>
      <c r="B174" s="271">
        <v>12784</v>
      </c>
      <c r="C174" s="265">
        <f>IF(OR('Rock Creek 11444201'!C174=-901,'Rock Creek 11444280'!C174=-901),-901,'Rock Creek 11444201'!C174+'Rock Creek 11444280'!C174)</f>
        <v>-901</v>
      </c>
      <c r="D174" s="266">
        <f t="shared" si="25"/>
        <v>-901</v>
      </c>
      <c r="I174" s="274"/>
      <c r="J174" s="274"/>
      <c r="K174" s="274"/>
      <c r="L174" s="274"/>
    </row>
    <row r="175" spans="1:12">
      <c r="A175" s="263">
        <f t="shared" si="24"/>
        <v>1935</v>
      </c>
      <c r="B175" s="271">
        <v>12815</v>
      </c>
      <c r="C175" s="265">
        <f>IF(OR('Rock Creek 11444201'!C175=-901,'Rock Creek 11444280'!C175=-901),-901,'Rock Creek 11444201'!C175+'Rock Creek 11444280'!C175)</f>
        <v>-901</v>
      </c>
      <c r="D175" s="266">
        <f t="shared" si="25"/>
        <v>-901</v>
      </c>
      <c r="I175" s="274"/>
      <c r="J175" s="274"/>
      <c r="K175" s="274"/>
      <c r="L175" s="274"/>
    </row>
    <row r="176" spans="1:12">
      <c r="A176" s="263">
        <f t="shared" si="24"/>
        <v>1935</v>
      </c>
      <c r="B176" s="271">
        <v>12843</v>
      </c>
      <c r="C176" s="265">
        <f>IF(OR('Rock Creek 11444201'!C176=-901,'Rock Creek 11444280'!C176=-901),-901,'Rock Creek 11444201'!C176+'Rock Creek 11444280'!C176)</f>
        <v>-901</v>
      </c>
      <c r="D176" s="266">
        <f t="shared" si="25"/>
        <v>-901</v>
      </c>
      <c r="I176" s="274"/>
      <c r="J176" s="274"/>
      <c r="K176" s="274"/>
      <c r="L176" s="274"/>
    </row>
    <row r="177" spans="1:12">
      <c r="A177" s="263">
        <f t="shared" si="24"/>
        <v>1935</v>
      </c>
      <c r="B177" s="271">
        <v>12874</v>
      </c>
      <c r="C177" s="265">
        <f>IF(OR('Rock Creek 11444201'!C177=-901,'Rock Creek 11444280'!C177=-901),-901,'Rock Creek 11444201'!C177+'Rock Creek 11444280'!C177)</f>
        <v>-901</v>
      </c>
      <c r="D177" s="266">
        <f t="shared" si="25"/>
        <v>-901</v>
      </c>
      <c r="I177" s="274"/>
      <c r="J177" s="274"/>
      <c r="K177" s="274"/>
      <c r="L177" s="274"/>
    </row>
    <row r="178" spans="1:12">
      <c r="A178" s="263">
        <f t="shared" si="24"/>
        <v>1935</v>
      </c>
      <c r="B178" s="271">
        <v>12904</v>
      </c>
      <c r="C178" s="265">
        <f>IF(OR('Rock Creek 11444201'!C178=-901,'Rock Creek 11444280'!C178=-901),-901,'Rock Creek 11444201'!C178+'Rock Creek 11444280'!C178)</f>
        <v>-901</v>
      </c>
      <c r="D178" s="266">
        <f t="shared" si="25"/>
        <v>-901</v>
      </c>
      <c r="I178" s="274"/>
      <c r="J178" s="274"/>
      <c r="K178" s="274"/>
      <c r="L178" s="274"/>
    </row>
    <row r="179" spans="1:12">
      <c r="A179" s="263">
        <f t="shared" si="24"/>
        <v>1935</v>
      </c>
      <c r="B179" s="271">
        <v>12935</v>
      </c>
      <c r="C179" s="265">
        <f>IF(OR('Rock Creek 11444201'!C179=-901,'Rock Creek 11444280'!C179=-901),-901,'Rock Creek 11444201'!C179+'Rock Creek 11444280'!C179)</f>
        <v>-901</v>
      </c>
      <c r="D179" s="266">
        <f t="shared" si="25"/>
        <v>-901</v>
      </c>
      <c r="I179" s="274"/>
      <c r="J179" s="274"/>
      <c r="K179" s="274"/>
      <c r="L179" s="274"/>
    </row>
    <row r="180" spans="1:12">
      <c r="A180" s="263">
        <f t="shared" si="24"/>
        <v>1935</v>
      </c>
      <c r="B180" s="271">
        <v>12965</v>
      </c>
      <c r="C180" s="265">
        <f>IF(OR('Rock Creek 11444201'!C180=-901,'Rock Creek 11444280'!C180=-901),-901,'Rock Creek 11444201'!C180+'Rock Creek 11444280'!C180)</f>
        <v>-901</v>
      </c>
      <c r="D180" s="266">
        <f t="shared" si="25"/>
        <v>-901</v>
      </c>
      <c r="I180" s="274"/>
      <c r="J180" s="274"/>
      <c r="K180" s="274"/>
      <c r="L180" s="274"/>
    </row>
    <row r="181" spans="1:12">
      <c r="A181" s="263">
        <f t="shared" si="24"/>
        <v>1935</v>
      </c>
      <c r="B181" s="271">
        <v>12996</v>
      </c>
      <c r="C181" s="265">
        <f>IF(OR('Rock Creek 11444201'!C181=-901,'Rock Creek 11444280'!C181=-901),-901,'Rock Creek 11444201'!C181+'Rock Creek 11444280'!C181)</f>
        <v>-901</v>
      </c>
      <c r="D181" s="266">
        <f t="shared" si="25"/>
        <v>-901</v>
      </c>
      <c r="I181" s="274"/>
      <c r="J181" s="274"/>
      <c r="K181" s="274"/>
      <c r="L181" s="274"/>
    </row>
    <row r="182" spans="1:12">
      <c r="A182" s="263">
        <f t="shared" si="24"/>
        <v>1935</v>
      </c>
      <c r="B182" s="271">
        <v>13027</v>
      </c>
      <c r="C182" s="265">
        <f>IF(OR('Rock Creek 11444201'!C182=-901,'Rock Creek 11444280'!C182=-901),-901,'Rock Creek 11444201'!C182+'Rock Creek 11444280'!C182)</f>
        <v>-901</v>
      </c>
      <c r="D182" s="266">
        <f t="shared" si="25"/>
        <v>-901</v>
      </c>
      <c r="I182" s="274"/>
      <c r="J182" s="274"/>
      <c r="K182" s="274"/>
      <c r="L182" s="274"/>
    </row>
    <row r="183" spans="1:12">
      <c r="A183" s="263">
        <f t="shared" si="24"/>
        <v>1935</v>
      </c>
      <c r="B183" s="271">
        <v>13057</v>
      </c>
      <c r="C183" s="265">
        <f>IF(OR('Rock Creek 11444201'!C183=-901,'Rock Creek 11444280'!C183=-901),-901,'Rock Creek 11444201'!C183+'Rock Creek 11444280'!C183)</f>
        <v>-901</v>
      </c>
      <c r="D183" s="266">
        <f t="shared" si="25"/>
        <v>-901</v>
      </c>
      <c r="I183" s="274"/>
      <c r="J183" s="274"/>
      <c r="K183" s="274"/>
      <c r="L183" s="274"/>
    </row>
    <row r="184" spans="1:12">
      <c r="A184" s="263">
        <f t="shared" si="24"/>
        <v>1936</v>
      </c>
      <c r="B184" s="271">
        <v>13088</v>
      </c>
      <c r="C184" s="265">
        <f>IF(OR('Rock Creek 11444201'!C184=-901,'Rock Creek 11444280'!C184=-901),-901,'Rock Creek 11444201'!C184+'Rock Creek 11444280'!C184)</f>
        <v>-901</v>
      </c>
      <c r="D184" s="266">
        <f t="shared" si="25"/>
        <v>-901</v>
      </c>
      <c r="I184" s="274"/>
      <c r="J184" s="274"/>
      <c r="K184" s="274"/>
      <c r="L184" s="274"/>
    </row>
    <row r="185" spans="1:12">
      <c r="A185" s="263">
        <f t="shared" si="24"/>
        <v>1936</v>
      </c>
      <c r="B185" s="271">
        <v>13118</v>
      </c>
      <c r="C185" s="265">
        <f>IF(OR('Rock Creek 11444201'!C185=-901,'Rock Creek 11444280'!C185=-901),-901,'Rock Creek 11444201'!C185+'Rock Creek 11444280'!C185)</f>
        <v>-901</v>
      </c>
      <c r="D185" s="266">
        <f t="shared" si="25"/>
        <v>-901</v>
      </c>
      <c r="I185" s="274"/>
      <c r="J185" s="274"/>
      <c r="K185" s="274"/>
      <c r="L185" s="274"/>
    </row>
    <row r="186" spans="1:12">
      <c r="A186" s="263">
        <f t="shared" si="24"/>
        <v>1936</v>
      </c>
      <c r="B186" s="271">
        <v>13149</v>
      </c>
      <c r="C186" s="265">
        <f>IF(OR('Rock Creek 11444201'!C186=-901,'Rock Creek 11444280'!C186=-901),-901,'Rock Creek 11444201'!C186+'Rock Creek 11444280'!C186)</f>
        <v>-901</v>
      </c>
      <c r="D186" s="266">
        <f t="shared" si="25"/>
        <v>-901</v>
      </c>
      <c r="I186" s="274"/>
      <c r="J186" s="274"/>
      <c r="K186" s="274"/>
      <c r="L186" s="274"/>
    </row>
    <row r="187" spans="1:12">
      <c r="A187" s="263">
        <f t="shared" si="24"/>
        <v>1936</v>
      </c>
      <c r="B187" s="271">
        <v>13180</v>
      </c>
      <c r="C187" s="265">
        <f>IF(OR('Rock Creek 11444201'!C187=-901,'Rock Creek 11444280'!C187=-901),-901,'Rock Creek 11444201'!C187+'Rock Creek 11444280'!C187)</f>
        <v>-901</v>
      </c>
      <c r="D187" s="266">
        <f t="shared" si="25"/>
        <v>-901</v>
      </c>
      <c r="I187" s="274"/>
      <c r="J187" s="274"/>
      <c r="K187" s="274"/>
      <c r="L187" s="274"/>
    </row>
    <row r="188" spans="1:12">
      <c r="A188" s="263">
        <f t="shared" si="24"/>
        <v>1936</v>
      </c>
      <c r="B188" s="271">
        <v>13209</v>
      </c>
      <c r="C188" s="265">
        <f>IF(OR('Rock Creek 11444201'!C188=-901,'Rock Creek 11444280'!C188=-901),-901,'Rock Creek 11444201'!C188+'Rock Creek 11444280'!C188)</f>
        <v>-901</v>
      </c>
      <c r="D188" s="266">
        <f t="shared" si="25"/>
        <v>-901</v>
      </c>
      <c r="I188" s="274"/>
      <c r="J188" s="274"/>
      <c r="K188" s="274"/>
      <c r="L188" s="274"/>
    </row>
    <row r="189" spans="1:12">
      <c r="A189" s="263">
        <f t="shared" si="24"/>
        <v>1936</v>
      </c>
      <c r="B189" s="271">
        <v>13240</v>
      </c>
      <c r="C189" s="265">
        <f>IF(OR('Rock Creek 11444201'!C189=-901,'Rock Creek 11444280'!C189=-901),-901,'Rock Creek 11444201'!C189+'Rock Creek 11444280'!C189)</f>
        <v>-901</v>
      </c>
      <c r="D189" s="266">
        <f t="shared" si="25"/>
        <v>-901</v>
      </c>
      <c r="I189" s="274"/>
      <c r="J189" s="274"/>
      <c r="K189" s="274"/>
      <c r="L189" s="274"/>
    </row>
    <row r="190" spans="1:12">
      <c r="A190" s="263">
        <f t="shared" si="24"/>
        <v>1936</v>
      </c>
      <c r="B190" s="271">
        <v>13270</v>
      </c>
      <c r="C190" s="265">
        <f>IF(OR('Rock Creek 11444201'!C190=-901,'Rock Creek 11444280'!C190=-901),-901,'Rock Creek 11444201'!C190+'Rock Creek 11444280'!C190)</f>
        <v>-901</v>
      </c>
      <c r="D190" s="266">
        <f t="shared" si="25"/>
        <v>-901</v>
      </c>
      <c r="I190" s="274"/>
      <c r="J190" s="274"/>
      <c r="K190" s="274"/>
      <c r="L190" s="274"/>
    </row>
    <row r="191" spans="1:12">
      <c r="A191" s="263">
        <f t="shared" si="24"/>
        <v>1936</v>
      </c>
      <c r="B191" s="271">
        <v>13301</v>
      </c>
      <c r="C191" s="265">
        <f>IF(OR('Rock Creek 11444201'!C191=-901,'Rock Creek 11444280'!C191=-901),-901,'Rock Creek 11444201'!C191+'Rock Creek 11444280'!C191)</f>
        <v>-901</v>
      </c>
      <c r="D191" s="266">
        <f t="shared" si="25"/>
        <v>-901</v>
      </c>
      <c r="I191" s="274"/>
      <c r="J191" s="274"/>
      <c r="K191" s="274"/>
      <c r="L191" s="274"/>
    </row>
    <row r="192" spans="1:12">
      <c r="A192" s="263">
        <f t="shared" si="24"/>
        <v>1936</v>
      </c>
      <c r="B192" s="271">
        <v>13331</v>
      </c>
      <c r="C192" s="265">
        <f>IF(OR('Rock Creek 11444201'!C192=-901,'Rock Creek 11444280'!C192=-901),-901,'Rock Creek 11444201'!C192+'Rock Creek 11444280'!C192)</f>
        <v>-901</v>
      </c>
      <c r="D192" s="266">
        <f t="shared" si="25"/>
        <v>-901</v>
      </c>
      <c r="I192" s="274"/>
      <c r="J192" s="274"/>
      <c r="K192" s="274"/>
      <c r="L192" s="274"/>
    </row>
    <row r="193" spans="1:12">
      <c r="A193" s="263">
        <f t="shared" si="24"/>
        <v>1936</v>
      </c>
      <c r="B193" s="271">
        <v>13362</v>
      </c>
      <c r="C193" s="265">
        <f>IF(OR('Rock Creek 11444201'!C193=-901,'Rock Creek 11444280'!C193=-901),-901,'Rock Creek 11444201'!C193+'Rock Creek 11444280'!C193)</f>
        <v>-901</v>
      </c>
      <c r="D193" s="266">
        <f t="shared" si="25"/>
        <v>-901</v>
      </c>
      <c r="I193" s="274"/>
      <c r="J193" s="274"/>
      <c r="K193" s="274"/>
      <c r="L193" s="274"/>
    </row>
    <row r="194" spans="1:12">
      <c r="A194" s="263">
        <f t="shared" si="24"/>
        <v>1936</v>
      </c>
      <c r="B194" s="271">
        <v>13393</v>
      </c>
      <c r="C194" s="265">
        <f>IF(OR('Rock Creek 11444201'!C194=-901,'Rock Creek 11444280'!C194=-901),-901,'Rock Creek 11444201'!C194+'Rock Creek 11444280'!C194)</f>
        <v>-901</v>
      </c>
      <c r="D194" s="266">
        <f t="shared" si="25"/>
        <v>-901</v>
      </c>
      <c r="I194" s="274"/>
      <c r="J194" s="274"/>
      <c r="K194" s="274"/>
      <c r="L194" s="274"/>
    </row>
    <row r="195" spans="1:12">
      <c r="A195" s="263">
        <f t="shared" si="24"/>
        <v>1936</v>
      </c>
      <c r="B195" s="271">
        <v>13423</v>
      </c>
      <c r="C195" s="265">
        <f>IF(OR('Rock Creek 11444201'!C195=-901,'Rock Creek 11444280'!C195=-901),-901,'Rock Creek 11444201'!C195+'Rock Creek 11444280'!C195)</f>
        <v>-901</v>
      </c>
      <c r="D195" s="266">
        <f t="shared" si="25"/>
        <v>-901</v>
      </c>
      <c r="I195" s="274"/>
      <c r="J195" s="274"/>
      <c r="K195" s="274"/>
      <c r="L195" s="274"/>
    </row>
    <row r="196" spans="1:12">
      <c r="A196" s="263">
        <f t="shared" si="24"/>
        <v>1937</v>
      </c>
      <c r="B196" s="271">
        <v>13454</v>
      </c>
      <c r="C196" s="265">
        <f>IF(OR('Rock Creek 11444201'!C196=-901,'Rock Creek 11444280'!C196=-901),-901,'Rock Creek 11444201'!C196+'Rock Creek 11444280'!C196)</f>
        <v>-901</v>
      </c>
      <c r="D196" s="266">
        <f t="shared" si="25"/>
        <v>-901</v>
      </c>
      <c r="I196" s="274"/>
      <c r="J196" s="274"/>
      <c r="K196" s="274"/>
      <c r="L196" s="274"/>
    </row>
    <row r="197" spans="1:12">
      <c r="A197" s="263">
        <f t="shared" si="24"/>
        <v>1937</v>
      </c>
      <c r="B197" s="271">
        <v>13484</v>
      </c>
      <c r="C197" s="265">
        <f>IF(OR('Rock Creek 11444201'!C197=-901,'Rock Creek 11444280'!C197=-901),-901,'Rock Creek 11444201'!C197+'Rock Creek 11444280'!C197)</f>
        <v>-901</v>
      </c>
      <c r="D197" s="266">
        <f t="shared" si="25"/>
        <v>-901</v>
      </c>
      <c r="I197" s="274"/>
      <c r="J197" s="274"/>
      <c r="K197" s="274"/>
      <c r="L197" s="274"/>
    </row>
    <row r="198" spans="1:12">
      <c r="A198" s="263">
        <f t="shared" si="24"/>
        <v>1937</v>
      </c>
      <c r="B198" s="271">
        <v>13515</v>
      </c>
      <c r="C198" s="265">
        <f>IF(OR('Rock Creek 11444201'!C198=-901,'Rock Creek 11444280'!C198=-901),-901,'Rock Creek 11444201'!C198+'Rock Creek 11444280'!C198)</f>
        <v>-901</v>
      </c>
      <c r="D198" s="266">
        <f t="shared" si="25"/>
        <v>-901</v>
      </c>
      <c r="I198" s="274"/>
      <c r="J198" s="274"/>
      <c r="K198" s="274"/>
      <c r="L198" s="274"/>
    </row>
    <row r="199" spans="1:12">
      <c r="A199" s="263">
        <f t="shared" si="24"/>
        <v>1937</v>
      </c>
      <c r="B199" s="271">
        <v>13546</v>
      </c>
      <c r="C199" s="265">
        <f>IF(OR('Rock Creek 11444201'!C199=-901,'Rock Creek 11444280'!C199=-901),-901,'Rock Creek 11444201'!C199+'Rock Creek 11444280'!C199)</f>
        <v>-901</v>
      </c>
      <c r="D199" s="266">
        <f t="shared" si="25"/>
        <v>-901</v>
      </c>
      <c r="I199" s="274"/>
      <c r="J199" s="274"/>
      <c r="K199" s="274"/>
      <c r="L199" s="274"/>
    </row>
    <row r="200" spans="1:12">
      <c r="A200" s="263">
        <f t="shared" si="24"/>
        <v>1937</v>
      </c>
      <c r="B200" s="271">
        <v>13574</v>
      </c>
      <c r="C200" s="265">
        <f>IF(OR('Rock Creek 11444201'!C200=-901,'Rock Creek 11444280'!C200=-901),-901,'Rock Creek 11444201'!C200+'Rock Creek 11444280'!C200)</f>
        <v>-901</v>
      </c>
      <c r="D200" s="266">
        <f t="shared" si="25"/>
        <v>-901</v>
      </c>
      <c r="I200" s="274"/>
      <c r="J200" s="274"/>
      <c r="K200" s="274"/>
      <c r="L200" s="274"/>
    </row>
    <row r="201" spans="1:12">
      <c r="A201" s="263">
        <f t="shared" si="24"/>
        <v>1937</v>
      </c>
      <c r="B201" s="271">
        <v>13605</v>
      </c>
      <c r="C201" s="265">
        <f>IF(OR('Rock Creek 11444201'!C201=-901,'Rock Creek 11444280'!C201=-901),-901,'Rock Creek 11444201'!C201+'Rock Creek 11444280'!C201)</f>
        <v>-901</v>
      </c>
      <c r="D201" s="266">
        <f t="shared" si="25"/>
        <v>-901</v>
      </c>
      <c r="I201" s="274"/>
      <c r="J201" s="274"/>
      <c r="K201" s="274"/>
      <c r="L201" s="274"/>
    </row>
    <row r="202" spans="1:12">
      <c r="A202" s="263">
        <f t="shared" si="24"/>
        <v>1937</v>
      </c>
      <c r="B202" s="271">
        <v>13635</v>
      </c>
      <c r="C202" s="265">
        <f>IF(OR('Rock Creek 11444201'!C202=-901,'Rock Creek 11444280'!C202=-901),-901,'Rock Creek 11444201'!C202+'Rock Creek 11444280'!C202)</f>
        <v>-901</v>
      </c>
      <c r="D202" s="266">
        <f t="shared" si="25"/>
        <v>-901</v>
      </c>
      <c r="I202" s="274"/>
      <c r="J202" s="274"/>
      <c r="K202" s="274"/>
      <c r="L202" s="274"/>
    </row>
    <row r="203" spans="1:12">
      <c r="A203" s="263">
        <f t="shared" si="24"/>
        <v>1937</v>
      </c>
      <c r="B203" s="271">
        <v>13666</v>
      </c>
      <c r="C203" s="265">
        <f>IF(OR('Rock Creek 11444201'!C203=-901,'Rock Creek 11444280'!C203=-901),-901,'Rock Creek 11444201'!C203+'Rock Creek 11444280'!C203)</f>
        <v>-901</v>
      </c>
      <c r="D203" s="266">
        <f t="shared" si="25"/>
        <v>-901</v>
      </c>
      <c r="I203" s="274"/>
      <c r="J203" s="274"/>
      <c r="K203" s="274"/>
      <c r="L203" s="274"/>
    </row>
    <row r="204" spans="1:12">
      <c r="A204" s="263">
        <f t="shared" si="24"/>
        <v>1937</v>
      </c>
      <c r="B204" s="271">
        <v>13696</v>
      </c>
      <c r="C204" s="265">
        <f>IF(OR('Rock Creek 11444201'!C204=-901,'Rock Creek 11444280'!C204=-901),-901,'Rock Creek 11444201'!C204+'Rock Creek 11444280'!C204)</f>
        <v>-901</v>
      </c>
      <c r="D204" s="266">
        <f t="shared" si="25"/>
        <v>-901</v>
      </c>
      <c r="I204" s="274"/>
      <c r="J204" s="274"/>
      <c r="K204" s="274"/>
      <c r="L204" s="274"/>
    </row>
    <row r="205" spans="1:12">
      <c r="A205" s="263">
        <f t="shared" si="24"/>
        <v>1937</v>
      </c>
      <c r="B205" s="271">
        <v>13727</v>
      </c>
      <c r="C205" s="265">
        <f>IF(OR('Rock Creek 11444201'!C205=-901,'Rock Creek 11444280'!C205=-901),-901,'Rock Creek 11444201'!C205+'Rock Creek 11444280'!C205)</f>
        <v>-901</v>
      </c>
      <c r="D205" s="266">
        <f t="shared" si="25"/>
        <v>-901</v>
      </c>
      <c r="I205" s="274"/>
      <c r="J205" s="274"/>
      <c r="K205" s="274"/>
      <c r="L205" s="274"/>
    </row>
    <row r="206" spans="1:12">
      <c r="A206" s="263">
        <f t="shared" si="24"/>
        <v>1937</v>
      </c>
      <c r="B206" s="271">
        <v>13758</v>
      </c>
      <c r="C206" s="265">
        <f>IF(OR('Rock Creek 11444201'!C206=-901,'Rock Creek 11444280'!C206=-901),-901,'Rock Creek 11444201'!C206+'Rock Creek 11444280'!C206)</f>
        <v>-901</v>
      </c>
      <c r="D206" s="266">
        <f t="shared" si="25"/>
        <v>-901</v>
      </c>
      <c r="I206" s="274"/>
      <c r="J206" s="274"/>
      <c r="K206" s="274"/>
      <c r="L206" s="274"/>
    </row>
    <row r="207" spans="1:12">
      <c r="A207" s="263">
        <f t="shared" si="24"/>
        <v>1937</v>
      </c>
      <c r="B207" s="271">
        <v>13788</v>
      </c>
      <c r="C207" s="265">
        <f>IF(OR('Rock Creek 11444201'!C207=-901,'Rock Creek 11444280'!C207=-901),-901,'Rock Creek 11444201'!C207+'Rock Creek 11444280'!C207)</f>
        <v>-901</v>
      </c>
      <c r="D207" s="266">
        <f t="shared" si="25"/>
        <v>-901</v>
      </c>
      <c r="I207" s="274"/>
      <c r="J207" s="274"/>
      <c r="K207" s="274"/>
      <c r="L207" s="274"/>
    </row>
    <row r="208" spans="1:12">
      <c r="A208" s="263">
        <f t="shared" si="24"/>
        <v>1938</v>
      </c>
      <c r="B208" s="271">
        <v>13819</v>
      </c>
      <c r="C208" s="265">
        <f>IF(OR('Rock Creek 11444201'!C208=-901,'Rock Creek 11444280'!C208=-901),-901,'Rock Creek 11444201'!C208+'Rock Creek 11444280'!C208)</f>
        <v>-901</v>
      </c>
      <c r="D208" s="266">
        <f t="shared" si="25"/>
        <v>-901</v>
      </c>
      <c r="I208" s="274"/>
      <c r="J208" s="274"/>
      <c r="K208" s="274"/>
      <c r="L208" s="274"/>
    </row>
    <row r="209" spans="1:12">
      <c r="A209" s="263">
        <f t="shared" ref="A209:A272" si="26">IF(MONTH(B209)&gt;9,YEAR(B209)+1,YEAR(B209))</f>
        <v>1938</v>
      </c>
      <c r="B209" s="271">
        <v>13849</v>
      </c>
      <c r="C209" s="265">
        <f>IF(OR('Rock Creek 11444201'!C209=-901,'Rock Creek 11444280'!C209=-901),-901,'Rock Creek 11444201'!C209+'Rock Creek 11444280'!C209)</f>
        <v>-901</v>
      </c>
      <c r="D209" s="266">
        <f t="shared" ref="D209:D272" si="27">IF(C209&lt;&gt;-901,C209*DAY(B209)*24*60*60/(220*22*9*1000),-901)</f>
        <v>-901</v>
      </c>
      <c r="I209" s="274"/>
      <c r="J209" s="274"/>
      <c r="K209" s="274"/>
      <c r="L209" s="274"/>
    </row>
    <row r="210" spans="1:12">
      <c r="A210" s="263">
        <f t="shared" si="26"/>
        <v>1938</v>
      </c>
      <c r="B210" s="271">
        <v>13880</v>
      </c>
      <c r="C210" s="265">
        <f>IF(OR('Rock Creek 11444201'!C210=-901,'Rock Creek 11444280'!C210=-901),-901,'Rock Creek 11444201'!C210+'Rock Creek 11444280'!C210)</f>
        <v>-901</v>
      </c>
      <c r="D210" s="266">
        <f t="shared" si="27"/>
        <v>-901</v>
      </c>
      <c r="I210" s="274"/>
      <c r="J210" s="274"/>
      <c r="K210" s="274"/>
      <c r="L210" s="274"/>
    </row>
    <row r="211" spans="1:12">
      <c r="A211" s="263">
        <f t="shared" si="26"/>
        <v>1938</v>
      </c>
      <c r="B211" s="271">
        <v>13911</v>
      </c>
      <c r="C211" s="265">
        <f>IF(OR('Rock Creek 11444201'!C211=-901,'Rock Creek 11444280'!C211=-901),-901,'Rock Creek 11444201'!C211+'Rock Creek 11444280'!C211)</f>
        <v>-901</v>
      </c>
      <c r="D211" s="266">
        <f t="shared" si="27"/>
        <v>-901</v>
      </c>
      <c r="I211" s="274"/>
      <c r="J211" s="274"/>
      <c r="K211" s="274"/>
      <c r="L211" s="274"/>
    </row>
    <row r="212" spans="1:12">
      <c r="A212" s="263">
        <f t="shared" si="26"/>
        <v>1938</v>
      </c>
      <c r="B212" s="271">
        <v>13939</v>
      </c>
      <c r="C212" s="265">
        <f>IF(OR('Rock Creek 11444201'!C212=-901,'Rock Creek 11444280'!C212=-901),-901,'Rock Creek 11444201'!C212+'Rock Creek 11444280'!C212)</f>
        <v>-901</v>
      </c>
      <c r="D212" s="266">
        <f t="shared" si="27"/>
        <v>-901</v>
      </c>
      <c r="I212" s="274"/>
      <c r="J212" s="274"/>
      <c r="K212" s="274"/>
      <c r="L212" s="274"/>
    </row>
    <row r="213" spans="1:12">
      <c r="A213" s="263">
        <f t="shared" si="26"/>
        <v>1938</v>
      </c>
      <c r="B213" s="271">
        <v>13970</v>
      </c>
      <c r="C213" s="265">
        <f>IF(OR('Rock Creek 11444201'!C213=-901,'Rock Creek 11444280'!C213=-901),-901,'Rock Creek 11444201'!C213+'Rock Creek 11444280'!C213)</f>
        <v>-901</v>
      </c>
      <c r="D213" s="266">
        <f t="shared" si="27"/>
        <v>-901</v>
      </c>
      <c r="I213" s="274"/>
      <c r="J213" s="274"/>
      <c r="K213" s="274"/>
      <c r="L213" s="274"/>
    </row>
    <row r="214" spans="1:12">
      <c r="A214" s="263">
        <f t="shared" si="26"/>
        <v>1938</v>
      </c>
      <c r="B214" s="271">
        <v>14000</v>
      </c>
      <c r="C214" s="265">
        <f>IF(OR('Rock Creek 11444201'!C214=-901,'Rock Creek 11444280'!C214=-901),-901,'Rock Creek 11444201'!C214+'Rock Creek 11444280'!C214)</f>
        <v>-901</v>
      </c>
      <c r="D214" s="266">
        <f t="shared" si="27"/>
        <v>-901</v>
      </c>
      <c r="I214" s="274"/>
      <c r="J214" s="274"/>
      <c r="K214" s="274"/>
      <c r="L214" s="274"/>
    </row>
    <row r="215" spans="1:12">
      <c r="A215" s="263">
        <f t="shared" si="26"/>
        <v>1938</v>
      </c>
      <c r="B215" s="271">
        <v>14031</v>
      </c>
      <c r="C215" s="265">
        <f>IF(OR('Rock Creek 11444201'!C215=-901,'Rock Creek 11444280'!C215=-901),-901,'Rock Creek 11444201'!C215+'Rock Creek 11444280'!C215)</f>
        <v>-901</v>
      </c>
      <c r="D215" s="266">
        <f t="shared" si="27"/>
        <v>-901</v>
      </c>
      <c r="I215" s="274"/>
      <c r="J215" s="274"/>
      <c r="K215" s="274"/>
      <c r="L215" s="274"/>
    </row>
    <row r="216" spans="1:12">
      <c r="A216" s="263">
        <f t="shared" si="26"/>
        <v>1938</v>
      </c>
      <c r="B216" s="271">
        <v>14061</v>
      </c>
      <c r="C216" s="265">
        <f>IF(OR('Rock Creek 11444201'!C216=-901,'Rock Creek 11444280'!C216=-901),-901,'Rock Creek 11444201'!C216+'Rock Creek 11444280'!C216)</f>
        <v>-901</v>
      </c>
      <c r="D216" s="266">
        <f t="shared" si="27"/>
        <v>-901</v>
      </c>
      <c r="I216" s="274"/>
      <c r="J216" s="274"/>
      <c r="K216" s="274"/>
      <c r="L216" s="274"/>
    </row>
    <row r="217" spans="1:12">
      <c r="A217" s="263">
        <f t="shared" si="26"/>
        <v>1938</v>
      </c>
      <c r="B217" s="271">
        <v>14092</v>
      </c>
      <c r="C217" s="265">
        <f>IF(OR('Rock Creek 11444201'!C217=-901,'Rock Creek 11444280'!C217=-901),-901,'Rock Creek 11444201'!C217+'Rock Creek 11444280'!C217)</f>
        <v>-901</v>
      </c>
      <c r="D217" s="266">
        <f t="shared" si="27"/>
        <v>-901</v>
      </c>
      <c r="I217" s="274"/>
      <c r="J217" s="274"/>
      <c r="K217" s="274"/>
      <c r="L217" s="274"/>
    </row>
    <row r="218" spans="1:12">
      <c r="A218" s="263">
        <f t="shared" si="26"/>
        <v>1938</v>
      </c>
      <c r="B218" s="271">
        <v>14123</v>
      </c>
      <c r="C218" s="265">
        <f>IF(OR('Rock Creek 11444201'!C218=-901,'Rock Creek 11444280'!C218=-901),-901,'Rock Creek 11444201'!C218+'Rock Creek 11444280'!C218)</f>
        <v>-901</v>
      </c>
      <c r="D218" s="266">
        <f t="shared" si="27"/>
        <v>-901</v>
      </c>
      <c r="I218" s="274"/>
      <c r="J218" s="274"/>
      <c r="K218" s="274"/>
      <c r="L218" s="274"/>
    </row>
    <row r="219" spans="1:12">
      <c r="A219" s="263">
        <f t="shared" si="26"/>
        <v>1938</v>
      </c>
      <c r="B219" s="271">
        <v>14153</v>
      </c>
      <c r="C219" s="265">
        <f>IF(OR('Rock Creek 11444201'!C219=-901,'Rock Creek 11444280'!C219=-901),-901,'Rock Creek 11444201'!C219+'Rock Creek 11444280'!C219)</f>
        <v>-901</v>
      </c>
      <c r="D219" s="266">
        <f t="shared" si="27"/>
        <v>-901</v>
      </c>
      <c r="I219" s="274"/>
      <c r="J219" s="274"/>
      <c r="K219" s="274"/>
      <c r="L219" s="274"/>
    </row>
    <row r="220" spans="1:12">
      <c r="A220" s="263">
        <f t="shared" si="26"/>
        <v>1939</v>
      </c>
      <c r="B220" s="271">
        <v>14184</v>
      </c>
      <c r="C220" s="265">
        <f>IF(OR('Rock Creek 11444201'!C220=-901,'Rock Creek 11444280'!C220=-901),-901,'Rock Creek 11444201'!C220+'Rock Creek 11444280'!C220)</f>
        <v>-901</v>
      </c>
      <c r="D220" s="266">
        <f t="shared" si="27"/>
        <v>-901</v>
      </c>
      <c r="I220" s="274"/>
      <c r="J220" s="274"/>
      <c r="K220" s="274"/>
      <c r="L220" s="274"/>
    </row>
    <row r="221" spans="1:12">
      <c r="A221" s="263">
        <f t="shared" si="26"/>
        <v>1939</v>
      </c>
      <c r="B221" s="271">
        <v>14214</v>
      </c>
      <c r="C221" s="265">
        <f>IF(OR('Rock Creek 11444201'!C221=-901,'Rock Creek 11444280'!C221=-901),-901,'Rock Creek 11444201'!C221+'Rock Creek 11444280'!C221)</f>
        <v>-901</v>
      </c>
      <c r="D221" s="266">
        <f t="shared" si="27"/>
        <v>-901</v>
      </c>
      <c r="I221" s="274"/>
      <c r="J221" s="274"/>
      <c r="K221" s="274"/>
      <c r="L221" s="274"/>
    </row>
    <row r="222" spans="1:12">
      <c r="A222" s="263">
        <f t="shared" si="26"/>
        <v>1939</v>
      </c>
      <c r="B222" s="271">
        <v>14245</v>
      </c>
      <c r="C222" s="265">
        <f>IF(OR('Rock Creek 11444201'!C222=-901,'Rock Creek 11444280'!C222=-901),-901,'Rock Creek 11444201'!C222+'Rock Creek 11444280'!C222)</f>
        <v>-901</v>
      </c>
      <c r="D222" s="266">
        <f t="shared" si="27"/>
        <v>-901</v>
      </c>
      <c r="I222" s="274"/>
      <c r="J222" s="274"/>
      <c r="K222" s="274"/>
      <c r="L222" s="274"/>
    </row>
    <row r="223" spans="1:12">
      <c r="A223" s="263">
        <f t="shared" si="26"/>
        <v>1939</v>
      </c>
      <c r="B223" s="271">
        <v>14276</v>
      </c>
      <c r="C223" s="265">
        <f>IF(OR('Rock Creek 11444201'!C223=-901,'Rock Creek 11444280'!C223=-901),-901,'Rock Creek 11444201'!C223+'Rock Creek 11444280'!C223)</f>
        <v>-901</v>
      </c>
      <c r="D223" s="266">
        <f t="shared" si="27"/>
        <v>-901</v>
      </c>
      <c r="I223" s="274"/>
      <c r="J223" s="274"/>
      <c r="K223" s="274"/>
      <c r="L223" s="274"/>
    </row>
    <row r="224" spans="1:12">
      <c r="A224" s="263">
        <f t="shared" si="26"/>
        <v>1939</v>
      </c>
      <c r="B224" s="271">
        <v>14304</v>
      </c>
      <c r="C224" s="265">
        <f>IF(OR('Rock Creek 11444201'!C224=-901,'Rock Creek 11444280'!C224=-901),-901,'Rock Creek 11444201'!C224+'Rock Creek 11444280'!C224)</f>
        <v>-901</v>
      </c>
      <c r="D224" s="266">
        <f t="shared" si="27"/>
        <v>-901</v>
      </c>
      <c r="I224" s="274"/>
      <c r="J224" s="274"/>
      <c r="K224" s="274"/>
      <c r="L224" s="274"/>
    </row>
    <row r="225" spans="1:12">
      <c r="A225" s="263">
        <f t="shared" si="26"/>
        <v>1939</v>
      </c>
      <c r="B225" s="271">
        <v>14335</v>
      </c>
      <c r="C225" s="265">
        <f>IF(OR('Rock Creek 11444201'!C225=-901,'Rock Creek 11444280'!C225=-901),-901,'Rock Creek 11444201'!C225+'Rock Creek 11444280'!C225)</f>
        <v>-901</v>
      </c>
      <c r="D225" s="266">
        <f t="shared" si="27"/>
        <v>-901</v>
      </c>
      <c r="I225" s="274"/>
      <c r="J225" s="274"/>
      <c r="K225" s="274"/>
      <c r="L225" s="274"/>
    </row>
    <row r="226" spans="1:12">
      <c r="A226" s="263">
        <f t="shared" si="26"/>
        <v>1939</v>
      </c>
      <c r="B226" s="271">
        <v>14365</v>
      </c>
      <c r="C226" s="265">
        <f>IF(OR('Rock Creek 11444201'!C226=-901,'Rock Creek 11444280'!C226=-901),-901,'Rock Creek 11444201'!C226+'Rock Creek 11444280'!C226)</f>
        <v>-901</v>
      </c>
      <c r="D226" s="266">
        <f t="shared" si="27"/>
        <v>-901</v>
      </c>
      <c r="I226" s="274"/>
      <c r="J226" s="274"/>
      <c r="K226" s="274"/>
      <c r="L226" s="274"/>
    </row>
    <row r="227" spans="1:12">
      <c r="A227" s="263">
        <f t="shared" si="26"/>
        <v>1939</v>
      </c>
      <c r="B227" s="271">
        <v>14396</v>
      </c>
      <c r="C227" s="265">
        <f>IF(OR('Rock Creek 11444201'!C227=-901,'Rock Creek 11444280'!C227=-901),-901,'Rock Creek 11444201'!C227+'Rock Creek 11444280'!C227)</f>
        <v>-901</v>
      </c>
      <c r="D227" s="266">
        <f t="shared" si="27"/>
        <v>-901</v>
      </c>
      <c r="I227" s="274"/>
      <c r="J227" s="274"/>
      <c r="K227" s="274"/>
      <c r="L227" s="274"/>
    </row>
    <row r="228" spans="1:12">
      <c r="A228" s="263">
        <f t="shared" si="26"/>
        <v>1939</v>
      </c>
      <c r="B228" s="271">
        <v>14426</v>
      </c>
      <c r="C228" s="265">
        <f>IF(OR('Rock Creek 11444201'!C228=-901,'Rock Creek 11444280'!C228=-901),-901,'Rock Creek 11444201'!C228+'Rock Creek 11444280'!C228)</f>
        <v>-901</v>
      </c>
      <c r="D228" s="266">
        <f t="shared" si="27"/>
        <v>-901</v>
      </c>
      <c r="I228" s="274"/>
      <c r="J228" s="274"/>
      <c r="K228" s="274"/>
      <c r="L228" s="274"/>
    </row>
    <row r="229" spans="1:12">
      <c r="A229" s="263">
        <f t="shared" si="26"/>
        <v>1939</v>
      </c>
      <c r="B229" s="271">
        <v>14457</v>
      </c>
      <c r="C229" s="265">
        <f>IF(OR('Rock Creek 11444201'!C229=-901,'Rock Creek 11444280'!C229=-901),-901,'Rock Creek 11444201'!C229+'Rock Creek 11444280'!C229)</f>
        <v>-901</v>
      </c>
      <c r="D229" s="266">
        <f t="shared" si="27"/>
        <v>-901</v>
      </c>
      <c r="I229" s="274"/>
      <c r="J229" s="274"/>
      <c r="K229" s="274"/>
      <c r="L229" s="274"/>
    </row>
    <row r="230" spans="1:12">
      <c r="A230" s="263">
        <f t="shared" si="26"/>
        <v>1939</v>
      </c>
      <c r="B230" s="271">
        <v>14488</v>
      </c>
      <c r="C230" s="265">
        <f>IF(OR('Rock Creek 11444201'!C230=-901,'Rock Creek 11444280'!C230=-901),-901,'Rock Creek 11444201'!C230+'Rock Creek 11444280'!C230)</f>
        <v>-901</v>
      </c>
      <c r="D230" s="266">
        <f t="shared" si="27"/>
        <v>-901</v>
      </c>
      <c r="I230" s="274"/>
      <c r="J230" s="274"/>
      <c r="K230" s="274"/>
      <c r="L230" s="274"/>
    </row>
    <row r="231" spans="1:12">
      <c r="A231" s="263">
        <f t="shared" si="26"/>
        <v>1939</v>
      </c>
      <c r="B231" s="271">
        <v>14518</v>
      </c>
      <c r="C231" s="265">
        <f>IF(OR('Rock Creek 11444201'!C231=-901,'Rock Creek 11444280'!C231=-901),-901,'Rock Creek 11444201'!C231+'Rock Creek 11444280'!C231)</f>
        <v>-901</v>
      </c>
      <c r="D231" s="266">
        <f t="shared" si="27"/>
        <v>-901</v>
      </c>
      <c r="I231" s="274"/>
      <c r="J231" s="274"/>
      <c r="K231" s="274"/>
      <c r="L231" s="274"/>
    </row>
    <row r="232" spans="1:12">
      <c r="A232" s="263">
        <f t="shared" si="26"/>
        <v>1940</v>
      </c>
      <c r="B232" s="271">
        <v>14549</v>
      </c>
      <c r="C232" s="265">
        <f>IF(OR('Rock Creek 11444201'!C232=-901,'Rock Creek 11444280'!C232=-901),-901,'Rock Creek 11444201'!C232+'Rock Creek 11444280'!C232)</f>
        <v>-901</v>
      </c>
      <c r="D232" s="266">
        <f t="shared" si="27"/>
        <v>-901</v>
      </c>
      <c r="I232" s="274"/>
      <c r="J232" s="274"/>
      <c r="K232" s="274"/>
      <c r="L232" s="274"/>
    </row>
    <row r="233" spans="1:12">
      <c r="A233" s="263">
        <f t="shared" si="26"/>
        <v>1940</v>
      </c>
      <c r="B233" s="271">
        <v>14579</v>
      </c>
      <c r="C233" s="265">
        <f>IF(OR('Rock Creek 11444201'!C233=-901,'Rock Creek 11444280'!C233=-901),-901,'Rock Creek 11444201'!C233+'Rock Creek 11444280'!C233)</f>
        <v>-901</v>
      </c>
      <c r="D233" s="266">
        <f t="shared" si="27"/>
        <v>-901</v>
      </c>
      <c r="I233" s="274"/>
      <c r="J233" s="274"/>
      <c r="K233" s="274"/>
      <c r="L233" s="274"/>
    </row>
    <row r="234" spans="1:12">
      <c r="A234" s="263">
        <f t="shared" si="26"/>
        <v>1940</v>
      </c>
      <c r="B234" s="271">
        <v>14610</v>
      </c>
      <c r="C234" s="265">
        <f>IF(OR('Rock Creek 11444201'!C234=-901,'Rock Creek 11444280'!C234=-901),-901,'Rock Creek 11444201'!C234+'Rock Creek 11444280'!C234)</f>
        <v>-901</v>
      </c>
      <c r="D234" s="266">
        <f t="shared" si="27"/>
        <v>-901</v>
      </c>
      <c r="I234" s="274"/>
      <c r="J234" s="274"/>
      <c r="K234" s="274"/>
      <c r="L234" s="274"/>
    </row>
    <row r="235" spans="1:12">
      <c r="A235" s="263">
        <f t="shared" si="26"/>
        <v>1940</v>
      </c>
      <c r="B235" s="271">
        <v>14641</v>
      </c>
      <c r="C235" s="265">
        <f>IF(OR('Rock Creek 11444201'!C235=-901,'Rock Creek 11444280'!C235=-901),-901,'Rock Creek 11444201'!C235+'Rock Creek 11444280'!C235)</f>
        <v>-901</v>
      </c>
      <c r="D235" s="266">
        <f t="shared" si="27"/>
        <v>-901</v>
      </c>
      <c r="I235" s="274"/>
      <c r="J235" s="274"/>
      <c r="K235" s="274"/>
      <c r="L235" s="274"/>
    </row>
    <row r="236" spans="1:12">
      <c r="A236" s="263">
        <f t="shared" si="26"/>
        <v>1940</v>
      </c>
      <c r="B236" s="271">
        <v>14670</v>
      </c>
      <c r="C236" s="265">
        <f>IF(OR('Rock Creek 11444201'!C236=-901,'Rock Creek 11444280'!C236=-901),-901,'Rock Creek 11444201'!C236+'Rock Creek 11444280'!C236)</f>
        <v>-901</v>
      </c>
      <c r="D236" s="266">
        <f t="shared" si="27"/>
        <v>-901</v>
      </c>
      <c r="I236" s="274"/>
      <c r="J236" s="274"/>
      <c r="K236" s="274"/>
      <c r="L236" s="274"/>
    </row>
    <row r="237" spans="1:12">
      <c r="A237" s="263">
        <f t="shared" si="26"/>
        <v>1940</v>
      </c>
      <c r="B237" s="271">
        <v>14701</v>
      </c>
      <c r="C237" s="265">
        <f>IF(OR('Rock Creek 11444201'!C237=-901,'Rock Creek 11444280'!C237=-901),-901,'Rock Creek 11444201'!C237+'Rock Creek 11444280'!C237)</f>
        <v>-901</v>
      </c>
      <c r="D237" s="266">
        <f t="shared" si="27"/>
        <v>-901</v>
      </c>
      <c r="I237" s="274"/>
      <c r="J237" s="274"/>
      <c r="K237" s="274"/>
      <c r="L237" s="274"/>
    </row>
    <row r="238" spans="1:12">
      <c r="A238" s="263">
        <f t="shared" si="26"/>
        <v>1940</v>
      </c>
      <c r="B238" s="271">
        <v>14731</v>
      </c>
      <c r="C238" s="265">
        <f>IF(OR('Rock Creek 11444201'!C238=-901,'Rock Creek 11444280'!C238=-901),-901,'Rock Creek 11444201'!C238+'Rock Creek 11444280'!C238)</f>
        <v>-901</v>
      </c>
      <c r="D238" s="266">
        <f t="shared" si="27"/>
        <v>-901</v>
      </c>
      <c r="I238" s="274"/>
      <c r="J238" s="274"/>
      <c r="K238" s="274"/>
      <c r="L238" s="274"/>
    </row>
    <row r="239" spans="1:12">
      <c r="A239" s="263">
        <f t="shared" si="26"/>
        <v>1940</v>
      </c>
      <c r="B239" s="271">
        <v>14762</v>
      </c>
      <c r="C239" s="265">
        <f>IF(OR('Rock Creek 11444201'!C239=-901,'Rock Creek 11444280'!C239=-901),-901,'Rock Creek 11444201'!C239+'Rock Creek 11444280'!C239)</f>
        <v>-901</v>
      </c>
      <c r="D239" s="266">
        <f t="shared" si="27"/>
        <v>-901</v>
      </c>
      <c r="I239" s="274"/>
      <c r="J239" s="274"/>
      <c r="K239" s="274"/>
      <c r="L239" s="274"/>
    </row>
    <row r="240" spans="1:12">
      <c r="A240" s="263">
        <f t="shared" si="26"/>
        <v>1940</v>
      </c>
      <c r="B240" s="271">
        <v>14792</v>
      </c>
      <c r="C240" s="265">
        <f>IF(OR('Rock Creek 11444201'!C240=-901,'Rock Creek 11444280'!C240=-901),-901,'Rock Creek 11444201'!C240+'Rock Creek 11444280'!C240)</f>
        <v>-901</v>
      </c>
      <c r="D240" s="266">
        <f t="shared" si="27"/>
        <v>-901</v>
      </c>
      <c r="I240" s="274"/>
      <c r="J240" s="274"/>
      <c r="K240" s="274"/>
      <c r="L240" s="274"/>
    </row>
    <row r="241" spans="1:12">
      <c r="A241" s="263">
        <f t="shared" si="26"/>
        <v>1940</v>
      </c>
      <c r="B241" s="271">
        <v>14823</v>
      </c>
      <c r="C241" s="265">
        <f>IF(OR('Rock Creek 11444201'!C241=-901,'Rock Creek 11444280'!C241=-901),-901,'Rock Creek 11444201'!C241+'Rock Creek 11444280'!C241)</f>
        <v>-901</v>
      </c>
      <c r="D241" s="266">
        <f t="shared" si="27"/>
        <v>-901</v>
      </c>
      <c r="I241" s="274"/>
      <c r="J241" s="274"/>
      <c r="K241" s="274"/>
      <c r="L241" s="274"/>
    </row>
    <row r="242" spans="1:12">
      <c r="A242" s="263">
        <f t="shared" si="26"/>
        <v>1940</v>
      </c>
      <c r="B242" s="271">
        <v>14854</v>
      </c>
      <c r="C242" s="265">
        <f>IF(OR('Rock Creek 11444201'!C242=-901,'Rock Creek 11444280'!C242=-901),-901,'Rock Creek 11444201'!C242+'Rock Creek 11444280'!C242)</f>
        <v>-901</v>
      </c>
      <c r="D242" s="266">
        <f t="shared" si="27"/>
        <v>-901</v>
      </c>
      <c r="I242" s="274"/>
      <c r="J242" s="274"/>
      <c r="K242" s="274"/>
      <c r="L242" s="274"/>
    </row>
    <row r="243" spans="1:12">
      <c r="A243" s="263">
        <f t="shared" si="26"/>
        <v>1940</v>
      </c>
      <c r="B243" s="271">
        <v>14884</v>
      </c>
      <c r="C243" s="265">
        <f>IF(OR('Rock Creek 11444201'!C243=-901,'Rock Creek 11444280'!C243=-901),-901,'Rock Creek 11444201'!C243+'Rock Creek 11444280'!C243)</f>
        <v>-901</v>
      </c>
      <c r="D243" s="266">
        <f t="shared" si="27"/>
        <v>-901</v>
      </c>
      <c r="I243" s="274"/>
      <c r="J243" s="274"/>
      <c r="K243" s="274"/>
      <c r="L243" s="274"/>
    </row>
    <row r="244" spans="1:12">
      <c r="A244" s="263">
        <f t="shared" si="26"/>
        <v>1941</v>
      </c>
      <c r="B244" s="271">
        <v>14915</v>
      </c>
      <c r="C244" s="265">
        <f>IF(OR('Rock Creek 11444201'!C244=-901,'Rock Creek 11444280'!C244=-901),-901,'Rock Creek 11444201'!C244+'Rock Creek 11444280'!C244)</f>
        <v>-901</v>
      </c>
      <c r="D244" s="266">
        <f t="shared" si="27"/>
        <v>-901</v>
      </c>
      <c r="I244" s="274"/>
      <c r="J244" s="274"/>
      <c r="K244" s="274"/>
      <c r="L244" s="274"/>
    </row>
    <row r="245" spans="1:12">
      <c r="A245" s="263">
        <f t="shared" si="26"/>
        <v>1941</v>
      </c>
      <c r="B245" s="271">
        <v>14945</v>
      </c>
      <c r="C245" s="265">
        <f>IF(OR('Rock Creek 11444201'!C245=-901,'Rock Creek 11444280'!C245=-901),-901,'Rock Creek 11444201'!C245+'Rock Creek 11444280'!C245)</f>
        <v>-901</v>
      </c>
      <c r="D245" s="266">
        <f t="shared" si="27"/>
        <v>-901</v>
      </c>
      <c r="I245" s="274"/>
      <c r="J245" s="274"/>
      <c r="K245" s="274"/>
      <c r="L245" s="274"/>
    </row>
    <row r="246" spans="1:12">
      <c r="A246" s="263">
        <f t="shared" si="26"/>
        <v>1941</v>
      </c>
      <c r="B246" s="271">
        <v>14976</v>
      </c>
      <c r="C246" s="265">
        <f>IF(OR('Rock Creek 11444201'!C246=-901,'Rock Creek 11444280'!C246=-901),-901,'Rock Creek 11444201'!C246+'Rock Creek 11444280'!C246)</f>
        <v>-901</v>
      </c>
      <c r="D246" s="266">
        <f t="shared" si="27"/>
        <v>-901</v>
      </c>
      <c r="I246" s="274"/>
      <c r="J246" s="274"/>
      <c r="K246" s="274"/>
      <c r="L246" s="274"/>
    </row>
    <row r="247" spans="1:12">
      <c r="A247" s="263">
        <f t="shared" si="26"/>
        <v>1941</v>
      </c>
      <c r="B247" s="271">
        <v>15007</v>
      </c>
      <c r="C247" s="265">
        <f>IF(OR('Rock Creek 11444201'!C247=-901,'Rock Creek 11444280'!C247=-901),-901,'Rock Creek 11444201'!C247+'Rock Creek 11444280'!C247)</f>
        <v>-901</v>
      </c>
      <c r="D247" s="266">
        <f t="shared" si="27"/>
        <v>-901</v>
      </c>
      <c r="I247" s="274"/>
      <c r="J247" s="274"/>
      <c r="K247" s="274"/>
      <c r="L247" s="274"/>
    </row>
    <row r="248" spans="1:12">
      <c r="A248" s="263">
        <f t="shared" si="26"/>
        <v>1941</v>
      </c>
      <c r="B248" s="271">
        <v>15035</v>
      </c>
      <c r="C248" s="265">
        <f>IF(OR('Rock Creek 11444201'!C248=-901,'Rock Creek 11444280'!C248=-901),-901,'Rock Creek 11444201'!C248+'Rock Creek 11444280'!C248)</f>
        <v>-901</v>
      </c>
      <c r="D248" s="266">
        <f t="shared" si="27"/>
        <v>-901</v>
      </c>
      <c r="I248" s="274"/>
      <c r="J248" s="274"/>
      <c r="K248" s="274"/>
      <c r="L248" s="274"/>
    </row>
    <row r="249" spans="1:12">
      <c r="A249" s="263">
        <f t="shared" si="26"/>
        <v>1941</v>
      </c>
      <c r="B249" s="271">
        <v>15066</v>
      </c>
      <c r="C249" s="265">
        <f>IF(OR('Rock Creek 11444201'!C249=-901,'Rock Creek 11444280'!C249=-901),-901,'Rock Creek 11444201'!C249+'Rock Creek 11444280'!C249)</f>
        <v>-901</v>
      </c>
      <c r="D249" s="266">
        <f t="shared" si="27"/>
        <v>-901</v>
      </c>
      <c r="I249" s="274"/>
      <c r="J249" s="274"/>
      <c r="K249" s="274"/>
      <c r="L249" s="274"/>
    </row>
    <row r="250" spans="1:12">
      <c r="A250" s="263">
        <f t="shared" si="26"/>
        <v>1941</v>
      </c>
      <c r="B250" s="271">
        <v>15096</v>
      </c>
      <c r="C250" s="265">
        <f>IF(OR('Rock Creek 11444201'!C250=-901,'Rock Creek 11444280'!C250=-901),-901,'Rock Creek 11444201'!C250+'Rock Creek 11444280'!C250)</f>
        <v>-901</v>
      </c>
      <c r="D250" s="266">
        <f t="shared" si="27"/>
        <v>-901</v>
      </c>
      <c r="I250" s="274"/>
      <c r="J250" s="274"/>
      <c r="K250" s="274"/>
      <c r="L250" s="274"/>
    </row>
    <row r="251" spans="1:12">
      <c r="A251" s="263">
        <f t="shared" si="26"/>
        <v>1941</v>
      </c>
      <c r="B251" s="271">
        <v>15127</v>
      </c>
      <c r="C251" s="265">
        <f>IF(OR('Rock Creek 11444201'!C251=-901,'Rock Creek 11444280'!C251=-901),-901,'Rock Creek 11444201'!C251+'Rock Creek 11444280'!C251)</f>
        <v>-901</v>
      </c>
      <c r="D251" s="266">
        <f t="shared" si="27"/>
        <v>-901</v>
      </c>
      <c r="I251" s="274"/>
      <c r="J251" s="274"/>
      <c r="K251" s="274"/>
      <c r="L251" s="274"/>
    </row>
    <row r="252" spans="1:12">
      <c r="A252" s="263">
        <f t="shared" si="26"/>
        <v>1941</v>
      </c>
      <c r="B252" s="271">
        <v>15157</v>
      </c>
      <c r="C252" s="265">
        <f>IF(OR('Rock Creek 11444201'!C252=-901,'Rock Creek 11444280'!C252=-901),-901,'Rock Creek 11444201'!C252+'Rock Creek 11444280'!C252)</f>
        <v>-901</v>
      </c>
      <c r="D252" s="266">
        <f t="shared" si="27"/>
        <v>-901</v>
      </c>
      <c r="I252" s="274"/>
      <c r="J252" s="274"/>
      <c r="K252" s="274"/>
      <c r="L252" s="274"/>
    </row>
    <row r="253" spans="1:12">
      <c r="A253" s="263">
        <f t="shared" si="26"/>
        <v>1941</v>
      </c>
      <c r="B253" s="271">
        <v>15188</v>
      </c>
      <c r="C253" s="265">
        <f>IF(OR('Rock Creek 11444201'!C253=-901,'Rock Creek 11444280'!C253=-901),-901,'Rock Creek 11444201'!C253+'Rock Creek 11444280'!C253)</f>
        <v>-901</v>
      </c>
      <c r="D253" s="266">
        <f t="shared" si="27"/>
        <v>-901</v>
      </c>
      <c r="I253" s="274"/>
      <c r="J253" s="274"/>
      <c r="K253" s="274"/>
      <c r="L253" s="274"/>
    </row>
    <row r="254" spans="1:12">
      <c r="A254" s="263">
        <f t="shared" si="26"/>
        <v>1941</v>
      </c>
      <c r="B254" s="271">
        <v>15219</v>
      </c>
      <c r="C254" s="265">
        <f>IF(OR('Rock Creek 11444201'!C254=-901,'Rock Creek 11444280'!C254=-901),-901,'Rock Creek 11444201'!C254+'Rock Creek 11444280'!C254)</f>
        <v>-901</v>
      </c>
      <c r="D254" s="266">
        <f t="shared" si="27"/>
        <v>-901</v>
      </c>
      <c r="I254" s="274"/>
      <c r="J254" s="274"/>
      <c r="K254" s="274"/>
      <c r="L254" s="274"/>
    </row>
    <row r="255" spans="1:12">
      <c r="A255" s="263">
        <f t="shared" si="26"/>
        <v>1941</v>
      </c>
      <c r="B255" s="271">
        <v>15249</v>
      </c>
      <c r="C255" s="265">
        <f>IF(OR('Rock Creek 11444201'!C255=-901,'Rock Creek 11444280'!C255=-901),-901,'Rock Creek 11444201'!C255+'Rock Creek 11444280'!C255)</f>
        <v>-901</v>
      </c>
      <c r="D255" s="266">
        <f t="shared" si="27"/>
        <v>-901</v>
      </c>
      <c r="I255" s="274"/>
      <c r="J255" s="274"/>
      <c r="K255" s="274"/>
      <c r="L255" s="274"/>
    </row>
    <row r="256" spans="1:12">
      <c r="A256" s="263">
        <f t="shared" si="26"/>
        <v>1942</v>
      </c>
      <c r="B256" s="271">
        <v>15280</v>
      </c>
      <c r="C256" s="265">
        <f>IF(OR('Rock Creek 11444201'!C256=-901,'Rock Creek 11444280'!C256=-901),-901,'Rock Creek 11444201'!C256+'Rock Creek 11444280'!C256)</f>
        <v>-901</v>
      </c>
      <c r="D256" s="266">
        <f t="shared" si="27"/>
        <v>-901</v>
      </c>
      <c r="I256" s="274"/>
      <c r="J256" s="274"/>
      <c r="K256" s="274"/>
      <c r="L256" s="274"/>
    </row>
    <row r="257" spans="1:12">
      <c r="A257" s="263">
        <f t="shared" si="26"/>
        <v>1942</v>
      </c>
      <c r="B257" s="271">
        <v>15310</v>
      </c>
      <c r="C257" s="265">
        <f>IF(OR('Rock Creek 11444201'!C257=-901,'Rock Creek 11444280'!C257=-901),-901,'Rock Creek 11444201'!C257+'Rock Creek 11444280'!C257)</f>
        <v>-901</v>
      </c>
      <c r="D257" s="266">
        <f t="shared" si="27"/>
        <v>-901</v>
      </c>
      <c r="I257" s="274"/>
      <c r="J257" s="274"/>
      <c r="K257" s="274"/>
      <c r="L257" s="274"/>
    </row>
    <row r="258" spans="1:12">
      <c r="A258" s="263">
        <f t="shared" si="26"/>
        <v>1942</v>
      </c>
      <c r="B258" s="271">
        <v>15341</v>
      </c>
      <c r="C258" s="265">
        <f>IF(OR('Rock Creek 11444201'!C258=-901,'Rock Creek 11444280'!C258=-901),-901,'Rock Creek 11444201'!C258+'Rock Creek 11444280'!C258)</f>
        <v>-901</v>
      </c>
      <c r="D258" s="266">
        <f t="shared" si="27"/>
        <v>-901</v>
      </c>
      <c r="I258" s="274"/>
      <c r="J258" s="274"/>
      <c r="K258" s="274"/>
      <c r="L258" s="274"/>
    </row>
    <row r="259" spans="1:12">
      <c r="A259" s="263">
        <f t="shared" si="26"/>
        <v>1942</v>
      </c>
      <c r="B259" s="271">
        <v>15372</v>
      </c>
      <c r="C259" s="265">
        <f>IF(OR('Rock Creek 11444201'!C259=-901,'Rock Creek 11444280'!C259=-901),-901,'Rock Creek 11444201'!C259+'Rock Creek 11444280'!C259)</f>
        <v>-901</v>
      </c>
      <c r="D259" s="266">
        <f t="shared" si="27"/>
        <v>-901</v>
      </c>
      <c r="I259" s="274"/>
      <c r="J259" s="274"/>
      <c r="K259" s="274"/>
      <c r="L259" s="274"/>
    </row>
    <row r="260" spans="1:12">
      <c r="A260" s="263">
        <f t="shared" si="26"/>
        <v>1942</v>
      </c>
      <c r="B260" s="271">
        <v>15400</v>
      </c>
      <c r="C260" s="265">
        <f>IF(OR('Rock Creek 11444201'!C260=-901,'Rock Creek 11444280'!C260=-901),-901,'Rock Creek 11444201'!C260+'Rock Creek 11444280'!C260)</f>
        <v>-901</v>
      </c>
      <c r="D260" s="266">
        <f t="shared" si="27"/>
        <v>-901</v>
      </c>
      <c r="I260" s="274"/>
      <c r="J260" s="274"/>
      <c r="K260" s="274"/>
      <c r="L260" s="274"/>
    </row>
    <row r="261" spans="1:12">
      <c r="A261" s="263">
        <f t="shared" si="26"/>
        <v>1942</v>
      </c>
      <c r="B261" s="271">
        <v>15431</v>
      </c>
      <c r="C261" s="265">
        <f>IF(OR('Rock Creek 11444201'!C261=-901,'Rock Creek 11444280'!C261=-901),-901,'Rock Creek 11444201'!C261+'Rock Creek 11444280'!C261)</f>
        <v>-901</v>
      </c>
      <c r="D261" s="266">
        <f t="shared" si="27"/>
        <v>-901</v>
      </c>
      <c r="I261" s="274"/>
      <c r="J261" s="274"/>
      <c r="K261" s="274"/>
      <c r="L261" s="274"/>
    </row>
    <row r="262" spans="1:12">
      <c r="A262" s="263">
        <f t="shared" si="26"/>
        <v>1942</v>
      </c>
      <c r="B262" s="271">
        <v>15461</v>
      </c>
      <c r="C262" s="265">
        <f>IF(OR('Rock Creek 11444201'!C262=-901,'Rock Creek 11444280'!C262=-901),-901,'Rock Creek 11444201'!C262+'Rock Creek 11444280'!C262)</f>
        <v>-901</v>
      </c>
      <c r="D262" s="266">
        <f t="shared" si="27"/>
        <v>-901</v>
      </c>
      <c r="I262" s="274"/>
      <c r="J262" s="274"/>
      <c r="K262" s="274"/>
      <c r="L262" s="274"/>
    </row>
    <row r="263" spans="1:12">
      <c r="A263" s="263">
        <f t="shared" si="26"/>
        <v>1942</v>
      </c>
      <c r="B263" s="271">
        <v>15492</v>
      </c>
      <c r="C263" s="265">
        <f>IF(OR('Rock Creek 11444201'!C263=-901,'Rock Creek 11444280'!C263=-901),-901,'Rock Creek 11444201'!C263+'Rock Creek 11444280'!C263)</f>
        <v>-901</v>
      </c>
      <c r="D263" s="266">
        <f t="shared" si="27"/>
        <v>-901</v>
      </c>
      <c r="I263" s="274"/>
      <c r="J263" s="274"/>
      <c r="K263" s="274"/>
      <c r="L263" s="274"/>
    </row>
    <row r="264" spans="1:12">
      <c r="A264" s="263">
        <f t="shared" si="26"/>
        <v>1942</v>
      </c>
      <c r="B264" s="271">
        <v>15522</v>
      </c>
      <c r="C264" s="265">
        <f>IF(OR('Rock Creek 11444201'!C264=-901,'Rock Creek 11444280'!C264=-901),-901,'Rock Creek 11444201'!C264+'Rock Creek 11444280'!C264)</f>
        <v>-901</v>
      </c>
      <c r="D264" s="266">
        <f t="shared" si="27"/>
        <v>-901</v>
      </c>
      <c r="I264" s="274"/>
      <c r="J264" s="274"/>
      <c r="K264" s="274"/>
      <c r="L264" s="274"/>
    </row>
    <row r="265" spans="1:12">
      <c r="A265" s="263">
        <f t="shared" si="26"/>
        <v>1942</v>
      </c>
      <c r="B265" s="271">
        <v>15553</v>
      </c>
      <c r="C265" s="265">
        <f>IF(OR('Rock Creek 11444201'!C265=-901,'Rock Creek 11444280'!C265=-901),-901,'Rock Creek 11444201'!C265+'Rock Creek 11444280'!C265)</f>
        <v>-901</v>
      </c>
      <c r="D265" s="266">
        <f t="shared" si="27"/>
        <v>-901</v>
      </c>
      <c r="I265" s="274"/>
      <c r="J265" s="274"/>
      <c r="K265" s="274"/>
      <c r="L265" s="274"/>
    </row>
    <row r="266" spans="1:12">
      <c r="A266" s="263">
        <f t="shared" si="26"/>
        <v>1942</v>
      </c>
      <c r="B266" s="271">
        <v>15584</v>
      </c>
      <c r="C266" s="265">
        <f>IF(OR('Rock Creek 11444201'!C266=-901,'Rock Creek 11444280'!C266=-901),-901,'Rock Creek 11444201'!C266+'Rock Creek 11444280'!C266)</f>
        <v>-901</v>
      </c>
      <c r="D266" s="266">
        <f t="shared" si="27"/>
        <v>-901</v>
      </c>
      <c r="I266" s="274"/>
      <c r="J266" s="274"/>
      <c r="K266" s="274"/>
      <c r="L266" s="274"/>
    </row>
    <row r="267" spans="1:12">
      <c r="A267" s="263">
        <f t="shared" si="26"/>
        <v>1942</v>
      </c>
      <c r="B267" s="271">
        <v>15614</v>
      </c>
      <c r="C267" s="265">
        <f>IF(OR('Rock Creek 11444201'!C267=-901,'Rock Creek 11444280'!C267=-901),-901,'Rock Creek 11444201'!C267+'Rock Creek 11444280'!C267)</f>
        <v>-901</v>
      </c>
      <c r="D267" s="266">
        <f t="shared" si="27"/>
        <v>-901</v>
      </c>
      <c r="I267" s="274"/>
      <c r="J267" s="274"/>
      <c r="K267" s="274"/>
      <c r="L267" s="274"/>
    </row>
    <row r="268" spans="1:12">
      <c r="A268" s="263">
        <f t="shared" si="26"/>
        <v>1943</v>
      </c>
      <c r="B268" s="271">
        <v>15645</v>
      </c>
      <c r="C268" s="265">
        <f>IF(OR('Rock Creek 11444201'!C268=-901,'Rock Creek 11444280'!C268=-901),-901,'Rock Creek 11444201'!C268+'Rock Creek 11444280'!C268)</f>
        <v>-901</v>
      </c>
      <c r="D268" s="266">
        <f t="shared" si="27"/>
        <v>-901</v>
      </c>
      <c r="I268" s="274"/>
      <c r="J268" s="274"/>
      <c r="K268" s="274"/>
      <c r="L268" s="274"/>
    </row>
    <row r="269" spans="1:12">
      <c r="A269" s="263">
        <f t="shared" si="26"/>
        <v>1943</v>
      </c>
      <c r="B269" s="271">
        <v>15675</v>
      </c>
      <c r="C269" s="265">
        <f>IF(OR('Rock Creek 11444201'!C269=-901,'Rock Creek 11444280'!C269=-901),-901,'Rock Creek 11444201'!C269+'Rock Creek 11444280'!C269)</f>
        <v>-901</v>
      </c>
      <c r="D269" s="266">
        <f t="shared" si="27"/>
        <v>-901</v>
      </c>
      <c r="I269" s="274"/>
      <c r="J269" s="274"/>
      <c r="K269" s="274"/>
      <c r="L269" s="274"/>
    </row>
    <row r="270" spans="1:12">
      <c r="A270" s="263">
        <f t="shared" si="26"/>
        <v>1943</v>
      </c>
      <c r="B270" s="271">
        <v>15706</v>
      </c>
      <c r="C270" s="265">
        <f>IF(OR('Rock Creek 11444201'!C270=-901,'Rock Creek 11444280'!C270=-901),-901,'Rock Creek 11444201'!C270+'Rock Creek 11444280'!C270)</f>
        <v>-901</v>
      </c>
      <c r="D270" s="266">
        <f t="shared" si="27"/>
        <v>-901</v>
      </c>
      <c r="I270" s="274"/>
      <c r="J270" s="274"/>
      <c r="K270" s="274"/>
      <c r="L270" s="274"/>
    </row>
    <row r="271" spans="1:12">
      <c r="A271" s="263">
        <f t="shared" si="26"/>
        <v>1943</v>
      </c>
      <c r="B271" s="271">
        <v>15737</v>
      </c>
      <c r="C271" s="265">
        <f>IF(OR('Rock Creek 11444201'!C271=-901,'Rock Creek 11444280'!C271=-901),-901,'Rock Creek 11444201'!C271+'Rock Creek 11444280'!C271)</f>
        <v>-901</v>
      </c>
      <c r="D271" s="266">
        <f t="shared" si="27"/>
        <v>-901</v>
      </c>
      <c r="I271" s="274"/>
      <c r="J271" s="274"/>
      <c r="K271" s="274"/>
      <c r="L271" s="274"/>
    </row>
    <row r="272" spans="1:12">
      <c r="A272" s="263">
        <f t="shared" si="26"/>
        <v>1943</v>
      </c>
      <c r="B272" s="271">
        <v>15765</v>
      </c>
      <c r="C272" s="265">
        <f>IF(OR('Rock Creek 11444201'!C272=-901,'Rock Creek 11444280'!C272=-901),-901,'Rock Creek 11444201'!C272+'Rock Creek 11444280'!C272)</f>
        <v>-901</v>
      </c>
      <c r="D272" s="266">
        <f t="shared" si="27"/>
        <v>-901</v>
      </c>
      <c r="I272" s="274"/>
      <c r="J272" s="274"/>
      <c r="K272" s="274"/>
      <c r="L272" s="274"/>
    </row>
    <row r="273" spans="1:12">
      <c r="A273" s="263">
        <f t="shared" ref="A273:A336" si="28">IF(MONTH(B273)&gt;9,YEAR(B273)+1,YEAR(B273))</f>
        <v>1943</v>
      </c>
      <c r="B273" s="271">
        <v>15796</v>
      </c>
      <c r="C273" s="265">
        <f>IF(OR('Rock Creek 11444201'!C273=-901,'Rock Creek 11444280'!C273=-901),-901,'Rock Creek 11444201'!C273+'Rock Creek 11444280'!C273)</f>
        <v>-901</v>
      </c>
      <c r="D273" s="266">
        <f t="shared" ref="D273:D336" si="29">IF(C273&lt;&gt;-901,C273*DAY(B273)*24*60*60/(220*22*9*1000),-901)</f>
        <v>-901</v>
      </c>
      <c r="I273" s="274"/>
      <c r="J273" s="274"/>
      <c r="K273" s="274"/>
      <c r="L273" s="274"/>
    </row>
    <row r="274" spans="1:12">
      <c r="A274" s="263">
        <f t="shared" si="28"/>
        <v>1943</v>
      </c>
      <c r="B274" s="271">
        <v>15826</v>
      </c>
      <c r="C274" s="265">
        <f>IF(OR('Rock Creek 11444201'!C274=-901,'Rock Creek 11444280'!C274=-901),-901,'Rock Creek 11444201'!C274+'Rock Creek 11444280'!C274)</f>
        <v>-901</v>
      </c>
      <c r="D274" s="266">
        <f t="shared" si="29"/>
        <v>-901</v>
      </c>
      <c r="I274" s="274"/>
      <c r="J274" s="274"/>
      <c r="K274" s="274"/>
      <c r="L274" s="274"/>
    </row>
    <row r="275" spans="1:12">
      <c r="A275" s="263">
        <f t="shared" si="28"/>
        <v>1943</v>
      </c>
      <c r="B275" s="271">
        <v>15857</v>
      </c>
      <c r="C275" s="265">
        <f>IF(OR('Rock Creek 11444201'!C275=-901,'Rock Creek 11444280'!C275=-901),-901,'Rock Creek 11444201'!C275+'Rock Creek 11444280'!C275)</f>
        <v>-901</v>
      </c>
      <c r="D275" s="266">
        <f t="shared" si="29"/>
        <v>-901</v>
      </c>
      <c r="I275" s="274"/>
      <c r="J275" s="274"/>
      <c r="K275" s="274"/>
      <c r="L275" s="274"/>
    </row>
    <row r="276" spans="1:12">
      <c r="A276" s="263">
        <f t="shared" si="28"/>
        <v>1943</v>
      </c>
      <c r="B276" s="271">
        <v>15887</v>
      </c>
      <c r="C276" s="265">
        <f>IF(OR('Rock Creek 11444201'!C276=-901,'Rock Creek 11444280'!C276=-901),-901,'Rock Creek 11444201'!C276+'Rock Creek 11444280'!C276)</f>
        <v>-901</v>
      </c>
      <c r="D276" s="266">
        <f t="shared" si="29"/>
        <v>-901</v>
      </c>
      <c r="I276" s="274"/>
      <c r="J276" s="274"/>
      <c r="K276" s="274"/>
      <c r="L276" s="274"/>
    </row>
    <row r="277" spans="1:12">
      <c r="A277" s="263">
        <f t="shared" si="28"/>
        <v>1943</v>
      </c>
      <c r="B277" s="271">
        <v>15918</v>
      </c>
      <c r="C277" s="265">
        <f>IF(OR('Rock Creek 11444201'!C277=-901,'Rock Creek 11444280'!C277=-901),-901,'Rock Creek 11444201'!C277+'Rock Creek 11444280'!C277)</f>
        <v>-901</v>
      </c>
      <c r="D277" s="266">
        <f t="shared" si="29"/>
        <v>-901</v>
      </c>
      <c r="I277" s="274"/>
      <c r="J277" s="274"/>
      <c r="K277" s="274"/>
      <c r="L277" s="274"/>
    </row>
    <row r="278" spans="1:12">
      <c r="A278" s="263">
        <f t="shared" si="28"/>
        <v>1943</v>
      </c>
      <c r="B278" s="271">
        <v>15949</v>
      </c>
      <c r="C278" s="265">
        <f>IF(OR('Rock Creek 11444201'!C278=-901,'Rock Creek 11444280'!C278=-901),-901,'Rock Creek 11444201'!C278+'Rock Creek 11444280'!C278)</f>
        <v>-901</v>
      </c>
      <c r="D278" s="266">
        <f t="shared" si="29"/>
        <v>-901</v>
      </c>
      <c r="I278" s="274"/>
      <c r="J278" s="274"/>
      <c r="K278" s="274"/>
      <c r="L278" s="274"/>
    </row>
    <row r="279" spans="1:12">
      <c r="A279" s="263">
        <f t="shared" si="28"/>
        <v>1943</v>
      </c>
      <c r="B279" s="271">
        <v>15979</v>
      </c>
      <c r="C279" s="265">
        <f>IF(OR('Rock Creek 11444201'!C279=-901,'Rock Creek 11444280'!C279=-901),-901,'Rock Creek 11444201'!C279+'Rock Creek 11444280'!C279)</f>
        <v>-901</v>
      </c>
      <c r="D279" s="266">
        <f t="shared" si="29"/>
        <v>-901</v>
      </c>
      <c r="I279" s="274"/>
      <c r="J279" s="274"/>
      <c r="K279" s="274"/>
      <c r="L279" s="274"/>
    </row>
    <row r="280" spans="1:12">
      <c r="A280" s="263">
        <f t="shared" si="28"/>
        <v>1944</v>
      </c>
      <c r="B280" s="271">
        <v>16010</v>
      </c>
      <c r="C280" s="265">
        <f>IF(OR('Rock Creek 11444201'!C280=-901,'Rock Creek 11444280'!C280=-901),-901,'Rock Creek 11444201'!C280+'Rock Creek 11444280'!C280)</f>
        <v>-901</v>
      </c>
      <c r="D280" s="266">
        <f t="shared" si="29"/>
        <v>-901</v>
      </c>
      <c r="I280" s="274"/>
      <c r="J280" s="274"/>
      <c r="K280" s="274"/>
      <c r="L280" s="274"/>
    </row>
    <row r="281" spans="1:12">
      <c r="A281" s="263">
        <f t="shared" si="28"/>
        <v>1944</v>
      </c>
      <c r="B281" s="271">
        <v>16040</v>
      </c>
      <c r="C281" s="265">
        <f>IF(OR('Rock Creek 11444201'!C281=-901,'Rock Creek 11444280'!C281=-901),-901,'Rock Creek 11444201'!C281+'Rock Creek 11444280'!C281)</f>
        <v>-901</v>
      </c>
      <c r="D281" s="266">
        <f t="shared" si="29"/>
        <v>-901</v>
      </c>
      <c r="I281" s="274"/>
      <c r="J281" s="274"/>
      <c r="K281" s="274"/>
      <c r="L281" s="274"/>
    </row>
    <row r="282" spans="1:12">
      <c r="A282" s="263">
        <f t="shared" si="28"/>
        <v>1944</v>
      </c>
      <c r="B282" s="271">
        <v>16071</v>
      </c>
      <c r="C282" s="265">
        <f>IF(OR('Rock Creek 11444201'!C282=-901,'Rock Creek 11444280'!C282=-901),-901,'Rock Creek 11444201'!C282+'Rock Creek 11444280'!C282)</f>
        <v>-901</v>
      </c>
      <c r="D282" s="266">
        <f t="shared" si="29"/>
        <v>-901</v>
      </c>
      <c r="I282" s="274"/>
      <c r="J282" s="274"/>
      <c r="K282" s="274"/>
      <c r="L282" s="274"/>
    </row>
    <row r="283" spans="1:12">
      <c r="A283" s="263">
        <f t="shared" si="28"/>
        <v>1944</v>
      </c>
      <c r="B283" s="271">
        <v>16102</v>
      </c>
      <c r="C283" s="265">
        <f>IF(OR('Rock Creek 11444201'!C283=-901,'Rock Creek 11444280'!C283=-901),-901,'Rock Creek 11444201'!C283+'Rock Creek 11444280'!C283)</f>
        <v>-901</v>
      </c>
      <c r="D283" s="266">
        <f t="shared" si="29"/>
        <v>-901</v>
      </c>
      <c r="I283" s="274"/>
      <c r="J283" s="274"/>
      <c r="K283" s="274"/>
      <c r="L283" s="274"/>
    </row>
    <row r="284" spans="1:12">
      <c r="A284" s="263">
        <f t="shared" si="28"/>
        <v>1944</v>
      </c>
      <c r="B284" s="271">
        <v>16131</v>
      </c>
      <c r="C284" s="265">
        <f>IF(OR('Rock Creek 11444201'!C284=-901,'Rock Creek 11444280'!C284=-901),-901,'Rock Creek 11444201'!C284+'Rock Creek 11444280'!C284)</f>
        <v>-901</v>
      </c>
      <c r="D284" s="266">
        <f t="shared" si="29"/>
        <v>-901</v>
      </c>
      <c r="I284" s="274"/>
      <c r="J284" s="274"/>
      <c r="K284" s="274"/>
      <c r="L284" s="274"/>
    </row>
    <row r="285" spans="1:12">
      <c r="A285" s="263">
        <f t="shared" si="28"/>
        <v>1944</v>
      </c>
      <c r="B285" s="271">
        <v>16162</v>
      </c>
      <c r="C285" s="265">
        <f>IF(OR('Rock Creek 11444201'!C285=-901,'Rock Creek 11444280'!C285=-901),-901,'Rock Creek 11444201'!C285+'Rock Creek 11444280'!C285)</f>
        <v>-901</v>
      </c>
      <c r="D285" s="266">
        <f t="shared" si="29"/>
        <v>-901</v>
      </c>
      <c r="I285" s="274"/>
      <c r="J285" s="274"/>
      <c r="K285" s="274"/>
      <c r="L285" s="274"/>
    </row>
    <row r="286" spans="1:12">
      <c r="A286" s="263">
        <f t="shared" si="28"/>
        <v>1944</v>
      </c>
      <c r="B286" s="271">
        <v>16192</v>
      </c>
      <c r="C286" s="265">
        <f>IF(OR('Rock Creek 11444201'!C286=-901,'Rock Creek 11444280'!C286=-901),-901,'Rock Creek 11444201'!C286+'Rock Creek 11444280'!C286)</f>
        <v>-901</v>
      </c>
      <c r="D286" s="266">
        <f t="shared" si="29"/>
        <v>-901</v>
      </c>
      <c r="I286" s="274"/>
      <c r="J286" s="274"/>
      <c r="K286" s="274"/>
      <c r="L286" s="274"/>
    </row>
    <row r="287" spans="1:12">
      <c r="A287" s="263">
        <f t="shared" si="28"/>
        <v>1944</v>
      </c>
      <c r="B287" s="271">
        <v>16223</v>
      </c>
      <c r="C287" s="265">
        <f>IF(OR('Rock Creek 11444201'!C287=-901,'Rock Creek 11444280'!C287=-901),-901,'Rock Creek 11444201'!C287+'Rock Creek 11444280'!C287)</f>
        <v>-901</v>
      </c>
      <c r="D287" s="266">
        <f t="shared" si="29"/>
        <v>-901</v>
      </c>
      <c r="I287" s="274"/>
      <c r="J287" s="274"/>
      <c r="K287" s="274"/>
      <c r="L287" s="274"/>
    </row>
    <row r="288" spans="1:12">
      <c r="A288" s="263">
        <f t="shared" si="28"/>
        <v>1944</v>
      </c>
      <c r="B288" s="271">
        <v>16253</v>
      </c>
      <c r="C288" s="265">
        <f>IF(OR('Rock Creek 11444201'!C288=-901,'Rock Creek 11444280'!C288=-901),-901,'Rock Creek 11444201'!C288+'Rock Creek 11444280'!C288)</f>
        <v>-901</v>
      </c>
      <c r="D288" s="266">
        <f t="shared" si="29"/>
        <v>-901</v>
      </c>
      <c r="I288" s="274"/>
      <c r="J288" s="274"/>
      <c r="K288" s="274"/>
      <c r="L288" s="274"/>
    </row>
    <row r="289" spans="1:12">
      <c r="A289" s="263">
        <f t="shared" si="28"/>
        <v>1944</v>
      </c>
      <c r="B289" s="271">
        <v>16284</v>
      </c>
      <c r="C289" s="265">
        <f>IF(OR('Rock Creek 11444201'!C289=-901,'Rock Creek 11444280'!C289=-901),-901,'Rock Creek 11444201'!C289+'Rock Creek 11444280'!C289)</f>
        <v>-901</v>
      </c>
      <c r="D289" s="266">
        <f t="shared" si="29"/>
        <v>-901</v>
      </c>
      <c r="I289" s="274"/>
      <c r="J289" s="274"/>
      <c r="K289" s="274"/>
      <c r="L289" s="274"/>
    </row>
    <row r="290" spans="1:12">
      <c r="A290" s="263">
        <f t="shared" si="28"/>
        <v>1944</v>
      </c>
      <c r="B290" s="271">
        <v>16315</v>
      </c>
      <c r="C290" s="265">
        <f>IF(OR('Rock Creek 11444201'!C290=-901,'Rock Creek 11444280'!C290=-901),-901,'Rock Creek 11444201'!C290+'Rock Creek 11444280'!C290)</f>
        <v>-901</v>
      </c>
      <c r="D290" s="266">
        <f t="shared" si="29"/>
        <v>-901</v>
      </c>
      <c r="I290" s="274"/>
      <c r="J290" s="274"/>
      <c r="K290" s="274"/>
      <c r="L290" s="274"/>
    </row>
    <row r="291" spans="1:12">
      <c r="A291" s="263">
        <f t="shared" si="28"/>
        <v>1944</v>
      </c>
      <c r="B291" s="271">
        <v>16345</v>
      </c>
      <c r="C291" s="265">
        <f>IF(OR('Rock Creek 11444201'!C291=-901,'Rock Creek 11444280'!C291=-901),-901,'Rock Creek 11444201'!C291+'Rock Creek 11444280'!C291)</f>
        <v>-901</v>
      </c>
      <c r="D291" s="266">
        <f t="shared" si="29"/>
        <v>-901</v>
      </c>
      <c r="I291" s="274"/>
      <c r="J291" s="274"/>
      <c r="K291" s="274"/>
      <c r="L291" s="274"/>
    </row>
    <row r="292" spans="1:12">
      <c r="A292" s="263">
        <f t="shared" si="28"/>
        <v>1945</v>
      </c>
      <c r="B292" s="271">
        <v>16376</v>
      </c>
      <c r="C292" s="265">
        <f>IF(OR('Rock Creek 11444201'!C292=-901,'Rock Creek 11444280'!C292=-901),-901,'Rock Creek 11444201'!C292+'Rock Creek 11444280'!C292)</f>
        <v>-901</v>
      </c>
      <c r="D292" s="266">
        <f t="shared" si="29"/>
        <v>-901</v>
      </c>
      <c r="I292" s="274"/>
      <c r="J292" s="274"/>
      <c r="K292" s="274"/>
      <c r="L292" s="274"/>
    </row>
    <row r="293" spans="1:12">
      <c r="A293" s="263">
        <f t="shared" si="28"/>
        <v>1945</v>
      </c>
      <c r="B293" s="271">
        <v>16406</v>
      </c>
      <c r="C293" s="265">
        <f>IF(OR('Rock Creek 11444201'!C293=-901,'Rock Creek 11444280'!C293=-901),-901,'Rock Creek 11444201'!C293+'Rock Creek 11444280'!C293)</f>
        <v>-901</v>
      </c>
      <c r="D293" s="266">
        <f t="shared" si="29"/>
        <v>-901</v>
      </c>
      <c r="I293" s="274"/>
      <c r="J293" s="274"/>
      <c r="K293" s="274"/>
      <c r="L293" s="274"/>
    </row>
    <row r="294" spans="1:12">
      <c r="A294" s="263">
        <f t="shared" si="28"/>
        <v>1945</v>
      </c>
      <c r="B294" s="271">
        <v>16437</v>
      </c>
      <c r="C294" s="265">
        <f>IF(OR('Rock Creek 11444201'!C294=-901,'Rock Creek 11444280'!C294=-901),-901,'Rock Creek 11444201'!C294+'Rock Creek 11444280'!C294)</f>
        <v>-901</v>
      </c>
      <c r="D294" s="266">
        <f t="shared" si="29"/>
        <v>-901</v>
      </c>
      <c r="I294" s="274"/>
      <c r="J294" s="274"/>
      <c r="K294" s="274"/>
      <c r="L294" s="274"/>
    </row>
    <row r="295" spans="1:12">
      <c r="A295" s="263">
        <f t="shared" si="28"/>
        <v>1945</v>
      </c>
      <c r="B295" s="271">
        <v>16468</v>
      </c>
      <c r="C295" s="265">
        <f>IF(OR('Rock Creek 11444201'!C295=-901,'Rock Creek 11444280'!C295=-901),-901,'Rock Creek 11444201'!C295+'Rock Creek 11444280'!C295)</f>
        <v>-901</v>
      </c>
      <c r="D295" s="266">
        <f t="shared" si="29"/>
        <v>-901</v>
      </c>
      <c r="I295" s="274"/>
      <c r="J295" s="274"/>
      <c r="K295" s="274"/>
      <c r="L295" s="274"/>
    </row>
    <row r="296" spans="1:12">
      <c r="A296" s="263">
        <f t="shared" si="28"/>
        <v>1945</v>
      </c>
      <c r="B296" s="271">
        <v>16496</v>
      </c>
      <c r="C296" s="265">
        <f>IF(OR('Rock Creek 11444201'!C296=-901,'Rock Creek 11444280'!C296=-901),-901,'Rock Creek 11444201'!C296+'Rock Creek 11444280'!C296)</f>
        <v>-901</v>
      </c>
      <c r="D296" s="266">
        <f t="shared" si="29"/>
        <v>-901</v>
      </c>
      <c r="I296" s="274"/>
      <c r="J296" s="274"/>
      <c r="K296" s="274"/>
      <c r="L296" s="274"/>
    </row>
    <row r="297" spans="1:12">
      <c r="A297" s="263">
        <f t="shared" si="28"/>
        <v>1945</v>
      </c>
      <c r="B297" s="271">
        <v>16527</v>
      </c>
      <c r="C297" s="265">
        <f>IF(OR('Rock Creek 11444201'!C297=-901,'Rock Creek 11444280'!C297=-901),-901,'Rock Creek 11444201'!C297+'Rock Creek 11444280'!C297)</f>
        <v>-901</v>
      </c>
      <c r="D297" s="266">
        <f t="shared" si="29"/>
        <v>-901</v>
      </c>
      <c r="I297" s="274"/>
      <c r="J297" s="274"/>
      <c r="K297" s="274"/>
      <c r="L297" s="274"/>
    </row>
    <row r="298" spans="1:12">
      <c r="A298" s="263">
        <f t="shared" si="28"/>
        <v>1945</v>
      </c>
      <c r="B298" s="271">
        <v>16557</v>
      </c>
      <c r="C298" s="265">
        <f>IF(OR('Rock Creek 11444201'!C298=-901,'Rock Creek 11444280'!C298=-901),-901,'Rock Creek 11444201'!C298+'Rock Creek 11444280'!C298)</f>
        <v>-901</v>
      </c>
      <c r="D298" s="266">
        <f t="shared" si="29"/>
        <v>-901</v>
      </c>
      <c r="I298" s="274"/>
      <c r="J298" s="274"/>
      <c r="K298" s="274"/>
      <c r="L298" s="274"/>
    </row>
    <row r="299" spans="1:12">
      <c r="A299" s="263">
        <f t="shared" si="28"/>
        <v>1945</v>
      </c>
      <c r="B299" s="271">
        <v>16588</v>
      </c>
      <c r="C299" s="265">
        <f>IF(OR('Rock Creek 11444201'!C299=-901,'Rock Creek 11444280'!C299=-901),-901,'Rock Creek 11444201'!C299+'Rock Creek 11444280'!C299)</f>
        <v>-901</v>
      </c>
      <c r="D299" s="266">
        <f t="shared" si="29"/>
        <v>-901</v>
      </c>
      <c r="I299" s="274"/>
      <c r="J299" s="274"/>
      <c r="K299" s="274"/>
      <c r="L299" s="274"/>
    </row>
    <row r="300" spans="1:12">
      <c r="A300" s="263">
        <f t="shared" si="28"/>
        <v>1945</v>
      </c>
      <c r="B300" s="271">
        <v>16618</v>
      </c>
      <c r="C300" s="265">
        <f>IF(OR('Rock Creek 11444201'!C300=-901,'Rock Creek 11444280'!C300=-901),-901,'Rock Creek 11444201'!C300+'Rock Creek 11444280'!C300)</f>
        <v>-901</v>
      </c>
      <c r="D300" s="266">
        <f t="shared" si="29"/>
        <v>-901</v>
      </c>
      <c r="I300" s="274"/>
      <c r="J300" s="274"/>
      <c r="K300" s="274"/>
      <c r="L300" s="274"/>
    </row>
    <row r="301" spans="1:12">
      <c r="A301" s="263">
        <f t="shared" si="28"/>
        <v>1945</v>
      </c>
      <c r="B301" s="271">
        <v>16649</v>
      </c>
      <c r="C301" s="265">
        <f>IF(OR('Rock Creek 11444201'!C301=-901,'Rock Creek 11444280'!C301=-901),-901,'Rock Creek 11444201'!C301+'Rock Creek 11444280'!C301)</f>
        <v>-901</v>
      </c>
      <c r="D301" s="266">
        <f t="shared" si="29"/>
        <v>-901</v>
      </c>
      <c r="I301" s="274"/>
      <c r="J301" s="274"/>
      <c r="K301" s="274"/>
      <c r="L301" s="274"/>
    </row>
    <row r="302" spans="1:12">
      <c r="A302" s="263">
        <f t="shared" si="28"/>
        <v>1945</v>
      </c>
      <c r="B302" s="271">
        <v>16680</v>
      </c>
      <c r="C302" s="265">
        <f>IF(OR('Rock Creek 11444201'!C302=-901,'Rock Creek 11444280'!C302=-901),-901,'Rock Creek 11444201'!C302+'Rock Creek 11444280'!C302)</f>
        <v>-901</v>
      </c>
      <c r="D302" s="266">
        <f t="shared" si="29"/>
        <v>-901</v>
      </c>
      <c r="I302" s="274"/>
      <c r="J302" s="274"/>
      <c r="K302" s="274"/>
      <c r="L302" s="274"/>
    </row>
    <row r="303" spans="1:12">
      <c r="A303" s="263">
        <f t="shared" si="28"/>
        <v>1945</v>
      </c>
      <c r="B303" s="271">
        <v>16710</v>
      </c>
      <c r="C303" s="265">
        <f>IF(OR('Rock Creek 11444201'!C303=-901,'Rock Creek 11444280'!C303=-901),-901,'Rock Creek 11444201'!C303+'Rock Creek 11444280'!C303)</f>
        <v>-901</v>
      </c>
      <c r="D303" s="266">
        <f t="shared" si="29"/>
        <v>-901</v>
      </c>
      <c r="I303" s="274"/>
      <c r="J303" s="274"/>
      <c r="K303" s="274"/>
      <c r="L303" s="274"/>
    </row>
    <row r="304" spans="1:12">
      <c r="A304" s="263">
        <f t="shared" si="28"/>
        <v>1946</v>
      </c>
      <c r="B304" s="271">
        <v>16741</v>
      </c>
      <c r="C304" s="265">
        <f>IF(OR('Rock Creek 11444201'!C304=-901,'Rock Creek 11444280'!C304=-901),-901,'Rock Creek 11444201'!C304+'Rock Creek 11444280'!C304)</f>
        <v>-901</v>
      </c>
      <c r="D304" s="266">
        <f t="shared" si="29"/>
        <v>-901</v>
      </c>
      <c r="I304" s="274"/>
      <c r="J304" s="274"/>
      <c r="K304" s="274"/>
      <c r="L304" s="274"/>
    </row>
    <row r="305" spans="1:12">
      <c r="A305" s="263">
        <f t="shared" si="28"/>
        <v>1946</v>
      </c>
      <c r="B305" s="271">
        <v>16771</v>
      </c>
      <c r="C305" s="265">
        <f>IF(OR('Rock Creek 11444201'!C305=-901,'Rock Creek 11444280'!C305=-901),-901,'Rock Creek 11444201'!C305+'Rock Creek 11444280'!C305)</f>
        <v>-901</v>
      </c>
      <c r="D305" s="266">
        <f t="shared" si="29"/>
        <v>-901</v>
      </c>
      <c r="I305" s="274"/>
      <c r="J305" s="274"/>
      <c r="K305" s="274"/>
      <c r="L305" s="274"/>
    </row>
    <row r="306" spans="1:12">
      <c r="A306" s="263">
        <f t="shared" si="28"/>
        <v>1946</v>
      </c>
      <c r="B306" s="271">
        <v>16802</v>
      </c>
      <c r="C306" s="265">
        <f>IF(OR('Rock Creek 11444201'!C306=-901,'Rock Creek 11444280'!C306=-901),-901,'Rock Creek 11444201'!C306+'Rock Creek 11444280'!C306)</f>
        <v>-901</v>
      </c>
      <c r="D306" s="266">
        <f t="shared" si="29"/>
        <v>-901</v>
      </c>
      <c r="I306" s="274"/>
      <c r="J306" s="274"/>
      <c r="K306" s="274"/>
      <c r="L306" s="274"/>
    </row>
    <row r="307" spans="1:12">
      <c r="A307" s="263">
        <f t="shared" si="28"/>
        <v>1946</v>
      </c>
      <c r="B307" s="271">
        <v>16833</v>
      </c>
      <c r="C307" s="265">
        <f>IF(OR('Rock Creek 11444201'!C307=-901,'Rock Creek 11444280'!C307=-901),-901,'Rock Creek 11444201'!C307+'Rock Creek 11444280'!C307)</f>
        <v>-901</v>
      </c>
      <c r="D307" s="266">
        <f t="shared" si="29"/>
        <v>-901</v>
      </c>
      <c r="I307" s="274"/>
      <c r="J307" s="274"/>
      <c r="K307" s="274"/>
      <c r="L307" s="274"/>
    </row>
    <row r="308" spans="1:12">
      <c r="A308" s="263">
        <f t="shared" si="28"/>
        <v>1946</v>
      </c>
      <c r="B308" s="271">
        <v>16861</v>
      </c>
      <c r="C308" s="265">
        <f>IF(OR('Rock Creek 11444201'!C308=-901,'Rock Creek 11444280'!C308=-901),-901,'Rock Creek 11444201'!C308+'Rock Creek 11444280'!C308)</f>
        <v>-901</v>
      </c>
      <c r="D308" s="266">
        <f t="shared" si="29"/>
        <v>-901</v>
      </c>
      <c r="I308" s="274"/>
      <c r="J308" s="274"/>
      <c r="K308" s="274"/>
      <c r="L308" s="274"/>
    </row>
    <row r="309" spans="1:12">
      <c r="A309" s="263">
        <f t="shared" si="28"/>
        <v>1946</v>
      </c>
      <c r="B309" s="271">
        <v>16892</v>
      </c>
      <c r="C309" s="265">
        <f>IF(OR('Rock Creek 11444201'!C309=-901,'Rock Creek 11444280'!C309=-901),-901,'Rock Creek 11444201'!C309+'Rock Creek 11444280'!C309)</f>
        <v>-901</v>
      </c>
      <c r="D309" s="266">
        <f t="shared" si="29"/>
        <v>-901</v>
      </c>
      <c r="I309" s="274"/>
      <c r="J309" s="274"/>
      <c r="K309" s="274"/>
      <c r="L309" s="274"/>
    </row>
    <row r="310" spans="1:12">
      <c r="A310" s="263">
        <f t="shared" si="28"/>
        <v>1946</v>
      </c>
      <c r="B310" s="271">
        <v>16922</v>
      </c>
      <c r="C310" s="265">
        <f>IF(OR('Rock Creek 11444201'!C310=-901,'Rock Creek 11444280'!C310=-901),-901,'Rock Creek 11444201'!C310+'Rock Creek 11444280'!C310)</f>
        <v>-901</v>
      </c>
      <c r="D310" s="266">
        <f t="shared" si="29"/>
        <v>-901</v>
      </c>
      <c r="I310" s="274"/>
      <c r="J310" s="274"/>
      <c r="K310" s="274"/>
      <c r="L310" s="274"/>
    </row>
    <row r="311" spans="1:12">
      <c r="A311" s="263">
        <f t="shared" si="28"/>
        <v>1946</v>
      </c>
      <c r="B311" s="271">
        <v>16953</v>
      </c>
      <c r="C311" s="265">
        <f>IF(OR('Rock Creek 11444201'!C311=-901,'Rock Creek 11444280'!C311=-901),-901,'Rock Creek 11444201'!C311+'Rock Creek 11444280'!C311)</f>
        <v>-901</v>
      </c>
      <c r="D311" s="266">
        <f t="shared" si="29"/>
        <v>-901</v>
      </c>
      <c r="I311" s="274"/>
      <c r="J311" s="274"/>
      <c r="K311" s="274"/>
      <c r="L311" s="274"/>
    </row>
    <row r="312" spans="1:12">
      <c r="A312" s="263">
        <f t="shared" si="28"/>
        <v>1946</v>
      </c>
      <c r="B312" s="271">
        <v>16983</v>
      </c>
      <c r="C312" s="265">
        <f>IF(OR('Rock Creek 11444201'!C312=-901,'Rock Creek 11444280'!C312=-901),-901,'Rock Creek 11444201'!C312+'Rock Creek 11444280'!C312)</f>
        <v>-901</v>
      </c>
      <c r="D312" s="266">
        <f t="shared" si="29"/>
        <v>-901</v>
      </c>
      <c r="I312" s="274"/>
      <c r="J312" s="274"/>
      <c r="K312" s="274"/>
      <c r="L312" s="274"/>
    </row>
    <row r="313" spans="1:12">
      <c r="A313" s="263">
        <f t="shared" si="28"/>
        <v>1946</v>
      </c>
      <c r="B313" s="271">
        <v>17014</v>
      </c>
      <c r="C313" s="265">
        <f>IF(OR('Rock Creek 11444201'!C313=-901,'Rock Creek 11444280'!C313=-901),-901,'Rock Creek 11444201'!C313+'Rock Creek 11444280'!C313)</f>
        <v>-901</v>
      </c>
      <c r="D313" s="266">
        <f t="shared" si="29"/>
        <v>-901</v>
      </c>
      <c r="I313" s="274"/>
      <c r="J313" s="274"/>
      <c r="K313" s="274"/>
      <c r="L313" s="274"/>
    </row>
    <row r="314" spans="1:12">
      <c r="A314" s="263">
        <f t="shared" si="28"/>
        <v>1946</v>
      </c>
      <c r="B314" s="271">
        <v>17045</v>
      </c>
      <c r="C314" s="265">
        <f>IF(OR('Rock Creek 11444201'!C314=-901,'Rock Creek 11444280'!C314=-901),-901,'Rock Creek 11444201'!C314+'Rock Creek 11444280'!C314)</f>
        <v>-901</v>
      </c>
      <c r="D314" s="266">
        <f t="shared" si="29"/>
        <v>-901</v>
      </c>
      <c r="I314" s="274"/>
      <c r="J314" s="274"/>
      <c r="K314" s="274"/>
      <c r="L314" s="274"/>
    </row>
    <row r="315" spans="1:12">
      <c r="A315" s="263">
        <f t="shared" si="28"/>
        <v>1946</v>
      </c>
      <c r="B315" s="271">
        <v>17075</v>
      </c>
      <c r="C315" s="265">
        <f>IF(OR('Rock Creek 11444201'!C315=-901,'Rock Creek 11444280'!C315=-901),-901,'Rock Creek 11444201'!C315+'Rock Creek 11444280'!C315)</f>
        <v>-901</v>
      </c>
      <c r="D315" s="266">
        <f t="shared" si="29"/>
        <v>-901</v>
      </c>
      <c r="I315" s="274"/>
      <c r="J315" s="274"/>
      <c r="K315" s="274"/>
      <c r="L315" s="274"/>
    </row>
    <row r="316" spans="1:12">
      <c r="A316" s="263">
        <f t="shared" si="28"/>
        <v>1947</v>
      </c>
      <c r="B316" s="271">
        <v>17106</v>
      </c>
      <c r="C316" s="265">
        <f>IF(OR('Rock Creek 11444201'!C316=-901,'Rock Creek 11444280'!C316=-901),-901,'Rock Creek 11444201'!C316+'Rock Creek 11444280'!C316)</f>
        <v>-901</v>
      </c>
      <c r="D316" s="266">
        <f t="shared" si="29"/>
        <v>-901</v>
      </c>
      <c r="I316" s="274"/>
      <c r="J316" s="274"/>
      <c r="K316" s="274"/>
      <c r="L316" s="274"/>
    </row>
    <row r="317" spans="1:12">
      <c r="A317" s="263">
        <f t="shared" si="28"/>
        <v>1947</v>
      </c>
      <c r="B317" s="271">
        <v>17136</v>
      </c>
      <c r="C317" s="265">
        <f>IF(OR('Rock Creek 11444201'!C317=-901,'Rock Creek 11444280'!C317=-901),-901,'Rock Creek 11444201'!C317+'Rock Creek 11444280'!C317)</f>
        <v>-901</v>
      </c>
      <c r="D317" s="266">
        <f t="shared" si="29"/>
        <v>-901</v>
      </c>
      <c r="I317" s="274"/>
      <c r="J317" s="274"/>
      <c r="K317" s="274"/>
      <c r="L317" s="274"/>
    </row>
    <row r="318" spans="1:12">
      <c r="A318" s="263">
        <f t="shared" si="28"/>
        <v>1947</v>
      </c>
      <c r="B318" s="271">
        <v>17167</v>
      </c>
      <c r="C318" s="265">
        <f>IF(OR('Rock Creek 11444201'!C318=-901,'Rock Creek 11444280'!C318=-901),-901,'Rock Creek 11444201'!C318+'Rock Creek 11444280'!C318)</f>
        <v>-901</v>
      </c>
      <c r="D318" s="266">
        <f t="shared" si="29"/>
        <v>-901</v>
      </c>
      <c r="I318" s="274"/>
      <c r="J318" s="274"/>
      <c r="K318" s="274"/>
      <c r="L318" s="274"/>
    </row>
    <row r="319" spans="1:12">
      <c r="A319" s="263">
        <f t="shared" si="28"/>
        <v>1947</v>
      </c>
      <c r="B319" s="271">
        <v>17198</v>
      </c>
      <c r="C319" s="265">
        <f>IF(OR('Rock Creek 11444201'!C319=-901,'Rock Creek 11444280'!C319=-901),-901,'Rock Creek 11444201'!C319+'Rock Creek 11444280'!C319)</f>
        <v>-901</v>
      </c>
      <c r="D319" s="266">
        <f t="shared" si="29"/>
        <v>-901</v>
      </c>
      <c r="I319" s="274"/>
      <c r="J319" s="274"/>
      <c r="K319" s="274"/>
      <c r="L319" s="274"/>
    </row>
    <row r="320" spans="1:12">
      <c r="A320" s="263">
        <f t="shared" si="28"/>
        <v>1947</v>
      </c>
      <c r="B320" s="271">
        <v>17226</v>
      </c>
      <c r="C320" s="265">
        <f>IF(OR('Rock Creek 11444201'!C320=-901,'Rock Creek 11444280'!C320=-901),-901,'Rock Creek 11444201'!C320+'Rock Creek 11444280'!C320)</f>
        <v>-901</v>
      </c>
      <c r="D320" s="266">
        <f t="shared" si="29"/>
        <v>-901</v>
      </c>
      <c r="I320" s="274"/>
      <c r="J320" s="274"/>
      <c r="K320" s="274"/>
      <c r="L320" s="274"/>
    </row>
    <row r="321" spans="1:12">
      <c r="A321" s="263">
        <f t="shared" si="28"/>
        <v>1947</v>
      </c>
      <c r="B321" s="271">
        <v>17257</v>
      </c>
      <c r="C321" s="265">
        <f>IF(OR('Rock Creek 11444201'!C321=-901,'Rock Creek 11444280'!C321=-901),-901,'Rock Creek 11444201'!C321+'Rock Creek 11444280'!C321)</f>
        <v>-901</v>
      </c>
      <c r="D321" s="266">
        <f t="shared" si="29"/>
        <v>-901</v>
      </c>
      <c r="I321" s="274"/>
      <c r="J321" s="274"/>
      <c r="K321" s="274"/>
      <c r="L321" s="274"/>
    </row>
    <row r="322" spans="1:12">
      <c r="A322" s="263">
        <f t="shared" si="28"/>
        <v>1947</v>
      </c>
      <c r="B322" s="271">
        <v>17287</v>
      </c>
      <c r="C322" s="265">
        <f>IF(OR('Rock Creek 11444201'!C322=-901,'Rock Creek 11444280'!C322=-901),-901,'Rock Creek 11444201'!C322+'Rock Creek 11444280'!C322)</f>
        <v>-901</v>
      </c>
      <c r="D322" s="266">
        <f t="shared" si="29"/>
        <v>-901</v>
      </c>
      <c r="I322" s="274"/>
      <c r="J322" s="274"/>
      <c r="K322" s="274"/>
      <c r="L322" s="274"/>
    </row>
    <row r="323" spans="1:12">
      <c r="A323" s="263">
        <f t="shared" si="28"/>
        <v>1947</v>
      </c>
      <c r="B323" s="271">
        <v>17318</v>
      </c>
      <c r="C323" s="265">
        <f>IF(OR('Rock Creek 11444201'!C323=-901,'Rock Creek 11444280'!C323=-901),-901,'Rock Creek 11444201'!C323+'Rock Creek 11444280'!C323)</f>
        <v>-901</v>
      </c>
      <c r="D323" s="266">
        <f t="shared" si="29"/>
        <v>-901</v>
      </c>
      <c r="I323" s="274"/>
      <c r="J323" s="274"/>
      <c r="K323" s="274"/>
      <c r="L323" s="274"/>
    </row>
    <row r="324" spans="1:12">
      <c r="A324" s="263">
        <f t="shared" si="28"/>
        <v>1947</v>
      </c>
      <c r="B324" s="271">
        <v>17348</v>
      </c>
      <c r="C324" s="265">
        <f>IF(OR('Rock Creek 11444201'!C324=-901,'Rock Creek 11444280'!C324=-901),-901,'Rock Creek 11444201'!C324+'Rock Creek 11444280'!C324)</f>
        <v>-901</v>
      </c>
      <c r="D324" s="266">
        <f t="shared" si="29"/>
        <v>-901</v>
      </c>
      <c r="I324" s="274"/>
      <c r="J324" s="274"/>
      <c r="K324" s="274"/>
      <c r="L324" s="274"/>
    </row>
    <row r="325" spans="1:12">
      <c r="A325" s="263">
        <f t="shared" si="28"/>
        <v>1947</v>
      </c>
      <c r="B325" s="271">
        <v>17379</v>
      </c>
      <c r="C325" s="265">
        <f>IF(OR('Rock Creek 11444201'!C325=-901,'Rock Creek 11444280'!C325=-901),-901,'Rock Creek 11444201'!C325+'Rock Creek 11444280'!C325)</f>
        <v>-901</v>
      </c>
      <c r="D325" s="266">
        <f t="shared" si="29"/>
        <v>-901</v>
      </c>
      <c r="I325" s="274"/>
      <c r="J325" s="274"/>
      <c r="K325" s="274"/>
      <c r="L325" s="274"/>
    </row>
    <row r="326" spans="1:12">
      <c r="A326" s="263">
        <f t="shared" si="28"/>
        <v>1947</v>
      </c>
      <c r="B326" s="271">
        <v>17410</v>
      </c>
      <c r="C326" s="265">
        <f>IF(OR('Rock Creek 11444201'!C326=-901,'Rock Creek 11444280'!C326=-901),-901,'Rock Creek 11444201'!C326+'Rock Creek 11444280'!C326)</f>
        <v>-901</v>
      </c>
      <c r="D326" s="266">
        <f t="shared" si="29"/>
        <v>-901</v>
      </c>
      <c r="I326" s="274"/>
      <c r="J326" s="274"/>
      <c r="K326" s="274"/>
      <c r="L326" s="274"/>
    </row>
    <row r="327" spans="1:12">
      <c r="A327" s="263">
        <f t="shared" si="28"/>
        <v>1947</v>
      </c>
      <c r="B327" s="271">
        <v>17440</v>
      </c>
      <c r="C327" s="265">
        <f>IF(OR('Rock Creek 11444201'!C327=-901,'Rock Creek 11444280'!C327=-901),-901,'Rock Creek 11444201'!C327+'Rock Creek 11444280'!C327)</f>
        <v>-901</v>
      </c>
      <c r="D327" s="266">
        <f t="shared" si="29"/>
        <v>-901</v>
      </c>
      <c r="I327" s="274"/>
      <c r="J327" s="274"/>
      <c r="K327" s="274"/>
      <c r="L327" s="274"/>
    </row>
    <row r="328" spans="1:12">
      <c r="A328" s="263">
        <f t="shared" si="28"/>
        <v>1948</v>
      </c>
      <c r="B328" s="271">
        <v>17471</v>
      </c>
      <c r="C328" s="265">
        <f>IF(OR('Rock Creek 11444201'!C328=-901,'Rock Creek 11444280'!C328=-901),-901,'Rock Creek 11444201'!C328+'Rock Creek 11444280'!C328)</f>
        <v>-901</v>
      </c>
      <c r="D328" s="266">
        <f t="shared" si="29"/>
        <v>-901</v>
      </c>
      <c r="I328" s="274"/>
      <c r="J328" s="274"/>
      <c r="K328" s="274"/>
      <c r="L328" s="274"/>
    </row>
    <row r="329" spans="1:12">
      <c r="A329" s="263">
        <f t="shared" si="28"/>
        <v>1948</v>
      </c>
      <c r="B329" s="271">
        <v>17501</v>
      </c>
      <c r="C329" s="265">
        <f>IF(OR('Rock Creek 11444201'!C329=-901,'Rock Creek 11444280'!C329=-901),-901,'Rock Creek 11444201'!C329+'Rock Creek 11444280'!C329)</f>
        <v>-901</v>
      </c>
      <c r="D329" s="266">
        <f t="shared" si="29"/>
        <v>-901</v>
      </c>
      <c r="I329" s="274"/>
      <c r="J329" s="274"/>
      <c r="K329" s="274"/>
      <c r="L329" s="274"/>
    </row>
    <row r="330" spans="1:12">
      <c r="A330" s="263">
        <f t="shared" si="28"/>
        <v>1948</v>
      </c>
      <c r="B330" s="271">
        <v>17532</v>
      </c>
      <c r="C330" s="265">
        <f>IF(OR('Rock Creek 11444201'!C330=-901,'Rock Creek 11444280'!C330=-901),-901,'Rock Creek 11444201'!C330+'Rock Creek 11444280'!C330)</f>
        <v>-901</v>
      </c>
      <c r="D330" s="266">
        <f t="shared" si="29"/>
        <v>-901</v>
      </c>
      <c r="I330" s="274"/>
      <c r="J330" s="274"/>
      <c r="K330" s="274"/>
      <c r="L330" s="274"/>
    </row>
    <row r="331" spans="1:12">
      <c r="A331" s="263">
        <f t="shared" si="28"/>
        <v>1948</v>
      </c>
      <c r="B331" s="271">
        <v>17563</v>
      </c>
      <c r="C331" s="265">
        <f>IF(OR('Rock Creek 11444201'!C331=-901,'Rock Creek 11444280'!C331=-901),-901,'Rock Creek 11444201'!C331+'Rock Creek 11444280'!C331)</f>
        <v>-901</v>
      </c>
      <c r="D331" s="266">
        <f t="shared" si="29"/>
        <v>-901</v>
      </c>
      <c r="I331" s="274"/>
      <c r="J331" s="274"/>
      <c r="K331" s="274"/>
      <c r="L331" s="274"/>
    </row>
    <row r="332" spans="1:12">
      <c r="A332" s="263">
        <f t="shared" si="28"/>
        <v>1948</v>
      </c>
      <c r="B332" s="271">
        <v>17592</v>
      </c>
      <c r="C332" s="265">
        <f>IF(OR('Rock Creek 11444201'!C332=-901,'Rock Creek 11444280'!C332=-901),-901,'Rock Creek 11444201'!C332+'Rock Creek 11444280'!C332)</f>
        <v>-901</v>
      </c>
      <c r="D332" s="266">
        <f t="shared" si="29"/>
        <v>-901</v>
      </c>
      <c r="I332" s="274"/>
      <c r="J332" s="274"/>
      <c r="K332" s="274"/>
      <c r="L332" s="274"/>
    </row>
    <row r="333" spans="1:12">
      <c r="A333" s="263">
        <f t="shared" si="28"/>
        <v>1948</v>
      </c>
      <c r="B333" s="271">
        <v>17623</v>
      </c>
      <c r="C333" s="265">
        <f>IF(OR('Rock Creek 11444201'!C333=-901,'Rock Creek 11444280'!C333=-901),-901,'Rock Creek 11444201'!C333+'Rock Creek 11444280'!C333)</f>
        <v>-901</v>
      </c>
      <c r="D333" s="266">
        <f t="shared" si="29"/>
        <v>-901</v>
      </c>
      <c r="I333" s="274"/>
      <c r="J333" s="274"/>
      <c r="K333" s="274"/>
      <c r="L333" s="274"/>
    </row>
    <row r="334" spans="1:12">
      <c r="A334" s="263">
        <f t="shared" si="28"/>
        <v>1948</v>
      </c>
      <c r="B334" s="271">
        <v>17653</v>
      </c>
      <c r="C334" s="265">
        <f>IF(OR('Rock Creek 11444201'!C334=-901,'Rock Creek 11444280'!C334=-901),-901,'Rock Creek 11444201'!C334+'Rock Creek 11444280'!C334)</f>
        <v>-901</v>
      </c>
      <c r="D334" s="266">
        <f t="shared" si="29"/>
        <v>-901</v>
      </c>
      <c r="I334" s="274"/>
      <c r="J334" s="274"/>
      <c r="K334" s="274"/>
      <c r="L334" s="274"/>
    </row>
    <row r="335" spans="1:12">
      <c r="A335" s="263">
        <f t="shared" si="28"/>
        <v>1948</v>
      </c>
      <c r="B335" s="271">
        <v>17684</v>
      </c>
      <c r="C335" s="265">
        <f>IF(OR('Rock Creek 11444201'!C335=-901,'Rock Creek 11444280'!C335=-901),-901,'Rock Creek 11444201'!C335+'Rock Creek 11444280'!C335)</f>
        <v>-901</v>
      </c>
      <c r="D335" s="266">
        <f t="shared" si="29"/>
        <v>-901</v>
      </c>
      <c r="I335" s="274"/>
      <c r="J335" s="274"/>
      <c r="K335" s="274"/>
      <c r="L335" s="274"/>
    </row>
    <row r="336" spans="1:12">
      <c r="A336" s="263">
        <f t="shared" si="28"/>
        <v>1948</v>
      </c>
      <c r="B336" s="271">
        <v>17714</v>
      </c>
      <c r="C336" s="265">
        <f>IF(OR('Rock Creek 11444201'!C336=-901,'Rock Creek 11444280'!C336=-901),-901,'Rock Creek 11444201'!C336+'Rock Creek 11444280'!C336)</f>
        <v>-901</v>
      </c>
      <c r="D336" s="266">
        <f t="shared" si="29"/>
        <v>-901</v>
      </c>
      <c r="I336" s="274"/>
      <c r="J336" s="274"/>
      <c r="K336" s="274"/>
      <c r="L336" s="274"/>
    </row>
    <row r="337" spans="1:12">
      <c r="A337" s="263">
        <f t="shared" ref="A337:A400" si="30">IF(MONTH(B337)&gt;9,YEAR(B337)+1,YEAR(B337))</f>
        <v>1948</v>
      </c>
      <c r="B337" s="271">
        <v>17745</v>
      </c>
      <c r="C337" s="265">
        <f>IF(OR('Rock Creek 11444201'!C337=-901,'Rock Creek 11444280'!C337=-901),-901,'Rock Creek 11444201'!C337+'Rock Creek 11444280'!C337)</f>
        <v>-901</v>
      </c>
      <c r="D337" s="266">
        <f t="shared" ref="D337:D400" si="31">IF(C337&lt;&gt;-901,C337*DAY(B337)*24*60*60/(220*22*9*1000),-901)</f>
        <v>-901</v>
      </c>
      <c r="I337" s="274"/>
      <c r="J337" s="274"/>
      <c r="K337" s="274"/>
      <c r="L337" s="274"/>
    </row>
    <row r="338" spans="1:12">
      <c r="A338" s="263">
        <f t="shared" si="30"/>
        <v>1948</v>
      </c>
      <c r="B338" s="271">
        <v>17776</v>
      </c>
      <c r="C338" s="265">
        <f>IF(OR('Rock Creek 11444201'!C338=-901,'Rock Creek 11444280'!C338=-901),-901,'Rock Creek 11444201'!C338+'Rock Creek 11444280'!C338)</f>
        <v>-901</v>
      </c>
      <c r="D338" s="266">
        <f t="shared" si="31"/>
        <v>-901</v>
      </c>
      <c r="I338" s="274"/>
      <c r="J338" s="274"/>
      <c r="K338" s="274"/>
      <c r="L338" s="274"/>
    </row>
    <row r="339" spans="1:12">
      <c r="A339" s="263">
        <f t="shared" si="30"/>
        <v>1948</v>
      </c>
      <c r="B339" s="271">
        <v>17806</v>
      </c>
      <c r="C339" s="265">
        <f>IF(OR('Rock Creek 11444201'!C339=-901,'Rock Creek 11444280'!C339=-901),-901,'Rock Creek 11444201'!C339+'Rock Creek 11444280'!C339)</f>
        <v>-901</v>
      </c>
      <c r="D339" s="266">
        <f t="shared" si="31"/>
        <v>-901</v>
      </c>
      <c r="I339" s="274"/>
      <c r="J339" s="274"/>
      <c r="K339" s="274"/>
      <c r="L339" s="274"/>
    </row>
    <row r="340" spans="1:12">
      <c r="A340" s="263">
        <f t="shared" si="30"/>
        <v>1949</v>
      </c>
      <c r="B340" s="271">
        <v>17837</v>
      </c>
      <c r="C340" s="265">
        <f>IF(OR('Rock Creek 11444201'!C340=-901,'Rock Creek 11444280'!C340=-901),-901,'Rock Creek 11444201'!C340+'Rock Creek 11444280'!C340)</f>
        <v>-901</v>
      </c>
      <c r="D340" s="266">
        <f t="shared" si="31"/>
        <v>-901</v>
      </c>
      <c r="I340" s="274"/>
      <c r="J340" s="274"/>
      <c r="K340" s="274"/>
      <c r="L340" s="274"/>
    </row>
    <row r="341" spans="1:12">
      <c r="A341" s="263">
        <f t="shared" si="30"/>
        <v>1949</v>
      </c>
      <c r="B341" s="271">
        <v>17867</v>
      </c>
      <c r="C341" s="265">
        <f>IF(OR('Rock Creek 11444201'!C341=-901,'Rock Creek 11444280'!C341=-901),-901,'Rock Creek 11444201'!C341+'Rock Creek 11444280'!C341)</f>
        <v>-901</v>
      </c>
      <c r="D341" s="266">
        <f t="shared" si="31"/>
        <v>-901</v>
      </c>
      <c r="I341" s="274"/>
      <c r="J341" s="274"/>
      <c r="K341" s="274"/>
      <c r="L341" s="274"/>
    </row>
    <row r="342" spans="1:12">
      <c r="A342" s="263">
        <f t="shared" si="30"/>
        <v>1949</v>
      </c>
      <c r="B342" s="271">
        <v>17898</v>
      </c>
      <c r="C342" s="265">
        <f>IF(OR('Rock Creek 11444201'!C342=-901,'Rock Creek 11444280'!C342=-901),-901,'Rock Creek 11444201'!C342+'Rock Creek 11444280'!C342)</f>
        <v>-901</v>
      </c>
      <c r="D342" s="266">
        <f t="shared" si="31"/>
        <v>-901</v>
      </c>
      <c r="I342" s="274"/>
      <c r="J342" s="274"/>
      <c r="K342" s="274"/>
      <c r="L342" s="274"/>
    </row>
    <row r="343" spans="1:12">
      <c r="A343" s="263">
        <f t="shared" si="30"/>
        <v>1949</v>
      </c>
      <c r="B343" s="271">
        <v>17929</v>
      </c>
      <c r="C343" s="265">
        <f>IF(OR('Rock Creek 11444201'!C343=-901,'Rock Creek 11444280'!C343=-901),-901,'Rock Creek 11444201'!C343+'Rock Creek 11444280'!C343)</f>
        <v>-901</v>
      </c>
      <c r="D343" s="266">
        <f t="shared" si="31"/>
        <v>-901</v>
      </c>
      <c r="I343" s="274"/>
      <c r="J343" s="274"/>
      <c r="K343" s="274"/>
      <c r="L343" s="274"/>
    </row>
    <row r="344" spans="1:12">
      <c r="A344" s="263">
        <f t="shared" si="30"/>
        <v>1949</v>
      </c>
      <c r="B344" s="271">
        <v>17957</v>
      </c>
      <c r="C344" s="265">
        <f>IF(OR('Rock Creek 11444201'!C344=-901,'Rock Creek 11444280'!C344=-901),-901,'Rock Creek 11444201'!C344+'Rock Creek 11444280'!C344)</f>
        <v>-901</v>
      </c>
      <c r="D344" s="266">
        <f t="shared" si="31"/>
        <v>-901</v>
      </c>
      <c r="I344" s="274"/>
      <c r="J344" s="274"/>
      <c r="K344" s="274"/>
      <c r="L344" s="274"/>
    </row>
    <row r="345" spans="1:12">
      <c r="A345" s="263">
        <f t="shared" si="30"/>
        <v>1949</v>
      </c>
      <c r="B345" s="271">
        <v>17988</v>
      </c>
      <c r="C345" s="265">
        <f>IF(OR('Rock Creek 11444201'!C345=-901,'Rock Creek 11444280'!C345=-901),-901,'Rock Creek 11444201'!C345+'Rock Creek 11444280'!C345)</f>
        <v>-901</v>
      </c>
      <c r="D345" s="266">
        <f t="shared" si="31"/>
        <v>-901</v>
      </c>
      <c r="I345" s="274"/>
      <c r="J345" s="274"/>
      <c r="K345" s="274"/>
      <c r="L345" s="274"/>
    </row>
    <row r="346" spans="1:12">
      <c r="A346" s="263">
        <f t="shared" si="30"/>
        <v>1949</v>
      </c>
      <c r="B346" s="271">
        <v>18018</v>
      </c>
      <c r="C346" s="265">
        <f>IF(OR('Rock Creek 11444201'!C346=-901,'Rock Creek 11444280'!C346=-901),-901,'Rock Creek 11444201'!C346+'Rock Creek 11444280'!C346)</f>
        <v>-901</v>
      </c>
      <c r="D346" s="266">
        <f t="shared" si="31"/>
        <v>-901</v>
      </c>
      <c r="I346" s="274"/>
      <c r="J346" s="274"/>
      <c r="K346" s="274"/>
      <c r="L346" s="274"/>
    </row>
    <row r="347" spans="1:12">
      <c r="A347" s="263">
        <f t="shared" si="30"/>
        <v>1949</v>
      </c>
      <c r="B347" s="271">
        <v>18049</v>
      </c>
      <c r="C347" s="265">
        <f>IF(OR('Rock Creek 11444201'!C347=-901,'Rock Creek 11444280'!C347=-901),-901,'Rock Creek 11444201'!C347+'Rock Creek 11444280'!C347)</f>
        <v>-901</v>
      </c>
      <c r="D347" s="266">
        <f t="shared" si="31"/>
        <v>-901</v>
      </c>
      <c r="I347" s="274"/>
      <c r="J347" s="274"/>
      <c r="K347" s="274"/>
      <c r="L347" s="274"/>
    </row>
    <row r="348" spans="1:12">
      <c r="A348" s="263">
        <f t="shared" si="30"/>
        <v>1949</v>
      </c>
      <c r="B348" s="271">
        <v>18079</v>
      </c>
      <c r="C348" s="265">
        <f>IF(OR('Rock Creek 11444201'!C348=-901,'Rock Creek 11444280'!C348=-901),-901,'Rock Creek 11444201'!C348+'Rock Creek 11444280'!C348)</f>
        <v>-901</v>
      </c>
      <c r="D348" s="266">
        <f t="shared" si="31"/>
        <v>-901</v>
      </c>
      <c r="I348" s="274"/>
      <c r="J348" s="274"/>
      <c r="K348" s="274"/>
      <c r="L348" s="274"/>
    </row>
    <row r="349" spans="1:12">
      <c r="A349" s="263">
        <f t="shared" si="30"/>
        <v>1949</v>
      </c>
      <c r="B349" s="271">
        <v>18110</v>
      </c>
      <c r="C349" s="265">
        <f>IF(OR('Rock Creek 11444201'!C349=-901,'Rock Creek 11444280'!C349=-901),-901,'Rock Creek 11444201'!C349+'Rock Creek 11444280'!C349)</f>
        <v>-901</v>
      </c>
      <c r="D349" s="266">
        <f t="shared" si="31"/>
        <v>-901</v>
      </c>
      <c r="I349" s="274"/>
      <c r="J349" s="274"/>
      <c r="K349" s="274"/>
      <c r="L349" s="274"/>
    </row>
    <row r="350" spans="1:12">
      <c r="A350" s="263">
        <f t="shared" si="30"/>
        <v>1949</v>
      </c>
      <c r="B350" s="271">
        <v>18141</v>
      </c>
      <c r="C350" s="265">
        <f>IF(OR('Rock Creek 11444201'!C350=-901,'Rock Creek 11444280'!C350=-901),-901,'Rock Creek 11444201'!C350+'Rock Creek 11444280'!C350)</f>
        <v>-901</v>
      </c>
      <c r="D350" s="266">
        <f t="shared" si="31"/>
        <v>-901</v>
      </c>
      <c r="I350" s="274"/>
      <c r="J350" s="274"/>
      <c r="K350" s="274"/>
      <c r="L350" s="274"/>
    </row>
    <row r="351" spans="1:12">
      <c r="A351" s="263">
        <f t="shared" si="30"/>
        <v>1949</v>
      </c>
      <c r="B351" s="271">
        <v>18171</v>
      </c>
      <c r="C351" s="265">
        <f>IF(OR('Rock Creek 11444201'!C351=-901,'Rock Creek 11444280'!C351=-901),-901,'Rock Creek 11444201'!C351+'Rock Creek 11444280'!C351)</f>
        <v>-901</v>
      </c>
      <c r="D351" s="266">
        <f t="shared" si="31"/>
        <v>-901</v>
      </c>
      <c r="I351" s="274"/>
      <c r="J351" s="274"/>
      <c r="K351" s="274"/>
      <c r="L351" s="274"/>
    </row>
    <row r="352" spans="1:12">
      <c r="A352" s="263">
        <f t="shared" si="30"/>
        <v>1950</v>
      </c>
      <c r="B352" s="271">
        <v>18202</v>
      </c>
      <c r="C352" s="265">
        <f>IF(OR('Rock Creek 11444201'!C352=-901,'Rock Creek 11444280'!C352=-901),-901,'Rock Creek 11444201'!C352+'Rock Creek 11444280'!C352)</f>
        <v>-901</v>
      </c>
      <c r="D352" s="266">
        <f t="shared" si="31"/>
        <v>-901</v>
      </c>
      <c r="I352" s="274"/>
      <c r="J352" s="274"/>
      <c r="K352" s="274"/>
      <c r="L352" s="274"/>
    </row>
    <row r="353" spans="1:12">
      <c r="A353" s="263">
        <f t="shared" si="30"/>
        <v>1950</v>
      </c>
      <c r="B353" s="271">
        <v>18232</v>
      </c>
      <c r="C353" s="265">
        <f>IF(OR('Rock Creek 11444201'!C353=-901,'Rock Creek 11444280'!C353=-901),-901,'Rock Creek 11444201'!C353+'Rock Creek 11444280'!C353)</f>
        <v>-901</v>
      </c>
      <c r="D353" s="266">
        <f t="shared" si="31"/>
        <v>-901</v>
      </c>
      <c r="I353" s="274"/>
      <c r="J353" s="274"/>
      <c r="K353" s="274"/>
      <c r="L353" s="274"/>
    </row>
    <row r="354" spans="1:12">
      <c r="A354" s="263">
        <f t="shared" si="30"/>
        <v>1950</v>
      </c>
      <c r="B354" s="271">
        <v>18263</v>
      </c>
      <c r="C354" s="265">
        <f>IF(OR('Rock Creek 11444201'!C354=-901,'Rock Creek 11444280'!C354=-901),-901,'Rock Creek 11444201'!C354+'Rock Creek 11444280'!C354)</f>
        <v>-901</v>
      </c>
      <c r="D354" s="266">
        <f t="shared" si="31"/>
        <v>-901</v>
      </c>
      <c r="I354" s="274"/>
      <c r="J354" s="274"/>
      <c r="K354" s="274"/>
      <c r="L354" s="274"/>
    </row>
    <row r="355" spans="1:12">
      <c r="A355" s="263">
        <f t="shared" si="30"/>
        <v>1950</v>
      </c>
      <c r="B355" s="271">
        <v>18294</v>
      </c>
      <c r="C355" s="265">
        <f>IF(OR('Rock Creek 11444201'!C355=-901,'Rock Creek 11444280'!C355=-901),-901,'Rock Creek 11444201'!C355+'Rock Creek 11444280'!C355)</f>
        <v>-901</v>
      </c>
      <c r="D355" s="266">
        <f t="shared" si="31"/>
        <v>-901</v>
      </c>
      <c r="I355" s="274"/>
      <c r="J355" s="274"/>
      <c r="K355" s="274"/>
      <c r="L355" s="274"/>
    </row>
    <row r="356" spans="1:12">
      <c r="A356" s="263">
        <f t="shared" si="30"/>
        <v>1950</v>
      </c>
      <c r="B356" s="271">
        <v>18322</v>
      </c>
      <c r="C356" s="265">
        <f>IF(OR('Rock Creek 11444201'!C356=-901,'Rock Creek 11444280'!C356=-901),-901,'Rock Creek 11444201'!C356+'Rock Creek 11444280'!C356)</f>
        <v>-901</v>
      </c>
      <c r="D356" s="266">
        <f t="shared" si="31"/>
        <v>-901</v>
      </c>
      <c r="I356" s="274"/>
      <c r="J356" s="274"/>
      <c r="K356" s="274"/>
      <c r="L356" s="274"/>
    </row>
    <row r="357" spans="1:12">
      <c r="A357" s="263">
        <f t="shared" si="30"/>
        <v>1950</v>
      </c>
      <c r="B357" s="271">
        <v>18353</v>
      </c>
      <c r="C357" s="265">
        <f>IF(OR('Rock Creek 11444201'!C357=-901,'Rock Creek 11444280'!C357=-901),-901,'Rock Creek 11444201'!C357+'Rock Creek 11444280'!C357)</f>
        <v>-901</v>
      </c>
      <c r="D357" s="266">
        <f t="shared" si="31"/>
        <v>-901</v>
      </c>
      <c r="I357" s="274"/>
      <c r="J357" s="274"/>
      <c r="K357" s="274"/>
      <c r="L357" s="274"/>
    </row>
    <row r="358" spans="1:12">
      <c r="A358" s="263">
        <f t="shared" si="30"/>
        <v>1950</v>
      </c>
      <c r="B358" s="271">
        <v>18383</v>
      </c>
      <c r="C358" s="265">
        <f>IF(OR('Rock Creek 11444201'!C358=-901,'Rock Creek 11444280'!C358=-901),-901,'Rock Creek 11444201'!C358+'Rock Creek 11444280'!C358)</f>
        <v>-901</v>
      </c>
      <c r="D358" s="266">
        <f t="shared" si="31"/>
        <v>-901</v>
      </c>
      <c r="I358" s="274"/>
      <c r="J358" s="274"/>
      <c r="K358" s="274"/>
      <c r="L358" s="274"/>
    </row>
    <row r="359" spans="1:12">
      <c r="A359" s="263">
        <f t="shared" si="30"/>
        <v>1950</v>
      </c>
      <c r="B359" s="271">
        <v>18414</v>
      </c>
      <c r="C359" s="265">
        <f>IF(OR('Rock Creek 11444201'!C359=-901,'Rock Creek 11444280'!C359=-901),-901,'Rock Creek 11444201'!C359+'Rock Creek 11444280'!C359)</f>
        <v>-901</v>
      </c>
      <c r="D359" s="266">
        <f t="shared" si="31"/>
        <v>-901</v>
      </c>
      <c r="I359" s="274"/>
      <c r="J359" s="274"/>
      <c r="K359" s="274"/>
      <c r="L359" s="274"/>
    </row>
    <row r="360" spans="1:12">
      <c r="A360" s="263">
        <f t="shared" si="30"/>
        <v>1950</v>
      </c>
      <c r="B360" s="271">
        <v>18444</v>
      </c>
      <c r="C360" s="265">
        <f>IF(OR('Rock Creek 11444201'!C360=-901,'Rock Creek 11444280'!C360=-901),-901,'Rock Creek 11444201'!C360+'Rock Creek 11444280'!C360)</f>
        <v>-901</v>
      </c>
      <c r="D360" s="266">
        <f t="shared" si="31"/>
        <v>-901</v>
      </c>
      <c r="I360" s="274"/>
      <c r="J360" s="274"/>
      <c r="K360" s="274"/>
      <c r="L360" s="274"/>
    </row>
    <row r="361" spans="1:12">
      <c r="A361" s="263">
        <f t="shared" si="30"/>
        <v>1950</v>
      </c>
      <c r="B361" s="271">
        <v>18475</v>
      </c>
      <c r="C361" s="265">
        <f>IF(OR('Rock Creek 11444201'!C361=-901,'Rock Creek 11444280'!C361=-901),-901,'Rock Creek 11444201'!C361+'Rock Creek 11444280'!C361)</f>
        <v>-901</v>
      </c>
      <c r="D361" s="266">
        <f t="shared" si="31"/>
        <v>-901</v>
      </c>
      <c r="I361" s="274"/>
      <c r="J361" s="274"/>
      <c r="K361" s="274"/>
      <c r="L361" s="274"/>
    </row>
    <row r="362" spans="1:12">
      <c r="A362" s="263">
        <f t="shared" si="30"/>
        <v>1950</v>
      </c>
      <c r="B362" s="271">
        <v>18506</v>
      </c>
      <c r="C362" s="265">
        <f>IF(OR('Rock Creek 11444201'!C362=-901,'Rock Creek 11444280'!C362=-901),-901,'Rock Creek 11444201'!C362+'Rock Creek 11444280'!C362)</f>
        <v>-901</v>
      </c>
      <c r="D362" s="266">
        <f t="shared" si="31"/>
        <v>-901</v>
      </c>
      <c r="I362" s="274"/>
      <c r="J362" s="274"/>
      <c r="K362" s="274"/>
      <c r="L362" s="274"/>
    </row>
    <row r="363" spans="1:12">
      <c r="A363" s="263">
        <f t="shared" si="30"/>
        <v>1950</v>
      </c>
      <c r="B363" s="271">
        <v>18536</v>
      </c>
      <c r="C363" s="265">
        <f>IF(OR('Rock Creek 11444201'!C363=-901,'Rock Creek 11444280'!C363=-901),-901,'Rock Creek 11444201'!C363+'Rock Creek 11444280'!C363)</f>
        <v>-901</v>
      </c>
      <c r="D363" s="266">
        <f t="shared" si="31"/>
        <v>-901</v>
      </c>
      <c r="I363" s="274"/>
      <c r="J363" s="274"/>
      <c r="K363" s="274"/>
      <c r="L363" s="274"/>
    </row>
    <row r="364" spans="1:12">
      <c r="A364" s="263">
        <f t="shared" si="30"/>
        <v>1951</v>
      </c>
      <c r="B364" s="271">
        <v>18567</v>
      </c>
      <c r="C364" s="265">
        <f>IF(OR('Rock Creek 11444201'!C364=-901,'Rock Creek 11444280'!C364=-901),-901,'Rock Creek 11444201'!C364+'Rock Creek 11444280'!C364)</f>
        <v>-901</v>
      </c>
      <c r="D364" s="266">
        <f t="shared" si="31"/>
        <v>-901</v>
      </c>
      <c r="I364" s="274"/>
      <c r="J364" s="274"/>
      <c r="K364" s="274"/>
      <c r="L364" s="274"/>
    </row>
    <row r="365" spans="1:12">
      <c r="A365" s="263">
        <f t="shared" si="30"/>
        <v>1951</v>
      </c>
      <c r="B365" s="271">
        <v>18597</v>
      </c>
      <c r="C365" s="265">
        <f>IF(OR('Rock Creek 11444201'!C365=-901,'Rock Creek 11444280'!C365=-901),-901,'Rock Creek 11444201'!C365+'Rock Creek 11444280'!C365)</f>
        <v>-901</v>
      </c>
      <c r="D365" s="266">
        <f t="shared" si="31"/>
        <v>-901</v>
      </c>
      <c r="I365" s="274"/>
      <c r="J365" s="274"/>
      <c r="K365" s="274"/>
      <c r="L365" s="274"/>
    </row>
    <row r="366" spans="1:12">
      <c r="A366" s="263">
        <f t="shared" si="30"/>
        <v>1951</v>
      </c>
      <c r="B366" s="271">
        <v>18628</v>
      </c>
      <c r="C366" s="265">
        <f>IF(OR('Rock Creek 11444201'!C366=-901,'Rock Creek 11444280'!C366=-901),-901,'Rock Creek 11444201'!C366+'Rock Creek 11444280'!C366)</f>
        <v>-901</v>
      </c>
      <c r="D366" s="266">
        <f t="shared" si="31"/>
        <v>-901</v>
      </c>
      <c r="I366" s="274"/>
      <c r="J366" s="274"/>
      <c r="K366" s="274"/>
      <c r="L366" s="274"/>
    </row>
    <row r="367" spans="1:12">
      <c r="A367" s="263">
        <f t="shared" si="30"/>
        <v>1951</v>
      </c>
      <c r="B367" s="271">
        <v>18659</v>
      </c>
      <c r="C367" s="265">
        <f>IF(OR('Rock Creek 11444201'!C367=-901,'Rock Creek 11444280'!C367=-901),-901,'Rock Creek 11444201'!C367+'Rock Creek 11444280'!C367)</f>
        <v>-901</v>
      </c>
      <c r="D367" s="266">
        <f t="shared" si="31"/>
        <v>-901</v>
      </c>
      <c r="I367" s="274"/>
      <c r="J367" s="274"/>
      <c r="K367" s="274"/>
      <c r="L367" s="274"/>
    </row>
    <row r="368" spans="1:12">
      <c r="A368" s="263">
        <f t="shared" si="30"/>
        <v>1951</v>
      </c>
      <c r="B368" s="271">
        <v>18687</v>
      </c>
      <c r="C368" s="265">
        <f>IF(OR('Rock Creek 11444201'!C368=-901,'Rock Creek 11444280'!C368=-901),-901,'Rock Creek 11444201'!C368+'Rock Creek 11444280'!C368)</f>
        <v>-901</v>
      </c>
      <c r="D368" s="266">
        <f t="shared" si="31"/>
        <v>-901</v>
      </c>
      <c r="I368" s="274"/>
      <c r="J368" s="274"/>
      <c r="K368" s="274"/>
      <c r="L368" s="274"/>
    </row>
    <row r="369" spans="1:12">
      <c r="A369" s="263">
        <f t="shared" si="30"/>
        <v>1951</v>
      </c>
      <c r="B369" s="271">
        <v>18718</v>
      </c>
      <c r="C369" s="265">
        <f>IF(OR('Rock Creek 11444201'!C369=-901,'Rock Creek 11444280'!C369=-901),-901,'Rock Creek 11444201'!C369+'Rock Creek 11444280'!C369)</f>
        <v>-901</v>
      </c>
      <c r="D369" s="266">
        <f t="shared" si="31"/>
        <v>-901</v>
      </c>
      <c r="I369" s="274"/>
      <c r="J369" s="274"/>
      <c r="K369" s="274"/>
      <c r="L369" s="274"/>
    </row>
    <row r="370" spans="1:12">
      <c r="A370" s="263">
        <f t="shared" si="30"/>
        <v>1951</v>
      </c>
      <c r="B370" s="271">
        <v>18748</v>
      </c>
      <c r="C370" s="265">
        <f>IF(OR('Rock Creek 11444201'!C370=-901,'Rock Creek 11444280'!C370=-901),-901,'Rock Creek 11444201'!C370+'Rock Creek 11444280'!C370)</f>
        <v>-901</v>
      </c>
      <c r="D370" s="266">
        <f t="shared" si="31"/>
        <v>-901</v>
      </c>
      <c r="I370" s="274"/>
      <c r="J370" s="274"/>
      <c r="K370" s="274"/>
      <c r="L370" s="274"/>
    </row>
    <row r="371" spans="1:12">
      <c r="A371" s="263">
        <f t="shared" si="30"/>
        <v>1951</v>
      </c>
      <c r="B371" s="271">
        <v>18779</v>
      </c>
      <c r="C371" s="265">
        <f>IF(OR('Rock Creek 11444201'!C371=-901,'Rock Creek 11444280'!C371=-901),-901,'Rock Creek 11444201'!C371+'Rock Creek 11444280'!C371)</f>
        <v>-901</v>
      </c>
      <c r="D371" s="266">
        <f t="shared" si="31"/>
        <v>-901</v>
      </c>
      <c r="I371" s="274"/>
      <c r="J371" s="274"/>
      <c r="K371" s="274"/>
      <c r="L371" s="274"/>
    </row>
    <row r="372" spans="1:12">
      <c r="A372" s="263">
        <f t="shared" si="30"/>
        <v>1951</v>
      </c>
      <c r="B372" s="271">
        <v>18809</v>
      </c>
      <c r="C372" s="265">
        <f>IF(OR('Rock Creek 11444201'!C372=-901,'Rock Creek 11444280'!C372=-901),-901,'Rock Creek 11444201'!C372+'Rock Creek 11444280'!C372)</f>
        <v>-901</v>
      </c>
      <c r="D372" s="266">
        <f t="shared" si="31"/>
        <v>-901</v>
      </c>
      <c r="I372" s="274"/>
      <c r="J372" s="274"/>
      <c r="K372" s="274"/>
      <c r="L372" s="274"/>
    </row>
    <row r="373" spans="1:12">
      <c r="A373" s="263">
        <f t="shared" si="30"/>
        <v>1951</v>
      </c>
      <c r="B373" s="271">
        <v>18840</v>
      </c>
      <c r="C373" s="265">
        <f>IF(OR('Rock Creek 11444201'!C373=-901,'Rock Creek 11444280'!C373=-901),-901,'Rock Creek 11444201'!C373+'Rock Creek 11444280'!C373)</f>
        <v>-901</v>
      </c>
      <c r="D373" s="266">
        <f t="shared" si="31"/>
        <v>-901</v>
      </c>
      <c r="I373" s="274"/>
      <c r="J373" s="274"/>
      <c r="K373" s="274"/>
      <c r="L373" s="274"/>
    </row>
    <row r="374" spans="1:12">
      <c r="A374" s="263">
        <f t="shared" si="30"/>
        <v>1951</v>
      </c>
      <c r="B374" s="271">
        <v>18871</v>
      </c>
      <c r="C374" s="265">
        <f>IF(OR('Rock Creek 11444201'!C374=-901,'Rock Creek 11444280'!C374=-901),-901,'Rock Creek 11444201'!C374+'Rock Creek 11444280'!C374)</f>
        <v>-901</v>
      </c>
      <c r="D374" s="266">
        <f t="shared" si="31"/>
        <v>-901</v>
      </c>
      <c r="I374" s="274"/>
      <c r="J374" s="274"/>
      <c r="K374" s="274"/>
      <c r="L374" s="274"/>
    </row>
    <row r="375" spans="1:12">
      <c r="A375" s="263">
        <f t="shared" si="30"/>
        <v>1951</v>
      </c>
      <c r="B375" s="271">
        <v>18901</v>
      </c>
      <c r="C375" s="265">
        <f>IF(OR('Rock Creek 11444201'!C375=-901,'Rock Creek 11444280'!C375=-901),-901,'Rock Creek 11444201'!C375+'Rock Creek 11444280'!C375)</f>
        <v>-901</v>
      </c>
      <c r="D375" s="266">
        <f t="shared" si="31"/>
        <v>-901</v>
      </c>
      <c r="I375" s="274"/>
      <c r="J375" s="274"/>
      <c r="K375" s="274"/>
      <c r="L375" s="274"/>
    </row>
    <row r="376" spans="1:12">
      <c r="A376" s="263">
        <f t="shared" si="30"/>
        <v>1952</v>
      </c>
      <c r="B376" s="271">
        <v>18932</v>
      </c>
      <c r="C376" s="265">
        <f>IF(OR('Rock Creek 11444201'!C376=-901,'Rock Creek 11444280'!C376=-901),-901,'Rock Creek 11444201'!C376+'Rock Creek 11444280'!C376)</f>
        <v>-901</v>
      </c>
      <c r="D376" s="266">
        <f t="shared" si="31"/>
        <v>-901</v>
      </c>
      <c r="I376" s="274"/>
      <c r="J376" s="274"/>
      <c r="K376" s="274"/>
      <c r="L376" s="274"/>
    </row>
    <row r="377" spans="1:12">
      <c r="A377" s="263">
        <f t="shared" si="30"/>
        <v>1952</v>
      </c>
      <c r="B377" s="271">
        <v>18962</v>
      </c>
      <c r="C377" s="265">
        <f>IF(OR('Rock Creek 11444201'!C377=-901,'Rock Creek 11444280'!C377=-901),-901,'Rock Creek 11444201'!C377+'Rock Creek 11444280'!C377)</f>
        <v>-901</v>
      </c>
      <c r="D377" s="266">
        <f t="shared" si="31"/>
        <v>-901</v>
      </c>
      <c r="I377" s="274"/>
      <c r="J377" s="274"/>
      <c r="K377" s="274"/>
      <c r="L377" s="274"/>
    </row>
    <row r="378" spans="1:12">
      <c r="A378" s="263">
        <f t="shared" si="30"/>
        <v>1952</v>
      </c>
      <c r="B378" s="271">
        <v>18993</v>
      </c>
      <c r="C378" s="265">
        <f>IF(OR('Rock Creek 11444201'!C378=-901,'Rock Creek 11444280'!C378=-901),-901,'Rock Creek 11444201'!C378+'Rock Creek 11444280'!C378)</f>
        <v>-901</v>
      </c>
      <c r="D378" s="266">
        <f t="shared" si="31"/>
        <v>-901</v>
      </c>
      <c r="I378" s="274"/>
      <c r="J378" s="274"/>
      <c r="K378" s="274"/>
      <c r="L378" s="274"/>
    </row>
    <row r="379" spans="1:12">
      <c r="A379" s="263">
        <f t="shared" si="30"/>
        <v>1952</v>
      </c>
      <c r="B379" s="271">
        <v>19024</v>
      </c>
      <c r="C379" s="265">
        <f>IF(OR('Rock Creek 11444201'!C379=-901,'Rock Creek 11444280'!C379=-901),-901,'Rock Creek 11444201'!C379+'Rock Creek 11444280'!C379)</f>
        <v>-901</v>
      </c>
      <c r="D379" s="266">
        <f t="shared" si="31"/>
        <v>-901</v>
      </c>
      <c r="I379" s="274"/>
      <c r="J379" s="274"/>
      <c r="K379" s="274"/>
      <c r="L379" s="274"/>
    </row>
    <row r="380" spans="1:12">
      <c r="A380" s="263">
        <f t="shared" si="30"/>
        <v>1952</v>
      </c>
      <c r="B380" s="271">
        <v>19053</v>
      </c>
      <c r="C380" s="265">
        <f>IF(OR('Rock Creek 11444201'!C380=-901,'Rock Creek 11444280'!C380=-901),-901,'Rock Creek 11444201'!C380+'Rock Creek 11444280'!C380)</f>
        <v>-901</v>
      </c>
      <c r="D380" s="266">
        <f t="shared" si="31"/>
        <v>-901</v>
      </c>
      <c r="I380" s="274"/>
      <c r="J380" s="274"/>
      <c r="K380" s="274"/>
      <c r="L380" s="274"/>
    </row>
    <row r="381" spans="1:12">
      <c r="A381" s="263">
        <f t="shared" si="30"/>
        <v>1952</v>
      </c>
      <c r="B381" s="271">
        <v>19084</v>
      </c>
      <c r="C381" s="265">
        <f>IF(OR('Rock Creek 11444201'!C381=-901,'Rock Creek 11444280'!C381=-901),-901,'Rock Creek 11444201'!C381+'Rock Creek 11444280'!C381)</f>
        <v>-901</v>
      </c>
      <c r="D381" s="266">
        <f t="shared" si="31"/>
        <v>-901</v>
      </c>
      <c r="I381" s="274"/>
      <c r="J381" s="274"/>
      <c r="K381" s="274"/>
      <c r="L381" s="274"/>
    </row>
    <row r="382" spans="1:12">
      <c r="A382" s="263">
        <f t="shared" si="30"/>
        <v>1952</v>
      </c>
      <c r="B382" s="271">
        <v>19114</v>
      </c>
      <c r="C382" s="265">
        <f>IF(OR('Rock Creek 11444201'!C382=-901,'Rock Creek 11444280'!C382=-901),-901,'Rock Creek 11444201'!C382+'Rock Creek 11444280'!C382)</f>
        <v>-901</v>
      </c>
      <c r="D382" s="266">
        <f t="shared" si="31"/>
        <v>-901</v>
      </c>
      <c r="I382" s="274"/>
      <c r="J382" s="274"/>
      <c r="K382" s="274"/>
      <c r="L382" s="274"/>
    </row>
    <row r="383" spans="1:12">
      <c r="A383" s="263">
        <f t="shared" si="30"/>
        <v>1952</v>
      </c>
      <c r="B383" s="271">
        <v>19145</v>
      </c>
      <c r="C383" s="265">
        <f>IF(OR('Rock Creek 11444201'!C383=-901,'Rock Creek 11444280'!C383=-901),-901,'Rock Creek 11444201'!C383+'Rock Creek 11444280'!C383)</f>
        <v>-901</v>
      </c>
      <c r="D383" s="266">
        <f t="shared" si="31"/>
        <v>-901</v>
      </c>
      <c r="I383" s="274"/>
      <c r="J383" s="274"/>
      <c r="K383" s="274"/>
      <c r="L383" s="274"/>
    </row>
    <row r="384" spans="1:12">
      <c r="A384" s="263">
        <f t="shared" si="30"/>
        <v>1952</v>
      </c>
      <c r="B384" s="271">
        <v>19175</v>
      </c>
      <c r="C384" s="265">
        <f>IF(OR('Rock Creek 11444201'!C384=-901,'Rock Creek 11444280'!C384=-901),-901,'Rock Creek 11444201'!C384+'Rock Creek 11444280'!C384)</f>
        <v>-901</v>
      </c>
      <c r="D384" s="266">
        <f t="shared" si="31"/>
        <v>-901</v>
      </c>
      <c r="I384" s="274"/>
      <c r="J384" s="274"/>
      <c r="K384" s="274"/>
      <c r="L384" s="274"/>
    </row>
    <row r="385" spans="1:12">
      <c r="A385" s="263">
        <f t="shared" si="30"/>
        <v>1952</v>
      </c>
      <c r="B385" s="271">
        <v>19206</v>
      </c>
      <c r="C385" s="265">
        <f>IF(OR('Rock Creek 11444201'!C385=-901,'Rock Creek 11444280'!C385=-901),-901,'Rock Creek 11444201'!C385+'Rock Creek 11444280'!C385)</f>
        <v>-901</v>
      </c>
      <c r="D385" s="266">
        <f t="shared" si="31"/>
        <v>-901</v>
      </c>
      <c r="I385" s="274"/>
      <c r="J385" s="274"/>
      <c r="K385" s="274"/>
      <c r="L385" s="274"/>
    </row>
    <row r="386" spans="1:12">
      <c r="A386" s="263">
        <f t="shared" si="30"/>
        <v>1952</v>
      </c>
      <c r="B386" s="271">
        <v>19237</v>
      </c>
      <c r="C386" s="265">
        <f>IF(OR('Rock Creek 11444201'!C386=-901,'Rock Creek 11444280'!C386=-901),-901,'Rock Creek 11444201'!C386+'Rock Creek 11444280'!C386)</f>
        <v>-901</v>
      </c>
      <c r="D386" s="266">
        <f t="shared" si="31"/>
        <v>-901</v>
      </c>
      <c r="I386" s="274"/>
      <c r="J386" s="274"/>
      <c r="K386" s="274"/>
      <c r="L386" s="274"/>
    </row>
    <row r="387" spans="1:12">
      <c r="A387" s="263">
        <f t="shared" si="30"/>
        <v>1952</v>
      </c>
      <c r="B387" s="271">
        <v>19267</v>
      </c>
      <c r="C387" s="265">
        <f>IF(OR('Rock Creek 11444201'!C387=-901,'Rock Creek 11444280'!C387=-901),-901,'Rock Creek 11444201'!C387+'Rock Creek 11444280'!C387)</f>
        <v>-901</v>
      </c>
      <c r="D387" s="266">
        <f t="shared" si="31"/>
        <v>-901</v>
      </c>
      <c r="I387" s="274"/>
      <c r="J387" s="274"/>
      <c r="K387" s="274"/>
      <c r="L387" s="274"/>
    </row>
    <row r="388" spans="1:12">
      <c r="A388" s="263">
        <f t="shared" si="30"/>
        <v>1953</v>
      </c>
      <c r="B388" s="271">
        <v>19298</v>
      </c>
      <c r="C388" s="265">
        <f>IF(OR('Rock Creek 11444201'!C388=-901,'Rock Creek 11444280'!C388=-901),-901,'Rock Creek 11444201'!C388+'Rock Creek 11444280'!C388)</f>
        <v>-901</v>
      </c>
      <c r="D388" s="266">
        <f t="shared" si="31"/>
        <v>-901</v>
      </c>
      <c r="I388" s="274"/>
      <c r="J388" s="274"/>
      <c r="K388" s="274"/>
      <c r="L388" s="274"/>
    </row>
    <row r="389" spans="1:12">
      <c r="A389" s="263">
        <f t="shared" si="30"/>
        <v>1953</v>
      </c>
      <c r="B389" s="271">
        <v>19328</v>
      </c>
      <c r="C389" s="265">
        <f>IF(OR('Rock Creek 11444201'!C389=-901,'Rock Creek 11444280'!C389=-901),-901,'Rock Creek 11444201'!C389+'Rock Creek 11444280'!C389)</f>
        <v>-901</v>
      </c>
      <c r="D389" s="266">
        <f t="shared" si="31"/>
        <v>-901</v>
      </c>
      <c r="I389" s="274"/>
      <c r="J389" s="274"/>
      <c r="K389" s="274"/>
      <c r="L389" s="274"/>
    </row>
    <row r="390" spans="1:12">
      <c r="A390" s="263">
        <f t="shared" si="30"/>
        <v>1953</v>
      </c>
      <c r="B390" s="271">
        <v>19359</v>
      </c>
      <c r="C390" s="265">
        <f>IF(OR('Rock Creek 11444201'!C390=-901,'Rock Creek 11444280'!C390=-901),-901,'Rock Creek 11444201'!C390+'Rock Creek 11444280'!C390)</f>
        <v>-901</v>
      </c>
      <c r="D390" s="266">
        <f t="shared" si="31"/>
        <v>-901</v>
      </c>
      <c r="I390" s="274"/>
      <c r="J390" s="274"/>
      <c r="K390" s="274"/>
      <c r="L390" s="274"/>
    </row>
    <row r="391" spans="1:12">
      <c r="A391" s="263">
        <f t="shared" si="30"/>
        <v>1953</v>
      </c>
      <c r="B391" s="271">
        <v>19390</v>
      </c>
      <c r="C391" s="265">
        <f>IF(OR('Rock Creek 11444201'!C391=-901,'Rock Creek 11444280'!C391=-901),-901,'Rock Creek 11444201'!C391+'Rock Creek 11444280'!C391)</f>
        <v>-901</v>
      </c>
      <c r="D391" s="266">
        <f t="shared" si="31"/>
        <v>-901</v>
      </c>
      <c r="I391" s="274"/>
      <c r="J391" s="274"/>
      <c r="K391" s="274"/>
      <c r="L391" s="274"/>
    </row>
    <row r="392" spans="1:12">
      <c r="A392" s="263">
        <f t="shared" si="30"/>
        <v>1953</v>
      </c>
      <c r="B392" s="271">
        <v>19418</v>
      </c>
      <c r="C392" s="265">
        <f>IF(OR('Rock Creek 11444201'!C392=-901,'Rock Creek 11444280'!C392=-901),-901,'Rock Creek 11444201'!C392+'Rock Creek 11444280'!C392)</f>
        <v>-901</v>
      </c>
      <c r="D392" s="266">
        <f t="shared" si="31"/>
        <v>-901</v>
      </c>
      <c r="I392" s="274"/>
      <c r="J392" s="274"/>
      <c r="K392" s="274"/>
      <c r="L392" s="274"/>
    </row>
    <row r="393" spans="1:12">
      <c r="A393" s="263">
        <f t="shared" si="30"/>
        <v>1953</v>
      </c>
      <c r="B393" s="271">
        <v>19449</v>
      </c>
      <c r="C393" s="265">
        <f>IF(OR('Rock Creek 11444201'!C393=-901,'Rock Creek 11444280'!C393=-901),-901,'Rock Creek 11444201'!C393+'Rock Creek 11444280'!C393)</f>
        <v>-901</v>
      </c>
      <c r="D393" s="266">
        <f t="shared" si="31"/>
        <v>-901</v>
      </c>
      <c r="I393" s="274"/>
      <c r="J393" s="274"/>
      <c r="K393" s="274"/>
      <c r="L393" s="274"/>
    </row>
    <row r="394" spans="1:12">
      <c r="A394" s="263">
        <f t="shared" si="30"/>
        <v>1953</v>
      </c>
      <c r="B394" s="271">
        <v>19479</v>
      </c>
      <c r="C394" s="265">
        <f>IF(OR('Rock Creek 11444201'!C394=-901,'Rock Creek 11444280'!C394=-901),-901,'Rock Creek 11444201'!C394+'Rock Creek 11444280'!C394)</f>
        <v>-901</v>
      </c>
      <c r="D394" s="266">
        <f t="shared" si="31"/>
        <v>-901</v>
      </c>
      <c r="I394" s="274"/>
      <c r="J394" s="274"/>
      <c r="K394" s="274"/>
      <c r="L394" s="274"/>
    </row>
    <row r="395" spans="1:12">
      <c r="A395" s="263">
        <f t="shared" si="30"/>
        <v>1953</v>
      </c>
      <c r="B395" s="271">
        <v>19510</v>
      </c>
      <c r="C395" s="265">
        <f>IF(OR('Rock Creek 11444201'!C395=-901,'Rock Creek 11444280'!C395=-901),-901,'Rock Creek 11444201'!C395+'Rock Creek 11444280'!C395)</f>
        <v>-901</v>
      </c>
      <c r="D395" s="266">
        <f t="shared" si="31"/>
        <v>-901</v>
      </c>
      <c r="I395" s="274"/>
      <c r="J395" s="274"/>
      <c r="K395" s="274"/>
      <c r="L395" s="274"/>
    </row>
    <row r="396" spans="1:12">
      <c r="A396" s="263">
        <f t="shared" si="30"/>
        <v>1953</v>
      </c>
      <c r="B396" s="271">
        <v>19540</v>
      </c>
      <c r="C396" s="265">
        <f>IF(OR('Rock Creek 11444201'!C396=-901,'Rock Creek 11444280'!C396=-901),-901,'Rock Creek 11444201'!C396+'Rock Creek 11444280'!C396)</f>
        <v>-901</v>
      </c>
      <c r="D396" s="266">
        <f t="shared" si="31"/>
        <v>-901</v>
      </c>
      <c r="I396" s="274"/>
      <c r="J396" s="274"/>
      <c r="K396" s="274"/>
      <c r="L396" s="274"/>
    </row>
    <row r="397" spans="1:12">
      <c r="A397" s="263">
        <f t="shared" si="30"/>
        <v>1953</v>
      </c>
      <c r="B397" s="271">
        <v>19571</v>
      </c>
      <c r="C397" s="265">
        <f>IF(OR('Rock Creek 11444201'!C397=-901,'Rock Creek 11444280'!C397=-901),-901,'Rock Creek 11444201'!C397+'Rock Creek 11444280'!C397)</f>
        <v>-901</v>
      </c>
      <c r="D397" s="266">
        <f t="shared" si="31"/>
        <v>-901</v>
      </c>
      <c r="I397" s="274"/>
      <c r="J397" s="274"/>
      <c r="K397" s="274"/>
      <c r="L397" s="274"/>
    </row>
    <row r="398" spans="1:12">
      <c r="A398" s="263">
        <f t="shared" si="30"/>
        <v>1953</v>
      </c>
      <c r="B398" s="271">
        <v>19602</v>
      </c>
      <c r="C398" s="265">
        <f>IF(OR('Rock Creek 11444201'!C398=-901,'Rock Creek 11444280'!C398=-901),-901,'Rock Creek 11444201'!C398+'Rock Creek 11444280'!C398)</f>
        <v>-901</v>
      </c>
      <c r="D398" s="266">
        <f t="shared" si="31"/>
        <v>-901</v>
      </c>
      <c r="I398" s="274"/>
      <c r="J398" s="274"/>
      <c r="K398" s="274"/>
      <c r="L398" s="274"/>
    </row>
    <row r="399" spans="1:12">
      <c r="A399" s="263">
        <f t="shared" si="30"/>
        <v>1953</v>
      </c>
      <c r="B399" s="271">
        <v>19632</v>
      </c>
      <c r="C399" s="265">
        <f>IF(OR('Rock Creek 11444201'!C399=-901,'Rock Creek 11444280'!C399=-901),-901,'Rock Creek 11444201'!C399+'Rock Creek 11444280'!C399)</f>
        <v>-901</v>
      </c>
      <c r="D399" s="266">
        <f t="shared" si="31"/>
        <v>-901</v>
      </c>
      <c r="I399" s="274"/>
      <c r="J399" s="274"/>
      <c r="K399" s="274"/>
      <c r="L399" s="274"/>
    </row>
    <row r="400" spans="1:12">
      <c r="A400" s="263">
        <f t="shared" si="30"/>
        <v>1954</v>
      </c>
      <c r="B400" s="271">
        <v>19663</v>
      </c>
      <c r="C400" s="265">
        <f>IF(OR('Rock Creek 11444201'!C400=-901,'Rock Creek 11444280'!C400=-901),-901,'Rock Creek 11444201'!C400+'Rock Creek 11444280'!C400)</f>
        <v>-901</v>
      </c>
      <c r="D400" s="266">
        <f t="shared" si="31"/>
        <v>-901</v>
      </c>
      <c r="I400" s="274"/>
      <c r="J400" s="274"/>
      <c r="K400" s="274"/>
      <c r="L400" s="274"/>
    </row>
    <row r="401" spans="1:12">
      <c r="A401" s="263">
        <f t="shared" ref="A401:A464" si="32">IF(MONTH(B401)&gt;9,YEAR(B401)+1,YEAR(B401))</f>
        <v>1954</v>
      </c>
      <c r="B401" s="271">
        <v>19693</v>
      </c>
      <c r="C401" s="265">
        <f>IF(OR('Rock Creek 11444201'!C401=-901,'Rock Creek 11444280'!C401=-901),-901,'Rock Creek 11444201'!C401+'Rock Creek 11444280'!C401)</f>
        <v>-901</v>
      </c>
      <c r="D401" s="266">
        <f t="shared" ref="D401:D464" si="33">IF(C401&lt;&gt;-901,C401*DAY(B401)*24*60*60/(220*22*9*1000),-901)</f>
        <v>-901</v>
      </c>
      <c r="I401" s="274"/>
      <c r="J401" s="274"/>
      <c r="K401" s="274"/>
      <c r="L401" s="274"/>
    </row>
    <row r="402" spans="1:12">
      <c r="A402" s="263">
        <f t="shared" si="32"/>
        <v>1954</v>
      </c>
      <c r="B402" s="271">
        <v>19724</v>
      </c>
      <c r="C402" s="265">
        <f>IF(OR('Rock Creek 11444201'!C402=-901,'Rock Creek 11444280'!C402=-901),-901,'Rock Creek 11444201'!C402+'Rock Creek 11444280'!C402)</f>
        <v>-901</v>
      </c>
      <c r="D402" s="266">
        <f t="shared" si="33"/>
        <v>-901</v>
      </c>
      <c r="I402" s="274"/>
      <c r="J402" s="274"/>
      <c r="K402" s="274"/>
      <c r="L402" s="274"/>
    </row>
    <row r="403" spans="1:12">
      <c r="A403" s="263">
        <f t="shared" si="32"/>
        <v>1954</v>
      </c>
      <c r="B403" s="271">
        <v>19755</v>
      </c>
      <c r="C403" s="265">
        <f>IF(OR('Rock Creek 11444201'!C403=-901,'Rock Creek 11444280'!C403=-901),-901,'Rock Creek 11444201'!C403+'Rock Creek 11444280'!C403)</f>
        <v>-901</v>
      </c>
      <c r="D403" s="266">
        <f t="shared" si="33"/>
        <v>-901</v>
      </c>
      <c r="I403" s="274"/>
      <c r="J403" s="274"/>
      <c r="K403" s="274"/>
      <c r="L403" s="274"/>
    </row>
    <row r="404" spans="1:12">
      <c r="A404" s="263">
        <f t="shared" si="32"/>
        <v>1954</v>
      </c>
      <c r="B404" s="271">
        <v>19783</v>
      </c>
      <c r="C404" s="265">
        <f>IF(OR('Rock Creek 11444201'!C404=-901,'Rock Creek 11444280'!C404=-901),-901,'Rock Creek 11444201'!C404+'Rock Creek 11444280'!C404)</f>
        <v>-901</v>
      </c>
      <c r="D404" s="266">
        <f t="shared" si="33"/>
        <v>-901</v>
      </c>
      <c r="I404" s="274"/>
      <c r="J404" s="274"/>
      <c r="K404" s="274"/>
      <c r="L404" s="274"/>
    </row>
    <row r="405" spans="1:12">
      <c r="A405" s="263">
        <f t="shared" si="32"/>
        <v>1954</v>
      </c>
      <c r="B405" s="271">
        <v>19814</v>
      </c>
      <c r="C405" s="265">
        <f>IF(OR('Rock Creek 11444201'!C405=-901,'Rock Creek 11444280'!C405=-901),-901,'Rock Creek 11444201'!C405+'Rock Creek 11444280'!C405)</f>
        <v>-901</v>
      </c>
      <c r="D405" s="266">
        <f t="shared" si="33"/>
        <v>-901</v>
      </c>
      <c r="I405" s="274"/>
      <c r="J405" s="274"/>
      <c r="K405" s="274"/>
      <c r="L405" s="274"/>
    </row>
    <row r="406" spans="1:12">
      <c r="A406" s="263">
        <f t="shared" si="32"/>
        <v>1954</v>
      </c>
      <c r="B406" s="271">
        <v>19844</v>
      </c>
      <c r="C406" s="265">
        <f>IF(OR('Rock Creek 11444201'!C406=-901,'Rock Creek 11444280'!C406=-901),-901,'Rock Creek 11444201'!C406+'Rock Creek 11444280'!C406)</f>
        <v>-901</v>
      </c>
      <c r="D406" s="266">
        <f t="shared" si="33"/>
        <v>-901</v>
      </c>
      <c r="I406" s="274"/>
      <c r="J406" s="274"/>
      <c r="K406" s="274"/>
      <c r="L406" s="274"/>
    </row>
    <row r="407" spans="1:12">
      <c r="A407" s="263">
        <f t="shared" si="32"/>
        <v>1954</v>
      </c>
      <c r="B407" s="271">
        <v>19875</v>
      </c>
      <c r="C407" s="265">
        <f>IF(OR('Rock Creek 11444201'!C407=-901,'Rock Creek 11444280'!C407=-901),-901,'Rock Creek 11444201'!C407+'Rock Creek 11444280'!C407)</f>
        <v>-901</v>
      </c>
      <c r="D407" s="266">
        <f t="shared" si="33"/>
        <v>-901</v>
      </c>
      <c r="I407" s="274"/>
      <c r="J407" s="274"/>
      <c r="K407" s="274"/>
      <c r="L407" s="274"/>
    </row>
    <row r="408" spans="1:12">
      <c r="A408" s="263">
        <f t="shared" si="32"/>
        <v>1954</v>
      </c>
      <c r="B408" s="271">
        <v>19905</v>
      </c>
      <c r="C408" s="265">
        <f>IF(OR('Rock Creek 11444201'!C408=-901,'Rock Creek 11444280'!C408=-901),-901,'Rock Creek 11444201'!C408+'Rock Creek 11444280'!C408)</f>
        <v>-901</v>
      </c>
      <c r="D408" s="266">
        <f t="shared" si="33"/>
        <v>-901</v>
      </c>
      <c r="I408" s="274"/>
      <c r="J408" s="274"/>
      <c r="K408" s="274"/>
      <c r="L408" s="274"/>
    </row>
    <row r="409" spans="1:12">
      <c r="A409" s="263">
        <f t="shared" si="32"/>
        <v>1954</v>
      </c>
      <c r="B409" s="271">
        <v>19936</v>
      </c>
      <c r="C409" s="265">
        <f>IF(OR('Rock Creek 11444201'!C409=-901,'Rock Creek 11444280'!C409=-901),-901,'Rock Creek 11444201'!C409+'Rock Creek 11444280'!C409)</f>
        <v>-901</v>
      </c>
      <c r="D409" s="266">
        <f t="shared" si="33"/>
        <v>-901</v>
      </c>
      <c r="I409" s="274"/>
      <c r="J409" s="274"/>
      <c r="K409" s="274"/>
      <c r="L409" s="274"/>
    </row>
    <row r="410" spans="1:12">
      <c r="A410" s="263">
        <f t="shared" si="32"/>
        <v>1954</v>
      </c>
      <c r="B410" s="271">
        <v>19967</v>
      </c>
      <c r="C410" s="265">
        <f>IF(OR('Rock Creek 11444201'!C410=-901,'Rock Creek 11444280'!C410=-901),-901,'Rock Creek 11444201'!C410+'Rock Creek 11444280'!C410)</f>
        <v>-901</v>
      </c>
      <c r="D410" s="266">
        <f t="shared" si="33"/>
        <v>-901</v>
      </c>
      <c r="I410" s="274"/>
      <c r="J410" s="274"/>
      <c r="K410" s="274"/>
      <c r="L410" s="274"/>
    </row>
    <row r="411" spans="1:12">
      <c r="A411" s="263">
        <f t="shared" si="32"/>
        <v>1954</v>
      </c>
      <c r="B411" s="271">
        <v>19997</v>
      </c>
      <c r="C411" s="265">
        <f>IF(OR('Rock Creek 11444201'!C411=-901,'Rock Creek 11444280'!C411=-901),-901,'Rock Creek 11444201'!C411+'Rock Creek 11444280'!C411)</f>
        <v>-901</v>
      </c>
      <c r="D411" s="266">
        <f t="shared" si="33"/>
        <v>-901</v>
      </c>
      <c r="I411" s="274"/>
      <c r="J411" s="274"/>
      <c r="K411" s="274"/>
      <c r="L411" s="274"/>
    </row>
    <row r="412" spans="1:12">
      <c r="A412" s="263">
        <f t="shared" si="32"/>
        <v>1955</v>
      </c>
      <c r="B412" s="271">
        <v>20028</v>
      </c>
      <c r="C412" s="265">
        <f>IF(OR('Rock Creek 11444201'!C412=-901,'Rock Creek 11444280'!C412=-901),-901,'Rock Creek 11444201'!C412+'Rock Creek 11444280'!C412)</f>
        <v>-901</v>
      </c>
      <c r="D412" s="266">
        <f t="shared" si="33"/>
        <v>-901</v>
      </c>
      <c r="I412" s="274"/>
      <c r="J412" s="274"/>
      <c r="K412" s="274"/>
      <c r="L412" s="274"/>
    </row>
    <row r="413" spans="1:12">
      <c r="A413" s="263">
        <f t="shared" si="32"/>
        <v>1955</v>
      </c>
      <c r="B413" s="271">
        <v>20058</v>
      </c>
      <c r="C413" s="265">
        <f>IF(OR('Rock Creek 11444201'!C413=-901,'Rock Creek 11444280'!C413=-901),-901,'Rock Creek 11444201'!C413+'Rock Creek 11444280'!C413)</f>
        <v>-901</v>
      </c>
      <c r="D413" s="266">
        <f t="shared" si="33"/>
        <v>-901</v>
      </c>
      <c r="I413" s="274"/>
      <c r="J413" s="274"/>
      <c r="K413" s="274"/>
      <c r="L413" s="274"/>
    </row>
    <row r="414" spans="1:12">
      <c r="A414" s="263">
        <f t="shared" si="32"/>
        <v>1955</v>
      </c>
      <c r="B414" s="271">
        <v>20089</v>
      </c>
      <c r="C414" s="265">
        <f>IF(OR('Rock Creek 11444201'!C414=-901,'Rock Creek 11444280'!C414=-901),-901,'Rock Creek 11444201'!C414+'Rock Creek 11444280'!C414)</f>
        <v>-901</v>
      </c>
      <c r="D414" s="266">
        <f t="shared" si="33"/>
        <v>-901</v>
      </c>
      <c r="I414" s="274"/>
      <c r="J414" s="274"/>
      <c r="K414" s="274"/>
      <c r="L414" s="274"/>
    </row>
    <row r="415" spans="1:12">
      <c r="A415" s="263">
        <f t="shared" si="32"/>
        <v>1955</v>
      </c>
      <c r="B415" s="271">
        <v>20120</v>
      </c>
      <c r="C415" s="265">
        <f>IF(OR('Rock Creek 11444201'!C415=-901,'Rock Creek 11444280'!C415=-901),-901,'Rock Creek 11444201'!C415+'Rock Creek 11444280'!C415)</f>
        <v>-901</v>
      </c>
      <c r="D415" s="266">
        <f t="shared" si="33"/>
        <v>-901</v>
      </c>
      <c r="I415" s="274"/>
      <c r="J415" s="274"/>
      <c r="K415" s="274"/>
      <c r="L415" s="274"/>
    </row>
    <row r="416" spans="1:12">
      <c r="A416" s="263">
        <f t="shared" si="32"/>
        <v>1955</v>
      </c>
      <c r="B416" s="271">
        <v>20148</v>
      </c>
      <c r="C416" s="265">
        <f>IF(OR('Rock Creek 11444201'!C416=-901,'Rock Creek 11444280'!C416=-901),-901,'Rock Creek 11444201'!C416+'Rock Creek 11444280'!C416)</f>
        <v>-901</v>
      </c>
      <c r="D416" s="266">
        <f t="shared" si="33"/>
        <v>-901</v>
      </c>
      <c r="I416" s="274"/>
      <c r="J416" s="274"/>
      <c r="K416" s="274"/>
      <c r="L416" s="274"/>
    </row>
    <row r="417" spans="1:12">
      <c r="A417" s="263">
        <f t="shared" si="32"/>
        <v>1955</v>
      </c>
      <c r="B417" s="271">
        <v>20179</v>
      </c>
      <c r="C417" s="265">
        <f>IF(OR('Rock Creek 11444201'!C417=-901,'Rock Creek 11444280'!C417=-901),-901,'Rock Creek 11444201'!C417+'Rock Creek 11444280'!C417)</f>
        <v>-901</v>
      </c>
      <c r="D417" s="266">
        <f t="shared" si="33"/>
        <v>-901</v>
      </c>
      <c r="I417" s="274"/>
      <c r="J417" s="274"/>
      <c r="K417" s="274"/>
      <c r="L417" s="274"/>
    </row>
    <row r="418" spans="1:12">
      <c r="A418" s="263">
        <f t="shared" si="32"/>
        <v>1955</v>
      </c>
      <c r="B418" s="271">
        <v>20209</v>
      </c>
      <c r="C418" s="265">
        <f>IF(OR('Rock Creek 11444201'!C418=-901,'Rock Creek 11444280'!C418=-901),-901,'Rock Creek 11444201'!C418+'Rock Creek 11444280'!C418)</f>
        <v>-901</v>
      </c>
      <c r="D418" s="266">
        <f t="shared" si="33"/>
        <v>-901</v>
      </c>
      <c r="I418" s="274"/>
      <c r="J418" s="274"/>
      <c r="K418" s="274"/>
      <c r="L418" s="274"/>
    </row>
    <row r="419" spans="1:12">
      <c r="A419" s="263">
        <f t="shared" si="32"/>
        <v>1955</v>
      </c>
      <c r="B419" s="271">
        <v>20240</v>
      </c>
      <c r="C419" s="265">
        <f>IF(OR('Rock Creek 11444201'!C419=-901,'Rock Creek 11444280'!C419=-901),-901,'Rock Creek 11444201'!C419+'Rock Creek 11444280'!C419)</f>
        <v>-901</v>
      </c>
      <c r="D419" s="266">
        <f t="shared" si="33"/>
        <v>-901</v>
      </c>
      <c r="I419" s="274"/>
      <c r="J419" s="274"/>
      <c r="K419" s="274"/>
      <c r="L419" s="274"/>
    </row>
    <row r="420" spans="1:12">
      <c r="A420" s="263">
        <f t="shared" si="32"/>
        <v>1955</v>
      </c>
      <c r="B420" s="271">
        <v>20270</v>
      </c>
      <c r="C420" s="265">
        <f>IF(OR('Rock Creek 11444201'!C420=-901,'Rock Creek 11444280'!C420=-901),-901,'Rock Creek 11444201'!C420+'Rock Creek 11444280'!C420)</f>
        <v>-901</v>
      </c>
      <c r="D420" s="266">
        <f t="shared" si="33"/>
        <v>-901</v>
      </c>
      <c r="I420" s="274"/>
      <c r="J420" s="274"/>
      <c r="K420" s="274"/>
      <c r="L420" s="274"/>
    </row>
    <row r="421" spans="1:12">
      <c r="A421" s="263">
        <f t="shared" si="32"/>
        <v>1955</v>
      </c>
      <c r="B421" s="271">
        <v>20301</v>
      </c>
      <c r="C421" s="265">
        <f>IF(OR('Rock Creek 11444201'!C421=-901,'Rock Creek 11444280'!C421=-901),-901,'Rock Creek 11444201'!C421+'Rock Creek 11444280'!C421)</f>
        <v>-901</v>
      </c>
      <c r="D421" s="266">
        <f t="shared" si="33"/>
        <v>-901</v>
      </c>
      <c r="I421" s="274"/>
      <c r="J421" s="274"/>
      <c r="K421" s="274"/>
      <c r="L421" s="274"/>
    </row>
    <row r="422" spans="1:12">
      <c r="A422" s="263">
        <f t="shared" si="32"/>
        <v>1955</v>
      </c>
      <c r="B422" s="271">
        <v>20332</v>
      </c>
      <c r="C422" s="265">
        <f>IF(OR('Rock Creek 11444201'!C422=-901,'Rock Creek 11444280'!C422=-901),-901,'Rock Creek 11444201'!C422+'Rock Creek 11444280'!C422)</f>
        <v>-901</v>
      </c>
      <c r="D422" s="266">
        <f t="shared" si="33"/>
        <v>-901</v>
      </c>
      <c r="I422" s="274"/>
      <c r="J422" s="274"/>
      <c r="K422" s="274"/>
      <c r="L422" s="274"/>
    </row>
    <row r="423" spans="1:12">
      <c r="A423" s="263">
        <f t="shared" si="32"/>
        <v>1955</v>
      </c>
      <c r="B423" s="271">
        <v>20362</v>
      </c>
      <c r="C423" s="265">
        <f>IF(OR('Rock Creek 11444201'!C423=-901,'Rock Creek 11444280'!C423=-901),-901,'Rock Creek 11444201'!C423+'Rock Creek 11444280'!C423)</f>
        <v>-901</v>
      </c>
      <c r="D423" s="266">
        <f t="shared" si="33"/>
        <v>-901</v>
      </c>
      <c r="I423" s="274"/>
      <c r="J423" s="274"/>
      <c r="K423" s="274"/>
      <c r="L423" s="274"/>
    </row>
    <row r="424" spans="1:12">
      <c r="A424" s="263">
        <f t="shared" si="32"/>
        <v>1956</v>
      </c>
      <c r="B424" s="271">
        <v>20393</v>
      </c>
      <c r="C424" s="265">
        <f>IF(OR('Rock Creek 11444201'!C424=-901,'Rock Creek 11444280'!C424=-901),-901,'Rock Creek 11444201'!C424+'Rock Creek 11444280'!C424)</f>
        <v>-901</v>
      </c>
      <c r="D424" s="266">
        <f t="shared" si="33"/>
        <v>-901</v>
      </c>
      <c r="I424" s="274"/>
      <c r="J424" s="274"/>
      <c r="K424" s="274"/>
      <c r="L424" s="274"/>
    </row>
    <row r="425" spans="1:12">
      <c r="A425" s="263">
        <f t="shared" si="32"/>
        <v>1956</v>
      </c>
      <c r="B425" s="271">
        <v>20423</v>
      </c>
      <c r="C425" s="265">
        <f>IF(OR('Rock Creek 11444201'!C425=-901,'Rock Creek 11444280'!C425=-901),-901,'Rock Creek 11444201'!C425+'Rock Creek 11444280'!C425)</f>
        <v>-901</v>
      </c>
      <c r="D425" s="266">
        <f t="shared" si="33"/>
        <v>-901</v>
      </c>
      <c r="I425" s="274"/>
      <c r="J425" s="274"/>
      <c r="K425" s="274"/>
      <c r="L425" s="274"/>
    </row>
    <row r="426" spans="1:12">
      <c r="A426" s="263">
        <f t="shared" si="32"/>
        <v>1956</v>
      </c>
      <c r="B426" s="271">
        <v>20454</v>
      </c>
      <c r="C426" s="265">
        <f>IF(OR('Rock Creek 11444201'!C426=-901,'Rock Creek 11444280'!C426=-901),-901,'Rock Creek 11444201'!C426+'Rock Creek 11444280'!C426)</f>
        <v>-901</v>
      </c>
      <c r="D426" s="266">
        <f t="shared" si="33"/>
        <v>-901</v>
      </c>
      <c r="I426" s="274"/>
      <c r="J426" s="274"/>
      <c r="K426" s="274"/>
      <c r="L426" s="274"/>
    </row>
    <row r="427" spans="1:12">
      <c r="A427" s="263">
        <f t="shared" si="32"/>
        <v>1956</v>
      </c>
      <c r="B427" s="271">
        <v>20485</v>
      </c>
      <c r="C427" s="265">
        <f>IF(OR('Rock Creek 11444201'!C427=-901,'Rock Creek 11444280'!C427=-901),-901,'Rock Creek 11444201'!C427+'Rock Creek 11444280'!C427)</f>
        <v>-901</v>
      </c>
      <c r="D427" s="266">
        <f t="shared" si="33"/>
        <v>-901</v>
      </c>
      <c r="I427" s="274"/>
      <c r="J427" s="274"/>
      <c r="K427" s="274"/>
      <c r="L427" s="274"/>
    </row>
    <row r="428" spans="1:12">
      <c r="A428" s="263">
        <f t="shared" si="32"/>
        <v>1956</v>
      </c>
      <c r="B428" s="271">
        <v>20514</v>
      </c>
      <c r="C428" s="265">
        <f>IF(OR('Rock Creek 11444201'!C428=-901,'Rock Creek 11444280'!C428=-901),-901,'Rock Creek 11444201'!C428+'Rock Creek 11444280'!C428)</f>
        <v>-901</v>
      </c>
      <c r="D428" s="266">
        <f t="shared" si="33"/>
        <v>-901</v>
      </c>
      <c r="I428" s="274"/>
      <c r="J428" s="274"/>
      <c r="K428" s="274"/>
      <c r="L428" s="274"/>
    </row>
    <row r="429" spans="1:12">
      <c r="A429" s="263">
        <f t="shared" si="32"/>
        <v>1956</v>
      </c>
      <c r="B429" s="271">
        <v>20545</v>
      </c>
      <c r="C429" s="265">
        <f>IF(OR('Rock Creek 11444201'!C429=-901,'Rock Creek 11444280'!C429=-901),-901,'Rock Creek 11444201'!C429+'Rock Creek 11444280'!C429)</f>
        <v>-901</v>
      </c>
      <c r="D429" s="266">
        <f t="shared" si="33"/>
        <v>-901</v>
      </c>
      <c r="I429" s="274"/>
      <c r="J429" s="274"/>
      <c r="K429" s="274"/>
      <c r="L429" s="274"/>
    </row>
    <row r="430" spans="1:12">
      <c r="A430" s="263">
        <f t="shared" si="32"/>
        <v>1956</v>
      </c>
      <c r="B430" s="271">
        <v>20575</v>
      </c>
      <c r="C430" s="265">
        <f>IF(OR('Rock Creek 11444201'!C430=-901,'Rock Creek 11444280'!C430=-901),-901,'Rock Creek 11444201'!C430+'Rock Creek 11444280'!C430)</f>
        <v>-901</v>
      </c>
      <c r="D430" s="266">
        <f t="shared" si="33"/>
        <v>-901</v>
      </c>
      <c r="I430" s="274"/>
      <c r="J430" s="274"/>
      <c r="K430" s="274"/>
      <c r="L430" s="274"/>
    </row>
    <row r="431" spans="1:12">
      <c r="A431" s="263">
        <f t="shared" si="32"/>
        <v>1956</v>
      </c>
      <c r="B431" s="271">
        <v>20606</v>
      </c>
      <c r="C431" s="265">
        <f>IF(OR('Rock Creek 11444201'!C431=-901,'Rock Creek 11444280'!C431=-901),-901,'Rock Creek 11444201'!C431+'Rock Creek 11444280'!C431)</f>
        <v>-901</v>
      </c>
      <c r="D431" s="266">
        <f t="shared" si="33"/>
        <v>-901</v>
      </c>
      <c r="I431" s="274"/>
      <c r="J431" s="274"/>
      <c r="K431" s="274"/>
      <c r="L431" s="274"/>
    </row>
    <row r="432" spans="1:12">
      <c r="A432" s="263">
        <f t="shared" si="32"/>
        <v>1956</v>
      </c>
      <c r="B432" s="271">
        <v>20636</v>
      </c>
      <c r="C432" s="265">
        <f>IF(OR('Rock Creek 11444201'!C432=-901,'Rock Creek 11444280'!C432=-901),-901,'Rock Creek 11444201'!C432+'Rock Creek 11444280'!C432)</f>
        <v>-901</v>
      </c>
      <c r="D432" s="266">
        <f t="shared" si="33"/>
        <v>-901</v>
      </c>
      <c r="I432" s="274"/>
      <c r="J432" s="274"/>
      <c r="K432" s="274"/>
      <c r="L432" s="274"/>
    </row>
    <row r="433" spans="1:12">
      <c r="A433" s="263">
        <f t="shared" si="32"/>
        <v>1956</v>
      </c>
      <c r="B433" s="271">
        <v>20667</v>
      </c>
      <c r="C433" s="265">
        <f>IF(OR('Rock Creek 11444201'!C433=-901,'Rock Creek 11444280'!C433=-901),-901,'Rock Creek 11444201'!C433+'Rock Creek 11444280'!C433)</f>
        <v>-901</v>
      </c>
      <c r="D433" s="266">
        <f t="shared" si="33"/>
        <v>-901</v>
      </c>
      <c r="I433" s="274"/>
      <c r="J433" s="274"/>
      <c r="K433" s="274"/>
      <c r="L433" s="274"/>
    </row>
    <row r="434" spans="1:12">
      <c r="A434" s="263">
        <f t="shared" si="32"/>
        <v>1956</v>
      </c>
      <c r="B434" s="271">
        <v>20698</v>
      </c>
      <c r="C434" s="265">
        <f>IF(OR('Rock Creek 11444201'!C434=-901,'Rock Creek 11444280'!C434=-901),-901,'Rock Creek 11444201'!C434+'Rock Creek 11444280'!C434)</f>
        <v>-901</v>
      </c>
      <c r="D434" s="266">
        <f t="shared" si="33"/>
        <v>-901</v>
      </c>
      <c r="I434" s="274"/>
      <c r="J434" s="274"/>
      <c r="K434" s="274"/>
      <c r="L434" s="274"/>
    </row>
    <row r="435" spans="1:12">
      <c r="A435" s="263">
        <f t="shared" si="32"/>
        <v>1956</v>
      </c>
      <c r="B435" s="271">
        <v>20728</v>
      </c>
      <c r="C435" s="265">
        <f>IF(OR('Rock Creek 11444201'!C435=-901,'Rock Creek 11444280'!C435=-901),-901,'Rock Creek 11444201'!C435+'Rock Creek 11444280'!C435)</f>
        <v>-901</v>
      </c>
      <c r="D435" s="266">
        <f t="shared" si="33"/>
        <v>-901</v>
      </c>
      <c r="I435" s="274"/>
      <c r="J435" s="274"/>
      <c r="K435" s="274"/>
      <c r="L435" s="274"/>
    </row>
    <row r="436" spans="1:12">
      <c r="A436" s="263">
        <f t="shared" si="32"/>
        <v>1957</v>
      </c>
      <c r="B436" s="271">
        <v>20759</v>
      </c>
      <c r="C436" s="265">
        <f>IF(OR('Rock Creek 11444201'!C436=-901,'Rock Creek 11444280'!C436=-901),-901,'Rock Creek 11444201'!C436+'Rock Creek 11444280'!C436)</f>
        <v>-901</v>
      </c>
      <c r="D436" s="266">
        <f t="shared" si="33"/>
        <v>-901</v>
      </c>
      <c r="I436" s="274"/>
      <c r="J436" s="274"/>
      <c r="K436" s="274"/>
      <c r="L436" s="274"/>
    </row>
    <row r="437" spans="1:12">
      <c r="A437" s="263">
        <f t="shared" si="32"/>
        <v>1957</v>
      </c>
      <c r="B437" s="271">
        <v>20789</v>
      </c>
      <c r="C437" s="265">
        <f>IF(OR('Rock Creek 11444201'!C437=-901,'Rock Creek 11444280'!C437=-901),-901,'Rock Creek 11444201'!C437+'Rock Creek 11444280'!C437)</f>
        <v>-901</v>
      </c>
      <c r="D437" s="266">
        <f t="shared" si="33"/>
        <v>-901</v>
      </c>
      <c r="I437" s="274"/>
      <c r="J437" s="274"/>
      <c r="K437" s="274"/>
      <c r="L437" s="274"/>
    </row>
    <row r="438" spans="1:12">
      <c r="A438" s="263">
        <f t="shared" si="32"/>
        <v>1957</v>
      </c>
      <c r="B438" s="271">
        <v>20820</v>
      </c>
      <c r="C438" s="265">
        <f>IF(OR('Rock Creek 11444201'!C438=-901,'Rock Creek 11444280'!C438=-901),-901,'Rock Creek 11444201'!C438+'Rock Creek 11444280'!C438)</f>
        <v>-901</v>
      </c>
      <c r="D438" s="266">
        <f t="shared" si="33"/>
        <v>-901</v>
      </c>
      <c r="I438" s="274"/>
      <c r="J438" s="274"/>
      <c r="K438" s="274"/>
      <c r="L438" s="274"/>
    </row>
    <row r="439" spans="1:12">
      <c r="A439" s="263">
        <f t="shared" si="32"/>
        <v>1957</v>
      </c>
      <c r="B439" s="271">
        <v>20851</v>
      </c>
      <c r="C439" s="265">
        <f>IF(OR('Rock Creek 11444201'!C439=-901,'Rock Creek 11444280'!C439=-901),-901,'Rock Creek 11444201'!C439+'Rock Creek 11444280'!C439)</f>
        <v>-901</v>
      </c>
      <c r="D439" s="266">
        <f t="shared" si="33"/>
        <v>-901</v>
      </c>
      <c r="I439" s="274"/>
      <c r="J439" s="274"/>
      <c r="K439" s="274"/>
      <c r="L439" s="274"/>
    </row>
    <row r="440" spans="1:12">
      <c r="A440" s="263">
        <f t="shared" si="32"/>
        <v>1957</v>
      </c>
      <c r="B440" s="271">
        <v>20879</v>
      </c>
      <c r="C440" s="265">
        <f>IF(OR('Rock Creek 11444201'!C440=-901,'Rock Creek 11444280'!C440=-901),-901,'Rock Creek 11444201'!C440+'Rock Creek 11444280'!C440)</f>
        <v>-901</v>
      </c>
      <c r="D440" s="266">
        <f t="shared" si="33"/>
        <v>-901</v>
      </c>
      <c r="I440" s="274"/>
      <c r="J440" s="274"/>
      <c r="K440" s="274"/>
      <c r="L440" s="274"/>
    </row>
    <row r="441" spans="1:12">
      <c r="A441" s="263">
        <f t="shared" si="32"/>
        <v>1957</v>
      </c>
      <c r="B441" s="271">
        <v>20910</v>
      </c>
      <c r="C441" s="265">
        <f>IF(OR('Rock Creek 11444201'!C441=-901,'Rock Creek 11444280'!C441=-901),-901,'Rock Creek 11444201'!C441+'Rock Creek 11444280'!C441)</f>
        <v>-901</v>
      </c>
      <c r="D441" s="266">
        <f t="shared" si="33"/>
        <v>-901</v>
      </c>
      <c r="I441" s="274"/>
      <c r="J441" s="274"/>
      <c r="K441" s="274"/>
      <c r="L441" s="274"/>
    </row>
    <row r="442" spans="1:12">
      <c r="A442" s="263">
        <f t="shared" si="32"/>
        <v>1957</v>
      </c>
      <c r="B442" s="271">
        <v>20940</v>
      </c>
      <c r="C442" s="265">
        <f>IF(OR('Rock Creek 11444201'!C442=-901,'Rock Creek 11444280'!C442=-901),-901,'Rock Creek 11444201'!C442+'Rock Creek 11444280'!C442)</f>
        <v>-901</v>
      </c>
      <c r="D442" s="266">
        <f t="shared" si="33"/>
        <v>-901</v>
      </c>
      <c r="I442" s="274"/>
      <c r="J442" s="274"/>
      <c r="K442" s="274"/>
      <c r="L442" s="274"/>
    </row>
    <row r="443" spans="1:12">
      <c r="A443" s="263">
        <f t="shared" si="32"/>
        <v>1957</v>
      </c>
      <c r="B443" s="271">
        <v>20971</v>
      </c>
      <c r="C443" s="265">
        <f>IF(OR('Rock Creek 11444201'!C443=-901,'Rock Creek 11444280'!C443=-901),-901,'Rock Creek 11444201'!C443+'Rock Creek 11444280'!C443)</f>
        <v>-901</v>
      </c>
      <c r="D443" s="266">
        <f t="shared" si="33"/>
        <v>-901</v>
      </c>
      <c r="I443" s="274"/>
      <c r="J443" s="274"/>
      <c r="K443" s="274"/>
      <c r="L443" s="274"/>
    </row>
    <row r="444" spans="1:12">
      <c r="A444" s="263">
        <f t="shared" si="32"/>
        <v>1957</v>
      </c>
      <c r="B444" s="271">
        <v>21001</v>
      </c>
      <c r="C444" s="265">
        <f>IF(OR('Rock Creek 11444201'!C444=-901,'Rock Creek 11444280'!C444=-901),-901,'Rock Creek 11444201'!C444+'Rock Creek 11444280'!C444)</f>
        <v>-901</v>
      </c>
      <c r="D444" s="266">
        <f t="shared" si="33"/>
        <v>-901</v>
      </c>
      <c r="I444" s="274"/>
      <c r="J444" s="274"/>
      <c r="K444" s="274"/>
      <c r="L444" s="274"/>
    </row>
    <row r="445" spans="1:12">
      <c r="A445" s="263">
        <f t="shared" si="32"/>
        <v>1957</v>
      </c>
      <c r="B445" s="271">
        <v>21032</v>
      </c>
      <c r="C445" s="265">
        <f>IF(OR('Rock Creek 11444201'!C445=-901,'Rock Creek 11444280'!C445=-901),-901,'Rock Creek 11444201'!C445+'Rock Creek 11444280'!C445)</f>
        <v>-901</v>
      </c>
      <c r="D445" s="266">
        <f t="shared" si="33"/>
        <v>-901</v>
      </c>
      <c r="I445" s="274"/>
      <c r="J445" s="274"/>
      <c r="K445" s="274"/>
      <c r="L445" s="274"/>
    </row>
    <row r="446" spans="1:12">
      <c r="A446" s="263">
        <f t="shared" si="32"/>
        <v>1957</v>
      </c>
      <c r="B446" s="271">
        <v>21063</v>
      </c>
      <c r="C446" s="265">
        <f>IF(OR('Rock Creek 11444201'!C446=-901,'Rock Creek 11444280'!C446=-901),-901,'Rock Creek 11444201'!C446+'Rock Creek 11444280'!C446)</f>
        <v>-901</v>
      </c>
      <c r="D446" s="266">
        <f t="shared" si="33"/>
        <v>-901</v>
      </c>
      <c r="I446" s="274"/>
      <c r="J446" s="274"/>
      <c r="K446" s="274"/>
      <c r="L446" s="274"/>
    </row>
    <row r="447" spans="1:12">
      <c r="A447" s="263">
        <f t="shared" si="32"/>
        <v>1957</v>
      </c>
      <c r="B447" s="271">
        <v>21093</v>
      </c>
      <c r="C447" s="265">
        <f>IF(OR('Rock Creek 11444201'!C447=-901,'Rock Creek 11444280'!C447=-901),-901,'Rock Creek 11444201'!C447+'Rock Creek 11444280'!C447)</f>
        <v>-901</v>
      </c>
      <c r="D447" s="266">
        <f t="shared" si="33"/>
        <v>-901</v>
      </c>
      <c r="I447" s="274"/>
      <c r="J447" s="274"/>
      <c r="K447" s="274"/>
      <c r="L447" s="274"/>
    </row>
    <row r="448" spans="1:12">
      <c r="A448" s="263">
        <f t="shared" si="32"/>
        <v>1958</v>
      </c>
      <c r="B448" s="271">
        <v>21124</v>
      </c>
      <c r="C448" s="265">
        <f>IF(OR('Rock Creek 11444201'!C448=-901,'Rock Creek 11444280'!C448=-901),-901,'Rock Creek 11444201'!C448+'Rock Creek 11444280'!C448)</f>
        <v>-901</v>
      </c>
      <c r="D448" s="266">
        <f t="shared" si="33"/>
        <v>-901</v>
      </c>
      <c r="I448" s="274"/>
      <c r="J448" s="274"/>
      <c r="K448" s="274"/>
      <c r="L448" s="274"/>
    </row>
    <row r="449" spans="1:12">
      <c r="A449" s="263">
        <f t="shared" si="32"/>
        <v>1958</v>
      </c>
      <c r="B449" s="271">
        <v>21154</v>
      </c>
      <c r="C449" s="265">
        <f>IF(OR('Rock Creek 11444201'!C449=-901,'Rock Creek 11444280'!C449=-901),-901,'Rock Creek 11444201'!C449+'Rock Creek 11444280'!C449)</f>
        <v>-901</v>
      </c>
      <c r="D449" s="266">
        <f t="shared" si="33"/>
        <v>-901</v>
      </c>
      <c r="I449" s="274"/>
      <c r="J449" s="274"/>
      <c r="K449" s="274"/>
      <c r="L449" s="274"/>
    </row>
    <row r="450" spans="1:12">
      <c r="A450" s="263">
        <f t="shared" si="32"/>
        <v>1958</v>
      </c>
      <c r="B450" s="271">
        <v>21185</v>
      </c>
      <c r="C450" s="265">
        <f>IF(OR('Rock Creek 11444201'!C450=-901,'Rock Creek 11444280'!C450=-901),-901,'Rock Creek 11444201'!C450+'Rock Creek 11444280'!C450)</f>
        <v>-901</v>
      </c>
      <c r="D450" s="266">
        <f t="shared" si="33"/>
        <v>-901</v>
      </c>
      <c r="I450" s="274"/>
      <c r="J450" s="274"/>
      <c r="K450" s="274"/>
      <c r="L450" s="274"/>
    </row>
    <row r="451" spans="1:12">
      <c r="A451" s="263">
        <f t="shared" si="32"/>
        <v>1958</v>
      </c>
      <c r="B451" s="271">
        <v>21216</v>
      </c>
      <c r="C451" s="265">
        <f>IF(OR('Rock Creek 11444201'!C451=-901,'Rock Creek 11444280'!C451=-901),-901,'Rock Creek 11444201'!C451+'Rock Creek 11444280'!C451)</f>
        <v>-901</v>
      </c>
      <c r="D451" s="266">
        <f t="shared" si="33"/>
        <v>-901</v>
      </c>
      <c r="I451" s="274"/>
      <c r="J451" s="274"/>
      <c r="K451" s="274"/>
      <c r="L451" s="274"/>
    </row>
    <row r="452" spans="1:12">
      <c r="A452" s="263">
        <f t="shared" si="32"/>
        <v>1958</v>
      </c>
      <c r="B452" s="271">
        <v>21244</v>
      </c>
      <c r="C452" s="265">
        <f>IF(OR('Rock Creek 11444201'!C452=-901,'Rock Creek 11444280'!C452=-901),-901,'Rock Creek 11444201'!C452+'Rock Creek 11444280'!C452)</f>
        <v>-901</v>
      </c>
      <c r="D452" s="266">
        <f t="shared" si="33"/>
        <v>-901</v>
      </c>
      <c r="I452" s="274"/>
      <c r="J452" s="274"/>
      <c r="K452" s="274"/>
      <c r="L452" s="274"/>
    </row>
    <row r="453" spans="1:12">
      <c r="A453" s="263">
        <f t="shared" si="32"/>
        <v>1958</v>
      </c>
      <c r="B453" s="271">
        <v>21275</v>
      </c>
      <c r="C453" s="265">
        <f>IF(OR('Rock Creek 11444201'!C453=-901,'Rock Creek 11444280'!C453=-901),-901,'Rock Creek 11444201'!C453+'Rock Creek 11444280'!C453)</f>
        <v>-901</v>
      </c>
      <c r="D453" s="266">
        <f t="shared" si="33"/>
        <v>-901</v>
      </c>
      <c r="I453" s="274"/>
      <c r="J453" s="274"/>
      <c r="K453" s="274"/>
      <c r="L453" s="274"/>
    </row>
    <row r="454" spans="1:12">
      <c r="A454" s="263">
        <f t="shared" si="32"/>
        <v>1958</v>
      </c>
      <c r="B454" s="271">
        <v>21305</v>
      </c>
      <c r="C454" s="265">
        <f>IF(OR('Rock Creek 11444201'!C454=-901,'Rock Creek 11444280'!C454=-901),-901,'Rock Creek 11444201'!C454+'Rock Creek 11444280'!C454)</f>
        <v>-901</v>
      </c>
      <c r="D454" s="266">
        <f t="shared" si="33"/>
        <v>-901</v>
      </c>
      <c r="I454" s="274"/>
      <c r="J454" s="274"/>
      <c r="K454" s="274"/>
      <c r="L454" s="274"/>
    </row>
    <row r="455" spans="1:12">
      <c r="A455" s="263">
        <f t="shared" si="32"/>
        <v>1958</v>
      </c>
      <c r="B455" s="271">
        <v>21336</v>
      </c>
      <c r="C455" s="265">
        <f>IF(OR('Rock Creek 11444201'!C455=-901,'Rock Creek 11444280'!C455=-901),-901,'Rock Creek 11444201'!C455+'Rock Creek 11444280'!C455)</f>
        <v>-901</v>
      </c>
      <c r="D455" s="266">
        <f t="shared" si="33"/>
        <v>-901</v>
      </c>
      <c r="I455" s="274"/>
      <c r="J455" s="274"/>
      <c r="K455" s="274"/>
      <c r="L455" s="274"/>
    </row>
    <row r="456" spans="1:12">
      <c r="A456" s="263">
        <f t="shared" si="32"/>
        <v>1958</v>
      </c>
      <c r="B456" s="271">
        <v>21366</v>
      </c>
      <c r="C456" s="265">
        <f>IF(OR('Rock Creek 11444201'!C456=-901,'Rock Creek 11444280'!C456=-901),-901,'Rock Creek 11444201'!C456+'Rock Creek 11444280'!C456)</f>
        <v>-901</v>
      </c>
      <c r="D456" s="266">
        <f t="shared" si="33"/>
        <v>-901</v>
      </c>
      <c r="I456" s="274"/>
      <c r="J456" s="274"/>
      <c r="K456" s="274"/>
      <c r="L456" s="274"/>
    </row>
    <row r="457" spans="1:12">
      <c r="A457" s="263">
        <f t="shared" si="32"/>
        <v>1958</v>
      </c>
      <c r="B457" s="271">
        <v>21397</v>
      </c>
      <c r="C457" s="265">
        <f>IF(OR('Rock Creek 11444201'!C457=-901,'Rock Creek 11444280'!C457=-901),-901,'Rock Creek 11444201'!C457+'Rock Creek 11444280'!C457)</f>
        <v>-901</v>
      </c>
      <c r="D457" s="266">
        <f t="shared" si="33"/>
        <v>-901</v>
      </c>
      <c r="I457" s="274"/>
      <c r="J457" s="274"/>
      <c r="K457" s="274"/>
      <c r="L457" s="274"/>
    </row>
    <row r="458" spans="1:12">
      <c r="A458" s="263">
        <f t="shared" si="32"/>
        <v>1958</v>
      </c>
      <c r="B458" s="271">
        <v>21428</v>
      </c>
      <c r="C458" s="265">
        <f>IF(OR('Rock Creek 11444201'!C458=-901,'Rock Creek 11444280'!C458=-901),-901,'Rock Creek 11444201'!C458+'Rock Creek 11444280'!C458)</f>
        <v>-901</v>
      </c>
      <c r="D458" s="266">
        <f t="shared" si="33"/>
        <v>-901</v>
      </c>
      <c r="I458" s="274"/>
      <c r="J458" s="274"/>
      <c r="K458" s="274"/>
      <c r="L458" s="274"/>
    </row>
    <row r="459" spans="1:12">
      <c r="A459" s="263">
        <f t="shared" si="32"/>
        <v>1958</v>
      </c>
      <c r="B459" s="271">
        <v>21458</v>
      </c>
      <c r="C459" s="265">
        <f>IF(OR('Rock Creek 11444201'!C459=-901,'Rock Creek 11444280'!C459=-901),-901,'Rock Creek 11444201'!C459+'Rock Creek 11444280'!C459)</f>
        <v>-901</v>
      </c>
      <c r="D459" s="266">
        <f t="shared" si="33"/>
        <v>-901</v>
      </c>
      <c r="I459" s="274"/>
      <c r="J459" s="274"/>
      <c r="K459" s="274"/>
      <c r="L459" s="274"/>
    </row>
    <row r="460" spans="1:12">
      <c r="A460" s="263">
        <f t="shared" si="32"/>
        <v>1959</v>
      </c>
      <c r="B460" s="271">
        <v>21489</v>
      </c>
      <c r="C460" s="265">
        <f>IF(OR('Rock Creek 11444201'!C460=-901,'Rock Creek 11444280'!C460=-901),-901,'Rock Creek 11444201'!C460+'Rock Creek 11444280'!C460)</f>
        <v>-901</v>
      </c>
      <c r="D460" s="266">
        <f t="shared" si="33"/>
        <v>-901</v>
      </c>
      <c r="I460" s="274"/>
      <c r="J460" s="274"/>
      <c r="K460" s="274"/>
      <c r="L460" s="274"/>
    </row>
    <row r="461" spans="1:12">
      <c r="A461" s="263">
        <f t="shared" si="32"/>
        <v>1959</v>
      </c>
      <c r="B461" s="271">
        <v>21519</v>
      </c>
      <c r="C461" s="265">
        <f>IF(OR('Rock Creek 11444201'!C461=-901,'Rock Creek 11444280'!C461=-901),-901,'Rock Creek 11444201'!C461+'Rock Creek 11444280'!C461)</f>
        <v>-901</v>
      </c>
      <c r="D461" s="266">
        <f t="shared" si="33"/>
        <v>-901</v>
      </c>
      <c r="I461" s="274"/>
      <c r="J461" s="274"/>
      <c r="K461" s="274"/>
      <c r="L461" s="274"/>
    </row>
    <row r="462" spans="1:12">
      <c r="A462" s="263">
        <f t="shared" si="32"/>
        <v>1959</v>
      </c>
      <c r="B462" s="271">
        <v>21550</v>
      </c>
      <c r="C462" s="265">
        <f>IF(OR('Rock Creek 11444201'!C462=-901,'Rock Creek 11444280'!C462=-901),-901,'Rock Creek 11444201'!C462+'Rock Creek 11444280'!C462)</f>
        <v>-901</v>
      </c>
      <c r="D462" s="266">
        <f t="shared" si="33"/>
        <v>-901</v>
      </c>
      <c r="I462" s="274"/>
      <c r="J462" s="274"/>
      <c r="K462" s="274"/>
      <c r="L462" s="274"/>
    </row>
    <row r="463" spans="1:12">
      <c r="A463" s="263">
        <f t="shared" si="32"/>
        <v>1959</v>
      </c>
      <c r="B463" s="271">
        <v>21581</v>
      </c>
      <c r="C463" s="265">
        <f>IF(OR('Rock Creek 11444201'!C463=-901,'Rock Creek 11444280'!C463=-901),-901,'Rock Creek 11444201'!C463+'Rock Creek 11444280'!C463)</f>
        <v>-901</v>
      </c>
      <c r="D463" s="266">
        <f t="shared" si="33"/>
        <v>-901</v>
      </c>
      <c r="I463" s="274"/>
      <c r="J463" s="274"/>
      <c r="K463" s="274"/>
      <c r="L463" s="274"/>
    </row>
    <row r="464" spans="1:12">
      <c r="A464" s="263">
        <f t="shared" si="32"/>
        <v>1959</v>
      </c>
      <c r="B464" s="271">
        <v>21609</v>
      </c>
      <c r="C464" s="265">
        <f>IF(OR('Rock Creek 11444201'!C464=-901,'Rock Creek 11444280'!C464=-901),-901,'Rock Creek 11444201'!C464+'Rock Creek 11444280'!C464)</f>
        <v>-901</v>
      </c>
      <c r="D464" s="266">
        <f t="shared" si="33"/>
        <v>-901</v>
      </c>
      <c r="I464" s="274"/>
      <c r="J464" s="274"/>
      <c r="K464" s="274"/>
      <c r="L464" s="274"/>
    </row>
    <row r="465" spans="1:12">
      <c r="A465" s="263">
        <f t="shared" ref="A465:A528" si="34">IF(MONTH(B465)&gt;9,YEAR(B465)+1,YEAR(B465))</f>
        <v>1959</v>
      </c>
      <c r="B465" s="271">
        <v>21640</v>
      </c>
      <c r="C465" s="265">
        <f>IF(OR('Rock Creek 11444201'!C465=-901,'Rock Creek 11444280'!C465=-901),-901,'Rock Creek 11444201'!C465+'Rock Creek 11444280'!C465)</f>
        <v>-901</v>
      </c>
      <c r="D465" s="266">
        <f t="shared" ref="D465:D528" si="35">IF(C465&lt;&gt;-901,C465*DAY(B465)*24*60*60/(220*22*9*1000),-901)</f>
        <v>-901</v>
      </c>
      <c r="I465" s="274"/>
      <c r="J465" s="274"/>
      <c r="K465" s="274"/>
      <c r="L465" s="274"/>
    </row>
    <row r="466" spans="1:12">
      <c r="A466" s="263">
        <f t="shared" si="34"/>
        <v>1959</v>
      </c>
      <c r="B466" s="271">
        <v>21670</v>
      </c>
      <c r="C466" s="265">
        <f>IF(OR('Rock Creek 11444201'!C466=-901,'Rock Creek 11444280'!C466=-901),-901,'Rock Creek 11444201'!C466+'Rock Creek 11444280'!C466)</f>
        <v>-901</v>
      </c>
      <c r="D466" s="266">
        <f t="shared" si="35"/>
        <v>-901</v>
      </c>
      <c r="I466" s="274"/>
      <c r="J466" s="274"/>
      <c r="K466" s="274"/>
      <c r="L466" s="274"/>
    </row>
    <row r="467" spans="1:12">
      <c r="A467" s="263">
        <f t="shared" si="34"/>
        <v>1959</v>
      </c>
      <c r="B467" s="271">
        <v>21701</v>
      </c>
      <c r="C467" s="265">
        <f>IF(OR('Rock Creek 11444201'!C467=-901,'Rock Creek 11444280'!C467=-901),-901,'Rock Creek 11444201'!C467+'Rock Creek 11444280'!C467)</f>
        <v>-901</v>
      </c>
      <c r="D467" s="266">
        <f t="shared" si="35"/>
        <v>-901</v>
      </c>
      <c r="I467" s="274"/>
      <c r="J467" s="274"/>
      <c r="K467" s="274"/>
      <c r="L467" s="274"/>
    </row>
    <row r="468" spans="1:12">
      <c r="A468" s="263">
        <f t="shared" si="34"/>
        <v>1959</v>
      </c>
      <c r="B468" s="271">
        <v>21731</v>
      </c>
      <c r="C468" s="265">
        <f>IF(OR('Rock Creek 11444201'!C468=-901,'Rock Creek 11444280'!C468=-901),-901,'Rock Creek 11444201'!C468+'Rock Creek 11444280'!C468)</f>
        <v>-901</v>
      </c>
      <c r="D468" s="266">
        <f t="shared" si="35"/>
        <v>-901</v>
      </c>
      <c r="I468" s="274"/>
      <c r="J468" s="274"/>
      <c r="K468" s="274"/>
      <c r="L468" s="274"/>
    </row>
    <row r="469" spans="1:12">
      <c r="A469" s="263">
        <f t="shared" si="34"/>
        <v>1959</v>
      </c>
      <c r="B469" s="271">
        <v>21762</v>
      </c>
      <c r="C469" s="265">
        <f>IF(OR('Rock Creek 11444201'!C469=-901,'Rock Creek 11444280'!C469=-901),-901,'Rock Creek 11444201'!C469+'Rock Creek 11444280'!C469)</f>
        <v>-901</v>
      </c>
      <c r="D469" s="266">
        <f t="shared" si="35"/>
        <v>-901</v>
      </c>
      <c r="I469" s="274"/>
      <c r="J469" s="274"/>
      <c r="K469" s="274"/>
      <c r="L469" s="274"/>
    </row>
    <row r="470" spans="1:12">
      <c r="A470" s="263">
        <f t="shared" si="34"/>
        <v>1959</v>
      </c>
      <c r="B470" s="271">
        <v>21793</v>
      </c>
      <c r="C470" s="265">
        <f>IF(OR('Rock Creek 11444201'!C470=-901,'Rock Creek 11444280'!C470=-901),-901,'Rock Creek 11444201'!C470+'Rock Creek 11444280'!C470)</f>
        <v>-901</v>
      </c>
      <c r="D470" s="266">
        <f t="shared" si="35"/>
        <v>-901</v>
      </c>
      <c r="I470" s="274"/>
      <c r="J470" s="274"/>
      <c r="K470" s="274"/>
      <c r="L470" s="274"/>
    </row>
    <row r="471" spans="1:12">
      <c r="A471" s="263">
        <f t="shared" si="34"/>
        <v>1959</v>
      </c>
      <c r="B471" s="271">
        <v>21823</v>
      </c>
      <c r="C471" s="265">
        <f>IF(OR('Rock Creek 11444201'!C471=-901,'Rock Creek 11444280'!C471=-901),-901,'Rock Creek 11444201'!C471+'Rock Creek 11444280'!C471)</f>
        <v>-901</v>
      </c>
      <c r="D471" s="266">
        <f t="shared" si="35"/>
        <v>-901</v>
      </c>
      <c r="I471" s="274"/>
      <c r="J471" s="274"/>
      <c r="K471" s="274"/>
      <c r="L471" s="274"/>
    </row>
    <row r="472" spans="1:12">
      <c r="A472" s="263">
        <f t="shared" si="34"/>
        <v>1960</v>
      </c>
      <c r="B472" s="271">
        <v>21854</v>
      </c>
      <c r="C472" s="265">
        <f>IF(OR('Rock Creek 11444201'!C472=-901,'Rock Creek 11444280'!C472=-901),-901,'Rock Creek 11444201'!C472+'Rock Creek 11444280'!C472)</f>
        <v>-901</v>
      </c>
      <c r="D472" s="266">
        <f t="shared" si="35"/>
        <v>-901</v>
      </c>
      <c r="I472" s="274"/>
      <c r="J472" s="274"/>
      <c r="K472" s="274"/>
      <c r="L472" s="274"/>
    </row>
    <row r="473" spans="1:12">
      <c r="A473" s="263">
        <f t="shared" si="34"/>
        <v>1960</v>
      </c>
      <c r="B473" s="271">
        <v>21884</v>
      </c>
      <c r="C473" s="265">
        <f>IF(OR('Rock Creek 11444201'!C473=-901,'Rock Creek 11444280'!C473=-901),-901,'Rock Creek 11444201'!C473+'Rock Creek 11444280'!C473)</f>
        <v>-901</v>
      </c>
      <c r="D473" s="266">
        <f t="shared" si="35"/>
        <v>-901</v>
      </c>
      <c r="I473" s="274"/>
      <c r="J473" s="274"/>
      <c r="K473" s="274"/>
      <c r="L473" s="274"/>
    </row>
    <row r="474" spans="1:12">
      <c r="A474" s="263">
        <f t="shared" si="34"/>
        <v>1960</v>
      </c>
      <c r="B474" s="271">
        <v>21915</v>
      </c>
      <c r="C474" s="265">
        <f>IF(OR('Rock Creek 11444201'!C474=-901,'Rock Creek 11444280'!C474=-901),-901,'Rock Creek 11444201'!C474+'Rock Creek 11444280'!C474)</f>
        <v>-901</v>
      </c>
      <c r="D474" s="266">
        <f t="shared" si="35"/>
        <v>-901</v>
      </c>
      <c r="I474" s="274"/>
      <c r="J474" s="274"/>
      <c r="K474" s="274"/>
      <c r="L474" s="274"/>
    </row>
    <row r="475" spans="1:12">
      <c r="A475" s="263">
        <f t="shared" si="34"/>
        <v>1960</v>
      </c>
      <c r="B475" s="271">
        <v>21946</v>
      </c>
      <c r="C475" s="265">
        <f>IF(OR('Rock Creek 11444201'!C475=-901,'Rock Creek 11444280'!C475=-901),-901,'Rock Creek 11444201'!C475+'Rock Creek 11444280'!C475)</f>
        <v>-901</v>
      </c>
      <c r="D475" s="266">
        <f t="shared" si="35"/>
        <v>-901</v>
      </c>
      <c r="I475" s="274"/>
      <c r="J475" s="274"/>
      <c r="K475" s="274"/>
      <c r="L475" s="274"/>
    </row>
    <row r="476" spans="1:12">
      <c r="A476" s="263">
        <f t="shared" si="34"/>
        <v>1960</v>
      </c>
      <c r="B476" s="271">
        <v>21975</v>
      </c>
      <c r="C476" s="265">
        <f>IF(OR('Rock Creek 11444201'!C476=-901,'Rock Creek 11444280'!C476=-901),-901,'Rock Creek 11444201'!C476+'Rock Creek 11444280'!C476)</f>
        <v>-901</v>
      </c>
      <c r="D476" s="266">
        <f t="shared" si="35"/>
        <v>-901</v>
      </c>
      <c r="I476" s="274"/>
      <c r="J476" s="274"/>
      <c r="K476" s="274"/>
      <c r="L476" s="274"/>
    </row>
    <row r="477" spans="1:12">
      <c r="A477" s="263">
        <f t="shared" si="34"/>
        <v>1960</v>
      </c>
      <c r="B477" s="271">
        <v>22006</v>
      </c>
      <c r="C477" s="265">
        <f>IF(OR('Rock Creek 11444201'!C477=-901,'Rock Creek 11444280'!C477=-901),-901,'Rock Creek 11444201'!C477+'Rock Creek 11444280'!C477)</f>
        <v>-901</v>
      </c>
      <c r="D477" s="266">
        <f t="shared" si="35"/>
        <v>-901</v>
      </c>
      <c r="I477" s="274"/>
      <c r="J477" s="274"/>
      <c r="K477" s="274"/>
      <c r="L477" s="274"/>
    </row>
    <row r="478" spans="1:12">
      <c r="A478" s="263">
        <f t="shared" si="34"/>
        <v>1960</v>
      </c>
      <c r="B478" s="271">
        <v>22036</v>
      </c>
      <c r="C478" s="265">
        <f>IF(OR('Rock Creek 11444201'!C478=-901,'Rock Creek 11444280'!C478=-901),-901,'Rock Creek 11444201'!C478+'Rock Creek 11444280'!C478)</f>
        <v>-901</v>
      </c>
      <c r="D478" s="266">
        <f t="shared" si="35"/>
        <v>-901</v>
      </c>
      <c r="I478" s="274"/>
      <c r="J478" s="274"/>
      <c r="K478" s="274"/>
      <c r="L478" s="274"/>
    </row>
    <row r="479" spans="1:12">
      <c r="A479" s="263">
        <f t="shared" si="34"/>
        <v>1960</v>
      </c>
      <c r="B479" s="271">
        <v>22067</v>
      </c>
      <c r="C479" s="265">
        <f>IF(OR('Rock Creek 11444201'!C479=-901,'Rock Creek 11444280'!C479=-901),-901,'Rock Creek 11444201'!C479+'Rock Creek 11444280'!C479)</f>
        <v>-901</v>
      </c>
      <c r="D479" s="266">
        <f t="shared" si="35"/>
        <v>-901</v>
      </c>
      <c r="I479" s="274"/>
      <c r="J479" s="274"/>
      <c r="K479" s="274"/>
      <c r="L479" s="274"/>
    </row>
    <row r="480" spans="1:12">
      <c r="A480" s="263">
        <f t="shared" si="34"/>
        <v>1960</v>
      </c>
      <c r="B480" s="271">
        <v>22097</v>
      </c>
      <c r="C480" s="265">
        <f>IF(OR('Rock Creek 11444201'!C480=-901,'Rock Creek 11444280'!C480=-901),-901,'Rock Creek 11444201'!C480+'Rock Creek 11444280'!C480)</f>
        <v>-901</v>
      </c>
      <c r="D480" s="266">
        <f t="shared" si="35"/>
        <v>-901</v>
      </c>
      <c r="I480" s="274"/>
      <c r="J480" s="274"/>
      <c r="K480" s="274"/>
      <c r="L480" s="274"/>
    </row>
    <row r="481" spans="1:12">
      <c r="A481" s="263">
        <f t="shared" si="34"/>
        <v>1960</v>
      </c>
      <c r="B481" s="271">
        <v>22128</v>
      </c>
      <c r="C481" s="265">
        <f>IF(OR('Rock Creek 11444201'!C481=-901,'Rock Creek 11444280'!C481=-901),-901,'Rock Creek 11444201'!C481+'Rock Creek 11444280'!C481)</f>
        <v>-901</v>
      </c>
      <c r="D481" s="266">
        <f t="shared" si="35"/>
        <v>-901</v>
      </c>
      <c r="I481" s="274"/>
      <c r="J481" s="274"/>
      <c r="K481" s="274"/>
      <c r="L481" s="274"/>
    </row>
    <row r="482" spans="1:12">
      <c r="A482" s="263">
        <f t="shared" si="34"/>
        <v>1960</v>
      </c>
      <c r="B482" s="271">
        <v>22159</v>
      </c>
      <c r="C482" s="265">
        <f>IF(OR('Rock Creek 11444201'!C482=-901,'Rock Creek 11444280'!C482=-901),-901,'Rock Creek 11444201'!C482+'Rock Creek 11444280'!C482)</f>
        <v>-901</v>
      </c>
      <c r="D482" s="266">
        <f t="shared" si="35"/>
        <v>-901</v>
      </c>
      <c r="I482" s="274"/>
      <c r="J482" s="274"/>
      <c r="K482" s="274"/>
      <c r="L482" s="274"/>
    </row>
    <row r="483" spans="1:12">
      <c r="A483" s="263">
        <f t="shared" si="34"/>
        <v>1960</v>
      </c>
      <c r="B483" s="271">
        <v>22189</v>
      </c>
      <c r="C483" s="265">
        <f>IF(OR('Rock Creek 11444201'!C483=-901,'Rock Creek 11444280'!C483=-901),-901,'Rock Creek 11444201'!C483+'Rock Creek 11444280'!C483)</f>
        <v>-901</v>
      </c>
      <c r="D483" s="266">
        <f t="shared" si="35"/>
        <v>-901</v>
      </c>
      <c r="I483" s="274"/>
      <c r="J483" s="274"/>
      <c r="K483" s="274"/>
      <c r="L483" s="274"/>
    </row>
    <row r="484" spans="1:12">
      <c r="A484" s="263">
        <f t="shared" si="34"/>
        <v>1961</v>
      </c>
      <c r="B484" s="271">
        <v>22220</v>
      </c>
      <c r="C484" s="265">
        <f>IF(OR('Rock Creek 11444201'!C484=-901,'Rock Creek 11444280'!C484=-901),-901,'Rock Creek 11444201'!C484+'Rock Creek 11444280'!C484)</f>
        <v>-901</v>
      </c>
      <c r="D484" s="266">
        <f t="shared" si="35"/>
        <v>-901</v>
      </c>
      <c r="I484" s="274"/>
      <c r="J484" s="274"/>
      <c r="K484" s="274"/>
      <c r="L484" s="274"/>
    </row>
    <row r="485" spans="1:12">
      <c r="A485" s="263">
        <f t="shared" si="34"/>
        <v>1961</v>
      </c>
      <c r="B485" s="271">
        <v>22250</v>
      </c>
      <c r="C485" s="265">
        <f>IF(OR('Rock Creek 11444201'!C485=-901,'Rock Creek 11444280'!C485=-901),-901,'Rock Creek 11444201'!C485+'Rock Creek 11444280'!C485)</f>
        <v>-901</v>
      </c>
      <c r="D485" s="266">
        <f t="shared" si="35"/>
        <v>-901</v>
      </c>
      <c r="I485" s="274"/>
      <c r="J485" s="274"/>
      <c r="K485" s="274"/>
      <c r="L485" s="274"/>
    </row>
    <row r="486" spans="1:12">
      <c r="A486" s="263">
        <f t="shared" si="34"/>
        <v>1961</v>
      </c>
      <c r="B486" s="271">
        <v>22281</v>
      </c>
      <c r="C486" s="265">
        <f>IF(OR('Rock Creek 11444201'!C486=-901,'Rock Creek 11444280'!C486=-901),-901,'Rock Creek 11444201'!C486+'Rock Creek 11444280'!C486)</f>
        <v>-901</v>
      </c>
      <c r="D486" s="266">
        <f t="shared" si="35"/>
        <v>-901</v>
      </c>
      <c r="I486" s="274"/>
      <c r="J486" s="274"/>
      <c r="K486" s="274"/>
      <c r="L486" s="274"/>
    </row>
    <row r="487" spans="1:12">
      <c r="A487" s="263">
        <f t="shared" si="34"/>
        <v>1961</v>
      </c>
      <c r="B487" s="271">
        <v>22312</v>
      </c>
      <c r="C487" s="265">
        <f>IF(OR('Rock Creek 11444201'!C487=-901,'Rock Creek 11444280'!C487=-901),-901,'Rock Creek 11444201'!C487+'Rock Creek 11444280'!C487)</f>
        <v>-901</v>
      </c>
      <c r="D487" s="266">
        <f t="shared" si="35"/>
        <v>-901</v>
      </c>
      <c r="I487" s="274"/>
      <c r="J487" s="274"/>
      <c r="K487" s="274"/>
      <c r="L487" s="274"/>
    </row>
    <row r="488" spans="1:12">
      <c r="A488" s="263">
        <f t="shared" si="34"/>
        <v>1961</v>
      </c>
      <c r="B488" s="271">
        <v>22340</v>
      </c>
      <c r="C488" s="265">
        <f>IF(OR('Rock Creek 11444201'!C488=-901,'Rock Creek 11444280'!C488=-901),-901,'Rock Creek 11444201'!C488+'Rock Creek 11444280'!C488)</f>
        <v>-901</v>
      </c>
      <c r="D488" s="266">
        <f t="shared" si="35"/>
        <v>-901</v>
      </c>
      <c r="I488" s="274"/>
      <c r="J488" s="274"/>
      <c r="K488" s="274"/>
      <c r="L488" s="274"/>
    </row>
    <row r="489" spans="1:12">
      <c r="A489" s="263">
        <f t="shared" si="34"/>
        <v>1961</v>
      </c>
      <c r="B489" s="271">
        <v>22371</v>
      </c>
      <c r="C489" s="265">
        <f>IF(OR('Rock Creek 11444201'!C489=-901,'Rock Creek 11444280'!C489=-901),-901,'Rock Creek 11444201'!C489+'Rock Creek 11444280'!C489)</f>
        <v>-901</v>
      </c>
      <c r="D489" s="266">
        <f t="shared" si="35"/>
        <v>-901</v>
      </c>
      <c r="I489" s="274"/>
      <c r="J489" s="274"/>
      <c r="K489" s="274"/>
      <c r="L489" s="274"/>
    </row>
    <row r="490" spans="1:12">
      <c r="A490" s="263">
        <f t="shared" si="34"/>
        <v>1961</v>
      </c>
      <c r="B490" s="271">
        <v>22401</v>
      </c>
      <c r="C490" s="265">
        <f>IF(OR('Rock Creek 11444201'!C490=-901,'Rock Creek 11444280'!C490=-901),-901,'Rock Creek 11444201'!C490+'Rock Creek 11444280'!C490)</f>
        <v>-901</v>
      </c>
      <c r="D490" s="266">
        <f t="shared" si="35"/>
        <v>-901</v>
      </c>
      <c r="I490" s="274"/>
      <c r="J490" s="274"/>
      <c r="K490" s="274"/>
      <c r="L490" s="274"/>
    </row>
    <row r="491" spans="1:12">
      <c r="A491" s="263">
        <f t="shared" si="34"/>
        <v>1961</v>
      </c>
      <c r="B491" s="271">
        <v>22432</v>
      </c>
      <c r="C491" s="265">
        <f>IF(OR('Rock Creek 11444201'!C491=-901,'Rock Creek 11444280'!C491=-901),-901,'Rock Creek 11444201'!C491+'Rock Creek 11444280'!C491)</f>
        <v>-901</v>
      </c>
      <c r="D491" s="266">
        <f t="shared" si="35"/>
        <v>-901</v>
      </c>
      <c r="I491" s="274"/>
      <c r="J491" s="274"/>
      <c r="K491" s="274"/>
      <c r="L491" s="274"/>
    </row>
    <row r="492" spans="1:12">
      <c r="A492" s="263">
        <f t="shared" si="34"/>
        <v>1961</v>
      </c>
      <c r="B492" s="271">
        <v>22462</v>
      </c>
      <c r="C492" s="265">
        <f>IF(OR('Rock Creek 11444201'!C492=-901,'Rock Creek 11444280'!C492=-901),-901,'Rock Creek 11444201'!C492+'Rock Creek 11444280'!C492)</f>
        <v>-901</v>
      </c>
      <c r="D492" s="266">
        <f t="shared" si="35"/>
        <v>-901</v>
      </c>
      <c r="I492" s="274"/>
      <c r="J492" s="274"/>
      <c r="K492" s="274"/>
      <c r="L492" s="274"/>
    </row>
    <row r="493" spans="1:12">
      <c r="A493" s="263">
        <f t="shared" si="34"/>
        <v>1961</v>
      </c>
      <c r="B493" s="271">
        <v>22493</v>
      </c>
      <c r="C493" s="265">
        <f>IF(OR('Rock Creek 11444201'!C493=-901,'Rock Creek 11444280'!C493=-901),-901,'Rock Creek 11444201'!C493+'Rock Creek 11444280'!C493)</f>
        <v>-901</v>
      </c>
      <c r="D493" s="266">
        <f t="shared" si="35"/>
        <v>-901</v>
      </c>
      <c r="I493" s="274"/>
      <c r="J493" s="274"/>
      <c r="K493" s="274"/>
      <c r="L493" s="274"/>
    </row>
    <row r="494" spans="1:12">
      <c r="A494" s="263">
        <f t="shared" si="34"/>
        <v>1961</v>
      </c>
      <c r="B494" s="271">
        <v>22524</v>
      </c>
      <c r="C494" s="265">
        <f>IF(OR('Rock Creek 11444201'!C494=-901,'Rock Creek 11444280'!C494=-901),-901,'Rock Creek 11444201'!C494+'Rock Creek 11444280'!C494)</f>
        <v>-901</v>
      </c>
      <c r="D494" s="266">
        <f t="shared" si="35"/>
        <v>-901</v>
      </c>
      <c r="I494" s="274"/>
      <c r="J494" s="274"/>
      <c r="K494" s="274"/>
      <c r="L494" s="274"/>
    </row>
    <row r="495" spans="1:12">
      <c r="A495" s="263">
        <f t="shared" si="34"/>
        <v>1961</v>
      </c>
      <c r="B495" s="271">
        <v>22554</v>
      </c>
      <c r="C495" s="265">
        <f>IF(OR('Rock Creek 11444201'!C495=-901,'Rock Creek 11444280'!C495=-901),-901,'Rock Creek 11444201'!C495+'Rock Creek 11444280'!C495)</f>
        <v>-901</v>
      </c>
      <c r="D495" s="266">
        <f t="shared" si="35"/>
        <v>-901</v>
      </c>
      <c r="I495" s="274"/>
      <c r="J495" s="274"/>
      <c r="K495" s="274"/>
      <c r="L495" s="274"/>
    </row>
    <row r="496" spans="1:12">
      <c r="A496" s="263">
        <f t="shared" si="34"/>
        <v>1962</v>
      </c>
      <c r="B496" s="271">
        <v>22585</v>
      </c>
      <c r="C496" s="265">
        <f>IF(OR('Rock Creek 11444201'!C496=-901,'Rock Creek 11444280'!C496=-901),-901,'Rock Creek 11444201'!C496+'Rock Creek 11444280'!C496)</f>
        <v>-901</v>
      </c>
      <c r="D496" s="266">
        <f t="shared" si="35"/>
        <v>-901</v>
      </c>
      <c r="I496" s="274"/>
      <c r="J496" s="274"/>
      <c r="K496" s="274"/>
      <c r="L496" s="274"/>
    </row>
    <row r="497" spans="1:12">
      <c r="A497" s="263">
        <f t="shared" si="34"/>
        <v>1962</v>
      </c>
      <c r="B497" s="271">
        <v>22615</v>
      </c>
      <c r="C497" s="265">
        <f>IF(OR('Rock Creek 11444201'!C497=-901,'Rock Creek 11444280'!C497=-901),-901,'Rock Creek 11444201'!C497+'Rock Creek 11444280'!C497)</f>
        <v>-901</v>
      </c>
      <c r="D497" s="266">
        <f t="shared" si="35"/>
        <v>-901</v>
      </c>
      <c r="I497" s="274"/>
      <c r="J497" s="274"/>
      <c r="K497" s="274"/>
      <c r="L497" s="274"/>
    </row>
    <row r="498" spans="1:12">
      <c r="A498" s="263">
        <f t="shared" si="34"/>
        <v>1962</v>
      </c>
      <c r="B498" s="271">
        <v>22646</v>
      </c>
      <c r="C498" s="265">
        <f>IF(OR('Rock Creek 11444201'!C498=-901,'Rock Creek 11444280'!C498=-901),-901,'Rock Creek 11444201'!C498+'Rock Creek 11444280'!C498)</f>
        <v>-901</v>
      </c>
      <c r="D498" s="266">
        <f t="shared" si="35"/>
        <v>-901</v>
      </c>
      <c r="I498" s="274"/>
      <c r="J498" s="274"/>
      <c r="K498" s="274"/>
      <c r="L498" s="274"/>
    </row>
    <row r="499" spans="1:12">
      <c r="A499" s="263">
        <f t="shared" si="34"/>
        <v>1962</v>
      </c>
      <c r="B499" s="271">
        <v>22677</v>
      </c>
      <c r="C499" s="265">
        <f>IF(OR('Rock Creek 11444201'!C499=-901,'Rock Creek 11444280'!C499=-901),-901,'Rock Creek 11444201'!C499+'Rock Creek 11444280'!C499)</f>
        <v>-901</v>
      </c>
      <c r="D499" s="266">
        <f t="shared" si="35"/>
        <v>-901</v>
      </c>
      <c r="I499" s="274"/>
      <c r="J499" s="274"/>
      <c r="K499" s="274"/>
      <c r="L499" s="274"/>
    </row>
    <row r="500" spans="1:12">
      <c r="A500" s="263">
        <f t="shared" si="34"/>
        <v>1962</v>
      </c>
      <c r="B500" s="271">
        <v>22705</v>
      </c>
      <c r="C500" s="265">
        <f>IF(OR('Rock Creek 11444201'!C500=-901,'Rock Creek 11444280'!C500=-901),-901,'Rock Creek 11444201'!C500+'Rock Creek 11444280'!C500)</f>
        <v>-901</v>
      </c>
      <c r="D500" s="266">
        <f t="shared" si="35"/>
        <v>-901</v>
      </c>
      <c r="I500" s="274"/>
      <c r="J500" s="274"/>
      <c r="K500" s="274"/>
      <c r="L500" s="274"/>
    </row>
    <row r="501" spans="1:12">
      <c r="A501" s="263">
        <f t="shared" si="34"/>
        <v>1962</v>
      </c>
      <c r="B501" s="271">
        <v>22736</v>
      </c>
      <c r="C501" s="265">
        <f>IF(OR('Rock Creek 11444201'!C501=-901,'Rock Creek 11444280'!C501=-901),-901,'Rock Creek 11444201'!C501+'Rock Creek 11444280'!C501)</f>
        <v>-901</v>
      </c>
      <c r="D501" s="266">
        <f t="shared" si="35"/>
        <v>-901</v>
      </c>
      <c r="I501" s="274"/>
      <c r="J501" s="274"/>
      <c r="K501" s="274"/>
      <c r="L501" s="274"/>
    </row>
    <row r="502" spans="1:12">
      <c r="A502" s="263">
        <f t="shared" si="34"/>
        <v>1962</v>
      </c>
      <c r="B502" s="271">
        <v>22766</v>
      </c>
      <c r="C502" s="265">
        <f>IF(OR('Rock Creek 11444201'!C502=-901,'Rock Creek 11444280'!C502=-901),-901,'Rock Creek 11444201'!C502+'Rock Creek 11444280'!C502)</f>
        <v>-901</v>
      </c>
      <c r="D502" s="266">
        <f t="shared" si="35"/>
        <v>-901</v>
      </c>
      <c r="I502" s="274"/>
      <c r="J502" s="274"/>
      <c r="K502" s="274"/>
      <c r="L502" s="274"/>
    </row>
    <row r="503" spans="1:12">
      <c r="A503" s="263">
        <f t="shared" si="34"/>
        <v>1962</v>
      </c>
      <c r="B503" s="271">
        <v>22797</v>
      </c>
      <c r="C503" s="265">
        <f>IF(OR('Rock Creek 11444201'!C503=-901,'Rock Creek 11444280'!C503=-901),-901,'Rock Creek 11444201'!C503+'Rock Creek 11444280'!C503)</f>
        <v>-901</v>
      </c>
      <c r="D503" s="266">
        <f t="shared" si="35"/>
        <v>-901</v>
      </c>
      <c r="I503" s="274"/>
      <c r="J503" s="274"/>
      <c r="K503" s="274"/>
      <c r="L503" s="274"/>
    </row>
    <row r="504" spans="1:12">
      <c r="A504" s="263">
        <f t="shared" si="34"/>
        <v>1962</v>
      </c>
      <c r="B504" s="271">
        <v>22827</v>
      </c>
      <c r="C504" s="265">
        <f>IF(OR('Rock Creek 11444201'!C504=-901,'Rock Creek 11444280'!C504=-901),-901,'Rock Creek 11444201'!C504+'Rock Creek 11444280'!C504)</f>
        <v>-901</v>
      </c>
      <c r="D504" s="266">
        <f t="shared" si="35"/>
        <v>-901</v>
      </c>
      <c r="I504" s="274"/>
      <c r="J504" s="274"/>
      <c r="K504" s="274"/>
      <c r="L504" s="274"/>
    </row>
    <row r="505" spans="1:12">
      <c r="A505" s="263">
        <f t="shared" si="34"/>
        <v>1962</v>
      </c>
      <c r="B505" s="271">
        <v>22858</v>
      </c>
      <c r="C505" s="265">
        <f>IF(OR('Rock Creek 11444201'!C505=-901,'Rock Creek 11444280'!C505=-901),-901,'Rock Creek 11444201'!C505+'Rock Creek 11444280'!C505)</f>
        <v>-901</v>
      </c>
      <c r="D505" s="266">
        <f t="shared" si="35"/>
        <v>-901</v>
      </c>
      <c r="I505" s="274"/>
      <c r="J505" s="274"/>
      <c r="K505" s="274"/>
      <c r="L505" s="274"/>
    </row>
    <row r="506" spans="1:12">
      <c r="A506" s="263">
        <f t="shared" si="34"/>
        <v>1962</v>
      </c>
      <c r="B506" s="271">
        <v>22889</v>
      </c>
      <c r="C506" s="265">
        <f>IF(OR('Rock Creek 11444201'!C506=-901,'Rock Creek 11444280'!C506=-901),-901,'Rock Creek 11444201'!C506+'Rock Creek 11444280'!C506)</f>
        <v>-901</v>
      </c>
      <c r="D506" s="266">
        <f t="shared" si="35"/>
        <v>-901</v>
      </c>
      <c r="I506" s="274"/>
      <c r="J506" s="274"/>
      <c r="K506" s="274"/>
      <c r="L506" s="274"/>
    </row>
    <row r="507" spans="1:12">
      <c r="A507" s="263">
        <f t="shared" si="34"/>
        <v>1962</v>
      </c>
      <c r="B507" s="271">
        <v>22919</v>
      </c>
      <c r="C507" s="265">
        <f>IF(OR('Rock Creek 11444201'!C507=-901,'Rock Creek 11444280'!C507=-901),-901,'Rock Creek 11444201'!C507+'Rock Creek 11444280'!C507)</f>
        <v>-901</v>
      </c>
      <c r="D507" s="266">
        <f t="shared" si="35"/>
        <v>-901</v>
      </c>
      <c r="I507" s="274"/>
      <c r="J507" s="274"/>
      <c r="K507" s="274"/>
      <c r="L507" s="274"/>
    </row>
    <row r="508" spans="1:12">
      <c r="A508" s="263">
        <f t="shared" si="34"/>
        <v>1963</v>
      </c>
      <c r="B508" s="271">
        <v>22950</v>
      </c>
      <c r="C508" s="265">
        <f>IF(OR('Rock Creek 11444201'!C508=-901,'Rock Creek 11444280'!C508=-901),-901,'Rock Creek 11444201'!C508+'Rock Creek 11444280'!C508)</f>
        <v>-901</v>
      </c>
      <c r="D508" s="266">
        <f t="shared" si="35"/>
        <v>-901</v>
      </c>
      <c r="I508" s="274"/>
      <c r="J508" s="274"/>
      <c r="K508" s="274"/>
      <c r="L508" s="274"/>
    </row>
    <row r="509" spans="1:12">
      <c r="A509" s="263">
        <f t="shared" si="34"/>
        <v>1963</v>
      </c>
      <c r="B509" s="271">
        <v>22980</v>
      </c>
      <c r="C509" s="265">
        <f>IF(OR('Rock Creek 11444201'!C509=-901,'Rock Creek 11444280'!C509=-901),-901,'Rock Creek 11444201'!C509+'Rock Creek 11444280'!C509)</f>
        <v>-901</v>
      </c>
      <c r="D509" s="266">
        <f t="shared" si="35"/>
        <v>-901</v>
      </c>
      <c r="I509" s="274"/>
      <c r="J509" s="274"/>
      <c r="K509" s="274"/>
      <c r="L509" s="274"/>
    </row>
    <row r="510" spans="1:12">
      <c r="A510" s="263">
        <f t="shared" si="34"/>
        <v>1963</v>
      </c>
      <c r="B510" s="271">
        <v>23011</v>
      </c>
      <c r="C510" s="265">
        <f>IF(OR('Rock Creek 11444201'!C510=-901,'Rock Creek 11444280'!C510=-901),-901,'Rock Creek 11444201'!C510+'Rock Creek 11444280'!C510)</f>
        <v>-901</v>
      </c>
      <c r="D510" s="266">
        <f t="shared" si="35"/>
        <v>-901</v>
      </c>
      <c r="I510" s="274"/>
      <c r="J510" s="274"/>
      <c r="K510" s="274"/>
      <c r="L510" s="274"/>
    </row>
    <row r="511" spans="1:12">
      <c r="A511" s="263">
        <f t="shared" si="34"/>
        <v>1963</v>
      </c>
      <c r="B511" s="271">
        <v>23042</v>
      </c>
      <c r="C511" s="265">
        <f>IF(OR('Rock Creek 11444201'!C511=-901,'Rock Creek 11444280'!C511=-901),-901,'Rock Creek 11444201'!C511+'Rock Creek 11444280'!C511)</f>
        <v>-901</v>
      </c>
      <c r="D511" s="266">
        <f t="shared" si="35"/>
        <v>-901</v>
      </c>
      <c r="I511" s="274"/>
      <c r="J511" s="274"/>
      <c r="K511" s="274"/>
      <c r="L511" s="274"/>
    </row>
    <row r="512" spans="1:12">
      <c r="A512" s="263">
        <f t="shared" si="34"/>
        <v>1963</v>
      </c>
      <c r="B512" s="271">
        <v>23070</v>
      </c>
      <c r="C512" s="265">
        <f>IF(OR('Rock Creek 11444201'!C512=-901,'Rock Creek 11444280'!C512=-901),-901,'Rock Creek 11444201'!C512+'Rock Creek 11444280'!C512)</f>
        <v>-901</v>
      </c>
      <c r="D512" s="266">
        <f t="shared" si="35"/>
        <v>-901</v>
      </c>
      <c r="I512" s="274"/>
      <c r="J512" s="274"/>
      <c r="K512" s="274"/>
      <c r="L512" s="274"/>
    </row>
    <row r="513" spans="1:12">
      <c r="A513" s="263">
        <f t="shared" si="34"/>
        <v>1963</v>
      </c>
      <c r="B513" s="271">
        <v>23101</v>
      </c>
      <c r="C513" s="265">
        <f>IF(OR('Rock Creek 11444201'!C513=-901,'Rock Creek 11444280'!C513=-901),-901,'Rock Creek 11444201'!C513+'Rock Creek 11444280'!C513)</f>
        <v>-901</v>
      </c>
      <c r="D513" s="266">
        <f t="shared" si="35"/>
        <v>-901</v>
      </c>
      <c r="I513" s="274"/>
      <c r="J513" s="274"/>
      <c r="K513" s="274"/>
      <c r="L513" s="274"/>
    </row>
    <row r="514" spans="1:12">
      <c r="A514" s="263">
        <f t="shared" si="34"/>
        <v>1963</v>
      </c>
      <c r="B514" s="271">
        <v>23131</v>
      </c>
      <c r="C514" s="265">
        <f>IF(OR('Rock Creek 11444201'!C514=-901,'Rock Creek 11444280'!C514=-901),-901,'Rock Creek 11444201'!C514+'Rock Creek 11444280'!C514)</f>
        <v>-901</v>
      </c>
      <c r="D514" s="266">
        <f t="shared" si="35"/>
        <v>-901</v>
      </c>
      <c r="I514" s="274"/>
      <c r="J514" s="274"/>
      <c r="K514" s="274"/>
      <c r="L514" s="274"/>
    </row>
    <row r="515" spans="1:12">
      <c r="A515" s="263">
        <f t="shared" si="34"/>
        <v>1963</v>
      </c>
      <c r="B515" s="271">
        <v>23162</v>
      </c>
      <c r="C515" s="265">
        <f>IF(OR('Rock Creek 11444201'!C515=-901,'Rock Creek 11444280'!C515=-901),-901,'Rock Creek 11444201'!C515+'Rock Creek 11444280'!C515)</f>
        <v>-901</v>
      </c>
      <c r="D515" s="266">
        <f t="shared" si="35"/>
        <v>-901</v>
      </c>
      <c r="I515" s="274"/>
      <c r="J515" s="274"/>
      <c r="K515" s="274"/>
      <c r="L515" s="274"/>
    </row>
    <row r="516" spans="1:12">
      <c r="A516" s="263">
        <f t="shared" si="34"/>
        <v>1963</v>
      </c>
      <c r="B516" s="271">
        <v>23192</v>
      </c>
      <c r="C516" s="265">
        <f>IF(OR('Rock Creek 11444201'!C516=-901,'Rock Creek 11444280'!C516=-901),-901,'Rock Creek 11444201'!C516+'Rock Creek 11444280'!C516)</f>
        <v>-901</v>
      </c>
      <c r="D516" s="266">
        <f t="shared" si="35"/>
        <v>-901</v>
      </c>
      <c r="I516" s="274"/>
      <c r="J516" s="274"/>
      <c r="K516" s="274"/>
      <c r="L516" s="274"/>
    </row>
    <row r="517" spans="1:12">
      <c r="A517" s="263">
        <f t="shared" si="34"/>
        <v>1963</v>
      </c>
      <c r="B517" s="271">
        <v>23223</v>
      </c>
      <c r="C517" s="265">
        <f>IF(OR('Rock Creek 11444201'!C517=-901,'Rock Creek 11444280'!C517=-901),-901,'Rock Creek 11444201'!C517+'Rock Creek 11444280'!C517)</f>
        <v>-901</v>
      </c>
      <c r="D517" s="266">
        <f t="shared" si="35"/>
        <v>-901</v>
      </c>
      <c r="I517" s="274"/>
      <c r="J517" s="274"/>
      <c r="K517" s="274"/>
      <c r="L517" s="274"/>
    </row>
    <row r="518" spans="1:12">
      <c r="A518" s="263">
        <f t="shared" si="34"/>
        <v>1963</v>
      </c>
      <c r="B518" s="271">
        <v>23254</v>
      </c>
      <c r="C518" s="265">
        <f>IF(OR('Rock Creek 11444201'!C518=-901,'Rock Creek 11444280'!C518=-901),-901,'Rock Creek 11444201'!C518+'Rock Creek 11444280'!C518)</f>
        <v>-901</v>
      </c>
      <c r="D518" s="266">
        <f t="shared" si="35"/>
        <v>-901</v>
      </c>
      <c r="I518" s="274"/>
      <c r="J518" s="274"/>
      <c r="K518" s="274"/>
      <c r="L518" s="274"/>
    </row>
    <row r="519" spans="1:12">
      <c r="A519" s="263">
        <f t="shared" si="34"/>
        <v>1963</v>
      </c>
      <c r="B519" s="271">
        <v>23284</v>
      </c>
      <c r="C519" s="265">
        <f>IF(OR('Rock Creek 11444201'!C519=-901,'Rock Creek 11444280'!C519=-901),-901,'Rock Creek 11444201'!C519+'Rock Creek 11444280'!C519)</f>
        <v>-901</v>
      </c>
      <c r="D519" s="266">
        <f t="shared" si="35"/>
        <v>-901</v>
      </c>
      <c r="I519" s="274"/>
      <c r="J519" s="274"/>
      <c r="K519" s="274"/>
      <c r="L519" s="274"/>
    </row>
    <row r="520" spans="1:12">
      <c r="A520" s="263">
        <f t="shared" si="34"/>
        <v>1964</v>
      </c>
      <c r="B520" s="271">
        <v>23315</v>
      </c>
      <c r="C520" s="265">
        <f>IF(OR('Rock Creek 11444201'!C520=-901,'Rock Creek 11444280'!C520=-901),-901,'Rock Creek 11444201'!C520+'Rock Creek 11444280'!C520)</f>
        <v>-901</v>
      </c>
      <c r="D520" s="266">
        <f t="shared" si="35"/>
        <v>-901</v>
      </c>
      <c r="I520" s="274"/>
      <c r="J520" s="274"/>
      <c r="K520" s="274"/>
      <c r="L520" s="274"/>
    </row>
    <row r="521" spans="1:12">
      <c r="A521" s="263">
        <f t="shared" si="34"/>
        <v>1964</v>
      </c>
      <c r="B521" s="271">
        <v>23345</v>
      </c>
      <c r="C521" s="265">
        <f>IF(OR('Rock Creek 11444201'!C521=-901,'Rock Creek 11444280'!C521=-901),-901,'Rock Creek 11444201'!C521+'Rock Creek 11444280'!C521)</f>
        <v>-901</v>
      </c>
      <c r="D521" s="266">
        <f t="shared" si="35"/>
        <v>-901</v>
      </c>
      <c r="I521" s="274"/>
      <c r="J521" s="274"/>
      <c r="K521" s="274"/>
      <c r="L521" s="274"/>
    </row>
    <row r="522" spans="1:12">
      <c r="A522" s="263">
        <f t="shared" si="34"/>
        <v>1964</v>
      </c>
      <c r="B522" s="271">
        <v>23376</v>
      </c>
      <c r="C522" s="265">
        <f>IF(OR('Rock Creek 11444201'!C522=-901,'Rock Creek 11444280'!C522=-901),-901,'Rock Creek 11444201'!C522+'Rock Creek 11444280'!C522)</f>
        <v>-901</v>
      </c>
      <c r="D522" s="266">
        <f t="shared" si="35"/>
        <v>-901</v>
      </c>
      <c r="I522" s="274"/>
      <c r="J522" s="274"/>
      <c r="K522" s="274"/>
      <c r="L522" s="274"/>
    </row>
    <row r="523" spans="1:12">
      <c r="A523" s="263">
        <f t="shared" si="34"/>
        <v>1964</v>
      </c>
      <c r="B523" s="271">
        <v>23407</v>
      </c>
      <c r="C523" s="265">
        <f>IF(OR('Rock Creek 11444201'!C523=-901,'Rock Creek 11444280'!C523=-901),-901,'Rock Creek 11444201'!C523+'Rock Creek 11444280'!C523)</f>
        <v>-901</v>
      </c>
      <c r="D523" s="266">
        <f t="shared" si="35"/>
        <v>-901</v>
      </c>
      <c r="I523" s="274"/>
      <c r="J523" s="274"/>
      <c r="K523" s="274"/>
      <c r="L523" s="274"/>
    </row>
    <row r="524" spans="1:12">
      <c r="A524" s="263">
        <f t="shared" si="34"/>
        <v>1964</v>
      </c>
      <c r="B524" s="271">
        <v>23436</v>
      </c>
      <c r="C524" s="265">
        <f>IF(OR('Rock Creek 11444201'!C524=-901,'Rock Creek 11444280'!C524=-901),-901,'Rock Creek 11444201'!C524+'Rock Creek 11444280'!C524)</f>
        <v>-901</v>
      </c>
      <c r="D524" s="266">
        <f t="shared" si="35"/>
        <v>-901</v>
      </c>
      <c r="I524" s="274"/>
      <c r="J524" s="274"/>
      <c r="K524" s="274"/>
      <c r="L524" s="274"/>
    </row>
    <row r="525" spans="1:12">
      <c r="A525" s="263">
        <f t="shared" si="34"/>
        <v>1964</v>
      </c>
      <c r="B525" s="271">
        <v>23467</v>
      </c>
      <c r="C525" s="265">
        <f>IF(OR('Rock Creek 11444201'!C525=-901,'Rock Creek 11444280'!C525=-901),-901,'Rock Creek 11444201'!C525+'Rock Creek 11444280'!C525)</f>
        <v>-901</v>
      </c>
      <c r="D525" s="266">
        <f t="shared" si="35"/>
        <v>-901</v>
      </c>
      <c r="I525" s="274"/>
      <c r="J525" s="274"/>
      <c r="K525" s="274"/>
      <c r="L525" s="274"/>
    </row>
    <row r="526" spans="1:12">
      <c r="A526" s="263">
        <f t="shared" si="34"/>
        <v>1964</v>
      </c>
      <c r="B526" s="271">
        <v>23497</v>
      </c>
      <c r="C526" s="265">
        <f>IF(OR('Rock Creek 11444201'!C526=-901,'Rock Creek 11444280'!C526=-901),-901,'Rock Creek 11444201'!C526+'Rock Creek 11444280'!C526)</f>
        <v>-901</v>
      </c>
      <c r="D526" s="266">
        <f t="shared" si="35"/>
        <v>-901</v>
      </c>
      <c r="I526" s="274"/>
      <c r="J526" s="274"/>
      <c r="K526" s="274"/>
      <c r="L526" s="274"/>
    </row>
    <row r="527" spans="1:12">
      <c r="A527" s="263">
        <f t="shared" si="34"/>
        <v>1964</v>
      </c>
      <c r="B527" s="271">
        <v>23528</v>
      </c>
      <c r="C527" s="265">
        <f>IF(OR('Rock Creek 11444201'!C527=-901,'Rock Creek 11444280'!C527=-901),-901,'Rock Creek 11444201'!C527+'Rock Creek 11444280'!C527)</f>
        <v>-901</v>
      </c>
      <c r="D527" s="266">
        <f t="shared" si="35"/>
        <v>-901</v>
      </c>
      <c r="I527" s="274"/>
      <c r="J527" s="274"/>
      <c r="K527" s="274"/>
      <c r="L527" s="274"/>
    </row>
    <row r="528" spans="1:12">
      <c r="A528" s="263">
        <f t="shared" si="34"/>
        <v>1964</v>
      </c>
      <c r="B528" s="271">
        <v>23558</v>
      </c>
      <c r="C528" s="265">
        <f>IF(OR('Rock Creek 11444201'!C528=-901,'Rock Creek 11444280'!C528=-901),-901,'Rock Creek 11444201'!C528+'Rock Creek 11444280'!C528)</f>
        <v>-901</v>
      </c>
      <c r="D528" s="266">
        <f t="shared" si="35"/>
        <v>-901</v>
      </c>
      <c r="I528" s="274"/>
      <c r="J528" s="274"/>
      <c r="K528" s="274"/>
      <c r="L528" s="274"/>
    </row>
    <row r="529" spans="1:12">
      <c r="A529" s="263">
        <f t="shared" ref="A529:A592" si="36">IF(MONTH(B529)&gt;9,YEAR(B529)+1,YEAR(B529))</f>
        <v>1964</v>
      </c>
      <c r="B529" s="271">
        <v>23589</v>
      </c>
      <c r="C529" s="265">
        <f>IF(OR('Rock Creek 11444201'!C529=-901,'Rock Creek 11444280'!C529=-901),-901,'Rock Creek 11444201'!C529+'Rock Creek 11444280'!C529)</f>
        <v>-901</v>
      </c>
      <c r="D529" s="266">
        <f t="shared" ref="D529:D592" si="37">IF(C529&lt;&gt;-901,C529*DAY(B529)*24*60*60/(220*22*9*1000),-901)</f>
        <v>-901</v>
      </c>
      <c r="I529" s="274"/>
      <c r="J529" s="274"/>
      <c r="K529" s="274"/>
      <c r="L529" s="274"/>
    </row>
    <row r="530" spans="1:12">
      <c r="A530" s="263">
        <f t="shared" si="36"/>
        <v>1964</v>
      </c>
      <c r="B530" s="271">
        <v>23620</v>
      </c>
      <c r="C530" s="265">
        <f>IF(OR('Rock Creek 11444201'!C530=-901,'Rock Creek 11444280'!C530=-901),-901,'Rock Creek 11444201'!C530+'Rock Creek 11444280'!C530)</f>
        <v>-901</v>
      </c>
      <c r="D530" s="266">
        <f t="shared" si="37"/>
        <v>-901</v>
      </c>
      <c r="I530" s="274"/>
      <c r="J530" s="274"/>
      <c r="K530" s="274"/>
      <c r="L530" s="274"/>
    </row>
    <row r="531" spans="1:12">
      <c r="A531" s="263">
        <f t="shared" si="36"/>
        <v>1964</v>
      </c>
      <c r="B531" s="275">
        <v>23650</v>
      </c>
      <c r="C531" s="265">
        <f>IF(OR('Rock Creek 11444201'!C531=-901,'Rock Creek 11444280'!C531=-901),-901,'Rock Creek 11444201'!C531+'Rock Creek 11444280'!C531)</f>
        <v>-901</v>
      </c>
      <c r="D531" s="266">
        <f t="shared" si="37"/>
        <v>-901</v>
      </c>
      <c r="I531" s="274"/>
      <c r="J531" s="274"/>
      <c r="K531" s="274"/>
      <c r="L531" s="274"/>
    </row>
    <row r="532" spans="1:12">
      <c r="A532" s="263">
        <f t="shared" si="36"/>
        <v>1965</v>
      </c>
      <c r="B532" s="264">
        <v>23681</v>
      </c>
      <c r="C532" s="265">
        <f>IF(OR('Rock Creek 11444201'!C532=-901,'Rock Creek 11444280'!C532=-901),-901,'Rock Creek 11444201'!C532+'Rock Creek 11444280'!C532)</f>
        <v>-901</v>
      </c>
      <c r="D532" s="266">
        <f t="shared" si="37"/>
        <v>-901</v>
      </c>
      <c r="I532" s="274"/>
      <c r="J532" s="274"/>
      <c r="K532" s="274"/>
      <c r="L532" s="274"/>
    </row>
    <row r="533" spans="1:12">
      <c r="A533" s="263">
        <f t="shared" si="36"/>
        <v>1965</v>
      </c>
      <c r="B533" s="271">
        <v>23711</v>
      </c>
      <c r="C533" s="265">
        <f>IF(OR('Rock Creek 11444201'!C533=-901,'Rock Creek 11444280'!C533=-901),-901,'Rock Creek 11444201'!C533+'Rock Creek 11444280'!C533)</f>
        <v>-901</v>
      </c>
      <c r="D533" s="266">
        <f t="shared" si="37"/>
        <v>-901</v>
      </c>
      <c r="I533" s="274"/>
      <c r="J533" s="274"/>
      <c r="K533" s="274"/>
      <c r="L533" s="274"/>
    </row>
    <row r="534" spans="1:12">
      <c r="A534" s="263">
        <f t="shared" si="36"/>
        <v>1965</v>
      </c>
      <c r="B534" s="271">
        <v>23742</v>
      </c>
      <c r="C534" s="265">
        <f>IF(OR('Rock Creek 11444201'!C534=-901,'Rock Creek 11444280'!C534=-901),-901,'Rock Creek 11444201'!C534+'Rock Creek 11444280'!C534)</f>
        <v>-901</v>
      </c>
      <c r="D534" s="266">
        <f t="shared" si="37"/>
        <v>-901</v>
      </c>
      <c r="I534" s="274"/>
      <c r="J534" s="274"/>
      <c r="K534" s="274"/>
      <c r="L534" s="274"/>
    </row>
    <row r="535" spans="1:12">
      <c r="A535" s="263">
        <f t="shared" si="36"/>
        <v>1965</v>
      </c>
      <c r="B535" s="271">
        <v>23773</v>
      </c>
      <c r="C535" s="265">
        <f>IF(OR('Rock Creek 11444201'!C535=-901,'Rock Creek 11444280'!C535=-901),-901,'Rock Creek 11444201'!C535+'Rock Creek 11444280'!C535)</f>
        <v>-901</v>
      </c>
      <c r="D535" s="266">
        <f t="shared" si="37"/>
        <v>-901</v>
      </c>
      <c r="I535" s="274"/>
      <c r="J535" s="274"/>
      <c r="K535" s="274"/>
      <c r="L535" s="274"/>
    </row>
    <row r="536" spans="1:12">
      <c r="A536" s="263">
        <f t="shared" si="36"/>
        <v>1965</v>
      </c>
      <c r="B536" s="271">
        <v>23801</v>
      </c>
      <c r="C536" s="265">
        <f>IF(OR('Rock Creek 11444201'!C536=-901,'Rock Creek 11444280'!C536=-901),-901,'Rock Creek 11444201'!C536+'Rock Creek 11444280'!C536)</f>
        <v>-901</v>
      </c>
      <c r="D536" s="266">
        <f t="shared" si="37"/>
        <v>-901</v>
      </c>
      <c r="I536" s="274"/>
      <c r="J536" s="274"/>
      <c r="K536" s="274"/>
      <c r="L536" s="274"/>
    </row>
    <row r="537" spans="1:12">
      <c r="A537" s="263">
        <f t="shared" si="36"/>
        <v>1965</v>
      </c>
      <c r="B537" s="271">
        <v>23832</v>
      </c>
      <c r="C537" s="265">
        <f>IF(OR('Rock Creek 11444201'!C537=-901,'Rock Creek 11444280'!C537=-901),-901,'Rock Creek 11444201'!C537+'Rock Creek 11444280'!C537)</f>
        <v>-901</v>
      </c>
      <c r="D537" s="266">
        <f t="shared" si="37"/>
        <v>-901</v>
      </c>
      <c r="I537" s="274"/>
      <c r="J537" s="274"/>
      <c r="K537" s="274"/>
      <c r="L537" s="274"/>
    </row>
    <row r="538" spans="1:12">
      <c r="A538" s="263">
        <f t="shared" si="36"/>
        <v>1965</v>
      </c>
      <c r="B538" s="271">
        <v>23862</v>
      </c>
      <c r="C538" s="265">
        <f>IF(OR('Rock Creek 11444201'!C538=-901,'Rock Creek 11444280'!C538=-901),-901,'Rock Creek 11444201'!C538+'Rock Creek 11444280'!C538)</f>
        <v>-901</v>
      </c>
      <c r="D538" s="266">
        <f t="shared" si="37"/>
        <v>-901</v>
      </c>
      <c r="I538" s="274"/>
      <c r="J538" s="274"/>
      <c r="K538" s="274"/>
      <c r="L538" s="274"/>
    </row>
    <row r="539" spans="1:12">
      <c r="A539" s="263">
        <f t="shared" si="36"/>
        <v>1965</v>
      </c>
      <c r="B539" s="271">
        <v>23893</v>
      </c>
      <c r="C539" s="265">
        <f>IF(OR('Rock Creek 11444201'!C539=-901,'Rock Creek 11444280'!C539=-901),-901,'Rock Creek 11444201'!C539+'Rock Creek 11444280'!C539)</f>
        <v>-901</v>
      </c>
      <c r="D539" s="266">
        <f t="shared" si="37"/>
        <v>-901</v>
      </c>
      <c r="I539" s="274"/>
      <c r="J539" s="274"/>
      <c r="K539" s="274"/>
      <c r="L539" s="274"/>
    </row>
    <row r="540" spans="1:12">
      <c r="A540" s="263">
        <f t="shared" si="36"/>
        <v>1965</v>
      </c>
      <c r="B540" s="271">
        <v>23923</v>
      </c>
      <c r="C540" s="265">
        <f>IF(OR('Rock Creek 11444201'!C540=-901,'Rock Creek 11444280'!C540=-901),-901,'Rock Creek 11444201'!C540+'Rock Creek 11444280'!C540)</f>
        <v>-901</v>
      </c>
      <c r="D540" s="266">
        <f t="shared" si="37"/>
        <v>-901</v>
      </c>
      <c r="I540" s="274"/>
      <c r="J540" s="274"/>
      <c r="K540" s="274"/>
      <c r="L540" s="274"/>
    </row>
    <row r="541" spans="1:12">
      <c r="A541" s="263">
        <f t="shared" si="36"/>
        <v>1965</v>
      </c>
      <c r="B541" s="271">
        <v>23954</v>
      </c>
      <c r="C541" s="265">
        <f>IF(OR('Rock Creek 11444201'!C541=-901,'Rock Creek 11444280'!C541=-901),-901,'Rock Creek 11444201'!C541+'Rock Creek 11444280'!C541)</f>
        <v>-901</v>
      </c>
      <c r="D541" s="266">
        <f t="shared" si="37"/>
        <v>-901</v>
      </c>
      <c r="I541" s="274"/>
      <c r="J541" s="274"/>
      <c r="K541" s="274"/>
      <c r="L541" s="274"/>
    </row>
    <row r="542" spans="1:12">
      <c r="A542" s="263">
        <f t="shared" si="36"/>
        <v>1965</v>
      </c>
      <c r="B542" s="271">
        <v>23985</v>
      </c>
      <c r="C542" s="265">
        <f>IF(OR('Rock Creek 11444201'!C542=-901,'Rock Creek 11444280'!C542=-901),-901,'Rock Creek 11444201'!C542+'Rock Creek 11444280'!C542)</f>
        <v>-901</v>
      </c>
      <c r="D542" s="266">
        <f t="shared" si="37"/>
        <v>-901</v>
      </c>
      <c r="I542" s="274"/>
      <c r="J542" s="274"/>
      <c r="K542" s="274"/>
      <c r="L542" s="274"/>
    </row>
    <row r="543" spans="1:12">
      <c r="A543" s="263">
        <f t="shared" si="36"/>
        <v>1965</v>
      </c>
      <c r="B543" s="271">
        <v>24015</v>
      </c>
      <c r="C543" s="265">
        <f>IF(OR('Rock Creek 11444201'!C543=-901,'Rock Creek 11444280'!C543=-901),-901,'Rock Creek 11444201'!C543+'Rock Creek 11444280'!C543)</f>
        <v>-901</v>
      </c>
      <c r="D543" s="266">
        <f t="shared" si="37"/>
        <v>-901</v>
      </c>
      <c r="I543" s="274"/>
      <c r="J543" s="274"/>
      <c r="K543" s="274"/>
      <c r="L543" s="274"/>
    </row>
    <row r="544" spans="1:12">
      <c r="A544" s="263">
        <f t="shared" si="36"/>
        <v>1966</v>
      </c>
      <c r="B544" s="271">
        <v>24046</v>
      </c>
      <c r="C544" s="265">
        <f>IF(OR('Rock Creek 11444201'!C544=-901,'Rock Creek 11444280'!C544=-901),-901,'Rock Creek 11444201'!C544+'Rock Creek 11444280'!C544)</f>
        <v>-901</v>
      </c>
      <c r="D544" s="266">
        <f t="shared" si="37"/>
        <v>-901</v>
      </c>
      <c r="I544" s="274"/>
      <c r="J544" s="274"/>
      <c r="K544" s="274"/>
      <c r="L544" s="274"/>
    </row>
    <row r="545" spans="1:12">
      <c r="A545" s="263">
        <f t="shared" si="36"/>
        <v>1966</v>
      </c>
      <c r="B545" s="271">
        <v>24076</v>
      </c>
      <c r="C545" s="265">
        <f>IF(OR('Rock Creek 11444201'!C545=-901,'Rock Creek 11444280'!C545=-901),-901,'Rock Creek 11444201'!C545+'Rock Creek 11444280'!C545)</f>
        <v>-901</v>
      </c>
      <c r="D545" s="266">
        <f t="shared" si="37"/>
        <v>-901</v>
      </c>
      <c r="I545" s="274"/>
      <c r="J545" s="274"/>
      <c r="K545" s="274"/>
      <c r="L545" s="274"/>
    </row>
    <row r="546" spans="1:12">
      <c r="A546" s="263">
        <f t="shared" si="36"/>
        <v>1966</v>
      </c>
      <c r="B546" s="271">
        <v>24107</v>
      </c>
      <c r="C546" s="265">
        <f>IF(OR('Rock Creek 11444201'!C546=-901,'Rock Creek 11444280'!C546=-901),-901,'Rock Creek 11444201'!C546+'Rock Creek 11444280'!C546)</f>
        <v>-901</v>
      </c>
      <c r="D546" s="266">
        <f t="shared" si="37"/>
        <v>-901</v>
      </c>
      <c r="I546" s="274"/>
      <c r="J546" s="274"/>
      <c r="K546" s="274"/>
      <c r="L546" s="274"/>
    </row>
    <row r="547" spans="1:12">
      <c r="A547" s="263">
        <f t="shared" si="36"/>
        <v>1966</v>
      </c>
      <c r="B547" s="271">
        <v>24138</v>
      </c>
      <c r="C547" s="265">
        <f>IF(OR('Rock Creek 11444201'!C547=-901,'Rock Creek 11444280'!C547=-901),-901,'Rock Creek 11444201'!C547+'Rock Creek 11444280'!C547)</f>
        <v>-901</v>
      </c>
      <c r="D547" s="266">
        <f t="shared" si="37"/>
        <v>-901</v>
      </c>
      <c r="I547" s="274"/>
      <c r="J547" s="274"/>
      <c r="K547" s="274"/>
      <c r="L547" s="274"/>
    </row>
    <row r="548" spans="1:12">
      <c r="A548" s="263">
        <f t="shared" si="36"/>
        <v>1966</v>
      </c>
      <c r="B548" s="271">
        <v>24166</v>
      </c>
      <c r="C548" s="265">
        <f>IF(OR('Rock Creek 11444201'!C548=-901,'Rock Creek 11444280'!C548=-901),-901,'Rock Creek 11444201'!C548+'Rock Creek 11444280'!C548)</f>
        <v>-901</v>
      </c>
      <c r="D548" s="266">
        <f t="shared" si="37"/>
        <v>-901</v>
      </c>
      <c r="I548" s="274"/>
      <c r="J548" s="274"/>
      <c r="K548" s="274"/>
      <c r="L548" s="274"/>
    </row>
    <row r="549" spans="1:12">
      <c r="A549" s="263">
        <f t="shared" si="36"/>
        <v>1966</v>
      </c>
      <c r="B549" s="271">
        <v>24197</v>
      </c>
      <c r="C549" s="265">
        <f>IF(OR('Rock Creek 11444201'!C549=-901,'Rock Creek 11444280'!C549=-901),-901,'Rock Creek 11444201'!C549+'Rock Creek 11444280'!C549)</f>
        <v>-901</v>
      </c>
      <c r="D549" s="266">
        <f t="shared" si="37"/>
        <v>-901</v>
      </c>
      <c r="I549" s="274"/>
      <c r="J549" s="274"/>
      <c r="K549" s="274"/>
      <c r="L549" s="274"/>
    </row>
    <row r="550" spans="1:12">
      <c r="A550" s="263">
        <f t="shared" si="36"/>
        <v>1966</v>
      </c>
      <c r="B550" s="271">
        <v>24227</v>
      </c>
      <c r="C550" s="265">
        <f>IF(OR('Rock Creek 11444201'!C550=-901,'Rock Creek 11444280'!C550=-901),-901,'Rock Creek 11444201'!C550+'Rock Creek 11444280'!C550)</f>
        <v>-901</v>
      </c>
      <c r="D550" s="266">
        <f t="shared" si="37"/>
        <v>-901</v>
      </c>
      <c r="I550" s="274"/>
      <c r="J550" s="274"/>
      <c r="K550" s="274"/>
      <c r="L550" s="274"/>
    </row>
    <row r="551" spans="1:12">
      <c r="A551" s="263">
        <f t="shared" si="36"/>
        <v>1966</v>
      </c>
      <c r="B551" s="271">
        <v>24258</v>
      </c>
      <c r="C551" s="265">
        <f>IF(OR('Rock Creek 11444201'!C551=-901,'Rock Creek 11444280'!C551=-901),-901,'Rock Creek 11444201'!C551+'Rock Creek 11444280'!C551)</f>
        <v>-901</v>
      </c>
      <c r="D551" s="266">
        <f t="shared" si="37"/>
        <v>-901</v>
      </c>
      <c r="I551" s="274"/>
      <c r="J551" s="274"/>
      <c r="K551" s="274"/>
      <c r="L551" s="274"/>
    </row>
    <row r="552" spans="1:12">
      <c r="A552" s="263">
        <f t="shared" si="36"/>
        <v>1966</v>
      </c>
      <c r="B552" s="271">
        <v>24288</v>
      </c>
      <c r="C552" s="265">
        <f>IF(OR('Rock Creek 11444201'!C552=-901,'Rock Creek 11444280'!C552=-901),-901,'Rock Creek 11444201'!C552+'Rock Creek 11444280'!C552)</f>
        <v>-901</v>
      </c>
      <c r="D552" s="266">
        <f t="shared" si="37"/>
        <v>-901</v>
      </c>
      <c r="I552" s="274"/>
      <c r="J552" s="274"/>
      <c r="K552" s="274"/>
      <c r="L552" s="274"/>
    </row>
    <row r="553" spans="1:12">
      <c r="A553" s="263">
        <f t="shared" si="36"/>
        <v>1966</v>
      </c>
      <c r="B553" s="271">
        <v>24319</v>
      </c>
      <c r="C553" s="265">
        <f>IF(OR('Rock Creek 11444201'!C553=-901,'Rock Creek 11444280'!C553=-901),-901,'Rock Creek 11444201'!C553+'Rock Creek 11444280'!C553)</f>
        <v>-901</v>
      </c>
      <c r="D553" s="266">
        <f t="shared" si="37"/>
        <v>-901</v>
      </c>
      <c r="I553" s="274"/>
      <c r="J553" s="274"/>
      <c r="K553" s="274"/>
      <c r="L553" s="274"/>
    </row>
    <row r="554" spans="1:12">
      <c r="A554" s="263">
        <f t="shared" si="36"/>
        <v>1966</v>
      </c>
      <c r="B554" s="271">
        <v>24350</v>
      </c>
      <c r="C554" s="265">
        <f>IF(OR('Rock Creek 11444201'!C554=-901,'Rock Creek 11444280'!C554=-901),-901,'Rock Creek 11444201'!C554+'Rock Creek 11444280'!C554)</f>
        <v>-901</v>
      </c>
      <c r="D554" s="266">
        <f t="shared" si="37"/>
        <v>-901</v>
      </c>
      <c r="I554" s="274"/>
      <c r="J554" s="274"/>
      <c r="K554" s="274"/>
      <c r="L554" s="274"/>
    </row>
    <row r="555" spans="1:12">
      <c r="A555" s="263">
        <f t="shared" si="36"/>
        <v>1966</v>
      </c>
      <c r="B555" s="271">
        <v>24380</v>
      </c>
      <c r="C555" s="265">
        <f>IF(OR('Rock Creek 11444201'!C555=-901,'Rock Creek 11444280'!C555=-901),-901,'Rock Creek 11444201'!C555+'Rock Creek 11444280'!C555)</f>
        <v>-901</v>
      </c>
      <c r="D555" s="266">
        <f t="shared" si="37"/>
        <v>-901</v>
      </c>
      <c r="I555" s="274"/>
      <c r="J555" s="274"/>
      <c r="K555" s="274"/>
      <c r="L555" s="274"/>
    </row>
    <row r="556" spans="1:12">
      <c r="A556" s="263">
        <f t="shared" si="36"/>
        <v>1967</v>
      </c>
      <c r="B556" s="271">
        <v>24411</v>
      </c>
      <c r="C556" s="265">
        <f>IF(OR('Rock Creek 11444201'!C556=-901,'Rock Creek 11444280'!C556=-901),-901,'Rock Creek 11444201'!C556+'Rock Creek 11444280'!C556)</f>
        <v>-901</v>
      </c>
      <c r="D556" s="266">
        <f t="shared" si="37"/>
        <v>-901</v>
      </c>
      <c r="I556" s="274"/>
      <c r="J556" s="274"/>
      <c r="K556" s="274"/>
      <c r="L556" s="274"/>
    </row>
    <row r="557" spans="1:12">
      <c r="A557" s="263">
        <f t="shared" si="36"/>
        <v>1967</v>
      </c>
      <c r="B557" s="271">
        <v>24441</v>
      </c>
      <c r="C557" s="265">
        <f>IF(OR('Rock Creek 11444201'!C557=-901,'Rock Creek 11444280'!C557=-901),-901,'Rock Creek 11444201'!C557+'Rock Creek 11444280'!C557)</f>
        <v>-901</v>
      </c>
      <c r="D557" s="266">
        <f t="shared" si="37"/>
        <v>-901</v>
      </c>
      <c r="I557" s="274"/>
      <c r="J557" s="274"/>
      <c r="K557" s="274"/>
      <c r="L557" s="274"/>
    </row>
    <row r="558" spans="1:12">
      <c r="A558" s="263">
        <f t="shared" si="36"/>
        <v>1967</v>
      </c>
      <c r="B558" s="271">
        <v>24472</v>
      </c>
      <c r="C558" s="265">
        <f>IF(OR('Rock Creek 11444201'!C558=-901,'Rock Creek 11444280'!C558=-901),-901,'Rock Creek 11444201'!C558+'Rock Creek 11444280'!C558)</f>
        <v>-901</v>
      </c>
      <c r="D558" s="266">
        <f t="shared" si="37"/>
        <v>-901</v>
      </c>
      <c r="I558" s="274"/>
      <c r="J558" s="274"/>
      <c r="K558" s="274"/>
      <c r="L558" s="274"/>
    </row>
    <row r="559" spans="1:12">
      <c r="A559" s="263">
        <f t="shared" si="36"/>
        <v>1967</v>
      </c>
      <c r="B559" s="271">
        <v>24503</v>
      </c>
      <c r="C559" s="265">
        <f>IF(OR('Rock Creek 11444201'!C559=-901,'Rock Creek 11444280'!C559=-901),-901,'Rock Creek 11444201'!C559+'Rock Creek 11444280'!C559)</f>
        <v>-901</v>
      </c>
      <c r="D559" s="266">
        <f t="shared" si="37"/>
        <v>-901</v>
      </c>
      <c r="I559" s="274"/>
      <c r="J559" s="274"/>
      <c r="K559" s="274"/>
      <c r="L559" s="274"/>
    </row>
    <row r="560" spans="1:12">
      <c r="A560" s="263">
        <f t="shared" si="36"/>
        <v>1967</v>
      </c>
      <c r="B560" s="271">
        <v>24531</v>
      </c>
      <c r="C560" s="265">
        <f>IF(OR('Rock Creek 11444201'!C560=-901,'Rock Creek 11444280'!C560=-901),-901,'Rock Creek 11444201'!C560+'Rock Creek 11444280'!C560)</f>
        <v>-901</v>
      </c>
      <c r="D560" s="266">
        <f t="shared" si="37"/>
        <v>-901</v>
      </c>
      <c r="I560" s="274"/>
      <c r="J560" s="274"/>
      <c r="K560" s="274"/>
      <c r="L560" s="274"/>
    </row>
    <row r="561" spans="1:12">
      <c r="A561" s="263">
        <f t="shared" si="36"/>
        <v>1967</v>
      </c>
      <c r="B561" s="271">
        <v>24562</v>
      </c>
      <c r="C561" s="265">
        <f>IF(OR('Rock Creek 11444201'!C561=-901,'Rock Creek 11444280'!C561=-901),-901,'Rock Creek 11444201'!C561+'Rock Creek 11444280'!C561)</f>
        <v>-901</v>
      </c>
      <c r="D561" s="266">
        <f t="shared" si="37"/>
        <v>-901</v>
      </c>
      <c r="I561" s="274"/>
      <c r="J561" s="274"/>
      <c r="K561" s="274"/>
      <c r="L561" s="274"/>
    </row>
    <row r="562" spans="1:12">
      <c r="A562" s="263">
        <f t="shared" si="36"/>
        <v>1967</v>
      </c>
      <c r="B562" s="271">
        <v>24592</v>
      </c>
      <c r="C562" s="265">
        <f>IF(OR('Rock Creek 11444201'!C562=-901,'Rock Creek 11444280'!C562=-901),-901,'Rock Creek 11444201'!C562+'Rock Creek 11444280'!C562)</f>
        <v>-901</v>
      </c>
      <c r="D562" s="266">
        <f t="shared" si="37"/>
        <v>-901</v>
      </c>
      <c r="I562" s="274"/>
      <c r="J562" s="274"/>
      <c r="K562" s="274"/>
      <c r="L562" s="274"/>
    </row>
    <row r="563" spans="1:12">
      <c r="A563" s="263">
        <f t="shared" si="36"/>
        <v>1967</v>
      </c>
      <c r="B563" s="271">
        <v>24623</v>
      </c>
      <c r="C563" s="265">
        <f>IF(OR('Rock Creek 11444201'!C563=-901,'Rock Creek 11444280'!C563=-901),-901,'Rock Creek 11444201'!C563+'Rock Creek 11444280'!C563)</f>
        <v>-901</v>
      </c>
      <c r="D563" s="266">
        <f t="shared" si="37"/>
        <v>-901</v>
      </c>
      <c r="I563" s="274"/>
      <c r="J563" s="274"/>
      <c r="K563" s="274"/>
      <c r="L563" s="274"/>
    </row>
    <row r="564" spans="1:12">
      <c r="A564" s="263">
        <f t="shared" si="36"/>
        <v>1967</v>
      </c>
      <c r="B564" s="271">
        <v>24653</v>
      </c>
      <c r="C564" s="265">
        <f>IF(OR('Rock Creek 11444201'!C564=-901,'Rock Creek 11444280'!C564=-901),-901,'Rock Creek 11444201'!C564+'Rock Creek 11444280'!C564)</f>
        <v>-901</v>
      </c>
      <c r="D564" s="266">
        <f t="shared" si="37"/>
        <v>-901</v>
      </c>
      <c r="I564" s="274"/>
      <c r="J564" s="274"/>
      <c r="K564" s="274"/>
      <c r="L564" s="274"/>
    </row>
    <row r="565" spans="1:12">
      <c r="A565" s="263">
        <f t="shared" si="36"/>
        <v>1967</v>
      </c>
      <c r="B565" s="271">
        <v>24684</v>
      </c>
      <c r="C565" s="265">
        <f>IF(OR('Rock Creek 11444201'!C565=-901,'Rock Creek 11444280'!C565=-901),-901,'Rock Creek 11444201'!C565+'Rock Creek 11444280'!C565)</f>
        <v>-901</v>
      </c>
      <c r="D565" s="266">
        <f t="shared" si="37"/>
        <v>-901</v>
      </c>
      <c r="I565" s="274"/>
      <c r="J565" s="274"/>
      <c r="K565" s="274"/>
      <c r="L565" s="274"/>
    </row>
    <row r="566" spans="1:12">
      <c r="A566" s="263">
        <f t="shared" si="36"/>
        <v>1967</v>
      </c>
      <c r="B566" s="271">
        <v>24715</v>
      </c>
      <c r="C566" s="265">
        <f>IF(OR('Rock Creek 11444201'!C566=-901,'Rock Creek 11444280'!C566=-901),-901,'Rock Creek 11444201'!C566+'Rock Creek 11444280'!C566)</f>
        <v>-901</v>
      </c>
      <c r="D566" s="266">
        <f t="shared" si="37"/>
        <v>-901</v>
      </c>
      <c r="I566" s="274"/>
      <c r="J566" s="274"/>
      <c r="K566" s="274"/>
      <c r="L566" s="274"/>
    </row>
    <row r="567" spans="1:12">
      <c r="A567" s="263">
        <f t="shared" si="36"/>
        <v>1967</v>
      </c>
      <c r="B567" s="271">
        <v>24745</v>
      </c>
      <c r="C567" s="265">
        <f>IF(OR('Rock Creek 11444201'!C567=-901,'Rock Creek 11444280'!C567=-901),-901,'Rock Creek 11444201'!C567+'Rock Creek 11444280'!C567)</f>
        <v>-901</v>
      </c>
      <c r="D567" s="266">
        <f t="shared" si="37"/>
        <v>-901</v>
      </c>
      <c r="I567" s="274"/>
      <c r="J567" s="274"/>
      <c r="K567" s="274"/>
      <c r="L567" s="274"/>
    </row>
    <row r="568" spans="1:12">
      <c r="A568" s="263">
        <f t="shared" si="36"/>
        <v>1968</v>
      </c>
      <c r="B568" s="271">
        <v>24776</v>
      </c>
      <c r="C568" s="265">
        <f>IF(OR('Rock Creek 11444201'!C568=-901,'Rock Creek 11444280'!C568=-901),-901,'Rock Creek 11444201'!C568+'Rock Creek 11444280'!C568)</f>
        <v>-901</v>
      </c>
      <c r="D568" s="266">
        <f t="shared" si="37"/>
        <v>-901</v>
      </c>
      <c r="I568" s="274"/>
      <c r="J568" s="274"/>
      <c r="K568" s="274"/>
      <c r="L568" s="274"/>
    </row>
    <row r="569" spans="1:12">
      <c r="A569" s="263">
        <f t="shared" si="36"/>
        <v>1968</v>
      </c>
      <c r="B569" s="271">
        <v>24806</v>
      </c>
      <c r="C569" s="265">
        <f>IF(OR('Rock Creek 11444201'!C569=-901,'Rock Creek 11444280'!C569=-901),-901,'Rock Creek 11444201'!C569+'Rock Creek 11444280'!C569)</f>
        <v>-901</v>
      </c>
      <c r="D569" s="266">
        <f t="shared" si="37"/>
        <v>-901</v>
      </c>
      <c r="I569" s="274"/>
      <c r="J569" s="274"/>
      <c r="K569" s="274"/>
      <c r="L569" s="274"/>
    </row>
    <row r="570" spans="1:12">
      <c r="A570" s="263">
        <f t="shared" si="36"/>
        <v>1968</v>
      </c>
      <c r="B570" s="271">
        <v>24837</v>
      </c>
      <c r="C570" s="265">
        <f>IF(OR('Rock Creek 11444201'!C570=-901,'Rock Creek 11444280'!C570=-901),-901,'Rock Creek 11444201'!C570+'Rock Creek 11444280'!C570)</f>
        <v>-901</v>
      </c>
      <c r="D570" s="266">
        <f t="shared" si="37"/>
        <v>-901</v>
      </c>
      <c r="I570" s="274"/>
      <c r="J570" s="274"/>
      <c r="K570" s="274"/>
      <c r="L570" s="274"/>
    </row>
    <row r="571" spans="1:12">
      <c r="A571" s="263">
        <f t="shared" si="36"/>
        <v>1968</v>
      </c>
      <c r="B571" s="271">
        <v>24868</v>
      </c>
      <c r="C571" s="265">
        <f>IF(OR('Rock Creek 11444201'!C571=-901,'Rock Creek 11444280'!C571=-901),-901,'Rock Creek 11444201'!C571+'Rock Creek 11444280'!C571)</f>
        <v>-901</v>
      </c>
      <c r="D571" s="266">
        <f t="shared" si="37"/>
        <v>-901</v>
      </c>
      <c r="I571" s="274"/>
      <c r="J571" s="274"/>
      <c r="K571" s="274"/>
      <c r="L571" s="274"/>
    </row>
    <row r="572" spans="1:12">
      <c r="A572" s="263">
        <f t="shared" si="36"/>
        <v>1968</v>
      </c>
      <c r="B572" s="271">
        <v>24897</v>
      </c>
      <c r="C572" s="265">
        <f>IF(OR('Rock Creek 11444201'!C572=-901,'Rock Creek 11444280'!C572=-901),-901,'Rock Creek 11444201'!C572+'Rock Creek 11444280'!C572)</f>
        <v>-901</v>
      </c>
      <c r="D572" s="266">
        <f t="shared" si="37"/>
        <v>-901</v>
      </c>
      <c r="I572" s="274"/>
      <c r="J572" s="274"/>
      <c r="K572" s="274"/>
      <c r="L572" s="274"/>
    </row>
    <row r="573" spans="1:12">
      <c r="A573" s="263">
        <f t="shared" si="36"/>
        <v>1968</v>
      </c>
      <c r="B573" s="271">
        <v>24928</v>
      </c>
      <c r="C573" s="265">
        <f>IF(OR('Rock Creek 11444201'!C573=-901,'Rock Creek 11444280'!C573=-901),-901,'Rock Creek 11444201'!C573+'Rock Creek 11444280'!C573)</f>
        <v>-901</v>
      </c>
      <c r="D573" s="266">
        <f t="shared" si="37"/>
        <v>-901</v>
      </c>
      <c r="I573" s="274"/>
      <c r="J573" s="274"/>
      <c r="K573" s="274"/>
      <c r="L573" s="274"/>
    </row>
    <row r="574" spans="1:12">
      <c r="A574" s="263">
        <f t="shared" si="36"/>
        <v>1968</v>
      </c>
      <c r="B574" s="271">
        <v>24958</v>
      </c>
      <c r="C574" s="265">
        <f>IF(OR('Rock Creek 11444201'!C574=-901,'Rock Creek 11444280'!C574=-901),-901,'Rock Creek 11444201'!C574+'Rock Creek 11444280'!C574)</f>
        <v>-901</v>
      </c>
      <c r="D574" s="266">
        <f t="shared" si="37"/>
        <v>-901</v>
      </c>
      <c r="I574" s="274"/>
      <c r="J574" s="274"/>
      <c r="K574" s="274"/>
      <c r="L574" s="274"/>
    </row>
    <row r="575" spans="1:12">
      <c r="A575" s="263">
        <f t="shared" si="36"/>
        <v>1968</v>
      </c>
      <c r="B575" s="271">
        <v>24989</v>
      </c>
      <c r="C575" s="265">
        <f>IF(OR('Rock Creek 11444201'!C575=-901,'Rock Creek 11444280'!C575=-901),-901,'Rock Creek 11444201'!C575+'Rock Creek 11444280'!C575)</f>
        <v>-901</v>
      </c>
      <c r="D575" s="266">
        <f t="shared" si="37"/>
        <v>-901</v>
      </c>
      <c r="I575" s="274"/>
      <c r="J575" s="274"/>
      <c r="K575" s="274"/>
      <c r="L575" s="274"/>
    </row>
    <row r="576" spans="1:12">
      <c r="A576" s="263">
        <f t="shared" si="36"/>
        <v>1968</v>
      </c>
      <c r="B576" s="271">
        <v>25019</v>
      </c>
      <c r="C576" s="265">
        <f>IF(OR('Rock Creek 11444201'!C576=-901,'Rock Creek 11444280'!C576=-901),-901,'Rock Creek 11444201'!C576+'Rock Creek 11444280'!C576)</f>
        <v>-901</v>
      </c>
      <c r="D576" s="266">
        <f t="shared" si="37"/>
        <v>-901</v>
      </c>
      <c r="I576" s="274"/>
      <c r="J576" s="274"/>
      <c r="K576" s="274"/>
      <c r="L576" s="274"/>
    </row>
    <row r="577" spans="1:12">
      <c r="A577" s="263">
        <f t="shared" si="36"/>
        <v>1968</v>
      </c>
      <c r="B577" s="271">
        <v>25050</v>
      </c>
      <c r="C577" s="265">
        <f>IF(OR('Rock Creek 11444201'!C577=-901,'Rock Creek 11444280'!C577=-901),-901,'Rock Creek 11444201'!C577+'Rock Creek 11444280'!C577)</f>
        <v>-901</v>
      </c>
      <c r="D577" s="266">
        <f t="shared" si="37"/>
        <v>-901</v>
      </c>
      <c r="I577" s="274"/>
      <c r="J577" s="274"/>
      <c r="K577" s="274"/>
      <c r="L577" s="274"/>
    </row>
    <row r="578" spans="1:12">
      <c r="A578" s="263">
        <f t="shared" si="36"/>
        <v>1968</v>
      </c>
      <c r="B578" s="271">
        <v>25081</v>
      </c>
      <c r="C578" s="265">
        <f>IF(OR('Rock Creek 11444201'!C578=-901,'Rock Creek 11444280'!C578=-901),-901,'Rock Creek 11444201'!C578+'Rock Creek 11444280'!C578)</f>
        <v>-901</v>
      </c>
      <c r="D578" s="266">
        <f t="shared" si="37"/>
        <v>-901</v>
      </c>
      <c r="I578" s="274"/>
      <c r="J578" s="274"/>
      <c r="K578" s="274"/>
      <c r="L578" s="274"/>
    </row>
    <row r="579" spans="1:12">
      <c r="A579" s="263">
        <f t="shared" si="36"/>
        <v>1968</v>
      </c>
      <c r="B579" s="271">
        <v>25111</v>
      </c>
      <c r="C579" s="265">
        <f>IF(OR('Rock Creek 11444201'!C579=-901,'Rock Creek 11444280'!C579=-901),-901,'Rock Creek 11444201'!C579+'Rock Creek 11444280'!C579)</f>
        <v>-901</v>
      </c>
      <c r="D579" s="266">
        <f t="shared" si="37"/>
        <v>-901</v>
      </c>
      <c r="I579" s="274"/>
      <c r="J579" s="274"/>
      <c r="K579" s="274"/>
      <c r="L579" s="274"/>
    </row>
    <row r="580" spans="1:12">
      <c r="A580" s="263">
        <f t="shared" si="36"/>
        <v>1969</v>
      </c>
      <c r="B580" s="271">
        <v>25142</v>
      </c>
      <c r="C580" s="265">
        <f>IF(OR('Rock Creek 11444201'!C580=-901,'Rock Creek 11444280'!C580=-901),-901,'Rock Creek 11444201'!C580+'Rock Creek 11444280'!C580)</f>
        <v>-901</v>
      </c>
      <c r="D580" s="266">
        <f t="shared" si="37"/>
        <v>-901</v>
      </c>
      <c r="I580" s="274"/>
      <c r="J580" s="274"/>
      <c r="K580" s="274"/>
      <c r="L580" s="274"/>
    </row>
    <row r="581" spans="1:12">
      <c r="A581" s="263">
        <f t="shared" si="36"/>
        <v>1969</v>
      </c>
      <c r="B581" s="271">
        <v>25172</v>
      </c>
      <c r="C581" s="265">
        <f>IF(OR('Rock Creek 11444201'!C581=-901,'Rock Creek 11444280'!C581=-901),-901,'Rock Creek 11444201'!C581+'Rock Creek 11444280'!C581)</f>
        <v>-901</v>
      </c>
      <c r="D581" s="266">
        <f t="shared" si="37"/>
        <v>-901</v>
      </c>
      <c r="I581" s="274"/>
      <c r="J581" s="274"/>
      <c r="K581" s="274"/>
      <c r="L581" s="274"/>
    </row>
    <row r="582" spans="1:12">
      <c r="A582" s="263">
        <f t="shared" si="36"/>
        <v>1969</v>
      </c>
      <c r="B582" s="271">
        <v>25203</v>
      </c>
      <c r="C582" s="265">
        <f>IF(OR('Rock Creek 11444201'!C582=-901,'Rock Creek 11444280'!C582=-901),-901,'Rock Creek 11444201'!C582+'Rock Creek 11444280'!C582)</f>
        <v>-901</v>
      </c>
      <c r="D582" s="266">
        <f t="shared" si="37"/>
        <v>-901</v>
      </c>
      <c r="I582" s="274"/>
      <c r="J582" s="274"/>
      <c r="K582" s="274"/>
      <c r="L582" s="274"/>
    </row>
    <row r="583" spans="1:12">
      <c r="A583" s="263">
        <f t="shared" si="36"/>
        <v>1969</v>
      </c>
      <c r="B583" s="271">
        <v>25234</v>
      </c>
      <c r="C583" s="265">
        <f>IF(OR('Rock Creek 11444201'!C583=-901,'Rock Creek 11444280'!C583=-901),-901,'Rock Creek 11444201'!C583+'Rock Creek 11444280'!C583)</f>
        <v>-901</v>
      </c>
      <c r="D583" s="266">
        <f t="shared" si="37"/>
        <v>-901</v>
      </c>
      <c r="I583" s="274"/>
      <c r="J583" s="274"/>
      <c r="K583" s="274"/>
      <c r="L583" s="274"/>
    </row>
    <row r="584" spans="1:12">
      <c r="A584" s="263">
        <f t="shared" si="36"/>
        <v>1969</v>
      </c>
      <c r="B584" s="271">
        <v>25262</v>
      </c>
      <c r="C584" s="265">
        <f>IF(OR('Rock Creek 11444201'!C584=-901,'Rock Creek 11444280'!C584=-901),-901,'Rock Creek 11444201'!C584+'Rock Creek 11444280'!C584)</f>
        <v>-901</v>
      </c>
      <c r="D584" s="266">
        <f t="shared" si="37"/>
        <v>-901</v>
      </c>
      <c r="I584" s="274"/>
      <c r="J584" s="274"/>
      <c r="K584" s="274"/>
      <c r="L584" s="274"/>
    </row>
    <row r="585" spans="1:12">
      <c r="A585" s="263">
        <f t="shared" si="36"/>
        <v>1969</v>
      </c>
      <c r="B585" s="271">
        <v>25293</v>
      </c>
      <c r="C585" s="265">
        <f>IF(OR('Rock Creek 11444201'!C585=-901,'Rock Creek 11444280'!C585=-901),-901,'Rock Creek 11444201'!C585+'Rock Creek 11444280'!C585)</f>
        <v>-901</v>
      </c>
      <c r="D585" s="266">
        <f t="shared" si="37"/>
        <v>-901</v>
      </c>
      <c r="I585" s="274"/>
      <c r="J585" s="274"/>
      <c r="K585" s="274"/>
      <c r="L585" s="274"/>
    </row>
    <row r="586" spans="1:12">
      <c r="A586" s="263">
        <f t="shared" si="36"/>
        <v>1969</v>
      </c>
      <c r="B586" s="271">
        <v>25323</v>
      </c>
      <c r="C586" s="265">
        <f>IF(OR('Rock Creek 11444201'!C586=-901,'Rock Creek 11444280'!C586=-901),-901,'Rock Creek 11444201'!C586+'Rock Creek 11444280'!C586)</f>
        <v>-901</v>
      </c>
      <c r="D586" s="266">
        <f t="shared" si="37"/>
        <v>-901</v>
      </c>
      <c r="I586" s="274"/>
      <c r="J586" s="274"/>
      <c r="K586" s="274"/>
      <c r="L586" s="274"/>
    </row>
    <row r="587" spans="1:12">
      <c r="A587" s="263">
        <f t="shared" si="36"/>
        <v>1969</v>
      </c>
      <c r="B587" s="271">
        <v>25354</v>
      </c>
      <c r="C587" s="265">
        <f>IF(OR('Rock Creek 11444201'!C587=-901,'Rock Creek 11444280'!C587=-901),-901,'Rock Creek 11444201'!C587+'Rock Creek 11444280'!C587)</f>
        <v>-901</v>
      </c>
      <c r="D587" s="266">
        <f t="shared" si="37"/>
        <v>-901</v>
      </c>
      <c r="I587" s="274"/>
      <c r="J587" s="274"/>
      <c r="K587" s="274"/>
      <c r="L587" s="274"/>
    </row>
    <row r="588" spans="1:12">
      <c r="A588" s="263">
        <f t="shared" si="36"/>
        <v>1969</v>
      </c>
      <c r="B588" s="271">
        <v>25384</v>
      </c>
      <c r="C588" s="265">
        <f>IF(OR('Rock Creek 11444201'!C588=-901,'Rock Creek 11444280'!C588=-901),-901,'Rock Creek 11444201'!C588+'Rock Creek 11444280'!C588)</f>
        <v>-901</v>
      </c>
      <c r="D588" s="266">
        <f t="shared" si="37"/>
        <v>-901</v>
      </c>
      <c r="I588" s="274"/>
      <c r="J588" s="274"/>
      <c r="K588" s="274"/>
      <c r="L588" s="274"/>
    </row>
    <row r="589" spans="1:12">
      <c r="A589" s="263">
        <f t="shared" si="36"/>
        <v>1969</v>
      </c>
      <c r="B589" s="271">
        <v>25415</v>
      </c>
      <c r="C589" s="265">
        <f>IF(OR('Rock Creek 11444201'!C589=-901,'Rock Creek 11444280'!C589=-901),-901,'Rock Creek 11444201'!C589+'Rock Creek 11444280'!C589)</f>
        <v>-901</v>
      </c>
      <c r="D589" s="266">
        <f t="shared" si="37"/>
        <v>-901</v>
      </c>
      <c r="I589" s="274"/>
      <c r="J589" s="274"/>
      <c r="K589" s="274"/>
      <c r="L589" s="274"/>
    </row>
    <row r="590" spans="1:12">
      <c r="A590" s="263">
        <f t="shared" si="36"/>
        <v>1969</v>
      </c>
      <c r="B590" s="271">
        <v>25446</v>
      </c>
      <c r="C590" s="265">
        <f>IF(OR('Rock Creek 11444201'!C590=-901,'Rock Creek 11444280'!C590=-901),-901,'Rock Creek 11444201'!C590+'Rock Creek 11444280'!C590)</f>
        <v>-901</v>
      </c>
      <c r="D590" s="266">
        <f t="shared" si="37"/>
        <v>-901</v>
      </c>
      <c r="I590" s="274"/>
      <c r="J590" s="274"/>
      <c r="K590" s="274"/>
      <c r="L590" s="274"/>
    </row>
    <row r="591" spans="1:12">
      <c r="A591" s="263">
        <f t="shared" si="36"/>
        <v>1969</v>
      </c>
      <c r="B591" s="271">
        <v>25476</v>
      </c>
      <c r="C591" s="265">
        <f>IF(OR('Rock Creek 11444201'!C591=-901,'Rock Creek 11444280'!C591=-901),-901,'Rock Creek 11444201'!C591+'Rock Creek 11444280'!C591)</f>
        <v>-901</v>
      </c>
      <c r="D591" s="266">
        <f t="shared" si="37"/>
        <v>-901</v>
      </c>
      <c r="I591" s="274"/>
      <c r="J591" s="274"/>
      <c r="K591" s="274"/>
      <c r="L591" s="274"/>
    </row>
    <row r="592" spans="1:12">
      <c r="A592" s="263">
        <f t="shared" si="36"/>
        <v>1970</v>
      </c>
      <c r="B592" s="271">
        <v>25507</v>
      </c>
      <c r="C592" s="265">
        <f>IF(OR('Rock Creek 11444201'!C592=-901,'Rock Creek 11444280'!C592=-901),-901,'Rock Creek 11444201'!C592+'Rock Creek 11444280'!C592)</f>
        <v>-901</v>
      </c>
      <c r="D592" s="266">
        <f t="shared" si="37"/>
        <v>-901</v>
      </c>
      <c r="I592" s="274"/>
      <c r="J592" s="274"/>
      <c r="K592" s="274"/>
      <c r="L592" s="274"/>
    </row>
    <row r="593" spans="1:12">
      <c r="A593" s="263">
        <f t="shared" ref="A593:A656" si="38">IF(MONTH(B593)&gt;9,YEAR(B593)+1,YEAR(B593))</f>
        <v>1970</v>
      </c>
      <c r="B593" s="271">
        <v>25537</v>
      </c>
      <c r="C593" s="265">
        <f>IF(OR('Rock Creek 11444201'!C593=-901,'Rock Creek 11444280'!C593=-901),-901,'Rock Creek 11444201'!C593+'Rock Creek 11444280'!C593)</f>
        <v>-901</v>
      </c>
      <c r="D593" s="266">
        <f t="shared" ref="D593:D656" si="39">IF(C593&lt;&gt;-901,C593*DAY(B593)*24*60*60/(220*22*9*1000),-901)</f>
        <v>-901</v>
      </c>
      <c r="I593" s="274"/>
      <c r="J593" s="274"/>
      <c r="K593" s="274"/>
      <c r="L593" s="274"/>
    </row>
    <row r="594" spans="1:12">
      <c r="A594" s="263">
        <f t="shared" si="38"/>
        <v>1970</v>
      </c>
      <c r="B594" s="271">
        <v>25568</v>
      </c>
      <c r="C594" s="265">
        <f>IF(OR('Rock Creek 11444201'!C594=-901,'Rock Creek 11444280'!C594=-901),-901,'Rock Creek 11444201'!C594+'Rock Creek 11444280'!C594)</f>
        <v>-901</v>
      </c>
      <c r="D594" s="266">
        <f t="shared" si="39"/>
        <v>-901</v>
      </c>
      <c r="I594" s="274"/>
      <c r="J594" s="274"/>
      <c r="K594" s="274"/>
      <c r="L594" s="274"/>
    </row>
    <row r="595" spans="1:12">
      <c r="A595" s="263">
        <f t="shared" si="38"/>
        <v>1970</v>
      </c>
      <c r="B595" s="271">
        <v>25599</v>
      </c>
      <c r="C595" s="265">
        <f>IF(OR('Rock Creek 11444201'!C595=-901,'Rock Creek 11444280'!C595=-901),-901,'Rock Creek 11444201'!C595+'Rock Creek 11444280'!C595)</f>
        <v>-901</v>
      </c>
      <c r="D595" s="266">
        <f t="shared" si="39"/>
        <v>-901</v>
      </c>
      <c r="I595" s="274"/>
      <c r="J595" s="274"/>
      <c r="K595" s="274"/>
      <c r="L595" s="274"/>
    </row>
    <row r="596" spans="1:12">
      <c r="A596" s="263">
        <f t="shared" si="38"/>
        <v>1970</v>
      </c>
      <c r="B596" s="271">
        <v>25627</v>
      </c>
      <c r="C596" s="265">
        <f>IF(OR('Rock Creek 11444201'!C596=-901,'Rock Creek 11444280'!C596=-901),-901,'Rock Creek 11444201'!C596+'Rock Creek 11444280'!C596)</f>
        <v>-901</v>
      </c>
      <c r="D596" s="266">
        <f t="shared" si="39"/>
        <v>-901</v>
      </c>
      <c r="I596" s="274"/>
      <c r="J596" s="274"/>
      <c r="K596" s="274"/>
      <c r="L596" s="274"/>
    </row>
    <row r="597" spans="1:12">
      <c r="A597" s="263">
        <f t="shared" si="38"/>
        <v>1970</v>
      </c>
      <c r="B597" s="271">
        <v>25658</v>
      </c>
      <c r="C597" s="265">
        <f>IF(OR('Rock Creek 11444201'!C597=-901,'Rock Creek 11444280'!C597=-901),-901,'Rock Creek 11444201'!C597+'Rock Creek 11444280'!C597)</f>
        <v>-901</v>
      </c>
      <c r="D597" s="266">
        <f t="shared" si="39"/>
        <v>-901</v>
      </c>
      <c r="I597" s="274"/>
      <c r="J597" s="274"/>
      <c r="K597" s="274"/>
      <c r="L597" s="274"/>
    </row>
    <row r="598" spans="1:12">
      <c r="A598" s="263">
        <f t="shared" si="38"/>
        <v>1970</v>
      </c>
      <c r="B598" s="271">
        <v>25688</v>
      </c>
      <c r="C598" s="265">
        <f>IF(OR('Rock Creek 11444201'!C598=-901,'Rock Creek 11444280'!C598=-901),-901,'Rock Creek 11444201'!C598+'Rock Creek 11444280'!C598)</f>
        <v>-901</v>
      </c>
      <c r="D598" s="266">
        <f t="shared" si="39"/>
        <v>-901</v>
      </c>
      <c r="I598" s="274"/>
      <c r="J598" s="274"/>
      <c r="K598" s="274"/>
      <c r="L598" s="274"/>
    </row>
    <row r="599" spans="1:12">
      <c r="A599" s="263">
        <f t="shared" si="38"/>
        <v>1970</v>
      </c>
      <c r="B599" s="271">
        <v>25719</v>
      </c>
      <c r="C599" s="265">
        <f>IF(OR('Rock Creek 11444201'!C599=-901,'Rock Creek 11444280'!C599=-901),-901,'Rock Creek 11444201'!C599+'Rock Creek 11444280'!C599)</f>
        <v>-901</v>
      </c>
      <c r="D599" s="266">
        <f t="shared" si="39"/>
        <v>-901</v>
      </c>
      <c r="I599" s="274"/>
      <c r="J599" s="274"/>
      <c r="K599" s="274"/>
      <c r="L599" s="274"/>
    </row>
    <row r="600" spans="1:12">
      <c r="A600" s="263">
        <f t="shared" si="38"/>
        <v>1970</v>
      </c>
      <c r="B600" s="271">
        <v>25749</v>
      </c>
      <c r="C600" s="265">
        <f>IF(OR('Rock Creek 11444201'!C600=-901,'Rock Creek 11444280'!C600=-901),-901,'Rock Creek 11444201'!C600+'Rock Creek 11444280'!C600)</f>
        <v>-901</v>
      </c>
      <c r="D600" s="266">
        <f t="shared" si="39"/>
        <v>-901</v>
      </c>
      <c r="I600" s="274"/>
      <c r="J600" s="274"/>
      <c r="K600" s="274"/>
      <c r="L600" s="274"/>
    </row>
    <row r="601" spans="1:12">
      <c r="A601" s="263">
        <f t="shared" si="38"/>
        <v>1970</v>
      </c>
      <c r="B601" s="271">
        <v>25780</v>
      </c>
      <c r="C601" s="265">
        <f>IF(OR('Rock Creek 11444201'!C601=-901,'Rock Creek 11444280'!C601=-901),-901,'Rock Creek 11444201'!C601+'Rock Creek 11444280'!C601)</f>
        <v>-901</v>
      </c>
      <c r="D601" s="266">
        <f t="shared" si="39"/>
        <v>-901</v>
      </c>
      <c r="I601" s="274"/>
      <c r="J601" s="274"/>
      <c r="K601" s="274"/>
      <c r="L601" s="274"/>
    </row>
    <row r="602" spans="1:12">
      <c r="A602" s="263">
        <f t="shared" si="38"/>
        <v>1970</v>
      </c>
      <c r="B602" s="271">
        <v>25811</v>
      </c>
      <c r="C602" s="265">
        <f>IF(OR('Rock Creek 11444201'!C602=-901,'Rock Creek 11444280'!C602=-901),-901,'Rock Creek 11444201'!C602+'Rock Creek 11444280'!C602)</f>
        <v>-901</v>
      </c>
      <c r="D602" s="266">
        <f t="shared" si="39"/>
        <v>-901</v>
      </c>
      <c r="I602" s="274"/>
      <c r="J602" s="274"/>
      <c r="K602" s="274"/>
      <c r="L602" s="274"/>
    </row>
    <row r="603" spans="1:12">
      <c r="A603" s="263">
        <f t="shared" si="38"/>
        <v>1970</v>
      </c>
      <c r="B603" s="271">
        <v>25841</v>
      </c>
      <c r="C603" s="265">
        <f>IF(OR('Rock Creek 11444201'!C603=-901,'Rock Creek 11444280'!C603=-901),-901,'Rock Creek 11444201'!C603+'Rock Creek 11444280'!C603)</f>
        <v>-901</v>
      </c>
      <c r="D603" s="266">
        <f t="shared" si="39"/>
        <v>-901</v>
      </c>
      <c r="I603" s="274"/>
      <c r="J603" s="274"/>
      <c r="K603" s="274"/>
      <c r="L603" s="274"/>
    </row>
    <row r="604" spans="1:12">
      <c r="A604" s="263">
        <f t="shared" si="38"/>
        <v>1971</v>
      </c>
      <c r="B604" s="271">
        <v>25872</v>
      </c>
      <c r="C604" s="265">
        <f>IF(OR('Rock Creek 11444201'!C604=-901,'Rock Creek 11444280'!C604=-901),-901,'Rock Creek 11444201'!C604+'Rock Creek 11444280'!C604)</f>
        <v>-901</v>
      </c>
      <c r="D604" s="266">
        <f t="shared" si="39"/>
        <v>-901</v>
      </c>
      <c r="I604" s="274"/>
      <c r="J604" s="274"/>
      <c r="K604" s="274"/>
      <c r="L604" s="274"/>
    </row>
    <row r="605" spans="1:12">
      <c r="A605" s="263">
        <f t="shared" si="38"/>
        <v>1971</v>
      </c>
      <c r="B605" s="271">
        <v>25902</v>
      </c>
      <c r="C605" s="265">
        <f>IF(OR('Rock Creek 11444201'!C605=-901,'Rock Creek 11444280'!C605=-901),-901,'Rock Creek 11444201'!C605+'Rock Creek 11444280'!C605)</f>
        <v>-901</v>
      </c>
      <c r="D605" s="266">
        <f t="shared" si="39"/>
        <v>-901</v>
      </c>
      <c r="I605" s="274"/>
      <c r="J605" s="274"/>
      <c r="K605" s="274"/>
      <c r="L605" s="274"/>
    </row>
    <row r="606" spans="1:12">
      <c r="A606" s="263">
        <f t="shared" si="38"/>
        <v>1971</v>
      </c>
      <c r="B606" s="271">
        <v>25933</v>
      </c>
      <c r="C606" s="265">
        <f>IF(OR('Rock Creek 11444201'!C606=-901,'Rock Creek 11444280'!C606=-901),-901,'Rock Creek 11444201'!C606+'Rock Creek 11444280'!C606)</f>
        <v>-901</v>
      </c>
      <c r="D606" s="266">
        <f t="shared" si="39"/>
        <v>-901</v>
      </c>
      <c r="I606" s="274"/>
      <c r="J606" s="274"/>
      <c r="K606" s="274"/>
      <c r="L606" s="274"/>
    </row>
    <row r="607" spans="1:12">
      <c r="A607" s="263">
        <f t="shared" si="38"/>
        <v>1971</v>
      </c>
      <c r="B607" s="271">
        <v>25964</v>
      </c>
      <c r="C607" s="265">
        <f>IF(OR('Rock Creek 11444201'!C607=-901,'Rock Creek 11444280'!C607=-901),-901,'Rock Creek 11444201'!C607+'Rock Creek 11444280'!C607)</f>
        <v>-901</v>
      </c>
      <c r="D607" s="266">
        <f t="shared" si="39"/>
        <v>-901</v>
      </c>
      <c r="I607" s="274"/>
      <c r="J607" s="274"/>
      <c r="K607" s="274"/>
      <c r="L607" s="274"/>
    </row>
    <row r="608" spans="1:12">
      <c r="A608" s="263">
        <f t="shared" si="38"/>
        <v>1971</v>
      </c>
      <c r="B608" s="271">
        <v>25992</v>
      </c>
      <c r="C608" s="265">
        <f>IF(OR('Rock Creek 11444201'!C608=-901,'Rock Creek 11444280'!C608=-901),-901,'Rock Creek 11444201'!C608+'Rock Creek 11444280'!C608)</f>
        <v>-901</v>
      </c>
      <c r="D608" s="266">
        <f t="shared" si="39"/>
        <v>-901</v>
      </c>
      <c r="I608" s="274"/>
      <c r="J608" s="274"/>
      <c r="K608" s="274"/>
      <c r="L608" s="274"/>
    </row>
    <row r="609" spans="1:12">
      <c r="A609" s="263">
        <f t="shared" si="38"/>
        <v>1971</v>
      </c>
      <c r="B609" s="271">
        <v>26023</v>
      </c>
      <c r="C609" s="265">
        <f>IF(OR('Rock Creek 11444201'!C609=-901,'Rock Creek 11444280'!C609=-901),-901,'Rock Creek 11444201'!C609+'Rock Creek 11444280'!C609)</f>
        <v>-901</v>
      </c>
      <c r="D609" s="266">
        <f t="shared" si="39"/>
        <v>-901</v>
      </c>
      <c r="I609" s="274"/>
      <c r="J609" s="274"/>
      <c r="K609" s="274"/>
      <c r="L609" s="274"/>
    </row>
    <row r="610" spans="1:12">
      <c r="A610" s="263">
        <f t="shared" si="38"/>
        <v>1971</v>
      </c>
      <c r="B610" s="271">
        <v>26053</v>
      </c>
      <c r="C610" s="265">
        <f>IF(OR('Rock Creek 11444201'!C610=-901,'Rock Creek 11444280'!C610=-901),-901,'Rock Creek 11444201'!C610+'Rock Creek 11444280'!C610)</f>
        <v>-901</v>
      </c>
      <c r="D610" s="266">
        <f t="shared" si="39"/>
        <v>-901</v>
      </c>
      <c r="I610" s="274"/>
      <c r="J610" s="274"/>
      <c r="K610" s="274"/>
      <c r="L610" s="274"/>
    </row>
    <row r="611" spans="1:12">
      <c r="A611" s="263">
        <f t="shared" si="38"/>
        <v>1971</v>
      </c>
      <c r="B611" s="271">
        <v>26084</v>
      </c>
      <c r="C611" s="265">
        <f>IF(OR('Rock Creek 11444201'!C611=-901,'Rock Creek 11444280'!C611=-901),-901,'Rock Creek 11444201'!C611+'Rock Creek 11444280'!C611)</f>
        <v>-901</v>
      </c>
      <c r="D611" s="266">
        <f t="shared" si="39"/>
        <v>-901</v>
      </c>
      <c r="I611" s="274"/>
      <c r="J611" s="274"/>
      <c r="K611" s="274"/>
      <c r="L611" s="274"/>
    </row>
    <row r="612" spans="1:12">
      <c r="A612" s="263">
        <f t="shared" si="38"/>
        <v>1971</v>
      </c>
      <c r="B612" s="271">
        <v>26114</v>
      </c>
      <c r="C612" s="265">
        <f>IF(OR('Rock Creek 11444201'!C612=-901,'Rock Creek 11444280'!C612=-901),-901,'Rock Creek 11444201'!C612+'Rock Creek 11444280'!C612)</f>
        <v>-901</v>
      </c>
      <c r="D612" s="266">
        <f t="shared" si="39"/>
        <v>-901</v>
      </c>
      <c r="I612" s="274"/>
      <c r="J612" s="274"/>
      <c r="K612" s="274"/>
      <c r="L612" s="274"/>
    </row>
    <row r="613" spans="1:12">
      <c r="A613" s="263">
        <f t="shared" si="38"/>
        <v>1971</v>
      </c>
      <c r="B613" s="271">
        <v>26145</v>
      </c>
      <c r="C613" s="265">
        <f>IF(OR('Rock Creek 11444201'!C613=-901,'Rock Creek 11444280'!C613=-901),-901,'Rock Creek 11444201'!C613+'Rock Creek 11444280'!C613)</f>
        <v>-901</v>
      </c>
      <c r="D613" s="266">
        <f t="shared" si="39"/>
        <v>-901</v>
      </c>
      <c r="I613" s="274"/>
      <c r="J613" s="274"/>
      <c r="K613" s="274"/>
      <c r="L613" s="274"/>
    </row>
    <row r="614" spans="1:12">
      <c r="A614" s="263">
        <f t="shared" si="38"/>
        <v>1971</v>
      </c>
      <c r="B614" s="271">
        <v>26176</v>
      </c>
      <c r="C614" s="265">
        <f>IF(OR('Rock Creek 11444201'!C614=-901,'Rock Creek 11444280'!C614=-901),-901,'Rock Creek 11444201'!C614+'Rock Creek 11444280'!C614)</f>
        <v>-901</v>
      </c>
      <c r="D614" s="266">
        <f t="shared" si="39"/>
        <v>-901</v>
      </c>
      <c r="I614" s="274"/>
      <c r="J614" s="274"/>
      <c r="K614" s="274"/>
      <c r="L614" s="274"/>
    </row>
    <row r="615" spans="1:12">
      <c r="A615" s="263">
        <f t="shared" si="38"/>
        <v>1971</v>
      </c>
      <c r="B615" s="271">
        <v>26206</v>
      </c>
      <c r="C615" s="265">
        <f>IF(OR('Rock Creek 11444201'!C615=-901,'Rock Creek 11444280'!C615=-901),-901,'Rock Creek 11444201'!C615+'Rock Creek 11444280'!C615)</f>
        <v>-901</v>
      </c>
      <c r="D615" s="266">
        <f t="shared" si="39"/>
        <v>-901</v>
      </c>
      <c r="I615" s="274"/>
      <c r="J615" s="274"/>
      <c r="K615" s="274"/>
      <c r="L615" s="274"/>
    </row>
    <row r="616" spans="1:12">
      <c r="A616" s="263">
        <f t="shared" si="38"/>
        <v>1972</v>
      </c>
      <c r="B616" s="271">
        <v>26237</v>
      </c>
      <c r="C616" s="265">
        <f>IF(OR('Rock Creek 11444201'!C616=-901,'Rock Creek 11444280'!C616=-901),-901,'Rock Creek 11444201'!C616+'Rock Creek 11444280'!C616)</f>
        <v>-901</v>
      </c>
      <c r="D616" s="266">
        <f t="shared" si="39"/>
        <v>-901</v>
      </c>
      <c r="I616" s="274"/>
      <c r="J616" s="274"/>
      <c r="K616" s="274"/>
      <c r="L616" s="274"/>
    </row>
    <row r="617" spans="1:12">
      <c r="A617" s="263">
        <f t="shared" si="38"/>
        <v>1972</v>
      </c>
      <c r="B617" s="271">
        <v>26267</v>
      </c>
      <c r="C617" s="265">
        <f>IF(OR('Rock Creek 11444201'!C617=-901,'Rock Creek 11444280'!C617=-901),-901,'Rock Creek 11444201'!C617+'Rock Creek 11444280'!C617)</f>
        <v>-901</v>
      </c>
      <c r="D617" s="266">
        <f t="shared" si="39"/>
        <v>-901</v>
      </c>
      <c r="I617" s="274"/>
      <c r="J617" s="274"/>
      <c r="K617" s="274"/>
      <c r="L617" s="274"/>
    </row>
    <row r="618" spans="1:12">
      <c r="A618" s="263">
        <f t="shared" si="38"/>
        <v>1972</v>
      </c>
      <c r="B618" s="271">
        <v>26298</v>
      </c>
      <c r="C618" s="265">
        <f>IF(OR('Rock Creek 11444201'!C618=-901,'Rock Creek 11444280'!C618=-901),-901,'Rock Creek 11444201'!C618+'Rock Creek 11444280'!C618)</f>
        <v>-901</v>
      </c>
      <c r="D618" s="266">
        <f t="shared" si="39"/>
        <v>-901</v>
      </c>
      <c r="I618" s="274"/>
      <c r="J618" s="274"/>
      <c r="K618" s="274"/>
      <c r="L618" s="274"/>
    </row>
    <row r="619" spans="1:12">
      <c r="A619" s="263">
        <f t="shared" si="38"/>
        <v>1972</v>
      </c>
      <c r="B619" s="271">
        <v>26329</v>
      </c>
      <c r="C619" s="265">
        <f>IF(OR('Rock Creek 11444201'!C619=-901,'Rock Creek 11444280'!C619=-901),-901,'Rock Creek 11444201'!C619+'Rock Creek 11444280'!C619)</f>
        <v>-901</v>
      </c>
      <c r="D619" s="266">
        <f t="shared" si="39"/>
        <v>-901</v>
      </c>
      <c r="I619" s="274"/>
      <c r="J619" s="274"/>
      <c r="K619" s="274"/>
      <c r="L619" s="274"/>
    </row>
    <row r="620" spans="1:12">
      <c r="A620" s="263">
        <f t="shared" si="38"/>
        <v>1972</v>
      </c>
      <c r="B620" s="271">
        <v>26358</v>
      </c>
      <c r="C620" s="265">
        <f>IF(OR('Rock Creek 11444201'!C620=-901,'Rock Creek 11444280'!C620=-901),-901,'Rock Creek 11444201'!C620+'Rock Creek 11444280'!C620)</f>
        <v>-901</v>
      </c>
      <c r="D620" s="266">
        <f t="shared" si="39"/>
        <v>-901</v>
      </c>
      <c r="I620" s="274"/>
      <c r="J620" s="274"/>
      <c r="K620" s="274"/>
      <c r="L620" s="274"/>
    </row>
    <row r="621" spans="1:12">
      <c r="A621" s="263">
        <f t="shared" si="38"/>
        <v>1972</v>
      </c>
      <c r="B621" s="271">
        <v>26389</v>
      </c>
      <c r="C621" s="265">
        <f>IF(OR('Rock Creek 11444201'!C621=-901,'Rock Creek 11444280'!C621=-901),-901,'Rock Creek 11444201'!C621+'Rock Creek 11444280'!C621)</f>
        <v>-901</v>
      </c>
      <c r="D621" s="266">
        <f t="shared" si="39"/>
        <v>-901</v>
      </c>
      <c r="I621" s="274"/>
      <c r="J621" s="274"/>
      <c r="K621" s="274"/>
      <c r="L621" s="274"/>
    </row>
    <row r="622" spans="1:12">
      <c r="A622" s="263">
        <f t="shared" si="38"/>
        <v>1972</v>
      </c>
      <c r="B622" s="271">
        <v>26419</v>
      </c>
      <c r="C622" s="265">
        <f>IF(OR('Rock Creek 11444201'!C622=-901,'Rock Creek 11444280'!C622=-901),-901,'Rock Creek 11444201'!C622+'Rock Creek 11444280'!C622)</f>
        <v>-901</v>
      </c>
      <c r="D622" s="266">
        <f t="shared" si="39"/>
        <v>-901</v>
      </c>
      <c r="I622" s="274"/>
      <c r="J622" s="274"/>
      <c r="K622" s="274"/>
      <c r="L622" s="274"/>
    </row>
    <row r="623" spans="1:12">
      <c r="A623" s="263">
        <f t="shared" si="38"/>
        <v>1972</v>
      </c>
      <c r="B623" s="271">
        <v>26450</v>
      </c>
      <c r="C623" s="265">
        <f>IF(OR('Rock Creek 11444201'!C623=-901,'Rock Creek 11444280'!C623=-901),-901,'Rock Creek 11444201'!C623+'Rock Creek 11444280'!C623)</f>
        <v>-901</v>
      </c>
      <c r="D623" s="266">
        <f t="shared" si="39"/>
        <v>-901</v>
      </c>
      <c r="I623" s="274"/>
      <c r="J623" s="274"/>
      <c r="K623" s="274"/>
      <c r="L623" s="274"/>
    </row>
    <row r="624" spans="1:12">
      <c r="A624" s="263">
        <f t="shared" si="38"/>
        <v>1972</v>
      </c>
      <c r="B624" s="271">
        <v>26480</v>
      </c>
      <c r="C624" s="265">
        <f>IF(OR('Rock Creek 11444201'!C624=-901,'Rock Creek 11444280'!C624=-901),-901,'Rock Creek 11444201'!C624+'Rock Creek 11444280'!C624)</f>
        <v>-901</v>
      </c>
      <c r="D624" s="266">
        <f t="shared" si="39"/>
        <v>-901</v>
      </c>
      <c r="I624" s="274"/>
      <c r="J624" s="274"/>
      <c r="K624" s="274"/>
      <c r="L624" s="274"/>
    </row>
    <row r="625" spans="1:12">
      <c r="A625" s="263">
        <f t="shared" si="38"/>
        <v>1972</v>
      </c>
      <c r="B625" s="271">
        <v>26511</v>
      </c>
      <c r="C625" s="265">
        <f>IF(OR('Rock Creek 11444201'!C625=-901,'Rock Creek 11444280'!C625=-901),-901,'Rock Creek 11444201'!C625+'Rock Creek 11444280'!C625)</f>
        <v>-901</v>
      </c>
      <c r="D625" s="266">
        <f t="shared" si="39"/>
        <v>-901</v>
      </c>
      <c r="I625" s="274"/>
      <c r="J625" s="274"/>
      <c r="K625" s="274"/>
      <c r="L625" s="274"/>
    </row>
    <row r="626" spans="1:12">
      <c r="A626" s="263">
        <f t="shared" si="38"/>
        <v>1972</v>
      </c>
      <c r="B626" s="271">
        <v>26542</v>
      </c>
      <c r="C626" s="265">
        <f>IF(OR('Rock Creek 11444201'!C626=-901,'Rock Creek 11444280'!C626=-901),-901,'Rock Creek 11444201'!C626+'Rock Creek 11444280'!C626)</f>
        <v>-901</v>
      </c>
      <c r="D626" s="266">
        <f t="shared" si="39"/>
        <v>-901</v>
      </c>
      <c r="I626" s="274"/>
      <c r="J626" s="274"/>
      <c r="K626" s="274"/>
      <c r="L626" s="274"/>
    </row>
    <row r="627" spans="1:12">
      <c r="A627" s="263">
        <f t="shared" si="38"/>
        <v>1972</v>
      </c>
      <c r="B627" s="271">
        <v>26572</v>
      </c>
      <c r="C627" s="265">
        <f>IF(OR('Rock Creek 11444201'!C627=-901,'Rock Creek 11444280'!C627=-901),-901,'Rock Creek 11444201'!C627+'Rock Creek 11444280'!C627)</f>
        <v>-901</v>
      </c>
      <c r="D627" s="266">
        <f t="shared" si="39"/>
        <v>-901</v>
      </c>
      <c r="I627" s="274"/>
      <c r="J627" s="274"/>
      <c r="K627" s="274"/>
      <c r="L627" s="274"/>
    </row>
    <row r="628" spans="1:12">
      <c r="A628" s="263">
        <f t="shared" si="38"/>
        <v>1973</v>
      </c>
      <c r="B628" s="271">
        <v>26603</v>
      </c>
      <c r="C628" s="265">
        <f>IF(OR('Rock Creek 11444201'!C628=-901,'Rock Creek 11444280'!C628=-901),-901,'Rock Creek 11444201'!C628+'Rock Creek 11444280'!C628)</f>
        <v>-901</v>
      </c>
      <c r="D628" s="266">
        <f t="shared" si="39"/>
        <v>-901</v>
      </c>
      <c r="I628" s="274"/>
      <c r="J628" s="274"/>
      <c r="K628" s="274"/>
      <c r="L628" s="274"/>
    </row>
    <row r="629" spans="1:12">
      <c r="A629" s="263">
        <f t="shared" si="38"/>
        <v>1973</v>
      </c>
      <c r="B629" s="271">
        <v>26633</v>
      </c>
      <c r="C629" s="265">
        <f>IF(OR('Rock Creek 11444201'!C629=-901,'Rock Creek 11444280'!C629=-901),-901,'Rock Creek 11444201'!C629+'Rock Creek 11444280'!C629)</f>
        <v>-901</v>
      </c>
      <c r="D629" s="266">
        <f t="shared" si="39"/>
        <v>-901</v>
      </c>
      <c r="I629" s="274"/>
      <c r="J629" s="274"/>
      <c r="K629" s="274"/>
      <c r="L629" s="274"/>
    </row>
    <row r="630" spans="1:12">
      <c r="A630" s="263">
        <f t="shared" si="38"/>
        <v>1973</v>
      </c>
      <c r="B630" s="271">
        <v>26664</v>
      </c>
      <c r="C630" s="265">
        <f>IF(OR('Rock Creek 11444201'!C630=-901,'Rock Creek 11444280'!C630=-901),-901,'Rock Creek 11444201'!C630+'Rock Creek 11444280'!C630)</f>
        <v>-901</v>
      </c>
      <c r="D630" s="266">
        <f t="shared" si="39"/>
        <v>-901</v>
      </c>
      <c r="I630" s="274"/>
      <c r="J630" s="274"/>
      <c r="K630" s="274"/>
      <c r="L630" s="274"/>
    </row>
    <row r="631" spans="1:12">
      <c r="A631" s="263">
        <f t="shared" si="38"/>
        <v>1973</v>
      </c>
      <c r="B631" s="271">
        <v>26695</v>
      </c>
      <c r="C631" s="265">
        <f>IF(OR('Rock Creek 11444201'!C631=-901,'Rock Creek 11444280'!C631=-901),-901,'Rock Creek 11444201'!C631+'Rock Creek 11444280'!C631)</f>
        <v>-901</v>
      </c>
      <c r="D631" s="266">
        <f t="shared" si="39"/>
        <v>-901</v>
      </c>
      <c r="I631" s="274"/>
      <c r="J631" s="274"/>
      <c r="K631" s="274"/>
      <c r="L631" s="274"/>
    </row>
    <row r="632" spans="1:12">
      <c r="A632" s="263">
        <f t="shared" si="38"/>
        <v>1973</v>
      </c>
      <c r="B632" s="271">
        <v>26723</v>
      </c>
      <c r="C632" s="265">
        <f>IF(OR('Rock Creek 11444201'!C632=-901,'Rock Creek 11444280'!C632=-901),-901,'Rock Creek 11444201'!C632+'Rock Creek 11444280'!C632)</f>
        <v>-901</v>
      </c>
      <c r="D632" s="266">
        <f t="shared" si="39"/>
        <v>-901</v>
      </c>
      <c r="I632" s="274"/>
      <c r="J632" s="274"/>
      <c r="K632" s="274"/>
      <c r="L632" s="274"/>
    </row>
    <row r="633" spans="1:12">
      <c r="A633" s="263">
        <f t="shared" si="38"/>
        <v>1973</v>
      </c>
      <c r="B633" s="271">
        <v>26754</v>
      </c>
      <c r="C633" s="265">
        <f>IF(OR('Rock Creek 11444201'!C633=-901,'Rock Creek 11444280'!C633=-901),-901,'Rock Creek 11444201'!C633+'Rock Creek 11444280'!C633)</f>
        <v>-901</v>
      </c>
      <c r="D633" s="266">
        <f t="shared" si="39"/>
        <v>-901</v>
      </c>
      <c r="I633" s="274"/>
      <c r="J633" s="274"/>
      <c r="K633" s="274"/>
      <c r="L633" s="274"/>
    </row>
    <row r="634" spans="1:12">
      <c r="A634" s="263">
        <f t="shared" si="38"/>
        <v>1973</v>
      </c>
      <c r="B634" s="271">
        <v>26784</v>
      </c>
      <c r="C634" s="265">
        <f>IF(OR('Rock Creek 11444201'!C634=-901,'Rock Creek 11444280'!C634=-901),-901,'Rock Creek 11444201'!C634+'Rock Creek 11444280'!C634)</f>
        <v>-901</v>
      </c>
      <c r="D634" s="266">
        <f t="shared" si="39"/>
        <v>-901</v>
      </c>
      <c r="I634" s="274"/>
      <c r="J634" s="274"/>
      <c r="K634" s="274"/>
      <c r="L634" s="274"/>
    </row>
    <row r="635" spans="1:12">
      <c r="A635" s="263">
        <f t="shared" si="38"/>
        <v>1973</v>
      </c>
      <c r="B635" s="271">
        <v>26815</v>
      </c>
      <c r="C635" s="265">
        <f>IF(OR('Rock Creek 11444201'!C635=-901,'Rock Creek 11444280'!C635=-901),-901,'Rock Creek 11444201'!C635+'Rock Creek 11444280'!C635)</f>
        <v>-901</v>
      </c>
      <c r="D635" s="266">
        <f t="shared" si="39"/>
        <v>-901</v>
      </c>
      <c r="I635" s="274"/>
      <c r="J635" s="274"/>
      <c r="K635" s="274"/>
      <c r="L635" s="274"/>
    </row>
    <row r="636" spans="1:12">
      <c r="A636" s="263">
        <f t="shared" si="38"/>
        <v>1973</v>
      </c>
      <c r="B636" s="271">
        <v>26845</v>
      </c>
      <c r="C636" s="265">
        <f>IF(OR('Rock Creek 11444201'!C636=-901,'Rock Creek 11444280'!C636=-901),-901,'Rock Creek 11444201'!C636+'Rock Creek 11444280'!C636)</f>
        <v>-901</v>
      </c>
      <c r="D636" s="266">
        <f t="shared" si="39"/>
        <v>-901</v>
      </c>
      <c r="I636" s="274"/>
      <c r="J636" s="274"/>
      <c r="K636" s="274"/>
      <c r="L636" s="274"/>
    </row>
    <row r="637" spans="1:12">
      <c r="A637" s="263">
        <f t="shared" si="38"/>
        <v>1973</v>
      </c>
      <c r="B637" s="271">
        <v>26876</v>
      </c>
      <c r="C637" s="265">
        <f>IF(OR('Rock Creek 11444201'!C637=-901,'Rock Creek 11444280'!C637=-901),-901,'Rock Creek 11444201'!C637+'Rock Creek 11444280'!C637)</f>
        <v>-901</v>
      </c>
      <c r="D637" s="266">
        <f t="shared" si="39"/>
        <v>-901</v>
      </c>
      <c r="I637" s="274"/>
      <c r="J637" s="274"/>
      <c r="K637" s="274"/>
      <c r="L637" s="274"/>
    </row>
    <row r="638" spans="1:12">
      <c r="A638" s="263">
        <f t="shared" si="38"/>
        <v>1973</v>
      </c>
      <c r="B638" s="271">
        <v>26907</v>
      </c>
      <c r="C638" s="265">
        <f>IF(OR('Rock Creek 11444201'!C638=-901,'Rock Creek 11444280'!C638=-901),-901,'Rock Creek 11444201'!C638+'Rock Creek 11444280'!C638)</f>
        <v>-901</v>
      </c>
      <c r="D638" s="266">
        <f t="shared" si="39"/>
        <v>-901</v>
      </c>
      <c r="I638" s="274"/>
      <c r="J638" s="274"/>
      <c r="K638" s="274"/>
      <c r="L638" s="274"/>
    </row>
    <row r="639" spans="1:12">
      <c r="A639" s="263">
        <f t="shared" si="38"/>
        <v>1973</v>
      </c>
      <c r="B639" s="271">
        <v>26937</v>
      </c>
      <c r="C639" s="265">
        <f>IF(OR('Rock Creek 11444201'!C639=-901,'Rock Creek 11444280'!C639=-901),-901,'Rock Creek 11444201'!C639+'Rock Creek 11444280'!C639)</f>
        <v>-901</v>
      </c>
      <c r="D639" s="266">
        <f t="shared" si="39"/>
        <v>-901</v>
      </c>
      <c r="I639" s="274"/>
      <c r="J639" s="274"/>
      <c r="K639" s="274"/>
      <c r="L639" s="274"/>
    </row>
    <row r="640" spans="1:12">
      <c r="A640" s="263">
        <f t="shared" si="38"/>
        <v>1974</v>
      </c>
      <c r="B640" s="271">
        <v>26968</v>
      </c>
      <c r="C640" s="265">
        <f>IF(OR('Rock Creek 11444201'!C640=-901,'Rock Creek 11444280'!C640=-901),-901,'Rock Creek 11444201'!C640+'Rock Creek 11444280'!C640)</f>
        <v>-901</v>
      </c>
      <c r="D640" s="266">
        <f t="shared" si="39"/>
        <v>-901</v>
      </c>
      <c r="I640" s="274"/>
      <c r="J640" s="274"/>
      <c r="K640" s="274"/>
      <c r="L640" s="274"/>
    </row>
    <row r="641" spans="1:12">
      <c r="A641" s="263">
        <f t="shared" si="38"/>
        <v>1974</v>
      </c>
      <c r="B641" s="271">
        <v>26998</v>
      </c>
      <c r="C641" s="265">
        <f>IF(OR('Rock Creek 11444201'!C641=-901,'Rock Creek 11444280'!C641=-901),-901,'Rock Creek 11444201'!C641+'Rock Creek 11444280'!C641)</f>
        <v>-901</v>
      </c>
      <c r="D641" s="266">
        <f t="shared" si="39"/>
        <v>-901</v>
      </c>
      <c r="I641" s="274"/>
      <c r="J641" s="274"/>
      <c r="K641" s="274"/>
      <c r="L641" s="274"/>
    </row>
    <row r="642" spans="1:12">
      <c r="A642" s="263">
        <f t="shared" si="38"/>
        <v>1974</v>
      </c>
      <c r="B642" s="271">
        <v>27029</v>
      </c>
      <c r="C642" s="265">
        <f>IF(OR('Rock Creek 11444201'!C642=-901,'Rock Creek 11444280'!C642=-901),-901,'Rock Creek 11444201'!C642+'Rock Creek 11444280'!C642)</f>
        <v>-901</v>
      </c>
      <c r="D642" s="266">
        <f t="shared" si="39"/>
        <v>-901</v>
      </c>
      <c r="I642" s="274"/>
      <c r="J642" s="274"/>
      <c r="K642" s="274"/>
      <c r="L642" s="274"/>
    </row>
    <row r="643" spans="1:12">
      <c r="A643" s="263">
        <f t="shared" si="38"/>
        <v>1974</v>
      </c>
      <c r="B643" s="271">
        <v>27060</v>
      </c>
      <c r="C643" s="265">
        <f>IF(OR('Rock Creek 11444201'!C643=-901,'Rock Creek 11444280'!C643=-901),-901,'Rock Creek 11444201'!C643+'Rock Creek 11444280'!C643)</f>
        <v>-901</v>
      </c>
      <c r="D643" s="266">
        <f t="shared" si="39"/>
        <v>-901</v>
      </c>
      <c r="I643" s="274"/>
      <c r="J643" s="274"/>
      <c r="K643" s="274"/>
      <c r="L643" s="274"/>
    </row>
    <row r="644" spans="1:12">
      <c r="A644" s="263">
        <f t="shared" si="38"/>
        <v>1974</v>
      </c>
      <c r="B644" s="271">
        <v>27088</v>
      </c>
      <c r="C644" s="265">
        <f>IF(OR('Rock Creek 11444201'!C644=-901,'Rock Creek 11444280'!C644=-901),-901,'Rock Creek 11444201'!C644+'Rock Creek 11444280'!C644)</f>
        <v>-901</v>
      </c>
      <c r="D644" s="266">
        <f t="shared" si="39"/>
        <v>-901</v>
      </c>
      <c r="I644" s="274"/>
      <c r="J644" s="274"/>
      <c r="K644" s="274"/>
      <c r="L644" s="274"/>
    </row>
    <row r="645" spans="1:12">
      <c r="A645" s="263">
        <f t="shared" si="38"/>
        <v>1974</v>
      </c>
      <c r="B645" s="271">
        <v>27119</v>
      </c>
      <c r="C645" s="265">
        <f>IF(OR('Rock Creek 11444201'!C645=-901,'Rock Creek 11444280'!C645=-901),-901,'Rock Creek 11444201'!C645+'Rock Creek 11444280'!C645)</f>
        <v>-901</v>
      </c>
      <c r="D645" s="266">
        <f t="shared" si="39"/>
        <v>-901</v>
      </c>
      <c r="I645" s="274"/>
      <c r="J645" s="274"/>
      <c r="K645" s="274"/>
      <c r="L645" s="274"/>
    </row>
    <row r="646" spans="1:12">
      <c r="A646" s="263">
        <f t="shared" si="38"/>
        <v>1974</v>
      </c>
      <c r="B646" s="271">
        <v>27149</v>
      </c>
      <c r="C646" s="265">
        <f>IF(OR('Rock Creek 11444201'!C646=-901,'Rock Creek 11444280'!C646=-901),-901,'Rock Creek 11444201'!C646+'Rock Creek 11444280'!C646)</f>
        <v>-901</v>
      </c>
      <c r="D646" s="266">
        <f t="shared" si="39"/>
        <v>-901</v>
      </c>
      <c r="I646" s="274"/>
      <c r="J646" s="274"/>
      <c r="K646" s="274"/>
      <c r="L646" s="274"/>
    </row>
    <row r="647" spans="1:12">
      <c r="A647" s="263">
        <f t="shared" si="38"/>
        <v>1974</v>
      </c>
      <c r="B647" s="271">
        <v>27180</v>
      </c>
      <c r="C647" s="265">
        <f>IF(OR('Rock Creek 11444201'!C647=-901,'Rock Creek 11444280'!C647=-901),-901,'Rock Creek 11444201'!C647+'Rock Creek 11444280'!C647)</f>
        <v>-901</v>
      </c>
      <c r="D647" s="266">
        <f t="shared" si="39"/>
        <v>-901</v>
      </c>
      <c r="I647" s="274"/>
      <c r="J647" s="274"/>
      <c r="K647" s="274"/>
      <c r="L647" s="274"/>
    </row>
    <row r="648" spans="1:12">
      <c r="A648" s="263">
        <f t="shared" si="38"/>
        <v>1974</v>
      </c>
      <c r="B648" s="271">
        <v>27210</v>
      </c>
      <c r="C648" s="265">
        <f>IF(OR('Rock Creek 11444201'!C648=-901,'Rock Creek 11444280'!C648=-901),-901,'Rock Creek 11444201'!C648+'Rock Creek 11444280'!C648)</f>
        <v>-901</v>
      </c>
      <c r="D648" s="266">
        <f t="shared" si="39"/>
        <v>-901</v>
      </c>
      <c r="I648" s="274"/>
      <c r="J648" s="274"/>
      <c r="K648" s="274"/>
      <c r="L648" s="274"/>
    </row>
    <row r="649" spans="1:12">
      <c r="A649" s="263">
        <f t="shared" si="38"/>
        <v>1974</v>
      </c>
      <c r="B649" s="271">
        <v>27241</v>
      </c>
      <c r="C649" s="265">
        <f>IF(OR('Rock Creek 11444201'!C649=-901,'Rock Creek 11444280'!C649=-901),-901,'Rock Creek 11444201'!C649+'Rock Creek 11444280'!C649)</f>
        <v>-901</v>
      </c>
      <c r="D649" s="266">
        <f t="shared" si="39"/>
        <v>-901</v>
      </c>
      <c r="I649" s="274"/>
      <c r="J649" s="274"/>
      <c r="K649" s="274"/>
      <c r="L649" s="274"/>
    </row>
    <row r="650" spans="1:12">
      <c r="A650" s="263">
        <f t="shared" si="38"/>
        <v>1974</v>
      </c>
      <c r="B650" s="271">
        <v>27272</v>
      </c>
      <c r="C650" s="265">
        <f>IF(OR('Rock Creek 11444201'!C650=-901,'Rock Creek 11444280'!C650=-901),-901,'Rock Creek 11444201'!C650+'Rock Creek 11444280'!C650)</f>
        <v>-901</v>
      </c>
      <c r="D650" s="266">
        <f t="shared" si="39"/>
        <v>-901</v>
      </c>
      <c r="I650" s="274"/>
      <c r="J650" s="274"/>
      <c r="K650" s="274"/>
      <c r="L650" s="274"/>
    </row>
    <row r="651" spans="1:12">
      <c r="A651" s="263">
        <f t="shared" si="38"/>
        <v>1974</v>
      </c>
      <c r="B651" s="271">
        <v>27302</v>
      </c>
      <c r="C651" s="265">
        <f>IF(OR('Rock Creek 11444201'!C651=-901,'Rock Creek 11444280'!C651=-901),-901,'Rock Creek 11444201'!C651+'Rock Creek 11444280'!C651)</f>
        <v>-901</v>
      </c>
      <c r="D651" s="266">
        <f t="shared" si="39"/>
        <v>-901</v>
      </c>
      <c r="I651" s="274"/>
      <c r="J651" s="274"/>
      <c r="K651" s="274"/>
      <c r="L651" s="274"/>
    </row>
    <row r="652" spans="1:12">
      <c r="A652" s="263">
        <f t="shared" si="38"/>
        <v>1975</v>
      </c>
      <c r="B652" s="271">
        <v>27333</v>
      </c>
      <c r="C652" s="265">
        <f>IF(OR('Rock Creek 11444201'!C652=-901,'Rock Creek 11444280'!C652=-901),-901,'Rock Creek 11444201'!C652+'Rock Creek 11444280'!C652)</f>
        <v>-901</v>
      </c>
      <c r="D652" s="266">
        <f t="shared" si="39"/>
        <v>-901</v>
      </c>
      <c r="I652" s="274"/>
      <c r="J652" s="274"/>
      <c r="K652" s="274"/>
      <c r="L652" s="274"/>
    </row>
    <row r="653" spans="1:12">
      <c r="A653" s="263">
        <f t="shared" si="38"/>
        <v>1975</v>
      </c>
      <c r="B653" s="271">
        <v>27363</v>
      </c>
      <c r="C653" s="265">
        <f>IF(OR('Rock Creek 11444201'!C653=-901,'Rock Creek 11444280'!C653=-901),-901,'Rock Creek 11444201'!C653+'Rock Creek 11444280'!C653)</f>
        <v>-901</v>
      </c>
      <c r="D653" s="266">
        <f t="shared" si="39"/>
        <v>-901</v>
      </c>
      <c r="I653" s="274"/>
      <c r="J653" s="274"/>
      <c r="K653" s="274"/>
      <c r="L653" s="274"/>
    </row>
    <row r="654" spans="1:12">
      <c r="A654" s="263">
        <f t="shared" si="38"/>
        <v>1975</v>
      </c>
      <c r="B654" s="271">
        <v>27394</v>
      </c>
      <c r="C654" s="265">
        <f>IF(OR('Rock Creek 11444201'!C654=-901,'Rock Creek 11444280'!C654=-901),-901,'Rock Creek 11444201'!C654+'Rock Creek 11444280'!C654)</f>
        <v>-901</v>
      </c>
      <c r="D654" s="266">
        <f t="shared" si="39"/>
        <v>-901</v>
      </c>
      <c r="I654" s="274"/>
      <c r="J654" s="274"/>
      <c r="K654" s="274"/>
      <c r="L654" s="274"/>
    </row>
    <row r="655" spans="1:12">
      <c r="A655" s="263">
        <f t="shared" si="38"/>
        <v>1975</v>
      </c>
      <c r="B655" s="271">
        <v>27425</v>
      </c>
      <c r="C655" s="265">
        <f>IF(OR('Rock Creek 11444201'!C655=-901,'Rock Creek 11444280'!C655=-901),-901,'Rock Creek 11444201'!C655+'Rock Creek 11444280'!C655)</f>
        <v>-901</v>
      </c>
      <c r="D655" s="266">
        <f t="shared" si="39"/>
        <v>-901</v>
      </c>
      <c r="I655" s="274"/>
      <c r="J655" s="274"/>
      <c r="K655" s="274"/>
      <c r="L655" s="274"/>
    </row>
    <row r="656" spans="1:12">
      <c r="A656" s="263">
        <f t="shared" si="38"/>
        <v>1975</v>
      </c>
      <c r="B656" s="271">
        <v>27453</v>
      </c>
      <c r="C656" s="265">
        <f>IF(OR('Rock Creek 11444201'!C656=-901,'Rock Creek 11444280'!C656=-901),-901,'Rock Creek 11444201'!C656+'Rock Creek 11444280'!C656)</f>
        <v>-901</v>
      </c>
      <c r="D656" s="266">
        <f t="shared" si="39"/>
        <v>-901</v>
      </c>
      <c r="I656" s="274"/>
      <c r="J656" s="274"/>
      <c r="K656" s="274"/>
      <c r="L656" s="274"/>
    </row>
    <row r="657" spans="1:12">
      <c r="A657" s="263">
        <f t="shared" ref="A657:A720" si="40">IF(MONTH(B657)&gt;9,YEAR(B657)+1,YEAR(B657))</f>
        <v>1975</v>
      </c>
      <c r="B657" s="271">
        <v>27484</v>
      </c>
      <c r="C657" s="265">
        <f>IF(OR('Rock Creek 11444201'!C657=-901,'Rock Creek 11444280'!C657=-901),-901,'Rock Creek 11444201'!C657+'Rock Creek 11444280'!C657)</f>
        <v>-901</v>
      </c>
      <c r="D657" s="266">
        <f t="shared" ref="D657:D720" si="41">IF(C657&lt;&gt;-901,C657*DAY(B657)*24*60*60/(220*22*9*1000),-901)</f>
        <v>-901</v>
      </c>
      <c r="I657" s="274"/>
      <c r="J657" s="274"/>
      <c r="K657" s="274"/>
      <c r="L657" s="274"/>
    </row>
    <row r="658" spans="1:12">
      <c r="A658" s="263">
        <f t="shared" si="40"/>
        <v>1975</v>
      </c>
      <c r="B658" s="271">
        <v>27514</v>
      </c>
      <c r="C658" s="265">
        <f>IF(OR('Rock Creek 11444201'!C658=-901,'Rock Creek 11444280'!C658=-901),-901,'Rock Creek 11444201'!C658+'Rock Creek 11444280'!C658)</f>
        <v>-901</v>
      </c>
      <c r="D658" s="266">
        <f t="shared" si="41"/>
        <v>-901</v>
      </c>
      <c r="I658" s="274"/>
      <c r="J658" s="274"/>
      <c r="K658" s="274"/>
      <c r="L658" s="274"/>
    </row>
    <row r="659" spans="1:12">
      <c r="A659" s="263">
        <f t="shared" si="40"/>
        <v>1975</v>
      </c>
      <c r="B659" s="271">
        <v>27545</v>
      </c>
      <c r="C659" s="265">
        <f>IF(OR('Rock Creek 11444201'!C659=-901,'Rock Creek 11444280'!C659=-901),-901,'Rock Creek 11444201'!C659+'Rock Creek 11444280'!C659)</f>
        <v>-901</v>
      </c>
      <c r="D659" s="266">
        <f t="shared" si="41"/>
        <v>-901</v>
      </c>
      <c r="I659" s="274"/>
      <c r="J659" s="274"/>
      <c r="K659" s="274"/>
      <c r="L659" s="274"/>
    </row>
    <row r="660" spans="1:12">
      <c r="A660" s="263">
        <f t="shared" si="40"/>
        <v>1975</v>
      </c>
      <c r="B660" s="271">
        <v>27575</v>
      </c>
      <c r="C660" s="265">
        <f>IF(OR('Rock Creek 11444201'!C660=-901,'Rock Creek 11444280'!C660=-901),-901,'Rock Creek 11444201'!C660+'Rock Creek 11444280'!C660)</f>
        <v>-901</v>
      </c>
      <c r="D660" s="266">
        <f t="shared" si="41"/>
        <v>-901</v>
      </c>
      <c r="I660" s="274"/>
      <c r="J660" s="274"/>
      <c r="K660" s="274"/>
      <c r="L660" s="274"/>
    </row>
    <row r="661" spans="1:12">
      <c r="A661" s="263">
        <f t="shared" si="40"/>
        <v>1975</v>
      </c>
      <c r="B661" s="271">
        <v>27606</v>
      </c>
      <c r="C661" s="265">
        <f>IF(OR('Rock Creek 11444201'!C661=-901,'Rock Creek 11444280'!C661=-901),-901,'Rock Creek 11444201'!C661+'Rock Creek 11444280'!C661)</f>
        <v>-901</v>
      </c>
      <c r="D661" s="266">
        <f t="shared" si="41"/>
        <v>-901</v>
      </c>
      <c r="I661" s="274"/>
      <c r="J661" s="274"/>
      <c r="K661" s="274"/>
      <c r="L661" s="274"/>
    </row>
    <row r="662" spans="1:12">
      <c r="A662" s="263">
        <f t="shared" si="40"/>
        <v>1975</v>
      </c>
      <c r="B662" s="271">
        <v>27637</v>
      </c>
      <c r="C662" s="265">
        <f>IF(OR('Rock Creek 11444201'!C662=-901,'Rock Creek 11444280'!C662=-901),-901,'Rock Creek 11444201'!C662+'Rock Creek 11444280'!C662)</f>
        <v>-901</v>
      </c>
      <c r="D662" s="266">
        <f t="shared" si="41"/>
        <v>-901</v>
      </c>
      <c r="I662" s="274"/>
      <c r="J662" s="274"/>
      <c r="K662" s="274"/>
      <c r="L662" s="274"/>
    </row>
    <row r="663" spans="1:12">
      <c r="A663" s="263">
        <f t="shared" si="40"/>
        <v>1975</v>
      </c>
      <c r="B663" s="271">
        <v>27667</v>
      </c>
      <c r="C663" s="265">
        <f>IF(OR('Rock Creek 11444201'!C663=-901,'Rock Creek 11444280'!C663=-901),-901,'Rock Creek 11444201'!C663+'Rock Creek 11444280'!C663)</f>
        <v>-901</v>
      </c>
      <c r="D663" s="266">
        <f t="shared" si="41"/>
        <v>-901</v>
      </c>
      <c r="I663" s="274"/>
      <c r="J663" s="274"/>
      <c r="K663" s="274"/>
      <c r="L663" s="274"/>
    </row>
    <row r="664" spans="1:12">
      <c r="A664" s="263">
        <f t="shared" si="40"/>
        <v>1976</v>
      </c>
      <c r="B664" s="271">
        <v>27698</v>
      </c>
      <c r="C664" s="265">
        <f>IF(OR('Rock Creek 11444201'!C664=-901,'Rock Creek 11444280'!C664=-901),-901,'Rock Creek 11444201'!C664+'Rock Creek 11444280'!C664)</f>
        <v>-901</v>
      </c>
      <c r="D664" s="266">
        <f t="shared" si="41"/>
        <v>-901</v>
      </c>
      <c r="I664" s="274"/>
      <c r="J664" s="274"/>
      <c r="K664" s="274"/>
      <c r="L664" s="274"/>
    </row>
    <row r="665" spans="1:12">
      <c r="A665" s="263">
        <f t="shared" si="40"/>
        <v>1976</v>
      </c>
      <c r="B665" s="271">
        <v>27728</v>
      </c>
      <c r="C665" s="265">
        <f>IF(OR('Rock Creek 11444201'!C665=-901,'Rock Creek 11444280'!C665=-901),-901,'Rock Creek 11444201'!C665+'Rock Creek 11444280'!C665)</f>
        <v>-901</v>
      </c>
      <c r="D665" s="266">
        <f t="shared" si="41"/>
        <v>-901</v>
      </c>
      <c r="I665" s="274"/>
      <c r="J665" s="274"/>
      <c r="K665" s="274"/>
      <c r="L665" s="274"/>
    </row>
    <row r="666" spans="1:12">
      <c r="A666" s="263">
        <f t="shared" si="40"/>
        <v>1976</v>
      </c>
      <c r="B666" s="271">
        <v>27759</v>
      </c>
      <c r="C666" s="265">
        <f>IF(OR('Rock Creek 11444201'!C666=-901,'Rock Creek 11444280'!C666=-901),-901,'Rock Creek 11444201'!C666+'Rock Creek 11444280'!C666)</f>
        <v>-901</v>
      </c>
      <c r="D666" s="266">
        <f t="shared" si="41"/>
        <v>-901</v>
      </c>
      <c r="I666" s="274"/>
      <c r="J666" s="274"/>
      <c r="K666" s="274"/>
      <c r="L666" s="274"/>
    </row>
    <row r="667" spans="1:12">
      <c r="A667" s="263">
        <f t="shared" si="40"/>
        <v>1976</v>
      </c>
      <c r="B667" s="271">
        <v>27790</v>
      </c>
      <c r="C667" s="265">
        <f>IF(OR('Rock Creek 11444201'!C667=-901,'Rock Creek 11444280'!C667=-901),-901,'Rock Creek 11444201'!C667+'Rock Creek 11444280'!C667)</f>
        <v>-901</v>
      </c>
      <c r="D667" s="266">
        <f t="shared" si="41"/>
        <v>-901</v>
      </c>
      <c r="I667" s="274"/>
      <c r="J667" s="274"/>
      <c r="K667" s="274"/>
      <c r="L667" s="274"/>
    </row>
    <row r="668" spans="1:12">
      <c r="A668" s="263">
        <f t="shared" si="40"/>
        <v>1976</v>
      </c>
      <c r="B668" s="271">
        <v>27819</v>
      </c>
      <c r="C668" s="265">
        <f>IF(OR('Rock Creek 11444201'!C668=-901,'Rock Creek 11444280'!C668=-901),-901,'Rock Creek 11444201'!C668+'Rock Creek 11444280'!C668)</f>
        <v>-901</v>
      </c>
      <c r="D668" s="266">
        <f t="shared" si="41"/>
        <v>-901</v>
      </c>
      <c r="I668" s="274"/>
      <c r="J668" s="274"/>
      <c r="K668" s="274"/>
      <c r="L668" s="274"/>
    </row>
    <row r="669" spans="1:12">
      <c r="A669" s="263">
        <f t="shared" si="40"/>
        <v>1976</v>
      </c>
      <c r="B669" s="271">
        <v>27850</v>
      </c>
      <c r="C669" s="265">
        <f>IF(OR('Rock Creek 11444201'!C669=-901,'Rock Creek 11444280'!C669=-901),-901,'Rock Creek 11444201'!C669+'Rock Creek 11444280'!C669)</f>
        <v>-901</v>
      </c>
      <c r="D669" s="266">
        <f t="shared" si="41"/>
        <v>-901</v>
      </c>
      <c r="I669" s="274"/>
      <c r="J669" s="274"/>
      <c r="K669" s="274"/>
      <c r="L669" s="274"/>
    </row>
    <row r="670" spans="1:12">
      <c r="A670" s="263">
        <f t="shared" si="40"/>
        <v>1976</v>
      </c>
      <c r="B670" s="271">
        <v>27880</v>
      </c>
      <c r="C670" s="265">
        <f>IF(OR('Rock Creek 11444201'!C670=-901,'Rock Creek 11444280'!C670=-901),-901,'Rock Creek 11444201'!C670+'Rock Creek 11444280'!C670)</f>
        <v>-901</v>
      </c>
      <c r="D670" s="266">
        <f t="shared" si="41"/>
        <v>-901</v>
      </c>
      <c r="I670" s="274"/>
      <c r="J670" s="274"/>
      <c r="K670" s="274"/>
      <c r="L670" s="274"/>
    </row>
    <row r="671" spans="1:12">
      <c r="A671" s="263">
        <f t="shared" si="40"/>
        <v>1976</v>
      </c>
      <c r="B671" s="271">
        <v>27911</v>
      </c>
      <c r="C671" s="265">
        <f>IF(OR('Rock Creek 11444201'!C671=-901,'Rock Creek 11444280'!C671=-901),-901,'Rock Creek 11444201'!C671+'Rock Creek 11444280'!C671)</f>
        <v>-901</v>
      </c>
      <c r="D671" s="266">
        <f t="shared" si="41"/>
        <v>-901</v>
      </c>
      <c r="I671" s="274"/>
      <c r="J671" s="274"/>
      <c r="K671" s="274"/>
      <c r="L671" s="274"/>
    </row>
    <row r="672" spans="1:12">
      <c r="A672" s="263">
        <f t="shared" si="40"/>
        <v>1976</v>
      </c>
      <c r="B672" s="271">
        <v>27941</v>
      </c>
      <c r="C672" s="265">
        <f>IF(OR('Rock Creek 11444201'!C672=-901,'Rock Creek 11444280'!C672=-901),-901,'Rock Creek 11444201'!C672+'Rock Creek 11444280'!C672)</f>
        <v>-901</v>
      </c>
      <c r="D672" s="266">
        <f t="shared" si="41"/>
        <v>-901</v>
      </c>
      <c r="I672" s="274"/>
      <c r="J672" s="274"/>
      <c r="K672" s="274"/>
      <c r="L672" s="274"/>
    </row>
    <row r="673" spans="1:12">
      <c r="A673" s="263">
        <f t="shared" si="40"/>
        <v>1976</v>
      </c>
      <c r="B673" s="271">
        <v>27972</v>
      </c>
      <c r="C673" s="265">
        <f>IF(OR('Rock Creek 11444201'!C673=-901,'Rock Creek 11444280'!C673=-901),-901,'Rock Creek 11444201'!C673+'Rock Creek 11444280'!C673)</f>
        <v>-901</v>
      </c>
      <c r="D673" s="266">
        <f t="shared" si="41"/>
        <v>-901</v>
      </c>
      <c r="I673" s="274"/>
      <c r="J673" s="274"/>
      <c r="K673" s="274"/>
      <c r="L673" s="274"/>
    </row>
    <row r="674" spans="1:12">
      <c r="A674" s="263">
        <f t="shared" si="40"/>
        <v>1976</v>
      </c>
      <c r="B674" s="271">
        <v>28003</v>
      </c>
      <c r="C674" s="265">
        <f>IF(OR('Rock Creek 11444201'!C674=-901,'Rock Creek 11444280'!C674=-901),-901,'Rock Creek 11444201'!C674+'Rock Creek 11444280'!C674)</f>
        <v>-901</v>
      </c>
      <c r="D674" s="266">
        <f t="shared" si="41"/>
        <v>-901</v>
      </c>
      <c r="I674" s="274"/>
      <c r="J674" s="274"/>
      <c r="K674" s="274"/>
      <c r="L674" s="274"/>
    </row>
    <row r="675" spans="1:12">
      <c r="A675" s="263">
        <f t="shared" si="40"/>
        <v>1976</v>
      </c>
      <c r="B675" s="271">
        <v>28033</v>
      </c>
      <c r="C675" s="265">
        <f>IF(OR('Rock Creek 11444201'!C675=-901,'Rock Creek 11444280'!C675=-901),-901,'Rock Creek 11444201'!C675+'Rock Creek 11444280'!C675)</f>
        <v>-901</v>
      </c>
      <c r="D675" s="266">
        <f t="shared" si="41"/>
        <v>-901</v>
      </c>
      <c r="I675" s="274"/>
      <c r="J675" s="274"/>
      <c r="K675" s="274"/>
      <c r="L675" s="274"/>
    </row>
    <row r="676" spans="1:12">
      <c r="A676" s="263">
        <f t="shared" si="40"/>
        <v>1977</v>
      </c>
      <c r="B676" s="271">
        <v>28064</v>
      </c>
      <c r="C676" s="265">
        <f>IF(OR('Rock Creek 11444201'!C676=-901,'Rock Creek 11444280'!C676=-901),-901,'Rock Creek 11444201'!C676+'Rock Creek 11444280'!C676)</f>
        <v>-901</v>
      </c>
      <c r="D676" s="266">
        <f t="shared" si="41"/>
        <v>-901</v>
      </c>
      <c r="I676" s="274"/>
      <c r="J676" s="274"/>
      <c r="K676" s="274"/>
      <c r="L676" s="274"/>
    </row>
    <row r="677" spans="1:12">
      <c r="A677" s="263">
        <f t="shared" si="40"/>
        <v>1977</v>
      </c>
      <c r="B677" s="271">
        <v>28094</v>
      </c>
      <c r="C677" s="265">
        <f>IF(OR('Rock Creek 11444201'!C677=-901,'Rock Creek 11444280'!C677=-901),-901,'Rock Creek 11444201'!C677+'Rock Creek 11444280'!C677)</f>
        <v>-901</v>
      </c>
      <c r="D677" s="266">
        <f t="shared" si="41"/>
        <v>-901</v>
      </c>
      <c r="I677" s="274"/>
      <c r="J677" s="274"/>
      <c r="K677" s="274"/>
      <c r="L677" s="274"/>
    </row>
    <row r="678" spans="1:12">
      <c r="A678" s="263">
        <f t="shared" si="40"/>
        <v>1977</v>
      </c>
      <c r="B678" s="271">
        <v>28125</v>
      </c>
      <c r="C678" s="265">
        <f>IF(OR('Rock Creek 11444201'!C678=-901,'Rock Creek 11444280'!C678=-901),-901,'Rock Creek 11444201'!C678+'Rock Creek 11444280'!C678)</f>
        <v>-901</v>
      </c>
      <c r="D678" s="266">
        <f t="shared" si="41"/>
        <v>-901</v>
      </c>
      <c r="I678" s="274"/>
      <c r="J678" s="274"/>
      <c r="K678" s="274"/>
      <c r="L678" s="274"/>
    </row>
    <row r="679" spans="1:12">
      <c r="A679" s="263">
        <f t="shared" si="40"/>
        <v>1977</v>
      </c>
      <c r="B679" s="271">
        <v>28156</v>
      </c>
      <c r="C679" s="265">
        <f>IF(OR('Rock Creek 11444201'!C679=-901,'Rock Creek 11444280'!C679=-901),-901,'Rock Creek 11444201'!C679+'Rock Creek 11444280'!C679)</f>
        <v>-901</v>
      </c>
      <c r="D679" s="266">
        <f t="shared" si="41"/>
        <v>-901</v>
      </c>
      <c r="I679" s="274"/>
      <c r="J679" s="274"/>
      <c r="K679" s="274"/>
      <c r="L679" s="274"/>
    </row>
    <row r="680" spans="1:12">
      <c r="A680" s="263">
        <f t="shared" si="40"/>
        <v>1977</v>
      </c>
      <c r="B680" s="271">
        <v>28184</v>
      </c>
      <c r="C680" s="265">
        <f>IF(OR('Rock Creek 11444201'!C680=-901,'Rock Creek 11444280'!C680=-901),-901,'Rock Creek 11444201'!C680+'Rock Creek 11444280'!C680)</f>
        <v>-901</v>
      </c>
      <c r="D680" s="266">
        <f t="shared" si="41"/>
        <v>-901</v>
      </c>
      <c r="I680" s="274"/>
      <c r="J680" s="274"/>
      <c r="K680" s="274"/>
      <c r="L680" s="274"/>
    </row>
    <row r="681" spans="1:12">
      <c r="A681" s="263">
        <f t="shared" si="40"/>
        <v>1977</v>
      </c>
      <c r="B681" s="271">
        <v>28215</v>
      </c>
      <c r="C681" s="265">
        <f>IF(OR('Rock Creek 11444201'!C681=-901,'Rock Creek 11444280'!C681=-901),-901,'Rock Creek 11444201'!C681+'Rock Creek 11444280'!C681)</f>
        <v>-901</v>
      </c>
      <c r="D681" s="266">
        <f t="shared" si="41"/>
        <v>-901</v>
      </c>
      <c r="I681" s="274"/>
      <c r="J681" s="274"/>
      <c r="K681" s="274"/>
      <c r="L681" s="274"/>
    </row>
    <row r="682" spans="1:12">
      <c r="A682" s="263">
        <f t="shared" si="40"/>
        <v>1977</v>
      </c>
      <c r="B682" s="271">
        <v>28245</v>
      </c>
      <c r="C682" s="265">
        <f>IF(OR('Rock Creek 11444201'!C682=-901,'Rock Creek 11444280'!C682=-901),-901,'Rock Creek 11444201'!C682+'Rock Creek 11444280'!C682)</f>
        <v>-901</v>
      </c>
      <c r="D682" s="266">
        <f t="shared" si="41"/>
        <v>-901</v>
      </c>
      <c r="I682" s="274"/>
      <c r="J682" s="274"/>
      <c r="K682" s="274"/>
      <c r="L682" s="274"/>
    </row>
    <row r="683" spans="1:12">
      <c r="A683" s="263">
        <f t="shared" si="40"/>
        <v>1977</v>
      </c>
      <c r="B683" s="271">
        <v>28276</v>
      </c>
      <c r="C683" s="265">
        <f>IF(OR('Rock Creek 11444201'!C683=-901,'Rock Creek 11444280'!C683=-901),-901,'Rock Creek 11444201'!C683+'Rock Creek 11444280'!C683)</f>
        <v>-901</v>
      </c>
      <c r="D683" s="266">
        <f t="shared" si="41"/>
        <v>-901</v>
      </c>
      <c r="I683" s="274"/>
      <c r="J683" s="274"/>
      <c r="K683" s="274"/>
      <c r="L683" s="274"/>
    </row>
    <row r="684" spans="1:12">
      <c r="A684" s="263">
        <f t="shared" si="40"/>
        <v>1977</v>
      </c>
      <c r="B684" s="271">
        <v>28306</v>
      </c>
      <c r="C684" s="265">
        <f>IF(OR('Rock Creek 11444201'!C684=-901,'Rock Creek 11444280'!C684=-901),-901,'Rock Creek 11444201'!C684+'Rock Creek 11444280'!C684)</f>
        <v>-901</v>
      </c>
      <c r="D684" s="266">
        <f t="shared" si="41"/>
        <v>-901</v>
      </c>
      <c r="I684" s="274"/>
      <c r="J684" s="274"/>
      <c r="K684" s="274"/>
      <c r="L684" s="274"/>
    </row>
    <row r="685" spans="1:12">
      <c r="A685" s="263">
        <f t="shared" si="40"/>
        <v>1977</v>
      </c>
      <c r="B685" s="271">
        <v>28337</v>
      </c>
      <c r="C685" s="265">
        <f>IF(OR('Rock Creek 11444201'!C685=-901,'Rock Creek 11444280'!C685=-901),-901,'Rock Creek 11444201'!C685+'Rock Creek 11444280'!C685)</f>
        <v>-901</v>
      </c>
      <c r="D685" s="266">
        <f t="shared" si="41"/>
        <v>-901</v>
      </c>
      <c r="I685" s="274"/>
      <c r="J685" s="274"/>
      <c r="K685" s="274"/>
      <c r="L685" s="274"/>
    </row>
    <row r="686" spans="1:12">
      <c r="A686" s="263">
        <f t="shared" si="40"/>
        <v>1977</v>
      </c>
      <c r="B686" s="271">
        <v>28368</v>
      </c>
      <c r="C686" s="265">
        <f>IF(OR('Rock Creek 11444201'!C686=-901,'Rock Creek 11444280'!C686=-901),-901,'Rock Creek 11444201'!C686+'Rock Creek 11444280'!C686)</f>
        <v>-901</v>
      </c>
      <c r="D686" s="266">
        <f t="shared" si="41"/>
        <v>-901</v>
      </c>
      <c r="I686" s="274"/>
      <c r="J686" s="274"/>
      <c r="K686" s="274"/>
      <c r="L686" s="274"/>
    </row>
    <row r="687" spans="1:12">
      <c r="A687" s="263">
        <f t="shared" si="40"/>
        <v>1977</v>
      </c>
      <c r="B687" s="271">
        <v>28398</v>
      </c>
      <c r="C687" s="265">
        <f>IF(OR('Rock Creek 11444201'!C687=-901,'Rock Creek 11444280'!C687=-901),-901,'Rock Creek 11444201'!C687+'Rock Creek 11444280'!C687)</f>
        <v>-901</v>
      </c>
      <c r="D687" s="266">
        <f t="shared" si="41"/>
        <v>-901</v>
      </c>
      <c r="I687" s="274"/>
      <c r="J687" s="274"/>
      <c r="K687" s="274"/>
      <c r="L687" s="274"/>
    </row>
    <row r="688" spans="1:12">
      <c r="A688" s="263">
        <f t="shared" si="40"/>
        <v>1978</v>
      </c>
      <c r="B688" s="271">
        <v>28429</v>
      </c>
      <c r="C688" s="265">
        <f>IF(OR('Rock Creek 11444201'!C688=-901,'Rock Creek 11444280'!C688=-901),-901,'Rock Creek 11444201'!C688+'Rock Creek 11444280'!C688)</f>
        <v>-901</v>
      </c>
      <c r="D688" s="266">
        <f t="shared" si="41"/>
        <v>-901</v>
      </c>
      <c r="I688" s="274"/>
      <c r="J688" s="274"/>
      <c r="K688" s="274"/>
      <c r="L688" s="274"/>
    </row>
    <row r="689" spans="1:12">
      <c r="A689" s="263">
        <f t="shared" si="40"/>
        <v>1978</v>
      </c>
      <c r="B689" s="271">
        <v>28459</v>
      </c>
      <c r="C689" s="265">
        <f>IF(OR('Rock Creek 11444201'!C689=-901,'Rock Creek 11444280'!C689=-901),-901,'Rock Creek 11444201'!C689+'Rock Creek 11444280'!C689)</f>
        <v>-901</v>
      </c>
      <c r="D689" s="266">
        <f t="shared" si="41"/>
        <v>-901</v>
      </c>
      <c r="I689" s="274"/>
      <c r="J689" s="274"/>
      <c r="K689" s="274"/>
      <c r="L689" s="274"/>
    </row>
    <row r="690" spans="1:12">
      <c r="A690" s="263">
        <f t="shared" si="40"/>
        <v>1978</v>
      </c>
      <c r="B690" s="271">
        <v>28490</v>
      </c>
      <c r="C690" s="265">
        <f>IF(OR('Rock Creek 11444201'!C690=-901,'Rock Creek 11444280'!C690=-901),-901,'Rock Creek 11444201'!C690+'Rock Creek 11444280'!C690)</f>
        <v>-901</v>
      </c>
      <c r="D690" s="266">
        <f t="shared" si="41"/>
        <v>-901</v>
      </c>
      <c r="I690" s="274"/>
      <c r="J690" s="274"/>
      <c r="K690" s="274"/>
      <c r="L690" s="274"/>
    </row>
    <row r="691" spans="1:12">
      <c r="A691" s="263">
        <f t="shared" si="40"/>
        <v>1978</v>
      </c>
      <c r="B691" s="271">
        <v>28521</v>
      </c>
      <c r="C691" s="265">
        <f>IF(OR('Rock Creek 11444201'!C691=-901,'Rock Creek 11444280'!C691=-901),-901,'Rock Creek 11444201'!C691+'Rock Creek 11444280'!C691)</f>
        <v>-901</v>
      </c>
      <c r="D691" s="266">
        <f t="shared" si="41"/>
        <v>-901</v>
      </c>
      <c r="I691" s="274"/>
      <c r="J691" s="274"/>
      <c r="K691" s="274"/>
      <c r="L691" s="274"/>
    </row>
    <row r="692" spans="1:12">
      <c r="A692" s="263">
        <f t="shared" si="40"/>
        <v>1978</v>
      </c>
      <c r="B692" s="271">
        <v>28549</v>
      </c>
      <c r="C692" s="265">
        <f>IF(OR('Rock Creek 11444201'!C692=-901,'Rock Creek 11444280'!C692=-901),-901,'Rock Creek 11444201'!C692+'Rock Creek 11444280'!C692)</f>
        <v>-901</v>
      </c>
      <c r="D692" s="266">
        <f t="shared" si="41"/>
        <v>-901</v>
      </c>
      <c r="I692" s="274"/>
      <c r="J692" s="274"/>
      <c r="K692" s="274"/>
      <c r="L692" s="274"/>
    </row>
    <row r="693" spans="1:12">
      <c r="A693" s="263">
        <f t="shared" si="40"/>
        <v>1978</v>
      </c>
      <c r="B693" s="271">
        <v>28580</v>
      </c>
      <c r="C693" s="265">
        <f>IF(OR('Rock Creek 11444201'!C693=-901,'Rock Creek 11444280'!C693=-901),-901,'Rock Creek 11444201'!C693+'Rock Creek 11444280'!C693)</f>
        <v>-901</v>
      </c>
      <c r="D693" s="266">
        <f t="shared" si="41"/>
        <v>-901</v>
      </c>
      <c r="I693" s="274"/>
      <c r="J693" s="274"/>
      <c r="K693" s="274"/>
      <c r="L693" s="274"/>
    </row>
    <row r="694" spans="1:12">
      <c r="A694" s="263">
        <f t="shared" si="40"/>
        <v>1978</v>
      </c>
      <c r="B694" s="271">
        <v>28610</v>
      </c>
      <c r="C694" s="265">
        <f>IF(OR('Rock Creek 11444201'!C694=-901,'Rock Creek 11444280'!C694=-901),-901,'Rock Creek 11444201'!C694+'Rock Creek 11444280'!C694)</f>
        <v>-901</v>
      </c>
      <c r="D694" s="266">
        <f t="shared" si="41"/>
        <v>-901</v>
      </c>
      <c r="I694" s="274"/>
      <c r="J694" s="274"/>
      <c r="K694" s="274"/>
      <c r="L694" s="274"/>
    </row>
    <row r="695" spans="1:12">
      <c r="A695" s="263">
        <f t="shared" si="40"/>
        <v>1978</v>
      </c>
      <c r="B695" s="271">
        <v>28641</v>
      </c>
      <c r="C695" s="265">
        <f>IF(OR('Rock Creek 11444201'!C695=-901,'Rock Creek 11444280'!C695=-901),-901,'Rock Creek 11444201'!C695+'Rock Creek 11444280'!C695)</f>
        <v>-901</v>
      </c>
      <c r="D695" s="266">
        <f t="shared" si="41"/>
        <v>-901</v>
      </c>
      <c r="I695" s="274"/>
      <c r="J695" s="274"/>
      <c r="K695" s="274"/>
      <c r="L695" s="274"/>
    </row>
    <row r="696" spans="1:12">
      <c r="A696" s="263">
        <f t="shared" si="40"/>
        <v>1978</v>
      </c>
      <c r="B696" s="271">
        <v>28671</v>
      </c>
      <c r="C696" s="265">
        <f>IF(OR('Rock Creek 11444201'!C696=-901,'Rock Creek 11444280'!C696=-901),-901,'Rock Creek 11444201'!C696+'Rock Creek 11444280'!C696)</f>
        <v>-901</v>
      </c>
      <c r="D696" s="266">
        <f t="shared" si="41"/>
        <v>-901</v>
      </c>
      <c r="I696" s="274"/>
      <c r="J696" s="274"/>
      <c r="K696" s="274"/>
      <c r="L696" s="274"/>
    </row>
    <row r="697" spans="1:12">
      <c r="A697" s="263">
        <f t="shared" si="40"/>
        <v>1978</v>
      </c>
      <c r="B697" s="271">
        <v>28702</v>
      </c>
      <c r="C697" s="265">
        <f>IF(OR('Rock Creek 11444201'!C697=-901,'Rock Creek 11444280'!C697=-901),-901,'Rock Creek 11444201'!C697+'Rock Creek 11444280'!C697)</f>
        <v>-901</v>
      </c>
      <c r="D697" s="266">
        <f t="shared" si="41"/>
        <v>-901</v>
      </c>
      <c r="I697" s="274"/>
      <c r="J697" s="274"/>
      <c r="K697" s="274"/>
      <c r="L697" s="274"/>
    </row>
    <row r="698" spans="1:12">
      <c r="A698" s="263">
        <f t="shared" si="40"/>
        <v>1978</v>
      </c>
      <c r="B698" s="271">
        <v>28733</v>
      </c>
      <c r="C698" s="265">
        <f>IF(OR('Rock Creek 11444201'!C698=-901,'Rock Creek 11444280'!C698=-901),-901,'Rock Creek 11444201'!C698+'Rock Creek 11444280'!C698)</f>
        <v>-901</v>
      </c>
      <c r="D698" s="266">
        <f t="shared" si="41"/>
        <v>-901</v>
      </c>
      <c r="I698" s="274"/>
      <c r="J698" s="274"/>
      <c r="K698" s="274"/>
      <c r="L698" s="274"/>
    </row>
    <row r="699" spans="1:12">
      <c r="A699" s="263">
        <f t="shared" si="40"/>
        <v>1978</v>
      </c>
      <c r="B699" s="271">
        <v>28763</v>
      </c>
      <c r="C699" s="265">
        <f>IF(OR('Rock Creek 11444201'!C699=-901,'Rock Creek 11444280'!C699=-901),-901,'Rock Creek 11444201'!C699+'Rock Creek 11444280'!C699)</f>
        <v>-901</v>
      </c>
      <c r="D699" s="266">
        <f t="shared" si="41"/>
        <v>-901</v>
      </c>
      <c r="I699" s="274"/>
      <c r="J699" s="274"/>
      <c r="K699" s="274"/>
      <c r="L699" s="274"/>
    </row>
    <row r="700" spans="1:12">
      <c r="A700" s="263">
        <f t="shared" si="40"/>
        <v>1979</v>
      </c>
      <c r="B700" s="271">
        <v>28794</v>
      </c>
      <c r="C700" s="265">
        <f>IF(OR('Rock Creek 11444201'!C700=-901,'Rock Creek 11444280'!C700=-901),-901,'Rock Creek 11444201'!C700+'Rock Creek 11444280'!C700)</f>
        <v>-901</v>
      </c>
      <c r="D700" s="266">
        <f t="shared" si="41"/>
        <v>-901</v>
      </c>
      <c r="I700" s="274"/>
      <c r="J700" s="274"/>
      <c r="K700" s="274"/>
      <c r="L700" s="274"/>
    </row>
    <row r="701" spans="1:12">
      <c r="A701" s="263">
        <f t="shared" si="40"/>
        <v>1979</v>
      </c>
      <c r="B701" s="271">
        <v>28824</v>
      </c>
      <c r="C701" s="265">
        <f>IF(OR('Rock Creek 11444201'!C701=-901,'Rock Creek 11444280'!C701=-901),-901,'Rock Creek 11444201'!C701+'Rock Creek 11444280'!C701)</f>
        <v>-901</v>
      </c>
      <c r="D701" s="266">
        <f t="shared" si="41"/>
        <v>-901</v>
      </c>
      <c r="I701" s="274"/>
      <c r="J701" s="274"/>
      <c r="K701" s="274"/>
      <c r="L701" s="274"/>
    </row>
    <row r="702" spans="1:12">
      <c r="A702" s="263">
        <f t="shared" si="40"/>
        <v>1979</v>
      </c>
      <c r="B702" s="271">
        <v>28855</v>
      </c>
      <c r="C702" s="265">
        <f>IF(OR('Rock Creek 11444201'!C702=-901,'Rock Creek 11444280'!C702=-901),-901,'Rock Creek 11444201'!C702+'Rock Creek 11444280'!C702)</f>
        <v>-901</v>
      </c>
      <c r="D702" s="266">
        <f t="shared" si="41"/>
        <v>-901</v>
      </c>
      <c r="I702" s="274"/>
      <c r="J702" s="274"/>
      <c r="K702" s="274"/>
      <c r="L702" s="274"/>
    </row>
    <row r="703" spans="1:12">
      <c r="A703" s="263">
        <f t="shared" si="40"/>
        <v>1979</v>
      </c>
      <c r="B703" s="271">
        <v>28886</v>
      </c>
      <c r="C703" s="265">
        <f>IF(OR('Rock Creek 11444201'!C703=-901,'Rock Creek 11444280'!C703=-901),-901,'Rock Creek 11444201'!C703+'Rock Creek 11444280'!C703)</f>
        <v>-901</v>
      </c>
      <c r="D703" s="266">
        <f t="shared" si="41"/>
        <v>-901</v>
      </c>
      <c r="I703" s="274"/>
      <c r="J703" s="274"/>
      <c r="K703" s="274"/>
      <c r="L703" s="274"/>
    </row>
    <row r="704" spans="1:12">
      <c r="A704" s="263">
        <f t="shared" si="40"/>
        <v>1979</v>
      </c>
      <c r="B704" s="271">
        <v>28914</v>
      </c>
      <c r="C704" s="265">
        <f>IF(OR('Rock Creek 11444201'!C704=-901,'Rock Creek 11444280'!C704=-901),-901,'Rock Creek 11444201'!C704+'Rock Creek 11444280'!C704)</f>
        <v>-901</v>
      </c>
      <c r="D704" s="266">
        <f t="shared" si="41"/>
        <v>-901</v>
      </c>
      <c r="I704" s="274"/>
      <c r="J704" s="274"/>
      <c r="K704" s="274"/>
      <c r="L704" s="274"/>
    </row>
    <row r="705" spans="1:12">
      <c r="A705" s="263">
        <f t="shared" si="40"/>
        <v>1979</v>
      </c>
      <c r="B705" s="271">
        <v>28945</v>
      </c>
      <c r="C705" s="265">
        <f>IF(OR('Rock Creek 11444201'!C705=-901,'Rock Creek 11444280'!C705=-901),-901,'Rock Creek 11444201'!C705+'Rock Creek 11444280'!C705)</f>
        <v>-901</v>
      </c>
      <c r="D705" s="266">
        <f t="shared" si="41"/>
        <v>-901</v>
      </c>
      <c r="I705" s="274"/>
      <c r="J705" s="274"/>
      <c r="K705" s="274"/>
      <c r="L705" s="274"/>
    </row>
    <row r="706" spans="1:12">
      <c r="A706" s="263">
        <f t="shared" si="40"/>
        <v>1979</v>
      </c>
      <c r="B706" s="271">
        <v>28975</v>
      </c>
      <c r="C706" s="265">
        <f>IF(OR('Rock Creek 11444201'!C706=-901,'Rock Creek 11444280'!C706=-901),-901,'Rock Creek 11444201'!C706+'Rock Creek 11444280'!C706)</f>
        <v>-901</v>
      </c>
      <c r="D706" s="266">
        <f t="shared" si="41"/>
        <v>-901</v>
      </c>
      <c r="I706" s="274"/>
      <c r="J706" s="274"/>
      <c r="K706" s="274"/>
      <c r="L706" s="274"/>
    </row>
    <row r="707" spans="1:12">
      <c r="A707" s="263">
        <f t="shared" si="40"/>
        <v>1979</v>
      </c>
      <c r="B707" s="271">
        <v>29006</v>
      </c>
      <c r="C707" s="265">
        <f>IF(OR('Rock Creek 11444201'!C707=-901,'Rock Creek 11444280'!C707=-901),-901,'Rock Creek 11444201'!C707+'Rock Creek 11444280'!C707)</f>
        <v>-901</v>
      </c>
      <c r="D707" s="266">
        <f t="shared" si="41"/>
        <v>-901</v>
      </c>
      <c r="I707" s="274"/>
      <c r="J707" s="274"/>
      <c r="K707" s="274"/>
      <c r="L707" s="274"/>
    </row>
    <row r="708" spans="1:12">
      <c r="A708" s="263">
        <f t="shared" si="40"/>
        <v>1979</v>
      </c>
      <c r="B708" s="271">
        <v>29036</v>
      </c>
      <c r="C708" s="265">
        <f>IF(OR('Rock Creek 11444201'!C708=-901,'Rock Creek 11444280'!C708=-901),-901,'Rock Creek 11444201'!C708+'Rock Creek 11444280'!C708)</f>
        <v>-901</v>
      </c>
      <c r="D708" s="266">
        <f t="shared" si="41"/>
        <v>-901</v>
      </c>
      <c r="I708" s="274"/>
      <c r="J708" s="274"/>
      <c r="K708" s="274"/>
      <c r="L708" s="274"/>
    </row>
    <row r="709" spans="1:12">
      <c r="A709" s="263">
        <f t="shared" si="40"/>
        <v>1979</v>
      </c>
      <c r="B709" s="271">
        <v>29067</v>
      </c>
      <c r="C709" s="265">
        <f>IF(OR('Rock Creek 11444201'!C709=-901,'Rock Creek 11444280'!C709=-901),-901,'Rock Creek 11444201'!C709+'Rock Creek 11444280'!C709)</f>
        <v>-901</v>
      </c>
      <c r="D709" s="266">
        <f t="shared" si="41"/>
        <v>-901</v>
      </c>
      <c r="I709" s="274"/>
      <c r="J709" s="274"/>
      <c r="K709" s="274"/>
      <c r="L709" s="274"/>
    </row>
    <row r="710" spans="1:12">
      <c r="A710" s="263">
        <f t="shared" si="40"/>
        <v>1979</v>
      </c>
      <c r="B710" s="271">
        <v>29098</v>
      </c>
      <c r="C710" s="265">
        <f>IF(OR('Rock Creek 11444201'!C710=-901,'Rock Creek 11444280'!C710=-901),-901,'Rock Creek 11444201'!C710+'Rock Creek 11444280'!C710)</f>
        <v>-901</v>
      </c>
      <c r="D710" s="266">
        <f t="shared" si="41"/>
        <v>-901</v>
      </c>
      <c r="I710" s="274"/>
      <c r="J710" s="274"/>
      <c r="K710" s="274"/>
      <c r="L710" s="274"/>
    </row>
    <row r="711" spans="1:12">
      <c r="A711" s="263">
        <f t="shared" si="40"/>
        <v>1979</v>
      </c>
      <c r="B711" s="271">
        <v>29128</v>
      </c>
      <c r="C711" s="265">
        <f>IF(OR('Rock Creek 11444201'!C711=-901,'Rock Creek 11444280'!C711=-901),-901,'Rock Creek 11444201'!C711+'Rock Creek 11444280'!C711)</f>
        <v>-901</v>
      </c>
      <c r="D711" s="266">
        <f t="shared" si="41"/>
        <v>-901</v>
      </c>
      <c r="I711" s="274"/>
      <c r="J711" s="274"/>
      <c r="K711" s="274"/>
      <c r="L711" s="274"/>
    </row>
    <row r="712" spans="1:12">
      <c r="A712" s="263">
        <f t="shared" si="40"/>
        <v>1980</v>
      </c>
      <c r="B712" s="271">
        <v>29159</v>
      </c>
      <c r="C712" s="265">
        <f>IF(OR('Rock Creek 11444201'!C712=-901,'Rock Creek 11444280'!C712=-901),-901,'Rock Creek 11444201'!C712+'Rock Creek 11444280'!C712)</f>
        <v>-901</v>
      </c>
      <c r="D712" s="266">
        <f t="shared" si="41"/>
        <v>-901</v>
      </c>
      <c r="I712" s="274"/>
      <c r="J712" s="274"/>
      <c r="K712" s="274"/>
      <c r="L712" s="274"/>
    </row>
    <row r="713" spans="1:12">
      <c r="A713" s="263">
        <f t="shared" si="40"/>
        <v>1980</v>
      </c>
      <c r="B713" s="271">
        <v>29189</v>
      </c>
      <c r="C713" s="265">
        <f>IF(OR('Rock Creek 11444201'!C713=-901,'Rock Creek 11444280'!C713=-901),-901,'Rock Creek 11444201'!C713+'Rock Creek 11444280'!C713)</f>
        <v>-901</v>
      </c>
      <c r="D713" s="266">
        <f t="shared" si="41"/>
        <v>-901</v>
      </c>
      <c r="I713" s="274"/>
      <c r="J713" s="274"/>
      <c r="K713" s="274"/>
      <c r="L713" s="274"/>
    </row>
    <row r="714" spans="1:12">
      <c r="A714" s="263">
        <f t="shared" si="40"/>
        <v>1980</v>
      </c>
      <c r="B714" s="271">
        <v>29220</v>
      </c>
      <c r="C714" s="265">
        <f>IF(OR('Rock Creek 11444201'!C714=-901,'Rock Creek 11444280'!C714=-901),-901,'Rock Creek 11444201'!C714+'Rock Creek 11444280'!C714)</f>
        <v>-901</v>
      </c>
      <c r="D714" s="266">
        <f t="shared" si="41"/>
        <v>-901</v>
      </c>
      <c r="I714" s="274"/>
      <c r="J714" s="274"/>
      <c r="K714" s="274"/>
      <c r="L714" s="274"/>
    </row>
    <row r="715" spans="1:12">
      <c r="A715" s="263">
        <f t="shared" si="40"/>
        <v>1980</v>
      </c>
      <c r="B715" s="271">
        <v>29251</v>
      </c>
      <c r="C715" s="265">
        <f>IF(OR('Rock Creek 11444201'!C715=-901,'Rock Creek 11444280'!C715=-901),-901,'Rock Creek 11444201'!C715+'Rock Creek 11444280'!C715)</f>
        <v>-901</v>
      </c>
      <c r="D715" s="266">
        <f t="shared" si="41"/>
        <v>-901</v>
      </c>
      <c r="I715" s="274"/>
      <c r="J715" s="274"/>
      <c r="K715" s="274"/>
      <c r="L715" s="274"/>
    </row>
    <row r="716" spans="1:12">
      <c r="A716" s="263">
        <f t="shared" si="40"/>
        <v>1980</v>
      </c>
      <c r="B716" s="271">
        <v>29280</v>
      </c>
      <c r="C716" s="265">
        <f>IF(OR('Rock Creek 11444201'!C716=-901,'Rock Creek 11444280'!C716=-901),-901,'Rock Creek 11444201'!C716+'Rock Creek 11444280'!C716)</f>
        <v>-901</v>
      </c>
      <c r="D716" s="266">
        <f t="shared" si="41"/>
        <v>-901</v>
      </c>
      <c r="I716" s="274"/>
      <c r="J716" s="274"/>
      <c r="K716" s="274"/>
      <c r="L716" s="274"/>
    </row>
    <row r="717" spans="1:12">
      <c r="A717" s="263">
        <f t="shared" si="40"/>
        <v>1980</v>
      </c>
      <c r="B717" s="271">
        <v>29311</v>
      </c>
      <c r="C717" s="265">
        <f>IF(OR('Rock Creek 11444201'!C717=-901,'Rock Creek 11444280'!C717=-901),-901,'Rock Creek 11444201'!C717+'Rock Creek 11444280'!C717)</f>
        <v>-901</v>
      </c>
      <c r="D717" s="266">
        <f t="shared" si="41"/>
        <v>-901</v>
      </c>
      <c r="I717" s="274"/>
      <c r="J717" s="274"/>
      <c r="K717" s="274"/>
      <c r="L717" s="274"/>
    </row>
    <row r="718" spans="1:12">
      <c r="A718" s="263">
        <f t="shared" si="40"/>
        <v>1980</v>
      </c>
      <c r="B718" s="271">
        <v>29341</v>
      </c>
      <c r="C718" s="265">
        <f>IF(OR('Rock Creek 11444201'!C718=-901,'Rock Creek 11444280'!C718=-901),-901,'Rock Creek 11444201'!C718+'Rock Creek 11444280'!C718)</f>
        <v>-901</v>
      </c>
      <c r="D718" s="266">
        <f t="shared" si="41"/>
        <v>-901</v>
      </c>
      <c r="I718" s="274"/>
      <c r="J718" s="274"/>
      <c r="K718" s="274"/>
      <c r="L718" s="274"/>
    </row>
    <row r="719" spans="1:12">
      <c r="A719" s="263">
        <f t="shared" si="40"/>
        <v>1980</v>
      </c>
      <c r="B719" s="271">
        <v>29372</v>
      </c>
      <c r="C719" s="265">
        <f>IF(OR('Rock Creek 11444201'!C719=-901,'Rock Creek 11444280'!C719=-901),-901,'Rock Creek 11444201'!C719+'Rock Creek 11444280'!C719)</f>
        <v>-901</v>
      </c>
      <c r="D719" s="266">
        <f t="shared" si="41"/>
        <v>-901</v>
      </c>
      <c r="I719" s="274"/>
      <c r="J719" s="274"/>
      <c r="K719" s="274"/>
      <c r="L719" s="274"/>
    </row>
    <row r="720" spans="1:12">
      <c r="A720" s="263">
        <f t="shared" si="40"/>
        <v>1980</v>
      </c>
      <c r="B720" s="271">
        <v>29402</v>
      </c>
      <c r="C720" s="265">
        <f>IF(OR('Rock Creek 11444201'!C720=-901,'Rock Creek 11444280'!C720=-901),-901,'Rock Creek 11444201'!C720+'Rock Creek 11444280'!C720)</f>
        <v>-901</v>
      </c>
      <c r="D720" s="266">
        <f t="shared" si="41"/>
        <v>-901</v>
      </c>
      <c r="I720" s="274"/>
      <c r="J720" s="274"/>
      <c r="K720" s="274"/>
      <c r="L720" s="274"/>
    </row>
    <row r="721" spans="1:12">
      <c r="A721" s="263">
        <f t="shared" ref="A721:A784" si="42">IF(MONTH(B721)&gt;9,YEAR(B721)+1,YEAR(B721))</f>
        <v>1980</v>
      </c>
      <c r="B721" s="271">
        <v>29433</v>
      </c>
      <c r="C721" s="265">
        <f>IF(OR('Rock Creek 11444201'!C721=-901,'Rock Creek 11444280'!C721=-901),-901,'Rock Creek 11444201'!C721+'Rock Creek 11444280'!C721)</f>
        <v>-901</v>
      </c>
      <c r="D721" s="266">
        <f t="shared" ref="D721:D784" si="43">IF(C721&lt;&gt;-901,C721*DAY(B721)*24*60*60/(220*22*9*1000),-901)</f>
        <v>-901</v>
      </c>
      <c r="I721" s="274"/>
      <c r="J721" s="274"/>
      <c r="K721" s="274"/>
      <c r="L721" s="274"/>
    </row>
    <row r="722" spans="1:12">
      <c r="A722" s="263">
        <f t="shared" si="42"/>
        <v>1980</v>
      </c>
      <c r="B722" s="271">
        <v>29464</v>
      </c>
      <c r="C722" s="265">
        <f>IF(OR('Rock Creek 11444201'!C722=-901,'Rock Creek 11444280'!C722=-901),-901,'Rock Creek 11444201'!C722+'Rock Creek 11444280'!C722)</f>
        <v>-901</v>
      </c>
      <c r="D722" s="266">
        <f t="shared" si="43"/>
        <v>-901</v>
      </c>
      <c r="I722" s="274"/>
      <c r="J722" s="274"/>
      <c r="K722" s="274"/>
      <c r="L722" s="274"/>
    </row>
    <row r="723" spans="1:12">
      <c r="A723" s="263">
        <f t="shared" si="42"/>
        <v>1980</v>
      </c>
      <c r="B723" s="271">
        <v>29494</v>
      </c>
      <c r="C723" s="265">
        <f>IF(OR('Rock Creek 11444201'!C723=-901,'Rock Creek 11444280'!C723=-901),-901,'Rock Creek 11444201'!C723+'Rock Creek 11444280'!C723)</f>
        <v>-901</v>
      </c>
      <c r="D723" s="266">
        <f t="shared" si="43"/>
        <v>-901</v>
      </c>
      <c r="I723" s="274"/>
      <c r="J723" s="274"/>
      <c r="K723" s="274"/>
      <c r="L723" s="274"/>
    </row>
    <row r="724" spans="1:12">
      <c r="A724" s="263">
        <f t="shared" si="42"/>
        <v>1981</v>
      </c>
      <c r="B724" s="271">
        <v>29525</v>
      </c>
      <c r="C724" s="265">
        <f>IF(OR('Rock Creek 11444201'!C724=-901,'Rock Creek 11444280'!C724=-901),-901,'Rock Creek 11444201'!C724+'Rock Creek 11444280'!C724)</f>
        <v>-901</v>
      </c>
      <c r="D724" s="266">
        <f t="shared" si="43"/>
        <v>-901</v>
      </c>
      <c r="I724" s="274"/>
      <c r="J724" s="274"/>
      <c r="K724" s="274"/>
      <c r="L724" s="274"/>
    </row>
    <row r="725" spans="1:12">
      <c r="A725" s="263">
        <f t="shared" si="42"/>
        <v>1981</v>
      </c>
      <c r="B725" s="271">
        <v>29555</v>
      </c>
      <c r="C725" s="265">
        <f>IF(OR('Rock Creek 11444201'!C725=-901,'Rock Creek 11444280'!C725=-901),-901,'Rock Creek 11444201'!C725+'Rock Creek 11444280'!C725)</f>
        <v>-901</v>
      </c>
      <c r="D725" s="266">
        <f t="shared" si="43"/>
        <v>-901</v>
      </c>
      <c r="I725" s="274"/>
      <c r="J725" s="274"/>
      <c r="K725" s="274"/>
      <c r="L725" s="274"/>
    </row>
    <row r="726" spans="1:12">
      <c r="A726" s="263">
        <f t="shared" si="42"/>
        <v>1981</v>
      </c>
      <c r="B726" s="271">
        <v>29586</v>
      </c>
      <c r="C726" s="265">
        <f>IF(OR('Rock Creek 11444201'!C726=-901,'Rock Creek 11444280'!C726=-901),-901,'Rock Creek 11444201'!C726+'Rock Creek 11444280'!C726)</f>
        <v>-901</v>
      </c>
      <c r="D726" s="266">
        <f t="shared" si="43"/>
        <v>-901</v>
      </c>
      <c r="I726" s="274"/>
      <c r="J726" s="274"/>
      <c r="K726" s="274"/>
      <c r="L726" s="274"/>
    </row>
    <row r="727" spans="1:12">
      <c r="A727" s="263">
        <f t="shared" si="42"/>
        <v>1981</v>
      </c>
      <c r="B727" s="271">
        <v>29617</v>
      </c>
      <c r="C727" s="265">
        <f>IF(OR('Rock Creek 11444201'!C727=-901,'Rock Creek 11444280'!C727=-901),-901,'Rock Creek 11444201'!C727+'Rock Creek 11444280'!C727)</f>
        <v>-901</v>
      </c>
      <c r="D727" s="266">
        <f t="shared" si="43"/>
        <v>-901</v>
      </c>
      <c r="I727" s="274"/>
      <c r="J727" s="274"/>
      <c r="K727" s="274"/>
      <c r="L727" s="274"/>
    </row>
    <row r="728" spans="1:12">
      <c r="A728" s="263">
        <f t="shared" si="42"/>
        <v>1981</v>
      </c>
      <c r="B728" s="271">
        <v>29645</v>
      </c>
      <c r="C728" s="265">
        <f>IF(OR('Rock Creek 11444201'!C728=-901,'Rock Creek 11444280'!C728=-901),-901,'Rock Creek 11444201'!C728+'Rock Creek 11444280'!C728)</f>
        <v>-901</v>
      </c>
      <c r="D728" s="266">
        <f t="shared" si="43"/>
        <v>-901</v>
      </c>
      <c r="I728" s="274"/>
      <c r="J728" s="274"/>
      <c r="K728" s="274"/>
      <c r="L728" s="274"/>
    </row>
    <row r="729" spans="1:12">
      <c r="A729" s="263">
        <f t="shared" si="42"/>
        <v>1981</v>
      </c>
      <c r="B729" s="271">
        <v>29676</v>
      </c>
      <c r="C729" s="265">
        <f>IF(OR('Rock Creek 11444201'!C729=-901,'Rock Creek 11444280'!C729=-901),-901,'Rock Creek 11444201'!C729+'Rock Creek 11444280'!C729)</f>
        <v>-901</v>
      </c>
      <c r="D729" s="266">
        <f t="shared" si="43"/>
        <v>-901</v>
      </c>
      <c r="I729" s="274"/>
      <c r="J729" s="274"/>
      <c r="K729" s="274"/>
      <c r="L729" s="274"/>
    </row>
    <row r="730" spans="1:12">
      <c r="A730" s="263">
        <f t="shared" si="42"/>
        <v>1981</v>
      </c>
      <c r="B730" s="271">
        <v>29706</v>
      </c>
      <c r="C730" s="265">
        <f>IF(OR('Rock Creek 11444201'!C730=-901,'Rock Creek 11444280'!C730=-901),-901,'Rock Creek 11444201'!C730+'Rock Creek 11444280'!C730)</f>
        <v>-901</v>
      </c>
      <c r="D730" s="266">
        <f t="shared" si="43"/>
        <v>-901</v>
      </c>
      <c r="I730" s="274"/>
      <c r="J730" s="274"/>
      <c r="K730" s="274"/>
      <c r="L730" s="274"/>
    </row>
    <row r="731" spans="1:12">
      <c r="A731" s="263">
        <f t="shared" si="42"/>
        <v>1981</v>
      </c>
      <c r="B731" s="271">
        <v>29737</v>
      </c>
      <c r="C731" s="265">
        <f>IF(OR('Rock Creek 11444201'!C731=-901,'Rock Creek 11444280'!C731=-901),-901,'Rock Creek 11444201'!C731+'Rock Creek 11444280'!C731)</f>
        <v>-901</v>
      </c>
      <c r="D731" s="266">
        <f t="shared" si="43"/>
        <v>-901</v>
      </c>
      <c r="I731" s="274"/>
      <c r="J731" s="274"/>
      <c r="K731" s="274"/>
      <c r="L731" s="274"/>
    </row>
    <row r="732" spans="1:12">
      <c r="A732" s="263">
        <f t="shared" si="42"/>
        <v>1981</v>
      </c>
      <c r="B732" s="271">
        <v>29767</v>
      </c>
      <c r="C732" s="265">
        <f>IF(OR('Rock Creek 11444201'!C732=-901,'Rock Creek 11444280'!C732=-901),-901,'Rock Creek 11444201'!C732+'Rock Creek 11444280'!C732)</f>
        <v>-901</v>
      </c>
      <c r="D732" s="266">
        <f t="shared" si="43"/>
        <v>-901</v>
      </c>
      <c r="I732" s="274"/>
      <c r="J732" s="274"/>
      <c r="K732" s="274"/>
      <c r="L732" s="274"/>
    </row>
    <row r="733" spans="1:12">
      <c r="A733" s="263">
        <f t="shared" si="42"/>
        <v>1981</v>
      </c>
      <c r="B733" s="271">
        <v>29798</v>
      </c>
      <c r="C733" s="265">
        <f>IF(OR('Rock Creek 11444201'!C733=-901,'Rock Creek 11444280'!C733=-901),-901,'Rock Creek 11444201'!C733+'Rock Creek 11444280'!C733)</f>
        <v>-901</v>
      </c>
      <c r="D733" s="266">
        <f t="shared" si="43"/>
        <v>-901</v>
      </c>
      <c r="I733" s="274"/>
      <c r="J733" s="274"/>
      <c r="K733" s="274"/>
      <c r="L733" s="274"/>
    </row>
    <row r="734" spans="1:12">
      <c r="A734" s="263">
        <f t="shared" si="42"/>
        <v>1981</v>
      </c>
      <c r="B734" s="271">
        <v>29829</v>
      </c>
      <c r="C734" s="265">
        <f>IF(OR('Rock Creek 11444201'!C734=-901,'Rock Creek 11444280'!C734=-901),-901,'Rock Creek 11444201'!C734+'Rock Creek 11444280'!C734)</f>
        <v>-901</v>
      </c>
      <c r="D734" s="266">
        <f t="shared" si="43"/>
        <v>-901</v>
      </c>
      <c r="I734" s="274"/>
      <c r="J734" s="274"/>
      <c r="K734" s="274"/>
      <c r="L734" s="274"/>
    </row>
    <row r="735" spans="1:12">
      <c r="A735" s="263">
        <f t="shared" si="42"/>
        <v>1981</v>
      </c>
      <c r="B735" s="271">
        <v>29859</v>
      </c>
      <c r="C735" s="265">
        <f>IF(OR('Rock Creek 11444201'!C735=-901,'Rock Creek 11444280'!C735=-901),-901,'Rock Creek 11444201'!C735+'Rock Creek 11444280'!C735)</f>
        <v>-901</v>
      </c>
      <c r="D735" s="266">
        <f t="shared" si="43"/>
        <v>-901</v>
      </c>
      <c r="I735" s="274"/>
      <c r="J735" s="274"/>
      <c r="K735" s="274"/>
      <c r="L735" s="274"/>
    </row>
    <row r="736" spans="1:12">
      <c r="A736" s="263">
        <f t="shared" si="42"/>
        <v>1982</v>
      </c>
      <c r="B736" s="271">
        <v>29890</v>
      </c>
      <c r="C736" s="265">
        <f>IF(OR('Rock Creek 11444201'!C736=-901,'Rock Creek 11444280'!C736=-901),-901,'Rock Creek 11444201'!C736+'Rock Creek 11444280'!C736)</f>
        <v>-901</v>
      </c>
      <c r="D736" s="266">
        <f t="shared" si="43"/>
        <v>-901</v>
      </c>
      <c r="I736" s="274"/>
      <c r="J736" s="274"/>
      <c r="K736" s="274"/>
      <c r="L736" s="274"/>
    </row>
    <row r="737" spans="1:12">
      <c r="A737" s="263">
        <f t="shared" si="42"/>
        <v>1982</v>
      </c>
      <c r="B737" s="271">
        <v>29920</v>
      </c>
      <c r="C737" s="265">
        <f>IF(OR('Rock Creek 11444201'!C737=-901,'Rock Creek 11444280'!C737=-901),-901,'Rock Creek 11444201'!C737+'Rock Creek 11444280'!C737)</f>
        <v>-901</v>
      </c>
      <c r="D737" s="266">
        <f t="shared" si="43"/>
        <v>-901</v>
      </c>
      <c r="I737" s="274"/>
      <c r="J737" s="274"/>
      <c r="K737" s="274"/>
      <c r="L737" s="274"/>
    </row>
    <row r="738" spans="1:12">
      <c r="A738" s="263">
        <f t="shared" si="42"/>
        <v>1982</v>
      </c>
      <c r="B738" s="271">
        <v>29951</v>
      </c>
      <c r="C738" s="265">
        <f>IF(OR('Rock Creek 11444201'!C738=-901,'Rock Creek 11444280'!C738=-901),-901,'Rock Creek 11444201'!C738+'Rock Creek 11444280'!C738)</f>
        <v>-901</v>
      </c>
      <c r="D738" s="266">
        <f t="shared" si="43"/>
        <v>-901</v>
      </c>
      <c r="I738" s="274"/>
      <c r="J738" s="274"/>
      <c r="K738" s="274"/>
      <c r="L738" s="274"/>
    </row>
    <row r="739" spans="1:12">
      <c r="A739" s="263">
        <f t="shared" si="42"/>
        <v>1982</v>
      </c>
      <c r="B739" s="271">
        <v>29982</v>
      </c>
      <c r="C739" s="265">
        <f>IF(OR('Rock Creek 11444201'!C739=-901,'Rock Creek 11444280'!C739=-901),-901,'Rock Creek 11444201'!C739+'Rock Creek 11444280'!C739)</f>
        <v>-901</v>
      </c>
      <c r="D739" s="266">
        <f t="shared" si="43"/>
        <v>-901</v>
      </c>
      <c r="I739" s="274"/>
      <c r="J739" s="274"/>
      <c r="K739" s="274"/>
      <c r="L739" s="274"/>
    </row>
    <row r="740" spans="1:12">
      <c r="A740" s="263">
        <f t="shared" si="42"/>
        <v>1982</v>
      </c>
      <c r="B740" s="271">
        <v>30010</v>
      </c>
      <c r="C740" s="265">
        <f>IF(OR('Rock Creek 11444201'!C740=-901,'Rock Creek 11444280'!C740=-901),-901,'Rock Creek 11444201'!C740+'Rock Creek 11444280'!C740)</f>
        <v>-901</v>
      </c>
      <c r="D740" s="266">
        <f t="shared" si="43"/>
        <v>-901</v>
      </c>
      <c r="I740" s="274"/>
      <c r="J740" s="274"/>
      <c r="K740" s="274"/>
      <c r="L740" s="274"/>
    </row>
    <row r="741" spans="1:12">
      <c r="A741" s="263">
        <f t="shared" si="42"/>
        <v>1982</v>
      </c>
      <c r="B741" s="271">
        <v>30041</v>
      </c>
      <c r="C741" s="265">
        <f>IF(OR('Rock Creek 11444201'!C741=-901,'Rock Creek 11444280'!C741=-901),-901,'Rock Creek 11444201'!C741+'Rock Creek 11444280'!C741)</f>
        <v>-901</v>
      </c>
      <c r="D741" s="266">
        <f t="shared" si="43"/>
        <v>-901</v>
      </c>
      <c r="I741" s="274"/>
      <c r="J741" s="274"/>
      <c r="K741" s="274"/>
      <c r="L741" s="274"/>
    </row>
    <row r="742" spans="1:12">
      <c r="A742" s="263">
        <f t="shared" si="42"/>
        <v>1982</v>
      </c>
      <c r="B742" s="271">
        <v>30071</v>
      </c>
      <c r="C742" s="265">
        <f>IF(OR('Rock Creek 11444201'!C742=-901,'Rock Creek 11444280'!C742=-901),-901,'Rock Creek 11444201'!C742+'Rock Creek 11444280'!C742)</f>
        <v>-901</v>
      </c>
      <c r="D742" s="266">
        <f t="shared" si="43"/>
        <v>-901</v>
      </c>
      <c r="I742" s="274"/>
      <c r="J742" s="274"/>
      <c r="K742" s="274"/>
      <c r="L742" s="274"/>
    </row>
    <row r="743" spans="1:12">
      <c r="A743" s="263">
        <f t="shared" si="42"/>
        <v>1982</v>
      </c>
      <c r="B743" s="271">
        <v>30102</v>
      </c>
      <c r="C743" s="265">
        <f>IF(OR('Rock Creek 11444201'!C743=-901,'Rock Creek 11444280'!C743=-901),-901,'Rock Creek 11444201'!C743+'Rock Creek 11444280'!C743)</f>
        <v>-901</v>
      </c>
      <c r="D743" s="266">
        <f t="shared" si="43"/>
        <v>-901</v>
      </c>
      <c r="I743" s="274"/>
      <c r="J743" s="274"/>
      <c r="K743" s="274"/>
      <c r="L743" s="274"/>
    </row>
    <row r="744" spans="1:12">
      <c r="A744" s="263">
        <f t="shared" si="42"/>
        <v>1982</v>
      </c>
      <c r="B744" s="271">
        <v>30132</v>
      </c>
      <c r="C744" s="265">
        <f>IF(OR('Rock Creek 11444201'!C744=-901,'Rock Creek 11444280'!C744=-901),-901,'Rock Creek 11444201'!C744+'Rock Creek 11444280'!C744)</f>
        <v>-901</v>
      </c>
      <c r="D744" s="266">
        <f t="shared" si="43"/>
        <v>-901</v>
      </c>
      <c r="I744" s="274"/>
      <c r="J744" s="274"/>
      <c r="K744" s="274"/>
      <c r="L744" s="274"/>
    </row>
    <row r="745" spans="1:12">
      <c r="A745" s="263">
        <f t="shared" si="42"/>
        <v>1982</v>
      </c>
      <c r="B745" s="271">
        <v>30163</v>
      </c>
      <c r="C745" s="265">
        <f>IF(OR('Rock Creek 11444201'!C745=-901,'Rock Creek 11444280'!C745=-901),-901,'Rock Creek 11444201'!C745+'Rock Creek 11444280'!C745)</f>
        <v>-901</v>
      </c>
      <c r="D745" s="266">
        <f t="shared" si="43"/>
        <v>-901</v>
      </c>
      <c r="I745" s="274"/>
      <c r="J745" s="274"/>
      <c r="K745" s="274"/>
      <c r="L745" s="274"/>
    </row>
    <row r="746" spans="1:12">
      <c r="A746" s="263">
        <f t="shared" si="42"/>
        <v>1982</v>
      </c>
      <c r="B746" s="271">
        <v>30194</v>
      </c>
      <c r="C746" s="265">
        <f>IF(OR('Rock Creek 11444201'!C746=-901,'Rock Creek 11444280'!C746=-901),-901,'Rock Creek 11444201'!C746+'Rock Creek 11444280'!C746)</f>
        <v>-901</v>
      </c>
      <c r="D746" s="266">
        <f t="shared" si="43"/>
        <v>-901</v>
      </c>
      <c r="I746" s="274"/>
      <c r="J746" s="274"/>
      <c r="K746" s="274"/>
      <c r="L746" s="274"/>
    </row>
    <row r="747" spans="1:12">
      <c r="A747" s="263">
        <f t="shared" si="42"/>
        <v>1982</v>
      </c>
      <c r="B747" s="271">
        <v>30224</v>
      </c>
      <c r="C747" s="265">
        <f>IF(OR('Rock Creek 11444201'!C747=-901,'Rock Creek 11444280'!C747=-901),-901,'Rock Creek 11444201'!C747+'Rock Creek 11444280'!C747)</f>
        <v>-901</v>
      </c>
      <c r="D747" s="266">
        <f t="shared" si="43"/>
        <v>-901</v>
      </c>
      <c r="I747" s="274"/>
      <c r="J747" s="274"/>
      <c r="K747" s="274"/>
      <c r="L747" s="274"/>
    </row>
    <row r="748" spans="1:12">
      <c r="A748" s="263">
        <f t="shared" si="42"/>
        <v>1983</v>
      </c>
      <c r="B748" s="271">
        <v>30255</v>
      </c>
      <c r="C748" s="265">
        <f>IF(OR('Rock Creek 11444201'!C748=-901,'Rock Creek 11444280'!C748=-901),-901,'Rock Creek 11444201'!C748+'Rock Creek 11444280'!C748)</f>
        <v>-901</v>
      </c>
      <c r="D748" s="266">
        <f t="shared" si="43"/>
        <v>-901</v>
      </c>
      <c r="I748" s="274"/>
      <c r="J748" s="274"/>
      <c r="K748" s="274"/>
      <c r="L748" s="274"/>
    </row>
    <row r="749" spans="1:12">
      <c r="A749" s="263">
        <f t="shared" si="42"/>
        <v>1983</v>
      </c>
      <c r="B749" s="271">
        <v>30285</v>
      </c>
      <c r="C749" s="265">
        <f>IF(OR('Rock Creek 11444201'!C749=-901,'Rock Creek 11444280'!C749=-901),-901,'Rock Creek 11444201'!C749+'Rock Creek 11444280'!C749)</f>
        <v>-901</v>
      </c>
      <c r="D749" s="266">
        <f t="shared" si="43"/>
        <v>-901</v>
      </c>
      <c r="I749" s="274"/>
      <c r="J749" s="274"/>
      <c r="K749" s="274"/>
      <c r="L749" s="274"/>
    </row>
    <row r="750" spans="1:12">
      <c r="A750" s="263">
        <f t="shared" si="42"/>
        <v>1983</v>
      </c>
      <c r="B750" s="271">
        <v>30316</v>
      </c>
      <c r="C750" s="265">
        <f>IF(OR('Rock Creek 11444201'!C750=-901,'Rock Creek 11444280'!C750=-901),-901,'Rock Creek 11444201'!C750+'Rock Creek 11444280'!C750)</f>
        <v>-901</v>
      </c>
      <c r="D750" s="266">
        <f t="shared" si="43"/>
        <v>-901</v>
      </c>
      <c r="I750" s="274"/>
      <c r="J750" s="274"/>
      <c r="K750" s="274"/>
      <c r="L750" s="274"/>
    </row>
    <row r="751" spans="1:12">
      <c r="A751" s="263">
        <f t="shared" si="42"/>
        <v>1983</v>
      </c>
      <c r="B751" s="271">
        <v>30347</v>
      </c>
      <c r="C751" s="265">
        <f>IF(OR('Rock Creek 11444201'!C751=-901,'Rock Creek 11444280'!C751=-901),-901,'Rock Creek 11444201'!C751+'Rock Creek 11444280'!C751)</f>
        <v>-901</v>
      </c>
      <c r="D751" s="266">
        <f t="shared" si="43"/>
        <v>-901</v>
      </c>
      <c r="I751" s="274"/>
      <c r="J751" s="274"/>
      <c r="K751" s="274"/>
      <c r="L751" s="274"/>
    </row>
    <row r="752" spans="1:12">
      <c r="A752" s="263">
        <f t="shared" si="42"/>
        <v>1983</v>
      </c>
      <c r="B752" s="271">
        <v>30375</v>
      </c>
      <c r="C752" s="265">
        <f>IF(OR('Rock Creek 11444201'!C752=-901,'Rock Creek 11444280'!C752=-901),-901,'Rock Creek 11444201'!C752+'Rock Creek 11444280'!C752)</f>
        <v>-901</v>
      </c>
      <c r="D752" s="266">
        <f t="shared" si="43"/>
        <v>-901</v>
      </c>
      <c r="I752" s="274"/>
      <c r="J752" s="274"/>
      <c r="K752" s="274"/>
      <c r="L752" s="274"/>
    </row>
    <row r="753" spans="1:12">
      <c r="A753" s="263">
        <f t="shared" si="42"/>
        <v>1983</v>
      </c>
      <c r="B753" s="271">
        <v>30406</v>
      </c>
      <c r="C753" s="265">
        <f>IF(OR('Rock Creek 11444201'!C753=-901,'Rock Creek 11444280'!C753=-901),-901,'Rock Creek 11444201'!C753+'Rock Creek 11444280'!C753)</f>
        <v>-901</v>
      </c>
      <c r="D753" s="266">
        <f t="shared" si="43"/>
        <v>-901</v>
      </c>
      <c r="I753" s="274"/>
      <c r="J753" s="274"/>
      <c r="K753" s="274"/>
      <c r="L753" s="274"/>
    </row>
    <row r="754" spans="1:12">
      <c r="A754" s="263">
        <f t="shared" si="42"/>
        <v>1983</v>
      </c>
      <c r="B754" s="271">
        <v>30436</v>
      </c>
      <c r="C754" s="265">
        <f>IF(OR('Rock Creek 11444201'!C754=-901,'Rock Creek 11444280'!C754=-901),-901,'Rock Creek 11444201'!C754+'Rock Creek 11444280'!C754)</f>
        <v>-901</v>
      </c>
      <c r="D754" s="266">
        <f t="shared" si="43"/>
        <v>-901</v>
      </c>
      <c r="I754" s="274"/>
      <c r="J754" s="274"/>
      <c r="K754" s="274"/>
      <c r="L754" s="274"/>
    </row>
    <row r="755" spans="1:12">
      <c r="A755" s="263">
        <f t="shared" si="42"/>
        <v>1983</v>
      </c>
      <c r="B755" s="271">
        <v>30467</v>
      </c>
      <c r="C755" s="265">
        <f>IF(OR('Rock Creek 11444201'!C755=-901,'Rock Creek 11444280'!C755=-901),-901,'Rock Creek 11444201'!C755+'Rock Creek 11444280'!C755)</f>
        <v>-901</v>
      </c>
      <c r="D755" s="266">
        <f t="shared" si="43"/>
        <v>-901</v>
      </c>
      <c r="I755" s="274"/>
      <c r="J755" s="274"/>
      <c r="K755" s="274"/>
      <c r="L755" s="274"/>
    </row>
    <row r="756" spans="1:12">
      <c r="A756" s="263">
        <f t="shared" si="42"/>
        <v>1983</v>
      </c>
      <c r="B756" s="271">
        <v>30497</v>
      </c>
      <c r="C756" s="265">
        <f>IF(OR('Rock Creek 11444201'!C756=-901,'Rock Creek 11444280'!C756=-901),-901,'Rock Creek 11444201'!C756+'Rock Creek 11444280'!C756)</f>
        <v>-901</v>
      </c>
      <c r="D756" s="266">
        <f t="shared" si="43"/>
        <v>-901</v>
      </c>
      <c r="I756" s="274"/>
      <c r="J756" s="274"/>
      <c r="K756" s="274"/>
      <c r="L756" s="274"/>
    </row>
    <row r="757" spans="1:12">
      <c r="A757" s="263">
        <f t="shared" si="42"/>
        <v>1983</v>
      </c>
      <c r="B757" s="271">
        <v>30528</v>
      </c>
      <c r="C757" s="265">
        <f>IF(OR('Rock Creek 11444201'!C757=-901,'Rock Creek 11444280'!C757=-901),-901,'Rock Creek 11444201'!C757+'Rock Creek 11444280'!C757)</f>
        <v>-901</v>
      </c>
      <c r="D757" s="266">
        <f t="shared" si="43"/>
        <v>-901</v>
      </c>
      <c r="I757" s="274"/>
      <c r="J757" s="274"/>
      <c r="K757" s="274"/>
      <c r="L757" s="274"/>
    </row>
    <row r="758" spans="1:12">
      <c r="A758" s="263">
        <f t="shared" si="42"/>
        <v>1983</v>
      </c>
      <c r="B758" s="271">
        <v>30559</v>
      </c>
      <c r="C758" s="265">
        <f>IF(OR('Rock Creek 11444201'!C758=-901,'Rock Creek 11444280'!C758=-901),-901,'Rock Creek 11444201'!C758+'Rock Creek 11444280'!C758)</f>
        <v>-901</v>
      </c>
      <c r="D758" s="266">
        <f t="shared" si="43"/>
        <v>-901</v>
      </c>
      <c r="I758" s="274"/>
      <c r="J758" s="274"/>
      <c r="K758" s="274"/>
      <c r="L758" s="274"/>
    </row>
    <row r="759" spans="1:12">
      <c r="A759" s="263">
        <f t="shared" si="42"/>
        <v>1983</v>
      </c>
      <c r="B759" s="271">
        <v>30589</v>
      </c>
      <c r="C759" s="265">
        <f>IF(OR('Rock Creek 11444201'!C759=-901,'Rock Creek 11444280'!C759=-901),-901,'Rock Creek 11444201'!C759+'Rock Creek 11444280'!C759)</f>
        <v>-901</v>
      </c>
      <c r="D759" s="266">
        <f t="shared" si="43"/>
        <v>-901</v>
      </c>
      <c r="I759" s="274"/>
      <c r="J759" s="274"/>
      <c r="K759" s="274"/>
      <c r="L759" s="274"/>
    </row>
    <row r="760" spans="1:12">
      <c r="A760" s="263">
        <f t="shared" si="42"/>
        <v>1984</v>
      </c>
      <c r="B760" s="271">
        <v>30620</v>
      </c>
      <c r="C760" s="265">
        <f>IF(OR('Rock Creek 11444201'!C760=-901,'Rock Creek 11444280'!C760=-901),-901,'Rock Creek 11444201'!C760+'Rock Creek 11444280'!C760)</f>
        <v>-901</v>
      </c>
      <c r="D760" s="266">
        <f t="shared" si="43"/>
        <v>-901</v>
      </c>
      <c r="I760" s="274"/>
      <c r="J760" s="274"/>
      <c r="K760" s="274"/>
      <c r="L760" s="274"/>
    </row>
    <row r="761" spans="1:12">
      <c r="A761" s="263">
        <f t="shared" si="42"/>
        <v>1984</v>
      </c>
      <c r="B761" s="271">
        <v>30650</v>
      </c>
      <c r="C761" s="265">
        <f>IF(OR('Rock Creek 11444201'!C761=-901,'Rock Creek 11444280'!C761=-901),-901,'Rock Creek 11444201'!C761+'Rock Creek 11444280'!C761)</f>
        <v>-901</v>
      </c>
      <c r="D761" s="266">
        <f t="shared" si="43"/>
        <v>-901</v>
      </c>
      <c r="I761" s="274"/>
      <c r="J761" s="274"/>
      <c r="K761" s="274"/>
      <c r="L761" s="274"/>
    </row>
    <row r="762" spans="1:12">
      <c r="A762" s="263">
        <f t="shared" si="42"/>
        <v>1984</v>
      </c>
      <c r="B762" s="271">
        <v>30681</v>
      </c>
      <c r="C762" s="265">
        <f>IF(OR('Rock Creek 11444201'!C762=-901,'Rock Creek 11444280'!C762=-901),-901,'Rock Creek 11444201'!C762+'Rock Creek 11444280'!C762)</f>
        <v>-901</v>
      </c>
      <c r="D762" s="266">
        <f t="shared" si="43"/>
        <v>-901</v>
      </c>
      <c r="I762" s="274"/>
      <c r="J762" s="274"/>
      <c r="K762" s="274"/>
      <c r="L762" s="274"/>
    </row>
    <row r="763" spans="1:12">
      <c r="A763" s="263">
        <f t="shared" si="42"/>
        <v>1984</v>
      </c>
      <c r="B763" s="271">
        <v>30712</v>
      </c>
      <c r="C763" s="265">
        <f>IF(OR('Rock Creek 11444201'!C763=-901,'Rock Creek 11444280'!C763=-901),-901,'Rock Creek 11444201'!C763+'Rock Creek 11444280'!C763)</f>
        <v>-901</v>
      </c>
      <c r="D763" s="266">
        <f t="shared" si="43"/>
        <v>-901</v>
      </c>
      <c r="I763" s="274"/>
      <c r="J763" s="274"/>
      <c r="K763" s="274"/>
      <c r="L763" s="274"/>
    </row>
    <row r="764" spans="1:12">
      <c r="A764" s="263">
        <f t="shared" si="42"/>
        <v>1984</v>
      </c>
      <c r="B764" s="271">
        <v>30741</v>
      </c>
      <c r="C764" s="265">
        <f>IF(OR('Rock Creek 11444201'!C764=-901,'Rock Creek 11444280'!C764=-901),-901,'Rock Creek 11444201'!C764+'Rock Creek 11444280'!C764)</f>
        <v>-901</v>
      </c>
      <c r="D764" s="266">
        <f t="shared" si="43"/>
        <v>-901</v>
      </c>
      <c r="I764" s="274"/>
      <c r="J764" s="274"/>
      <c r="K764" s="274"/>
      <c r="L764" s="274"/>
    </row>
    <row r="765" spans="1:12">
      <c r="A765" s="263">
        <f t="shared" si="42"/>
        <v>1984</v>
      </c>
      <c r="B765" s="271">
        <v>30772</v>
      </c>
      <c r="C765" s="265">
        <f>IF(OR('Rock Creek 11444201'!C765=-901,'Rock Creek 11444280'!C765=-901),-901,'Rock Creek 11444201'!C765+'Rock Creek 11444280'!C765)</f>
        <v>-901</v>
      </c>
      <c r="D765" s="266">
        <f t="shared" si="43"/>
        <v>-901</v>
      </c>
      <c r="I765" s="274"/>
      <c r="J765" s="274"/>
      <c r="K765" s="274"/>
      <c r="L765" s="274"/>
    </row>
    <row r="766" spans="1:12">
      <c r="A766" s="263">
        <f t="shared" si="42"/>
        <v>1984</v>
      </c>
      <c r="B766" s="271">
        <v>30802</v>
      </c>
      <c r="C766" s="265">
        <f>IF(OR('Rock Creek 11444201'!C766=-901,'Rock Creek 11444280'!C766=-901),-901,'Rock Creek 11444201'!C766+'Rock Creek 11444280'!C766)</f>
        <v>-901</v>
      </c>
      <c r="D766" s="266">
        <f t="shared" si="43"/>
        <v>-901</v>
      </c>
      <c r="I766" s="274"/>
      <c r="J766" s="274"/>
      <c r="K766" s="274"/>
      <c r="L766" s="274"/>
    </row>
    <row r="767" spans="1:12">
      <c r="A767" s="263">
        <f t="shared" si="42"/>
        <v>1984</v>
      </c>
      <c r="B767" s="271">
        <v>30833</v>
      </c>
      <c r="C767" s="265">
        <f>IF(OR('Rock Creek 11444201'!C767=-901,'Rock Creek 11444280'!C767=-901),-901,'Rock Creek 11444201'!C767+'Rock Creek 11444280'!C767)</f>
        <v>-901</v>
      </c>
      <c r="D767" s="266">
        <f t="shared" si="43"/>
        <v>-901</v>
      </c>
      <c r="I767" s="274"/>
      <c r="J767" s="274"/>
      <c r="K767" s="274"/>
      <c r="L767" s="274"/>
    </row>
    <row r="768" spans="1:12">
      <c r="A768" s="263">
        <f t="shared" si="42"/>
        <v>1984</v>
      </c>
      <c r="B768" s="271">
        <v>30863</v>
      </c>
      <c r="C768" s="265">
        <f>IF(OR('Rock Creek 11444201'!C768=-901,'Rock Creek 11444280'!C768=-901),-901,'Rock Creek 11444201'!C768+'Rock Creek 11444280'!C768)</f>
        <v>-901</v>
      </c>
      <c r="D768" s="266">
        <f t="shared" si="43"/>
        <v>-901</v>
      </c>
      <c r="I768" s="274"/>
      <c r="J768" s="274"/>
      <c r="K768" s="274"/>
      <c r="L768" s="274"/>
    </row>
    <row r="769" spans="1:12">
      <c r="A769" s="263">
        <f t="shared" si="42"/>
        <v>1984</v>
      </c>
      <c r="B769" s="271">
        <v>30894</v>
      </c>
      <c r="C769" s="265">
        <f>IF(OR('Rock Creek 11444201'!C769=-901,'Rock Creek 11444280'!C769=-901),-901,'Rock Creek 11444201'!C769+'Rock Creek 11444280'!C769)</f>
        <v>-901</v>
      </c>
      <c r="D769" s="266">
        <f t="shared" si="43"/>
        <v>-901</v>
      </c>
      <c r="I769" s="274"/>
      <c r="J769" s="274"/>
      <c r="K769" s="274"/>
      <c r="L769" s="274"/>
    </row>
    <row r="770" spans="1:12">
      <c r="A770" s="263">
        <f t="shared" si="42"/>
        <v>1984</v>
      </c>
      <c r="B770" s="271">
        <v>30925</v>
      </c>
      <c r="C770" s="265">
        <f>IF(OR('Rock Creek 11444201'!C770=-901,'Rock Creek 11444280'!C770=-901),-901,'Rock Creek 11444201'!C770+'Rock Creek 11444280'!C770)</f>
        <v>-901</v>
      </c>
      <c r="D770" s="266">
        <f t="shared" si="43"/>
        <v>-901</v>
      </c>
      <c r="I770" s="274"/>
      <c r="J770" s="274"/>
      <c r="K770" s="274"/>
      <c r="L770" s="274"/>
    </row>
    <row r="771" spans="1:12">
      <c r="A771" s="263">
        <f t="shared" si="42"/>
        <v>1984</v>
      </c>
      <c r="B771" s="271">
        <v>30955</v>
      </c>
      <c r="C771" s="265">
        <f>IF(OR('Rock Creek 11444201'!C771=-901,'Rock Creek 11444280'!C771=-901),-901,'Rock Creek 11444201'!C771+'Rock Creek 11444280'!C771)</f>
        <v>-901</v>
      </c>
      <c r="D771" s="266">
        <f t="shared" si="43"/>
        <v>-901</v>
      </c>
      <c r="I771" s="274"/>
      <c r="J771" s="274"/>
      <c r="K771" s="274"/>
      <c r="L771" s="274"/>
    </row>
    <row r="772" spans="1:12">
      <c r="A772" s="263">
        <f t="shared" si="42"/>
        <v>1985</v>
      </c>
      <c r="B772" s="271">
        <v>30986</v>
      </c>
      <c r="C772" s="265">
        <f>IF(OR('Rock Creek 11444201'!C772=-901,'Rock Creek 11444280'!C772=-901),-901,'Rock Creek 11444201'!C772+'Rock Creek 11444280'!C772)</f>
        <v>-901</v>
      </c>
      <c r="D772" s="266">
        <f t="shared" si="43"/>
        <v>-901</v>
      </c>
      <c r="I772" s="274"/>
      <c r="J772" s="274"/>
      <c r="K772" s="274"/>
      <c r="L772" s="274"/>
    </row>
    <row r="773" spans="1:12">
      <c r="A773" s="263">
        <f t="shared" si="42"/>
        <v>1985</v>
      </c>
      <c r="B773" s="271">
        <v>31016</v>
      </c>
      <c r="C773" s="265">
        <f>IF(OR('Rock Creek 11444201'!C773=-901,'Rock Creek 11444280'!C773=-901),-901,'Rock Creek 11444201'!C773+'Rock Creek 11444280'!C773)</f>
        <v>-901</v>
      </c>
      <c r="D773" s="266">
        <f t="shared" si="43"/>
        <v>-901</v>
      </c>
      <c r="I773" s="274"/>
      <c r="J773" s="274"/>
      <c r="K773" s="274"/>
      <c r="L773" s="274"/>
    </row>
    <row r="774" spans="1:12">
      <c r="A774" s="263">
        <f t="shared" si="42"/>
        <v>1985</v>
      </c>
      <c r="B774" s="271">
        <v>31047</v>
      </c>
      <c r="C774" s="265">
        <f>IF(OR('Rock Creek 11444201'!C774=-901,'Rock Creek 11444280'!C774=-901),-901,'Rock Creek 11444201'!C774+'Rock Creek 11444280'!C774)</f>
        <v>-901</v>
      </c>
      <c r="D774" s="266">
        <f t="shared" si="43"/>
        <v>-901</v>
      </c>
      <c r="I774" s="274"/>
      <c r="J774" s="274"/>
      <c r="K774" s="274"/>
      <c r="L774" s="274"/>
    </row>
    <row r="775" spans="1:12">
      <c r="A775" s="263">
        <f t="shared" si="42"/>
        <v>1985</v>
      </c>
      <c r="B775" s="271">
        <v>31078</v>
      </c>
      <c r="C775" s="265">
        <f>IF(OR('Rock Creek 11444201'!C775=-901,'Rock Creek 11444280'!C775=-901),-901,'Rock Creek 11444201'!C775+'Rock Creek 11444280'!C775)</f>
        <v>-901</v>
      </c>
      <c r="D775" s="266">
        <f t="shared" si="43"/>
        <v>-901</v>
      </c>
      <c r="I775" s="274"/>
      <c r="J775" s="274"/>
      <c r="K775" s="274"/>
      <c r="L775" s="274"/>
    </row>
    <row r="776" spans="1:12">
      <c r="A776" s="263">
        <f t="shared" si="42"/>
        <v>1985</v>
      </c>
      <c r="B776" s="271">
        <v>31106</v>
      </c>
      <c r="C776" s="265">
        <f>IF(OR('Rock Creek 11444201'!C776=-901,'Rock Creek 11444280'!C776=-901),-901,'Rock Creek 11444201'!C776+'Rock Creek 11444280'!C776)</f>
        <v>-901</v>
      </c>
      <c r="D776" s="266">
        <f t="shared" si="43"/>
        <v>-901</v>
      </c>
      <c r="I776" s="274"/>
      <c r="J776" s="274"/>
      <c r="K776" s="274"/>
      <c r="L776" s="274"/>
    </row>
    <row r="777" spans="1:12">
      <c r="A777" s="263">
        <f t="shared" si="42"/>
        <v>1985</v>
      </c>
      <c r="B777" s="271">
        <v>31137</v>
      </c>
      <c r="C777" s="265">
        <f>IF(OR('Rock Creek 11444201'!C777=-901,'Rock Creek 11444280'!C777=-901),-901,'Rock Creek 11444201'!C777+'Rock Creek 11444280'!C777)</f>
        <v>-901</v>
      </c>
      <c r="D777" s="266">
        <f t="shared" si="43"/>
        <v>-901</v>
      </c>
      <c r="I777" s="274"/>
      <c r="J777" s="274"/>
      <c r="K777" s="274"/>
      <c r="L777" s="274"/>
    </row>
    <row r="778" spans="1:12">
      <c r="A778" s="263">
        <f t="shared" si="42"/>
        <v>1985</v>
      </c>
      <c r="B778" s="271">
        <v>31167</v>
      </c>
      <c r="C778" s="265">
        <f>IF(OR('Rock Creek 11444201'!C778=-901,'Rock Creek 11444280'!C778=-901),-901,'Rock Creek 11444201'!C778+'Rock Creek 11444280'!C778)</f>
        <v>-901</v>
      </c>
      <c r="D778" s="266">
        <f t="shared" si="43"/>
        <v>-901</v>
      </c>
      <c r="I778" s="274"/>
      <c r="J778" s="274"/>
      <c r="K778" s="274"/>
      <c r="L778" s="274"/>
    </row>
    <row r="779" spans="1:12">
      <c r="A779" s="263">
        <f t="shared" si="42"/>
        <v>1985</v>
      </c>
      <c r="B779" s="271">
        <v>31198</v>
      </c>
      <c r="C779" s="265">
        <f>IF(OR('Rock Creek 11444201'!C779=-901,'Rock Creek 11444280'!C779=-901),-901,'Rock Creek 11444201'!C779+'Rock Creek 11444280'!C779)</f>
        <v>-901</v>
      </c>
      <c r="D779" s="266">
        <f t="shared" si="43"/>
        <v>-901</v>
      </c>
      <c r="I779" s="274"/>
      <c r="J779" s="274"/>
      <c r="K779" s="274"/>
      <c r="L779" s="274"/>
    </row>
    <row r="780" spans="1:12">
      <c r="A780" s="263">
        <f t="shared" si="42"/>
        <v>1985</v>
      </c>
      <c r="B780" s="271">
        <v>31228</v>
      </c>
      <c r="C780" s="265">
        <f>IF(OR('Rock Creek 11444201'!C780=-901,'Rock Creek 11444280'!C780=-901),-901,'Rock Creek 11444201'!C780+'Rock Creek 11444280'!C780)</f>
        <v>-901</v>
      </c>
      <c r="D780" s="266">
        <f t="shared" si="43"/>
        <v>-901</v>
      </c>
      <c r="I780" s="274"/>
      <c r="J780" s="274"/>
      <c r="K780" s="274"/>
      <c r="L780" s="274"/>
    </row>
    <row r="781" spans="1:12">
      <c r="A781" s="263">
        <f t="shared" si="42"/>
        <v>1985</v>
      </c>
      <c r="B781" s="271">
        <v>31259</v>
      </c>
      <c r="C781" s="265">
        <f>IF(OR('Rock Creek 11444201'!C781=-901,'Rock Creek 11444280'!C781=-901),-901,'Rock Creek 11444201'!C781+'Rock Creek 11444280'!C781)</f>
        <v>-901</v>
      </c>
      <c r="D781" s="266">
        <f t="shared" si="43"/>
        <v>-901</v>
      </c>
      <c r="I781" s="274"/>
      <c r="J781" s="274"/>
      <c r="K781" s="274"/>
      <c r="L781" s="274"/>
    </row>
    <row r="782" spans="1:12">
      <c r="A782" s="263">
        <f t="shared" si="42"/>
        <v>1985</v>
      </c>
      <c r="B782" s="271">
        <v>31290</v>
      </c>
      <c r="C782" s="265">
        <f>IF(OR('Rock Creek 11444201'!C782=-901,'Rock Creek 11444280'!C782=-901),-901,'Rock Creek 11444201'!C782+'Rock Creek 11444280'!C782)</f>
        <v>-901</v>
      </c>
      <c r="D782" s="266">
        <f t="shared" si="43"/>
        <v>-901</v>
      </c>
      <c r="I782" s="274"/>
      <c r="J782" s="274"/>
      <c r="K782" s="274"/>
      <c r="L782" s="274"/>
    </row>
    <row r="783" spans="1:12">
      <c r="A783" s="263">
        <f t="shared" si="42"/>
        <v>1985</v>
      </c>
      <c r="B783" s="271">
        <v>31320</v>
      </c>
      <c r="C783" s="265">
        <f>IF(OR('Rock Creek 11444201'!C783=-901,'Rock Creek 11444280'!C783=-901),-901,'Rock Creek 11444201'!C783+'Rock Creek 11444280'!C783)</f>
        <v>-901</v>
      </c>
      <c r="D783" s="266">
        <f t="shared" si="43"/>
        <v>-901</v>
      </c>
      <c r="I783" s="274"/>
      <c r="J783" s="274"/>
      <c r="K783" s="274"/>
      <c r="L783" s="274"/>
    </row>
    <row r="784" spans="1:12">
      <c r="A784" s="263">
        <f t="shared" si="42"/>
        <v>1986</v>
      </c>
      <c r="B784" s="271">
        <v>31351</v>
      </c>
      <c r="C784" s="265">
        <f>IF(OR('Rock Creek 11444201'!C784=-901,'Rock Creek 11444280'!C784=-901),-901,'Rock Creek 11444201'!C784+'Rock Creek 11444280'!C784)</f>
        <v>-901</v>
      </c>
      <c r="D784" s="266">
        <f t="shared" si="43"/>
        <v>-901</v>
      </c>
      <c r="I784" s="274"/>
      <c r="J784" s="274"/>
      <c r="K784" s="274"/>
      <c r="L784" s="274"/>
    </row>
    <row r="785" spans="1:12">
      <c r="A785" s="263">
        <f t="shared" ref="A785:A848" si="44">IF(MONTH(B785)&gt;9,YEAR(B785)+1,YEAR(B785))</f>
        <v>1986</v>
      </c>
      <c r="B785" s="271">
        <v>31381</v>
      </c>
      <c r="C785" s="265">
        <f>IF(OR('Rock Creek 11444201'!C785=-901,'Rock Creek 11444280'!C785=-901),-901,'Rock Creek 11444201'!C785+'Rock Creek 11444280'!C785)</f>
        <v>-901</v>
      </c>
      <c r="D785" s="266">
        <f t="shared" ref="D785:D848" si="45">IF(C785&lt;&gt;-901,C785*DAY(B785)*24*60*60/(220*22*9*1000),-901)</f>
        <v>-901</v>
      </c>
      <c r="I785" s="274"/>
      <c r="J785" s="274"/>
      <c r="K785" s="274"/>
      <c r="L785" s="274"/>
    </row>
    <row r="786" spans="1:12">
      <c r="A786" s="263">
        <f t="shared" si="44"/>
        <v>1986</v>
      </c>
      <c r="B786" s="271">
        <v>31412</v>
      </c>
      <c r="C786" s="265">
        <f>IF(OR('Rock Creek 11444201'!C786=-901,'Rock Creek 11444280'!C786=-901),-901,'Rock Creek 11444201'!C786+'Rock Creek 11444280'!C786)</f>
        <v>-901</v>
      </c>
      <c r="D786" s="266">
        <f t="shared" si="45"/>
        <v>-901</v>
      </c>
      <c r="I786" s="274"/>
      <c r="J786" s="274"/>
      <c r="K786" s="274"/>
      <c r="L786" s="274"/>
    </row>
    <row r="787" spans="1:12">
      <c r="A787" s="263">
        <f t="shared" si="44"/>
        <v>1986</v>
      </c>
      <c r="B787" s="271">
        <v>31443</v>
      </c>
      <c r="C787" s="265">
        <f>IF(OR('Rock Creek 11444201'!C787=-901,'Rock Creek 11444280'!C787=-901),-901,'Rock Creek 11444201'!C787+'Rock Creek 11444280'!C787)</f>
        <v>-901</v>
      </c>
      <c r="D787" s="266">
        <f t="shared" si="45"/>
        <v>-901</v>
      </c>
      <c r="I787" s="274"/>
      <c r="J787" s="274"/>
      <c r="K787" s="274"/>
      <c r="L787" s="274"/>
    </row>
    <row r="788" spans="1:12">
      <c r="A788" s="263">
        <f t="shared" si="44"/>
        <v>1986</v>
      </c>
      <c r="B788" s="271">
        <v>31471</v>
      </c>
      <c r="C788" s="265">
        <f>IF(OR('Rock Creek 11444201'!C788=-901,'Rock Creek 11444280'!C788=-901),-901,'Rock Creek 11444201'!C788+'Rock Creek 11444280'!C788)</f>
        <v>-901</v>
      </c>
      <c r="D788" s="266">
        <f t="shared" si="45"/>
        <v>-901</v>
      </c>
      <c r="I788" s="274"/>
      <c r="J788" s="274"/>
      <c r="K788" s="274"/>
      <c r="L788" s="274"/>
    </row>
    <row r="789" spans="1:12">
      <c r="A789" s="263">
        <f t="shared" si="44"/>
        <v>1986</v>
      </c>
      <c r="B789" s="271">
        <v>31502</v>
      </c>
      <c r="C789" s="265">
        <f>IF(OR('Rock Creek 11444201'!C789=-901,'Rock Creek 11444280'!C789=-901),-901,'Rock Creek 11444201'!C789+'Rock Creek 11444280'!C789)</f>
        <v>-901</v>
      </c>
      <c r="D789" s="266">
        <f t="shared" si="45"/>
        <v>-901</v>
      </c>
      <c r="I789" s="274"/>
      <c r="J789" s="274"/>
      <c r="K789" s="274"/>
      <c r="L789" s="274"/>
    </row>
    <row r="790" spans="1:12">
      <c r="A790" s="263">
        <f t="shared" si="44"/>
        <v>1986</v>
      </c>
      <c r="B790" s="271">
        <v>31532</v>
      </c>
      <c r="C790" s="265">
        <f>IF(OR('Rock Creek 11444201'!C790=-901,'Rock Creek 11444280'!C790=-901),-901,'Rock Creek 11444201'!C790+'Rock Creek 11444280'!C790)</f>
        <v>-901</v>
      </c>
      <c r="D790" s="266">
        <f t="shared" si="45"/>
        <v>-901</v>
      </c>
      <c r="I790" s="274"/>
      <c r="J790" s="274"/>
      <c r="K790" s="274"/>
      <c r="L790" s="274"/>
    </row>
    <row r="791" spans="1:12">
      <c r="A791" s="263">
        <f t="shared" si="44"/>
        <v>1986</v>
      </c>
      <c r="B791" s="271">
        <v>31563</v>
      </c>
      <c r="C791" s="265">
        <f>IF(OR('Rock Creek 11444201'!C791=-901,'Rock Creek 11444280'!C791=-901),-901,'Rock Creek 11444201'!C791+'Rock Creek 11444280'!C791)</f>
        <v>-901</v>
      </c>
      <c r="D791" s="266">
        <f t="shared" si="45"/>
        <v>-901</v>
      </c>
      <c r="I791" s="274"/>
      <c r="J791" s="274"/>
      <c r="K791" s="274"/>
      <c r="L791" s="274"/>
    </row>
    <row r="792" spans="1:12">
      <c r="A792" s="263">
        <f t="shared" si="44"/>
        <v>1986</v>
      </c>
      <c r="B792" s="271">
        <v>31593</v>
      </c>
      <c r="C792" s="265">
        <f>IF(OR('Rock Creek 11444201'!C792=-901,'Rock Creek 11444280'!C792=-901),-901,'Rock Creek 11444201'!C792+'Rock Creek 11444280'!C792)</f>
        <v>-901</v>
      </c>
      <c r="D792" s="266">
        <f t="shared" si="45"/>
        <v>-901</v>
      </c>
      <c r="I792" s="274"/>
      <c r="J792" s="274"/>
      <c r="K792" s="274"/>
      <c r="L792" s="274"/>
    </row>
    <row r="793" spans="1:12">
      <c r="A793" s="263">
        <f t="shared" si="44"/>
        <v>1986</v>
      </c>
      <c r="B793" s="271">
        <v>31624</v>
      </c>
      <c r="C793" s="265">
        <f>IF(OR('Rock Creek 11444201'!C793=-901,'Rock Creek 11444280'!C793=-901),-901,'Rock Creek 11444201'!C793+'Rock Creek 11444280'!C793)</f>
        <v>-901</v>
      </c>
      <c r="D793" s="266">
        <f t="shared" si="45"/>
        <v>-901</v>
      </c>
      <c r="I793" s="274"/>
      <c r="J793" s="274"/>
      <c r="K793" s="274"/>
      <c r="L793" s="274"/>
    </row>
    <row r="794" spans="1:12">
      <c r="A794" s="263">
        <f t="shared" si="44"/>
        <v>1986</v>
      </c>
      <c r="B794" s="271">
        <v>31655</v>
      </c>
      <c r="C794" s="265">
        <f>IF(OR('Rock Creek 11444201'!C794=-901,'Rock Creek 11444280'!C794=-901),-901,'Rock Creek 11444201'!C794+'Rock Creek 11444280'!C794)</f>
        <v>-901</v>
      </c>
      <c r="D794" s="266">
        <f t="shared" si="45"/>
        <v>-901</v>
      </c>
      <c r="I794" s="274"/>
      <c r="J794" s="274"/>
      <c r="K794" s="274"/>
      <c r="L794" s="274"/>
    </row>
    <row r="795" spans="1:12">
      <c r="A795" s="263">
        <f t="shared" si="44"/>
        <v>1986</v>
      </c>
      <c r="B795" s="271">
        <v>31685</v>
      </c>
      <c r="C795" s="265">
        <f>IF(OR('Rock Creek 11444201'!C795=-901,'Rock Creek 11444280'!C795=-901),-901,'Rock Creek 11444201'!C795+'Rock Creek 11444280'!C795)</f>
        <v>-901</v>
      </c>
      <c r="D795" s="266">
        <f t="shared" si="45"/>
        <v>-901</v>
      </c>
      <c r="I795" s="274"/>
      <c r="J795" s="274"/>
      <c r="K795" s="274"/>
      <c r="L795" s="274"/>
    </row>
    <row r="796" spans="1:12">
      <c r="A796" s="263">
        <f t="shared" si="44"/>
        <v>1987</v>
      </c>
      <c r="B796" s="271">
        <v>31716</v>
      </c>
      <c r="C796" s="265">
        <f>IF(OR('Rock Creek 11444201'!C796=-901,'Rock Creek 11444280'!C796=-901),-901,'Rock Creek 11444201'!C796+'Rock Creek 11444280'!C796)</f>
        <v>18.899999999999999</v>
      </c>
      <c r="D796" s="266">
        <f t="shared" si="45"/>
        <v>1.1621157024793387</v>
      </c>
      <c r="I796" s="274"/>
      <c r="J796" s="274"/>
      <c r="K796" s="274"/>
      <c r="L796" s="274"/>
    </row>
    <row r="797" spans="1:12">
      <c r="A797" s="263">
        <f t="shared" si="44"/>
        <v>1987</v>
      </c>
      <c r="B797" s="271">
        <v>31746</v>
      </c>
      <c r="C797" s="265">
        <f>IF(OR('Rock Creek 11444201'!C797=-901,'Rock Creek 11444280'!C797=-901),-901,'Rock Creek 11444201'!C797+'Rock Creek 11444280'!C797)</f>
        <v>19.100000000000001</v>
      </c>
      <c r="D797" s="266">
        <f t="shared" si="45"/>
        <v>1.1365289256198348</v>
      </c>
      <c r="I797" s="274"/>
      <c r="J797" s="274"/>
      <c r="K797" s="274"/>
      <c r="L797" s="274"/>
    </row>
    <row r="798" spans="1:12">
      <c r="A798" s="263">
        <f t="shared" si="44"/>
        <v>1987</v>
      </c>
      <c r="B798" s="271">
        <v>31777</v>
      </c>
      <c r="C798" s="265">
        <f>IF(OR('Rock Creek 11444201'!C798=-901,'Rock Creek 11444280'!C798=-901),-901,'Rock Creek 11444201'!C798+'Rock Creek 11444280'!C798)</f>
        <v>19.8</v>
      </c>
      <c r="D798" s="266">
        <f t="shared" si="45"/>
        <v>1.2174545454545453</v>
      </c>
      <c r="I798" s="274"/>
      <c r="J798" s="274"/>
      <c r="K798" s="274"/>
      <c r="L798" s="274"/>
    </row>
    <row r="799" spans="1:12">
      <c r="A799" s="263">
        <f t="shared" si="44"/>
        <v>1987</v>
      </c>
      <c r="B799" s="271">
        <v>31808</v>
      </c>
      <c r="C799" s="265">
        <f>IF(OR('Rock Creek 11444201'!C799=-901,'Rock Creek 11444280'!C799=-901),-901,'Rock Creek 11444201'!C799+'Rock Creek 11444280'!C799)</f>
        <v>28.85</v>
      </c>
      <c r="D799" s="266">
        <f t="shared" si="45"/>
        <v>1.7739173553719008</v>
      </c>
      <c r="I799" s="274"/>
      <c r="J799" s="274"/>
      <c r="K799" s="274"/>
      <c r="L799" s="274"/>
    </row>
    <row r="800" spans="1:12">
      <c r="A800" s="263">
        <f t="shared" si="44"/>
        <v>1987</v>
      </c>
      <c r="B800" s="271">
        <v>31836</v>
      </c>
      <c r="C800" s="265">
        <f>IF(OR('Rock Creek 11444201'!C800=-901,'Rock Creek 11444280'!C800=-901),-901,'Rock Creek 11444201'!C800+'Rock Creek 11444280'!C800)</f>
        <v>48.35</v>
      </c>
      <c r="D800" s="266">
        <f t="shared" si="45"/>
        <v>2.6852231404958675</v>
      </c>
      <c r="I800" s="274"/>
      <c r="J800" s="274"/>
      <c r="K800" s="274"/>
      <c r="L800" s="274"/>
    </row>
    <row r="801" spans="1:12">
      <c r="A801" s="263">
        <f t="shared" si="44"/>
        <v>1987</v>
      </c>
      <c r="B801" s="271">
        <v>31867</v>
      </c>
      <c r="C801" s="265">
        <f>IF(OR('Rock Creek 11444201'!C801=-901,'Rock Creek 11444280'!C801=-901),-901,'Rock Creek 11444201'!C801+'Rock Creek 11444280'!C801)</f>
        <v>70</v>
      </c>
      <c r="D801" s="266">
        <f t="shared" si="45"/>
        <v>4.3041322314049584</v>
      </c>
      <c r="I801" s="274"/>
      <c r="J801" s="274"/>
      <c r="K801" s="274"/>
      <c r="L801" s="274"/>
    </row>
    <row r="802" spans="1:12">
      <c r="A802" s="263">
        <f t="shared" si="44"/>
        <v>1987</v>
      </c>
      <c r="B802" s="271">
        <v>31897</v>
      </c>
      <c r="C802" s="265">
        <f>IF(OR('Rock Creek 11444201'!C802=-901,'Rock Creek 11444280'!C802=-901),-901,'Rock Creek 11444201'!C802+'Rock Creek 11444280'!C802)</f>
        <v>24</v>
      </c>
      <c r="D802" s="266">
        <f t="shared" si="45"/>
        <v>1.428099173553719</v>
      </c>
      <c r="I802" s="274"/>
      <c r="J802" s="274"/>
      <c r="K802" s="274"/>
      <c r="L802" s="274"/>
    </row>
    <row r="803" spans="1:12">
      <c r="A803" s="263">
        <f t="shared" si="44"/>
        <v>1987</v>
      </c>
      <c r="B803" s="271">
        <v>31928</v>
      </c>
      <c r="C803" s="265">
        <f>IF(OR('Rock Creek 11444201'!C803=-901,'Rock Creek 11444280'!C803=-901),-901,'Rock Creek 11444201'!C803+'Rock Creek 11444280'!C803)</f>
        <v>16.201999999999998</v>
      </c>
      <c r="D803" s="266">
        <f t="shared" si="45"/>
        <v>0.99622214876033055</v>
      </c>
      <c r="I803" s="274"/>
      <c r="J803" s="274"/>
      <c r="K803" s="274"/>
      <c r="L803" s="274"/>
    </row>
    <row r="804" spans="1:12">
      <c r="A804" s="263">
        <f t="shared" si="44"/>
        <v>1987</v>
      </c>
      <c r="B804" s="271">
        <v>31958</v>
      </c>
      <c r="C804" s="265">
        <f>IF(OR('Rock Creek 11444201'!C804=-901,'Rock Creek 11444280'!C804=-901),-901,'Rock Creek 11444201'!C804+'Rock Creek 11444280'!C804)</f>
        <v>9.02</v>
      </c>
      <c r="D804" s="266">
        <f t="shared" si="45"/>
        <v>0.53672727272727272</v>
      </c>
      <c r="I804" s="274"/>
      <c r="J804" s="274"/>
      <c r="K804" s="274"/>
      <c r="L804" s="274"/>
    </row>
    <row r="805" spans="1:12">
      <c r="A805" s="263">
        <f t="shared" si="44"/>
        <v>1987</v>
      </c>
      <c r="B805" s="271">
        <v>31989</v>
      </c>
      <c r="C805" s="265">
        <f>IF(OR('Rock Creek 11444201'!C805=-901,'Rock Creek 11444280'!C805=-901),-901,'Rock Creek 11444201'!C805+'Rock Creek 11444280'!C805)</f>
        <v>4.92</v>
      </c>
      <c r="D805" s="266">
        <f t="shared" si="45"/>
        <v>0.30251900826446287</v>
      </c>
      <c r="I805" s="274"/>
      <c r="J805" s="274"/>
      <c r="K805" s="274"/>
      <c r="L805" s="274"/>
    </row>
    <row r="806" spans="1:12">
      <c r="A806" s="263">
        <f t="shared" si="44"/>
        <v>1987</v>
      </c>
      <c r="B806" s="271">
        <v>32020</v>
      </c>
      <c r="C806" s="265">
        <f>IF(OR('Rock Creek 11444201'!C806=-901,'Rock Creek 11444280'!C806=-901),-901,'Rock Creek 11444201'!C806+'Rock Creek 11444280'!C806)</f>
        <v>2.2290000000000001</v>
      </c>
      <c r="D806" s="266">
        <f t="shared" si="45"/>
        <v>0.13705586776859505</v>
      </c>
      <c r="I806" s="274"/>
      <c r="J806" s="274"/>
      <c r="K806" s="274"/>
      <c r="L806" s="274"/>
    </row>
    <row r="807" spans="1:12">
      <c r="A807" s="263">
        <f t="shared" si="44"/>
        <v>1987</v>
      </c>
      <c r="B807" s="271">
        <v>32050</v>
      </c>
      <c r="C807" s="265">
        <f>IF(OR('Rock Creek 11444201'!C807=-901,'Rock Creek 11444280'!C807=-901),-901,'Rock Creek 11444201'!C807+'Rock Creek 11444280'!C807)</f>
        <v>3.7770000000000001</v>
      </c>
      <c r="D807" s="266">
        <f t="shared" si="45"/>
        <v>0.22474710743801654</v>
      </c>
      <c r="I807" s="274"/>
      <c r="J807" s="274"/>
      <c r="K807" s="274"/>
      <c r="L807" s="274"/>
    </row>
    <row r="808" spans="1:12">
      <c r="A808" s="263">
        <f t="shared" si="44"/>
        <v>1988</v>
      </c>
      <c r="B808" s="271">
        <v>32081</v>
      </c>
      <c r="C808" s="265">
        <f>IF(OR('Rock Creek 11444201'!C808=-901,'Rock Creek 11444280'!C808=-901),-901,'Rock Creek 11444201'!C808+'Rock Creek 11444280'!C808)</f>
        <v>5.7880645161290323</v>
      </c>
      <c r="D808" s="266">
        <f t="shared" si="45"/>
        <v>0.35589421487603301</v>
      </c>
      <c r="I808" s="274"/>
      <c r="J808" s="274"/>
      <c r="K808" s="274"/>
      <c r="L808" s="274"/>
    </row>
    <row r="809" spans="1:12">
      <c r="A809" s="263">
        <f t="shared" si="44"/>
        <v>1988</v>
      </c>
      <c r="B809" s="271">
        <v>32111</v>
      </c>
      <c r="C809" s="265">
        <f>IF(OR('Rock Creek 11444201'!C809=-901,'Rock Creek 11444280'!C809=-901),-901,'Rock Creek 11444201'!C809+'Rock Creek 11444280'!C809)</f>
        <v>12.352666666666668</v>
      </c>
      <c r="D809" s="266">
        <f t="shared" si="45"/>
        <v>0.73503471074380178</v>
      </c>
      <c r="I809" s="274"/>
      <c r="J809" s="274"/>
      <c r="K809" s="274"/>
      <c r="L809" s="274"/>
    </row>
    <row r="810" spans="1:12">
      <c r="A810" s="263">
        <f t="shared" si="44"/>
        <v>1988</v>
      </c>
      <c r="B810" s="271">
        <v>32142</v>
      </c>
      <c r="C810" s="265">
        <f>IF(OR('Rock Creek 11444201'!C810=-901,'Rock Creek 11444280'!C810=-901),-901,'Rock Creek 11444201'!C810+'Rock Creek 11444280'!C810)</f>
        <v>26.571935483870966</v>
      </c>
      <c r="D810" s="266">
        <f t="shared" si="45"/>
        <v>1.6338446280991732</v>
      </c>
      <c r="I810" s="274"/>
      <c r="J810" s="274"/>
      <c r="K810" s="274"/>
      <c r="L810" s="274"/>
    </row>
    <row r="811" spans="1:12">
      <c r="A811" s="263">
        <f t="shared" si="44"/>
        <v>1988</v>
      </c>
      <c r="B811" s="271">
        <v>32173</v>
      </c>
      <c r="C811" s="265">
        <f>IF(OR('Rock Creek 11444201'!C811=-901,'Rock Creek 11444280'!C811=-901),-901,'Rock Creek 11444201'!C811+'Rock Creek 11444280'!C811)</f>
        <v>55.5741935483871</v>
      </c>
      <c r="D811" s="266">
        <f t="shared" si="45"/>
        <v>3.4171239669421496</v>
      </c>
      <c r="I811" s="274"/>
      <c r="J811" s="274"/>
      <c r="K811" s="274"/>
      <c r="L811" s="274"/>
    </row>
    <row r="812" spans="1:12">
      <c r="A812" s="263">
        <f t="shared" si="44"/>
        <v>1988</v>
      </c>
      <c r="B812" s="271">
        <v>32202</v>
      </c>
      <c r="C812" s="265">
        <f>IF(OR('Rock Creek 11444201'!C812=-901,'Rock Creek 11444280'!C812=-901),-901,'Rock Creek 11444201'!C812+'Rock Creek 11444280'!C812)</f>
        <v>17.2</v>
      </c>
      <c r="D812" s="266">
        <f t="shared" si="45"/>
        <v>0.98935537190082623</v>
      </c>
      <c r="I812" s="274"/>
      <c r="J812" s="274"/>
      <c r="K812" s="274"/>
      <c r="L812" s="274"/>
    </row>
    <row r="813" spans="1:12">
      <c r="A813" s="263">
        <f t="shared" si="44"/>
        <v>1988</v>
      </c>
      <c r="B813" s="271">
        <v>32233</v>
      </c>
      <c r="C813" s="265">
        <f>IF(OR('Rock Creek 11444201'!C813=-901,'Rock Creek 11444280'!C813=-901),-901,'Rock Creek 11444201'!C813+'Rock Creek 11444280'!C813)</f>
        <v>17.406451612903226</v>
      </c>
      <c r="D813" s="266">
        <f t="shared" si="45"/>
        <v>1.0702809917355374</v>
      </c>
      <c r="I813" s="274"/>
      <c r="J813" s="274"/>
      <c r="K813" s="274"/>
      <c r="L813" s="274"/>
    </row>
    <row r="814" spans="1:12">
      <c r="A814" s="263">
        <f t="shared" si="44"/>
        <v>1988</v>
      </c>
      <c r="B814" s="271">
        <v>32263</v>
      </c>
      <c r="C814" s="265">
        <f>IF(OR('Rock Creek 11444201'!C814=-901,'Rock Creek 11444280'!C814=-901),-901,'Rock Creek 11444201'!C814+'Rock Creek 11444280'!C814)</f>
        <v>21.916666666666664</v>
      </c>
      <c r="D814" s="266">
        <f t="shared" si="45"/>
        <v>1.3041322314049584</v>
      </c>
      <c r="I814" s="274"/>
      <c r="J814" s="274"/>
      <c r="K814" s="274"/>
      <c r="L814" s="274"/>
    </row>
    <row r="815" spans="1:12">
      <c r="A815" s="263">
        <f t="shared" si="44"/>
        <v>1988</v>
      </c>
      <c r="B815" s="271">
        <v>32294</v>
      </c>
      <c r="C815" s="265">
        <f>IF(OR('Rock Creek 11444201'!C815=-901,'Rock Creek 11444280'!C815=-901),-901,'Rock Creek 11444201'!C815+'Rock Creek 11444280'!C815)</f>
        <v>15.60741935483871</v>
      </c>
      <c r="D815" s="266">
        <f t="shared" si="45"/>
        <v>0.95966280991735542</v>
      </c>
      <c r="I815" s="274"/>
      <c r="J815" s="274"/>
      <c r="K815" s="274"/>
      <c r="L815" s="274"/>
    </row>
    <row r="816" spans="1:12">
      <c r="A816" s="263">
        <f t="shared" si="44"/>
        <v>1988</v>
      </c>
      <c r="B816" s="271">
        <v>32324</v>
      </c>
      <c r="C816" s="265">
        <f>IF(OR('Rock Creek 11444201'!C816=-901,'Rock Creek 11444280'!C816=-901),-901,'Rock Creek 11444201'!C816+'Rock Creek 11444280'!C816)</f>
        <v>10.007333333333333</v>
      </c>
      <c r="D816" s="266">
        <f t="shared" si="45"/>
        <v>0.59547768595041328</v>
      </c>
      <c r="I816" s="274"/>
      <c r="J816" s="274"/>
      <c r="K816" s="274"/>
      <c r="L816" s="274"/>
    </row>
    <row r="817" spans="1:12">
      <c r="A817" s="263">
        <f t="shared" si="44"/>
        <v>1988</v>
      </c>
      <c r="B817" s="271">
        <v>32355</v>
      </c>
      <c r="C817" s="265">
        <f>IF(OR('Rock Creek 11444201'!C817=-901,'Rock Creek 11444280'!C817=-901),-901,'Rock Creek 11444201'!C817+'Rock Creek 11444280'!C817)</f>
        <v>3.18</v>
      </c>
      <c r="D817" s="266">
        <f t="shared" si="45"/>
        <v>0.19553057851239669</v>
      </c>
      <c r="I817" s="274"/>
      <c r="J817" s="274"/>
      <c r="K817" s="274"/>
      <c r="L817" s="274"/>
    </row>
    <row r="818" spans="1:12">
      <c r="A818" s="263">
        <f t="shared" si="44"/>
        <v>1988</v>
      </c>
      <c r="B818" s="271">
        <v>32386</v>
      </c>
      <c r="C818" s="265">
        <f>IF(OR('Rock Creek 11444201'!C818=-901,'Rock Creek 11444280'!C818=-901),-901,'Rock Creek 11444201'!C818+'Rock Creek 11444280'!C818)</f>
        <v>2.65</v>
      </c>
      <c r="D818" s="266">
        <f t="shared" si="45"/>
        <v>0.16294214876033059</v>
      </c>
      <c r="I818" s="274"/>
      <c r="J818" s="274"/>
      <c r="K818" s="274"/>
      <c r="L818" s="274"/>
    </row>
    <row r="819" spans="1:12">
      <c r="A819" s="263">
        <f t="shared" si="44"/>
        <v>1988</v>
      </c>
      <c r="B819" s="271">
        <v>32416</v>
      </c>
      <c r="C819" s="265">
        <f>IF(OR('Rock Creek 11444201'!C819=-901,'Rock Creek 11444280'!C819=-901),-901,'Rock Creek 11444201'!C819+'Rock Creek 11444280'!C819)</f>
        <v>3.21</v>
      </c>
      <c r="D819" s="266">
        <f t="shared" si="45"/>
        <v>0.19100826446280991</v>
      </c>
      <c r="I819" s="274"/>
      <c r="J819" s="274"/>
      <c r="K819" s="274"/>
      <c r="L819" s="274"/>
    </row>
    <row r="820" spans="1:12">
      <c r="A820" s="263">
        <f t="shared" si="44"/>
        <v>1989</v>
      </c>
      <c r="B820" s="271">
        <v>32447</v>
      </c>
      <c r="C820" s="265">
        <f>IF(OR('Rock Creek 11444201'!C820=-901,'Rock Creek 11444280'!C820=-901),-901,'Rock Creek 11444201'!C820+'Rock Creek 11444280'!C820)</f>
        <v>5.01</v>
      </c>
      <c r="D820" s="266">
        <f t="shared" si="45"/>
        <v>0.30805289256198348</v>
      </c>
      <c r="I820" s="274"/>
      <c r="J820" s="274"/>
      <c r="K820" s="274"/>
      <c r="L820" s="274"/>
    </row>
    <row r="821" spans="1:12">
      <c r="A821" s="263">
        <f t="shared" si="44"/>
        <v>1989</v>
      </c>
      <c r="B821" s="271">
        <v>32477</v>
      </c>
      <c r="C821" s="265">
        <f>IF(OR('Rock Creek 11444201'!C821=-901,'Rock Creek 11444280'!C821=-901),-901,'Rock Creek 11444201'!C821+'Rock Creek 11444280'!C821)</f>
        <v>19.666666666666668</v>
      </c>
      <c r="D821" s="266">
        <f t="shared" si="45"/>
        <v>1.1702479338842975</v>
      </c>
      <c r="I821" s="274"/>
      <c r="J821" s="274"/>
      <c r="K821" s="274"/>
      <c r="L821" s="274"/>
    </row>
    <row r="822" spans="1:12">
      <c r="A822" s="263">
        <f t="shared" si="44"/>
        <v>1989</v>
      </c>
      <c r="B822" s="271">
        <v>32508</v>
      </c>
      <c r="C822" s="265">
        <f>IF(OR('Rock Creek 11444201'!C822=-901,'Rock Creek 11444280'!C822=-901),-901,'Rock Creek 11444201'!C822+'Rock Creek 11444280'!C822)</f>
        <v>24.325806451612905</v>
      </c>
      <c r="D822" s="266">
        <f t="shared" si="45"/>
        <v>1.4957355371900827</v>
      </c>
      <c r="I822" s="274"/>
      <c r="J822" s="274"/>
      <c r="K822" s="274"/>
      <c r="L822" s="274"/>
    </row>
    <row r="823" spans="1:12">
      <c r="A823" s="263">
        <f t="shared" si="44"/>
        <v>1989</v>
      </c>
      <c r="B823" s="271">
        <v>32539</v>
      </c>
      <c r="C823" s="265">
        <f>IF(OR('Rock Creek 11444201'!C823=-901,'Rock Creek 11444280'!C823=-901),-901,'Rock Creek 11444201'!C823+'Rock Creek 11444280'!C823)</f>
        <v>31.251612903225809</v>
      </c>
      <c r="D823" s="266">
        <f t="shared" si="45"/>
        <v>1.9215867768595041</v>
      </c>
      <c r="I823" s="274"/>
      <c r="J823" s="274"/>
      <c r="K823" s="274"/>
      <c r="L823" s="274"/>
    </row>
    <row r="824" spans="1:12">
      <c r="A824" s="263">
        <f t="shared" si="44"/>
        <v>1989</v>
      </c>
      <c r="B824" s="271">
        <v>32567</v>
      </c>
      <c r="C824" s="265">
        <f>IF(OR('Rock Creek 11444201'!C824=-901,'Rock Creek 11444280'!C824=-901),-901,'Rock Creek 11444201'!C824+'Rock Creek 11444280'!C824)</f>
        <v>35.121428571428574</v>
      </c>
      <c r="D824" s="266">
        <f t="shared" si="45"/>
        <v>1.9505454545454548</v>
      </c>
      <c r="I824" s="274"/>
      <c r="J824" s="274"/>
      <c r="K824" s="274"/>
      <c r="L824" s="274"/>
    </row>
    <row r="825" spans="1:12">
      <c r="A825" s="263">
        <f t="shared" si="44"/>
        <v>1989</v>
      </c>
      <c r="B825" s="271">
        <v>32598</v>
      </c>
      <c r="C825" s="265">
        <f>IF(OR('Rock Creek 11444201'!C825=-901,'Rock Creek 11444280'!C825=-901),-901,'Rock Creek 11444201'!C825+'Rock Creek 11444280'!C825)</f>
        <v>199.66451612903225</v>
      </c>
      <c r="D825" s="266">
        <f t="shared" si="45"/>
        <v>12.276892561983471</v>
      </c>
      <c r="I825" s="274"/>
      <c r="J825" s="274"/>
      <c r="K825" s="274"/>
      <c r="L825" s="274"/>
    </row>
    <row r="826" spans="1:12">
      <c r="A826" s="263">
        <f t="shared" si="44"/>
        <v>1989</v>
      </c>
      <c r="B826" s="271">
        <v>32628</v>
      </c>
      <c r="C826" s="265">
        <f>IF(OR('Rock Creek 11444201'!C826=-901,'Rock Creek 11444280'!C826=-901),-901,'Rock Creek 11444201'!C826+'Rock Creek 11444280'!C826)</f>
        <v>45.3</v>
      </c>
      <c r="D826" s="266">
        <f t="shared" si="45"/>
        <v>2.6955371900826446</v>
      </c>
      <c r="I826" s="274"/>
      <c r="J826" s="274"/>
      <c r="K826" s="274"/>
      <c r="L826" s="274"/>
    </row>
    <row r="827" spans="1:12">
      <c r="A827" s="263">
        <f t="shared" si="44"/>
        <v>1989</v>
      </c>
      <c r="B827" s="271">
        <v>32659</v>
      </c>
      <c r="C827" s="265">
        <f>IF(OR('Rock Creek 11444201'!C827=-901,'Rock Creek 11444280'!C827=-901),-901,'Rock Creek 11444201'!C827+'Rock Creek 11444280'!C827)</f>
        <v>19.600000000000001</v>
      </c>
      <c r="D827" s="266">
        <f t="shared" si="45"/>
        <v>1.2051570247933887</v>
      </c>
      <c r="I827" s="274"/>
      <c r="J827" s="274"/>
      <c r="K827" s="274"/>
      <c r="L827" s="274"/>
    </row>
    <row r="828" spans="1:12">
      <c r="A828" s="263">
        <f t="shared" si="44"/>
        <v>1989</v>
      </c>
      <c r="B828" s="271">
        <v>32689</v>
      </c>
      <c r="C828" s="265">
        <f>IF(OR('Rock Creek 11444201'!C828=-901,'Rock Creek 11444280'!C828=-901),-901,'Rock Creek 11444201'!C828+'Rock Creek 11444280'!C828)</f>
        <v>10.5</v>
      </c>
      <c r="D828" s="266">
        <f t="shared" si="45"/>
        <v>0.62479338842975207</v>
      </c>
      <c r="I828" s="274"/>
      <c r="J828" s="274"/>
      <c r="K828" s="274"/>
      <c r="L828" s="274"/>
    </row>
    <row r="829" spans="1:12">
      <c r="A829" s="263">
        <f t="shared" si="44"/>
        <v>1989</v>
      </c>
      <c r="B829" s="271">
        <v>32720</v>
      </c>
      <c r="C829" s="265">
        <f>IF(OR('Rock Creek 11444201'!C829=-901,'Rock Creek 11444280'!C829=-901),-901,'Rock Creek 11444201'!C829+'Rock Creek 11444280'!C829)</f>
        <v>4.09</v>
      </c>
      <c r="D829" s="266">
        <f t="shared" si="45"/>
        <v>0.25148429752066115</v>
      </c>
      <c r="I829" s="274"/>
      <c r="J829" s="274"/>
      <c r="K829" s="274"/>
      <c r="L829" s="274"/>
    </row>
    <row r="830" spans="1:12">
      <c r="A830" s="263">
        <f t="shared" si="44"/>
        <v>1989</v>
      </c>
      <c r="B830" s="271">
        <v>32751</v>
      </c>
      <c r="C830" s="265">
        <f>IF(OR('Rock Creek 11444201'!C830=-901,'Rock Creek 11444280'!C830=-901),-901,'Rock Creek 11444201'!C830+'Rock Creek 11444280'!C830)</f>
        <v>4.95</v>
      </c>
      <c r="D830" s="266">
        <f t="shared" si="45"/>
        <v>0.30436363636363634</v>
      </c>
      <c r="I830" s="274"/>
      <c r="J830" s="274"/>
      <c r="K830" s="274"/>
      <c r="L830" s="274"/>
    </row>
    <row r="831" spans="1:12">
      <c r="A831" s="263">
        <f t="shared" si="44"/>
        <v>1989</v>
      </c>
      <c r="B831" s="271">
        <v>32781</v>
      </c>
      <c r="C831" s="265">
        <f>IF(OR('Rock Creek 11444201'!C831=-901,'Rock Creek 11444280'!C831=-901),-901,'Rock Creek 11444201'!C831+'Rock Creek 11444280'!C831)</f>
        <v>7.55</v>
      </c>
      <c r="D831" s="266">
        <f t="shared" si="45"/>
        <v>0.44925619834710745</v>
      </c>
      <c r="I831" s="274"/>
      <c r="J831" s="274"/>
      <c r="K831" s="274"/>
      <c r="L831" s="274"/>
    </row>
    <row r="832" spans="1:12">
      <c r="A832" s="263">
        <f t="shared" si="44"/>
        <v>1990</v>
      </c>
      <c r="B832" s="271">
        <v>32812</v>
      </c>
      <c r="C832" s="265">
        <f>IF(OR('Rock Creek 11444201'!C832=-901,'Rock Creek 11444280'!C832=-901),-901,'Rock Creek 11444201'!C832+'Rock Creek 11444280'!C832)</f>
        <v>14.2</v>
      </c>
      <c r="D832" s="266">
        <f t="shared" si="45"/>
        <v>0.87312396694214878</v>
      </c>
      <c r="I832" s="274"/>
      <c r="J832" s="274"/>
      <c r="K832" s="274"/>
      <c r="L832" s="274"/>
    </row>
    <row r="833" spans="1:12">
      <c r="A833" s="263">
        <f t="shared" si="44"/>
        <v>1990</v>
      </c>
      <c r="B833" s="271">
        <v>32842</v>
      </c>
      <c r="C833" s="265">
        <f>IF(OR('Rock Creek 11444201'!C833=-901,'Rock Creek 11444280'!C833=-901),-901,'Rock Creek 11444201'!C833+'Rock Creek 11444280'!C833)</f>
        <v>23.3</v>
      </c>
      <c r="D833" s="266">
        <f t="shared" si="45"/>
        <v>1.3864462809917355</v>
      </c>
      <c r="I833" s="274"/>
      <c r="J833" s="274"/>
      <c r="K833" s="274"/>
      <c r="L833" s="274"/>
    </row>
    <row r="834" spans="1:12">
      <c r="A834" s="263">
        <f t="shared" si="44"/>
        <v>1990</v>
      </c>
      <c r="B834" s="271">
        <v>32873</v>
      </c>
      <c r="C834" s="265">
        <f>IF(OR('Rock Creek 11444201'!C834=-901,'Rock Creek 11444280'!C834=-901),-901,'Rock Creek 11444201'!C834+'Rock Creek 11444280'!C834)</f>
        <v>9.9700000000000006</v>
      </c>
      <c r="D834" s="266">
        <f t="shared" si="45"/>
        <v>0.61303140495867781</v>
      </c>
      <c r="I834" s="274"/>
      <c r="J834" s="274"/>
      <c r="K834" s="274"/>
      <c r="L834" s="274"/>
    </row>
    <row r="835" spans="1:12">
      <c r="A835" s="263">
        <f t="shared" si="44"/>
        <v>1990</v>
      </c>
      <c r="B835" s="271">
        <v>32904</v>
      </c>
      <c r="C835" s="265">
        <f>IF(OR('Rock Creek 11444201'!C835=-901,'Rock Creek 11444280'!C835=-901),-901,'Rock Creek 11444201'!C835+'Rock Creek 11444280'!C835)</f>
        <v>34.20967741935484</v>
      </c>
      <c r="D835" s="266">
        <f t="shared" si="45"/>
        <v>2.1034710743801655</v>
      </c>
      <c r="I835" s="274"/>
      <c r="J835" s="274"/>
      <c r="K835" s="274"/>
      <c r="L835" s="274"/>
    </row>
    <row r="836" spans="1:12">
      <c r="A836" s="263">
        <f t="shared" si="44"/>
        <v>1990</v>
      </c>
      <c r="B836" s="271">
        <v>32932</v>
      </c>
      <c r="C836" s="265">
        <f>IF(OR('Rock Creek 11444201'!C836=-901,'Rock Creek 11444280'!C836=-901),-901,'Rock Creek 11444201'!C836+'Rock Creek 11444280'!C836)</f>
        <v>48.457142857142856</v>
      </c>
      <c r="D836" s="266">
        <f t="shared" si="45"/>
        <v>2.691173553719008</v>
      </c>
      <c r="I836" s="274"/>
      <c r="J836" s="274"/>
      <c r="K836" s="274"/>
      <c r="L836" s="274"/>
    </row>
    <row r="837" spans="1:12">
      <c r="A837" s="263">
        <f t="shared" si="44"/>
        <v>1990</v>
      </c>
      <c r="B837" s="271">
        <v>32963</v>
      </c>
      <c r="C837" s="265">
        <f>IF(OR('Rock Creek 11444201'!C837=-901,'Rock Creek 11444280'!C837=-901),-901,'Rock Creek 11444201'!C837+'Rock Creek 11444280'!C837)</f>
        <v>60.42258064516129</v>
      </c>
      <c r="D837" s="266">
        <f t="shared" si="45"/>
        <v>3.7152396694214871</v>
      </c>
      <c r="I837" s="274"/>
      <c r="J837" s="274"/>
      <c r="K837" s="274"/>
      <c r="L837" s="274"/>
    </row>
    <row r="838" spans="1:12">
      <c r="A838" s="263">
        <f t="shared" si="44"/>
        <v>1990</v>
      </c>
      <c r="B838" s="271">
        <v>32993</v>
      </c>
      <c r="C838" s="265">
        <f>IF(OR('Rock Creek 11444201'!C838=-901,'Rock Creek 11444280'!C838=-901),-901,'Rock Creek 11444201'!C838+'Rock Creek 11444280'!C838)</f>
        <v>21.7</v>
      </c>
      <c r="D838" s="266">
        <f t="shared" si="45"/>
        <v>1.2912396694214876</v>
      </c>
      <c r="I838" s="274"/>
      <c r="J838" s="274"/>
      <c r="K838" s="274"/>
      <c r="L838" s="274"/>
    </row>
    <row r="839" spans="1:12">
      <c r="A839" s="263">
        <f t="shared" si="44"/>
        <v>1990</v>
      </c>
      <c r="B839" s="271">
        <v>33024</v>
      </c>
      <c r="C839" s="265">
        <f>IF(OR('Rock Creek 11444201'!C839=-901,'Rock Creek 11444280'!C839=-901),-901,'Rock Creek 11444201'!C839+'Rock Creek 11444280'!C839)</f>
        <v>23.7</v>
      </c>
      <c r="D839" s="266">
        <f t="shared" si="45"/>
        <v>1.4572561983471075</v>
      </c>
      <c r="I839" s="274"/>
      <c r="J839" s="274"/>
      <c r="K839" s="274"/>
      <c r="L839" s="274"/>
    </row>
    <row r="840" spans="1:12">
      <c r="A840" s="263">
        <f t="shared" si="44"/>
        <v>1990</v>
      </c>
      <c r="B840" s="271">
        <v>33054</v>
      </c>
      <c r="C840" s="265">
        <f>IF(OR('Rock Creek 11444201'!C840=-901,'Rock Creek 11444280'!C840=-901),-901,'Rock Creek 11444201'!C840+'Rock Creek 11444280'!C840)</f>
        <v>15.6</v>
      </c>
      <c r="D840" s="266">
        <f t="shared" si="45"/>
        <v>0.92826446280991737</v>
      </c>
      <c r="I840" s="274"/>
      <c r="J840" s="274"/>
      <c r="K840" s="274"/>
      <c r="L840" s="274"/>
    </row>
    <row r="841" spans="1:12">
      <c r="A841" s="263">
        <f t="shared" si="44"/>
        <v>1990</v>
      </c>
      <c r="B841" s="271">
        <v>33085</v>
      </c>
      <c r="C841" s="265">
        <f>IF(OR('Rock Creek 11444201'!C841=-901,'Rock Creek 11444280'!C841=-901),-901,'Rock Creek 11444201'!C841+'Rock Creek 11444280'!C841)</f>
        <v>6.99</v>
      </c>
      <c r="D841" s="266">
        <f t="shared" si="45"/>
        <v>0.42979834710743803</v>
      </c>
      <c r="I841" s="274"/>
      <c r="J841" s="274"/>
      <c r="K841" s="274"/>
      <c r="L841" s="274"/>
    </row>
    <row r="842" spans="1:12">
      <c r="A842" s="263">
        <f t="shared" si="44"/>
        <v>1990</v>
      </c>
      <c r="B842" s="271">
        <v>33116</v>
      </c>
      <c r="C842" s="265">
        <f>IF(OR('Rock Creek 11444201'!C842=-901,'Rock Creek 11444280'!C842=-901),-901,'Rock Creek 11444201'!C842+'Rock Creek 11444280'!C842)</f>
        <v>4.45</v>
      </c>
      <c r="D842" s="266">
        <f t="shared" si="45"/>
        <v>0.2736198347107438</v>
      </c>
      <c r="I842" s="274"/>
      <c r="J842" s="274"/>
      <c r="K842" s="274"/>
      <c r="L842" s="274"/>
    </row>
    <row r="843" spans="1:12">
      <c r="A843" s="263">
        <f t="shared" si="44"/>
        <v>1990</v>
      </c>
      <c r="B843" s="271">
        <v>33146</v>
      </c>
      <c r="C843" s="265">
        <f>IF(OR('Rock Creek 11444201'!C843=-901,'Rock Creek 11444280'!C843=-901),-901,'Rock Creek 11444201'!C843+'Rock Creek 11444280'!C843)</f>
        <v>4.3</v>
      </c>
      <c r="D843" s="266">
        <f t="shared" si="45"/>
        <v>0.25586776859504134</v>
      </c>
      <c r="I843" s="274"/>
      <c r="J843" s="274"/>
      <c r="K843" s="274"/>
      <c r="L843" s="274"/>
    </row>
    <row r="844" spans="1:12">
      <c r="A844" s="263">
        <f t="shared" si="44"/>
        <v>1991</v>
      </c>
      <c r="B844" s="271">
        <v>33177</v>
      </c>
      <c r="C844" s="265">
        <f>IF(OR('Rock Creek 11444201'!C844=-901,'Rock Creek 11444280'!C844=-901),-901,'Rock Creek 11444201'!C844+'Rock Creek 11444280'!C844)</f>
        <v>4.75</v>
      </c>
      <c r="D844" s="266">
        <f t="shared" si="45"/>
        <v>0.29206611570247931</v>
      </c>
      <c r="I844" s="274"/>
      <c r="J844" s="274"/>
      <c r="K844" s="274"/>
      <c r="L844" s="274"/>
    </row>
    <row r="845" spans="1:12">
      <c r="A845" s="263">
        <f t="shared" si="44"/>
        <v>1991</v>
      </c>
      <c r="B845" s="271">
        <v>33207</v>
      </c>
      <c r="C845" s="265">
        <f>IF(OR('Rock Creek 11444201'!C845=-901,'Rock Creek 11444280'!C845=-901),-901,'Rock Creek 11444201'!C845+'Rock Creek 11444280'!C845)</f>
        <v>7.55</v>
      </c>
      <c r="D845" s="266">
        <f t="shared" si="45"/>
        <v>0.44925619834710745</v>
      </c>
      <c r="I845" s="274"/>
      <c r="J845" s="274"/>
      <c r="K845" s="274"/>
      <c r="L845" s="274"/>
    </row>
    <row r="846" spans="1:12">
      <c r="A846" s="263">
        <f t="shared" si="44"/>
        <v>1991</v>
      </c>
      <c r="B846" s="271">
        <v>33238</v>
      </c>
      <c r="C846" s="265">
        <f>IF(OR('Rock Creek 11444201'!C846=-901,'Rock Creek 11444280'!C846=-901),-901,'Rock Creek 11444201'!C846+'Rock Creek 11444280'!C846)</f>
        <v>12.8</v>
      </c>
      <c r="D846" s="266">
        <f t="shared" si="45"/>
        <v>0.78704132231404955</v>
      </c>
      <c r="I846" s="274"/>
      <c r="J846" s="274"/>
      <c r="K846" s="274"/>
      <c r="L846" s="274"/>
    </row>
    <row r="847" spans="1:12">
      <c r="A847" s="263">
        <f t="shared" si="44"/>
        <v>1991</v>
      </c>
      <c r="B847" s="271">
        <v>33269</v>
      </c>
      <c r="C847" s="265">
        <f>IF(OR('Rock Creek 11444201'!C847=-901,'Rock Creek 11444280'!C847=-901),-901,'Rock Creek 11444201'!C847+'Rock Creek 11444280'!C847)</f>
        <v>11.4</v>
      </c>
      <c r="D847" s="266">
        <f t="shared" si="45"/>
        <v>0.70095867768595044</v>
      </c>
      <c r="I847" s="274"/>
      <c r="J847" s="274"/>
      <c r="K847" s="274"/>
      <c r="L847" s="274"/>
    </row>
    <row r="848" spans="1:12">
      <c r="A848" s="263">
        <f t="shared" si="44"/>
        <v>1991</v>
      </c>
      <c r="B848" s="271">
        <v>33297</v>
      </c>
      <c r="C848" s="265">
        <f>IF(OR('Rock Creek 11444201'!C848=-901,'Rock Creek 11444280'!C848=-901),-901,'Rock Creek 11444201'!C848+'Rock Creek 11444280'!C848)</f>
        <v>12.5</v>
      </c>
      <c r="D848" s="266">
        <f t="shared" si="45"/>
        <v>0.69421487603305787</v>
      </c>
      <c r="I848" s="274"/>
      <c r="J848" s="274"/>
      <c r="K848" s="274"/>
      <c r="L848" s="274"/>
    </row>
    <row r="849" spans="1:12">
      <c r="A849" s="263">
        <f t="shared" ref="A849:A912" si="46">IF(MONTH(B849)&gt;9,YEAR(B849)+1,YEAR(B849))</f>
        <v>1991</v>
      </c>
      <c r="B849" s="271">
        <v>33328</v>
      </c>
      <c r="C849" s="265">
        <f>IF(OR('Rock Creek 11444201'!C849=-901,'Rock Creek 11444280'!C849=-901),-901,'Rock Creek 11444201'!C849+'Rock Creek 11444280'!C849)</f>
        <v>118.65483870967742</v>
      </c>
      <c r="D849" s="266">
        <f t="shared" ref="D849:D912" si="47">IF(C849&lt;&gt;-901,C849*DAY(B849)*24*60*60/(220*22*9*1000),-901)</f>
        <v>7.2958016528925631</v>
      </c>
      <c r="I849" s="274"/>
      <c r="J849" s="274"/>
      <c r="K849" s="274"/>
      <c r="L849" s="274"/>
    </row>
    <row r="850" spans="1:12">
      <c r="A850" s="263">
        <f t="shared" si="46"/>
        <v>1991</v>
      </c>
      <c r="B850" s="271">
        <v>33358</v>
      </c>
      <c r="C850" s="265">
        <f>IF(OR('Rock Creek 11444201'!C850=-901,'Rock Creek 11444280'!C850=-901),-901,'Rock Creek 11444201'!C850+'Rock Creek 11444280'!C850)</f>
        <v>34.200000000000003</v>
      </c>
      <c r="D850" s="266">
        <f t="shared" si="47"/>
        <v>2.0350413223140498</v>
      </c>
      <c r="I850" s="274"/>
      <c r="J850" s="274"/>
      <c r="K850" s="274"/>
      <c r="L850" s="274"/>
    </row>
    <row r="851" spans="1:12">
      <c r="A851" s="263">
        <f t="shared" si="46"/>
        <v>1991</v>
      </c>
      <c r="B851" s="271">
        <v>33389</v>
      </c>
      <c r="C851" s="265">
        <f>IF(OR('Rock Creek 11444201'!C851=-901,'Rock Creek 11444280'!C851=-901),-901,'Rock Creek 11444201'!C851+'Rock Creek 11444280'!C851)</f>
        <v>24.7</v>
      </c>
      <c r="D851" s="266">
        <f t="shared" si="47"/>
        <v>1.5187438016528925</v>
      </c>
      <c r="I851" s="274"/>
      <c r="J851" s="274"/>
      <c r="K851" s="274"/>
      <c r="L851" s="274"/>
    </row>
    <row r="852" spans="1:12">
      <c r="A852" s="263">
        <f t="shared" si="46"/>
        <v>1991</v>
      </c>
      <c r="B852" s="271">
        <v>33419</v>
      </c>
      <c r="C852" s="265">
        <f>IF(OR('Rock Creek 11444201'!C852=-901,'Rock Creek 11444280'!C852=-901),-901,'Rock Creek 11444201'!C852+'Rock Creek 11444280'!C852)</f>
        <v>16.966666666666669</v>
      </c>
      <c r="D852" s="266">
        <f t="shared" si="47"/>
        <v>1.0095867768595044</v>
      </c>
      <c r="I852" s="274"/>
      <c r="J852" s="274"/>
      <c r="K852" s="274"/>
      <c r="L852" s="274"/>
    </row>
    <row r="853" spans="1:12">
      <c r="A853" s="263">
        <f t="shared" si="46"/>
        <v>1991</v>
      </c>
      <c r="B853" s="271">
        <v>33450</v>
      </c>
      <c r="C853" s="265">
        <f>IF(OR('Rock Creek 11444201'!C853=-901,'Rock Creek 11444280'!C853=-901),-901,'Rock Creek 11444201'!C853+'Rock Creek 11444280'!C853)</f>
        <v>10.4</v>
      </c>
      <c r="D853" s="266">
        <f t="shared" si="47"/>
        <v>0.63947107438016526</v>
      </c>
      <c r="I853" s="274"/>
      <c r="J853" s="274"/>
      <c r="K853" s="274"/>
      <c r="L853" s="274"/>
    </row>
    <row r="854" spans="1:12">
      <c r="A854" s="263">
        <f t="shared" si="46"/>
        <v>1991</v>
      </c>
      <c r="B854" s="271">
        <v>33481</v>
      </c>
      <c r="C854" s="265">
        <f>IF(OR('Rock Creek 11444201'!C854=-901,'Rock Creek 11444280'!C854=-901),-901,'Rock Creek 11444201'!C854+'Rock Creek 11444280'!C854)</f>
        <v>5.94</v>
      </c>
      <c r="D854" s="266">
        <f t="shared" si="47"/>
        <v>0.36523636363636369</v>
      </c>
      <c r="I854" s="274"/>
      <c r="J854" s="274"/>
      <c r="K854" s="274"/>
      <c r="L854" s="274"/>
    </row>
    <row r="855" spans="1:12">
      <c r="A855" s="263">
        <f t="shared" si="46"/>
        <v>1991</v>
      </c>
      <c r="B855" s="271">
        <v>33511</v>
      </c>
      <c r="C855" s="265">
        <f>IF(OR('Rock Creek 11444201'!C855=-901,'Rock Creek 11444280'!C855=-901),-901,'Rock Creek 11444201'!C855+'Rock Creek 11444280'!C855)</f>
        <v>4.57</v>
      </c>
      <c r="D855" s="266">
        <f t="shared" si="47"/>
        <v>0.27193388429752069</v>
      </c>
      <c r="I855" s="274"/>
      <c r="J855" s="274"/>
      <c r="K855" s="274"/>
      <c r="L855" s="274"/>
    </row>
    <row r="856" spans="1:12">
      <c r="A856" s="263">
        <f t="shared" si="46"/>
        <v>1992</v>
      </c>
      <c r="B856" s="271">
        <v>33542</v>
      </c>
      <c r="C856" s="265">
        <f>IF(OR('Rock Creek 11444201'!C856=-901,'Rock Creek 11444280'!C856=-901),-901,'Rock Creek 11444201'!C856+'Rock Creek 11444280'!C856)</f>
        <v>8.7022580645161298</v>
      </c>
      <c r="D856" s="266">
        <f t="shared" si="47"/>
        <v>0.53508099173553736</v>
      </c>
      <c r="I856" s="274"/>
      <c r="J856" s="274"/>
      <c r="K856" s="274"/>
      <c r="L856" s="274"/>
    </row>
    <row r="857" spans="1:12">
      <c r="A857" s="263">
        <f t="shared" si="46"/>
        <v>1992</v>
      </c>
      <c r="B857" s="271">
        <v>33572</v>
      </c>
      <c r="C857" s="265">
        <f>IF(OR('Rock Creek 11444201'!C857=-901,'Rock Creek 11444280'!C857=-901),-901,'Rock Creek 11444201'!C857+'Rock Creek 11444280'!C857)</f>
        <v>13</v>
      </c>
      <c r="D857" s="266">
        <f t="shared" si="47"/>
        <v>0.77355371900826442</v>
      </c>
      <c r="I857" s="274"/>
      <c r="J857" s="274"/>
      <c r="K857" s="274"/>
      <c r="L857" s="274"/>
    </row>
    <row r="858" spans="1:12">
      <c r="A858" s="263">
        <f t="shared" si="46"/>
        <v>1992</v>
      </c>
      <c r="B858" s="271">
        <v>33603</v>
      </c>
      <c r="C858" s="265">
        <f>IF(OR('Rock Creek 11444201'!C858=-901,'Rock Creek 11444280'!C858=-901),-901,'Rock Creek 11444201'!C858+'Rock Creek 11444280'!C858)</f>
        <v>12</v>
      </c>
      <c r="D858" s="266">
        <f t="shared" si="47"/>
        <v>0.73785123966942145</v>
      </c>
      <c r="I858" s="274"/>
      <c r="J858" s="274"/>
      <c r="K858" s="274"/>
      <c r="L858" s="274"/>
    </row>
    <row r="859" spans="1:12">
      <c r="A859" s="263">
        <f t="shared" si="46"/>
        <v>1992</v>
      </c>
      <c r="B859" s="271">
        <v>33634</v>
      </c>
      <c r="C859" s="265">
        <f>IF(OR('Rock Creek 11444201'!C859=-901,'Rock Creek 11444280'!C859=-901),-901,'Rock Creek 11444201'!C859+'Rock Creek 11444280'!C859)</f>
        <v>20.161290322580644</v>
      </c>
      <c r="D859" s="266">
        <f t="shared" si="47"/>
        <v>1.2396694214876034</v>
      </c>
      <c r="I859" s="274"/>
      <c r="J859" s="274"/>
      <c r="K859" s="274"/>
      <c r="L859" s="274"/>
    </row>
    <row r="860" spans="1:12">
      <c r="A860" s="263">
        <f t="shared" si="46"/>
        <v>1992</v>
      </c>
      <c r="B860" s="271">
        <v>33663</v>
      </c>
      <c r="C860" s="265">
        <f>IF(OR('Rock Creek 11444201'!C860=-901,'Rock Creek 11444280'!C860=-901),-901,'Rock Creek 11444201'!C860+'Rock Creek 11444280'!C860)</f>
        <v>91.837931034482764</v>
      </c>
      <c r="D860" s="266">
        <f t="shared" si="47"/>
        <v>5.2825785123966948</v>
      </c>
      <c r="I860" s="274"/>
      <c r="J860" s="274"/>
      <c r="K860" s="274"/>
      <c r="L860" s="274"/>
    </row>
    <row r="861" spans="1:12">
      <c r="A861" s="263">
        <f t="shared" si="46"/>
        <v>1992</v>
      </c>
      <c r="B861" s="271">
        <v>33694</v>
      </c>
      <c r="C861" s="265">
        <f>IF(OR('Rock Creek 11444201'!C861=-901,'Rock Creek 11444280'!C861=-901),-901,'Rock Creek 11444201'!C861+'Rock Creek 11444280'!C861)</f>
        <v>47.7</v>
      </c>
      <c r="D861" s="266">
        <f t="shared" si="47"/>
        <v>2.9329586776859502</v>
      </c>
      <c r="I861" s="274"/>
      <c r="J861" s="274"/>
      <c r="K861" s="274"/>
      <c r="L861" s="274"/>
    </row>
    <row r="862" spans="1:12">
      <c r="A862" s="263">
        <f t="shared" si="46"/>
        <v>1992</v>
      </c>
      <c r="B862" s="271">
        <v>33724</v>
      </c>
      <c r="C862" s="265">
        <f>IF(OR('Rock Creek 11444201'!C862=-901,'Rock Creek 11444280'!C862=-901),-901,'Rock Creek 11444201'!C862+'Rock Creek 11444280'!C862)</f>
        <v>20.399999999999999</v>
      </c>
      <c r="D862" s="266">
        <f t="shared" si="47"/>
        <v>1.2138842975206612</v>
      </c>
      <c r="I862" s="274"/>
      <c r="J862" s="274"/>
      <c r="K862" s="274"/>
      <c r="L862" s="274"/>
    </row>
    <row r="863" spans="1:12">
      <c r="A863" s="263">
        <f t="shared" si="46"/>
        <v>1992</v>
      </c>
      <c r="B863" s="271">
        <v>33755</v>
      </c>
      <c r="C863" s="265">
        <f>IF(OR('Rock Creek 11444201'!C863=-901,'Rock Creek 11444280'!C863=-901),-901,'Rock Creek 11444201'!C863+'Rock Creek 11444280'!C863)</f>
        <v>11.3</v>
      </c>
      <c r="D863" s="266">
        <f t="shared" si="47"/>
        <v>0.69480991735537201</v>
      </c>
      <c r="I863" s="274"/>
      <c r="J863" s="274"/>
      <c r="K863" s="274"/>
      <c r="L863" s="274"/>
    </row>
    <row r="864" spans="1:12">
      <c r="A864" s="263">
        <f t="shared" si="46"/>
        <v>1992</v>
      </c>
      <c r="B864" s="271">
        <v>33785</v>
      </c>
      <c r="C864" s="265">
        <f>IF(OR('Rock Creek 11444201'!C864=-901,'Rock Creek 11444280'!C864=-901),-901,'Rock Creek 11444201'!C864+'Rock Creek 11444280'!C864)</f>
        <v>6.35</v>
      </c>
      <c r="D864" s="266">
        <f t="shared" si="47"/>
        <v>0.37785123966942147</v>
      </c>
      <c r="I864" s="274"/>
      <c r="J864" s="274"/>
      <c r="K864" s="274"/>
      <c r="L864" s="274"/>
    </row>
    <row r="865" spans="1:12">
      <c r="A865" s="263">
        <f t="shared" si="46"/>
        <v>1992</v>
      </c>
      <c r="B865" s="271">
        <v>33816</v>
      </c>
      <c r="C865" s="265">
        <f>IF(OR('Rock Creek 11444201'!C865=-901,'Rock Creek 11444280'!C865=-901),-901,'Rock Creek 11444201'!C865+'Rock Creek 11444280'!C865)</f>
        <v>4.01</v>
      </c>
      <c r="D865" s="266">
        <f t="shared" si="47"/>
        <v>0.24656528925619831</v>
      </c>
      <c r="I865" s="274"/>
      <c r="J865" s="274"/>
      <c r="K865" s="274"/>
      <c r="L865" s="274"/>
    </row>
    <row r="866" spans="1:12">
      <c r="A866" s="263">
        <f t="shared" si="46"/>
        <v>1992</v>
      </c>
      <c r="B866" s="271">
        <v>33847</v>
      </c>
      <c r="C866" s="265">
        <f>IF(OR('Rock Creek 11444201'!C866=-901,'Rock Creek 11444280'!C866=-901),-901,'Rock Creek 11444201'!C866+'Rock Creek 11444280'!C866)</f>
        <v>2.0699999999999998</v>
      </c>
      <c r="D866" s="266">
        <f t="shared" si="47"/>
        <v>0.12727933884297518</v>
      </c>
      <c r="I866" s="274"/>
      <c r="J866" s="274"/>
      <c r="K866" s="274"/>
      <c r="L866" s="274"/>
    </row>
    <row r="867" spans="1:12">
      <c r="A867" s="263">
        <f t="shared" si="46"/>
        <v>1992</v>
      </c>
      <c r="B867" s="271">
        <v>33877</v>
      </c>
      <c r="C867" s="265">
        <f>IF(OR('Rock Creek 11444201'!C867=-901,'Rock Creek 11444280'!C867=-901),-901,'Rock Creek 11444201'!C867+'Rock Creek 11444280'!C867)</f>
        <v>1.86</v>
      </c>
      <c r="D867" s="266">
        <f t="shared" si="47"/>
        <v>0.11067768595041322</v>
      </c>
      <c r="I867" s="274"/>
      <c r="J867" s="274"/>
      <c r="K867" s="274"/>
      <c r="L867" s="274"/>
    </row>
    <row r="868" spans="1:12">
      <c r="A868" s="263">
        <f t="shared" si="46"/>
        <v>1993</v>
      </c>
      <c r="B868" s="271">
        <v>33908</v>
      </c>
      <c r="C868" s="265">
        <f>IF(OR('Rock Creek 11444201'!C868=-901,'Rock Creek 11444280'!C868=-901),-901,'Rock Creek 11444201'!C868+'Rock Creek 11444280'!C868)</f>
        <v>4.5999999999999996</v>
      </c>
      <c r="D868" s="266">
        <f t="shared" si="47"/>
        <v>0.2828429752066115</v>
      </c>
      <c r="I868" s="274"/>
      <c r="J868" s="274"/>
      <c r="K868" s="274"/>
      <c r="L868" s="274"/>
    </row>
    <row r="869" spans="1:12">
      <c r="A869" s="263">
        <f t="shared" si="46"/>
        <v>1993</v>
      </c>
      <c r="B869" s="271">
        <v>33938</v>
      </c>
      <c r="C869" s="265">
        <f>IF(OR('Rock Creek 11444201'!C869=-901,'Rock Creek 11444280'!C869=-901),-901,'Rock Creek 11444201'!C869+'Rock Creek 11444280'!C869)</f>
        <v>6.15</v>
      </c>
      <c r="D869" s="266">
        <f t="shared" si="47"/>
        <v>0.36595041322314048</v>
      </c>
      <c r="I869" s="274"/>
      <c r="J869" s="274"/>
      <c r="K869" s="274"/>
      <c r="L869" s="274"/>
    </row>
    <row r="870" spans="1:12">
      <c r="A870" s="263">
        <f t="shared" si="46"/>
        <v>1993</v>
      </c>
      <c r="B870" s="271">
        <v>33969</v>
      </c>
      <c r="C870" s="265">
        <f>IF(OR('Rock Creek 11444201'!C870=-901,'Rock Creek 11444280'!C870=-901),-901,'Rock Creek 11444201'!C870+'Rock Creek 11444280'!C870)</f>
        <v>64.7</v>
      </c>
      <c r="D870" s="266">
        <f t="shared" si="47"/>
        <v>3.9782479338842975</v>
      </c>
      <c r="I870" s="274"/>
      <c r="J870" s="274"/>
      <c r="K870" s="274"/>
      <c r="L870" s="274"/>
    </row>
    <row r="871" spans="1:12">
      <c r="A871" s="263">
        <f t="shared" si="46"/>
        <v>1993</v>
      </c>
      <c r="B871" s="271">
        <v>34000</v>
      </c>
      <c r="C871" s="265">
        <f>IF(OR('Rock Creek 11444201'!C871=-901,'Rock Creek 11444280'!C871=-901),-901,'Rock Creek 11444201'!C871+'Rock Creek 11444280'!C871)</f>
        <v>249.2</v>
      </c>
      <c r="D871" s="266">
        <f t="shared" si="47"/>
        <v>15.322710743801652</v>
      </c>
      <c r="I871" s="274"/>
      <c r="J871" s="274"/>
      <c r="K871" s="274"/>
      <c r="L871" s="274"/>
    </row>
    <row r="872" spans="1:12">
      <c r="A872" s="263">
        <f t="shared" si="46"/>
        <v>1993</v>
      </c>
      <c r="B872" s="271">
        <v>34028</v>
      </c>
      <c r="C872" s="265">
        <f>IF(OR('Rock Creek 11444201'!C872=-901,'Rock Creek 11444280'!C872=-901),-901,'Rock Creek 11444201'!C872+'Rock Creek 11444280'!C872)</f>
        <v>197.31071428571431</v>
      </c>
      <c r="D872" s="266">
        <f t="shared" si="47"/>
        <v>10.958082644628101</v>
      </c>
      <c r="I872" s="274"/>
      <c r="J872" s="274"/>
      <c r="K872" s="274"/>
      <c r="L872" s="274"/>
    </row>
    <row r="873" spans="1:12">
      <c r="A873" s="263">
        <f t="shared" si="46"/>
        <v>1993</v>
      </c>
      <c r="B873" s="271">
        <v>34059</v>
      </c>
      <c r="C873" s="265">
        <f>IF(OR('Rock Creek 11444201'!C873=-901,'Rock Creek 11444280'!C873=-901),-901,'Rock Creek 11444201'!C873+'Rock Creek 11444280'!C873)</f>
        <v>146.70967741935485</v>
      </c>
      <c r="D873" s="266">
        <f t="shared" si="47"/>
        <v>9.0208264462809922</v>
      </c>
      <c r="I873" s="274"/>
      <c r="J873" s="274"/>
      <c r="K873" s="274"/>
      <c r="L873" s="274"/>
    </row>
    <row r="874" spans="1:12">
      <c r="A874" s="263">
        <f t="shared" si="46"/>
        <v>1993</v>
      </c>
      <c r="B874" s="271">
        <v>34089</v>
      </c>
      <c r="C874" s="265">
        <f>IF(OR('Rock Creek 11444201'!C874=-901,'Rock Creek 11444280'!C874=-901),-901,'Rock Creek 11444201'!C874+'Rock Creek 11444280'!C874)</f>
        <v>96.233333333333334</v>
      </c>
      <c r="D874" s="266">
        <f t="shared" si="47"/>
        <v>5.7262809917355373</v>
      </c>
      <c r="I874" s="274"/>
      <c r="J874" s="274"/>
      <c r="K874" s="274"/>
      <c r="L874" s="274"/>
    </row>
    <row r="875" spans="1:12">
      <c r="A875" s="263">
        <f t="shared" si="46"/>
        <v>1993</v>
      </c>
      <c r="B875" s="271">
        <v>34120</v>
      </c>
      <c r="C875" s="265">
        <f>IF(OR('Rock Creek 11444201'!C875=-901,'Rock Creek 11444280'!C875=-901),-901,'Rock Creek 11444201'!C875+'Rock Creek 11444280'!C875)</f>
        <v>31.370967741935484</v>
      </c>
      <c r="D875" s="266">
        <f t="shared" si="47"/>
        <v>1.9289256198347107</v>
      </c>
      <c r="I875" s="274"/>
      <c r="J875" s="274"/>
      <c r="K875" s="274"/>
      <c r="L875" s="274"/>
    </row>
    <row r="876" spans="1:12">
      <c r="A876" s="263">
        <f t="shared" si="46"/>
        <v>1993</v>
      </c>
      <c r="B876" s="271">
        <v>34150</v>
      </c>
      <c r="C876" s="265">
        <f>IF(OR('Rock Creek 11444201'!C876=-901,'Rock Creek 11444280'!C876=-901),-901,'Rock Creek 11444201'!C876+'Rock Creek 11444280'!C876)</f>
        <v>28.7</v>
      </c>
      <c r="D876" s="266">
        <f t="shared" si="47"/>
        <v>1.7077685950413224</v>
      </c>
      <c r="I876" s="274"/>
      <c r="J876" s="274"/>
      <c r="K876" s="274"/>
      <c r="L876" s="274"/>
    </row>
    <row r="877" spans="1:12">
      <c r="A877" s="263">
        <f t="shared" si="46"/>
        <v>1993</v>
      </c>
      <c r="B877" s="271">
        <v>34181</v>
      </c>
      <c r="C877" s="265">
        <f>IF(OR('Rock Creek 11444201'!C877=-901,'Rock Creek 11444280'!C877=-901),-901,'Rock Creek 11444201'!C877+'Rock Creek 11444280'!C877)</f>
        <v>11.3</v>
      </c>
      <c r="D877" s="266">
        <f t="shared" si="47"/>
        <v>0.69480991735537201</v>
      </c>
      <c r="I877" s="274"/>
      <c r="J877" s="274"/>
      <c r="K877" s="274"/>
      <c r="L877" s="274"/>
    </row>
    <row r="878" spans="1:12">
      <c r="A878" s="263">
        <f t="shared" si="46"/>
        <v>1993</v>
      </c>
      <c r="B878" s="271">
        <v>34212</v>
      </c>
      <c r="C878" s="265">
        <f>IF(OR('Rock Creek 11444201'!C878=-901,'Rock Creek 11444280'!C878=-901),-901,'Rock Creek 11444201'!C878+'Rock Creek 11444280'!C878)</f>
        <v>5.99</v>
      </c>
      <c r="D878" s="266">
        <f t="shared" si="47"/>
        <v>0.36831074380165285</v>
      </c>
      <c r="I878" s="274"/>
      <c r="J878" s="274"/>
      <c r="K878" s="274"/>
      <c r="L878" s="274"/>
    </row>
    <row r="879" spans="1:12">
      <c r="A879" s="263">
        <f t="shared" si="46"/>
        <v>1993</v>
      </c>
      <c r="B879" s="271">
        <v>34242</v>
      </c>
      <c r="C879" s="265">
        <f>IF(OR('Rock Creek 11444201'!C879=-901,'Rock Creek 11444280'!C879=-901),-901,'Rock Creek 11444201'!C879+'Rock Creek 11444280'!C879)</f>
        <v>8.73</v>
      </c>
      <c r="D879" s="266">
        <f t="shared" si="47"/>
        <v>0.51947107438016527</v>
      </c>
      <c r="I879" s="274"/>
      <c r="J879" s="274"/>
      <c r="K879" s="274"/>
      <c r="L879" s="274"/>
    </row>
    <row r="880" spans="1:12">
      <c r="A880" s="263">
        <f t="shared" si="46"/>
        <v>1994</v>
      </c>
      <c r="B880" s="271">
        <v>34273</v>
      </c>
      <c r="C880" s="265">
        <f>IF(OR('Rock Creek 11444201'!C880=-901,'Rock Creek 11444280'!C880=-901),-901,'Rock Creek 11444201'!C880+'Rock Creek 11444280'!C880)</f>
        <v>11</v>
      </c>
      <c r="D880" s="266">
        <f t="shared" si="47"/>
        <v>0.67636363636363639</v>
      </c>
      <c r="I880" s="274"/>
      <c r="J880" s="274"/>
      <c r="K880" s="274"/>
      <c r="L880" s="274"/>
    </row>
    <row r="881" spans="1:12">
      <c r="A881" s="263">
        <f t="shared" si="46"/>
        <v>1994</v>
      </c>
      <c r="B881" s="271">
        <v>34303</v>
      </c>
      <c r="C881" s="265">
        <f>IF(OR('Rock Creek 11444201'!C881=-901,'Rock Creek 11444280'!C881=-901),-901,'Rock Creek 11444201'!C881+'Rock Creek 11444280'!C881)</f>
        <v>17.399999999999999</v>
      </c>
      <c r="D881" s="266">
        <f t="shared" si="47"/>
        <v>1.0353719008264464</v>
      </c>
      <c r="I881" s="274"/>
      <c r="J881" s="274"/>
      <c r="K881" s="274"/>
      <c r="L881" s="274"/>
    </row>
    <row r="882" spans="1:12">
      <c r="A882" s="263">
        <f t="shared" si="46"/>
        <v>1994</v>
      </c>
      <c r="B882" s="271">
        <v>34334</v>
      </c>
      <c r="C882" s="265">
        <f>IF(OR('Rock Creek 11444201'!C882=-901,'Rock Creek 11444280'!C882=-901),-901,'Rock Creek 11444201'!C882+'Rock Creek 11444280'!C882)</f>
        <v>25.1</v>
      </c>
      <c r="D882" s="266">
        <f t="shared" si="47"/>
        <v>1.5433388429752066</v>
      </c>
      <c r="I882" s="274"/>
      <c r="J882" s="274"/>
      <c r="K882" s="274"/>
      <c r="L882" s="274"/>
    </row>
    <row r="883" spans="1:12">
      <c r="A883" s="263">
        <f t="shared" si="46"/>
        <v>1994</v>
      </c>
      <c r="B883" s="271">
        <v>34365</v>
      </c>
      <c r="C883" s="265">
        <f>IF(OR('Rock Creek 11444201'!C883=-901,'Rock Creek 11444280'!C883=-901),-901,'Rock Creek 11444201'!C883+'Rock Creek 11444280'!C883)</f>
        <v>21</v>
      </c>
      <c r="D883" s="266">
        <f t="shared" si="47"/>
        <v>1.2912396694214876</v>
      </c>
      <c r="I883" s="274"/>
      <c r="J883" s="274"/>
      <c r="K883" s="274"/>
      <c r="L883" s="274"/>
    </row>
    <row r="884" spans="1:12">
      <c r="A884" s="263">
        <f t="shared" si="46"/>
        <v>1994</v>
      </c>
      <c r="B884" s="271">
        <v>34393</v>
      </c>
      <c r="C884" s="265">
        <f>IF(OR('Rock Creek 11444201'!C884=-901,'Rock Creek 11444280'!C884=-901),-901,'Rock Creek 11444201'!C884+'Rock Creek 11444280'!C884)</f>
        <v>65.94285714285715</v>
      </c>
      <c r="D884" s="266">
        <f t="shared" si="47"/>
        <v>3.6622809917355377</v>
      </c>
      <c r="I884" s="274"/>
      <c r="J884" s="274"/>
      <c r="K884" s="274"/>
      <c r="L884" s="274"/>
    </row>
    <row r="885" spans="1:12">
      <c r="A885" s="263">
        <f t="shared" si="46"/>
        <v>1994</v>
      </c>
      <c r="B885" s="271">
        <v>34424</v>
      </c>
      <c r="C885" s="265">
        <f>IF(OR('Rock Creek 11444201'!C885=-901,'Rock Creek 11444280'!C885=-901),-901,'Rock Creek 11444201'!C885+'Rock Creek 11444280'!C885)</f>
        <v>29.832258064516129</v>
      </c>
      <c r="D885" s="266">
        <f t="shared" si="47"/>
        <v>1.8343140495867765</v>
      </c>
      <c r="I885" s="274"/>
      <c r="J885" s="274"/>
      <c r="K885" s="274"/>
      <c r="L885" s="274"/>
    </row>
    <row r="886" spans="1:12">
      <c r="A886" s="263">
        <f t="shared" si="46"/>
        <v>1994</v>
      </c>
      <c r="B886" s="271">
        <v>34454</v>
      </c>
      <c r="C886" s="265">
        <f>IF(OR('Rock Creek 11444201'!C886=-901,'Rock Creek 11444280'!C886=-901),-901,'Rock Creek 11444201'!C886+'Rock Creek 11444280'!C886)</f>
        <v>16.600000000000001</v>
      </c>
      <c r="D886" s="266">
        <f t="shared" si="47"/>
        <v>0.98776859504132253</v>
      </c>
      <c r="I886" s="274"/>
      <c r="J886" s="274"/>
      <c r="K886" s="274"/>
      <c r="L886" s="274"/>
    </row>
    <row r="887" spans="1:12">
      <c r="A887" s="263">
        <f t="shared" si="46"/>
        <v>1994</v>
      </c>
      <c r="B887" s="271">
        <v>34485</v>
      </c>
      <c r="C887" s="265">
        <f>IF(OR('Rock Creek 11444201'!C887=-901,'Rock Creek 11444280'!C887=-901),-901,'Rock Creek 11444201'!C887+'Rock Creek 11444280'!C887)</f>
        <v>17.3</v>
      </c>
      <c r="D887" s="266">
        <f t="shared" si="47"/>
        <v>1.0637355371900827</v>
      </c>
      <c r="I887" s="274"/>
      <c r="J887" s="274"/>
      <c r="K887" s="274"/>
      <c r="L887" s="274"/>
    </row>
    <row r="888" spans="1:12">
      <c r="A888" s="263">
        <f t="shared" si="46"/>
        <v>1994</v>
      </c>
      <c r="B888" s="271">
        <v>34515</v>
      </c>
      <c r="C888" s="265">
        <f>IF(OR('Rock Creek 11444201'!C888=-901,'Rock Creek 11444280'!C888=-901),-901,'Rock Creek 11444201'!C888+'Rock Creek 11444280'!C888)</f>
        <v>11.4</v>
      </c>
      <c r="D888" s="266">
        <f t="shared" si="47"/>
        <v>0.67834710743801652</v>
      </c>
      <c r="I888" s="274"/>
      <c r="J888" s="274"/>
      <c r="K888" s="274"/>
      <c r="L888" s="274"/>
    </row>
    <row r="889" spans="1:12">
      <c r="A889" s="263">
        <f t="shared" si="46"/>
        <v>1994</v>
      </c>
      <c r="B889" s="271">
        <v>34546</v>
      </c>
      <c r="C889" s="265">
        <f>IF(OR('Rock Creek 11444201'!C889=-901,'Rock Creek 11444280'!C889=-901),-901,'Rock Creek 11444201'!C889+'Rock Creek 11444280'!C889)</f>
        <v>5.25</v>
      </c>
      <c r="D889" s="266">
        <f t="shared" si="47"/>
        <v>0.3228099173553719</v>
      </c>
      <c r="I889" s="274"/>
      <c r="J889" s="274"/>
      <c r="K889" s="274"/>
      <c r="L889" s="274"/>
    </row>
    <row r="890" spans="1:12">
      <c r="A890" s="263">
        <f t="shared" si="46"/>
        <v>1994</v>
      </c>
      <c r="B890" s="271">
        <v>34577</v>
      </c>
      <c r="C890" s="265">
        <f>IF(OR('Rock Creek 11444201'!C890=-901,'Rock Creek 11444280'!C890=-901),-901,'Rock Creek 11444201'!C890+'Rock Creek 11444280'!C890)</f>
        <v>1.97</v>
      </c>
      <c r="D890" s="266">
        <f t="shared" si="47"/>
        <v>0.1211305785123967</v>
      </c>
      <c r="I890" s="274"/>
      <c r="J890" s="274"/>
      <c r="K890" s="274"/>
      <c r="L890" s="274"/>
    </row>
    <row r="891" spans="1:12">
      <c r="A891" s="263">
        <f t="shared" si="46"/>
        <v>1994</v>
      </c>
      <c r="B891" s="271">
        <v>34607</v>
      </c>
      <c r="C891" s="265">
        <f>IF(OR('Rock Creek 11444201'!C891=-901,'Rock Creek 11444280'!C891=-901),-901,'Rock Creek 11444201'!C891+'Rock Creek 11444280'!C891)</f>
        <v>2.95</v>
      </c>
      <c r="D891" s="266">
        <f t="shared" si="47"/>
        <v>0.17553719008264462</v>
      </c>
      <c r="I891" s="274"/>
      <c r="J891" s="274"/>
      <c r="K891" s="274"/>
      <c r="L891" s="274"/>
    </row>
    <row r="892" spans="1:12">
      <c r="A892" s="263">
        <f t="shared" si="46"/>
        <v>1995</v>
      </c>
      <c r="B892" s="271">
        <v>34638</v>
      </c>
      <c r="C892" s="265">
        <f>IF(OR('Rock Creek 11444201'!C892=-901,'Rock Creek 11444280'!C892=-901),-901,'Rock Creek 11444201'!C892+'Rock Creek 11444280'!C892)</f>
        <v>8.3800000000000008</v>
      </c>
      <c r="D892" s="266">
        <f t="shared" si="47"/>
        <v>0.51526611570247938</v>
      </c>
      <c r="I892" s="274"/>
      <c r="J892" s="274"/>
      <c r="K892" s="274"/>
      <c r="L892" s="274"/>
    </row>
    <row r="893" spans="1:12">
      <c r="A893" s="263">
        <f t="shared" si="46"/>
        <v>1995</v>
      </c>
      <c r="B893" s="271">
        <v>34668</v>
      </c>
      <c r="C893" s="265">
        <f>IF(OR('Rock Creek 11444201'!C893=-901,'Rock Creek 11444280'!C893=-901),-901,'Rock Creek 11444201'!C893+'Rock Creek 11444280'!C893)</f>
        <v>32.456666666666663</v>
      </c>
      <c r="D893" s="266">
        <f t="shared" si="47"/>
        <v>1.931305785123967</v>
      </c>
      <c r="I893" s="274"/>
      <c r="J893" s="274"/>
      <c r="K893" s="274"/>
      <c r="L893" s="274"/>
    </row>
    <row r="894" spans="1:12">
      <c r="A894" s="263">
        <f t="shared" si="46"/>
        <v>1995</v>
      </c>
      <c r="B894" s="271">
        <v>34699</v>
      </c>
      <c r="C894" s="265">
        <f>IF(OR('Rock Creek 11444201'!C894=-901,'Rock Creek 11444280'!C894=-901),-901,'Rock Creek 11444201'!C894+'Rock Creek 11444280'!C894)</f>
        <v>76.712903225806457</v>
      </c>
      <c r="D894" s="266">
        <f t="shared" si="47"/>
        <v>4.7168925619834718</v>
      </c>
      <c r="I894" s="274"/>
      <c r="J894" s="274"/>
      <c r="K894" s="274"/>
      <c r="L894" s="274"/>
    </row>
    <row r="895" spans="1:12">
      <c r="A895" s="263">
        <f t="shared" si="46"/>
        <v>1995</v>
      </c>
      <c r="B895" s="271">
        <v>34730</v>
      </c>
      <c r="C895" s="265">
        <f>IF(OR('Rock Creek 11444201'!C895=-901,'Rock Creek 11444280'!C895=-901),-901,'Rock Creek 11444201'!C895+'Rock Creek 11444280'!C895)</f>
        <v>350.10967741935485</v>
      </c>
      <c r="D895" s="266">
        <f t="shared" si="47"/>
        <v>21.527404958677682</v>
      </c>
      <c r="I895" s="274"/>
      <c r="J895" s="274"/>
      <c r="K895" s="274"/>
      <c r="L895" s="274"/>
    </row>
    <row r="896" spans="1:12">
      <c r="A896" s="263">
        <f t="shared" si="46"/>
        <v>1995</v>
      </c>
      <c r="B896" s="271">
        <v>34758</v>
      </c>
      <c r="C896" s="265">
        <f>IF(OR('Rock Creek 11444201'!C896=-901,'Rock Creek 11444280'!C896=-901),-901,'Rock Creek 11444201'!C896+'Rock Creek 11444280'!C896)</f>
        <v>80.471428571428561</v>
      </c>
      <c r="D896" s="266">
        <f t="shared" si="47"/>
        <v>4.4691570247933878</v>
      </c>
      <c r="I896" s="274"/>
      <c r="J896" s="274"/>
      <c r="K896" s="274"/>
      <c r="L896" s="274"/>
    </row>
    <row r="897" spans="1:12">
      <c r="A897" s="263">
        <f t="shared" si="46"/>
        <v>1995</v>
      </c>
      <c r="B897" s="271">
        <v>34789</v>
      </c>
      <c r="C897" s="265">
        <f>IF(OR('Rock Creek 11444201'!C897=-901,'Rock Creek 11444280'!C897=-901),-901,'Rock Creek 11444201'!C897+'Rock Creek 11444280'!C897)</f>
        <v>473.22258064516126</v>
      </c>
      <c r="D897" s="266">
        <f t="shared" si="47"/>
        <v>29.097322314049588</v>
      </c>
      <c r="I897" s="274"/>
      <c r="J897" s="274"/>
      <c r="K897" s="274"/>
      <c r="L897" s="274"/>
    </row>
    <row r="898" spans="1:12">
      <c r="A898" s="263">
        <f t="shared" si="46"/>
        <v>1995</v>
      </c>
      <c r="B898" s="271">
        <v>34819</v>
      </c>
      <c r="C898" s="265">
        <f>IF(OR('Rock Creek 11444201'!C898=-901,'Rock Creek 11444280'!C898=-901),-901,'Rock Creek 11444201'!C898+'Rock Creek 11444280'!C898)</f>
        <v>172.03333333333333</v>
      </c>
      <c r="D898" s="266">
        <f t="shared" si="47"/>
        <v>10.236694214876033</v>
      </c>
      <c r="I898" s="274"/>
      <c r="J898" s="274"/>
      <c r="K898" s="274"/>
      <c r="L898" s="274"/>
    </row>
    <row r="899" spans="1:12">
      <c r="A899" s="263">
        <f t="shared" si="46"/>
        <v>1995</v>
      </c>
      <c r="B899" s="271">
        <v>34850</v>
      </c>
      <c r="C899" s="265">
        <f>IF(OR('Rock Creek 11444201'!C899=-901,'Rock Creek 11444280'!C899=-901),-901,'Rock Creek 11444201'!C899+'Rock Creek 11444280'!C899)</f>
        <v>210.88064516129032</v>
      </c>
      <c r="D899" s="266">
        <f t="shared" si="47"/>
        <v>12.966545454545454</v>
      </c>
      <c r="I899" s="274"/>
      <c r="J899" s="274"/>
      <c r="K899" s="274"/>
      <c r="L899" s="274"/>
    </row>
    <row r="900" spans="1:12">
      <c r="A900" s="263">
        <f t="shared" si="46"/>
        <v>1995</v>
      </c>
      <c r="B900" s="271">
        <v>34880</v>
      </c>
      <c r="C900" s="265">
        <f>IF(OR('Rock Creek 11444201'!C900=-901,'Rock Creek 11444280'!C900=-901),-901,'Rock Creek 11444201'!C900+'Rock Creek 11444280'!C900)</f>
        <v>88.22</v>
      </c>
      <c r="D900" s="266">
        <f t="shared" si="47"/>
        <v>5.2494545454545447</v>
      </c>
      <c r="I900" s="274"/>
      <c r="J900" s="274"/>
      <c r="K900" s="274"/>
      <c r="L900" s="274"/>
    </row>
    <row r="901" spans="1:12">
      <c r="A901" s="263">
        <f t="shared" si="46"/>
        <v>1995</v>
      </c>
      <c r="B901" s="271">
        <v>34911</v>
      </c>
      <c r="C901" s="265">
        <f>IF(OR('Rock Creek 11444201'!C901=-901,'Rock Creek 11444280'!C901=-901),-901,'Rock Creek 11444201'!C901+'Rock Creek 11444280'!C901)</f>
        <v>50.777419354838706</v>
      </c>
      <c r="D901" s="266">
        <f t="shared" si="47"/>
        <v>3.1221818181818173</v>
      </c>
      <c r="I901" s="274"/>
      <c r="J901" s="274"/>
      <c r="K901" s="274"/>
      <c r="L901" s="274"/>
    </row>
    <row r="902" spans="1:12">
      <c r="A902" s="263">
        <f t="shared" si="46"/>
        <v>1995</v>
      </c>
      <c r="B902" s="271">
        <v>34942</v>
      </c>
      <c r="C902" s="265">
        <f>IF(OR('Rock Creek 11444201'!C902=-901,'Rock Creek 11444280'!C902=-901),-901,'Rock Creek 11444201'!C902+'Rock Creek 11444280'!C902)</f>
        <v>26.032258064516128</v>
      </c>
      <c r="D902" s="266">
        <f t="shared" si="47"/>
        <v>1.6006611570247933</v>
      </c>
      <c r="I902" s="274"/>
      <c r="J902" s="274"/>
      <c r="K902" s="274"/>
      <c r="L902" s="274"/>
    </row>
    <row r="903" spans="1:12">
      <c r="A903" s="263">
        <f t="shared" si="46"/>
        <v>1995</v>
      </c>
      <c r="B903" s="271">
        <v>34972</v>
      </c>
      <c r="C903" s="265">
        <f>IF(OR('Rock Creek 11444201'!C903=-901,'Rock Creek 11444280'!C903=-901),-901,'Rock Creek 11444201'!C903+'Rock Creek 11444280'!C903)</f>
        <v>21.2</v>
      </c>
      <c r="D903" s="266">
        <f t="shared" si="47"/>
        <v>1.2614876033057851</v>
      </c>
      <c r="I903" s="274"/>
      <c r="J903" s="274"/>
      <c r="K903" s="274"/>
      <c r="L903" s="274"/>
    </row>
    <row r="904" spans="1:12">
      <c r="A904" s="263">
        <f t="shared" si="46"/>
        <v>1996</v>
      </c>
      <c r="B904" s="271">
        <v>35003</v>
      </c>
      <c r="C904" s="265">
        <f>IF(OR('Rock Creek 11444201'!C904=-901,'Rock Creek 11444280'!C904=-901),-901,'Rock Creek 11444201'!C904+'Rock Creek 11444280'!C904)</f>
        <v>23.2</v>
      </c>
      <c r="D904" s="266">
        <f t="shared" si="47"/>
        <v>1.4265123966942148</v>
      </c>
      <c r="I904" s="274"/>
      <c r="J904" s="274"/>
      <c r="K904" s="274"/>
      <c r="L904" s="274"/>
    </row>
    <row r="905" spans="1:12">
      <c r="A905" s="263">
        <f t="shared" si="46"/>
        <v>1996</v>
      </c>
      <c r="B905" s="271">
        <v>35033</v>
      </c>
      <c r="C905" s="265">
        <f>IF(OR('Rock Creek 11444201'!C905=-901,'Rock Creek 11444280'!C905=-901),-901,'Rock Creek 11444201'!C905+'Rock Creek 11444280'!C905)</f>
        <v>24.5</v>
      </c>
      <c r="D905" s="266">
        <f t="shared" si="47"/>
        <v>1.4578512396694214</v>
      </c>
      <c r="I905" s="274"/>
      <c r="J905" s="274"/>
      <c r="K905" s="274"/>
      <c r="L905" s="274"/>
    </row>
    <row r="906" spans="1:12">
      <c r="A906" s="263">
        <f t="shared" si="46"/>
        <v>1996</v>
      </c>
      <c r="B906" s="271">
        <v>35064</v>
      </c>
      <c r="C906" s="265">
        <f>IF(OR('Rock Creek 11444201'!C906=-901,'Rock Creek 11444280'!C906=-901),-901,'Rock Creek 11444201'!C906+'Rock Creek 11444280'!C906)</f>
        <v>53.409677419354836</v>
      </c>
      <c r="D906" s="266">
        <f t="shared" si="47"/>
        <v>3.2840330578512389</v>
      </c>
      <c r="I906" s="274"/>
      <c r="J906" s="274"/>
      <c r="K906" s="274"/>
      <c r="L906" s="274"/>
    </row>
    <row r="907" spans="1:12">
      <c r="A907" s="263">
        <f t="shared" si="46"/>
        <v>1996</v>
      </c>
      <c r="B907" s="271">
        <v>35095</v>
      </c>
      <c r="C907" s="265">
        <f>IF(OR('Rock Creek 11444201'!C907=-901,'Rock Creek 11444280'!C907=-901),-901,'Rock Creek 11444201'!C907+'Rock Creek 11444280'!C907)</f>
        <v>191.33548387096772</v>
      </c>
      <c r="D907" s="266">
        <f t="shared" si="47"/>
        <v>11.764760330578509</v>
      </c>
      <c r="I907" s="274"/>
      <c r="J907" s="274"/>
      <c r="K907" s="274"/>
      <c r="L907" s="274"/>
    </row>
    <row r="908" spans="1:12">
      <c r="A908" s="263">
        <f t="shared" si="46"/>
        <v>1996</v>
      </c>
      <c r="B908" s="271">
        <v>35124</v>
      </c>
      <c r="C908" s="265">
        <f>IF(OR('Rock Creek 11444201'!C908=-901,'Rock Creek 11444280'!C908=-901),-901,'Rock Creek 11444201'!C908+'Rock Creek 11444280'!C908)</f>
        <v>269.49310344827586</v>
      </c>
      <c r="D908" s="266">
        <f t="shared" si="47"/>
        <v>15.501421487603306</v>
      </c>
      <c r="I908" s="274"/>
      <c r="J908" s="274"/>
      <c r="K908" s="274"/>
      <c r="L908" s="274"/>
    </row>
    <row r="909" spans="1:12">
      <c r="A909" s="263">
        <f t="shared" si="46"/>
        <v>1996</v>
      </c>
      <c r="B909" s="271">
        <v>35155</v>
      </c>
      <c r="C909" s="265">
        <f>IF(OR('Rock Creek 11444201'!C909=-901,'Rock Creek 11444280'!C909=-901),-901,'Rock Creek 11444201'!C909+'Rock Creek 11444280'!C909)</f>
        <v>181.49677419354839</v>
      </c>
      <c r="D909" s="266">
        <f t="shared" si="47"/>
        <v>11.159801652892559</v>
      </c>
      <c r="I909" s="274"/>
      <c r="J909" s="274"/>
      <c r="K909" s="274"/>
      <c r="L909" s="274"/>
    </row>
    <row r="910" spans="1:12">
      <c r="A910" s="263">
        <f t="shared" si="46"/>
        <v>1996</v>
      </c>
      <c r="B910" s="271">
        <v>35185</v>
      </c>
      <c r="C910" s="265">
        <f>IF(OR('Rock Creek 11444201'!C910=-901,'Rock Creek 11444280'!C910=-901),-901,'Rock Creek 11444201'!C910+'Rock Creek 11444280'!C910)</f>
        <v>120.63666666666666</v>
      </c>
      <c r="D910" s="266">
        <f t="shared" si="47"/>
        <v>7.1783801652892558</v>
      </c>
      <c r="I910" s="274"/>
      <c r="J910" s="274"/>
      <c r="K910" s="274"/>
      <c r="L910" s="274"/>
    </row>
    <row r="911" spans="1:12">
      <c r="A911" s="263">
        <f t="shared" si="46"/>
        <v>1996</v>
      </c>
      <c r="B911" s="271">
        <v>35216</v>
      </c>
      <c r="C911" s="265">
        <f>IF(OR('Rock Creek 11444201'!C911=-901,'Rock Creek 11444280'!C911=-901),-901,'Rock Creek 11444201'!C911+'Rock Creek 11444280'!C911)</f>
        <v>110.80000000000001</v>
      </c>
      <c r="D911" s="266">
        <f t="shared" si="47"/>
        <v>6.8128264462809929</v>
      </c>
      <c r="I911" s="274"/>
      <c r="J911" s="274"/>
      <c r="K911" s="274"/>
      <c r="L911" s="274"/>
    </row>
    <row r="912" spans="1:12">
      <c r="A912" s="263">
        <f t="shared" si="46"/>
        <v>1996</v>
      </c>
      <c r="B912" s="271">
        <v>35246</v>
      </c>
      <c r="C912" s="265">
        <f>IF(OR('Rock Creek 11444201'!C912=-901,'Rock Creek 11444280'!C912=-901),-901,'Rock Creek 11444201'!C912+'Rock Creek 11444280'!C912)</f>
        <v>60.833333333333336</v>
      </c>
      <c r="D912" s="266">
        <f t="shared" si="47"/>
        <v>3.6198347107438016</v>
      </c>
      <c r="I912" s="274"/>
      <c r="J912" s="274"/>
      <c r="K912" s="274"/>
      <c r="L912" s="274"/>
    </row>
    <row r="913" spans="1:12">
      <c r="A913" s="263">
        <f t="shared" ref="A913:A976" si="48">IF(MONTH(B913)&gt;9,YEAR(B913)+1,YEAR(B913))</f>
        <v>1996</v>
      </c>
      <c r="B913" s="271">
        <v>35277</v>
      </c>
      <c r="C913" s="265">
        <f>IF(OR('Rock Creek 11444201'!C913=-901,'Rock Creek 11444280'!C913=-901),-901,'Rock Creek 11444201'!C913+'Rock Creek 11444280'!C913)</f>
        <v>30.822580645161288</v>
      </c>
      <c r="D913" s="266">
        <f t="shared" ref="D913:D976" si="49">IF(C913&lt;&gt;-901,C913*DAY(B913)*24*60*60/(220*22*9*1000),-901)</f>
        <v>1.8952066115702475</v>
      </c>
      <c r="I913" s="274"/>
      <c r="J913" s="274"/>
      <c r="K913" s="274"/>
      <c r="L913" s="274"/>
    </row>
    <row r="914" spans="1:12">
      <c r="A914" s="263">
        <f t="shared" si="48"/>
        <v>1996</v>
      </c>
      <c r="B914" s="271">
        <v>35308</v>
      </c>
      <c r="C914" s="265">
        <f>IF(OR('Rock Creek 11444201'!C914=-901,'Rock Creek 11444280'!C914=-901),-901,'Rock Creek 11444201'!C914+'Rock Creek 11444280'!C914)</f>
        <v>19.600000000000001</v>
      </c>
      <c r="D914" s="266">
        <f t="shared" si="49"/>
        <v>1.2051570247933887</v>
      </c>
      <c r="I914" s="274"/>
      <c r="J914" s="274"/>
      <c r="K914" s="274"/>
      <c r="L914" s="274"/>
    </row>
    <row r="915" spans="1:12">
      <c r="A915" s="263">
        <f t="shared" si="48"/>
        <v>1996</v>
      </c>
      <c r="B915" s="271">
        <v>35338</v>
      </c>
      <c r="C915" s="265">
        <f>IF(OR('Rock Creek 11444201'!C915=-901,'Rock Creek 11444280'!C915=-901),-901,'Rock Creek 11444201'!C915+'Rock Creek 11444280'!C915)</f>
        <v>17.399999999999999</v>
      </c>
      <c r="D915" s="266">
        <f t="shared" si="49"/>
        <v>1.0353719008264464</v>
      </c>
      <c r="I915" s="274"/>
      <c r="J915" s="274"/>
      <c r="K915" s="274"/>
      <c r="L915" s="274"/>
    </row>
    <row r="916" spans="1:12">
      <c r="A916" s="263">
        <f t="shared" si="48"/>
        <v>1997</v>
      </c>
      <c r="B916" s="271">
        <v>35369</v>
      </c>
      <c r="C916" s="265">
        <f>IF(OR('Rock Creek 11444201'!C916=-901,'Rock Creek 11444280'!C916=-901),-901,'Rock Creek 11444201'!C916+'Rock Creek 11444280'!C916)</f>
        <v>17.7</v>
      </c>
      <c r="D916" s="266">
        <f t="shared" si="49"/>
        <v>1.0883305785123967</v>
      </c>
      <c r="I916" s="274"/>
      <c r="J916" s="274"/>
      <c r="K916" s="274"/>
      <c r="L916" s="274"/>
    </row>
    <row r="917" spans="1:12">
      <c r="A917" s="263">
        <f t="shared" si="48"/>
        <v>1997</v>
      </c>
      <c r="B917" s="271">
        <v>35399</v>
      </c>
      <c r="C917" s="265">
        <f>IF(OR('Rock Creek 11444201'!C917=-901,'Rock Creek 11444280'!C917=-901),-901,'Rock Creek 11444201'!C917+'Rock Creek 11444280'!C917)</f>
        <v>49.633333333333333</v>
      </c>
      <c r="D917" s="266">
        <f t="shared" si="49"/>
        <v>2.9533884297520663</v>
      </c>
      <c r="I917" s="274"/>
      <c r="J917" s="274"/>
      <c r="K917" s="274"/>
      <c r="L917" s="274"/>
    </row>
    <row r="918" spans="1:12">
      <c r="A918" s="263">
        <f t="shared" si="48"/>
        <v>1997</v>
      </c>
      <c r="B918" s="271">
        <v>35430</v>
      </c>
      <c r="C918" s="265">
        <f>IF(OR('Rock Creek 11444201'!C918=-901,'Rock Creek 11444280'!C918=-901),-901,'Rock Creek 11444201'!C918+'Rock Creek 11444280'!C918)</f>
        <v>438.37741935483871</v>
      </c>
      <c r="D918" s="266">
        <f t="shared" si="49"/>
        <v>26.954776859504136</v>
      </c>
      <c r="I918" s="274"/>
      <c r="J918" s="274"/>
      <c r="K918" s="274"/>
      <c r="L918" s="274"/>
    </row>
    <row r="919" spans="1:12">
      <c r="A919" s="263">
        <f t="shared" si="48"/>
        <v>1997</v>
      </c>
      <c r="B919" s="271">
        <v>35461</v>
      </c>
      <c r="C919" s="265">
        <f>IF(OR('Rock Creek 11444201'!C919=-901,'Rock Creek 11444280'!C919=-901),-901,'Rock Creek 11444201'!C919+'Rock Creek 11444280'!C919)</f>
        <v>788.86451612903215</v>
      </c>
      <c r="D919" s="266">
        <f t="shared" si="49"/>
        <v>48.505388429752067</v>
      </c>
      <c r="I919" s="274"/>
      <c r="J919" s="274"/>
      <c r="K919" s="274"/>
      <c r="L919" s="274"/>
    </row>
    <row r="920" spans="1:12">
      <c r="A920" s="263">
        <f t="shared" si="48"/>
        <v>1997</v>
      </c>
      <c r="B920" s="271">
        <v>35489</v>
      </c>
      <c r="C920" s="265">
        <f>IF(OR('Rock Creek 11444201'!C920=-901,'Rock Creek 11444280'!C920=-901),-901,'Rock Creek 11444201'!C920+'Rock Creek 11444280'!C920)</f>
        <v>176.45714285714286</v>
      </c>
      <c r="D920" s="266">
        <f t="shared" si="49"/>
        <v>9.7999338842975217</v>
      </c>
      <c r="I920" s="274"/>
      <c r="J920" s="274"/>
      <c r="K920" s="274"/>
      <c r="L920" s="274"/>
    </row>
    <row r="921" spans="1:12">
      <c r="A921" s="263">
        <f t="shared" si="48"/>
        <v>1997</v>
      </c>
      <c r="B921" s="271">
        <v>35520</v>
      </c>
      <c r="C921" s="265">
        <f>IF(OR('Rock Creek 11444201'!C921=-901,'Rock Creek 11444280'!C921=-901),-901,'Rock Creek 11444201'!C921+'Rock Creek 11444280'!C921)</f>
        <v>87.777419354838713</v>
      </c>
      <c r="D921" s="266">
        <f t="shared" si="49"/>
        <v>5.3972231404958668</v>
      </c>
      <c r="I921" s="274"/>
      <c r="J921" s="274"/>
      <c r="K921" s="274"/>
      <c r="L921" s="274"/>
    </row>
    <row r="922" spans="1:12">
      <c r="A922" s="263">
        <f t="shared" si="48"/>
        <v>1997</v>
      </c>
      <c r="B922" s="271">
        <v>35550</v>
      </c>
      <c r="C922" s="265">
        <f>IF(OR('Rock Creek 11444201'!C922=-901,'Rock Creek 11444280'!C922=-901),-901,'Rock Creek 11444201'!C922+'Rock Creek 11444280'!C922)</f>
        <v>67</v>
      </c>
      <c r="D922" s="266">
        <f t="shared" si="49"/>
        <v>3.9867768595041322</v>
      </c>
      <c r="I922" s="274"/>
      <c r="J922" s="274"/>
      <c r="K922" s="274"/>
      <c r="L922" s="274"/>
    </row>
    <row r="923" spans="1:12">
      <c r="A923" s="263">
        <f t="shared" si="48"/>
        <v>1997</v>
      </c>
      <c r="B923" s="271">
        <v>35581</v>
      </c>
      <c r="C923" s="265">
        <f>IF(OR('Rock Creek 11444201'!C923=-901,'Rock Creek 11444280'!C923=-901),-901,'Rock Creek 11444201'!C923+'Rock Creek 11444280'!C923)</f>
        <v>49.741935483870968</v>
      </c>
      <c r="D923" s="266">
        <f t="shared" si="49"/>
        <v>3.0585123966942147</v>
      </c>
      <c r="I923" s="274"/>
      <c r="J923" s="274"/>
      <c r="K923" s="274"/>
      <c r="L923" s="274"/>
    </row>
    <row r="924" spans="1:12">
      <c r="A924" s="263">
        <f t="shared" si="48"/>
        <v>1997</v>
      </c>
      <c r="B924" s="271">
        <v>35611</v>
      </c>
      <c r="C924" s="265">
        <f>IF(OR('Rock Creek 11444201'!C924=-901,'Rock Creek 11444280'!C924=-901),-901,'Rock Creek 11444201'!C924+'Rock Creek 11444280'!C924)</f>
        <v>31.3</v>
      </c>
      <c r="D924" s="266">
        <f t="shared" si="49"/>
        <v>1.8624793388429752</v>
      </c>
      <c r="I924" s="274"/>
      <c r="J924" s="274"/>
      <c r="K924" s="274"/>
      <c r="L924" s="274"/>
    </row>
    <row r="925" spans="1:12">
      <c r="A925" s="263">
        <f t="shared" si="48"/>
        <v>1997</v>
      </c>
      <c r="B925" s="271">
        <v>35642</v>
      </c>
      <c r="C925" s="265">
        <f>IF(OR('Rock Creek 11444201'!C925=-901,'Rock Creek 11444280'!C925=-901),-901,'Rock Creek 11444201'!C925+'Rock Creek 11444280'!C925)</f>
        <v>17.5</v>
      </c>
      <c r="D925" s="266">
        <f t="shared" si="49"/>
        <v>1.0760330578512396</v>
      </c>
      <c r="I925" s="274"/>
      <c r="J925" s="274"/>
      <c r="K925" s="274"/>
      <c r="L925" s="274"/>
    </row>
    <row r="926" spans="1:12">
      <c r="A926" s="263">
        <f t="shared" si="48"/>
        <v>1997</v>
      </c>
      <c r="B926" s="271">
        <v>35673</v>
      </c>
      <c r="C926" s="265">
        <f>IF(OR('Rock Creek 11444201'!C926=-901,'Rock Creek 11444280'!C926=-901),-901,'Rock Creek 11444201'!C926+'Rock Creek 11444280'!C926)</f>
        <v>12.3</v>
      </c>
      <c r="D926" s="266">
        <f t="shared" si="49"/>
        <v>0.75629752066115707</v>
      </c>
      <c r="I926" s="274"/>
      <c r="J926" s="274"/>
      <c r="K926" s="274"/>
      <c r="L926" s="274"/>
    </row>
    <row r="927" spans="1:12">
      <c r="A927" s="263">
        <f t="shared" si="48"/>
        <v>1997</v>
      </c>
      <c r="B927" s="271">
        <v>35703</v>
      </c>
      <c r="C927" s="265">
        <f>IF(OR('Rock Creek 11444201'!C927=-901,'Rock Creek 11444280'!C927=-901),-901,'Rock Creek 11444201'!C927+'Rock Creek 11444280'!C927)</f>
        <v>10.1</v>
      </c>
      <c r="D927" s="266">
        <f t="shared" si="49"/>
        <v>0.6009917355371901</v>
      </c>
      <c r="I927" s="274"/>
      <c r="J927" s="274"/>
      <c r="K927" s="274"/>
      <c r="L927" s="274"/>
    </row>
    <row r="928" spans="1:12">
      <c r="A928" s="263">
        <f t="shared" si="48"/>
        <v>1998</v>
      </c>
      <c r="B928" s="271">
        <v>35734</v>
      </c>
      <c r="C928" s="265">
        <f>IF(OR('Rock Creek 11444201'!C928=-901,'Rock Creek 11444280'!C928=-901),-901,'Rock Creek 11444201'!C928+'Rock Creek 11444280'!C928)</f>
        <v>14.5</v>
      </c>
      <c r="D928" s="266">
        <f t="shared" si="49"/>
        <v>0.89157024793388429</v>
      </c>
      <c r="I928" s="274"/>
      <c r="J928" s="274"/>
      <c r="K928" s="274"/>
      <c r="L928" s="274"/>
    </row>
    <row r="929" spans="1:12">
      <c r="A929" s="263">
        <f t="shared" si="48"/>
        <v>1998</v>
      </c>
      <c r="B929" s="271">
        <v>35764</v>
      </c>
      <c r="C929" s="265">
        <f>IF(OR('Rock Creek 11444201'!C929=-901,'Rock Creek 11444280'!C929=-901),-901,'Rock Creek 11444201'!C929+'Rock Creek 11444280'!C929)</f>
        <v>23.3</v>
      </c>
      <c r="D929" s="266">
        <f t="shared" si="49"/>
        <v>1.3864462809917355</v>
      </c>
      <c r="I929" s="274"/>
      <c r="J929" s="274"/>
      <c r="K929" s="274"/>
      <c r="L929" s="274"/>
    </row>
    <row r="930" spans="1:12">
      <c r="A930" s="263">
        <f t="shared" si="48"/>
        <v>1998</v>
      </c>
      <c r="B930" s="271">
        <v>35795</v>
      </c>
      <c r="C930" s="265">
        <f>IF(OR('Rock Creek 11444201'!C930=-901,'Rock Creek 11444280'!C930=-901),-901,'Rock Creek 11444201'!C930+'Rock Creek 11444280'!C930)</f>
        <v>30.63548387096774</v>
      </c>
      <c r="D930" s="266">
        <f t="shared" si="49"/>
        <v>1.883702479338843</v>
      </c>
      <c r="I930" s="274"/>
      <c r="J930" s="274"/>
      <c r="K930" s="274"/>
      <c r="L930" s="274"/>
    </row>
    <row r="931" spans="1:12">
      <c r="A931" s="263">
        <f t="shared" si="48"/>
        <v>1998</v>
      </c>
      <c r="B931" s="271">
        <v>35826</v>
      </c>
      <c r="C931" s="265">
        <f>IF(OR('Rock Creek 11444201'!C931=-901,'Rock Creek 11444280'!C931=-901),-901,'Rock Creek 11444201'!C931+'Rock Creek 11444280'!C931)</f>
        <v>242.25483870967744</v>
      </c>
      <c r="D931" s="266">
        <f t="shared" si="49"/>
        <v>14.895669421487604</v>
      </c>
      <c r="I931" s="274"/>
      <c r="J931" s="274"/>
      <c r="K931" s="274"/>
      <c r="L931" s="274"/>
    </row>
    <row r="932" spans="1:12">
      <c r="A932" s="263">
        <f t="shared" si="48"/>
        <v>1998</v>
      </c>
      <c r="B932" s="271">
        <v>35854</v>
      </c>
      <c r="C932" s="265">
        <f>IF(OR('Rock Creek 11444201'!C932=-901,'Rock Creek 11444280'!C932=-901),-901,'Rock Creek 11444201'!C932+'Rock Creek 11444280'!C932)</f>
        <v>430.97142857142853</v>
      </c>
      <c r="D932" s="266">
        <f t="shared" si="49"/>
        <v>23.934942148760332</v>
      </c>
      <c r="I932" s="274"/>
      <c r="J932" s="274"/>
      <c r="K932" s="274"/>
      <c r="L932" s="274"/>
    </row>
    <row r="933" spans="1:12">
      <c r="A933" s="263">
        <f t="shared" si="48"/>
        <v>1998</v>
      </c>
      <c r="B933" s="271">
        <v>35885</v>
      </c>
      <c r="C933" s="265">
        <f>IF(OR('Rock Creek 11444201'!C933=-901,'Rock Creek 11444280'!C933=-901),-901,'Rock Creek 11444201'!C933+'Rock Creek 11444280'!C933)</f>
        <v>167.92580645161291</v>
      </c>
      <c r="D933" s="266">
        <f t="shared" si="49"/>
        <v>10.325355371900828</v>
      </c>
      <c r="I933" s="274"/>
      <c r="J933" s="274"/>
      <c r="K933" s="274"/>
      <c r="L933" s="274"/>
    </row>
    <row r="934" spans="1:12">
      <c r="A934" s="263">
        <f t="shared" si="48"/>
        <v>1998</v>
      </c>
      <c r="B934" s="271">
        <v>35915</v>
      </c>
      <c r="C934" s="265">
        <f>IF(OR('Rock Creek 11444201'!C934=-901,'Rock Creek 11444280'!C934=-901),-901,'Rock Creek 11444201'!C934+'Rock Creek 11444280'!C934)</f>
        <v>241.39999999999998</v>
      </c>
      <c r="D934" s="266">
        <f t="shared" si="49"/>
        <v>14.364297520661154</v>
      </c>
      <c r="I934" s="274"/>
      <c r="J934" s="274"/>
      <c r="K934" s="274"/>
      <c r="L934" s="274"/>
    </row>
    <row r="935" spans="1:12">
      <c r="A935" s="263">
        <f t="shared" si="48"/>
        <v>1998</v>
      </c>
      <c r="B935" s="271">
        <v>35946</v>
      </c>
      <c r="C935" s="265">
        <f>IF(OR('Rock Creek 11444201'!C935=-901,'Rock Creek 11444280'!C935=-901),-901,'Rock Creek 11444201'!C935+'Rock Creek 11444280'!C935)</f>
        <v>174.1</v>
      </c>
      <c r="D935" s="266">
        <f t="shared" si="49"/>
        <v>10.70499173553719</v>
      </c>
      <c r="I935" s="274"/>
      <c r="J935" s="274"/>
      <c r="K935" s="274"/>
      <c r="L935" s="274"/>
    </row>
    <row r="936" spans="1:12">
      <c r="A936" s="263">
        <f t="shared" si="48"/>
        <v>1998</v>
      </c>
      <c r="B936" s="271">
        <v>35976</v>
      </c>
      <c r="C936" s="265">
        <f>IF(OR('Rock Creek 11444201'!C936=-901,'Rock Creek 11444280'!C936=-901),-901,'Rock Creek 11444201'!C936+'Rock Creek 11444280'!C936)</f>
        <v>108.66666666666666</v>
      </c>
      <c r="D936" s="266">
        <f t="shared" si="49"/>
        <v>6.4661157024793372</v>
      </c>
      <c r="I936" s="274"/>
      <c r="J936" s="274"/>
      <c r="K936" s="274"/>
      <c r="L936" s="274"/>
    </row>
    <row r="937" spans="1:12">
      <c r="A937" s="263">
        <f t="shared" si="48"/>
        <v>1998</v>
      </c>
      <c r="B937" s="271">
        <v>36007</v>
      </c>
      <c r="C937" s="265">
        <f>IF(OR('Rock Creek 11444201'!C937=-901,'Rock Creek 11444280'!C937=-901),-901,'Rock Creek 11444201'!C937+'Rock Creek 11444280'!C937)</f>
        <v>64.99354838709678</v>
      </c>
      <c r="D937" s="266">
        <f t="shared" si="49"/>
        <v>3.9962975206611575</v>
      </c>
      <c r="I937" s="274"/>
      <c r="J937" s="274"/>
      <c r="K937" s="274"/>
      <c r="L937" s="274"/>
    </row>
    <row r="938" spans="1:12">
      <c r="A938" s="263">
        <f t="shared" si="48"/>
        <v>1998</v>
      </c>
      <c r="B938" s="271">
        <v>36038</v>
      </c>
      <c r="C938" s="265">
        <f>IF(OR('Rock Creek 11444201'!C938=-901,'Rock Creek 11444280'!C938=-901),-901,'Rock Creek 11444201'!C938+'Rock Creek 11444280'!C938)</f>
        <v>32.570967741935483</v>
      </c>
      <c r="D938" s="266">
        <f t="shared" si="49"/>
        <v>2.0027107438016527</v>
      </c>
      <c r="I938" s="274"/>
      <c r="J938" s="274"/>
      <c r="K938" s="274"/>
      <c r="L938" s="274"/>
    </row>
    <row r="939" spans="1:12">
      <c r="A939" s="263">
        <f t="shared" si="48"/>
        <v>1998</v>
      </c>
      <c r="B939" s="271">
        <v>36068</v>
      </c>
      <c r="C939" s="265">
        <f>IF(OR('Rock Creek 11444201'!C939=-901,'Rock Creek 11444280'!C939=-901),-901,'Rock Creek 11444201'!C939+'Rock Creek 11444280'!C939)</f>
        <v>25.7</v>
      </c>
      <c r="D939" s="266">
        <f t="shared" si="49"/>
        <v>1.5292561983471074</v>
      </c>
      <c r="I939" s="274"/>
      <c r="J939" s="274"/>
      <c r="K939" s="274"/>
      <c r="L939" s="274"/>
    </row>
    <row r="940" spans="1:12">
      <c r="A940" s="263">
        <f t="shared" si="48"/>
        <v>1999</v>
      </c>
      <c r="B940" s="271">
        <v>36099</v>
      </c>
      <c r="C940" s="265">
        <f>IF(OR('Rock Creek 11444201'!C940=-901,'Rock Creek 11444280'!C940=-901),-901,'Rock Creek 11444201'!C940+'Rock Creek 11444280'!C940)</f>
        <v>24.8</v>
      </c>
      <c r="D940" s="266">
        <f t="shared" si="49"/>
        <v>1.524892561983471</v>
      </c>
      <c r="I940" s="274"/>
      <c r="J940" s="274"/>
      <c r="K940" s="274"/>
      <c r="L940" s="274"/>
    </row>
    <row r="941" spans="1:12">
      <c r="A941" s="263">
        <f t="shared" si="48"/>
        <v>1999</v>
      </c>
      <c r="B941" s="271">
        <v>36129</v>
      </c>
      <c r="C941" s="265">
        <f>IF(OR('Rock Creek 11444201'!C941=-901,'Rock Creek 11444280'!C941=-901),-901,'Rock Creek 11444201'!C941+'Rock Creek 11444280'!C941)</f>
        <v>37.1</v>
      </c>
      <c r="D941" s="266">
        <f t="shared" si="49"/>
        <v>2.2076033057851241</v>
      </c>
      <c r="I941" s="274"/>
      <c r="J941" s="274"/>
      <c r="K941" s="274"/>
      <c r="L941" s="274"/>
    </row>
    <row r="942" spans="1:12">
      <c r="A942" s="263">
        <f t="shared" si="48"/>
        <v>1999</v>
      </c>
      <c r="B942" s="271">
        <v>36160</v>
      </c>
      <c r="C942" s="265">
        <f>IF(OR('Rock Creek 11444201'!C942=-901,'Rock Creek 11444280'!C942=-901),-901,'Rock Creek 11444201'!C942+'Rock Creek 11444280'!C942)</f>
        <v>52.125806451612902</v>
      </c>
      <c r="D942" s="266">
        <f t="shared" si="49"/>
        <v>3.2050909090909099</v>
      </c>
      <c r="I942" s="274"/>
      <c r="J942" s="274"/>
      <c r="K942" s="274"/>
      <c r="L942" s="274"/>
    </row>
    <row r="943" spans="1:12">
      <c r="A943" s="263">
        <f t="shared" si="48"/>
        <v>1999</v>
      </c>
      <c r="B943" s="271">
        <v>36191</v>
      </c>
      <c r="C943" s="265">
        <f>IF(OR('Rock Creek 11444201'!C943=-901,'Rock Creek 11444280'!C943=-901),-901,'Rock Creek 11444201'!C943+'Rock Creek 11444280'!C943)</f>
        <v>166.10322580645163</v>
      </c>
      <c r="D943" s="266">
        <f t="shared" si="49"/>
        <v>10.213289256198349</v>
      </c>
      <c r="I943" s="274"/>
      <c r="J943" s="274"/>
      <c r="K943" s="274"/>
      <c r="L943" s="274"/>
    </row>
    <row r="944" spans="1:12">
      <c r="A944" s="263">
        <f t="shared" si="48"/>
        <v>1999</v>
      </c>
      <c r="B944" s="271">
        <v>36219</v>
      </c>
      <c r="C944" s="265">
        <f>IF(OR('Rock Creek 11444201'!C944=-901,'Rock Creek 11444280'!C944=-901),-901,'Rock Creek 11444201'!C944+'Rock Creek 11444280'!C944)</f>
        <v>417.64285714285711</v>
      </c>
      <c r="D944" s="266">
        <f t="shared" si="49"/>
        <v>23.194710743801654</v>
      </c>
      <c r="I944" s="274"/>
      <c r="J944" s="274"/>
      <c r="K944" s="274"/>
      <c r="L944" s="274"/>
    </row>
    <row r="945" spans="1:12">
      <c r="A945" s="263">
        <f t="shared" si="48"/>
        <v>1999</v>
      </c>
      <c r="B945" s="271">
        <v>36250</v>
      </c>
      <c r="C945" s="265">
        <f>IF(OR('Rock Creek 11444201'!C945=-901,'Rock Creek 11444280'!C945=-901),-901,'Rock Creek 11444201'!C945+'Rock Creek 11444280'!C945)</f>
        <v>188.44516129032257</v>
      </c>
      <c r="D945" s="266">
        <f t="shared" si="49"/>
        <v>11.58704132231405</v>
      </c>
      <c r="I945" s="274"/>
      <c r="J945" s="274"/>
      <c r="K945" s="274"/>
      <c r="L945" s="274"/>
    </row>
    <row r="946" spans="1:12">
      <c r="A946" s="263">
        <f t="shared" si="48"/>
        <v>1999</v>
      </c>
      <c r="B946" s="271">
        <v>36280</v>
      </c>
      <c r="C946" s="265">
        <f>IF(OR('Rock Creek 11444201'!C946=-901,'Rock Creek 11444280'!C946=-901),-901,'Rock Creek 11444201'!C946+'Rock Creek 11444280'!C946)</f>
        <v>142.33333333333334</v>
      </c>
      <c r="D946" s="266">
        <f t="shared" si="49"/>
        <v>8.4694214876033058</v>
      </c>
      <c r="I946" s="274"/>
      <c r="J946" s="274"/>
      <c r="K946" s="274"/>
      <c r="L946" s="274"/>
    </row>
    <row r="947" spans="1:12">
      <c r="A947" s="263">
        <f t="shared" si="48"/>
        <v>1999</v>
      </c>
      <c r="B947" s="271">
        <v>36311</v>
      </c>
      <c r="C947" s="265">
        <f>IF(OR('Rock Creek 11444201'!C947=-901,'Rock Creek 11444280'!C947=-901),-901,'Rock Creek 11444201'!C947+'Rock Creek 11444280'!C947)</f>
        <v>82.716129032258067</v>
      </c>
      <c r="D947" s="266">
        <f t="shared" si="49"/>
        <v>5.0860165289256196</v>
      </c>
      <c r="I947" s="274"/>
      <c r="J947" s="274"/>
      <c r="K947" s="274"/>
      <c r="L947" s="274"/>
    </row>
    <row r="948" spans="1:12">
      <c r="A948" s="263">
        <f t="shared" si="48"/>
        <v>1999</v>
      </c>
      <c r="B948" s="271">
        <v>36341</v>
      </c>
      <c r="C948" s="265">
        <f>IF(OR('Rock Creek 11444201'!C948=-901,'Rock Creek 11444280'!C948=-901),-901,'Rock Creek 11444201'!C948+'Rock Creek 11444280'!C948)</f>
        <v>53.3</v>
      </c>
      <c r="D948" s="266">
        <f t="shared" si="49"/>
        <v>3.1715702479338841</v>
      </c>
      <c r="I948" s="274"/>
      <c r="J948" s="274"/>
      <c r="K948" s="274"/>
      <c r="L948" s="274"/>
    </row>
    <row r="949" spans="1:12">
      <c r="A949" s="263">
        <f t="shared" si="48"/>
        <v>1999</v>
      </c>
      <c r="B949" s="271">
        <v>36372</v>
      </c>
      <c r="C949" s="265">
        <f>IF(OR('Rock Creek 11444201'!C949=-901,'Rock Creek 11444280'!C949=-901),-901,'Rock Creek 11444201'!C949+'Rock Creek 11444280'!C949)</f>
        <v>35.200000000000003</v>
      </c>
      <c r="D949" s="266">
        <f t="shared" si="49"/>
        <v>2.1643636363636367</v>
      </c>
      <c r="I949" s="274"/>
      <c r="J949" s="274"/>
      <c r="K949" s="274"/>
      <c r="L949" s="274"/>
    </row>
    <row r="950" spans="1:12">
      <c r="A950" s="263">
        <f t="shared" si="48"/>
        <v>1999</v>
      </c>
      <c r="B950" s="271">
        <v>36403</v>
      </c>
      <c r="C950" s="265">
        <f>IF(OR('Rock Creek 11444201'!C950=-901,'Rock Creek 11444280'!C950=-901),-901,'Rock Creek 11444201'!C950+'Rock Creek 11444280'!C950)</f>
        <v>39.200000000000003</v>
      </c>
      <c r="D950" s="266">
        <f t="shared" si="49"/>
        <v>2.4103140495867774</v>
      </c>
      <c r="I950" s="274"/>
      <c r="J950" s="274"/>
      <c r="K950" s="274"/>
      <c r="L950" s="274"/>
    </row>
    <row r="951" spans="1:12">
      <c r="A951" s="263">
        <f t="shared" si="48"/>
        <v>1999</v>
      </c>
      <c r="B951" s="271">
        <v>36433</v>
      </c>
      <c r="C951" s="265">
        <f>IF(OR('Rock Creek 11444201'!C951=-901,'Rock Creek 11444280'!C951=-901),-901,'Rock Creek 11444201'!C951+'Rock Creek 11444280'!C951)</f>
        <v>22.1</v>
      </c>
      <c r="D951" s="266">
        <f t="shared" si="49"/>
        <v>1.3150413223140496</v>
      </c>
      <c r="I951" s="274"/>
      <c r="J951" s="274"/>
      <c r="K951" s="274"/>
      <c r="L951" s="274"/>
    </row>
    <row r="952" spans="1:12">
      <c r="A952" s="263">
        <f t="shared" si="48"/>
        <v>2000</v>
      </c>
      <c r="B952" s="271">
        <v>36464</v>
      </c>
      <c r="C952" s="265">
        <f>IF(OR('Rock Creek 11444201'!C952=-901,'Rock Creek 11444280'!C952=-901),-901,'Rock Creek 11444201'!C952+'Rock Creek 11444280'!C952)</f>
        <v>22.8</v>
      </c>
      <c r="D952" s="266">
        <f t="shared" si="49"/>
        <v>1.4019173553719009</v>
      </c>
      <c r="I952" s="274"/>
      <c r="J952" s="274"/>
      <c r="K952" s="274"/>
      <c r="L952" s="274"/>
    </row>
    <row r="953" spans="1:12">
      <c r="A953" s="263">
        <f t="shared" si="48"/>
        <v>2000</v>
      </c>
      <c r="B953" s="271">
        <v>36494</v>
      </c>
      <c r="C953" s="265">
        <f>IF(OR('Rock Creek 11444201'!C953=-901,'Rock Creek 11444280'!C953=-901),-901,'Rock Creek 11444201'!C953+'Rock Creek 11444280'!C953)</f>
        <v>28.143333333333331</v>
      </c>
      <c r="D953" s="266">
        <f t="shared" si="49"/>
        <v>1.6746446280991731</v>
      </c>
      <c r="I953" s="274"/>
      <c r="J953" s="274"/>
      <c r="K953" s="274"/>
      <c r="L953" s="274"/>
    </row>
    <row r="954" spans="1:12">
      <c r="A954" s="263">
        <f t="shared" si="48"/>
        <v>2000</v>
      </c>
      <c r="B954" s="271">
        <v>36525</v>
      </c>
      <c r="C954" s="265">
        <f>IF(OR('Rock Creek 11444201'!C954=-901,'Rock Creek 11444280'!C954=-901),-901,'Rock Creek 11444201'!C954+'Rock Creek 11444280'!C954)</f>
        <v>31.103225806451615</v>
      </c>
      <c r="D954" s="266">
        <f t="shared" si="49"/>
        <v>1.9124628099173557</v>
      </c>
      <c r="I954" s="274"/>
      <c r="J954" s="274"/>
      <c r="K954" s="274"/>
      <c r="L954" s="274"/>
    </row>
    <row r="955" spans="1:12">
      <c r="A955" s="263">
        <f t="shared" si="48"/>
        <v>2000</v>
      </c>
      <c r="B955" s="271">
        <v>36556</v>
      </c>
      <c r="C955" s="265">
        <f>IF(OR('Rock Creek 11444201'!C955=-901,'Rock Creek 11444280'!C955=-901),-901,'Rock Creek 11444201'!C955+'Rock Creek 11444280'!C955)</f>
        <v>108.98387096774195</v>
      </c>
      <c r="D955" s="266">
        <f t="shared" si="49"/>
        <v>6.7011570247933898</v>
      </c>
      <c r="I955" s="274"/>
      <c r="J955" s="274"/>
      <c r="K955" s="274"/>
      <c r="L955" s="274"/>
    </row>
    <row r="956" spans="1:12">
      <c r="A956" s="263">
        <f t="shared" si="48"/>
        <v>2000</v>
      </c>
      <c r="B956" s="271">
        <v>36585</v>
      </c>
      <c r="C956" s="265">
        <f>IF(OR('Rock Creek 11444201'!C956=-901,'Rock Creek 11444280'!C956=-901),-901,'Rock Creek 11444201'!C956+'Rock Creek 11444280'!C956)</f>
        <v>340.17931034482763</v>
      </c>
      <c r="D956" s="266">
        <f t="shared" si="49"/>
        <v>19.567338842975211</v>
      </c>
      <c r="I956" s="274"/>
      <c r="J956" s="274"/>
      <c r="K956" s="274"/>
      <c r="L956" s="274"/>
    </row>
    <row r="957" spans="1:12">
      <c r="A957" s="263">
        <f t="shared" si="48"/>
        <v>2000</v>
      </c>
      <c r="B957" s="271">
        <v>36616</v>
      </c>
      <c r="C957" s="265">
        <f>IF(OR('Rock Creek 11444201'!C957=-901,'Rock Creek 11444280'!C957=-901),-901,'Rock Creek 11444201'!C957+'Rock Creek 11444280'!C957)</f>
        <v>150.18064516129033</v>
      </c>
      <c r="D957" s="266">
        <f t="shared" si="49"/>
        <v>9.2342479338842995</v>
      </c>
      <c r="I957" s="274"/>
      <c r="J957" s="274"/>
      <c r="K957" s="274"/>
      <c r="L957" s="274"/>
    </row>
    <row r="958" spans="1:12">
      <c r="A958" s="263">
        <f t="shared" si="48"/>
        <v>2000</v>
      </c>
      <c r="B958" s="271">
        <v>36646</v>
      </c>
      <c r="C958" s="265">
        <f>IF(OR('Rock Creek 11444201'!C958=-901,'Rock Creek 11444280'!C958=-901),-901,'Rock Creek 11444201'!C958+'Rock Creek 11444280'!C958)</f>
        <v>63.300000000000004</v>
      </c>
      <c r="D958" s="266">
        <f t="shared" si="49"/>
        <v>3.7666115702479344</v>
      </c>
      <c r="I958" s="274"/>
      <c r="J958" s="274"/>
      <c r="K958" s="274"/>
      <c r="L958" s="274"/>
    </row>
    <row r="959" spans="1:12">
      <c r="A959" s="263">
        <f t="shared" si="48"/>
        <v>2000</v>
      </c>
      <c r="B959" s="271">
        <v>36677</v>
      </c>
      <c r="C959" s="265">
        <f>IF(OR('Rock Creek 11444201'!C959=-901,'Rock Creek 11444280'!C959=-901),-901,'Rock Creek 11444201'!C959+'Rock Creek 11444280'!C959)</f>
        <v>72.048387096774192</v>
      </c>
      <c r="D959" s="266">
        <f t="shared" si="49"/>
        <v>4.430082644628099</v>
      </c>
      <c r="I959" s="274"/>
      <c r="J959" s="274"/>
      <c r="K959" s="274"/>
      <c r="L959" s="274"/>
    </row>
    <row r="960" spans="1:12">
      <c r="A960" s="263">
        <f t="shared" si="48"/>
        <v>2000</v>
      </c>
      <c r="B960" s="271">
        <v>36707</v>
      </c>
      <c r="C960" s="265">
        <f>IF(OR('Rock Creek 11444201'!C960=-901,'Rock Creek 11444280'!C960=-901),-901,'Rock Creek 11444201'!C960+'Rock Creek 11444280'!C960)</f>
        <v>35.160000000000004</v>
      </c>
      <c r="D960" s="266">
        <f t="shared" si="49"/>
        <v>2.0921652892561986</v>
      </c>
      <c r="I960" s="274"/>
      <c r="J960" s="274"/>
      <c r="K960" s="274"/>
      <c r="L960" s="274"/>
    </row>
    <row r="961" spans="1:12">
      <c r="A961" s="263">
        <f t="shared" si="48"/>
        <v>2000</v>
      </c>
      <c r="B961" s="271">
        <v>36738</v>
      </c>
      <c r="C961" s="265">
        <f>IF(OR('Rock Creek 11444201'!C961=-901,'Rock Creek 11444280'!C961=-901),-901,'Rock Creek 11444201'!C961+'Rock Creek 11444280'!C961)</f>
        <v>23.6</v>
      </c>
      <c r="D961" s="266">
        <f t="shared" si="49"/>
        <v>1.451107438016529</v>
      </c>
      <c r="I961" s="274"/>
      <c r="J961" s="274"/>
      <c r="K961" s="274"/>
      <c r="L961" s="274"/>
    </row>
    <row r="962" spans="1:12">
      <c r="A962" s="263">
        <f t="shared" si="48"/>
        <v>2000</v>
      </c>
      <c r="B962" s="271">
        <v>36769</v>
      </c>
      <c r="C962" s="265">
        <f>IF(OR('Rock Creek 11444201'!C962=-901,'Rock Creek 11444280'!C962=-901),-901,'Rock Creek 11444201'!C962+'Rock Creek 11444280'!C962)</f>
        <v>17.2</v>
      </c>
      <c r="D962" s="266">
        <f t="shared" si="49"/>
        <v>1.0575867768595042</v>
      </c>
      <c r="I962" s="274"/>
      <c r="J962" s="274"/>
      <c r="K962" s="274"/>
      <c r="L962" s="274"/>
    </row>
    <row r="963" spans="1:12">
      <c r="A963" s="263">
        <f t="shared" si="48"/>
        <v>2000</v>
      </c>
      <c r="B963" s="271">
        <v>36799</v>
      </c>
      <c r="C963" s="265">
        <f>IF(OR('Rock Creek 11444201'!C963=-901,'Rock Creek 11444280'!C963=-901),-901,'Rock Creek 11444201'!C963+'Rock Creek 11444280'!C963)</f>
        <v>18.7</v>
      </c>
      <c r="D963" s="266">
        <f t="shared" si="49"/>
        <v>1.1127272727272728</v>
      </c>
      <c r="I963" s="274"/>
      <c r="J963" s="274"/>
      <c r="K963" s="274"/>
      <c r="L963" s="274"/>
    </row>
    <row r="964" spans="1:12">
      <c r="A964" s="263">
        <f t="shared" si="48"/>
        <v>2001</v>
      </c>
      <c r="B964" s="271">
        <v>36830</v>
      </c>
      <c r="C964" s="265">
        <f>IF(OR('Rock Creek 11444201'!C964=-901,'Rock Creek 11444280'!C964=-901),-901,'Rock Creek 11444201'!C964+'Rock Creek 11444280'!C964)</f>
        <v>27.935483870967744</v>
      </c>
      <c r="D964" s="266">
        <f t="shared" si="49"/>
        <v>1.7176859504132231</v>
      </c>
      <c r="I964" s="274"/>
      <c r="J964" s="274"/>
      <c r="K964" s="274"/>
      <c r="L964" s="274"/>
    </row>
    <row r="965" spans="1:12">
      <c r="A965" s="263">
        <f t="shared" si="48"/>
        <v>2001</v>
      </c>
      <c r="B965" s="271">
        <v>36860</v>
      </c>
      <c r="C965" s="265">
        <f>IF(OR('Rock Creek 11444201'!C965=-901,'Rock Creek 11444280'!C965=-901),-901,'Rock Creek 11444201'!C965+'Rock Creek 11444280'!C965)</f>
        <v>24.273333333333333</v>
      </c>
      <c r="D965" s="266">
        <f t="shared" si="49"/>
        <v>1.4443636363636367</v>
      </c>
      <c r="I965" s="274"/>
      <c r="J965" s="274"/>
      <c r="K965" s="274"/>
      <c r="L965" s="274"/>
    </row>
    <row r="966" spans="1:12">
      <c r="A966" s="263">
        <f t="shared" si="48"/>
        <v>2001</v>
      </c>
      <c r="B966" s="271">
        <v>36891</v>
      </c>
      <c r="C966" s="265">
        <f>IF(OR('Rock Creek 11444201'!C966=-901,'Rock Creek 11444280'!C966=-901),-901,'Rock Creek 11444201'!C966+'Rock Creek 11444280'!C966)</f>
        <v>29.019354838709678</v>
      </c>
      <c r="D966" s="266">
        <f t="shared" si="49"/>
        <v>1.7843305785123966</v>
      </c>
      <c r="I966" s="274"/>
      <c r="J966" s="274"/>
      <c r="K966" s="274"/>
      <c r="L966" s="274"/>
    </row>
    <row r="967" spans="1:12">
      <c r="A967" s="263">
        <f t="shared" si="48"/>
        <v>2001</v>
      </c>
      <c r="B967" s="271">
        <v>36922</v>
      </c>
      <c r="C967" s="265">
        <f>IF(OR('Rock Creek 11444201'!C967=-901,'Rock Creek 11444280'!C967=-901),-901,'Rock Creek 11444201'!C967+'Rock Creek 11444280'!C967)</f>
        <v>40.00322580645161</v>
      </c>
      <c r="D967" s="266">
        <f t="shared" si="49"/>
        <v>2.4597024793388425</v>
      </c>
      <c r="I967" s="274"/>
      <c r="J967" s="274"/>
      <c r="K967" s="274"/>
      <c r="L967" s="274"/>
    </row>
    <row r="968" spans="1:12">
      <c r="A968" s="263">
        <f t="shared" si="48"/>
        <v>2001</v>
      </c>
      <c r="B968" s="271">
        <v>36950</v>
      </c>
      <c r="C968" s="265">
        <f>IF(OR('Rock Creek 11444201'!C968=-901,'Rock Creek 11444280'!C968=-901),-901,'Rock Creek 11444201'!C968+'Rock Creek 11444280'!C968)</f>
        <v>84.535714285714278</v>
      </c>
      <c r="D968" s="266">
        <f t="shared" si="49"/>
        <v>4.6948760330578514</v>
      </c>
      <c r="I968" s="274"/>
      <c r="J968" s="274"/>
      <c r="K968" s="274"/>
      <c r="L968" s="274"/>
    </row>
    <row r="969" spans="1:12">
      <c r="A969" s="263">
        <f t="shared" si="48"/>
        <v>2001</v>
      </c>
      <c r="B969" s="271">
        <v>36981</v>
      </c>
      <c r="C969" s="265">
        <f>IF(OR('Rock Creek 11444201'!C969=-901,'Rock Creek 11444280'!C969=-901),-901,'Rock Creek 11444201'!C969+'Rock Creek 11444280'!C969)</f>
        <v>63.283870967741933</v>
      </c>
      <c r="D969" s="266">
        <f t="shared" si="49"/>
        <v>3.8911735537190082</v>
      </c>
      <c r="I969" s="274"/>
      <c r="J969" s="274"/>
      <c r="K969" s="274"/>
      <c r="L969" s="274"/>
    </row>
    <row r="970" spans="1:12">
      <c r="A970" s="263">
        <f t="shared" si="48"/>
        <v>2001</v>
      </c>
      <c r="B970" s="271">
        <v>37011</v>
      </c>
      <c r="C970" s="265">
        <f>IF(OR('Rock Creek 11444201'!C970=-901,'Rock Creek 11444280'!C970=-901),-901,'Rock Creek 11444201'!C970+'Rock Creek 11444280'!C970)</f>
        <v>55.88666666666667</v>
      </c>
      <c r="D970" s="266">
        <f t="shared" si="49"/>
        <v>3.3254876033057852</v>
      </c>
      <c r="I970" s="274"/>
      <c r="J970" s="274"/>
      <c r="K970" s="274"/>
      <c r="L970" s="274"/>
    </row>
    <row r="971" spans="1:12">
      <c r="A971" s="263">
        <f t="shared" si="48"/>
        <v>2001</v>
      </c>
      <c r="B971" s="271">
        <v>37042</v>
      </c>
      <c r="C971" s="265">
        <f>IF(OR('Rock Creek 11444201'!C971=-901,'Rock Creek 11444280'!C971=-901),-901,'Rock Creek 11444201'!C971+'Rock Creek 11444280'!C971)</f>
        <v>27.387096774193552</v>
      </c>
      <c r="D971" s="266">
        <f t="shared" si="49"/>
        <v>1.6839669421487606</v>
      </c>
      <c r="I971" s="274"/>
      <c r="J971" s="274"/>
      <c r="K971" s="274"/>
      <c r="L971" s="274"/>
    </row>
    <row r="972" spans="1:12">
      <c r="A972" s="263">
        <f t="shared" si="48"/>
        <v>2001</v>
      </c>
      <c r="B972" s="271">
        <v>37072</v>
      </c>
      <c r="C972" s="265">
        <f>IF(OR('Rock Creek 11444201'!C972=-901,'Rock Creek 11444280'!C972=-901),-901,'Rock Creek 11444201'!C972+'Rock Creek 11444280'!C972)</f>
        <v>16.399999999999999</v>
      </c>
      <c r="D972" s="266">
        <f t="shared" si="49"/>
        <v>0.9758677685950411</v>
      </c>
      <c r="I972" s="274"/>
      <c r="J972" s="274"/>
      <c r="K972" s="274"/>
      <c r="L972" s="274"/>
    </row>
    <row r="973" spans="1:12">
      <c r="A973" s="263">
        <f t="shared" si="48"/>
        <v>2001</v>
      </c>
      <c r="B973" s="271">
        <v>37103</v>
      </c>
      <c r="C973" s="265">
        <f>IF(OR('Rock Creek 11444201'!C973=-901,'Rock Creek 11444280'!C973=-901),-901,'Rock Creek 11444201'!C973+'Rock Creek 11444280'!C973)</f>
        <v>10.7</v>
      </c>
      <c r="D973" s="266">
        <f t="shared" si="49"/>
        <v>0.65791735537190077</v>
      </c>
      <c r="I973" s="274"/>
      <c r="J973" s="274"/>
      <c r="K973" s="274"/>
      <c r="L973" s="274"/>
    </row>
    <row r="974" spans="1:12">
      <c r="A974" s="263">
        <f t="shared" si="48"/>
        <v>2001</v>
      </c>
      <c r="B974" s="271">
        <v>37134</v>
      </c>
      <c r="C974" s="265">
        <f>IF(OR('Rock Creek 11444201'!C974=-901,'Rock Creek 11444280'!C974=-901),-901,'Rock Creek 11444201'!C974+'Rock Creek 11444280'!C974)</f>
        <v>7.34</v>
      </c>
      <c r="D974" s="266">
        <f t="shared" si="49"/>
        <v>0.45131900826446281</v>
      </c>
      <c r="I974" s="274"/>
      <c r="J974" s="274"/>
      <c r="K974" s="274"/>
      <c r="L974" s="274"/>
    </row>
    <row r="975" spans="1:12">
      <c r="A975" s="263">
        <f t="shared" si="48"/>
        <v>2001</v>
      </c>
      <c r="B975" s="271">
        <v>37164</v>
      </c>
      <c r="C975" s="265">
        <f>IF(OR('Rock Creek 11444201'!C975=-901,'Rock Creek 11444280'!C975=-901),-901,'Rock Creek 11444201'!C975+'Rock Creek 11444280'!C975)</f>
        <v>6.96</v>
      </c>
      <c r="D975" s="266">
        <f t="shared" si="49"/>
        <v>0.41414876033057862</v>
      </c>
      <c r="I975" s="274"/>
      <c r="J975" s="274"/>
      <c r="K975" s="274"/>
      <c r="L975" s="274"/>
    </row>
    <row r="976" spans="1:12">
      <c r="A976" s="263">
        <f t="shared" si="48"/>
        <v>2002</v>
      </c>
      <c r="B976" s="271">
        <v>37195</v>
      </c>
      <c r="C976" s="265">
        <f>IF(OR('Rock Creek 11444201'!C976=-901,'Rock Creek 11444280'!C976=-901),-901,'Rock Creek 11444201'!C976+'Rock Creek 11444280'!C976)</f>
        <v>9.32</v>
      </c>
      <c r="D976" s="266">
        <f t="shared" si="49"/>
        <v>0.57306446280991741</v>
      </c>
      <c r="I976" s="274"/>
      <c r="J976" s="274"/>
      <c r="K976" s="274"/>
      <c r="L976" s="274"/>
    </row>
    <row r="977" spans="1:12">
      <c r="A977" s="263">
        <f t="shared" ref="A977:A1040" si="50">IF(MONTH(B977)&gt;9,YEAR(B977)+1,YEAR(B977))</f>
        <v>2002</v>
      </c>
      <c r="B977" s="271">
        <v>37225</v>
      </c>
      <c r="C977" s="265">
        <f>IF(OR('Rock Creek 11444201'!C977=-901,'Rock Creek 11444280'!C977=-901),-901,'Rock Creek 11444201'!C977+'Rock Creek 11444280'!C977)</f>
        <v>22.900000000000002</v>
      </c>
      <c r="D977" s="266">
        <f t="shared" ref="D977:D1040" si="51">IF(C977&lt;&gt;-901,C977*DAY(B977)*24*60*60/(220*22*9*1000),-901)</f>
        <v>1.362644628099174</v>
      </c>
      <c r="I977" s="274"/>
      <c r="J977" s="274"/>
      <c r="K977" s="274"/>
      <c r="L977" s="274"/>
    </row>
    <row r="978" spans="1:12">
      <c r="A978" s="263">
        <f t="shared" si="50"/>
        <v>2002</v>
      </c>
      <c r="B978" s="271">
        <v>37256</v>
      </c>
      <c r="C978" s="265">
        <f>IF(OR('Rock Creek 11444201'!C978=-901,'Rock Creek 11444280'!C978=-901),-901,'Rock Creek 11444201'!C978+'Rock Creek 11444280'!C978)</f>
        <v>86.596774193548384</v>
      </c>
      <c r="D978" s="266">
        <f t="shared" si="51"/>
        <v>5.3246280991735535</v>
      </c>
      <c r="I978" s="274"/>
      <c r="J978" s="274"/>
      <c r="K978" s="274"/>
      <c r="L978" s="274"/>
    </row>
    <row r="979" spans="1:12">
      <c r="A979" s="263">
        <f t="shared" si="50"/>
        <v>2002</v>
      </c>
      <c r="B979" s="271">
        <v>37287</v>
      </c>
      <c r="C979" s="265">
        <f>IF(OR('Rock Creek 11444201'!C979=-901,'Rock Creek 11444280'!C979=-901),-901,'Rock Creek 11444201'!C979+'Rock Creek 11444280'!C979)</f>
        <v>79.032258064516128</v>
      </c>
      <c r="D979" s="266">
        <f t="shared" si="51"/>
        <v>4.8595041322314048</v>
      </c>
      <c r="I979" s="274"/>
      <c r="J979" s="274"/>
      <c r="K979" s="274"/>
      <c r="L979" s="274"/>
    </row>
    <row r="980" spans="1:12">
      <c r="A980" s="263">
        <f t="shared" si="50"/>
        <v>2002</v>
      </c>
      <c r="B980" s="271">
        <v>37315</v>
      </c>
      <c r="C980" s="265">
        <f>IF(OR('Rock Creek 11444201'!C980=-901,'Rock Creek 11444280'!C980=-901),-901,'Rock Creek 11444201'!C980+'Rock Creek 11444280'!C980)</f>
        <v>100.00357142857143</v>
      </c>
      <c r="D980" s="266">
        <f t="shared" si="51"/>
        <v>5.5539173553719019</v>
      </c>
      <c r="I980" s="274"/>
      <c r="J980" s="274"/>
      <c r="K980" s="274"/>
      <c r="L980" s="274"/>
    </row>
    <row r="981" spans="1:12">
      <c r="A981" s="263">
        <f t="shared" si="50"/>
        <v>2002</v>
      </c>
      <c r="B981" s="271">
        <v>37346</v>
      </c>
      <c r="C981" s="265">
        <f>IF(OR('Rock Creek 11444201'!C981=-901,'Rock Creek 11444280'!C981=-901),-901,'Rock Creek 11444201'!C981+'Rock Creek 11444280'!C981)</f>
        <v>136.68709677419355</v>
      </c>
      <c r="D981" s="266">
        <f t="shared" si="51"/>
        <v>8.4045619834710763</v>
      </c>
      <c r="I981" s="274"/>
      <c r="J981" s="274"/>
      <c r="K981" s="274"/>
      <c r="L981" s="274"/>
    </row>
    <row r="982" spans="1:12">
      <c r="A982" s="263">
        <f t="shared" si="50"/>
        <v>2002</v>
      </c>
      <c r="B982" s="271">
        <v>37376</v>
      </c>
      <c r="C982" s="265">
        <f>IF(OR('Rock Creek 11444201'!C982=-901,'Rock Creek 11444280'!C982=-901),-901,'Rock Creek 11444201'!C982+'Rock Creek 11444280'!C982)</f>
        <v>59.213333333333338</v>
      </c>
      <c r="D982" s="266">
        <f t="shared" si="51"/>
        <v>3.5234380165289263</v>
      </c>
      <c r="I982" s="274"/>
      <c r="J982" s="274"/>
      <c r="K982" s="274"/>
      <c r="L982" s="274"/>
    </row>
    <row r="983" spans="1:12">
      <c r="A983" s="263">
        <f t="shared" si="50"/>
        <v>2002</v>
      </c>
      <c r="B983" s="271">
        <v>37407</v>
      </c>
      <c r="C983" s="265">
        <f>IF(OR('Rock Creek 11444201'!C983=-901,'Rock Creek 11444280'!C983=-901),-901,'Rock Creek 11444201'!C983+'Rock Creek 11444280'!C983)</f>
        <v>37.86774193548387</v>
      </c>
      <c r="D983" s="266">
        <f t="shared" si="51"/>
        <v>2.3283966942148764</v>
      </c>
      <c r="I983" s="274"/>
      <c r="J983" s="274"/>
      <c r="K983" s="274"/>
      <c r="L983" s="274"/>
    </row>
    <row r="984" spans="1:12">
      <c r="A984" s="263">
        <f t="shared" si="50"/>
        <v>2002</v>
      </c>
      <c r="B984" s="271">
        <v>37437</v>
      </c>
      <c r="C984" s="265">
        <f>IF(OR('Rock Creek 11444201'!C984=-901,'Rock Creek 11444280'!C984=-901),-901,'Rock Creek 11444201'!C984+'Rock Creek 11444280'!C984)</f>
        <v>21.5</v>
      </c>
      <c r="D984" s="266">
        <f t="shared" si="51"/>
        <v>1.2793388429752066</v>
      </c>
      <c r="I984" s="274"/>
      <c r="J984" s="274"/>
      <c r="K984" s="274"/>
      <c r="L984" s="274"/>
    </row>
    <row r="985" spans="1:12">
      <c r="A985" s="263">
        <f t="shared" si="50"/>
        <v>2002</v>
      </c>
      <c r="B985" s="271">
        <v>37468</v>
      </c>
      <c r="C985" s="265">
        <f>IF(OR('Rock Creek 11444201'!C985=-901,'Rock Creek 11444280'!C985=-901),-901,'Rock Creek 11444201'!C985+'Rock Creek 11444280'!C985)</f>
        <v>13.4</v>
      </c>
      <c r="D985" s="266">
        <f t="shared" si="51"/>
        <v>0.82393388429752068</v>
      </c>
      <c r="I985" s="274"/>
      <c r="J985" s="274"/>
      <c r="K985" s="274"/>
      <c r="L985" s="274"/>
    </row>
    <row r="986" spans="1:12">
      <c r="A986" s="263">
        <f t="shared" si="50"/>
        <v>2002</v>
      </c>
      <c r="B986" s="271">
        <v>37499</v>
      </c>
      <c r="C986" s="265">
        <f>IF(OR('Rock Creek 11444201'!C986=-901,'Rock Creek 11444280'!C986=-901),-901,'Rock Creek 11444201'!C986+'Rock Creek 11444280'!C986)</f>
        <v>11.1</v>
      </c>
      <c r="D986" s="266">
        <f t="shared" si="51"/>
        <v>0.68251239669421493</v>
      </c>
      <c r="I986" s="274"/>
      <c r="J986" s="274"/>
      <c r="K986" s="274"/>
      <c r="L986" s="274"/>
    </row>
    <row r="987" spans="1:12">
      <c r="A987" s="263">
        <f t="shared" si="50"/>
        <v>2002</v>
      </c>
      <c r="B987" s="271">
        <v>37529</v>
      </c>
      <c r="C987" s="265">
        <f>IF(OR('Rock Creek 11444201'!C987=-901,'Rock Creek 11444280'!C987=-901),-901,'Rock Creek 11444201'!C987+'Rock Creek 11444280'!C987)</f>
        <v>9.5</v>
      </c>
      <c r="D987" s="266">
        <f t="shared" si="51"/>
        <v>0.56528925619834713</v>
      </c>
      <c r="I987" s="274"/>
      <c r="J987" s="274"/>
      <c r="K987" s="274"/>
      <c r="L987" s="274"/>
    </row>
    <row r="988" spans="1:12">
      <c r="A988" s="263">
        <f t="shared" si="50"/>
        <v>2003</v>
      </c>
      <c r="B988" s="271">
        <v>37560</v>
      </c>
      <c r="C988" s="265">
        <f>IF(OR('Rock Creek 11444201'!C988=-901,'Rock Creek 11444280'!C988=-901),-901,'Rock Creek 11444201'!C988+'Rock Creek 11444280'!C988)</f>
        <v>9.39</v>
      </c>
      <c r="D988" s="266">
        <f t="shared" si="51"/>
        <v>0.57736859504132243</v>
      </c>
      <c r="I988" s="274"/>
      <c r="J988" s="274"/>
      <c r="K988" s="274"/>
      <c r="L988" s="274"/>
    </row>
    <row r="989" spans="1:12">
      <c r="A989" s="263">
        <f t="shared" si="50"/>
        <v>2003</v>
      </c>
      <c r="B989" s="271">
        <v>37590</v>
      </c>
      <c r="C989" s="265">
        <f>IF(OR('Rock Creek 11444201'!C989=-901,'Rock Creek 11444280'!C989=-901),-901,'Rock Creek 11444201'!C989+'Rock Creek 11444280'!C989)</f>
        <v>18.7</v>
      </c>
      <c r="D989" s="266">
        <f t="shared" si="51"/>
        <v>1.1127272727272728</v>
      </c>
      <c r="I989" s="274"/>
      <c r="J989" s="274"/>
      <c r="K989" s="274"/>
      <c r="L989" s="274"/>
    </row>
    <row r="990" spans="1:12">
      <c r="A990" s="263">
        <f t="shared" si="50"/>
        <v>2003</v>
      </c>
      <c r="B990" s="271">
        <v>37621</v>
      </c>
      <c r="C990" s="265">
        <f>IF(OR('Rock Creek 11444201'!C990=-901,'Rock Creek 11444280'!C990=-901),-901,'Rock Creek 11444201'!C990+'Rock Creek 11444280'!C990)</f>
        <v>63.36774193548387</v>
      </c>
      <c r="D990" s="266">
        <f t="shared" si="51"/>
        <v>3.8963305785123974</v>
      </c>
      <c r="I990" s="274"/>
      <c r="J990" s="274"/>
      <c r="K990" s="274"/>
      <c r="L990" s="274"/>
    </row>
    <row r="991" spans="1:12">
      <c r="A991" s="263">
        <f t="shared" si="50"/>
        <v>2003</v>
      </c>
      <c r="B991" s="271">
        <v>37652</v>
      </c>
      <c r="C991" s="265">
        <f>IF(OR('Rock Creek 11444201'!C991=-901,'Rock Creek 11444280'!C991=-901),-901,'Rock Creek 11444201'!C991+'Rock Creek 11444280'!C991)</f>
        <v>43.329032258064515</v>
      </c>
      <c r="D991" s="266">
        <f t="shared" si="51"/>
        <v>2.6641983471074382</v>
      </c>
      <c r="I991" s="274"/>
      <c r="J991" s="274"/>
      <c r="K991" s="274"/>
      <c r="L991" s="274"/>
    </row>
    <row r="992" spans="1:12">
      <c r="A992" s="263">
        <f t="shared" si="50"/>
        <v>2003</v>
      </c>
      <c r="B992" s="271">
        <v>37680</v>
      </c>
      <c r="C992" s="265">
        <f>IF(OR('Rock Creek 11444201'!C992=-901,'Rock Creek 11444280'!C992=-901),-901,'Rock Creek 11444201'!C992+'Rock Creek 11444280'!C992)</f>
        <v>33.521428571428572</v>
      </c>
      <c r="D992" s="266">
        <f t="shared" si="51"/>
        <v>1.861685950413223</v>
      </c>
      <c r="I992" s="274"/>
      <c r="J992" s="274"/>
      <c r="K992" s="274"/>
      <c r="L992" s="274"/>
    </row>
    <row r="993" spans="1:12">
      <c r="A993" s="263">
        <f t="shared" si="50"/>
        <v>2003</v>
      </c>
      <c r="B993" s="271">
        <v>37711</v>
      </c>
      <c r="C993" s="265">
        <f>IF(OR('Rock Creek 11444201'!C993=-901,'Rock Creek 11444280'!C993=-901),-901,'Rock Creek 11444201'!C993+'Rock Creek 11444280'!C993)</f>
        <v>48.458064516129028</v>
      </c>
      <c r="D993" s="266">
        <f t="shared" si="51"/>
        <v>2.9795702479338835</v>
      </c>
      <c r="I993" s="274"/>
      <c r="J993" s="274"/>
      <c r="K993" s="274"/>
      <c r="L993" s="274"/>
    </row>
    <row r="994" spans="1:12">
      <c r="A994" s="263">
        <f t="shared" si="50"/>
        <v>2003</v>
      </c>
      <c r="B994" s="271">
        <v>37741</v>
      </c>
      <c r="C994" s="265">
        <f>IF(OR('Rock Creek 11444201'!C994=-901,'Rock Creek 11444280'!C994=-901),-901,'Rock Creek 11444201'!C994+'Rock Creek 11444280'!C994)</f>
        <v>140.06</v>
      </c>
      <c r="D994" s="266">
        <f t="shared" si="51"/>
        <v>8.3341487603305797</v>
      </c>
      <c r="I994" s="274"/>
      <c r="J994" s="274"/>
      <c r="K994" s="274"/>
      <c r="L994" s="274"/>
    </row>
    <row r="995" spans="1:12">
      <c r="A995" s="263">
        <f t="shared" si="50"/>
        <v>2003</v>
      </c>
      <c r="B995" s="271">
        <v>37772</v>
      </c>
      <c r="C995" s="265">
        <f>IF(OR('Rock Creek 11444201'!C995=-901,'Rock Creek 11444280'!C995=-901),-901,'Rock Creek 11444201'!C995+'Rock Creek 11444280'!C995)</f>
        <v>95.98064516129034</v>
      </c>
      <c r="D995" s="266">
        <f t="shared" si="51"/>
        <v>5.9016198347107434</v>
      </c>
      <c r="I995" s="274"/>
      <c r="J995" s="274"/>
      <c r="K995" s="274"/>
      <c r="L995" s="274"/>
    </row>
    <row r="996" spans="1:12">
      <c r="A996" s="263">
        <f t="shared" si="50"/>
        <v>2003</v>
      </c>
      <c r="B996" s="271">
        <v>37802</v>
      </c>
      <c r="C996" s="265">
        <f>IF(OR('Rock Creek 11444201'!C996=-901,'Rock Creek 11444280'!C996=-901),-901,'Rock Creek 11444201'!C996+'Rock Creek 11444280'!C996)</f>
        <v>28.7</v>
      </c>
      <c r="D996" s="266">
        <f t="shared" si="51"/>
        <v>1.7077685950413224</v>
      </c>
      <c r="I996" s="274"/>
      <c r="J996" s="274"/>
      <c r="K996" s="274"/>
      <c r="L996" s="274"/>
    </row>
    <row r="997" spans="1:12">
      <c r="A997" s="263">
        <f t="shared" si="50"/>
        <v>2003</v>
      </c>
      <c r="B997" s="271">
        <v>37833</v>
      </c>
      <c r="C997" s="265">
        <f>IF(OR('Rock Creek 11444201'!C997=-901,'Rock Creek 11444280'!C997=-901),-901,'Rock Creek 11444201'!C997+'Rock Creek 11444280'!C997)</f>
        <v>16.899999999999999</v>
      </c>
      <c r="D997" s="266">
        <f t="shared" si="51"/>
        <v>1.0391404958677684</v>
      </c>
      <c r="I997" s="274"/>
      <c r="J997" s="274"/>
      <c r="K997" s="274"/>
      <c r="L997" s="274"/>
    </row>
    <row r="998" spans="1:12">
      <c r="A998" s="263">
        <f t="shared" si="50"/>
        <v>2003</v>
      </c>
      <c r="B998" s="271">
        <v>37864</v>
      </c>
      <c r="C998" s="265">
        <f>IF(OR('Rock Creek 11444201'!C998=-901,'Rock Creek 11444280'!C998=-901),-901,'Rock Creek 11444201'!C998+'Rock Creek 11444280'!C998)</f>
        <v>14.6</v>
      </c>
      <c r="D998" s="266">
        <f t="shared" si="51"/>
        <v>0.89771900826446283</v>
      </c>
      <c r="I998" s="274"/>
      <c r="J998" s="274"/>
      <c r="K998" s="274"/>
      <c r="L998" s="274"/>
    </row>
    <row r="999" spans="1:12">
      <c r="A999" s="263">
        <f t="shared" si="50"/>
        <v>2003</v>
      </c>
      <c r="B999" s="271">
        <v>37894</v>
      </c>
      <c r="C999" s="265">
        <f>IF(OR('Rock Creek 11444201'!C999=-901,'Rock Creek 11444280'!C999=-901),-901,'Rock Creek 11444201'!C999+'Rock Creek 11444280'!C999)</f>
        <v>8.42</v>
      </c>
      <c r="D999" s="266">
        <f t="shared" si="51"/>
        <v>0.50102479338842976</v>
      </c>
      <c r="I999" s="274"/>
      <c r="J999" s="274"/>
      <c r="K999" s="274"/>
      <c r="L999" s="274"/>
    </row>
    <row r="1000" spans="1:12">
      <c r="A1000" s="263">
        <f t="shared" si="50"/>
        <v>2004</v>
      </c>
      <c r="B1000" s="271">
        <v>37925</v>
      </c>
      <c r="C1000" s="265">
        <f>IF(OR('Rock Creek 11444201'!C1000=-901,'Rock Creek 11444280'!C1000=-901),-901,'Rock Creek 11444201'!C1000+'Rock Creek 11444280'!C1000)</f>
        <v>8.0500000000000007</v>
      </c>
      <c r="D1000" s="266">
        <f t="shared" si="51"/>
        <v>0.49497520661157035</v>
      </c>
      <c r="I1000" s="274"/>
      <c r="J1000" s="274"/>
      <c r="K1000" s="274"/>
      <c r="L1000" s="274"/>
    </row>
    <row r="1001" spans="1:12">
      <c r="A1001" s="263">
        <f t="shared" si="50"/>
        <v>2004</v>
      </c>
      <c r="B1001" s="271">
        <v>37955</v>
      </c>
      <c r="C1001" s="265">
        <f>IF(OR('Rock Creek 11444201'!C1001=-901,'Rock Creek 11444280'!C1001=-901),-901,'Rock Creek 11444201'!C1001+'Rock Creek 11444280'!C1001)</f>
        <v>19.5</v>
      </c>
      <c r="D1001" s="266">
        <f t="shared" si="51"/>
        <v>1.1603305785123967</v>
      </c>
      <c r="I1001" s="274"/>
      <c r="J1001" s="274"/>
      <c r="K1001" s="274"/>
      <c r="L1001" s="274"/>
    </row>
    <row r="1002" spans="1:12">
      <c r="A1002" s="263">
        <f t="shared" si="50"/>
        <v>2004</v>
      </c>
      <c r="B1002" s="271">
        <v>37986</v>
      </c>
      <c r="C1002" s="265">
        <f>IF(OR('Rock Creek 11444201'!C1002=-901,'Rock Creek 11444280'!C1002=-901),-901,'Rock Creek 11444201'!C1002+'Rock Creek 11444280'!C1002)</f>
        <v>53.374193548387098</v>
      </c>
      <c r="D1002" s="266">
        <f t="shared" si="51"/>
        <v>3.2818512396694208</v>
      </c>
      <c r="I1002" s="274"/>
      <c r="J1002" s="274"/>
      <c r="K1002" s="274"/>
      <c r="L1002" s="274"/>
    </row>
    <row r="1003" spans="1:12">
      <c r="A1003" s="263">
        <f t="shared" si="50"/>
        <v>2004</v>
      </c>
      <c r="B1003" s="271">
        <v>38017</v>
      </c>
      <c r="C1003" s="265">
        <f>IF(OR('Rock Creek 11444201'!C1003=-901,'Rock Creek 11444280'!C1003=-901),-901,'Rock Creek 11444201'!C1003+'Rock Creek 11444280'!C1003)</f>
        <v>52.664516129032265</v>
      </c>
      <c r="D1003" s="266">
        <f t="shared" si="51"/>
        <v>3.2382148760330578</v>
      </c>
      <c r="I1003" s="274"/>
      <c r="J1003" s="274"/>
      <c r="K1003" s="274"/>
      <c r="L1003" s="274"/>
    </row>
    <row r="1004" spans="1:12">
      <c r="A1004" s="263">
        <f t="shared" si="50"/>
        <v>2004</v>
      </c>
      <c r="B1004" s="271">
        <v>38046</v>
      </c>
      <c r="C1004" s="265">
        <f>IF(OR('Rock Creek 11444201'!C1004=-901,'Rock Creek 11444280'!C1004=-901),-901,'Rock Creek 11444201'!C1004+'Rock Creek 11444280'!C1004)</f>
        <v>108.52068965517242</v>
      </c>
      <c r="D1004" s="266">
        <f t="shared" si="51"/>
        <v>6.2421818181818196</v>
      </c>
      <c r="I1004" s="274"/>
      <c r="J1004" s="274"/>
      <c r="K1004" s="274"/>
      <c r="L1004" s="274"/>
    </row>
    <row r="1005" spans="1:12">
      <c r="A1005" s="263">
        <f t="shared" si="50"/>
        <v>2004</v>
      </c>
      <c r="B1005" s="271">
        <v>38077</v>
      </c>
      <c r="C1005" s="265">
        <f>IF(OR('Rock Creek 11444201'!C1005=-901,'Rock Creek 11444280'!C1005=-901),-901,'Rock Creek 11444201'!C1005+'Rock Creek 11444280'!C1005)</f>
        <v>58.190322580645173</v>
      </c>
      <c r="D1005" s="266">
        <f t="shared" si="51"/>
        <v>3.577983471074381</v>
      </c>
      <c r="I1005" s="274"/>
      <c r="J1005" s="274"/>
      <c r="K1005" s="274"/>
      <c r="L1005" s="274"/>
    </row>
    <row r="1006" spans="1:12">
      <c r="A1006" s="263">
        <f t="shared" si="50"/>
        <v>2004</v>
      </c>
      <c r="B1006" s="271">
        <v>38107</v>
      </c>
      <c r="C1006" s="265">
        <f>IF(OR('Rock Creek 11444201'!C1006=-901,'Rock Creek 11444280'!C1006=-901),-901,'Rock Creek 11444201'!C1006+'Rock Creek 11444280'!C1006)</f>
        <v>25.3</v>
      </c>
      <c r="D1006" s="266">
        <f t="shared" si="51"/>
        <v>1.5054545454545454</v>
      </c>
      <c r="I1006" s="274"/>
      <c r="J1006" s="274"/>
      <c r="K1006" s="274"/>
      <c r="L1006" s="274"/>
    </row>
    <row r="1007" spans="1:12">
      <c r="A1007" s="263">
        <f t="shared" si="50"/>
        <v>2004</v>
      </c>
      <c r="B1007" s="271">
        <v>38138</v>
      </c>
      <c r="C1007" s="265">
        <f>IF(OR('Rock Creek 11444201'!C1007=-901,'Rock Creek 11444280'!C1007=-901),-901,'Rock Creek 11444201'!C1007+'Rock Creek 11444280'!C1007)</f>
        <v>17.8</v>
      </c>
      <c r="D1007" s="266">
        <f t="shared" si="51"/>
        <v>1.0944793388429752</v>
      </c>
      <c r="I1007" s="274"/>
      <c r="J1007" s="274"/>
      <c r="K1007" s="274"/>
      <c r="L1007" s="274"/>
    </row>
    <row r="1008" spans="1:12">
      <c r="A1008" s="263">
        <f t="shared" si="50"/>
        <v>2004</v>
      </c>
      <c r="B1008" s="271">
        <v>38168</v>
      </c>
      <c r="C1008" s="265">
        <f>IF(OR('Rock Creek 11444201'!C1008=-901,'Rock Creek 11444280'!C1008=-901),-901,'Rock Creek 11444201'!C1008+'Rock Creek 11444280'!C1008)</f>
        <v>11.4</v>
      </c>
      <c r="D1008" s="266">
        <f t="shared" si="51"/>
        <v>0.67834710743801652</v>
      </c>
      <c r="I1008" s="274"/>
      <c r="J1008" s="274"/>
      <c r="K1008" s="274"/>
      <c r="L1008" s="274"/>
    </row>
    <row r="1009" spans="1:12">
      <c r="A1009" s="263">
        <f t="shared" si="50"/>
        <v>2004</v>
      </c>
      <c r="B1009" s="271">
        <v>38199</v>
      </c>
      <c r="C1009" s="265">
        <f>IF(OR('Rock Creek 11444201'!C1009=-901,'Rock Creek 11444280'!C1009=-901),-901,'Rock Creek 11444201'!C1009+'Rock Creek 11444280'!C1009)</f>
        <v>7.95</v>
      </c>
      <c r="D1009" s="266">
        <f t="shared" si="51"/>
        <v>0.48882644628099176</v>
      </c>
      <c r="I1009" s="274"/>
      <c r="J1009" s="274"/>
      <c r="K1009" s="274"/>
      <c r="L1009" s="274"/>
    </row>
    <row r="1010" spans="1:12">
      <c r="A1010" s="263">
        <f t="shared" si="50"/>
        <v>2004</v>
      </c>
      <c r="B1010" s="271">
        <v>38230</v>
      </c>
      <c r="C1010" s="265">
        <f>IF(OR('Rock Creek 11444201'!C1010=-901,'Rock Creek 11444280'!C1010=-901),-901,'Rock Creek 11444201'!C1010+'Rock Creek 11444280'!C1010)</f>
        <v>6.64</v>
      </c>
      <c r="D1010" s="266">
        <f t="shared" si="51"/>
        <v>0.40827768595041325</v>
      </c>
      <c r="I1010" s="274"/>
      <c r="J1010" s="274"/>
      <c r="K1010" s="274"/>
      <c r="L1010" s="274"/>
    </row>
    <row r="1011" spans="1:12">
      <c r="A1011" s="263">
        <f t="shared" si="50"/>
        <v>2004</v>
      </c>
      <c r="B1011" s="271">
        <v>38260</v>
      </c>
      <c r="C1011" s="265">
        <f>IF(OR('Rock Creek 11444201'!C1011=-901,'Rock Creek 11444280'!C1011=-901),-901,'Rock Creek 11444201'!C1011+'Rock Creek 11444280'!C1011)</f>
        <v>6.65</v>
      </c>
      <c r="D1011" s="266">
        <f t="shared" si="51"/>
        <v>0.39570247933884295</v>
      </c>
      <c r="I1011" s="274"/>
      <c r="J1011" s="274"/>
      <c r="K1011" s="274"/>
      <c r="L1011" s="274"/>
    </row>
    <row r="1012" spans="1:12">
      <c r="A1012" s="263">
        <f t="shared" si="50"/>
        <v>2005</v>
      </c>
      <c r="B1012" s="271">
        <v>38291</v>
      </c>
      <c r="C1012" s="265">
        <f>IF(OR('Rock Creek 11444201'!C1012=-901,'Rock Creek 11444280'!C1012=-901),-901,'Rock Creek 11444201'!C1012+'Rock Creek 11444280'!C1012)</f>
        <v>15.154838709677421</v>
      </c>
      <c r="D1012" s="266">
        <f t="shared" si="51"/>
        <v>0.93183471074380164</v>
      </c>
      <c r="I1012" s="274"/>
      <c r="J1012" s="274"/>
      <c r="K1012" s="274"/>
      <c r="L1012" s="274"/>
    </row>
    <row r="1013" spans="1:12">
      <c r="A1013" s="263">
        <f t="shared" si="50"/>
        <v>2005</v>
      </c>
      <c r="B1013" s="271">
        <v>38321</v>
      </c>
      <c r="C1013" s="265">
        <f>IF(OR('Rock Creek 11444201'!C1013=-901,'Rock Creek 11444280'!C1013=-901),-901,'Rock Creek 11444201'!C1013+'Rock Creek 11444280'!C1013)</f>
        <v>22.45</v>
      </c>
      <c r="D1013" s="266">
        <f t="shared" si="51"/>
        <v>1.3358677685950413</v>
      </c>
      <c r="I1013" s="274"/>
      <c r="J1013" s="274"/>
      <c r="K1013" s="274"/>
      <c r="L1013" s="274"/>
    </row>
    <row r="1014" spans="1:12">
      <c r="A1014" s="263">
        <f t="shared" si="50"/>
        <v>2005</v>
      </c>
      <c r="B1014" s="271">
        <v>38352</v>
      </c>
      <c r="C1014" s="265">
        <f>IF(OR('Rock Creek 11444201'!C1014=-901,'Rock Creek 11444280'!C1014=-901),-901,'Rock Creek 11444201'!C1014+'Rock Creek 11444280'!C1014)</f>
        <v>65.190322580645159</v>
      </c>
      <c r="D1014" s="266">
        <f t="shared" si="51"/>
        <v>4.0083966942148761</v>
      </c>
      <c r="I1014" s="274"/>
      <c r="J1014" s="274"/>
      <c r="K1014" s="274"/>
      <c r="L1014" s="274"/>
    </row>
    <row r="1015" spans="1:12">
      <c r="A1015" s="263">
        <f t="shared" si="50"/>
        <v>2005</v>
      </c>
      <c r="B1015" s="271">
        <v>38383</v>
      </c>
      <c r="C1015" s="265">
        <f>IF(OR('Rock Creek 11444201'!C1015=-901,'Rock Creek 11444280'!C1015=-901),-901,'Rock Creek 11444201'!C1015+'Rock Creek 11444280'!C1015)</f>
        <v>178.7258064516129</v>
      </c>
      <c r="D1015" s="266">
        <f t="shared" si="51"/>
        <v>10.989421487603305</v>
      </c>
      <c r="I1015" s="274"/>
      <c r="J1015" s="274"/>
      <c r="K1015" s="274"/>
      <c r="L1015" s="274"/>
    </row>
    <row r="1016" spans="1:12">
      <c r="A1016" s="263">
        <f t="shared" si="50"/>
        <v>2005</v>
      </c>
      <c r="B1016" s="271">
        <v>38411</v>
      </c>
      <c r="C1016" s="265">
        <f>IF(OR('Rock Creek 11444201'!C1016=-901,'Rock Creek 11444280'!C1016=-901),-901,'Rock Creek 11444201'!C1016+'Rock Creek 11444280'!C1016)</f>
        <v>93.310714285714297</v>
      </c>
      <c r="D1016" s="266">
        <f t="shared" si="51"/>
        <v>5.1822148760330577</v>
      </c>
      <c r="I1016" s="274"/>
      <c r="J1016" s="274"/>
      <c r="K1016" s="274"/>
      <c r="L1016" s="274"/>
    </row>
    <row r="1017" spans="1:12">
      <c r="A1017" s="263">
        <f t="shared" si="50"/>
        <v>2005</v>
      </c>
      <c r="B1017" s="271">
        <v>38442</v>
      </c>
      <c r="C1017" s="265">
        <f>IF(OR('Rock Creek 11444201'!C1017=-901,'Rock Creek 11444280'!C1017=-901),-901,'Rock Creek 11444201'!C1017+'Rock Creek 11444280'!C1017)</f>
        <v>246.7741935483871</v>
      </c>
      <c r="D1017" s="266">
        <f t="shared" si="51"/>
        <v>15.173553719008265</v>
      </c>
      <c r="I1017" s="274"/>
      <c r="J1017" s="274"/>
      <c r="K1017" s="274"/>
      <c r="L1017" s="274"/>
    </row>
    <row r="1018" spans="1:12">
      <c r="A1018" s="263">
        <f t="shared" si="50"/>
        <v>2005</v>
      </c>
      <c r="B1018" s="271">
        <v>38472</v>
      </c>
      <c r="C1018" s="265">
        <f>IF(OR('Rock Creek 11444201'!C1018=-901,'Rock Creek 11444280'!C1018=-901),-901,'Rock Creek 11444201'!C1018+'Rock Creek 11444280'!C1018)</f>
        <v>140.95999999999998</v>
      </c>
      <c r="D1018" s="266">
        <f t="shared" si="51"/>
        <v>8.3877024793388415</v>
      </c>
      <c r="I1018" s="274"/>
      <c r="J1018" s="274"/>
      <c r="K1018" s="274"/>
      <c r="L1018" s="274"/>
    </row>
    <row r="1019" spans="1:12">
      <c r="A1019" s="263">
        <f t="shared" si="50"/>
        <v>2005</v>
      </c>
      <c r="B1019" s="271">
        <v>38503</v>
      </c>
      <c r="C1019" s="265">
        <f>IF(OR('Rock Creek 11444201'!C1019=-901,'Rock Creek 11444280'!C1019=-901),-901,'Rock Creek 11444201'!C1019+'Rock Creek 11444280'!C1019)</f>
        <v>126.35483870967741</v>
      </c>
      <c r="D1019" s="266">
        <f t="shared" si="51"/>
        <v>7.7692561983471062</v>
      </c>
      <c r="I1019" s="274"/>
      <c r="J1019" s="274"/>
      <c r="K1019" s="274"/>
      <c r="L1019" s="274"/>
    </row>
    <row r="1020" spans="1:12">
      <c r="A1020" s="263">
        <f t="shared" si="50"/>
        <v>2005</v>
      </c>
      <c r="B1020" s="271">
        <v>38533</v>
      </c>
      <c r="C1020" s="265">
        <f>IF(OR('Rock Creek 11444201'!C1020=-901,'Rock Creek 11444280'!C1020=-901),-901,'Rock Creek 11444201'!C1020+'Rock Creek 11444280'!C1020)</f>
        <v>71.210000000000008</v>
      </c>
      <c r="D1020" s="266">
        <f t="shared" si="51"/>
        <v>4.2372892561983475</v>
      </c>
      <c r="I1020" s="274"/>
      <c r="J1020" s="274"/>
      <c r="K1020" s="274"/>
      <c r="L1020" s="274"/>
    </row>
    <row r="1021" spans="1:12">
      <c r="A1021" s="263">
        <f t="shared" si="50"/>
        <v>2005</v>
      </c>
      <c r="B1021" s="271">
        <v>38564</v>
      </c>
      <c r="C1021" s="265">
        <f>IF(OR('Rock Creek 11444201'!C1021=-901,'Rock Creek 11444280'!C1021=-901),-901,'Rock Creek 11444201'!C1021+'Rock Creek 11444280'!C1021)</f>
        <v>33.5</v>
      </c>
      <c r="D1021" s="266">
        <f t="shared" si="51"/>
        <v>2.0598347107438015</v>
      </c>
      <c r="I1021" s="274"/>
      <c r="J1021" s="274"/>
      <c r="K1021" s="274"/>
      <c r="L1021" s="274"/>
    </row>
    <row r="1022" spans="1:12">
      <c r="A1022" s="263">
        <f t="shared" si="50"/>
        <v>2005</v>
      </c>
      <c r="B1022" s="271">
        <v>38595</v>
      </c>
      <c r="C1022" s="265">
        <f>IF(OR('Rock Creek 11444201'!C1022=-901,'Rock Creek 11444280'!C1022=-901),-901,'Rock Creek 11444201'!C1022+'Rock Creek 11444280'!C1022)</f>
        <v>23.3</v>
      </c>
      <c r="D1022" s="266">
        <f t="shared" si="51"/>
        <v>1.4326611570247934</v>
      </c>
      <c r="I1022" s="274"/>
      <c r="J1022" s="274"/>
      <c r="K1022" s="274"/>
      <c r="L1022" s="274"/>
    </row>
    <row r="1023" spans="1:12">
      <c r="A1023" s="263">
        <f t="shared" si="50"/>
        <v>2005</v>
      </c>
      <c r="B1023" s="271">
        <v>38625</v>
      </c>
      <c r="C1023" s="265">
        <f>IF(OR('Rock Creek 11444201'!C1023=-901,'Rock Creek 11444280'!C1023=-901),-901,'Rock Creek 11444201'!C1023+'Rock Creek 11444280'!C1023)</f>
        <v>20.7</v>
      </c>
      <c r="D1023" s="266">
        <f t="shared" si="51"/>
        <v>1.2317355371900827</v>
      </c>
      <c r="I1023" s="274"/>
      <c r="J1023" s="274"/>
      <c r="K1023" s="274"/>
      <c r="L1023" s="274"/>
    </row>
    <row r="1024" spans="1:12">
      <c r="A1024" s="263">
        <f t="shared" si="50"/>
        <v>2006</v>
      </c>
      <c r="B1024" s="271">
        <v>38656</v>
      </c>
      <c r="C1024" s="265">
        <f>IF(OR('Rock Creek 11444201'!C1024=-901,'Rock Creek 11444280'!C1024=-901),-901,'Rock Creek 11444201'!C1024+'Rock Creek 11444280'!C1024)</f>
        <v>20.399999999999999</v>
      </c>
      <c r="D1024" s="266">
        <f t="shared" si="51"/>
        <v>1.2543471074380164</v>
      </c>
      <c r="I1024" s="274"/>
      <c r="J1024" s="274"/>
      <c r="K1024" s="274"/>
      <c r="L1024" s="274"/>
    </row>
    <row r="1025" spans="1:12">
      <c r="A1025" s="263">
        <f t="shared" si="50"/>
        <v>2006</v>
      </c>
      <c r="B1025" s="271">
        <v>38686</v>
      </c>
      <c r="C1025" s="265">
        <f>IF(OR('Rock Creek 11444201'!C1025=-901,'Rock Creek 11444280'!C1025=-901),-901,'Rock Creek 11444201'!C1025+'Rock Creek 11444280'!C1025)</f>
        <v>25.98</v>
      </c>
      <c r="D1025" s="266">
        <f t="shared" si="51"/>
        <v>1.5459173553719008</v>
      </c>
      <c r="I1025" s="274"/>
      <c r="J1025" s="274"/>
      <c r="K1025" s="274"/>
      <c r="L1025" s="274"/>
    </row>
    <row r="1026" spans="1:12">
      <c r="A1026" s="263">
        <f t="shared" si="50"/>
        <v>2006</v>
      </c>
      <c r="B1026" s="271">
        <v>38717</v>
      </c>
      <c r="C1026" s="265">
        <f>IF(OR('Rock Creek 11444201'!C1026=-901,'Rock Creek 11444280'!C1026=-901),-901,'Rock Creek 11444201'!C1026+'Rock Creek 11444280'!C1026)</f>
        <v>239.22258064516129</v>
      </c>
      <c r="D1026" s="266">
        <f t="shared" si="51"/>
        <v>14.709223140495865</v>
      </c>
      <c r="I1026" s="274"/>
      <c r="J1026" s="274"/>
      <c r="K1026" s="274"/>
      <c r="L1026" s="274"/>
    </row>
    <row r="1027" spans="1:12">
      <c r="A1027" s="263">
        <f t="shared" si="50"/>
        <v>2006</v>
      </c>
      <c r="B1027" s="271">
        <v>38748</v>
      </c>
      <c r="C1027" s="265">
        <f>IF(OR('Rock Creek 11444201'!C1027=-901,'Rock Creek 11444280'!C1027=-901),-901,'Rock Creek 11444201'!C1027+'Rock Creek 11444280'!C1027)</f>
        <v>249.12258064516129</v>
      </c>
      <c r="D1027" s="266">
        <f t="shared" si="51"/>
        <v>15.317950413223141</v>
      </c>
      <c r="I1027" s="274"/>
      <c r="J1027" s="274"/>
      <c r="K1027" s="274"/>
      <c r="L1027" s="274"/>
    </row>
    <row r="1028" spans="1:12">
      <c r="A1028" s="263">
        <f t="shared" si="50"/>
        <v>2006</v>
      </c>
      <c r="B1028" s="271">
        <v>38776</v>
      </c>
      <c r="C1028" s="265">
        <f>IF(OR('Rock Creek 11444201'!C1028=-901,'Rock Creek 11444280'!C1028=-901),-901,'Rock Creek 11444201'!C1028+'Rock Creek 11444280'!C1028)</f>
        <v>199.8642857142857</v>
      </c>
      <c r="D1028" s="266">
        <f t="shared" si="51"/>
        <v>11.09990082644628</v>
      </c>
      <c r="I1028" s="274"/>
      <c r="J1028" s="274"/>
      <c r="K1028" s="274"/>
      <c r="L1028" s="274"/>
    </row>
    <row r="1029" spans="1:12">
      <c r="A1029" s="263">
        <f t="shared" si="50"/>
        <v>2006</v>
      </c>
      <c r="B1029" s="271">
        <v>38807</v>
      </c>
      <c r="C1029" s="265">
        <f>IF(OR('Rock Creek 11444201'!C1029=-901,'Rock Creek 11444280'!C1029=-901),-901,'Rock Creek 11444201'!C1029+'Rock Creek 11444280'!C1029)</f>
        <v>399.9225806451613</v>
      </c>
      <c r="D1029" s="266">
        <f t="shared" si="51"/>
        <v>24.590280991735536</v>
      </c>
      <c r="I1029" s="274"/>
      <c r="J1029" s="274"/>
      <c r="K1029" s="274"/>
      <c r="L1029" s="274"/>
    </row>
    <row r="1030" spans="1:12">
      <c r="A1030" s="263">
        <f t="shared" si="50"/>
        <v>2006</v>
      </c>
      <c r="B1030" s="271">
        <v>38837</v>
      </c>
      <c r="C1030" s="265">
        <f>IF(OR('Rock Creek 11444201'!C1030=-901,'Rock Creek 11444280'!C1030=-901),-901,'Rock Creek 11444201'!C1030+'Rock Creek 11444280'!C1030)</f>
        <v>596.4</v>
      </c>
      <c r="D1030" s="266">
        <f t="shared" si="51"/>
        <v>35.488264462809916</v>
      </c>
      <c r="I1030" s="274"/>
      <c r="J1030" s="274"/>
      <c r="K1030" s="274"/>
      <c r="L1030" s="274"/>
    </row>
    <row r="1031" spans="1:12">
      <c r="A1031" s="263">
        <f t="shared" si="50"/>
        <v>2006</v>
      </c>
      <c r="B1031" s="271">
        <v>38868</v>
      </c>
      <c r="C1031" s="265">
        <f>IF(OR('Rock Creek 11444201'!C1031=-901,'Rock Creek 11444280'!C1031=-901),-901,'Rock Creek 11444201'!C1031+'Rock Creek 11444280'!C1031)</f>
        <v>130.99032258064517</v>
      </c>
      <c r="D1031" s="266">
        <f t="shared" si="51"/>
        <v>8.0542809917355367</v>
      </c>
      <c r="I1031" s="274"/>
      <c r="J1031" s="274"/>
      <c r="K1031" s="274"/>
      <c r="L1031" s="274"/>
    </row>
    <row r="1032" spans="1:12">
      <c r="A1032" s="263">
        <f t="shared" si="50"/>
        <v>2006</v>
      </c>
      <c r="B1032" s="271">
        <v>38898</v>
      </c>
      <c r="C1032" s="265">
        <f>IF(OR('Rock Creek 11444201'!C1032=-901,'Rock Creek 11444280'!C1032=-901),-901,'Rock Creek 11444201'!C1032+'Rock Creek 11444280'!C1032)</f>
        <v>75.893333333333331</v>
      </c>
      <c r="D1032" s="266">
        <f t="shared" si="51"/>
        <v>4.5159669421487605</v>
      </c>
      <c r="I1032" s="274"/>
      <c r="J1032" s="274"/>
      <c r="K1032" s="274"/>
      <c r="L1032" s="274"/>
    </row>
    <row r="1033" spans="1:12">
      <c r="A1033" s="263">
        <f t="shared" si="50"/>
        <v>2006</v>
      </c>
      <c r="B1033" s="271">
        <v>38929</v>
      </c>
      <c r="C1033" s="265">
        <f>IF(OR('Rock Creek 11444201'!C1033=-901,'Rock Creek 11444280'!C1033=-901),-901,'Rock Creek 11444201'!C1033+'Rock Creek 11444280'!C1033)</f>
        <v>40.829032258064515</v>
      </c>
      <c r="D1033" s="266">
        <f t="shared" si="51"/>
        <v>2.5104793388429756</v>
      </c>
      <c r="I1033" s="274"/>
      <c r="J1033" s="274"/>
      <c r="K1033" s="274"/>
      <c r="L1033" s="274"/>
    </row>
    <row r="1034" spans="1:12">
      <c r="A1034" s="263">
        <f t="shared" si="50"/>
        <v>2006</v>
      </c>
      <c r="B1034" s="271">
        <v>38960</v>
      </c>
      <c r="C1034" s="265">
        <f>IF(OR('Rock Creek 11444201'!C1034=-901,'Rock Creek 11444280'!C1034=-901),-901,'Rock Creek 11444201'!C1034+'Rock Creek 11444280'!C1034)</f>
        <v>24.4</v>
      </c>
      <c r="D1034" s="266">
        <f t="shared" si="51"/>
        <v>1.5002975206611571</v>
      </c>
      <c r="I1034" s="274"/>
      <c r="J1034" s="274"/>
      <c r="K1034" s="274"/>
      <c r="L1034" s="274"/>
    </row>
    <row r="1035" spans="1:12">
      <c r="A1035" s="263">
        <f t="shared" si="50"/>
        <v>2006</v>
      </c>
      <c r="B1035" s="271">
        <v>38990</v>
      </c>
      <c r="C1035" s="265">
        <f>IF(OR('Rock Creek 11444201'!C1035=-901,'Rock Creek 11444280'!C1035=-901),-901,'Rock Creek 11444201'!C1035+'Rock Creek 11444280'!C1035)</f>
        <v>18.899999999999999</v>
      </c>
      <c r="D1035" s="266">
        <f t="shared" si="51"/>
        <v>1.1246280991735538</v>
      </c>
      <c r="I1035" s="274"/>
      <c r="J1035" s="274"/>
      <c r="K1035" s="274"/>
      <c r="L1035" s="274"/>
    </row>
    <row r="1036" spans="1:12">
      <c r="A1036" s="263">
        <f t="shared" si="50"/>
        <v>2007</v>
      </c>
      <c r="B1036" s="271">
        <v>39021</v>
      </c>
      <c r="C1036" s="265">
        <f>IF(OR('Rock Creek 11444201'!C1036=-901,'Rock Creek 11444280'!C1036=-901),-901,'Rock Creek 11444201'!C1036+'Rock Creek 11444280'!C1036)</f>
        <v>18.899999999999999</v>
      </c>
      <c r="D1036" s="266">
        <f t="shared" si="51"/>
        <v>1.1621157024793387</v>
      </c>
      <c r="I1036" s="274"/>
      <c r="J1036" s="274"/>
      <c r="K1036" s="274"/>
      <c r="L1036" s="274"/>
    </row>
    <row r="1037" spans="1:12">
      <c r="A1037" s="263">
        <f t="shared" si="50"/>
        <v>2007</v>
      </c>
      <c r="B1037" s="271">
        <v>39051</v>
      </c>
      <c r="C1037" s="265">
        <f>IF(OR('Rock Creek 11444201'!C1037=-901,'Rock Creek 11444280'!C1037=-901),-901,'Rock Creek 11444201'!C1037+'Rock Creek 11444280'!C1037)</f>
        <v>25</v>
      </c>
      <c r="D1037" s="266">
        <f t="shared" si="51"/>
        <v>1.4876033057851239</v>
      </c>
      <c r="I1037" s="274"/>
      <c r="J1037" s="274"/>
      <c r="K1037" s="274"/>
      <c r="L1037" s="274"/>
    </row>
    <row r="1038" spans="1:12">
      <c r="A1038" s="263">
        <f t="shared" si="50"/>
        <v>2007</v>
      </c>
      <c r="B1038" s="271">
        <v>39082</v>
      </c>
      <c r="C1038" s="265">
        <f>IF(OR('Rock Creek 11444201'!C1038=-901,'Rock Creek 11444280'!C1038=-901),-901,'Rock Creek 11444201'!C1038+'Rock Creek 11444280'!C1038)</f>
        <v>43.903225806451616</v>
      </c>
      <c r="D1038" s="266">
        <f t="shared" si="51"/>
        <v>2.6995041322314051</v>
      </c>
      <c r="I1038" s="274"/>
      <c r="J1038" s="274"/>
      <c r="K1038" s="274"/>
      <c r="L1038" s="274"/>
    </row>
    <row r="1039" spans="1:12">
      <c r="A1039" s="263">
        <f t="shared" si="50"/>
        <v>2007</v>
      </c>
      <c r="B1039" s="271">
        <v>39113</v>
      </c>
      <c r="C1039" s="265">
        <f>IF(OR('Rock Creek 11444201'!C1039=-901,'Rock Creek 11444280'!C1039=-901),-901,'Rock Creek 11444201'!C1039+'Rock Creek 11444280'!C1039)</f>
        <v>44.832258064516125</v>
      </c>
      <c r="D1039" s="266">
        <f t="shared" si="51"/>
        <v>2.7566280991735534</v>
      </c>
      <c r="I1039" s="274"/>
      <c r="J1039" s="274"/>
      <c r="K1039" s="274"/>
      <c r="L1039" s="274"/>
    </row>
    <row r="1040" spans="1:12">
      <c r="A1040" s="263">
        <f t="shared" si="50"/>
        <v>2007</v>
      </c>
      <c r="B1040" s="271">
        <v>39141</v>
      </c>
      <c r="C1040" s="265">
        <f>IF(OR('Rock Creek 11444201'!C1040=-901,'Rock Creek 11444280'!C1040=-901),-901,'Rock Creek 11444201'!C1040+'Rock Creek 11444280'!C1040)</f>
        <v>137.32499999999999</v>
      </c>
      <c r="D1040" s="266">
        <f t="shared" si="51"/>
        <v>7.6266446280991733</v>
      </c>
      <c r="I1040" s="274"/>
      <c r="J1040" s="274"/>
      <c r="K1040" s="274"/>
      <c r="L1040" s="274"/>
    </row>
    <row r="1041" spans="1:12">
      <c r="A1041" s="263">
        <f t="shared" ref="A1041:A1104" si="52">IF(MONTH(B1041)&gt;9,YEAR(B1041)+1,YEAR(B1041))</f>
        <v>2007</v>
      </c>
      <c r="B1041" s="271">
        <v>39172</v>
      </c>
      <c r="C1041" s="265">
        <f>IF(OR('Rock Creek 11444201'!C1041=-901,'Rock Creek 11444280'!C1041=-901),-901,'Rock Creek 11444201'!C1041+'Rock Creek 11444280'!C1041)</f>
        <v>71.096774193548384</v>
      </c>
      <c r="D1041" s="266">
        <f t="shared" ref="D1041:D1104" si="53">IF(C1041&lt;&gt;-901,C1041*DAY(B1041)*24*60*60/(220*22*9*1000),-901)</f>
        <v>4.3715702479338843</v>
      </c>
      <c r="I1041" s="274"/>
      <c r="J1041" s="274"/>
      <c r="K1041" s="274"/>
      <c r="L1041" s="274"/>
    </row>
    <row r="1042" spans="1:12">
      <c r="A1042" s="263">
        <f t="shared" si="52"/>
        <v>2007</v>
      </c>
      <c r="B1042" s="271">
        <v>39202</v>
      </c>
      <c r="C1042" s="265">
        <f>IF(OR('Rock Creek 11444201'!C1042=-901,'Rock Creek 11444280'!C1042=-901),-901,'Rock Creek 11444201'!C1042+'Rock Creek 11444280'!C1042)</f>
        <v>46.573333333333338</v>
      </c>
      <c r="D1042" s="266">
        <f t="shared" si="53"/>
        <v>2.7713057851239671</v>
      </c>
      <c r="I1042" s="274"/>
      <c r="J1042" s="274"/>
      <c r="K1042" s="274"/>
      <c r="L1042" s="274"/>
    </row>
    <row r="1043" spans="1:12">
      <c r="A1043" s="263">
        <f t="shared" si="52"/>
        <v>2007</v>
      </c>
      <c r="B1043" s="271">
        <v>39233</v>
      </c>
      <c r="C1043" s="265">
        <f>IF(OR('Rock Creek 11444201'!C1043=-901,'Rock Creek 11444280'!C1043=-901),-901,'Rock Creek 11444201'!C1043+'Rock Creek 11444280'!C1043)</f>
        <v>30.674193548387095</v>
      </c>
      <c r="D1043" s="266">
        <f t="shared" si="53"/>
        <v>1.8860826446280992</v>
      </c>
      <c r="I1043" s="274"/>
      <c r="J1043" s="274"/>
      <c r="K1043" s="274"/>
      <c r="L1043" s="274"/>
    </row>
    <row r="1044" spans="1:12">
      <c r="A1044" s="263">
        <f t="shared" si="52"/>
        <v>2007</v>
      </c>
      <c r="B1044" s="271">
        <v>39263</v>
      </c>
      <c r="C1044" s="265">
        <f>IF(OR('Rock Creek 11444201'!C1044=-901,'Rock Creek 11444280'!C1044=-901),-901,'Rock Creek 11444201'!C1044+'Rock Creek 11444280'!C1044)</f>
        <v>19.399999999999999</v>
      </c>
      <c r="D1044" s="266">
        <f t="shared" si="53"/>
        <v>1.1543801652892562</v>
      </c>
      <c r="I1044" s="274"/>
      <c r="J1044" s="274"/>
      <c r="K1044" s="274"/>
      <c r="L1044" s="274"/>
    </row>
    <row r="1045" spans="1:12">
      <c r="A1045" s="263">
        <f t="shared" si="52"/>
        <v>2007</v>
      </c>
      <c r="B1045" s="271">
        <v>39294</v>
      </c>
      <c r="C1045" s="265">
        <f>IF(OR('Rock Creek 11444201'!C1045=-901,'Rock Creek 11444280'!C1045=-901),-901,'Rock Creek 11444201'!C1045+'Rock Creek 11444280'!C1045)</f>
        <v>12.9</v>
      </c>
      <c r="D1045" s="266">
        <f t="shared" si="53"/>
        <v>0.79319008264462809</v>
      </c>
      <c r="I1045" s="274"/>
      <c r="J1045" s="274"/>
      <c r="K1045" s="274"/>
      <c r="L1045" s="274"/>
    </row>
    <row r="1046" spans="1:12">
      <c r="A1046" s="263">
        <f t="shared" si="52"/>
        <v>2007</v>
      </c>
      <c r="B1046" s="271">
        <v>39325</v>
      </c>
      <c r="C1046" s="265">
        <f>IF(OR('Rock Creek 11444201'!C1046=-901,'Rock Creek 11444280'!C1046=-901),-901,'Rock Creek 11444201'!C1046+'Rock Creek 11444280'!C1046)</f>
        <v>7.39</v>
      </c>
      <c r="D1046" s="266">
        <f t="shared" si="53"/>
        <v>0.45439338842975208</v>
      </c>
      <c r="I1046" s="274"/>
      <c r="J1046" s="274"/>
      <c r="K1046" s="274"/>
      <c r="L1046" s="274"/>
    </row>
    <row r="1047" spans="1:12">
      <c r="A1047" s="263">
        <f t="shared" si="52"/>
        <v>2007</v>
      </c>
      <c r="B1047" s="271">
        <v>39355</v>
      </c>
      <c r="C1047" s="265">
        <f>IF(OR('Rock Creek 11444201'!C1047=-901,'Rock Creek 11444280'!C1047=-901),-901,'Rock Creek 11444201'!C1047+'Rock Creek 11444280'!C1047)</f>
        <v>9.11</v>
      </c>
      <c r="D1047" s="266">
        <f t="shared" si="53"/>
        <v>0.54208264462809908</v>
      </c>
      <c r="I1047" s="274"/>
      <c r="J1047" s="274"/>
      <c r="K1047" s="274"/>
      <c r="L1047" s="274"/>
    </row>
    <row r="1048" spans="1:12">
      <c r="A1048" s="263">
        <f t="shared" si="52"/>
        <v>2008</v>
      </c>
      <c r="B1048" s="271">
        <v>39386</v>
      </c>
      <c r="C1048" s="265">
        <f>IF(OR('Rock Creek 11444201'!C1048=-901,'Rock Creek 11444280'!C1048=-901),-901,'Rock Creek 11444201'!C1048+'Rock Creek 11444280'!C1048)</f>
        <v>12.5</v>
      </c>
      <c r="D1048" s="266">
        <f t="shared" si="53"/>
        <v>0.76859504132231404</v>
      </c>
      <c r="I1048" s="274"/>
      <c r="J1048" s="274"/>
      <c r="K1048" s="274"/>
      <c r="L1048" s="274"/>
    </row>
    <row r="1049" spans="1:12">
      <c r="A1049" s="263">
        <f t="shared" si="52"/>
        <v>2008</v>
      </c>
      <c r="B1049" s="271">
        <v>39416</v>
      </c>
      <c r="C1049" s="265">
        <f>IF(OR('Rock Creek 11444201'!C1049=-901,'Rock Creek 11444280'!C1049=-901),-901,'Rock Creek 11444201'!C1049+'Rock Creek 11444280'!C1049)</f>
        <v>13.2</v>
      </c>
      <c r="D1049" s="266">
        <f t="shared" si="53"/>
        <v>0.78545454545454541</v>
      </c>
      <c r="I1049" s="274"/>
      <c r="J1049" s="274"/>
      <c r="K1049" s="274"/>
      <c r="L1049" s="274"/>
    </row>
    <row r="1050" spans="1:12">
      <c r="A1050" s="263">
        <f t="shared" si="52"/>
        <v>2008</v>
      </c>
      <c r="B1050" s="271">
        <v>39447</v>
      </c>
      <c r="C1050" s="265">
        <f>IF(OR('Rock Creek 11444201'!C1050=-901,'Rock Creek 11444280'!C1050=-901),-901,'Rock Creek 11444201'!C1050+'Rock Creek 11444280'!C1050)</f>
        <v>25.909677419354839</v>
      </c>
      <c r="D1050" s="266">
        <f t="shared" si="53"/>
        <v>1.5931239669421491</v>
      </c>
      <c r="I1050" s="274"/>
      <c r="J1050" s="274"/>
      <c r="K1050" s="274"/>
      <c r="L1050" s="274"/>
    </row>
    <row r="1051" spans="1:12">
      <c r="A1051" s="263">
        <f t="shared" si="52"/>
        <v>2008</v>
      </c>
      <c r="B1051" s="271">
        <v>39478</v>
      </c>
      <c r="C1051" s="265">
        <f>IF(OR('Rock Creek 11444201'!C1051=-901,'Rock Creek 11444280'!C1051=-901),-901,'Rock Creek 11444201'!C1051+'Rock Creek 11444280'!C1051)</f>
        <v>58.335483870967735</v>
      </c>
      <c r="D1051" s="266">
        <f t="shared" si="53"/>
        <v>3.5869090909090908</v>
      </c>
      <c r="I1051" s="274"/>
      <c r="J1051" s="274"/>
      <c r="K1051" s="274"/>
      <c r="L1051" s="274"/>
    </row>
    <row r="1052" spans="1:12">
      <c r="A1052" s="263">
        <f t="shared" si="52"/>
        <v>2008</v>
      </c>
      <c r="B1052" s="271">
        <v>39507</v>
      </c>
      <c r="C1052" s="265">
        <f>IF(OR('Rock Creek 11444201'!C1052=-901,'Rock Creek 11444280'!C1052=-901),-901,'Rock Creek 11444201'!C1052+'Rock Creek 11444280'!C1052)</f>
        <v>86.720689655172407</v>
      </c>
      <c r="D1052" s="266">
        <f t="shared" si="53"/>
        <v>4.9882314049586771</v>
      </c>
      <c r="I1052" s="274"/>
      <c r="J1052" s="274"/>
      <c r="K1052" s="274"/>
      <c r="L1052" s="274"/>
    </row>
    <row r="1053" spans="1:12">
      <c r="A1053" s="263">
        <f t="shared" si="52"/>
        <v>2008</v>
      </c>
      <c r="B1053" s="271">
        <v>39538</v>
      </c>
      <c r="C1053" s="265">
        <f>IF(OR('Rock Creek 11444201'!C1053=-901,'Rock Creek 11444280'!C1053=-901),-901,'Rock Creek 11444201'!C1053+'Rock Creek 11444280'!C1053)</f>
        <v>34</v>
      </c>
      <c r="D1053" s="266">
        <f t="shared" si="53"/>
        <v>2.0905785123966942</v>
      </c>
      <c r="I1053" s="274"/>
      <c r="J1053" s="274"/>
      <c r="K1053" s="274"/>
      <c r="L1053" s="274"/>
    </row>
    <row r="1054" spans="1:12">
      <c r="A1054" s="263">
        <f t="shared" si="52"/>
        <v>2008</v>
      </c>
      <c r="B1054" s="271">
        <v>39568</v>
      </c>
      <c r="C1054" s="265">
        <f>IF(OR('Rock Creek 11444201'!C1054=-901,'Rock Creek 11444280'!C1054=-901),-901,'Rock Creek 11444201'!C1054+'Rock Creek 11444280'!C1054)</f>
        <v>18</v>
      </c>
      <c r="D1054" s="266">
        <f t="shared" si="53"/>
        <v>1.0710743801652893</v>
      </c>
      <c r="I1054" s="274"/>
      <c r="J1054" s="274"/>
      <c r="K1054" s="274"/>
      <c r="L1054" s="274"/>
    </row>
    <row r="1055" spans="1:12">
      <c r="A1055" s="263">
        <f t="shared" si="52"/>
        <v>2008</v>
      </c>
      <c r="B1055" s="271">
        <v>39599</v>
      </c>
      <c r="C1055" s="265">
        <f>IF(OR('Rock Creek 11444201'!C1055=-901,'Rock Creek 11444280'!C1055=-901),-901,'Rock Creek 11444201'!C1055+'Rock Creek 11444280'!C1055)</f>
        <v>13.4</v>
      </c>
      <c r="D1055" s="266">
        <f t="shared" si="53"/>
        <v>0.82393388429752068</v>
      </c>
      <c r="I1055" s="274"/>
      <c r="J1055" s="274"/>
      <c r="K1055" s="274"/>
      <c r="L1055" s="274"/>
    </row>
    <row r="1056" spans="1:12">
      <c r="A1056" s="263">
        <f t="shared" si="52"/>
        <v>2008</v>
      </c>
      <c r="B1056" s="271">
        <v>39629</v>
      </c>
      <c r="C1056" s="265">
        <f>IF(OR('Rock Creek 11444201'!C1056=-901,'Rock Creek 11444280'!C1056=-901),-901,'Rock Creek 11444201'!C1056+'Rock Creek 11444280'!C1056)</f>
        <v>8.8699999999999992</v>
      </c>
      <c r="D1056" s="266">
        <f t="shared" si="53"/>
        <v>0.52780165289256198</v>
      </c>
      <c r="I1056" s="274"/>
      <c r="J1056" s="274"/>
      <c r="K1056" s="274"/>
      <c r="L1056" s="274"/>
    </row>
    <row r="1057" spans="1:12">
      <c r="A1057" s="263">
        <f t="shared" si="52"/>
        <v>2008</v>
      </c>
      <c r="B1057" s="271">
        <v>39660</v>
      </c>
      <c r="C1057" s="265">
        <f>IF(OR('Rock Creek 11444201'!C1057=-901,'Rock Creek 11444280'!C1057=-901),-901,'Rock Creek 11444201'!C1057+'Rock Creek 11444280'!C1057)</f>
        <v>5.17</v>
      </c>
      <c r="D1057" s="266">
        <f t="shared" si="53"/>
        <v>0.31789090909090911</v>
      </c>
      <c r="I1057" s="274"/>
      <c r="J1057" s="274"/>
      <c r="K1057" s="274"/>
      <c r="L1057" s="274"/>
    </row>
    <row r="1058" spans="1:12">
      <c r="A1058" s="263">
        <f t="shared" si="52"/>
        <v>2008</v>
      </c>
      <c r="B1058" s="271">
        <v>39691</v>
      </c>
      <c r="C1058" s="265">
        <f>IF(OR('Rock Creek 11444201'!C1058=-901,'Rock Creek 11444280'!C1058=-901),-901,'Rock Creek 11444201'!C1058+'Rock Creek 11444280'!C1058)</f>
        <v>3.75</v>
      </c>
      <c r="D1058" s="266">
        <f t="shared" si="53"/>
        <v>0.23057851239669422</v>
      </c>
      <c r="I1058" s="274"/>
      <c r="J1058" s="274"/>
      <c r="K1058" s="274"/>
      <c r="L1058" s="274"/>
    </row>
    <row r="1059" spans="1:12">
      <c r="A1059" s="263">
        <f t="shared" si="52"/>
        <v>2008</v>
      </c>
      <c r="B1059" s="271">
        <v>39721</v>
      </c>
      <c r="C1059" s="265">
        <f>IF(OR('Rock Creek 11444201'!C1059=-901,'Rock Creek 11444280'!C1059=-901),-901,'Rock Creek 11444201'!C1059+'Rock Creek 11444280'!C1059)</f>
        <v>3.06</v>
      </c>
      <c r="D1059" s="266">
        <f t="shared" si="53"/>
        <v>0.18208264462809917</v>
      </c>
      <c r="I1059" s="274"/>
      <c r="J1059" s="274"/>
      <c r="K1059" s="274"/>
      <c r="L1059" s="274"/>
    </row>
    <row r="1060" spans="1:12">
      <c r="A1060" s="263">
        <f t="shared" si="52"/>
        <v>2009</v>
      </c>
      <c r="B1060" s="271">
        <v>39752</v>
      </c>
      <c r="C1060" s="265">
        <f>IF(OR('Rock Creek 11444201'!C1060=-901,'Rock Creek 11444280'!C1060=-901),-901,'Rock Creek 11444201'!C1060+'Rock Creek 11444280'!C1060)</f>
        <v>-901</v>
      </c>
      <c r="D1060" s="266">
        <f t="shared" si="53"/>
        <v>-901</v>
      </c>
      <c r="I1060" s="274"/>
      <c r="J1060" s="274"/>
      <c r="K1060" s="274"/>
      <c r="L1060" s="274"/>
    </row>
    <row r="1061" spans="1:12">
      <c r="A1061" s="263">
        <f t="shared" si="52"/>
        <v>2009</v>
      </c>
      <c r="B1061" s="271">
        <v>39782</v>
      </c>
      <c r="C1061" s="265">
        <f>IF(OR('Rock Creek 11444201'!C1061=-901,'Rock Creek 11444280'!C1061=-901),-901,'Rock Creek 11444201'!C1061+'Rock Creek 11444280'!C1061)</f>
        <v>-901</v>
      </c>
      <c r="D1061" s="266">
        <f t="shared" si="53"/>
        <v>-901</v>
      </c>
      <c r="I1061" s="274"/>
      <c r="J1061" s="274"/>
      <c r="K1061" s="274"/>
      <c r="L1061" s="274"/>
    </row>
    <row r="1062" spans="1:12">
      <c r="A1062" s="263">
        <f t="shared" si="52"/>
        <v>2009</v>
      </c>
      <c r="B1062" s="271">
        <v>39813</v>
      </c>
      <c r="C1062" s="265">
        <f>IF(OR('Rock Creek 11444201'!C1062=-901,'Rock Creek 11444280'!C1062=-901),-901,'Rock Creek 11444201'!C1062+'Rock Creek 11444280'!C1062)</f>
        <v>-901</v>
      </c>
      <c r="D1062" s="266">
        <f t="shared" si="53"/>
        <v>-901</v>
      </c>
      <c r="I1062" s="274"/>
      <c r="J1062" s="274"/>
      <c r="K1062" s="274"/>
      <c r="L1062" s="274"/>
    </row>
    <row r="1063" spans="1:12">
      <c r="A1063" s="263">
        <f t="shared" si="52"/>
        <v>2009</v>
      </c>
      <c r="B1063" s="271">
        <v>39844</v>
      </c>
      <c r="C1063" s="265">
        <f>IF(OR('Rock Creek 11444201'!C1063=-901,'Rock Creek 11444280'!C1063=-901),-901,'Rock Creek 11444201'!C1063+'Rock Creek 11444280'!C1063)</f>
        <v>-901</v>
      </c>
      <c r="D1063" s="266">
        <f t="shared" si="53"/>
        <v>-901</v>
      </c>
      <c r="I1063" s="274"/>
      <c r="J1063" s="274"/>
      <c r="K1063" s="274"/>
      <c r="L1063" s="274"/>
    </row>
    <row r="1064" spans="1:12">
      <c r="A1064" s="263">
        <f t="shared" si="52"/>
        <v>2009</v>
      </c>
      <c r="B1064" s="271">
        <v>39872</v>
      </c>
      <c r="C1064" s="265">
        <f>IF(OR('Rock Creek 11444201'!C1064=-901,'Rock Creek 11444280'!C1064=-901),-901,'Rock Creek 11444201'!C1064+'Rock Creek 11444280'!C1064)</f>
        <v>-901</v>
      </c>
      <c r="D1064" s="266">
        <f t="shared" si="53"/>
        <v>-901</v>
      </c>
      <c r="I1064" s="274"/>
      <c r="J1064" s="274"/>
      <c r="K1064" s="274"/>
      <c r="L1064" s="274"/>
    </row>
    <row r="1065" spans="1:12">
      <c r="A1065" s="263">
        <f t="shared" si="52"/>
        <v>2009</v>
      </c>
      <c r="B1065" s="271">
        <v>39903</v>
      </c>
      <c r="C1065" s="265">
        <f>IF(OR('Rock Creek 11444201'!C1065=-901,'Rock Creek 11444280'!C1065=-901),-901,'Rock Creek 11444201'!C1065+'Rock Creek 11444280'!C1065)</f>
        <v>-901</v>
      </c>
      <c r="D1065" s="266">
        <f t="shared" si="53"/>
        <v>-901</v>
      </c>
      <c r="I1065" s="274"/>
      <c r="J1065" s="274"/>
      <c r="K1065" s="274"/>
      <c r="L1065" s="274"/>
    </row>
    <row r="1066" spans="1:12">
      <c r="A1066" s="263">
        <f t="shared" si="52"/>
        <v>2009</v>
      </c>
      <c r="B1066" s="271">
        <v>39933</v>
      </c>
      <c r="C1066" s="265">
        <f>IF(OR('Rock Creek 11444201'!C1066=-901,'Rock Creek 11444280'!C1066=-901),-901,'Rock Creek 11444201'!C1066+'Rock Creek 11444280'!C1066)</f>
        <v>-901</v>
      </c>
      <c r="D1066" s="266">
        <f t="shared" si="53"/>
        <v>-901</v>
      </c>
      <c r="I1066" s="274"/>
      <c r="J1066" s="274"/>
      <c r="K1066" s="274"/>
      <c r="L1066" s="274"/>
    </row>
    <row r="1067" spans="1:12">
      <c r="A1067" s="263">
        <f t="shared" si="52"/>
        <v>2009</v>
      </c>
      <c r="B1067" s="271">
        <v>39964</v>
      </c>
      <c r="C1067" s="265">
        <f>IF(OR('Rock Creek 11444201'!C1067=-901,'Rock Creek 11444280'!C1067=-901),-901,'Rock Creek 11444201'!C1067+'Rock Creek 11444280'!C1067)</f>
        <v>-901</v>
      </c>
      <c r="D1067" s="266">
        <f t="shared" si="53"/>
        <v>-901</v>
      </c>
      <c r="I1067" s="274"/>
      <c r="J1067" s="274"/>
      <c r="K1067" s="274"/>
      <c r="L1067" s="274"/>
    </row>
    <row r="1068" spans="1:12">
      <c r="A1068" s="263">
        <f t="shared" si="52"/>
        <v>2009</v>
      </c>
      <c r="B1068" s="271">
        <v>39994</v>
      </c>
      <c r="C1068" s="265">
        <f>IF(OR('Rock Creek 11444201'!C1068=-901,'Rock Creek 11444280'!C1068=-901),-901,'Rock Creek 11444201'!C1068+'Rock Creek 11444280'!C1068)</f>
        <v>-901</v>
      </c>
      <c r="D1068" s="266">
        <f t="shared" si="53"/>
        <v>-901</v>
      </c>
      <c r="I1068" s="274"/>
      <c r="J1068" s="274"/>
      <c r="K1068" s="274"/>
      <c r="L1068" s="274"/>
    </row>
    <row r="1069" spans="1:12">
      <c r="A1069" s="263">
        <f t="shared" si="52"/>
        <v>2009</v>
      </c>
      <c r="B1069" s="271">
        <v>40025</v>
      </c>
      <c r="C1069" s="265">
        <f>IF(OR('Rock Creek 11444201'!C1069=-901,'Rock Creek 11444280'!C1069=-901),-901,'Rock Creek 11444201'!C1069+'Rock Creek 11444280'!C1069)</f>
        <v>-901</v>
      </c>
      <c r="D1069" s="266">
        <f t="shared" si="53"/>
        <v>-901</v>
      </c>
      <c r="I1069" s="274"/>
      <c r="J1069" s="274"/>
      <c r="K1069" s="274"/>
      <c r="L1069" s="274"/>
    </row>
    <row r="1070" spans="1:12">
      <c r="A1070" s="263">
        <f t="shared" si="52"/>
        <v>2009</v>
      </c>
      <c r="B1070" s="271">
        <v>40056</v>
      </c>
      <c r="C1070" s="265">
        <f>IF(OR('Rock Creek 11444201'!C1070=-901,'Rock Creek 11444280'!C1070=-901),-901,'Rock Creek 11444201'!C1070+'Rock Creek 11444280'!C1070)</f>
        <v>-901</v>
      </c>
      <c r="D1070" s="266">
        <f t="shared" si="53"/>
        <v>-901</v>
      </c>
      <c r="I1070" s="274"/>
      <c r="J1070" s="274"/>
      <c r="K1070" s="274"/>
      <c r="L1070" s="274"/>
    </row>
    <row r="1071" spans="1:12">
      <c r="A1071" s="263">
        <f t="shared" si="52"/>
        <v>2009</v>
      </c>
      <c r="B1071" s="271">
        <v>40086</v>
      </c>
      <c r="C1071" s="265">
        <f>IF(OR('Rock Creek 11444201'!C1071=-901,'Rock Creek 11444280'!C1071=-901),-901,'Rock Creek 11444201'!C1071+'Rock Creek 11444280'!C1071)</f>
        <v>-901</v>
      </c>
      <c r="D1071" s="266">
        <f t="shared" si="53"/>
        <v>-901</v>
      </c>
      <c r="I1071" s="274"/>
      <c r="J1071" s="274"/>
      <c r="K1071" s="274"/>
      <c r="L1071" s="274"/>
    </row>
    <row r="1072" spans="1:12">
      <c r="A1072" s="263">
        <f t="shared" si="52"/>
        <v>2010</v>
      </c>
      <c r="B1072" s="271">
        <v>40117</v>
      </c>
      <c r="C1072" s="265">
        <f>IF(OR('Rock Creek 11444201'!C1072=-901,'Rock Creek 11444280'!C1072=-901),-901,'Rock Creek 11444201'!C1072+'Rock Creek 11444280'!C1072)</f>
        <v>10.835483870967742</v>
      </c>
      <c r="D1072" s="266">
        <f t="shared" si="53"/>
        <v>0.66624793388429748</v>
      </c>
      <c r="I1072" s="274"/>
      <c r="J1072" s="274"/>
      <c r="K1072" s="274"/>
      <c r="L1072" s="274"/>
    </row>
    <row r="1073" spans="1:12">
      <c r="A1073" s="263">
        <f t="shared" si="52"/>
        <v>2010</v>
      </c>
      <c r="B1073" s="271">
        <v>40147</v>
      </c>
      <c r="C1073" s="265">
        <f>IF(OR('Rock Creek 11444201'!C1073=-901,'Rock Creek 11444280'!C1073=-901),-901,'Rock Creek 11444201'!C1073+'Rock Creek 11444280'!C1073)</f>
        <v>14.1</v>
      </c>
      <c r="D1073" s="266">
        <f t="shared" si="53"/>
        <v>0.83900826446280996</v>
      </c>
      <c r="I1073" s="274"/>
      <c r="J1073" s="274"/>
      <c r="K1073" s="274"/>
      <c r="L1073" s="274"/>
    </row>
    <row r="1074" spans="1:12">
      <c r="A1074" s="263">
        <f t="shared" si="52"/>
        <v>2010</v>
      </c>
      <c r="B1074" s="271">
        <v>40178</v>
      </c>
      <c r="C1074" s="265">
        <f>IF(OR('Rock Creek 11444201'!C1074=-901,'Rock Creek 11444280'!C1074=-901),-901,'Rock Creek 11444201'!C1074+'Rock Creek 11444280'!C1074)</f>
        <v>29.522580645161291</v>
      </c>
      <c r="D1074" s="266">
        <f t="shared" si="53"/>
        <v>1.8152727272727276</v>
      </c>
      <c r="I1074" s="274"/>
      <c r="J1074" s="274"/>
      <c r="K1074" s="274"/>
      <c r="L1074" s="274"/>
    </row>
    <row r="1075" spans="1:12">
      <c r="A1075" s="263">
        <f t="shared" si="52"/>
        <v>2010</v>
      </c>
      <c r="B1075" s="271">
        <v>40209</v>
      </c>
      <c r="C1075" s="265">
        <f>IF(OR('Rock Creek 11444201'!C1075=-901,'Rock Creek 11444280'!C1075=-901),-901,'Rock Creek 11444201'!C1075+'Rock Creek 11444280'!C1075)</f>
        <v>61.693548387096769</v>
      </c>
      <c r="D1075" s="266">
        <f t="shared" si="53"/>
        <v>3.7933884297520652</v>
      </c>
      <c r="I1075" s="274"/>
      <c r="J1075" s="274"/>
      <c r="K1075" s="274"/>
      <c r="L1075" s="274"/>
    </row>
    <row r="1076" spans="1:12">
      <c r="A1076" s="263">
        <f t="shared" si="52"/>
        <v>2010</v>
      </c>
      <c r="B1076" s="271">
        <v>40237</v>
      </c>
      <c r="C1076" s="265">
        <f>IF(OR('Rock Creek 11444201'!C1076=-901,'Rock Creek 11444280'!C1076=-901),-901,'Rock Creek 11444201'!C1076+'Rock Creek 11444280'!C1076)</f>
        <v>69.546428571428578</v>
      </c>
      <c r="D1076" s="266">
        <f t="shared" si="53"/>
        <v>3.8624132231404964</v>
      </c>
      <c r="I1076" s="274"/>
      <c r="J1076" s="274"/>
      <c r="K1076" s="274"/>
      <c r="L1076" s="274"/>
    </row>
    <row r="1077" spans="1:12">
      <c r="A1077" s="263">
        <f t="shared" si="52"/>
        <v>2010</v>
      </c>
      <c r="B1077" s="271">
        <v>40268</v>
      </c>
      <c r="C1077" s="265">
        <f>IF(OR('Rock Creek 11444201'!C1077=-901,'Rock Creek 11444280'!C1077=-901),-901,'Rock Creek 11444201'!C1077+'Rock Creek 11444280'!C1077)</f>
        <v>77.096774193548399</v>
      </c>
      <c r="D1077" s="266">
        <f t="shared" si="53"/>
        <v>4.7404958677685967</v>
      </c>
      <c r="I1077" s="274"/>
      <c r="J1077" s="274"/>
      <c r="K1077" s="274"/>
      <c r="L1077" s="274"/>
    </row>
    <row r="1078" spans="1:12">
      <c r="A1078" s="263">
        <f t="shared" si="52"/>
        <v>2010</v>
      </c>
      <c r="B1078" s="271">
        <v>40298</v>
      </c>
      <c r="C1078" s="265">
        <f>IF(OR('Rock Creek 11444201'!C1078=-901,'Rock Creek 11444280'!C1078=-901),-901,'Rock Creek 11444201'!C1078+'Rock Creek 11444280'!C1078)</f>
        <v>111.95</v>
      </c>
      <c r="D1078" s="266">
        <f t="shared" si="53"/>
        <v>6.661487603305785</v>
      </c>
      <c r="I1078" s="274"/>
      <c r="J1078" s="274"/>
      <c r="K1078" s="274"/>
      <c r="L1078" s="274"/>
    </row>
    <row r="1079" spans="1:12">
      <c r="A1079" s="263">
        <f t="shared" si="52"/>
        <v>2010</v>
      </c>
      <c r="B1079" s="271">
        <v>40329</v>
      </c>
      <c r="C1079" s="265">
        <f>IF(OR('Rock Creek 11444201'!C1079=-901,'Rock Creek 11444280'!C1079=-901),-901,'Rock Creek 11444201'!C1079+'Rock Creek 11444280'!C1079)</f>
        <v>83.890322580645162</v>
      </c>
      <c r="D1079" s="266">
        <f t="shared" si="53"/>
        <v>5.1582148760330568</v>
      </c>
      <c r="I1079" s="274"/>
      <c r="J1079" s="274"/>
      <c r="K1079" s="274"/>
      <c r="L1079" s="274"/>
    </row>
    <row r="1080" spans="1:12">
      <c r="A1080" s="263">
        <f t="shared" si="52"/>
        <v>2010</v>
      </c>
      <c r="B1080" s="271">
        <v>40359</v>
      </c>
      <c r="C1080" s="265">
        <f>IF(OR('Rock Creek 11444201'!C1080=-901,'Rock Creek 11444280'!C1080=-901),-901,'Rock Creek 11444201'!C1080+'Rock Creek 11444280'!C1080)</f>
        <v>44.523333333333326</v>
      </c>
      <c r="D1080" s="266">
        <f t="shared" si="53"/>
        <v>2.6493223140495865</v>
      </c>
      <c r="I1080" s="274"/>
      <c r="J1080" s="274"/>
      <c r="K1080" s="274"/>
      <c r="L1080" s="274"/>
    </row>
    <row r="1081" spans="1:12">
      <c r="A1081" s="263">
        <f t="shared" si="52"/>
        <v>2010</v>
      </c>
      <c r="B1081" s="271">
        <v>40390</v>
      </c>
      <c r="C1081" s="265">
        <f>IF(OR('Rock Creek 11444201'!C1081=-901,'Rock Creek 11444280'!C1081=-901),-901,'Rock Creek 11444201'!C1081+'Rock Creek 11444280'!C1081)</f>
        <v>20</v>
      </c>
      <c r="D1081" s="266">
        <f t="shared" si="53"/>
        <v>1.2297520661157024</v>
      </c>
      <c r="I1081" s="274"/>
      <c r="J1081" s="274"/>
      <c r="K1081" s="274"/>
      <c r="L1081" s="274"/>
    </row>
    <row r="1082" spans="1:12">
      <c r="A1082" s="263">
        <f t="shared" si="52"/>
        <v>2010</v>
      </c>
      <c r="B1082" s="271">
        <v>40421</v>
      </c>
      <c r="C1082" s="265">
        <f>IF(OR('Rock Creek 11444201'!C1082=-901,'Rock Creek 11444280'!C1082=-901),-901,'Rock Creek 11444201'!C1082+'Rock Creek 11444280'!C1082)</f>
        <v>11.029032258064516</v>
      </c>
      <c r="D1082" s="266">
        <f t="shared" si="53"/>
        <v>0.67814876033057847</v>
      </c>
      <c r="I1082" s="274"/>
      <c r="J1082" s="274"/>
      <c r="K1082" s="274"/>
      <c r="L1082" s="274"/>
    </row>
    <row r="1083" spans="1:12">
      <c r="A1083" s="263">
        <f t="shared" si="52"/>
        <v>2010</v>
      </c>
      <c r="B1083" s="271">
        <v>40451</v>
      </c>
      <c r="C1083" s="265">
        <f>IF(OR('Rock Creek 11444201'!C1083=-901,'Rock Creek 11444280'!C1083=-901),-901,'Rock Creek 11444201'!C1083+'Rock Creek 11444280'!C1083)</f>
        <v>8.06</v>
      </c>
      <c r="D1083" s="266">
        <f t="shared" si="53"/>
        <v>0.47960330578512406</v>
      </c>
      <c r="I1083" s="274"/>
      <c r="J1083" s="274"/>
      <c r="K1083" s="274"/>
      <c r="L1083" s="274"/>
    </row>
    <row r="1084" spans="1:12">
      <c r="A1084" s="263">
        <f t="shared" si="52"/>
        <v>2011</v>
      </c>
      <c r="B1084" s="271">
        <v>40482</v>
      </c>
      <c r="C1084" s="265">
        <f>IF(OR('Rock Creek 11444201'!C1084=-901,'Rock Creek 11444280'!C1084=-901),-901,'Rock Creek 11444201'!C1084+'Rock Creek 11444280'!C1084)</f>
        <v>-901</v>
      </c>
      <c r="D1084" s="266">
        <f t="shared" si="53"/>
        <v>-901</v>
      </c>
      <c r="I1084" s="274"/>
      <c r="J1084" s="274"/>
      <c r="K1084" s="274"/>
      <c r="L1084" s="274"/>
    </row>
    <row r="1085" spans="1:12">
      <c r="A1085" s="263">
        <f t="shared" si="52"/>
        <v>2011</v>
      </c>
      <c r="B1085" s="271">
        <v>40512</v>
      </c>
      <c r="C1085" s="265">
        <f>IF(OR('Rock Creek 11444201'!C1085=-901,'Rock Creek 11444280'!C1085=-901),-901,'Rock Creek 11444201'!C1085+'Rock Creek 11444280'!C1085)</f>
        <v>-901</v>
      </c>
      <c r="D1085" s="266">
        <f t="shared" si="53"/>
        <v>-901</v>
      </c>
      <c r="I1085" s="274"/>
      <c r="J1085" s="274"/>
      <c r="K1085" s="274"/>
      <c r="L1085" s="274"/>
    </row>
    <row r="1086" spans="1:12">
      <c r="A1086" s="263">
        <f t="shared" si="52"/>
        <v>2011</v>
      </c>
      <c r="B1086" s="271">
        <v>40543</v>
      </c>
      <c r="C1086" s="265">
        <f>IF(OR('Rock Creek 11444201'!C1086=-901,'Rock Creek 11444280'!C1086=-901),-901,'Rock Creek 11444201'!C1086+'Rock Creek 11444280'!C1086)</f>
        <v>-901</v>
      </c>
      <c r="D1086" s="266">
        <f t="shared" si="53"/>
        <v>-901</v>
      </c>
      <c r="I1086" s="274"/>
      <c r="J1086" s="274"/>
      <c r="K1086" s="274"/>
      <c r="L1086" s="274"/>
    </row>
    <row r="1087" spans="1:12">
      <c r="A1087" s="263">
        <f t="shared" si="52"/>
        <v>2011</v>
      </c>
      <c r="B1087" s="271">
        <v>40574</v>
      </c>
      <c r="C1087" s="265">
        <f>IF(OR('Rock Creek 11444201'!C1087=-901,'Rock Creek 11444280'!C1087=-901),-901,'Rock Creek 11444201'!C1087+'Rock Creek 11444280'!C1087)</f>
        <v>-901</v>
      </c>
      <c r="D1087" s="266">
        <f t="shared" si="53"/>
        <v>-901</v>
      </c>
      <c r="I1087" s="274"/>
      <c r="J1087" s="274"/>
      <c r="K1087" s="274"/>
      <c r="L1087" s="274"/>
    </row>
    <row r="1088" spans="1:12">
      <c r="A1088" s="263">
        <f t="shared" si="52"/>
        <v>2011</v>
      </c>
      <c r="B1088" s="271">
        <v>40602</v>
      </c>
      <c r="C1088" s="265">
        <f>IF(OR('Rock Creek 11444201'!C1088=-901,'Rock Creek 11444280'!C1088=-901),-901,'Rock Creek 11444201'!C1088+'Rock Creek 11444280'!C1088)</f>
        <v>-901</v>
      </c>
      <c r="D1088" s="266">
        <f t="shared" si="53"/>
        <v>-901</v>
      </c>
      <c r="I1088" s="274"/>
      <c r="J1088" s="274"/>
      <c r="K1088" s="274"/>
      <c r="L1088" s="274"/>
    </row>
    <row r="1089" spans="1:12">
      <c r="A1089" s="263">
        <f t="shared" si="52"/>
        <v>2011</v>
      </c>
      <c r="B1089" s="271">
        <v>40633</v>
      </c>
      <c r="C1089" s="265">
        <f>IF(OR('Rock Creek 11444201'!C1089=-901,'Rock Creek 11444280'!C1089=-901),-901,'Rock Creek 11444201'!C1089+'Rock Creek 11444280'!C1089)</f>
        <v>-901</v>
      </c>
      <c r="D1089" s="266">
        <f t="shared" si="53"/>
        <v>-901</v>
      </c>
      <c r="I1089" s="274"/>
      <c r="J1089" s="274"/>
      <c r="K1089" s="274"/>
      <c r="L1089" s="274"/>
    </row>
    <row r="1090" spans="1:12">
      <c r="A1090" s="263">
        <f t="shared" si="52"/>
        <v>2011</v>
      </c>
      <c r="B1090" s="271">
        <v>40663</v>
      </c>
      <c r="C1090" s="265">
        <f>IF(OR('Rock Creek 11444201'!C1090=-901,'Rock Creek 11444280'!C1090=-901),-901,'Rock Creek 11444201'!C1090+'Rock Creek 11444280'!C1090)</f>
        <v>-901</v>
      </c>
      <c r="D1090" s="266">
        <f t="shared" si="53"/>
        <v>-901</v>
      </c>
      <c r="I1090" s="274"/>
      <c r="J1090" s="274"/>
      <c r="K1090" s="274"/>
      <c r="L1090" s="274"/>
    </row>
    <row r="1091" spans="1:12">
      <c r="A1091" s="263">
        <f t="shared" si="52"/>
        <v>2011</v>
      </c>
      <c r="B1091" s="271">
        <v>40694</v>
      </c>
      <c r="C1091" s="265">
        <f>IF(OR('Rock Creek 11444201'!C1091=-901,'Rock Creek 11444280'!C1091=-901),-901,'Rock Creek 11444201'!C1091+'Rock Creek 11444280'!C1091)</f>
        <v>-901</v>
      </c>
      <c r="D1091" s="266">
        <f t="shared" si="53"/>
        <v>-901</v>
      </c>
      <c r="I1091" s="274"/>
      <c r="J1091" s="274"/>
      <c r="K1091" s="274"/>
      <c r="L1091" s="274"/>
    </row>
    <row r="1092" spans="1:12">
      <c r="A1092" s="263">
        <f t="shared" si="52"/>
        <v>2011</v>
      </c>
      <c r="B1092" s="271">
        <v>40724</v>
      </c>
      <c r="C1092" s="265">
        <f>IF(OR('Rock Creek 11444201'!C1092=-901,'Rock Creek 11444280'!C1092=-901),-901,'Rock Creek 11444201'!C1092+'Rock Creek 11444280'!C1092)</f>
        <v>-901</v>
      </c>
      <c r="D1092" s="266">
        <f t="shared" si="53"/>
        <v>-901</v>
      </c>
      <c r="I1092" s="274"/>
      <c r="J1092" s="274"/>
      <c r="K1092" s="274"/>
      <c r="L1092" s="274"/>
    </row>
    <row r="1093" spans="1:12">
      <c r="A1093" s="263">
        <f t="shared" si="52"/>
        <v>2011</v>
      </c>
      <c r="B1093" s="271">
        <v>40755</v>
      </c>
      <c r="C1093" s="265">
        <f>IF(OR('Rock Creek 11444201'!C1093=-901,'Rock Creek 11444280'!C1093=-901),-901,'Rock Creek 11444201'!C1093+'Rock Creek 11444280'!C1093)</f>
        <v>-901</v>
      </c>
      <c r="D1093" s="266">
        <f t="shared" si="53"/>
        <v>-901</v>
      </c>
      <c r="I1093" s="274"/>
      <c r="J1093" s="274"/>
      <c r="K1093" s="274"/>
      <c r="L1093" s="274"/>
    </row>
    <row r="1094" spans="1:12">
      <c r="A1094" s="263">
        <f t="shared" si="52"/>
        <v>2011</v>
      </c>
      <c r="B1094" s="271">
        <v>40786</v>
      </c>
      <c r="C1094" s="265">
        <f>IF(OR('Rock Creek 11444201'!C1094=-901,'Rock Creek 11444280'!C1094=-901),-901,'Rock Creek 11444201'!C1094+'Rock Creek 11444280'!C1094)</f>
        <v>-901</v>
      </c>
      <c r="D1094" s="266">
        <f t="shared" si="53"/>
        <v>-901</v>
      </c>
      <c r="I1094" s="274"/>
      <c r="J1094" s="274"/>
      <c r="K1094" s="274"/>
      <c r="L1094" s="274"/>
    </row>
    <row r="1095" spans="1:12">
      <c r="A1095" s="263">
        <f t="shared" si="52"/>
        <v>2011</v>
      </c>
      <c r="B1095" s="271">
        <v>40816</v>
      </c>
      <c r="C1095" s="265">
        <f>IF(OR('Rock Creek 11444201'!C1095=-901,'Rock Creek 11444280'!C1095=-901),-901,'Rock Creek 11444201'!C1095+'Rock Creek 11444280'!C1095)</f>
        <v>-901</v>
      </c>
      <c r="D1095" s="266">
        <f t="shared" si="53"/>
        <v>-901</v>
      </c>
      <c r="I1095" s="274"/>
      <c r="J1095" s="274"/>
      <c r="K1095" s="274"/>
      <c r="L1095" s="274"/>
    </row>
    <row r="1096" spans="1:12">
      <c r="A1096" s="263">
        <f t="shared" si="52"/>
        <v>2012</v>
      </c>
      <c r="B1096" s="271">
        <v>40847</v>
      </c>
      <c r="C1096" s="265">
        <f>IF(OR('Rock Creek 11444201'!C1096=-901,'Rock Creek 11444280'!C1096=-901),-901,'Rock Creek 11444201'!C1096+'Rock Creek 11444280'!C1096)</f>
        <v>24.5</v>
      </c>
      <c r="D1096" s="266">
        <f t="shared" si="53"/>
        <v>1.5064462809917356</v>
      </c>
      <c r="I1096" s="274"/>
      <c r="J1096" s="274"/>
      <c r="K1096" s="274"/>
      <c r="L1096" s="274"/>
    </row>
    <row r="1097" spans="1:12">
      <c r="A1097" s="263">
        <f t="shared" si="52"/>
        <v>2012</v>
      </c>
      <c r="B1097" s="271">
        <v>40877</v>
      </c>
      <c r="C1097" s="265">
        <f>IF(OR('Rock Creek 11444201'!C1097=-901,'Rock Creek 11444280'!C1097=-901),-901,'Rock Creek 11444201'!C1097+'Rock Creek 11444280'!C1097)</f>
        <v>24.3</v>
      </c>
      <c r="D1097" s="266">
        <f t="shared" si="53"/>
        <v>1.4459504132231404</v>
      </c>
      <c r="I1097" s="274"/>
      <c r="J1097" s="274"/>
      <c r="K1097" s="274"/>
      <c r="L1097" s="274"/>
    </row>
    <row r="1098" spans="1:12">
      <c r="A1098" s="263">
        <f t="shared" si="52"/>
        <v>2012</v>
      </c>
      <c r="B1098" s="271">
        <v>40908</v>
      </c>
      <c r="C1098" s="265">
        <f>IF(OR('Rock Creek 11444201'!C1098=-901,'Rock Creek 11444280'!C1098=-901),-901,'Rock Creek 11444201'!C1098+'Rock Creek 11444280'!C1098)</f>
        <v>24.4</v>
      </c>
      <c r="D1098" s="266">
        <f t="shared" si="53"/>
        <v>1.5002975206611571</v>
      </c>
      <c r="I1098" s="274"/>
      <c r="J1098" s="274"/>
      <c r="K1098" s="274"/>
      <c r="L1098" s="274"/>
    </row>
    <row r="1099" spans="1:12">
      <c r="A1099" s="263">
        <f t="shared" si="52"/>
        <v>2012</v>
      </c>
      <c r="B1099" s="271">
        <v>40939</v>
      </c>
      <c r="C1099" s="265">
        <f>IF(OR('Rock Creek 11444201'!C1099=-901,'Rock Creek 11444280'!C1099=-901),-901,'Rock Creek 11444201'!C1099+'Rock Creek 11444280'!C1099)</f>
        <v>34.987096774193546</v>
      </c>
      <c r="D1099" s="266">
        <f t="shared" si="53"/>
        <v>2.151272727272727</v>
      </c>
      <c r="I1099" s="274"/>
      <c r="J1099" s="274"/>
      <c r="K1099" s="274"/>
      <c r="L1099" s="274"/>
    </row>
    <row r="1100" spans="1:12">
      <c r="A1100" s="263">
        <f t="shared" si="52"/>
        <v>2012</v>
      </c>
      <c r="B1100" s="271">
        <v>40968</v>
      </c>
      <c r="C1100" s="265">
        <f>IF(OR('Rock Creek 11444201'!C1100=-901,'Rock Creek 11444280'!C1100=-901),-901,'Rock Creek 11444201'!C1100+'Rock Creek 11444280'!C1100)</f>
        <v>24.434482758620693</v>
      </c>
      <c r="D1100" s="266">
        <f t="shared" si="53"/>
        <v>1.4054876033057853</v>
      </c>
      <c r="I1100" s="274"/>
      <c r="J1100" s="274"/>
      <c r="K1100" s="274"/>
      <c r="L1100" s="274"/>
    </row>
    <row r="1101" spans="1:12">
      <c r="A1101" s="263">
        <f t="shared" si="52"/>
        <v>2012</v>
      </c>
      <c r="B1101" s="271">
        <v>40999</v>
      </c>
      <c r="C1101" s="265">
        <f>IF(OR('Rock Creek 11444201'!C1101=-901,'Rock Creek 11444280'!C1101=-901),-901,'Rock Creek 11444201'!C1101+'Rock Creek 11444280'!C1101)</f>
        <v>160.44516129032257</v>
      </c>
      <c r="D1101" s="266">
        <f t="shared" si="53"/>
        <v>9.865388429752068</v>
      </c>
      <c r="I1101" s="274"/>
      <c r="J1101" s="274"/>
      <c r="K1101" s="274"/>
      <c r="L1101" s="274"/>
    </row>
    <row r="1102" spans="1:12">
      <c r="A1102" s="263">
        <f t="shared" si="52"/>
        <v>2012</v>
      </c>
      <c r="B1102" s="271">
        <v>41029</v>
      </c>
      <c r="C1102" s="265">
        <f>IF(OR('Rock Creek 11444201'!C1102=-901,'Rock Creek 11444280'!C1102=-901),-901,'Rock Creek 11444201'!C1102+'Rock Creek 11444280'!C1102)</f>
        <v>139.81</v>
      </c>
      <c r="D1102" s="266">
        <f t="shared" si="53"/>
        <v>8.3192727272727289</v>
      </c>
      <c r="I1102" s="274"/>
      <c r="J1102" s="274"/>
      <c r="K1102" s="274"/>
      <c r="L1102" s="274"/>
    </row>
    <row r="1103" spans="1:12">
      <c r="A1103" s="263">
        <f t="shared" si="52"/>
        <v>2012</v>
      </c>
      <c r="B1103" s="271">
        <v>41060</v>
      </c>
      <c r="C1103" s="265">
        <f>IF(OR('Rock Creek 11444201'!C1103=-901,'Rock Creek 11444280'!C1103=-901),-901,'Rock Creek 11444201'!C1103+'Rock Creek 11444280'!C1103)</f>
        <v>50.280645161290323</v>
      </c>
      <c r="D1103" s="266">
        <f t="shared" si="53"/>
        <v>3.0916363636363635</v>
      </c>
      <c r="I1103" s="274"/>
      <c r="J1103" s="274"/>
      <c r="K1103" s="274"/>
      <c r="L1103" s="274"/>
    </row>
    <row r="1104" spans="1:12">
      <c r="A1104" s="263">
        <f t="shared" si="52"/>
        <v>2012</v>
      </c>
      <c r="B1104" s="271">
        <v>41090</v>
      </c>
      <c r="C1104" s="265">
        <f>IF(OR('Rock Creek 11444201'!C1104=-901,'Rock Creek 11444280'!C1104=-901),-901,'Rock Creek 11444201'!C1104+'Rock Creek 11444280'!C1104)</f>
        <v>28.1</v>
      </c>
      <c r="D1104" s="266">
        <f t="shared" si="53"/>
        <v>1.6720661157024794</v>
      </c>
      <c r="I1104" s="274"/>
      <c r="J1104" s="274"/>
      <c r="K1104" s="274"/>
      <c r="L1104" s="274"/>
    </row>
    <row r="1105" spans="1:12">
      <c r="A1105" s="263">
        <f t="shared" ref="A1105:A1168" si="54">IF(MONTH(B1105)&gt;9,YEAR(B1105)+1,YEAR(B1105))</f>
        <v>2012</v>
      </c>
      <c r="B1105" s="271">
        <v>41121</v>
      </c>
      <c r="C1105" s="265">
        <f>IF(OR('Rock Creek 11444201'!C1105=-901,'Rock Creek 11444280'!C1105=-901),-901,'Rock Creek 11444201'!C1105+'Rock Creek 11444280'!C1105)</f>
        <v>16.2</v>
      </c>
      <c r="D1105" s="266">
        <f t="shared" ref="D1105:D1143" si="55">IF(C1105&lt;&gt;-901,C1105*DAY(B1105)*24*60*60/(220*22*9*1000),-901)</f>
        <v>0.99609917355371902</v>
      </c>
      <c r="I1105" s="274"/>
      <c r="J1105" s="274"/>
      <c r="K1105" s="274"/>
      <c r="L1105" s="274"/>
    </row>
    <row r="1106" spans="1:12">
      <c r="A1106" s="263">
        <f t="shared" si="54"/>
        <v>2012</v>
      </c>
      <c r="B1106" s="271">
        <v>41152</v>
      </c>
      <c r="C1106" s="265">
        <f>IF(OR('Rock Creek 11444201'!C1106=-901,'Rock Creek 11444280'!C1106=-901),-901,'Rock Creek 11444201'!C1106+'Rock Creek 11444280'!C1106)</f>
        <v>12.4</v>
      </c>
      <c r="D1106" s="266">
        <f t="shared" si="55"/>
        <v>0.7624462809917355</v>
      </c>
      <c r="I1106" s="274"/>
      <c r="J1106" s="274"/>
      <c r="K1106" s="274"/>
      <c r="L1106" s="274"/>
    </row>
    <row r="1107" spans="1:12">
      <c r="A1107" s="263">
        <f t="shared" si="54"/>
        <v>2012</v>
      </c>
      <c r="B1107" s="271">
        <v>41182</v>
      </c>
      <c r="C1107" s="265">
        <f>IF(OR('Rock Creek 11444201'!C1107=-901,'Rock Creek 11444280'!C1107=-901),-901,'Rock Creek 11444201'!C1107+'Rock Creek 11444280'!C1107)</f>
        <v>9.98</v>
      </c>
      <c r="D1107" s="266">
        <f t="shared" si="55"/>
        <v>0.59385123966942144</v>
      </c>
      <c r="I1107" s="274"/>
      <c r="J1107" s="274"/>
      <c r="K1107" s="274"/>
      <c r="L1107" s="274"/>
    </row>
    <row r="1108" spans="1:12">
      <c r="A1108" s="263">
        <f t="shared" si="54"/>
        <v>2013</v>
      </c>
      <c r="B1108" s="271">
        <v>41213</v>
      </c>
      <c r="C1108" s="265">
        <f>IF(OR('Rock Creek 11444201'!C1108=-901,'Rock Creek 11444280'!C1108=-901),-901,'Rock Creek 11444201'!C1108+'Rock Creek 11444280'!C1108)</f>
        <v>11.7</v>
      </c>
      <c r="D1108" s="266">
        <f t="shared" si="55"/>
        <v>0.71940495867768584</v>
      </c>
      <c r="I1108" s="274"/>
      <c r="J1108" s="274"/>
      <c r="K1108" s="274"/>
      <c r="L1108" s="274"/>
    </row>
    <row r="1109" spans="1:12">
      <c r="A1109" s="263">
        <f t="shared" si="54"/>
        <v>2013</v>
      </c>
      <c r="B1109" s="271">
        <v>41243</v>
      </c>
      <c r="C1109" s="265">
        <f>IF(OR('Rock Creek 11444201'!C1109=-901,'Rock Creek 11444280'!C1109=-901),-901,'Rock Creek 11444201'!C1109+'Rock Creek 11444280'!C1109)</f>
        <v>35.51</v>
      </c>
      <c r="D1109" s="266">
        <f t="shared" si="55"/>
        <v>2.1129917355371899</v>
      </c>
      <c r="I1109" s="274"/>
      <c r="J1109" s="274"/>
      <c r="K1109" s="274"/>
      <c r="L1109" s="274"/>
    </row>
    <row r="1110" spans="1:12">
      <c r="A1110" s="263">
        <f t="shared" si="54"/>
        <v>2013</v>
      </c>
      <c r="B1110" s="271">
        <v>41274</v>
      </c>
      <c r="C1110" s="265">
        <f>IF(OR('Rock Creek 11444201'!C1110=-901,'Rock Creek 11444280'!C1110=-901),-901,'Rock Creek 11444201'!C1110+'Rock Creek 11444280'!C1110)</f>
        <v>156.86612903225807</v>
      </c>
      <c r="D1110" s="266">
        <f t="shared" si="55"/>
        <v>9.6453223140495883</v>
      </c>
      <c r="I1110" s="274"/>
      <c r="J1110" s="274"/>
      <c r="K1110" s="274"/>
      <c r="L1110" s="274"/>
    </row>
    <row r="1111" spans="1:12">
      <c r="A1111" s="263">
        <f t="shared" si="54"/>
        <v>2013</v>
      </c>
      <c r="B1111" s="271">
        <v>41305</v>
      </c>
      <c r="C1111" s="265">
        <f>IF(OR('Rock Creek 11444201'!C1111=-901,'Rock Creek 11444280'!C1111=-901),-901,'Rock Creek 11444201'!C1111+'Rock Creek 11444280'!C1111)</f>
        <v>48.49677419354839</v>
      </c>
      <c r="D1111" s="266">
        <f t="shared" si="55"/>
        <v>2.9819504132231414</v>
      </c>
      <c r="I1111" s="274"/>
      <c r="J1111" s="274"/>
      <c r="K1111" s="274"/>
      <c r="L1111" s="274"/>
    </row>
    <row r="1112" spans="1:12">
      <c r="A1112" s="263">
        <f t="shared" si="54"/>
        <v>2013</v>
      </c>
      <c r="B1112" s="271">
        <v>41333</v>
      </c>
      <c r="C1112" s="265">
        <f>IF(OR('Rock Creek 11444201'!C1112=-901,'Rock Creek 11444280'!C1112=-901),-901,'Rock Creek 11444201'!C1112+'Rock Creek 11444280'!C1112)</f>
        <v>26.814285714285717</v>
      </c>
      <c r="D1112" s="266">
        <f t="shared" si="55"/>
        <v>1.489190082644628</v>
      </c>
      <c r="I1112" s="274"/>
      <c r="J1112" s="274"/>
      <c r="K1112" s="274"/>
      <c r="L1112" s="274"/>
    </row>
    <row r="1113" spans="1:12">
      <c r="A1113" s="263">
        <f t="shared" si="54"/>
        <v>2013</v>
      </c>
      <c r="B1113" s="271">
        <v>41364</v>
      </c>
      <c r="C1113" s="265">
        <f>IF(OR('Rock Creek 11444201'!C1113=-901,'Rock Creek 11444280'!C1113=-901),-901,'Rock Creek 11444201'!C1113+'Rock Creek 11444280'!C1113)</f>
        <v>33.116129032258065</v>
      </c>
      <c r="D1113" s="266">
        <f t="shared" si="55"/>
        <v>2.0362314049586776</v>
      </c>
      <c r="I1113" s="274"/>
      <c r="J1113" s="274"/>
      <c r="K1113" s="274"/>
      <c r="L1113" s="274"/>
    </row>
    <row r="1114" spans="1:12">
      <c r="A1114" s="263">
        <f t="shared" si="54"/>
        <v>2013</v>
      </c>
      <c r="B1114" s="271">
        <v>41394</v>
      </c>
      <c r="C1114" s="265">
        <f>IF(OR('Rock Creek 11444201'!C1114=-901,'Rock Creek 11444280'!C1114=-901),-901,'Rock Creek 11444201'!C1114+'Rock Creek 11444280'!C1114)</f>
        <v>26.3</v>
      </c>
      <c r="D1114" s="266">
        <f t="shared" si="55"/>
        <v>1.5649586776859503</v>
      </c>
      <c r="I1114" s="274"/>
      <c r="J1114" s="274"/>
      <c r="K1114" s="274"/>
      <c r="L1114" s="274"/>
    </row>
    <row r="1115" spans="1:12">
      <c r="A1115" s="263">
        <f t="shared" si="54"/>
        <v>2013</v>
      </c>
      <c r="B1115" s="271">
        <v>41425</v>
      </c>
      <c r="C1115" s="265">
        <f>IF(OR('Rock Creek 11444201'!C1115=-901,'Rock Creek 11444280'!C1115=-901),-901,'Rock Creek 11444201'!C1115+'Rock Creek 11444280'!C1115)</f>
        <v>20.9</v>
      </c>
      <c r="D1115" s="266">
        <f t="shared" si="55"/>
        <v>1.2850909090909088</v>
      </c>
      <c r="I1115" s="274"/>
      <c r="J1115" s="274"/>
      <c r="K1115" s="274"/>
      <c r="L1115" s="274"/>
    </row>
    <row r="1116" spans="1:12">
      <c r="A1116" s="263">
        <f t="shared" si="54"/>
        <v>2013</v>
      </c>
      <c r="B1116" s="271">
        <v>41455</v>
      </c>
      <c r="C1116" s="265">
        <f>IF(OR('Rock Creek 11444201'!C1116=-901,'Rock Creek 11444280'!C1116=-901),-901,'Rock Creek 11444201'!C1116+'Rock Creek 11444280'!C1116)</f>
        <v>16.3</v>
      </c>
      <c r="D1116" s="266">
        <f t="shared" si="55"/>
        <v>0.96991735537190082</v>
      </c>
      <c r="I1116" s="274"/>
      <c r="J1116" s="274"/>
      <c r="K1116" s="274"/>
      <c r="L1116" s="274"/>
    </row>
    <row r="1117" spans="1:12">
      <c r="A1117" s="263">
        <f t="shared" si="54"/>
        <v>2013</v>
      </c>
      <c r="B1117" s="271">
        <v>41486</v>
      </c>
      <c r="C1117" s="265">
        <f>IF(OR('Rock Creek 11444201'!C1117=-901,'Rock Creek 11444280'!C1117=-901),-901,'Rock Creek 11444201'!C1117+'Rock Creek 11444280'!C1117)</f>
        <v>10.199999999999999</v>
      </c>
      <c r="D1117" s="266">
        <f t="shared" si="55"/>
        <v>0.62717355371900818</v>
      </c>
      <c r="I1117" s="274"/>
      <c r="J1117" s="274"/>
      <c r="K1117" s="274"/>
      <c r="L1117" s="274"/>
    </row>
    <row r="1118" spans="1:12">
      <c r="A1118" s="263">
        <f t="shared" si="54"/>
        <v>2013</v>
      </c>
      <c r="B1118" s="271">
        <v>41517</v>
      </c>
      <c r="C1118" s="265">
        <f>IF(OR('Rock Creek 11444201'!C1118=-901,'Rock Creek 11444280'!C1118=-901),-901,'Rock Creek 11444201'!C1118+'Rock Creek 11444280'!C1118)</f>
        <v>7.48</v>
      </c>
      <c r="D1118" s="266">
        <f t="shared" si="55"/>
        <v>0.4599272727272728</v>
      </c>
      <c r="I1118" s="274"/>
      <c r="J1118" s="274"/>
      <c r="K1118" s="274"/>
      <c r="L1118" s="274"/>
    </row>
    <row r="1119" spans="1:12">
      <c r="A1119" s="263">
        <f t="shared" si="54"/>
        <v>2013</v>
      </c>
      <c r="B1119" s="271">
        <v>41547</v>
      </c>
      <c r="C1119" s="265">
        <f>IF(OR('Rock Creek 11444201'!C1119=-901,'Rock Creek 11444280'!C1119=-901),-901,'Rock Creek 11444201'!C1119+'Rock Creek 11444280'!C1119)</f>
        <v>7.9</v>
      </c>
      <c r="D1119" s="266">
        <f t="shared" si="55"/>
        <v>0.47008264462809918</v>
      </c>
      <c r="I1119" s="274"/>
      <c r="J1119" s="274"/>
      <c r="K1119" s="274"/>
      <c r="L1119" s="274"/>
    </row>
    <row r="1120" spans="1:12">
      <c r="A1120" s="263">
        <f t="shared" si="54"/>
        <v>2014</v>
      </c>
      <c r="B1120" s="271">
        <v>41578</v>
      </c>
      <c r="C1120" s="265">
        <f>IF(OR('Rock Creek 11444201'!C1120=-901,'Rock Creek 11444280'!C1120=-901),-901,'Rock Creek 11444201'!C1120+'Rock Creek 11444280'!C1120)</f>
        <v>-901</v>
      </c>
      <c r="D1120" s="266">
        <f t="shared" si="55"/>
        <v>-901</v>
      </c>
      <c r="I1120" s="274"/>
      <c r="J1120" s="274"/>
      <c r="K1120" s="274"/>
      <c r="L1120" s="274"/>
    </row>
    <row r="1121" spans="1:12">
      <c r="A1121" s="263">
        <f t="shared" si="54"/>
        <v>2014</v>
      </c>
      <c r="B1121" s="271">
        <v>41608</v>
      </c>
      <c r="C1121" s="265">
        <f>IF(OR('Rock Creek 11444201'!C1121=-901,'Rock Creek 11444280'!C1121=-901),-901,'Rock Creek 11444201'!C1121+'Rock Creek 11444280'!C1121)</f>
        <v>-901</v>
      </c>
      <c r="D1121" s="266">
        <f t="shared" si="55"/>
        <v>-901</v>
      </c>
      <c r="I1121" s="274"/>
      <c r="J1121" s="274"/>
      <c r="K1121" s="274"/>
      <c r="L1121" s="274"/>
    </row>
    <row r="1122" spans="1:12">
      <c r="A1122" s="263">
        <f t="shared" si="54"/>
        <v>2014</v>
      </c>
      <c r="B1122" s="271">
        <v>41639</v>
      </c>
      <c r="C1122" s="265">
        <f>IF(OR('Rock Creek 11444201'!C1122=-901,'Rock Creek 11444280'!C1122=-901),-901,'Rock Creek 11444201'!C1122+'Rock Creek 11444280'!C1122)</f>
        <v>-901</v>
      </c>
      <c r="D1122" s="266">
        <f t="shared" si="55"/>
        <v>-901</v>
      </c>
      <c r="I1122" s="274"/>
      <c r="J1122" s="274"/>
      <c r="K1122" s="274"/>
      <c r="L1122" s="274"/>
    </row>
    <row r="1123" spans="1:12">
      <c r="A1123" s="263">
        <f t="shared" si="54"/>
        <v>2014</v>
      </c>
      <c r="B1123" s="271">
        <v>41670</v>
      </c>
      <c r="C1123" s="265">
        <f>IF(OR('Rock Creek 11444201'!C1123=-901,'Rock Creek 11444280'!C1123=-901),-901,'Rock Creek 11444201'!C1123+'Rock Creek 11444280'!C1123)</f>
        <v>-901</v>
      </c>
      <c r="D1123" s="266">
        <f t="shared" si="55"/>
        <v>-901</v>
      </c>
      <c r="I1123" s="274"/>
      <c r="J1123" s="274"/>
      <c r="K1123" s="274"/>
      <c r="L1123" s="274"/>
    </row>
    <row r="1124" spans="1:12">
      <c r="A1124" s="263">
        <f t="shared" si="54"/>
        <v>2014</v>
      </c>
      <c r="B1124" s="271">
        <v>41698</v>
      </c>
      <c r="C1124" s="265">
        <f>IF(OR('Rock Creek 11444201'!C1124=-901,'Rock Creek 11444280'!C1124=-901),-901,'Rock Creek 11444201'!C1124+'Rock Creek 11444280'!C1124)</f>
        <v>-901</v>
      </c>
      <c r="D1124" s="266">
        <f t="shared" si="55"/>
        <v>-901</v>
      </c>
      <c r="I1124" s="274"/>
      <c r="J1124" s="274"/>
      <c r="K1124" s="274"/>
      <c r="L1124" s="274"/>
    </row>
    <row r="1125" spans="1:12">
      <c r="A1125" s="263">
        <f t="shared" si="54"/>
        <v>2014</v>
      </c>
      <c r="B1125" s="271">
        <v>41729</v>
      </c>
      <c r="C1125" s="265">
        <f>IF(OR('Rock Creek 11444201'!C1125=-901,'Rock Creek 11444280'!C1125=-901),-901,'Rock Creek 11444201'!C1125+'Rock Creek 11444280'!C1125)</f>
        <v>-901</v>
      </c>
      <c r="D1125" s="266">
        <f t="shared" si="55"/>
        <v>-901</v>
      </c>
      <c r="I1125" s="274"/>
      <c r="J1125" s="274"/>
      <c r="K1125" s="274"/>
      <c r="L1125" s="274"/>
    </row>
    <row r="1126" spans="1:12">
      <c r="A1126" s="263">
        <f t="shared" si="54"/>
        <v>2014</v>
      </c>
      <c r="B1126" s="271">
        <v>41759</v>
      </c>
      <c r="C1126" s="265">
        <f>IF(OR('Rock Creek 11444201'!C1126=-901,'Rock Creek 11444280'!C1126=-901),-901,'Rock Creek 11444201'!C1126+'Rock Creek 11444280'!C1126)</f>
        <v>-901</v>
      </c>
      <c r="D1126" s="266">
        <f t="shared" si="55"/>
        <v>-901</v>
      </c>
      <c r="I1126" s="274"/>
      <c r="J1126" s="274"/>
      <c r="K1126" s="274"/>
      <c r="L1126" s="274"/>
    </row>
    <row r="1127" spans="1:12">
      <c r="A1127" s="263">
        <f t="shared" si="54"/>
        <v>2014</v>
      </c>
      <c r="B1127" s="271">
        <v>41790</v>
      </c>
      <c r="C1127" s="265">
        <f>IF(OR('Rock Creek 11444201'!C1127=-901,'Rock Creek 11444280'!C1127=-901),-901,'Rock Creek 11444201'!C1127+'Rock Creek 11444280'!C1127)</f>
        <v>-901</v>
      </c>
      <c r="D1127" s="266">
        <f t="shared" si="55"/>
        <v>-901</v>
      </c>
      <c r="I1127" s="274"/>
      <c r="J1127" s="274"/>
      <c r="K1127" s="274"/>
      <c r="L1127" s="274"/>
    </row>
    <row r="1128" spans="1:12">
      <c r="A1128" s="263">
        <f t="shared" si="54"/>
        <v>2014</v>
      </c>
      <c r="B1128" s="271">
        <v>41820</v>
      </c>
      <c r="C1128" s="265">
        <f>IF(OR('Rock Creek 11444201'!C1128=-901,'Rock Creek 11444280'!C1128=-901),-901,'Rock Creek 11444201'!C1128+'Rock Creek 11444280'!C1128)</f>
        <v>-901</v>
      </c>
      <c r="D1128" s="266">
        <f t="shared" si="55"/>
        <v>-901</v>
      </c>
      <c r="I1128" s="274"/>
      <c r="J1128" s="274"/>
      <c r="K1128" s="274"/>
      <c r="L1128" s="274"/>
    </row>
    <row r="1129" spans="1:12">
      <c r="A1129" s="263">
        <f t="shared" si="54"/>
        <v>2014</v>
      </c>
      <c r="B1129" s="271">
        <v>41851</v>
      </c>
      <c r="C1129" s="265">
        <f>IF(OR('Rock Creek 11444201'!C1129=-901,'Rock Creek 11444280'!C1129=-901),-901,'Rock Creek 11444201'!C1129+'Rock Creek 11444280'!C1129)</f>
        <v>-901</v>
      </c>
      <c r="D1129" s="266">
        <f t="shared" si="55"/>
        <v>-901</v>
      </c>
      <c r="I1129" s="274"/>
      <c r="J1129" s="274"/>
      <c r="K1129" s="274"/>
      <c r="L1129" s="274"/>
    </row>
    <row r="1130" spans="1:12">
      <c r="A1130" s="263">
        <f t="shared" si="54"/>
        <v>2014</v>
      </c>
      <c r="B1130" s="271">
        <v>41882</v>
      </c>
      <c r="C1130" s="265">
        <f>IF(OR('Rock Creek 11444201'!C1130=-901,'Rock Creek 11444280'!C1130=-901),-901,'Rock Creek 11444201'!C1130+'Rock Creek 11444280'!C1130)</f>
        <v>-901</v>
      </c>
      <c r="D1130" s="266">
        <f t="shared" si="55"/>
        <v>-901</v>
      </c>
      <c r="I1130" s="274"/>
      <c r="J1130" s="274"/>
      <c r="K1130" s="274"/>
      <c r="L1130" s="274"/>
    </row>
    <row r="1131" spans="1:12">
      <c r="A1131" s="263">
        <f t="shared" si="54"/>
        <v>2014</v>
      </c>
      <c r="B1131" s="271">
        <v>41912</v>
      </c>
      <c r="C1131" s="265">
        <f>IF(OR('Rock Creek 11444201'!C1131=-901,'Rock Creek 11444280'!C1131=-901),-901,'Rock Creek 11444201'!C1131+'Rock Creek 11444280'!C1131)</f>
        <v>-901</v>
      </c>
      <c r="D1131" s="266">
        <f t="shared" si="55"/>
        <v>-901</v>
      </c>
      <c r="I1131" s="274"/>
      <c r="J1131" s="274"/>
      <c r="K1131" s="274"/>
      <c r="L1131" s="274"/>
    </row>
    <row r="1132" spans="1:12">
      <c r="A1132" s="263">
        <f t="shared" si="54"/>
        <v>2015</v>
      </c>
      <c r="B1132" s="271">
        <v>41943</v>
      </c>
      <c r="C1132" s="265">
        <f>IF(OR('Rock Creek 11444201'!C1132=-901,'Rock Creek 11444280'!C1132=-901),-901,'Rock Creek 11444201'!C1132+'Rock Creek 11444280'!C1132)</f>
        <v>-901</v>
      </c>
      <c r="D1132" s="266">
        <f t="shared" si="55"/>
        <v>-901</v>
      </c>
      <c r="I1132" s="274"/>
      <c r="J1132" s="274"/>
      <c r="K1132" s="274"/>
      <c r="L1132" s="274"/>
    </row>
    <row r="1133" spans="1:12">
      <c r="A1133" s="263">
        <f t="shared" si="54"/>
        <v>2015</v>
      </c>
      <c r="B1133" s="271">
        <v>41973</v>
      </c>
      <c r="C1133" s="265">
        <f>IF(OR('Rock Creek 11444201'!C1133=-901,'Rock Creek 11444280'!C1133=-901),-901,'Rock Creek 11444201'!C1133+'Rock Creek 11444280'!C1133)</f>
        <v>-901</v>
      </c>
      <c r="D1133" s="266">
        <f t="shared" si="55"/>
        <v>-901</v>
      </c>
      <c r="I1133" s="274"/>
      <c r="J1133" s="274"/>
      <c r="K1133" s="274"/>
      <c r="L1133" s="274"/>
    </row>
    <row r="1134" spans="1:12">
      <c r="A1134" s="263">
        <f t="shared" si="54"/>
        <v>2015</v>
      </c>
      <c r="B1134" s="271">
        <v>42004</v>
      </c>
      <c r="C1134" s="265">
        <f>IF(OR('Rock Creek 11444201'!C1134=-901,'Rock Creek 11444280'!C1134=-901),-901,'Rock Creek 11444201'!C1134+'Rock Creek 11444280'!C1134)</f>
        <v>-901</v>
      </c>
      <c r="D1134" s="266">
        <f t="shared" si="55"/>
        <v>-901</v>
      </c>
      <c r="I1134" s="274"/>
      <c r="J1134" s="274"/>
      <c r="K1134" s="274"/>
      <c r="L1134" s="274"/>
    </row>
    <row r="1135" spans="1:12">
      <c r="A1135" s="263">
        <f t="shared" si="54"/>
        <v>2015</v>
      </c>
      <c r="B1135" s="271">
        <v>42035</v>
      </c>
      <c r="C1135" s="265">
        <f>IF(OR('Rock Creek 11444201'!C1135=-901,'Rock Creek 11444280'!C1135=-901),-901,'Rock Creek 11444201'!C1135+'Rock Creek 11444280'!C1135)</f>
        <v>-901</v>
      </c>
      <c r="D1135" s="266">
        <f t="shared" si="55"/>
        <v>-901</v>
      </c>
      <c r="I1135" s="274"/>
      <c r="J1135" s="274"/>
      <c r="K1135" s="274"/>
      <c r="L1135" s="274"/>
    </row>
    <row r="1136" spans="1:12">
      <c r="A1136" s="263">
        <f t="shared" si="54"/>
        <v>2015</v>
      </c>
      <c r="B1136" s="271">
        <v>42063</v>
      </c>
      <c r="C1136" s="265">
        <f>IF(OR('Rock Creek 11444201'!C1136=-901,'Rock Creek 11444280'!C1136=-901),-901,'Rock Creek 11444201'!C1136+'Rock Creek 11444280'!C1136)</f>
        <v>-901</v>
      </c>
      <c r="D1136" s="266">
        <f t="shared" si="55"/>
        <v>-901</v>
      </c>
      <c r="I1136" s="274"/>
      <c r="J1136" s="274"/>
      <c r="K1136" s="274"/>
      <c r="L1136" s="274"/>
    </row>
    <row r="1137" spans="1:12">
      <c r="A1137" s="263">
        <f t="shared" si="54"/>
        <v>2015</v>
      </c>
      <c r="B1137" s="271">
        <v>42094</v>
      </c>
      <c r="C1137" s="265">
        <f>IF(OR('Rock Creek 11444201'!C1137=-901,'Rock Creek 11444280'!C1137=-901),-901,'Rock Creek 11444201'!C1137+'Rock Creek 11444280'!C1137)</f>
        <v>-901</v>
      </c>
      <c r="D1137" s="266">
        <f t="shared" si="55"/>
        <v>-901</v>
      </c>
      <c r="I1137" s="274"/>
      <c r="J1137" s="274"/>
      <c r="K1137" s="274"/>
      <c r="L1137" s="274"/>
    </row>
    <row r="1138" spans="1:12">
      <c r="A1138" s="263">
        <f t="shared" si="54"/>
        <v>2015</v>
      </c>
      <c r="B1138" s="271">
        <v>42124</v>
      </c>
      <c r="C1138" s="265">
        <f>IF(OR('Rock Creek 11444201'!C1138=-901,'Rock Creek 11444280'!C1138=-901),-901,'Rock Creek 11444201'!C1138+'Rock Creek 11444280'!C1138)</f>
        <v>-901</v>
      </c>
      <c r="D1138" s="266">
        <f t="shared" si="55"/>
        <v>-901</v>
      </c>
      <c r="I1138" s="274"/>
      <c r="J1138" s="274"/>
      <c r="K1138" s="274"/>
      <c r="L1138" s="274"/>
    </row>
    <row r="1139" spans="1:12">
      <c r="A1139" s="263">
        <f t="shared" si="54"/>
        <v>2015</v>
      </c>
      <c r="B1139" s="271">
        <v>42155</v>
      </c>
      <c r="C1139" s="265">
        <f>IF(OR('Rock Creek 11444201'!C1139=-901,'Rock Creek 11444280'!C1139=-901),-901,'Rock Creek 11444201'!C1139+'Rock Creek 11444280'!C1139)</f>
        <v>-901</v>
      </c>
      <c r="D1139" s="266">
        <f t="shared" si="55"/>
        <v>-901</v>
      </c>
      <c r="I1139" s="274"/>
      <c r="J1139" s="274"/>
      <c r="K1139" s="274"/>
      <c r="L1139" s="274"/>
    </row>
    <row r="1140" spans="1:12">
      <c r="A1140" s="263">
        <f t="shared" si="54"/>
        <v>2015</v>
      </c>
      <c r="B1140" s="271">
        <v>42185</v>
      </c>
      <c r="C1140" s="265">
        <f>IF(OR('Rock Creek 11444201'!C1140=-901,'Rock Creek 11444280'!C1140=-901),-901,'Rock Creek 11444201'!C1140+'Rock Creek 11444280'!C1140)</f>
        <v>-901</v>
      </c>
      <c r="D1140" s="417">
        <f t="shared" si="55"/>
        <v>-901</v>
      </c>
      <c r="I1140" s="274"/>
      <c r="J1140" s="274"/>
      <c r="K1140" s="274"/>
      <c r="L1140" s="274"/>
    </row>
    <row r="1141" spans="1:12">
      <c r="A1141" s="263">
        <f t="shared" si="54"/>
        <v>2015</v>
      </c>
      <c r="B1141" s="271">
        <v>42216</v>
      </c>
      <c r="C1141" s="265">
        <f>IF(OR('Rock Creek 11444201'!C1141=-901,'Rock Creek 11444280'!C1141=-901),-901,'Rock Creek 11444201'!C1141+'Rock Creek 11444280'!C1141)</f>
        <v>-901</v>
      </c>
      <c r="D1141" s="266">
        <f t="shared" si="55"/>
        <v>-901</v>
      </c>
      <c r="I1141" s="274"/>
      <c r="J1141" s="274"/>
      <c r="K1141" s="274"/>
      <c r="L1141" s="274"/>
    </row>
    <row r="1142" spans="1:12">
      <c r="A1142" s="263">
        <f t="shared" si="54"/>
        <v>2015</v>
      </c>
      <c r="B1142" s="271">
        <v>42247</v>
      </c>
      <c r="C1142" s="265">
        <f>IF(OR('Rock Creek 11444201'!C1142=-901,'Rock Creek 11444280'!C1142=-901),-901,'Rock Creek 11444201'!C1142+'Rock Creek 11444280'!C1142)</f>
        <v>-901</v>
      </c>
      <c r="D1142" s="266">
        <f t="shared" si="55"/>
        <v>-901</v>
      </c>
      <c r="I1142" s="274"/>
      <c r="J1142" s="274"/>
      <c r="K1142" s="274"/>
      <c r="L1142" s="274"/>
    </row>
    <row r="1143" spans="1:12">
      <c r="A1143" s="263">
        <f t="shared" si="54"/>
        <v>2015</v>
      </c>
      <c r="B1143" s="418">
        <v>42277</v>
      </c>
      <c r="C1143" s="419">
        <f>IF(OR('Rock Creek 11444201'!C1143=-901,'Rock Creek 11444280'!C1143=-901),-901,'Rock Creek 11444201'!C1143+'Rock Creek 11444280'!C1143)</f>
        <v>-901</v>
      </c>
      <c r="D1143" s="420">
        <f t="shared" si="55"/>
        <v>-901</v>
      </c>
      <c r="I1143" s="274"/>
      <c r="J1143" s="274"/>
      <c r="K1143" s="274"/>
      <c r="L1143" s="274"/>
    </row>
    <row r="1144" spans="1:12">
      <c r="A1144" s="263">
        <f t="shared" si="54"/>
        <v>2016</v>
      </c>
      <c r="B1144" s="271">
        <v>42308</v>
      </c>
      <c r="C1144" s="419">
        <f>IF(OR('Rock Creek 11444201'!C1144=-901,'Rock Creek 11444280'!C1144=-901),-901,'Rock Creek 11444201'!C1144+'Rock Creek 11444280'!C1144)</f>
        <v>-901</v>
      </c>
      <c r="D1144" s="420">
        <f t="shared" ref="D1144:D1207" si="56">IF(C1144&lt;&gt;-901,C1144*DAY(B1144)*24*60*60/(220*22*9*1000),-901)</f>
        <v>-901</v>
      </c>
      <c r="I1144" s="274"/>
      <c r="J1144" s="274"/>
      <c r="K1144" s="274"/>
      <c r="L1144" s="274"/>
    </row>
    <row r="1145" spans="1:12">
      <c r="A1145" s="263">
        <f t="shared" si="54"/>
        <v>2016</v>
      </c>
      <c r="B1145" s="271">
        <v>42338</v>
      </c>
      <c r="C1145" s="419">
        <f>IF(OR('Rock Creek 11444201'!C1145=-901,'Rock Creek 11444280'!C1145=-901),-901,'Rock Creek 11444201'!C1145+'Rock Creek 11444280'!C1145)</f>
        <v>-901</v>
      </c>
      <c r="D1145" s="420">
        <f t="shared" si="56"/>
        <v>-901</v>
      </c>
      <c r="I1145" s="274"/>
      <c r="J1145" s="274"/>
      <c r="K1145" s="274"/>
      <c r="L1145" s="274"/>
    </row>
    <row r="1146" spans="1:12">
      <c r="A1146" s="263">
        <f t="shared" si="54"/>
        <v>2016</v>
      </c>
      <c r="B1146" s="271">
        <v>42369</v>
      </c>
      <c r="C1146" s="419">
        <f>IF(OR('Rock Creek 11444201'!C1146=-901,'Rock Creek 11444280'!C1146=-901),-901,'Rock Creek 11444201'!C1146+'Rock Creek 11444280'!C1146)</f>
        <v>-901</v>
      </c>
      <c r="D1146" s="420">
        <f t="shared" si="56"/>
        <v>-901</v>
      </c>
      <c r="I1146" s="274"/>
      <c r="J1146" s="274"/>
      <c r="K1146" s="274"/>
      <c r="L1146" s="274"/>
    </row>
    <row r="1147" spans="1:12">
      <c r="A1147" s="263">
        <f t="shared" si="54"/>
        <v>2016</v>
      </c>
      <c r="B1147" s="271">
        <v>42400</v>
      </c>
      <c r="C1147" s="419">
        <f>IF(OR('Rock Creek 11444201'!C1147=-901,'Rock Creek 11444280'!C1147=-901),-901,'Rock Creek 11444201'!C1147+'Rock Creek 11444280'!C1147)</f>
        <v>-901</v>
      </c>
      <c r="D1147" s="420">
        <f t="shared" si="56"/>
        <v>-901</v>
      </c>
      <c r="I1147" s="274"/>
      <c r="J1147" s="274"/>
      <c r="K1147" s="274"/>
      <c r="L1147" s="274"/>
    </row>
    <row r="1148" spans="1:12">
      <c r="A1148" s="263">
        <f t="shared" si="54"/>
        <v>2016</v>
      </c>
      <c r="B1148" s="418">
        <v>42429</v>
      </c>
      <c r="C1148" s="419">
        <f>IF(OR('Rock Creek 11444201'!C1148=-901,'Rock Creek 11444280'!C1148=-901),-901,'Rock Creek 11444201'!C1148+'Rock Creek 11444280'!C1148)</f>
        <v>-901</v>
      </c>
      <c r="D1148" s="420">
        <f t="shared" si="56"/>
        <v>-901</v>
      </c>
      <c r="I1148" s="274"/>
      <c r="J1148" s="274"/>
      <c r="K1148" s="274"/>
      <c r="L1148" s="274"/>
    </row>
    <row r="1149" spans="1:12">
      <c r="A1149" s="263">
        <f t="shared" si="54"/>
        <v>2016</v>
      </c>
      <c r="B1149" s="271">
        <v>42460</v>
      </c>
      <c r="C1149" s="419">
        <f>IF(OR('Rock Creek 11444201'!C1149=-901,'Rock Creek 11444280'!C1149=-901),-901,'Rock Creek 11444201'!C1149+'Rock Creek 11444280'!C1149)</f>
        <v>-901</v>
      </c>
      <c r="D1149" s="420">
        <f t="shared" si="56"/>
        <v>-901</v>
      </c>
      <c r="I1149" s="274"/>
      <c r="J1149" s="274"/>
      <c r="K1149" s="274"/>
      <c r="L1149" s="274"/>
    </row>
    <row r="1150" spans="1:12">
      <c r="A1150" s="263">
        <f t="shared" si="54"/>
        <v>2016</v>
      </c>
      <c r="B1150" s="271">
        <v>42490</v>
      </c>
      <c r="C1150" s="419">
        <f>IF(OR('Rock Creek 11444201'!C1150=-901,'Rock Creek 11444280'!C1150=-901),-901,'Rock Creek 11444201'!C1150+'Rock Creek 11444280'!C1150)</f>
        <v>-901</v>
      </c>
      <c r="D1150" s="420">
        <f t="shared" si="56"/>
        <v>-901</v>
      </c>
      <c r="I1150" s="274"/>
      <c r="J1150" s="274"/>
      <c r="K1150" s="274"/>
      <c r="L1150" s="274"/>
    </row>
    <row r="1151" spans="1:12">
      <c r="A1151" s="263">
        <f t="shared" si="54"/>
        <v>2016</v>
      </c>
      <c r="B1151" s="271">
        <v>42521</v>
      </c>
      <c r="C1151" s="419">
        <f>IF(OR('Rock Creek 11444201'!C1151=-901,'Rock Creek 11444280'!C1151=-901),-901,'Rock Creek 11444201'!C1151+'Rock Creek 11444280'!C1151)</f>
        <v>-901</v>
      </c>
      <c r="D1151" s="420">
        <f t="shared" si="56"/>
        <v>-901</v>
      </c>
      <c r="I1151" s="274"/>
      <c r="J1151" s="274"/>
      <c r="K1151" s="274"/>
      <c r="L1151" s="274"/>
    </row>
    <row r="1152" spans="1:12">
      <c r="A1152" s="263">
        <f t="shared" si="54"/>
        <v>2016</v>
      </c>
      <c r="B1152" s="271">
        <v>42551</v>
      </c>
      <c r="C1152" s="419">
        <f>IF(OR('Rock Creek 11444201'!C1152=-901,'Rock Creek 11444280'!C1152=-901),-901,'Rock Creek 11444201'!C1152+'Rock Creek 11444280'!C1152)</f>
        <v>-901</v>
      </c>
      <c r="D1152" s="420">
        <f t="shared" si="56"/>
        <v>-901</v>
      </c>
      <c r="I1152" s="274"/>
      <c r="J1152" s="274"/>
      <c r="K1152" s="274"/>
      <c r="L1152" s="274"/>
    </row>
    <row r="1153" spans="1:12">
      <c r="A1153" s="263">
        <f t="shared" si="54"/>
        <v>2016</v>
      </c>
      <c r="B1153" s="418">
        <v>42582</v>
      </c>
      <c r="C1153" s="419">
        <f>IF(OR('Rock Creek 11444201'!C1153=-901,'Rock Creek 11444280'!C1153=-901),-901,'Rock Creek 11444201'!C1153+'Rock Creek 11444280'!C1153)</f>
        <v>-901</v>
      </c>
      <c r="D1153" s="420">
        <f t="shared" si="56"/>
        <v>-901</v>
      </c>
      <c r="I1153" s="274"/>
      <c r="J1153" s="274"/>
      <c r="K1153" s="274"/>
      <c r="L1153" s="274"/>
    </row>
    <row r="1154" spans="1:12">
      <c r="A1154" s="263">
        <f t="shared" si="54"/>
        <v>2016</v>
      </c>
      <c r="B1154" s="271">
        <v>42613</v>
      </c>
      <c r="C1154" s="419">
        <f>IF(OR('Rock Creek 11444201'!C1154=-901,'Rock Creek 11444280'!C1154=-901),-901,'Rock Creek 11444201'!C1154+'Rock Creek 11444280'!C1154)</f>
        <v>-901</v>
      </c>
      <c r="D1154" s="420">
        <f t="shared" si="56"/>
        <v>-901</v>
      </c>
      <c r="I1154" s="274"/>
      <c r="J1154" s="274"/>
      <c r="K1154" s="274"/>
      <c r="L1154" s="274"/>
    </row>
    <row r="1155" spans="1:12">
      <c r="A1155" s="263">
        <f t="shared" si="54"/>
        <v>2016</v>
      </c>
      <c r="B1155" s="271">
        <v>42643</v>
      </c>
      <c r="C1155" s="419">
        <f>IF(OR('Rock Creek 11444201'!C1155=-901,'Rock Creek 11444280'!C1155=-901),-901,'Rock Creek 11444201'!C1155+'Rock Creek 11444280'!C1155)</f>
        <v>-901</v>
      </c>
      <c r="D1155" s="420">
        <f t="shared" si="56"/>
        <v>-901</v>
      </c>
      <c r="I1155" s="274"/>
      <c r="J1155" s="274"/>
      <c r="K1155" s="274"/>
      <c r="L1155" s="274"/>
    </row>
    <row r="1156" spans="1:12">
      <c r="A1156" s="263">
        <f t="shared" si="54"/>
        <v>2017</v>
      </c>
      <c r="B1156" s="271">
        <v>42674</v>
      </c>
      <c r="C1156" s="419">
        <f>IF(OR('Rock Creek 11444201'!C1156=-901,'Rock Creek 11444280'!C1156=-901),-901,'Rock Creek 11444201'!C1156+'Rock Creek 11444280'!C1156)</f>
        <v>-901</v>
      </c>
      <c r="D1156" s="420">
        <f t="shared" si="56"/>
        <v>-901</v>
      </c>
      <c r="I1156" s="274"/>
      <c r="J1156" s="274"/>
      <c r="K1156" s="274"/>
      <c r="L1156" s="274"/>
    </row>
    <row r="1157" spans="1:12">
      <c r="A1157" s="263">
        <f t="shared" si="54"/>
        <v>2017</v>
      </c>
      <c r="B1157" s="271">
        <v>42704</v>
      </c>
      <c r="C1157" s="419">
        <f>IF(OR('Rock Creek 11444201'!C1157=-901,'Rock Creek 11444280'!C1157=-901),-901,'Rock Creek 11444201'!C1157+'Rock Creek 11444280'!C1157)</f>
        <v>49.666666666666664</v>
      </c>
      <c r="D1157" s="420">
        <f t="shared" si="56"/>
        <v>2.9553719008264463</v>
      </c>
      <c r="I1157" s="274"/>
      <c r="J1157" s="274"/>
      <c r="K1157" s="274"/>
      <c r="L1157" s="274"/>
    </row>
    <row r="1158" spans="1:12">
      <c r="A1158" s="263">
        <f t="shared" si="54"/>
        <v>2017</v>
      </c>
      <c r="B1158" s="418">
        <v>42735</v>
      </c>
      <c r="C1158" s="419">
        <f>IF(OR('Rock Creek 11444201'!C1158=-901,'Rock Creek 11444280'!C1158=-901),-901,'Rock Creek 11444201'!C1158+'Rock Creek 11444280'!C1158)</f>
        <v>157.85903225806453</v>
      </c>
      <c r="D1158" s="420">
        <f t="shared" si="56"/>
        <v>9.7063735537190077</v>
      </c>
      <c r="I1158" s="274"/>
      <c r="J1158" s="274"/>
      <c r="K1158" s="274"/>
      <c r="L1158" s="274"/>
    </row>
    <row r="1159" spans="1:12">
      <c r="A1159" s="263">
        <f t="shared" si="54"/>
        <v>2017</v>
      </c>
      <c r="B1159" s="271">
        <v>42766</v>
      </c>
      <c r="C1159" s="419">
        <f>IF(OR('Rock Creek 11444201'!C1159=-901,'Rock Creek 11444280'!C1159=-901),-901,'Rock Creek 11444201'!C1159+'Rock Creek 11444280'!C1159)</f>
        <v>661.90967741935481</v>
      </c>
      <c r="D1159" s="420">
        <f t="shared" si="56"/>
        <v>40.699239669421495</v>
      </c>
      <c r="I1159" s="274"/>
      <c r="J1159" s="274"/>
      <c r="K1159" s="274"/>
      <c r="L1159" s="274"/>
    </row>
    <row r="1160" spans="1:12">
      <c r="A1160" s="263">
        <f t="shared" si="54"/>
        <v>2017</v>
      </c>
      <c r="B1160" s="271">
        <v>42794</v>
      </c>
      <c r="C1160" s="419">
        <f>IF(OR('Rock Creek 11444201'!C1160=-901,'Rock Creek 11444280'!C1160=-901),-901,'Rock Creek 11444201'!C1160+'Rock Creek 11444280'!C1160)</f>
        <v>895.49749999999995</v>
      </c>
      <c r="D1160" s="420">
        <f t="shared" si="56"/>
        <v>49.733414876033059</v>
      </c>
      <c r="I1160" s="274"/>
      <c r="J1160" s="274"/>
      <c r="K1160" s="274"/>
      <c r="L1160" s="274"/>
    </row>
    <row r="1161" spans="1:12">
      <c r="A1161" s="263">
        <f t="shared" si="54"/>
        <v>2017</v>
      </c>
      <c r="B1161" s="271">
        <v>42825</v>
      </c>
      <c r="C1161" s="419">
        <f>IF(OR('Rock Creek 11444201'!C1161=-901,'Rock Creek 11444280'!C1161=-901),-901,'Rock Creek 11444201'!C1161+'Rock Creek 11444280'!C1161)</f>
        <v>230.63290322580644</v>
      </c>
      <c r="D1161" s="420">
        <f t="shared" si="56"/>
        <v>14.181064462809918</v>
      </c>
      <c r="I1161" s="274"/>
      <c r="J1161" s="274"/>
      <c r="K1161" s="274"/>
      <c r="L1161" s="274"/>
    </row>
    <row r="1162" spans="1:12">
      <c r="A1162" s="263">
        <f t="shared" si="54"/>
        <v>2017</v>
      </c>
      <c r="B1162" s="271">
        <v>42855</v>
      </c>
      <c r="C1162" s="419">
        <f>IF(OR('Rock Creek 11444201'!C1162=-901,'Rock Creek 11444280'!C1162=-901),-901,'Rock Creek 11444201'!C1162+'Rock Creek 11444280'!C1162)</f>
        <v>225.45333333333335</v>
      </c>
      <c r="D1162" s="420">
        <f t="shared" si="56"/>
        <v>13.415404958677689</v>
      </c>
      <c r="I1162" s="274"/>
      <c r="J1162" s="274"/>
      <c r="K1162" s="274"/>
      <c r="L1162" s="274"/>
    </row>
    <row r="1163" spans="1:12">
      <c r="A1163" s="263">
        <f t="shared" si="54"/>
        <v>2017</v>
      </c>
      <c r="B1163" s="418">
        <v>42886</v>
      </c>
      <c r="C1163" s="419">
        <f>IF(OR('Rock Creek 11444201'!C1163=-901,'Rock Creek 11444280'!C1163=-901),-901,'Rock Creek 11444201'!C1163+'Rock Creek 11444280'!C1163)</f>
        <v>111.80322580645164</v>
      </c>
      <c r="D1163" s="420">
        <f t="shared" si="56"/>
        <v>6.8745123966942145</v>
      </c>
      <c r="I1163" s="274"/>
      <c r="J1163" s="274"/>
      <c r="K1163" s="274"/>
      <c r="L1163" s="274"/>
    </row>
    <row r="1164" spans="1:12">
      <c r="A1164" s="263">
        <f t="shared" si="54"/>
        <v>2017</v>
      </c>
      <c r="B1164" s="271">
        <v>42916</v>
      </c>
      <c r="C1164" s="419">
        <f>IF(OR('Rock Creek 11444201'!C1164=-901,'Rock Creek 11444280'!C1164=-901),-901,'Rock Creek 11444201'!C1164+'Rock Creek 11444280'!C1164)</f>
        <v>71.323333333333338</v>
      </c>
      <c r="D1164" s="420">
        <f t="shared" si="56"/>
        <v>4.2440330578512393</v>
      </c>
      <c r="I1164" s="274"/>
      <c r="J1164" s="274"/>
      <c r="K1164" s="274"/>
      <c r="L1164" s="274"/>
    </row>
    <row r="1165" spans="1:12">
      <c r="A1165" s="263">
        <f t="shared" si="54"/>
        <v>2017</v>
      </c>
      <c r="B1165" s="271">
        <v>42947</v>
      </c>
      <c r="C1165" s="419">
        <f>IF(OR('Rock Creek 11444201'!C1165=-901,'Rock Creek 11444280'!C1165=-901),-901,'Rock Creek 11444201'!C1165+'Rock Creek 11444280'!C1165)</f>
        <v>38.938709677419354</v>
      </c>
      <c r="D1165" s="420">
        <f t="shared" si="56"/>
        <v>2.394247933884297</v>
      </c>
      <c r="I1165" s="274"/>
      <c r="J1165" s="274"/>
      <c r="K1165" s="274"/>
      <c r="L1165" s="274"/>
    </row>
    <row r="1166" spans="1:12">
      <c r="A1166" s="263">
        <f t="shared" si="54"/>
        <v>2017</v>
      </c>
      <c r="B1166" s="271">
        <v>42978</v>
      </c>
      <c r="C1166" s="419">
        <f>IF(OR('Rock Creek 11444201'!C1166=-901,'Rock Creek 11444280'!C1166=-901),-901,'Rock Creek 11444201'!C1166+'Rock Creek 11444280'!C1166)</f>
        <v>25.032258064516125</v>
      </c>
      <c r="D1166" s="420">
        <f t="shared" si="56"/>
        <v>1.5391735537190079</v>
      </c>
      <c r="I1166" s="274"/>
      <c r="J1166" s="274"/>
      <c r="K1166" s="274"/>
      <c r="L1166" s="274"/>
    </row>
    <row r="1167" spans="1:12">
      <c r="A1167" s="263">
        <f t="shared" si="54"/>
        <v>2017</v>
      </c>
      <c r="B1167" s="271">
        <v>43008</v>
      </c>
      <c r="C1167" s="419">
        <f>IF(OR('Rock Creek 11444201'!C1167=-901,'Rock Creek 11444280'!C1167=-901),-901,'Rock Creek 11444201'!C1167+'Rock Creek 11444280'!C1167)</f>
        <v>21.779999999999998</v>
      </c>
      <c r="D1167" s="420">
        <f t="shared" si="56"/>
        <v>1.2959999999999998</v>
      </c>
      <c r="I1167" s="274"/>
      <c r="J1167" s="274"/>
      <c r="K1167" s="274"/>
      <c r="L1167" s="274"/>
    </row>
    <row r="1168" spans="1:12">
      <c r="A1168" s="263">
        <f t="shared" si="54"/>
        <v>2018</v>
      </c>
      <c r="B1168" s="418">
        <v>43039</v>
      </c>
      <c r="C1168" s="419">
        <f>IF(OR('Rock Creek 11444201'!C1168=-901,'Rock Creek 11444280'!C1168=-901),-901,'Rock Creek 11444201'!C1168+'Rock Creek 11444280'!C1168)</f>
        <v>-901</v>
      </c>
      <c r="D1168" s="420">
        <f t="shared" si="56"/>
        <v>-901</v>
      </c>
      <c r="I1168" s="274"/>
      <c r="J1168" s="274"/>
      <c r="K1168" s="274"/>
      <c r="L1168" s="274"/>
    </row>
    <row r="1169" spans="1:12">
      <c r="A1169" s="263">
        <f t="shared" ref="A1169:A1215" si="57">IF(MONTH(B1169)&gt;9,YEAR(B1169)+1,YEAR(B1169))</f>
        <v>2018</v>
      </c>
      <c r="B1169" s="271">
        <v>43069</v>
      </c>
      <c r="C1169" s="419">
        <f>IF(OR('Rock Creek 11444201'!C1169=-901,'Rock Creek 11444280'!C1169=-901),-901,'Rock Creek 11444201'!C1169+'Rock Creek 11444280'!C1169)</f>
        <v>-901</v>
      </c>
      <c r="D1169" s="420">
        <f t="shared" si="56"/>
        <v>-901</v>
      </c>
      <c r="I1169" s="274"/>
      <c r="J1169" s="274"/>
      <c r="K1169" s="274"/>
      <c r="L1169" s="274"/>
    </row>
    <row r="1170" spans="1:12">
      <c r="A1170" s="263">
        <f t="shared" si="57"/>
        <v>2018</v>
      </c>
      <c r="B1170" s="271">
        <v>43100</v>
      </c>
      <c r="C1170" s="419">
        <f>IF(OR('Rock Creek 11444201'!C1170=-901,'Rock Creek 11444280'!C1170=-901),-901,'Rock Creek 11444201'!C1170+'Rock Creek 11444280'!C1170)</f>
        <v>-901</v>
      </c>
      <c r="D1170" s="420">
        <f t="shared" si="56"/>
        <v>-901</v>
      </c>
      <c r="I1170" s="274"/>
      <c r="J1170" s="274"/>
      <c r="K1170" s="274"/>
      <c r="L1170" s="274"/>
    </row>
    <row r="1171" spans="1:12">
      <c r="A1171" s="263">
        <f t="shared" si="57"/>
        <v>2018</v>
      </c>
      <c r="B1171" s="271">
        <v>43131</v>
      </c>
      <c r="C1171" s="419">
        <f>IF(OR('Rock Creek 11444201'!C1171=-901,'Rock Creek 11444280'!C1171=-901),-901,'Rock Creek 11444201'!C1171+'Rock Creek 11444280'!C1171)</f>
        <v>-901</v>
      </c>
      <c r="D1171" s="420">
        <f t="shared" si="56"/>
        <v>-901</v>
      </c>
      <c r="I1171" s="274"/>
      <c r="J1171" s="274"/>
      <c r="K1171" s="274"/>
      <c r="L1171" s="274"/>
    </row>
    <row r="1172" spans="1:12">
      <c r="A1172" s="263">
        <f t="shared" si="57"/>
        <v>2018</v>
      </c>
      <c r="B1172" s="271">
        <v>43159</v>
      </c>
      <c r="C1172" s="419">
        <f>IF(OR('Rock Creek 11444201'!C1172=-901,'Rock Creek 11444280'!C1172=-901),-901,'Rock Creek 11444201'!C1172+'Rock Creek 11444280'!C1172)</f>
        <v>-901</v>
      </c>
      <c r="D1172" s="420">
        <f t="shared" si="56"/>
        <v>-901</v>
      </c>
      <c r="I1172" s="274"/>
      <c r="J1172" s="274"/>
      <c r="K1172" s="274"/>
      <c r="L1172" s="274"/>
    </row>
    <row r="1173" spans="1:12">
      <c r="A1173" s="263">
        <f t="shared" si="57"/>
        <v>2018</v>
      </c>
      <c r="B1173" s="418">
        <v>43190</v>
      </c>
      <c r="C1173" s="419">
        <f>IF(OR('Rock Creek 11444201'!C1173=-901,'Rock Creek 11444280'!C1173=-901),-901,'Rock Creek 11444201'!C1173+'Rock Creek 11444280'!C1173)</f>
        <v>-901</v>
      </c>
      <c r="D1173" s="420">
        <f t="shared" si="56"/>
        <v>-901</v>
      </c>
      <c r="I1173" s="274"/>
      <c r="J1173" s="274"/>
      <c r="K1173" s="274"/>
      <c r="L1173" s="274"/>
    </row>
    <row r="1174" spans="1:12">
      <c r="A1174" s="263">
        <f t="shared" si="57"/>
        <v>2018</v>
      </c>
      <c r="B1174" s="271">
        <v>43220</v>
      </c>
      <c r="C1174" s="419">
        <f>IF(OR('Rock Creek 11444201'!C1174=-901,'Rock Creek 11444280'!C1174=-901),-901,'Rock Creek 11444201'!C1174+'Rock Creek 11444280'!C1174)</f>
        <v>-901</v>
      </c>
      <c r="D1174" s="420">
        <f t="shared" si="56"/>
        <v>-901</v>
      </c>
      <c r="I1174" s="274"/>
      <c r="J1174" s="274"/>
      <c r="K1174" s="274"/>
      <c r="L1174" s="274"/>
    </row>
    <row r="1175" spans="1:12">
      <c r="A1175" s="263">
        <f t="shared" si="57"/>
        <v>2018</v>
      </c>
      <c r="B1175" s="271">
        <v>43251</v>
      </c>
      <c r="C1175" s="419">
        <f>IF(OR('Rock Creek 11444201'!C1175=-901,'Rock Creek 11444280'!C1175=-901),-901,'Rock Creek 11444201'!C1175+'Rock Creek 11444280'!C1175)</f>
        <v>-901</v>
      </c>
      <c r="D1175" s="420">
        <f t="shared" si="56"/>
        <v>-901</v>
      </c>
      <c r="I1175" s="274"/>
      <c r="J1175" s="274"/>
      <c r="K1175" s="274"/>
      <c r="L1175" s="274"/>
    </row>
    <row r="1176" spans="1:12">
      <c r="A1176" s="263">
        <f t="shared" si="57"/>
        <v>2018</v>
      </c>
      <c r="B1176" s="271">
        <v>43281</v>
      </c>
      <c r="C1176" s="419">
        <f>IF(OR('Rock Creek 11444201'!C1176=-901,'Rock Creek 11444280'!C1176=-901),-901,'Rock Creek 11444201'!C1176+'Rock Creek 11444280'!C1176)</f>
        <v>-901</v>
      </c>
      <c r="D1176" s="420">
        <f t="shared" si="56"/>
        <v>-901</v>
      </c>
      <c r="I1176" s="274"/>
      <c r="J1176" s="274"/>
      <c r="K1176" s="274"/>
      <c r="L1176" s="274"/>
    </row>
    <row r="1177" spans="1:12">
      <c r="A1177" s="263">
        <f t="shared" si="57"/>
        <v>2018</v>
      </c>
      <c r="B1177" s="271">
        <v>43312</v>
      </c>
      <c r="C1177" s="419">
        <f>IF(OR('Rock Creek 11444201'!C1177=-901,'Rock Creek 11444280'!C1177=-901),-901,'Rock Creek 11444201'!C1177+'Rock Creek 11444280'!C1177)</f>
        <v>-901</v>
      </c>
      <c r="D1177" s="420">
        <f t="shared" si="56"/>
        <v>-901</v>
      </c>
      <c r="I1177" s="274"/>
      <c r="J1177" s="274"/>
      <c r="K1177" s="274"/>
      <c r="L1177" s="274"/>
    </row>
    <row r="1178" spans="1:12">
      <c r="A1178" s="263">
        <f t="shared" si="57"/>
        <v>2018</v>
      </c>
      <c r="B1178" s="418">
        <v>43343</v>
      </c>
      <c r="C1178" s="419">
        <f>IF(OR('Rock Creek 11444201'!C1178=-901,'Rock Creek 11444280'!C1178=-901),-901,'Rock Creek 11444201'!C1178+'Rock Creek 11444280'!C1178)</f>
        <v>-901</v>
      </c>
      <c r="D1178" s="420">
        <f t="shared" si="56"/>
        <v>-901</v>
      </c>
      <c r="I1178" s="274"/>
      <c r="J1178" s="274"/>
      <c r="K1178" s="274"/>
      <c r="L1178" s="274"/>
    </row>
    <row r="1179" spans="1:12">
      <c r="A1179" s="263">
        <f t="shared" si="57"/>
        <v>2018</v>
      </c>
      <c r="B1179" s="271">
        <v>43373</v>
      </c>
      <c r="C1179" s="419">
        <f>IF(OR('Rock Creek 11444201'!C1179=-901,'Rock Creek 11444280'!C1179=-901),-901,'Rock Creek 11444201'!C1179+'Rock Creek 11444280'!C1179)</f>
        <v>-901</v>
      </c>
      <c r="D1179" s="420">
        <f t="shared" si="56"/>
        <v>-901</v>
      </c>
      <c r="I1179" s="274"/>
      <c r="J1179" s="274"/>
      <c r="K1179" s="274"/>
      <c r="L1179" s="274"/>
    </row>
    <row r="1180" spans="1:12">
      <c r="A1180" s="263">
        <f t="shared" si="57"/>
        <v>2019</v>
      </c>
      <c r="B1180" s="271">
        <v>43404</v>
      </c>
      <c r="C1180" s="419">
        <f>IF(OR('Rock Creek 11444201'!C1180=-901,'Rock Creek 11444280'!C1180=-901),-901,'Rock Creek 11444201'!C1180+'Rock Creek 11444280'!C1180)</f>
        <v>-901</v>
      </c>
      <c r="D1180" s="420">
        <f t="shared" si="56"/>
        <v>-901</v>
      </c>
      <c r="I1180" s="274"/>
      <c r="J1180" s="274"/>
      <c r="K1180" s="274"/>
      <c r="L1180" s="274"/>
    </row>
    <row r="1181" spans="1:12">
      <c r="A1181" s="263">
        <f t="shared" si="57"/>
        <v>2019</v>
      </c>
      <c r="B1181" s="271">
        <v>43434</v>
      </c>
      <c r="C1181" s="419">
        <f>IF(OR('Rock Creek 11444201'!C1181=-901,'Rock Creek 11444280'!C1181=-901),-901,'Rock Creek 11444201'!C1181+'Rock Creek 11444280'!C1181)</f>
        <v>-901</v>
      </c>
      <c r="D1181" s="420">
        <f t="shared" si="56"/>
        <v>-901</v>
      </c>
      <c r="I1181" s="274"/>
      <c r="J1181" s="274"/>
      <c r="K1181" s="274"/>
      <c r="L1181" s="274"/>
    </row>
    <row r="1182" spans="1:12">
      <c r="A1182" s="263">
        <f t="shared" si="57"/>
        <v>2019</v>
      </c>
      <c r="B1182" s="271">
        <v>43465</v>
      </c>
      <c r="C1182" s="419">
        <f>IF(OR('Rock Creek 11444201'!C1182=-901,'Rock Creek 11444280'!C1182=-901),-901,'Rock Creek 11444201'!C1182+'Rock Creek 11444280'!C1182)</f>
        <v>-901</v>
      </c>
      <c r="D1182" s="420">
        <f t="shared" si="56"/>
        <v>-901</v>
      </c>
      <c r="I1182" s="274"/>
      <c r="J1182" s="274"/>
      <c r="K1182" s="274"/>
      <c r="L1182" s="274"/>
    </row>
    <row r="1183" spans="1:12">
      <c r="A1183" s="263">
        <f t="shared" si="57"/>
        <v>2019</v>
      </c>
      <c r="B1183" s="418">
        <v>43496</v>
      </c>
      <c r="C1183" s="419">
        <f>IF(OR('Rock Creek 11444201'!C1183=-901,'Rock Creek 11444280'!C1183=-901),-901,'Rock Creek 11444201'!C1183+'Rock Creek 11444280'!C1183)</f>
        <v>-901</v>
      </c>
      <c r="D1183" s="420">
        <f t="shared" si="56"/>
        <v>-901</v>
      </c>
      <c r="I1183" s="274"/>
      <c r="J1183" s="274"/>
      <c r="K1183" s="274"/>
      <c r="L1183" s="274"/>
    </row>
    <row r="1184" spans="1:12">
      <c r="A1184" s="263">
        <f t="shared" si="57"/>
        <v>2019</v>
      </c>
      <c r="B1184" s="271">
        <v>43524</v>
      </c>
      <c r="C1184" s="419">
        <f>IF(OR('Rock Creek 11444201'!C1184=-901,'Rock Creek 11444280'!C1184=-901),-901,'Rock Creek 11444201'!C1184+'Rock Creek 11444280'!C1184)</f>
        <v>-901</v>
      </c>
      <c r="D1184" s="420">
        <f t="shared" si="56"/>
        <v>-901</v>
      </c>
      <c r="I1184" s="274"/>
      <c r="J1184" s="274"/>
      <c r="K1184" s="274"/>
      <c r="L1184" s="274"/>
    </row>
    <row r="1185" spans="1:12">
      <c r="A1185" s="263">
        <f t="shared" si="57"/>
        <v>2019</v>
      </c>
      <c r="B1185" s="271">
        <v>43555</v>
      </c>
      <c r="C1185" s="419">
        <f>IF(OR('Rock Creek 11444201'!C1185=-901,'Rock Creek 11444280'!C1185=-901),-901,'Rock Creek 11444201'!C1185+'Rock Creek 11444280'!C1185)</f>
        <v>-901</v>
      </c>
      <c r="D1185" s="420">
        <f t="shared" si="56"/>
        <v>-901</v>
      </c>
      <c r="I1185" s="274"/>
      <c r="J1185" s="274"/>
      <c r="K1185" s="274"/>
      <c r="L1185" s="274"/>
    </row>
    <row r="1186" spans="1:12">
      <c r="A1186" s="263">
        <f t="shared" si="57"/>
        <v>2019</v>
      </c>
      <c r="B1186" s="271">
        <v>43585</v>
      </c>
      <c r="C1186" s="419">
        <f>IF(OR('Rock Creek 11444201'!C1186=-901,'Rock Creek 11444280'!C1186=-901),-901,'Rock Creek 11444201'!C1186+'Rock Creek 11444280'!C1186)</f>
        <v>-901</v>
      </c>
      <c r="D1186" s="420">
        <f t="shared" si="56"/>
        <v>-901</v>
      </c>
      <c r="I1186" s="274"/>
      <c r="J1186" s="274"/>
      <c r="K1186" s="274"/>
      <c r="L1186" s="274"/>
    </row>
    <row r="1187" spans="1:12">
      <c r="A1187" s="263">
        <f t="shared" si="57"/>
        <v>2019</v>
      </c>
      <c r="B1187" s="271">
        <v>43616</v>
      </c>
      <c r="C1187" s="419">
        <f>IF(OR('Rock Creek 11444201'!C1187=-901,'Rock Creek 11444280'!C1187=-901),-901,'Rock Creek 11444201'!C1187+'Rock Creek 11444280'!C1187)</f>
        <v>-901</v>
      </c>
      <c r="D1187" s="420">
        <f t="shared" si="56"/>
        <v>-901</v>
      </c>
      <c r="I1187" s="274"/>
      <c r="J1187" s="274"/>
      <c r="K1187" s="274"/>
      <c r="L1187" s="274"/>
    </row>
    <row r="1188" spans="1:12">
      <c r="A1188" s="263">
        <f t="shared" si="57"/>
        <v>2019</v>
      </c>
      <c r="B1188" s="418">
        <v>43646</v>
      </c>
      <c r="C1188" s="419">
        <f>IF(OR('Rock Creek 11444201'!C1188=-901,'Rock Creek 11444280'!C1188=-901),-901,'Rock Creek 11444201'!C1188+'Rock Creek 11444280'!C1188)</f>
        <v>-901</v>
      </c>
      <c r="D1188" s="420">
        <f t="shared" si="56"/>
        <v>-901</v>
      </c>
      <c r="I1188" s="274"/>
      <c r="J1188" s="274"/>
      <c r="K1188" s="274"/>
      <c r="L1188" s="274"/>
    </row>
    <row r="1189" spans="1:12">
      <c r="A1189" s="263">
        <f t="shared" si="57"/>
        <v>2019</v>
      </c>
      <c r="B1189" s="271">
        <v>43677</v>
      </c>
      <c r="C1189" s="419">
        <f>IF(OR('Rock Creek 11444201'!C1189=-901,'Rock Creek 11444280'!C1189=-901),-901,'Rock Creek 11444201'!C1189+'Rock Creek 11444280'!C1189)</f>
        <v>-901</v>
      </c>
      <c r="D1189" s="420">
        <f t="shared" si="56"/>
        <v>-901</v>
      </c>
      <c r="I1189" s="274"/>
      <c r="J1189" s="274"/>
      <c r="K1189" s="274"/>
      <c r="L1189" s="274"/>
    </row>
    <row r="1190" spans="1:12">
      <c r="A1190" s="263">
        <f t="shared" si="57"/>
        <v>2019</v>
      </c>
      <c r="B1190" s="271">
        <v>43708</v>
      </c>
      <c r="C1190" s="419">
        <f>IF(OR('Rock Creek 11444201'!C1190=-901,'Rock Creek 11444280'!C1190=-901),-901,'Rock Creek 11444201'!C1190+'Rock Creek 11444280'!C1190)</f>
        <v>-901</v>
      </c>
      <c r="D1190" s="420">
        <f t="shared" si="56"/>
        <v>-901</v>
      </c>
      <c r="I1190" s="274"/>
      <c r="J1190" s="274"/>
      <c r="K1190" s="274"/>
      <c r="L1190" s="274"/>
    </row>
    <row r="1191" spans="1:12">
      <c r="A1191" s="263">
        <f t="shared" si="57"/>
        <v>2019</v>
      </c>
      <c r="B1191" s="271">
        <v>43738</v>
      </c>
      <c r="C1191" s="419">
        <f>IF(OR('Rock Creek 11444201'!C1191=-901,'Rock Creek 11444280'!C1191=-901),-901,'Rock Creek 11444201'!C1191+'Rock Creek 11444280'!C1191)</f>
        <v>-901</v>
      </c>
      <c r="D1191" s="420">
        <f t="shared" si="56"/>
        <v>-901</v>
      </c>
      <c r="I1191" s="274"/>
      <c r="J1191" s="274"/>
      <c r="K1191" s="274"/>
      <c r="L1191" s="274"/>
    </row>
    <row r="1192" spans="1:12">
      <c r="A1192" s="263">
        <f t="shared" si="57"/>
        <v>2020</v>
      </c>
      <c r="B1192" s="271">
        <v>43769</v>
      </c>
      <c r="C1192" s="419">
        <f>IF(OR('Rock Creek 11444201'!C1192=-901,'Rock Creek 11444280'!C1192=-901),-901,'Rock Creek 11444201'!C1192+'Rock Creek 11444280'!C1192)</f>
        <v>-901</v>
      </c>
      <c r="D1192" s="420">
        <f t="shared" si="56"/>
        <v>-901</v>
      </c>
      <c r="I1192" s="274"/>
      <c r="J1192" s="274"/>
      <c r="K1192" s="274"/>
      <c r="L1192" s="274"/>
    </row>
    <row r="1193" spans="1:12">
      <c r="A1193" s="263">
        <f t="shared" si="57"/>
        <v>2020</v>
      </c>
      <c r="B1193" s="418">
        <v>43799</v>
      </c>
      <c r="C1193" s="419">
        <f>IF(OR('Rock Creek 11444201'!C1193=-901,'Rock Creek 11444280'!C1193=-901),-901,'Rock Creek 11444201'!C1193+'Rock Creek 11444280'!C1193)</f>
        <v>-901</v>
      </c>
      <c r="D1193" s="420">
        <f t="shared" si="56"/>
        <v>-901</v>
      </c>
      <c r="I1193" s="274"/>
      <c r="J1193" s="274"/>
      <c r="K1193" s="274"/>
      <c r="L1193" s="274"/>
    </row>
    <row r="1194" spans="1:12">
      <c r="A1194" s="263">
        <f t="shared" si="57"/>
        <v>2020</v>
      </c>
      <c r="B1194" s="271">
        <v>43830</v>
      </c>
      <c r="C1194" s="419">
        <f>IF(OR('Rock Creek 11444201'!C1194=-901,'Rock Creek 11444280'!C1194=-901),-901,'Rock Creek 11444201'!C1194+'Rock Creek 11444280'!C1194)</f>
        <v>-901</v>
      </c>
      <c r="D1194" s="420">
        <f t="shared" si="56"/>
        <v>-901</v>
      </c>
      <c r="I1194" s="274"/>
      <c r="J1194" s="274"/>
      <c r="K1194" s="274"/>
      <c r="L1194" s="274"/>
    </row>
    <row r="1195" spans="1:12">
      <c r="A1195" s="263">
        <f t="shared" si="57"/>
        <v>2020</v>
      </c>
      <c r="B1195" s="271">
        <v>43861</v>
      </c>
      <c r="C1195" s="419">
        <f>IF(OR('Rock Creek 11444201'!C1195=-901,'Rock Creek 11444280'!C1195=-901),-901,'Rock Creek 11444201'!C1195+'Rock Creek 11444280'!C1195)</f>
        <v>-901</v>
      </c>
      <c r="D1195" s="420">
        <f t="shared" si="56"/>
        <v>-901</v>
      </c>
      <c r="I1195" s="274"/>
      <c r="J1195" s="274"/>
      <c r="K1195" s="274"/>
      <c r="L1195" s="274"/>
    </row>
    <row r="1196" spans="1:12">
      <c r="A1196" s="263">
        <f t="shared" si="57"/>
        <v>2020</v>
      </c>
      <c r="B1196" s="271">
        <v>43890</v>
      </c>
      <c r="C1196" s="419">
        <f>IF(OR('Rock Creek 11444201'!C1196=-901,'Rock Creek 11444280'!C1196=-901),-901,'Rock Creek 11444201'!C1196+'Rock Creek 11444280'!C1196)</f>
        <v>-901</v>
      </c>
      <c r="D1196" s="420">
        <f t="shared" si="56"/>
        <v>-901</v>
      </c>
      <c r="I1196" s="274"/>
      <c r="J1196" s="274"/>
      <c r="K1196" s="274"/>
      <c r="L1196" s="274"/>
    </row>
    <row r="1197" spans="1:12">
      <c r="A1197" s="263">
        <f t="shared" si="57"/>
        <v>2020</v>
      </c>
      <c r="B1197" s="271">
        <v>43921</v>
      </c>
      <c r="C1197" s="419">
        <f>IF(OR('Rock Creek 11444201'!C1197=-901,'Rock Creek 11444280'!C1197=-901),-901,'Rock Creek 11444201'!C1197+'Rock Creek 11444280'!C1197)</f>
        <v>-901</v>
      </c>
      <c r="D1197" s="420">
        <f t="shared" si="56"/>
        <v>-901</v>
      </c>
      <c r="I1197" s="274"/>
      <c r="J1197" s="274"/>
      <c r="K1197" s="274"/>
      <c r="L1197" s="274"/>
    </row>
    <row r="1198" spans="1:12">
      <c r="A1198" s="263">
        <f t="shared" si="57"/>
        <v>2020</v>
      </c>
      <c r="B1198" s="418">
        <v>43951</v>
      </c>
      <c r="C1198" s="419">
        <f>IF(OR('Rock Creek 11444201'!C1198=-901,'Rock Creek 11444280'!C1198=-901),-901,'Rock Creek 11444201'!C1198+'Rock Creek 11444280'!C1198)</f>
        <v>-901</v>
      </c>
      <c r="D1198" s="420">
        <f t="shared" si="56"/>
        <v>-901</v>
      </c>
      <c r="I1198" s="274"/>
      <c r="J1198" s="274"/>
      <c r="K1198" s="274"/>
      <c r="L1198" s="274"/>
    </row>
    <row r="1199" spans="1:12">
      <c r="A1199" s="263">
        <f t="shared" si="57"/>
        <v>2020</v>
      </c>
      <c r="B1199" s="271">
        <v>43982</v>
      </c>
      <c r="C1199" s="419">
        <f>IF(OR('Rock Creek 11444201'!C1199=-901,'Rock Creek 11444280'!C1199=-901),-901,'Rock Creek 11444201'!C1199+'Rock Creek 11444280'!C1199)</f>
        <v>-901</v>
      </c>
      <c r="D1199" s="420">
        <f t="shared" si="56"/>
        <v>-901</v>
      </c>
      <c r="I1199" s="274"/>
      <c r="J1199" s="274"/>
      <c r="K1199" s="274"/>
      <c r="L1199" s="274"/>
    </row>
    <row r="1200" spans="1:12">
      <c r="A1200" s="263">
        <f t="shared" si="57"/>
        <v>2020</v>
      </c>
      <c r="B1200" s="271">
        <v>44012</v>
      </c>
      <c r="C1200" s="419">
        <f>IF(OR('Rock Creek 11444201'!C1200=-901,'Rock Creek 11444280'!C1200=-901),-901,'Rock Creek 11444201'!C1200+'Rock Creek 11444280'!C1200)</f>
        <v>-901</v>
      </c>
      <c r="D1200" s="420">
        <f t="shared" si="56"/>
        <v>-901</v>
      </c>
      <c r="I1200" s="274"/>
      <c r="J1200" s="274"/>
      <c r="K1200" s="274"/>
      <c r="L1200" s="274"/>
    </row>
    <row r="1201" spans="1:12">
      <c r="A1201" s="263">
        <f t="shared" si="57"/>
        <v>2020</v>
      </c>
      <c r="B1201" s="271">
        <v>44043</v>
      </c>
      <c r="C1201" s="419">
        <f>IF(OR('Rock Creek 11444201'!C1201=-901,'Rock Creek 11444280'!C1201=-901),-901,'Rock Creek 11444201'!C1201+'Rock Creek 11444280'!C1201)</f>
        <v>-901</v>
      </c>
      <c r="D1201" s="420">
        <f t="shared" si="56"/>
        <v>-901</v>
      </c>
      <c r="I1201" s="274"/>
      <c r="J1201" s="274"/>
      <c r="K1201" s="274"/>
      <c r="L1201" s="274"/>
    </row>
    <row r="1202" spans="1:12">
      <c r="A1202" s="263">
        <f t="shared" si="57"/>
        <v>2020</v>
      </c>
      <c r="B1202" s="271">
        <v>44074</v>
      </c>
      <c r="C1202" s="419">
        <f>IF(OR('Rock Creek 11444201'!C1202=-901,'Rock Creek 11444280'!C1202=-901),-901,'Rock Creek 11444201'!C1202+'Rock Creek 11444280'!C1202)</f>
        <v>-901</v>
      </c>
      <c r="D1202" s="420">
        <f t="shared" si="56"/>
        <v>-901</v>
      </c>
      <c r="I1202" s="274"/>
      <c r="J1202" s="274"/>
      <c r="K1202" s="274"/>
      <c r="L1202" s="274"/>
    </row>
    <row r="1203" spans="1:12">
      <c r="A1203" s="263">
        <f t="shared" si="57"/>
        <v>2020</v>
      </c>
      <c r="B1203" s="418">
        <v>44104</v>
      </c>
      <c r="C1203" s="419">
        <f>IF(OR('Rock Creek 11444201'!C1203=-901,'Rock Creek 11444280'!C1203=-901),-901,'Rock Creek 11444201'!C1203+'Rock Creek 11444280'!C1203)</f>
        <v>-901</v>
      </c>
      <c r="D1203" s="420">
        <f t="shared" si="56"/>
        <v>-901</v>
      </c>
      <c r="I1203" s="274"/>
      <c r="J1203" s="274"/>
      <c r="K1203" s="274"/>
      <c r="L1203" s="274"/>
    </row>
    <row r="1204" spans="1:12">
      <c r="A1204" s="263">
        <f t="shared" si="57"/>
        <v>2021</v>
      </c>
      <c r="B1204" s="271">
        <v>44135</v>
      </c>
      <c r="C1204" s="419">
        <f>IF(OR('Rock Creek 11444201'!C1204=-901,'Rock Creek 11444280'!C1204=-901),-901,'Rock Creek 11444201'!C1204+'Rock Creek 11444280'!C1204)</f>
        <v>-901</v>
      </c>
      <c r="D1204" s="420">
        <f t="shared" si="56"/>
        <v>-901</v>
      </c>
      <c r="I1204" s="274"/>
      <c r="J1204" s="274"/>
      <c r="K1204" s="274"/>
      <c r="L1204" s="274"/>
    </row>
    <row r="1205" spans="1:12">
      <c r="A1205" s="263">
        <f t="shared" si="57"/>
        <v>2021</v>
      </c>
      <c r="B1205" s="271">
        <v>44165</v>
      </c>
      <c r="C1205" s="419">
        <f>IF(OR('Rock Creek 11444201'!C1205=-901,'Rock Creek 11444280'!C1205=-901),-901,'Rock Creek 11444201'!C1205+'Rock Creek 11444280'!C1205)</f>
        <v>-901</v>
      </c>
      <c r="D1205" s="420">
        <f t="shared" si="56"/>
        <v>-901</v>
      </c>
      <c r="I1205" s="274"/>
      <c r="J1205" s="274"/>
      <c r="K1205" s="274"/>
      <c r="L1205" s="274"/>
    </row>
    <row r="1206" spans="1:12">
      <c r="A1206" s="263">
        <f t="shared" si="57"/>
        <v>2021</v>
      </c>
      <c r="B1206" s="271">
        <v>44196</v>
      </c>
      <c r="C1206" s="419">
        <f>IF(OR('Rock Creek 11444201'!C1206=-901,'Rock Creek 11444280'!C1206=-901),-901,'Rock Creek 11444201'!C1206+'Rock Creek 11444280'!C1206)</f>
        <v>-901</v>
      </c>
      <c r="D1206" s="420">
        <f t="shared" si="56"/>
        <v>-901</v>
      </c>
      <c r="I1206" s="274"/>
      <c r="J1206" s="274"/>
      <c r="K1206" s="274"/>
      <c r="L1206" s="274"/>
    </row>
    <row r="1207" spans="1:12">
      <c r="A1207" s="263">
        <f t="shared" si="57"/>
        <v>2021</v>
      </c>
      <c r="B1207" s="271">
        <v>44227</v>
      </c>
      <c r="C1207" s="419">
        <f>IF(OR('Rock Creek 11444201'!C1207=-901,'Rock Creek 11444280'!C1207=-901),-901,'Rock Creek 11444201'!C1207+'Rock Creek 11444280'!C1207)</f>
        <v>-901</v>
      </c>
      <c r="D1207" s="420">
        <f t="shared" si="56"/>
        <v>-901</v>
      </c>
      <c r="I1207" s="274"/>
      <c r="J1207" s="274"/>
      <c r="K1207" s="274"/>
      <c r="L1207" s="274"/>
    </row>
    <row r="1208" spans="1:12">
      <c r="A1208" s="263">
        <f t="shared" si="57"/>
        <v>2021</v>
      </c>
      <c r="B1208" s="418">
        <v>44255</v>
      </c>
      <c r="C1208" s="419">
        <f>IF(OR('Rock Creek 11444201'!C1208=-901,'Rock Creek 11444280'!C1208=-901),-901,'Rock Creek 11444201'!C1208+'Rock Creek 11444280'!C1208)</f>
        <v>-901</v>
      </c>
      <c r="D1208" s="420">
        <f t="shared" ref="D1208:D1215" si="58">IF(C1208&lt;&gt;-901,C1208*DAY(B1208)*24*60*60/(220*22*9*1000),-901)</f>
        <v>-901</v>
      </c>
      <c r="I1208" s="274"/>
      <c r="J1208" s="274"/>
      <c r="K1208" s="274"/>
      <c r="L1208" s="274"/>
    </row>
    <row r="1209" spans="1:12">
      <c r="A1209" s="263">
        <f t="shared" si="57"/>
        <v>2021</v>
      </c>
      <c r="B1209" s="271">
        <v>44286</v>
      </c>
      <c r="C1209" s="419">
        <f>IF(OR('Rock Creek 11444201'!C1209=-901,'Rock Creek 11444280'!C1209=-901),-901,'Rock Creek 11444201'!C1209+'Rock Creek 11444280'!C1209)</f>
        <v>-901</v>
      </c>
      <c r="D1209" s="420">
        <f t="shared" si="58"/>
        <v>-901</v>
      </c>
      <c r="I1209" s="274"/>
      <c r="J1209" s="274"/>
      <c r="K1209" s="274"/>
      <c r="L1209" s="274"/>
    </row>
    <row r="1210" spans="1:12">
      <c r="A1210" s="263">
        <f t="shared" si="57"/>
        <v>2021</v>
      </c>
      <c r="B1210" s="271">
        <v>44316</v>
      </c>
      <c r="C1210" s="419">
        <f>IF(OR('Rock Creek 11444201'!C1210=-901,'Rock Creek 11444280'!C1210=-901),-901,'Rock Creek 11444201'!C1210+'Rock Creek 11444280'!C1210)</f>
        <v>-901</v>
      </c>
      <c r="D1210" s="420">
        <f t="shared" si="58"/>
        <v>-901</v>
      </c>
      <c r="I1210" s="274"/>
      <c r="J1210" s="274"/>
      <c r="K1210" s="274"/>
      <c r="L1210" s="274"/>
    </row>
    <row r="1211" spans="1:12">
      <c r="A1211" s="263">
        <f t="shared" si="57"/>
        <v>2021</v>
      </c>
      <c r="B1211" s="271">
        <v>44347</v>
      </c>
      <c r="C1211" s="419">
        <f>IF(OR('Rock Creek 11444201'!C1211=-901,'Rock Creek 11444280'!C1211=-901),-901,'Rock Creek 11444201'!C1211+'Rock Creek 11444280'!C1211)</f>
        <v>-901</v>
      </c>
      <c r="D1211" s="420">
        <f t="shared" si="58"/>
        <v>-901</v>
      </c>
      <c r="I1211" s="274"/>
      <c r="J1211" s="274"/>
      <c r="K1211" s="274"/>
      <c r="L1211" s="274"/>
    </row>
    <row r="1212" spans="1:12">
      <c r="A1212" s="263">
        <f t="shared" si="57"/>
        <v>2021</v>
      </c>
      <c r="B1212" s="271">
        <v>44377</v>
      </c>
      <c r="C1212" s="419">
        <f>IF(OR('Rock Creek 11444201'!C1212=-901,'Rock Creek 11444280'!C1212=-901),-901,'Rock Creek 11444201'!C1212+'Rock Creek 11444280'!C1212)</f>
        <v>-901</v>
      </c>
      <c r="D1212" s="420">
        <f t="shared" si="58"/>
        <v>-901</v>
      </c>
      <c r="I1212" s="274"/>
      <c r="J1212" s="274"/>
      <c r="K1212" s="274"/>
      <c r="L1212" s="274"/>
    </row>
    <row r="1213" spans="1:12">
      <c r="A1213" s="263">
        <f t="shared" si="57"/>
        <v>2021</v>
      </c>
      <c r="B1213" s="418">
        <v>44408</v>
      </c>
      <c r="C1213" s="419">
        <f>IF(OR('Rock Creek 11444201'!C1213=-901,'Rock Creek 11444280'!C1213=-901),-901,'Rock Creek 11444201'!C1213+'Rock Creek 11444280'!C1213)</f>
        <v>-901</v>
      </c>
      <c r="D1213" s="420">
        <f t="shared" si="58"/>
        <v>-901</v>
      </c>
      <c r="I1213" s="274"/>
      <c r="J1213" s="274"/>
      <c r="K1213" s="274"/>
      <c r="L1213" s="274"/>
    </row>
    <row r="1214" spans="1:12">
      <c r="A1214" s="263">
        <f t="shared" si="57"/>
        <v>2021</v>
      </c>
      <c r="B1214" s="271">
        <v>44439</v>
      </c>
      <c r="C1214" s="419">
        <f>IF(OR('Rock Creek 11444201'!C1214=-901,'Rock Creek 11444280'!C1214=-901),-901,'Rock Creek 11444201'!C1214+'Rock Creek 11444280'!C1214)</f>
        <v>-901</v>
      </c>
      <c r="D1214" s="420">
        <f t="shared" si="58"/>
        <v>-901</v>
      </c>
      <c r="I1214" s="274"/>
      <c r="J1214" s="274"/>
      <c r="K1214" s="274"/>
      <c r="L1214" s="274"/>
    </row>
    <row r="1215" spans="1:12">
      <c r="A1215" s="263">
        <f t="shared" si="57"/>
        <v>2021</v>
      </c>
      <c r="B1215" s="275">
        <v>44469</v>
      </c>
      <c r="C1215" s="276">
        <f>IF(OR('Rock Creek 11444201'!C1215=-901,'Rock Creek 11444280'!C1215=-901),-901,'Rock Creek 11444201'!C1215+'Rock Creek 11444280'!C1215)</f>
        <v>-901</v>
      </c>
      <c r="D1215" s="277">
        <f t="shared" si="58"/>
        <v>-901</v>
      </c>
      <c r="I1215" s="274"/>
      <c r="J1215" s="274"/>
      <c r="K1215" s="274"/>
      <c r="L1215" s="274"/>
    </row>
    <row r="1216" spans="1:12">
      <c r="I1216" s="274"/>
      <c r="J1216" s="274"/>
      <c r="K1216" s="274"/>
      <c r="L1216" s="274"/>
    </row>
    <row r="1217" spans="9:12">
      <c r="I1217" s="274"/>
      <c r="J1217" s="274"/>
      <c r="K1217" s="274"/>
      <c r="L1217" s="274"/>
    </row>
    <row r="1218" spans="9:12">
      <c r="I1218" s="274"/>
      <c r="J1218" s="274"/>
      <c r="K1218" s="274"/>
      <c r="L1218" s="274"/>
    </row>
    <row r="1219" spans="9:12">
      <c r="I1219" s="274"/>
      <c r="J1219" s="274"/>
      <c r="K1219" s="274"/>
      <c r="L1219" s="274"/>
    </row>
    <row r="1220" spans="9:12">
      <c r="I1220" s="274"/>
      <c r="J1220" s="274"/>
      <c r="K1220" s="274"/>
      <c r="L1220" s="274"/>
    </row>
    <row r="1221" spans="9:12">
      <c r="I1221" s="274"/>
      <c r="J1221" s="274"/>
      <c r="K1221" s="274"/>
      <c r="L1221" s="274"/>
    </row>
    <row r="1222" spans="9:12">
      <c r="I1222" s="274"/>
      <c r="J1222" s="274"/>
      <c r="K1222" s="274"/>
      <c r="L1222" s="274"/>
    </row>
    <row r="1223" spans="9:12">
      <c r="I1223" s="274"/>
      <c r="J1223" s="274"/>
      <c r="K1223" s="274"/>
      <c r="L1223" s="274"/>
    </row>
    <row r="1224" spans="9:12">
      <c r="I1224" s="274"/>
      <c r="J1224" s="274"/>
      <c r="K1224" s="274"/>
      <c r="L1224" s="274"/>
    </row>
    <row r="1225" spans="9:12">
      <c r="I1225" s="274"/>
      <c r="J1225" s="274"/>
      <c r="K1225" s="274"/>
      <c r="L1225" s="274"/>
    </row>
    <row r="1226" spans="9:12">
      <c r="I1226" s="274"/>
      <c r="J1226" s="274"/>
      <c r="K1226" s="274"/>
      <c r="L1226" s="274"/>
    </row>
    <row r="1227" spans="9:12">
      <c r="I1227" s="274"/>
      <c r="J1227" s="274"/>
      <c r="K1227" s="274"/>
      <c r="L1227" s="274"/>
    </row>
    <row r="1228" spans="9:12">
      <c r="I1228" s="274"/>
      <c r="J1228" s="274"/>
      <c r="K1228" s="274"/>
      <c r="L1228" s="274"/>
    </row>
    <row r="1229" spans="9:12">
      <c r="I1229" s="274"/>
      <c r="J1229" s="274"/>
      <c r="K1229" s="274"/>
      <c r="L1229" s="274"/>
    </row>
    <row r="1230" spans="9:12">
      <c r="I1230" s="274"/>
      <c r="J1230" s="274"/>
      <c r="K1230" s="274"/>
      <c r="L1230" s="274"/>
    </row>
    <row r="1231" spans="9:12">
      <c r="I1231" s="274"/>
      <c r="J1231" s="274"/>
      <c r="K1231" s="274"/>
      <c r="L1231" s="274"/>
    </row>
    <row r="1232" spans="9:12">
      <c r="I1232" s="274"/>
      <c r="J1232" s="274"/>
      <c r="K1232" s="274"/>
      <c r="L1232" s="274"/>
    </row>
    <row r="1233" spans="9:11">
      <c r="I1233" s="274"/>
      <c r="J1233" s="274"/>
      <c r="K1233" s="274"/>
    </row>
    <row r="1234" spans="9:11">
      <c r="I1234" s="274"/>
      <c r="J1234" s="274"/>
      <c r="K1234" s="274"/>
    </row>
    <row r="1235" spans="9:11">
      <c r="I1235" s="274"/>
      <c r="J1235" s="274"/>
      <c r="K1235" s="274"/>
    </row>
    <row r="1236" spans="9:11">
      <c r="I1236" s="274"/>
      <c r="J1236" s="274"/>
      <c r="K1236" s="274"/>
    </row>
    <row r="1237" spans="9:11">
      <c r="I1237" s="274"/>
      <c r="J1237" s="274"/>
      <c r="K1237" s="274"/>
    </row>
    <row r="1238" spans="9:11">
      <c r="I1238" s="274"/>
      <c r="J1238" s="274"/>
      <c r="K1238" s="274"/>
    </row>
    <row r="1239" spans="9:11">
      <c r="I1239" s="274"/>
      <c r="J1239" s="274"/>
      <c r="K1239" s="274"/>
    </row>
    <row r="1240" spans="9:11">
      <c r="I1240" s="274"/>
      <c r="J1240" s="274"/>
      <c r="K1240" s="274"/>
    </row>
    <row r="1241" spans="9:11">
      <c r="I1241" s="274"/>
      <c r="J1241" s="274"/>
      <c r="K1241" s="274"/>
    </row>
    <row r="1242" spans="9:11">
      <c r="I1242" s="274"/>
      <c r="J1242" s="274"/>
      <c r="K1242" s="274"/>
    </row>
    <row r="1243" spans="9:11">
      <c r="I1243" s="274"/>
      <c r="J1243" s="274"/>
      <c r="K1243" s="274"/>
    </row>
    <row r="1244" spans="9:11">
      <c r="I1244" s="274"/>
      <c r="J1244" s="274"/>
      <c r="K1244" s="274"/>
    </row>
    <row r="1245" spans="9:11">
      <c r="I1245" s="274"/>
      <c r="J1245" s="274"/>
      <c r="K1245" s="274"/>
    </row>
    <row r="1246" spans="9:11">
      <c r="I1246" s="274"/>
      <c r="J1246" s="274"/>
      <c r="K1246" s="274"/>
    </row>
  </sheetData>
  <mergeCells count="6">
    <mergeCell ref="AH14:AH15"/>
    <mergeCell ref="F14:F15"/>
    <mergeCell ref="G14:R14"/>
    <mergeCell ref="S14:S15"/>
    <mergeCell ref="U14:U15"/>
    <mergeCell ref="V14:AG14"/>
  </mergeCells>
  <conditionalFormatting sqref="G16:R115">
    <cfRule type="cellIs" dxfId="79" priority="4" operator="equal">
      <formula>-901</formula>
    </cfRule>
  </conditionalFormatting>
  <conditionalFormatting sqref="V16:AG115">
    <cfRule type="cellIs" dxfId="78" priority="3" operator="equal">
      <formula>-901</formula>
    </cfRule>
  </conditionalFormatting>
  <conditionalFormatting sqref="D16:D1215">
    <cfRule type="cellIs" dxfId="77" priority="2" operator="equal">
      <formula>-901</formula>
    </cfRule>
  </conditionalFormatting>
  <conditionalFormatting sqref="C16:C1215">
    <cfRule type="cellIs" dxfId="76" priority="1" operator="equal">
      <formula>-901</formula>
    </cfRule>
  </conditionalFormatting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5" tint="0.59999389629810485"/>
  </sheetPr>
  <dimension ref="A1:AI1246"/>
  <sheetViews>
    <sheetView topLeftCell="A94" zoomScale="80" zoomScaleNormal="80" workbookViewId="0">
      <selection activeCell="D24" sqref="D24"/>
    </sheetView>
  </sheetViews>
  <sheetFormatPr defaultColWidth="9.1640625" defaultRowHeight="12.3"/>
  <cols>
    <col min="1" max="1" width="9.1640625" style="246"/>
    <col min="2" max="2" width="10.83203125" style="246" bestFit="1" customWidth="1"/>
    <col min="3" max="4" width="9.1640625" style="246"/>
    <col min="5" max="18" width="9.1640625" style="133"/>
    <col min="19" max="19" width="9.71875" style="133" customWidth="1"/>
    <col min="20" max="34" width="9.1640625" style="133"/>
    <col min="35" max="16384" width="9.1640625" style="246"/>
  </cols>
  <sheetData>
    <row r="1" spans="1:35" ht="17.100000000000001">
      <c r="A1" s="245" t="s">
        <v>120</v>
      </c>
      <c r="N1" s="247"/>
      <c r="U1" s="248"/>
      <c r="AC1" s="247"/>
    </row>
    <row r="2" spans="1:35">
      <c r="A2" s="249" t="s">
        <v>109</v>
      </c>
      <c r="U2" s="250"/>
    </row>
    <row r="3" spans="1:35">
      <c r="A3" s="249" t="s">
        <v>110</v>
      </c>
      <c r="U3" s="250"/>
    </row>
    <row r="4" spans="1:35">
      <c r="A4" s="249" t="s">
        <v>111</v>
      </c>
      <c r="U4" s="250"/>
    </row>
    <row r="5" spans="1:35">
      <c r="A5" s="249" t="s">
        <v>112</v>
      </c>
      <c r="U5" s="250"/>
    </row>
    <row r="6" spans="1:35">
      <c r="A6" s="249"/>
      <c r="U6" s="250"/>
    </row>
    <row r="7" spans="1:35">
      <c r="A7" s="249"/>
      <c r="U7" s="250"/>
    </row>
    <row r="8" spans="1:35">
      <c r="A8" s="251" t="s">
        <v>121</v>
      </c>
      <c r="B8" s="252"/>
      <c r="C8" s="252"/>
      <c r="U8" s="250"/>
    </row>
    <row r="9" spans="1:35">
      <c r="A9" s="251" t="s">
        <v>114</v>
      </c>
      <c r="B9" s="252"/>
      <c r="C9" s="252"/>
      <c r="U9" s="250"/>
    </row>
    <row r="10" spans="1:35">
      <c r="A10" s="249"/>
      <c r="U10" s="250"/>
    </row>
    <row r="11" spans="1:35">
      <c r="A11" s="249"/>
      <c r="U11" s="250"/>
    </row>
    <row r="12" spans="1:35">
      <c r="A12" s="249"/>
      <c r="G12" s="130">
        <v>1</v>
      </c>
      <c r="H12" s="130">
        <v>2</v>
      </c>
      <c r="I12" s="130">
        <v>3</v>
      </c>
      <c r="J12" s="130">
        <v>4</v>
      </c>
      <c r="K12" s="130">
        <v>5</v>
      </c>
      <c r="L12" s="130">
        <v>6</v>
      </c>
      <c r="M12" s="130">
        <v>7</v>
      </c>
      <c r="N12" s="130">
        <v>8</v>
      </c>
      <c r="O12" s="130">
        <v>9</v>
      </c>
      <c r="P12" s="130">
        <v>10</v>
      </c>
      <c r="Q12" s="130">
        <v>11</v>
      </c>
      <c r="R12" s="130">
        <v>12</v>
      </c>
      <c r="U12" s="250"/>
      <c r="V12" s="130">
        <v>1</v>
      </c>
      <c r="W12" s="130">
        <v>2</v>
      </c>
      <c r="X12" s="130">
        <v>3</v>
      </c>
      <c r="Y12" s="130">
        <v>4</v>
      </c>
      <c r="Z12" s="130">
        <v>5</v>
      </c>
      <c r="AA12" s="130">
        <v>6</v>
      </c>
      <c r="AB12" s="130">
        <v>7</v>
      </c>
      <c r="AC12" s="130">
        <v>8</v>
      </c>
      <c r="AD12" s="130">
        <v>9</v>
      </c>
      <c r="AE12" s="130">
        <v>10</v>
      </c>
      <c r="AF12" s="130">
        <v>11</v>
      </c>
      <c r="AG12" s="130">
        <v>12</v>
      </c>
    </row>
    <row r="13" spans="1:35">
      <c r="F13" s="250"/>
      <c r="G13" s="130">
        <v>31</v>
      </c>
      <c r="H13" s="130">
        <v>30</v>
      </c>
      <c r="I13" s="130">
        <v>31</v>
      </c>
      <c r="J13" s="130">
        <v>31</v>
      </c>
      <c r="K13" s="253">
        <v>28</v>
      </c>
      <c r="L13" s="130">
        <v>31</v>
      </c>
      <c r="M13" s="130">
        <v>30</v>
      </c>
      <c r="N13" s="130">
        <v>31</v>
      </c>
      <c r="O13" s="130">
        <v>30</v>
      </c>
      <c r="P13" s="130">
        <v>31</v>
      </c>
      <c r="Q13" s="130">
        <v>31</v>
      </c>
      <c r="R13" s="130">
        <v>30</v>
      </c>
      <c r="U13" s="250"/>
      <c r="V13" s="130">
        <v>31</v>
      </c>
      <c r="W13" s="130">
        <v>30</v>
      </c>
      <c r="X13" s="130">
        <v>31</v>
      </c>
      <c r="Y13" s="130">
        <v>31</v>
      </c>
      <c r="Z13" s="253" t="s">
        <v>115</v>
      </c>
      <c r="AA13" s="130">
        <v>31</v>
      </c>
      <c r="AB13" s="130">
        <v>30</v>
      </c>
      <c r="AC13" s="130">
        <v>31</v>
      </c>
      <c r="AD13" s="130">
        <v>30</v>
      </c>
      <c r="AE13" s="130">
        <v>31</v>
      </c>
      <c r="AF13" s="130">
        <v>31</v>
      </c>
      <c r="AG13" s="130">
        <v>30</v>
      </c>
    </row>
    <row r="14" spans="1:35" ht="13.15" customHeight="1">
      <c r="B14" s="254" t="str">
        <f>IF(SUM(S16:S103)&lt;&gt;SUM(AH16:AH103),"Error","")</f>
        <v/>
      </c>
      <c r="F14" s="494" t="s">
        <v>50</v>
      </c>
      <c r="G14" s="497" t="s">
        <v>116</v>
      </c>
      <c r="H14" s="498"/>
      <c r="I14" s="498"/>
      <c r="J14" s="498"/>
      <c r="K14" s="498"/>
      <c r="L14" s="498"/>
      <c r="M14" s="498"/>
      <c r="N14" s="498"/>
      <c r="O14" s="498"/>
      <c r="P14" s="498"/>
      <c r="Q14" s="498"/>
      <c r="R14" s="499"/>
      <c r="S14" s="494" t="s">
        <v>117</v>
      </c>
      <c r="U14" s="494" t="s">
        <v>50</v>
      </c>
      <c r="V14" s="497" t="s">
        <v>118</v>
      </c>
      <c r="W14" s="498"/>
      <c r="X14" s="498"/>
      <c r="Y14" s="498"/>
      <c r="Z14" s="498"/>
      <c r="AA14" s="498"/>
      <c r="AB14" s="498"/>
      <c r="AC14" s="498"/>
      <c r="AD14" s="498"/>
      <c r="AE14" s="498"/>
      <c r="AF14" s="498"/>
      <c r="AG14" s="499"/>
      <c r="AH14" s="494" t="s">
        <v>117</v>
      </c>
      <c r="AI14" s="255"/>
    </row>
    <row r="15" spans="1:35">
      <c r="B15" s="256"/>
      <c r="C15" s="257" t="s">
        <v>119</v>
      </c>
      <c r="D15" s="258" t="s">
        <v>53</v>
      </c>
      <c r="F15" s="496"/>
      <c r="G15" s="259" t="s">
        <v>54</v>
      </c>
      <c r="H15" s="260" t="s">
        <v>55</v>
      </c>
      <c r="I15" s="260" t="s">
        <v>56</v>
      </c>
      <c r="J15" s="260" t="s">
        <v>57</v>
      </c>
      <c r="K15" s="260" t="s">
        <v>58</v>
      </c>
      <c r="L15" s="260" t="s">
        <v>59</v>
      </c>
      <c r="M15" s="260" t="s">
        <v>60</v>
      </c>
      <c r="N15" s="260" t="s">
        <v>61</v>
      </c>
      <c r="O15" s="260" t="s">
        <v>62</v>
      </c>
      <c r="P15" s="260" t="s">
        <v>63</v>
      </c>
      <c r="Q15" s="260" t="s">
        <v>64</v>
      </c>
      <c r="R15" s="261" t="s">
        <v>65</v>
      </c>
      <c r="S15" s="495"/>
      <c r="U15" s="496"/>
      <c r="V15" s="259" t="s">
        <v>54</v>
      </c>
      <c r="W15" s="260" t="s">
        <v>55</v>
      </c>
      <c r="X15" s="260" t="s">
        <v>56</v>
      </c>
      <c r="Y15" s="260" t="s">
        <v>57</v>
      </c>
      <c r="Z15" s="260" t="s">
        <v>58</v>
      </c>
      <c r="AA15" s="260" t="s">
        <v>59</v>
      </c>
      <c r="AB15" s="260" t="s">
        <v>60</v>
      </c>
      <c r="AC15" s="260" t="s">
        <v>61</v>
      </c>
      <c r="AD15" s="260" t="s">
        <v>62</v>
      </c>
      <c r="AE15" s="260" t="s">
        <v>63</v>
      </c>
      <c r="AF15" s="260" t="s">
        <v>64</v>
      </c>
      <c r="AG15" s="261" t="s">
        <v>65</v>
      </c>
      <c r="AH15" s="495"/>
      <c r="AI15" s="262"/>
    </row>
    <row r="16" spans="1:35">
      <c r="A16" s="263">
        <f>IF(MONTH(B16)&gt;9,YEAR(B16)+1,YEAR(B16))</f>
        <v>1922</v>
      </c>
      <c r="B16" s="264">
        <v>7975</v>
      </c>
      <c r="C16" s="265">
        <v>-901</v>
      </c>
      <c r="D16" s="266">
        <f>IF(C16&lt;&gt;-901,C16*DAY(B16)*24*60*60/(220*22*9*1000),-901)</f>
        <v>-901</v>
      </c>
      <c r="E16" s="130">
        <v>28</v>
      </c>
      <c r="F16" s="267">
        <v>1922</v>
      </c>
      <c r="G16" s="268">
        <f>INDEX($C$16:$C$2000,($F16-1922)*12+G$12,1)</f>
        <v>-901</v>
      </c>
      <c r="H16" s="268">
        <f t="shared" ref="H16:R31" si="0">INDEX($C$16:$C$2000,($F16-1922)*12+H$12,1)</f>
        <v>-901</v>
      </c>
      <c r="I16" s="268">
        <f t="shared" si="0"/>
        <v>-901</v>
      </c>
      <c r="J16" s="268">
        <f t="shared" si="0"/>
        <v>-901</v>
      </c>
      <c r="K16" s="268">
        <f t="shared" si="0"/>
        <v>-901</v>
      </c>
      <c r="L16" s="268">
        <f t="shared" si="0"/>
        <v>-901</v>
      </c>
      <c r="M16" s="268">
        <f t="shared" si="0"/>
        <v>-901</v>
      </c>
      <c r="N16" s="268">
        <f t="shared" si="0"/>
        <v>-901</v>
      </c>
      <c r="O16" s="268">
        <f t="shared" si="0"/>
        <v>-901</v>
      </c>
      <c r="P16" s="268">
        <f t="shared" si="0"/>
        <v>-901</v>
      </c>
      <c r="Q16" s="268">
        <f t="shared" si="0"/>
        <v>-901</v>
      </c>
      <c r="R16" s="268">
        <f t="shared" si="0"/>
        <v>-901</v>
      </c>
      <c r="S16" s="269" t="str">
        <f>IF(ISERROR(MATCH(-901,G16:R16,0)),(SUMPRODUCT(G16:R16,$G$13:$R$13)+(E16-$K$13)*K16)*24*60*60/(220*22*9*1000),"")</f>
        <v/>
      </c>
      <c r="U16" s="267">
        <v>1922</v>
      </c>
      <c r="V16" s="268">
        <f>IF(INDEX($D$16:$D$2000,($U16-1922)*12+V$12,1)&lt;&gt;-901,INDEX($D$16:$D$2000,($U16-1922)*12+V$12,1)*1000,-901)</f>
        <v>-901</v>
      </c>
      <c r="W16" s="268">
        <f t="shared" ref="W16:AG31" si="1">IF(INDEX($D$16:$D$2000,($U16-1922)*12+W$12,1)&lt;&gt;-901,INDEX($D$16:$D$2000,($U16-1922)*12+W$12,1)*1000,-901)</f>
        <v>-901</v>
      </c>
      <c r="X16" s="268">
        <f t="shared" si="1"/>
        <v>-901</v>
      </c>
      <c r="Y16" s="268">
        <f t="shared" si="1"/>
        <v>-901</v>
      </c>
      <c r="Z16" s="268">
        <f t="shared" si="1"/>
        <v>-901</v>
      </c>
      <c r="AA16" s="268">
        <f t="shared" si="1"/>
        <v>-901</v>
      </c>
      <c r="AB16" s="268">
        <f t="shared" si="1"/>
        <v>-901</v>
      </c>
      <c r="AC16" s="268">
        <f t="shared" si="1"/>
        <v>-901</v>
      </c>
      <c r="AD16" s="268">
        <f t="shared" si="1"/>
        <v>-901</v>
      </c>
      <c r="AE16" s="268">
        <f t="shared" si="1"/>
        <v>-901</v>
      </c>
      <c r="AF16" s="268">
        <f t="shared" si="1"/>
        <v>-901</v>
      </c>
      <c r="AG16" s="268">
        <f t="shared" si="1"/>
        <v>-901</v>
      </c>
      <c r="AH16" s="270" t="str">
        <f>IF(ISERROR(MATCH(-901,V16:AG16,0)),SUM(V16:AG16)/1000,"")</f>
        <v/>
      </c>
    </row>
    <row r="17" spans="1:35">
      <c r="A17" s="263">
        <f t="shared" ref="A17:A80" si="2">IF(MONTH(B17)&gt;9,YEAR(B17)+1,YEAR(B17))</f>
        <v>1922</v>
      </c>
      <c r="B17" s="271">
        <v>8005</v>
      </c>
      <c r="C17" s="265">
        <v>-901</v>
      </c>
      <c r="D17" s="266">
        <f t="shared" ref="D17:D80" si="3">IF(C17&lt;&gt;-901,C17*DAY(B17)*24*60*60/(220*22*9*1000),-901)</f>
        <v>-901</v>
      </c>
      <c r="E17" s="130">
        <v>28</v>
      </c>
      <c r="F17" s="131">
        <v>1923</v>
      </c>
      <c r="G17" s="268">
        <f t="shared" ref="G17:R48" si="4">INDEX($C$16:$C$2000,($F17-1922)*12+G$12,1)</f>
        <v>-901</v>
      </c>
      <c r="H17" s="268">
        <f t="shared" si="0"/>
        <v>-901</v>
      </c>
      <c r="I17" s="268">
        <f t="shared" si="0"/>
        <v>-901</v>
      </c>
      <c r="J17" s="268">
        <f t="shared" si="0"/>
        <v>-901</v>
      </c>
      <c r="K17" s="268">
        <f t="shared" si="0"/>
        <v>-901</v>
      </c>
      <c r="L17" s="268">
        <f t="shared" si="0"/>
        <v>-901</v>
      </c>
      <c r="M17" s="268">
        <f t="shared" si="0"/>
        <v>-901</v>
      </c>
      <c r="N17" s="268">
        <f t="shared" si="0"/>
        <v>-901</v>
      </c>
      <c r="O17" s="268">
        <f t="shared" si="0"/>
        <v>-901</v>
      </c>
      <c r="P17" s="268">
        <f t="shared" si="0"/>
        <v>-901</v>
      </c>
      <c r="Q17" s="268">
        <f t="shared" si="0"/>
        <v>-901</v>
      </c>
      <c r="R17" s="268">
        <f t="shared" si="0"/>
        <v>-901</v>
      </c>
      <c r="S17" s="132" t="str">
        <f t="shared" ref="S17:S80" si="5">IF(ISERROR(MATCH(-901,G17:R17,0)),(SUMPRODUCT(G17:R17,$G$13:$R$13)+(E17-$K$13)*K17)*24*60*60/(220*22*9*1000),"")</f>
        <v/>
      </c>
      <c r="U17" s="131">
        <v>1923</v>
      </c>
      <c r="V17" s="268">
        <f t="shared" ref="V17:AG48" si="6">IF(INDEX($D$16:$D$2000,($U17-1922)*12+V$12,1)&lt;&gt;-901,INDEX($D$16:$D$2000,($U17-1922)*12+V$12,1)*1000,-901)</f>
        <v>-901</v>
      </c>
      <c r="W17" s="268">
        <f t="shared" si="1"/>
        <v>-901</v>
      </c>
      <c r="X17" s="268">
        <f t="shared" si="1"/>
        <v>-901</v>
      </c>
      <c r="Y17" s="268">
        <f t="shared" si="1"/>
        <v>-901</v>
      </c>
      <c r="Z17" s="268">
        <f t="shared" si="1"/>
        <v>-901</v>
      </c>
      <c r="AA17" s="268">
        <f t="shared" si="1"/>
        <v>-901</v>
      </c>
      <c r="AB17" s="268">
        <f t="shared" si="1"/>
        <v>-901</v>
      </c>
      <c r="AC17" s="268">
        <f t="shared" si="1"/>
        <v>-901</v>
      </c>
      <c r="AD17" s="268">
        <f t="shared" si="1"/>
        <v>-901</v>
      </c>
      <c r="AE17" s="268">
        <f t="shared" si="1"/>
        <v>-901</v>
      </c>
      <c r="AF17" s="268">
        <f t="shared" si="1"/>
        <v>-901</v>
      </c>
      <c r="AG17" s="268">
        <f t="shared" si="1"/>
        <v>-901</v>
      </c>
      <c r="AH17" s="134" t="str">
        <f t="shared" ref="AH17:AH80" si="7">IF(ISERROR(MATCH(-901,V17:AG17,0)),SUM(V17:AG17)/1000,"")</f>
        <v/>
      </c>
    </row>
    <row r="18" spans="1:35">
      <c r="A18" s="263">
        <f t="shared" si="2"/>
        <v>1922</v>
      </c>
      <c r="B18" s="271">
        <v>8036</v>
      </c>
      <c r="C18" s="265">
        <v>-901</v>
      </c>
      <c r="D18" s="266">
        <f t="shared" si="3"/>
        <v>-901</v>
      </c>
      <c r="E18" s="130">
        <v>29</v>
      </c>
      <c r="F18" s="131">
        <v>1924</v>
      </c>
      <c r="G18" s="268">
        <f t="shared" si="4"/>
        <v>-901</v>
      </c>
      <c r="H18" s="268">
        <f t="shared" si="0"/>
        <v>-901</v>
      </c>
      <c r="I18" s="268">
        <f t="shared" si="0"/>
        <v>-901</v>
      </c>
      <c r="J18" s="268">
        <f t="shared" si="0"/>
        <v>-901</v>
      </c>
      <c r="K18" s="268">
        <f t="shared" si="0"/>
        <v>-901</v>
      </c>
      <c r="L18" s="268">
        <f t="shared" si="0"/>
        <v>-901</v>
      </c>
      <c r="M18" s="268">
        <f t="shared" si="0"/>
        <v>-901</v>
      </c>
      <c r="N18" s="268">
        <f t="shared" si="0"/>
        <v>-901</v>
      </c>
      <c r="O18" s="268">
        <f t="shared" si="0"/>
        <v>-901</v>
      </c>
      <c r="P18" s="268">
        <f t="shared" si="0"/>
        <v>-901</v>
      </c>
      <c r="Q18" s="268">
        <f t="shared" si="0"/>
        <v>-901</v>
      </c>
      <c r="R18" s="268">
        <f t="shared" si="0"/>
        <v>-901</v>
      </c>
      <c r="S18" s="132" t="str">
        <f t="shared" si="5"/>
        <v/>
      </c>
      <c r="U18" s="131">
        <v>1924</v>
      </c>
      <c r="V18" s="268">
        <f t="shared" si="6"/>
        <v>-901</v>
      </c>
      <c r="W18" s="268">
        <f t="shared" si="1"/>
        <v>-901</v>
      </c>
      <c r="X18" s="268">
        <f t="shared" si="1"/>
        <v>-901</v>
      </c>
      <c r="Y18" s="268">
        <f t="shared" si="1"/>
        <v>-901</v>
      </c>
      <c r="Z18" s="268">
        <f t="shared" si="1"/>
        <v>-901</v>
      </c>
      <c r="AA18" s="268">
        <f t="shared" si="1"/>
        <v>-901</v>
      </c>
      <c r="AB18" s="268">
        <f t="shared" si="1"/>
        <v>-901</v>
      </c>
      <c r="AC18" s="268">
        <f t="shared" si="1"/>
        <v>-901</v>
      </c>
      <c r="AD18" s="268">
        <f t="shared" si="1"/>
        <v>-901</v>
      </c>
      <c r="AE18" s="268">
        <f t="shared" si="1"/>
        <v>-901</v>
      </c>
      <c r="AF18" s="268">
        <f t="shared" si="1"/>
        <v>-901</v>
      </c>
      <c r="AG18" s="268">
        <f t="shared" si="1"/>
        <v>-901</v>
      </c>
      <c r="AH18" s="134" t="str">
        <f t="shared" si="7"/>
        <v/>
      </c>
    </row>
    <row r="19" spans="1:35">
      <c r="A19" s="263">
        <f t="shared" si="2"/>
        <v>1922</v>
      </c>
      <c r="B19" s="271">
        <v>8067</v>
      </c>
      <c r="C19" s="265">
        <v>-901</v>
      </c>
      <c r="D19" s="266">
        <f t="shared" si="3"/>
        <v>-901</v>
      </c>
      <c r="E19" s="130">
        <v>28</v>
      </c>
      <c r="F19" s="131">
        <v>1925</v>
      </c>
      <c r="G19" s="268">
        <f t="shared" si="4"/>
        <v>-901</v>
      </c>
      <c r="H19" s="268">
        <f t="shared" si="0"/>
        <v>-901</v>
      </c>
      <c r="I19" s="268">
        <f t="shared" si="0"/>
        <v>-901</v>
      </c>
      <c r="J19" s="268">
        <f t="shared" si="0"/>
        <v>-901</v>
      </c>
      <c r="K19" s="268">
        <f t="shared" si="0"/>
        <v>-901</v>
      </c>
      <c r="L19" s="268">
        <f t="shared" si="0"/>
        <v>-901</v>
      </c>
      <c r="M19" s="268">
        <f t="shared" si="0"/>
        <v>-901</v>
      </c>
      <c r="N19" s="268">
        <f t="shared" si="0"/>
        <v>-901</v>
      </c>
      <c r="O19" s="268">
        <f t="shared" si="0"/>
        <v>-901</v>
      </c>
      <c r="P19" s="268">
        <f t="shared" si="0"/>
        <v>-901</v>
      </c>
      <c r="Q19" s="268">
        <f t="shared" si="0"/>
        <v>-901</v>
      </c>
      <c r="R19" s="268">
        <f t="shared" si="0"/>
        <v>-901</v>
      </c>
      <c r="S19" s="132" t="str">
        <f t="shared" si="5"/>
        <v/>
      </c>
      <c r="U19" s="131">
        <v>1925</v>
      </c>
      <c r="V19" s="268">
        <f t="shared" si="6"/>
        <v>-901</v>
      </c>
      <c r="W19" s="268">
        <f t="shared" si="1"/>
        <v>-901</v>
      </c>
      <c r="X19" s="268">
        <f t="shared" si="1"/>
        <v>-901</v>
      </c>
      <c r="Y19" s="268">
        <f t="shared" si="1"/>
        <v>-901</v>
      </c>
      <c r="Z19" s="268">
        <f t="shared" si="1"/>
        <v>-901</v>
      </c>
      <c r="AA19" s="268">
        <f t="shared" si="1"/>
        <v>-901</v>
      </c>
      <c r="AB19" s="268">
        <f t="shared" si="1"/>
        <v>-901</v>
      </c>
      <c r="AC19" s="268">
        <f t="shared" si="1"/>
        <v>-901</v>
      </c>
      <c r="AD19" s="268">
        <f t="shared" si="1"/>
        <v>-901</v>
      </c>
      <c r="AE19" s="268">
        <f t="shared" si="1"/>
        <v>-901</v>
      </c>
      <c r="AF19" s="268">
        <f t="shared" si="1"/>
        <v>-901</v>
      </c>
      <c r="AG19" s="268">
        <f t="shared" si="1"/>
        <v>-901</v>
      </c>
      <c r="AH19" s="134" t="str">
        <f t="shared" si="7"/>
        <v/>
      </c>
    </row>
    <row r="20" spans="1:35">
      <c r="A20" s="263">
        <f t="shared" si="2"/>
        <v>1922</v>
      </c>
      <c r="B20" s="271">
        <v>8095</v>
      </c>
      <c r="C20" s="265">
        <v>-901</v>
      </c>
      <c r="D20" s="266">
        <f t="shared" si="3"/>
        <v>-901</v>
      </c>
      <c r="E20" s="130">
        <v>28</v>
      </c>
      <c r="F20" s="131">
        <v>1926</v>
      </c>
      <c r="G20" s="268">
        <f t="shared" si="4"/>
        <v>-901</v>
      </c>
      <c r="H20" s="268">
        <f t="shared" si="0"/>
        <v>-901</v>
      </c>
      <c r="I20" s="268">
        <f t="shared" si="0"/>
        <v>-901</v>
      </c>
      <c r="J20" s="268">
        <f t="shared" si="0"/>
        <v>-901</v>
      </c>
      <c r="K20" s="268">
        <f t="shared" si="0"/>
        <v>-901</v>
      </c>
      <c r="L20" s="268">
        <f t="shared" si="0"/>
        <v>-901</v>
      </c>
      <c r="M20" s="268">
        <f t="shared" si="0"/>
        <v>-901</v>
      </c>
      <c r="N20" s="268">
        <f t="shared" si="0"/>
        <v>-901</v>
      </c>
      <c r="O20" s="268">
        <f t="shared" si="0"/>
        <v>-901</v>
      </c>
      <c r="P20" s="268">
        <f t="shared" si="0"/>
        <v>-901</v>
      </c>
      <c r="Q20" s="268">
        <f t="shared" si="0"/>
        <v>-901</v>
      </c>
      <c r="R20" s="268">
        <f t="shared" si="0"/>
        <v>-901</v>
      </c>
      <c r="S20" s="132" t="str">
        <f t="shared" si="5"/>
        <v/>
      </c>
      <c r="U20" s="131">
        <v>1926</v>
      </c>
      <c r="V20" s="268">
        <f t="shared" si="6"/>
        <v>-901</v>
      </c>
      <c r="W20" s="268">
        <f t="shared" si="1"/>
        <v>-901</v>
      </c>
      <c r="X20" s="268">
        <f t="shared" si="1"/>
        <v>-901</v>
      </c>
      <c r="Y20" s="268">
        <f t="shared" si="1"/>
        <v>-901</v>
      </c>
      <c r="Z20" s="268">
        <f t="shared" si="1"/>
        <v>-901</v>
      </c>
      <c r="AA20" s="268">
        <f t="shared" si="1"/>
        <v>-901</v>
      </c>
      <c r="AB20" s="268">
        <f t="shared" si="1"/>
        <v>-901</v>
      </c>
      <c r="AC20" s="268">
        <f t="shared" si="1"/>
        <v>-901</v>
      </c>
      <c r="AD20" s="268">
        <f t="shared" si="1"/>
        <v>-901</v>
      </c>
      <c r="AE20" s="268">
        <f t="shared" si="1"/>
        <v>-901</v>
      </c>
      <c r="AF20" s="268">
        <f t="shared" si="1"/>
        <v>-901</v>
      </c>
      <c r="AG20" s="268">
        <f t="shared" si="1"/>
        <v>-901</v>
      </c>
      <c r="AH20" s="134" t="str">
        <f t="shared" si="7"/>
        <v/>
      </c>
    </row>
    <row r="21" spans="1:35">
      <c r="A21" s="263">
        <f t="shared" si="2"/>
        <v>1922</v>
      </c>
      <c r="B21" s="271">
        <v>8126</v>
      </c>
      <c r="C21" s="265">
        <v>-901</v>
      </c>
      <c r="D21" s="266">
        <f t="shared" si="3"/>
        <v>-901</v>
      </c>
      <c r="E21" s="130">
        <v>28</v>
      </c>
      <c r="F21" s="131">
        <v>1927</v>
      </c>
      <c r="G21" s="268">
        <f t="shared" si="4"/>
        <v>-901</v>
      </c>
      <c r="H21" s="268">
        <f t="shared" si="0"/>
        <v>-901</v>
      </c>
      <c r="I21" s="268">
        <f t="shared" si="0"/>
        <v>-901</v>
      </c>
      <c r="J21" s="268">
        <f t="shared" si="0"/>
        <v>-901</v>
      </c>
      <c r="K21" s="268">
        <f t="shared" si="0"/>
        <v>-901</v>
      </c>
      <c r="L21" s="268">
        <f t="shared" si="0"/>
        <v>-901</v>
      </c>
      <c r="M21" s="268">
        <f t="shared" si="0"/>
        <v>-901</v>
      </c>
      <c r="N21" s="268">
        <f t="shared" si="0"/>
        <v>-901</v>
      </c>
      <c r="O21" s="268">
        <f t="shared" si="0"/>
        <v>-901</v>
      </c>
      <c r="P21" s="268">
        <f t="shared" si="0"/>
        <v>-901</v>
      </c>
      <c r="Q21" s="268">
        <f t="shared" si="0"/>
        <v>-901</v>
      </c>
      <c r="R21" s="268">
        <f t="shared" si="0"/>
        <v>-901</v>
      </c>
      <c r="S21" s="132" t="str">
        <f t="shared" si="5"/>
        <v/>
      </c>
      <c r="U21" s="131">
        <v>1927</v>
      </c>
      <c r="V21" s="268">
        <f t="shared" si="6"/>
        <v>-901</v>
      </c>
      <c r="W21" s="268">
        <f t="shared" si="1"/>
        <v>-901</v>
      </c>
      <c r="X21" s="268">
        <f t="shared" si="1"/>
        <v>-901</v>
      </c>
      <c r="Y21" s="268">
        <f t="shared" si="1"/>
        <v>-901</v>
      </c>
      <c r="Z21" s="268">
        <f t="shared" si="1"/>
        <v>-901</v>
      </c>
      <c r="AA21" s="268">
        <f t="shared" si="1"/>
        <v>-901</v>
      </c>
      <c r="AB21" s="268">
        <f t="shared" si="1"/>
        <v>-901</v>
      </c>
      <c r="AC21" s="268">
        <f t="shared" si="1"/>
        <v>-901</v>
      </c>
      <c r="AD21" s="268">
        <f t="shared" si="1"/>
        <v>-901</v>
      </c>
      <c r="AE21" s="268">
        <f t="shared" si="1"/>
        <v>-901</v>
      </c>
      <c r="AF21" s="268">
        <f t="shared" si="1"/>
        <v>-901</v>
      </c>
      <c r="AG21" s="268">
        <f t="shared" si="1"/>
        <v>-901</v>
      </c>
      <c r="AH21" s="134" t="str">
        <f t="shared" si="7"/>
        <v/>
      </c>
    </row>
    <row r="22" spans="1:35">
      <c r="A22" s="263">
        <f t="shared" si="2"/>
        <v>1922</v>
      </c>
      <c r="B22" s="271">
        <v>8156</v>
      </c>
      <c r="C22" s="265">
        <v>-901</v>
      </c>
      <c r="D22" s="266">
        <f t="shared" si="3"/>
        <v>-901</v>
      </c>
      <c r="E22" s="130">
        <v>29</v>
      </c>
      <c r="F22" s="131">
        <v>1928</v>
      </c>
      <c r="G22" s="268">
        <f t="shared" si="4"/>
        <v>-901</v>
      </c>
      <c r="H22" s="268">
        <f t="shared" si="0"/>
        <v>-901</v>
      </c>
      <c r="I22" s="268">
        <f t="shared" si="0"/>
        <v>-901</v>
      </c>
      <c r="J22" s="268">
        <f t="shared" si="0"/>
        <v>-901</v>
      </c>
      <c r="K22" s="268">
        <f t="shared" si="0"/>
        <v>-901</v>
      </c>
      <c r="L22" s="268">
        <f t="shared" si="0"/>
        <v>-901</v>
      </c>
      <c r="M22" s="268">
        <f t="shared" si="0"/>
        <v>-901</v>
      </c>
      <c r="N22" s="268">
        <f t="shared" si="0"/>
        <v>-901</v>
      </c>
      <c r="O22" s="268">
        <f t="shared" si="0"/>
        <v>-901</v>
      </c>
      <c r="P22" s="268">
        <f t="shared" si="0"/>
        <v>-901</v>
      </c>
      <c r="Q22" s="268">
        <f t="shared" si="0"/>
        <v>-901</v>
      </c>
      <c r="R22" s="268">
        <f t="shared" si="0"/>
        <v>-901</v>
      </c>
      <c r="S22" s="132" t="str">
        <f t="shared" si="5"/>
        <v/>
      </c>
      <c r="U22" s="131">
        <v>1928</v>
      </c>
      <c r="V22" s="268">
        <f t="shared" si="6"/>
        <v>-901</v>
      </c>
      <c r="W22" s="268">
        <f t="shared" si="1"/>
        <v>-901</v>
      </c>
      <c r="X22" s="268">
        <f t="shared" si="1"/>
        <v>-901</v>
      </c>
      <c r="Y22" s="268">
        <f t="shared" si="1"/>
        <v>-901</v>
      </c>
      <c r="Z22" s="268">
        <f t="shared" si="1"/>
        <v>-901</v>
      </c>
      <c r="AA22" s="268">
        <f t="shared" si="1"/>
        <v>-901</v>
      </c>
      <c r="AB22" s="268">
        <f t="shared" si="1"/>
        <v>-901</v>
      </c>
      <c r="AC22" s="268">
        <f t="shared" si="1"/>
        <v>-901</v>
      </c>
      <c r="AD22" s="268">
        <f t="shared" si="1"/>
        <v>-901</v>
      </c>
      <c r="AE22" s="268">
        <f t="shared" si="1"/>
        <v>-901</v>
      </c>
      <c r="AF22" s="268">
        <f t="shared" si="1"/>
        <v>-901</v>
      </c>
      <c r="AG22" s="268">
        <f t="shared" si="1"/>
        <v>-901</v>
      </c>
      <c r="AH22" s="134" t="str">
        <f t="shared" si="7"/>
        <v/>
      </c>
    </row>
    <row r="23" spans="1:35">
      <c r="A23" s="263">
        <f t="shared" si="2"/>
        <v>1922</v>
      </c>
      <c r="B23" s="271">
        <v>8187</v>
      </c>
      <c r="C23" s="265">
        <v>-901</v>
      </c>
      <c r="D23" s="266">
        <f t="shared" si="3"/>
        <v>-901</v>
      </c>
      <c r="E23" s="130">
        <v>28</v>
      </c>
      <c r="F23" s="131">
        <v>1929</v>
      </c>
      <c r="G23" s="268">
        <f t="shared" si="4"/>
        <v>-901</v>
      </c>
      <c r="H23" s="268">
        <f t="shared" si="0"/>
        <v>-901</v>
      </c>
      <c r="I23" s="268">
        <f t="shared" si="0"/>
        <v>-901</v>
      </c>
      <c r="J23" s="268">
        <f t="shared" si="0"/>
        <v>-901</v>
      </c>
      <c r="K23" s="268">
        <f t="shared" si="0"/>
        <v>-901</v>
      </c>
      <c r="L23" s="268">
        <f t="shared" si="0"/>
        <v>-901</v>
      </c>
      <c r="M23" s="268">
        <f t="shared" si="0"/>
        <v>-901</v>
      </c>
      <c r="N23" s="268">
        <f t="shared" si="0"/>
        <v>-901</v>
      </c>
      <c r="O23" s="268">
        <f t="shared" si="0"/>
        <v>-901</v>
      </c>
      <c r="P23" s="268">
        <f t="shared" si="0"/>
        <v>-901</v>
      </c>
      <c r="Q23" s="268">
        <f t="shared" si="0"/>
        <v>-901</v>
      </c>
      <c r="R23" s="268">
        <f t="shared" si="0"/>
        <v>-901</v>
      </c>
      <c r="S23" s="132" t="str">
        <f t="shared" si="5"/>
        <v/>
      </c>
      <c r="U23" s="131">
        <v>1929</v>
      </c>
      <c r="V23" s="268">
        <f t="shared" si="6"/>
        <v>-901</v>
      </c>
      <c r="W23" s="268">
        <f t="shared" si="1"/>
        <v>-901</v>
      </c>
      <c r="X23" s="268">
        <f t="shared" si="1"/>
        <v>-901</v>
      </c>
      <c r="Y23" s="268">
        <f t="shared" si="1"/>
        <v>-901</v>
      </c>
      <c r="Z23" s="268">
        <f t="shared" si="1"/>
        <v>-901</v>
      </c>
      <c r="AA23" s="268">
        <f t="shared" si="1"/>
        <v>-901</v>
      </c>
      <c r="AB23" s="268">
        <f t="shared" si="1"/>
        <v>-901</v>
      </c>
      <c r="AC23" s="268">
        <f t="shared" si="1"/>
        <v>-901</v>
      </c>
      <c r="AD23" s="268">
        <f t="shared" si="1"/>
        <v>-901</v>
      </c>
      <c r="AE23" s="268">
        <f t="shared" si="1"/>
        <v>-901</v>
      </c>
      <c r="AF23" s="268">
        <f t="shared" si="1"/>
        <v>-901</v>
      </c>
      <c r="AG23" s="268">
        <f t="shared" si="1"/>
        <v>-901</v>
      </c>
      <c r="AH23" s="134" t="str">
        <f t="shared" si="7"/>
        <v/>
      </c>
      <c r="AI23" s="272"/>
    </row>
    <row r="24" spans="1:35">
      <c r="A24" s="263">
        <f t="shared" si="2"/>
        <v>1922</v>
      </c>
      <c r="B24" s="271">
        <v>8217</v>
      </c>
      <c r="C24" s="265">
        <v>-901</v>
      </c>
      <c r="D24" s="266">
        <f t="shared" si="3"/>
        <v>-901</v>
      </c>
      <c r="E24" s="130">
        <v>28</v>
      </c>
      <c r="F24" s="131">
        <v>1930</v>
      </c>
      <c r="G24" s="268">
        <f t="shared" si="4"/>
        <v>-901</v>
      </c>
      <c r="H24" s="268">
        <f t="shared" si="0"/>
        <v>-901</v>
      </c>
      <c r="I24" s="268">
        <f t="shared" si="0"/>
        <v>-901</v>
      </c>
      <c r="J24" s="268">
        <f t="shared" si="0"/>
        <v>-901</v>
      </c>
      <c r="K24" s="268">
        <f t="shared" si="0"/>
        <v>-901</v>
      </c>
      <c r="L24" s="268">
        <f t="shared" si="0"/>
        <v>-901</v>
      </c>
      <c r="M24" s="268">
        <f t="shared" si="0"/>
        <v>-901</v>
      </c>
      <c r="N24" s="268">
        <f t="shared" si="0"/>
        <v>-901</v>
      </c>
      <c r="O24" s="268">
        <f t="shared" si="0"/>
        <v>-901</v>
      </c>
      <c r="P24" s="268">
        <f t="shared" si="0"/>
        <v>-901</v>
      </c>
      <c r="Q24" s="268">
        <f t="shared" si="0"/>
        <v>-901</v>
      </c>
      <c r="R24" s="268">
        <f t="shared" si="0"/>
        <v>-901</v>
      </c>
      <c r="S24" s="132" t="str">
        <f t="shared" si="5"/>
        <v/>
      </c>
      <c r="U24" s="131">
        <v>1930</v>
      </c>
      <c r="V24" s="268">
        <f t="shared" si="6"/>
        <v>-901</v>
      </c>
      <c r="W24" s="268">
        <f t="shared" si="1"/>
        <v>-901</v>
      </c>
      <c r="X24" s="268">
        <f t="shared" si="1"/>
        <v>-901</v>
      </c>
      <c r="Y24" s="268">
        <f t="shared" si="1"/>
        <v>-901</v>
      </c>
      <c r="Z24" s="268">
        <f t="shared" si="1"/>
        <v>-901</v>
      </c>
      <c r="AA24" s="268">
        <f t="shared" si="1"/>
        <v>-901</v>
      </c>
      <c r="AB24" s="268">
        <f t="shared" si="1"/>
        <v>-901</v>
      </c>
      <c r="AC24" s="268">
        <f t="shared" si="1"/>
        <v>-901</v>
      </c>
      <c r="AD24" s="268">
        <f t="shared" si="1"/>
        <v>-901</v>
      </c>
      <c r="AE24" s="268">
        <f t="shared" si="1"/>
        <v>-901</v>
      </c>
      <c r="AF24" s="268">
        <f t="shared" si="1"/>
        <v>-901</v>
      </c>
      <c r="AG24" s="268">
        <f t="shared" si="1"/>
        <v>-901</v>
      </c>
      <c r="AH24" s="134" t="str">
        <f t="shared" si="7"/>
        <v/>
      </c>
      <c r="AI24" s="272"/>
    </row>
    <row r="25" spans="1:35">
      <c r="A25" s="263">
        <f t="shared" si="2"/>
        <v>1922</v>
      </c>
      <c r="B25" s="271">
        <v>8248</v>
      </c>
      <c r="C25" s="265">
        <v>-901</v>
      </c>
      <c r="D25" s="266">
        <f t="shared" si="3"/>
        <v>-901</v>
      </c>
      <c r="E25" s="130">
        <v>28</v>
      </c>
      <c r="F25" s="131">
        <v>1931</v>
      </c>
      <c r="G25" s="268">
        <f t="shared" si="4"/>
        <v>-901</v>
      </c>
      <c r="H25" s="268">
        <f t="shared" si="0"/>
        <v>-901</v>
      </c>
      <c r="I25" s="268">
        <f t="shared" si="0"/>
        <v>-901</v>
      </c>
      <c r="J25" s="268">
        <f t="shared" si="0"/>
        <v>-901</v>
      </c>
      <c r="K25" s="268">
        <f t="shared" si="0"/>
        <v>-901</v>
      </c>
      <c r="L25" s="268">
        <f t="shared" si="0"/>
        <v>-901</v>
      </c>
      <c r="M25" s="268">
        <f t="shared" si="0"/>
        <v>-901</v>
      </c>
      <c r="N25" s="268">
        <f t="shared" si="0"/>
        <v>-901</v>
      </c>
      <c r="O25" s="268">
        <f t="shared" si="0"/>
        <v>-901</v>
      </c>
      <c r="P25" s="268">
        <f t="shared" si="0"/>
        <v>-901</v>
      </c>
      <c r="Q25" s="268">
        <f t="shared" si="0"/>
        <v>-901</v>
      </c>
      <c r="R25" s="268">
        <f t="shared" si="0"/>
        <v>-901</v>
      </c>
      <c r="S25" s="132" t="str">
        <f t="shared" si="5"/>
        <v/>
      </c>
      <c r="U25" s="131">
        <v>1931</v>
      </c>
      <c r="V25" s="268">
        <f t="shared" si="6"/>
        <v>-901</v>
      </c>
      <c r="W25" s="268">
        <f t="shared" si="1"/>
        <v>-901</v>
      </c>
      <c r="X25" s="268">
        <f t="shared" si="1"/>
        <v>-901</v>
      </c>
      <c r="Y25" s="268">
        <f t="shared" si="1"/>
        <v>-901</v>
      </c>
      <c r="Z25" s="268">
        <f t="shared" si="1"/>
        <v>-901</v>
      </c>
      <c r="AA25" s="268">
        <f t="shared" si="1"/>
        <v>-901</v>
      </c>
      <c r="AB25" s="268">
        <f t="shared" si="1"/>
        <v>-901</v>
      </c>
      <c r="AC25" s="268">
        <f t="shared" si="1"/>
        <v>-901</v>
      </c>
      <c r="AD25" s="268">
        <f t="shared" si="1"/>
        <v>-901</v>
      </c>
      <c r="AE25" s="268">
        <f t="shared" si="1"/>
        <v>-901</v>
      </c>
      <c r="AF25" s="268">
        <f t="shared" si="1"/>
        <v>-901</v>
      </c>
      <c r="AG25" s="268">
        <f t="shared" si="1"/>
        <v>-901</v>
      </c>
      <c r="AH25" s="134" t="str">
        <f t="shared" si="7"/>
        <v/>
      </c>
      <c r="AI25" s="272"/>
    </row>
    <row r="26" spans="1:35">
      <c r="A26" s="263">
        <f t="shared" si="2"/>
        <v>1922</v>
      </c>
      <c r="B26" s="271">
        <v>8279</v>
      </c>
      <c r="C26" s="265">
        <v>-901</v>
      </c>
      <c r="D26" s="266">
        <f t="shared" si="3"/>
        <v>-901</v>
      </c>
      <c r="E26" s="130">
        <v>29</v>
      </c>
      <c r="F26" s="131">
        <v>1932</v>
      </c>
      <c r="G26" s="268">
        <f t="shared" si="4"/>
        <v>-901</v>
      </c>
      <c r="H26" s="268">
        <f t="shared" si="0"/>
        <v>-901</v>
      </c>
      <c r="I26" s="268">
        <f t="shared" si="0"/>
        <v>-901</v>
      </c>
      <c r="J26" s="268">
        <f t="shared" si="0"/>
        <v>-901</v>
      </c>
      <c r="K26" s="268">
        <f t="shared" si="0"/>
        <v>-901</v>
      </c>
      <c r="L26" s="268">
        <f t="shared" si="0"/>
        <v>-901</v>
      </c>
      <c r="M26" s="268">
        <f t="shared" si="0"/>
        <v>-901</v>
      </c>
      <c r="N26" s="268">
        <f t="shared" si="0"/>
        <v>-901</v>
      </c>
      <c r="O26" s="268">
        <f t="shared" si="0"/>
        <v>-901</v>
      </c>
      <c r="P26" s="268">
        <f t="shared" si="0"/>
        <v>-901</v>
      </c>
      <c r="Q26" s="268">
        <f t="shared" si="0"/>
        <v>-901</v>
      </c>
      <c r="R26" s="268">
        <f t="shared" si="0"/>
        <v>-901</v>
      </c>
      <c r="S26" s="132" t="str">
        <f t="shared" si="5"/>
        <v/>
      </c>
      <c r="U26" s="131">
        <v>1932</v>
      </c>
      <c r="V26" s="268">
        <f t="shared" si="6"/>
        <v>-901</v>
      </c>
      <c r="W26" s="268">
        <f t="shared" si="1"/>
        <v>-901</v>
      </c>
      <c r="X26" s="268">
        <f t="shared" si="1"/>
        <v>-901</v>
      </c>
      <c r="Y26" s="268">
        <f t="shared" si="1"/>
        <v>-901</v>
      </c>
      <c r="Z26" s="268">
        <f t="shared" si="1"/>
        <v>-901</v>
      </c>
      <c r="AA26" s="268">
        <f t="shared" si="1"/>
        <v>-901</v>
      </c>
      <c r="AB26" s="268">
        <f t="shared" si="1"/>
        <v>-901</v>
      </c>
      <c r="AC26" s="268">
        <f t="shared" si="1"/>
        <v>-901</v>
      </c>
      <c r="AD26" s="268">
        <f t="shared" si="1"/>
        <v>-901</v>
      </c>
      <c r="AE26" s="268">
        <f t="shared" si="1"/>
        <v>-901</v>
      </c>
      <c r="AF26" s="268">
        <f t="shared" si="1"/>
        <v>-901</v>
      </c>
      <c r="AG26" s="268">
        <f t="shared" si="1"/>
        <v>-901</v>
      </c>
      <c r="AH26" s="134" t="str">
        <f t="shared" si="7"/>
        <v/>
      </c>
      <c r="AI26" s="272"/>
    </row>
    <row r="27" spans="1:35">
      <c r="A27" s="263">
        <f t="shared" si="2"/>
        <v>1922</v>
      </c>
      <c r="B27" s="271">
        <v>8309</v>
      </c>
      <c r="C27" s="265">
        <v>-901</v>
      </c>
      <c r="D27" s="266">
        <f t="shared" si="3"/>
        <v>-901</v>
      </c>
      <c r="E27" s="130">
        <v>28</v>
      </c>
      <c r="F27" s="131">
        <v>1933</v>
      </c>
      <c r="G27" s="268">
        <f t="shared" si="4"/>
        <v>-901</v>
      </c>
      <c r="H27" s="268">
        <f t="shared" si="0"/>
        <v>-901</v>
      </c>
      <c r="I27" s="268">
        <f t="shared" si="0"/>
        <v>-901</v>
      </c>
      <c r="J27" s="268">
        <f t="shared" si="0"/>
        <v>-901</v>
      </c>
      <c r="K27" s="268">
        <f t="shared" si="0"/>
        <v>-901</v>
      </c>
      <c r="L27" s="268">
        <f t="shared" si="0"/>
        <v>-901</v>
      </c>
      <c r="M27" s="268">
        <f t="shared" si="0"/>
        <v>-901</v>
      </c>
      <c r="N27" s="268">
        <f t="shared" si="0"/>
        <v>-901</v>
      </c>
      <c r="O27" s="268">
        <f t="shared" si="0"/>
        <v>-901</v>
      </c>
      <c r="P27" s="268">
        <f t="shared" si="0"/>
        <v>-901</v>
      </c>
      <c r="Q27" s="268">
        <f t="shared" si="0"/>
        <v>-901</v>
      </c>
      <c r="R27" s="268">
        <f t="shared" si="0"/>
        <v>-901</v>
      </c>
      <c r="S27" s="132" t="str">
        <f t="shared" si="5"/>
        <v/>
      </c>
      <c r="U27" s="131">
        <v>1933</v>
      </c>
      <c r="V27" s="268">
        <f t="shared" si="6"/>
        <v>-901</v>
      </c>
      <c r="W27" s="268">
        <f t="shared" si="1"/>
        <v>-901</v>
      </c>
      <c r="X27" s="268">
        <f t="shared" si="1"/>
        <v>-901</v>
      </c>
      <c r="Y27" s="268">
        <f t="shared" si="1"/>
        <v>-901</v>
      </c>
      <c r="Z27" s="268">
        <f t="shared" si="1"/>
        <v>-901</v>
      </c>
      <c r="AA27" s="268">
        <f t="shared" si="1"/>
        <v>-901</v>
      </c>
      <c r="AB27" s="268">
        <f t="shared" si="1"/>
        <v>-901</v>
      </c>
      <c r="AC27" s="268">
        <f t="shared" si="1"/>
        <v>-901</v>
      </c>
      <c r="AD27" s="268">
        <f t="shared" si="1"/>
        <v>-901</v>
      </c>
      <c r="AE27" s="268">
        <f t="shared" si="1"/>
        <v>-901</v>
      </c>
      <c r="AF27" s="268">
        <f t="shared" si="1"/>
        <v>-901</v>
      </c>
      <c r="AG27" s="268">
        <f t="shared" si="1"/>
        <v>-901</v>
      </c>
      <c r="AH27" s="134" t="str">
        <f t="shared" si="7"/>
        <v/>
      </c>
      <c r="AI27" s="272"/>
    </row>
    <row r="28" spans="1:35">
      <c r="A28" s="263">
        <f t="shared" si="2"/>
        <v>1923</v>
      </c>
      <c r="B28" s="271">
        <v>8340</v>
      </c>
      <c r="C28" s="265">
        <v>-901</v>
      </c>
      <c r="D28" s="266">
        <f t="shared" si="3"/>
        <v>-901</v>
      </c>
      <c r="E28" s="130">
        <v>28</v>
      </c>
      <c r="F28" s="131">
        <v>1934</v>
      </c>
      <c r="G28" s="268">
        <f t="shared" si="4"/>
        <v>-901</v>
      </c>
      <c r="H28" s="268">
        <f t="shared" si="0"/>
        <v>-901</v>
      </c>
      <c r="I28" s="268">
        <f t="shared" si="0"/>
        <v>-901</v>
      </c>
      <c r="J28" s="268">
        <f t="shared" si="0"/>
        <v>-901</v>
      </c>
      <c r="K28" s="268">
        <f t="shared" si="0"/>
        <v>-901</v>
      </c>
      <c r="L28" s="268">
        <f t="shared" si="0"/>
        <v>-901</v>
      </c>
      <c r="M28" s="268">
        <f t="shared" si="0"/>
        <v>-901</v>
      </c>
      <c r="N28" s="268">
        <f t="shared" si="0"/>
        <v>-901</v>
      </c>
      <c r="O28" s="268">
        <f t="shared" si="0"/>
        <v>-901</v>
      </c>
      <c r="P28" s="268">
        <f t="shared" si="0"/>
        <v>-901</v>
      </c>
      <c r="Q28" s="268">
        <f t="shared" si="0"/>
        <v>-901</v>
      </c>
      <c r="R28" s="268">
        <f t="shared" si="0"/>
        <v>-901</v>
      </c>
      <c r="S28" s="132" t="str">
        <f t="shared" si="5"/>
        <v/>
      </c>
      <c r="U28" s="131">
        <v>1934</v>
      </c>
      <c r="V28" s="268">
        <f t="shared" si="6"/>
        <v>-901</v>
      </c>
      <c r="W28" s="268">
        <f t="shared" si="1"/>
        <v>-901</v>
      </c>
      <c r="X28" s="268">
        <f t="shared" si="1"/>
        <v>-901</v>
      </c>
      <c r="Y28" s="268">
        <f t="shared" si="1"/>
        <v>-901</v>
      </c>
      <c r="Z28" s="268">
        <f t="shared" si="1"/>
        <v>-901</v>
      </c>
      <c r="AA28" s="268">
        <f t="shared" si="1"/>
        <v>-901</v>
      </c>
      <c r="AB28" s="268">
        <f t="shared" si="1"/>
        <v>-901</v>
      </c>
      <c r="AC28" s="268">
        <f t="shared" si="1"/>
        <v>-901</v>
      </c>
      <c r="AD28" s="268">
        <f t="shared" si="1"/>
        <v>-901</v>
      </c>
      <c r="AE28" s="268">
        <f t="shared" si="1"/>
        <v>-901</v>
      </c>
      <c r="AF28" s="268">
        <f t="shared" si="1"/>
        <v>-901</v>
      </c>
      <c r="AG28" s="268">
        <f t="shared" si="1"/>
        <v>-901</v>
      </c>
      <c r="AH28" s="134" t="str">
        <f t="shared" si="7"/>
        <v/>
      </c>
      <c r="AI28" s="272"/>
    </row>
    <row r="29" spans="1:35">
      <c r="A29" s="263">
        <f t="shared" si="2"/>
        <v>1923</v>
      </c>
      <c r="B29" s="271">
        <v>8370</v>
      </c>
      <c r="C29" s="265">
        <v>-901</v>
      </c>
      <c r="D29" s="266">
        <f t="shared" si="3"/>
        <v>-901</v>
      </c>
      <c r="E29" s="130">
        <v>28</v>
      </c>
      <c r="F29" s="131">
        <v>1935</v>
      </c>
      <c r="G29" s="268">
        <f t="shared" si="4"/>
        <v>-901</v>
      </c>
      <c r="H29" s="268">
        <f t="shared" si="0"/>
        <v>-901</v>
      </c>
      <c r="I29" s="268">
        <f t="shared" si="0"/>
        <v>-901</v>
      </c>
      <c r="J29" s="268">
        <f t="shared" si="0"/>
        <v>-901</v>
      </c>
      <c r="K29" s="268">
        <f t="shared" si="0"/>
        <v>-901</v>
      </c>
      <c r="L29" s="268">
        <f t="shared" si="0"/>
        <v>-901</v>
      </c>
      <c r="M29" s="268">
        <f t="shared" si="0"/>
        <v>-901</v>
      </c>
      <c r="N29" s="268">
        <f t="shared" si="0"/>
        <v>-901</v>
      </c>
      <c r="O29" s="268">
        <f t="shared" si="0"/>
        <v>-901</v>
      </c>
      <c r="P29" s="268">
        <f t="shared" si="0"/>
        <v>-901</v>
      </c>
      <c r="Q29" s="268">
        <f t="shared" si="0"/>
        <v>-901</v>
      </c>
      <c r="R29" s="268">
        <f t="shared" si="0"/>
        <v>-901</v>
      </c>
      <c r="S29" s="132" t="str">
        <f t="shared" si="5"/>
        <v/>
      </c>
      <c r="U29" s="131">
        <v>1935</v>
      </c>
      <c r="V29" s="268">
        <f t="shared" si="6"/>
        <v>-901</v>
      </c>
      <c r="W29" s="268">
        <f t="shared" si="1"/>
        <v>-901</v>
      </c>
      <c r="X29" s="268">
        <f t="shared" si="1"/>
        <v>-901</v>
      </c>
      <c r="Y29" s="268">
        <f t="shared" si="1"/>
        <v>-901</v>
      </c>
      <c r="Z29" s="268">
        <f t="shared" si="1"/>
        <v>-901</v>
      </c>
      <c r="AA29" s="268">
        <f t="shared" si="1"/>
        <v>-901</v>
      </c>
      <c r="AB29" s="268">
        <f t="shared" si="1"/>
        <v>-901</v>
      </c>
      <c r="AC29" s="268">
        <f t="shared" si="1"/>
        <v>-901</v>
      </c>
      <c r="AD29" s="268">
        <f t="shared" si="1"/>
        <v>-901</v>
      </c>
      <c r="AE29" s="268">
        <f t="shared" si="1"/>
        <v>-901</v>
      </c>
      <c r="AF29" s="268">
        <f t="shared" si="1"/>
        <v>-901</v>
      </c>
      <c r="AG29" s="268">
        <f t="shared" si="1"/>
        <v>-901</v>
      </c>
      <c r="AH29" s="134" t="str">
        <f t="shared" si="7"/>
        <v/>
      </c>
      <c r="AI29" s="272"/>
    </row>
    <row r="30" spans="1:35">
      <c r="A30" s="263">
        <f t="shared" si="2"/>
        <v>1923</v>
      </c>
      <c r="B30" s="271">
        <v>8401</v>
      </c>
      <c r="C30" s="265">
        <v>-901</v>
      </c>
      <c r="D30" s="266">
        <f t="shared" si="3"/>
        <v>-901</v>
      </c>
      <c r="E30" s="130">
        <v>29</v>
      </c>
      <c r="F30" s="131">
        <v>1936</v>
      </c>
      <c r="G30" s="268">
        <f t="shared" si="4"/>
        <v>-901</v>
      </c>
      <c r="H30" s="268">
        <f t="shared" si="0"/>
        <v>-901</v>
      </c>
      <c r="I30" s="268">
        <f t="shared" si="0"/>
        <v>-901</v>
      </c>
      <c r="J30" s="268">
        <f t="shared" si="0"/>
        <v>-901</v>
      </c>
      <c r="K30" s="268">
        <f t="shared" si="0"/>
        <v>-901</v>
      </c>
      <c r="L30" s="268">
        <f t="shared" si="0"/>
        <v>-901</v>
      </c>
      <c r="M30" s="268">
        <f t="shared" si="0"/>
        <v>-901</v>
      </c>
      <c r="N30" s="268">
        <f t="shared" si="0"/>
        <v>-901</v>
      </c>
      <c r="O30" s="268">
        <f t="shared" si="0"/>
        <v>-901</v>
      </c>
      <c r="P30" s="268">
        <f t="shared" si="0"/>
        <v>-901</v>
      </c>
      <c r="Q30" s="268">
        <f t="shared" si="0"/>
        <v>-901</v>
      </c>
      <c r="R30" s="268">
        <f t="shared" si="0"/>
        <v>-901</v>
      </c>
      <c r="S30" s="132" t="str">
        <f t="shared" si="5"/>
        <v/>
      </c>
      <c r="U30" s="131">
        <v>1936</v>
      </c>
      <c r="V30" s="268">
        <f t="shared" si="6"/>
        <v>-901</v>
      </c>
      <c r="W30" s="268">
        <f t="shared" si="1"/>
        <v>-901</v>
      </c>
      <c r="X30" s="268">
        <f t="shared" si="1"/>
        <v>-901</v>
      </c>
      <c r="Y30" s="268">
        <f t="shared" si="1"/>
        <v>-901</v>
      </c>
      <c r="Z30" s="268">
        <f t="shared" si="1"/>
        <v>-901</v>
      </c>
      <c r="AA30" s="268">
        <f t="shared" si="1"/>
        <v>-901</v>
      </c>
      <c r="AB30" s="268">
        <f t="shared" si="1"/>
        <v>-901</v>
      </c>
      <c r="AC30" s="268">
        <f t="shared" si="1"/>
        <v>-901</v>
      </c>
      <c r="AD30" s="268">
        <f t="shared" si="1"/>
        <v>-901</v>
      </c>
      <c r="AE30" s="268">
        <f t="shared" si="1"/>
        <v>-901</v>
      </c>
      <c r="AF30" s="268">
        <f t="shared" si="1"/>
        <v>-901</v>
      </c>
      <c r="AG30" s="268">
        <f t="shared" si="1"/>
        <v>-901</v>
      </c>
      <c r="AH30" s="134" t="str">
        <f t="shared" si="7"/>
        <v/>
      </c>
      <c r="AI30" s="272"/>
    </row>
    <row r="31" spans="1:35">
      <c r="A31" s="263">
        <f t="shared" si="2"/>
        <v>1923</v>
      </c>
      <c r="B31" s="271">
        <v>8432</v>
      </c>
      <c r="C31" s="265">
        <v>-901</v>
      </c>
      <c r="D31" s="266">
        <f t="shared" si="3"/>
        <v>-901</v>
      </c>
      <c r="E31" s="130">
        <v>28</v>
      </c>
      <c r="F31" s="131">
        <v>1937</v>
      </c>
      <c r="G31" s="268">
        <f t="shared" si="4"/>
        <v>-901</v>
      </c>
      <c r="H31" s="268">
        <f t="shared" si="0"/>
        <v>-901</v>
      </c>
      <c r="I31" s="268">
        <f t="shared" si="0"/>
        <v>-901</v>
      </c>
      <c r="J31" s="268">
        <f t="shared" si="0"/>
        <v>-901</v>
      </c>
      <c r="K31" s="268">
        <f t="shared" si="0"/>
        <v>-901</v>
      </c>
      <c r="L31" s="268">
        <f t="shared" si="0"/>
        <v>-901</v>
      </c>
      <c r="M31" s="268">
        <f t="shared" si="0"/>
        <v>-901</v>
      </c>
      <c r="N31" s="268">
        <f t="shared" si="0"/>
        <v>-901</v>
      </c>
      <c r="O31" s="268">
        <f t="shared" si="0"/>
        <v>-901</v>
      </c>
      <c r="P31" s="268">
        <f t="shared" si="0"/>
        <v>-901</v>
      </c>
      <c r="Q31" s="268">
        <f t="shared" si="0"/>
        <v>-901</v>
      </c>
      <c r="R31" s="268">
        <f t="shared" si="0"/>
        <v>-901</v>
      </c>
      <c r="S31" s="132" t="str">
        <f t="shared" si="5"/>
        <v/>
      </c>
      <c r="U31" s="131">
        <v>1937</v>
      </c>
      <c r="V31" s="268">
        <f t="shared" si="6"/>
        <v>-901</v>
      </c>
      <c r="W31" s="268">
        <f t="shared" si="1"/>
        <v>-901</v>
      </c>
      <c r="X31" s="268">
        <f t="shared" si="1"/>
        <v>-901</v>
      </c>
      <c r="Y31" s="268">
        <f t="shared" si="1"/>
        <v>-901</v>
      </c>
      <c r="Z31" s="268">
        <f t="shared" si="1"/>
        <v>-901</v>
      </c>
      <c r="AA31" s="268">
        <f t="shared" si="1"/>
        <v>-901</v>
      </c>
      <c r="AB31" s="268">
        <f t="shared" si="1"/>
        <v>-901</v>
      </c>
      <c r="AC31" s="268">
        <f t="shared" si="1"/>
        <v>-901</v>
      </c>
      <c r="AD31" s="268">
        <f t="shared" si="1"/>
        <v>-901</v>
      </c>
      <c r="AE31" s="268">
        <f t="shared" si="1"/>
        <v>-901</v>
      </c>
      <c r="AF31" s="268">
        <f t="shared" si="1"/>
        <v>-901</v>
      </c>
      <c r="AG31" s="268">
        <f t="shared" si="1"/>
        <v>-901</v>
      </c>
      <c r="AH31" s="134" t="str">
        <f t="shared" si="7"/>
        <v/>
      </c>
      <c r="AI31" s="272"/>
    </row>
    <row r="32" spans="1:35">
      <c r="A32" s="263">
        <f t="shared" si="2"/>
        <v>1923</v>
      </c>
      <c r="B32" s="271">
        <v>8460</v>
      </c>
      <c r="C32" s="265">
        <v>-901</v>
      </c>
      <c r="D32" s="266">
        <f t="shared" si="3"/>
        <v>-901</v>
      </c>
      <c r="E32" s="130">
        <v>28</v>
      </c>
      <c r="F32" s="131">
        <v>1938</v>
      </c>
      <c r="G32" s="268">
        <f t="shared" si="4"/>
        <v>-901</v>
      </c>
      <c r="H32" s="268">
        <f t="shared" si="4"/>
        <v>-901</v>
      </c>
      <c r="I32" s="268">
        <f t="shared" si="4"/>
        <v>-901</v>
      </c>
      <c r="J32" s="268">
        <f t="shared" si="4"/>
        <v>-901</v>
      </c>
      <c r="K32" s="268">
        <f t="shared" si="4"/>
        <v>-901</v>
      </c>
      <c r="L32" s="268">
        <f t="shared" si="4"/>
        <v>-901</v>
      </c>
      <c r="M32" s="268">
        <f t="shared" si="4"/>
        <v>-901</v>
      </c>
      <c r="N32" s="268">
        <f t="shared" si="4"/>
        <v>-901</v>
      </c>
      <c r="O32" s="268">
        <f t="shared" si="4"/>
        <v>-901</v>
      </c>
      <c r="P32" s="268">
        <f t="shared" si="4"/>
        <v>-901</v>
      </c>
      <c r="Q32" s="268">
        <f t="shared" si="4"/>
        <v>-901</v>
      </c>
      <c r="R32" s="268">
        <f t="shared" si="4"/>
        <v>-901</v>
      </c>
      <c r="S32" s="132" t="str">
        <f t="shared" si="5"/>
        <v/>
      </c>
      <c r="U32" s="131">
        <v>1938</v>
      </c>
      <c r="V32" s="268">
        <f t="shared" si="6"/>
        <v>-901</v>
      </c>
      <c r="W32" s="268">
        <f t="shared" si="6"/>
        <v>-901</v>
      </c>
      <c r="X32" s="268">
        <f t="shared" si="6"/>
        <v>-901</v>
      </c>
      <c r="Y32" s="268">
        <f t="shared" si="6"/>
        <v>-901</v>
      </c>
      <c r="Z32" s="268">
        <f t="shared" si="6"/>
        <v>-901</v>
      </c>
      <c r="AA32" s="268">
        <f t="shared" si="6"/>
        <v>-901</v>
      </c>
      <c r="AB32" s="268">
        <f t="shared" si="6"/>
        <v>-901</v>
      </c>
      <c r="AC32" s="268">
        <f t="shared" si="6"/>
        <v>-901</v>
      </c>
      <c r="AD32" s="268">
        <f t="shared" si="6"/>
        <v>-901</v>
      </c>
      <c r="AE32" s="268">
        <f t="shared" si="6"/>
        <v>-901</v>
      </c>
      <c r="AF32" s="268">
        <f t="shared" si="6"/>
        <v>-901</v>
      </c>
      <c r="AG32" s="268">
        <f t="shared" si="6"/>
        <v>-901</v>
      </c>
      <c r="AH32" s="134" t="str">
        <f t="shared" si="7"/>
        <v/>
      </c>
      <c r="AI32" s="272"/>
    </row>
    <row r="33" spans="1:35">
      <c r="A33" s="263">
        <f t="shared" si="2"/>
        <v>1923</v>
      </c>
      <c r="B33" s="271">
        <v>8491</v>
      </c>
      <c r="C33" s="265">
        <v>-901</v>
      </c>
      <c r="D33" s="266">
        <f t="shared" si="3"/>
        <v>-901</v>
      </c>
      <c r="E33" s="130">
        <v>28</v>
      </c>
      <c r="F33" s="131">
        <v>1939</v>
      </c>
      <c r="G33" s="268">
        <f t="shared" si="4"/>
        <v>-901</v>
      </c>
      <c r="H33" s="268">
        <f t="shared" si="4"/>
        <v>-901</v>
      </c>
      <c r="I33" s="268">
        <f t="shared" si="4"/>
        <v>-901</v>
      </c>
      <c r="J33" s="268">
        <f t="shared" si="4"/>
        <v>-901</v>
      </c>
      <c r="K33" s="268">
        <f t="shared" si="4"/>
        <v>-901</v>
      </c>
      <c r="L33" s="268">
        <f t="shared" si="4"/>
        <v>-901</v>
      </c>
      <c r="M33" s="268">
        <f t="shared" si="4"/>
        <v>-901</v>
      </c>
      <c r="N33" s="268">
        <f t="shared" si="4"/>
        <v>-901</v>
      </c>
      <c r="O33" s="268">
        <f t="shared" si="4"/>
        <v>-901</v>
      </c>
      <c r="P33" s="268">
        <f t="shared" si="4"/>
        <v>-901</v>
      </c>
      <c r="Q33" s="268">
        <f t="shared" si="4"/>
        <v>-901</v>
      </c>
      <c r="R33" s="268">
        <f t="shared" si="4"/>
        <v>-901</v>
      </c>
      <c r="S33" s="132" t="str">
        <f t="shared" si="5"/>
        <v/>
      </c>
      <c r="U33" s="131">
        <v>1939</v>
      </c>
      <c r="V33" s="268">
        <f t="shared" si="6"/>
        <v>-901</v>
      </c>
      <c r="W33" s="268">
        <f t="shared" si="6"/>
        <v>-901</v>
      </c>
      <c r="X33" s="268">
        <f t="shared" si="6"/>
        <v>-901</v>
      </c>
      <c r="Y33" s="268">
        <f t="shared" si="6"/>
        <v>-901</v>
      </c>
      <c r="Z33" s="268">
        <f t="shared" si="6"/>
        <v>-901</v>
      </c>
      <c r="AA33" s="268">
        <f t="shared" si="6"/>
        <v>-901</v>
      </c>
      <c r="AB33" s="268">
        <f t="shared" si="6"/>
        <v>-901</v>
      </c>
      <c r="AC33" s="268">
        <f t="shared" si="6"/>
        <v>-901</v>
      </c>
      <c r="AD33" s="268">
        <f t="shared" si="6"/>
        <v>-901</v>
      </c>
      <c r="AE33" s="268">
        <f t="shared" si="6"/>
        <v>-901</v>
      </c>
      <c r="AF33" s="268">
        <f t="shared" si="6"/>
        <v>-901</v>
      </c>
      <c r="AG33" s="268">
        <f t="shared" si="6"/>
        <v>-901</v>
      </c>
      <c r="AH33" s="134" t="str">
        <f t="shared" si="7"/>
        <v/>
      </c>
      <c r="AI33" s="272"/>
    </row>
    <row r="34" spans="1:35">
      <c r="A34" s="263">
        <f t="shared" si="2"/>
        <v>1923</v>
      </c>
      <c r="B34" s="271">
        <v>8521</v>
      </c>
      <c r="C34" s="265">
        <v>-901</v>
      </c>
      <c r="D34" s="266">
        <f t="shared" si="3"/>
        <v>-901</v>
      </c>
      <c r="E34" s="130">
        <v>29</v>
      </c>
      <c r="F34" s="131">
        <v>1940</v>
      </c>
      <c r="G34" s="268">
        <f t="shared" si="4"/>
        <v>-901</v>
      </c>
      <c r="H34" s="268">
        <f t="shared" si="4"/>
        <v>-901</v>
      </c>
      <c r="I34" s="268">
        <f t="shared" si="4"/>
        <v>-901</v>
      </c>
      <c r="J34" s="268">
        <f t="shared" si="4"/>
        <v>-901</v>
      </c>
      <c r="K34" s="268">
        <f t="shared" si="4"/>
        <v>-901</v>
      </c>
      <c r="L34" s="268">
        <f t="shared" si="4"/>
        <v>-901</v>
      </c>
      <c r="M34" s="268">
        <f t="shared" si="4"/>
        <v>-901</v>
      </c>
      <c r="N34" s="268">
        <f t="shared" si="4"/>
        <v>-901</v>
      </c>
      <c r="O34" s="268">
        <f t="shared" si="4"/>
        <v>-901</v>
      </c>
      <c r="P34" s="268">
        <f t="shared" si="4"/>
        <v>-901</v>
      </c>
      <c r="Q34" s="268">
        <f t="shared" si="4"/>
        <v>-901</v>
      </c>
      <c r="R34" s="268">
        <f t="shared" si="4"/>
        <v>-901</v>
      </c>
      <c r="S34" s="132" t="str">
        <f t="shared" si="5"/>
        <v/>
      </c>
      <c r="U34" s="131">
        <v>1940</v>
      </c>
      <c r="V34" s="268">
        <f t="shared" si="6"/>
        <v>-901</v>
      </c>
      <c r="W34" s="268">
        <f t="shared" si="6"/>
        <v>-901</v>
      </c>
      <c r="X34" s="268">
        <f t="shared" si="6"/>
        <v>-901</v>
      </c>
      <c r="Y34" s="268">
        <f t="shared" si="6"/>
        <v>-901</v>
      </c>
      <c r="Z34" s="268">
        <f t="shared" si="6"/>
        <v>-901</v>
      </c>
      <c r="AA34" s="268">
        <f t="shared" si="6"/>
        <v>-901</v>
      </c>
      <c r="AB34" s="268">
        <f t="shared" si="6"/>
        <v>-901</v>
      </c>
      <c r="AC34" s="268">
        <f t="shared" si="6"/>
        <v>-901</v>
      </c>
      <c r="AD34" s="268">
        <f t="shared" si="6"/>
        <v>-901</v>
      </c>
      <c r="AE34" s="268">
        <f t="shared" si="6"/>
        <v>-901</v>
      </c>
      <c r="AF34" s="268">
        <f t="shared" si="6"/>
        <v>-901</v>
      </c>
      <c r="AG34" s="268">
        <f t="shared" si="6"/>
        <v>-901</v>
      </c>
      <c r="AH34" s="134" t="str">
        <f t="shared" si="7"/>
        <v/>
      </c>
      <c r="AI34" s="272"/>
    </row>
    <row r="35" spans="1:35">
      <c r="A35" s="263">
        <f t="shared" si="2"/>
        <v>1923</v>
      </c>
      <c r="B35" s="271">
        <v>8552</v>
      </c>
      <c r="C35" s="265">
        <v>-901</v>
      </c>
      <c r="D35" s="266">
        <f t="shared" si="3"/>
        <v>-901</v>
      </c>
      <c r="E35" s="130">
        <v>28</v>
      </c>
      <c r="F35" s="131">
        <v>1941</v>
      </c>
      <c r="G35" s="268">
        <f t="shared" si="4"/>
        <v>-901</v>
      </c>
      <c r="H35" s="268">
        <f t="shared" si="4"/>
        <v>-901</v>
      </c>
      <c r="I35" s="268">
        <f t="shared" si="4"/>
        <v>-901</v>
      </c>
      <c r="J35" s="268">
        <f t="shared" si="4"/>
        <v>-901</v>
      </c>
      <c r="K35" s="268">
        <f t="shared" si="4"/>
        <v>-901</v>
      </c>
      <c r="L35" s="268">
        <f t="shared" si="4"/>
        <v>-901</v>
      </c>
      <c r="M35" s="268">
        <f t="shared" si="4"/>
        <v>-901</v>
      </c>
      <c r="N35" s="268">
        <f t="shared" si="4"/>
        <v>-901</v>
      </c>
      <c r="O35" s="268">
        <f t="shared" si="4"/>
        <v>-901</v>
      </c>
      <c r="P35" s="268">
        <f t="shared" si="4"/>
        <v>-901</v>
      </c>
      <c r="Q35" s="268">
        <f t="shared" si="4"/>
        <v>-901</v>
      </c>
      <c r="R35" s="268">
        <f t="shared" si="4"/>
        <v>-901</v>
      </c>
      <c r="S35" s="132" t="str">
        <f t="shared" si="5"/>
        <v/>
      </c>
      <c r="U35" s="131">
        <v>1941</v>
      </c>
      <c r="V35" s="268">
        <f t="shared" si="6"/>
        <v>-901</v>
      </c>
      <c r="W35" s="268">
        <f t="shared" si="6"/>
        <v>-901</v>
      </c>
      <c r="X35" s="268">
        <f t="shared" si="6"/>
        <v>-901</v>
      </c>
      <c r="Y35" s="268">
        <f t="shared" si="6"/>
        <v>-901</v>
      </c>
      <c r="Z35" s="268">
        <f t="shared" si="6"/>
        <v>-901</v>
      </c>
      <c r="AA35" s="268">
        <f t="shared" si="6"/>
        <v>-901</v>
      </c>
      <c r="AB35" s="268">
        <f t="shared" si="6"/>
        <v>-901</v>
      </c>
      <c r="AC35" s="268">
        <f t="shared" si="6"/>
        <v>-901</v>
      </c>
      <c r="AD35" s="268">
        <f t="shared" si="6"/>
        <v>-901</v>
      </c>
      <c r="AE35" s="268">
        <f t="shared" si="6"/>
        <v>-901</v>
      </c>
      <c r="AF35" s="268">
        <f t="shared" si="6"/>
        <v>-901</v>
      </c>
      <c r="AG35" s="268">
        <f t="shared" si="6"/>
        <v>-901</v>
      </c>
      <c r="AH35" s="134" t="str">
        <f t="shared" si="7"/>
        <v/>
      </c>
      <c r="AI35" s="272"/>
    </row>
    <row r="36" spans="1:35">
      <c r="A36" s="263">
        <f t="shared" si="2"/>
        <v>1923</v>
      </c>
      <c r="B36" s="271">
        <v>8582</v>
      </c>
      <c r="C36" s="265">
        <v>-901</v>
      </c>
      <c r="D36" s="266">
        <f t="shared" si="3"/>
        <v>-901</v>
      </c>
      <c r="E36" s="130">
        <v>28</v>
      </c>
      <c r="F36" s="131">
        <v>1942</v>
      </c>
      <c r="G36" s="268">
        <f t="shared" si="4"/>
        <v>-901</v>
      </c>
      <c r="H36" s="268">
        <f t="shared" si="4"/>
        <v>-901</v>
      </c>
      <c r="I36" s="268">
        <f t="shared" si="4"/>
        <v>-901</v>
      </c>
      <c r="J36" s="268">
        <f t="shared" si="4"/>
        <v>-901</v>
      </c>
      <c r="K36" s="268">
        <f t="shared" si="4"/>
        <v>-901</v>
      </c>
      <c r="L36" s="268">
        <f t="shared" si="4"/>
        <v>-901</v>
      </c>
      <c r="M36" s="268">
        <f t="shared" si="4"/>
        <v>-901</v>
      </c>
      <c r="N36" s="268">
        <f t="shared" si="4"/>
        <v>-901</v>
      </c>
      <c r="O36" s="268">
        <f t="shared" si="4"/>
        <v>-901</v>
      </c>
      <c r="P36" s="268">
        <f t="shared" si="4"/>
        <v>-901</v>
      </c>
      <c r="Q36" s="268">
        <f t="shared" si="4"/>
        <v>-901</v>
      </c>
      <c r="R36" s="268">
        <f t="shared" si="4"/>
        <v>-901</v>
      </c>
      <c r="S36" s="132" t="str">
        <f t="shared" si="5"/>
        <v/>
      </c>
      <c r="U36" s="131">
        <v>1942</v>
      </c>
      <c r="V36" s="268">
        <f t="shared" si="6"/>
        <v>-901</v>
      </c>
      <c r="W36" s="268">
        <f t="shared" si="6"/>
        <v>-901</v>
      </c>
      <c r="X36" s="268">
        <f t="shared" si="6"/>
        <v>-901</v>
      </c>
      <c r="Y36" s="268">
        <f t="shared" si="6"/>
        <v>-901</v>
      </c>
      <c r="Z36" s="268">
        <f t="shared" si="6"/>
        <v>-901</v>
      </c>
      <c r="AA36" s="268">
        <f t="shared" si="6"/>
        <v>-901</v>
      </c>
      <c r="AB36" s="268">
        <f t="shared" si="6"/>
        <v>-901</v>
      </c>
      <c r="AC36" s="268">
        <f t="shared" si="6"/>
        <v>-901</v>
      </c>
      <c r="AD36" s="268">
        <f t="shared" si="6"/>
        <v>-901</v>
      </c>
      <c r="AE36" s="268">
        <f t="shared" si="6"/>
        <v>-901</v>
      </c>
      <c r="AF36" s="268">
        <f t="shared" si="6"/>
        <v>-901</v>
      </c>
      <c r="AG36" s="268">
        <f t="shared" si="6"/>
        <v>-901</v>
      </c>
      <c r="AH36" s="134" t="str">
        <f t="shared" si="7"/>
        <v/>
      </c>
      <c r="AI36" s="272"/>
    </row>
    <row r="37" spans="1:35">
      <c r="A37" s="263">
        <f t="shared" si="2"/>
        <v>1923</v>
      </c>
      <c r="B37" s="271">
        <v>8613</v>
      </c>
      <c r="C37" s="265">
        <v>-901</v>
      </c>
      <c r="D37" s="266">
        <f t="shared" si="3"/>
        <v>-901</v>
      </c>
      <c r="E37" s="130">
        <v>28</v>
      </c>
      <c r="F37" s="131">
        <v>1943</v>
      </c>
      <c r="G37" s="268">
        <f t="shared" si="4"/>
        <v>-901</v>
      </c>
      <c r="H37" s="268">
        <f t="shared" si="4"/>
        <v>-901</v>
      </c>
      <c r="I37" s="268">
        <f t="shared" si="4"/>
        <v>-901</v>
      </c>
      <c r="J37" s="268">
        <f t="shared" si="4"/>
        <v>-901</v>
      </c>
      <c r="K37" s="268">
        <f t="shared" si="4"/>
        <v>-901</v>
      </c>
      <c r="L37" s="268">
        <f t="shared" si="4"/>
        <v>-901</v>
      </c>
      <c r="M37" s="268">
        <f t="shared" si="4"/>
        <v>-901</v>
      </c>
      <c r="N37" s="268">
        <f t="shared" si="4"/>
        <v>-901</v>
      </c>
      <c r="O37" s="268">
        <f t="shared" si="4"/>
        <v>-901</v>
      </c>
      <c r="P37" s="268">
        <f t="shared" si="4"/>
        <v>-901</v>
      </c>
      <c r="Q37" s="268">
        <f t="shared" si="4"/>
        <v>-901</v>
      </c>
      <c r="R37" s="268">
        <f t="shared" si="4"/>
        <v>-901</v>
      </c>
      <c r="S37" s="132" t="str">
        <f t="shared" si="5"/>
        <v/>
      </c>
      <c r="U37" s="131">
        <v>1943</v>
      </c>
      <c r="V37" s="268">
        <f t="shared" si="6"/>
        <v>-901</v>
      </c>
      <c r="W37" s="268">
        <f t="shared" si="6"/>
        <v>-901</v>
      </c>
      <c r="X37" s="268">
        <f t="shared" si="6"/>
        <v>-901</v>
      </c>
      <c r="Y37" s="268">
        <f t="shared" si="6"/>
        <v>-901</v>
      </c>
      <c r="Z37" s="268">
        <f t="shared" si="6"/>
        <v>-901</v>
      </c>
      <c r="AA37" s="268">
        <f t="shared" si="6"/>
        <v>-901</v>
      </c>
      <c r="AB37" s="268">
        <f t="shared" si="6"/>
        <v>-901</v>
      </c>
      <c r="AC37" s="268">
        <f t="shared" si="6"/>
        <v>-901</v>
      </c>
      <c r="AD37" s="268">
        <f t="shared" si="6"/>
        <v>-901</v>
      </c>
      <c r="AE37" s="268">
        <f t="shared" si="6"/>
        <v>-901</v>
      </c>
      <c r="AF37" s="268">
        <f t="shared" si="6"/>
        <v>-901</v>
      </c>
      <c r="AG37" s="268">
        <f t="shared" si="6"/>
        <v>-901</v>
      </c>
      <c r="AH37" s="134" t="str">
        <f t="shared" si="7"/>
        <v/>
      </c>
      <c r="AI37" s="272"/>
    </row>
    <row r="38" spans="1:35">
      <c r="A38" s="263">
        <f t="shared" si="2"/>
        <v>1923</v>
      </c>
      <c r="B38" s="271">
        <v>8644</v>
      </c>
      <c r="C38" s="265">
        <v>-901</v>
      </c>
      <c r="D38" s="266">
        <f t="shared" si="3"/>
        <v>-901</v>
      </c>
      <c r="E38" s="130">
        <v>29</v>
      </c>
      <c r="F38" s="131">
        <v>1944</v>
      </c>
      <c r="G38" s="268">
        <f t="shared" si="4"/>
        <v>-901</v>
      </c>
      <c r="H38" s="268">
        <f t="shared" si="4"/>
        <v>-901</v>
      </c>
      <c r="I38" s="268">
        <f t="shared" si="4"/>
        <v>-901</v>
      </c>
      <c r="J38" s="268">
        <f t="shared" si="4"/>
        <v>-901</v>
      </c>
      <c r="K38" s="268">
        <f t="shared" si="4"/>
        <v>-901</v>
      </c>
      <c r="L38" s="268">
        <f t="shared" si="4"/>
        <v>-901</v>
      </c>
      <c r="M38" s="268">
        <f t="shared" si="4"/>
        <v>-901</v>
      </c>
      <c r="N38" s="268">
        <f t="shared" si="4"/>
        <v>-901</v>
      </c>
      <c r="O38" s="268">
        <f t="shared" si="4"/>
        <v>-901</v>
      </c>
      <c r="P38" s="268">
        <f t="shared" si="4"/>
        <v>-901</v>
      </c>
      <c r="Q38" s="268">
        <f t="shared" si="4"/>
        <v>-901</v>
      </c>
      <c r="R38" s="268">
        <f t="shared" si="4"/>
        <v>-901</v>
      </c>
      <c r="S38" s="132" t="str">
        <f t="shared" si="5"/>
        <v/>
      </c>
      <c r="U38" s="131">
        <v>1944</v>
      </c>
      <c r="V38" s="268">
        <f t="shared" si="6"/>
        <v>-901</v>
      </c>
      <c r="W38" s="268">
        <f t="shared" si="6"/>
        <v>-901</v>
      </c>
      <c r="X38" s="268">
        <f t="shared" si="6"/>
        <v>-901</v>
      </c>
      <c r="Y38" s="268">
        <f t="shared" si="6"/>
        <v>-901</v>
      </c>
      <c r="Z38" s="268">
        <f t="shared" si="6"/>
        <v>-901</v>
      </c>
      <c r="AA38" s="268">
        <f t="shared" si="6"/>
        <v>-901</v>
      </c>
      <c r="AB38" s="268">
        <f t="shared" si="6"/>
        <v>-901</v>
      </c>
      <c r="AC38" s="268">
        <f t="shared" si="6"/>
        <v>-901</v>
      </c>
      <c r="AD38" s="268">
        <f t="shared" si="6"/>
        <v>-901</v>
      </c>
      <c r="AE38" s="268">
        <f t="shared" si="6"/>
        <v>-901</v>
      </c>
      <c r="AF38" s="268">
        <f t="shared" si="6"/>
        <v>-901</v>
      </c>
      <c r="AG38" s="268">
        <f t="shared" si="6"/>
        <v>-901</v>
      </c>
      <c r="AH38" s="134" t="str">
        <f t="shared" si="7"/>
        <v/>
      </c>
      <c r="AI38" s="272"/>
    </row>
    <row r="39" spans="1:35">
      <c r="A39" s="263">
        <f t="shared" si="2"/>
        <v>1923</v>
      </c>
      <c r="B39" s="271">
        <v>8674</v>
      </c>
      <c r="C39" s="265">
        <v>-901</v>
      </c>
      <c r="D39" s="266">
        <f t="shared" si="3"/>
        <v>-901</v>
      </c>
      <c r="E39" s="130">
        <v>28</v>
      </c>
      <c r="F39" s="131">
        <v>1945</v>
      </c>
      <c r="G39" s="268">
        <f t="shared" si="4"/>
        <v>-901</v>
      </c>
      <c r="H39" s="268">
        <f t="shared" si="4"/>
        <v>-901</v>
      </c>
      <c r="I39" s="268">
        <f t="shared" si="4"/>
        <v>-901</v>
      </c>
      <c r="J39" s="268">
        <f t="shared" si="4"/>
        <v>-901</v>
      </c>
      <c r="K39" s="268">
        <f t="shared" si="4"/>
        <v>-901</v>
      </c>
      <c r="L39" s="268">
        <f t="shared" si="4"/>
        <v>-901</v>
      </c>
      <c r="M39" s="268">
        <f t="shared" si="4"/>
        <v>-901</v>
      </c>
      <c r="N39" s="268">
        <f t="shared" si="4"/>
        <v>-901</v>
      </c>
      <c r="O39" s="268">
        <f t="shared" si="4"/>
        <v>-901</v>
      </c>
      <c r="P39" s="268">
        <f t="shared" si="4"/>
        <v>-901</v>
      </c>
      <c r="Q39" s="268">
        <f t="shared" si="4"/>
        <v>-901</v>
      </c>
      <c r="R39" s="268">
        <f t="shared" si="4"/>
        <v>-901</v>
      </c>
      <c r="S39" s="132" t="str">
        <f t="shared" si="5"/>
        <v/>
      </c>
      <c r="U39" s="131">
        <v>1945</v>
      </c>
      <c r="V39" s="268">
        <f t="shared" si="6"/>
        <v>-901</v>
      </c>
      <c r="W39" s="268">
        <f t="shared" si="6"/>
        <v>-901</v>
      </c>
      <c r="X39" s="268">
        <f t="shared" si="6"/>
        <v>-901</v>
      </c>
      <c r="Y39" s="268">
        <f t="shared" si="6"/>
        <v>-901</v>
      </c>
      <c r="Z39" s="268">
        <f t="shared" si="6"/>
        <v>-901</v>
      </c>
      <c r="AA39" s="268">
        <f t="shared" si="6"/>
        <v>-901</v>
      </c>
      <c r="AB39" s="268">
        <f t="shared" si="6"/>
        <v>-901</v>
      </c>
      <c r="AC39" s="268">
        <f t="shared" si="6"/>
        <v>-901</v>
      </c>
      <c r="AD39" s="268">
        <f t="shared" si="6"/>
        <v>-901</v>
      </c>
      <c r="AE39" s="268">
        <f t="shared" si="6"/>
        <v>-901</v>
      </c>
      <c r="AF39" s="268">
        <f t="shared" si="6"/>
        <v>-901</v>
      </c>
      <c r="AG39" s="268">
        <f t="shared" si="6"/>
        <v>-901</v>
      </c>
      <c r="AH39" s="134" t="str">
        <f t="shared" si="7"/>
        <v/>
      </c>
      <c r="AI39" s="272"/>
    </row>
    <row r="40" spans="1:35">
      <c r="A40" s="263">
        <f t="shared" si="2"/>
        <v>1924</v>
      </c>
      <c r="B40" s="271">
        <v>8705</v>
      </c>
      <c r="C40" s="265">
        <v>-901</v>
      </c>
      <c r="D40" s="266">
        <f t="shared" si="3"/>
        <v>-901</v>
      </c>
      <c r="E40" s="130">
        <v>28</v>
      </c>
      <c r="F40" s="131">
        <v>1946</v>
      </c>
      <c r="G40" s="268">
        <f t="shared" si="4"/>
        <v>-901</v>
      </c>
      <c r="H40" s="268">
        <f t="shared" si="4"/>
        <v>-901</v>
      </c>
      <c r="I40" s="268">
        <f t="shared" si="4"/>
        <v>-901</v>
      </c>
      <c r="J40" s="268">
        <f t="shared" si="4"/>
        <v>-901</v>
      </c>
      <c r="K40" s="268">
        <f t="shared" si="4"/>
        <v>-901</v>
      </c>
      <c r="L40" s="268">
        <f t="shared" si="4"/>
        <v>-901</v>
      </c>
      <c r="M40" s="268">
        <f t="shared" si="4"/>
        <v>-901</v>
      </c>
      <c r="N40" s="268">
        <f t="shared" si="4"/>
        <v>-901</v>
      </c>
      <c r="O40" s="268">
        <f t="shared" si="4"/>
        <v>-901</v>
      </c>
      <c r="P40" s="268">
        <f t="shared" si="4"/>
        <v>-901</v>
      </c>
      <c r="Q40" s="268">
        <f t="shared" si="4"/>
        <v>-901</v>
      </c>
      <c r="R40" s="268">
        <f t="shared" si="4"/>
        <v>-901</v>
      </c>
      <c r="S40" s="132" t="str">
        <f t="shared" si="5"/>
        <v/>
      </c>
      <c r="U40" s="131">
        <v>1946</v>
      </c>
      <c r="V40" s="268">
        <f t="shared" si="6"/>
        <v>-901</v>
      </c>
      <c r="W40" s="268">
        <f t="shared" si="6"/>
        <v>-901</v>
      </c>
      <c r="X40" s="268">
        <f t="shared" si="6"/>
        <v>-901</v>
      </c>
      <c r="Y40" s="268">
        <f t="shared" si="6"/>
        <v>-901</v>
      </c>
      <c r="Z40" s="268">
        <f t="shared" si="6"/>
        <v>-901</v>
      </c>
      <c r="AA40" s="268">
        <f t="shared" si="6"/>
        <v>-901</v>
      </c>
      <c r="AB40" s="268">
        <f t="shared" si="6"/>
        <v>-901</v>
      </c>
      <c r="AC40" s="268">
        <f t="shared" si="6"/>
        <v>-901</v>
      </c>
      <c r="AD40" s="268">
        <f t="shared" si="6"/>
        <v>-901</v>
      </c>
      <c r="AE40" s="268">
        <f t="shared" si="6"/>
        <v>-901</v>
      </c>
      <c r="AF40" s="268">
        <f t="shared" si="6"/>
        <v>-901</v>
      </c>
      <c r="AG40" s="268">
        <f t="shared" si="6"/>
        <v>-901</v>
      </c>
      <c r="AH40" s="134" t="str">
        <f t="shared" si="7"/>
        <v/>
      </c>
      <c r="AI40" s="272"/>
    </row>
    <row r="41" spans="1:35">
      <c r="A41" s="263">
        <f t="shared" si="2"/>
        <v>1924</v>
      </c>
      <c r="B41" s="271">
        <v>8735</v>
      </c>
      <c r="C41" s="265">
        <v>-901</v>
      </c>
      <c r="D41" s="266">
        <f t="shared" si="3"/>
        <v>-901</v>
      </c>
      <c r="E41" s="130">
        <v>28</v>
      </c>
      <c r="F41" s="131">
        <v>1947</v>
      </c>
      <c r="G41" s="268">
        <f t="shared" si="4"/>
        <v>-901</v>
      </c>
      <c r="H41" s="268">
        <f t="shared" si="4"/>
        <v>-901</v>
      </c>
      <c r="I41" s="268">
        <f t="shared" si="4"/>
        <v>-901</v>
      </c>
      <c r="J41" s="268">
        <f t="shared" si="4"/>
        <v>-901</v>
      </c>
      <c r="K41" s="268">
        <f t="shared" si="4"/>
        <v>-901</v>
      </c>
      <c r="L41" s="268">
        <f t="shared" si="4"/>
        <v>-901</v>
      </c>
      <c r="M41" s="268">
        <f t="shared" si="4"/>
        <v>-901</v>
      </c>
      <c r="N41" s="268">
        <f t="shared" si="4"/>
        <v>-901</v>
      </c>
      <c r="O41" s="268">
        <f t="shared" si="4"/>
        <v>-901</v>
      </c>
      <c r="P41" s="268">
        <f t="shared" si="4"/>
        <v>-901</v>
      </c>
      <c r="Q41" s="268">
        <f t="shared" si="4"/>
        <v>-901</v>
      </c>
      <c r="R41" s="268">
        <f t="shared" si="4"/>
        <v>-901</v>
      </c>
      <c r="S41" s="132" t="str">
        <f t="shared" si="5"/>
        <v/>
      </c>
      <c r="U41" s="131">
        <v>1947</v>
      </c>
      <c r="V41" s="268">
        <f t="shared" si="6"/>
        <v>-901</v>
      </c>
      <c r="W41" s="268">
        <f t="shared" si="6"/>
        <v>-901</v>
      </c>
      <c r="X41" s="268">
        <f t="shared" si="6"/>
        <v>-901</v>
      </c>
      <c r="Y41" s="268">
        <f t="shared" si="6"/>
        <v>-901</v>
      </c>
      <c r="Z41" s="268">
        <f t="shared" si="6"/>
        <v>-901</v>
      </c>
      <c r="AA41" s="268">
        <f t="shared" si="6"/>
        <v>-901</v>
      </c>
      <c r="AB41" s="268">
        <f t="shared" si="6"/>
        <v>-901</v>
      </c>
      <c r="AC41" s="268">
        <f t="shared" si="6"/>
        <v>-901</v>
      </c>
      <c r="AD41" s="268">
        <f t="shared" si="6"/>
        <v>-901</v>
      </c>
      <c r="AE41" s="268">
        <f t="shared" si="6"/>
        <v>-901</v>
      </c>
      <c r="AF41" s="268">
        <f t="shared" si="6"/>
        <v>-901</v>
      </c>
      <c r="AG41" s="268">
        <f t="shared" si="6"/>
        <v>-901</v>
      </c>
      <c r="AH41" s="134" t="str">
        <f t="shared" si="7"/>
        <v/>
      </c>
      <c r="AI41" s="272"/>
    </row>
    <row r="42" spans="1:35">
      <c r="A42" s="263">
        <f t="shared" si="2"/>
        <v>1924</v>
      </c>
      <c r="B42" s="271">
        <v>8766</v>
      </c>
      <c r="C42" s="265">
        <v>-901</v>
      </c>
      <c r="D42" s="266">
        <f t="shared" si="3"/>
        <v>-901</v>
      </c>
      <c r="E42" s="130">
        <v>29</v>
      </c>
      <c r="F42" s="131">
        <v>1948</v>
      </c>
      <c r="G42" s="268">
        <f t="shared" si="4"/>
        <v>-901</v>
      </c>
      <c r="H42" s="268">
        <f t="shared" si="4"/>
        <v>-901</v>
      </c>
      <c r="I42" s="268">
        <f t="shared" si="4"/>
        <v>-901</v>
      </c>
      <c r="J42" s="268">
        <f t="shared" si="4"/>
        <v>-901</v>
      </c>
      <c r="K42" s="268">
        <f t="shared" si="4"/>
        <v>-901</v>
      </c>
      <c r="L42" s="268">
        <f t="shared" si="4"/>
        <v>-901</v>
      </c>
      <c r="M42" s="268">
        <f t="shared" si="4"/>
        <v>-901</v>
      </c>
      <c r="N42" s="268">
        <f t="shared" si="4"/>
        <v>-901</v>
      </c>
      <c r="O42" s="268">
        <f t="shared" si="4"/>
        <v>-901</v>
      </c>
      <c r="P42" s="268">
        <f t="shared" si="4"/>
        <v>-901</v>
      </c>
      <c r="Q42" s="268">
        <f t="shared" si="4"/>
        <v>-901</v>
      </c>
      <c r="R42" s="268">
        <f t="shared" si="4"/>
        <v>-901</v>
      </c>
      <c r="S42" s="132" t="str">
        <f t="shared" si="5"/>
        <v/>
      </c>
      <c r="U42" s="131">
        <v>1948</v>
      </c>
      <c r="V42" s="268">
        <f t="shared" si="6"/>
        <v>-901</v>
      </c>
      <c r="W42" s="268">
        <f t="shared" si="6"/>
        <v>-901</v>
      </c>
      <c r="X42" s="268">
        <f t="shared" si="6"/>
        <v>-901</v>
      </c>
      <c r="Y42" s="268">
        <f t="shared" si="6"/>
        <v>-901</v>
      </c>
      <c r="Z42" s="268">
        <f t="shared" si="6"/>
        <v>-901</v>
      </c>
      <c r="AA42" s="268">
        <f t="shared" si="6"/>
        <v>-901</v>
      </c>
      <c r="AB42" s="268">
        <f t="shared" si="6"/>
        <v>-901</v>
      </c>
      <c r="AC42" s="268">
        <f t="shared" si="6"/>
        <v>-901</v>
      </c>
      <c r="AD42" s="268">
        <f t="shared" si="6"/>
        <v>-901</v>
      </c>
      <c r="AE42" s="268">
        <f t="shared" si="6"/>
        <v>-901</v>
      </c>
      <c r="AF42" s="268">
        <f t="shared" si="6"/>
        <v>-901</v>
      </c>
      <c r="AG42" s="268">
        <f t="shared" si="6"/>
        <v>-901</v>
      </c>
      <c r="AH42" s="134" t="str">
        <f t="shared" si="7"/>
        <v/>
      </c>
      <c r="AI42" s="272"/>
    </row>
    <row r="43" spans="1:35">
      <c r="A43" s="263">
        <f t="shared" si="2"/>
        <v>1924</v>
      </c>
      <c r="B43" s="271">
        <v>8797</v>
      </c>
      <c r="C43" s="265">
        <v>-901</v>
      </c>
      <c r="D43" s="266">
        <f t="shared" si="3"/>
        <v>-901</v>
      </c>
      <c r="E43" s="130">
        <v>28</v>
      </c>
      <c r="F43" s="131">
        <v>1949</v>
      </c>
      <c r="G43" s="268">
        <f t="shared" si="4"/>
        <v>-901</v>
      </c>
      <c r="H43" s="268">
        <f t="shared" si="4"/>
        <v>-901</v>
      </c>
      <c r="I43" s="268">
        <f t="shared" si="4"/>
        <v>-901</v>
      </c>
      <c r="J43" s="268">
        <f t="shared" si="4"/>
        <v>-901</v>
      </c>
      <c r="K43" s="268">
        <f t="shared" si="4"/>
        <v>-901</v>
      </c>
      <c r="L43" s="268">
        <f t="shared" si="4"/>
        <v>-901</v>
      </c>
      <c r="M43" s="268">
        <f t="shared" si="4"/>
        <v>-901</v>
      </c>
      <c r="N43" s="268">
        <f t="shared" si="4"/>
        <v>-901</v>
      </c>
      <c r="O43" s="268">
        <f t="shared" si="4"/>
        <v>-901</v>
      </c>
      <c r="P43" s="268">
        <f t="shared" si="4"/>
        <v>-901</v>
      </c>
      <c r="Q43" s="268">
        <f t="shared" si="4"/>
        <v>-901</v>
      </c>
      <c r="R43" s="268">
        <f t="shared" si="4"/>
        <v>-901</v>
      </c>
      <c r="S43" s="132" t="str">
        <f t="shared" si="5"/>
        <v/>
      </c>
      <c r="U43" s="131">
        <v>1949</v>
      </c>
      <c r="V43" s="268">
        <f t="shared" si="6"/>
        <v>-901</v>
      </c>
      <c r="W43" s="268">
        <f t="shared" si="6"/>
        <v>-901</v>
      </c>
      <c r="X43" s="268">
        <f t="shared" si="6"/>
        <v>-901</v>
      </c>
      <c r="Y43" s="268">
        <f t="shared" si="6"/>
        <v>-901</v>
      </c>
      <c r="Z43" s="268">
        <f t="shared" si="6"/>
        <v>-901</v>
      </c>
      <c r="AA43" s="268">
        <f t="shared" si="6"/>
        <v>-901</v>
      </c>
      <c r="AB43" s="268">
        <f t="shared" si="6"/>
        <v>-901</v>
      </c>
      <c r="AC43" s="268">
        <f t="shared" si="6"/>
        <v>-901</v>
      </c>
      <c r="AD43" s="268">
        <f t="shared" si="6"/>
        <v>-901</v>
      </c>
      <c r="AE43" s="268">
        <f t="shared" si="6"/>
        <v>-901</v>
      </c>
      <c r="AF43" s="268">
        <f t="shared" si="6"/>
        <v>-901</v>
      </c>
      <c r="AG43" s="268">
        <f t="shared" si="6"/>
        <v>-901</v>
      </c>
      <c r="AH43" s="134" t="str">
        <f t="shared" si="7"/>
        <v/>
      </c>
      <c r="AI43" s="272"/>
    </row>
    <row r="44" spans="1:35">
      <c r="A44" s="263">
        <f t="shared" si="2"/>
        <v>1924</v>
      </c>
      <c r="B44" s="271">
        <v>8826</v>
      </c>
      <c r="C44" s="265">
        <v>-901</v>
      </c>
      <c r="D44" s="266">
        <f t="shared" si="3"/>
        <v>-901</v>
      </c>
      <c r="E44" s="130">
        <v>28</v>
      </c>
      <c r="F44" s="131">
        <v>1950</v>
      </c>
      <c r="G44" s="268">
        <f t="shared" si="4"/>
        <v>-901</v>
      </c>
      <c r="H44" s="268">
        <f t="shared" si="4"/>
        <v>-901</v>
      </c>
      <c r="I44" s="268">
        <f t="shared" si="4"/>
        <v>-901</v>
      </c>
      <c r="J44" s="268">
        <f t="shared" si="4"/>
        <v>-901</v>
      </c>
      <c r="K44" s="268">
        <f t="shared" si="4"/>
        <v>-901</v>
      </c>
      <c r="L44" s="268">
        <f t="shared" si="4"/>
        <v>-901</v>
      </c>
      <c r="M44" s="268">
        <f t="shared" si="4"/>
        <v>-901</v>
      </c>
      <c r="N44" s="268">
        <f t="shared" si="4"/>
        <v>-901</v>
      </c>
      <c r="O44" s="268">
        <f t="shared" si="4"/>
        <v>-901</v>
      </c>
      <c r="P44" s="268">
        <f t="shared" si="4"/>
        <v>-901</v>
      </c>
      <c r="Q44" s="268">
        <f t="shared" si="4"/>
        <v>-901</v>
      </c>
      <c r="R44" s="268">
        <f t="shared" si="4"/>
        <v>-901</v>
      </c>
      <c r="S44" s="132" t="str">
        <f t="shared" si="5"/>
        <v/>
      </c>
      <c r="U44" s="131">
        <v>1950</v>
      </c>
      <c r="V44" s="268">
        <f t="shared" si="6"/>
        <v>-901</v>
      </c>
      <c r="W44" s="268">
        <f t="shared" si="6"/>
        <v>-901</v>
      </c>
      <c r="X44" s="268">
        <f t="shared" si="6"/>
        <v>-901</v>
      </c>
      <c r="Y44" s="268">
        <f t="shared" si="6"/>
        <v>-901</v>
      </c>
      <c r="Z44" s="268">
        <f t="shared" si="6"/>
        <v>-901</v>
      </c>
      <c r="AA44" s="268">
        <f t="shared" si="6"/>
        <v>-901</v>
      </c>
      <c r="AB44" s="268">
        <f t="shared" si="6"/>
        <v>-901</v>
      </c>
      <c r="AC44" s="268">
        <f t="shared" si="6"/>
        <v>-901</v>
      </c>
      <c r="AD44" s="268">
        <f t="shared" si="6"/>
        <v>-901</v>
      </c>
      <c r="AE44" s="268">
        <f t="shared" si="6"/>
        <v>-901</v>
      </c>
      <c r="AF44" s="268">
        <f t="shared" si="6"/>
        <v>-901</v>
      </c>
      <c r="AG44" s="268">
        <f t="shared" si="6"/>
        <v>-901</v>
      </c>
      <c r="AH44" s="134" t="str">
        <f t="shared" si="7"/>
        <v/>
      </c>
      <c r="AI44" s="272"/>
    </row>
    <row r="45" spans="1:35">
      <c r="A45" s="263">
        <f t="shared" si="2"/>
        <v>1924</v>
      </c>
      <c r="B45" s="271">
        <v>8857</v>
      </c>
      <c r="C45" s="265">
        <v>-901</v>
      </c>
      <c r="D45" s="266">
        <f t="shared" si="3"/>
        <v>-901</v>
      </c>
      <c r="E45" s="130">
        <v>28</v>
      </c>
      <c r="F45" s="131">
        <v>1951</v>
      </c>
      <c r="G45" s="268">
        <f t="shared" si="4"/>
        <v>-901</v>
      </c>
      <c r="H45" s="268">
        <f t="shared" si="4"/>
        <v>-901</v>
      </c>
      <c r="I45" s="268">
        <f t="shared" si="4"/>
        <v>-901</v>
      </c>
      <c r="J45" s="268">
        <f t="shared" si="4"/>
        <v>-901</v>
      </c>
      <c r="K45" s="268">
        <f t="shared" si="4"/>
        <v>-901</v>
      </c>
      <c r="L45" s="268">
        <f t="shared" si="4"/>
        <v>-901</v>
      </c>
      <c r="M45" s="268">
        <f t="shared" si="4"/>
        <v>-901</v>
      </c>
      <c r="N45" s="268">
        <f t="shared" si="4"/>
        <v>-901</v>
      </c>
      <c r="O45" s="268">
        <f t="shared" si="4"/>
        <v>-901</v>
      </c>
      <c r="P45" s="268">
        <f t="shared" si="4"/>
        <v>-901</v>
      </c>
      <c r="Q45" s="268">
        <f t="shared" si="4"/>
        <v>-901</v>
      </c>
      <c r="R45" s="268">
        <f t="shared" si="4"/>
        <v>-901</v>
      </c>
      <c r="S45" s="132" t="str">
        <f t="shared" si="5"/>
        <v/>
      </c>
      <c r="U45" s="131">
        <v>1951</v>
      </c>
      <c r="V45" s="268">
        <f t="shared" si="6"/>
        <v>-901</v>
      </c>
      <c r="W45" s="268">
        <f t="shared" si="6"/>
        <v>-901</v>
      </c>
      <c r="X45" s="268">
        <f t="shared" si="6"/>
        <v>-901</v>
      </c>
      <c r="Y45" s="268">
        <f t="shared" si="6"/>
        <v>-901</v>
      </c>
      <c r="Z45" s="268">
        <f t="shared" si="6"/>
        <v>-901</v>
      </c>
      <c r="AA45" s="268">
        <f t="shared" si="6"/>
        <v>-901</v>
      </c>
      <c r="AB45" s="268">
        <f t="shared" si="6"/>
        <v>-901</v>
      </c>
      <c r="AC45" s="268">
        <f t="shared" si="6"/>
        <v>-901</v>
      </c>
      <c r="AD45" s="268">
        <f t="shared" si="6"/>
        <v>-901</v>
      </c>
      <c r="AE45" s="268">
        <f t="shared" si="6"/>
        <v>-901</v>
      </c>
      <c r="AF45" s="268">
        <f t="shared" si="6"/>
        <v>-901</v>
      </c>
      <c r="AG45" s="268">
        <f t="shared" si="6"/>
        <v>-901</v>
      </c>
      <c r="AH45" s="134" t="str">
        <f t="shared" si="7"/>
        <v/>
      </c>
      <c r="AI45" s="272"/>
    </row>
    <row r="46" spans="1:35">
      <c r="A46" s="263">
        <f t="shared" si="2"/>
        <v>1924</v>
      </c>
      <c r="B46" s="271">
        <v>8887</v>
      </c>
      <c r="C46" s="265">
        <v>-901</v>
      </c>
      <c r="D46" s="266">
        <f t="shared" si="3"/>
        <v>-901</v>
      </c>
      <c r="E46" s="130">
        <v>29</v>
      </c>
      <c r="F46" s="131">
        <v>1952</v>
      </c>
      <c r="G46" s="268">
        <f t="shared" si="4"/>
        <v>-901</v>
      </c>
      <c r="H46" s="268">
        <f t="shared" si="4"/>
        <v>-901</v>
      </c>
      <c r="I46" s="268">
        <f t="shared" si="4"/>
        <v>-901</v>
      </c>
      <c r="J46" s="268">
        <f t="shared" si="4"/>
        <v>-901</v>
      </c>
      <c r="K46" s="268">
        <f t="shared" si="4"/>
        <v>-901</v>
      </c>
      <c r="L46" s="268">
        <f t="shared" si="4"/>
        <v>-901</v>
      </c>
      <c r="M46" s="268">
        <f t="shared" si="4"/>
        <v>-901</v>
      </c>
      <c r="N46" s="268">
        <f t="shared" si="4"/>
        <v>-901</v>
      </c>
      <c r="O46" s="268">
        <f t="shared" si="4"/>
        <v>-901</v>
      </c>
      <c r="P46" s="268">
        <f t="shared" si="4"/>
        <v>-901</v>
      </c>
      <c r="Q46" s="268">
        <f t="shared" si="4"/>
        <v>-901</v>
      </c>
      <c r="R46" s="268">
        <f t="shared" si="4"/>
        <v>-901</v>
      </c>
      <c r="S46" s="132" t="str">
        <f t="shared" si="5"/>
        <v/>
      </c>
      <c r="U46" s="131">
        <v>1952</v>
      </c>
      <c r="V46" s="268">
        <f t="shared" si="6"/>
        <v>-901</v>
      </c>
      <c r="W46" s="268">
        <f t="shared" si="6"/>
        <v>-901</v>
      </c>
      <c r="X46" s="268">
        <f t="shared" si="6"/>
        <v>-901</v>
      </c>
      <c r="Y46" s="268">
        <f t="shared" si="6"/>
        <v>-901</v>
      </c>
      <c r="Z46" s="268">
        <f t="shared" si="6"/>
        <v>-901</v>
      </c>
      <c r="AA46" s="268">
        <f t="shared" si="6"/>
        <v>-901</v>
      </c>
      <c r="AB46" s="268">
        <f t="shared" si="6"/>
        <v>-901</v>
      </c>
      <c r="AC46" s="268">
        <f t="shared" si="6"/>
        <v>-901</v>
      </c>
      <c r="AD46" s="268">
        <f t="shared" si="6"/>
        <v>-901</v>
      </c>
      <c r="AE46" s="268">
        <f t="shared" si="6"/>
        <v>-901</v>
      </c>
      <c r="AF46" s="268">
        <f t="shared" si="6"/>
        <v>-901</v>
      </c>
      <c r="AG46" s="268">
        <f t="shared" si="6"/>
        <v>-901</v>
      </c>
      <c r="AH46" s="134" t="str">
        <f t="shared" si="7"/>
        <v/>
      </c>
      <c r="AI46" s="272"/>
    </row>
    <row r="47" spans="1:35">
      <c r="A47" s="263">
        <f t="shared" si="2"/>
        <v>1924</v>
      </c>
      <c r="B47" s="271">
        <v>8918</v>
      </c>
      <c r="C47" s="265">
        <v>-901</v>
      </c>
      <c r="D47" s="266">
        <f t="shared" si="3"/>
        <v>-901</v>
      </c>
      <c r="E47" s="130">
        <v>28</v>
      </c>
      <c r="F47" s="131">
        <v>1953</v>
      </c>
      <c r="G47" s="268">
        <f t="shared" si="4"/>
        <v>-901</v>
      </c>
      <c r="H47" s="268">
        <f t="shared" si="4"/>
        <v>-901</v>
      </c>
      <c r="I47" s="268">
        <f t="shared" si="4"/>
        <v>-901</v>
      </c>
      <c r="J47" s="268">
        <f t="shared" si="4"/>
        <v>-901</v>
      </c>
      <c r="K47" s="268">
        <f t="shared" si="4"/>
        <v>-901</v>
      </c>
      <c r="L47" s="268">
        <f t="shared" si="4"/>
        <v>-901</v>
      </c>
      <c r="M47" s="268">
        <f t="shared" si="4"/>
        <v>-901</v>
      </c>
      <c r="N47" s="268">
        <f t="shared" si="4"/>
        <v>-901</v>
      </c>
      <c r="O47" s="268">
        <f t="shared" si="4"/>
        <v>-901</v>
      </c>
      <c r="P47" s="268">
        <f t="shared" si="4"/>
        <v>-901</v>
      </c>
      <c r="Q47" s="268">
        <f t="shared" si="4"/>
        <v>-901</v>
      </c>
      <c r="R47" s="268">
        <f t="shared" si="4"/>
        <v>-901</v>
      </c>
      <c r="S47" s="132" t="str">
        <f t="shared" si="5"/>
        <v/>
      </c>
      <c r="U47" s="131">
        <v>1953</v>
      </c>
      <c r="V47" s="268">
        <f t="shared" si="6"/>
        <v>-901</v>
      </c>
      <c r="W47" s="268">
        <f t="shared" si="6"/>
        <v>-901</v>
      </c>
      <c r="X47" s="268">
        <f t="shared" si="6"/>
        <v>-901</v>
      </c>
      <c r="Y47" s="268">
        <f t="shared" si="6"/>
        <v>-901</v>
      </c>
      <c r="Z47" s="268">
        <f t="shared" si="6"/>
        <v>-901</v>
      </c>
      <c r="AA47" s="268">
        <f t="shared" si="6"/>
        <v>-901</v>
      </c>
      <c r="AB47" s="268">
        <f t="shared" si="6"/>
        <v>-901</v>
      </c>
      <c r="AC47" s="268">
        <f t="shared" si="6"/>
        <v>-901</v>
      </c>
      <c r="AD47" s="268">
        <f t="shared" si="6"/>
        <v>-901</v>
      </c>
      <c r="AE47" s="268">
        <f t="shared" si="6"/>
        <v>-901</v>
      </c>
      <c r="AF47" s="268">
        <f t="shared" si="6"/>
        <v>-901</v>
      </c>
      <c r="AG47" s="268">
        <f t="shared" si="6"/>
        <v>-901</v>
      </c>
      <c r="AH47" s="134" t="str">
        <f t="shared" si="7"/>
        <v/>
      </c>
      <c r="AI47" s="272"/>
    </row>
    <row r="48" spans="1:35">
      <c r="A48" s="263">
        <f t="shared" si="2"/>
        <v>1924</v>
      </c>
      <c r="B48" s="271">
        <v>8948</v>
      </c>
      <c r="C48" s="265">
        <v>-901</v>
      </c>
      <c r="D48" s="266">
        <f t="shared" si="3"/>
        <v>-901</v>
      </c>
      <c r="E48" s="130">
        <v>28</v>
      </c>
      <c r="F48" s="131">
        <v>1954</v>
      </c>
      <c r="G48" s="268">
        <f t="shared" si="4"/>
        <v>-901</v>
      </c>
      <c r="H48" s="268">
        <f t="shared" si="4"/>
        <v>-901</v>
      </c>
      <c r="I48" s="268">
        <f t="shared" si="4"/>
        <v>-901</v>
      </c>
      <c r="J48" s="268">
        <f t="shared" si="4"/>
        <v>-901</v>
      </c>
      <c r="K48" s="268">
        <f t="shared" si="4"/>
        <v>-901</v>
      </c>
      <c r="L48" s="268">
        <f t="shared" si="4"/>
        <v>-901</v>
      </c>
      <c r="M48" s="268">
        <f t="shared" si="4"/>
        <v>-901</v>
      </c>
      <c r="N48" s="268">
        <f t="shared" si="4"/>
        <v>-901</v>
      </c>
      <c r="O48" s="268">
        <f t="shared" si="4"/>
        <v>-901</v>
      </c>
      <c r="P48" s="268">
        <f t="shared" si="4"/>
        <v>-901</v>
      </c>
      <c r="Q48" s="268">
        <f t="shared" si="4"/>
        <v>-901</v>
      </c>
      <c r="R48" s="268">
        <f t="shared" si="4"/>
        <v>-901</v>
      </c>
      <c r="S48" s="132" t="str">
        <f t="shared" si="5"/>
        <v/>
      </c>
      <c r="U48" s="131">
        <v>1954</v>
      </c>
      <c r="V48" s="268">
        <f t="shared" si="6"/>
        <v>-901</v>
      </c>
      <c r="W48" s="268">
        <f t="shared" si="6"/>
        <v>-901</v>
      </c>
      <c r="X48" s="268">
        <f t="shared" si="6"/>
        <v>-901</v>
      </c>
      <c r="Y48" s="268">
        <f t="shared" si="6"/>
        <v>-901</v>
      </c>
      <c r="Z48" s="268">
        <f t="shared" si="6"/>
        <v>-901</v>
      </c>
      <c r="AA48" s="268">
        <f t="shared" si="6"/>
        <v>-901</v>
      </c>
      <c r="AB48" s="268">
        <f t="shared" si="6"/>
        <v>-901</v>
      </c>
      <c r="AC48" s="268">
        <f t="shared" si="6"/>
        <v>-901</v>
      </c>
      <c r="AD48" s="268">
        <f t="shared" si="6"/>
        <v>-901</v>
      </c>
      <c r="AE48" s="268">
        <f t="shared" si="6"/>
        <v>-901</v>
      </c>
      <c r="AF48" s="268">
        <f t="shared" si="6"/>
        <v>-901</v>
      </c>
      <c r="AG48" s="268">
        <f t="shared" si="6"/>
        <v>-901</v>
      </c>
      <c r="AH48" s="134" t="str">
        <f t="shared" si="7"/>
        <v/>
      </c>
      <c r="AI48" s="272"/>
    </row>
    <row r="49" spans="1:35">
      <c r="A49" s="263">
        <f t="shared" si="2"/>
        <v>1924</v>
      </c>
      <c r="B49" s="271">
        <v>8979</v>
      </c>
      <c r="C49" s="265">
        <v>-901</v>
      </c>
      <c r="D49" s="266">
        <f t="shared" si="3"/>
        <v>-901</v>
      </c>
      <c r="E49" s="130">
        <v>28</v>
      </c>
      <c r="F49" s="131">
        <v>1955</v>
      </c>
      <c r="G49" s="268">
        <f t="shared" ref="G49:R70" si="8">INDEX($C$16:$C$2000,($F49-1922)*12+G$12,1)</f>
        <v>-901</v>
      </c>
      <c r="H49" s="268">
        <f t="shared" si="8"/>
        <v>-901</v>
      </c>
      <c r="I49" s="268">
        <f t="shared" si="8"/>
        <v>-901</v>
      </c>
      <c r="J49" s="268">
        <f t="shared" si="8"/>
        <v>-901</v>
      </c>
      <c r="K49" s="268">
        <f t="shared" si="8"/>
        <v>-901</v>
      </c>
      <c r="L49" s="268">
        <f t="shared" si="8"/>
        <v>-901</v>
      </c>
      <c r="M49" s="268">
        <f t="shared" si="8"/>
        <v>-901</v>
      </c>
      <c r="N49" s="268">
        <f t="shared" si="8"/>
        <v>-901</v>
      </c>
      <c r="O49" s="268">
        <f t="shared" si="8"/>
        <v>-901</v>
      </c>
      <c r="P49" s="268">
        <f t="shared" si="8"/>
        <v>-901</v>
      </c>
      <c r="Q49" s="268">
        <f t="shared" si="8"/>
        <v>-901</v>
      </c>
      <c r="R49" s="268">
        <f t="shared" si="8"/>
        <v>-901</v>
      </c>
      <c r="S49" s="132" t="str">
        <f t="shared" si="5"/>
        <v/>
      </c>
      <c r="U49" s="131">
        <v>1955</v>
      </c>
      <c r="V49" s="268">
        <f t="shared" ref="V49:AG70" si="9">IF(INDEX($D$16:$D$2000,($U49-1922)*12+V$12,1)&lt;&gt;-901,INDEX($D$16:$D$2000,($U49-1922)*12+V$12,1)*1000,-901)</f>
        <v>-901</v>
      </c>
      <c r="W49" s="268">
        <f t="shared" si="9"/>
        <v>-901</v>
      </c>
      <c r="X49" s="268">
        <f t="shared" si="9"/>
        <v>-901</v>
      </c>
      <c r="Y49" s="268">
        <f t="shared" si="9"/>
        <v>-901</v>
      </c>
      <c r="Z49" s="268">
        <f t="shared" si="9"/>
        <v>-901</v>
      </c>
      <c r="AA49" s="268">
        <f t="shared" si="9"/>
        <v>-901</v>
      </c>
      <c r="AB49" s="268">
        <f t="shared" si="9"/>
        <v>-901</v>
      </c>
      <c r="AC49" s="268">
        <f t="shared" si="9"/>
        <v>-901</v>
      </c>
      <c r="AD49" s="268">
        <f t="shared" si="9"/>
        <v>-901</v>
      </c>
      <c r="AE49" s="268">
        <f t="shared" si="9"/>
        <v>-901</v>
      </c>
      <c r="AF49" s="268">
        <f t="shared" si="9"/>
        <v>-901</v>
      </c>
      <c r="AG49" s="268">
        <f t="shared" si="9"/>
        <v>-901</v>
      </c>
      <c r="AH49" s="134" t="str">
        <f t="shared" si="7"/>
        <v/>
      </c>
      <c r="AI49" s="272"/>
    </row>
    <row r="50" spans="1:35">
      <c r="A50" s="263">
        <f t="shared" si="2"/>
        <v>1924</v>
      </c>
      <c r="B50" s="271">
        <v>9010</v>
      </c>
      <c r="C50" s="265">
        <v>-901</v>
      </c>
      <c r="D50" s="266">
        <f t="shared" si="3"/>
        <v>-901</v>
      </c>
      <c r="E50" s="130">
        <v>29</v>
      </c>
      <c r="F50" s="131">
        <v>1956</v>
      </c>
      <c r="G50" s="268">
        <f t="shared" si="8"/>
        <v>-901</v>
      </c>
      <c r="H50" s="268">
        <f t="shared" si="8"/>
        <v>-901</v>
      </c>
      <c r="I50" s="268">
        <f t="shared" si="8"/>
        <v>-901</v>
      </c>
      <c r="J50" s="268">
        <f t="shared" si="8"/>
        <v>-901</v>
      </c>
      <c r="K50" s="268">
        <f t="shared" si="8"/>
        <v>-901</v>
      </c>
      <c r="L50" s="268">
        <f t="shared" si="8"/>
        <v>-901</v>
      </c>
      <c r="M50" s="268">
        <f t="shared" si="8"/>
        <v>-901</v>
      </c>
      <c r="N50" s="268">
        <f t="shared" si="8"/>
        <v>-901</v>
      </c>
      <c r="O50" s="268">
        <f t="shared" si="8"/>
        <v>-901</v>
      </c>
      <c r="P50" s="268">
        <f t="shared" si="8"/>
        <v>-901</v>
      </c>
      <c r="Q50" s="268">
        <f t="shared" si="8"/>
        <v>-901</v>
      </c>
      <c r="R50" s="268">
        <f t="shared" si="8"/>
        <v>-901</v>
      </c>
      <c r="S50" s="132" t="str">
        <f t="shared" si="5"/>
        <v/>
      </c>
      <c r="U50" s="131">
        <v>1956</v>
      </c>
      <c r="V50" s="268">
        <f t="shared" si="9"/>
        <v>-901</v>
      </c>
      <c r="W50" s="268">
        <f t="shared" si="9"/>
        <v>-901</v>
      </c>
      <c r="X50" s="268">
        <f t="shared" si="9"/>
        <v>-901</v>
      </c>
      <c r="Y50" s="268">
        <f t="shared" si="9"/>
        <v>-901</v>
      </c>
      <c r="Z50" s="268">
        <f t="shared" si="9"/>
        <v>-901</v>
      </c>
      <c r="AA50" s="268">
        <f t="shared" si="9"/>
        <v>-901</v>
      </c>
      <c r="AB50" s="268">
        <f t="shared" si="9"/>
        <v>-901</v>
      </c>
      <c r="AC50" s="268">
        <f t="shared" si="9"/>
        <v>-901</v>
      </c>
      <c r="AD50" s="268">
        <f t="shared" si="9"/>
        <v>-901</v>
      </c>
      <c r="AE50" s="268">
        <f t="shared" si="9"/>
        <v>-901</v>
      </c>
      <c r="AF50" s="268">
        <f t="shared" si="9"/>
        <v>-901</v>
      </c>
      <c r="AG50" s="268">
        <f t="shared" si="9"/>
        <v>-901</v>
      </c>
      <c r="AH50" s="134" t="str">
        <f t="shared" si="7"/>
        <v/>
      </c>
      <c r="AI50" s="272"/>
    </row>
    <row r="51" spans="1:35">
      <c r="A51" s="263">
        <f t="shared" si="2"/>
        <v>1924</v>
      </c>
      <c r="B51" s="271">
        <v>9040</v>
      </c>
      <c r="C51" s="265">
        <v>-901</v>
      </c>
      <c r="D51" s="266">
        <f t="shared" si="3"/>
        <v>-901</v>
      </c>
      <c r="E51" s="130">
        <v>28</v>
      </c>
      <c r="F51" s="131">
        <v>1957</v>
      </c>
      <c r="G51" s="268">
        <f t="shared" si="8"/>
        <v>-901</v>
      </c>
      <c r="H51" s="268">
        <f t="shared" si="8"/>
        <v>-901</v>
      </c>
      <c r="I51" s="268">
        <f t="shared" si="8"/>
        <v>-901</v>
      </c>
      <c r="J51" s="268">
        <f t="shared" si="8"/>
        <v>-901</v>
      </c>
      <c r="K51" s="268">
        <f t="shared" si="8"/>
        <v>-901</v>
      </c>
      <c r="L51" s="268">
        <f t="shared" si="8"/>
        <v>-901</v>
      </c>
      <c r="M51" s="268">
        <f t="shared" si="8"/>
        <v>-901</v>
      </c>
      <c r="N51" s="268">
        <f t="shared" si="8"/>
        <v>-901</v>
      </c>
      <c r="O51" s="268">
        <f t="shared" si="8"/>
        <v>-901</v>
      </c>
      <c r="P51" s="268">
        <f t="shared" si="8"/>
        <v>-901</v>
      </c>
      <c r="Q51" s="268">
        <f t="shared" si="8"/>
        <v>-901</v>
      </c>
      <c r="R51" s="268">
        <f t="shared" si="8"/>
        <v>-901</v>
      </c>
      <c r="S51" s="132" t="str">
        <f t="shared" si="5"/>
        <v/>
      </c>
      <c r="U51" s="131">
        <v>1957</v>
      </c>
      <c r="V51" s="268">
        <f t="shared" si="9"/>
        <v>-901</v>
      </c>
      <c r="W51" s="268">
        <f t="shared" si="9"/>
        <v>-901</v>
      </c>
      <c r="X51" s="268">
        <f t="shared" si="9"/>
        <v>-901</v>
      </c>
      <c r="Y51" s="268">
        <f t="shared" si="9"/>
        <v>-901</v>
      </c>
      <c r="Z51" s="268">
        <f t="shared" si="9"/>
        <v>-901</v>
      </c>
      <c r="AA51" s="268">
        <f t="shared" si="9"/>
        <v>-901</v>
      </c>
      <c r="AB51" s="268">
        <f t="shared" si="9"/>
        <v>-901</v>
      </c>
      <c r="AC51" s="268">
        <f t="shared" si="9"/>
        <v>-901</v>
      </c>
      <c r="AD51" s="268">
        <f t="shared" si="9"/>
        <v>-901</v>
      </c>
      <c r="AE51" s="268">
        <f t="shared" si="9"/>
        <v>-901</v>
      </c>
      <c r="AF51" s="268">
        <f t="shared" si="9"/>
        <v>-901</v>
      </c>
      <c r="AG51" s="268">
        <f t="shared" si="9"/>
        <v>-901</v>
      </c>
      <c r="AH51" s="134" t="str">
        <f t="shared" si="7"/>
        <v/>
      </c>
      <c r="AI51" s="272"/>
    </row>
    <row r="52" spans="1:35">
      <c r="A52" s="263">
        <f t="shared" si="2"/>
        <v>1925</v>
      </c>
      <c r="B52" s="271">
        <v>9071</v>
      </c>
      <c r="C52" s="265">
        <v>-901</v>
      </c>
      <c r="D52" s="266">
        <f t="shared" si="3"/>
        <v>-901</v>
      </c>
      <c r="E52" s="130">
        <v>28</v>
      </c>
      <c r="F52" s="131">
        <v>1958</v>
      </c>
      <c r="G52" s="268">
        <f t="shared" si="8"/>
        <v>-901</v>
      </c>
      <c r="H52" s="268">
        <f t="shared" si="8"/>
        <v>-901</v>
      </c>
      <c r="I52" s="268">
        <f t="shared" si="8"/>
        <v>-901</v>
      </c>
      <c r="J52" s="268">
        <f t="shared" si="8"/>
        <v>-901</v>
      </c>
      <c r="K52" s="268">
        <f t="shared" si="8"/>
        <v>-901</v>
      </c>
      <c r="L52" s="268">
        <f t="shared" si="8"/>
        <v>-901</v>
      </c>
      <c r="M52" s="268">
        <f t="shared" si="8"/>
        <v>-901</v>
      </c>
      <c r="N52" s="268">
        <f t="shared" si="8"/>
        <v>-901</v>
      </c>
      <c r="O52" s="268">
        <f t="shared" si="8"/>
        <v>-901</v>
      </c>
      <c r="P52" s="268">
        <f t="shared" si="8"/>
        <v>-901</v>
      </c>
      <c r="Q52" s="268">
        <f t="shared" si="8"/>
        <v>-901</v>
      </c>
      <c r="R52" s="268">
        <f t="shared" si="8"/>
        <v>-901</v>
      </c>
      <c r="S52" s="132" t="str">
        <f t="shared" si="5"/>
        <v/>
      </c>
      <c r="U52" s="131">
        <v>1958</v>
      </c>
      <c r="V52" s="268">
        <f t="shared" si="9"/>
        <v>-901</v>
      </c>
      <c r="W52" s="268">
        <f t="shared" si="9"/>
        <v>-901</v>
      </c>
      <c r="X52" s="268">
        <f t="shared" si="9"/>
        <v>-901</v>
      </c>
      <c r="Y52" s="268">
        <f t="shared" si="9"/>
        <v>-901</v>
      </c>
      <c r="Z52" s="268">
        <f t="shared" si="9"/>
        <v>-901</v>
      </c>
      <c r="AA52" s="268">
        <f t="shared" si="9"/>
        <v>-901</v>
      </c>
      <c r="AB52" s="268">
        <f t="shared" si="9"/>
        <v>-901</v>
      </c>
      <c r="AC52" s="268">
        <f t="shared" si="9"/>
        <v>-901</v>
      </c>
      <c r="AD52" s="268">
        <f t="shared" si="9"/>
        <v>-901</v>
      </c>
      <c r="AE52" s="268">
        <f t="shared" si="9"/>
        <v>-901</v>
      </c>
      <c r="AF52" s="268">
        <f t="shared" si="9"/>
        <v>-901</v>
      </c>
      <c r="AG52" s="268">
        <f t="shared" si="9"/>
        <v>-901</v>
      </c>
      <c r="AH52" s="134" t="str">
        <f t="shared" si="7"/>
        <v/>
      </c>
      <c r="AI52" s="272"/>
    </row>
    <row r="53" spans="1:35">
      <c r="A53" s="263">
        <f t="shared" si="2"/>
        <v>1925</v>
      </c>
      <c r="B53" s="271">
        <v>9101</v>
      </c>
      <c r="C53" s="265">
        <v>-901</v>
      </c>
      <c r="D53" s="266">
        <f t="shared" si="3"/>
        <v>-901</v>
      </c>
      <c r="E53" s="130">
        <v>28</v>
      </c>
      <c r="F53" s="131">
        <v>1959</v>
      </c>
      <c r="G53" s="268">
        <f t="shared" si="8"/>
        <v>-901</v>
      </c>
      <c r="H53" s="268">
        <f t="shared" si="8"/>
        <v>-901</v>
      </c>
      <c r="I53" s="268">
        <f t="shared" si="8"/>
        <v>-901</v>
      </c>
      <c r="J53" s="268">
        <f t="shared" si="8"/>
        <v>-901</v>
      </c>
      <c r="K53" s="268">
        <f t="shared" si="8"/>
        <v>-901</v>
      </c>
      <c r="L53" s="268">
        <f t="shared" si="8"/>
        <v>-901</v>
      </c>
      <c r="M53" s="268">
        <f t="shared" si="8"/>
        <v>-901</v>
      </c>
      <c r="N53" s="268">
        <f t="shared" si="8"/>
        <v>-901</v>
      </c>
      <c r="O53" s="268">
        <f t="shared" si="8"/>
        <v>-901</v>
      </c>
      <c r="P53" s="268">
        <f t="shared" si="8"/>
        <v>-901</v>
      </c>
      <c r="Q53" s="268">
        <f t="shared" si="8"/>
        <v>-901</v>
      </c>
      <c r="R53" s="268">
        <f t="shared" si="8"/>
        <v>-901</v>
      </c>
      <c r="S53" s="132" t="str">
        <f t="shared" si="5"/>
        <v/>
      </c>
      <c r="U53" s="131">
        <v>1959</v>
      </c>
      <c r="V53" s="268">
        <f t="shared" si="9"/>
        <v>-901</v>
      </c>
      <c r="W53" s="268">
        <f t="shared" si="9"/>
        <v>-901</v>
      </c>
      <c r="X53" s="268">
        <f t="shared" si="9"/>
        <v>-901</v>
      </c>
      <c r="Y53" s="268">
        <f t="shared" si="9"/>
        <v>-901</v>
      </c>
      <c r="Z53" s="268">
        <f t="shared" si="9"/>
        <v>-901</v>
      </c>
      <c r="AA53" s="268">
        <f t="shared" si="9"/>
        <v>-901</v>
      </c>
      <c r="AB53" s="268">
        <f t="shared" si="9"/>
        <v>-901</v>
      </c>
      <c r="AC53" s="268">
        <f t="shared" si="9"/>
        <v>-901</v>
      </c>
      <c r="AD53" s="268">
        <f t="shared" si="9"/>
        <v>-901</v>
      </c>
      <c r="AE53" s="268">
        <f t="shared" si="9"/>
        <v>-901</v>
      </c>
      <c r="AF53" s="268">
        <f t="shared" si="9"/>
        <v>-901</v>
      </c>
      <c r="AG53" s="268">
        <f t="shared" si="9"/>
        <v>-901</v>
      </c>
      <c r="AH53" s="134" t="str">
        <f t="shared" si="7"/>
        <v/>
      </c>
      <c r="AI53" s="272"/>
    </row>
    <row r="54" spans="1:35">
      <c r="A54" s="263">
        <f t="shared" si="2"/>
        <v>1925</v>
      </c>
      <c r="B54" s="271">
        <v>9132</v>
      </c>
      <c r="C54" s="265">
        <v>-901</v>
      </c>
      <c r="D54" s="266">
        <f t="shared" si="3"/>
        <v>-901</v>
      </c>
      <c r="E54" s="130">
        <v>29</v>
      </c>
      <c r="F54" s="131">
        <v>1960</v>
      </c>
      <c r="G54" s="268">
        <f t="shared" si="8"/>
        <v>-901</v>
      </c>
      <c r="H54" s="268">
        <f t="shared" si="8"/>
        <v>-901</v>
      </c>
      <c r="I54" s="268">
        <f t="shared" si="8"/>
        <v>-901</v>
      </c>
      <c r="J54" s="268">
        <f t="shared" si="8"/>
        <v>-901</v>
      </c>
      <c r="K54" s="268">
        <f t="shared" si="8"/>
        <v>-901</v>
      </c>
      <c r="L54" s="268">
        <f t="shared" si="8"/>
        <v>-901</v>
      </c>
      <c r="M54" s="268">
        <f t="shared" si="8"/>
        <v>-901</v>
      </c>
      <c r="N54" s="268">
        <f t="shared" si="8"/>
        <v>-901</v>
      </c>
      <c r="O54" s="268">
        <f t="shared" si="8"/>
        <v>-901</v>
      </c>
      <c r="P54" s="268">
        <f t="shared" si="8"/>
        <v>-901</v>
      </c>
      <c r="Q54" s="268">
        <f t="shared" si="8"/>
        <v>-901</v>
      </c>
      <c r="R54" s="268">
        <f t="shared" si="8"/>
        <v>-901</v>
      </c>
      <c r="S54" s="132" t="str">
        <f t="shared" si="5"/>
        <v/>
      </c>
      <c r="U54" s="131">
        <v>1960</v>
      </c>
      <c r="V54" s="268">
        <f t="shared" si="9"/>
        <v>-901</v>
      </c>
      <c r="W54" s="268">
        <f t="shared" si="9"/>
        <v>-901</v>
      </c>
      <c r="X54" s="268">
        <f t="shared" si="9"/>
        <v>-901</v>
      </c>
      <c r="Y54" s="268">
        <f t="shared" si="9"/>
        <v>-901</v>
      </c>
      <c r="Z54" s="268">
        <f t="shared" si="9"/>
        <v>-901</v>
      </c>
      <c r="AA54" s="268">
        <f t="shared" si="9"/>
        <v>-901</v>
      </c>
      <c r="AB54" s="268">
        <f t="shared" si="9"/>
        <v>-901</v>
      </c>
      <c r="AC54" s="268">
        <f t="shared" si="9"/>
        <v>-901</v>
      </c>
      <c r="AD54" s="268">
        <f t="shared" si="9"/>
        <v>-901</v>
      </c>
      <c r="AE54" s="268">
        <f t="shared" si="9"/>
        <v>-901</v>
      </c>
      <c r="AF54" s="268">
        <f t="shared" si="9"/>
        <v>-901</v>
      </c>
      <c r="AG54" s="268">
        <f t="shared" si="9"/>
        <v>-901</v>
      </c>
      <c r="AH54" s="134" t="str">
        <f t="shared" si="7"/>
        <v/>
      </c>
      <c r="AI54" s="272"/>
    </row>
    <row r="55" spans="1:35">
      <c r="A55" s="263">
        <f t="shared" si="2"/>
        <v>1925</v>
      </c>
      <c r="B55" s="271">
        <v>9163</v>
      </c>
      <c r="C55" s="265">
        <v>-901</v>
      </c>
      <c r="D55" s="266">
        <f t="shared" si="3"/>
        <v>-901</v>
      </c>
      <c r="E55" s="130">
        <v>28</v>
      </c>
      <c r="F55" s="131">
        <v>1961</v>
      </c>
      <c r="G55" s="268">
        <f t="shared" si="8"/>
        <v>-901</v>
      </c>
      <c r="H55" s="268">
        <f t="shared" si="8"/>
        <v>-901</v>
      </c>
      <c r="I55" s="268">
        <f t="shared" si="8"/>
        <v>-901</v>
      </c>
      <c r="J55" s="268">
        <f t="shared" si="8"/>
        <v>-901</v>
      </c>
      <c r="K55" s="268">
        <f t="shared" si="8"/>
        <v>-901</v>
      </c>
      <c r="L55" s="268">
        <f t="shared" si="8"/>
        <v>-901</v>
      </c>
      <c r="M55" s="268">
        <f t="shared" si="8"/>
        <v>-901</v>
      </c>
      <c r="N55" s="268">
        <f t="shared" si="8"/>
        <v>-901</v>
      </c>
      <c r="O55" s="268">
        <f t="shared" si="8"/>
        <v>-901</v>
      </c>
      <c r="P55" s="268">
        <f t="shared" si="8"/>
        <v>-901</v>
      </c>
      <c r="Q55" s="268">
        <f t="shared" si="8"/>
        <v>-901</v>
      </c>
      <c r="R55" s="268">
        <f t="shared" si="8"/>
        <v>-901</v>
      </c>
      <c r="S55" s="132" t="str">
        <f t="shared" si="5"/>
        <v/>
      </c>
      <c r="U55" s="131">
        <v>1961</v>
      </c>
      <c r="V55" s="268">
        <f t="shared" si="9"/>
        <v>-901</v>
      </c>
      <c r="W55" s="268">
        <f t="shared" si="9"/>
        <v>-901</v>
      </c>
      <c r="X55" s="268">
        <f t="shared" si="9"/>
        <v>-901</v>
      </c>
      <c r="Y55" s="268">
        <f t="shared" si="9"/>
        <v>-901</v>
      </c>
      <c r="Z55" s="268">
        <f t="shared" si="9"/>
        <v>-901</v>
      </c>
      <c r="AA55" s="268">
        <f t="shared" si="9"/>
        <v>-901</v>
      </c>
      <c r="AB55" s="268">
        <f t="shared" si="9"/>
        <v>-901</v>
      </c>
      <c r="AC55" s="268">
        <f t="shared" si="9"/>
        <v>-901</v>
      </c>
      <c r="AD55" s="268">
        <f t="shared" si="9"/>
        <v>-901</v>
      </c>
      <c r="AE55" s="268">
        <f t="shared" si="9"/>
        <v>-901</v>
      </c>
      <c r="AF55" s="268">
        <f t="shared" si="9"/>
        <v>-901</v>
      </c>
      <c r="AG55" s="268">
        <f t="shared" si="9"/>
        <v>-901</v>
      </c>
      <c r="AH55" s="134" t="str">
        <f t="shared" si="7"/>
        <v/>
      </c>
      <c r="AI55" s="272"/>
    </row>
    <row r="56" spans="1:35">
      <c r="A56" s="263">
        <f t="shared" si="2"/>
        <v>1925</v>
      </c>
      <c r="B56" s="271">
        <v>9191</v>
      </c>
      <c r="C56" s="265">
        <v>-901</v>
      </c>
      <c r="D56" s="266">
        <f t="shared" si="3"/>
        <v>-901</v>
      </c>
      <c r="E56" s="130">
        <v>28</v>
      </c>
      <c r="F56" s="131">
        <v>1962</v>
      </c>
      <c r="G56" s="268">
        <f t="shared" si="8"/>
        <v>-901</v>
      </c>
      <c r="H56" s="268">
        <f t="shared" si="8"/>
        <v>-901</v>
      </c>
      <c r="I56" s="268">
        <f t="shared" si="8"/>
        <v>-901</v>
      </c>
      <c r="J56" s="268">
        <f t="shared" si="8"/>
        <v>-901</v>
      </c>
      <c r="K56" s="268">
        <f t="shared" si="8"/>
        <v>-901</v>
      </c>
      <c r="L56" s="268">
        <f t="shared" si="8"/>
        <v>-901</v>
      </c>
      <c r="M56" s="268">
        <f t="shared" si="8"/>
        <v>-901</v>
      </c>
      <c r="N56" s="268">
        <f t="shared" si="8"/>
        <v>-901</v>
      </c>
      <c r="O56" s="268">
        <f t="shared" si="8"/>
        <v>-901</v>
      </c>
      <c r="P56" s="268">
        <f t="shared" si="8"/>
        <v>-901</v>
      </c>
      <c r="Q56" s="268">
        <f t="shared" si="8"/>
        <v>-901</v>
      </c>
      <c r="R56" s="268">
        <f t="shared" si="8"/>
        <v>-901</v>
      </c>
      <c r="S56" s="132" t="str">
        <f t="shared" si="5"/>
        <v/>
      </c>
      <c r="U56" s="131">
        <v>1962</v>
      </c>
      <c r="V56" s="268">
        <f t="shared" si="9"/>
        <v>-901</v>
      </c>
      <c r="W56" s="268">
        <f t="shared" si="9"/>
        <v>-901</v>
      </c>
      <c r="X56" s="268">
        <f t="shared" si="9"/>
        <v>-901</v>
      </c>
      <c r="Y56" s="268">
        <f t="shared" si="9"/>
        <v>-901</v>
      </c>
      <c r="Z56" s="268">
        <f t="shared" si="9"/>
        <v>-901</v>
      </c>
      <c r="AA56" s="268">
        <f t="shared" si="9"/>
        <v>-901</v>
      </c>
      <c r="AB56" s="268">
        <f t="shared" si="9"/>
        <v>-901</v>
      </c>
      <c r="AC56" s="268">
        <f t="shared" si="9"/>
        <v>-901</v>
      </c>
      <c r="AD56" s="268">
        <f t="shared" si="9"/>
        <v>-901</v>
      </c>
      <c r="AE56" s="268">
        <f t="shared" si="9"/>
        <v>-901</v>
      </c>
      <c r="AF56" s="268">
        <f t="shared" si="9"/>
        <v>-901</v>
      </c>
      <c r="AG56" s="268">
        <f t="shared" si="9"/>
        <v>-901</v>
      </c>
      <c r="AH56" s="134" t="str">
        <f t="shared" si="7"/>
        <v/>
      </c>
      <c r="AI56" s="272"/>
    </row>
    <row r="57" spans="1:35">
      <c r="A57" s="263">
        <f t="shared" si="2"/>
        <v>1925</v>
      </c>
      <c r="B57" s="271">
        <v>9222</v>
      </c>
      <c r="C57" s="265">
        <v>-901</v>
      </c>
      <c r="D57" s="266">
        <f t="shared" si="3"/>
        <v>-901</v>
      </c>
      <c r="E57" s="130">
        <v>28</v>
      </c>
      <c r="F57" s="131">
        <v>1963</v>
      </c>
      <c r="G57" s="268">
        <f t="shared" si="8"/>
        <v>-901</v>
      </c>
      <c r="H57" s="268">
        <f t="shared" si="8"/>
        <v>-901</v>
      </c>
      <c r="I57" s="268">
        <f t="shared" si="8"/>
        <v>-901</v>
      </c>
      <c r="J57" s="268">
        <f t="shared" si="8"/>
        <v>-901</v>
      </c>
      <c r="K57" s="268">
        <f t="shared" si="8"/>
        <v>-901</v>
      </c>
      <c r="L57" s="268">
        <f t="shared" si="8"/>
        <v>-901</v>
      </c>
      <c r="M57" s="268">
        <f t="shared" si="8"/>
        <v>-901</v>
      </c>
      <c r="N57" s="268">
        <f t="shared" si="8"/>
        <v>-901</v>
      </c>
      <c r="O57" s="268">
        <f t="shared" si="8"/>
        <v>-901</v>
      </c>
      <c r="P57" s="268">
        <f t="shared" si="8"/>
        <v>-901</v>
      </c>
      <c r="Q57" s="268">
        <f t="shared" si="8"/>
        <v>-901</v>
      </c>
      <c r="R57" s="268">
        <f t="shared" si="8"/>
        <v>-901</v>
      </c>
      <c r="S57" s="132" t="str">
        <f t="shared" si="5"/>
        <v/>
      </c>
      <c r="U57" s="131">
        <v>1963</v>
      </c>
      <c r="V57" s="268">
        <f t="shared" si="9"/>
        <v>-901</v>
      </c>
      <c r="W57" s="268">
        <f t="shared" si="9"/>
        <v>-901</v>
      </c>
      <c r="X57" s="268">
        <f t="shared" si="9"/>
        <v>-901</v>
      </c>
      <c r="Y57" s="268">
        <f t="shared" si="9"/>
        <v>-901</v>
      </c>
      <c r="Z57" s="268">
        <f t="shared" si="9"/>
        <v>-901</v>
      </c>
      <c r="AA57" s="268">
        <f t="shared" si="9"/>
        <v>-901</v>
      </c>
      <c r="AB57" s="268">
        <f t="shared" si="9"/>
        <v>-901</v>
      </c>
      <c r="AC57" s="268">
        <f t="shared" si="9"/>
        <v>-901</v>
      </c>
      <c r="AD57" s="268">
        <f t="shared" si="9"/>
        <v>-901</v>
      </c>
      <c r="AE57" s="268">
        <f t="shared" si="9"/>
        <v>-901</v>
      </c>
      <c r="AF57" s="268">
        <f t="shared" si="9"/>
        <v>-901</v>
      </c>
      <c r="AG57" s="268">
        <f t="shared" si="9"/>
        <v>-901</v>
      </c>
      <c r="AH57" s="134" t="str">
        <f t="shared" si="7"/>
        <v/>
      </c>
      <c r="AI57" s="272"/>
    </row>
    <row r="58" spans="1:35">
      <c r="A58" s="263">
        <f t="shared" si="2"/>
        <v>1925</v>
      </c>
      <c r="B58" s="271">
        <v>9252</v>
      </c>
      <c r="C58" s="265">
        <v>-901</v>
      </c>
      <c r="D58" s="266">
        <f t="shared" si="3"/>
        <v>-901</v>
      </c>
      <c r="E58" s="130">
        <v>29</v>
      </c>
      <c r="F58" s="131">
        <v>1964</v>
      </c>
      <c r="G58" s="268">
        <f t="shared" si="8"/>
        <v>-901</v>
      </c>
      <c r="H58" s="268">
        <f t="shared" si="8"/>
        <v>-901</v>
      </c>
      <c r="I58" s="268">
        <f t="shared" si="8"/>
        <v>-901</v>
      </c>
      <c r="J58" s="268">
        <f t="shared" si="8"/>
        <v>-901</v>
      </c>
      <c r="K58" s="268">
        <f t="shared" si="8"/>
        <v>-901</v>
      </c>
      <c r="L58" s="268">
        <f t="shared" si="8"/>
        <v>-901</v>
      </c>
      <c r="M58" s="268">
        <f t="shared" si="8"/>
        <v>-901</v>
      </c>
      <c r="N58" s="268">
        <f t="shared" si="8"/>
        <v>-901</v>
      </c>
      <c r="O58" s="268">
        <f t="shared" si="8"/>
        <v>-901</v>
      </c>
      <c r="P58" s="268">
        <f t="shared" si="8"/>
        <v>-901</v>
      </c>
      <c r="Q58" s="268">
        <f t="shared" si="8"/>
        <v>-901</v>
      </c>
      <c r="R58" s="268">
        <f t="shared" si="8"/>
        <v>-901</v>
      </c>
      <c r="S58" s="132" t="str">
        <f t="shared" si="5"/>
        <v/>
      </c>
      <c r="U58" s="131">
        <v>1964</v>
      </c>
      <c r="V58" s="268">
        <f t="shared" si="9"/>
        <v>-901</v>
      </c>
      <c r="W58" s="268">
        <f t="shared" si="9"/>
        <v>-901</v>
      </c>
      <c r="X58" s="268">
        <f t="shared" si="9"/>
        <v>-901</v>
      </c>
      <c r="Y58" s="268">
        <f t="shared" si="9"/>
        <v>-901</v>
      </c>
      <c r="Z58" s="268">
        <f t="shared" si="9"/>
        <v>-901</v>
      </c>
      <c r="AA58" s="268">
        <f t="shared" si="9"/>
        <v>-901</v>
      </c>
      <c r="AB58" s="268">
        <f t="shared" si="9"/>
        <v>-901</v>
      </c>
      <c r="AC58" s="268">
        <f t="shared" si="9"/>
        <v>-901</v>
      </c>
      <c r="AD58" s="268">
        <f t="shared" si="9"/>
        <v>-901</v>
      </c>
      <c r="AE58" s="268">
        <f t="shared" si="9"/>
        <v>-901</v>
      </c>
      <c r="AF58" s="268">
        <f t="shared" si="9"/>
        <v>-901</v>
      </c>
      <c r="AG58" s="268">
        <f t="shared" si="9"/>
        <v>-901</v>
      </c>
      <c r="AH58" s="134" t="str">
        <f t="shared" si="7"/>
        <v/>
      </c>
      <c r="AI58" s="272"/>
    </row>
    <row r="59" spans="1:35">
      <c r="A59" s="263">
        <f t="shared" si="2"/>
        <v>1925</v>
      </c>
      <c r="B59" s="271">
        <v>9283</v>
      </c>
      <c r="C59" s="265">
        <v>-901</v>
      </c>
      <c r="D59" s="266">
        <f t="shared" si="3"/>
        <v>-901</v>
      </c>
      <c r="E59" s="130">
        <v>28</v>
      </c>
      <c r="F59" s="131">
        <v>1965</v>
      </c>
      <c r="G59" s="268">
        <f t="shared" si="8"/>
        <v>-901</v>
      </c>
      <c r="H59" s="268">
        <f t="shared" si="8"/>
        <v>-901</v>
      </c>
      <c r="I59" s="268">
        <f t="shared" si="8"/>
        <v>-901</v>
      </c>
      <c r="J59" s="268">
        <f t="shared" si="8"/>
        <v>-901</v>
      </c>
      <c r="K59" s="268">
        <f t="shared" si="8"/>
        <v>-901</v>
      </c>
      <c r="L59" s="268">
        <f t="shared" si="8"/>
        <v>-901</v>
      </c>
      <c r="M59" s="268">
        <f t="shared" si="8"/>
        <v>-901</v>
      </c>
      <c r="N59" s="268">
        <f t="shared" si="8"/>
        <v>-901</v>
      </c>
      <c r="O59" s="268">
        <f t="shared" si="8"/>
        <v>-901</v>
      </c>
      <c r="P59" s="268">
        <f t="shared" si="8"/>
        <v>-901</v>
      </c>
      <c r="Q59" s="268">
        <f t="shared" si="8"/>
        <v>-901</v>
      </c>
      <c r="R59" s="268">
        <f t="shared" si="8"/>
        <v>-901</v>
      </c>
      <c r="S59" s="132" t="str">
        <f t="shared" si="5"/>
        <v/>
      </c>
      <c r="U59" s="131">
        <v>1965</v>
      </c>
      <c r="V59" s="268">
        <f t="shared" si="9"/>
        <v>-901</v>
      </c>
      <c r="W59" s="268">
        <f t="shared" si="9"/>
        <v>-901</v>
      </c>
      <c r="X59" s="268">
        <f t="shared" si="9"/>
        <v>-901</v>
      </c>
      <c r="Y59" s="268">
        <f t="shared" si="9"/>
        <v>-901</v>
      </c>
      <c r="Z59" s="268">
        <f t="shared" si="9"/>
        <v>-901</v>
      </c>
      <c r="AA59" s="268">
        <f t="shared" si="9"/>
        <v>-901</v>
      </c>
      <c r="AB59" s="268">
        <f t="shared" si="9"/>
        <v>-901</v>
      </c>
      <c r="AC59" s="268">
        <f t="shared" si="9"/>
        <v>-901</v>
      </c>
      <c r="AD59" s="268">
        <f t="shared" si="9"/>
        <v>-901</v>
      </c>
      <c r="AE59" s="268">
        <f t="shared" si="9"/>
        <v>-901</v>
      </c>
      <c r="AF59" s="268">
        <f t="shared" si="9"/>
        <v>-901</v>
      </c>
      <c r="AG59" s="268">
        <f t="shared" si="9"/>
        <v>-901</v>
      </c>
      <c r="AH59" s="134" t="str">
        <f t="shared" si="7"/>
        <v/>
      </c>
      <c r="AI59" s="272"/>
    </row>
    <row r="60" spans="1:35">
      <c r="A60" s="263">
        <f t="shared" si="2"/>
        <v>1925</v>
      </c>
      <c r="B60" s="271">
        <v>9313</v>
      </c>
      <c r="C60" s="265">
        <v>-901</v>
      </c>
      <c r="D60" s="266">
        <f t="shared" si="3"/>
        <v>-901</v>
      </c>
      <c r="E60" s="130">
        <v>28</v>
      </c>
      <c r="F60" s="131">
        <v>1966</v>
      </c>
      <c r="G60" s="268">
        <f t="shared" si="8"/>
        <v>-901</v>
      </c>
      <c r="H60" s="268">
        <f t="shared" si="8"/>
        <v>-901</v>
      </c>
      <c r="I60" s="268">
        <f t="shared" si="8"/>
        <v>-901</v>
      </c>
      <c r="J60" s="268">
        <f t="shared" si="8"/>
        <v>-901</v>
      </c>
      <c r="K60" s="268">
        <f t="shared" si="8"/>
        <v>-901</v>
      </c>
      <c r="L60" s="268">
        <f t="shared" si="8"/>
        <v>-901</v>
      </c>
      <c r="M60" s="268">
        <f t="shared" si="8"/>
        <v>-901</v>
      </c>
      <c r="N60" s="268">
        <f t="shared" si="8"/>
        <v>-901</v>
      </c>
      <c r="O60" s="268">
        <f t="shared" si="8"/>
        <v>-901</v>
      </c>
      <c r="P60" s="268">
        <f t="shared" si="8"/>
        <v>-901</v>
      </c>
      <c r="Q60" s="268">
        <f t="shared" si="8"/>
        <v>-901</v>
      </c>
      <c r="R60" s="268">
        <f t="shared" si="8"/>
        <v>-901</v>
      </c>
      <c r="S60" s="132" t="str">
        <f t="shared" si="5"/>
        <v/>
      </c>
      <c r="U60" s="131">
        <v>1966</v>
      </c>
      <c r="V60" s="268">
        <f t="shared" si="9"/>
        <v>-901</v>
      </c>
      <c r="W60" s="268">
        <f t="shared" si="9"/>
        <v>-901</v>
      </c>
      <c r="X60" s="268">
        <f t="shared" si="9"/>
        <v>-901</v>
      </c>
      <c r="Y60" s="268">
        <f t="shared" si="9"/>
        <v>-901</v>
      </c>
      <c r="Z60" s="268">
        <f t="shared" si="9"/>
        <v>-901</v>
      </c>
      <c r="AA60" s="268">
        <f t="shared" si="9"/>
        <v>-901</v>
      </c>
      <c r="AB60" s="268">
        <f t="shared" si="9"/>
        <v>-901</v>
      </c>
      <c r="AC60" s="268">
        <f t="shared" si="9"/>
        <v>-901</v>
      </c>
      <c r="AD60" s="268">
        <f t="shared" si="9"/>
        <v>-901</v>
      </c>
      <c r="AE60" s="268">
        <f t="shared" si="9"/>
        <v>-901</v>
      </c>
      <c r="AF60" s="268">
        <f t="shared" si="9"/>
        <v>-901</v>
      </c>
      <c r="AG60" s="268">
        <f t="shared" si="9"/>
        <v>-901</v>
      </c>
      <c r="AH60" s="134" t="str">
        <f t="shared" si="7"/>
        <v/>
      </c>
      <c r="AI60" s="272"/>
    </row>
    <row r="61" spans="1:35">
      <c r="A61" s="263">
        <f t="shared" si="2"/>
        <v>1925</v>
      </c>
      <c r="B61" s="271">
        <v>9344</v>
      </c>
      <c r="C61" s="265">
        <v>-901</v>
      </c>
      <c r="D61" s="266">
        <f t="shared" si="3"/>
        <v>-901</v>
      </c>
      <c r="E61" s="130">
        <v>28</v>
      </c>
      <c r="F61" s="131">
        <v>1967</v>
      </c>
      <c r="G61" s="268">
        <f t="shared" si="8"/>
        <v>-901</v>
      </c>
      <c r="H61" s="268">
        <f t="shared" si="8"/>
        <v>-901</v>
      </c>
      <c r="I61" s="268">
        <f t="shared" si="8"/>
        <v>-901</v>
      </c>
      <c r="J61" s="268">
        <f t="shared" si="8"/>
        <v>-901</v>
      </c>
      <c r="K61" s="268">
        <f t="shared" si="8"/>
        <v>-901</v>
      </c>
      <c r="L61" s="268">
        <f t="shared" si="8"/>
        <v>-901</v>
      </c>
      <c r="M61" s="268">
        <f t="shared" si="8"/>
        <v>-901</v>
      </c>
      <c r="N61" s="268">
        <f t="shared" si="8"/>
        <v>-901</v>
      </c>
      <c r="O61" s="268">
        <f t="shared" si="8"/>
        <v>-901</v>
      </c>
      <c r="P61" s="268">
        <f t="shared" si="8"/>
        <v>-901</v>
      </c>
      <c r="Q61" s="268">
        <f t="shared" si="8"/>
        <v>-901</v>
      </c>
      <c r="R61" s="268">
        <f t="shared" si="8"/>
        <v>-901</v>
      </c>
      <c r="S61" s="132" t="str">
        <f t="shared" si="5"/>
        <v/>
      </c>
      <c r="U61" s="131">
        <v>1967</v>
      </c>
      <c r="V61" s="268">
        <f t="shared" si="9"/>
        <v>-901</v>
      </c>
      <c r="W61" s="268">
        <f t="shared" si="9"/>
        <v>-901</v>
      </c>
      <c r="X61" s="268">
        <f t="shared" si="9"/>
        <v>-901</v>
      </c>
      <c r="Y61" s="268">
        <f t="shared" si="9"/>
        <v>-901</v>
      </c>
      <c r="Z61" s="268">
        <f t="shared" si="9"/>
        <v>-901</v>
      </c>
      <c r="AA61" s="268">
        <f t="shared" si="9"/>
        <v>-901</v>
      </c>
      <c r="AB61" s="268">
        <f t="shared" si="9"/>
        <v>-901</v>
      </c>
      <c r="AC61" s="268">
        <f t="shared" si="9"/>
        <v>-901</v>
      </c>
      <c r="AD61" s="268">
        <f t="shared" si="9"/>
        <v>-901</v>
      </c>
      <c r="AE61" s="268">
        <f t="shared" si="9"/>
        <v>-901</v>
      </c>
      <c r="AF61" s="268">
        <f t="shared" si="9"/>
        <v>-901</v>
      </c>
      <c r="AG61" s="268">
        <f t="shared" si="9"/>
        <v>-901</v>
      </c>
      <c r="AH61" s="134" t="str">
        <f t="shared" si="7"/>
        <v/>
      </c>
      <c r="AI61" s="272"/>
    </row>
    <row r="62" spans="1:35">
      <c r="A62" s="263">
        <f t="shared" si="2"/>
        <v>1925</v>
      </c>
      <c r="B62" s="271">
        <v>9375</v>
      </c>
      <c r="C62" s="265">
        <v>-901</v>
      </c>
      <c r="D62" s="266">
        <f t="shared" si="3"/>
        <v>-901</v>
      </c>
      <c r="E62" s="130">
        <v>29</v>
      </c>
      <c r="F62" s="131">
        <v>1968</v>
      </c>
      <c r="G62" s="268">
        <f t="shared" si="8"/>
        <v>-901</v>
      </c>
      <c r="H62" s="268">
        <f t="shared" si="8"/>
        <v>-901</v>
      </c>
      <c r="I62" s="268">
        <f t="shared" si="8"/>
        <v>-901</v>
      </c>
      <c r="J62" s="268">
        <f t="shared" si="8"/>
        <v>-901</v>
      </c>
      <c r="K62" s="268">
        <f t="shared" si="8"/>
        <v>-901</v>
      </c>
      <c r="L62" s="268">
        <f t="shared" si="8"/>
        <v>-901</v>
      </c>
      <c r="M62" s="268">
        <f t="shared" si="8"/>
        <v>-901</v>
      </c>
      <c r="N62" s="268">
        <f t="shared" si="8"/>
        <v>-901</v>
      </c>
      <c r="O62" s="268">
        <f t="shared" si="8"/>
        <v>-901</v>
      </c>
      <c r="P62" s="268">
        <f t="shared" si="8"/>
        <v>-901</v>
      </c>
      <c r="Q62" s="268">
        <f t="shared" si="8"/>
        <v>-901</v>
      </c>
      <c r="R62" s="268">
        <f t="shared" si="8"/>
        <v>-901</v>
      </c>
      <c r="S62" s="132" t="str">
        <f t="shared" si="5"/>
        <v/>
      </c>
      <c r="U62" s="131">
        <v>1968</v>
      </c>
      <c r="V62" s="268">
        <f t="shared" si="9"/>
        <v>-901</v>
      </c>
      <c r="W62" s="268">
        <f t="shared" si="9"/>
        <v>-901</v>
      </c>
      <c r="X62" s="268">
        <f t="shared" si="9"/>
        <v>-901</v>
      </c>
      <c r="Y62" s="268">
        <f t="shared" si="9"/>
        <v>-901</v>
      </c>
      <c r="Z62" s="268">
        <f t="shared" si="9"/>
        <v>-901</v>
      </c>
      <c r="AA62" s="268">
        <f t="shared" si="9"/>
        <v>-901</v>
      </c>
      <c r="AB62" s="268">
        <f t="shared" si="9"/>
        <v>-901</v>
      </c>
      <c r="AC62" s="268">
        <f t="shared" si="9"/>
        <v>-901</v>
      </c>
      <c r="AD62" s="268">
        <f t="shared" si="9"/>
        <v>-901</v>
      </c>
      <c r="AE62" s="268">
        <f t="shared" si="9"/>
        <v>-901</v>
      </c>
      <c r="AF62" s="268">
        <f t="shared" si="9"/>
        <v>-901</v>
      </c>
      <c r="AG62" s="268">
        <f t="shared" si="9"/>
        <v>-901</v>
      </c>
      <c r="AH62" s="134" t="str">
        <f t="shared" si="7"/>
        <v/>
      </c>
      <c r="AI62" s="272"/>
    </row>
    <row r="63" spans="1:35">
      <c r="A63" s="263">
        <f t="shared" si="2"/>
        <v>1925</v>
      </c>
      <c r="B63" s="271">
        <v>9405</v>
      </c>
      <c r="C63" s="265">
        <v>-901</v>
      </c>
      <c r="D63" s="266">
        <f t="shared" si="3"/>
        <v>-901</v>
      </c>
      <c r="E63" s="130">
        <v>28</v>
      </c>
      <c r="F63" s="131">
        <v>1969</v>
      </c>
      <c r="G63" s="268">
        <f t="shared" si="8"/>
        <v>-901</v>
      </c>
      <c r="H63" s="268">
        <f t="shared" si="8"/>
        <v>-901</v>
      </c>
      <c r="I63" s="268">
        <f t="shared" si="8"/>
        <v>-901</v>
      </c>
      <c r="J63" s="268">
        <f t="shared" si="8"/>
        <v>-901</v>
      </c>
      <c r="K63" s="268">
        <f t="shared" si="8"/>
        <v>-901</v>
      </c>
      <c r="L63" s="268">
        <f t="shared" si="8"/>
        <v>-901</v>
      </c>
      <c r="M63" s="268">
        <f t="shared" si="8"/>
        <v>-901</v>
      </c>
      <c r="N63" s="268">
        <f t="shared" si="8"/>
        <v>-901</v>
      </c>
      <c r="O63" s="268">
        <f t="shared" si="8"/>
        <v>-901</v>
      </c>
      <c r="P63" s="268">
        <f t="shared" si="8"/>
        <v>-901</v>
      </c>
      <c r="Q63" s="268">
        <f t="shared" si="8"/>
        <v>-901</v>
      </c>
      <c r="R63" s="268">
        <f t="shared" si="8"/>
        <v>-901</v>
      </c>
      <c r="S63" s="132" t="str">
        <f t="shared" si="5"/>
        <v/>
      </c>
      <c r="U63" s="131">
        <v>1969</v>
      </c>
      <c r="V63" s="268">
        <f t="shared" si="9"/>
        <v>-901</v>
      </c>
      <c r="W63" s="268">
        <f t="shared" si="9"/>
        <v>-901</v>
      </c>
      <c r="X63" s="268">
        <f t="shared" si="9"/>
        <v>-901</v>
      </c>
      <c r="Y63" s="268">
        <f t="shared" si="9"/>
        <v>-901</v>
      </c>
      <c r="Z63" s="268">
        <f t="shared" si="9"/>
        <v>-901</v>
      </c>
      <c r="AA63" s="268">
        <f t="shared" si="9"/>
        <v>-901</v>
      </c>
      <c r="AB63" s="268">
        <f t="shared" si="9"/>
        <v>-901</v>
      </c>
      <c r="AC63" s="268">
        <f t="shared" si="9"/>
        <v>-901</v>
      </c>
      <c r="AD63" s="268">
        <f t="shared" si="9"/>
        <v>-901</v>
      </c>
      <c r="AE63" s="268">
        <f t="shared" si="9"/>
        <v>-901</v>
      </c>
      <c r="AF63" s="268">
        <f t="shared" si="9"/>
        <v>-901</v>
      </c>
      <c r="AG63" s="268">
        <f t="shared" si="9"/>
        <v>-901</v>
      </c>
      <c r="AH63" s="134" t="str">
        <f t="shared" si="7"/>
        <v/>
      </c>
      <c r="AI63" s="272"/>
    </row>
    <row r="64" spans="1:35">
      <c r="A64" s="263">
        <f t="shared" si="2"/>
        <v>1926</v>
      </c>
      <c r="B64" s="271">
        <v>9436</v>
      </c>
      <c r="C64" s="265">
        <v>-901</v>
      </c>
      <c r="D64" s="266">
        <f t="shared" si="3"/>
        <v>-901</v>
      </c>
      <c r="E64" s="130">
        <v>28</v>
      </c>
      <c r="F64" s="131">
        <v>1970</v>
      </c>
      <c r="G64" s="268">
        <f t="shared" si="8"/>
        <v>-901</v>
      </c>
      <c r="H64" s="268">
        <f t="shared" si="8"/>
        <v>-901</v>
      </c>
      <c r="I64" s="268">
        <f t="shared" si="8"/>
        <v>-901</v>
      </c>
      <c r="J64" s="268">
        <f t="shared" si="8"/>
        <v>-901</v>
      </c>
      <c r="K64" s="268">
        <f t="shared" si="8"/>
        <v>-901</v>
      </c>
      <c r="L64" s="268">
        <f t="shared" si="8"/>
        <v>-901</v>
      </c>
      <c r="M64" s="268">
        <f t="shared" si="8"/>
        <v>-901</v>
      </c>
      <c r="N64" s="268">
        <f t="shared" si="8"/>
        <v>-901</v>
      </c>
      <c r="O64" s="268">
        <f t="shared" si="8"/>
        <v>-901</v>
      </c>
      <c r="P64" s="268">
        <f t="shared" si="8"/>
        <v>-901</v>
      </c>
      <c r="Q64" s="268">
        <f t="shared" si="8"/>
        <v>-901</v>
      </c>
      <c r="R64" s="268">
        <f t="shared" si="8"/>
        <v>-901</v>
      </c>
      <c r="S64" s="132" t="str">
        <f t="shared" si="5"/>
        <v/>
      </c>
      <c r="U64" s="131">
        <v>1970</v>
      </c>
      <c r="V64" s="268">
        <f t="shared" si="9"/>
        <v>-901</v>
      </c>
      <c r="W64" s="268">
        <f t="shared" si="9"/>
        <v>-901</v>
      </c>
      <c r="X64" s="268">
        <f t="shared" si="9"/>
        <v>-901</v>
      </c>
      <c r="Y64" s="268">
        <f t="shared" si="9"/>
        <v>-901</v>
      </c>
      <c r="Z64" s="268">
        <f t="shared" si="9"/>
        <v>-901</v>
      </c>
      <c r="AA64" s="268">
        <f t="shared" si="9"/>
        <v>-901</v>
      </c>
      <c r="AB64" s="268">
        <f t="shared" si="9"/>
        <v>-901</v>
      </c>
      <c r="AC64" s="268">
        <f t="shared" si="9"/>
        <v>-901</v>
      </c>
      <c r="AD64" s="268">
        <f t="shared" si="9"/>
        <v>-901</v>
      </c>
      <c r="AE64" s="268">
        <f t="shared" si="9"/>
        <v>-901</v>
      </c>
      <c r="AF64" s="268">
        <f t="shared" si="9"/>
        <v>-901</v>
      </c>
      <c r="AG64" s="268">
        <f t="shared" si="9"/>
        <v>-901</v>
      </c>
      <c r="AH64" s="134" t="str">
        <f t="shared" si="7"/>
        <v/>
      </c>
      <c r="AI64" s="272"/>
    </row>
    <row r="65" spans="1:35">
      <c r="A65" s="263">
        <f t="shared" si="2"/>
        <v>1926</v>
      </c>
      <c r="B65" s="271">
        <v>9466</v>
      </c>
      <c r="C65" s="265">
        <v>-901</v>
      </c>
      <c r="D65" s="266">
        <f t="shared" si="3"/>
        <v>-901</v>
      </c>
      <c r="E65" s="130">
        <v>28</v>
      </c>
      <c r="F65" s="131">
        <v>1971</v>
      </c>
      <c r="G65" s="268">
        <f t="shared" si="8"/>
        <v>-901</v>
      </c>
      <c r="H65" s="268">
        <f t="shared" si="8"/>
        <v>-901</v>
      </c>
      <c r="I65" s="268">
        <f t="shared" si="8"/>
        <v>-901</v>
      </c>
      <c r="J65" s="268">
        <f t="shared" si="8"/>
        <v>-901</v>
      </c>
      <c r="K65" s="268">
        <f t="shared" si="8"/>
        <v>-901</v>
      </c>
      <c r="L65" s="268">
        <f t="shared" si="8"/>
        <v>-901</v>
      </c>
      <c r="M65" s="268">
        <f t="shared" si="8"/>
        <v>-901</v>
      </c>
      <c r="N65" s="268">
        <f t="shared" si="8"/>
        <v>-901</v>
      </c>
      <c r="O65" s="268">
        <f t="shared" si="8"/>
        <v>-901</v>
      </c>
      <c r="P65" s="268">
        <f t="shared" si="8"/>
        <v>-901</v>
      </c>
      <c r="Q65" s="268">
        <f t="shared" si="8"/>
        <v>-901</v>
      </c>
      <c r="R65" s="268">
        <f t="shared" si="8"/>
        <v>-901</v>
      </c>
      <c r="S65" s="132" t="str">
        <f t="shared" si="5"/>
        <v/>
      </c>
      <c r="U65" s="131">
        <v>1971</v>
      </c>
      <c r="V65" s="268">
        <f t="shared" si="9"/>
        <v>-901</v>
      </c>
      <c r="W65" s="268">
        <f t="shared" si="9"/>
        <v>-901</v>
      </c>
      <c r="X65" s="268">
        <f t="shared" si="9"/>
        <v>-901</v>
      </c>
      <c r="Y65" s="268">
        <f t="shared" si="9"/>
        <v>-901</v>
      </c>
      <c r="Z65" s="268">
        <f t="shared" si="9"/>
        <v>-901</v>
      </c>
      <c r="AA65" s="268">
        <f t="shared" si="9"/>
        <v>-901</v>
      </c>
      <c r="AB65" s="268">
        <f t="shared" si="9"/>
        <v>-901</v>
      </c>
      <c r="AC65" s="268">
        <f t="shared" si="9"/>
        <v>-901</v>
      </c>
      <c r="AD65" s="268">
        <f t="shared" si="9"/>
        <v>-901</v>
      </c>
      <c r="AE65" s="268">
        <f t="shared" si="9"/>
        <v>-901</v>
      </c>
      <c r="AF65" s="268">
        <f t="shared" si="9"/>
        <v>-901</v>
      </c>
      <c r="AG65" s="268">
        <f t="shared" si="9"/>
        <v>-901</v>
      </c>
      <c r="AH65" s="134" t="str">
        <f t="shared" si="7"/>
        <v/>
      </c>
      <c r="AI65" s="272"/>
    </row>
    <row r="66" spans="1:35">
      <c r="A66" s="263">
        <f t="shared" si="2"/>
        <v>1926</v>
      </c>
      <c r="B66" s="271">
        <v>9497</v>
      </c>
      <c r="C66" s="265">
        <v>-901</v>
      </c>
      <c r="D66" s="266">
        <f t="shared" si="3"/>
        <v>-901</v>
      </c>
      <c r="E66" s="130">
        <v>29</v>
      </c>
      <c r="F66" s="131">
        <v>1972</v>
      </c>
      <c r="G66" s="268">
        <f t="shared" si="8"/>
        <v>-901</v>
      </c>
      <c r="H66" s="268">
        <f t="shared" si="8"/>
        <v>-901</v>
      </c>
      <c r="I66" s="268">
        <f t="shared" si="8"/>
        <v>-901</v>
      </c>
      <c r="J66" s="268">
        <f t="shared" si="8"/>
        <v>-901</v>
      </c>
      <c r="K66" s="268">
        <f t="shared" si="8"/>
        <v>-901</v>
      </c>
      <c r="L66" s="268">
        <f t="shared" si="8"/>
        <v>-901</v>
      </c>
      <c r="M66" s="268">
        <f t="shared" si="8"/>
        <v>-901</v>
      </c>
      <c r="N66" s="268">
        <f t="shared" si="8"/>
        <v>-901</v>
      </c>
      <c r="O66" s="268">
        <f t="shared" si="8"/>
        <v>-901</v>
      </c>
      <c r="P66" s="268">
        <f t="shared" si="8"/>
        <v>-901</v>
      </c>
      <c r="Q66" s="268">
        <f t="shared" si="8"/>
        <v>-901</v>
      </c>
      <c r="R66" s="268">
        <f t="shared" si="8"/>
        <v>-901</v>
      </c>
      <c r="S66" s="132" t="str">
        <f t="shared" si="5"/>
        <v/>
      </c>
      <c r="U66" s="131">
        <v>1972</v>
      </c>
      <c r="V66" s="268">
        <f t="shared" si="9"/>
        <v>-901</v>
      </c>
      <c r="W66" s="268">
        <f t="shared" si="9"/>
        <v>-901</v>
      </c>
      <c r="X66" s="268">
        <f t="shared" si="9"/>
        <v>-901</v>
      </c>
      <c r="Y66" s="268">
        <f t="shared" si="9"/>
        <v>-901</v>
      </c>
      <c r="Z66" s="268">
        <f t="shared" si="9"/>
        <v>-901</v>
      </c>
      <c r="AA66" s="268">
        <f t="shared" si="9"/>
        <v>-901</v>
      </c>
      <c r="AB66" s="268">
        <f t="shared" si="9"/>
        <v>-901</v>
      </c>
      <c r="AC66" s="268">
        <f t="shared" si="9"/>
        <v>-901</v>
      </c>
      <c r="AD66" s="268">
        <f t="shared" si="9"/>
        <v>-901</v>
      </c>
      <c r="AE66" s="268">
        <f t="shared" si="9"/>
        <v>-901</v>
      </c>
      <c r="AF66" s="268">
        <f t="shared" si="9"/>
        <v>-901</v>
      </c>
      <c r="AG66" s="268">
        <f t="shared" si="9"/>
        <v>-901</v>
      </c>
      <c r="AH66" s="134" t="str">
        <f t="shared" si="7"/>
        <v/>
      </c>
      <c r="AI66" s="272"/>
    </row>
    <row r="67" spans="1:35">
      <c r="A67" s="263">
        <f t="shared" si="2"/>
        <v>1926</v>
      </c>
      <c r="B67" s="271">
        <v>9528</v>
      </c>
      <c r="C67" s="265">
        <v>-901</v>
      </c>
      <c r="D67" s="266">
        <f t="shared" si="3"/>
        <v>-901</v>
      </c>
      <c r="E67" s="130">
        <v>28</v>
      </c>
      <c r="F67" s="131">
        <v>1973</v>
      </c>
      <c r="G67" s="268">
        <f t="shared" si="8"/>
        <v>-901</v>
      </c>
      <c r="H67" s="268">
        <f t="shared" si="8"/>
        <v>-901</v>
      </c>
      <c r="I67" s="268">
        <f t="shared" si="8"/>
        <v>-901</v>
      </c>
      <c r="J67" s="268">
        <f t="shared" si="8"/>
        <v>-901</v>
      </c>
      <c r="K67" s="268">
        <f t="shared" si="8"/>
        <v>-901</v>
      </c>
      <c r="L67" s="268">
        <f t="shared" si="8"/>
        <v>-901</v>
      </c>
      <c r="M67" s="268">
        <f t="shared" si="8"/>
        <v>-901</v>
      </c>
      <c r="N67" s="268">
        <f t="shared" si="8"/>
        <v>-901</v>
      </c>
      <c r="O67" s="268">
        <f t="shared" si="8"/>
        <v>-901</v>
      </c>
      <c r="P67" s="268">
        <f t="shared" si="8"/>
        <v>-901</v>
      </c>
      <c r="Q67" s="268">
        <f t="shared" si="8"/>
        <v>-901</v>
      </c>
      <c r="R67" s="268">
        <f t="shared" si="8"/>
        <v>-901</v>
      </c>
      <c r="S67" s="132" t="str">
        <f t="shared" si="5"/>
        <v/>
      </c>
      <c r="U67" s="131">
        <v>1973</v>
      </c>
      <c r="V67" s="268">
        <f t="shared" si="9"/>
        <v>-901</v>
      </c>
      <c r="W67" s="268">
        <f t="shared" si="9"/>
        <v>-901</v>
      </c>
      <c r="X67" s="268">
        <f t="shared" si="9"/>
        <v>-901</v>
      </c>
      <c r="Y67" s="268">
        <f t="shared" si="9"/>
        <v>-901</v>
      </c>
      <c r="Z67" s="268">
        <f t="shared" si="9"/>
        <v>-901</v>
      </c>
      <c r="AA67" s="268">
        <f t="shared" si="9"/>
        <v>-901</v>
      </c>
      <c r="AB67" s="268">
        <f t="shared" si="9"/>
        <v>-901</v>
      </c>
      <c r="AC67" s="268">
        <f t="shared" si="9"/>
        <v>-901</v>
      </c>
      <c r="AD67" s="268">
        <f t="shared" si="9"/>
        <v>-901</v>
      </c>
      <c r="AE67" s="268">
        <f t="shared" si="9"/>
        <v>-901</v>
      </c>
      <c r="AF67" s="268">
        <f t="shared" si="9"/>
        <v>-901</v>
      </c>
      <c r="AG67" s="268">
        <f t="shared" si="9"/>
        <v>-901</v>
      </c>
      <c r="AH67" s="134" t="str">
        <f t="shared" si="7"/>
        <v/>
      </c>
      <c r="AI67" s="272"/>
    </row>
    <row r="68" spans="1:35">
      <c r="A68" s="263">
        <f t="shared" si="2"/>
        <v>1926</v>
      </c>
      <c r="B68" s="271">
        <v>9556</v>
      </c>
      <c r="C68" s="265">
        <v>-901</v>
      </c>
      <c r="D68" s="266">
        <f t="shared" si="3"/>
        <v>-901</v>
      </c>
      <c r="E68" s="130">
        <v>28</v>
      </c>
      <c r="F68" s="131">
        <v>1974</v>
      </c>
      <c r="G68" s="268">
        <f t="shared" si="8"/>
        <v>-901</v>
      </c>
      <c r="H68" s="268">
        <f t="shared" si="8"/>
        <v>-901</v>
      </c>
      <c r="I68" s="268">
        <f t="shared" si="8"/>
        <v>-901</v>
      </c>
      <c r="J68" s="268">
        <f t="shared" si="8"/>
        <v>-901</v>
      </c>
      <c r="K68" s="268">
        <f t="shared" si="8"/>
        <v>-901</v>
      </c>
      <c r="L68" s="268">
        <f t="shared" si="8"/>
        <v>-901</v>
      </c>
      <c r="M68" s="268">
        <f t="shared" si="8"/>
        <v>-901</v>
      </c>
      <c r="N68" s="268">
        <f t="shared" si="8"/>
        <v>-901</v>
      </c>
      <c r="O68" s="268">
        <f t="shared" si="8"/>
        <v>-901</v>
      </c>
      <c r="P68" s="268">
        <f t="shared" si="8"/>
        <v>-901</v>
      </c>
      <c r="Q68" s="268">
        <f t="shared" si="8"/>
        <v>-901</v>
      </c>
      <c r="R68" s="268">
        <f t="shared" si="8"/>
        <v>-901</v>
      </c>
      <c r="S68" s="132" t="str">
        <f t="shared" si="5"/>
        <v/>
      </c>
      <c r="U68" s="131">
        <v>1974</v>
      </c>
      <c r="V68" s="268">
        <f t="shared" si="9"/>
        <v>-901</v>
      </c>
      <c r="W68" s="268">
        <f t="shared" si="9"/>
        <v>-901</v>
      </c>
      <c r="X68" s="268">
        <f t="shared" si="9"/>
        <v>-901</v>
      </c>
      <c r="Y68" s="268">
        <f t="shared" si="9"/>
        <v>-901</v>
      </c>
      <c r="Z68" s="268">
        <f t="shared" si="9"/>
        <v>-901</v>
      </c>
      <c r="AA68" s="268">
        <f t="shared" si="9"/>
        <v>-901</v>
      </c>
      <c r="AB68" s="268">
        <f t="shared" si="9"/>
        <v>-901</v>
      </c>
      <c r="AC68" s="268">
        <f t="shared" si="9"/>
        <v>-901</v>
      </c>
      <c r="AD68" s="268">
        <f t="shared" si="9"/>
        <v>-901</v>
      </c>
      <c r="AE68" s="268">
        <f t="shared" si="9"/>
        <v>-901</v>
      </c>
      <c r="AF68" s="268">
        <f t="shared" si="9"/>
        <v>-901</v>
      </c>
      <c r="AG68" s="268">
        <f t="shared" si="9"/>
        <v>-901</v>
      </c>
      <c r="AH68" s="134" t="str">
        <f t="shared" si="7"/>
        <v/>
      </c>
      <c r="AI68" s="272"/>
    </row>
    <row r="69" spans="1:35">
      <c r="A69" s="263">
        <f t="shared" si="2"/>
        <v>1926</v>
      </c>
      <c r="B69" s="271">
        <v>9587</v>
      </c>
      <c r="C69" s="265">
        <v>-901</v>
      </c>
      <c r="D69" s="266">
        <f t="shared" si="3"/>
        <v>-901</v>
      </c>
      <c r="E69" s="130">
        <v>28</v>
      </c>
      <c r="F69" s="131">
        <v>1975</v>
      </c>
      <c r="G69" s="268">
        <f t="shared" si="8"/>
        <v>-901</v>
      </c>
      <c r="H69" s="268">
        <f t="shared" si="8"/>
        <v>-901</v>
      </c>
      <c r="I69" s="268">
        <f t="shared" si="8"/>
        <v>-901</v>
      </c>
      <c r="J69" s="268">
        <f t="shared" si="8"/>
        <v>-901</v>
      </c>
      <c r="K69" s="268">
        <f t="shared" si="8"/>
        <v>-901</v>
      </c>
      <c r="L69" s="268">
        <f t="shared" si="8"/>
        <v>-901</v>
      </c>
      <c r="M69" s="268">
        <f t="shared" si="8"/>
        <v>-901</v>
      </c>
      <c r="N69" s="268">
        <f t="shared" si="8"/>
        <v>-901</v>
      </c>
      <c r="O69" s="268">
        <f t="shared" si="8"/>
        <v>-901</v>
      </c>
      <c r="P69" s="268">
        <f t="shared" si="8"/>
        <v>-901</v>
      </c>
      <c r="Q69" s="268">
        <f t="shared" si="8"/>
        <v>-901</v>
      </c>
      <c r="R69" s="268">
        <f t="shared" si="8"/>
        <v>-901</v>
      </c>
      <c r="S69" s="132" t="str">
        <f t="shared" si="5"/>
        <v/>
      </c>
      <c r="U69" s="131">
        <v>1975</v>
      </c>
      <c r="V69" s="268">
        <f t="shared" si="9"/>
        <v>-901</v>
      </c>
      <c r="W69" s="268">
        <f t="shared" si="9"/>
        <v>-901</v>
      </c>
      <c r="X69" s="268">
        <f t="shared" si="9"/>
        <v>-901</v>
      </c>
      <c r="Y69" s="268">
        <f t="shared" si="9"/>
        <v>-901</v>
      </c>
      <c r="Z69" s="268">
        <f t="shared" si="9"/>
        <v>-901</v>
      </c>
      <c r="AA69" s="268">
        <f t="shared" si="9"/>
        <v>-901</v>
      </c>
      <c r="AB69" s="268">
        <f t="shared" si="9"/>
        <v>-901</v>
      </c>
      <c r="AC69" s="268">
        <f t="shared" si="9"/>
        <v>-901</v>
      </c>
      <c r="AD69" s="268">
        <f t="shared" si="9"/>
        <v>-901</v>
      </c>
      <c r="AE69" s="268">
        <f t="shared" si="9"/>
        <v>-901</v>
      </c>
      <c r="AF69" s="268">
        <f t="shared" si="9"/>
        <v>-901</v>
      </c>
      <c r="AG69" s="268">
        <f t="shared" si="9"/>
        <v>-901</v>
      </c>
      <c r="AH69" s="134" t="str">
        <f t="shared" si="7"/>
        <v/>
      </c>
      <c r="AI69" s="272"/>
    </row>
    <row r="70" spans="1:35">
      <c r="A70" s="263">
        <f t="shared" si="2"/>
        <v>1926</v>
      </c>
      <c r="B70" s="271">
        <v>9617</v>
      </c>
      <c r="C70" s="265">
        <v>-901</v>
      </c>
      <c r="D70" s="266">
        <f t="shared" si="3"/>
        <v>-901</v>
      </c>
      <c r="E70" s="130">
        <v>29</v>
      </c>
      <c r="F70" s="131">
        <v>1976</v>
      </c>
      <c r="G70" s="268">
        <f t="shared" si="8"/>
        <v>-901</v>
      </c>
      <c r="H70" s="268">
        <f t="shared" si="8"/>
        <v>-901</v>
      </c>
      <c r="I70" s="268">
        <f t="shared" si="8"/>
        <v>-901</v>
      </c>
      <c r="J70" s="268">
        <f t="shared" ref="H70:R93" si="10">INDEX($C$16:$C$2000,($F70-1922)*12+J$12,1)</f>
        <v>-901</v>
      </c>
      <c r="K70" s="268">
        <f t="shared" si="10"/>
        <v>-901</v>
      </c>
      <c r="L70" s="268">
        <f t="shared" si="10"/>
        <v>-901</v>
      </c>
      <c r="M70" s="268">
        <f t="shared" si="10"/>
        <v>-901</v>
      </c>
      <c r="N70" s="268">
        <f t="shared" si="10"/>
        <v>-901</v>
      </c>
      <c r="O70" s="268">
        <f t="shared" si="10"/>
        <v>-901</v>
      </c>
      <c r="P70" s="268">
        <f t="shared" si="10"/>
        <v>-901</v>
      </c>
      <c r="Q70" s="268">
        <f t="shared" si="10"/>
        <v>-901</v>
      </c>
      <c r="R70" s="268">
        <f t="shared" si="10"/>
        <v>-901</v>
      </c>
      <c r="S70" s="132" t="str">
        <f t="shared" si="5"/>
        <v/>
      </c>
      <c r="U70" s="131">
        <v>1976</v>
      </c>
      <c r="V70" s="268">
        <f t="shared" si="9"/>
        <v>-901</v>
      </c>
      <c r="W70" s="268">
        <f t="shared" si="9"/>
        <v>-901</v>
      </c>
      <c r="X70" s="268">
        <f t="shared" si="9"/>
        <v>-901</v>
      </c>
      <c r="Y70" s="268">
        <f t="shared" ref="W70:AG93" si="11">IF(INDEX($D$16:$D$2000,($U70-1922)*12+Y$12,1)&lt;&gt;-901,INDEX($D$16:$D$2000,($U70-1922)*12+Y$12,1)*1000,-901)</f>
        <v>-901</v>
      </c>
      <c r="Z70" s="268">
        <f t="shared" si="11"/>
        <v>-901</v>
      </c>
      <c r="AA70" s="268">
        <f t="shared" si="11"/>
        <v>-901</v>
      </c>
      <c r="AB70" s="268">
        <f t="shared" si="11"/>
        <v>-901</v>
      </c>
      <c r="AC70" s="268">
        <f t="shared" si="11"/>
        <v>-901</v>
      </c>
      <c r="AD70" s="268">
        <f t="shared" si="11"/>
        <v>-901</v>
      </c>
      <c r="AE70" s="268">
        <f t="shared" si="11"/>
        <v>-901</v>
      </c>
      <c r="AF70" s="268">
        <f t="shared" si="11"/>
        <v>-901</v>
      </c>
      <c r="AG70" s="268">
        <f t="shared" si="11"/>
        <v>-901</v>
      </c>
      <c r="AH70" s="134" t="str">
        <f t="shared" si="7"/>
        <v/>
      </c>
      <c r="AI70" s="272"/>
    </row>
    <row r="71" spans="1:35">
      <c r="A71" s="263">
        <f t="shared" si="2"/>
        <v>1926</v>
      </c>
      <c r="B71" s="271">
        <v>9648</v>
      </c>
      <c r="C71" s="265">
        <v>-901</v>
      </c>
      <c r="D71" s="266">
        <f t="shared" si="3"/>
        <v>-901</v>
      </c>
      <c r="E71" s="130">
        <v>28</v>
      </c>
      <c r="F71" s="131">
        <v>1977</v>
      </c>
      <c r="G71" s="268">
        <f t="shared" ref="G71:R111" si="12">INDEX($C$16:$C$2000,($F71-1922)*12+G$12,1)</f>
        <v>-901</v>
      </c>
      <c r="H71" s="268">
        <f t="shared" si="10"/>
        <v>-901</v>
      </c>
      <c r="I71" s="268">
        <f t="shared" si="10"/>
        <v>-901</v>
      </c>
      <c r="J71" s="268">
        <f t="shared" si="10"/>
        <v>-901</v>
      </c>
      <c r="K71" s="268">
        <f t="shared" si="10"/>
        <v>-901</v>
      </c>
      <c r="L71" s="268">
        <f t="shared" si="10"/>
        <v>-901</v>
      </c>
      <c r="M71" s="268">
        <f t="shared" si="10"/>
        <v>-901</v>
      </c>
      <c r="N71" s="268">
        <f t="shared" si="10"/>
        <v>-901</v>
      </c>
      <c r="O71" s="268">
        <f t="shared" si="10"/>
        <v>-901</v>
      </c>
      <c r="P71" s="268">
        <f t="shared" si="10"/>
        <v>-901</v>
      </c>
      <c r="Q71" s="268">
        <f t="shared" si="10"/>
        <v>-901</v>
      </c>
      <c r="R71" s="268">
        <f t="shared" si="10"/>
        <v>-901</v>
      </c>
      <c r="S71" s="132" t="str">
        <f t="shared" si="5"/>
        <v/>
      </c>
      <c r="U71" s="131">
        <v>1977</v>
      </c>
      <c r="V71" s="268">
        <f t="shared" ref="V71:AG111" si="13">IF(INDEX($D$16:$D$2000,($U71-1922)*12+V$12,1)&lt;&gt;-901,INDEX($D$16:$D$2000,($U71-1922)*12+V$12,1)*1000,-901)</f>
        <v>-901</v>
      </c>
      <c r="W71" s="268">
        <f t="shared" si="11"/>
        <v>-901</v>
      </c>
      <c r="X71" s="268">
        <f t="shared" si="11"/>
        <v>-901</v>
      </c>
      <c r="Y71" s="268">
        <f t="shared" si="11"/>
        <v>-901</v>
      </c>
      <c r="Z71" s="268">
        <f t="shared" si="11"/>
        <v>-901</v>
      </c>
      <c r="AA71" s="268">
        <f t="shared" si="11"/>
        <v>-901</v>
      </c>
      <c r="AB71" s="268">
        <f t="shared" si="11"/>
        <v>-901</v>
      </c>
      <c r="AC71" s="268">
        <f t="shared" si="11"/>
        <v>-901</v>
      </c>
      <c r="AD71" s="268">
        <f t="shared" si="11"/>
        <v>-901</v>
      </c>
      <c r="AE71" s="268">
        <f t="shared" si="11"/>
        <v>-901</v>
      </c>
      <c r="AF71" s="268">
        <f t="shared" si="11"/>
        <v>-901</v>
      </c>
      <c r="AG71" s="268">
        <f t="shared" si="11"/>
        <v>-901</v>
      </c>
      <c r="AH71" s="134" t="str">
        <f t="shared" si="7"/>
        <v/>
      </c>
      <c r="AI71" s="272"/>
    </row>
    <row r="72" spans="1:35">
      <c r="A72" s="263">
        <f t="shared" si="2"/>
        <v>1926</v>
      </c>
      <c r="B72" s="271">
        <v>9678</v>
      </c>
      <c r="C72" s="265">
        <v>-901</v>
      </c>
      <c r="D72" s="266">
        <f t="shared" si="3"/>
        <v>-901</v>
      </c>
      <c r="E72" s="130">
        <v>28</v>
      </c>
      <c r="F72" s="131">
        <v>1978</v>
      </c>
      <c r="G72" s="268">
        <f t="shared" si="12"/>
        <v>-901</v>
      </c>
      <c r="H72" s="268">
        <f t="shared" si="10"/>
        <v>-901</v>
      </c>
      <c r="I72" s="268">
        <f t="shared" si="10"/>
        <v>-901</v>
      </c>
      <c r="J72" s="268">
        <f t="shared" si="10"/>
        <v>-901</v>
      </c>
      <c r="K72" s="268">
        <f t="shared" si="10"/>
        <v>-901</v>
      </c>
      <c r="L72" s="268">
        <f t="shared" si="10"/>
        <v>-901</v>
      </c>
      <c r="M72" s="268">
        <f t="shared" si="10"/>
        <v>-901</v>
      </c>
      <c r="N72" s="268">
        <f t="shared" si="10"/>
        <v>-901</v>
      </c>
      <c r="O72" s="268">
        <f t="shared" si="10"/>
        <v>-901</v>
      </c>
      <c r="P72" s="268">
        <f t="shared" si="10"/>
        <v>-901</v>
      </c>
      <c r="Q72" s="268">
        <f t="shared" si="10"/>
        <v>-901</v>
      </c>
      <c r="R72" s="268">
        <f t="shared" si="10"/>
        <v>-901</v>
      </c>
      <c r="S72" s="132" t="str">
        <f t="shared" si="5"/>
        <v/>
      </c>
      <c r="U72" s="131">
        <v>1978</v>
      </c>
      <c r="V72" s="268">
        <f t="shared" si="13"/>
        <v>-901</v>
      </c>
      <c r="W72" s="268">
        <f t="shared" si="11"/>
        <v>-901</v>
      </c>
      <c r="X72" s="268">
        <f t="shared" si="11"/>
        <v>-901</v>
      </c>
      <c r="Y72" s="268">
        <f t="shared" si="11"/>
        <v>-901</v>
      </c>
      <c r="Z72" s="268">
        <f t="shared" si="11"/>
        <v>-901</v>
      </c>
      <c r="AA72" s="268">
        <f t="shared" si="11"/>
        <v>-901</v>
      </c>
      <c r="AB72" s="268">
        <f t="shared" si="11"/>
        <v>-901</v>
      </c>
      <c r="AC72" s="268">
        <f t="shared" si="11"/>
        <v>-901</v>
      </c>
      <c r="AD72" s="268">
        <f t="shared" si="11"/>
        <v>-901</v>
      </c>
      <c r="AE72" s="268">
        <f t="shared" si="11"/>
        <v>-901</v>
      </c>
      <c r="AF72" s="268">
        <f t="shared" si="11"/>
        <v>-901</v>
      </c>
      <c r="AG72" s="268">
        <f t="shared" si="11"/>
        <v>-901</v>
      </c>
      <c r="AH72" s="134" t="str">
        <f t="shared" si="7"/>
        <v/>
      </c>
      <c r="AI72" s="272"/>
    </row>
    <row r="73" spans="1:35">
      <c r="A73" s="263">
        <f t="shared" si="2"/>
        <v>1926</v>
      </c>
      <c r="B73" s="271">
        <v>9709</v>
      </c>
      <c r="C73" s="265">
        <v>-901</v>
      </c>
      <c r="D73" s="266">
        <f t="shared" si="3"/>
        <v>-901</v>
      </c>
      <c r="E73" s="130">
        <v>28</v>
      </c>
      <c r="F73" s="131">
        <v>1979</v>
      </c>
      <c r="G73" s="268">
        <f t="shared" si="12"/>
        <v>-901</v>
      </c>
      <c r="H73" s="268">
        <f t="shared" si="10"/>
        <v>-901</v>
      </c>
      <c r="I73" s="268">
        <f t="shared" si="10"/>
        <v>-901</v>
      </c>
      <c r="J73" s="268">
        <f t="shared" si="10"/>
        <v>-901</v>
      </c>
      <c r="K73" s="268">
        <f t="shared" si="10"/>
        <v>-901</v>
      </c>
      <c r="L73" s="268">
        <f t="shared" si="10"/>
        <v>-901</v>
      </c>
      <c r="M73" s="268">
        <f t="shared" si="10"/>
        <v>-901</v>
      </c>
      <c r="N73" s="268">
        <f t="shared" si="10"/>
        <v>-901</v>
      </c>
      <c r="O73" s="268">
        <f t="shared" si="10"/>
        <v>-901</v>
      </c>
      <c r="P73" s="268">
        <f t="shared" si="10"/>
        <v>-901</v>
      </c>
      <c r="Q73" s="268">
        <f t="shared" si="10"/>
        <v>-901</v>
      </c>
      <c r="R73" s="268">
        <f t="shared" si="10"/>
        <v>-901</v>
      </c>
      <c r="S73" s="132" t="str">
        <f t="shared" si="5"/>
        <v/>
      </c>
      <c r="U73" s="131">
        <v>1979</v>
      </c>
      <c r="V73" s="268">
        <f t="shared" si="13"/>
        <v>-901</v>
      </c>
      <c r="W73" s="268">
        <f t="shared" si="11"/>
        <v>-901</v>
      </c>
      <c r="X73" s="268">
        <f t="shared" si="11"/>
        <v>-901</v>
      </c>
      <c r="Y73" s="268">
        <f t="shared" si="11"/>
        <v>-901</v>
      </c>
      <c r="Z73" s="268">
        <f t="shared" si="11"/>
        <v>-901</v>
      </c>
      <c r="AA73" s="268">
        <f t="shared" si="11"/>
        <v>-901</v>
      </c>
      <c r="AB73" s="268">
        <f t="shared" si="11"/>
        <v>-901</v>
      </c>
      <c r="AC73" s="268">
        <f t="shared" si="11"/>
        <v>-901</v>
      </c>
      <c r="AD73" s="268">
        <f t="shared" si="11"/>
        <v>-901</v>
      </c>
      <c r="AE73" s="268">
        <f t="shared" si="11"/>
        <v>-901</v>
      </c>
      <c r="AF73" s="268">
        <f t="shared" si="11"/>
        <v>-901</v>
      </c>
      <c r="AG73" s="268">
        <f t="shared" si="11"/>
        <v>-901</v>
      </c>
      <c r="AH73" s="134" t="str">
        <f t="shared" si="7"/>
        <v/>
      </c>
      <c r="AI73" s="272"/>
    </row>
    <row r="74" spans="1:35">
      <c r="A74" s="263">
        <f t="shared" si="2"/>
        <v>1926</v>
      </c>
      <c r="B74" s="271">
        <v>9740</v>
      </c>
      <c r="C74" s="265">
        <v>-901</v>
      </c>
      <c r="D74" s="266">
        <f t="shared" si="3"/>
        <v>-901</v>
      </c>
      <c r="E74" s="130">
        <v>29</v>
      </c>
      <c r="F74" s="131">
        <v>1980</v>
      </c>
      <c r="G74" s="268">
        <f t="shared" si="12"/>
        <v>-901</v>
      </c>
      <c r="H74" s="268">
        <f t="shared" si="10"/>
        <v>-901</v>
      </c>
      <c r="I74" s="268">
        <f t="shared" si="10"/>
        <v>-901</v>
      </c>
      <c r="J74" s="268">
        <f t="shared" si="10"/>
        <v>-901</v>
      </c>
      <c r="K74" s="268">
        <f t="shared" si="10"/>
        <v>-901</v>
      </c>
      <c r="L74" s="268">
        <f t="shared" si="10"/>
        <v>-901</v>
      </c>
      <c r="M74" s="268">
        <f t="shared" si="10"/>
        <v>-901</v>
      </c>
      <c r="N74" s="268">
        <f t="shared" si="10"/>
        <v>-901</v>
      </c>
      <c r="O74" s="268">
        <f t="shared" si="10"/>
        <v>-901</v>
      </c>
      <c r="P74" s="268">
        <f t="shared" si="10"/>
        <v>-901</v>
      </c>
      <c r="Q74" s="268">
        <f t="shared" si="10"/>
        <v>-901</v>
      </c>
      <c r="R74" s="268">
        <f t="shared" si="10"/>
        <v>-901</v>
      </c>
      <c r="S74" s="132" t="str">
        <f t="shared" si="5"/>
        <v/>
      </c>
      <c r="U74" s="131">
        <v>1980</v>
      </c>
      <c r="V74" s="268">
        <f t="shared" si="13"/>
        <v>-901</v>
      </c>
      <c r="W74" s="268">
        <f t="shared" si="11"/>
        <v>-901</v>
      </c>
      <c r="X74" s="268">
        <f t="shared" si="11"/>
        <v>-901</v>
      </c>
      <c r="Y74" s="268">
        <f t="shared" si="11"/>
        <v>-901</v>
      </c>
      <c r="Z74" s="268">
        <f t="shared" si="11"/>
        <v>-901</v>
      </c>
      <c r="AA74" s="268">
        <f t="shared" si="11"/>
        <v>-901</v>
      </c>
      <c r="AB74" s="268">
        <f t="shared" si="11"/>
        <v>-901</v>
      </c>
      <c r="AC74" s="268">
        <f t="shared" si="11"/>
        <v>-901</v>
      </c>
      <c r="AD74" s="268">
        <f t="shared" si="11"/>
        <v>-901</v>
      </c>
      <c r="AE74" s="268">
        <f t="shared" si="11"/>
        <v>-901</v>
      </c>
      <c r="AF74" s="268">
        <f t="shared" si="11"/>
        <v>-901</v>
      </c>
      <c r="AG74" s="268">
        <f t="shared" si="11"/>
        <v>-901</v>
      </c>
      <c r="AH74" s="134" t="str">
        <f t="shared" si="7"/>
        <v/>
      </c>
      <c r="AI74" s="272"/>
    </row>
    <row r="75" spans="1:35">
      <c r="A75" s="263">
        <f t="shared" si="2"/>
        <v>1926</v>
      </c>
      <c r="B75" s="271">
        <v>9770</v>
      </c>
      <c r="C75" s="265">
        <v>-901</v>
      </c>
      <c r="D75" s="266">
        <f t="shared" si="3"/>
        <v>-901</v>
      </c>
      <c r="E75" s="130">
        <v>28</v>
      </c>
      <c r="F75" s="131">
        <v>1981</v>
      </c>
      <c r="G75" s="268">
        <f t="shared" si="12"/>
        <v>-901</v>
      </c>
      <c r="H75" s="268">
        <f t="shared" si="10"/>
        <v>-901</v>
      </c>
      <c r="I75" s="268">
        <f t="shared" si="10"/>
        <v>-901</v>
      </c>
      <c r="J75" s="268">
        <f t="shared" si="10"/>
        <v>-901</v>
      </c>
      <c r="K75" s="268">
        <f t="shared" si="10"/>
        <v>-901</v>
      </c>
      <c r="L75" s="268">
        <f t="shared" si="10"/>
        <v>-901</v>
      </c>
      <c r="M75" s="268">
        <f t="shared" si="10"/>
        <v>-901</v>
      </c>
      <c r="N75" s="268">
        <f t="shared" si="10"/>
        <v>-901</v>
      </c>
      <c r="O75" s="268">
        <f t="shared" si="10"/>
        <v>-901</v>
      </c>
      <c r="P75" s="268">
        <f t="shared" si="10"/>
        <v>-901</v>
      </c>
      <c r="Q75" s="268">
        <f t="shared" si="10"/>
        <v>-901</v>
      </c>
      <c r="R75" s="268">
        <f t="shared" si="10"/>
        <v>-901</v>
      </c>
      <c r="S75" s="132" t="str">
        <f t="shared" si="5"/>
        <v/>
      </c>
      <c r="U75" s="131">
        <v>1981</v>
      </c>
      <c r="V75" s="268">
        <f t="shared" si="13"/>
        <v>-901</v>
      </c>
      <c r="W75" s="268">
        <f t="shared" si="11"/>
        <v>-901</v>
      </c>
      <c r="X75" s="268">
        <f t="shared" si="11"/>
        <v>-901</v>
      </c>
      <c r="Y75" s="268">
        <f t="shared" si="11"/>
        <v>-901</v>
      </c>
      <c r="Z75" s="268">
        <f t="shared" si="11"/>
        <v>-901</v>
      </c>
      <c r="AA75" s="268">
        <f t="shared" si="11"/>
        <v>-901</v>
      </c>
      <c r="AB75" s="268">
        <f t="shared" si="11"/>
        <v>-901</v>
      </c>
      <c r="AC75" s="268">
        <f t="shared" si="11"/>
        <v>-901</v>
      </c>
      <c r="AD75" s="268">
        <f t="shared" si="11"/>
        <v>-901</v>
      </c>
      <c r="AE75" s="268">
        <f t="shared" si="11"/>
        <v>-901</v>
      </c>
      <c r="AF75" s="268">
        <f t="shared" si="11"/>
        <v>-901</v>
      </c>
      <c r="AG75" s="268">
        <f t="shared" si="11"/>
        <v>-901</v>
      </c>
      <c r="AH75" s="134" t="str">
        <f t="shared" si="7"/>
        <v/>
      </c>
      <c r="AI75" s="272"/>
    </row>
    <row r="76" spans="1:35">
      <c r="A76" s="263">
        <f t="shared" si="2"/>
        <v>1927</v>
      </c>
      <c r="B76" s="271">
        <v>9801</v>
      </c>
      <c r="C76" s="265">
        <v>-901</v>
      </c>
      <c r="D76" s="266">
        <f t="shared" si="3"/>
        <v>-901</v>
      </c>
      <c r="E76" s="130">
        <v>28</v>
      </c>
      <c r="F76" s="131">
        <v>1982</v>
      </c>
      <c r="G76" s="268">
        <f t="shared" si="12"/>
        <v>-901</v>
      </c>
      <c r="H76" s="268">
        <f t="shared" si="10"/>
        <v>-901</v>
      </c>
      <c r="I76" s="268">
        <f t="shared" si="10"/>
        <v>-901</v>
      </c>
      <c r="J76" s="268">
        <f t="shared" si="10"/>
        <v>-901</v>
      </c>
      <c r="K76" s="268">
        <f t="shared" si="10"/>
        <v>-901</v>
      </c>
      <c r="L76" s="268">
        <f t="shared" si="10"/>
        <v>-901</v>
      </c>
      <c r="M76" s="268">
        <f t="shared" si="10"/>
        <v>-901</v>
      </c>
      <c r="N76" s="268">
        <f t="shared" si="10"/>
        <v>-901</v>
      </c>
      <c r="O76" s="268">
        <f t="shared" si="10"/>
        <v>-901</v>
      </c>
      <c r="P76" s="268">
        <f t="shared" si="10"/>
        <v>-901</v>
      </c>
      <c r="Q76" s="268">
        <f t="shared" si="10"/>
        <v>-901</v>
      </c>
      <c r="R76" s="268">
        <f t="shared" si="10"/>
        <v>-901</v>
      </c>
      <c r="S76" s="132" t="str">
        <f t="shared" si="5"/>
        <v/>
      </c>
      <c r="U76" s="131">
        <v>1982</v>
      </c>
      <c r="V76" s="268">
        <f t="shared" si="13"/>
        <v>-901</v>
      </c>
      <c r="W76" s="268">
        <f t="shared" si="11"/>
        <v>-901</v>
      </c>
      <c r="X76" s="268">
        <f t="shared" si="11"/>
        <v>-901</v>
      </c>
      <c r="Y76" s="268">
        <f t="shared" si="11"/>
        <v>-901</v>
      </c>
      <c r="Z76" s="268">
        <f t="shared" si="11"/>
        <v>-901</v>
      </c>
      <c r="AA76" s="268">
        <f t="shared" si="11"/>
        <v>-901</v>
      </c>
      <c r="AB76" s="268">
        <f t="shared" si="11"/>
        <v>-901</v>
      </c>
      <c r="AC76" s="268">
        <f t="shared" si="11"/>
        <v>-901</v>
      </c>
      <c r="AD76" s="268">
        <f t="shared" si="11"/>
        <v>-901</v>
      </c>
      <c r="AE76" s="268">
        <f t="shared" si="11"/>
        <v>-901</v>
      </c>
      <c r="AF76" s="268">
        <f t="shared" si="11"/>
        <v>-901</v>
      </c>
      <c r="AG76" s="268">
        <f t="shared" si="11"/>
        <v>-901</v>
      </c>
      <c r="AH76" s="134" t="str">
        <f t="shared" si="7"/>
        <v/>
      </c>
      <c r="AI76" s="272"/>
    </row>
    <row r="77" spans="1:35">
      <c r="A77" s="263">
        <f t="shared" si="2"/>
        <v>1927</v>
      </c>
      <c r="B77" s="271">
        <v>9831</v>
      </c>
      <c r="C77" s="265">
        <v>-901</v>
      </c>
      <c r="D77" s="266">
        <f t="shared" si="3"/>
        <v>-901</v>
      </c>
      <c r="E77" s="130">
        <v>28</v>
      </c>
      <c r="F77" s="131">
        <v>1983</v>
      </c>
      <c r="G77" s="268">
        <f t="shared" si="12"/>
        <v>-901</v>
      </c>
      <c r="H77" s="268">
        <f t="shared" si="10"/>
        <v>-901</v>
      </c>
      <c r="I77" s="268">
        <f t="shared" si="10"/>
        <v>-901</v>
      </c>
      <c r="J77" s="268">
        <f t="shared" si="10"/>
        <v>-901</v>
      </c>
      <c r="K77" s="268">
        <f t="shared" si="10"/>
        <v>-901</v>
      </c>
      <c r="L77" s="268">
        <f t="shared" si="10"/>
        <v>-901</v>
      </c>
      <c r="M77" s="268">
        <f t="shared" si="10"/>
        <v>-901</v>
      </c>
      <c r="N77" s="268">
        <f t="shared" si="10"/>
        <v>-901</v>
      </c>
      <c r="O77" s="268">
        <f t="shared" si="10"/>
        <v>-901</v>
      </c>
      <c r="P77" s="268">
        <f t="shared" si="10"/>
        <v>-901</v>
      </c>
      <c r="Q77" s="268">
        <f t="shared" si="10"/>
        <v>-901</v>
      </c>
      <c r="R77" s="268">
        <f t="shared" si="10"/>
        <v>-901</v>
      </c>
      <c r="S77" s="132" t="str">
        <f t="shared" si="5"/>
        <v/>
      </c>
      <c r="U77" s="131">
        <v>1983</v>
      </c>
      <c r="V77" s="268">
        <f t="shared" si="13"/>
        <v>-901</v>
      </c>
      <c r="W77" s="268">
        <f t="shared" si="11"/>
        <v>-901</v>
      </c>
      <c r="X77" s="268">
        <f t="shared" si="11"/>
        <v>-901</v>
      </c>
      <c r="Y77" s="268">
        <f t="shared" si="11"/>
        <v>-901</v>
      </c>
      <c r="Z77" s="268">
        <f t="shared" si="11"/>
        <v>-901</v>
      </c>
      <c r="AA77" s="268">
        <f t="shared" si="11"/>
        <v>-901</v>
      </c>
      <c r="AB77" s="268">
        <f t="shared" si="11"/>
        <v>-901</v>
      </c>
      <c r="AC77" s="268">
        <f t="shared" si="11"/>
        <v>-901</v>
      </c>
      <c r="AD77" s="268">
        <f t="shared" si="11"/>
        <v>-901</v>
      </c>
      <c r="AE77" s="268">
        <f t="shared" si="11"/>
        <v>-901</v>
      </c>
      <c r="AF77" s="268">
        <f t="shared" si="11"/>
        <v>-901</v>
      </c>
      <c r="AG77" s="268">
        <f t="shared" si="11"/>
        <v>-901</v>
      </c>
      <c r="AH77" s="134" t="str">
        <f t="shared" si="7"/>
        <v/>
      </c>
      <c r="AI77" s="272"/>
    </row>
    <row r="78" spans="1:35">
      <c r="A78" s="263">
        <f t="shared" si="2"/>
        <v>1927</v>
      </c>
      <c r="B78" s="271">
        <v>9862</v>
      </c>
      <c r="C78" s="265">
        <v>-901</v>
      </c>
      <c r="D78" s="266">
        <f t="shared" si="3"/>
        <v>-901</v>
      </c>
      <c r="E78" s="130">
        <v>29</v>
      </c>
      <c r="F78" s="131">
        <v>1984</v>
      </c>
      <c r="G78" s="268">
        <f t="shared" si="12"/>
        <v>-901</v>
      </c>
      <c r="H78" s="268">
        <f t="shared" si="10"/>
        <v>-901</v>
      </c>
      <c r="I78" s="268">
        <f t="shared" si="10"/>
        <v>-901</v>
      </c>
      <c r="J78" s="268">
        <f t="shared" si="10"/>
        <v>-901</v>
      </c>
      <c r="K78" s="268">
        <f t="shared" si="10"/>
        <v>-901</v>
      </c>
      <c r="L78" s="268">
        <f t="shared" si="10"/>
        <v>-901</v>
      </c>
      <c r="M78" s="268">
        <f t="shared" si="10"/>
        <v>-901</v>
      </c>
      <c r="N78" s="268">
        <f t="shared" si="10"/>
        <v>-901</v>
      </c>
      <c r="O78" s="268">
        <f t="shared" si="10"/>
        <v>-901</v>
      </c>
      <c r="P78" s="268">
        <f t="shared" si="10"/>
        <v>-901</v>
      </c>
      <c r="Q78" s="268">
        <f t="shared" si="10"/>
        <v>-901</v>
      </c>
      <c r="R78" s="268">
        <f t="shared" si="10"/>
        <v>-901</v>
      </c>
      <c r="S78" s="132" t="str">
        <f t="shared" si="5"/>
        <v/>
      </c>
      <c r="U78" s="131">
        <v>1984</v>
      </c>
      <c r="V78" s="268">
        <f t="shared" si="13"/>
        <v>-901</v>
      </c>
      <c r="W78" s="268">
        <f t="shared" si="11"/>
        <v>-901</v>
      </c>
      <c r="X78" s="268">
        <f t="shared" si="11"/>
        <v>-901</v>
      </c>
      <c r="Y78" s="268">
        <f t="shared" si="11"/>
        <v>-901</v>
      </c>
      <c r="Z78" s="268">
        <f t="shared" si="11"/>
        <v>-901</v>
      </c>
      <c r="AA78" s="268">
        <f t="shared" si="11"/>
        <v>-901</v>
      </c>
      <c r="AB78" s="268">
        <f t="shared" si="11"/>
        <v>-901</v>
      </c>
      <c r="AC78" s="268">
        <f t="shared" si="11"/>
        <v>-901</v>
      </c>
      <c r="AD78" s="268">
        <f t="shared" si="11"/>
        <v>-901</v>
      </c>
      <c r="AE78" s="268">
        <f t="shared" si="11"/>
        <v>-901</v>
      </c>
      <c r="AF78" s="268">
        <f t="shared" si="11"/>
        <v>-901</v>
      </c>
      <c r="AG78" s="268">
        <f t="shared" si="11"/>
        <v>-901</v>
      </c>
      <c r="AH78" s="134" t="str">
        <f t="shared" si="7"/>
        <v/>
      </c>
      <c r="AI78" s="272"/>
    </row>
    <row r="79" spans="1:35">
      <c r="A79" s="263">
        <f t="shared" si="2"/>
        <v>1927</v>
      </c>
      <c r="B79" s="271">
        <v>9893</v>
      </c>
      <c r="C79" s="265">
        <v>-901</v>
      </c>
      <c r="D79" s="266">
        <f t="shared" si="3"/>
        <v>-901</v>
      </c>
      <c r="E79" s="130">
        <v>28</v>
      </c>
      <c r="F79" s="131">
        <v>1985</v>
      </c>
      <c r="G79" s="268">
        <f t="shared" si="12"/>
        <v>-901</v>
      </c>
      <c r="H79" s="268">
        <f t="shared" si="10"/>
        <v>-901</v>
      </c>
      <c r="I79" s="268">
        <f t="shared" si="10"/>
        <v>-901</v>
      </c>
      <c r="J79" s="268">
        <f t="shared" si="10"/>
        <v>-901</v>
      </c>
      <c r="K79" s="268">
        <f t="shared" si="10"/>
        <v>-901</v>
      </c>
      <c r="L79" s="268">
        <f t="shared" si="10"/>
        <v>-901</v>
      </c>
      <c r="M79" s="268">
        <f t="shared" si="10"/>
        <v>-901</v>
      </c>
      <c r="N79" s="268">
        <f t="shared" si="10"/>
        <v>-901</v>
      </c>
      <c r="O79" s="268">
        <f t="shared" si="10"/>
        <v>-901</v>
      </c>
      <c r="P79" s="268">
        <f t="shared" si="10"/>
        <v>-901</v>
      </c>
      <c r="Q79" s="268">
        <f t="shared" si="10"/>
        <v>-901</v>
      </c>
      <c r="R79" s="268">
        <f t="shared" si="10"/>
        <v>-901</v>
      </c>
      <c r="S79" s="132" t="str">
        <f t="shared" si="5"/>
        <v/>
      </c>
      <c r="U79" s="131">
        <v>1985</v>
      </c>
      <c r="V79" s="268">
        <f t="shared" si="13"/>
        <v>-901</v>
      </c>
      <c r="W79" s="268">
        <f t="shared" si="11"/>
        <v>-901</v>
      </c>
      <c r="X79" s="268">
        <f t="shared" si="11"/>
        <v>-901</v>
      </c>
      <c r="Y79" s="268">
        <f t="shared" si="11"/>
        <v>-901</v>
      </c>
      <c r="Z79" s="268">
        <f t="shared" si="11"/>
        <v>-901</v>
      </c>
      <c r="AA79" s="268">
        <f t="shared" si="11"/>
        <v>-901</v>
      </c>
      <c r="AB79" s="268">
        <f t="shared" si="11"/>
        <v>-901</v>
      </c>
      <c r="AC79" s="268">
        <f t="shared" si="11"/>
        <v>-901</v>
      </c>
      <c r="AD79" s="268">
        <f t="shared" si="11"/>
        <v>-901</v>
      </c>
      <c r="AE79" s="268">
        <f t="shared" si="11"/>
        <v>-901</v>
      </c>
      <c r="AF79" s="268">
        <f t="shared" si="11"/>
        <v>-901</v>
      </c>
      <c r="AG79" s="268">
        <f t="shared" si="11"/>
        <v>-901</v>
      </c>
      <c r="AH79" s="134" t="str">
        <f t="shared" si="7"/>
        <v/>
      </c>
      <c r="AI79" s="272"/>
    </row>
    <row r="80" spans="1:35">
      <c r="A80" s="263">
        <f t="shared" si="2"/>
        <v>1927</v>
      </c>
      <c r="B80" s="271">
        <v>9921</v>
      </c>
      <c r="C80" s="265">
        <v>-901</v>
      </c>
      <c r="D80" s="266">
        <f t="shared" si="3"/>
        <v>-901</v>
      </c>
      <c r="E80" s="130">
        <v>28</v>
      </c>
      <c r="F80" s="131">
        <v>1986</v>
      </c>
      <c r="G80" s="268">
        <f t="shared" si="12"/>
        <v>-901</v>
      </c>
      <c r="H80" s="268">
        <f t="shared" si="10"/>
        <v>-901</v>
      </c>
      <c r="I80" s="268">
        <f t="shared" si="10"/>
        <v>-901</v>
      </c>
      <c r="J80" s="268">
        <f t="shared" si="10"/>
        <v>-901</v>
      </c>
      <c r="K80" s="268">
        <f t="shared" si="10"/>
        <v>-901</v>
      </c>
      <c r="L80" s="268">
        <f t="shared" si="10"/>
        <v>-901</v>
      </c>
      <c r="M80" s="268">
        <f t="shared" si="10"/>
        <v>-901</v>
      </c>
      <c r="N80" s="268">
        <f t="shared" si="10"/>
        <v>-901</v>
      </c>
      <c r="O80" s="268">
        <f t="shared" si="10"/>
        <v>-901</v>
      </c>
      <c r="P80" s="268">
        <f t="shared" si="10"/>
        <v>-901</v>
      </c>
      <c r="Q80" s="268">
        <f t="shared" si="10"/>
        <v>-901</v>
      </c>
      <c r="R80" s="268">
        <f t="shared" si="10"/>
        <v>-901</v>
      </c>
      <c r="S80" s="132" t="str">
        <f t="shared" si="5"/>
        <v/>
      </c>
      <c r="U80" s="131">
        <v>1986</v>
      </c>
      <c r="V80" s="268">
        <f t="shared" si="13"/>
        <v>-901</v>
      </c>
      <c r="W80" s="268">
        <f t="shared" si="11"/>
        <v>-901</v>
      </c>
      <c r="X80" s="268">
        <f t="shared" si="11"/>
        <v>-901</v>
      </c>
      <c r="Y80" s="268">
        <f t="shared" si="11"/>
        <v>-901</v>
      </c>
      <c r="Z80" s="268">
        <f t="shared" si="11"/>
        <v>-901</v>
      </c>
      <c r="AA80" s="268">
        <f t="shared" si="11"/>
        <v>-901</v>
      </c>
      <c r="AB80" s="268">
        <f t="shared" si="11"/>
        <v>-901</v>
      </c>
      <c r="AC80" s="268">
        <f t="shared" si="11"/>
        <v>-901</v>
      </c>
      <c r="AD80" s="268">
        <f t="shared" si="11"/>
        <v>-901</v>
      </c>
      <c r="AE80" s="268">
        <f t="shared" si="11"/>
        <v>-901</v>
      </c>
      <c r="AF80" s="268">
        <f t="shared" si="11"/>
        <v>-901</v>
      </c>
      <c r="AG80" s="268">
        <f t="shared" si="11"/>
        <v>-901</v>
      </c>
      <c r="AH80" s="134" t="str">
        <f t="shared" si="7"/>
        <v/>
      </c>
      <c r="AI80" s="272"/>
    </row>
    <row r="81" spans="1:35">
      <c r="A81" s="263">
        <f t="shared" ref="A81:A144" si="14">IF(MONTH(B81)&gt;9,YEAR(B81)+1,YEAR(B81))</f>
        <v>1927</v>
      </c>
      <c r="B81" s="271">
        <v>9952</v>
      </c>
      <c r="C81" s="265">
        <v>-901</v>
      </c>
      <c r="D81" s="266">
        <f t="shared" ref="D81:D144" si="15">IF(C81&lt;&gt;-901,C81*DAY(B81)*24*60*60/(220*22*9*1000),-901)</f>
        <v>-901</v>
      </c>
      <c r="E81" s="130">
        <v>28</v>
      </c>
      <c r="F81" s="131">
        <v>1987</v>
      </c>
      <c r="G81" s="268">
        <f t="shared" si="12"/>
        <v>0</v>
      </c>
      <c r="H81" s="268">
        <f t="shared" si="10"/>
        <v>0</v>
      </c>
      <c r="I81" s="268">
        <f t="shared" si="10"/>
        <v>0</v>
      </c>
      <c r="J81" s="268">
        <f t="shared" si="10"/>
        <v>1.05</v>
      </c>
      <c r="K81" s="268">
        <f t="shared" si="10"/>
        <v>6.85</v>
      </c>
      <c r="L81" s="268">
        <f t="shared" si="10"/>
        <v>0</v>
      </c>
      <c r="M81" s="268">
        <f t="shared" si="10"/>
        <v>0</v>
      </c>
      <c r="N81" s="268">
        <f t="shared" si="10"/>
        <v>2E-3</v>
      </c>
      <c r="O81" s="268">
        <f t="shared" si="10"/>
        <v>0</v>
      </c>
      <c r="P81" s="268">
        <f t="shared" si="10"/>
        <v>0</v>
      </c>
      <c r="Q81" s="268">
        <f t="shared" si="10"/>
        <v>0.13900000000000001</v>
      </c>
      <c r="R81" s="268">
        <f t="shared" si="10"/>
        <v>4.7E-2</v>
      </c>
      <c r="S81" s="132">
        <f t="shared" ref="S81:S109" si="16">IF(ISERROR(MATCH(-901,G81:R81,0)),(SUMPRODUCT(G81:R81,$G$13:$R$13)+(E81-$K$13)*K81)*24*60*60/(220*22*9*1000),"")</f>
        <v>0.45645818181818187</v>
      </c>
      <c r="U81" s="131">
        <v>1987</v>
      </c>
      <c r="V81" s="268">
        <f t="shared" si="13"/>
        <v>0</v>
      </c>
      <c r="W81" s="268">
        <f t="shared" si="11"/>
        <v>0</v>
      </c>
      <c r="X81" s="268">
        <f t="shared" si="11"/>
        <v>0</v>
      </c>
      <c r="Y81" s="268">
        <f t="shared" si="11"/>
        <v>64.56198347107437</v>
      </c>
      <c r="Z81" s="268">
        <f t="shared" si="11"/>
        <v>380.42975206611567</v>
      </c>
      <c r="AA81" s="268">
        <f t="shared" si="11"/>
        <v>0</v>
      </c>
      <c r="AB81" s="268">
        <f t="shared" si="11"/>
        <v>0</v>
      </c>
      <c r="AC81" s="268">
        <f t="shared" si="11"/>
        <v>0.12297520661157024</v>
      </c>
      <c r="AD81" s="268">
        <f t="shared" si="11"/>
        <v>0</v>
      </c>
      <c r="AE81" s="268">
        <f t="shared" si="11"/>
        <v>0</v>
      </c>
      <c r="AF81" s="268">
        <f t="shared" si="11"/>
        <v>8.5467768595041314</v>
      </c>
      <c r="AG81" s="268">
        <f t="shared" si="11"/>
        <v>2.7966942148760325</v>
      </c>
      <c r="AH81" s="134">
        <f t="shared" ref="AH81:AH109" si="17">IF(ISERROR(MATCH(-901,V81:AG81,0)),SUM(V81:AG81)/1000,"")</f>
        <v>0.45645818181818176</v>
      </c>
      <c r="AI81" s="272"/>
    </row>
    <row r="82" spans="1:35">
      <c r="A82" s="263">
        <f t="shared" si="14"/>
        <v>1927</v>
      </c>
      <c r="B82" s="271">
        <v>9982</v>
      </c>
      <c r="C82" s="265">
        <v>-901</v>
      </c>
      <c r="D82" s="266">
        <f t="shared" si="15"/>
        <v>-901</v>
      </c>
      <c r="E82" s="130">
        <v>29</v>
      </c>
      <c r="F82" s="131">
        <v>1988</v>
      </c>
      <c r="G82" s="268">
        <f t="shared" si="12"/>
        <v>0.18806451612903227</v>
      </c>
      <c r="H82" s="268">
        <f t="shared" si="10"/>
        <v>5.2666666666666667E-2</v>
      </c>
      <c r="I82" s="268">
        <f t="shared" si="10"/>
        <v>4.071935483870968</v>
      </c>
      <c r="J82" s="268">
        <f t="shared" si="10"/>
        <v>14.174193548387098</v>
      </c>
      <c r="K82" s="268">
        <f t="shared" si="10"/>
        <v>0</v>
      </c>
      <c r="L82" s="268">
        <f t="shared" si="10"/>
        <v>1.0064516129032259</v>
      </c>
      <c r="M82" s="268">
        <f t="shared" si="10"/>
        <v>0.51666666666666672</v>
      </c>
      <c r="N82" s="268">
        <f t="shared" si="10"/>
        <v>7.4193548387096776E-3</v>
      </c>
      <c r="O82" s="268">
        <f t="shared" si="10"/>
        <v>7.3333333333333332E-3</v>
      </c>
      <c r="P82" s="268">
        <f t="shared" si="10"/>
        <v>0</v>
      </c>
      <c r="Q82" s="268">
        <f t="shared" si="10"/>
        <v>0</v>
      </c>
      <c r="R82" s="268">
        <f t="shared" si="10"/>
        <v>0</v>
      </c>
      <c r="S82" s="132">
        <f t="shared" si="16"/>
        <v>1.2301289256198353</v>
      </c>
      <c r="U82" s="131">
        <v>1988</v>
      </c>
      <c r="V82" s="268">
        <f t="shared" si="13"/>
        <v>11.563636363636364</v>
      </c>
      <c r="W82" s="268">
        <f t="shared" si="11"/>
        <v>3.1338842975206616</v>
      </c>
      <c r="X82" s="268">
        <f t="shared" si="11"/>
        <v>250.37355371900827</v>
      </c>
      <c r="Y82" s="268">
        <f t="shared" si="11"/>
        <v>871.53719008264466</v>
      </c>
      <c r="Z82" s="268">
        <f t="shared" si="11"/>
        <v>0</v>
      </c>
      <c r="AA82" s="268">
        <f t="shared" si="11"/>
        <v>61.884297520661164</v>
      </c>
      <c r="AB82" s="268">
        <f t="shared" si="11"/>
        <v>30.743801652892568</v>
      </c>
      <c r="AC82" s="268">
        <f t="shared" si="11"/>
        <v>0.45619834710743812</v>
      </c>
      <c r="AD82" s="268">
        <f t="shared" si="11"/>
        <v>0.43636363636363634</v>
      </c>
      <c r="AE82" s="268">
        <f t="shared" si="11"/>
        <v>0</v>
      </c>
      <c r="AF82" s="268">
        <f t="shared" si="11"/>
        <v>0</v>
      </c>
      <c r="AG82" s="268">
        <f t="shared" si="11"/>
        <v>0</v>
      </c>
      <c r="AH82" s="134">
        <f t="shared" si="17"/>
        <v>1.2301289256198349</v>
      </c>
      <c r="AI82" s="272"/>
    </row>
    <row r="83" spans="1:35">
      <c r="A83" s="263">
        <f t="shared" si="14"/>
        <v>1927</v>
      </c>
      <c r="B83" s="271">
        <v>10013</v>
      </c>
      <c r="C83" s="265">
        <v>-901</v>
      </c>
      <c r="D83" s="266">
        <f t="shared" si="15"/>
        <v>-901</v>
      </c>
      <c r="E83" s="130">
        <v>28</v>
      </c>
      <c r="F83" s="131">
        <v>1989</v>
      </c>
      <c r="G83" s="268">
        <f t="shared" si="12"/>
        <v>0</v>
      </c>
      <c r="H83" s="268">
        <f t="shared" si="10"/>
        <v>6.6666666666666666E-2</v>
      </c>
      <c r="I83" s="268">
        <f t="shared" si="10"/>
        <v>2.225806451612903</v>
      </c>
      <c r="J83" s="268">
        <f t="shared" si="10"/>
        <v>2.4516129032258065</v>
      </c>
      <c r="K83" s="268">
        <f t="shared" si="10"/>
        <v>3.3214285714285716</v>
      </c>
      <c r="L83" s="268">
        <f t="shared" si="10"/>
        <v>43.064516129032256</v>
      </c>
      <c r="M83" s="268">
        <f t="shared" si="10"/>
        <v>12.7</v>
      </c>
      <c r="N83" s="268">
        <f t="shared" si="10"/>
        <v>0</v>
      </c>
      <c r="O83" s="268">
        <f t="shared" si="10"/>
        <v>0</v>
      </c>
      <c r="P83" s="268">
        <f t="shared" si="10"/>
        <v>0</v>
      </c>
      <c r="Q83" s="268">
        <f t="shared" si="10"/>
        <v>0</v>
      </c>
      <c r="R83" s="268">
        <f t="shared" si="10"/>
        <v>0</v>
      </c>
      <c r="S83" s="132">
        <f t="shared" si="16"/>
        <v>3.8796694214876033</v>
      </c>
      <c r="U83" s="131">
        <v>1989</v>
      </c>
      <c r="V83" s="268">
        <f t="shared" si="13"/>
        <v>0</v>
      </c>
      <c r="W83" s="268">
        <f t="shared" si="11"/>
        <v>3.9669421487603307</v>
      </c>
      <c r="X83" s="268">
        <f t="shared" si="11"/>
        <v>136.85950413223142</v>
      </c>
      <c r="Y83" s="268">
        <f t="shared" si="11"/>
        <v>150.74380165289256</v>
      </c>
      <c r="Z83" s="268">
        <f t="shared" si="11"/>
        <v>184.46280991735537</v>
      </c>
      <c r="AA83" s="268">
        <f t="shared" si="11"/>
        <v>2647.9338842975208</v>
      </c>
      <c r="AB83" s="268">
        <f t="shared" si="11"/>
        <v>755.70247933884298</v>
      </c>
      <c r="AC83" s="268">
        <f t="shared" si="11"/>
        <v>0</v>
      </c>
      <c r="AD83" s="268">
        <f t="shared" si="11"/>
        <v>0</v>
      </c>
      <c r="AE83" s="268">
        <f t="shared" si="11"/>
        <v>0</v>
      </c>
      <c r="AF83" s="268">
        <f t="shared" si="11"/>
        <v>0</v>
      </c>
      <c r="AG83" s="268">
        <f t="shared" si="11"/>
        <v>0</v>
      </c>
      <c r="AH83" s="134">
        <f t="shared" si="17"/>
        <v>3.8796694214876033</v>
      </c>
      <c r="AI83" s="272"/>
    </row>
    <row r="84" spans="1:35">
      <c r="A84" s="263">
        <f t="shared" si="14"/>
        <v>1927</v>
      </c>
      <c r="B84" s="271">
        <v>10043</v>
      </c>
      <c r="C84" s="265">
        <v>-901</v>
      </c>
      <c r="D84" s="266">
        <f t="shared" si="15"/>
        <v>-901</v>
      </c>
      <c r="E84" s="130">
        <v>28</v>
      </c>
      <c r="F84" s="131">
        <v>1990</v>
      </c>
      <c r="G84" s="268">
        <f t="shared" si="12"/>
        <v>0</v>
      </c>
      <c r="H84" s="268">
        <f t="shared" si="10"/>
        <v>0</v>
      </c>
      <c r="I84" s="268">
        <f t="shared" si="10"/>
        <v>0</v>
      </c>
      <c r="J84" s="268">
        <f t="shared" si="10"/>
        <v>4.709677419354839</v>
      </c>
      <c r="K84" s="268">
        <f t="shared" si="10"/>
        <v>5.8571428571428568</v>
      </c>
      <c r="L84" s="268">
        <f t="shared" si="10"/>
        <v>5.32258064516129</v>
      </c>
      <c r="M84" s="268">
        <f t="shared" si="10"/>
        <v>0</v>
      </c>
      <c r="N84" s="268">
        <f t="shared" si="10"/>
        <v>0</v>
      </c>
      <c r="O84" s="268">
        <f t="shared" si="10"/>
        <v>0</v>
      </c>
      <c r="P84" s="268">
        <f t="shared" si="10"/>
        <v>0</v>
      </c>
      <c r="Q84" s="268">
        <f t="shared" si="10"/>
        <v>0</v>
      </c>
      <c r="R84" s="268">
        <f t="shared" si="10"/>
        <v>0</v>
      </c>
      <c r="S84" s="132">
        <f t="shared" si="16"/>
        <v>0.94214876033057848</v>
      </c>
      <c r="U84" s="131">
        <v>1990</v>
      </c>
      <c r="V84" s="268">
        <f t="shared" si="13"/>
        <v>0</v>
      </c>
      <c r="W84" s="268">
        <f t="shared" si="11"/>
        <v>0</v>
      </c>
      <c r="X84" s="268">
        <f t="shared" si="11"/>
        <v>0</v>
      </c>
      <c r="Y84" s="268">
        <f t="shared" si="11"/>
        <v>289.58677685950414</v>
      </c>
      <c r="Z84" s="268">
        <f t="shared" si="11"/>
        <v>325.28925619834706</v>
      </c>
      <c r="AA84" s="268">
        <f t="shared" si="11"/>
        <v>327.27272727272725</v>
      </c>
      <c r="AB84" s="268">
        <f t="shared" si="11"/>
        <v>0</v>
      </c>
      <c r="AC84" s="268">
        <f t="shared" si="11"/>
        <v>0</v>
      </c>
      <c r="AD84" s="268">
        <f t="shared" si="11"/>
        <v>0</v>
      </c>
      <c r="AE84" s="268">
        <f t="shared" si="11"/>
        <v>0</v>
      </c>
      <c r="AF84" s="268">
        <f t="shared" si="11"/>
        <v>0</v>
      </c>
      <c r="AG84" s="268">
        <f t="shared" si="11"/>
        <v>0</v>
      </c>
      <c r="AH84" s="134">
        <f t="shared" si="17"/>
        <v>0.94214876033057837</v>
      </c>
      <c r="AI84" s="272"/>
    </row>
    <row r="85" spans="1:35">
      <c r="A85" s="263">
        <f t="shared" si="14"/>
        <v>1927</v>
      </c>
      <c r="B85" s="271">
        <v>10074</v>
      </c>
      <c r="C85" s="265">
        <v>-901</v>
      </c>
      <c r="D85" s="266">
        <f t="shared" si="15"/>
        <v>-901</v>
      </c>
      <c r="E85" s="130">
        <v>28</v>
      </c>
      <c r="F85" s="131">
        <v>1991</v>
      </c>
      <c r="G85" s="268">
        <f t="shared" si="12"/>
        <v>0</v>
      </c>
      <c r="H85" s="268">
        <f t="shared" si="10"/>
        <v>0</v>
      </c>
      <c r="I85" s="268">
        <f t="shared" si="10"/>
        <v>0</v>
      </c>
      <c r="J85" s="268">
        <f t="shared" si="10"/>
        <v>0</v>
      </c>
      <c r="K85" s="268">
        <f t="shared" si="10"/>
        <v>0</v>
      </c>
      <c r="L85" s="268">
        <f t="shared" si="10"/>
        <v>1.3548387096774193</v>
      </c>
      <c r="M85" s="268">
        <f t="shared" si="10"/>
        <v>0</v>
      </c>
      <c r="N85" s="268">
        <f t="shared" si="10"/>
        <v>0</v>
      </c>
      <c r="O85" s="268">
        <f t="shared" si="10"/>
        <v>0.66666666666666663</v>
      </c>
      <c r="P85" s="268">
        <f t="shared" si="10"/>
        <v>0</v>
      </c>
      <c r="Q85" s="268">
        <f t="shared" si="10"/>
        <v>0</v>
      </c>
      <c r="R85" s="268">
        <f t="shared" si="10"/>
        <v>0</v>
      </c>
      <c r="S85" s="132">
        <f t="shared" si="16"/>
        <v>0.12297520661157024</v>
      </c>
      <c r="U85" s="131">
        <v>1991</v>
      </c>
      <c r="V85" s="268">
        <f t="shared" si="13"/>
        <v>0</v>
      </c>
      <c r="W85" s="268">
        <f t="shared" si="11"/>
        <v>0</v>
      </c>
      <c r="X85" s="268">
        <f t="shared" si="11"/>
        <v>0</v>
      </c>
      <c r="Y85" s="268">
        <f t="shared" si="11"/>
        <v>0</v>
      </c>
      <c r="Z85" s="268">
        <f t="shared" si="11"/>
        <v>0</v>
      </c>
      <c r="AA85" s="268">
        <f t="shared" si="11"/>
        <v>83.305785123966942</v>
      </c>
      <c r="AB85" s="268">
        <f t="shared" si="11"/>
        <v>0</v>
      </c>
      <c r="AC85" s="268">
        <f t="shared" si="11"/>
        <v>0</v>
      </c>
      <c r="AD85" s="268">
        <f t="shared" si="11"/>
        <v>39.669421487603309</v>
      </c>
      <c r="AE85" s="268">
        <f t="shared" si="11"/>
        <v>0</v>
      </c>
      <c r="AF85" s="268">
        <f t="shared" si="11"/>
        <v>0</v>
      </c>
      <c r="AG85" s="268">
        <f t="shared" si="11"/>
        <v>0</v>
      </c>
      <c r="AH85" s="134">
        <f t="shared" si="17"/>
        <v>0.12297520661157026</v>
      </c>
      <c r="AI85" s="272"/>
    </row>
    <row r="86" spans="1:35">
      <c r="A86" s="263">
        <f t="shared" si="14"/>
        <v>1927</v>
      </c>
      <c r="B86" s="271">
        <v>10105</v>
      </c>
      <c r="C86" s="265">
        <v>-901</v>
      </c>
      <c r="D86" s="266">
        <f t="shared" si="15"/>
        <v>-901</v>
      </c>
      <c r="E86" s="130">
        <v>29</v>
      </c>
      <c r="F86" s="131">
        <v>1992</v>
      </c>
      <c r="G86" s="268">
        <f t="shared" si="12"/>
        <v>3.2258064516129031E-2</v>
      </c>
      <c r="H86" s="268">
        <f t="shared" si="10"/>
        <v>0</v>
      </c>
      <c r="I86" s="268">
        <f t="shared" si="10"/>
        <v>0</v>
      </c>
      <c r="J86" s="268">
        <f t="shared" si="10"/>
        <v>1.1612903225806452</v>
      </c>
      <c r="K86" s="268">
        <f t="shared" si="10"/>
        <v>5.1379310344827589</v>
      </c>
      <c r="L86" s="268">
        <f t="shared" si="10"/>
        <v>0</v>
      </c>
      <c r="M86" s="268">
        <f t="shared" si="10"/>
        <v>0</v>
      </c>
      <c r="N86" s="268">
        <f t="shared" si="10"/>
        <v>0</v>
      </c>
      <c r="O86" s="268">
        <f t="shared" si="10"/>
        <v>0</v>
      </c>
      <c r="P86" s="268">
        <f t="shared" si="10"/>
        <v>0</v>
      </c>
      <c r="Q86" s="268">
        <f t="shared" si="10"/>
        <v>0</v>
      </c>
      <c r="R86" s="268">
        <f t="shared" si="10"/>
        <v>0</v>
      </c>
      <c r="S86" s="132">
        <f t="shared" si="16"/>
        <v>0.36892561983471073</v>
      </c>
      <c r="U86" s="131">
        <v>1992</v>
      </c>
      <c r="V86" s="268">
        <f t="shared" si="13"/>
        <v>1.9834710743801653</v>
      </c>
      <c r="W86" s="268">
        <f t="shared" si="11"/>
        <v>0</v>
      </c>
      <c r="X86" s="268">
        <f t="shared" si="11"/>
        <v>0</v>
      </c>
      <c r="Y86" s="268">
        <f t="shared" si="11"/>
        <v>71.404958677685954</v>
      </c>
      <c r="Z86" s="268">
        <f t="shared" si="11"/>
        <v>295.5371900826446</v>
      </c>
      <c r="AA86" s="268">
        <f t="shared" si="11"/>
        <v>0</v>
      </c>
      <c r="AB86" s="268">
        <f t="shared" si="11"/>
        <v>0</v>
      </c>
      <c r="AC86" s="268">
        <f t="shared" si="11"/>
        <v>0</v>
      </c>
      <c r="AD86" s="268">
        <f t="shared" si="11"/>
        <v>0</v>
      </c>
      <c r="AE86" s="268">
        <f t="shared" si="11"/>
        <v>0</v>
      </c>
      <c r="AF86" s="268">
        <f t="shared" si="11"/>
        <v>0</v>
      </c>
      <c r="AG86" s="268">
        <f t="shared" si="11"/>
        <v>0</v>
      </c>
      <c r="AH86" s="134">
        <f t="shared" si="17"/>
        <v>0.36892561983471067</v>
      </c>
      <c r="AI86" s="272"/>
    </row>
    <row r="87" spans="1:35">
      <c r="A87" s="263">
        <f t="shared" si="14"/>
        <v>1927</v>
      </c>
      <c r="B87" s="271">
        <v>10135</v>
      </c>
      <c r="C87" s="265">
        <v>-901</v>
      </c>
      <c r="D87" s="266">
        <f t="shared" si="15"/>
        <v>-901</v>
      </c>
      <c r="E87" s="130">
        <v>28</v>
      </c>
      <c r="F87" s="131">
        <v>1993</v>
      </c>
      <c r="G87" s="268">
        <f t="shared" si="12"/>
        <v>0</v>
      </c>
      <c r="H87" s="268">
        <f t="shared" si="10"/>
        <v>0</v>
      </c>
      <c r="I87" s="268">
        <f t="shared" si="10"/>
        <v>0</v>
      </c>
      <c r="J87" s="268">
        <f t="shared" si="10"/>
        <v>0</v>
      </c>
      <c r="K87" s="268">
        <f t="shared" si="10"/>
        <v>6.5107142857142861</v>
      </c>
      <c r="L87" s="268">
        <f t="shared" si="10"/>
        <v>3.7096774193548385</v>
      </c>
      <c r="M87" s="268">
        <f t="shared" si="10"/>
        <v>28.533333333333335</v>
      </c>
      <c r="N87" s="268">
        <f t="shared" si="10"/>
        <v>1.8709677419354838</v>
      </c>
      <c r="O87" s="268">
        <f t="shared" si="10"/>
        <v>0</v>
      </c>
      <c r="P87" s="268">
        <f t="shared" si="10"/>
        <v>0</v>
      </c>
      <c r="Q87" s="268">
        <f t="shared" si="10"/>
        <v>0</v>
      </c>
      <c r="R87" s="268">
        <f t="shared" si="10"/>
        <v>0</v>
      </c>
      <c r="S87" s="132">
        <f t="shared" si="16"/>
        <v>2.4025785123966941</v>
      </c>
      <c r="U87" s="131">
        <v>1993</v>
      </c>
      <c r="V87" s="268">
        <f t="shared" si="13"/>
        <v>0</v>
      </c>
      <c r="W87" s="268">
        <f t="shared" si="11"/>
        <v>0</v>
      </c>
      <c r="X87" s="268">
        <f t="shared" si="11"/>
        <v>0</v>
      </c>
      <c r="Y87" s="268">
        <f t="shared" si="11"/>
        <v>0</v>
      </c>
      <c r="Z87" s="268">
        <f t="shared" si="11"/>
        <v>361.58677685950425</v>
      </c>
      <c r="AA87" s="268">
        <f t="shared" si="11"/>
        <v>228.099173553719</v>
      </c>
      <c r="AB87" s="268">
        <f t="shared" si="11"/>
        <v>1697.8512396694214</v>
      </c>
      <c r="AC87" s="268">
        <f t="shared" si="11"/>
        <v>115.04132231404959</v>
      </c>
      <c r="AD87" s="268">
        <f t="shared" si="11"/>
        <v>0</v>
      </c>
      <c r="AE87" s="268">
        <f t="shared" si="11"/>
        <v>0</v>
      </c>
      <c r="AF87" s="268">
        <f t="shared" si="11"/>
        <v>0</v>
      </c>
      <c r="AG87" s="268">
        <f t="shared" si="11"/>
        <v>0</v>
      </c>
      <c r="AH87" s="134">
        <f t="shared" si="17"/>
        <v>2.4025785123966945</v>
      </c>
      <c r="AI87" s="272"/>
    </row>
    <row r="88" spans="1:35">
      <c r="A88" s="263">
        <f t="shared" si="14"/>
        <v>1928</v>
      </c>
      <c r="B88" s="271">
        <v>10166</v>
      </c>
      <c r="C88" s="265">
        <v>-901</v>
      </c>
      <c r="D88" s="266">
        <f t="shared" si="15"/>
        <v>-901</v>
      </c>
      <c r="E88" s="130">
        <v>28</v>
      </c>
      <c r="F88" s="131">
        <v>1994</v>
      </c>
      <c r="G88" s="268">
        <f t="shared" si="12"/>
        <v>0</v>
      </c>
      <c r="H88" s="268">
        <f t="shared" si="10"/>
        <v>0</v>
      </c>
      <c r="I88" s="268">
        <f t="shared" si="10"/>
        <v>0</v>
      </c>
      <c r="J88" s="268">
        <f t="shared" si="10"/>
        <v>0</v>
      </c>
      <c r="K88" s="268">
        <f t="shared" si="10"/>
        <v>14.442857142857145</v>
      </c>
      <c r="L88" s="268">
        <f t="shared" si="10"/>
        <v>4.5322580645161281</v>
      </c>
      <c r="M88" s="268">
        <f t="shared" si="10"/>
        <v>0</v>
      </c>
      <c r="N88" s="268">
        <f t="shared" si="10"/>
        <v>0</v>
      </c>
      <c r="O88" s="268">
        <f t="shared" si="10"/>
        <v>0</v>
      </c>
      <c r="P88" s="268">
        <f t="shared" si="10"/>
        <v>0</v>
      </c>
      <c r="Q88" s="268">
        <f t="shared" si="10"/>
        <v>0</v>
      </c>
      <c r="R88" s="268">
        <f t="shared" si="10"/>
        <v>0</v>
      </c>
      <c r="S88" s="132">
        <f t="shared" si="16"/>
        <v>1.0807933884297518</v>
      </c>
      <c r="U88" s="131">
        <v>1994</v>
      </c>
      <c r="V88" s="268">
        <f t="shared" si="13"/>
        <v>0</v>
      </c>
      <c r="W88" s="268">
        <f t="shared" si="11"/>
        <v>0</v>
      </c>
      <c r="X88" s="268">
        <f t="shared" si="11"/>
        <v>0</v>
      </c>
      <c r="Y88" s="268">
        <f t="shared" si="11"/>
        <v>0</v>
      </c>
      <c r="Z88" s="268">
        <f t="shared" si="11"/>
        <v>802.11570247933878</v>
      </c>
      <c r="AA88" s="268">
        <f t="shared" si="11"/>
        <v>278.67768595041315</v>
      </c>
      <c r="AB88" s="268">
        <f t="shared" si="11"/>
        <v>0</v>
      </c>
      <c r="AC88" s="268">
        <f t="shared" si="11"/>
        <v>0</v>
      </c>
      <c r="AD88" s="268">
        <f t="shared" si="11"/>
        <v>0</v>
      </c>
      <c r="AE88" s="268">
        <f t="shared" si="11"/>
        <v>0</v>
      </c>
      <c r="AF88" s="268">
        <f t="shared" si="11"/>
        <v>0</v>
      </c>
      <c r="AG88" s="268">
        <f t="shared" si="11"/>
        <v>0</v>
      </c>
      <c r="AH88" s="134">
        <f t="shared" si="17"/>
        <v>1.080793388429752</v>
      </c>
      <c r="AI88" s="272"/>
    </row>
    <row r="89" spans="1:35">
      <c r="A89" s="263">
        <f t="shared" si="14"/>
        <v>1928</v>
      </c>
      <c r="B89" s="271">
        <v>10196</v>
      </c>
      <c r="C89" s="265">
        <v>-901</v>
      </c>
      <c r="D89" s="266">
        <f t="shared" si="15"/>
        <v>-901</v>
      </c>
      <c r="E89" s="130">
        <v>28</v>
      </c>
      <c r="F89" s="131">
        <v>1995</v>
      </c>
      <c r="G89" s="268">
        <f t="shared" si="12"/>
        <v>0</v>
      </c>
      <c r="H89" s="268">
        <f t="shared" si="10"/>
        <v>3.0566666666666666</v>
      </c>
      <c r="I89" s="268">
        <f t="shared" si="10"/>
        <v>9.5129032258064523</v>
      </c>
      <c r="J89" s="268">
        <f t="shared" si="10"/>
        <v>8.4096774193548409</v>
      </c>
      <c r="K89" s="268">
        <f t="shared" si="10"/>
        <v>41.571428571428569</v>
      </c>
      <c r="L89" s="268">
        <f t="shared" si="10"/>
        <v>19.522580645161291</v>
      </c>
      <c r="M89" s="268">
        <f t="shared" si="10"/>
        <v>72.433333333333337</v>
      </c>
      <c r="N89" s="268">
        <f t="shared" si="10"/>
        <v>83.58064516129032</v>
      </c>
      <c r="O89" s="268">
        <f t="shared" si="10"/>
        <v>56.72</v>
      </c>
      <c r="P89" s="268">
        <f t="shared" si="10"/>
        <v>27.777419354838706</v>
      </c>
      <c r="Q89" s="268">
        <f t="shared" si="10"/>
        <v>1.232258064516129</v>
      </c>
      <c r="R89" s="268">
        <f t="shared" si="10"/>
        <v>0</v>
      </c>
      <c r="S89" s="132">
        <f t="shared" si="16"/>
        <v>19.401123966942151</v>
      </c>
      <c r="U89" s="131">
        <v>1995</v>
      </c>
      <c r="V89" s="268">
        <f t="shared" si="13"/>
        <v>0</v>
      </c>
      <c r="W89" s="268">
        <f t="shared" si="11"/>
        <v>181.88429752066116</v>
      </c>
      <c r="X89" s="268">
        <f t="shared" si="11"/>
        <v>584.92561983471069</v>
      </c>
      <c r="Y89" s="268">
        <f t="shared" si="11"/>
        <v>517.09090909090912</v>
      </c>
      <c r="Z89" s="268">
        <f t="shared" si="11"/>
        <v>2308.7603305785124</v>
      </c>
      <c r="AA89" s="268">
        <f t="shared" si="11"/>
        <v>1200.3966942148763</v>
      </c>
      <c r="AB89" s="268">
        <f t="shared" si="11"/>
        <v>4310.0826446280989</v>
      </c>
      <c r="AC89" s="268">
        <f t="shared" si="11"/>
        <v>5139.1735537190079</v>
      </c>
      <c r="AD89" s="268">
        <f t="shared" si="11"/>
        <v>3375.0743801652889</v>
      </c>
      <c r="AE89" s="268">
        <f t="shared" si="11"/>
        <v>1707.9669421487599</v>
      </c>
      <c r="AF89" s="268">
        <f t="shared" si="11"/>
        <v>75.768595041322314</v>
      </c>
      <c r="AG89" s="268">
        <f t="shared" si="11"/>
        <v>0</v>
      </c>
      <c r="AH89" s="134">
        <f t="shared" si="17"/>
        <v>19.401123966942148</v>
      </c>
      <c r="AI89" s="272"/>
    </row>
    <row r="90" spans="1:35">
      <c r="A90" s="263">
        <f t="shared" si="14"/>
        <v>1928</v>
      </c>
      <c r="B90" s="271">
        <v>10227</v>
      </c>
      <c r="C90" s="265">
        <v>-901</v>
      </c>
      <c r="D90" s="266">
        <f t="shared" si="15"/>
        <v>-901</v>
      </c>
      <c r="E90" s="130">
        <v>29</v>
      </c>
      <c r="F90" s="131">
        <v>1996</v>
      </c>
      <c r="G90" s="268">
        <f t="shared" si="12"/>
        <v>0</v>
      </c>
      <c r="H90" s="268">
        <f t="shared" si="10"/>
        <v>0</v>
      </c>
      <c r="I90" s="268">
        <f t="shared" si="10"/>
        <v>2.1096774193548389</v>
      </c>
      <c r="J90" s="268">
        <f t="shared" si="10"/>
        <v>18.635483870967743</v>
      </c>
      <c r="K90" s="268">
        <f t="shared" si="10"/>
        <v>62.793103448275865</v>
      </c>
      <c r="L90" s="268">
        <f t="shared" si="10"/>
        <v>93.196774193548379</v>
      </c>
      <c r="M90" s="268">
        <f t="shared" si="10"/>
        <v>66.736666666666665</v>
      </c>
      <c r="N90" s="268">
        <f t="shared" si="10"/>
        <v>64.2</v>
      </c>
      <c r="O90" s="268">
        <f t="shared" si="10"/>
        <v>35.833333333333336</v>
      </c>
      <c r="P90" s="268">
        <f t="shared" si="10"/>
        <v>0.62258064516129019</v>
      </c>
      <c r="Q90" s="268">
        <f t="shared" si="10"/>
        <v>0</v>
      </c>
      <c r="R90" s="268">
        <f t="shared" si="10"/>
        <v>0</v>
      </c>
      <c r="S90" s="132">
        <f t="shared" si="16"/>
        <v>20.707041322314048</v>
      </c>
      <c r="U90" s="131">
        <v>1996</v>
      </c>
      <c r="V90" s="268">
        <f t="shared" si="13"/>
        <v>0</v>
      </c>
      <c r="W90" s="268">
        <f t="shared" si="11"/>
        <v>0</v>
      </c>
      <c r="X90" s="268">
        <f t="shared" si="11"/>
        <v>129.71900826446284</v>
      </c>
      <c r="Y90" s="268">
        <f t="shared" si="11"/>
        <v>1145.8512396694216</v>
      </c>
      <c r="Z90" s="268">
        <f t="shared" si="11"/>
        <v>3611.9008264462809</v>
      </c>
      <c r="AA90" s="268">
        <f t="shared" si="11"/>
        <v>5730.4462809917341</v>
      </c>
      <c r="AB90" s="268">
        <f t="shared" si="11"/>
        <v>3971.1074380165282</v>
      </c>
      <c r="AC90" s="268">
        <f t="shared" si="11"/>
        <v>3947.504132231405</v>
      </c>
      <c r="AD90" s="268">
        <f t="shared" si="11"/>
        <v>2132.2314049586776</v>
      </c>
      <c r="AE90" s="268">
        <f t="shared" si="11"/>
        <v>38.280991735537185</v>
      </c>
      <c r="AF90" s="268">
        <f t="shared" si="11"/>
        <v>0</v>
      </c>
      <c r="AG90" s="268">
        <f t="shared" si="11"/>
        <v>0</v>
      </c>
      <c r="AH90" s="134">
        <f t="shared" si="17"/>
        <v>20.707041322314048</v>
      </c>
      <c r="AI90" s="272"/>
    </row>
    <row r="91" spans="1:35">
      <c r="A91" s="263">
        <f t="shared" si="14"/>
        <v>1928</v>
      </c>
      <c r="B91" s="271">
        <v>10258</v>
      </c>
      <c r="C91" s="265">
        <v>-901</v>
      </c>
      <c r="D91" s="266">
        <f t="shared" si="15"/>
        <v>-901</v>
      </c>
      <c r="E91" s="130">
        <v>28</v>
      </c>
      <c r="F91" s="131">
        <v>1997</v>
      </c>
      <c r="G91" s="268">
        <f t="shared" si="12"/>
        <v>0</v>
      </c>
      <c r="H91" s="268">
        <f t="shared" si="10"/>
        <v>13.633333333333333</v>
      </c>
      <c r="I91" s="268">
        <f t="shared" si="10"/>
        <v>35.57741935483871</v>
      </c>
      <c r="J91" s="268">
        <f t="shared" si="10"/>
        <v>52.064516129032256</v>
      </c>
      <c r="K91" s="268">
        <f t="shared" si="10"/>
        <v>110.85714285714286</v>
      </c>
      <c r="L91" s="268">
        <f t="shared" si="10"/>
        <v>67.677419354838705</v>
      </c>
      <c r="M91" s="268">
        <f t="shared" si="10"/>
        <v>44.7</v>
      </c>
      <c r="N91" s="268">
        <f t="shared" si="10"/>
        <v>26.741935483870968</v>
      </c>
      <c r="O91" s="268">
        <f t="shared" si="10"/>
        <v>0</v>
      </c>
      <c r="P91" s="268">
        <f t="shared" si="10"/>
        <v>0</v>
      </c>
      <c r="Q91" s="268">
        <f t="shared" si="10"/>
        <v>0</v>
      </c>
      <c r="R91" s="268">
        <f t="shared" si="10"/>
        <v>0</v>
      </c>
      <c r="S91" s="132">
        <f t="shared" si="16"/>
        <v>20.822280991735536</v>
      </c>
      <c r="U91" s="131">
        <v>1997</v>
      </c>
      <c r="V91" s="268">
        <f t="shared" si="13"/>
        <v>0</v>
      </c>
      <c r="W91" s="268">
        <f t="shared" si="11"/>
        <v>811.23966942148763</v>
      </c>
      <c r="X91" s="268">
        <f t="shared" si="11"/>
        <v>2187.5702479338847</v>
      </c>
      <c r="Y91" s="268">
        <f t="shared" si="11"/>
        <v>3201.3223140495866</v>
      </c>
      <c r="Z91" s="268">
        <f t="shared" si="11"/>
        <v>6156.6942148760336</v>
      </c>
      <c r="AA91" s="268">
        <f t="shared" si="11"/>
        <v>4161.3223140495866</v>
      </c>
      <c r="AB91" s="268">
        <f t="shared" si="11"/>
        <v>2659.8347107438017</v>
      </c>
      <c r="AC91" s="268">
        <f t="shared" si="11"/>
        <v>1644.297520661157</v>
      </c>
      <c r="AD91" s="268">
        <f t="shared" si="11"/>
        <v>0</v>
      </c>
      <c r="AE91" s="268">
        <f t="shared" si="11"/>
        <v>0</v>
      </c>
      <c r="AF91" s="268">
        <f t="shared" si="11"/>
        <v>0</v>
      </c>
      <c r="AG91" s="268">
        <f t="shared" si="11"/>
        <v>0</v>
      </c>
      <c r="AH91" s="134">
        <f t="shared" si="17"/>
        <v>20.822280991735536</v>
      </c>
      <c r="AI91" s="272"/>
    </row>
    <row r="92" spans="1:35">
      <c r="A92" s="263">
        <f t="shared" si="14"/>
        <v>1928</v>
      </c>
      <c r="B92" s="271">
        <v>10287</v>
      </c>
      <c r="C92" s="265">
        <v>-901</v>
      </c>
      <c r="D92" s="266">
        <f t="shared" si="15"/>
        <v>-901</v>
      </c>
      <c r="E92" s="130">
        <v>28</v>
      </c>
      <c r="F92" s="131">
        <v>1998</v>
      </c>
      <c r="G92" s="268">
        <f t="shared" si="12"/>
        <v>0</v>
      </c>
      <c r="H92" s="268">
        <f t="shared" si="10"/>
        <v>0</v>
      </c>
      <c r="I92" s="268">
        <f t="shared" si="10"/>
        <v>1.2354838709677418</v>
      </c>
      <c r="J92" s="268">
        <f t="shared" si="10"/>
        <v>31.454838709677421</v>
      </c>
      <c r="K92" s="268">
        <f t="shared" si="10"/>
        <v>105.07142857142857</v>
      </c>
      <c r="L92" s="268">
        <f t="shared" si="10"/>
        <v>112.2258064516129</v>
      </c>
      <c r="M92" s="268">
        <f t="shared" si="10"/>
        <v>144.69999999999999</v>
      </c>
      <c r="N92" s="268">
        <f t="shared" si="10"/>
        <v>128</v>
      </c>
      <c r="O92" s="268">
        <f t="shared" si="10"/>
        <v>85.36666666666666</v>
      </c>
      <c r="P92" s="268">
        <f t="shared" si="10"/>
        <v>38.593548387096774</v>
      </c>
      <c r="Q92" s="268">
        <f t="shared" si="10"/>
        <v>0.2709677419354839</v>
      </c>
      <c r="R92" s="268">
        <f t="shared" si="10"/>
        <v>0</v>
      </c>
      <c r="S92" s="132">
        <f t="shared" si="16"/>
        <v>38.695933884297531</v>
      </c>
      <c r="U92" s="131">
        <v>1998</v>
      </c>
      <c r="V92" s="268">
        <f t="shared" si="13"/>
        <v>0</v>
      </c>
      <c r="W92" s="268">
        <f t="shared" si="11"/>
        <v>0</v>
      </c>
      <c r="X92" s="268">
        <f t="shared" si="11"/>
        <v>75.966942148760324</v>
      </c>
      <c r="Y92" s="268">
        <f t="shared" si="11"/>
        <v>1934.0826446280992</v>
      </c>
      <c r="Z92" s="268">
        <f t="shared" si="11"/>
        <v>5835.371900826447</v>
      </c>
      <c r="AA92" s="268">
        <f t="shared" si="11"/>
        <v>6900.4958677685954</v>
      </c>
      <c r="AB92" s="268">
        <f t="shared" si="11"/>
        <v>8610.2479338842968</v>
      </c>
      <c r="AC92" s="268">
        <f t="shared" si="11"/>
        <v>7870.4132231404956</v>
      </c>
      <c r="AD92" s="268">
        <f t="shared" si="11"/>
        <v>5079.6694214876034</v>
      </c>
      <c r="AE92" s="268">
        <f t="shared" si="11"/>
        <v>2373.0247933884302</v>
      </c>
      <c r="AF92" s="268">
        <f t="shared" si="11"/>
        <v>16.661157024793393</v>
      </c>
      <c r="AG92" s="268">
        <f t="shared" si="11"/>
        <v>0</v>
      </c>
      <c r="AH92" s="134">
        <f t="shared" si="17"/>
        <v>38.695933884297517</v>
      </c>
      <c r="AI92" s="272"/>
    </row>
    <row r="93" spans="1:35">
      <c r="A93" s="263">
        <f t="shared" si="14"/>
        <v>1928</v>
      </c>
      <c r="B93" s="271">
        <v>10318</v>
      </c>
      <c r="C93" s="265">
        <v>-901</v>
      </c>
      <c r="D93" s="266">
        <f t="shared" si="15"/>
        <v>-901</v>
      </c>
      <c r="E93" s="130">
        <v>28</v>
      </c>
      <c r="F93" s="131">
        <v>1999</v>
      </c>
      <c r="G93" s="268">
        <f t="shared" si="12"/>
        <v>0</v>
      </c>
      <c r="H93" s="268">
        <f t="shared" si="10"/>
        <v>0.5</v>
      </c>
      <c r="I93" s="268">
        <f t="shared" si="10"/>
        <v>14.225806451612904</v>
      </c>
      <c r="J93" s="268">
        <f t="shared" si="10"/>
        <v>38.703225806451613</v>
      </c>
      <c r="K93" s="268">
        <f t="shared" si="10"/>
        <v>99.642857142857139</v>
      </c>
      <c r="L93" s="268">
        <f t="shared" ref="H93:R110" si="18">INDEX($C$16:$C$2000,($F93-1922)*12+L$12,1)</f>
        <v>128.64516129032259</v>
      </c>
      <c r="M93" s="268">
        <f t="shared" si="18"/>
        <v>114.93333333333334</v>
      </c>
      <c r="N93" s="268">
        <f t="shared" si="18"/>
        <v>55.516129032258064</v>
      </c>
      <c r="O93" s="268">
        <f t="shared" si="18"/>
        <v>29.5</v>
      </c>
      <c r="P93" s="268">
        <f t="shared" si="18"/>
        <v>0</v>
      </c>
      <c r="Q93" s="268">
        <f t="shared" si="18"/>
        <v>0</v>
      </c>
      <c r="R93" s="268">
        <f t="shared" si="18"/>
        <v>0</v>
      </c>
      <c r="S93" s="132">
        <f t="shared" si="16"/>
        <v>28.736132231404959</v>
      </c>
      <c r="U93" s="131">
        <v>1999</v>
      </c>
      <c r="V93" s="268">
        <f t="shared" si="13"/>
        <v>0</v>
      </c>
      <c r="W93" s="268">
        <f t="shared" si="11"/>
        <v>29.75206611570248</v>
      </c>
      <c r="X93" s="268">
        <f t="shared" si="11"/>
        <v>874.71074380165294</v>
      </c>
      <c r="Y93" s="268">
        <f t="shared" si="11"/>
        <v>2379.768595041322</v>
      </c>
      <c r="Z93" s="268">
        <f t="shared" si="11"/>
        <v>5533.8842975206608</v>
      </c>
      <c r="AA93" s="268">
        <f t="shared" ref="W93:AG110" si="19">IF(INDEX($D$16:$D$2000,($U93-1922)*12+AA$12,1)&lt;&gt;-901,INDEX($D$16:$D$2000,($U93-1922)*12+AA$12,1)*1000,-901)</f>
        <v>7910.0826446280998</v>
      </c>
      <c r="AB93" s="268">
        <f t="shared" si="19"/>
        <v>6839.0082644628101</v>
      </c>
      <c r="AC93" s="268">
        <f t="shared" si="19"/>
        <v>3413.5537190082641</v>
      </c>
      <c r="AD93" s="268">
        <f t="shared" si="19"/>
        <v>1755.3719008264463</v>
      </c>
      <c r="AE93" s="268">
        <f t="shared" si="19"/>
        <v>0</v>
      </c>
      <c r="AF93" s="268">
        <f t="shared" si="19"/>
        <v>0</v>
      </c>
      <c r="AG93" s="268">
        <f t="shared" si="19"/>
        <v>0</v>
      </c>
      <c r="AH93" s="134">
        <f t="shared" si="17"/>
        <v>28.736132231404959</v>
      </c>
      <c r="AI93" s="272"/>
    </row>
    <row r="94" spans="1:35">
      <c r="A94" s="263">
        <f t="shared" si="14"/>
        <v>1928</v>
      </c>
      <c r="B94" s="271">
        <v>10348</v>
      </c>
      <c r="C94" s="265">
        <v>-901</v>
      </c>
      <c r="D94" s="266">
        <f t="shared" si="15"/>
        <v>-901</v>
      </c>
      <c r="E94" s="130">
        <v>29</v>
      </c>
      <c r="F94" s="131">
        <v>2000</v>
      </c>
      <c r="G94" s="268">
        <f t="shared" si="12"/>
        <v>0</v>
      </c>
      <c r="H94" s="268">
        <f t="shared" si="18"/>
        <v>1.9433333333333331</v>
      </c>
      <c r="I94" s="268">
        <f t="shared" si="18"/>
        <v>2.3032258064516129</v>
      </c>
      <c r="J94" s="268">
        <f t="shared" si="18"/>
        <v>26.583870967741937</v>
      </c>
      <c r="K94" s="268">
        <f t="shared" si="18"/>
        <v>80.379310344827587</v>
      </c>
      <c r="L94" s="268">
        <f t="shared" si="18"/>
        <v>103.58064516129032</v>
      </c>
      <c r="M94" s="268">
        <f t="shared" si="18"/>
        <v>40.700000000000003</v>
      </c>
      <c r="N94" s="268">
        <f t="shared" si="18"/>
        <v>43.748387096774195</v>
      </c>
      <c r="O94" s="268">
        <f t="shared" si="18"/>
        <v>6.36</v>
      </c>
      <c r="P94" s="268">
        <f t="shared" si="18"/>
        <v>0</v>
      </c>
      <c r="Q94" s="268">
        <f t="shared" si="18"/>
        <v>0</v>
      </c>
      <c r="R94" s="268">
        <f t="shared" si="18"/>
        <v>0</v>
      </c>
      <c r="S94" s="132">
        <f t="shared" si="16"/>
        <v>18.374479338842974</v>
      </c>
      <c r="U94" s="131">
        <v>2000</v>
      </c>
      <c r="V94" s="268">
        <f t="shared" si="13"/>
        <v>0</v>
      </c>
      <c r="W94" s="268">
        <f t="shared" si="19"/>
        <v>115.63636363636363</v>
      </c>
      <c r="X94" s="268">
        <f t="shared" si="19"/>
        <v>141.61983471074382</v>
      </c>
      <c r="Y94" s="268">
        <f t="shared" si="19"/>
        <v>1634.5785123966944</v>
      </c>
      <c r="Z94" s="268">
        <f t="shared" si="19"/>
        <v>4623.4710743801652</v>
      </c>
      <c r="AA94" s="268">
        <f t="shared" si="19"/>
        <v>6368.9256198347102</v>
      </c>
      <c r="AB94" s="268">
        <f t="shared" si="19"/>
        <v>2421.818181818182</v>
      </c>
      <c r="AC94" s="268">
        <f t="shared" si="19"/>
        <v>2689.9834710743808</v>
      </c>
      <c r="AD94" s="268">
        <f t="shared" si="19"/>
        <v>378.44628099173559</v>
      </c>
      <c r="AE94" s="268">
        <f t="shared" si="19"/>
        <v>0</v>
      </c>
      <c r="AF94" s="268">
        <f t="shared" si="19"/>
        <v>0</v>
      </c>
      <c r="AG94" s="268">
        <f t="shared" si="19"/>
        <v>0</v>
      </c>
      <c r="AH94" s="134">
        <f t="shared" si="17"/>
        <v>18.374479338842974</v>
      </c>
      <c r="AI94" s="272"/>
    </row>
    <row r="95" spans="1:35">
      <c r="A95" s="263">
        <f t="shared" si="14"/>
        <v>1928</v>
      </c>
      <c r="B95" s="271">
        <v>10379</v>
      </c>
      <c r="C95" s="265">
        <v>-901</v>
      </c>
      <c r="D95" s="266">
        <f t="shared" si="15"/>
        <v>-901</v>
      </c>
      <c r="E95" s="130">
        <v>28</v>
      </c>
      <c r="F95" s="131">
        <v>2001</v>
      </c>
      <c r="G95" s="268">
        <f t="shared" si="12"/>
        <v>2.935483870967742</v>
      </c>
      <c r="H95" s="268">
        <f t="shared" si="18"/>
        <v>0.57333333333333336</v>
      </c>
      <c r="I95" s="268">
        <f t="shared" si="18"/>
        <v>4.5193548387096776</v>
      </c>
      <c r="J95" s="268">
        <f t="shared" si="18"/>
        <v>14.503225806451614</v>
      </c>
      <c r="K95" s="268">
        <f t="shared" si="18"/>
        <v>32.535714285714285</v>
      </c>
      <c r="L95" s="268">
        <f t="shared" si="18"/>
        <v>34.08387096774193</v>
      </c>
      <c r="M95" s="268">
        <f t="shared" si="18"/>
        <v>26.786666666666669</v>
      </c>
      <c r="N95" s="268">
        <f t="shared" si="18"/>
        <v>0.2870967741935484</v>
      </c>
      <c r="O95" s="268">
        <f t="shared" si="18"/>
        <v>0</v>
      </c>
      <c r="P95" s="268">
        <f t="shared" si="18"/>
        <v>0</v>
      </c>
      <c r="Q95" s="268">
        <f t="shared" si="18"/>
        <v>0</v>
      </c>
      <c r="R95" s="268">
        <f t="shared" si="18"/>
        <v>0</v>
      </c>
      <c r="S95" s="132">
        <f t="shared" si="16"/>
        <v>6.8985123966942146</v>
      </c>
      <c r="U95" s="131">
        <v>2001</v>
      </c>
      <c r="V95" s="268">
        <f t="shared" si="13"/>
        <v>180.49586776859505</v>
      </c>
      <c r="W95" s="268">
        <f t="shared" si="19"/>
        <v>34.115702479338836</v>
      </c>
      <c r="X95" s="268">
        <f t="shared" si="19"/>
        <v>277.88429752066111</v>
      </c>
      <c r="Y95" s="268">
        <f t="shared" si="19"/>
        <v>891.76859504132244</v>
      </c>
      <c r="Z95" s="268">
        <f t="shared" si="19"/>
        <v>1806.9421487603306</v>
      </c>
      <c r="AA95" s="268">
        <f t="shared" si="19"/>
        <v>2095.7355371900821</v>
      </c>
      <c r="AB95" s="268">
        <f t="shared" si="19"/>
        <v>1593.9173553719008</v>
      </c>
      <c r="AC95" s="268">
        <f t="shared" si="19"/>
        <v>17.652892561983474</v>
      </c>
      <c r="AD95" s="268">
        <f t="shared" si="19"/>
        <v>0</v>
      </c>
      <c r="AE95" s="268">
        <f t="shared" si="19"/>
        <v>0</v>
      </c>
      <c r="AF95" s="268">
        <f t="shared" si="19"/>
        <v>0</v>
      </c>
      <c r="AG95" s="268">
        <f t="shared" si="19"/>
        <v>0</v>
      </c>
      <c r="AH95" s="134">
        <f t="shared" si="17"/>
        <v>6.8985123966942146</v>
      </c>
      <c r="AI95" s="272"/>
    </row>
    <row r="96" spans="1:35">
      <c r="A96" s="263">
        <f t="shared" si="14"/>
        <v>1928</v>
      </c>
      <c r="B96" s="271">
        <v>10409</v>
      </c>
      <c r="C96" s="265">
        <v>-901</v>
      </c>
      <c r="D96" s="266">
        <f t="shared" si="15"/>
        <v>-901</v>
      </c>
      <c r="E96" s="130">
        <v>28</v>
      </c>
      <c r="F96" s="131">
        <v>2002</v>
      </c>
      <c r="G96" s="268">
        <f t="shared" si="12"/>
        <v>0</v>
      </c>
      <c r="H96" s="268">
        <f t="shared" si="18"/>
        <v>2.8</v>
      </c>
      <c r="I96" s="268">
        <f t="shared" si="18"/>
        <v>37.096774193548384</v>
      </c>
      <c r="J96" s="268">
        <f t="shared" si="18"/>
        <v>34.63225806451613</v>
      </c>
      <c r="K96" s="268">
        <f t="shared" si="18"/>
        <v>45.903571428571425</v>
      </c>
      <c r="L96" s="268">
        <f t="shared" si="18"/>
        <v>65.387096774193552</v>
      </c>
      <c r="M96" s="268">
        <f t="shared" si="18"/>
        <v>34.31333333333334</v>
      </c>
      <c r="N96" s="268">
        <f t="shared" si="18"/>
        <v>4.8677419354838714</v>
      </c>
      <c r="O96" s="268">
        <f t="shared" si="18"/>
        <v>0</v>
      </c>
      <c r="P96" s="268">
        <f t="shared" si="18"/>
        <v>0</v>
      </c>
      <c r="Q96" s="268">
        <f t="shared" si="18"/>
        <v>0</v>
      </c>
      <c r="R96" s="268">
        <f t="shared" si="18"/>
        <v>0</v>
      </c>
      <c r="S96" s="132">
        <f t="shared" si="16"/>
        <v>13.488</v>
      </c>
      <c r="U96" s="131">
        <v>2002</v>
      </c>
      <c r="V96" s="268">
        <f t="shared" si="13"/>
        <v>0</v>
      </c>
      <c r="W96" s="268">
        <f t="shared" si="19"/>
        <v>166.61157024793388</v>
      </c>
      <c r="X96" s="268">
        <f t="shared" si="19"/>
        <v>2280.9917355371899</v>
      </c>
      <c r="Y96" s="268">
        <f t="shared" si="19"/>
        <v>2129.454545454545</v>
      </c>
      <c r="Z96" s="268">
        <f t="shared" si="19"/>
        <v>2549.355371900826</v>
      </c>
      <c r="AA96" s="268">
        <f t="shared" si="19"/>
        <v>4020.495867768595</v>
      </c>
      <c r="AB96" s="268">
        <f t="shared" si="19"/>
        <v>2041.7851239669424</v>
      </c>
      <c r="AC96" s="268">
        <f t="shared" si="19"/>
        <v>299.30578512396698</v>
      </c>
      <c r="AD96" s="268">
        <f t="shared" si="19"/>
        <v>0</v>
      </c>
      <c r="AE96" s="268">
        <f t="shared" si="19"/>
        <v>0</v>
      </c>
      <c r="AF96" s="268">
        <f t="shared" si="19"/>
        <v>0</v>
      </c>
      <c r="AG96" s="268">
        <f t="shared" si="19"/>
        <v>0</v>
      </c>
      <c r="AH96" s="134">
        <f t="shared" si="17"/>
        <v>13.487999999999998</v>
      </c>
      <c r="AI96" s="272"/>
    </row>
    <row r="97" spans="1:35">
      <c r="A97" s="263">
        <f t="shared" si="14"/>
        <v>1928</v>
      </c>
      <c r="B97" s="271">
        <v>10440</v>
      </c>
      <c r="C97" s="265">
        <v>-901</v>
      </c>
      <c r="D97" s="266">
        <f t="shared" si="15"/>
        <v>-901</v>
      </c>
      <c r="E97" s="130">
        <v>28</v>
      </c>
      <c r="F97" s="131">
        <v>2003</v>
      </c>
      <c r="G97" s="268">
        <f t="shared" si="12"/>
        <v>0</v>
      </c>
      <c r="H97" s="268">
        <f t="shared" si="18"/>
        <v>0</v>
      </c>
      <c r="I97" s="268">
        <f t="shared" si="18"/>
        <v>23.067741935483873</v>
      </c>
      <c r="J97" s="268">
        <f t="shared" si="18"/>
        <v>15.029032258064515</v>
      </c>
      <c r="K97" s="268">
        <f t="shared" si="18"/>
        <v>6.0214285714285722</v>
      </c>
      <c r="L97" s="268">
        <f t="shared" si="18"/>
        <v>20.058064516129029</v>
      </c>
      <c r="M97" s="268">
        <f t="shared" si="18"/>
        <v>76.660000000000011</v>
      </c>
      <c r="N97" s="268">
        <f t="shared" si="18"/>
        <v>62.180645161290336</v>
      </c>
      <c r="O97" s="268">
        <f t="shared" si="18"/>
        <v>0</v>
      </c>
      <c r="P97" s="268">
        <f t="shared" si="18"/>
        <v>0</v>
      </c>
      <c r="Q97" s="268">
        <f t="shared" si="18"/>
        <v>0</v>
      </c>
      <c r="R97" s="268">
        <f t="shared" si="18"/>
        <v>0</v>
      </c>
      <c r="S97" s="132">
        <f t="shared" si="16"/>
        <v>12.295140495867768</v>
      </c>
      <c r="U97" s="131">
        <v>2003</v>
      </c>
      <c r="V97" s="268">
        <f t="shared" si="13"/>
        <v>0</v>
      </c>
      <c r="W97" s="268">
        <f t="shared" si="19"/>
        <v>0</v>
      </c>
      <c r="X97" s="268">
        <f t="shared" si="19"/>
        <v>1418.3801652892564</v>
      </c>
      <c r="Y97" s="268">
        <f t="shared" si="19"/>
        <v>924.09917355371886</v>
      </c>
      <c r="Z97" s="268">
        <f t="shared" si="19"/>
        <v>334.41322314049592</v>
      </c>
      <c r="AA97" s="268">
        <f t="shared" si="19"/>
        <v>1233.3223140495866</v>
      </c>
      <c r="AB97" s="268">
        <f t="shared" si="19"/>
        <v>4561.5867768595044</v>
      </c>
      <c r="AC97" s="268">
        <f t="shared" si="19"/>
        <v>3823.3388429752072</v>
      </c>
      <c r="AD97" s="268">
        <f t="shared" si="19"/>
        <v>0</v>
      </c>
      <c r="AE97" s="268">
        <f t="shared" si="19"/>
        <v>0</v>
      </c>
      <c r="AF97" s="268">
        <f t="shared" si="19"/>
        <v>0</v>
      </c>
      <c r="AG97" s="268">
        <f t="shared" si="19"/>
        <v>0</v>
      </c>
      <c r="AH97" s="134">
        <f t="shared" si="17"/>
        <v>12.295140495867768</v>
      </c>
      <c r="AI97" s="272"/>
    </row>
    <row r="98" spans="1:35">
      <c r="A98" s="263">
        <f t="shared" si="14"/>
        <v>1928</v>
      </c>
      <c r="B98" s="271">
        <v>10471</v>
      </c>
      <c r="C98" s="265">
        <v>-901</v>
      </c>
      <c r="D98" s="266">
        <f t="shared" si="15"/>
        <v>-901</v>
      </c>
      <c r="E98" s="130">
        <v>29</v>
      </c>
      <c r="F98" s="131">
        <v>2004</v>
      </c>
      <c r="G98" s="268">
        <f t="shared" si="12"/>
        <v>0</v>
      </c>
      <c r="H98" s="268">
        <f t="shared" si="18"/>
        <v>0</v>
      </c>
      <c r="I98" s="268">
        <f t="shared" si="18"/>
        <v>18.174193548387098</v>
      </c>
      <c r="J98" s="268">
        <f t="shared" si="18"/>
        <v>16.56451612903226</v>
      </c>
      <c r="K98" s="268">
        <f t="shared" si="18"/>
        <v>45.620689655172413</v>
      </c>
      <c r="L98" s="268">
        <f t="shared" si="18"/>
        <v>29.190322580645169</v>
      </c>
      <c r="M98" s="268">
        <f t="shared" si="18"/>
        <v>0</v>
      </c>
      <c r="N98" s="268">
        <f t="shared" si="18"/>
        <v>0</v>
      </c>
      <c r="O98" s="268">
        <f t="shared" si="18"/>
        <v>0</v>
      </c>
      <c r="P98" s="268">
        <f t="shared" si="18"/>
        <v>0</v>
      </c>
      <c r="Q98" s="268">
        <f t="shared" si="18"/>
        <v>0</v>
      </c>
      <c r="R98" s="268">
        <f t="shared" si="18"/>
        <v>0</v>
      </c>
      <c r="S98" s="132">
        <f t="shared" si="16"/>
        <v>6.5549752066115712</v>
      </c>
      <c r="U98" s="131">
        <v>2004</v>
      </c>
      <c r="V98" s="268">
        <f t="shared" si="13"/>
        <v>0</v>
      </c>
      <c r="W98" s="268">
        <f t="shared" si="19"/>
        <v>0</v>
      </c>
      <c r="X98" s="268">
        <f t="shared" si="19"/>
        <v>1117.4876033057851</v>
      </c>
      <c r="Y98" s="268">
        <f t="shared" si="19"/>
        <v>1018.5123966942149</v>
      </c>
      <c r="Z98" s="268">
        <f t="shared" si="19"/>
        <v>2624.1322314049585</v>
      </c>
      <c r="AA98" s="268">
        <f t="shared" si="19"/>
        <v>1794.8429752066122</v>
      </c>
      <c r="AB98" s="268">
        <f t="shared" si="19"/>
        <v>0</v>
      </c>
      <c r="AC98" s="268">
        <f t="shared" si="19"/>
        <v>0</v>
      </c>
      <c r="AD98" s="268">
        <f t="shared" si="19"/>
        <v>0</v>
      </c>
      <c r="AE98" s="268">
        <f t="shared" si="19"/>
        <v>0</v>
      </c>
      <c r="AF98" s="268">
        <f t="shared" si="19"/>
        <v>0</v>
      </c>
      <c r="AG98" s="268">
        <f t="shared" si="19"/>
        <v>0</v>
      </c>
      <c r="AH98" s="134">
        <f t="shared" si="17"/>
        <v>6.5549752066115703</v>
      </c>
    </row>
    <row r="99" spans="1:35">
      <c r="A99" s="263">
        <f t="shared" si="14"/>
        <v>1928</v>
      </c>
      <c r="B99" s="271">
        <v>10501</v>
      </c>
      <c r="C99" s="265">
        <v>-901</v>
      </c>
      <c r="D99" s="266">
        <f t="shared" si="15"/>
        <v>-901</v>
      </c>
      <c r="E99" s="130">
        <v>28</v>
      </c>
      <c r="F99" s="131">
        <v>2005</v>
      </c>
      <c r="G99" s="268">
        <f t="shared" si="12"/>
        <v>3.2548387096774194</v>
      </c>
      <c r="H99" s="268">
        <f t="shared" si="18"/>
        <v>2.0500000000000003</v>
      </c>
      <c r="I99" s="268">
        <f t="shared" si="18"/>
        <v>6.3903225806451625</v>
      </c>
      <c r="J99" s="268">
        <f t="shared" si="18"/>
        <v>53.725806451612904</v>
      </c>
      <c r="K99" s="268">
        <f t="shared" si="18"/>
        <v>31.410714285714295</v>
      </c>
      <c r="L99" s="268">
        <f t="shared" si="18"/>
        <v>67.274193548387103</v>
      </c>
      <c r="M99" s="268">
        <f t="shared" si="18"/>
        <v>88.059999999999988</v>
      </c>
      <c r="N99" s="268">
        <f t="shared" si="18"/>
        <v>82.454838709677418</v>
      </c>
      <c r="O99" s="268">
        <f t="shared" si="18"/>
        <v>42.910000000000004</v>
      </c>
      <c r="P99" s="268">
        <f t="shared" si="18"/>
        <v>0</v>
      </c>
      <c r="Q99" s="268">
        <f t="shared" si="18"/>
        <v>0</v>
      </c>
      <c r="R99" s="268">
        <f t="shared" si="18"/>
        <v>0</v>
      </c>
      <c r="S99" s="132">
        <f t="shared" si="16"/>
        <v>22.762710743801659</v>
      </c>
      <c r="U99" s="131">
        <v>2005</v>
      </c>
      <c r="V99" s="268">
        <f t="shared" si="13"/>
        <v>200.13223140495873</v>
      </c>
      <c r="W99" s="268">
        <f t="shared" si="19"/>
        <v>121.98347107438019</v>
      </c>
      <c r="X99" s="268">
        <f t="shared" si="19"/>
        <v>392.9256198347108</v>
      </c>
      <c r="Y99" s="268">
        <f t="shared" si="19"/>
        <v>3303.4710743801652</v>
      </c>
      <c r="Z99" s="268">
        <f t="shared" si="19"/>
        <v>1744.462809917356</v>
      </c>
      <c r="AA99" s="268">
        <f t="shared" si="19"/>
        <v>4136.5289256198339</v>
      </c>
      <c r="AB99" s="268">
        <f t="shared" si="19"/>
        <v>5239.9338842975203</v>
      </c>
      <c r="AC99" s="268">
        <f t="shared" si="19"/>
        <v>5069.9504132231395</v>
      </c>
      <c r="AD99" s="268">
        <f t="shared" si="19"/>
        <v>2553.3223140495875</v>
      </c>
      <c r="AE99" s="268">
        <f t="shared" si="19"/>
        <v>0</v>
      </c>
      <c r="AF99" s="268">
        <f t="shared" si="19"/>
        <v>0</v>
      </c>
      <c r="AG99" s="268">
        <f t="shared" si="19"/>
        <v>0</v>
      </c>
      <c r="AH99" s="134">
        <f t="shared" si="17"/>
        <v>22.762710743801652</v>
      </c>
    </row>
    <row r="100" spans="1:35">
      <c r="A100" s="263">
        <f t="shared" si="14"/>
        <v>1929</v>
      </c>
      <c r="B100" s="271">
        <v>10532</v>
      </c>
      <c r="C100" s="265">
        <v>-901</v>
      </c>
      <c r="D100" s="266">
        <f t="shared" si="15"/>
        <v>-901</v>
      </c>
      <c r="E100" s="130">
        <v>28</v>
      </c>
      <c r="F100" s="131">
        <v>2006</v>
      </c>
      <c r="G100" s="268">
        <f t="shared" si="12"/>
        <v>0</v>
      </c>
      <c r="H100" s="268">
        <f t="shared" si="18"/>
        <v>1.48</v>
      </c>
      <c r="I100" s="268">
        <f t="shared" si="18"/>
        <v>31.322580645161292</v>
      </c>
      <c r="J100" s="268">
        <f t="shared" si="18"/>
        <v>100.62258064516129</v>
      </c>
      <c r="K100" s="268">
        <f t="shared" si="18"/>
        <v>96.76428571428572</v>
      </c>
      <c r="L100" s="268">
        <f t="shared" si="18"/>
        <v>155.62258064516129</v>
      </c>
      <c r="M100" s="268">
        <f t="shared" si="18"/>
        <v>102.4</v>
      </c>
      <c r="N100" s="268">
        <f t="shared" si="18"/>
        <v>106.79032258064518</v>
      </c>
      <c r="O100" s="268">
        <f t="shared" si="18"/>
        <v>53.293333333333329</v>
      </c>
      <c r="P100" s="268">
        <f t="shared" si="18"/>
        <v>12.129032258064516</v>
      </c>
      <c r="Q100" s="268">
        <f t="shared" si="18"/>
        <v>0</v>
      </c>
      <c r="R100" s="268">
        <f t="shared" si="18"/>
        <v>0</v>
      </c>
      <c r="S100" s="132">
        <f t="shared" si="16"/>
        <v>39.720396694214884</v>
      </c>
      <c r="U100" s="131">
        <v>2006</v>
      </c>
      <c r="V100" s="268">
        <f t="shared" si="13"/>
        <v>0</v>
      </c>
      <c r="W100" s="268">
        <f t="shared" si="19"/>
        <v>88.066115702479323</v>
      </c>
      <c r="X100" s="268">
        <f t="shared" si="19"/>
        <v>1925.9504132231405</v>
      </c>
      <c r="Y100" s="268">
        <f t="shared" si="19"/>
        <v>6187.0413223140504</v>
      </c>
      <c r="Z100" s="268">
        <f t="shared" si="19"/>
        <v>5374.0165289256211</v>
      </c>
      <c r="AA100" s="268">
        <f t="shared" si="19"/>
        <v>9568.8595041322333</v>
      </c>
      <c r="AB100" s="268">
        <f t="shared" si="19"/>
        <v>6093.2231404958675</v>
      </c>
      <c r="AC100" s="268">
        <f t="shared" si="19"/>
        <v>6566.2809917355389</v>
      </c>
      <c r="AD100" s="268">
        <f t="shared" si="19"/>
        <v>3171.1735537190084</v>
      </c>
      <c r="AE100" s="268">
        <f t="shared" si="19"/>
        <v>745.78512396694214</v>
      </c>
      <c r="AF100" s="268">
        <f t="shared" si="19"/>
        <v>0</v>
      </c>
      <c r="AG100" s="268">
        <f t="shared" si="19"/>
        <v>0</v>
      </c>
      <c r="AH100" s="134">
        <f t="shared" si="17"/>
        <v>39.720396694214884</v>
      </c>
    </row>
    <row r="101" spans="1:35">
      <c r="A101" s="263">
        <f t="shared" si="14"/>
        <v>1929</v>
      </c>
      <c r="B101" s="271">
        <v>10562</v>
      </c>
      <c r="C101" s="265">
        <v>-901</v>
      </c>
      <c r="D101" s="266">
        <f t="shared" si="15"/>
        <v>-901</v>
      </c>
      <c r="E101" s="130">
        <v>28</v>
      </c>
      <c r="F101" s="131">
        <v>2007</v>
      </c>
      <c r="G101" s="268">
        <f t="shared" si="12"/>
        <v>0</v>
      </c>
      <c r="H101" s="268">
        <f t="shared" si="18"/>
        <v>0</v>
      </c>
      <c r="I101" s="268">
        <f t="shared" si="18"/>
        <v>13.303225806451612</v>
      </c>
      <c r="J101" s="268">
        <f t="shared" si="18"/>
        <v>9.0322580645161299</v>
      </c>
      <c r="K101" s="268">
        <f t="shared" si="18"/>
        <v>28.625</v>
      </c>
      <c r="L101" s="268">
        <f t="shared" si="18"/>
        <v>41.99677419354839</v>
      </c>
      <c r="M101" s="268">
        <f t="shared" si="18"/>
        <v>10.973333333333333</v>
      </c>
      <c r="N101" s="268">
        <f t="shared" si="18"/>
        <v>2.774193548387097</v>
      </c>
      <c r="O101" s="268">
        <f t="shared" si="18"/>
        <v>0</v>
      </c>
      <c r="P101" s="268">
        <f t="shared" si="18"/>
        <v>0</v>
      </c>
      <c r="Q101" s="268">
        <f t="shared" si="18"/>
        <v>0</v>
      </c>
      <c r="R101" s="268">
        <f t="shared" si="18"/>
        <v>0</v>
      </c>
      <c r="S101" s="132">
        <f t="shared" si="16"/>
        <v>6.3689256198347106</v>
      </c>
      <c r="U101" s="131">
        <v>2007</v>
      </c>
      <c r="V101" s="268">
        <f t="shared" si="13"/>
        <v>0</v>
      </c>
      <c r="W101" s="268">
        <f t="shared" si="19"/>
        <v>0</v>
      </c>
      <c r="X101" s="268">
        <f t="shared" si="19"/>
        <v>817.98347107437996</v>
      </c>
      <c r="Y101" s="268">
        <f t="shared" si="19"/>
        <v>555.37190082644622</v>
      </c>
      <c r="Z101" s="268">
        <f t="shared" si="19"/>
        <v>1589.7520661157025</v>
      </c>
      <c r="AA101" s="268">
        <f t="shared" si="19"/>
        <v>2582.2809917355376</v>
      </c>
      <c r="AB101" s="268">
        <f t="shared" si="19"/>
        <v>652.95867768595031</v>
      </c>
      <c r="AC101" s="268">
        <f t="shared" si="19"/>
        <v>170.57851239669421</v>
      </c>
      <c r="AD101" s="268">
        <f t="shared" si="19"/>
        <v>0</v>
      </c>
      <c r="AE101" s="268">
        <f t="shared" si="19"/>
        <v>0</v>
      </c>
      <c r="AF101" s="268">
        <f t="shared" si="19"/>
        <v>0</v>
      </c>
      <c r="AG101" s="268">
        <f t="shared" si="19"/>
        <v>0</v>
      </c>
      <c r="AH101" s="134">
        <f t="shared" si="17"/>
        <v>6.3689256198347115</v>
      </c>
    </row>
    <row r="102" spans="1:35">
      <c r="A102" s="263">
        <f t="shared" si="14"/>
        <v>1929</v>
      </c>
      <c r="B102" s="271">
        <v>10593</v>
      </c>
      <c r="C102" s="265">
        <v>-901</v>
      </c>
      <c r="D102" s="266">
        <f t="shared" si="15"/>
        <v>-901</v>
      </c>
      <c r="E102" s="130">
        <v>29</v>
      </c>
      <c r="F102" s="131">
        <v>2008</v>
      </c>
      <c r="G102" s="268">
        <f t="shared" si="12"/>
        <v>0</v>
      </c>
      <c r="H102" s="268">
        <f t="shared" si="18"/>
        <v>0</v>
      </c>
      <c r="I102" s="268">
        <f t="shared" si="18"/>
        <v>4.709677419354839</v>
      </c>
      <c r="J102" s="268">
        <f t="shared" si="18"/>
        <v>19.93548387096774</v>
      </c>
      <c r="K102" s="268">
        <f t="shared" si="18"/>
        <v>40.520689655172411</v>
      </c>
      <c r="L102" s="268">
        <f t="shared" si="18"/>
        <v>6</v>
      </c>
      <c r="M102" s="268">
        <f t="shared" si="18"/>
        <v>0</v>
      </c>
      <c r="N102" s="268">
        <f t="shared" si="18"/>
        <v>0</v>
      </c>
      <c r="O102" s="268">
        <f t="shared" si="18"/>
        <v>0</v>
      </c>
      <c r="P102" s="268">
        <f t="shared" si="18"/>
        <v>0</v>
      </c>
      <c r="Q102" s="268">
        <f t="shared" si="18"/>
        <v>0</v>
      </c>
      <c r="R102" s="268">
        <f t="shared" si="18"/>
        <v>0</v>
      </c>
      <c r="S102" s="132">
        <f t="shared" si="16"/>
        <v>4.215074380165289</v>
      </c>
      <c r="U102" s="131">
        <v>2008</v>
      </c>
      <c r="V102" s="268">
        <f t="shared" si="13"/>
        <v>0</v>
      </c>
      <c r="W102" s="268">
        <f t="shared" si="19"/>
        <v>0</v>
      </c>
      <c r="X102" s="268">
        <f t="shared" si="19"/>
        <v>289.58677685950414</v>
      </c>
      <c r="Y102" s="268">
        <f t="shared" si="19"/>
        <v>1225.7851239669421</v>
      </c>
      <c r="Z102" s="268">
        <f t="shared" si="19"/>
        <v>2330.7768595041321</v>
      </c>
      <c r="AA102" s="268">
        <f t="shared" si="19"/>
        <v>368.92561983471074</v>
      </c>
      <c r="AB102" s="268">
        <f t="shared" si="19"/>
        <v>0</v>
      </c>
      <c r="AC102" s="268">
        <f t="shared" si="19"/>
        <v>0</v>
      </c>
      <c r="AD102" s="268">
        <f t="shared" si="19"/>
        <v>0</v>
      </c>
      <c r="AE102" s="268">
        <f t="shared" si="19"/>
        <v>0</v>
      </c>
      <c r="AF102" s="268">
        <f t="shared" si="19"/>
        <v>0</v>
      </c>
      <c r="AG102" s="268">
        <f t="shared" si="19"/>
        <v>0</v>
      </c>
      <c r="AH102" s="134">
        <f t="shared" si="17"/>
        <v>4.2150743801652899</v>
      </c>
    </row>
    <row r="103" spans="1:35">
      <c r="A103" s="263">
        <f t="shared" si="14"/>
        <v>1929</v>
      </c>
      <c r="B103" s="271">
        <v>10624</v>
      </c>
      <c r="C103" s="265">
        <v>-901</v>
      </c>
      <c r="D103" s="266">
        <f t="shared" si="15"/>
        <v>-901</v>
      </c>
      <c r="E103" s="130">
        <v>28</v>
      </c>
      <c r="F103" s="131">
        <v>2009</v>
      </c>
      <c r="G103" s="268">
        <f t="shared" si="12"/>
        <v>0</v>
      </c>
      <c r="H103" s="268">
        <f t="shared" si="18"/>
        <v>0.19666666666666668</v>
      </c>
      <c r="I103" s="268">
        <f t="shared" si="18"/>
        <v>2.6258064516129034</v>
      </c>
      <c r="J103" s="268">
        <f t="shared" si="18"/>
        <v>8.0225806451612893</v>
      </c>
      <c r="K103" s="268">
        <f t="shared" si="18"/>
        <v>30.521428571428572</v>
      </c>
      <c r="L103" s="268">
        <f t="shared" si="18"/>
        <v>45.167741935483889</v>
      </c>
      <c r="M103" s="268">
        <f t="shared" si="18"/>
        <v>10.616666666666665</v>
      </c>
      <c r="N103" s="268">
        <f t="shared" si="18"/>
        <v>27.241935483870972</v>
      </c>
      <c r="O103" s="268">
        <f t="shared" si="18"/>
        <v>0</v>
      </c>
      <c r="P103" s="268">
        <f t="shared" si="18"/>
        <v>0</v>
      </c>
      <c r="Q103" s="268">
        <f t="shared" si="18"/>
        <v>0</v>
      </c>
      <c r="R103" s="268">
        <f t="shared" si="18"/>
        <v>0</v>
      </c>
      <c r="S103" s="132">
        <f t="shared" si="16"/>
        <v>7.4455537190082657</v>
      </c>
      <c r="U103" s="131">
        <v>2009</v>
      </c>
      <c r="V103" s="268">
        <f t="shared" si="13"/>
        <v>0</v>
      </c>
      <c r="W103" s="268">
        <f t="shared" si="19"/>
        <v>11.702479338842979</v>
      </c>
      <c r="X103" s="268">
        <f t="shared" si="19"/>
        <v>161.4545454545455</v>
      </c>
      <c r="Y103" s="268">
        <f t="shared" si="19"/>
        <v>493.289256198347</v>
      </c>
      <c r="Z103" s="268">
        <f t="shared" si="19"/>
        <v>1695.0743801652893</v>
      </c>
      <c r="AA103" s="268">
        <f t="shared" si="19"/>
        <v>2777.2561983471082</v>
      </c>
      <c r="AB103" s="268">
        <f t="shared" si="19"/>
        <v>631.73553719008248</v>
      </c>
      <c r="AC103" s="268">
        <f t="shared" si="19"/>
        <v>1675.0413223140499</v>
      </c>
      <c r="AD103" s="268">
        <f t="shared" si="19"/>
        <v>0</v>
      </c>
      <c r="AE103" s="268">
        <f t="shared" si="19"/>
        <v>0</v>
      </c>
      <c r="AF103" s="268">
        <f t="shared" si="19"/>
        <v>0</v>
      </c>
      <c r="AG103" s="268">
        <f t="shared" si="19"/>
        <v>0</v>
      </c>
      <c r="AH103" s="134">
        <f t="shared" si="17"/>
        <v>7.4455537190082648</v>
      </c>
    </row>
    <row r="104" spans="1:35">
      <c r="A104" s="263">
        <f t="shared" si="14"/>
        <v>1929</v>
      </c>
      <c r="B104" s="271">
        <v>10652</v>
      </c>
      <c r="C104" s="265">
        <v>-901</v>
      </c>
      <c r="D104" s="266">
        <f t="shared" si="15"/>
        <v>-901</v>
      </c>
      <c r="E104" s="130">
        <v>28</v>
      </c>
      <c r="F104" s="131">
        <v>2010</v>
      </c>
      <c r="G104" s="268">
        <f t="shared" si="12"/>
        <v>0.53548387096774197</v>
      </c>
      <c r="H104" s="268">
        <f t="shared" si="18"/>
        <v>0</v>
      </c>
      <c r="I104" s="268">
        <f t="shared" si="18"/>
        <v>6.0225806451612911</v>
      </c>
      <c r="J104" s="268">
        <f t="shared" si="18"/>
        <v>31.193548387096765</v>
      </c>
      <c r="K104" s="268">
        <f t="shared" si="18"/>
        <v>23.746428571428574</v>
      </c>
      <c r="L104" s="268">
        <f t="shared" si="18"/>
        <v>52.396774193548403</v>
      </c>
      <c r="M104" s="268">
        <f t="shared" si="18"/>
        <v>83.25</v>
      </c>
      <c r="N104" s="268">
        <f t="shared" si="18"/>
        <v>57.190322580645159</v>
      </c>
      <c r="O104" s="268">
        <f t="shared" si="18"/>
        <v>16.123333333333331</v>
      </c>
      <c r="P104" s="268">
        <f t="shared" si="18"/>
        <v>0</v>
      </c>
      <c r="Q104" s="268">
        <f t="shared" si="18"/>
        <v>0.12903225806451613</v>
      </c>
      <c r="R104" s="268">
        <f t="shared" si="18"/>
        <v>0</v>
      </c>
      <c r="S104" s="132">
        <f t="shared" si="16"/>
        <v>16.299371900826451</v>
      </c>
      <c r="U104" s="131">
        <v>2010</v>
      </c>
      <c r="V104" s="268">
        <f t="shared" si="13"/>
        <v>32.925619834710751</v>
      </c>
      <c r="W104" s="268">
        <f t="shared" si="19"/>
        <v>0</v>
      </c>
      <c r="X104" s="268">
        <f t="shared" si="19"/>
        <v>370.31404958677689</v>
      </c>
      <c r="Y104" s="268">
        <f t="shared" si="19"/>
        <v>1918.0165289256192</v>
      </c>
      <c r="Z104" s="268">
        <f t="shared" si="19"/>
        <v>1318.8099173553719</v>
      </c>
      <c r="AA104" s="268">
        <f t="shared" si="19"/>
        <v>3221.7520661157041</v>
      </c>
      <c r="AB104" s="268">
        <f t="shared" si="19"/>
        <v>4953.719008264462</v>
      </c>
      <c r="AC104" s="268">
        <f t="shared" si="19"/>
        <v>3516.495867768595</v>
      </c>
      <c r="AD104" s="268">
        <f t="shared" si="19"/>
        <v>959.40495867768595</v>
      </c>
      <c r="AE104" s="268">
        <f t="shared" si="19"/>
        <v>0</v>
      </c>
      <c r="AF104" s="268">
        <f t="shared" si="19"/>
        <v>7.9338842975206614</v>
      </c>
      <c r="AG104" s="268">
        <f t="shared" si="19"/>
        <v>0</v>
      </c>
      <c r="AH104" s="134">
        <f t="shared" si="17"/>
        <v>16.299371900826447</v>
      </c>
    </row>
    <row r="105" spans="1:35">
      <c r="A105" s="263">
        <f t="shared" si="14"/>
        <v>1929</v>
      </c>
      <c r="B105" s="271">
        <v>10683</v>
      </c>
      <c r="C105" s="265">
        <v>-901</v>
      </c>
      <c r="D105" s="266">
        <f t="shared" si="15"/>
        <v>-901</v>
      </c>
      <c r="E105" s="130">
        <v>28</v>
      </c>
      <c r="F105" s="131">
        <v>2011</v>
      </c>
      <c r="G105" s="268">
        <f t="shared" si="12"/>
        <v>-901</v>
      </c>
      <c r="H105" s="268">
        <f t="shared" si="18"/>
        <v>-901</v>
      </c>
      <c r="I105" s="268">
        <f t="shared" si="18"/>
        <v>-901</v>
      </c>
      <c r="J105" s="268">
        <f t="shared" si="18"/>
        <v>-901</v>
      </c>
      <c r="K105" s="268">
        <f t="shared" si="18"/>
        <v>-901</v>
      </c>
      <c r="L105" s="268">
        <f t="shared" si="18"/>
        <v>-901</v>
      </c>
      <c r="M105" s="268">
        <f t="shared" si="18"/>
        <v>-901</v>
      </c>
      <c r="N105" s="268">
        <f t="shared" si="18"/>
        <v>-901</v>
      </c>
      <c r="O105" s="268">
        <f t="shared" si="18"/>
        <v>-901</v>
      </c>
      <c r="P105" s="268">
        <f t="shared" si="18"/>
        <v>-901</v>
      </c>
      <c r="Q105" s="268">
        <f t="shared" si="18"/>
        <v>-901</v>
      </c>
      <c r="R105" s="268">
        <f t="shared" si="18"/>
        <v>-901</v>
      </c>
      <c r="S105" s="132" t="str">
        <f t="shared" si="16"/>
        <v/>
      </c>
      <c r="U105" s="131">
        <v>2011</v>
      </c>
      <c r="V105" s="268">
        <f t="shared" si="13"/>
        <v>-901</v>
      </c>
      <c r="W105" s="268">
        <f t="shared" si="19"/>
        <v>-901</v>
      </c>
      <c r="X105" s="268">
        <f t="shared" si="19"/>
        <v>-901</v>
      </c>
      <c r="Y105" s="268">
        <f t="shared" si="19"/>
        <v>-901</v>
      </c>
      <c r="Z105" s="268">
        <f t="shared" si="19"/>
        <v>-901</v>
      </c>
      <c r="AA105" s="268">
        <f t="shared" si="19"/>
        <v>-901</v>
      </c>
      <c r="AB105" s="268">
        <f t="shared" si="19"/>
        <v>-901</v>
      </c>
      <c r="AC105" s="268">
        <f t="shared" si="19"/>
        <v>-901</v>
      </c>
      <c r="AD105" s="268">
        <f t="shared" si="19"/>
        <v>-901</v>
      </c>
      <c r="AE105" s="268">
        <f t="shared" si="19"/>
        <v>-901</v>
      </c>
      <c r="AF105" s="268">
        <f t="shared" si="19"/>
        <v>-901</v>
      </c>
      <c r="AG105" s="268">
        <f t="shared" si="19"/>
        <v>-901</v>
      </c>
      <c r="AH105" s="134" t="str">
        <f t="shared" si="17"/>
        <v/>
      </c>
    </row>
    <row r="106" spans="1:35">
      <c r="A106" s="263">
        <f t="shared" si="14"/>
        <v>1929</v>
      </c>
      <c r="B106" s="271">
        <v>10713</v>
      </c>
      <c r="C106" s="265">
        <v>-901</v>
      </c>
      <c r="D106" s="266">
        <f t="shared" si="15"/>
        <v>-901</v>
      </c>
      <c r="E106" s="130">
        <v>29</v>
      </c>
      <c r="F106" s="131">
        <v>2012</v>
      </c>
      <c r="G106" s="268">
        <f t="shared" si="12"/>
        <v>0</v>
      </c>
      <c r="H106" s="268">
        <f t="shared" si="18"/>
        <v>0</v>
      </c>
      <c r="I106" s="268">
        <f t="shared" si="18"/>
        <v>0</v>
      </c>
      <c r="J106" s="268">
        <f t="shared" si="18"/>
        <v>4.887096774193548</v>
      </c>
      <c r="K106" s="268">
        <f t="shared" si="18"/>
        <v>0.83448275862068966</v>
      </c>
      <c r="L106" s="268">
        <f t="shared" si="18"/>
        <v>59.545161290322575</v>
      </c>
      <c r="M106" s="268">
        <f t="shared" si="18"/>
        <v>90.009999999999991</v>
      </c>
      <c r="N106" s="268">
        <f t="shared" si="18"/>
        <v>22.580645161290327</v>
      </c>
      <c r="O106" s="268">
        <f t="shared" si="18"/>
        <v>0</v>
      </c>
      <c r="P106" s="268">
        <f t="shared" si="18"/>
        <v>0</v>
      </c>
      <c r="Q106" s="268">
        <f t="shared" si="18"/>
        <v>0</v>
      </c>
      <c r="R106" s="268">
        <f t="shared" si="18"/>
        <v>0</v>
      </c>
      <c r="S106" s="132">
        <f t="shared" si="16"/>
        <v>10.754181818181817</v>
      </c>
      <c r="U106" s="131">
        <v>2012</v>
      </c>
      <c r="V106" s="268">
        <f t="shared" si="13"/>
        <v>0</v>
      </c>
      <c r="W106" s="268">
        <f t="shared" si="19"/>
        <v>0</v>
      </c>
      <c r="X106" s="268">
        <f t="shared" si="19"/>
        <v>0</v>
      </c>
      <c r="Y106" s="268">
        <f t="shared" si="19"/>
        <v>300.49586776859508</v>
      </c>
      <c r="Z106" s="268">
        <f t="shared" si="19"/>
        <v>48</v>
      </c>
      <c r="AA106" s="268">
        <f t="shared" si="19"/>
        <v>3661.2892561983472</v>
      </c>
      <c r="AB106" s="268">
        <f t="shared" si="19"/>
        <v>5355.9669421487606</v>
      </c>
      <c r="AC106" s="268">
        <f t="shared" si="19"/>
        <v>1388.429752066116</v>
      </c>
      <c r="AD106" s="268">
        <f t="shared" si="19"/>
        <v>0</v>
      </c>
      <c r="AE106" s="268">
        <f t="shared" si="19"/>
        <v>0</v>
      </c>
      <c r="AF106" s="268">
        <f t="shared" si="19"/>
        <v>0</v>
      </c>
      <c r="AG106" s="268">
        <f t="shared" si="19"/>
        <v>0</v>
      </c>
      <c r="AH106" s="134">
        <f t="shared" si="17"/>
        <v>10.75418181818182</v>
      </c>
    </row>
    <row r="107" spans="1:35">
      <c r="A107" s="263">
        <f t="shared" si="14"/>
        <v>1929</v>
      </c>
      <c r="B107" s="271">
        <v>10744</v>
      </c>
      <c r="C107" s="265">
        <v>-901</v>
      </c>
      <c r="D107" s="266">
        <f t="shared" si="15"/>
        <v>-901</v>
      </c>
      <c r="E107" s="130">
        <v>28</v>
      </c>
      <c r="F107" s="131">
        <v>2013</v>
      </c>
      <c r="G107" s="268">
        <f t="shared" si="12"/>
        <v>0</v>
      </c>
      <c r="H107" s="268">
        <f t="shared" si="18"/>
        <v>3.6099999999999994</v>
      </c>
      <c r="I107" s="268">
        <f t="shared" si="18"/>
        <v>64.666129032258056</v>
      </c>
      <c r="J107" s="268">
        <f t="shared" si="18"/>
        <v>18.096774193548388</v>
      </c>
      <c r="K107" s="268">
        <f t="shared" si="18"/>
        <v>1.4285714285714287E-2</v>
      </c>
      <c r="L107" s="268">
        <f t="shared" si="18"/>
        <v>3.8161290322580643</v>
      </c>
      <c r="M107" s="268">
        <f t="shared" si="18"/>
        <v>0</v>
      </c>
      <c r="N107" s="268">
        <f t="shared" si="18"/>
        <v>0</v>
      </c>
      <c r="O107" s="268">
        <f t="shared" si="18"/>
        <v>0</v>
      </c>
      <c r="P107" s="268">
        <f t="shared" si="18"/>
        <v>0</v>
      </c>
      <c r="Q107" s="268">
        <f t="shared" si="18"/>
        <v>0</v>
      </c>
      <c r="R107" s="268">
        <f t="shared" si="18"/>
        <v>0</v>
      </c>
      <c r="S107" s="132">
        <f t="shared" si="16"/>
        <v>5.5391404958677697</v>
      </c>
      <c r="U107" s="131">
        <v>2013</v>
      </c>
      <c r="V107" s="268">
        <f t="shared" si="13"/>
        <v>0</v>
      </c>
      <c r="W107" s="268">
        <f t="shared" si="19"/>
        <v>214.80991735537188</v>
      </c>
      <c r="X107" s="268">
        <f t="shared" si="19"/>
        <v>3976.1652892561974</v>
      </c>
      <c r="Y107" s="268">
        <f t="shared" si="19"/>
        <v>1112.7272727272727</v>
      </c>
      <c r="Z107" s="268">
        <f t="shared" si="19"/>
        <v>0.79338842975206636</v>
      </c>
      <c r="AA107" s="268">
        <f t="shared" si="19"/>
        <v>234.64462809917356</v>
      </c>
      <c r="AB107" s="268">
        <f t="shared" si="19"/>
        <v>0</v>
      </c>
      <c r="AC107" s="268">
        <f t="shared" si="19"/>
        <v>0</v>
      </c>
      <c r="AD107" s="268">
        <f t="shared" si="19"/>
        <v>0</v>
      </c>
      <c r="AE107" s="268">
        <f t="shared" si="19"/>
        <v>0</v>
      </c>
      <c r="AF107" s="268">
        <f t="shared" si="19"/>
        <v>0</v>
      </c>
      <c r="AG107" s="268">
        <f t="shared" si="19"/>
        <v>0</v>
      </c>
      <c r="AH107" s="134">
        <f t="shared" si="17"/>
        <v>5.539140495867767</v>
      </c>
    </row>
    <row r="108" spans="1:35">
      <c r="A108" s="263">
        <f t="shared" si="14"/>
        <v>1929</v>
      </c>
      <c r="B108" s="271">
        <v>10774</v>
      </c>
      <c r="C108" s="265">
        <v>-901</v>
      </c>
      <c r="D108" s="266">
        <f t="shared" si="15"/>
        <v>-901</v>
      </c>
      <c r="E108" s="130">
        <v>28</v>
      </c>
      <c r="F108" s="131">
        <v>2014</v>
      </c>
      <c r="G108" s="268">
        <f t="shared" si="12"/>
        <v>-901</v>
      </c>
      <c r="H108" s="268">
        <f t="shared" si="18"/>
        <v>-901</v>
      </c>
      <c r="I108" s="268">
        <f t="shared" si="18"/>
        <v>-901</v>
      </c>
      <c r="J108" s="268">
        <f t="shared" si="18"/>
        <v>-901</v>
      </c>
      <c r="K108" s="268">
        <f t="shared" si="18"/>
        <v>-901</v>
      </c>
      <c r="L108" s="268">
        <f t="shared" si="18"/>
        <v>-901</v>
      </c>
      <c r="M108" s="268">
        <f t="shared" si="18"/>
        <v>-901</v>
      </c>
      <c r="N108" s="268">
        <f t="shared" si="18"/>
        <v>-901</v>
      </c>
      <c r="O108" s="268">
        <f t="shared" si="18"/>
        <v>-901</v>
      </c>
      <c r="P108" s="268">
        <f t="shared" si="18"/>
        <v>-901</v>
      </c>
      <c r="Q108" s="268">
        <f t="shared" si="18"/>
        <v>-901</v>
      </c>
      <c r="R108" s="268">
        <f t="shared" si="18"/>
        <v>-901</v>
      </c>
      <c r="S108" s="132" t="str">
        <f t="shared" si="16"/>
        <v/>
      </c>
      <c r="U108" s="131">
        <v>2014</v>
      </c>
      <c r="V108" s="268">
        <f t="shared" si="13"/>
        <v>-901</v>
      </c>
      <c r="W108" s="268">
        <f t="shared" si="19"/>
        <v>-901</v>
      </c>
      <c r="X108" s="268">
        <f t="shared" si="19"/>
        <v>-901</v>
      </c>
      <c r="Y108" s="268">
        <f t="shared" si="19"/>
        <v>-901</v>
      </c>
      <c r="Z108" s="268">
        <f t="shared" si="19"/>
        <v>-901</v>
      </c>
      <c r="AA108" s="268">
        <f t="shared" si="19"/>
        <v>-901</v>
      </c>
      <c r="AB108" s="268">
        <f t="shared" si="19"/>
        <v>-901</v>
      </c>
      <c r="AC108" s="268">
        <f t="shared" si="19"/>
        <v>-901</v>
      </c>
      <c r="AD108" s="268">
        <f t="shared" si="19"/>
        <v>-901</v>
      </c>
      <c r="AE108" s="268">
        <f t="shared" si="19"/>
        <v>-901</v>
      </c>
      <c r="AF108" s="268">
        <f t="shared" si="19"/>
        <v>-901</v>
      </c>
      <c r="AG108" s="268">
        <f t="shared" si="19"/>
        <v>-901</v>
      </c>
      <c r="AH108" s="134" t="str">
        <f t="shared" si="17"/>
        <v/>
      </c>
    </row>
    <row r="109" spans="1:35">
      <c r="A109" s="263">
        <f t="shared" si="14"/>
        <v>1929</v>
      </c>
      <c r="B109" s="271">
        <v>10805</v>
      </c>
      <c r="C109" s="265">
        <v>-901</v>
      </c>
      <c r="D109" s="266">
        <f t="shared" si="15"/>
        <v>-901</v>
      </c>
      <c r="E109" s="130">
        <v>28</v>
      </c>
      <c r="F109" s="358">
        <v>2015</v>
      </c>
      <c r="G109" s="268">
        <f t="shared" si="12"/>
        <v>-901</v>
      </c>
      <c r="H109" s="268">
        <f t="shared" si="18"/>
        <v>-901</v>
      </c>
      <c r="I109" s="268">
        <f t="shared" si="18"/>
        <v>-901</v>
      </c>
      <c r="J109" s="268">
        <f t="shared" si="18"/>
        <v>-901</v>
      </c>
      <c r="K109" s="268">
        <f t="shared" si="18"/>
        <v>-901</v>
      </c>
      <c r="L109" s="268">
        <f t="shared" si="18"/>
        <v>-901</v>
      </c>
      <c r="M109" s="268">
        <f t="shared" si="18"/>
        <v>-901</v>
      </c>
      <c r="N109" s="268">
        <f t="shared" si="18"/>
        <v>-901</v>
      </c>
      <c r="O109" s="268">
        <f t="shared" si="18"/>
        <v>-901</v>
      </c>
      <c r="P109" s="268">
        <f t="shared" si="18"/>
        <v>-901</v>
      </c>
      <c r="Q109" s="268">
        <f t="shared" si="18"/>
        <v>-901</v>
      </c>
      <c r="R109" s="268">
        <f t="shared" si="18"/>
        <v>-901</v>
      </c>
      <c r="S109" s="359" t="str">
        <f t="shared" si="16"/>
        <v/>
      </c>
      <c r="U109" s="358">
        <v>2015</v>
      </c>
      <c r="V109" s="268">
        <f t="shared" si="13"/>
        <v>-901</v>
      </c>
      <c r="W109" s="268">
        <f t="shared" si="19"/>
        <v>-901</v>
      </c>
      <c r="X109" s="268">
        <f t="shared" si="19"/>
        <v>-901</v>
      </c>
      <c r="Y109" s="268">
        <f t="shared" si="19"/>
        <v>-901</v>
      </c>
      <c r="Z109" s="268">
        <f t="shared" si="19"/>
        <v>-901</v>
      </c>
      <c r="AA109" s="268">
        <f t="shared" si="19"/>
        <v>-901</v>
      </c>
      <c r="AB109" s="268">
        <f t="shared" si="19"/>
        <v>-901</v>
      </c>
      <c r="AC109" s="268">
        <f t="shared" si="19"/>
        <v>-901</v>
      </c>
      <c r="AD109" s="268">
        <f t="shared" si="19"/>
        <v>-901</v>
      </c>
      <c r="AE109" s="268">
        <f t="shared" si="19"/>
        <v>-901</v>
      </c>
      <c r="AF109" s="268">
        <f t="shared" si="19"/>
        <v>-901</v>
      </c>
      <c r="AG109" s="268">
        <f t="shared" si="19"/>
        <v>-901</v>
      </c>
      <c r="AH109" s="360" t="str">
        <f t="shared" si="17"/>
        <v/>
      </c>
    </row>
    <row r="110" spans="1:35">
      <c r="A110" s="263">
        <f t="shared" si="14"/>
        <v>1929</v>
      </c>
      <c r="B110" s="271">
        <v>10836</v>
      </c>
      <c r="C110" s="265">
        <v>-901</v>
      </c>
      <c r="D110" s="266">
        <f t="shared" si="15"/>
        <v>-901</v>
      </c>
      <c r="E110" s="130">
        <v>29</v>
      </c>
      <c r="F110" s="131">
        <v>2016</v>
      </c>
      <c r="G110" s="268">
        <f t="shared" si="12"/>
        <v>-901</v>
      </c>
      <c r="H110" s="268">
        <f t="shared" si="18"/>
        <v>-901</v>
      </c>
      <c r="I110" s="268">
        <f t="shared" si="18"/>
        <v>-901</v>
      </c>
      <c r="J110" s="268">
        <f t="shared" si="18"/>
        <v>-901</v>
      </c>
      <c r="K110" s="268">
        <f t="shared" si="18"/>
        <v>-901</v>
      </c>
      <c r="L110" s="268">
        <f t="shared" si="18"/>
        <v>-901</v>
      </c>
      <c r="M110" s="268">
        <f t="shared" si="18"/>
        <v>-901</v>
      </c>
      <c r="N110" s="268">
        <f t="shared" si="18"/>
        <v>-901</v>
      </c>
      <c r="O110" s="268">
        <f t="shared" si="18"/>
        <v>-901</v>
      </c>
      <c r="P110" s="268">
        <f t="shared" si="18"/>
        <v>-901</v>
      </c>
      <c r="Q110" s="268">
        <f t="shared" si="18"/>
        <v>-901</v>
      </c>
      <c r="R110" s="268">
        <f t="shared" si="18"/>
        <v>-901</v>
      </c>
      <c r="S110" s="359" t="str">
        <f t="shared" ref="S110:S115" si="20">IF(ISERROR(MATCH(-901,G110:R110,0)),(SUMPRODUCT(G110:R110,$G$13:$R$13)+(E110-$K$13)*K110)*24*60*60/(220*22*9*1000),"")</f>
        <v/>
      </c>
      <c r="U110" s="131">
        <v>2016</v>
      </c>
      <c r="V110" s="268">
        <f t="shared" si="13"/>
        <v>-901</v>
      </c>
      <c r="W110" s="268">
        <f t="shared" si="19"/>
        <v>-901</v>
      </c>
      <c r="X110" s="268">
        <f t="shared" si="19"/>
        <v>-901</v>
      </c>
      <c r="Y110" s="268">
        <f t="shared" si="19"/>
        <v>-901</v>
      </c>
      <c r="Z110" s="268">
        <f t="shared" si="19"/>
        <v>-901</v>
      </c>
      <c r="AA110" s="268">
        <f t="shared" si="19"/>
        <v>-901</v>
      </c>
      <c r="AB110" s="268">
        <f t="shared" si="19"/>
        <v>-901</v>
      </c>
      <c r="AC110" s="268">
        <f t="shared" si="19"/>
        <v>-901</v>
      </c>
      <c r="AD110" s="268">
        <f t="shared" si="19"/>
        <v>-901</v>
      </c>
      <c r="AE110" s="268">
        <f t="shared" si="19"/>
        <v>-901</v>
      </c>
      <c r="AF110" s="268">
        <f t="shared" si="19"/>
        <v>-901</v>
      </c>
      <c r="AG110" s="268">
        <f t="shared" si="19"/>
        <v>-901</v>
      </c>
      <c r="AH110" s="360" t="str">
        <f t="shared" ref="AH110:AH115" si="21">IF(ISERROR(MATCH(-901,V110:AG110,0)),SUM(V110:AG110)/1000,"")</f>
        <v/>
      </c>
    </row>
    <row r="111" spans="1:35">
      <c r="A111" s="263">
        <f t="shared" si="14"/>
        <v>1929</v>
      </c>
      <c r="B111" s="271">
        <v>10866</v>
      </c>
      <c r="C111" s="265">
        <v>-901</v>
      </c>
      <c r="D111" s="266">
        <f t="shared" si="15"/>
        <v>-901</v>
      </c>
      <c r="E111" s="130">
        <v>28</v>
      </c>
      <c r="F111" s="131">
        <v>2017</v>
      </c>
      <c r="G111" s="268">
        <f t="shared" si="12"/>
        <v>0</v>
      </c>
      <c r="H111" s="268">
        <f t="shared" si="12"/>
        <v>3.4666666666666668</v>
      </c>
      <c r="I111" s="268">
        <f t="shared" si="12"/>
        <v>0.23645161290322581</v>
      </c>
      <c r="J111" s="268">
        <f t="shared" si="12"/>
        <v>0</v>
      </c>
      <c r="K111" s="268">
        <f t="shared" si="12"/>
        <v>3.321428571428571E-2</v>
      </c>
      <c r="L111" s="268">
        <f t="shared" si="12"/>
        <v>16.278064516129032</v>
      </c>
      <c r="M111" s="268">
        <f t="shared" si="12"/>
        <v>83.666666666666657</v>
      </c>
      <c r="N111" s="268">
        <f t="shared" si="12"/>
        <v>66.98064516129034</v>
      </c>
      <c r="O111" s="268">
        <f t="shared" si="12"/>
        <v>34.966666666666669</v>
      </c>
      <c r="P111" s="268">
        <f t="shared" si="12"/>
        <v>0</v>
      </c>
      <c r="Q111" s="268">
        <f t="shared" si="12"/>
        <v>0</v>
      </c>
      <c r="R111" s="268">
        <f t="shared" si="12"/>
        <v>0</v>
      </c>
      <c r="S111" s="359">
        <f t="shared" si="20"/>
        <v>12.401216528925623</v>
      </c>
      <c r="U111" s="131">
        <v>2017</v>
      </c>
      <c r="V111" s="268">
        <f t="shared" si="13"/>
        <v>0</v>
      </c>
      <c r="W111" s="268">
        <f t="shared" si="13"/>
        <v>206.28099173553719</v>
      </c>
      <c r="X111" s="268">
        <f t="shared" si="13"/>
        <v>14.538842975206611</v>
      </c>
      <c r="Y111" s="268">
        <f t="shared" si="13"/>
        <v>0</v>
      </c>
      <c r="Z111" s="268">
        <f t="shared" si="13"/>
        <v>1.8446280991735537</v>
      </c>
      <c r="AA111" s="268">
        <f t="shared" si="13"/>
        <v>1000.8991735537189</v>
      </c>
      <c r="AB111" s="268">
        <f t="shared" si="13"/>
        <v>4978.5123966942137</v>
      </c>
      <c r="AC111" s="268">
        <f t="shared" si="13"/>
        <v>4118.4793388429762</v>
      </c>
      <c r="AD111" s="268">
        <f t="shared" si="13"/>
        <v>2080.6611570247933</v>
      </c>
      <c r="AE111" s="268">
        <f t="shared" si="13"/>
        <v>0</v>
      </c>
      <c r="AF111" s="268">
        <f t="shared" si="13"/>
        <v>0</v>
      </c>
      <c r="AG111" s="268">
        <f t="shared" si="13"/>
        <v>0</v>
      </c>
      <c r="AH111" s="360">
        <f t="shared" si="21"/>
        <v>12.401216528925621</v>
      </c>
    </row>
    <row r="112" spans="1:35">
      <c r="A112" s="263">
        <f t="shared" si="14"/>
        <v>1930</v>
      </c>
      <c r="B112" s="271">
        <v>10897</v>
      </c>
      <c r="C112" s="265">
        <v>-901</v>
      </c>
      <c r="D112" s="266">
        <f t="shared" si="15"/>
        <v>-901</v>
      </c>
      <c r="E112" s="130">
        <v>28</v>
      </c>
      <c r="F112" s="131">
        <v>2018</v>
      </c>
      <c r="G112" s="268">
        <f t="shared" ref="G112:R115" si="22">INDEX($C$16:$C$2000,($F112-1922)*12+G$12,1)</f>
        <v>-901</v>
      </c>
      <c r="H112" s="268">
        <f t="shared" si="22"/>
        <v>-901</v>
      </c>
      <c r="I112" s="268">
        <f t="shared" si="22"/>
        <v>-901</v>
      </c>
      <c r="J112" s="268">
        <f t="shared" si="22"/>
        <v>-901</v>
      </c>
      <c r="K112" s="268">
        <f t="shared" si="22"/>
        <v>-901</v>
      </c>
      <c r="L112" s="268">
        <f t="shared" si="22"/>
        <v>-901</v>
      </c>
      <c r="M112" s="268">
        <f t="shared" si="22"/>
        <v>-901</v>
      </c>
      <c r="N112" s="268">
        <f t="shared" si="22"/>
        <v>-901</v>
      </c>
      <c r="O112" s="268">
        <f t="shared" si="22"/>
        <v>-901</v>
      </c>
      <c r="P112" s="268">
        <f t="shared" si="22"/>
        <v>-901</v>
      </c>
      <c r="Q112" s="268">
        <f t="shared" si="22"/>
        <v>-901</v>
      </c>
      <c r="R112" s="268">
        <f t="shared" si="22"/>
        <v>-901</v>
      </c>
      <c r="S112" s="359" t="str">
        <f t="shared" si="20"/>
        <v/>
      </c>
      <c r="U112" s="131">
        <v>2018</v>
      </c>
      <c r="V112" s="268">
        <f t="shared" ref="V112:AG115" si="23">IF(INDEX($D$16:$D$2000,($U112-1922)*12+V$12,1)&lt;&gt;-901,INDEX($D$16:$D$2000,($U112-1922)*12+V$12,1)*1000,-901)</f>
        <v>-901</v>
      </c>
      <c r="W112" s="268">
        <f t="shared" si="23"/>
        <v>-901</v>
      </c>
      <c r="X112" s="268">
        <f t="shared" si="23"/>
        <v>-901</v>
      </c>
      <c r="Y112" s="268">
        <f t="shared" si="23"/>
        <v>-901</v>
      </c>
      <c r="Z112" s="268">
        <f t="shared" si="23"/>
        <v>-901</v>
      </c>
      <c r="AA112" s="268">
        <f t="shared" si="23"/>
        <v>-901</v>
      </c>
      <c r="AB112" s="268">
        <f t="shared" si="23"/>
        <v>-901</v>
      </c>
      <c r="AC112" s="268">
        <f t="shared" si="23"/>
        <v>-901</v>
      </c>
      <c r="AD112" s="268">
        <f t="shared" si="23"/>
        <v>-901</v>
      </c>
      <c r="AE112" s="268">
        <f t="shared" si="23"/>
        <v>-901</v>
      </c>
      <c r="AF112" s="268">
        <f t="shared" si="23"/>
        <v>-901</v>
      </c>
      <c r="AG112" s="268">
        <f t="shared" si="23"/>
        <v>-901</v>
      </c>
      <c r="AH112" s="360" t="str">
        <f t="shared" si="21"/>
        <v/>
      </c>
    </row>
    <row r="113" spans="1:34">
      <c r="A113" s="263">
        <f t="shared" si="14"/>
        <v>1930</v>
      </c>
      <c r="B113" s="271">
        <v>10927</v>
      </c>
      <c r="C113" s="265">
        <v>-901</v>
      </c>
      <c r="D113" s="266">
        <f t="shared" si="15"/>
        <v>-901</v>
      </c>
      <c r="E113" s="130">
        <v>28</v>
      </c>
      <c r="F113" s="358">
        <v>2019</v>
      </c>
      <c r="G113" s="268">
        <f t="shared" si="22"/>
        <v>-901</v>
      </c>
      <c r="H113" s="268">
        <f t="shared" si="22"/>
        <v>-901</v>
      </c>
      <c r="I113" s="268">
        <f t="shared" si="22"/>
        <v>-901</v>
      </c>
      <c r="J113" s="268">
        <f t="shared" si="22"/>
        <v>-901</v>
      </c>
      <c r="K113" s="268">
        <f t="shared" si="22"/>
        <v>-901</v>
      </c>
      <c r="L113" s="268">
        <f t="shared" si="22"/>
        <v>-901</v>
      </c>
      <c r="M113" s="268">
        <f t="shared" si="22"/>
        <v>-901</v>
      </c>
      <c r="N113" s="268">
        <f t="shared" si="22"/>
        <v>-901</v>
      </c>
      <c r="O113" s="268">
        <f t="shared" si="22"/>
        <v>-901</v>
      </c>
      <c r="P113" s="268">
        <f t="shared" si="22"/>
        <v>-901</v>
      </c>
      <c r="Q113" s="268">
        <f t="shared" si="22"/>
        <v>-901</v>
      </c>
      <c r="R113" s="268">
        <f t="shared" si="22"/>
        <v>-901</v>
      </c>
      <c r="S113" s="359" t="str">
        <f t="shared" si="20"/>
        <v/>
      </c>
      <c r="U113" s="358">
        <v>2019</v>
      </c>
      <c r="V113" s="268">
        <f t="shared" si="23"/>
        <v>-901</v>
      </c>
      <c r="W113" s="268">
        <f t="shared" si="23"/>
        <v>-901</v>
      </c>
      <c r="X113" s="268">
        <f t="shared" si="23"/>
        <v>-901</v>
      </c>
      <c r="Y113" s="268">
        <f t="shared" si="23"/>
        <v>-901</v>
      </c>
      <c r="Z113" s="268">
        <f t="shared" si="23"/>
        <v>-901</v>
      </c>
      <c r="AA113" s="268">
        <f t="shared" si="23"/>
        <v>-901</v>
      </c>
      <c r="AB113" s="268">
        <f t="shared" si="23"/>
        <v>-901</v>
      </c>
      <c r="AC113" s="268">
        <f t="shared" si="23"/>
        <v>-901</v>
      </c>
      <c r="AD113" s="268">
        <f t="shared" si="23"/>
        <v>-901</v>
      </c>
      <c r="AE113" s="268">
        <f t="shared" si="23"/>
        <v>-901</v>
      </c>
      <c r="AF113" s="268">
        <f t="shared" si="23"/>
        <v>-901</v>
      </c>
      <c r="AG113" s="268">
        <f t="shared" si="23"/>
        <v>-901</v>
      </c>
      <c r="AH113" s="360" t="str">
        <f t="shared" si="21"/>
        <v/>
      </c>
    </row>
    <row r="114" spans="1:34">
      <c r="A114" s="263">
        <f t="shared" si="14"/>
        <v>1930</v>
      </c>
      <c r="B114" s="271">
        <v>10958</v>
      </c>
      <c r="C114" s="265">
        <v>-901</v>
      </c>
      <c r="D114" s="266">
        <f t="shared" si="15"/>
        <v>-901</v>
      </c>
      <c r="E114" s="130">
        <v>29</v>
      </c>
      <c r="F114" s="131">
        <v>2020</v>
      </c>
      <c r="G114" s="268">
        <f t="shared" si="22"/>
        <v>-901</v>
      </c>
      <c r="H114" s="268">
        <f t="shared" si="22"/>
        <v>-901</v>
      </c>
      <c r="I114" s="268">
        <f t="shared" si="22"/>
        <v>-901</v>
      </c>
      <c r="J114" s="268">
        <f t="shared" si="22"/>
        <v>-901</v>
      </c>
      <c r="K114" s="268">
        <f t="shared" si="22"/>
        <v>-901</v>
      </c>
      <c r="L114" s="268">
        <f t="shared" si="22"/>
        <v>-901</v>
      </c>
      <c r="M114" s="268">
        <f t="shared" si="22"/>
        <v>-901</v>
      </c>
      <c r="N114" s="268">
        <f t="shared" si="22"/>
        <v>-901</v>
      </c>
      <c r="O114" s="268">
        <f t="shared" si="22"/>
        <v>-901</v>
      </c>
      <c r="P114" s="268">
        <f t="shared" si="22"/>
        <v>-901</v>
      </c>
      <c r="Q114" s="268">
        <f t="shared" si="22"/>
        <v>-901</v>
      </c>
      <c r="R114" s="268">
        <f t="shared" si="22"/>
        <v>-901</v>
      </c>
      <c r="S114" s="359" t="str">
        <f t="shared" si="20"/>
        <v/>
      </c>
      <c r="U114" s="131">
        <v>2020</v>
      </c>
      <c r="V114" s="268">
        <f t="shared" si="23"/>
        <v>-901</v>
      </c>
      <c r="W114" s="268">
        <f t="shared" si="23"/>
        <v>-901</v>
      </c>
      <c r="X114" s="268">
        <f t="shared" si="23"/>
        <v>-901</v>
      </c>
      <c r="Y114" s="268">
        <f t="shared" si="23"/>
        <v>-901</v>
      </c>
      <c r="Z114" s="268">
        <f t="shared" si="23"/>
        <v>-901</v>
      </c>
      <c r="AA114" s="268">
        <f t="shared" si="23"/>
        <v>-901</v>
      </c>
      <c r="AB114" s="268">
        <f t="shared" si="23"/>
        <v>-901</v>
      </c>
      <c r="AC114" s="268">
        <f t="shared" si="23"/>
        <v>-901</v>
      </c>
      <c r="AD114" s="268">
        <f t="shared" si="23"/>
        <v>-901</v>
      </c>
      <c r="AE114" s="268">
        <f t="shared" si="23"/>
        <v>-901</v>
      </c>
      <c r="AF114" s="268">
        <f t="shared" si="23"/>
        <v>-901</v>
      </c>
      <c r="AG114" s="268">
        <f t="shared" si="23"/>
        <v>-901</v>
      </c>
      <c r="AH114" s="360" t="str">
        <f t="shared" si="21"/>
        <v/>
      </c>
    </row>
    <row r="115" spans="1:34">
      <c r="A115" s="263">
        <f t="shared" si="14"/>
        <v>1930</v>
      </c>
      <c r="B115" s="271">
        <v>10989</v>
      </c>
      <c r="C115" s="265">
        <v>-901</v>
      </c>
      <c r="D115" s="266">
        <f t="shared" si="15"/>
        <v>-901</v>
      </c>
      <c r="E115" s="130">
        <v>28</v>
      </c>
      <c r="F115" s="456">
        <v>2021</v>
      </c>
      <c r="G115" s="313">
        <f t="shared" si="22"/>
        <v>-901</v>
      </c>
      <c r="H115" s="313">
        <f t="shared" si="22"/>
        <v>-901</v>
      </c>
      <c r="I115" s="313">
        <f t="shared" si="22"/>
        <v>-901</v>
      </c>
      <c r="J115" s="313">
        <f t="shared" si="22"/>
        <v>-901</v>
      </c>
      <c r="K115" s="313">
        <f t="shared" si="22"/>
        <v>-901</v>
      </c>
      <c r="L115" s="313">
        <f t="shared" si="22"/>
        <v>-901</v>
      </c>
      <c r="M115" s="313">
        <f t="shared" si="22"/>
        <v>-901</v>
      </c>
      <c r="N115" s="313">
        <f t="shared" si="22"/>
        <v>-901</v>
      </c>
      <c r="O115" s="313">
        <f t="shared" si="22"/>
        <v>-901</v>
      </c>
      <c r="P115" s="313">
        <f t="shared" si="22"/>
        <v>-901</v>
      </c>
      <c r="Q115" s="313">
        <f t="shared" si="22"/>
        <v>-901</v>
      </c>
      <c r="R115" s="313">
        <f t="shared" si="22"/>
        <v>-901</v>
      </c>
      <c r="S115" s="135" t="str">
        <f t="shared" si="20"/>
        <v/>
      </c>
      <c r="U115" s="456">
        <v>2021</v>
      </c>
      <c r="V115" s="313">
        <f t="shared" si="23"/>
        <v>-901</v>
      </c>
      <c r="W115" s="313">
        <f t="shared" si="23"/>
        <v>-901</v>
      </c>
      <c r="X115" s="313">
        <f t="shared" si="23"/>
        <v>-901</v>
      </c>
      <c r="Y115" s="313">
        <f t="shared" si="23"/>
        <v>-901</v>
      </c>
      <c r="Z115" s="313">
        <f t="shared" si="23"/>
        <v>-901</v>
      </c>
      <c r="AA115" s="313">
        <f t="shared" si="23"/>
        <v>-901</v>
      </c>
      <c r="AB115" s="313">
        <f t="shared" si="23"/>
        <v>-901</v>
      </c>
      <c r="AC115" s="313">
        <f t="shared" si="23"/>
        <v>-901</v>
      </c>
      <c r="AD115" s="313">
        <f t="shared" si="23"/>
        <v>-901</v>
      </c>
      <c r="AE115" s="313">
        <f t="shared" si="23"/>
        <v>-901</v>
      </c>
      <c r="AF115" s="313">
        <f t="shared" si="23"/>
        <v>-901</v>
      </c>
      <c r="AG115" s="313">
        <f t="shared" si="23"/>
        <v>-901</v>
      </c>
      <c r="AH115" s="136" t="str">
        <f t="shared" si="21"/>
        <v/>
      </c>
    </row>
    <row r="116" spans="1:34">
      <c r="A116" s="263">
        <f t="shared" si="14"/>
        <v>1930</v>
      </c>
      <c r="B116" s="271">
        <v>11017</v>
      </c>
      <c r="C116" s="265">
        <v>-901</v>
      </c>
      <c r="D116" s="266">
        <f t="shared" si="15"/>
        <v>-901</v>
      </c>
      <c r="F116" s="273"/>
      <c r="G116" s="274"/>
      <c r="H116" s="274"/>
      <c r="I116" s="274"/>
      <c r="J116" s="274"/>
      <c r="K116" s="274"/>
      <c r="L116" s="274"/>
      <c r="M116" s="274"/>
      <c r="N116" s="274"/>
      <c r="O116" s="274"/>
      <c r="P116" s="274"/>
      <c r="Q116" s="274"/>
      <c r="R116" s="274"/>
    </row>
    <row r="117" spans="1:34">
      <c r="A117" s="263">
        <f t="shared" si="14"/>
        <v>1930</v>
      </c>
      <c r="B117" s="271">
        <v>11048</v>
      </c>
      <c r="C117" s="265">
        <v>-901</v>
      </c>
      <c r="D117" s="266">
        <f t="shared" si="15"/>
        <v>-901</v>
      </c>
      <c r="F117" s="273"/>
      <c r="G117" s="274"/>
      <c r="H117" s="274"/>
      <c r="I117" s="274"/>
      <c r="J117" s="274"/>
      <c r="K117" s="274"/>
      <c r="L117" s="274"/>
      <c r="M117" s="274"/>
      <c r="N117" s="274"/>
      <c r="O117" s="274"/>
      <c r="P117" s="274"/>
      <c r="Q117" s="274"/>
      <c r="R117" s="274"/>
    </row>
    <row r="118" spans="1:34">
      <c r="A118" s="263">
        <f t="shared" si="14"/>
        <v>1930</v>
      </c>
      <c r="B118" s="271">
        <v>11078</v>
      </c>
      <c r="C118" s="265">
        <v>-901</v>
      </c>
      <c r="D118" s="266">
        <f t="shared" si="15"/>
        <v>-901</v>
      </c>
      <c r="F118" s="273"/>
      <c r="G118" s="274"/>
      <c r="H118" s="274"/>
      <c r="I118" s="274"/>
      <c r="J118" s="274"/>
      <c r="K118" s="274"/>
      <c r="L118" s="274"/>
      <c r="M118" s="274"/>
      <c r="N118" s="274"/>
      <c r="O118" s="274"/>
      <c r="P118" s="274"/>
      <c r="Q118" s="274"/>
      <c r="R118" s="274"/>
    </row>
    <row r="119" spans="1:34">
      <c r="A119" s="263">
        <f t="shared" si="14"/>
        <v>1930</v>
      </c>
      <c r="B119" s="271">
        <v>11109</v>
      </c>
      <c r="C119" s="265">
        <v>-901</v>
      </c>
      <c r="D119" s="266">
        <f t="shared" si="15"/>
        <v>-901</v>
      </c>
      <c r="F119" s="273"/>
      <c r="G119" s="274"/>
      <c r="H119" s="274"/>
      <c r="I119" s="274"/>
      <c r="J119" s="274"/>
      <c r="K119" s="274"/>
      <c r="L119" s="274"/>
      <c r="M119" s="274"/>
      <c r="N119" s="274"/>
      <c r="O119" s="274"/>
      <c r="P119" s="274"/>
      <c r="Q119" s="274"/>
      <c r="R119" s="274"/>
    </row>
    <row r="120" spans="1:34">
      <c r="A120" s="263">
        <f t="shared" si="14"/>
        <v>1930</v>
      </c>
      <c r="B120" s="271">
        <v>11139</v>
      </c>
      <c r="C120" s="265">
        <v>-901</v>
      </c>
      <c r="D120" s="266">
        <f t="shared" si="15"/>
        <v>-901</v>
      </c>
      <c r="F120" s="273"/>
      <c r="G120" s="274"/>
      <c r="H120" s="274"/>
      <c r="I120" s="274"/>
      <c r="J120" s="274"/>
      <c r="K120" s="274"/>
      <c r="L120" s="274"/>
      <c r="M120" s="274"/>
      <c r="N120" s="274"/>
      <c r="O120" s="274"/>
      <c r="P120" s="274"/>
      <c r="Q120" s="274"/>
      <c r="R120" s="274"/>
    </row>
    <row r="121" spans="1:34">
      <c r="A121" s="263">
        <f t="shared" si="14"/>
        <v>1930</v>
      </c>
      <c r="B121" s="271">
        <v>11170</v>
      </c>
      <c r="C121" s="265">
        <v>-901</v>
      </c>
      <c r="D121" s="266">
        <f t="shared" si="15"/>
        <v>-901</v>
      </c>
      <c r="F121" s="273"/>
      <c r="G121" s="274"/>
      <c r="H121" s="274"/>
      <c r="I121" s="274"/>
      <c r="J121" s="274"/>
      <c r="K121" s="274"/>
      <c r="L121" s="274"/>
      <c r="M121" s="274"/>
      <c r="N121" s="274"/>
      <c r="O121" s="274"/>
      <c r="P121" s="274"/>
      <c r="Q121" s="274"/>
      <c r="R121" s="274"/>
    </row>
    <row r="122" spans="1:34">
      <c r="A122" s="263">
        <f t="shared" si="14"/>
        <v>1930</v>
      </c>
      <c r="B122" s="271">
        <v>11201</v>
      </c>
      <c r="C122" s="265">
        <v>-901</v>
      </c>
      <c r="D122" s="266">
        <f t="shared" si="15"/>
        <v>-901</v>
      </c>
      <c r="F122" s="273"/>
      <c r="G122" s="274"/>
      <c r="H122" s="274"/>
      <c r="I122" s="274"/>
      <c r="J122" s="274"/>
      <c r="K122" s="274"/>
      <c r="L122" s="274"/>
      <c r="M122" s="274"/>
      <c r="N122" s="274"/>
      <c r="O122" s="274"/>
      <c r="P122" s="274"/>
      <c r="Q122" s="274"/>
      <c r="R122" s="274"/>
    </row>
    <row r="123" spans="1:34">
      <c r="A123" s="263">
        <f t="shared" si="14"/>
        <v>1930</v>
      </c>
      <c r="B123" s="271">
        <v>11231</v>
      </c>
      <c r="C123" s="265">
        <v>-901</v>
      </c>
      <c r="D123" s="266">
        <f t="shared" si="15"/>
        <v>-901</v>
      </c>
      <c r="F123" s="273"/>
      <c r="G123" s="274"/>
      <c r="H123" s="274"/>
      <c r="I123" s="274"/>
      <c r="J123" s="274"/>
      <c r="K123" s="274"/>
      <c r="L123" s="274"/>
      <c r="M123" s="274"/>
      <c r="N123" s="274"/>
      <c r="O123" s="274"/>
      <c r="P123" s="274"/>
      <c r="Q123" s="274"/>
      <c r="R123" s="274"/>
    </row>
    <row r="124" spans="1:34">
      <c r="A124" s="263">
        <f t="shared" si="14"/>
        <v>1931</v>
      </c>
      <c r="B124" s="271">
        <v>11262</v>
      </c>
      <c r="C124" s="265">
        <v>-901</v>
      </c>
      <c r="D124" s="266">
        <f t="shared" si="15"/>
        <v>-901</v>
      </c>
      <c r="F124" s="273"/>
      <c r="G124" s="274"/>
      <c r="H124" s="274"/>
      <c r="I124" s="274"/>
      <c r="J124" s="274"/>
      <c r="K124" s="274"/>
      <c r="L124" s="274"/>
      <c r="M124" s="274"/>
      <c r="N124" s="274"/>
      <c r="O124" s="274"/>
      <c r="P124" s="274"/>
      <c r="Q124" s="274"/>
      <c r="R124" s="274"/>
    </row>
    <row r="125" spans="1:34">
      <c r="A125" s="263">
        <f t="shared" si="14"/>
        <v>1931</v>
      </c>
      <c r="B125" s="271">
        <v>11292</v>
      </c>
      <c r="C125" s="265">
        <v>-901</v>
      </c>
      <c r="D125" s="266">
        <f t="shared" si="15"/>
        <v>-901</v>
      </c>
      <c r="F125" s="273"/>
      <c r="G125" s="274"/>
      <c r="H125" s="274"/>
      <c r="I125" s="274"/>
      <c r="J125" s="274"/>
      <c r="K125" s="274"/>
      <c r="L125" s="274"/>
      <c r="M125" s="274"/>
      <c r="N125" s="274"/>
      <c r="O125" s="274"/>
      <c r="P125" s="274"/>
      <c r="Q125" s="274"/>
      <c r="R125" s="274"/>
    </row>
    <row r="126" spans="1:34">
      <c r="A126" s="263">
        <f t="shared" si="14"/>
        <v>1931</v>
      </c>
      <c r="B126" s="271">
        <v>11323</v>
      </c>
      <c r="C126" s="265">
        <v>-901</v>
      </c>
      <c r="D126" s="266">
        <f t="shared" si="15"/>
        <v>-901</v>
      </c>
      <c r="F126" s="273"/>
      <c r="G126" s="274"/>
      <c r="H126" s="274"/>
      <c r="I126" s="274"/>
      <c r="J126" s="274"/>
      <c r="K126" s="274"/>
      <c r="L126" s="274"/>
      <c r="M126" s="274"/>
      <c r="N126" s="274"/>
      <c r="O126" s="274"/>
      <c r="P126" s="274"/>
      <c r="Q126" s="274"/>
      <c r="R126" s="274"/>
    </row>
    <row r="127" spans="1:34">
      <c r="A127" s="263">
        <f t="shared" si="14"/>
        <v>1931</v>
      </c>
      <c r="B127" s="271">
        <v>11354</v>
      </c>
      <c r="C127" s="265">
        <v>-901</v>
      </c>
      <c r="D127" s="266">
        <f t="shared" si="15"/>
        <v>-901</v>
      </c>
      <c r="F127" s="273"/>
      <c r="G127" s="274"/>
      <c r="H127" s="274"/>
      <c r="I127" s="274"/>
      <c r="J127" s="274"/>
      <c r="K127" s="274"/>
      <c r="L127" s="274"/>
      <c r="M127" s="274"/>
      <c r="N127" s="274"/>
      <c r="O127" s="274"/>
      <c r="P127" s="274"/>
      <c r="Q127" s="274"/>
      <c r="R127" s="274"/>
    </row>
    <row r="128" spans="1:34">
      <c r="A128" s="263">
        <f t="shared" si="14"/>
        <v>1931</v>
      </c>
      <c r="B128" s="271">
        <v>11382</v>
      </c>
      <c r="C128" s="265">
        <v>-901</v>
      </c>
      <c r="D128" s="266">
        <f t="shared" si="15"/>
        <v>-901</v>
      </c>
      <c r="F128" s="273"/>
      <c r="G128" s="274"/>
      <c r="H128" s="274"/>
      <c r="I128" s="274"/>
      <c r="J128" s="274"/>
      <c r="K128" s="274"/>
      <c r="L128" s="274"/>
      <c r="M128" s="274"/>
      <c r="N128" s="274"/>
      <c r="O128" s="274"/>
      <c r="P128" s="274"/>
      <c r="Q128" s="274"/>
      <c r="R128" s="274"/>
    </row>
    <row r="129" spans="1:18">
      <c r="A129" s="263">
        <f t="shared" si="14"/>
        <v>1931</v>
      </c>
      <c r="B129" s="271">
        <v>11413</v>
      </c>
      <c r="C129" s="265">
        <v>-901</v>
      </c>
      <c r="D129" s="266">
        <f t="shared" si="15"/>
        <v>-901</v>
      </c>
      <c r="F129" s="273"/>
      <c r="G129" s="274"/>
      <c r="H129" s="274"/>
      <c r="I129" s="274"/>
      <c r="J129" s="274"/>
      <c r="K129" s="274"/>
      <c r="L129" s="274"/>
      <c r="M129" s="274"/>
      <c r="N129" s="274"/>
      <c r="O129" s="274"/>
      <c r="P129" s="274"/>
      <c r="Q129" s="274"/>
      <c r="R129" s="274"/>
    </row>
    <row r="130" spans="1:18">
      <c r="A130" s="263">
        <f t="shared" si="14"/>
        <v>1931</v>
      </c>
      <c r="B130" s="271">
        <v>11443</v>
      </c>
      <c r="C130" s="265">
        <v>-901</v>
      </c>
      <c r="D130" s="266">
        <f t="shared" si="15"/>
        <v>-901</v>
      </c>
      <c r="F130" s="273"/>
      <c r="G130" s="274"/>
      <c r="H130" s="274"/>
      <c r="I130" s="274"/>
      <c r="J130" s="274"/>
      <c r="K130" s="274"/>
      <c r="L130" s="274"/>
      <c r="M130" s="274"/>
      <c r="N130" s="274"/>
      <c r="O130" s="274"/>
      <c r="P130" s="274"/>
      <c r="Q130" s="274"/>
      <c r="R130" s="274"/>
    </row>
    <row r="131" spans="1:18">
      <c r="A131" s="263">
        <f t="shared" si="14"/>
        <v>1931</v>
      </c>
      <c r="B131" s="271">
        <v>11474</v>
      </c>
      <c r="C131" s="265">
        <v>-901</v>
      </c>
      <c r="D131" s="266">
        <f t="shared" si="15"/>
        <v>-901</v>
      </c>
      <c r="F131" s="273"/>
      <c r="G131" s="274"/>
      <c r="H131" s="274"/>
      <c r="I131" s="274"/>
      <c r="J131" s="274"/>
      <c r="K131" s="274"/>
      <c r="L131" s="274"/>
      <c r="M131" s="274"/>
      <c r="N131" s="274"/>
      <c r="O131" s="274"/>
      <c r="P131" s="274"/>
      <c r="Q131" s="274"/>
      <c r="R131" s="274"/>
    </row>
    <row r="132" spans="1:18">
      <c r="A132" s="263">
        <f t="shared" si="14"/>
        <v>1931</v>
      </c>
      <c r="B132" s="271">
        <v>11504</v>
      </c>
      <c r="C132" s="265">
        <v>-901</v>
      </c>
      <c r="D132" s="266">
        <f t="shared" si="15"/>
        <v>-901</v>
      </c>
      <c r="F132" s="273"/>
      <c r="G132" s="274"/>
      <c r="H132" s="274"/>
      <c r="I132" s="274"/>
      <c r="J132" s="274"/>
      <c r="K132" s="274"/>
      <c r="L132" s="274"/>
      <c r="M132" s="274"/>
      <c r="N132" s="274"/>
      <c r="O132" s="274"/>
      <c r="P132" s="274"/>
      <c r="Q132" s="274"/>
      <c r="R132" s="274"/>
    </row>
    <row r="133" spans="1:18">
      <c r="A133" s="263">
        <f t="shared" si="14"/>
        <v>1931</v>
      </c>
      <c r="B133" s="271">
        <v>11535</v>
      </c>
      <c r="C133" s="265">
        <v>-901</v>
      </c>
      <c r="D133" s="266">
        <f t="shared" si="15"/>
        <v>-901</v>
      </c>
      <c r="F133" s="273"/>
      <c r="G133" s="274"/>
      <c r="H133" s="274"/>
      <c r="I133" s="274"/>
      <c r="J133" s="274"/>
      <c r="K133" s="274"/>
      <c r="L133" s="274"/>
      <c r="M133" s="274"/>
      <c r="N133" s="274"/>
      <c r="O133" s="274"/>
      <c r="P133" s="274"/>
      <c r="Q133" s="274"/>
      <c r="R133" s="274"/>
    </row>
    <row r="134" spans="1:18">
      <c r="A134" s="263">
        <f t="shared" si="14"/>
        <v>1931</v>
      </c>
      <c r="B134" s="271">
        <v>11566</v>
      </c>
      <c r="C134" s="265">
        <v>-901</v>
      </c>
      <c r="D134" s="266">
        <f t="shared" si="15"/>
        <v>-901</v>
      </c>
      <c r="F134" s="273"/>
      <c r="G134" s="274"/>
      <c r="H134" s="274"/>
      <c r="I134" s="274"/>
      <c r="J134" s="274"/>
      <c r="K134" s="274"/>
      <c r="L134" s="274"/>
      <c r="M134" s="274"/>
      <c r="N134" s="274"/>
      <c r="O134" s="274"/>
      <c r="P134" s="274"/>
      <c r="Q134" s="274"/>
      <c r="R134" s="274"/>
    </row>
    <row r="135" spans="1:18">
      <c r="A135" s="263">
        <f t="shared" si="14"/>
        <v>1931</v>
      </c>
      <c r="B135" s="271">
        <v>11596</v>
      </c>
      <c r="C135" s="265">
        <v>-901</v>
      </c>
      <c r="D135" s="266">
        <f t="shared" si="15"/>
        <v>-901</v>
      </c>
      <c r="F135" s="273"/>
      <c r="G135" s="274"/>
      <c r="H135" s="274"/>
      <c r="I135" s="274"/>
      <c r="J135" s="274"/>
      <c r="K135" s="274"/>
      <c r="L135" s="274"/>
      <c r="M135" s="274"/>
      <c r="N135" s="274"/>
      <c r="O135" s="274"/>
      <c r="P135" s="274"/>
      <c r="Q135" s="274"/>
      <c r="R135" s="274"/>
    </row>
    <row r="136" spans="1:18">
      <c r="A136" s="263">
        <f t="shared" si="14"/>
        <v>1932</v>
      </c>
      <c r="B136" s="271">
        <v>11627</v>
      </c>
      <c r="C136" s="265">
        <v>-901</v>
      </c>
      <c r="D136" s="266">
        <f t="shared" si="15"/>
        <v>-901</v>
      </c>
      <c r="F136" s="273"/>
      <c r="G136" s="274"/>
      <c r="H136" s="274"/>
      <c r="I136" s="274"/>
      <c r="J136" s="274"/>
      <c r="K136" s="274"/>
      <c r="L136" s="274"/>
      <c r="M136" s="274"/>
      <c r="N136" s="274"/>
      <c r="O136" s="274"/>
      <c r="P136" s="274"/>
      <c r="Q136" s="274"/>
      <c r="R136" s="274"/>
    </row>
    <row r="137" spans="1:18">
      <c r="A137" s="263">
        <f t="shared" si="14"/>
        <v>1932</v>
      </c>
      <c r="B137" s="271">
        <v>11657</v>
      </c>
      <c r="C137" s="265">
        <v>-901</v>
      </c>
      <c r="D137" s="266">
        <f t="shared" si="15"/>
        <v>-901</v>
      </c>
      <c r="F137" s="273"/>
      <c r="G137" s="274"/>
      <c r="H137" s="274"/>
      <c r="I137" s="274"/>
      <c r="J137" s="274"/>
      <c r="K137" s="274"/>
      <c r="L137" s="274"/>
      <c r="M137" s="274"/>
      <c r="N137" s="274"/>
      <c r="O137" s="274"/>
      <c r="P137" s="274"/>
      <c r="Q137" s="274"/>
      <c r="R137" s="274"/>
    </row>
    <row r="138" spans="1:18">
      <c r="A138" s="263">
        <f t="shared" si="14"/>
        <v>1932</v>
      </c>
      <c r="B138" s="271">
        <v>11688</v>
      </c>
      <c r="C138" s="265">
        <v>-901</v>
      </c>
      <c r="D138" s="266">
        <f t="shared" si="15"/>
        <v>-901</v>
      </c>
      <c r="F138" s="273"/>
      <c r="G138" s="274"/>
      <c r="H138" s="274"/>
      <c r="I138" s="274"/>
      <c r="J138" s="274"/>
      <c r="K138" s="274"/>
      <c r="L138" s="274"/>
      <c r="M138" s="274"/>
      <c r="N138" s="274"/>
      <c r="O138" s="274"/>
      <c r="P138" s="274"/>
      <c r="Q138" s="274"/>
      <c r="R138" s="274"/>
    </row>
    <row r="139" spans="1:18">
      <c r="A139" s="263">
        <f t="shared" si="14"/>
        <v>1932</v>
      </c>
      <c r="B139" s="271">
        <v>11719</v>
      </c>
      <c r="C139" s="265">
        <v>-901</v>
      </c>
      <c r="D139" s="266">
        <f t="shared" si="15"/>
        <v>-901</v>
      </c>
      <c r="F139" s="273"/>
      <c r="G139" s="274"/>
      <c r="H139" s="274"/>
      <c r="I139" s="274"/>
      <c r="J139" s="274"/>
      <c r="K139" s="274"/>
      <c r="L139" s="274"/>
      <c r="M139" s="274"/>
      <c r="N139" s="274"/>
      <c r="O139" s="274"/>
      <c r="P139" s="274"/>
      <c r="Q139" s="274"/>
      <c r="R139" s="274"/>
    </row>
    <row r="140" spans="1:18">
      <c r="A140" s="263">
        <f t="shared" si="14"/>
        <v>1932</v>
      </c>
      <c r="B140" s="271">
        <v>11748</v>
      </c>
      <c r="C140" s="265">
        <v>-901</v>
      </c>
      <c r="D140" s="266">
        <f t="shared" si="15"/>
        <v>-901</v>
      </c>
      <c r="F140" s="273"/>
      <c r="G140" s="274"/>
      <c r="H140" s="274"/>
      <c r="I140" s="274"/>
      <c r="J140" s="274"/>
      <c r="K140" s="274"/>
      <c r="L140" s="274"/>
      <c r="M140" s="274"/>
      <c r="N140" s="274"/>
      <c r="O140" s="274"/>
      <c r="P140" s="274"/>
      <c r="Q140" s="274"/>
      <c r="R140" s="274"/>
    </row>
    <row r="141" spans="1:18">
      <c r="A141" s="263">
        <f t="shared" si="14"/>
        <v>1932</v>
      </c>
      <c r="B141" s="271">
        <v>11779</v>
      </c>
      <c r="C141" s="265">
        <v>-901</v>
      </c>
      <c r="D141" s="266">
        <f t="shared" si="15"/>
        <v>-901</v>
      </c>
      <c r="F141" s="273"/>
      <c r="G141" s="274"/>
      <c r="H141" s="274"/>
      <c r="I141" s="274"/>
      <c r="J141" s="274"/>
      <c r="K141" s="274"/>
      <c r="L141" s="274"/>
      <c r="M141" s="274"/>
      <c r="N141" s="274"/>
      <c r="O141" s="274"/>
      <c r="P141" s="274"/>
      <c r="Q141" s="274"/>
      <c r="R141" s="274"/>
    </row>
    <row r="142" spans="1:18">
      <c r="A142" s="263">
        <f t="shared" si="14"/>
        <v>1932</v>
      </c>
      <c r="B142" s="271">
        <v>11809</v>
      </c>
      <c r="C142" s="265">
        <v>-901</v>
      </c>
      <c r="D142" s="266">
        <f t="shared" si="15"/>
        <v>-901</v>
      </c>
      <c r="F142" s="273"/>
      <c r="G142" s="274"/>
      <c r="H142" s="274"/>
      <c r="I142" s="274"/>
      <c r="J142" s="274"/>
      <c r="K142" s="274"/>
      <c r="L142" s="274"/>
      <c r="M142" s="274"/>
      <c r="N142" s="274"/>
      <c r="O142" s="274"/>
      <c r="P142" s="274"/>
      <c r="Q142" s="274"/>
      <c r="R142" s="274"/>
    </row>
    <row r="143" spans="1:18">
      <c r="A143" s="263">
        <f t="shared" si="14"/>
        <v>1932</v>
      </c>
      <c r="B143" s="271">
        <v>11840</v>
      </c>
      <c r="C143" s="265">
        <v>-901</v>
      </c>
      <c r="D143" s="266">
        <f t="shared" si="15"/>
        <v>-901</v>
      </c>
      <c r="F143" s="273"/>
      <c r="G143" s="274"/>
      <c r="H143" s="274"/>
      <c r="I143" s="274"/>
      <c r="J143" s="274"/>
      <c r="K143" s="274"/>
      <c r="L143" s="274"/>
      <c r="M143" s="274"/>
      <c r="N143" s="274"/>
      <c r="O143" s="274"/>
      <c r="P143" s="274"/>
      <c r="Q143" s="274"/>
      <c r="R143" s="274"/>
    </row>
    <row r="144" spans="1:18">
      <c r="A144" s="263">
        <f t="shared" si="14"/>
        <v>1932</v>
      </c>
      <c r="B144" s="271">
        <v>11870</v>
      </c>
      <c r="C144" s="265">
        <v>-901</v>
      </c>
      <c r="D144" s="266">
        <f t="shared" si="15"/>
        <v>-901</v>
      </c>
      <c r="F144" s="273"/>
      <c r="G144" s="274"/>
      <c r="H144" s="274"/>
      <c r="I144" s="274"/>
      <c r="J144" s="274"/>
      <c r="K144" s="274"/>
      <c r="L144" s="274"/>
      <c r="M144" s="274"/>
      <c r="N144" s="274"/>
      <c r="O144" s="274"/>
      <c r="P144" s="274"/>
      <c r="Q144" s="274"/>
      <c r="R144" s="274"/>
    </row>
    <row r="145" spans="1:18">
      <c r="A145" s="263">
        <f t="shared" ref="A145:A208" si="24">IF(MONTH(B145)&gt;9,YEAR(B145)+1,YEAR(B145))</f>
        <v>1932</v>
      </c>
      <c r="B145" s="271">
        <v>11901</v>
      </c>
      <c r="C145" s="265">
        <v>-901</v>
      </c>
      <c r="D145" s="266">
        <f t="shared" ref="D145:D208" si="25">IF(C145&lt;&gt;-901,C145*DAY(B145)*24*60*60/(220*22*9*1000),-901)</f>
        <v>-901</v>
      </c>
      <c r="F145" s="273"/>
      <c r="G145" s="274"/>
      <c r="H145" s="274"/>
      <c r="I145" s="274"/>
      <c r="J145" s="274"/>
      <c r="K145" s="274"/>
      <c r="L145" s="274"/>
      <c r="M145" s="274"/>
      <c r="N145" s="274"/>
      <c r="O145" s="274"/>
      <c r="P145" s="274"/>
      <c r="Q145" s="274"/>
      <c r="R145" s="274"/>
    </row>
    <row r="146" spans="1:18">
      <c r="A146" s="263">
        <f t="shared" si="24"/>
        <v>1932</v>
      </c>
      <c r="B146" s="271">
        <v>11932</v>
      </c>
      <c r="C146" s="265">
        <v>-901</v>
      </c>
      <c r="D146" s="266">
        <f t="shared" si="25"/>
        <v>-901</v>
      </c>
      <c r="I146" s="274"/>
      <c r="J146" s="274"/>
      <c r="K146" s="274"/>
      <c r="L146" s="274"/>
    </row>
    <row r="147" spans="1:18">
      <c r="A147" s="263">
        <f t="shared" si="24"/>
        <v>1932</v>
      </c>
      <c r="B147" s="271">
        <v>11962</v>
      </c>
      <c r="C147" s="265">
        <v>-901</v>
      </c>
      <c r="D147" s="266">
        <f t="shared" si="25"/>
        <v>-901</v>
      </c>
      <c r="I147" s="274"/>
      <c r="J147" s="274"/>
      <c r="K147" s="274"/>
      <c r="L147" s="274"/>
    </row>
    <row r="148" spans="1:18">
      <c r="A148" s="263">
        <f t="shared" si="24"/>
        <v>1933</v>
      </c>
      <c r="B148" s="271">
        <v>11993</v>
      </c>
      <c r="C148" s="265">
        <v>-901</v>
      </c>
      <c r="D148" s="266">
        <f t="shared" si="25"/>
        <v>-901</v>
      </c>
      <c r="I148" s="274"/>
      <c r="J148" s="274"/>
      <c r="K148" s="274"/>
      <c r="L148" s="274"/>
    </row>
    <row r="149" spans="1:18">
      <c r="A149" s="263">
        <f t="shared" si="24"/>
        <v>1933</v>
      </c>
      <c r="B149" s="271">
        <v>12023</v>
      </c>
      <c r="C149" s="265">
        <v>-901</v>
      </c>
      <c r="D149" s="266">
        <f t="shared" si="25"/>
        <v>-901</v>
      </c>
      <c r="I149" s="274"/>
      <c r="J149" s="274"/>
      <c r="K149" s="274"/>
      <c r="L149" s="274"/>
    </row>
    <row r="150" spans="1:18">
      <c r="A150" s="263">
        <f t="shared" si="24"/>
        <v>1933</v>
      </c>
      <c r="B150" s="271">
        <v>12054</v>
      </c>
      <c r="C150" s="265">
        <v>-901</v>
      </c>
      <c r="D150" s="266">
        <f t="shared" si="25"/>
        <v>-901</v>
      </c>
      <c r="I150" s="274"/>
      <c r="J150" s="274"/>
      <c r="K150" s="274"/>
      <c r="L150" s="274"/>
    </row>
    <row r="151" spans="1:18">
      <c r="A151" s="263">
        <f t="shared" si="24"/>
        <v>1933</v>
      </c>
      <c r="B151" s="271">
        <v>12085</v>
      </c>
      <c r="C151" s="265">
        <v>-901</v>
      </c>
      <c r="D151" s="266">
        <f t="shared" si="25"/>
        <v>-901</v>
      </c>
      <c r="I151" s="274"/>
      <c r="J151" s="274"/>
      <c r="K151" s="274"/>
      <c r="L151" s="274"/>
    </row>
    <row r="152" spans="1:18">
      <c r="A152" s="263">
        <f t="shared" si="24"/>
        <v>1933</v>
      </c>
      <c r="B152" s="271">
        <v>12113</v>
      </c>
      <c r="C152" s="265">
        <v>-901</v>
      </c>
      <c r="D152" s="266">
        <f t="shared" si="25"/>
        <v>-901</v>
      </c>
      <c r="I152" s="274"/>
      <c r="J152" s="274"/>
      <c r="K152" s="274"/>
      <c r="L152" s="274"/>
    </row>
    <row r="153" spans="1:18">
      <c r="A153" s="263">
        <f t="shared" si="24"/>
        <v>1933</v>
      </c>
      <c r="B153" s="271">
        <v>12144</v>
      </c>
      <c r="C153" s="265">
        <v>-901</v>
      </c>
      <c r="D153" s="266">
        <f t="shared" si="25"/>
        <v>-901</v>
      </c>
      <c r="I153" s="274"/>
      <c r="J153" s="274"/>
      <c r="K153" s="274"/>
      <c r="L153" s="274"/>
    </row>
    <row r="154" spans="1:18">
      <c r="A154" s="263">
        <f t="shared" si="24"/>
        <v>1933</v>
      </c>
      <c r="B154" s="271">
        <v>12174</v>
      </c>
      <c r="C154" s="265">
        <v>-901</v>
      </c>
      <c r="D154" s="266">
        <f t="shared" si="25"/>
        <v>-901</v>
      </c>
      <c r="I154" s="274"/>
      <c r="J154" s="274"/>
      <c r="K154" s="274"/>
      <c r="L154" s="274"/>
    </row>
    <row r="155" spans="1:18">
      <c r="A155" s="263">
        <f t="shared" si="24"/>
        <v>1933</v>
      </c>
      <c r="B155" s="271">
        <v>12205</v>
      </c>
      <c r="C155" s="265">
        <v>-901</v>
      </c>
      <c r="D155" s="266">
        <f t="shared" si="25"/>
        <v>-901</v>
      </c>
      <c r="I155" s="274"/>
      <c r="J155" s="274"/>
      <c r="K155" s="274"/>
      <c r="L155" s="274"/>
    </row>
    <row r="156" spans="1:18">
      <c r="A156" s="263">
        <f t="shared" si="24"/>
        <v>1933</v>
      </c>
      <c r="B156" s="271">
        <v>12235</v>
      </c>
      <c r="C156" s="265">
        <v>-901</v>
      </c>
      <c r="D156" s="266">
        <f t="shared" si="25"/>
        <v>-901</v>
      </c>
      <c r="I156" s="274"/>
      <c r="J156" s="274"/>
      <c r="K156" s="274"/>
      <c r="L156" s="274"/>
    </row>
    <row r="157" spans="1:18">
      <c r="A157" s="263">
        <f t="shared" si="24"/>
        <v>1933</v>
      </c>
      <c r="B157" s="271">
        <v>12266</v>
      </c>
      <c r="C157" s="265">
        <v>-901</v>
      </c>
      <c r="D157" s="266">
        <f t="shared" si="25"/>
        <v>-901</v>
      </c>
      <c r="I157" s="274"/>
      <c r="J157" s="274"/>
      <c r="K157" s="274"/>
      <c r="L157" s="274"/>
    </row>
    <row r="158" spans="1:18">
      <c r="A158" s="263">
        <f t="shared" si="24"/>
        <v>1933</v>
      </c>
      <c r="B158" s="271">
        <v>12297</v>
      </c>
      <c r="C158" s="265">
        <v>-901</v>
      </c>
      <c r="D158" s="266">
        <f t="shared" si="25"/>
        <v>-901</v>
      </c>
      <c r="I158" s="274"/>
      <c r="J158" s="274"/>
      <c r="K158" s="274"/>
      <c r="L158" s="274"/>
    </row>
    <row r="159" spans="1:18">
      <c r="A159" s="263">
        <f t="shared" si="24"/>
        <v>1933</v>
      </c>
      <c r="B159" s="271">
        <v>12327</v>
      </c>
      <c r="C159" s="265">
        <v>-901</v>
      </c>
      <c r="D159" s="266">
        <f t="shared" si="25"/>
        <v>-901</v>
      </c>
      <c r="I159" s="274"/>
      <c r="J159" s="274"/>
      <c r="K159" s="274"/>
      <c r="L159" s="274"/>
    </row>
    <row r="160" spans="1:18">
      <c r="A160" s="263">
        <f t="shared" si="24"/>
        <v>1934</v>
      </c>
      <c r="B160" s="271">
        <v>12358</v>
      </c>
      <c r="C160" s="265">
        <v>-901</v>
      </c>
      <c r="D160" s="266">
        <f t="shared" si="25"/>
        <v>-901</v>
      </c>
      <c r="I160" s="274"/>
      <c r="J160" s="274"/>
      <c r="K160" s="274"/>
      <c r="L160" s="274"/>
    </row>
    <row r="161" spans="1:12">
      <c r="A161" s="263">
        <f t="shared" si="24"/>
        <v>1934</v>
      </c>
      <c r="B161" s="271">
        <v>12388</v>
      </c>
      <c r="C161" s="265">
        <v>-901</v>
      </c>
      <c r="D161" s="266">
        <f t="shared" si="25"/>
        <v>-901</v>
      </c>
      <c r="I161" s="274"/>
      <c r="J161" s="274"/>
      <c r="K161" s="274"/>
      <c r="L161" s="274"/>
    </row>
    <row r="162" spans="1:12">
      <c r="A162" s="263">
        <f t="shared" si="24"/>
        <v>1934</v>
      </c>
      <c r="B162" s="271">
        <v>12419</v>
      </c>
      <c r="C162" s="265">
        <v>-901</v>
      </c>
      <c r="D162" s="266">
        <f t="shared" si="25"/>
        <v>-901</v>
      </c>
      <c r="I162" s="274"/>
      <c r="J162" s="274"/>
      <c r="K162" s="274"/>
      <c r="L162" s="274"/>
    </row>
    <row r="163" spans="1:12">
      <c r="A163" s="263">
        <f t="shared" si="24"/>
        <v>1934</v>
      </c>
      <c r="B163" s="271">
        <v>12450</v>
      </c>
      <c r="C163" s="265">
        <v>-901</v>
      </c>
      <c r="D163" s="266">
        <f t="shared" si="25"/>
        <v>-901</v>
      </c>
      <c r="I163" s="274"/>
      <c r="J163" s="274"/>
      <c r="K163" s="274"/>
      <c r="L163" s="274"/>
    </row>
    <row r="164" spans="1:12">
      <c r="A164" s="263">
        <f t="shared" si="24"/>
        <v>1934</v>
      </c>
      <c r="B164" s="271">
        <v>12478</v>
      </c>
      <c r="C164" s="265">
        <v>-901</v>
      </c>
      <c r="D164" s="266">
        <f t="shared" si="25"/>
        <v>-901</v>
      </c>
      <c r="I164" s="274"/>
      <c r="J164" s="274"/>
      <c r="K164" s="274"/>
      <c r="L164" s="274"/>
    </row>
    <row r="165" spans="1:12">
      <c r="A165" s="263">
        <f t="shared" si="24"/>
        <v>1934</v>
      </c>
      <c r="B165" s="271">
        <v>12509</v>
      </c>
      <c r="C165" s="265">
        <v>-901</v>
      </c>
      <c r="D165" s="266">
        <f t="shared" si="25"/>
        <v>-901</v>
      </c>
      <c r="I165" s="274"/>
      <c r="J165" s="274"/>
      <c r="K165" s="274"/>
      <c r="L165" s="274"/>
    </row>
    <row r="166" spans="1:12">
      <c r="A166" s="263">
        <f t="shared" si="24"/>
        <v>1934</v>
      </c>
      <c r="B166" s="271">
        <v>12539</v>
      </c>
      <c r="C166" s="265">
        <v>-901</v>
      </c>
      <c r="D166" s="266">
        <f t="shared" si="25"/>
        <v>-901</v>
      </c>
      <c r="I166" s="274"/>
      <c r="J166" s="274"/>
      <c r="K166" s="274"/>
      <c r="L166" s="274"/>
    </row>
    <row r="167" spans="1:12">
      <c r="A167" s="263">
        <f t="shared" si="24"/>
        <v>1934</v>
      </c>
      <c r="B167" s="271">
        <v>12570</v>
      </c>
      <c r="C167" s="265">
        <v>-901</v>
      </c>
      <c r="D167" s="266">
        <f t="shared" si="25"/>
        <v>-901</v>
      </c>
      <c r="I167" s="274"/>
      <c r="J167" s="274"/>
      <c r="K167" s="274"/>
      <c r="L167" s="274"/>
    </row>
    <row r="168" spans="1:12">
      <c r="A168" s="263">
        <f t="shared" si="24"/>
        <v>1934</v>
      </c>
      <c r="B168" s="271">
        <v>12600</v>
      </c>
      <c r="C168" s="265">
        <v>-901</v>
      </c>
      <c r="D168" s="266">
        <f t="shared" si="25"/>
        <v>-901</v>
      </c>
      <c r="I168" s="274"/>
      <c r="J168" s="274"/>
      <c r="K168" s="274"/>
      <c r="L168" s="274"/>
    </row>
    <row r="169" spans="1:12">
      <c r="A169" s="263">
        <f t="shared" si="24"/>
        <v>1934</v>
      </c>
      <c r="B169" s="271">
        <v>12631</v>
      </c>
      <c r="C169" s="265">
        <v>-901</v>
      </c>
      <c r="D169" s="266">
        <f t="shared" si="25"/>
        <v>-901</v>
      </c>
      <c r="I169" s="274"/>
      <c r="J169" s="274"/>
      <c r="K169" s="274"/>
      <c r="L169" s="274"/>
    </row>
    <row r="170" spans="1:12">
      <c r="A170" s="263">
        <f t="shared" si="24"/>
        <v>1934</v>
      </c>
      <c r="B170" s="271">
        <v>12662</v>
      </c>
      <c r="C170" s="265">
        <v>-901</v>
      </c>
      <c r="D170" s="266">
        <f t="shared" si="25"/>
        <v>-901</v>
      </c>
      <c r="I170" s="274"/>
      <c r="J170" s="274"/>
      <c r="K170" s="274"/>
      <c r="L170" s="274"/>
    </row>
    <row r="171" spans="1:12">
      <c r="A171" s="263">
        <f t="shared" si="24"/>
        <v>1934</v>
      </c>
      <c r="B171" s="271">
        <v>12692</v>
      </c>
      <c r="C171" s="265">
        <v>-901</v>
      </c>
      <c r="D171" s="266">
        <f t="shared" si="25"/>
        <v>-901</v>
      </c>
      <c r="I171" s="274"/>
      <c r="J171" s="274"/>
      <c r="K171" s="274"/>
      <c r="L171" s="274"/>
    </row>
    <row r="172" spans="1:12">
      <c r="A172" s="263">
        <f t="shared" si="24"/>
        <v>1935</v>
      </c>
      <c r="B172" s="271">
        <v>12723</v>
      </c>
      <c r="C172" s="265">
        <v>-901</v>
      </c>
      <c r="D172" s="266">
        <f t="shared" si="25"/>
        <v>-901</v>
      </c>
      <c r="I172" s="274"/>
      <c r="J172" s="274"/>
      <c r="K172" s="274"/>
      <c r="L172" s="274"/>
    </row>
    <row r="173" spans="1:12">
      <c r="A173" s="263">
        <f t="shared" si="24"/>
        <v>1935</v>
      </c>
      <c r="B173" s="271">
        <v>12753</v>
      </c>
      <c r="C173" s="265">
        <v>-901</v>
      </c>
      <c r="D173" s="266">
        <f t="shared" si="25"/>
        <v>-901</v>
      </c>
      <c r="I173" s="274"/>
      <c r="J173" s="274"/>
      <c r="K173" s="274"/>
      <c r="L173" s="274"/>
    </row>
    <row r="174" spans="1:12">
      <c r="A174" s="263">
        <f t="shared" si="24"/>
        <v>1935</v>
      </c>
      <c r="B174" s="271">
        <v>12784</v>
      </c>
      <c r="C174" s="265">
        <v>-901</v>
      </c>
      <c r="D174" s="266">
        <f t="shared" si="25"/>
        <v>-901</v>
      </c>
      <c r="I174" s="274"/>
      <c r="J174" s="274"/>
      <c r="K174" s="274"/>
      <c r="L174" s="274"/>
    </row>
    <row r="175" spans="1:12">
      <c r="A175" s="263">
        <f t="shared" si="24"/>
        <v>1935</v>
      </c>
      <c r="B175" s="271">
        <v>12815</v>
      </c>
      <c r="C175" s="265">
        <v>-901</v>
      </c>
      <c r="D175" s="266">
        <f t="shared" si="25"/>
        <v>-901</v>
      </c>
      <c r="I175" s="274"/>
      <c r="J175" s="274"/>
      <c r="K175" s="274"/>
      <c r="L175" s="274"/>
    </row>
    <row r="176" spans="1:12">
      <c r="A176" s="263">
        <f t="shared" si="24"/>
        <v>1935</v>
      </c>
      <c r="B176" s="271">
        <v>12843</v>
      </c>
      <c r="C176" s="265">
        <v>-901</v>
      </c>
      <c r="D176" s="266">
        <f t="shared" si="25"/>
        <v>-901</v>
      </c>
      <c r="I176" s="274"/>
      <c r="J176" s="274"/>
      <c r="K176" s="274"/>
      <c r="L176" s="274"/>
    </row>
    <row r="177" spans="1:12">
      <c r="A177" s="263">
        <f t="shared" si="24"/>
        <v>1935</v>
      </c>
      <c r="B177" s="271">
        <v>12874</v>
      </c>
      <c r="C177" s="265">
        <v>-901</v>
      </c>
      <c r="D177" s="266">
        <f t="shared" si="25"/>
        <v>-901</v>
      </c>
      <c r="I177" s="274"/>
      <c r="J177" s="274"/>
      <c r="K177" s="274"/>
      <c r="L177" s="274"/>
    </row>
    <row r="178" spans="1:12">
      <c r="A178" s="263">
        <f t="shared" si="24"/>
        <v>1935</v>
      </c>
      <c r="B178" s="271">
        <v>12904</v>
      </c>
      <c r="C178" s="265">
        <v>-901</v>
      </c>
      <c r="D178" s="266">
        <f t="shared" si="25"/>
        <v>-901</v>
      </c>
      <c r="I178" s="274"/>
      <c r="J178" s="274"/>
      <c r="K178" s="274"/>
      <c r="L178" s="274"/>
    </row>
    <row r="179" spans="1:12">
      <c r="A179" s="263">
        <f t="shared" si="24"/>
        <v>1935</v>
      </c>
      <c r="B179" s="271">
        <v>12935</v>
      </c>
      <c r="C179" s="265">
        <v>-901</v>
      </c>
      <c r="D179" s="266">
        <f t="shared" si="25"/>
        <v>-901</v>
      </c>
      <c r="I179" s="274"/>
      <c r="J179" s="274"/>
      <c r="K179" s="274"/>
      <c r="L179" s="274"/>
    </row>
    <row r="180" spans="1:12">
      <c r="A180" s="263">
        <f t="shared" si="24"/>
        <v>1935</v>
      </c>
      <c r="B180" s="271">
        <v>12965</v>
      </c>
      <c r="C180" s="265">
        <v>-901</v>
      </c>
      <c r="D180" s="266">
        <f t="shared" si="25"/>
        <v>-901</v>
      </c>
      <c r="I180" s="274"/>
      <c r="J180" s="274"/>
      <c r="K180" s="274"/>
      <c r="L180" s="274"/>
    </row>
    <row r="181" spans="1:12">
      <c r="A181" s="263">
        <f t="shared" si="24"/>
        <v>1935</v>
      </c>
      <c r="B181" s="271">
        <v>12996</v>
      </c>
      <c r="C181" s="265">
        <v>-901</v>
      </c>
      <c r="D181" s="266">
        <f t="shared" si="25"/>
        <v>-901</v>
      </c>
      <c r="I181" s="274"/>
      <c r="J181" s="274"/>
      <c r="K181" s="274"/>
      <c r="L181" s="274"/>
    </row>
    <row r="182" spans="1:12">
      <c r="A182" s="263">
        <f t="shared" si="24"/>
        <v>1935</v>
      </c>
      <c r="B182" s="271">
        <v>13027</v>
      </c>
      <c r="C182" s="265">
        <v>-901</v>
      </c>
      <c r="D182" s="266">
        <f t="shared" si="25"/>
        <v>-901</v>
      </c>
      <c r="I182" s="274"/>
      <c r="J182" s="274"/>
      <c r="K182" s="274"/>
      <c r="L182" s="274"/>
    </row>
    <row r="183" spans="1:12">
      <c r="A183" s="263">
        <f t="shared" si="24"/>
        <v>1935</v>
      </c>
      <c r="B183" s="271">
        <v>13057</v>
      </c>
      <c r="C183" s="265">
        <v>-901</v>
      </c>
      <c r="D183" s="266">
        <f t="shared" si="25"/>
        <v>-901</v>
      </c>
      <c r="I183" s="274"/>
      <c r="J183" s="274"/>
      <c r="K183" s="274"/>
      <c r="L183" s="274"/>
    </row>
    <row r="184" spans="1:12">
      <c r="A184" s="263">
        <f t="shared" si="24"/>
        <v>1936</v>
      </c>
      <c r="B184" s="271">
        <v>13088</v>
      </c>
      <c r="C184" s="265">
        <v>-901</v>
      </c>
      <c r="D184" s="266">
        <f t="shared" si="25"/>
        <v>-901</v>
      </c>
      <c r="I184" s="274"/>
      <c r="J184" s="274"/>
      <c r="K184" s="274"/>
      <c r="L184" s="274"/>
    </row>
    <row r="185" spans="1:12">
      <c r="A185" s="263">
        <f t="shared" si="24"/>
        <v>1936</v>
      </c>
      <c r="B185" s="271">
        <v>13118</v>
      </c>
      <c r="C185" s="265">
        <v>-901</v>
      </c>
      <c r="D185" s="266">
        <f t="shared" si="25"/>
        <v>-901</v>
      </c>
      <c r="I185" s="274"/>
      <c r="J185" s="274"/>
      <c r="K185" s="274"/>
      <c r="L185" s="274"/>
    </row>
    <row r="186" spans="1:12">
      <c r="A186" s="263">
        <f t="shared" si="24"/>
        <v>1936</v>
      </c>
      <c r="B186" s="271">
        <v>13149</v>
      </c>
      <c r="C186" s="265">
        <v>-901</v>
      </c>
      <c r="D186" s="266">
        <f t="shared" si="25"/>
        <v>-901</v>
      </c>
      <c r="I186" s="274"/>
      <c r="J186" s="274"/>
      <c r="K186" s="274"/>
      <c r="L186" s="274"/>
    </row>
    <row r="187" spans="1:12">
      <c r="A187" s="263">
        <f t="shared" si="24"/>
        <v>1936</v>
      </c>
      <c r="B187" s="271">
        <v>13180</v>
      </c>
      <c r="C187" s="265">
        <v>-901</v>
      </c>
      <c r="D187" s="266">
        <f t="shared" si="25"/>
        <v>-901</v>
      </c>
      <c r="I187" s="274"/>
      <c r="J187" s="274"/>
      <c r="K187" s="274"/>
      <c r="L187" s="274"/>
    </row>
    <row r="188" spans="1:12">
      <c r="A188" s="263">
        <f t="shared" si="24"/>
        <v>1936</v>
      </c>
      <c r="B188" s="271">
        <v>13209</v>
      </c>
      <c r="C188" s="265">
        <v>-901</v>
      </c>
      <c r="D188" s="266">
        <f t="shared" si="25"/>
        <v>-901</v>
      </c>
      <c r="I188" s="274"/>
      <c r="J188" s="274"/>
      <c r="K188" s="274"/>
      <c r="L188" s="274"/>
    </row>
    <row r="189" spans="1:12">
      <c r="A189" s="263">
        <f t="shared" si="24"/>
        <v>1936</v>
      </c>
      <c r="B189" s="271">
        <v>13240</v>
      </c>
      <c r="C189" s="265">
        <v>-901</v>
      </c>
      <c r="D189" s="266">
        <f t="shared" si="25"/>
        <v>-901</v>
      </c>
      <c r="I189" s="274"/>
      <c r="J189" s="274"/>
      <c r="K189" s="274"/>
      <c r="L189" s="274"/>
    </row>
    <row r="190" spans="1:12">
      <c r="A190" s="263">
        <f t="shared" si="24"/>
        <v>1936</v>
      </c>
      <c r="B190" s="271">
        <v>13270</v>
      </c>
      <c r="C190" s="265">
        <v>-901</v>
      </c>
      <c r="D190" s="266">
        <f t="shared" si="25"/>
        <v>-901</v>
      </c>
      <c r="I190" s="274"/>
      <c r="J190" s="274"/>
      <c r="K190" s="274"/>
      <c r="L190" s="274"/>
    </row>
    <row r="191" spans="1:12">
      <c r="A191" s="263">
        <f t="shared" si="24"/>
        <v>1936</v>
      </c>
      <c r="B191" s="271">
        <v>13301</v>
      </c>
      <c r="C191" s="265">
        <v>-901</v>
      </c>
      <c r="D191" s="266">
        <f t="shared" si="25"/>
        <v>-901</v>
      </c>
      <c r="I191" s="274"/>
      <c r="J191" s="274"/>
      <c r="K191" s="274"/>
      <c r="L191" s="274"/>
    </row>
    <row r="192" spans="1:12">
      <c r="A192" s="263">
        <f t="shared" si="24"/>
        <v>1936</v>
      </c>
      <c r="B192" s="271">
        <v>13331</v>
      </c>
      <c r="C192" s="265">
        <v>-901</v>
      </c>
      <c r="D192" s="266">
        <f t="shared" si="25"/>
        <v>-901</v>
      </c>
      <c r="I192" s="274"/>
      <c r="J192" s="274"/>
      <c r="K192" s="274"/>
      <c r="L192" s="274"/>
    </row>
    <row r="193" spans="1:12">
      <c r="A193" s="263">
        <f t="shared" si="24"/>
        <v>1936</v>
      </c>
      <c r="B193" s="271">
        <v>13362</v>
      </c>
      <c r="C193" s="265">
        <v>-901</v>
      </c>
      <c r="D193" s="266">
        <f t="shared" si="25"/>
        <v>-901</v>
      </c>
      <c r="I193" s="274"/>
      <c r="J193" s="274"/>
      <c r="K193" s="274"/>
      <c r="L193" s="274"/>
    </row>
    <row r="194" spans="1:12">
      <c r="A194" s="263">
        <f t="shared" si="24"/>
        <v>1936</v>
      </c>
      <c r="B194" s="271">
        <v>13393</v>
      </c>
      <c r="C194" s="265">
        <v>-901</v>
      </c>
      <c r="D194" s="266">
        <f t="shared" si="25"/>
        <v>-901</v>
      </c>
      <c r="I194" s="274"/>
      <c r="J194" s="274"/>
      <c r="K194" s="274"/>
      <c r="L194" s="274"/>
    </row>
    <row r="195" spans="1:12">
      <c r="A195" s="263">
        <f t="shared" si="24"/>
        <v>1936</v>
      </c>
      <c r="B195" s="271">
        <v>13423</v>
      </c>
      <c r="C195" s="265">
        <v>-901</v>
      </c>
      <c r="D195" s="266">
        <f t="shared" si="25"/>
        <v>-901</v>
      </c>
      <c r="I195" s="274"/>
      <c r="J195" s="274"/>
      <c r="K195" s="274"/>
      <c r="L195" s="274"/>
    </row>
    <row r="196" spans="1:12">
      <c r="A196" s="263">
        <f t="shared" si="24"/>
        <v>1937</v>
      </c>
      <c r="B196" s="271">
        <v>13454</v>
      </c>
      <c r="C196" s="265">
        <v>-901</v>
      </c>
      <c r="D196" s="266">
        <f t="shared" si="25"/>
        <v>-901</v>
      </c>
      <c r="I196" s="274"/>
      <c r="J196" s="274"/>
      <c r="K196" s="274"/>
      <c r="L196" s="274"/>
    </row>
    <row r="197" spans="1:12">
      <c r="A197" s="263">
        <f t="shared" si="24"/>
        <v>1937</v>
      </c>
      <c r="B197" s="271">
        <v>13484</v>
      </c>
      <c r="C197" s="265">
        <v>-901</v>
      </c>
      <c r="D197" s="266">
        <f t="shared" si="25"/>
        <v>-901</v>
      </c>
      <c r="I197" s="274"/>
      <c r="J197" s="274"/>
      <c r="K197" s="274"/>
      <c r="L197" s="274"/>
    </row>
    <row r="198" spans="1:12">
      <c r="A198" s="263">
        <f t="shared" si="24"/>
        <v>1937</v>
      </c>
      <c r="B198" s="271">
        <v>13515</v>
      </c>
      <c r="C198" s="265">
        <v>-901</v>
      </c>
      <c r="D198" s="266">
        <f t="shared" si="25"/>
        <v>-901</v>
      </c>
      <c r="I198" s="274"/>
      <c r="J198" s="274"/>
      <c r="K198" s="274"/>
      <c r="L198" s="274"/>
    </row>
    <row r="199" spans="1:12">
      <c r="A199" s="263">
        <f t="shared" si="24"/>
        <v>1937</v>
      </c>
      <c r="B199" s="271">
        <v>13546</v>
      </c>
      <c r="C199" s="265">
        <v>-901</v>
      </c>
      <c r="D199" s="266">
        <f t="shared" si="25"/>
        <v>-901</v>
      </c>
      <c r="I199" s="274"/>
      <c r="J199" s="274"/>
      <c r="K199" s="274"/>
      <c r="L199" s="274"/>
    </row>
    <row r="200" spans="1:12">
      <c r="A200" s="263">
        <f t="shared" si="24"/>
        <v>1937</v>
      </c>
      <c r="B200" s="271">
        <v>13574</v>
      </c>
      <c r="C200" s="265">
        <v>-901</v>
      </c>
      <c r="D200" s="266">
        <f t="shared" si="25"/>
        <v>-901</v>
      </c>
      <c r="I200" s="274"/>
      <c r="J200" s="274"/>
      <c r="K200" s="274"/>
      <c r="L200" s="274"/>
    </row>
    <row r="201" spans="1:12">
      <c r="A201" s="263">
        <f t="shared" si="24"/>
        <v>1937</v>
      </c>
      <c r="B201" s="271">
        <v>13605</v>
      </c>
      <c r="C201" s="265">
        <v>-901</v>
      </c>
      <c r="D201" s="266">
        <f t="shared" si="25"/>
        <v>-901</v>
      </c>
      <c r="I201" s="274"/>
      <c r="J201" s="274"/>
      <c r="K201" s="274"/>
      <c r="L201" s="274"/>
    </row>
    <row r="202" spans="1:12">
      <c r="A202" s="263">
        <f t="shared" si="24"/>
        <v>1937</v>
      </c>
      <c r="B202" s="271">
        <v>13635</v>
      </c>
      <c r="C202" s="265">
        <v>-901</v>
      </c>
      <c r="D202" s="266">
        <f t="shared" si="25"/>
        <v>-901</v>
      </c>
      <c r="I202" s="274"/>
      <c r="J202" s="274"/>
      <c r="K202" s="274"/>
      <c r="L202" s="274"/>
    </row>
    <row r="203" spans="1:12">
      <c r="A203" s="263">
        <f t="shared" si="24"/>
        <v>1937</v>
      </c>
      <c r="B203" s="271">
        <v>13666</v>
      </c>
      <c r="C203" s="265">
        <v>-901</v>
      </c>
      <c r="D203" s="266">
        <f t="shared" si="25"/>
        <v>-901</v>
      </c>
      <c r="I203" s="274"/>
      <c r="J203" s="274"/>
      <c r="K203" s="274"/>
      <c r="L203" s="274"/>
    </row>
    <row r="204" spans="1:12">
      <c r="A204" s="263">
        <f t="shared" si="24"/>
        <v>1937</v>
      </c>
      <c r="B204" s="271">
        <v>13696</v>
      </c>
      <c r="C204" s="265">
        <v>-901</v>
      </c>
      <c r="D204" s="266">
        <f t="shared" si="25"/>
        <v>-901</v>
      </c>
      <c r="I204" s="274"/>
      <c r="J204" s="274"/>
      <c r="K204" s="274"/>
      <c r="L204" s="274"/>
    </row>
    <row r="205" spans="1:12">
      <c r="A205" s="263">
        <f t="shared" si="24"/>
        <v>1937</v>
      </c>
      <c r="B205" s="271">
        <v>13727</v>
      </c>
      <c r="C205" s="265">
        <v>-901</v>
      </c>
      <c r="D205" s="266">
        <f t="shared" si="25"/>
        <v>-901</v>
      </c>
      <c r="I205" s="274"/>
      <c r="J205" s="274"/>
      <c r="K205" s="274"/>
      <c r="L205" s="274"/>
    </row>
    <row r="206" spans="1:12">
      <c r="A206" s="263">
        <f t="shared" si="24"/>
        <v>1937</v>
      </c>
      <c r="B206" s="271">
        <v>13758</v>
      </c>
      <c r="C206" s="265">
        <v>-901</v>
      </c>
      <c r="D206" s="266">
        <f t="shared" si="25"/>
        <v>-901</v>
      </c>
      <c r="I206" s="274"/>
      <c r="J206" s="274"/>
      <c r="K206" s="274"/>
      <c r="L206" s="274"/>
    </row>
    <row r="207" spans="1:12">
      <c r="A207" s="263">
        <f t="shared" si="24"/>
        <v>1937</v>
      </c>
      <c r="B207" s="271">
        <v>13788</v>
      </c>
      <c r="C207" s="265">
        <v>-901</v>
      </c>
      <c r="D207" s="266">
        <f t="shared" si="25"/>
        <v>-901</v>
      </c>
      <c r="I207" s="274"/>
      <c r="J207" s="274"/>
      <c r="K207" s="274"/>
      <c r="L207" s="274"/>
    </row>
    <row r="208" spans="1:12">
      <c r="A208" s="263">
        <f t="shared" si="24"/>
        <v>1938</v>
      </c>
      <c r="B208" s="271">
        <v>13819</v>
      </c>
      <c r="C208" s="265">
        <v>-901</v>
      </c>
      <c r="D208" s="266">
        <f t="shared" si="25"/>
        <v>-901</v>
      </c>
      <c r="I208" s="274"/>
      <c r="J208" s="274"/>
      <c r="K208" s="274"/>
      <c r="L208" s="274"/>
    </row>
    <row r="209" spans="1:12">
      <c r="A209" s="263">
        <f t="shared" ref="A209:A272" si="26">IF(MONTH(B209)&gt;9,YEAR(B209)+1,YEAR(B209))</f>
        <v>1938</v>
      </c>
      <c r="B209" s="271">
        <v>13849</v>
      </c>
      <c r="C209" s="265">
        <v>-901</v>
      </c>
      <c r="D209" s="266">
        <f t="shared" ref="D209:D272" si="27">IF(C209&lt;&gt;-901,C209*DAY(B209)*24*60*60/(220*22*9*1000),-901)</f>
        <v>-901</v>
      </c>
      <c r="I209" s="274"/>
      <c r="J209" s="274"/>
      <c r="K209" s="274"/>
      <c r="L209" s="274"/>
    </row>
    <row r="210" spans="1:12">
      <c r="A210" s="263">
        <f t="shared" si="26"/>
        <v>1938</v>
      </c>
      <c r="B210" s="271">
        <v>13880</v>
      </c>
      <c r="C210" s="265">
        <v>-901</v>
      </c>
      <c r="D210" s="266">
        <f t="shared" si="27"/>
        <v>-901</v>
      </c>
      <c r="I210" s="274"/>
      <c r="J210" s="274"/>
      <c r="K210" s="274"/>
      <c r="L210" s="274"/>
    </row>
    <row r="211" spans="1:12">
      <c r="A211" s="263">
        <f t="shared" si="26"/>
        <v>1938</v>
      </c>
      <c r="B211" s="271">
        <v>13911</v>
      </c>
      <c r="C211" s="265">
        <v>-901</v>
      </c>
      <c r="D211" s="266">
        <f t="shared" si="27"/>
        <v>-901</v>
      </c>
      <c r="I211" s="274"/>
      <c r="J211" s="274"/>
      <c r="K211" s="274"/>
      <c r="L211" s="274"/>
    </row>
    <row r="212" spans="1:12">
      <c r="A212" s="263">
        <f t="shared" si="26"/>
        <v>1938</v>
      </c>
      <c r="B212" s="271">
        <v>13939</v>
      </c>
      <c r="C212" s="265">
        <v>-901</v>
      </c>
      <c r="D212" s="266">
        <f t="shared" si="27"/>
        <v>-901</v>
      </c>
      <c r="I212" s="274"/>
      <c r="J212" s="274"/>
      <c r="K212" s="274"/>
      <c r="L212" s="274"/>
    </row>
    <row r="213" spans="1:12">
      <c r="A213" s="263">
        <f t="shared" si="26"/>
        <v>1938</v>
      </c>
      <c r="B213" s="271">
        <v>13970</v>
      </c>
      <c r="C213" s="265">
        <v>-901</v>
      </c>
      <c r="D213" s="266">
        <f t="shared" si="27"/>
        <v>-901</v>
      </c>
      <c r="I213" s="274"/>
      <c r="J213" s="274"/>
      <c r="K213" s="274"/>
      <c r="L213" s="274"/>
    </row>
    <row r="214" spans="1:12">
      <c r="A214" s="263">
        <f t="shared" si="26"/>
        <v>1938</v>
      </c>
      <c r="B214" s="271">
        <v>14000</v>
      </c>
      <c r="C214" s="265">
        <v>-901</v>
      </c>
      <c r="D214" s="266">
        <f t="shared" si="27"/>
        <v>-901</v>
      </c>
      <c r="I214" s="274"/>
      <c r="J214" s="274"/>
      <c r="K214" s="274"/>
      <c r="L214" s="274"/>
    </row>
    <row r="215" spans="1:12">
      <c r="A215" s="263">
        <f t="shared" si="26"/>
        <v>1938</v>
      </c>
      <c r="B215" s="271">
        <v>14031</v>
      </c>
      <c r="C215" s="265">
        <v>-901</v>
      </c>
      <c r="D215" s="266">
        <f t="shared" si="27"/>
        <v>-901</v>
      </c>
      <c r="I215" s="274"/>
      <c r="J215" s="274"/>
      <c r="K215" s="274"/>
      <c r="L215" s="274"/>
    </row>
    <row r="216" spans="1:12">
      <c r="A216" s="263">
        <f t="shared" si="26"/>
        <v>1938</v>
      </c>
      <c r="B216" s="271">
        <v>14061</v>
      </c>
      <c r="C216" s="265">
        <v>-901</v>
      </c>
      <c r="D216" s="266">
        <f t="shared" si="27"/>
        <v>-901</v>
      </c>
      <c r="I216" s="274"/>
      <c r="J216" s="274"/>
      <c r="K216" s="274"/>
      <c r="L216" s="274"/>
    </row>
    <row r="217" spans="1:12">
      <c r="A217" s="263">
        <f t="shared" si="26"/>
        <v>1938</v>
      </c>
      <c r="B217" s="271">
        <v>14092</v>
      </c>
      <c r="C217" s="265">
        <v>-901</v>
      </c>
      <c r="D217" s="266">
        <f t="shared" si="27"/>
        <v>-901</v>
      </c>
      <c r="I217" s="274"/>
      <c r="J217" s="274"/>
      <c r="K217" s="274"/>
      <c r="L217" s="274"/>
    </row>
    <row r="218" spans="1:12">
      <c r="A218" s="263">
        <f t="shared" si="26"/>
        <v>1938</v>
      </c>
      <c r="B218" s="271">
        <v>14123</v>
      </c>
      <c r="C218" s="265">
        <v>-901</v>
      </c>
      <c r="D218" s="266">
        <f t="shared" si="27"/>
        <v>-901</v>
      </c>
      <c r="I218" s="274"/>
      <c r="J218" s="274"/>
      <c r="K218" s="274"/>
      <c r="L218" s="274"/>
    </row>
    <row r="219" spans="1:12">
      <c r="A219" s="263">
        <f t="shared" si="26"/>
        <v>1938</v>
      </c>
      <c r="B219" s="271">
        <v>14153</v>
      </c>
      <c r="C219" s="265">
        <v>-901</v>
      </c>
      <c r="D219" s="266">
        <f t="shared" si="27"/>
        <v>-901</v>
      </c>
      <c r="I219" s="274"/>
      <c r="J219" s="274"/>
      <c r="K219" s="274"/>
      <c r="L219" s="274"/>
    </row>
    <row r="220" spans="1:12">
      <c r="A220" s="263">
        <f t="shared" si="26"/>
        <v>1939</v>
      </c>
      <c r="B220" s="271">
        <v>14184</v>
      </c>
      <c r="C220" s="265">
        <v>-901</v>
      </c>
      <c r="D220" s="266">
        <f t="shared" si="27"/>
        <v>-901</v>
      </c>
      <c r="I220" s="274"/>
      <c r="J220" s="274"/>
      <c r="K220" s="274"/>
      <c r="L220" s="274"/>
    </row>
    <row r="221" spans="1:12">
      <c r="A221" s="263">
        <f t="shared" si="26"/>
        <v>1939</v>
      </c>
      <c r="B221" s="271">
        <v>14214</v>
      </c>
      <c r="C221" s="265">
        <v>-901</v>
      </c>
      <c r="D221" s="266">
        <f t="shared" si="27"/>
        <v>-901</v>
      </c>
      <c r="I221" s="274"/>
      <c r="J221" s="274"/>
      <c r="K221" s="274"/>
      <c r="L221" s="274"/>
    </row>
    <row r="222" spans="1:12">
      <c r="A222" s="263">
        <f t="shared" si="26"/>
        <v>1939</v>
      </c>
      <c r="B222" s="271">
        <v>14245</v>
      </c>
      <c r="C222" s="265">
        <v>-901</v>
      </c>
      <c r="D222" s="266">
        <f t="shared" si="27"/>
        <v>-901</v>
      </c>
      <c r="I222" s="274"/>
      <c r="J222" s="274"/>
      <c r="K222" s="274"/>
      <c r="L222" s="274"/>
    </row>
    <row r="223" spans="1:12">
      <c r="A223" s="263">
        <f t="shared" si="26"/>
        <v>1939</v>
      </c>
      <c r="B223" s="271">
        <v>14276</v>
      </c>
      <c r="C223" s="265">
        <v>-901</v>
      </c>
      <c r="D223" s="266">
        <f t="shared" si="27"/>
        <v>-901</v>
      </c>
      <c r="I223" s="274"/>
      <c r="J223" s="274"/>
      <c r="K223" s="274"/>
      <c r="L223" s="274"/>
    </row>
    <row r="224" spans="1:12">
      <c r="A224" s="263">
        <f t="shared" si="26"/>
        <v>1939</v>
      </c>
      <c r="B224" s="271">
        <v>14304</v>
      </c>
      <c r="C224" s="265">
        <v>-901</v>
      </c>
      <c r="D224" s="266">
        <f t="shared" si="27"/>
        <v>-901</v>
      </c>
      <c r="I224" s="274"/>
      <c r="J224" s="274"/>
      <c r="K224" s="274"/>
      <c r="L224" s="274"/>
    </row>
    <row r="225" spans="1:12">
      <c r="A225" s="263">
        <f t="shared" si="26"/>
        <v>1939</v>
      </c>
      <c r="B225" s="271">
        <v>14335</v>
      </c>
      <c r="C225" s="265">
        <v>-901</v>
      </c>
      <c r="D225" s="266">
        <f t="shared" si="27"/>
        <v>-901</v>
      </c>
      <c r="I225" s="274"/>
      <c r="J225" s="274"/>
      <c r="K225" s="274"/>
      <c r="L225" s="274"/>
    </row>
    <row r="226" spans="1:12">
      <c r="A226" s="263">
        <f t="shared" si="26"/>
        <v>1939</v>
      </c>
      <c r="B226" s="271">
        <v>14365</v>
      </c>
      <c r="C226" s="265">
        <v>-901</v>
      </c>
      <c r="D226" s="266">
        <f t="shared" si="27"/>
        <v>-901</v>
      </c>
      <c r="I226" s="274"/>
      <c r="J226" s="274"/>
      <c r="K226" s="274"/>
      <c r="L226" s="274"/>
    </row>
    <row r="227" spans="1:12">
      <c r="A227" s="263">
        <f t="shared" si="26"/>
        <v>1939</v>
      </c>
      <c r="B227" s="271">
        <v>14396</v>
      </c>
      <c r="C227" s="265">
        <v>-901</v>
      </c>
      <c r="D227" s="266">
        <f t="shared" si="27"/>
        <v>-901</v>
      </c>
      <c r="I227" s="274"/>
      <c r="J227" s="274"/>
      <c r="K227" s="274"/>
      <c r="L227" s="274"/>
    </row>
    <row r="228" spans="1:12">
      <c r="A228" s="263">
        <f t="shared" si="26"/>
        <v>1939</v>
      </c>
      <c r="B228" s="271">
        <v>14426</v>
      </c>
      <c r="C228" s="265">
        <v>-901</v>
      </c>
      <c r="D228" s="266">
        <f t="shared" si="27"/>
        <v>-901</v>
      </c>
      <c r="I228" s="274"/>
      <c r="J228" s="274"/>
      <c r="K228" s="274"/>
      <c r="L228" s="274"/>
    </row>
    <row r="229" spans="1:12">
      <c r="A229" s="263">
        <f t="shared" si="26"/>
        <v>1939</v>
      </c>
      <c r="B229" s="271">
        <v>14457</v>
      </c>
      <c r="C229" s="265">
        <v>-901</v>
      </c>
      <c r="D229" s="266">
        <f t="shared" si="27"/>
        <v>-901</v>
      </c>
      <c r="I229" s="274"/>
      <c r="J229" s="274"/>
      <c r="K229" s="274"/>
      <c r="L229" s="274"/>
    </row>
    <row r="230" spans="1:12">
      <c r="A230" s="263">
        <f t="shared" si="26"/>
        <v>1939</v>
      </c>
      <c r="B230" s="271">
        <v>14488</v>
      </c>
      <c r="C230" s="265">
        <v>-901</v>
      </c>
      <c r="D230" s="266">
        <f t="shared" si="27"/>
        <v>-901</v>
      </c>
      <c r="I230" s="274"/>
      <c r="J230" s="274"/>
      <c r="K230" s="274"/>
      <c r="L230" s="274"/>
    </row>
    <row r="231" spans="1:12">
      <c r="A231" s="263">
        <f t="shared" si="26"/>
        <v>1939</v>
      </c>
      <c r="B231" s="271">
        <v>14518</v>
      </c>
      <c r="C231" s="265">
        <v>-901</v>
      </c>
      <c r="D231" s="266">
        <f t="shared" si="27"/>
        <v>-901</v>
      </c>
      <c r="I231" s="274"/>
      <c r="J231" s="274"/>
      <c r="K231" s="274"/>
      <c r="L231" s="274"/>
    </row>
    <row r="232" spans="1:12">
      <c r="A232" s="263">
        <f t="shared" si="26"/>
        <v>1940</v>
      </c>
      <c r="B232" s="271">
        <v>14549</v>
      </c>
      <c r="C232" s="265">
        <v>-901</v>
      </c>
      <c r="D232" s="266">
        <f t="shared" si="27"/>
        <v>-901</v>
      </c>
      <c r="I232" s="274"/>
      <c r="J232" s="274"/>
      <c r="K232" s="274"/>
      <c r="L232" s="274"/>
    </row>
    <row r="233" spans="1:12">
      <c r="A233" s="263">
        <f t="shared" si="26"/>
        <v>1940</v>
      </c>
      <c r="B233" s="271">
        <v>14579</v>
      </c>
      <c r="C233" s="265">
        <v>-901</v>
      </c>
      <c r="D233" s="266">
        <f t="shared" si="27"/>
        <v>-901</v>
      </c>
      <c r="I233" s="274"/>
      <c r="J233" s="274"/>
      <c r="K233" s="274"/>
      <c r="L233" s="274"/>
    </row>
    <row r="234" spans="1:12">
      <c r="A234" s="263">
        <f t="shared" si="26"/>
        <v>1940</v>
      </c>
      <c r="B234" s="271">
        <v>14610</v>
      </c>
      <c r="C234" s="265">
        <v>-901</v>
      </c>
      <c r="D234" s="266">
        <f t="shared" si="27"/>
        <v>-901</v>
      </c>
      <c r="I234" s="274"/>
      <c r="J234" s="274"/>
      <c r="K234" s="274"/>
      <c r="L234" s="274"/>
    </row>
    <row r="235" spans="1:12">
      <c r="A235" s="263">
        <f t="shared" si="26"/>
        <v>1940</v>
      </c>
      <c r="B235" s="271">
        <v>14641</v>
      </c>
      <c r="C235" s="265">
        <v>-901</v>
      </c>
      <c r="D235" s="266">
        <f t="shared" si="27"/>
        <v>-901</v>
      </c>
      <c r="I235" s="274"/>
      <c r="J235" s="274"/>
      <c r="K235" s="274"/>
      <c r="L235" s="274"/>
    </row>
    <row r="236" spans="1:12">
      <c r="A236" s="263">
        <f t="shared" si="26"/>
        <v>1940</v>
      </c>
      <c r="B236" s="271">
        <v>14670</v>
      </c>
      <c r="C236" s="265">
        <v>-901</v>
      </c>
      <c r="D236" s="266">
        <f t="shared" si="27"/>
        <v>-901</v>
      </c>
      <c r="I236" s="274"/>
      <c r="J236" s="274"/>
      <c r="K236" s="274"/>
      <c r="L236" s="274"/>
    </row>
    <row r="237" spans="1:12">
      <c r="A237" s="263">
        <f t="shared" si="26"/>
        <v>1940</v>
      </c>
      <c r="B237" s="271">
        <v>14701</v>
      </c>
      <c r="C237" s="265">
        <v>-901</v>
      </c>
      <c r="D237" s="266">
        <f t="shared" si="27"/>
        <v>-901</v>
      </c>
      <c r="I237" s="274"/>
      <c r="J237" s="274"/>
      <c r="K237" s="274"/>
      <c r="L237" s="274"/>
    </row>
    <row r="238" spans="1:12">
      <c r="A238" s="263">
        <f t="shared" si="26"/>
        <v>1940</v>
      </c>
      <c r="B238" s="271">
        <v>14731</v>
      </c>
      <c r="C238" s="265">
        <v>-901</v>
      </c>
      <c r="D238" s="266">
        <f t="shared" si="27"/>
        <v>-901</v>
      </c>
      <c r="I238" s="274"/>
      <c r="J238" s="274"/>
      <c r="K238" s="274"/>
      <c r="L238" s="274"/>
    </row>
    <row r="239" spans="1:12">
      <c r="A239" s="263">
        <f t="shared" si="26"/>
        <v>1940</v>
      </c>
      <c r="B239" s="271">
        <v>14762</v>
      </c>
      <c r="C239" s="265">
        <v>-901</v>
      </c>
      <c r="D239" s="266">
        <f t="shared" si="27"/>
        <v>-901</v>
      </c>
      <c r="I239" s="274"/>
      <c r="J239" s="274"/>
      <c r="K239" s="274"/>
      <c r="L239" s="274"/>
    </row>
    <row r="240" spans="1:12">
      <c r="A240" s="263">
        <f t="shared" si="26"/>
        <v>1940</v>
      </c>
      <c r="B240" s="271">
        <v>14792</v>
      </c>
      <c r="C240" s="265">
        <v>-901</v>
      </c>
      <c r="D240" s="266">
        <f t="shared" si="27"/>
        <v>-901</v>
      </c>
      <c r="I240" s="274"/>
      <c r="J240" s="274"/>
      <c r="K240" s="274"/>
      <c r="L240" s="274"/>
    </row>
    <row r="241" spans="1:12">
      <c r="A241" s="263">
        <f t="shared" si="26"/>
        <v>1940</v>
      </c>
      <c r="B241" s="271">
        <v>14823</v>
      </c>
      <c r="C241" s="265">
        <v>-901</v>
      </c>
      <c r="D241" s="266">
        <f t="shared" si="27"/>
        <v>-901</v>
      </c>
      <c r="I241" s="274"/>
      <c r="J241" s="274"/>
      <c r="K241" s="274"/>
      <c r="L241" s="274"/>
    </row>
    <row r="242" spans="1:12">
      <c r="A242" s="263">
        <f t="shared" si="26"/>
        <v>1940</v>
      </c>
      <c r="B242" s="271">
        <v>14854</v>
      </c>
      <c r="C242" s="265">
        <v>-901</v>
      </c>
      <c r="D242" s="266">
        <f t="shared" si="27"/>
        <v>-901</v>
      </c>
      <c r="I242" s="274"/>
      <c r="J242" s="274"/>
      <c r="K242" s="274"/>
      <c r="L242" s="274"/>
    </row>
    <row r="243" spans="1:12">
      <c r="A243" s="263">
        <f t="shared" si="26"/>
        <v>1940</v>
      </c>
      <c r="B243" s="271">
        <v>14884</v>
      </c>
      <c r="C243" s="265">
        <v>-901</v>
      </c>
      <c r="D243" s="266">
        <f t="shared" si="27"/>
        <v>-901</v>
      </c>
      <c r="I243" s="274"/>
      <c r="J243" s="274"/>
      <c r="K243" s="274"/>
      <c r="L243" s="274"/>
    </row>
    <row r="244" spans="1:12">
      <c r="A244" s="263">
        <f t="shared" si="26"/>
        <v>1941</v>
      </c>
      <c r="B244" s="271">
        <v>14915</v>
      </c>
      <c r="C244" s="265">
        <v>-901</v>
      </c>
      <c r="D244" s="266">
        <f t="shared" si="27"/>
        <v>-901</v>
      </c>
      <c r="I244" s="274"/>
      <c r="J244" s="274"/>
      <c r="K244" s="274"/>
      <c r="L244" s="274"/>
    </row>
    <row r="245" spans="1:12">
      <c r="A245" s="263">
        <f t="shared" si="26"/>
        <v>1941</v>
      </c>
      <c r="B245" s="271">
        <v>14945</v>
      </c>
      <c r="C245" s="265">
        <v>-901</v>
      </c>
      <c r="D245" s="266">
        <f t="shared" si="27"/>
        <v>-901</v>
      </c>
      <c r="I245" s="274"/>
      <c r="J245" s="274"/>
      <c r="K245" s="274"/>
      <c r="L245" s="274"/>
    </row>
    <row r="246" spans="1:12">
      <c r="A246" s="263">
        <f t="shared" si="26"/>
        <v>1941</v>
      </c>
      <c r="B246" s="271">
        <v>14976</v>
      </c>
      <c r="C246" s="265">
        <v>-901</v>
      </c>
      <c r="D246" s="266">
        <f t="shared" si="27"/>
        <v>-901</v>
      </c>
      <c r="I246" s="274"/>
      <c r="J246" s="274"/>
      <c r="K246" s="274"/>
      <c r="L246" s="274"/>
    </row>
    <row r="247" spans="1:12">
      <c r="A247" s="263">
        <f t="shared" si="26"/>
        <v>1941</v>
      </c>
      <c r="B247" s="271">
        <v>15007</v>
      </c>
      <c r="C247" s="265">
        <v>-901</v>
      </c>
      <c r="D247" s="266">
        <f t="shared" si="27"/>
        <v>-901</v>
      </c>
      <c r="I247" s="274"/>
      <c r="J247" s="274"/>
      <c r="K247" s="274"/>
      <c r="L247" s="274"/>
    </row>
    <row r="248" spans="1:12">
      <c r="A248" s="263">
        <f t="shared" si="26"/>
        <v>1941</v>
      </c>
      <c r="B248" s="271">
        <v>15035</v>
      </c>
      <c r="C248" s="265">
        <v>-901</v>
      </c>
      <c r="D248" s="266">
        <f t="shared" si="27"/>
        <v>-901</v>
      </c>
      <c r="I248" s="274"/>
      <c r="J248" s="274"/>
      <c r="K248" s="274"/>
      <c r="L248" s="274"/>
    </row>
    <row r="249" spans="1:12">
      <c r="A249" s="263">
        <f t="shared" si="26"/>
        <v>1941</v>
      </c>
      <c r="B249" s="271">
        <v>15066</v>
      </c>
      <c r="C249" s="265">
        <v>-901</v>
      </c>
      <c r="D249" s="266">
        <f t="shared" si="27"/>
        <v>-901</v>
      </c>
      <c r="I249" s="274"/>
      <c r="J249" s="274"/>
      <c r="K249" s="274"/>
      <c r="L249" s="274"/>
    </row>
    <row r="250" spans="1:12">
      <c r="A250" s="263">
        <f t="shared" si="26"/>
        <v>1941</v>
      </c>
      <c r="B250" s="271">
        <v>15096</v>
      </c>
      <c r="C250" s="265">
        <v>-901</v>
      </c>
      <c r="D250" s="266">
        <f t="shared" si="27"/>
        <v>-901</v>
      </c>
      <c r="I250" s="274"/>
      <c r="J250" s="274"/>
      <c r="K250" s="274"/>
      <c r="L250" s="274"/>
    </row>
    <row r="251" spans="1:12">
      <c r="A251" s="263">
        <f t="shared" si="26"/>
        <v>1941</v>
      </c>
      <c r="B251" s="271">
        <v>15127</v>
      </c>
      <c r="C251" s="265">
        <v>-901</v>
      </c>
      <c r="D251" s="266">
        <f t="shared" si="27"/>
        <v>-901</v>
      </c>
      <c r="I251" s="274"/>
      <c r="J251" s="274"/>
      <c r="K251" s="274"/>
      <c r="L251" s="274"/>
    </row>
    <row r="252" spans="1:12">
      <c r="A252" s="263">
        <f t="shared" si="26"/>
        <v>1941</v>
      </c>
      <c r="B252" s="271">
        <v>15157</v>
      </c>
      <c r="C252" s="265">
        <v>-901</v>
      </c>
      <c r="D252" s="266">
        <f t="shared" si="27"/>
        <v>-901</v>
      </c>
      <c r="I252" s="274"/>
      <c r="J252" s="274"/>
      <c r="K252" s="274"/>
      <c r="L252" s="274"/>
    </row>
    <row r="253" spans="1:12">
      <c r="A253" s="263">
        <f t="shared" si="26"/>
        <v>1941</v>
      </c>
      <c r="B253" s="271">
        <v>15188</v>
      </c>
      <c r="C253" s="265">
        <v>-901</v>
      </c>
      <c r="D253" s="266">
        <f t="shared" si="27"/>
        <v>-901</v>
      </c>
      <c r="I253" s="274"/>
      <c r="J253" s="274"/>
      <c r="K253" s="274"/>
      <c r="L253" s="274"/>
    </row>
    <row r="254" spans="1:12">
      <c r="A254" s="263">
        <f t="shared" si="26"/>
        <v>1941</v>
      </c>
      <c r="B254" s="271">
        <v>15219</v>
      </c>
      <c r="C254" s="265">
        <v>-901</v>
      </c>
      <c r="D254" s="266">
        <f t="shared" si="27"/>
        <v>-901</v>
      </c>
      <c r="I254" s="274"/>
      <c r="J254" s="274"/>
      <c r="K254" s="274"/>
      <c r="L254" s="274"/>
    </row>
    <row r="255" spans="1:12">
      <c r="A255" s="263">
        <f t="shared" si="26"/>
        <v>1941</v>
      </c>
      <c r="B255" s="271">
        <v>15249</v>
      </c>
      <c r="C255" s="265">
        <v>-901</v>
      </c>
      <c r="D255" s="266">
        <f t="shared" si="27"/>
        <v>-901</v>
      </c>
      <c r="I255" s="274"/>
      <c r="J255" s="274"/>
      <c r="K255" s="274"/>
      <c r="L255" s="274"/>
    </row>
    <row r="256" spans="1:12">
      <c r="A256" s="263">
        <f t="shared" si="26"/>
        <v>1942</v>
      </c>
      <c r="B256" s="271">
        <v>15280</v>
      </c>
      <c r="C256" s="265">
        <v>-901</v>
      </c>
      <c r="D256" s="266">
        <f t="shared" si="27"/>
        <v>-901</v>
      </c>
      <c r="I256" s="274"/>
      <c r="J256" s="274"/>
      <c r="K256" s="274"/>
      <c r="L256" s="274"/>
    </row>
    <row r="257" spans="1:12">
      <c r="A257" s="263">
        <f t="shared" si="26"/>
        <v>1942</v>
      </c>
      <c r="B257" s="271">
        <v>15310</v>
      </c>
      <c r="C257" s="265">
        <v>-901</v>
      </c>
      <c r="D257" s="266">
        <f t="shared" si="27"/>
        <v>-901</v>
      </c>
      <c r="I257" s="274"/>
      <c r="J257" s="274"/>
      <c r="K257" s="274"/>
      <c r="L257" s="274"/>
    </row>
    <row r="258" spans="1:12">
      <c r="A258" s="263">
        <f t="shared" si="26"/>
        <v>1942</v>
      </c>
      <c r="B258" s="271">
        <v>15341</v>
      </c>
      <c r="C258" s="265">
        <v>-901</v>
      </c>
      <c r="D258" s="266">
        <f t="shared" si="27"/>
        <v>-901</v>
      </c>
      <c r="I258" s="274"/>
      <c r="J258" s="274"/>
      <c r="K258" s="274"/>
      <c r="L258" s="274"/>
    </row>
    <row r="259" spans="1:12">
      <c r="A259" s="263">
        <f t="shared" si="26"/>
        <v>1942</v>
      </c>
      <c r="B259" s="271">
        <v>15372</v>
      </c>
      <c r="C259" s="265">
        <v>-901</v>
      </c>
      <c r="D259" s="266">
        <f t="shared" si="27"/>
        <v>-901</v>
      </c>
      <c r="I259" s="274"/>
      <c r="J259" s="274"/>
      <c r="K259" s="274"/>
      <c r="L259" s="274"/>
    </row>
    <row r="260" spans="1:12">
      <c r="A260" s="263">
        <f t="shared" si="26"/>
        <v>1942</v>
      </c>
      <c r="B260" s="271">
        <v>15400</v>
      </c>
      <c r="C260" s="265">
        <v>-901</v>
      </c>
      <c r="D260" s="266">
        <f t="shared" si="27"/>
        <v>-901</v>
      </c>
      <c r="I260" s="274"/>
      <c r="J260" s="274"/>
      <c r="K260" s="274"/>
      <c r="L260" s="274"/>
    </row>
    <row r="261" spans="1:12">
      <c r="A261" s="263">
        <f t="shared" si="26"/>
        <v>1942</v>
      </c>
      <c r="B261" s="271">
        <v>15431</v>
      </c>
      <c r="C261" s="265">
        <v>-901</v>
      </c>
      <c r="D261" s="266">
        <f t="shared" si="27"/>
        <v>-901</v>
      </c>
      <c r="I261" s="274"/>
      <c r="J261" s="274"/>
      <c r="K261" s="274"/>
      <c r="L261" s="274"/>
    </row>
    <row r="262" spans="1:12">
      <c r="A262" s="263">
        <f t="shared" si="26"/>
        <v>1942</v>
      </c>
      <c r="B262" s="271">
        <v>15461</v>
      </c>
      <c r="C262" s="265">
        <v>-901</v>
      </c>
      <c r="D262" s="266">
        <f t="shared" si="27"/>
        <v>-901</v>
      </c>
      <c r="I262" s="274"/>
      <c r="J262" s="274"/>
      <c r="K262" s="274"/>
      <c r="L262" s="274"/>
    </row>
    <row r="263" spans="1:12">
      <c r="A263" s="263">
        <f t="shared" si="26"/>
        <v>1942</v>
      </c>
      <c r="B263" s="271">
        <v>15492</v>
      </c>
      <c r="C263" s="265">
        <v>-901</v>
      </c>
      <c r="D263" s="266">
        <f t="shared" si="27"/>
        <v>-901</v>
      </c>
      <c r="I263" s="274"/>
      <c r="J263" s="274"/>
      <c r="K263" s="274"/>
      <c r="L263" s="274"/>
    </row>
    <row r="264" spans="1:12">
      <c r="A264" s="263">
        <f t="shared" si="26"/>
        <v>1942</v>
      </c>
      <c r="B264" s="271">
        <v>15522</v>
      </c>
      <c r="C264" s="265">
        <v>-901</v>
      </c>
      <c r="D264" s="266">
        <f t="shared" si="27"/>
        <v>-901</v>
      </c>
      <c r="I264" s="274"/>
      <c r="J264" s="274"/>
      <c r="K264" s="274"/>
      <c r="L264" s="274"/>
    </row>
    <row r="265" spans="1:12">
      <c r="A265" s="263">
        <f t="shared" si="26"/>
        <v>1942</v>
      </c>
      <c r="B265" s="271">
        <v>15553</v>
      </c>
      <c r="C265" s="265">
        <v>-901</v>
      </c>
      <c r="D265" s="266">
        <f t="shared" si="27"/>
        <v>-901</v>
      </c>
      <c r="I265" s="274"/>
      <c r="J265" s="274"/>
      <c r="K265" s="274"/>
      <c r="L265" s="274"/>
    </row>
    <row r="266" spans="1:12">
      <c r="A266" s="263">
        <f t="shared" si="26"/>
        <v>1942</v>
      </c>
      <c r="B266" s="271">
        <v>15584</v>
      </c>
      <c r="C266" s="265">
        <v>-901</v>
      </c>
      <c r="D266" s="266">
        <f t="shared" si="27"/>
        <v>-901</v>
      </c>
      <c r="I266" s="274"/>
      <c r="J266" s="274"/>
      <c r="K266" s="274"/>
      <c r="L266" s="274"/>
    </row>
    <row r="267" spans="1:12">
      <c r="A267" s="263">
        <f t="shared" si="26"/>
        <v>1942</v>
      </c>
      <c r="B267" s="271">
        <v>15614</v>
      </c>
      <c r="C267" s="265">
        <v>-901</v>
      </c>
      <c r="D267" s="266">
        <f t="shared" si="27"/>
        <v>-901</v>
      </c>
      <c r="I267" s="274"/>
      <c r="J267" s="274"/>
      <c r="K267" s="274"/>
      <c r="L267" s="274"/>
    </row>
    <row r="268" spans="1:12">
      <c r="A268" s="263">
        <f t="shared" si="26"/>
        <v>1943</v>
      </c>
      <c r="B268" s="271">
        <v>15645</v>
      </c>
      <c r="C268" s="265">
        <v>-901</v>
      </c>
      <c r="D268" s="266">
        <f t="shared" si="27"/>
        <v>-901</v>
      </c>
      <c r="I268" s="274"/>
      <c r="J268" s="274"/>
      <c r="K268" s="274"/>
      <c r="L268" s="274"/>
    </row>
    <row r="269" spans="1:12">
      <c r="A269" s="263">
        <f t="shared" si="26"/>
        <v>1943</v>
      </c>
      <c r="B269" s="271">
        <v>15675</v>
      </c>
      <c r="C269" s="265">
        <v>-901</v>
      </c>
      <c r="D269" s="266">
        <f t="shared" si="27"/>
        <v>-901</v>
      </c>
      <c r="I269" s="274"/>
      <c r="J269" s="274"/>
      <c r="K269" s="274"/>
      <c r="L269" s="274"/>
    </row>
    <row r="270" spans="1:12">
      <c r="A270" s="263">
        <f t="shared" si="26"/>
        <v>1943</v>
      </c>
      <c r="B270" s="271">
        <v>15706</v>
      </c>
      <c r="C270" s="265">
        <v>-901</v>
      </c>
      <c r="D270" s="266">
        <f t="shared" si="27"/>
        <v>-901</v>
      </c>
      <c r="I270" s="274"/>
      <c r="J270" s="274"/>
      <c r="K270" s="274"/>
      <c r="L270" s="274"/>
    </row>
    <row r="271" spans="1:12">
      <c r="A271" s="263">
        <f t="shared" si="26"/>
        <v>1943</v>
      </c>
      <c r="B271" s="271">
        <v>15737</v>
      </c>
      <c r="C271" s="265">
        <v>-901</v>
      </c>
      <c r="D271" s="266">
        <f t="shared" si="27"/>
        <v>-901</v>
      </c>
      <c r="I271" s="274"/>
      <c r="J271" s="274"/>
      <c r="K271" s="274"/>
      <c r="L271" s="274"/>
    </row>
    <row r="272" spans="1:12">
      <c r="A272" s="263">
        <f t="shared" si="26"/>
        <v>1943</v>
      </c>
      <c r="B272" s="271">
        <v>15765</v>
      </c>
      <c r="C272" s="265">
        <v>-901</v>
      </c>
      <c r="D272" s="266">
        <f t="shared" si="27"/>
        <v>-901</v>
      </c>
      <c r="I272" s="274"/>
      <c r="J272" s="274"/>
      <c r="K272" s="274"/>
      <c r="L272" s="274"/>
    </row>
    <row r="273" spans="1:12">
      <c r="A273" s="263">
        <f t="shared" ref="A273:A336" si="28">IF(MONTH(B273)&gt;9,YEAR(B273)+1,YEAR(B273))</f>
        <v>1943</v>
      </c>
      <c r="B273" s="271">
        <v>15796</v>
      </c>
      <c r="C273" s="265">
        <v>-901</v>
      </c>
      <c r="D273" s="266">
        <f t="shared" ref="D273:D336" si="29">IF(C273&lt;&gt;-901,C273*DAY(B273)*24*60*60/(220*22*9*1000),-901)</f>
        <v>-901</v>
      </c>
      <c r="I273" s="274"/>
      <c r="J273" s="274"/>
      <c r="K273" s="274"/>
      <c r="L273" s="274"/>
    </row>
    <row r="274" spans="1:12">
      <c r="A274" s="263">
        <f t="shared" si="28"/>
        <v>1943</v>
      </c>
      <c r="B274" s="271">
        <v>15826</v>
      </c>
      <c r="C274" s="265">
        <v>-901</v>
      </c>
      <c r="D274" s="266">
        <f t="shared" si="29"/>
        <v>-901</v>
      </c>
      <c r="I274" s="274"/>
      <c r="J274" s="274"/>
      <c r="K274" s="274"/>
      <c r="L274" s="274"/>
    </row>
    <row r="275" spans="1:12">
      <c r="A275" s="263">
        <f t="shared" si="28"/>
        <v>1943</v>
      </c>
      <c r="B275" s="271">
        <v>15857</v>
      </c>
      <c r="C275" s="265">
        <v>-901</v>
      </c>
      <c r="D275" s="266">
        <f t="shared" si="29"/>
        <v>-901</v>
      </c>
      <c r="I275" s="274"/>
      <c r="J275" s="274"/>
      <c r="K275" s="274"/>
      <c r="L275" s="274"/>
    </row>
    <row r="276" spans="1:12">
      <c r="A276" s="263">
        <f t="shared" si="28"/>
        <v>1943</v>
      </c>
      <c r="B276" s="271">
        <v>15887</v>
      </c>
      <c r="C276" s="265">
        <v>-901</v>
      </c>
      <c r="D276" s="266">
        <f t="shared" si="29"/>
        <v>-901</v>
      </c>
      <c r="I276" s="274"/>
      <c r="J276" s="274"/>
      <c r="K276" s="274"/>
      <c r="L276" s="274"/>
    </row>
    <row r="277" spans="1:12">
      <c r="A277" s="263">
        <f t="shared" si="28"/>
        <v>1943</v>
      </c>
      <c r="B277" s="271">
        <v>15918</v>
      </c>
      <c r="C277" s="265">
        <v>-901</v>
      </c>
      <c r="D277" s="266">
        <f t="shared" si="29"/>
        <v>-901</v>
      </c>
      <c r="I277" s="274"/>
      <c r="J277" s="274"/>
      <c r="K277" s="274"/>
      <c r="L277" s="274"/>
    </row>
    <row r="278" spans="1:12">
      <c r="A278" s="263">
        <f t="shared" si="28"/>
        <v>1943</v>
      </c>
      <c r="B278" s="271">
        <v>15949</v>
      </c>
      <c r="C278" s="265">
        <v>-901</v>
      </c>
      <c r="D278" s="266">
        <f t="shared" si="29"/>
        <v>-901</v>
      </c>
      <c r="I278" s="274"/>
      <c r="J278" s="274"/>
      <c r="K278" s="274"/>
      <c r="L278" s="274"/>
    </row>
    <row r="279" spans="1:12">
      <c r="A279" s="263">
        <f t="shared" si="28"/>
        <v>1943</v>
      </c>
      <c r="B279" s="271">
        <v>15979</v>
      </c>
      <c r="C279" s="265">
        <v>-901</v>
      </c>
      <c r="D279" s="266">
        <f t="shared" si="29"/>
        <v>-901</v>
      </c>
      <c r="I279" s="274"/>
      <c r="J279" s="274"/>
      <c r="K279" s="274"/>
      <c r="L279" s="274"/>
    </row>
    <row r="280" spans="1:12">
      <c r="A280" s="263">
        <f t="shared" si="28"/>
        <v>1944</v>
      </c>
      <c r="B280" s="271">
        <v>16010</v>
      </c>
      <c r="C280" s="265">
        <v>-901</v>
      </c>
      <c r="D280" s="266">
        <f t="shared" si="29"/>
        <v>-901</v>
      </c>
      <c r="I280" s="274"/>
      <c r="J280" s="274"/>
      <c r="K280" s="274"/>
      <c r="L280" s="274"/>
    </row>
    <row r="281" spans="1:12">
      <c r="A281" s="263">
        <f t="shared" si="28"/>
        <v>1944</v>
      </c>
      <c r="B281" s="271">
        <v>16040</v>
      </c>
      <c r="C281" s="265">
        <v>-901</v>
      </c>
      <c r="D281" s="266">
        <f t="shared" si="29"/>
        <v>-901</v>
      </c>
      <c r="I281" s="274"/>
      <c r="J281" s="274"/>
      <c r="K281" s="274"/>
      <c r="L281" s="274"/>
    </row>
    <row r="282" spans="1:12">
      <c r="A282" s="263">
        <f t="shared" si="28"/>
        <v>1944</v>
      </c>
      <c r="B282" s="271">
        <v>16071</v>
      </c>
      <c r="C282" s="265">
        <v>-901</v>
      </c>
      <c r="D282" s="266">
        <f t="shared" si="29"/>
        <v>-901</v>
      </c>
      <c r="I282" s="274"/>
      <c r="J282" s="274"/>
      <c r="K282" s="274"/>
      <c r="L282" s="274"/>
    </row>
    <row r="283" spans="1:12">
      <c r="A283" s="263">
        <f t="shared" si="28"/>
        <v>1944</v>
      </c>
      <c r="B283" s="271">
        <v>16102</v>
      </c>
      <c r="C283" s="265">
        <v>-901</v>
      </c>
      <c r="D283" s="266">
        <f t="shared" si="29"/>
        <v>-901</v>
      </c>
      <c r="I283" s="274"/>
      <c r="J283" s="274"/>
      <c r="K283" s="274"/>
      <c r="L283" s="274"/>
    </row>
    <row r="284" spans="1:12">
      <c r="A284" s="263">
        <f t="shared" si="28"/>
        <v>1944</v>
      </c>
      <c r="B284" s="271">
        <v>16131</v>
      </c>
      <c r="C284" s="265">
        <v>-901</v>
      </c>
      <c r="D284" s="266">
        <f t="shared" si="29"/>
        <v>-901</v>
      </c>
      <c r="I284" s="274"/>
      <c r="J284" s="274"/>
      <c r="K284" s="274"/>
      <c r="L284" s="274"/>
    </row>
    <row r="285" spans="1:12">
      <c r="A285" s="263">
        <f t="shared" si="28"/>
        <v>1944</v>
      </c>
      <c r="B285" s="271">
        <v>16162</v>
      </c>
      <c r="C285" s="265">
        <v>-901</v>
      </c>
      <c r="D285" s="266">
        <f t="shared" si="29"/>
        <v>-901</v>
      </c>
      <c r="I285" s="274"/>
      <c r="J285" s="274"/>
      <c r="K285" s="274"/>
      <c r="L285" s="274"/>
    </row>
    <row r="286" spans="1:12">
      <c r="A286" s="263">
        <f t="shared" si="28"/>
        <v>1944</v>
      </c>
      <c r="B286" s="271">
        <v>16192</v>
      </c>
      <c r="C286" s="265">
        <v>-901</v>
      </c>
      <c r="D286" s="266">
        <f t="shared" si="29"/>
        <v>-901</v>
      </c>
      <c r="I286" s="274"/>
      <c r="J286" s="274"/>
      <c r="K286" s="274"/>
      <c r="L286" s="274"/>
    </row>
    <row r="287" spans="1:12">
      <c r="A287" s="263">
        <f t="shared" si="28"/>
        <v>1944</v>
      </c>
      <c r="B287" s="271">
        <v>16223</v>
      </c>
      <c r="C287" s="265">
        <v>-901</v>
      </c>
      <c r="D287" s="266">
        <f t="shared" si="29"/>
        <v>-901</v>
      </c>
      <c r="I287" s="274"/>
      <c r="J287" s="274"/>
      <c r="K287" s="274"/>
      <c r="L287" s="274"/>
    </row>
    <row r="288" spans="1:12">
      <c r="A288" s="263">
        <f t="shared" si="28"/>
        <v>1944</v>
      </c>
      <c r="B288" s="271">
        <v>16253</v>
      </c>
      <c r="C288" s="265">
        <v>-901</v>
      </c>
      <c r="D288" s="266">
        <f t="shared" si="29"/>
        <v>-901</v>
      </c>
      <c r="I288" s="274"/>
      <c r="J288" s="274"/>
      <c r="K288" s="274"/>
      <c r="L288" s="274"/>
    </row>
    <row r="289" spans="1:12">
      <c r="A289" s="263">
        <f t="shared" si="28"/>
        <v>1944</v>
      </c>
      <c r="B289" s="271">
        <v>16284</v>
      </c>
      <c r="C289" s="265">
        <v>-901</v>
      </c>
      <c r="D289" s="266">
        <f t="shared" si="29"/>
        <v>-901</v>
      </c>
      <c r="I289" s="274"/>
      <c r="J289" s="274"/>
      <c r="K289" s="274"/>
      <c r="L289" s="274"/>
    </row>
    <row r="290" spans="1:12">
      <c r="A290" s="263">
        <f t="shared" si="28"/>
        <v>1944</v>
      </c>
      <c r="B290" s="271">
        <v>16315</v>
      </c>
      <c r="C290" s="265">
        <v>-901</v>
      </c>
      <c r="D290" s="266">
        <f t="shared" si="29"/>
        <v>-901</v>
      </c>
      <c r="I290" s="274"/>
      <c r="J290" s="274"/>
      <c r="K290" s="274"/>
      <c r="L290" s="274"/>
    </row>
    <row r="291" spans="1:12">
      <c r="A291" s="263">
        <f t="shared" si="28"/>
        <v>1944</v>
      </c>
      <c r="B291" s="271">
        <v>16345</v>
      </c>
      <c r="C291" s="265">
        <v>-901</v>
      </c>
      <c r="D291" s="266">
        <f t="shared" si="29"/>
        <v>-901</v>
      </c>
      <c r="I291" s="274"/>
      <c r="J291" s="274"/>
      <c r="K291" s="274"/>
      <c r="L291" s="274"/>
    </row>
    <row r="292" spans="1:12">
      <c r="A292" s="263">
        <f t="shared" si="28"/>
        <v>1945</v>
      </c>
      <c r="B292" s="271">
        <v>16376</v>
      </c>
      <c r="C292" s="265">
        <v>-901</v>
      </c>
      <c r="D292" s="266">
        <f t="shared" si="29"/>
        <v>-901</v>
      </c>
      <c r="I292" s="274"/>
      <c r="J292" s="274"/>
      <c r="K292" s="274"/>
      <c r="L292" s="274"/>
    </row>
    <row r="293" spans="1:12">
      <c r="A293" s="263">
        <f t="shared" si="28"/>
        <v>1945</v>
      </c>
      <c r="B293" s="271">
        <v>16406</v>
      </c>
      <c r="C293" s="265">
        <v>-901</v>
      </c>
      <c r="D293" s="266">
        <f t="shared" si="29"/>
        <v>-901</v>
      </c>
      <c r="I293" s="274"/>
      <c r="J293" s="274"/>
      <c r="K293" s="274"/>
      <c r="L293" s="274"/>
    </row>
    <row r="294" spans="1:12">
      <c r="A294" s="263">
        <f t="shared" si="28"/>
        <v>1945</v>
      </c>
      <c r="B294" s="271">
        <v>16437</v>
      </c>
      <c r="C294" s="265">
        <v>-901</v>
      </c>
      <c r="D294" s="266">
        <f t="shared" si="29"/>
        <v>-901</v>
      </c>
      <c r="I294" s="274"/>
      <c r="J294" s="274"/>
      <c r="K294" s="274"/>
      <c r="L294" s="274"/>
    </row>
    <row r="295" spans="1:12">
      <c r="A295" s="263">
        <f t="shared" si="28"/>
        <v>1945</v>
      </c>
      <c r="B295" s="271">
        <v>16468</v>
      </c>
      <c r="C295" s="265">
        <v>-901</v>
      </c>
      <c r="D295" s="266">
        <f t="shared" si="29"/>
        <v>-901</v>
      </c>
      <c r="I295" s="274"/>
      <c r="J295" s="274"/>
      <c r="K295" s="274"/>
      <c r="L295" s="274"/>
    </row>
    <row r="296" spans="1:12">
      <c r="A296" s="263">
        <f t="shared" si="28"/>
        <v>1945</v>
      </c>
      <c r="B296" s="271">
        <v>16496</v>
      </c>
      <c r="C296" s="265">
        <v>-901</v>
      </c>
      <c r="D296" s="266">
        <f t="shared" si="29"/>
        <v>-901</v>
      </c>
      <c r="I296" s="274"/>
      <c r="J296" s="274"/>
      <c r="K296" s="274"/>
      <c r="L296" s="274"/>
    </row>
    <row r="297" spans="1:12">
      <c r="A297" s="263">
        <f t="shared" si="28"/>
        <v>1945</v>
      </c>
      <c r="B297" s="271">
        <v>16527</v>
      </c>
      <c r="C297" s="265">
        <v>-901</v>
      </c>
      <c r="D297" s="266">
        <f t="shared" si="29"/>
        <v>-901</v>
      </c>
      <c r="I297" s="274"/>
      <c r="J297" s="274"/>
      <c r="K297" s="274"/>
      <c r="L297" s="274"/>
    </row>
    <row r="298" spans="1:12">
      <c r="A298" s="263">
        <f t="shared" si="28"/>
        <v>1945</v>
      </c>
      <c r="B298" s="271">
        <v>16557</v>
      </c>
      <c r="C298" s="265">
        <v>-901</v>
      </c>
      <c r="D298" s="266">
        <f t="shared" si="29"/>
        <v>-901</v>
      </c>
      <c r="I298" s="274"/>
      <c r="J298" s="274"/>
      <c r="K298" s="274"/>
      <c r="L298" s="274"/>
    </row>
    <row r="299" spans="1:12">
      <c r="A299" s="263">
        <f t="shared" si="28"/>
        <v>1945</v>
      </c>
      <c r="B299" s="271">
        <v>16588</v>
      </c>
      <c r="C299" s="265">
        <v>-901</v>
      </c>
      <c r="D299" s="266">
        <f t="shared" si="29"/>
        <v>-901</v>
      </c>
      <c r="I299" s="274"/>
      <c r="J299" s="274"/>
      <c r="K299" s="274"/>
      <c r="L299" s="274"/>
    </row>
    <row r="300" spans="1:12">
      <c r="A300" s="263">
        <f t="shared" si="28"/>
        <v>1945</v>
      </c>
      <c r="B300" s="271">
        <v>16618</v>
      </c>
      <c r="C300" s="265">
        <v>-901</v>
      </c>
      <c r="D300" s="266">
        <f t="shared" si="29"/>
        <v>-901</v>
      </c>
      <c r="I300" s="274"/>
      <c r="J300" s="274"/>
      <c r="K300" s="274"/>
      <c r="L300" s="274"/>
    </row>
    <row r="301" spans="1:12">
      <c r="A301" s="263">
        <f t="shared" si="28"/>
        <v>1945</v>
      </c>
      <c r="B301" s="271">
        <v>16649</v>
      </c>
      <c r="C301" s="265">
        <v>-901</v>
      </c>
      <c r="D301" s="266">
        <f t="shared" si="29"/>
        <v>-901</v>
      </c>
      <c r="I301" s="274"/>
      <c r="J301" s="274"/>
      <c r="K301" s="274"/>
      <c r="L301" s="274"/>
    </row>
    <row r="302" spans="1:12">
      <c r="A302" s="263">
        <f t="shared" si="28"/>
        <v>1945</v>
      </c>
      <c r="B302" s="271">
        <v>16680</v>
      </c>
      <c r="C302" s="265">
        <v>-901</v>
      </c>
      <c r="D302" s="266">
        <f t="shared" si="29"/>
        <v>-901</v>
      </c>
      <c r="I302" s="274"/>
      <c r="J302" s="274"/>
      <c r="K302" s="274"/>
      <c r="L302" s="274"/>
    </row>
    <row r="303" spans="1:12">
      <c r="A303" s="263">
        <f t="shared" si="28"/>
        <v>1945</v>
      </c>
      <c r="B303" s="271">
        <v>16710</v>
      </c>
      <c r="C303" s="265">
        <v>-901</v>
      </c>
      <c r="D303" s="266">
        <f t="shared" si="29"/>
        <v>-901</v>
      </c>
      <c r="I303" s="274"/>
      <c r="J303" s="274"/>
      <c r="K303" s="274"/>
      <c r="L303" s="274"/>
    </row>
    <row r="304" spans="1:12">
      <c r="A304" s="263">
        <f t="shared" si="28"/>
        <v>1946</v>
      </c>
      <c r="B304" s="271">
        <v>16741</v>
      </c>
      <c r="C304" s="265">
        <v>-901</v>
      </c>
      <c r="D304" s="266">
        <f t="shared" si="29"/>
        <v>-901</v>
      </c>
      <c r="I304" s="274"/>
      <c r="J304" s="274"/>
      <c r="K304" s="274"/>
      <c r="L304" s="274"/>
    </row>
    <row r="305" spans="1:12">
      <c r="A305" s="263">
        <f t="shared" si="28"/>
        <v>1946</v>
      </c>
      <c r="B305" s="271">
        <v>16771</v>
      </c>
      <c r="C305" s="265">
        <v>-901</v>
      </c>
      <c r="D305" s="266">
        <f t="shared" si="29"/>
        <v>-901</v>
      </c>
      <c r="I305" s="274"/>
      <c r="J305" s="274"/>
      <c r="K305" s="274"/>
      <c r="L305" s="274"/>
    </row>
    <row r="306" spans="1:12">
      <c r="A306" s="263">
        <f t="shared" si="28"/>
        <v>1946</v>
      </c>
      <c r="B306" s="271">
        <v>16802</v>
      </c>
      <c r="C306" s="265">
        <v>-901</v>
      </c>
      <c r="D306" s="266">
        <f t="shared" si="29"/>
        <v>-901</v>
      </c>
      <c r="I306" s="274"/>
      <c r="J306" s="274"/>
      <c r="K306" s="274"/>
      <c r="L306" s="274"/>
    </row>
    <row r="307" spans="1:12">
      <c r="A307" s="263">
        <f t="shared" si="28"/>
        <v>1946</v>
      </c>
      <c r="B307" s="271">
        <v>16833</v>
      </c>
      <c r="C307" s="265">
        <v>-901</v>
      </c>
      <c r="D307" s="266">
        <f t="shared" si="29"/>
        <v>-901</v>
      </c>
      <c r="I307" s="274"/>
      <c r="J307" s="274"/>
      <c r="K307" s="274"/>
      <c r="L307" s="274"/>
    </row>
    <row r="308" spans="1:12">
      <c r="A308" s="263">
        <f t="shared" si="28"/>
        <v>1946</v>
      </c>
      <c r="B308" s="271">
        <v>16861</v>
      </c>
      <c r="C308" s="265">
        <v>-901</v>
      </c>
      <c r="D308" s="266">
        <f t="shared" si="29"/>
        <v>-901</v>
      </c>
      <c r="I308" s="274"/>
      <c r="J308" s="274"/>
      <c r="K308" s="274"/>
      <c r="L308" s="274"/>
    </row>
    <row r="309" spans="1:12">
      <c r="A309" s="263">
        <f t="shared" si="28"/>
        <v>1946</v>
      </c>
      <c r="B309" s="271">
        <v>16892</v>
      </c>
      <c r="C309" s="265">
        <v>-901</v>
      </c>
      <c r="D309" s="266">
        <f t="shared" si="29"/>
        <v>-901</v>
      </c>
      <c r="I309" s="274"/>
      <c r="J309" s="274"/>
      <c r="K309" s="274"/>
      <c r="L309" s="274"/>
    </row>
    <row r="310" spans="1:12">
      <c r="A310" s="263">
        <f t="shared" si="28"/>
        <v>1946</v>
      </c>
      <c r="B310" s="271">
        <v>16922</v>
      </c>
      <c r="C310" s="265">
        <v>-901</v>
      </c>
      <c r="D310" s="266">
        <f t="shared" si="29"/>
        <v>-901</v>
      </c>
      <c r="I310" s="274"/>
      <c r="J310" s="274"/>
      <c r="K310" s="274"/>
      <c r="L310" s="274"/>
    </row>
    <row r="311" spans="1:12">
      <c r="A311" s="263">
        <f t="shared" si="28"/>
        <v>1946</v>
      </c>
      <c r="B311" s="271">
        <v>16953</v>
      </c>
      <c r="C311" s="265">
        <v>-901</v>
      </c>
      <c r="D311" s="266">
        <f t="shared" si="29"/>
        <v>-901</v>
      </c>
      <c r="I311" s="274"/>
      <c r="J311" s="274"/>
      <c r="K311" s="274"/>
      <c r="L311" s="274"/>
    </row>
    <row r="312" spans="1:12">
      <c r="A312" s="263">
        <f t="shared" si="28"/>
        <v>1946</v>
      </c>
      <c r="B312" s="271">
        <v>16983</v>
      </c>
      <c r="C312" s="265">
        <v>-901</v>
      </c>
      <c r="D312" s="266">
        <f t="shared" si="29"/>
        <v>-901</v>
      </c>
      <c r="I312" s="274"/>
      <c r="J312" s="274"/>
      <c r="K312" s="274"/>
      <c r="L312" s="274"/>
    </row>
    <row r="313" spans="1:12">
      <c r="A313" s="263">
        <f t="shared" si="28"/>
        <v>1946</v>
      </c>
      <c r="B313" s="271">
        <v>17014</v>
      </c>
      <c r="C313" s="265">
        <v>-901</v>
      </c>
      <c r="D313" s="266">
        <f t="shared" si="29"/>
        <v>-901</v>
      </c>
      <c r="I313" s="274"/>
      <c r="J313" s="274"/>
      <c r="K313" s="274"/>
      <c r="L313" s="274"/>
    </row>
    <row r="314" spans="1:12">
      <c r="A314" s="263">
        <f t="shared" si="28"/>
        <v>1946</v>
      </c>
      <c r="B314" s="271">
        <v>17045</v>
      </c>
      <c r="C314" s="265">
        <v>-901</v>
      </c>
      <c r="D314" s="266">
        <f t="shared" si="29"/>
        <v>-901</v>
      </c>
      <c r="I314" s="274"/>
      <c r="J314" s="274"/>
      <c r="K314" s="274"/>
      <c r="L314" s="274"/>
    </row>
    <row r="315" spans="1:12">
      <c r="A315" s="263">
        <f t="shared" si="28"/>
        <v>1946</v>
      </c>
      <c r="B315" s="271">
        <v>17075</v>
      </c>
      <c r="C315" s="265">
        <v>-901</v>
      </c>
      <c r="D315" s="266">
        <f t="shared" si="29"/>
        <v>-901</v>
      </c>
      <c r="I315" s="274"/>
      <c r="J315" s="274"/>
      <c r="K315" s="274"/>
      <c r="L315" s="274"/>
    </row>
    <row r="316" spans="1:12">
      <c r="A316" s="263">
        <f t="shared" si="28"/>
        <v>1947</v>
      </c>
      <c r="B316" s="271">
        <v>17106</v>
      </c>
      <c r="C316" s="265">
        <v>-901</v>
      </c>
      <c r="D316" s="266">
        <f t="shared" si="29"/>
        <v>-901</v>
      </c>
      <c r="I316" s="274"/>
      <c r="J316" s="274"/>
      <c r="K316" s="274"/>
      <c r="L316" s="274"/>
    </row>
    <row r="317" spans="1:12">
      <c r="A317" s="263">
        <f t="shared" si="28"/>
        <v>1947</v>
      </c>
      <c r="B317" s="271">
        <v>17136</v>
      </c>
      <c r="C317" s="265">
        <v>-901</v>
      </c>
      <c r="D317" s="266">
        <f t="shared" si="29"/>
        <v>-901</v>
      </c>
      <c r="I317" s="274"/>
      <c r="J317" s="274"/>
      <c r="K317" s="274"/>
      <c r="L317" s="274"/>
    </row>
    <row r="318" spans="1:12">
      <c r="A318" s="263">
        <f t="shared" si="28"/>
        <v>1947</v>
      </c>
      <c r="B318" s="271">
        <v>17167</v>
      </c>
      <c r="C318" s="265">
        <v>-901</v>
      </c>
      <c r="D318" s="266">
        <f t="shared" si="29"/>
        <v>-901</v>
      </c>
      <c r="I318" s="274"/>
      <c r="J318" s="274"/>
      <c r="K318" s="274"/>
      <c r="L318" s="274"/>
    </row>
    <row r="319" spans="1:12">
      <c r="A319" s="263">
        <f t="shared" si="28"/>
        <v>1947</v>
      </c>
      <c r="B319" s="271">
        <v>17198</v>
      </c>
      <c r="C319" s="265">
        <v>-901</v>
      </c>
      <c r="D319" s="266">
        <f t="shared" si="29"/>
        <v>-901</v>
      </c>
      <c r="I319" s="274"/>
      <c r="J319" s="274"/>
      <c r="K319" s="274"/>
      <c r="L319" s="274"/>
    </row>
    <row r="320" spans="1:12">
      <c r="A320" s="263">
        <f t="shared" si="28"/>
        <v>1947</v>
      </c>
      <c r="B320" s="271">
        <v>17226</v>
      </c>
      <c r="C320" s="265">
        <v>-901</v>
      </c>
      <c r="D320" s="266">
        <f t="shared" si="29"/>
        <v>-901</v>
      </c>
      <c r="I320" s="274"/>
      <c r="J320" s="274"/>
      <c r="K320" s="274"/>
      <c r="L320" s="274"/>
    </row>
    <row r="321" spans="1:12">
      <c r="A321" s="263">
        <f t="shared" si="28"/>
        <v>1947</v>
      </c>
      <c r="B321" s="271">
        <v>17257</v>
      </c>
      <c r="C321" s="265">
        <v>-901</v>
      </c>
      <c r="D321" s="266">
        <f t="shared" si="29"/>
        <v>-901</v>
      </c>
      <c r="I321" s="274"/>
      <c r="J321" s="274"/>
      <c r="K321" s="274"/>
      <c r="L321" s="274"/>
    </row>
    <row r="322" spans="1:12">
      <c r="A322" s="263">
        <f t="shared" si="28"/>
        <v>1947</v>
      </c>
      <c r="B322" s="271">
        <v>17287</v>
      </c>
      <c r="C322" s="265">
        <v>-901</v>
      </c>
      <c r="D322" s="266">
        <f t="shared" si="29"/>
        <v>-901</v>
      </c>
      <c r="I322" s="274"/>
      <c r="J322" s="274"/>
      <c r="K322" s="274"/>
      <c r="L322" s="274"/>
    </row>
    <row r="323" spans="1:12">
      <c r="A323" s="263">
        <f t="shared" si="28"/>
        <v>1947</v>
      </c>
      <c r="B323" s="271">
        <v>17318</v>
      </c>
      <c r="C323" s="265">
        <v>-901</v>
      </c>
      <c r="D323" s="266">
        <f t="shared" si="29"/>
        <v>-901</v>
      </c>
      <c r="I323" s="274"/>
      <c r="J323" s="274"/>
      <c r="K323" s="274"/>
      <c r="L323" s="274"/>
    </row>
    <row r="324" spans="1:12">
      <c r="A324" s="263">
        <f t="shared" si="28"/>
        <v>1947</v>
      </c>
      <c r="B324" s="271">
        <v>17348</v>
      </c>
      <c r="C324" s="265">
        <v>-901</v>
      </c>
      <c r="D324" s="266">
        <f t="shared" si="29"/>
        <v>-901</v>
      </c>
      <c r="I324" s="274"/>
      <c r="J324" s="274"/>
      <c r="K324" s="274"/>
      <c r="L324" s="274"/>
    </row>
    <row r="325" spans="1:12">
      <c r="A325" s="263">
        <f t="shared" si="28"/>
        <v>1947</v>
      </c>
      <c r="B325" s="271">
        <v>17379</v>
      </c>
      <c r="C325" s="265">
        <v>-901</v>
      </c>
      <c r="D325" s="266">
        <f t="shared" si="29"/>
        <v>-901</v>
      </c>
      <c r="I325" s="274"/>
      <c r="J325" s="274"/>
      <c r="K325" s="274"/>
      <c r="L325" s="274"/>
    </row>
    <row r="326" spans="1:12">
      <c r="A326" s="263">
        <f t="shared" si="28"/>
        <v>1947</v>
      </c>
      <c r="B326" s="271">
        <v>17410</v>
      </c>
      <c r="C326" s="265">
        <v>-901</v>
      </c>
      <c r="D326" s="266">
        <f t="shared" si="29"/>
        <v>-901</v>
      </c>
      <c r="I326" s="274"/>
      <c r="J326" s="274"/>
      <c r="K326" s="274"/>
      <c r="L326" s="274"/>
    </row>
    <row r="327" spans="1:12">
      <c r="A327" s="263">
        <f t="shared" si="28"/>
        <v>1947</v>
      </c>
      <c r="B327" s="271">
        <v>17440</v>
      </c>
      <c r="C327" s="265">
        <v>-901</v>
      </c>
      <c r="D327" s="266">
        <f t="shared" si="29"/>
        <v>-901</v>
      </c>
      <c r="I327" s="274"/>
      <c r="J327" s="274"/>
      <c r="K327" s="274"/>
      <c r="L327" s="274"/>
    </row>
    <row r="328" spans="1:12">
      <c r="A328" s="263">
        <f t="shared" si="28"/>
        <v>1948</v>
      </c>
      <c r="B328" s="271">
        <v>17471</v>
      </c>
      <c r="C328" s="265">
        <v>-901</v>
      </c>
      <c r="D328" s="266">
        <f t="shared" si="29"/>
        <v>-901</v>
      </c>
      <c r="I328" s="274"/>
      <c r="J328" s="274"/>
      <c r="K328" s="274"/>
      <c r="L328" s="274"/>
    </row>
    <row r="329" spans="1:12">
      <c r="A329" s="263">
        <f t="shared" si="28"/>
        <v>1948</v>
      </c>
      <c r="B329" s="271">
        <v>17501</v>
      </c>
      <c r="C329" s="265">
        <v>-901</v>
      </c>
      <c r="D329" s="266">
        <f t="shared" si="29"/>
        <v>-901</v>
      </c>
      <c r="I329" s="274"/>
      <c r="J329" s="274"/>
      <c r="K329" s="274"/>
      <c r="L329" s="274"/>
    </row>
    <row r="330" spans="1:12">
      <c r="A330" s="263">
        <f t="shared" si="28"/>
        <v>1948</v>
      </c>
      <c r="B330" s="271">
        <v>17532</v>
      </c>
      <c r="C330" s="265">
        <v>-901</v>
      </c>
      <c r="D330" s="266">
        <f t="shared" si="29"/>
        <v>-901</v>
      </c>
      <c r="I330" s="274"/>
      <c r="J330" s="274"/>
      <c r="K330" s="274"/>
      <c r="L330" s="274"/>
    </row>
    <row r="331" spans="1:12">
      <c r="A331" s="263">
        <f t="shared" si="28"/>
        <v>1948</v>
      </c>
      <c r="B331" s="271">
        <v>17563</v>
      </c>
      <c r="C331" s="265">
        <v>-901</v>
      </c>
      <c r="D331" s="266">
        <f t="shared" si="29"/>
        <v>-901</v>
      </c>
      <c r="I331" s="274"/>
      <c r="J331" s="274"/>
      <c r="K331" s="274"/>
      <c r="L331" s="274"/>
    </row>
    <row r="332" spans="1:12">
      <c r="A332" s="263">
        <f t="shared" si="28"/>
        <v>1948</v>
      </c>
      <c r="B332" s="271">
        <v>17592</v>
      </c>
      <c r="C332" s="265">
        <v>-901</v>
      </c>
      <c r="D332" s="266">
        <f t="shared" si="29"/>
        <v>-901</v>
      </c>
      <c r="I332" s="274"/>
      <c r="J332" s="274"/>
      <c r="K332" s="274"/>
      <c r="L332" s="274"/>
    </row>
    <row r="333" spans="1:12">
      <c r="A333" s="263">
        <f t="shared" si="28"/>
        <v>1948</v>
      </c>
      <c r="B333" s="271">
        <v>17623</v>
      </c>
      <c r="C333" s="265">
        <v>-901</v>
      </c>
      <c r="D333" s="266">
        <f t="shared" si="29"/>
        <v>-901</v>
      </c>
      <c r="I333" s="274"/>
      <c r="J333" s="274"/>
      <c r="K333" s="274"/>
      <c r="L333" s="274"/>
    </row>
    <row r="334" spans="1:12">
      <c r="A334" s="263">
        <f t="shared" si="28"/>
        <v>1948</v>
      </c>
      <c r="B334" s="271">
        <v>17653</v>
      </c>
      <c r="C334" s="265">
        <v>-901</v>
      </c>
      <c r="D334" s="266">
        <f t="shared" si="29"/>
        <v>-901</v>
      </c>
      <c r="I334" s="274"/>
      <c r="J334" s="274"/>
      <c r="K334" s="274"/>
      <c r="L334" s="274"/>
    </row>
    <row r="335" spans="1:12">
      <c r="A335" s="263">
        <f t="shared" si="28"/>
        <v>1948</v>
      </c>
      <c r="B335" s="271">
        <v>17684</v>
      </c>
      <c r="C335" s="265">
        <v>-901</v>
      </c>
      <c r="D335" s="266">
        <f t="shared" si="29"/>
        <v>-901</v>
      </c>
      <c r="I335" s="274"/>
      <c r="J335" s="274"/>
      <c r="K335" s="274"/>
      <c r="L335" s="274"/>
    </row>
    <row r="336" spans="1:12">
      <c r="A336" s="263">
        <f t="shared" si="28"/>
        <v>1948</v>
      </c>
      <c r="B336" s="271">
        <v>17714</v>
      </c>
      <c r="C336" s="265">
        <v>-901</v>
      </c>
      <c r="D336" s="266">
        <f t="shared" si="29"/>
        <v>-901</v>
      </c>
      <c r="I336" s="274"/>
      <c r="J336" s="274"/>
      <c r="K336" s="274"/>
      <c r="L336" s="274"/>
    </row>
    <row r="337" spans="1:12">
      <c r="A337" s="263">
        <f t="shared" ref="A337:A400" si="30">IF(MONTH(B337)&gt;9,YEAR(B337)+1,YEAR(B337))</f>
        <v>1948</v>
      </c>
      <c r="B337" s="271">
        <v>17745</v>
      </c>
      <c r="C337" s="265">
        <v>-901</v>
      </c>
      <c r="D337" s="266">
        <f t="shared" ref="D337:D400" si="31">IF(C337&lt;&gt;-901,C337*DAY(B337)*24*60*60/(220*22*9*1000),-901)</f>
        <v>-901</v>
      </c>
      <c r="I337" s="274"/>
      <c r="J337" s="274"/>
      <c r="K337" s="274"/>
      <c r="L337" s="274"/>
    </row>
    <row r="338" spans="1:12">
      <c r="A338" s="263">
        <f t="shared" si="30"/>
        <v>1948</v>
      </c>
      <c r="B338" s="271">
        <v>17776</v>
      </c>
      <c r="C338" s="265">
        <v>-901</v>
      </c>
      <c r="D338" s="266">
        <f t="shared" si="31"/>
        <v>-901</v>
      </c>
      <c r="I338" s="274"/>
      <c r="J338" s="274"/>
      <c r="K338" s="274"/>
      <c r="L338" s="274"/>
    </row>
    <row r="339" spans="1:12">
      <c r="A339" s="263">
        <f t="shared" si="30"/>
        <v>1948</v>
      </c>
      <c r="B339" s="271">
        <v>17806</v>
      </c>
      <c r="C339" s="265">
        <v>-901</v>
      </c>
      <c r="D339" s="266">
        <f t="shared" si="31"/>
        <v>-901</v>
      </c>
      <c r="I339" s="274"/>
      <c r="J339" s="274"/>
      <c r="K339" s="274"/>
      <c r="L339" s="274"/>
    </row>
    <row r="340" spans="1:12">
      <c r="A340" s="263">
        <f t="shared" si="30"/>
        <v>1949</v>
      </c>
      <c r="B340" s="271">
        <v>17837</v>
      </c>
      <c r="C340" s="265">
        <v>-901</v>
      </c>
      <c r="D340" s="266">
        <f t="shared" si="31"/>
        <v>-901</v>
      </c>
      <c r="I340" s="274"/>
      <c r="J340" s="274"/>
      <c r="K340" s="274"/>
      <c r="L340" s="274"/>
    </row>
    <row r="341" spans="1:12">
      <c r="A341" s="263">
        <f t="shared" si="30"/>
        <v>1949</v>
      </c>
      <c r="B341" s="271">
        <v>17867</v>
      </c>
      <c r="C341" s="265">
        <v>-901</v>
      </c>
      <c r="D341" s="266">
        <f t="shared" si="31"/>
        <v>-901</v>
      </c>
      <c r="I341" s="274"/>
      <c r="J341" s="274"/>
      <c r="K341" s="274"/>
      <c r="L341" s="274"/>
    </row>
    <row r="342" spans="1:12">
      <c r="A342" s="263">
        <f t="shared" si="30"/>
        <v>1949</v>
      </c>
      <c r="B342" s="271">
        <v>17898</v>
      </c>
      <c r="C342" s="265">
        <v>-901</v>
      </c>
      <c r="D342" s="266">
        <f t="shared" si="31"/>
        <v>-901</v>
      </c>
      <c r="I342" s="274"/>
      <c r="J342" s="274"/>
      <c r="K342" s="274"/>
      <c r="L342" s="274"/>
    </row>
    <row r="343" spans="1:12">
      <c r="A343" s="263">
        <f t="shared" si="30"/>
        <v>1949</v>
      </c>
      <c r="B343" s="271">
        <v>17929</v>
      </c>
      <c r="C343" s="265">
        <v>-901</v>
      </c>
      <c r="D343" s="266">
        <f t="shared" si="31"/>
        <v>-901</v>
      </c>
      <c r="I343" s="274"/>
      <c r="J343" s="274"/>
      <c r="K343" s="274"/>
      <c r="L343" s="274"/>
    </row>
    <row r="344" spans="1:12">
      <c r="A344" s="263">
        <f t="shared" si="30"/>
        <v>1949</v>
      </c>
      <c r="B344" s="271">
        <v>17957</v>
      </c>
      <c r="C344" s="265">
        <v>-901</v>
      </c>
      <c r="D344" s="266">
        <f t="shared" si="31"/>
        <v>-901</v>
      </c>
      <c r="I344" s="274"/>
      <c r="J344" s="274"/>
      <c r="K344" s="274"/>
      <c r="L344" s="274"/>
    </row>
    <row r="345" spans="1:12">
      <c r="A345" s="263">
        <f t="shared" si="30"/>
        <v>1949</v>
      </c>
      <c r="B345" s="271">
        <v>17988</v>
      </c>
      <c r="C345" s="265">
        <v>-901</v>
      </c>
      <c r="D345" s="266">
        <f t="shared" si="31"/>
        <v>-901</v>
      </c>
      <c r="I345" s="274"/>
      <c r="J345" s="274"/>
      <c r="K345" s="274"/>
      <c r="L345" s="274"/>
    </row>
    <row r="346" spans="1:12">
      <c r="A346" s="263">
        <f t="shared" si="30"/>
        <v>1949</v>
      </c>
      <c r="B346" s="271">
        <v>18018</v>
      </c>
      <c r="C346" s="265">
        <v>-901</v>
      </c>
      <c r="D346" s="266">
        <f t="shared" si="31"/>
        <v>-901</v>
      </c>
      <c r="I346" s="274"/>
      <c r="J346" s="274"/>
      <c r="K346" s="274"/>
      <c r="L346" s="274"/>
    </row>
    <row r="347" spans="1:12">
      <c r="A347" s="263">
        <f t="shared" si="30"/>
        <v>1949</v>
      </c>
      <c r="B347" s="271">
        <v>18049</v>
      </c>
      <c r="C347" s="265">
        <v>-901</v>
      </c>
      <c r="D347" s="266">
        <f t="shared" si="31"/>
        <v>-901</v>
      </c>
      <c r="I347" s="274"/>
      <c r="J347" s="274"/>
      <c r="K347" s="274"/>
      <c r="L347" s="274"/>
    </row>
    <row r="348" spans="1:12">
      <c r="A348" s="263">
        <f t="shared" si="30"/>
        <v>1949</v>
      </c>
      <c r="B348" s="271">
        <v>18079</v>
      </c>
      <c r="C348" s="265">
        <v>-901</v>
      </c>
      <c r="D348" s="266">
        <f t="shared" si="31"/>
        <v>-901</v>
      </c>
      <c r="I348" s="274"/>
      <c r="J348" s="274"/>
      <c r="K348" s="274"/>
      <c r="L348" s="274"/>
    </row>
    <row r="349" spans="1:12">
      <c r="A349" s="263">
        <f t="shared" si="30"/>
        <v>1949</v>
      </c>
      <c r="B349" s="271">
        <v>18110</v>
      </c>
      <c r="C349" s="265">
        <v>-901</v>
      </c>
      <c r="D349" s="266">
        <f t="shared" si="31"/>
        <v>-901</v>
      </c>
      <c r="I349" s="274"/>
      <c r="J349" s="274"/>
      <c r="K349" s="274"/>
      <c r="L349" s="274"/>
    </row>
    <row r="350" spans="1:12">
      <c r="A350" s="263">
        <f t="shared" si="30"/>
        <v>1949</v>
      </c>
      <c r="B350" s="271">
        <v>18141</v>
      </c>
      <c r="C350" s="265">
        <v>-901</v>
      </c>
      <c r="D350" s="266">
        <f t="shared" si="31"/>
        <v>-901</v>
      </c>
      <c r="I350" s="274"/>
      <c r="J350" s="274"/>
      <c r="K350" s="274"/>
      <c r="L350" s="274"/>
    </row>
    <row r="351" spans="1:12">
      <c r="A351" s="263">
        <f t="shared" si="30"/>
        <v>1949</v>
      </c>
      <c r="B351" s="271">
        <v>18171</v>
      </c>
      <c r="C351" s="265">
        <v>-901</v>
      </c>
      <c r="D351" s="266">
        <f t="shared" si="31"/>
        <v>-901</v>
      </c>
      <c r="I351" s="274"/>
      <c r="J351" s="274"/>
      <c r="K351" s="274"/>
      <c r="L351" s="274"/>
    </row>
    <row r="352" spans="1:12">
      <c r="A352" s="263">
        <f t="shared" si="30"/>
        <v>1950</v>
      </c>
      <c r="B352" s="271">
        <v>18202</v>
      </c>
      <c r="C352" s="265">
        <v>-901</v>
      </c>
      <c r="D352" s="266">
        <f t="shared" si="31"/>
        <v>-901</v>
      </c>
      <c r="I352" s="274"/>
      <c r="J352" s="274"/>
      <c r="K352" s="274"/>
      <c r="L352" s="274"/>
    </row>
    <row r="353" spans="1:12">
      <c r="A353" s="263">
        <f t="shared" si="30"/>
        <v>1950</v>
      </c>
      <c r="B353" s="271">
        <v>18232</v>
      </c>
      <c r="C353" s="265">
        <v>-901</v>
      </c>
      <c r="D353" s="266">
        <f t="shared" si="31"/>
        <v>-901</v>
      </c>
      <c r="I353" s="274"/>
      <c r="J353" s="274"/>
      <c r="K353" s="274"/>
      <c r="L353" s="274"/>
    </row>
    <row r="354" spans="1:12">
      <c r="A354" s="263">
        <f t="shared" si="30"/>
        <v>1950</v>
      </c>
      <c r="B354" s="271">
        <v>18263</v>
      </c>
      <c r="C354" s="265">
        <v>-901</v>
      </c>
      <c r="D354" s="266">
        <f t="shared" si="31"/>
        <v>-901</v>
      </c>
      <c r="I354" s="274"/>
      <c r="J354" s="274"/>
      <c r="K354" s="274"/>
      <c r="L354" s="274"/>
    </row>
    <row r="355" spans="1:12">
      <c r="A355" s="263">
        <f t="shared" si="30"/>
        <v>1950</v>
      </c>
      <c r="B355" s="271">
        <v>18294</v>
      </c>
      <c r="C355" s="265">
        <v>-901</v>
      </c>
      <c r="D355" s="266">
        <f t="shared" si="31"/>
        <v>-901</v>
      </c>
      <c r="I355" s="274"/>
      <c r="J355" s="274"/>
      <c r="K355" s="274"/>
      <c r="L355" s="274"/>
    </row>
    <row r="356" spans="1:12">
      <c r="A356" s="263">
        <f t="shared" si="30"/>
        <v>1950</v>
      </c>
      <c r="B356" s="271">
        <v>18322</v>
      </c>
      <c r="C356" s="265">
        <v>-901</v>
      </c>
      <c r="D356" s="266">
        <f t="shared" si="31"/>
        <v>-901</v>
      </c>
      <c r="I356" s="274"/>
      <c r="J356" s="274"/>
      <c r="K356" s="274"/>
      <c r="L356" s="274"/>
    </row>
    <row r="357" spans="1:12">
      <c r="A357" s="263">
        <f t="shared" si="30"/>
        <v>1950</v>
      </c>
      <c r="B357" s="271">
        <v>18353</v>
      </c>
      <c r="C357" s="265">
        <v>-901</v>
      </c>
      <c r="D357" s="266">
        <f t="shared" si="31"/>
        <v>-901</v>
      </c>
      <c r="I357" s="274"/>
      <c r="J357" s="274"/>
      <c r="K357" s="274"/>
      <c r="L357" s="274"/>
    </row>
    <row r="358" spans="1:12">
      <c r="A358" s="263">
        <f t="shared" si="30"/>
        <v>1950</v>
      </c>
      <c r="B358" s="271">
        <v>18383</v>
      </c>
      <c r="C358" s="265">
        <v>-901</v>
      </c>
      <c r="D358" s="266">
        <f t="shared" si="31"/>
        <v>-901</v>
      </c>
      <c r="I358" s="274"/>
      <c r="J358" s="274"/>
      <c r="K358" s="274"/>
      <c r="L358" s="274"/>
    </row>
    <row r="359" spans="1:12">
      <c r="A359" s="263">
        <f t="shared" si="30"/>
        <v>1950</v>
      </c>
      <c r="B359" s="271">
        <v>18414</v>
      </c>
      <c r="C359" s="265">
        <v>-901</v>
      </c>
      <c r="D359" s="266">
        <f t="shared" si="31"/>
        <v>-901</v>
      </c>
      <c r="I359" s="274"/>
      <c r="J359" s="274"/>
      <c r="K359" s="274"/>
      <c r="L359" s="274"/>
    </row>
    <row r="360" spans="1:12">
      <c r="A360" s="263">
        <f t="shared" si="30"/>
        <v>1950</v>
      </c>
      <c r="B360" s="271">
        <v>18444</v>
      </c>
      <c r="C360" s="265">
        <v>-901</v>
      </c>
      <c r="D360" s="266">
        <f t="shared" si="31"/>
        <v>-901</v>
      </c>
      <c r="I360" s="274"/>
      <c r="J360" s="274"/>
      <c r="K360" s="274"/>
      <c r="L360" s="274"/>
    </row>
    <row r="361" spans="1:12">
      <c r="A361" s="263">
        <f t="shared" si="30"/>
        <v>1950</v>
      </c>
      <c r="B361" s="271">
        <v>18475</v>
      </c>
      <c r="C361" s="265">
        <v>-901</v>
      </c>
      <c r="D361" s="266">
        <f t="shared" si="31"/>
        <v>-901</v>
      </c>
      <c r="I361" s="274"/>
      <c r="J361" s="274"/>
      <c r="K361" s="274"/>
      <c r="L361" s="274"/>
    </row>
    <row r="362" spans="1:12">
      <c r="A362" s="263">
        <f t="shared" si="30"/>
        <v>1950</v>
      </c>
      <c r="B362" s="271">
        <v>18506</v>
      </c>
      <c r="C362" s="265">
        <v>-901</v>
      </c>
      <c r="D362" s="266">
        <f t="shared" si="31"/>
        <v>-901</v>
      </c>
      <c r="I362" s="274"/>
      <c r="J362" s="274"/>
      <c r="K362" s="274"/>
      <c r="L362" s="274"/>
    </row>
    <row r="363" spans="1:12">
      <c r="A363" s="263">
        <f t="shared" si="30"/>
        <v>1950</v>
      </c>
      <c r="B363" s="271">
        <v>18536</v>
      </c>
      <c r="C363" s="265">
        <v>-901</v>
      </c>
      <c r="D363" s="266">
        <f t="shared" si="31"/>
        <v>-901</v>
      </c>
      <c r="I363" s="274"/>
      <c r="J363" s="274"/>
      <c r="K363" s="274"/>
      <c r="L363" s="274"/>
    </row>
    <row r="364" spans="1:12">
      <c r="A364" s="263">
        <f t="shared" si="30"/>
        <v>1951</v>
      </c>
      <c r="B364" s="271">
        <v>18567</v>
      </c>
      <c r="C364" s="265">
        <v>-901</v>
      </c>
      <c r="D364" s="266">
        <f t="shared" si="31"/>
        <v>-901</v>
      </c>
      <c r="I364" s="274"/>
      <c r="J364" s="274"/>
      <c r="K364" s="274"/>
      <c r="L364" s="274"/>
    </row>
    <row r="365" spans="1:12">
      <c r="A365" s="263">
        <f t="shared" si="30"/>
        <v>1951</v>
      </c>
      <c r="B365" s="271">
        <v>18597</v>
      </c>
      <c r="C365" s="265">
        <v>-901</v>
      </c>
      <c r="D365" s="266">
        <f t="shared" si="31"/>
        <v>-901</v>
      </c>
      <c r="I365" s="274"/>
      <c r="J365" s="274"/>
      <c r="K365" s="274"/>
      <c r="L365" s="274"/>
    </row>
    <row r="366" spans="1:12">
      <c r="A366" s="263">
        <f t="shared" si="30"/>
        <v>1951</v>
      </c>
      <c r="B366" s="271">
        <v>18628</v>
      </c>
      <c r="C366" s="265">
        <v>-901</v>
      </c>
      <c r="D366" s="266">
        <f t="shared" si="31"/>
        <v>-901</v>
      </c>
      <c r="I366" s="274"/>
      <c r="J366" s="274"/>
      <c r="K366" s="274"/>
      <c r="L366" s="274"/>
    </row>
    <row r="367" spans="1:12">
      <c r="A367" s="263">
        <f t="shared" si="30"/>
        <v>1951</v>
      </c>
      <c r="B367" s="271">
        <v>18659</v>
      </c>
      <c r="C367" s="265">
        <v>-901</v>
      </c>
      <c r="D367" s="266">
        <f t="shared" si="31"/>
        <v>-901</v>
      </c>
      <c r="I367" s="274"/>
      <c r="J367" s="274"/>
      <c r="K367" s="274"/>
      <c r="L367" s="274"/>
    </row>
    <row r="368" spans="1:12">
      <c r="A368" s="263">
        <f t="shared" si="30"/>
        <v>1951</v>
      </c>
      <c r="B368" s="271">
        <v>18687</v>
      </c>
      <c r="C368" s="265">
        <v>-901</v>
      </c>
      <c r="D368" s="266">
        <f t="shared" si="31"/>
        <v>-901</v>
      </c>
      <c r="I368" s="274"/>
      <c r="J368" s="274"/>
      <c r="K368" s="274"/>
      <c r="L368" s="274"/>
    </row>
    <row r="369" spans="1:12">
      <c r="A369" s="263">
        <f t="shared" si="30"/>
        <v>1951</v>
      </c>
      <c r="B369" s="271">
        <v>18718</v>
      </c>
      <c r="C369" s="265">
        <v>-901</v>
      </c>
      <c r="D369" s="266">
        <f t="shared" si="31"/>
        <v>-901</v>
      </c>
      <c r="I369" s="274"/>
      <c r="J369" s="274"/>
      <c r="K369" s="274"/>
      <c r="L369" s="274"/>
    </row>
    <row r="370" spans="1:12">
      <c r="A370" s="263">
        <f t="shared" si="30"/>
        <v>1951</v>
      </c>
      <c r="B370" s="271">
        <v>18748</v>
      </c>
      <c r="C370" s="265">
        <v>-901</v>
      </c>
      <c r="D370" s="266">
        <f t="shared" si="31"/>
        <v>-901</v>
      </c>
      <c r="I370" s="274"/>
      <c r="J370" s="274"/>
      <c r="K370" s="274"/>
      <c r="L370" s="274"/>
    </row>
    <row r="371" spans="1:12">
      <c r="A371" s="263">
        <f t="shared" si="30"/>
        <v>1951</v>
      </c>
      <c r="B371" s="271">
        <v>18779</v>
      </c>
      <c r="C371" s="265">
        <v>-901</v>
      </c>
      <c r="D371" s="266">
        <f t="shared" si="31"/>
        <v>-901</v>
      </c>
      <c r="I371" s="274"/>
      <c r="J371" s="274"/>
      <c r="K371" s="274"/>
      <c r="L371" s="274"/>
    </row>
    <row r="372" spans="1:12">
      <c r="A372" s="263">
        <f t="shared" si="30"/>
        <v>1951</v>
      </c>
      <c r="B372" s="271">
        <v>18809</v>
      </c>
      <c r="C372" s="265">
        <v>-901</v>
      </c>
      <c r="D372" s="266">
        <f t="shared" si="31"/>
        <v>-901</v>
      </c>
      <c r="I372" s="274"/>
      <c r="J372" s="274"/>
      <c r="K372" s="274"/>
      <c r="L372" s="274"/>
    </row>
    <row r="373" spans="1:12">
      <c r="A373" s="263">
        <f t="shared" si="30"/>
        <v>1951</v>
      </c>
      <c r="B373" s="271">
        <v>18840</v>
      </c>
      <c r="C373" s="265">
        <v>-901</v>
      </c>
      <c r="D373" s="266">
        <f t="shared" si="31"/>
        <v>-901</v>
      </c>
      <c r="I373" s="274"/>
      <c r="J373" s="274"/>
      <c r="K373" s="274"/>
      <c r="L373" s="274"/>
    </row>
    <row r="374" spans="1:12">
      <c r="A374" s="263">
        <f t="shared" si="30"/>
        <v>1951</v>
      </c>
      <c r="B374" s="271">
        <v>18871</v>
      </c>
      <c r="C374" s="265">
        <v>-901</v>
      </c>
      <c r="D374" s="266">
        <f t="shared" si="31"/>
        <v>-901</v>
      </c>
      <c r="I374" s="274"/>
      <c r="J374" s="274"/>
      <c r="K374" s="274"/>
      <c r="L374" s="274"/>
    </row>
    <row r="375" spans="1:12">
      <c r="A375" s="263">
        <f t="shared" si="30"/>
        <v>1951</v>
      </c>
      <c r="B375" s="271">
        <v>18901</v>
      </c>
      <c r="C375" s="265">
        <v>-901</v>
      </c>
      <c r="D375" s="266">
        <f t="shared" si="31"/>
        <v>-901</v>
      </c>
      <c r="I375" s="274"/>
      <c r="J375" s="274"/>
      <c r="K375" s="274"/>
      <c r="L375" s="274"/>
    </row>
    <row r="376" spans="1:12">
      <c r="A376" s="263">
        <f t="shared" si="30"/>
        <v>1952</v>
      </c>
      <c r="B376" s="271">
        <v>18932</v>
      </c>
      <c r="C376" s="265">
        <v>-901</v>
      </c>
      <c r="D376" s="266">
        <f t="shared" si="31"/>
        <v>-901</v>
      </c>
      <c r="I376" s="274"/>
      <c r="J376" s="274"/>
      <c r="K376" s="274"/>
      <c r="L376" s="274"/>
    </row>
    <row r="377" spans="1:12">
      <c r="A377" s="263">
        <f t="shared" si="30"/>
        <v>1952</v>
      </c>
      <c r="B377" s="271">
        <v>18962</v>
      </c>
      <c r="C377" s="265">
        <v>-901</v>
      </c>
      <c r="D377" s="266">
        <f t="shared" si="31"/>
        <v>-901</v>
      </c>
      <c r="I377" s="274"/>
      <c r="J377" s="274"/>
      <c r="K377" s="274"/>
      <c r="L377" s="274"/>
    </row>
    <row r="378" spans="1:12">
      <c r="A378" s="263">
        <f t="shared" si="30"/>
        <v>1952</v>
      </c>
      <c r="B378" s="271">
        <v>18993</v>
      </c>
      <c r="C378" s="265">
        <v>-901</v>
      </c>
      <c r="D378" s="266">
        <f t="shared" si="31"/>
        <v>-901</v>
      </c>
      <c r="I378" s="274"/>
      <c r="J378" s="274"/>
      <c r="K378" s="274"/>
      <c r="L378" s="274"/>
    </row>
    <row r="379" spans="1:12">
      <c r="A379" s="263">
        <f t="shared" si="30"/>
        <v>1952</v>
      </c>
      <c r="B379" s="271">
        <v>19024</v>
      </c>
      <c r="C379" s="265">
        <v>-901</v>
      </c>
      <c r="D379" s="266">
        <f t="shared" si="31"/>
        <v>-901</v>
      </c>
      <c r="I379" s="274"/>
      <c r="J379" s="274"/>
      <c r="K379" s="274"/>
      <c r="L379" s="274"/>
    </row>
    <row r="380" spans="1:12">
      <c r="A380" s="263">
        <f t="shared" si="30"/>
        <v>1952</v>
      </c>
      <c r="B380" s="271">
        <v>19053</v>
      </c>
      <c r="C380" s="265">
        <v>-901</v>
      </c>
      <c r="D380" s="266">
        <f t="shared" si="31"/>
        <v>-901</v>
      </c>
      <c r="I380" s="274"/>
      <c r="J380" s="274"/>
      <c r="K380" s="274"/>
      <c r="L380" s="274"/>
    </row>
    <row r="381" spans="1:12">
      <c r="A381" s="263">
        <f t="shared" si="30"/>
        <v>1952</v>
      </c>
      <c r="B381" s="271">
        <v>19084</v>
      </c>
      <c r="C381" s="265">
        <v>-901</v>
      </c>
      <c r="D381" s="266">
        <f t="shared" si="31"/>
        <v>-901</v>
      </c>
      <c r="I381" s="274"/>
      <c r="J381" s="274"/>
      <c r="K381" s="274"/>
      <c r="L381" s="274"/>
    </row>
    <row r="382" spans="1:12">
      <c r="A382" s="263">
        <f t="shared" si="30"/>
        <v>1952</v>
      </c>
      <c r="B382" s="271">
        <v>19114</v>
      </c>
      <c r="C382" s="265">
        <v>-901</v>
      </c>
      <c r="D382" s="266">
        <f t="shared" si="31"/>
        <v>-901</v>
      </c>
      <c r="I382" s="274"/>
      <c r="J382" s="274"/>
      <c r="K382" s="274"/>
      <c r="L382" s="274"/>
    </row>
    <row r="383" spans="1:12">
      <c r="A383" s="263">
        <f t="shared" si="30"/>
        <v>1952</v>
      </c>
      <c r="B383" s="271">
        <v>19145</v>
      </c>
      <c r="C383" s="265">
        <v>-901</v>
      </c>
      <c r="D383" s="266">
        <f t="shared" si="31"/>
        <v>-901</v>
      </c>
      <c r="I383" s="274"/>
      <c r="J383" s="274"/>
      <c r="K383" s="274"/>
      <c r="L383" s="274"/>
    </row>
    <row r="384" spans="1:12">
      <c r="A384" s="263">
        <f t="shared" si="30"/>
        <v>1952</v>
      </c>
      <c r="B384" s="271">
        <v>19175</v>
      </c>
      <c r="C384" s="265">
        <v>-901</v>
      </c>
      <c r="D384" s="266">
        <f t="shared" si="31"/>
        <v>-901</v>
      </c>
      <c r="I384" s="274"/>
      <c r="J384" s="274"/>
      <c r="K384" s="274"/>
      <c r="L384" s="274"/>
    </row>
    <row r="385" spans="1:12">
      <c r="A385" s="263">
        <f t="shared" si="30"/>
        <v>1952</v>
      </c>
      <c r="B385" s="271">
        <v>19206</v>
      </c>
      <c r="C385" s="265">
        <v>-901</v>
      </c>
      <c r="D385" s="266">
        <f t="shared" si="31"/>
        <v>-901</v>
      </c>
      <c r="I385" s="274"/>
      <c r="J385" s="274"/>
      <c r="K385" s="274"/>
      <c r="L385" s="274"/>
    </row>
    <row r="386" spans="1:12">
      <c r="A386" s="263">
        <f t="shared" si="30"/>
        <v>1952</v>
      </c>
      <c r="B386" s="271">
        <v>19237</v>
      </c>
      <c r="C386" s="265">
        <v>-901</v>
      </c>
      <c r="D386" s="266">
        <f t="shared" si="31"/>
        <v>-901</v>
      </c>
      <c r="I386" s="274"/>
      <c r="J386" s="274"/>
      <c r="K386" s="274"/>
      <c r="L386" s="274"/>
    </row>
    <row r="387" spans="1:12">
      <c r="A387" s="263">
        <f t="shared" si="30"/>
        <v>1952</v>
      </c>
      <c r="B387" s="271">
        <v>19267</v>
      </c>
      <c r="C387" s="265">
        <v>-901</v>
      </c>
      <c r="D387" s="266">
        <f t="shared" si="31"/>
        <v>-901</v>
      </c>
      <c r="I387" s="274"/>
      <c r="J387" s="274"/>
      <c r="K387" s="274"/>
      <c r="L387" s="274"/>
    </row>
    <row r="388" spans="1:12">
      <c r="A388" s="263">
        <f t="shared" si="30"/>
        <v>1953</v>
      </c>
      <c r="B388" s="271">
        <v>19298</v>
      </c>
      <c r="C388" s="265">
        <v>-901</v>
      </c>
      <c r="D388" s="266">
        <f t="shared" si="31"/>
        <v>-901</v>
      </c>
      <c r="I388" s="274"/>
      <c r="J388" s="274"/>
      <c r="K388" s="274"/>
      <c r="L388" s="274"/>
    </row>
    <row r="389" spans="1:12">
      <c r="A389" s="263">
        <f t="shared" si="30"/>
        <v>1953</v>
      </c>
      <c r="B389" s="271">
        <v>19328</v>
      </c>
      <c r="C389" s="265">
        <v>-901</v>
      </c>
      <c r="D389" s="266">
        <f t="shared" si="31"/>
        <v>-901</v>
      </c>
      <c r="I389" s="274"/>
      <c r="J389" s="274"/>
      <c r="K389" s="274"/>
      <c r="L389" s="274"/>
    </row>
    <row r="390" spans="1:12">
      <c r="A390" s="263">
        <f t="shared" si="30"/>
        <v>1953</v>
      </c>
      <c r="B390" s="271">
        <v>19359</v>
      </c>
      <c r="C390" s="265">
        <v>-901</v>
      </c>
      <c r="D390" s="266">
        <f t="shared" si="31"/>
        <v>-901</v>
      </c>
      <c r="I390" s="274"/>
      <c r="J390" s="274"/>
      <c r="K390" s="274"/>
      <c r="L390" s="274"/>
    </row>
    <row r="391" spans="1:12">
      <c r="A391" s="263">
        <f t="shared" si="30"/>
        <v>1953</v>
      </c>
      <c r="B391" s="271">
        <v>19390</v>
      </c>
      <c r="C391" s="265">
        <v>-901</v>
      </c>
      <c r="D391" s="266">
        <f t="shared" si="31"/>
        <v>-901</v>
      </c>
      <c r="I391" s="274"/>
      <c r="J391" s="274"/>
      <c r="K391" s="274"/>
      <c r="L391" s="274"/>
    </row>
    <row r="392" spans="1:12">
      <c r="A392" s="263">
        <f t="shared" si="30"/>
        <v>1953</v>
      </c>
      <c r="B392" s="271">
        <v>19418</v>
      </c>
      <c r="C392" s="265">
        <v>-901</v>
      </c>
      <c r="D392" s="266">
        <f t="shared" si="31"/>
        <v>-901</v>
      </c>
      <c r="I392" s="274"/>
      <c r="J392" s="274"/>
      <c r="K392" s="274"/>
      <c r="L392" s="274"/>
    </row>
    <row r="393" spans="1:12">
      <c r="A393" s="263">
        <f t="shared" si="30"/>
        <v>1953</v>
      </c>
      <c r="B393" s="271">
        <v>19449</v>
      </c>
      <c r="C393" s="265">
        <v>-901</v>
      </c>
      <c r="D393" s="266">
        <f t="shared" si="31"/>
        <v>-901</v>
      </c>
      <c r="I393" s="274"/>
      <c r="J393" s="274"/>
      <c r="K393" s="274"/>
      <c r="L393" s="274"/>
    </row>
    <row r="394" spans="1:12">
      <c r="A394" s="263">
        <f t="shared" si="30"/>
        <v>1953</v>
      </c>
      <c r="B394" s="271">
        <v>19479</v>
      </c>
      <c r="C394" s="265">
        <v>-901</v>
      </c>
      <c r="D394" s="266">
        <f t="shared" si="31"/>
        <v>-901</v>
      </c>
      <c r="I394" s="274"/>
      <c r="J394" s="274"/>
      <c r="K394" s="274"/>
      <c r="L394" s="274"/>
    </row>
    <row r="395" spans="1:12">
      <c r="A395" s="263">
        <f t="shared" si="30"/>
        <v>1953</v>
      </c>
      <c r="B395" s="271">
        <v>19510</v>
      </c>
      <c r="C395" s="265">
        <v>-901</v>
      </c>
      <c r="D395" s="266">
        <f t="shared" si="31"/>
        <v>-901</v>
      </c>
      <c r="I395" s="274"/>
      <c r="J395" s="274"/>
      <c r="K395" s="274"/>
      <c r="L395" s="274"/>
    </row>
    <row r="396" spans="1:12">
      <c r="A396" s="263">
        <f t="shared" si="30"/>
        <v>1953</v>
      </c>
      <c r="B396" s="271">
        <v>19540</v>
      </c>
      <c r="C396" s="265">
        <v>-901</v>
      </c>
      <c r="D396" s="266">
        <f t="shared" si="31"/>
        <v>-901</v>
      </c>
      <c r="I396" s="274"/>
      <c r="J396" s="274"/>
      <c r="K396" s="274"/>
      <c r="L396" s="274"/>
    </row>
    <row r="397" spans="1:12">
      <c r="A397" s="263">
        <f t="shared" si="30"/>
        <v>1953</v>
      </c>
      <c r="B397" s="271">
        <v>19571</v>
      </c>
      <c r="C397" s="265">
        <v>-901</v>
      </c>
      <c r="D397" s="266">
        <f t="shared" si="31"/>
        <v>-901</v>
      </c>
      <c r="I397" s="274"/>
      <c r="J397" s="274"/>
      <c r="K397" s="274"/>
      <c r="L397" s="274"/>
    </row>
    <row r="398" spans="1:12">
      <c r="A398" s="263">
        <f t="shared" si="30"/>
        <v>1953</v>
      </c>
      <c r="B398" s="271">
        <v>19602</v>
      </c>
      <c r="C398" s="265">
        <v>-901</v>
      </c>
      <c r="D398" s="266">
        <f t="shared" si="31"/>
        <v>-901</v>
      </c>
      <c r="I398" s="274"/>
      <c r="J398" s="274"/>
      <c r="K398" s="274"/>
      <c r="L398" s="274"/>
    </row>
    <row r="399" spans="1:12">
      <c r="A399" s="263">
        <f t="shared" si="30"/>
        <v>1953</v>
      </c>
      <c r="B399" s="271">
        <v>19632</v>
      </c>
      <c r="C399" s="265">
        <v>-901</v>
      </c>
      <c r="D399" s="266">
        <f t="shared" si="31"/>
        <v>-901</v>
      </c>
      <c r="I399" s="274"/>
      <c r="J399" s="274"/>
      <c r="K399" s="274"/>
      <c r="L399" s="274"/>
    </row>
    <row r="400" spans="1:12">
      <c r="A400" s="263">
        <f t="shared" si="30"/>
        <v>1954</v>
      </c>
      <c r="B400" s="271">
        <v>19663</v>
      </c>
      <c r="C400" s="265">
        <v>-901</v>
      </c>
      <c r="D400" s="266">
        <f t="shared" si="31"/>
        <v>-901</v>
      </c>
      <c r="I400" s="274"/>
      <c r="J400" s="274"/>
      <c r="K400" s="274"/>
      <c r="L400" s="274"/>
    </row>
    <row r="401" spans="1:12">
      <c r="A401" s="263">
        <f t="shared" ref="A401:A464" si="32">IF(MONTH(B401)&gt;9,YEAR(B401)+1,YEAR(B401))</f>
        <v>1954</v>
      </c>
      <c r="B401" s="271">
        <v>19693</v>
      </c>
      <c r="C401" s="265">
        <v>-901</v>
      </c>
      <c r="D401" s="266">
        <f t="shared" ref="D401:D464" si="33">IF(C401&lt;&gt;-901,C401*DAY(B401)*24*60*60/(220*22*9*1000),-901)</f>
        <v>-901</v>
      </c>
      <c r="I401" s="274"/>
      <c r="J401" s="274"/>
      <c r="K401" s="274"/>
      <c r="L401" s="274"/>
    </row>
    <row r="402" spans="1:12">
      <c r="A402" s="263">
        <f t="shared" si="32"/>
        <v>1954</v>
      </c>
      <c r="B402" s="271">
        <v>19724</v>
      </c>
      <c r="C402" s="265">
        <v>-901</v>
      </c>
      <c r="D402" s="266">
        <f t="shared" si="33"/>
        <v>-901</v>
      </c>
      <c r="I402" s="274"/>
      <c r="J402" s="274"/>
      <c r="K402" s="274"/>
      <c r="L402" s="274"/>
    </row>
    <row r="403" spans="1:12">
      <c r="A403" s="263">
        <f t="shared" si="32"/>
        <v>1954</v>
      </c>
      <c r="B403" s="271">
        <v>19755</v>
      </c>
      <c r="C403" s="265">
        <v>-901</v>
      </c>
      <c r="D403" s="266">
        <f t="shared" si="33"/>
        <v>-901</v>
      </c>
      <c r="I403" s="274"/>
      <c r="J403" s="274"/>
      <c r="K403" s="274"/>
      <c r="L403" s="274"/>
    </row>
    <row r="404" spans="1:12">
      <c r="A404" s="263">
        <f t="shared" si="32"/>
        <v>1954</v>
      </c>
      <c r="B404" s="271">
        <v>19783</v>
      </c>
      <c r="C404" s="265">
        <v>-901</v>
      </c>
      <c r="D404" s="266">
        <f t="shared" si="33"/>
        <v>-901</v>
      </c>
      <c r="I404" s="274"/>
      <c r="J404" s="274"/>
      <c r="K404" s="274"/>
      <c r="L404" s="274"/>
    </row>
    <row r="405" spans="1:12">
      <c r="A405" s="263">
        <f t="shared" si="32"/>
        <v>1954</v>
      </c>
      <c r="B405" s="271">
        <v>19814</v>
      </c>
      <c r="C405" s="265">
        <v>-901</v>
      </c>
      <c r="D405" s="266">
        <f t="shared" si="33"/>
        <v>-901</v>
      </c>
      <c r="I405" s="274"/>
      <c r="J405" s="274"/>
      <c r="K405" s="274"/>
      <c r="L405" s="274"/>
    </row>
    <row r="406" spans="1:12">
      <c r="A406" s="263">
        <f t="shared" si="32"/>
        <v>1954</v>
      </c>
      <c r="B406" s="271">
        <v>19844</v>
      </c>
      <c r="C406" s="265">
        <v>-901</v>
      </c>
      <c r="D406" s="266">
        <f t="shared" si="33"/>
        <v>-901</v>
      </c>
      <c r="I406" s="274"/>
      <c r="J406" s="274"/>
      <c r="K406" s="274"/>
      <c r="L406" s="274"/>
    </row>
    <row r="407" spans="1:12">
      <c r="A407" s="263">
        <f t="shared" si="32"/>
        <v>1954</v>
      </c>
      <c r="B407" s="271">
        <v>19875</v>
      </c>
      <c r="C407" s="265">
        <v>-901</v>
      </c>
      <c r="D407" s="266">
        <f t="shared" si="33"/>
        <v>-901</v>
      </c>
      <c r="I407" s="274"/>
      <c r="J407" s="274"/>
      <c r="K407" s="274"/>
      <c r="L407" s="274"/>
    </row>
    <row r="408" spans="1:12">
      <c r="A408" s="263">
        <f t="shared" si="32"/>
        <v>1954</v>
      </c>
      <c r="B408" s="271">
        <v>19905</v>
      </c>
      <c r="C408" s="265">
        <v>-901</v>
      </c>
      <c r="D408" s="266">
        <f t="shared" si="33"/>
        <v>-901</v>
      </c>
      <c r="I408" s="274"/>
      <c r="J408" s="274"/>
      <c r="K408" s="274"/>
      <c r="L408" s="274"/>
    </row>
    <row r="409" spans="1:12">
      <c r="A409" s="263">
        <f t="shared" si="32"/>
        <v>1954</v>
      </c>
      <c r="B409" s="271">
        <v>19936</v>
      </c>
      <c r="C409" s="265">
        <v>-901</v>
      </c>
      <c r="D409" s="266">
        <f t="shared" si="33"/>
        <v>-901</v>
      </c>
      <c r="I409" s="274"/>
      <c r="J409" s="274"/>
      <c r="K409" s="274"/>
      <c r="L409" s="274"/>
    </row>
    <row r="410" spans="1:12">
      <c r="A410" s="263">
        <f t="shared" si="32"/>
        <v>1954</v>
      </c>
      <c r="B410" s="271">
        <v>19967</v>
      </c>
      <c r="C410" s="265">
        <v>-901</v>
      </c>
      <c r="D410" s="266">
        <f t="shared" si="33"/>
        <v>-901</v>
      </c>
      <c r="I410" s="274"/>
      <c r="J410" s="274"/>
      <c r="K410" s="274"/>
      <c r="L410" s="274"/>
    </row>
    <row r="411" spans="1:12">
      <c r="A411" s="263">
        <f t="shared" si="32"/>
        <v>1954</v>
      </c>
      <c r="B411" s="271">
        <v>19997</v>
      </c>
      <c r="C411" s="265">
        <v>-901</v>
      </c>
      <c r="D411" s="266">
        <f t="shared" si="33"/>
        <v>-901</v>
      </c>
      <c r="I411" s="274"/>
      <c r="J411" s="274"/>
      <c r="K411" s="274"/>
      <c r="L411" s="274"/>
    </row>
    <row r="412" spans="1:12">
      <c r="A412" s="263">
        <f t="shared" si="32"/>
        <v>1955</v>
      </c>
      <c r="B412" s="271">
        <v>20028</v>
      </c>
      <c r="C412" s="265">
        <v>-901</v>
      </c>
      <c r="D412" s="266">
        <f t="shared" si="33"/>
        <v>-901</v>
      </c>
      <c r="I412" s="274"/>
      <c r="J412" s="274"/>
      <c r="K412" s="274"/>
      <c r="L412" s="274"/>
    </row>
    <row r="413" spans="1:12">
      <c r="A413" s="263">
        <f t="shared" si="32"/>
        <v>1955</v>
      </c>
      <c r="B413" s="271">
        <v>20058</v>
      </c>
      <c r="C413" s="265">
        <v>-901</v>
      </c>
      <c r="D413" s="266">
        <f t="shared" si="33"/>
        <v>-901</v>
      </c>
      <c r="I413" s="274"/>
      <c r="J413" s="274"/>
      <c r="K413" s="274"/>
      <c r="L413" s="274"/>
    </row>
    <row r="414" spans="1:12">
      <c r="A414" s="263">
        <f t="shared" si="32"/>
        <v>1955</v>
      </c>
      <c r="B414" s="271">
        <v>20089</v>
      </c>
      <c r="C414" s="265">
        <v>-901</v>
      </c>
      <c r="D414" s="266">
        <f t="shared" si="33"/>
        <v>-901</v>
      </c>
      <c r="I414" s="274"/>
      <c r="J414" s="274"/>
      <c r="K414" s="274"/>
      <c r="L414" s="274"/>
    </row>
    <row r="415" spans="1:12">
      <c r="A415" s="263">
        <f t="shared" si="32"/>
        <v>1955</v>
      </c>
      <c r="B415" s="271">
        <v>20120</v>
      </c>
      <c r="C415" s="265">
        <v>-901</v>
      </c>
      <c r="D415" s="266">
        <f t="shared" si="33"/>
        <v>-901</v>
      </c>
      <c r="I415" s="274"/>
      <c r="J415" s="274"/>
      <c r="K415" s="274"/>
      <c r="L415" s="274"/>
    </row>
    <row r="416" spans="1:12">
      <c r="A416" s="263">
        <f t="shared" si="32"/>
        <v>1955</v>
      </c>
      <c r="B416" s="271">
        <v>20148</v>
      </c>
      <c r="C416" s="265">
        <v>-901</v>
      </c>
      <c r="D416" s="266">
        <f t="shared" si="33"/>
        <v>-901</v>
      </c>
      <c r="I416" s="274"/>
      <c r="J416" s="274"/>
      <c r="K416" s="274"/>
      <c r="L416" s="274"/>
    </row>
    <row r="417" spans="1:12">
      <c r="A417" s="263">
        <f t="shared" si="32"/>
        <v>1955</v>
      </c>
      <c r="B417" s="271">
        <v>20179</v>
      </c>
      <c r="C417" s="265">
        <v>-901</v>
      </c>
      <c r="D417" s="266">
        <f t="shared" si="33"/>
        <v>-901</v>
      </c>
      <c r="I417" s="274"/>
      <c r="J417" s="274"/>
      <c r="K417" s="274"/>
      <c r="L417" s="274"/>
    </row>
    <row r="418" spans="1:12">
      <c r="A418" s="263">
        <f t="shared" si="32"/>
        <v>1955</v>
      </c>
      <c r="B418" s="271">
        <v>20209</v>
      </c>
      <c r="C418" s="265">
        <v>-901</v>
      </c>
      <c r="D418" s="266">
        <f t="shared" si="33"/>
        <v>-901</v>
      </c>
      <c r="I418" s="274"/>
      <c r="J418" s="274"/>
      <c r="K418" s="274"/>
      <c r="L418" s="274"/>
    </row>
    <row r="419" spans="1:12">
      <c r="A419" s="263">
        <f t="shared" si="32"/>
        <v>1955</v>
      </c>
      <c r="B419" s="271">
        <v>20240</v>
      </c>
      <c r="C419" s="265">
        <v>-901</v>
      </c>
      <c r="D419" s="266">
        <f t="shared" si="33"/>
        <v>-901</v>
      </c>
      <c r="I419" s="274"/>
      <c r="J419" s="274"/>
      <c r="K419" s="274"/>
      <c r="L419" s="274"/>
    </row>
    <row r="420" spans="1:12">
      <c r="A420" s="263">
        <f t="shared" si="32"/>
        <v>1955</v>
      </c>
      <c r="B420" s="271">
        <v>20270</v>
      </c>
      <c r="C420" s="265">
        <v>-901</v>
      </c>
      <c r="D420" s="266">
        <f t="shared" si="33"/>
        <v>-901</v>
      </c>
      <c r="I420" s="274"/>
      <c r="J420" s="274"/>
      <c r="K420" s="274"/>
      <c r="L420" s="274"/>
    </row>
    <row r="421" spans="1:12">
      <c r="A421" s="263">
        <f t="shared" si="32"/>
        <v>1955</v>
      </c>
      <c r="B421" s="271">
        <v>20301</v>
      </c>
      <c r="C421" s="265">
        <v>-901</v>
      </c>
      <c r="D421" s="266">
        <f t="shared" si="33"/>
        <v>-901</v>
      </c>
      <c r="I421" s="274"/>
      <c r="J421" s="274"/>
      <c r="K421" s="274"/>
      <c r="L421" s="274"/>
    </row>
    <row r="422" spans="1:12">
      <c r="A422" s="263">
        <f t="shared" si="32"/>
        <v>1955</v>
      </c>
      <c r="B422" s="271">
        <v>20332</v>
      </c>
      <c r="C422" s="265">
        <v>-901</v>
      </c>
      <c r="D422" s="266">
        <f t="shared" si="33"/>
        <v>-901</v>
      </c>
      <c r="I422" s="274"/>
      <c r="J422" s="274"/>
      <c r="K422" s="274"/>
      <c r="L422" s="274"/>
    </row>
    <row r="423" spans="1:12">
      <c r="A423" s="263">
        <f t="shared" si="32"/>
        <v>1955</v>
      </c>
      <c r="B423" s="271">
        <v>20362</v>
      </c>
      <c r="C423" s="265">
        <v>-901</v>
      </c>
      <c r="D423" s="266">
        <f t="shared" si="33"/>
        <v>-901</v>
      </c>
      <c r="I423" s="274"/>
      <c r="J423" s="274"/>
      <c r="K423" s="274"/>
      <c r="L423" s="274"/>
    </row>
    <row r="424" spans="1:12">
      <c r="A424" s="263">
        <f t="shared" si="32"/>
        <v>1956</v>
      </c>
      <c r="B424" s="271">
        <v>20393</v>
      </c>
      <c r="C424" s="265">
        <v>-901</v>
      </c>
      <c r="D424" s="266">
        <f t="shared" si="33"/>
        <v>-901</v>
      </c>
      <c r="I424" s="274"/>
      <c r="J424" s="274"/>
      <c r="K424" s="274"/>
      <c r="L424" s="274"/>
    </row>
    <row r="425" spans="1:12">
      <c r="A425" s="263">
        <f t="shared" si="32"/>
        <v>1956</v>
      </c>
      <c r="B425" s="271">
        <v>20423</v>
      </c>
      <c r="C425" s="265">
        <v>-901</v>
      </c>
      <c r="D425" s="266">
        <f t="shared" si="33"/>
        <v>-901</v>
      </c>
      <c r="I425" s="274"/>
      <c r="J425" s="274"/>
      <c r="K425" s="274"/>
      <c r="L425" s="274"/>
    </row>
    <row r="426" spans="1:12">
      <c r="A426" s="263">
        <f t="shared" si="32"/>
        <v>1956</v>
      </c>
      <c r="B426" s="271">
        <v>20454</v>
      </c>
      <c r="C426" s="265">
        <v>-901</v>
      </c>
      <c r="D426" s="266">
        <f t="shared" si="33"/>
        <v>-901</v>
      </c>
      <c r="I426" s="274"/>
      <c r="J426" s="274"/>
      <c r="K426" s="274"/>
      <c r="L426" s="274"/>
    </row>
    <row r="427" spans="1:12">
      <c r="A427" s="263">
        <f t="shared" si="32"/>
        <v>1956</v>
      </c>
      <c r="B427" s="271">
        <v>20485</v>
      </c>
      <c r="C427" s="265">
        <v>-901</v>
      </c>
      <c r="D427" s="266">
        <f t="shared" si="33"/>
        <v>-901</v>
      </c>
      <c r="I427" s="274"/>
      <c r="J427" s="274"/>
      <c r="K427" s="274"/>
      <c r="L427" s="274"/>
    </row>
    <row r="428" spans="1:12">
      <c r="A428" s="263">
        <f t="shared" si="32"/>
        <v>1956</v>
      </c>
      <c r="B428" s="271">
        <v>20514</v>
      </c>
      <c r="C428" s="265">
        <v>-901</v>
      </c>
      <c r="D428" s="266">
        <f t="shared" si="33"/>
        <v>-901</v>
      </c>
      <c r="I428" s="274"/>
      <c r="J428" s="274"/>
      <c r="K428" s="274"/>
      <c r="L428" s="274"/>
    </row>
    <row r="429" spans="1:12">
      <c r="A429" s="263">
        <f t="shared" si="32"/>
        <v>1956</v>
      </c>
      <c r="B429" s="271">
        <v>20545</v>
      </c>
      <c r="C429" s="265">
        <v>-901</v>
      </c>
      <c r="D429" s="266">
        <f t="shared" si="33"/>
        <v>-901</v>
      </c>
      <c r="I429" s="274"/>
      <c r="J429" s="274"/>
      <c r="K429" s="274"/>
      <c r="L429" s="274"/>
    </row>
    <row r="430" spans="1:12">
      <c r="A430" s="263">
        <f t="shared" si="32"/>
        <v>1956</v>
      </c>
      <c r="B430" s="271">
        <v>20575</v>
      </c>
      <c r="C430" s="265">
        <v>-901</v>
      </c>
      <c r="D430" s="266">
        <f t="shared" si="33"/>
        <v>-901</v>
      </c>
      <c r="I430" s="274"/>
      <c r="J430" s="274"/>
      <c r="K430" s="274"/>
      <c r="L430" s="274"/>
    </row>
    <row r="431" spans="1:12">
      <c r="A431" s="263">
        <f t="shared" si="32"/>
        <v>1956</v>
      </c>
      <c r="B431" s="271">
        <v>20606</v>
      </c>
      <c r="C431" s="265">
        <v>-901</v>
      </c>
      <c r="D431" s="266">
        <f t="shared" si="33"/>
        <v>-901</v>
      </c>
      <c r="I431" s="274"/>
      <c r="J431" s="274"/>
      <c r="K431" s="274"/>
      <c r="L431" s="274"/>
    </row>
    <row r="432" spans="1:12">
      <c r="A432" s="263">
        <f t="shared" si="32"/>
        <v>1956</v>
      </c>
      <c r="B432" s="271">
        <v>20636</v>
      </c>
      <c r="C432" s="265">
        <v>-901</v>
      </c>
      <c r="D432" s="266">
        <f t="shared" si="33"/>
        <v>-901</v>
      </c>
      <c r="I432" s="274"/>
      <c r="J432" s="274"/>
      <c r="K432" s="274"/>
      <c r="L432" s="274"/>
    </row>
    <row r="433" spans="1:12">
      <c r="A433" s="263">
        <f t="shared" si="32"/>
        <v>1956</v>
      </c>
      <c r="B433" s="271">
        <v>20667</v>
      </c>
      <c r="C433" s="265">
        <v>-901</v>
      </c>
      <c r="D433" s="266">
        <f t="shared" si="33"/>
        <v>-901</v>
      </c>
      <c r="I433" s="274"/>
      <c r="J433" s="274"/>
      <c r="K433" s="274"/>
      <c r="L433" s="274"/>
    </row>
    <row r="434" spans="1:12">
      <c r="A434" s="263">
        <f t="shared" si="32"/>
        <v>1956</v>
      </c>
      <c r="B434" s="271">
        <v>20698</v>
      </c>
      <c r="C434" s="265">
        <v>-901</v>
      </c>
      <c r="D434" s="266">
        <f t="shared" si="33"/>
        <v>-901</v>
      </c>
      <c r="I434" s="274"/>
      <c r="J434" s="274"/>
      <c r="K434" s="274"/>
      <c r="L434" s="274"/>
    </row>
    <row r="435" spans="1:12">
      <c r="A435" s="263">
        <f t="shared" si="32"/>
        <v>1956</v>
      </c>
      <c r="B435" s="271">
        <v>20728</v>
      </c>
      <c r="C435" s="265">
        <v>-901</v>
      </c>
      <c r="D435" s="266">
        <f t="shared" si="33"/>
        <v>-901</v>
      </c>
      <c r="I435" s="274"/>
      <c r="J435" s="274"/>
      <c r="K435" s="274"/>
      <c r="L435" s="274"/>
    </row>
    <row r="436" spans="1:12">
      <c r="A436" s="263">
        <f t="shared" si="32"/>
        <v>1957</v>
      </c>
      <c r="B436" s="271">
        <v>20759</v>
      </c>
      <c r="C436" s="265">
        <v>-901</v>
      </c>
      <c r="D436" s="266">
        <f t="shared" si="33"/>
        <v>-901</v>
      </c>
      <c r="I436" s="274"/>
      <c r="J436" s="274"/>
      <c r="K436" s="274"/>
      <c r="L436" s="274"/>
    </row>
    <row r="437" spans="1:12">
      <c r="A437" s="263">
        <f t="shared" si="32"/>
        <v>1957</v>
      </c>
      <c r="B437" s="271">
        <v>20789</v>
      </c>
      <c r="C437" s="265">
        <v>-901</v>
      </c>
      <c r="D437" s="266">
        <f t="shared" si="33"/>
        <v>-901</v>
      </c>
      <c r="I437" s="274"/>
      <c r="J437" s="274"/>
      <c r="K437" s="274"/>
      <c r="L437" s="274"/>
    </row>
    <row r="438" spans="1:12">
      <c r="A438" s="263">
        <f t="shared" si="32"/>
        <v>1957</v>
      </c>
      <c r="B438" s="271">
        <v>20820</v>
      </c>
      <c r="C438" s="265">
        <v>-901</v>
      </c>
      <c r="D438" s="266">
        <f t="shared" si="33"/>
        <v>-901</v>
      </c>
      <c r="I438" s="274"/>
      <c r="J438" s="274"/>
      <c r="K438" s="274"/>
      <c r="L438" s="274"/>
    </row>
    <row r="439" spans="1:12">
      <c r="A439" s="263">
        <f t="shared" si="32"/>
        <v>1957</v>
      </c>
      <c r="B439" s="271">
        <v>20851</v>
      </c>
      <c r="C439" s="265">
        <v>-901</v>
      </c>
      <c r="D439" s="266">
        <f t="shared" si="33"/>
        <v>-901</v>
      </c>
      <c r="I439" s="274"/>
      <c r="J439" s="274"/>
      <c r="K439" s="274"/>
      <c r="L439" s="274"/>
    </row>
    <row r="440" spans="1:12">
      <c r="A440" s="263">
        <f t="shared" si="32"/>
        <v>1957</v>
      </c>
      <c r="B440" s="271">
        <v>20879</v>
      </c>
      <c r="C440" s="265">
        <v>-901</v>
      </c>
      <c r="D440" s="266">
        <f t="shared" si="33"/>
        <v>-901</v>
      </c>
      <c r="I440" s="274"/>
      <c r="J440" s="274"/>
      <c r="K440" s="274"/>
      <c r="L440" s="274"/>
    </row>
    <row r="441" spans="1:12">
      <c r="A441" s="263">
        <f t="shared" si="32"/>
        <v>1957</v>
      </c>
      <c r="B441" s="271">
        <v>20910</v>
      </c>
      <c r="C441" s="265">
        <v>-901</v>
      </c>
      <c r="D441" s="266">
        <f t="shared" si="33"/>
        <v>-901</v>
      </c>
      <c r="I441" s="274"/>
      <c r="J441" s="274"/>
      <c r="K441" s="274"/>
      <c r="L441" s="274"/>
    </row>
    <row r="442" spans="1:12">
      <c r="A442" s="263">
        <f t="shared" si="32"/>
        <v>1957</v>
      </c>
      <c r="B442" s="271">
        <v>20940</v>
      </c>
      <c r="C442" s="265">
        <v>-901</v>
      </c>
      <c r="D442" s="266">
        <f t="shared" si="33"/>
        <v>-901</v>
      </c>
      <c r="I442" s="274"/>
      <c r="J442" s="274"/>
      <c r="K442" s="274"/>
      <c r="L442" s="274"/>
    </row>
    <row r="443" spans="1:12">
      <c r="A443" s="263">
        <f t="shared" si="32"/>
        <v>1957</v>
      </c>
      <c r="B443" s="271">
        <v>20971</v>
      </c>
      <c r="C443" s="265">
        <v>-901</v>
      </c>
      <c r="D443" s="266">
        <f t="shared" si="33"/>
        <v>-901</v>
      </c>
      <c r="I443" s="274"/>
      <c r="J443" s="274"/>
      <c r="K443" s="274"/>
      <c r="L443" s="274"/>
    </row>
    <row r="444" spans="1:12">
      <c r="A444" s="263">
        <f t="shared" si="32"/>
        <v>1957</v>
      </c>
      <c r="B444" s="271">
        <v>21001</v>
      </c>
      <c r="C444" s="265">
        <v>-901</v>
      </c>
      <c r="D444" s="266">
        <f t="shared" si="33"/>
        <v>-901</v>
      </c>
      <c r="I444" s="274"/>
      <c r="J444" s="274"/>
      <c r="K444" s="274"/>
      <c r="L444" s="274"/>
    </row>
    <row r="445" spans="1:12">
      <c r="A445" s="263">
        <f t="shared" si="32"/>
        <v>1957</v>
      </c>
      <c r="B445" s="271">
        <v>21032</v>
      </c>
      <c r="C445" s="265">
        <v>-901</v>
      </c>
      <c r="D445" s="266">
        <f t="shared" si="33"/>
        <v>-901</v>
      </c>
      <c r="I445" s="274"/>
      <c r="J445" s="274"/>
      <c r="K445" s="274"/>
      <c r="L445" s="274"/>
    </row>
    <row r="446" spans="1:12">
      <c r="A446" s="263">
        <f t="shared" si="32"/>
        <v>1957</v>
      </c>
      <c r="B446" s="271">
        <v>21063</v>
      </c>
      <c r="C446" s="265">
        <v>-901</v>
      </c>
      <c r="D446" s="266">
        <f t="shared" si="33"/>
        <v>-901</v>
      </c>
      <c r="I446" s="274"/>
      <c r="J446" s="274"/>
      <c r="K446" s="274"/>
      <c r="L446" s="274"/>
    </row>
    <row r="447" spans="1:12">
      <c r="A447" s="263">
        <f t="shared" si="32"/>
        <v>1957</v>
      </c>
      <c r="B447" s="271">
        <v>21093</v>
      </c>
      <c r="C447" s="265">
        <v>-901</v>
      </c>
      <c r="D447" s="266">
        <f t="shared" si="33"/>
        <v>-901</v>
      </c>
      <c r="I447" s="274"/>
      <c r="J447" s="274"/>
      <c r="K447" s="274"/>
      <c r="L447" s="274"/>
    </row>
    <row r="448" spans="1:12">
      <c r="A448" s="263">
        <f t="shared" si="32"/>
        <v>1958</v>
      </c>
      <c r="B448" s="271">
        <v>21124</v>
      </c>
      <c r="C448" s="265">
        <v>-901</v>
      </c>
      <c r="D448" s="266">
        <f t="shared" si="33"/>
        <v>-901</v>
      </c>
      <c r="I448" s="274"/>
      <c r="J448" s="274"/>
      <c r="K448" s="274"/>
      <c r="L448" s="274"/>
    </row>
    <row r="449" spans="1:12">
      <c r="A449" s="263">
        <f t="shared" si="32"/>
        <v>1958</v>
      </c>
      <c r="B449" s="271">
        <v>21154</v>
      </c>
      <c r="C449" s="265">
        <v>-901</v>
      </c>
      <c r="D449" s="266">
        <f t="shared" si="33"/>
        <v>-901</v>
      </c>
      <c r="I449" s="274"/>
      <c r="J449" s="274"/>
      <c r="K449" s="274"/>
      <c r="L449" s="274"/>
    </row>
    <row r="450" spans="1:12">
      <c r="A450" s="263">
        <f t="shared" si="32"/>
        <v>1958</v>
      </c>
      <c r="B450" s="271">
        <v>21185</v>
      </c>
      <c r="C450" s="265">
        <v>-901</v>
      </c>
      <c r="D450" s="266">
        <f t="shared" si="33"/>
        <v>-901</v>
      </c>
      <c r="I450" s="274"/>
      <c r="J450" s="274"/>
      <c r="K450" s="274"/>
      <c r="L450" s="274"/>
    </row>
    <row r="451" spans="1:12">
      <c r="A451" s="263">
        <f t="shared" si="32"/>
        <v>1958</v>
      </c>
      <c r="B451" s="271">
        <v>21216</v>
      </c>
      <c r="C451" s="265">
        <v>-901</v>
      </c>
      <c r="D451" s="266">
        <f t="shared" si="33"/>
        <v>-901</v>
      </c>
      <c r="I451" s="274"/>
      <c r="J451" s="274"/>
      <c r="K451" s="274"/>
      <c r="L451" s="274"/>
    </row>
    <row r="452" spans="1:12">
      <c r="A452" s="263">
        <f t="shared" si="32"/>
        <v>1958</v>
      </c>
      <c r="B452" s="271">
        <v>21244</v>
      </c>
      <c r="C452" s="265">
        <v>-901</v>
      </c>
      <c r="D452" s="266">
        <f t="shared" si="33"/>
        <v>-901</v>
      </c>
      <c r="I452" s="274"/>
      <c r="J452" s="274"/>
      <c r="K452" s="274"/>
      <c r="L452" s="274"/>
    </row>
    <row r="453" spans="1:12">
      <c r="A453" s="263">
        <f t="shared" si="32"/>
        <v>1958</v>
      </c>
      <c r="B453" s="271">
        <v>21275</v>
      </c>
      <c r="C453" s="265">
        <v>-901</v>
      </c>
      <c r="D453" s="266">
        <f t="shared" si="33"/>
        <v>-901</v>
      </c>
      <c r="I453" s="274"/>
      <c r="J453" s="274"/>
      <c r="K453" s="274"/>
      <c r="L453" s="274"/>
    </row>
    <row r="454" spans="1:12">
      <c r="A454" s="263">
        <f t="shared" si="32"/>
        <v>1958</v>
      </c>
      <c r="B454" s="271">
        <v>21305</v>
      </c>
      <c r="C454" s="265">
        <v>-901</v>
      </c>
      <c r="D454" s="266">
        <f t="shared" si="33"/>
        <v>-901</v>
      </c>
      <c r="I454" s="274"/>
      <c r="J454" s="274"/>
      <c r="K454" s="274"/>
      <c r="L454" s="274"/>
    </row>
    <row r="455" spans="1:12">
      <c r="A455" s="263">
        <f t="shared" si="32"/>
        <v>1958</v>
      </c>
      <c r="B455" s="271">
        <v>21336</v>
      </c>
      <c r="C455" s="265">
        <v>-901</v>
      </c>
      <c r="D455" s="266">
        <f t="shared" si="33"/>
        <v>-901</v>
      </c>
      <c r="I455" s="274"/>
      <c r="J455" s="274"/>
      <c r="K455" s="274"/>
      <c r="L455" s="274"/>
    </row>
    <row r="456" spans="1:12">
      <c r="A456" s="263">
        <f t="shared" si="32"/>
        <v>1958</v>
      </c>
      <c r="B456" s="271">
        <v>21366</v>
      </c>
      <c r="C456" s="265">
        <v>-901</v>
      </c>
      <c r="D456" s="266">
        <f t="shared" si="33"/>
        <v>-901</v>
      </c>
      <c r="I456" s="274"/>
      <c r="J456" s="274"/>
      <c r="K456" s="274"/>
      <c r="L456" s="274"/>
    </row>
    <row r="457" spans="1:12">
      <c r="A457" s="263">
        <f t="shared" si="32"/>
        <v>1958</v>
      </c>
      <c r="B457" s="271">
        <v>21397</v>
      </c>
      <c r="C457" s="265">
        <v>-901</v>
      </c>
      <c r="D457" s="266">
        <f t="shared" si="33"/>
        <v>-901</v>
      </c>
      <c r="I457" s="274"/>
      <c r="J457" s="274"/>
      <c r="K457" s="274"/>
      <c r="L457" s="274"/>
    </row>
    <row r="458" spans="1:12">
      <c r="A458" s="263">
        <f t="shared" si="32"/>
        <v>1958</v>
      </c>
      <c r="B458" s="271">
        <v>21428</v>
      </c>
      <c r="C458" s="265">
        <v>-901</v>
      </c>
      <c r="D458" s="266">
        <f t="shared" si="33"/>
        <v>-901</v>
      </c>
      <c r="I458" s="274"/>
      <c r="J458" s="274"/>
      <c r="K458" s="274"/>
      <c r="L458" s="274"/>
    </row>
    <row r="459" spans="1:12">
      <c r="A459" s="263">
        <f t="shared" si="32"/>
        <v>1958</v>
      </c>
      <c r="B459" s="271">
        <v>21458</v>
      </c>
      <c r="C459" s="265">
        <v>-901</v>
      </c>
      <c r="D459" s="266">
        <f t="shared" si="33"/>
        <v>-901</v>
      </c>
      <c r="I459" s="274"/>
      <c r="J459" s="274"/>
      <c r="K459" s="274"/>
      <c r="L459" s="274"/>
    </row>
    <row r="460" spans="1:12">
      <c r="A460" s="263">
        <f t="shared" si="32"/>
        <v>1959</v>
      </c>
      <c r="B460" s="271">
        <v>21489</v>
      </c>
      <c r="C460" s="265">
        <v>-901</v>
      </c>
      <c r="D460" s="266">
        <f t="shared" si="33"/>
        <v>-901</v>
      </c>
      <c r="I460" s="274"/>
      <c r="J460" s="274"/>
      <c r="K460" s="274"/>
      <c r="L460" s="274"/>
    </row>
    <row r="461" spans="1:12">
      <c r="A461" s="263">
        <f t="shared" si="32"/>
        <v>1959</v>
      </c>
      <c r="B461" s="271">
        <v>21519</v>
      </c>
      <c r="C461" s="265">
        <v>-901</v>
      </c>
      <c r="D461" s="266">
        <f t="shared" si="33"/>
        <v>-901</v>
      </c>
      <c r="I461" s="274"/>
      <c r="J461" s="274"/>
      <c r="K461" s="274"/>
      <c r="L461" s="274"/>
    </row>
    <row r="462" spans="1:12">
      <c r="A462" s="263">
        <f t="shared" si="32"/>
        <v>1959</v>
      </c>
      <c r="B462" s="271">
        <v>21550</v>
      </c>
      <c r="C462" s="265">
        <v>-901</v>
      </c>
      <c r="D462" s="266">
        <f t="shared" si="33"/>
        <v>-901</v>
      </c>
      <c r="I462" s="274"/>
      <c r="J462" s="274"/>
      <c r="K462" s="274"/>
      <c r="L462" s="274"/>
    </row>
    <row r="463" spans="1:12">
      <c r="A463" s="263">
        <f t="shared" si="32"/>
        <v>1959</v>
      </c>
      <c r="B463" s="271">
        <v>21581</v>
      </c>
      <c r="C463" s="265">
        <v>-901</v>
      </c>
      <c r="D463" s="266">
        <f t="shared" si="33"/>
        <v>-901</v>
      </c>
      <c r="I463" s="274"/>
      <c r="J463" s="274"/>
      <c r="K463" s="274"/>
      <c r="L463" s="274"/>
    </row>
    <row r="464" spans="1:12">
      <c r="A464" s="263">
        <f t="shared" si="32"/>
        <v>1959</v>
      </c>
      <c r="B464" s="271">
        <v>21609</v>
      </c>
      <c r="C464" s="265">
        <v>-901</v>
      </c>
      <c r="D464" s="266">
        <f t="shared" si="33"/>
        <v>-901</v>
      </c>
      <c r="I464" s="274"/>
      <c r="J464" s="274"/>
      <c r="K464" s="274"/>
      <c r="L464" s="274"/>
    </row>
    <row r="465" spans="1:12">
      <c r="A465" s="263">
        <f t="shared" ref="A465:A528" si="34">IF(MONTH(B465)&gt;9,YEAR(B465)+1,YEAR(B465))</f>
        <v>1959</v>
      </c>
      <c r="B465" s="271">
        <v>21640</v>
      </c>
      <c r="C465" s="265">
        <v>-901</v>
      </c>
      <c r="D465" s="266">
        <f t="shared" ref="D465:D528" si="35">IF(C465&lt;&gt;-901,C465*DAY(B465)*24*60*60/(220*22*9*1000),-901)</f>
        <v>-901</v>
      </c>
      <c r="I465" s="274"/>
      <c r="J465" s="274"/>
      <c r="K465" s="274"/>
      <c r="L465" s="274"/>
    </row>
    <row r="466" spans="1:12">
      <c r="A466" s="263">
        <f t="shared" si="34"/>
        <v>1959</v>
      </c>
      <c r="B466" s="271">
        <v>21670</v>
      </c>
      <c r="C466" s="265">
        <v>-901</v>
      </c>
      <c r="D466" s="266">
        <f t="shared" si="35"/>
        <v>-901</v>
      </c>
      <c r="I466" s="274"/>
      <c r="J466" s="274"/>
      <c r="K466" s="274"/>
      <c r="L466" s="274"/>
    </row>
    <row r="467" spans="1:12">
      <c r="A467" s="263">
        <f t="shared" si="34"/>
        <v>1959</v>
      </c>
      <c r="B467" s="271">
        <v>21701</v>
      </c>
      <c r="C467" s="265">
        <v>-901</v>
      </c>
      <c r="D467" s="266">
        <f t="shared" si="35"/>
        <v>-901</v>
      </c>
      <c r="I467" s="274"/>
      <c r="J467" s="274"/>
      <c r="K467" s="274"/>
      <c r="L467" s="274"/>
    </row>
    <row r="468" spans="1:12">
      <c r="A468" s="263">
        <f t="shared" si="34"/>
        <v>1959</v>
      </c>
      <c r="B468" s="271">
        <v>21731</v>
      </c>
      <c r="C468" s="265">
        <v>-901</v>
      </c>
      <c r="D468" s="266">
        <f t="shared" si="35"/>
        <v>-901</v>
      </c>
      <c r="I468" s="274"/>
      <c r="J468" s="274"/>
      <c r="K468" s="274"/>
      <c r="L468" s="274"/>
    </row>
    <row r="469" spans="1:12">
      <c r="A469" s="263">
        <f t="shared" si="34"/>
        <v>1959</v>
      </c>
      <c r="B469" s="271">
        <v>21762</v>
      </c>
      <c r="C469" s="265">
        <v>-901</v>
      </c>
      <c r="D469" s="266">
        <f t="shared" si="35"/>
        <v>-901</v>
      </c>
      <c r="I469" s="274"/>
      <c r="J469" s="274"/>
      <c r="K469" s="274"/>
      <c r="L469" s="274"/>
    </row>
    <row r="470" spans="1:12">
      <c r="A470" s="263">
        <f t="shared" si="34"/>
        <v>1959</v>
      </c>
      <c r="B470" s="271">
        <v>21793</v>
      </c>
      <c r="C470" s="265">
        <v>-901</v>
      </c>
      <c r="D470" s="266">
        <f t="shared" si="35"/>
        <v>-901</v>
      </c>
      <c r="I470" s="274"/>
      <c r="J470" s="274"/>
      <c r="K470" s="274"/>
      <c r="L470" s="274"/>
    </row>
    <row r="471" spans="1:12">
      <c r="A471" s="263">
        <f t="shared" si="34"/>
        <v>1959</v>
      </c>
      <c r="B471" s="271">
        <v>21823</v>
      </c>
      <c r="C471" s="265">
        <v>-901</v>
      </c>
      <c r="D471" s="266">
        <f t="shared" si="35"/>
        <v>-901</v>
      </c>
      <c r="I471" s="274"/>
      <c r="J471" s="274"/>
      <c r="K471" s="274"/>
      <c r="L471" s="274"/>
    </row>
    <row r="472" spans="1:12">
      <c r="A472" s="263">
        <f t="shared" si="34"/>
        <v>1960</v>
      </c>
      <c r="B472" s="271">
        <v>21854</v>
      </c>
      <c r="C472" s="265">
        <v>-901</v>
      </c>
      <c r="D472" s="266">
        <f t="shared" si="35"/>
        <v>-901</v>
      </c>
      <c r="I472" s="274"/>
      <c r="J472" s="274"/>
      <c r="K472" s="274"/>
      <c r="L472" s="274"/>
    </row>
    <row r="473" spans="1:12">
      <c r="A473" s="263">
        <f t="shared" si="34"/>
        <v>1960</v>
      </c>
      <c r="B473" s="271">
        <v>21884</v>
      </c>
      <c r="C473" s="265">
        <v>-901</v>
      </c>
      <c r="D473" s="266">
        <f t="shared" si="35"/>
        <v>-901</v>
      </c>
      <c r="I473" s="274"/>
      <c r="J473" s="274"/>
      <c r="K473" s="274"/>
      <c r="L473" s="274"/>
    </row>
    <row r="474" spans="1:12">
      <c r="A474" s="263">
        <f t="shared" si="34"/>
        <v>1960</v>
      </c>
      <c r="B474" s="271">
        <v>21915</v>
      </c>
      <c r="C474" s="265">
        <v>-901</v>
      </c>
      <c r="D474" s="266">
        <f t="shared" si="35"/>
        <v>-901</v>
      </c>
      <c r="I474" s="274"/>
      <c r="J474" s="274"/>
      <c r="K474" s="274"/>
      <c r="L474" s="274"/>
    </row>
    <row r="475" spans="1:12">
      <c r="A475" s="263">
        <f t="shared" si="34"/>
        <v>1960</v>
      </c>
      <c r="B475" s="271">
        <v>21946</v>
      </c>
      <c r="C475" s="265">
        <v>-901</v>
      </c>
      <c r="D475" s="266">
        <f t="shared" si="35"/>
        <v>-901</v>
      </c>
      <c r="I475" s="274"/>
      <c r="J475" s="274"/>
      <c r="K475" s="274"/>
      <c r="L475" s="274"/>
    </row>
    <row r="476" spans="1:12">
      <c r="A476" s="263">
        <f t="shared" si="34"/>
        <v>1960</v>
      </c>
      <c r="B476" s="271">
        <v>21975</v>
      </c>
      <c r="C476" s="265">
        <v>-901</v>
      </c>
      <c r="D476" s="266">
        <f t="shared" si="35"/>
        <v>-901</v>
      </c>
      <c r="I476" s="274"/>
      <c r="J476" s="274"/>
      <c r="K476" s="274"/>
      <c r="L476" s="274"/>
    </row>
    <row r="477" spans="1:12">
      <c r="A477" s="263">
        <f t="shared" si="34"/>
        <v>1960</v>
      </c>
      <c r="B477" s="271">
        <v>22006</v>
      </c>
      <c r="C477" s="265">
        <v>-901</v>
      </c>
      <c r="D477" s="266">
        <f t="shared" si="35"/>
        <v>-901</v>
      </c>
      <c r="I477" s="274"/>
      <c r="J477" s="274"/>
      <c r="K477" s="274"/>
      <c r="L477" s="274"/>
    </row>
    <row r="478" spans="1:12">
      <c r="A478" s="263">
        <f t="shared" si="34"/>
        <v>1960</v>
      </c>
      <c r="B478" s="271">
        <v>22036</v>
      </c>
      <c r="C478" s="265">
        <v>-901</v>
      </c>
      <c r="D478" s="266">
        <f t="shared" si="35"/>
        <v>-901</v>
      </c>
      <c r="I478" s="274"/>
      <c r="J478" s="274"/>
      <c r="K478" s="274"/>
      <c r="L478" s="274"/>
    </row>
    <row r="479" spans="1:12">
      <c r="A479" s="263">
        <f t="shared" si="34"/>
        <v>1960</v>
      </c>
      <c r="B479" s="271">
        <v>22067</v>
      </c>
      <c r="C479" s="265">
        <v>-901</v>
      </c>
      <c r="D479" s="266">
        <f t="shared" si="35"/>
        <v>-901</v>
      </c>
      <c r="I479" s="274"/>
      <c r="J479" s="274"/>
      <c r="K479" s="274"/>
      <c r="L479" s="274"/>
    </row>
    <row r="480" spans="1:12">
      <c r="A480" s="263">
        <f t="shared" si="34"/>
        <v>1960</v>
      </c>
      <c r="B480" s="271">
        <v>22097</v>
      </c>
      <c r="C480" s="265">
        <v>-901</v>
      </c>
      <c r="D480" s="266">
        <f t="shared" si="35"/>
        <v>-901</v>
      </c>
      <c r="I480" s="274"/>
      <c r="J480" s="274"/>
      <c r="K480" s="274"/>
      <c r="L480" s="274"/>
    </row>
    <row r="481" spans="1:12">
      <c r="A481" s="263">
        <f t="shared" si="34"/>
        <v>1960</v>
      </c>
      <c r="B481" s="271">
        <v>22128</v>
      </c>
      <c r="C481" s="265">
        <v>-901</v>
      </c>
      <c r="D481" s="266">
        <f t="shared" si="35"/>
        <v>-901</v>
      </c>
      <c r="I481" s="274"/>
      <c r="J481" s="274"/>
      <c r="K481" s="274"/>
      <c r="L481" s="274"/>
    </row>
    <row r="482" spans="1:12">
      <c r="A482" s="263">
        <f t="shared" si="34"/>
        <v>1960</v>
      </c>
      <c r="B482" s="271">
        <v>22159</v>
      </c>
      <c r="C482" s="265">
        <v>-901</v>
      </c>
      <c r="D482" s="266">
        <f t="shared" si="35"/>
        <v>-901</v>
      </c>
      <c r="I482" s="274"/>
      <c r="J482" s="274"/>
      <c r="K482" s="274"/>
      <c r="L482" s="274"/>
    </row>
    <row r="483" spans="1:12">
      <c r="A483" s="263">
        <f t="shared" si="34"/>
        <v>1960</v>
      </c>
      <c r="B483" s="271">
        <v>22189</v>
      </c>
      <c r="C483" s="265">
        <v>-901</v>
      </c>
      <c r="D483" s="266">
        <f t="shared" si="35"/>
        <v>-901</v>
      </c>
      <c r="I483" s="274"/>
      <c r="J483" s="274"/>
      <c r="K483" s="274"/>
      <c r="L483" s="274"/>
    </row>
    <row r="484" spans="1:12">
      <c r="A484" s="263">
        <f t="shared" si="34"/>
        <v>1961</v>
      </c>
      <c r="B484" s="271">
        <v>22220</v>
      </c>
      <c r="C484" s="265">
        <v>-901</v>
      </c>
      <c r="D484" s="266">
        <f t="shared" si="35"/>
        <v>-901</v>
      </c>
      <c r="I484" s="274"/>
      <c r="J484" s="274"/>
      <c r="K484" s="274"/>
      <c r="L484" s="274"/>
    </row>
    <row r="485" spans="1:12">
      <c r="A485" s="263">
        <f t="shared" si="34"/>
        <v>1961</v>
      </c>
      <c r="B485" s="271">
        <v>22250</v>
      </c>
      <c r="C485" s="265">
        <v>-901</v>
      </c>
      <c r="D485" s="266">
        <f t="shared" si="35"/>
        <v>-901</v>
      </c>
      <c r="I485" s="274"/>
      <c r="J485" s="274"/>
      <c r="K485" s="274"/>
      <c r="L485" s="274"/>
    </row>
    <row r="486" spans="1:12">
      <c r="A486" s="263">
        <f t="shared" si="34"/>
        <v>1961</v>
      </c>
      <c r="B486" s="271">
        <v>22281</v>
      </c>
      <c r="C486" s="265">
        <v>-901</v>
      </c>
      <c r="D486" s="266">
        <f t="shared" si="35"/>
        <v>-901</v>
      </c>
      <c r="I486" s="274"/>
      <c r="J486" s="274"/>
      <c r="K486" s="274"/>
      <c r="L486" s="274"/>
    </row>
    <row r="487" spans="1:12">
      <c r="A487" s="263">
        <f t="shared" si="34"/>
        <v>1961</v>
      </c>
      <c r="B487" s="271">
        <v>22312</v>
      </c>
      <c r="C487" s="265">
        <v>-901</v>
      </c>
      <c r="D487" s="266">
        <f t="shared" si="35"/>
        <v>-901</v>
      </c>
      <c r="I487" s="274"/>
      <c r="J487" s="274"/>
      <c r="K487" s="274"/>
      <c r="L487" s="274"/>
    </row>
    <row r="488" spans="1:12">
      <c r="A488" s="263">
        <f t="shared" si="34"/>
        <v>1961</v>
      </c>
      <c r="B488" s="271">
        <v>22340</v>
      </c>
      <c r="C488" s="265">
        <v>-901</v>
      </c>
      <c r="D488" s="266">
        <f t="shared" si="35"/>
        <v>-901</v>
      </c>
      <c r="I488" s="274"/>
      <c r="J488" s="274"/>
      <c r="K488" s="274"/>
      <c r="L488" s="274"/>
    </row>
    <row r="489" spans="1:12">
      <c r="A489" s="263">
        <f t="shared" si="34"/>
        <v>1961</v>
      </c>
      <c r="B489" s="271">
        <v>22371</v>
      </c>
      <c r="C489" s="265">
        <v>-901</v>
      </c>
      <c r="D489" s="266">
        <f t="shared" si="35"/>
        <v>-901</v>
      </c>
      <c r="I489" s="274"/>
      <c r="J489" s="274"/>
      <c r="K489" s="274"/>
      <c r="L489" s="274"/>
    </row>
    <row r="490" spans="1:12">
      <c r="A490" s="263">
        <f t="shared" si="34"/>
        <v>1961</v>
      </c>
      <c r="B490" s="271">
        <v>22401</v>
      </c>
      <c r="C490" s="265">
        <v>-901</v>
      </c>
      <c r="D490" s="266">
        <f t="shared" si="35"/>
        <v>-901</v>
      </c>
      <c r="I490" s="274"/>
      <c r="J490" s="274"/>
      <c r="K490" s="274"/>
      <c r="L490" s="274"/>
    </row>
    <row r="491" spans="1:12">
      <c r="A491" s="263">
        <f t="shared" si="34"/>
        <v>1961</v>
      </c>
      <c r="B491" s="271">
        <v>22432</v>
      </c>
      <c r="C491" s="265">
        <v>-901</v>
      </c>
      <c r="D491" s="266">
        <f t="shared" si="35"/>
        <v>-901</v>
      </c>
      <c r="I491" s="274"/>
      <c r="J491" s="274"/>
      <c r="K491" s="274"/>
      <c r="L491" s="274"/>
    </row>
    <row r="492" spans="1:12">
      <c r="A492" s="263">
        <f t="shared" si="34"/>
        <v>1961</v>
      </c>
      <c r="B492" s="271">
        <v>22462</v>
      </c>
      <c r="C492" s="265">
        <v>-901</v>
      </c>
      <c r="D492" s="266">
        <f t="shared" si="35"/>
        <v>-901</v>
      </c>
      <c r="I492" s="274"/>
      <c r="J492" s="274"/>
      <c r="K492" s="274"/>
      <c r="L492" s="274"/>
    </row>
    <row r="493" spans="1:12">
      <c r="A493" s="263">
        <f t="shared" si="34"/>
        <v>1961</v>
      </c>
      <c r="B493" s="271">
        <v>22493</v>
      </c>
      <c r="C493" s="265">
        <v>-901</v>
      </c>
      <c r="D493" s="266">
        <f t="shared" si="35"/>
        <v>-901</v>
      </c>
      <c r="I493" s="274"/>
      <c r="J493" s="274"/>
      <c r="K493" s="274"/>
      <c r="L493" s="274"/>
    </row>
    <row r="494" spans="1:12">
      <c r="A494" s="263">
        <f t="shared" si="34"/>
        <v>1961</v>
      </c>
      <c r="B494" s="271">
        <v>22524</v>
      </c>
      <c r="C494" s="265">
        <v>-901</v>
      </c>
      <c r="D494" s="266">
        <f t="shared" si="35"/>
        <v>-901</v>
      </c>
      <c r="I494" s="274"/>
      <c r="J494" s="274"/>
      <c r="K494" s="274"/>
      <c r="L494" s="274"/>
    </row>
    <row r="495" spans="1:12">
      <c r="A495" s="263">
        <f t="shared" si="34"/>
        <v>1961</v>
      </c>
      <c r="B495" s="271">
        <v>22554</v>
      </c>
      <c r="C495" s="265">
        <v>-901</v>
      </c>
      <c r="D495" s="266">
        <f t="shared" si="35"/>
        <v>-901</v>
      </c>
      <c r="I495" s="274"/>
      <c r="J495" s="274"/>
      <c r="K495" s="274"/>
      <c r="L495" s="274"/>
    </row>
    <row r="496" spans="1:12">
      <c r="A496" s="263">
        <f t="shared" si="34"/>
        <v>1962</v>
      </c>
      <c r="B496" s="271">
        <v>22585</v>
      </c>
      <c r="C496" s="265">
        <v>-901</v>
      </c>
      <c r="D496" s="266">
        <f t="shared" si="35"/>
        <v>-901</v>
      </c>
      <c r="I496" s="274"/>
      <c r="J496" s="274"/>
      <c r="K496" s="274"/>
      <c r="L496" s="274"/>
    </row>
    <row r="497" spans="1:12">
      <c r="A497" s="263">
        <f t="shared" si="34"/>
        <v>1962</v>
      </c>
      <c r="B497" s="271">
        <v>22615</v>
      </c>
      <c r="C497" s="265">
        <v>-901</v>
      </c>
      <c r="D497" s="266">
        <f t="shared" si="35"/>
        <v>-901</v>
      </c>
      <c r="I497" s="274"/>
      <c r="J497" s="274"/>
      <c r="K497" s="274"/>
      <c r="L497" s="274"/>
    </row>
    <row r="498" spans="1:12">
      <c r="A498" s="263">
        <f t="shared" si="34"/>
        <v>1962</v>
      </c>
      <c r="B498" s="271">
        <v>22646</v>
      </c>
      <c r="C498" s="265">
        <v>-901</v>
      </c>
      <c r="D498" s="266">
        <f t="shared" si="35"/>
        <v>-901</v>
      </c>
      <c r="I498" s="274"/>
      <c r="J498" s="274"/>
      <c r="K498" s="274"/>
      <c r="L498" s="274"/>
    </row>
    <row r="499" spans="1:12">
      <c r="A499" s="263">
        <f t="shared" si="34"/>
        <v>1962</v>
      </c>
      <c r="B499" s="271">
        <v>22677</v>
      </c>
      <c r="C499" s="265">
        <v>-901</v>
      </c>
      <c r="D499" s="266">
        <f t="shared" si="35"/>
        <v>-901</v>
      </c>
      <c r="I499" s="274"/>
      <c r="J499" s="274"/>
      <c r="K499" s="274"/>
      <c r="L499" s="274"/>
    </row>
    <row r="500" spans="1:12">
      <c r="A500" s="263">
        <f t="shared" si="34"/>
        <v>1962</v>
      </c>
      <c r="B500" s="271">
        <v>22705</v>
      </c>
      <c r="C500" s="265">
        <v>-901</v>
      </c>
      <c r="D500" s="266">
        <f t="shared" si="35"/>
        <v>-901</v>
      </c>
      <c r="I500" s="274"/>
      <c r="J500" s="274"/>
      <c r="K500" s="274"/>
      <c r="L500" s="274"/>
    </row>
    <row r="501" spans="1:12">
      <c r="A501" s="263">
        <f t="shared" si="34"/>
        <v>1962</v>
      </c>
      <c r="B501" s="271">
        <v>22736</v>
      </c>
      <c r="C501" s="265">
        <v>-901</v>
      </c>
      <c r="D501" s="266">
        <f t="shared" si="35"/>
        <v>-901</v>
      </c>
      <c r="I501" s="274"/>
      <c r="J501" s="274"/>
      <c r="K501" s="274"/>
      <c r="L501" s="274"/>
    </row>
    <row r="502" spans="1:12">
      <c r="A502" s="263">
        <f t="shared" si="34"/>
        <v>1962</v>
      </c>
      <c r="B502" s="271">
        <v>22766</v>
      </c>
      <c r="C502" s="265">
        <v>-901</v>
      </c>
      <c r="D502" s="266">
        <f t="shared" si="35"/>
        <v>-901</v>
      </c>
      <c r="I502" s="274"/>
      <c r="J502" s="274"/>
      <c r="K502" s="274"/>
      <c r="L502" s="274"/>
    </row>
    <row r="503" spans="1:12">
      <c r="A503" s="263">
        <f t="shared" si="34"/>
        <v>1962</v>
      </c>
      <c r="B503" s="271">
        <v>22797</v>
      </c>
      <c r="C503" s="265">
        <v>-901</v>
      </c>
      <c r="D503" s="266">
        <f t="shared" si="35"/>
        <v>-901</v>
      </c>
      <c r="I503" s="274"/>
      <c r="J503" s="274"/>
      <c r="K503" s="274"/>
      <c r="L503" s="274"/>
    </row>
    <row r="504" spans="1:12">
      <c r="A504" s="263">
        <f t="shared" si="34"/>
        <v>1962</v>
      </c>
      <c r="B504" s="271">
        <v>22827</v>
      </c>
      <c r="C504" s="265">
        <v>-901</v>
      </c>
      <c r="D504" s="266">
        <f t="shared" si="35"/>
        <v>-901</v>
      </c>
      <c r="I504" s="274"/>
      <c r="J504" s="274"/>
      <c r="K504" s="274"/>
      <c r="L504" s="274"/>
    </row>
    <row r="505" spans="1:12">
      <c r="A505" s="263">
        <f t="shared" si="34"/>
        <v>1962</v>
      </c>
      <c r="B505" s="271">
        <v>22858</v>
      </c>
      <c r="C505" s="265">
        <v>-901</v>
      </c>
      <c r="D505" s="266">
        <f t="shared" si="35"/>
        <v>-901</v>
      </c>
      <c r="I505" s="274"/>
      <c r="J505" s="274"/>
      <c r="K505" s="274"/>
      <c r="L505" s="274"/>
    </row>
    <row r="506" spans="1:12">
      <c r="A506" s="263">
        <f t="shared" si="34"/>
        <v>1962</v>
      </c>
      <c r="B506" s="271">
        <v>22889</v>
      </c>
      <c r="C506" s="265">
        <v>-901</v>
      </c>
      <c r="D506" s="266">
        <f t="shared" si="35"/>
        <v>-901</v>
      </c>
      <c r="I506" s="274"/>
      <c r="J506" s="274"/>
      <c r="K506" s="274"/>
      <c r="L506" s="274"/>
    </row>
    <row r="507" spans="1:12">
      <c r="A507" s="263">
        <f t="shared" si="34"/>
        <v>1962</v>
      </c>
      <c r="B507" s="271">
        <v>22919</v>
      </c>
      <c r="C507" s="265">
        <v>-901</v>
      </c>
      <c r="D507" s="266">
        <f t="shared" si="35"/>
        <v>-901</v>
      </c>
      <c r="I507" s="274"/>
      <c r="J507" s="274"/>
      <c r="K507" s="274"/>
      <c r="L507" s="274"/>
    </row>
    <row r="508" spans="1:12">
      <c r="A508" s="263">
        <f t="shared" si="34"/>
        <v>1963</v>
      </c>
      <c r="B508" s="271">
        <v>22950</v>
      </c>
      <c r="C508" s="265">
        <v>-901</v>
      </c>
      <c r="D508" s="266">
        <f t="shared" si="35"/>
        <v>-901</v>
      </c>
      <c r="I508" s="274"/>
      <c r="J508" s="274"/>
      <c r="K508" s="274"/>
      <c r="L508" s="274"/>
    </row>
    <row r="509" spans="1:12">
      <c r="A509" s="263">
        <f t="shared" si="34"/>
        <v>1963</v>
      </c>
      <c r="B509" s="271">
        <v>22980</v>
      </c>
      <c r="C509" s="265">
        <v>-901</v>
      </c>
      <c r="D509" s="266">
        <f t="shared" si="35"/>
        <v>-901</v>
      </c>
      <c r="I509" s="274"/>
      <c r="J509" s="274"/>
      <c r="K509" s="274"/>
      <c r="L509" s="274"/>
    </row>
    <row r="510" spans="1:12">
      <c r="A510" s="263">
        <f t="shared" si="34"/>
        <v>1963</v>
      </c>
      <c r="B510" s="271">
        <v>23011</v>
      </c>
      <c r="C510" s="265">
        <v>-901</v>
      </c>
      <c r="D510" s="266">
        <f t="shared" si="35"/>
        <v>-901</v>
      </c>
      <c r="I510" s="274"/>
      <c r="J510" s="274"/>
      <c r="K510" s="274"/>
      <c r="L510" s="274"/>
    </row>
    <row r="511" spans="1:12">
      <c r="A511" s="263">
        <f t="shared" si="34"/>
        <v>1963</v>
      </c>
      <c r="B511" s="271">
        <v>23042</v>
      </c>
      <c r="C511" s="265">
        <v>-901</v>
      </c>
      <c r="D511" s="266">
        <f t="shared" si="35"/>
        <v>-901</v>
      </c>
      <c r="I511" s="274"/>
      <c r="J511" s="274"/>
      <c r="K511" s="274"/>
      <c r="L511" s="274"/>
    </row>
    <row r="512" spans="1:12">
      <c r="A512" s="263">
        <f t="shared" si="34"/>
        <v>1963</v>
      </c>
      <c r="B512" s="271">
        <v>23070</v>
      </c>
      <c r="C512" s="265">
        <v>-901</v>
      </c>
      <c r="D512" s="266">
        <f t="shared" si="35"/>
        <v>-901</v>
      </c>
      <c r="I512" s="274"/>
      <c r="J512" s="274"/>
      <c r="K512" s="274"/>
      <c r="L512" s="274"/>
    </row>
    <row r="513" spans="1:12">
      <c r="A513" s="263">
        <f t="shared" si="34"/>
        <v>1963</v>
      </c>
      <c r="B513" s="271">
        <v>23101</v>
      </c>
      <c r="C513" s="265">
        <v>-901</v>
      </c>
      <c r="D513" s="266">
        <f t="shared" si="35"/>
        <v>-901</v>
      </c>
      <c r="I513" s="274"/>
      <c r="J513" s="274"/>
      <c r="K513" s="274"/>
      <c r="L513" s="274"/>
    </row>
    <row r="514" spans="1:12">
      <c r="A514" s="263">
        <f t="shared" si="34"/>
        <v>1963</v>
      </c>
      <c r="B514" s="271">
        <v>23131</v>
      </c>
      <c r="C514" s="265">
        <v>-901</v>
      </c>
      <c r="D514" s="266">
        <f t="shared" si="35"/>
        <v>-901</v>
      </c>
      <c r="I514" s="274"/>
      <c r="J514" s="274"/>
      <c r="K514" s="274"/>
      <c r="L514" s="274"/>
    </row>
    <row r="515" spans="1:12">
      <c r="A515" s="263">
        <f t="shared" si="34"/>
        <v>1963</v>
      </c>
      <c r="B515" s="271">
        <v>23162</v>
      </c>
      <c r="C515" s="265">
        <v>-901</v>
      </c>
      <c r="D515" s="266">
        <f t="shared" si="35"/>
        <v>-901</v>
      </c>
      <c r="I515" s="274"/>
      <c r="J515" s="274"/>
      <c r="K515" s="274"/>
      <c r="L515" s="274"/>
    </row>
    <row r="516" spans="1:12">
      <c r="A516" s="263">
        <f t="shared" si="34"/>
        <v>1963</v>
      </c>
      <c r="B516" s="271">
        <v>23192</v>
      </c>
      <c r="C516" s="265">
        <v>-901</v>
      </c>
      <c r="D516" s="266">
        <f t="shared" si="35"/>
        <v>-901</v>
      </c>
      <c r="I516" s="274"/>
      <c r="J516" s="274"/>
      <c r="K516" s="274"/>
      <c r="L516" s="274"/>
    </row>
    <row r="517" spans="1:12">
      <c r="A517" s="263">
        <f t="shared" si="34"/>
        <v>1963</v>
      </c>
      <c r="B517" s="271">
        <v>23223</v>
      </c>
      <c r="C517" s="265">
        <v>-901</v>
      </c>
      <c r="D517" s="266">
        <f t="shared" si="35"/>
        <v>-901</v>
      </c>
      <c r="I517" s="274"/>
      <c r="J517" s="274"/>
      <c r="K517" s="274"/>
      <c r="L517" s="274"/>
    </row>
    <row r="518" spans="1:12">
      <c r="A518" s="263">
        <f t="shared" si="34"/>
        <v>1963</v>
      </c>
      <c r="B518" s="271">
        <v>23254</v>
      </c>
      <c r="C518" s="265">
        <v>-901</v>
      </c>
      <c r="D518" s="266">
        <f t="shared" si="35"/>
        <v>-901</v>
      </c>
      <c r="I518" s="274"/>
      <c r="J518" s="274"/>
      <c r="K518" s="274"/>
      <c r="L518" s="274"/>
    </row>
    <row r="519" spans="1:12">
      <c r="A519" s="263">
        <f t="shared" si="34"/>
        <v>1963</v>
      </c>
      <c r="B519" s="271">
        <v>23284</v>
      </c>
      <c r="C519" s="265">
        <v>-901</v>
      </c>
      <c r="D519" s="266">
        <f t="shared" si="35"/>
        <v>-901</v>
      </c>
      <c r="I519" s="274"/>
      <c r="J519" s="274"/>
      <c r="K519" s="274"/>
      <c r="L519" s="274"/>
    </row>
    <row r="520" spans="1:12">
      <c r="A520" s="263">
        <f t="shared" si="34"/>
        <v>1964</v>
      </c>
      <c r="B520" s="271">
        <v>23315</v>
      </c>
      <c r="C520" s="265">
        <v>-901</v>
      </c>
      <c r="D520" s="266">
        <f t="shared" si="35"/>
        <v>-901</v>
      </c>
      <c r="I520" s="274"/>
      <c r="J520" s="274"/>
      <c r="K520" s="274"/>
      <c r="L520" s="274"/>
    </row>
    <row r="521" spans="1:12">
      <c r="A521" s="263">
        <f t="shared" si="34"/>
        <v>1964</v>
      </c>
      <c r="B521" s="271">
        <v>23345</v>
      </c>
      <c r="C521" s="265">
        <v>-901</v>
      </c>
      <c r="D521" s="266">
        <f t="shared" si="35"/>
        <v>-901</v>
      </c>
      <c r="I521" s="274"/>
      <c r="J521" s="274"/>
      <c r="K521" s="274"/>
      <c r="L521" s="274"/>
    </row>
    <row r="522" spans="1:12">
      <c r="A522" s="263">
        <f t="shared" si="34"/>
        <v>1964</v>
      </c>
      <c r="B522" s="271">
        <v>23376</v>
      </c>
      <c r="C522" s="265">
        <v>-901</v>
      </c>
      <c r="D522" s="266">
        <f t="shared" si="35"/>
        <v>-901</v>
      </c>
      <c r="I522" s="274"/>
      <c r="J522" s="274"/>
      <c r="K522" s="274"/>
      <c r="L522" s="274"/>
    </row>
    <row r="523" spans="1:12">
      <c r="A523" s="263">
        <f t="shared" si="34"/>
        <v>1964</v>
      </c>
      <c r="B523" s="271">
        <v>23407</v>
      </c>
      <c r="C523" s="265">
        <v>-901</v>
      </c>
      <c r="D523" s="266">
        <f t="shared" si="35"/>
        <v>-901</v>
      </c>
      <c r="I523" s="274"/>
      <c r="J523" s="274"/>
      <c r="K523" s="274"/>
      <c r="L523" s="274"/>
    </row>
    <row r="524" spans="1:12">
      <c r="A524" s="263">
        <f t="shared" si="34"/>
        <v>1964</v>
      </c>
      <c r="B524" s="271">
        <v>23436</v>
      </c>
      <c r="C524" s="265">
        <v>-901</v>
      </c>
      <c r="D524" s="266">
        <f t="shared" si="35"/>
        <v>-901</v>
      </c>
      <c r="I524" s="274"/>
      <c r="J524" s="274"/>
      <c r="K524" s="274"/>
      <c r="L524" s="274"/>
    </row>
    <row r="525" spans="1:12">
      <c r="A525" s="263">
        <f t="shared" si="34"/>
        <v>1964</v>
      </c>
      <c r="B525" s="271">
        <v>23467</v>
      </c>
      <c r="C525" s="265">
        <v>-901</v>
      </c>
      <c r="D525" s="266">
        <f t="shared" si="35"/>
        <v>-901</v>
      </c>
      <c r="I525" s="274"/>
      <c r="J525" s="274"/>
      <c r="K525" s="274"/>
      <c r="L525" s="274"/>
    </row>
    <row r="526" spans="1:12">
      <c r="A526" s="263">
        <f t="shared" si="34"/>
        <v>1964</v>
      </c>
      <c r="B526" s="271">
        <v>23497</v>
      </c>
      <c r="C526" s="265">
        <v>-901</v>
      </c>
      <c r="D526" s="266">
        <f t="shared" si="35"/>
        <v>-901</v>
      </c>
      <c r="I526" s="274"/>
      <c r="J526" s="274"/>
      <c r="K526" s="274"/>
      <c r="L526" s="274"/>
    </row>
    <row r="527" spans="1:12">
      <c r="A527" s="263">
        <f t="shared" si="34"/>
        <v>1964</v>
      </c>
      <c r="B527" s="271">
        <v>23528</v>
      </c>
      <c r="C527" s="265">
        <v>-901</v>
      </c>
      <c r="D527" s="266">
        <f t="shared" si="35"/>
        <v>-901</v>
      </c>
      <c r="I527" s="274"/>
      <c r="J527" s="274"/>
      <c r="K527" s="274"/>
      <c r="L527" s="274"/>
    </row>
    <row r="528" spans="1:12">
      <c r="A528" s="263">
        <f t="shared" si="34"/>
        <v>1964</v>
      </c>
      <c r="B528" s="271">
        <v>23558</v>
      </c>
      <c r="C528" s="265">
        <v>-901</v>
      </c>
      <c r="D528" s="266">
        <f t="shared" si="35"/>
        <v>-901</v>
      </c>
      <c r="I528" s="274"/>
      <c r="J528" s="274"/>
      <c r="K528" s="274"/>
      <c r="L528" s="274"/>
    </row>
    <row r="529" spans="1:12">
      <c r="A529" s="263">
        <f t="shared" ref="A529:A592" si="36">IF(MONTH(B529)&gt;9,YEAR(B529)+1,YEAR(B529))</f>
        <v>1964</v>
      </c>
      <c r="B529" s="271">
        <v>23589</v>
      </c>
      <c r="C529" s="265">
        <v>-901</v>
      </c>
      <c r="D529" s="266">
        <f t="shared" ref="D529:D592" si="37">IF(C529&lt;&gt;-901,C529*DAY(B529)*24*60*60/(220*22*9*1000),-901)</f>
        <v>-901</v>
      </c>
      <c r="I529" s="274"/>
      <c r="J529" s="274"/>
      <c r="K529" s="274"/>
      <c r="L529" s="274"/>
    </row>
    <row r="530" spans="1:12">
      <c r="A530" s="263">
        <f t="shared" si="36"/>
        <v>1964</v>
      </c>
      <c r="B530" s="271">
        <v>23620</v>
      </c>
      <c r="C530" s="265">
        <v>-901</v>
      </c>
      <c r="D530" s="266">
        <f t="shared" si="37"/>
        <v>-901</v>
      </c>
      <c r="I530" s="274"/>
      <c r="J530" s="274"/>
      <c r="K530" s="274"/>
      <c r="L530" s="274"/>
    </row>
    <row r="531" spans="1:12">
      <c r="A531" s="263">
        <f t="shared" si="36"/>
        <v>1964</v>
      </c>
      <c r="B531" s="275">
        <v>23650</v>
      </c>
      <c r="C531" s="265">
        <v>-901</v>
      </c>
      <c r="D531" s="266">
        <f t="shared" si="37"/>
        <v>-901</v>
      </c>
      <c r="I531" s="274"/>
      <c r="J531" s="274"/>
      <c r="K531" s="274"/>
      <c r="L531" s="274"/>
    </row>
    <row r="532" spans="1:12">
      <c r="A532" s="263">
        <f t="shared" si="36"/>
        <v>1965</v>
      </c>
      <c r="B532" s="264">
        <v>23681</v>
      </c>
      <c r="C532" s="265">
        <v>-901</v>
      </c>
      <c r="D532" s="266">
        <f t="shared" si="37"/>
        <v>-901</v>
      </c>
      <c r="I532" s="274"/>
      <c r="J532" s="274"/>
      <c r="K532" s="274"/>
      <c r="L532" s="274"/>
    </row>
    <row r="533" spans="1:12">
      <c r="A533" s="263">
        <f t="shared" si="36"/>
        <v>1965</v>
      </c>
      <c r="B533" s="271">
        <v>23711</v>
      </c>
      <c r="C533" s="265">
        <v>-901</v>
      </c>
      <c r="D533" s="266">
        <f t="shared" si="37"/>
        <v>-901</v>
      </c>
      <c r="I533" s="274"/>
      <c r="J533" s="274"/>
      <c r="K533" s="274"/>
      <c r="L533" s="274"/>
    </row>
    <row r="534" spans="1:12">
      <c r="A534" s="263">
        <f t="shared" si="36"/>
        <v>1965</v>
      </c>
      <c r="B534" s="271">
        <v>23742</v>
      </c>
      <c r="C534" s="265">
        <v>-901</v>
      </c>
      <c r="D534" s="266">
        <f t="shared" si="37"/>
        <v>-901</v>
      </c>
      <c r="I534" s="274"/>
      <c r="J534" s="274"/>
      <c r="K534" s="274"/>
      <c r="L534" s="274"/>
    </row>
    <row r="535" spans="1:12">
      <c r="A535" s="263">
        <f t="shared" si="36"/>
        <v>1965</v>
      </c>
      <c r="B535" s="271">
        <v>23773</v>
      </c>
      <c r="C535" s="265">
        <v>-901</v>
      </c>
      <c r="D535" s="266">
        <f t="shared" si="37"/>
        <v>-901</v>
      </c>
      <c r="I535" s="274"/>
      <c r="J535" s="274"/>
      <c r="K535" s="274"/>
      <c r="L535" s="274"/>
    </row>
    <row r="536" spans="1:12">
      <c r="A536" s="263">
        <f t="shared" si="36"/>
        <v>1965</v>
      </c>
      <c r="B536" s="271">
        <v>23801</v>
      </c>
      <c r="C536" s="265">
        <v>-901</v>
      </c>
      <c r="D536" s="266">
        <f t="shared" si="37"/>
        <v>-901</v>
      </c>
      <c r="I536" s="274"/>
      <c r="J536" s="274"/>
      <c r="K536" s="274"/>
      <c r="L536" s="274"/>
    </row>
    <row r="537" spans="1:12">
      <c r="A537" s="263">
        <f t="shared" si="36"/>
        <v>1965</v>
      </c>
      <c r="B537" s="271">
        <v>23832</v>
      </c>
      <c r="C537" s="265">
        <v>-901</v>
      </c>
      <c r="D537" s="266">
        <f t="shared" si="37"/>
        <v>-901</v>
      </c>
      <c r="I537" s="274"/>
      <c r="J537" s="274"/>
      <c r="K537" s="274"/>
      <c r="L537" s="274"/>
    </row>
    <row r="538" spans="1:12">
      <c r="A538" s="263">
        <f t="shared" si="36"/>
        <v>1965</v>
      </c>
      <c r="B538" s="271">
        <v>23862</v>
      </c>
      <c r="C538" s="265">
        <v>-901</v>
      </c>
      <c r="D538" s="266">
        <f t="shared" si="37"/>
        <v>-901</v>
      </c>
      <c r="I538" s="274"/>
      <c r="J538" s="274"/>
      <c r="K538" s="274"/>
      <c r="L538" s="274"/>
    </row>
    <row r="539" spans="1:12">
      <c r="A539" s="263">
        <f t="shared" si="36"/>
        <v>1965</v>
      </c>
      <c r="B539" s="271">
        <v>23893</v>
      </c>
      <c r="C539" s="265">
        <v>-901</v>
      </c>
      <c r="D539" s="266">
        <f t="shared" si="37"/>
        <v>-901</v>
      </c>
      <c r="I539" s="274"/>
      <c r="J539" s="274"/>
      <c r="K539" s="274"/>
      <c r="L539" s="274"/>
    </row>
    <row r="540" spans="1:12">
      <c r="A540" s="263">
        <f t="shared" si="36"/>
        <v>1965</v>
      </c>
      <c r="B540" s="271">
        <v>23923</v>
      </c>
      <c r="C540" s="265">
        <v>-901</v>
      </c>
      <c r="D540" s="266">
        <f t="shared" si="37"/>
        <v>-901</v>
      </c>
      <c r="I540" s="274"/>
      <c r="J540" s="274"/>
      <c r="K540" s="274"/>
      <c r="L540" s="274"/>
    </row>
    <row r="541" spans="1:12">
      <c r="A541" s="263">
        <f t="shared" si="36"/>
        <v>1965</v>
      </c>
      <c r="B541" s="271">
        <v>23954</v>
      </c>
      <c r="C541" s="265">
        <v>-901</v>
      </c>
      <c r="D541" s="266">
        <f t="shared" si="37"/>
        <v>-901</v>
      </c>
      <c r="I541" s="274"/>
      <c r="J541" s="274"/>
      <c r="K541" s="274"/>
      <c r="L541" s="274"/>
    </row>
    <row r="542" spans="1:12">
      <c r="A542" s="263">
        <f t="shared" si="36"/>
        <v>1965</v>
      </c>
      <c r="B542" s="271">
        <v>23985</v>
      </c>
      <c r="C542" s="265">
        <v>-901</v>
      </c>
      <c r="D542" s="266">
        <f t="shared" si="37"/>
        <v>-901</v>
      </c>
      <c r="I542" s="274"/>
      <c r="J542" s="274"/>
      <c r="K542" s="274"/>
      <c r="L542" s="274"/>
    </row>
    <row r="543" spans="1:12">
      <c r="A543" s="263">
        <f t="shared" si="36"/>
        <v>1965</v>
      </c>
      <c r="B543" s="271">
        <v>24015</v>
      </c>
      <c r="C543" s="265">
        <v>-901</v>
      </c>
      <c r="D543" s="266">
        <f t="shared" si="37"/>
        <v>-901</v>
      </c>
      <c r="I543" s="274"/>
      <c r="J543" s="274"/>
      <c r="K543" s="274"/>
      <c r="L543" s="274"/>
    </row>
    <row r="544" spans="1:12">
      <c r="A544" s="263">
        <f t="shared" si="36"/>
        <v>1966</v>
      </c>
      <c r="B544" s="271">
        <v>24046</v>
      </c>
      <c r="C544" s="265">
        <v>-901</v>
      </c>
      <c r="D544" s="266">
        <f t="shared" si="37"/>
        <v>-901</v>
      </c>
      <c r="I544" s="274"/>
      <c r="J544" s="274"/>
      <c r="K544" s="274"/>
      <c r="L544" s="274"/>
    </row>
    <row r="545" spans="1:12">
      <c r="A545" s="263">
        <f t="shared" si="36"/>
        <v>1966</v>
      </c>
      <c r="B545" s="271">
        <v>24076</v>
      </c>
      <c r="C545" s="265">
        <v>-901</v>
      </c>
      <c r="D545" s="266">
        <f t="shared" si="37"/>
        <v>-901</v>
      </c>
      <c r="I545" s="274"/>
      <c r="J545" s="274"/>
      <c r="K545" s="274"/>
      <c r="L545" s="274"/>
    </row>
    <row r="546" spans="1:12">
      <c r="A546" s="263">
        <f t="shared" si="36"/>
        <v>1966</v>
      </c>
      <c r="B546" s="271">
        <v>24107</v>
      </c>
      <c r="C546" s="265">
        <v>-901</v>
      </c>
      <c r="D546" s="266">
        <f t="shared" si="37"/>
        <v>-901</v>
      </c>
      <c r="I546" s="274"/>
      <c r="J546" s="274"/>
      <c r="K546" s="274"/>
      <c r="L546" s="274"/>
    </row>
    <row r="547" spans="1:12">
      <c r="A547" s="263">
        <f t="shared" si="36"/>
        <v>1966</v>
      </c>
      <c r="B547" s="271">
        <v>24138</v>
      </c>
      <c r="C547" s="265">
        <v>-901</v>
      </c>
      <c r="D547" s="266">
        <f t="shared" si="37"/>
        <v>-901</v>
      </c>
      <c r="I547" s="274"/>
      <c r="J547" s="274"/>
      <c r="K547" s="274"/>
      <c r="L547" s="274"/>
    </row>
    <row r="548" spans="1:12">
      <c r="A548" s="263">
        <f t="shared" si="36"/>
        <v>1966</v>
      </c>
      <c r="B548" s="271">
        <v>24166</v>
      </c>
      <c r="C548" s="265">
        <v>-901</v>
      </c>
      <c r="D548" s="266">
        <f t="shared" si="37"/>
        <v>-901</v>
      </c>
      <c r="I548" s="274"/>
      <c r="J548" s="274"/>
      <c r="K548" s="274"/>
      <c r="L548" s="274"/>
    </row>
    <row r="549" spans="1:12">
      <c r="A549" s="263">
        <f t="shared" si="36"/>
        <v>1966</v>
      </c>
      <c r="B549" s="271">
        <v>24197</v>
      </c>
      <c r="C549" s="265">
        <v>-901</v>
      </c>
      <c r="D549" s="266">
        <f t="shared" si="37"/>
        <v>-901</v>
      </c>
      <c r="I549" s="274"/>
      <c r="J549" s="274"/>
      <c r="K549" s="274"/>
      <c r="L549" s="274"/>
    </row>
    <row r="550" spans="1:12">
      <c r="A550" s="263">
        <f t="shared" si="36"/>
        <v>1966</v>
      </c>
      <c r="B550" s="271">
        <v>24227</v>
      </c>
      <c r="C550" s="265">
        <v>-901</v>
      </c>
      <c r="D550" s="266">
        <f t="shared" si="37"/>
        <v>-901</v>
      </c>
      <c r="I550" s="274"/>
      <c r="J550" s="274"/>
      <c r="K550" s="274"/>
      <c r="L550" s="274"/>
    </row>
    <row r="551" spans="1:12">
      <c r="A551" s="263">
        <f t="shared" si="36"/>
        <v>1966</v>
      </c>
      <c r="B551" s="271">
        <v>24258</v>
      </c>
      <c r="C551" s="265">
        <v>-901</v>
      </c>
      <c r="D551" s="266">
        <f t="shared" si="37"/>
        <v>-901</v>
      </c>
      <c r="I551" s="274"/>
      <c r="J551" s="274"/>
      <c r="K551" s="274"/>
      <c r="L551" s="274"/>
    </row>
    <row r="552" spans="1:12">
      <c r="A552" s="263">
        <f t="shared" si="36"/>
        <v>1966</v>
      </c>
      <c r="B552" s="271">
        <v>24288</v>
      </c>
      <c r="C552" s="265">
        <v>-901</v>
      </c>
      <c r="D552" s="266">
        <f t="shared" si="37"/>
        <v>-901</v>
      </c>
      <c r="I552" s="274"/>
      <c r="J552" s="274"/>
      <c r="K552" s="274"/>
      <c r="L552" s="274"/>
    </row>
    <row r="553" spans="1:12">
      <c r="A553" s="263">
        <f t="shared" si="36"/>
        <v>1966</v>
      </c>
      <c r="B553" s="271">
        <v>24319</v>
      </c>
      <c r="C553" s="265">
        <v>-901</v>
      </c>
      <c r="D553" s="266">
        <f t="shared" si="37"/>
        <v>-901</v>
      </c>
      <c r="I553" s="274"/>
      <c r="J553" s="274"/>
      <c r="K553" s="274"/>
      <c r="L553" s="274"/>
    </row>
    <row r="554" spans="1:12">
      <c r="A554" s="263">
        <f t="shared" si="36"/>
        <v>1966</v>
      </c>
      <c r="B554" s="271">
        <v>24350</v>
      </c>
      <c r="C554" s="265">
        <v>-901</v>
      </c>
      <c r="D554" s="266">
        <f t="shared" si="37"/>
        <v>-901</v>
      </c>
      <c r="I554" s="274"/>
      <c r="J554" s="274"/>
      <c r="K554" s="274"/>
      <c r="L554" s="274"/>
    </row>
    <row r="555" spans="1:12">
      <c r="A555" s="263">
        <f t="shared" si="36"/>
        <v>1966</v>
      </c>
      <c r="B555" s="271">
        <v>24380</v>
      </c>
      <c r="C555" s="265">
        <v>-901</v>
      </c>
      <c r="D555" s="266">
        <f t="shared" si="37"/>
        <v>-901</v>
      </c>
      <c r="I555" s="274"/>
      <c r="J555" s="274"/>
      <c r="K555" s="274"/>
      <c r="L555" s="274"/>
    </row>
    <row r="556" spans="1:12">
      <c r="A556" s="263">
        <f t="shared" si="36"/>
        <v>1967</v>
      </c>
      <c r="B556" s="271">
        <v>24411</v>
      </c>
      <c r="C556" s="265">
        <v>-901</v>
      </c>
      <c r="D556" s="266">
        <f t="shared" si="37"/>
        <v>-901</v>
      </c>
      <c r="I556" s="274"/>
      <c r="J556" s="274"/>
      <c r="K556" s="274"/>
      <c r="L556" s="274"/>
    </row>
    <row r="557" spans="1:12">
      <c r="A557" s="263">
        <f t="shared" si="36"/>
        <v>1967</v>
      </c>
      <c r="B557" s="271">
        <v>24441</v>
      </c>
      <c r="C557" s="265">
        <v>-901</v>
      </c>
      <c r="D557" s="266">
        <f t="shared" si="37"/>
        <v>-901</v>
      </c>
      <c r="I557" s="274"/>
      <c r="J557" s="274"/>
      <c r="K557" s="274"/>
      <c r="L557" s="274"/>
    </row>
    <row r="558" spans="1:12">
      <c r="A558" s="263">
        <f t="shared" si="36"/>
        <v>1967</v>
      </c>
      <c r="B558" s="271">
        <v>24472</v>
      </c>
      <c r="C558" s="265">
        <v>-901</v>
      </c>
      <c r="D558" s="266">
        <f t="shared" si="37"/>
        <v>-901</v>
      </c>
      <c r="I558" s="274"/>
      <c r="J558" s="274"/>
      <c r="K558" s="274"/>
      <c r="L558" s="274"/>
    </row>
    <row r="559" spans="1:12">
      <c r="A559" s="263">
        <f t="shared" si="36"/>
        <v>1967</v>
      </c>
      <c r="B559" s="271">
        <v>24503</v>
      </c>
      <c r="C559" s="265">
        <v>-901</v>
      </c>
      <c r="D559" s="266">
        <f t="shared" si="37"/>
        <v>-901</v>
      </c>
      <c r="I559" s="274"/>
      <c r="J559" s="274"/>
      <c r="K559" s="274"/>
      <c r="L559" s="274"/>
    </row>
    <row r="560" spans="1:12">
      <c r="A560" s="263">
        <f t="shared" si="36"/>
        <v>1967</v>
      </c>
      <c r="B560" s="271">
        <v>24531</v>
      </c>
      <c r="C560" s="265">
        <v>-901</v>
      </c>
      <c r="D560" s="266">
        <f t="shared" si="37"/>
        <v>-901</v>
      </c>
      <c r="I560" s="274"/>
      <c r="J560" s="274"/>
      <c r="K560" s="274"/>
      <c r="L560" s="274"/>
    </row>
    <row r="561" spans="1:12">
      <c r="A561" s="263">
        <f t="shared" si="36"/>
        <v>1967</v>
      </c>
      <c r="B561" s="271">
        <v>24562</v>
      </c>
      <c r="C561" s="265">
        <v>-901</v>
      </c>
      <c r="D561" s="266">
        <f t="shared" si="37"/>
        <v>-901</v>
      </c>
      <c r="I561" s="274"/>
      <c r="J561" s="274"/>
      <c r="K561" s="274"/>
      <c r="L561" s="274"/>
    </row>
    <row r="562" spans="1:12">
      <c r="A562" s="263">
        <f t="shared" si="36"/>
        <v>1967</v>
      </c>
      <c r="B562" s="271">
        <v>24592</v>
      </c>
      <c r="C562" s="265">
        <v>-901</v>
      </c>
      <c r="D562" s="266">
        <f t="shared" si="37"/>
        <v>-901</v>
      </c>
      <c r="I562" s="274"/>
      <c r="J562" s="274"/>
      <c r="K562" s="274"/>
      <c r="L562" s="274"/>
    </row>
    <row r="563" spans="1:12">
      <c r="A563" s="263">
        <f t="shared" si="36"/>
        <v>1967</v>
      </c>
      <c r="B563" s="271">
        <v>24623</v>
      </c>
      <c r="C563" s="265">
        <v>-901</v>
      </c>
      <c r="D563" s="266">
        <f t="shared" si="37"/>
        <v>-901</v>
      </c>
      <c r="I563" s="274"/>
      <c r="J563" s="274"/>
      <c r="K563" s="274"/>
      <c r="L563" s="274"/>
    </row>
    <row r="564" spans="1:12">
      <c r="A564" s="263">
        <f t="shared" si="36"/>
        <v>1967</v>
      </c>
      <c r="B564" s="271">
        <v>24653</v>
      </c>
      <c r="C564" s="265">
        <v>-901</v>
      </c>
      <c r="D564" s="266">
        <f t="shared" si="37"/>
        <v>-901</v>
      </c>
      <c r="I564" s="274"/>
      <c r="J564" s="274"/>
      <c r="K564" s="274"/>
      <c r="L564" s="274"/>
    </row>
    <row r="565" spans="1:12">
      <c r="A565" s="263">
        <f t="shared" si="36"/>
        <v>1967</v>
      </c>
      <c r="B565" s="271">
        <v>24684</v>
      </c>
      <c r="C565" s="265">
        <v>-901</v>
      </c>
      <c r="D565" s="266">
        <f t="shared" si="37"/>
        <v>-901</v>
      </c>
      <c r="I565" s="274"/>
      <c r="J565" s="274"/>
      <c r="K565" s="274"/>
      <c r="L565" s="274"/>
    </row>
    <row r="566" spans="1:12">
      <c r="A566" s="263">
        <f t="shared" si="36"/>
        <v>1967</v>
      </c>
      <c r="B566" s="271">
        <v>24715</v>
      </c>
      <c r="C566" s="265">
        <v>-901</v>
      </c>
      <c r="D566" s="266">
        <f t="shared" si="37"/>
        <v>-901</v>
      </c>
      <c r="I566" s="274"/>
      <c r="J566" s="274"/>
      <c r="K566" s="274"/>
      <c r="L566" s="274"/>
    </row>
    <row r="567" spans="1:12">
      <c r="A567" s="263">
        <f t="shared" si="36"/>
        <v>1967</v>
      </c>
      <c r="B567" s="271">
        <v>24745</v>
      </c>
      <c r="C567" s="265">
        <v>-901</v>
      </c>
      <c r="D567" s="266">
        <f t="shared" si="37"/>
        <v>-901</v>
      </c>
      <c r="I567" s="274"/>
      <c r="J567" s="274"/>
      <c r="K567" s="274"/>
      <c r="L567" s="274"/>
    </row>
    <row r="568" spans="1:12">
      <c r="A568" s="263">
        <f t="shared" si="36"/>
        <v>1968</v>
      </c>
      <c r="B568" s="271">
        <v>24776</v>
      </c>
      <c r="C568" s="265">
        <v>-901</v>
      </c>
      <c r="D568" s="266">
        <f t="shared" si="37"/>
        <v>-901</v>
      </c>
      <c r="I568" s="274"/>
      <c r="J568" s="274"/>
      <c r="K568" s="274"/>
      <c r="L568" s="274"/>
    </row>
    <row r="569" spans="1:12">
      <c r="A569" s="263">
        <f t="shared" si="36"/>
        <v>1968</v>
      </c>
      <c r="B569" s="271">
        <v>24806</v>
      </c>
      <c r="C569" s="265">
        <v>-901</v>
      </c>
      <c r="D569" s="266">
        <f t="shared" si="37"/>
        <v>-901</v>
      </c>
      <c r="I569" s="274"/>
      <c r="J569" s="274"/>
      <c r="K569" s="274"/>
      <c r="L569" s="274"/>
    </row>
    <row r="570" spans="1:12">
      <c r="A570" s="263">
        <f t="shared" si="36"/>
        <v>1968</v>
      </c>
      <c r="B570" s="271">
        <v>24837</v>
      </c>
      <c r="C570" s="265">
        <v>-901</v>
      </c>
      <c r="D570" s="266">
        <f t="shared" si="37"/>
        <v>-901</v>
      </c>
      <c r="I570" s="274"/>
      <c r="J570" s="274"/>
      <c r="K570" s="274"/>
      <c r="L570" s="274"/>
    </row>
    <row r="571" spans="1:12">
      <c r="A571" s="263">
        <f t="shared" si="36"/>
        <v>1968</v>
      </c>
      <c r="B571" s="271">
        <v>24868</v>
      </c>
      <c r="C571" s="265">
        <v>-901</v>
      </c>
      <c r="D571" s="266">
        <f t="shared" si="37"/>
        <v>-901</v>
      </c>
      <c r="I571" s="274"/>
      <c r="J571" s="274"/>
      <c r="K571" s="274"/>
      <c r="L571" s="274"/>
    </row>
    <row r="572" spans="1:12">
      <c r="A572" s="263">
        <f t="shared" si="36"/>
        <v>1968</v>
      </c>
      <c r="B572" s="271">
        <v>24897</v>
      </c>
      <c r="C572" s="265">
        <v>-901</v>
      </c>
      <c r="D572" s="266">
        <f t="shared" si="37"/>
        <v>-901</v>
      </c>
      <c r="I572" s="274"/>
      <c r="J572" s="274"/>
      <c r="K572" s="274"/>
      <c r="L572" s="274"/>
    </row>
    <row r="573" spans="1:12">
      <c r="A573" s="263">
        <f t="shared" si="36"/>
        <v>1968</v>
      </c>
      <c r="B573" s="271">
        <v>24928</v>
      </c>
      <c r="C573" s="265">
        <v>-901</v>
      </c>
      <c r="D573" s="266">
        <f t="shared" si="37"/>
        <v>-901</v>
      </c>
      <c r="I573" s="274"/>
      <c r="J573" s="274"/>
      <c r="K573" s="274"/>
      <c r="L573" s="274"/>
    </row>
    <row r="574" spans="1:12">
      <c r="A574" s="263">
        <f t="shared" si="36"/>
        <v>1968</v>
      </c>
      <c r="B574" s="271">
        <v>24958</v>
      </c>
      <c r="C574" s="265">
        <v>-901</v>
      </c>
      <c r="D574" s="266">
        <f t="shared" si="37"/>
        <v>-901</v>
      </c>
      <c r="I574" s="274"/>
      <c r="J574" s="274"/>
      <c r="K574" s="274"/>
      <c r="L574" s="274"/>
    </row>
    <row r="575" spans="1:12">
      <c r="A575" s="263">
        <f t="shared" si="36"/>
        <v>1968</v>
      </c>
      <c r="B575" s="271">
        <v>24989</v>
      </c>
      <c r="C575" s="265">
        <v>-901</v>
      </c>
      <c r="D575" s="266">
        <f t="shared" si="37"/>
        <v>-901</v>
      </c>
      <c r="I575" s="274"/>
      <c r="J575" s="274"/>
      <c r="K575" s="274"/>
      <c r="L575" s="274"/>
    </row>
    <row r="576" spans="1:12">
      <c r="A576" s="263">
        <f t="shared" si="36"/>
        <v>1968</v>
      </c>
      <c r="B576" s="271">
        <v>25019</v>
      </c>
      <c r="C576" s="265">
        <v>-901</v>
      </c>
      <c r="D576" s="266">
        <f t="shared" si="37"/>
        <v>-901</v>
      </c>
      <c r="I576" s="274"/>
      <c r="J576" s="274"/>
      <c r="K576" s="274"/>
      <c r="L576" s="274"/>
    </row>
    <row r="577" spans="1:12">
      <c r="A577" s="263">
        <f t="shared" si="36"/>
        <v>1968</v>
      </c>
      <c r="B577" s="271">
        <v>25050</v>
      </c>
      <c r="C577" s="265">
        <v>-901</v>
      </c>
      <c r="D577" s="266">
        <f t="shared" si="37"/>
        <v>-901</v>
      </c>
      <c r="I577" s="274"/>
      <c r="J577" s="274"/>
      <c r="K577" s="274"/>
      <c r="L577" s="274"/>
    </row>
    <row r="578" spans="1:12">
      <c r="A578" s="263">
        <f t="shared" si="36"/>
        <v>1968</v>
      </c>
      <c r="B578" s="271">
        <v>25081</v>
      </c>
      <c r="C578" s="265">
        <v>-901</v>
      </c>
      <c r="D578" s="266">
        <f t="shared" si="37"/>
        <v>-901</v>
      </c>
      <c r="I578" s="274"/>
      <c r="J578" s="274"/>
      <c r="K578" s="274"/>
      <c r="L578" s="274"/>
    </row>
    <row r="579" spans="1:12">
      <c r="A579" s="263">
        <f t="shared" si="36"/>
        <v>1968</v>
      </c>
      <c r="B579" s="271">
        <v>25111</v>
      </c>
      <c r="C579" s="265">
        <v>-901</v>
      </c>
      <c r="D579" s="266">
        <f t="shared" si="37"/>
        <v>-901</v>
      </c>
      <c r="I579" s="274"/>
      <c r="J579" s="274"/>
      <c r="K579" s="274"/>
      <c r="L579" s="274"/>
    </row>
    <row r="580" spans="1:12">
      <c r="A580" s="263">
        <f t="shared" si="36"/>
        <v>1969</v>
      </c>
      <c r="B580" s="271">
        <v>25142</v>
      </c>
      <c r="C580" s="265">
        <v>-901</v>
      </c>
      <c r="D580" s="266">
        <f t="shared" si="37"/>
        <v>-901</v>
      </c>
      <c r="I580" s="274"/>
      <c r="J580" s="274"/>
      <c r="K580" s="274"/>
      <c r="L580" s="274"/>
    </row>
    <row r="581" spans="1:12">
      <c r="A581" s="263">
        <f t="shared" si="36"/>
        <v>1969</v>
      </c>
      <c r="B581" s="271">
        <v>25172</v>
      </c>
      <c r="C581" s="265">
        <v>-901</v>
      </c>
      <c r="D581" s="266">
        <f t="shared" si="37"/>
        <v>-901</v>
      </c>
      <c r="I581" s="274"/>
      <c r="J581" s="274"/>
      <c r="K581" s="274"/>
      <c r="L581" s="274"/>
    </row>
    <row r="582" spans="1:12">
      <c r="A582" s="263">
        <f t="shared" si="36"/>
        <v>1969</v>
      </c>
      <c r="B582" s="271">
        <v>25203</v>
      </c>
      <c r="C582" s="265">
        <v>-901</v>
      </c>
      <c r="D582" s="266">
        <f t="shared" si="37"/>
        <v>-901</v>
      </c>
      <c r="I582" s="274"/>
      <c r="J582" s="274"/>
      <c r="K582" s="274"/>
      <c r="L582" s="274"/>
    </row>
    <row r="583" spans="1:12">
      <c r="A583" s="263">
        <f t="shared" si="36"/>
        <v>1969</v>
      </c>
      <c r="B583" s="271">
        <v>25234</v>
      </c>
      <c r="C583" s="265">
        <v>-901</v>
      </c>
      <c r="D583" s="266">
        <f t="shared" si="37"/>
        <v>-901</v>
      </c>
      <c r="I583" s="274"/>
      <c r="J583" s="274"/>
      <c r="K583" s="274"/>
      <c r="L583" s="274"/>
    </row>
    <row r="584" spans="1:12">
      <c r="A584" s="263">
        <f t="shared" si="36"/>
        <v>1969</v>
      </c>
      <c r="B584" s="271">
        <v>25262</v>
      </c>
      <c r="C584" s="265">
        <v>-901</v>
      </c>
      <c r="D584" s="266">
        <f t="shared" si="37"/>
        <v>-901</v>
      </c>
      <c r="I584" s="274"/>
      <c r="J584" s="274"/>
      <c r="K584" s="274"/>
      <c r="L584" s="274"/>
    </row>
    <row r="585" spans="1:12">
      <c r="A585" s="263">
        <f t="shared" si="36"/>
        <v>1969</v>
      </c>
      <c r="B585" s="271">
        <v>25293</v>
      </c>
      <c r="C585" s="265">
        <v>-901</v>
      </c>
      <c r="D585" s="266">
        <f t="shared" si="37"/>
        <v>-901</v>
      </c>
      <c r="I585" s="274"/>
      <c r="J585" s="274"/>
      <c r="K585" s="274"/>
      <c r="L585" s="274"/>
    </row>
    <row r="586" spans="1:12">
      <c r="A586" s="263">
        <f t="shared" si="36"/>
        <v>1969</v>
      </c>
      <c r="B586" s="271">
        <v>25323</v>
      </c>
      <c r="C586" s="265">
        <v>-901</v>
      </c>
      <c r="D586" s="266">
        <f t="shared" si="37"/>
        <v>-901</v>
      </c>
      <c r="I586" s="274"/>
      <c r="J586" s="274"/>
      <c r="K586" s="274"/>
      <c r="L586" s="274"/>
    </row>
    <row r="587" spans="1:12">
      <c r="A587" s="263">
        <f t="shared" si="36"/>
        <v>1969</v>
      </c>
      <c r="B587" s="271">
        <v>25354</v>
      </c>
      <c r="C587" s="265">
        <v>-901</v>
      </c>
      <c r="D587" s="266">
        <f t="shared" si="37"/>
        <v>-901</v>
      </c>
      <c r="I587" s="274"/>
      <c r="J587" s="274"/>
      <c r="K587" s="274"/>
      <c r="L587" s="274"/>
    </row>
    <row r="588" spans="1:12">
      <c r="A588" s="263">
        <f t="shared" si="36"/>
        <v>1969</v>
      </c>
      <c r="B588" s="271">
        <v>25384</v>
      </c>
      <c r="C588" s="265">
        <v>-901</v>
      </c>
      <c r="D588" s="266">
        <f t="shared" si="37"/>
        <v>-901</v>
      </c>
      <c r="I588" s="274"/>
      <c r="J588" s="274"/>
      <c r="K588" s="274"/>
      <c r="L588" s="274"/>
    </row>
    <row r="589" spans="1:12">
      <c r="A589" s="263">
        <f t="shared" si="36"/>
        <v>1969</v>
      </c>
      <c r="B589" s="271">
        <v>25415</v>
      </c>
      <c r="C589" s="265">
        <v>-901</v>
      </c>
      <c r="D589" s="266">
        <f t="shared" si="37"/>
        <v>-901</v>
      </c>
      <c r="I589" s="274"/>
      <c r="J589" s="274"/>
      <c r="K589" s="274"/>
      <c r="L589" s="274"/>
    </row>
    <row r="590" spans="1:12">
      <c r="A590" s="263">
        <f t="shared" si="36"/>
        <v>1969</v>
      </c>
      <c r="B590" s="271">
        <v>25446</v>
      </c>
      <c r="C590" s="265">
        <v>-901</v>
      </c>
      <c r="D590" s="266">
        <f t="shared" si="37"/>
        <v>-901</v>
      </c>
      <c r="I590" s="274"/>
      <c r="J590" s="274"/>
      <c r="K590" s="274"/>
      <c r="L590" s="274"/>
    </row>
    <row r="591" spans="1:12">
      <c r="A591" s="263">
        <f t="shared" si="36"/>
        <v>1969</v>
      </c>
      <c r="B591" s="271">
        <v>25476</v>
      </c>
      <c r="C591" s="265">
        <v>-901</v>
      </c>
      <c r="D591" s="266">
        <f t="shared" si="37"/>
        <v>-901</v>
      </c>
      <c r="I591" s="274"/>
      <c r="J591" s="274"/>
      <c r="K591" s="274"/>
      <c r="L591" s="274"/>
    </row>
    <row r="592" spans="1:12">
      <c r="A592" s="263">
        <f t="shared" si="36"/>
        <v>1970</v>
      </c>
      <c r="B592" s="271">
        <v>25507</v>
      </c>
      <c r="C592" s="265">
        <v>-901</v>
      </c>
      <c r="D592" s="266">
        <f t="shared" si="37"/>
        <v>-901</v>
      </c>
      <c r="I592" s="274"/>
      <c r="J592" s="274"/>
      <c r="K592" s="274"/>
      <c r="L592" s="274"/>
    </row>
    <row r="593" spans="1:12">
      <c r="A593" s="263">
        <f t="shared" ref="A593:A656" si="38">IF(MONTH(B593)&gt;9,YEAR(B593)+1,YEAR(B593))</f>
        <v>1970</v>
      </c>
      <c r="B593" s="271">
        <v>25537</v>
      </c>
      <c r="C593" s="265">
        <v>-901</v>
      </c>
      <c r="D593" s="266">
        <f t="shared" ref="D593:D656" si="39">IF(C593&lt;&gt;-901,C593*DAY(B593)*24*60*60/(220*22*9*1000),-901)</f>
        <v>-901</v>
      </c>
      <c r="I593" s="274"/>
      <c r="J593" s="274"/>
      <c r="K593" s="274"/>
      <c r="L593" s="274"/>
    </row>
    <row r="594" spans="1:12">
      <c r="A594" s="263">
        <f t="shared" si="38"/>
        <v>1970</v>
      </c>
      <c r="B594" s="271">
        <v>25568</v>
      </c>
      <c r="C594" s="265">
        <v>-901</v>
      </c>
      <c r="D594" s="266">
        <f t="shared" si="39"/>
        <v>-901</v>
      </c>
      <c r="I594" s="274"/>
      <c r="J594" s="274"/>
      <c r="K594" s="274"/>
      <c r="L594" s="274"/>
    </row>
    <row r="595" spans="1:12">
      <c r="A595" s="263">
        <f t="shared" si="38"/>
        <v>1970</v>
      </c>
      <c r="B595" s="271">
        <v>25599</v>
      </c>
      <c r="C595" s="265">
        <v>-901</v>
      </c>
      <c r="D595" s="266">
        <f t="shared" si="39"/>
        <v>-901</v>
      </c>
      <c r="I595" s="274"/>
      <c r="J595" s="274"/>
      <c r="K595" s="274"/>
      <c r="L595" s="274"/>
    </row>
    <row r="596" spans="1:12">
      <c r="A596" s="263">
        <f t="shared" si="38"/>
        <v>1970</v>
      </c>
      <c r="B596" s="271">
        <v>25627</v>
      </c>
      <c r="C596" s="265">
        <v>-901</v>
      </c>
      <c r="D596" s="266">
        <f t="shared" si="39"/>
        <v>-901</v>
      </c>
      <c r="I596" s="274"/>
      <c r="J596" s="274"/>
      <c r="K596" s="274"/>
      <c r="L596" s="274"/>
    </row>
    <row r="597" spans="1:12">
      <c r="A597" s="263">
        <f t="shared" si="38"/>
        <v>1970</v>
      </c>
      <c r="B597" s="271">
        <v>25658</v>
      </c>
      <c r="C597" s="265">
        <v>-901</v>
      </c>
      <c r="D597" s="266">
        <f t="shared" si="39"/>
        <v>-901</v>
      </c>
      <c r="I597" s="274"/>
      <c r="J597" s="274"/>
      <c r="K597" s="274"/>
      <c r="L597" s="274"/>
    </row>
    <row r="598" spans="1:12">
      <c r="A598" s="263">
        <f t="shared" si="38"/>
        <v>1970</v>
      </c>
      <c r="B598" s="271">
        <v>25688</v>
      </c>
      <c r="C598" s="265">
        <v>-901</v>
      </c>
      <c r="D598" s="266">
        <f t="shared" si="39"/>
        <v>-901</v>
      </c>
      <c r="I598" s="274"/>
      <c r="J598" s="274"/>
      <c r="K598" s="274"/>
      <c r="L598" s="274"/>
    </row>
    <row r="599" spans="1:12">
      <c r="A599" s="263">
        <f t="shared" si="38"/>
        <v>1970</v>
      </c>
      <c r="B599" s="271">
        <v>25719</v>
      </c>
      <c r="C599" s="265">
        <v>-901</v>
      </c>
      <c r="D599" s="266">
        <f t="shared" si="39"/>
        <v>-901</v>
      </c>
      <c r="I599" s="274"/>
      <c r="J599" s="274"/>
      <c r="K599" s="274"/>
      <c r="L599" s="274"/>
    </row>
    <row r="600" spans="1:12">
      <c r="A600" s="263">
        <f t="shared" si="38"/>
        <v>1970</v>
      </c>
      <c r="B600" s="271">
        <v>25749</v>
      </c>
      <c r="C600" s="265">
        <v>-901</v>
      </c>
      <c r="D600" s="266">
        <f t="shared" si="39"/>
        <v>-901</v>
      </c>
      <c r="I600" s="274"/>
      <c r="J600" s="274"/>
      <c r="K600" s="274"/>
      <c r="L600" s="274"/>
    </row>
    <row r="601" spans="1:12">
      <c r="A601" s="263">
        <f t="shared" si="38"/>
        <v>1970</v>
      </c>
      <c r="B601" s="271">
        <v>25780</v>
      </c>
      <c r="C601" s="265">
        <v>-901</v>
      </c>
      <c r="D601" s="266">
        <f t="shared" si="39"/>
        <v>-901</v>
      </c>
      <c r="I601" s="274"/>
      <c r="J601" s="274"/>
      <c r="K601" s="274"/>
      <c r="L601" s="274"/>
    </row>
    <row r="602" spans="1:12">
      <c r="A602" s="263">
        <f t="shared" si="38"/>
        <v>1970</v>
      </c>
      <c r="B602" s="271">
        <v>25811</v>
      </c>
      <c r="C602" s="265">
        <v>-901</v>
      </c>
      <c r="D602" s="266">
        <f t="shared" si="39"/>
        <v>-901</v>
      </c>
      <c r="I602" s="274"/>
      <c r="J602" s="274"/>
      <c r="K602" s="274"/>
      <c r="L602" s="274"/>
    </row>
    <row r="603" spans="1:12">
      <c r="A603" s="263">
        <f t="shared" si="38"/>
        <v>1970</v>
      </c>
      <c r="B603" s="271">
        <v>25841</v>
      </c>
      <c r="C603" s="265">
        <v>-901</v>
      </c>
      <c r="D603" s="266">
        <f t="shared" si="39"/>
        <v>-901</v>
      </c>
      <c r="I603" s="274"/>
      <c r="J603" s="274"/>
      <c r="K603" s="274"/>
      <c r="L603" s="274"/>
    </row>
    <row r="604" spans="1:12">
      <c r="A604" s="263">
        <f t="shared" si="38"/>
        <v>1971</v>
      </c>
      <c r="B604" s="271">
        <v>25872</v>
      </c>
      <c r="C604" s="265">
        <v>-901</v>
      </c>
      <c r="D604" s="266">
        <f t="shared" si="39"/>
        <v>-901</v>
      </c>
      <c r="I604" s="274"/>
      <c r="J604" s="274"/>
      <c r="K604" s="274"/>
      <c r="L604" s="274"/>
    </row>
    <row r="605" spans="1:12">
      <c r="A605" s="263">
        <f t="shared" si="38"/>
        <v>1971</v>
      </c>
      <c r="B605" s="271">
        <v>25902</v>
      </c>
      <c r="C605" s="265">
        <v>-901</v>
      </c>
      <c r="D605" s="266">
        <f t="shared" si="39"/>
        <v>-901</v>
      </c>
      <c r="I605" s="274"/>
      <c r="J605" s="274"/>
      <c r="K605" s="274"/>
      <c r="L605" s="274"/>
    </row>
    <row r="606" spans="1:12">
      <c r="A606" s="263">
        <f t="shared" si="38"/>
        <v>1971</v>
      </c>
      <c r="B606" s="271">
        <v>25933</v>
      </c>
      <c r="C606" s="265">
        <v>-901</v>
      </c>
      <c r="D606" s="266">
        <f t="shared" si="39"/>
        <v>-901</v>
      </c>
      <c r="I606" s="274"/>
      <c r="J606" s="274"/>
      <c r="K606" s="274"/>
      <c r="L606" s="274"/>
    </row>
    <row r="607" spans="1:12">
      <c r="A607" s="263">
        <f t="shared" si="38"/>
        <v>1971</v>
      </c>
      <c r="B607" s="271">
        <v>25964</v>
      </c>
      <c r="C607" s="265">
        <v>-901</v>
      </c>
      <c r="D607" s="266">
        <f t="shared" si="39"/>
        <v>-901</v>
      </c>
      <c r="I607" s="274"/>
      <c r="J607" s="274"/>
      <c r="K607" s="274"/>
      <c r="L607" s="274"/>
    </row>
    <row r="608" spans="1:12">
      <c r="A608" s="263">
        <f t="shared" si="38"/>
        <v>1971</v>
      </c>
      <c r="B608" s="271">
        <v>25992</v>
      </c>
      <c r="C608" s="265">
        <v>-901</v>
      </c>
      <c r="D608" s="266">
        <f t="shared" si="39"/>
        <v>-901</v>
      </c>
      <c r="I608" s="274"/>
      <c r="J608" s="274"/>
      <c r="K608" s="274"/>
      <c r="L608" s="274"/>
    </row>
    <row r="609" spans="1:12">
      <c r="A609" s="263">
        <f t="shared" si="38"/>
        <v>1971</v>
      </c>
      <c r="B609" s="271">
        <v>26023</v>
      </c>
      <c r="C609" s="265">
        <v>-901</v>
      </c>
      <c r="D609" s="266">
        <f t="shared" si="39"/>
        <v>-901</v>
      </c>
      <c r="I609" s="274"/>
      <c r="J609" s="274"/>
      <c r="K609" s="274"/>
      <c r="L609" s="274"/>
    </row>
    <row r="610" spans="1:12">
      <c r="A610" s="263">
        <f t="shared" si="38"/>
        <v>1971</v>
      </c>
      <c r="B610" s="271">
        <v>26053</v>
      </c>
      <c r="C610" s="265">
        <v>-901</v>
      </c>
      <c r="D610" s="266">
        <f t="shared" si="39"/>
        <v>-901</v>
      </c>
      <c r="I610" s="274"/>
      <c r="J610" s="274"/>
      <c r="K610" s="274"/>
      <c r="L610" s="274"/>
    </row>
    <row r="611" spans="1:12">
      <c r="A611" s="263">
        <f t="shared" si="38"/>
        <v>1971</v>
      </c>
      <c r="B611" s="271">
        <v>26084</v>
      </c>
      <c r="C611" s="265">
        <v>-901</v>
      </c>
      <c r="D611" s="266">
        <f t="shared" si="39"/>
        <v>-901</v>
      </c>
      <c r="I611" s="274"/>
      <c r="J611" s="274"/>
      <c r="K611" s="274"/>
      <c r="L611" s="274"/>
    </row>
    <row r="612" spans="1:12">
      <c r="A612" s="263">
        <f t="shared" si="38"/>
        <v>1971</v>
      </c>
      <c r="B612" s="271">
        <v>26114</v>
      </c>
      <c r="C612" s="265">
        <v>-901</v>
      </c>
      <c r="D612" s="266">
        <f t="shared" si="39"/>
        <v>-901</v>
      </c>
      <c r="I612" s="274"/>
      <c r="J612" s="274"/>
      <c r="K612" s="274"/>
      <c r="L612" s="274"/>
    </row>
    <row r="613" spans="1:12">
      <c r="A613" s="263">
        <f t="shared" si="38"/>
        <v>1971</v>
      </c>
      <c r="B613" s="271">
        <v>26145</v>
      </c>
      <c r="C613" s="265">
        <v>-901</v>
      </c>
      <c r="D613" s="266">
        <f t="shared" si="39"/>
        <v>-901</v>
      </c>
      <c r="I613" s="274"/>
      <c r="J613" s="274"/>
      <c r="K613" s="274"/>
      <c r="L613" s="274"/>
    </row>
    <row r="614" spans="1:12">
      <c r="A614" s="263">
        <f t="shared" si="38"/>
        <v>1971</v>
      </c>
      <c r="B614" s="271">
        <v>26176</v>
      </c>
      <c r="C614" s="265">
        <v>-901</v>
      </c>
      <c r="D614" s="266">
        <f t="shared" si="39"/>
        <v>-901</v>
      </c>
      <c r="I614" s="274"/>
      <c r="J614" s="274"/>
      <c r="K614" s="274"/>
      <c r="L614" s="274"/>
    </row>
    <row r="615" spans="1:12">
      <c r="A615" s="263">
        <f t="shared" si="38"/>
        <v>1971</v>
      </c>
      <c r="B615" s="271">
        <v>26206</v>
      </c>
      <c r="C615" s="265">
        <v>-901</v>
      </c>
      <c r="D615" s="266">
        <f t="shared" si="39"/>
        <v>-901</v>
      </c>
      <c r="I615" s="274"/>
      <c r="J615" s="274"/>
      <c r="K615" s="274"/>
      <c r="L615" s="274"/>
    </row>
    <row r="616" spans="1:12">
      <c r="A616" s="263">
        <f t="shared" si="38"/>
        <v>1972</v>
      </c>
      <c r="B616" s="271">
        <v>26237</v>
      </c>
      <c r="C616" s="265">
        <v>-901</v>
      </c>
      <c r="D616" s="266">
        <f t="shared" si="39"/>
        <v>-901</v>
      </c>
      <c r="I616" s="274"/>
      <c r="J616" s="274"/>
      <c r="K616" s="274"/>
      <c r="L616" s="274"/>
    </row>
    <row r="617" spans="1:12">
      <c r="A617" s="263">
        <f t="shared" si="38"/>
        <v>1972</v>
      </c>
      <c r="B617" s="271">
        <v>26267</v>
      </c>
      <c r="C617" s="265">
        <v>-901</v>
      </c>
      <c r="D617" s="266">
        <f t="shared" si="39"/>
        <v>-901</v>
      </c>
      <c r="I617" s="274"/>
      <c r="J617" s="274"/>
      <c r="K617" s="274"/>
      <c r="L617" s="274"/>
    </row>
    <row r="618" spans="1:12">
      <c r="A618" s="263">
        <f t="shared" si="38"/>
        <v>1972</v>
      </c>
      <c r="B618" s="271">
        <v>26298</v>
      </c>
      <c r="C618" s="265">
        <v>-901</v>
      </c>
      <c r="D618" s="266">
        <f t="shared" si="39"/>
        <v>-901</v>
      </c>
      <c r="I618" s="274"/>
      <c r="J618" s="274"/>
      <c r="K618" s="274"/>
      <c r="L618" s="274"/>
    </row>
    <row r="619" spans="1:12">
      <c r="A619" s="263">
        <f t="shared" si="38"/>
        <v>1972</v>
      </c>
      <c r="B619" s="271">
        <v>26329</v>
      </c>
      <c r="C619" s="265">
        <v>-901</v>
      </c>
      <c r="D619" s="266">
        <f t="shared" si="39"/>
        <v>-901</v>
      </c>
      <c r="I619" s="274"/>
      <c r="J619" s="274"/>
      <c r="K619" s="274"/>
      <c r="L619" s="274"/>
    </row>
    <row r="620" spans="1:12">
      <c r="A620" s="263">
        <f t="shared" si="38"/>
        <v>1972</v>
      </c>
      <c r="B620" s="271">
        <v>26358</v>
      </c>
      <c r="C620" s="265">
        <v>-901</v>
      </c>
      <c r="D620" s="266">
        <f t="shared" si="39"/>
        <v>-901</v>
      </c>
      <c r="I620" s="274"/>
      <c r="J620" s="274"/>
      <c r="K620" s="274"/>
      <c r="L620" s="274"/>
    </row>
    <row r="621" spans="1:12">
      <c r="A621" s="263">
        <f t="shared" si="38"/>
        <v>1972</v>
      </c>
      <c r="B621" s="271">
        <v>26389</v>
      </c>
      <c r="C621" s="265">
        <v>-901</v>
      </c>
      <c r="D621" s="266">
        <f t="shared" si="39"/>
        <v>-901</v>
      </c>
      <c r="I621" s="274"/>
      <c r="J621" s="274"/>
      <c r="K621" s="274"/>
      <c r="L621" s="274"/>
    </row>
    <row r="622" spans="1:12">
      <c r="A622" s="263">
        <f t="shared" si="38"/>
        <v>1972</v>
      </c>
      <c r="B622" s="271">
        <v>26419</v>
      </c>
      <c r="C622" s="265">
        <v>-901</v>
      </c>
      <c r="D622" s="266">
        <f t="shared" si="39"/>
        <v>-901</v>
      </c>
      <c r="I622" s="274"/>
      <c r="J622" s="274"/>
      <c r="K622" s="274"/>
      <c r="L622" s="274"/>
    </row>
    <row r="623" spans="1:12">
      <c r="A623" s="263">
        <f t="shared" si="38"/>
        <v>1972</v>
      </c>
      <c r="B623" s="271">
        <v>26450</v>
      </c>
      <c r="C623" s="265">
        <v>-901</v>
      </c>
      <c r="D623" s="266">
        <f t="shared" si="39"/>
        <v>-901</v>
      </c>
      <c r="I623" s="274"/>
      <c r="J623" s="274"/>
      <c r="K623" s="274"/>
      <c r="L623" s="274"/>
    </row>
    <row r="624" spans="1:12">
      <c r="A624" s="263">
        <f t="shared" si="38"/>
        <v>1972</v>
      </c>
      <c r="B624" s="271">
        <v>26480</v>
      </c>
      <c r="C624" s="265">
        <v>-901</v>
      </c>
      <c r="D624" s="266">
        <f t="shared" si="39"/>
        <v>-901</v>
      </c>
      <c r="I624" s="274"/>
      <c r="J624" s="274"/>
      <c r="K624" s="274"/>
      <c r="L624" s="274"/>
    </row>
    <row r="625" spans="1:12">
      <c r="A625" s="263">
        <f t="shared" si="38"/>
        <v>1972</v>
      </c>
      <c r="B625" s="271">
        <v>26511</v>
      </c>
      <c r="C625" s="265">
        <v>-901</v>
      </c>
      <c r="D625" s="266">
        <f t="shared" si="39"/>
        <v>-901</v>
      </c>
      <c r="I625" s="274"/>
      <c r="J625" s="274"/>
      <c r="K625" s="274"/>
      <c r="L625" s="274"/>
    </row>
    <row r="626" spans="1:12">
      <c r="A626" s="263">
        <f t="shared" si="38"/>
        <v>1972</v>
      </c>
      <c r="B626" s="271">
        <v>26542</v>
      </c>
      <c r="C626" s="265">
        <v>-901</v>
      </c>
      <c r="D626" s="266">
        <f t="shared" si="39"/>
        <v>-901</v>
      </c>
      <c r="I626" s="274"/>
      <c r="J626" s="274"/>
      <c r="K626" s="274"/>
      <c r="L626" s="274"/>
    </row>
    <row r="627" spans="1:12">
      <c r="A627" s="263">
        <f t="shared" si="38"/>
        <v>1972</v>
      </c>
      <c r="B627" s="271">
        <v>26572</v>
      </c>
      <c r="C627" s="265">
        <v>-901</v>
      </c>
      <c r="D627" s="266">
        <f t="shared" si="39"/>
        <v>-901</v>
      </c>
      <c r="I627" s="274"/>
      <c r="J627" s="274"/>
      <c r="K627" s="274"/>
      <c r="L627" s="274"/>
    </row>
    <row r="628" spans="1:12">
      <c r="A628" s="263">
        <f t="shared" si="38"/>
        <v>1973</v>
      </c>
      <c r="B628" s="271">
        <v>26603</v>
      </c>
      <c r="C628" s="265">
        <v>-901</v>
      </c>
      <c r="D628" s="266">
        <f t="shared" si="39"/>
        <v>-901</v>
      </c>
      <c r="I628" s="274"/>
      <c r="J628" s="274"/>
      <c r="K628" s="274"/>
      <c r="L628" s="274"/>
    </row>
    <row r="629" spans="1:12">
      <c r="A629" s="263">
        <f t="shared" si="38"/>
        <v>1973</v>
      </c>
      <c r="B629" s="271">
        <v>26633</v>
      </c>
      <c r="C629" s="265">
        <v>-901</v>
      </c>
      <c r="D629" s="266">
        <f t="shared" si="39"/>
        <v>-901</v>
      </c>
      <c r="I629" s="274"/>
      <c r="J629" s="274"/>
      <c r="K629" s="274"/>
      <c r="L629" s="274"/>
    </row>
    <row r="630" spans="1:12">
      <c r="A630" s="263">
        <f t="shared" si="38"/>
        <v>1973</v>
      </c>
      <c r="B630" s="271">
        <v>26664</v>
      </c>
      <c r="C630" s="265">
        <v>-901</v>
      </c>
      <c r="D630" s="266">
        <f t="shared" si="39"/>
        <v>-901</v>
      </c>
      <c r="I630" s="274"/>
      <c r="J630" s="274"/>
      <c r="K630" s="274"/>
      <c r="L630" s="274"/>
    </row>
    <row r="631" spans="1:12">
      <c r="A631" s="263">
        <f t="shared" si="38"/>
        <v>1973</v>
      </c>
      <c r="B631" s="271">
        <v>26695</v>
      </c>
      <c r="C631" s="265">
        <v>-901</v>
      </c>
      <c r="D631" s="266">
        <f t="shared" si="39"/>
        <v>-901</v>
      </c>
      <c r="I631" s="274"/>
      <c r="J631" s="274"/>
      <c r="K631" s="274"/>
      <c r="L631" s="274"/>
    </row>
    <row r="632" spans="1:12">
      <c r="A632" s="263">
        <f t="shared" si="38"/>
        <v>1973</v>
      </c>
      <c r="B632" s="271">
        <v>26723</v>
      </c>
      <c r="C632" s="265">
        <v>-901</v>
      </c>
      <c r="D632" s="266">
        <f t="shared" si="39"/>
        <v>-901</v>
      </c>
      <c r="I632" s="274"/>
      <c r="J632" s="274"/>
      <c r="K632" s="274"/>
      <c r="L632" s="274"/>
    </row>
    <row r="633" spans="1:12">
      <c r="A633" s="263">
        <f t="shared" si="38"/>
        <v>1973</v>
      </c>
      <c r="B633" s="271">
        <v>26754</v>
      </c>
      <c r="C633" s="265">
        <v>-901</v>
      </c>
      <c r="D633" s="266">
        <f t="shared" si="39"/>
        <v>-901</v>
      </c>
      <c r="I633" s="274"/>
      <c r="J633" s="274"/>
      <c r="K633" s="274"/>
      <c r="L633" s="274"/>
    </row>
    <row r="634" spans="1:12">
      <c r="A634" s="263">
        <f t="shared" si="38"/>
        <v>1973</v>
      </c>
      <c r="B634" s="271">
        <v>26784</v>
      </c>
      <c r="C634" s="265">
        <v>-901</v>
      </c>
      <c r="D634" s="266">
        <f t="shared" si="39"/>
        <v>-901</v>
      </c>
      <c r="I634" s="274"/>
      <c r="J634" s="274"/>
      <c r="K634" s="274"/>
      <c r="L634" s="274"/>
    </row>
    <row r="635" spans="1:12">
      <c r="A635" s="263">
        <f t="shared" si="38"/>
        <v>1973</v>
      </c>
      <c r="B635" s="271">
        <v>26815</v>
      </c>
      <c r="C635" s="265">
        <v>-901</v>
      </c>
      <c r="D635" s="266">
        <f t="shared" si="39"/>
        <v>-901</v>
      </c>
      <c r="I635" s="274"/>
      <c r="J635" s="274"/>
      <c r="K635" s="274"/>
      <c r="L635" s="274"/>
    </row>
    <row r="636" spans="1:12">
      <c r="A636" s="263">
        <f t="shared" si="38"/>
        <v>1973</v>
      </c>
      <c r="B636" s="271">
        <v>26845</v>
      </c>
      <c r="C636" s="265">
        <v>-901</v>
      </c>
      <c r="D636" s="266">
        <f t="shared" si="39"/>
        <v>-901</v>
      </c>
      <c r="I636" s="274"/>
      <c r="J636" s="274"/>
      <c r="K636" s="274"/>
      <c r="L636" s="274"/>
    </row>
    <row r="637" spans="1:12">
      <c r="A637" s="263">
        <f t="shared" si="38"/>
        <v>1973</v>
      </c>
      <c r="B637" s="271">
        <v>26876</v>
      </c>
      <c r="C637" s="265">
        <v>-901</v>
      </c>
      <c r="D637" s="266">
        <f t="shared" si="39"/>
        <v>-901</v>
      </c>
      <c r="I637" s="274"/>
      <c r="J637" s="274"/>
      <c r="K637" s="274"/>
      <c r="L637" s="274"/>
    </row>
    <row r="638" spans="1:12">
      <c r="A638" s="263">
        <f t="shared" si="38"/>
        <v>1973</v>
      </c>
      <c r="B638" s="271">
        <v>26907</v>
      </c>
      <c r="C638" s="265">
        <v>-901</v>
      </c>
      <c r="D638" s="266">
        <f t="shared" si="39"/>
        <v>-901</v>
      </c>
      <c r="I638" s="274"/>
      <c r="J638" s="274"/>
      <c r="K638" s="274"/>
      <c r="L638" s="274"/>
    </row>
    <row r="639" spans="1:12">
      <c r="A639" s="263">
        <f t="shared" si="38"/>
        <v>1973</v>
      </c>
      <c r="B639" s="271">
        <v>26937</v>
      </c>
      <c r="C639" s="265">
        <v>-901</v>
      </c>
      <c r="D639" s="266">
        <f t="shared" si="39"/>
        <v>-901</v>
      </c>
      <c r="I639" s="274"/>
      <c r="J639" s="274"/>
      <c r="K639" s="274"/>
      <c r="L639" s="274"/>
    </row>
    <row r="640" spans="1:12">
      <c r="A640" s="263">
        <f t="shared" si="38"/>
        <v>1974</v>
      </c>
      <c r="B640" s="271">
        <v>26968</v>
      </c>
      <c r="C640" s="265">
        <v>-901</v>
      </c>
      <c r="D640" s="266">
        <f t="shared" si="39"/>
        <v>-901</v>
      </c>
      <c r="I640" s="274"/>
      <c r="J640" s="274"/>
      <c r="K640" s="274"/>
      <c r="L640" s="274"/>
    </row>
    <row r="641" spans="1:12">
      <c r="A641" s="263">
        <f t="shared" si="38"/>
        <v>1974</v>
      </c>
      <c r="B641" s="271">
        <v>26998</v>
      </c>
      <c r="C641" s="265">
        <v>-901</v>
      </c>
      <c r="D641" s="266">
        <f t="shared" si="39"/>
        <v>-901</v>
      </c>
      <c r="I641" s="274"/>
      <c r="J641" s="274"/>
      <c r="K641" s="274"/>
      <c r="L641" s="274"/>
    </row>
    <row r="642" spans="1:12">
      <c r="A642" s="263">
        <f t="shared" si="38"/>
        <v>1974</v>
      </c>
      <c r="B642" s="271">
        <v>27029</v>
      </c>
      <c r="C642" s="265">
        <v>-901</v>
      </c>
      <c r="D642" s="266">
        <f t="shared" si="39"/>
        <v>-901</v>
      </c>
      <c r="I642" s="274"/>
      <c r="J642" s="274"/>
      <c r="K642" s="274"/>
      <c r="L642" s="274"/>
    </row>
    <row r="643" spans="1:12">
      <c r="A643" s="263">
        <f t="shared" si="38"/>
        <v>1974</v>
      </c>
      <c r="B643" s="271">
        <v>27060</v>
      </c>
      <c r="C643" s="265">
        <v>-901</v>
      </c>
      <c r="D643" s="266">
        <f t="shared" si="39"/>
        <v>-901</v>
      </c>
      <c r="I643" s="274"/>
      <c r="J643" s="274"/>
      <c r="K643" s="274"/>
      <c r="L643" s="274"/>
    </row>
    <row r="644" spans="1:12">
      <c r="A644" s="263">
        <f t="shared" si="38"/>
        <v>1974</v>
      </c>
      <c r="B644" s="271">
        <v>27088</v>
      </c>
      <c r="C644" s="265">
        <v>-901</v>
      </c>
      <c r="D644" s="266">
        <f t="shared" si="39"/>
        <v>-901</v>
      </c>
      <c r="I644" s="274"/>
      <c r="J644" s="274"/>
      <c r="K644" s="274"/>
      <c r="L644" s="274"/>
    </row>
    <row r="645" spans="1:12">
      <c r="A645" s="263">
        <f t="shared" si="38"/>
        <v>1974</v>
      </c>
      <c r="B645" s="271">
        <v>27119</v>
      </c>
      <c r="C645" s="265">
        <v>-901</v>
      </c>
      <c r="D645" s="266">
        <f t="shared" si="39"/>
        <v>-901</v>
      </c>
      <c r="I645" s="274"/>
      <c r="J645" s="274"/>
      <c r="K645" s="274"/>
      <c r="L645" s="274"/>
    </row>
    <row r="646" spans="1:12">
      <c r="A646" s="263">
        <f t="shared" si="38"/>
        <v>1974</v>
      </c>
      <c r="B646" s="271">
        <v>27149</v>
      </c>
      <c r="C646" s="265">
        <v>-901</v>
      </c>
      <c r="D646" s="266">
        <f t="shared" si="39"/>
        <v>-901</v>
      </c>
      <c r="I646" s="274"/>
      <c r="J646" s="274"/>
      <c r="K646" s="274"/>
      <c r="L646" s="274"/>
    </row>
    <row r="647" spans="1:12">
      <c r="A647" s="263">
        <f t="shared" si="38"/>
        <v>1974</v>
      </c>
      <c r="B647" s="271">
        <v>27180</v>
      </c>
      <c r="C647" s="265">
        <v>-901</v>
      </c>
      <c r="D647" s="266">
        <f t="shared" si="39"/>
        <v>-901</v>
      </c>
      <c r="I647" s="274"/>
      <c r="J647" s="274"/>
      <c r="K647" s="274"/>
      <c r="L647" s="274"/>
    </row>
    <row r="648" spans="1:12">
      <c r="A648" s="263">
        <f t="shared" si="38"/>
        <v>1974</v>
      </c>
      <c r="B648" s="271">
        <v>27210</v>
      </c>
      <c r="C648" s="265">
        <v>-901</v>
      </c>
      <c r="D648" s="266">
        <f t="shared" si="39"/>
        <v>-901</v>
      </c>
      <c r="I648" s="274"/>
      <c r="J648" s="274"/>
      <c r="K648" s="274"/>
      <c r="L648" s="274"/>
    </row>
    <row r="649" spans="1:12">
      <c r="A649" s="263">
        <f t="shared" si="38"/>
        <v>1974</v>
      </c>
      <c r="B649" s="271">
        <v>27241</v>
      </c>
      <c r="C649" s="265">
        <v>-901</v>
      </c>
      <c r="D649" s="266">
        <f t="shared" si="39"/>
        <v>-901</v>
      </c>
      <c r="I649" s="274"/>
      <c r="J649" s="274"/>
      <c r="K649" s="274"/>
      <c r="L649" s="274"/>
    </row>
    <row r="650" spans="1:12">
      <c r="A650" s="263">
        <f t="shared" si="38"/>
        <v>1974</v>
      </c>
      <c r="B650" s="271">
        <v>27272</v>
      </c>
      <c r="C650" s="265">
        <v>-901</v>
      </c>
      <c r="D650" s="266">
        <f t="shared" si="39"/>
        <v>-901</v>
      </c>
      <c r="I650" s="274"/>
      <c r="J650" s="274"/>
      <c r="K650" s="274"/>
      <c r="L650" s="274"/>
    </row>
    <row r="651" spans="1:12">
      <c r="A651" s="263">
        <f t="shared" si="38"/>
        <v>1974</v>
      </c>
      <c r="B651" s="271">
        <v>27302</v>
      </c>
      <c r="C651" s="265">
        <v>-901</v>
      </c>
      <c r="D651" s="266">
        <f t="shared" si="39"/>
        <v>-901</v>
      </c>
      <c r="I651" s="274"/>
      <c r="J651" s="274"/>
      <c r="K651" s="274"/>
      <c r="L651" s="274"/>
    </row>
    <row r="652" spans="1:12">
      <c r="A652" s="263">
        <f t="shared" si="38"/>
        <v>1975</v>
      </c>
      <c r="B652" s="271">
        <v>27333</v>
      </c>
      <c r="C652" s="265">
        <v>-901</v>
      </c>
      <c r="D652" s="266">
        <f t="shared" si="39"/>
        <v>-901</v>
      </c>
      <c r="I652" s="274"/>
      <c r="J652" s="274"/>
      <c r="K652" s="274"/>
      <c r="L652" s="274"/>
    </row>
    <row r="653" spans="1:12">
      <c r="A653" s="263">
        <f t="shared" si="38"/>
        <v>1975</v>
      </c>
      <c r="B653" s="271">
        <v>27363</v>
      </c>
      <c r="C653" s="265">
        <v>-901</v>
      </c>
      <c r="D653" s="266">
        <f t="shared" si="39"/>
        <v>-901</v>
      </c>
      <c r="I653" s="274"/>
      <c r="J653" s="274"/>
      <c r="K653" s="274"/>
      <c r="L653" s="274"/>
    </row>
    <row r="654" spans="1:12">
      <c r="A654" s="263">
        <f t="shared" si="38"/>
        <v>1975</v>
      </c>
      <c r="B654" s="271">
        <v>27394</v>
      </c>
      <c r="C654" s="265">
        <v>-901</v>
      </c>
      <c r="D654" s="266">
        <f t="shared" si="39"/>
        <v>-901</v>
      </c>
      <c r="I654" s="274"/>
      <c r="J654" s="274"/>
      <c r="K654" s="274"/>
      <c r="L654" s="274"/>
    </row>
    <row r="655" spans="1:12">
      <c r="A655" s="263">
        <f t="shared" si="38"/>
        <v>1975</v>
      </c>
      <c r="B655" s="271">
        <v>27425</v>
      </c>
      <c r="C655" s="265">
        <v>-901</v>
      </c>
      <c r="D655" s="266">
        <f t="shared" si="39"/>
        <v>-901</v>
      </c>
      <c r="I655" s="274"/>
      <c r="J655" s="274"/>
      <c r="K655" s="274"/>
      <c r="L655" s="274"/>
    </row>
    <row r="656" spans="1:12">
      <c r="A656" s="263">
        <f t="shared" si="38"/>
        <v>1975</v>
      </c>
      <c r="B656" s="271">
        <v>27453</v>
      </c>
      <c r="C656" s="265">
        <v>-901</v>
      </c>
      <c r="D656" s="266">
        <f t="shared" si="39"/>
        <v>-901</v>
      </c>
      <c r="I656" s="274"/>
      <c r="J656" s="274"/>
      <c r="K656" s="274"/>
      <c r="L656" s="274"/>
    </row>
    <row r="657" spans="1:12">
      <c r="A657" s="263">
        <f t="shared" ref="A657:A720" si="40">IF(MONTH(B657)&gt;9,YEAR(B657)+1,YEAR(B657))</f>
        <v>1975</v>
      </c>
      <c r="B657" s="271">
        <v>27484</v>
      </c>
      <c r="C657" s="265">
        <v>-901</v>
      </c>
      <c r="D657" s="266">
        <f t="shared" ref="D657:D720" si="41">IF(C657&lt;&gt;-901,C657*DAY(B657)*24*60*60/(220*22*9*1000),-901)</f>
        <v>-901</v>
      </c>
      <c r="I657" s="274"/>
      <c r="J657" s="274"/>
      <c r="K657" s="274"/>
      <c r="L657" s="274"/>
    </row>
    <row r="658" spans="1:12">
      <c r="A658" s="263">
        <f t="shared" si="40"/>
        <v>1975</v>
      </c>
      <c r="B658" s="271">
        <v>27514</v>
      </c>
      <c r="C658" s="265">
        <v>-901</v>
      </c>
      <c r="D658" s="266">
        <f t="shared" si="41"/>
        <v>-901</v>
      </c>
      <c r="I658" s="274"/>
      <c r="J658" s="274"/>
      <c r="K658" s="274"/>
      <c r="L658" s="274"/>
    </row>
    <row r="659" spans="1:12">
      <c r="A659" s="263">
        <f t="shared" si="40"/>
        <v>1975</v>
      </c>
      <c r="B659" s="271">
        <v>27545</v>
      </c>
      <c r="C659" s="265">
        <v>-901</v>
      </c>
      <c r="D659" s="266">
        <f t="shared" si="41"/>
        <v>-901</v>
      </c>
      <c r="I659" s="274"/>
      <c r="J659" s="274"/>
      <c r="K659" s="274"/>
      <c r="L659" s="274"/>
    </row>
    <row r="660" spans="1:12">
      <c r="A660" s="263">
        <f t="shared" si="40"/>
        <v>1975</v>
      </c>
      <c r="B660" s="271">
        <v>27575</v>
      </c>
      <c r="C660" s="265">
        <v>-901</v>
      </c>
      <c r="D660" s="266">
        <f t="shared" si="41"/>
        <v>-901</v>
      </c>
      <c r="I660" s="274"/>
      <c r="J660" s="274"/>
      <c r="K660" s="274"/>
      <c r="L660" s="274"/>
    </row>
    <row r="661" spans="1:12">
      <c r="A661" s="263">
        <f t="shared" si="40"/>
        <v>1975</v>
      </c>
      <c r="B661" s="271">
        <v>27606</v>
      </c>
      <c r="C661" s="265">
        <v>-901</v>
      </c>
      <c r="D661" s="266">
        <f t="shared" si="41"/>
        <v>-901</v>
      </c>
      <c r="I661" s="274"/>
      <c r="J661" s="274"/>
      <c r="K661" s="274"/>
      <c r="L661" s="274"/>
    </row>
    <row r="662" spans="1:12">
      <c r="A662" s="263">
        <f t="shared" si="40"/>
        <v>1975</v>
      </c>
      <c r="B662" s="271">
        <v>27637</v>
      </c>
      <c r="C662" s="265">
        <v>-901</v>
      </c>
      <c r="D662" s="266">
        <f t="shared" si="41"/>
        <v>-901</v>
      </c>
      <c r="I662" s="274"/>
      <c r="J662" s="274"/>
      <c r="K662" s="274"/>
      <c r="L662" s="274"/>
    </row>
    <row r="663" spans="1:12">
      <c r="A663" s="263">
        <f t="shared" si="40"/>
        <v>1975</v>
      </c>
      <c r="B663" s="271">
        <v>27667</v>
      </c>
      <c r="C663" s="265">
        <v>-901</v>
      </c>
      <c r="D663" s="266">
        <f t="shared" si="41"/>
        <v>-901</v>
      </c>
      <c r="I663" s="274"/>
      <c r="J663" s="274"/>
      <c r="K663" s="274"/>
      <c r="L663" s="274"/>
    </row>
    <row r="664" spans="1:12">
      <c r="A664" s="263">
        <f t="shared" si="40"/>
        <v>1976</v>
      </c>
      <c r="B664" s="271">
        <v>27698</v>
      </c>
      <c r="C664" s="265">
        <v>-901</v>
      </c>
      <c r="D664" s="266">
        <f t="shared" si="41"/>
        <v>-901</v>
      </c>
      <c r="I664" s="274"/>
      <c r="J664" s="274"/>
      <c r="K664" s="274"/>
      <c r="L664" s="274"/>
    </row>
    <row r="665" spans="1:12">
      <c r="A665" s="263">
        <f t="shared" si="40"/>
        <v>1976</v>
      </c>
      <c r="B665" s="271">
        <v>27728</v>
      </c>
      <c r="C665" s="265">
        <v>-901</v>
      </c>
      <c r="D665" s="266">
        <f t="shared" si="41"/>
        <v>-901</v>
      </c>
      <c r="I665" s="274"/>
      <c r="J665" s="274"/>
      <c r="K665" s="274"/>
      <c r="L665" s="274"/>
    </row>
    <row r="666" spans="1:12">
      <c r="A666" s="263">
        <f t="shared" si="40"/>
        <v>1976</v>
      </c>
      <c r="B666" s="271">
        <v>27759</v>
      </c>
      <c r="C666" s="265">
        <v>-901</v>
      </c>
      <c r="D666" s="266">
        <f t="shared" si="41"/>
        <v>-901</v>
      </c>
      <c r="I666" s="274"/>
      <c r="J666" s="274"/>
      <c r="K666" s="274"/>
      <c r="L666" s="274"/>
    </row>
    <row r="667" spans="1:12">
      <c r="A667" s="263">
        <f t="shared" si="40"/>
        <v>1976</v>
      </c>
      <c r="B667" s="271">
        <v>27790</v>
      </c>
      <c r="C667" s="265">
        <v>-901</v>
      </c>
      <c r="D667" s="266">
        <f t="shared" si="41"/>
        <v>-901</v>
      </c>
      <c r="I667" s="274"/>
      <c r="J667" s="274"/>
      <c r="K667" s="274"/>
      <c r="L667" s="274"/>
    </row>
    <row r="668" spans="1:12">
      <c r="A668" s="263">
        <f t="shared" si="40"/>
        <v>1976</v>
      </c>
      <c r="B668" s="271">
        <v>27819</v>
      </c>
      <c r="C668" s="265">
        <v>-901</v>
      </c>
      <c r="D668" s="266">
        <f t="shared" si="41"/>
        <v>-901</v>
      </c>
      <c r="I668" s="274"/>
      <c r="J668" s="274"/>
      <c r="K668" s="274"/>
      <c r="L668" s="274"/>
    </row>
    <row r="669" spans="1:12">
      <c r="A669" s="263">
        <f t="shared" si="40"/>
        <v>1976</v>
      </c>
      <c r="B669" s="271">
        <v>27850</v>
      </c>
      <c r="C669" s="265">
        <v>-901</v>
      </c>
      <c r="D669" s="266">
        <f t="shared" si="41"/>
        <v>-901</v>
      </c>
      <c r="I669" s="274"/>
      <c r="J669" s="274"/>
      <c r="K669" s="274"/>
      <c r="L669" s="274"/>
    </row>
    <row r="670" spans="1:12">
      <c r="A670" s="263">
        <f t="shared" si="40"/>
        <v>1976</v>
      </c>
      <c r="B670" s="271">
        <v>27880</v>
      </c>
      <c r="C670" s="265">
        <v>-901</v>
      </c>
      <c r="D670" s="266">
        <f t="shared" si="41"/>
        <v>-901</v>
      </c>
      <c r="I670" s="274"/>
      <c r="J670" s="274"/>
      <c r="K670" s="274"/>
      <c r="L670" s="274"/>
    </row>
    <row r="671" spans="1:12">
      <c r="A671" s="263">
        <f t="shared" si="40"/>
        <v>1976</v>
      </c>
      <c r="B671" s="271">
        <v>27911</v>
      </c>
      <c r="C671" s="265">
        <v>-901</v>
      </c>
      <c r="D671" s="266">
        <f t="shared" si="41"/>
        <v>-901</v>
      </c>
      <c r="I671" s="274"/>
      <c r="J671" s="274"/>
      <c r="K671" s="274"/>
      <c r="L671" s="274"/>
    </row>
    <row r="672" spans="1:12">
      <c r="A672" s="263">
        <f t="shared" si="40"/>
        <v>1976</v>
      </c>
      <c r="B672" s="271">
        <v>27941</v>
      </c>
      <c r="C672" s="265">
        <v>-901</v>
      </c>
      <c r="D672" s="266">
        <f t="shared" si="41"/>
        <v>-901</v>
      </c>
      <c r="I672" s="274"/>
      <c r="J672" s="274"/>
      <c r="K672" s="274"/>
      <c r="L672" s="274"/>
    </row>
    <row r="673" spans="1:12">
      <c r="A673" s="263">
        <f t="shared" si="40"/>
        <v>1976</v>
      </c>
      <c r="B673" s="271">
        <v>27972</v>
      </c>
      <c r="C673" s="265">
        <v>-901</v>
      </c>
      <c r="D673" s="266">
        <f t="shared" si="41"/>
        <v>-901</v>
      </c>
      <c r="I673" s="274"/>
      <c r="J673" s="274"/>
      <c r="K673" s="274"/>
      <c r="L673" s="274"/>
    </row>
    <row r="674" spans="1:12">
      <c r="A674" s="263">
        <f t="shared" si="40"/>
        <v>1976</v>
      </c>
      <c r="B674" s="271">
        <v>28003</v>
      </c>
      <c r="C674" s="265">
        <v>-901</v>
      </c>
      <c r="D674" s="266">
        <f t="shared" si="41"/>
        <v>-901</v>
      </c>
      <c r="I674" s="274"/>
      <c r="J674" s="274"/>
      <c r="K674" s="274"/>
      <c r="L674" s="274"/>
    </row>
    <row r="675" spans="1:12">
      <c r="A675" s="263">
        <f t="shared" si="40"/>
        <v>1976</v>
      </c>
      <c r="B675" s="271">
        <v>28033</v>
      </c>
      <c r="C675" s="265">
        <v>-901</v>
      </c>
      <c r="D675" s="266">
        <f t="shared" si="41"/>
        <v>-901</v>
      </c>
      <c r="I675" s="274"/>
      <c r="J675" s="274"/>
      <c r="K675" s="274"/>
      <c r="L675" s="274"/>
    </row>
    <row r="676" spans="1:12">
      <c r="A676" s="263">
        <f t="shared" si="40"/>
        <v>1977</v>
      </c>
      <c r="B676" s="271">
        <v>28064</v>
      </c>
      <c r="C676" s="265">
        <v>-901</v>
      </c>
      <c r="D676" s="266">
        <f t="shared" si="41"/>
        <v>-901</v>
      </c>
      <c r="I676" s="274"/>
      <c r="J676" s="274"/>
      <c r="K676" s="274"/>
      <c r="L676" s="274"/>
    </row>
    <row r="677" spans="1:12">
      <c r="A677" s="263">
        <f t="shared" si="40"/>
        <v>1977</v>
      </c>
      <c r="B677" s="271">
        <v>28094</v>
      </c>
      <c r="C677" s="265">
        <v>-901</v>
      </c>
      <c r="D677" s="266">
        <f t="shared" si="41"/>
        <v>-901</v>
      </c>
      <c r="I677" s="274"/>
      <c r="J677" s="274"/>
      <c r="K677" s="274"/>
      <c r="L677" s="274"/>
    </row>
    <row r="678" spans="1:12">
      <c r="A678" s="263">
        <f t="shared" si="40"/>
        <v>1977</v>
      </c>
      <c r="B678" s="271">
        <v>28125</v>
      </c>
      <c r="C678" s="265">
        <v>-901</v>
      </c>
      <c r="D678" s="266">
        <f t="shared" si="41"/>
        <v>-901</v>
      </c>
      <c r="I678" s="274"/>
      <c r="J678" s="274"/>
      <c r="K678" s="274"/>
      <c r="L678" s="274"/>
    </row>
    <row r="679" spans="1:12">
      <c r="A679" s="263">
        <f t="shared" si="40"/>
        <v>1977</v>
      </c>
      <c r="B679" s="271">
        <v>28156</v>
      </c>
      <c r="C679" s="265">
        <v>-901</v>
      </c>
      <c r="D679" s="266">
        <f t="shared" si="41"/>
        <v>-901</v>
      </c>
      <c r="I679" s="274"/>
      <c r="J679" s="274"/>
      <c r="K679" s="274"/>
      <c r="L679" s="274"/>
    </row>
    <row r="680" spans="1:12">
      <c r="A680" s="263">
        <f t="shared" si="40"/>
        <v>1977</v>
      </c>
      <c r="B680" s="271">
        <v>28184</v>
      </c>
      <c r="C680" s="265">
        <v>-901</v>
      </c>
      <c r="D680" s="266">
        <f t="shared" si="41"/>
        <v>-901</v>
      </c>
      <c r="I680" s="274"/>
      <c r="J680" s="274"/>
      <c r="K680" s="274"/>
      <c r="L680" s="274"/>
    </row>
    <row r="681" spans="1:12">
      <c r="A681" s="263">
        <f t="shared" si="40"/>
        <v>1977</v>
      </c>
      <c r="B681" s="271">
        <v>28215</v>
      </c>
      <c r="C681" s="265">
        <v>-901</v>
      </c>
      <c r="D681" s="266">
        <f t="shared" si="41"/>
        <v>-901</v>
      </c>
      <c r="I681" s="274"/>
      <c r="J681" s="274"/>
      <c r="K681" s="274"/>
      <c r="L681" s="274"/>
    </row>
    <row r="682" spans="1:12">
      <c r="A682" s="263">
        <f t="shared" si="40"/>
        <v>1977</v>
      </c>
      <c r="B682" s="271">
        <v>28245</v>
      </c>
      <c r="C682" s="265">
        <v>-901</v>
      </c>
      <c r="D682" s="266">
        <f t="shared" si="41"/>
        <v>-901</v>
      </c>
      <c r="I682" s="274"/>
      <c r="J682" s="274"/>
      <c r="K682" s="274"/>
      <c r="L682" s="274"/>
    </row>
    <row r="683" spans="1:12">
      <c r="A683" s="263">
        <f t="shared" si="40"/>
        <v>1977</v>
      </c>
      <c r="B683" s="271">
        <v>28276</v>
      </c>
      <c r="C683" s="265">
        <v>-901</v>
      </c>
      <c r="D683" s="266">
        <f t="shared" si="41"/>
        <v>-901</v>
      </c>
      <c r="I683" s="274"/>
      <c r="J683" s="274"/>
      <c r="K683" s="274"/>
      <c r="L683" s="274"/>
    </row>
    <row r="684" spans="1:12">
      <c r="A684" s="263">
        <f t="shared" si="40"/>
        <v>1977</v>
      </c>
      <c r="B684" s="271">
        <v>28306</v>
      </c>
      <c r="C684" s="265">
        <v>-901</v>
      </c>
      <c r="D684" s="266">
        <f t="shared" si="41"/>
        <v>-901</v>
      </c>
      <c r="I684" s="274"/>
      <c r="J684" s="274"/>
      <c r="K684" s="274"/>
      <c r="L684" s="274"/>
    </row>
    <row r="685" spans="1:12">
      <c r="A685" s="263">
        <f t="shared" si="40"/>
        <v>1977</v>
      </c>
      <c r="B685" s="271">
        <v>28337</v>
      </c>
      <c r="C685" s="265">
        <v>-901</v>
      </c>
      <c r="D685" s="266">
        <f t="shared" si="41"/>
        <v>-901</v>
      </c>
      <c r="I685" s="274"/>
      <c r="J685" s="274"/>
      <c r="K685" s="274"/>
      <c r="L685" s="274"/>
    </row>
    <row r="686" spans="1:12">
      <c r="A686" s="263">
        <f t="shared" si="40"/>
        <v>1977</v>
      </c>
      <c r="B686" s="271">
        <v>28368</v>
      </c>
      <c r="C686" s="265">
        <v>-901</v>
      </c>
      <c r="D686" s="266">
        <f t="shared" si="41"/>
        <v>-901</v>
      </c>
      <c r="I686" s="274"/>
      <c r="J686" s="274"/>
      <c r="K686" s="274"/>
      <c r="L686" s="274"/>
    </row>
    <row r="687" spans="1:12">
      <c r="A687" s="263">
        <f t="shared" si="40"/>
        <v>1977</v>
      </c>
      <c r="B687" s="271">
        <v>28398</v>
      </c>
      <c r="C687" s="265">
        <v>-901</v>
      </c>
      <c r="D687" s="266">
        <f t="shared" si="41"/>
        <v>-901</v>
      </c>
      <c r="I687" s="274"/>
      <c r="J687" s="274"/>
      <c r="K687" s="274"/>
      <c r="L687" s="274"/>
    </row>
    <row r="688" spans="1:12">
      <c r="A688" s="263">
        <f t="shared" si="40"/>
        <v>1978</v>
      </c>
      <c r="B688" s="271">
        <v>28429</v>
      </c>
      <c r="C688" s="265">
        <v>-901</v>
      </c>
      <c r="D688" s="266">
        <f t="shared" si="41"/>
        <v>-901</v>
      </c>
      <c r="I688" s="274"/>
      <c r="J688" s="274"/>
      <c r="K688" s="274"/>
      <c r="L688" s="274"/>
    </row>
    <row r="689" spans="1:12">
      <c r="A689" s="263">
        <f t="shared" si="40"/>
        <v>1978</v>
      </c>
      <c r="B689" s="271">
        <v>28459</v>
      </c>
      <c r="C689" s="265">
        <v>-901</v>
      </c>
      <c r="D689" s="266">
        <f t="shared" si="41"/>
        <v>-901</v>
      </c>
      <c r="I689" s="274"/>
      <c r="J689" s="274"/>
      <c r="K689" s="274"/>
      <c r="L689" s="274"/>
    </row>
    <row r="690" spans="1:12">
      <c r="A690" s="263">
        <f t="shared" si="40"/>
        <v>1978</v>
      </c>
      <c r="B690" s="271">
        <v>28490</v>
      </c>
      <c r="C690" s="265">
        <v>-901</v>
      </c>
      <c r="D690" s="266">
        <f t="shared" si="41"/>
        <v>-901</v>
      </c>
      <c r="I690" s="274"/>
      <c r="J690" s="274"/>
      <c r="K690" s="274"/>
      <c r="L690" s="274"/>
    </row>
    <row r="691" spans="1:12">
      <c r="A691" s="263">
        <f t="shared" si="40"/>
        <v>1978</v>
      </c>
      <c r="B691" s="271">
        <v>28521</v>
      </c>
      <c r="C691" s="265">
        <v>-901</v>
      </c>
      <c r="D691" s="266">
        <f t="shared" si="41"/>
        <v>-901</v>
      </c>
      <c r="I691" s="274"/>
      <c r="J691" s="274"/>
      <c r="K691" s="274"/>
      <c r="L691" s="274"/>
    </row>
    <row r="692" spans="1:12">
      <c r="A692" s="263">
        <f t="shared" si="40"/>
        <v>1978</v>
      </c>
      <c r="B692" s="271">
        <v>28549</v>
      </c>
      <c r="C692" s="265">
        <v>-901</v>
      </c>
      <c r="D692" s="266">
        <f t="shared" si="41"/>
        <v>-901</v>
      </c>
      <c r="I692" s="274"/>
      <c r="J692" s="274"/>
      <c r="K692" s="274"/>
      <c r="L692" s="274"/>
    </row>
    <row r="693" spans="1:12">
      <c r="A693" s="263">
        <f t="shared" si="40"/>
        <v>1978</v>
      </c>
      <c r="B693" s="271">
        <v>28580</v>
      </c>
      <c r="C693" s="265">
        <v>-901</v>
      </c>
      <c r="D693" s="266">
        <f t="shared" si="41"/>
        <v>-901</v>
      </c>
      <c r="I693" s="274"/>
      <c r="J693" s="274"/>
      <c r="K693" s="274"/>
      <c r="L693" s="274"/>
    </row>
    <row r="694" spans="1:12">
      <c r="A694" s="263">
        <f t="shared" si="40"/>
        <v>1978</v>
      </c>
      <c r="B694" s="271">
        <v>28610</v>
      </c>
      <c r="C694" s="265">
        <v>-901</v>
      </c>
      <c r="D694" s="266">
        <f t="shared" si="41"/>
        <v>-901</v>
      </c>
      <c r="I694" s="274"/>
      <c r="J694" s="274"/>
      <c r="K694" s="274"/>
      <c r="L694" s="274"/>
    </row>
    <row r="695" spans="1:12">
      <c r="A695" s="263">
        <f t="shared" si="40"/>
        <v>1978</v>
      </c>
      <c r="B695" s="271">
        <v>28641</v>
      </c>
      <c r="C695" s="265">
        <v>-901</v>
      </c>
      <c r="D695" s="266">
        <f t="shared" si="41"/>
        <v>-901</v>
      </c>
      <c r="I695" s="274"/>
      <c r="J695" s="274"/>
      <c r="K695" s="274"/>
      <c r="L695" s="274"/>
    </row>
    <row r="696" spans="1:12">
      <c r="A696" s="263">
        <f t="shared" si="40"/>
        <v>1978</v>
      </c>
      <c r="B696" s="271">
        <v>28671</v>
      </c>
      <c r="C696" s="265">
        <v>-901</v>
      </c>
      <c r="D696" s="266">
        <f t="shared" si="41"/>
        <v>-901</v>
      </c>
      <c r="I696" s="274"/>
      <c r="J696" s="274"/>
      <c r="K696" s="274"/>
      <c r="L696" s="274"/>
    </row>
    <row r="697" spans="1:12">
      <c r="A697" s="263">
        <f t="shared" si="40"/>
        <v>1978</v>
      </c>
      <c r="B697" s="271">
        <v>28702</v>
      </c>
      <c r="C697" s="265">
        <v>-901</v>
      </c>
      <c r="D697" s="266">
        <f t="shared" si="41"/>
        <v>-901</v>
      </c>
      <c r="I697" s="274"/>
      <c r="J697" s="274"/>
      <c r="K697" s="274"/>
      <c r="L697" s="274"/>
    </row>
    <row r="698" spans="1:12">
      <c r="A698" s="263">
        <f t="shared" si="40"/>
        <v>1978</v>
      </c>
      <c r="B698" s="271">
        <v>28733</v>
      </c>
      <c r="C698" s="265">
        <v>-901</v>
      </c>
      <c r="D698" s="266">
        <f t="shared" si="41"/>
        <v>-901</v>
      </c>
      <c r="I698" s="274"/>
      <c r="J698" s="274"/>
      <c r="K698" s="274"/>
      <c r="L698" s="274"/>
    </row>
    <row r="699" spans="1:12">
      <c r="A699" s="263">
        <f t="shared" si="40"/>
        <v>1978</v>
      </c>
      <c r="B699" s="271">
        <v>28763</v>
      </c>
      <c r="C699" s="265">
        <v>-901</v>
      </c>
      <c r="D699" s="266">
        <f t="shared" si="41"/>
        <v>-901</v>
      </c>
      <c r="I699" s="274"/>
      <c r="J699" s="274"/>
      <c r="K699" s="274"/>
      <c r="L699" s="274"/>
    </row>
    <row r="700" spans="1:12">
      <c r="A700" s="263">
        <f t="shared" si="40"/>
        <v>1979</v>
      </c>
      <c r="B700" s="271">
        <v>28794</v>
      </c>
      <c r="C700" s="265">
        <v>-901</v>
      </c>
      <c r="D700" s="266">
        <f t="shared" si="41"/>
        <v>-901</v>
      </c>
      <c r="I700" s="274"/>
      <c r="J700" s="274"/>
      <c r="K700" s="274"/>
      <c r="L700" s="274"/>
    </row>
    <row r="701" spans="1:12">
      <c r="A701" s="263">
        <f t="shared" si="40"/>
        <v>1979</v>
      </c>
      <c r="B701" s="271">
        <v>28824</v>
      </c>
      <c r="C701" s="265">
        <v>-901</v>
      </c>
      <c r="D701" s="266">
        <f t="shared" si="41"/>
        <v>-901</v>
      </c>
      <c r="I701" s="274"/>
      <c r="J701" s="274"/>
      <c r="K701" s="274"/>
      <c r="L701" s="274"/>
    </row>
    <row r="702" spans="1:12">
      <c r="A702" s="263">
        <f t="shared" si="40"/>
        <v>1979</v>
      </c>
      <c r="B702" s="271">
        <v>28855</v>
      </c>
      <c r="C702" s="265">
        <v>-901</v>
      </c>
      <c r="D702" s="266">
        <f t="shared" si="41"/>
        <v>-901</v>
      </c>
      <c r="I702" s="274"/>
      <c r="J702" s="274"/>
      <c r="K702" s="274"/>
      <c r="L702" s="274"/>
    </row>
    <row r="703" spans="1:12">
      <c r="A703" s="263">
        <f t="shared" si="40"/>
        <v>1979</v>
      </c>
      <c r="B703" s="271">
        <v>28886</v>
      </c>
      <c r="C703" s="265">
        <v>-901</v>
      </c>
      <c r="D703" s="266">
        <f t="shared" si="41"/>
        <v>-901</v>
      </c>
      <c r="I703" s="274"/>
      <c r="J703" s="274"/>
      <c r="K703" s="274"/>
      <c r="L703" s="274"/>
    </row>
    <row r="704" spans="1:12">
      <c r="A704" s="263">
        <f t="shared" si="40"/>
        <v>1979</v>
      </c>
      <c r="B704" s="271">
        <v>28914</v>
      </c>
      <c r="C704" s="265">
        <v>-901</v>
      </c>
      <c r="D704" s="266">
        <f t="shared" si="41"/>
        <v>-901</v>
      </c>
      <c r="I704" s="274"/>
      <c r="J704" s="274"/>
      <c r="K704" s="274"/>
      <c r="L704" s="274"/>
    </row>
    <row r="705" spans="1:12">
      <c r="A705" s="263">
        <f t="shared" si="40"/>
        <v>1979</v>
      </c>
      <c r="B705" s="271">
        <v>28945</v>
      </c>
      <c r="C705" s="265">
        <v>-901</v>
      </c>
      <c r="D705" s="266">
        <f t="shared" si="41"/>
        <v>-901</v>
      </c>
      <c r="I705" s="274"/>
      <c r="J705" s="274"/>
      <c r="K705" s="274"/>
      <c r="L705" s="274"/>
    </row>
    <row r="706" spans="1:12">
      <c r="A706" s="263">
        <f t="shared" si="40"/>
        <v>1979</v>
      </c>
      <c r="B706" s="271">
        <v>28975</v>
      </c>
      <c r="C706" s="265">
        <v>-901</v>
      </c>
      <c r="D706" s="266">
        <f t="shared" si="41"/>
        <v>-901</v>
      </c>
      <c r="I706" s="274"/>
      <c r="J706" s="274"/>
      <c r="K706" s="274"/>
      <c r="L706" s="274"/>
    </row>
    <row r="707" spans="1:12">
      <c r="A707" s="263">
        <f t="shared" si="40"/>
        <v>1979</v>
      </c>
      <c r="B707" s="271">
        <v>29006</v>
      </c>
      <c r="C707" s="265">
        <v>-901</v>
      </c>
      <c r="D707" s="266">
        <f t="shared" si="41"/>
        <v>-901</v>
      </c>
      <c r="I707" s="274"/>
      <c r="J707" s="274"/>
      <c r="K707" s="274"/>
      <c r="L707" s="274"/>
    </row>
    <row r="708" spans="1:12">
      <c r="A708" s="263">
        <f t="shared" si="40"/>
        <v>1979</v>
      </c>
      <c r="B708" s="271">
        <v>29036</v>
      </c>
      <c r="C708" s="265">
        <v>-901</v>
      </c>
      <c r="D708" s="266">
        <f t="shared" si="41"/>
        <v>-901</v>
      </c>
      <c r="I708" s="274"/>
      <c r="J708" s="274"/>
      <c r="K708" s="274"/>
      <c r="L708" s="274"/>
    </row>
    <row r="709" spans="1:12">
      <c r="A709" s="263">
        <f t="shared" si="40"/>
        <v>1979</v>
      </c>
      <c r="B709" s="271">
        <v>29067</v>
      </c>
      <c r="C709" s="265">
        <v>-901</v>
      </c>
      <c r="D709" s="266">
        <f t="shared" si="41"/>
        <v>-901</v>
      </c>
      <c r="I709" s="274"/>
      <c r="J709" s="274"/>
      <c r="K709" s="274"/>
      <c r="L709" s="274"/>
    </row>
    <row r="710" spans="1:12">
      <c r="A710" s="263">
        <f t="shared" si="40"/>
        <v>1979</v>
      </c>
      <c r="B710" s="271">
        <v>29098</v>
      </c>
      <c r="C710" s="265">
        <v>-901</v>
      </c>
      <c r="D710" s="266">
        <f t="shared" si="41"/>
        <v>-901</v>
      </c>
      <c r="I710" s="274"/>
      <c r="J710" s="274"/>
      <c r="K710" s="274"/>
      <c r="L710" s="274"/>
    </row>
    <row r="711" spans="1:12">
      <c r="A711" s="263">
        <f t="shared" si="40"/>
        <v>1979</v>
      </c>
      <c r="B711" s="271">
        <v>29128</v>
      </c>
      <c r="C711" s="265">
        <v>-901</v>
      </c>
      <c r="D711" s="266">
        <f t="shared" si="41"/>
        <v>-901</v>
      </c>
      <c r="I711" s="274"/>
      <c r="J711" s="274"/>
      <c r="K711" s="274"/>
      <c r="L711" s="274"/>
    </row>
    <row r="712" spans="1:12">
      <c r="A712" s="263">
        <f t="shared" si="40"/>
        <v>1980</v>
      </c>
      <c r="B712" s="271">
        <v>29159</v>
      </c>
      <c r="C712" s="265">
        <v>-901</v>
      </c>
      <c r="D712" s="266">
        <f t="shared" si="41"/>
        <v>-901</v>
      </c>
      <c r="I712" s="274"/>
      <c r="J712" s="274"/>
      <c r="K712" s="274"/>
      <c r="L712" s="274"/>
    </row>
    <row r="713" spans="1:12">
      <c r="A713" s="263">
        <f t="shared" si="40"/>
        <v>1980</v>
      </c>
      <c r="B713" s="271">
        <v>29189</v>
      </c>
      <c r="C713" s="265">
        <v>-901</v>
      </c>
      <c r="D713" s="266">
        <f t="shared" si="41"/>
        <v>-901</v>
      </c>
      <c r="I713" s="274"/>
      <c r="J713" s="274"/>
      <c r="K713" s="274"/>
      <c r="L713" s="274"/>
    </row>
    <row r="714" spans="1:12">
      <c r="A714" s="263">
        <f t="shared" si="40"/>
        <v>1980</v>
      </c>
      <c r="B714" s="271">
        <v>29220</v>
      </c>
      <c r="C714" s="265">
        <v>-901</v>
      </c>
      <c r="D714" s="266">
        <f t="shared" si="41"/>
        <v>-901</v>
      </c>
      <c r="I714" s="274"/>
      <c r="J714" s="274"/>
      <c r="K714" s="274"/>
      <c r="L714" s="274"/>
    </row>
    <row r="715" spans="1:12">
      <c r="A715" s="263">
        <f t="shared" si="40"/>
        <v>1980</v>
      </c>
      <c r="B715" s="271">
        <v>29251</v>
      </c>
      <c r="C715" s="265">
        <v>-901</v>
      </c>
      <c r="D715" s="266">
        <f t="shared" si="41"/>
        <v>-901</v>
      </c>
      <c r="I715" s="274"/>
      <c r="J715" s="274"/>
      <c r="K715" s="274"/>
      <c r="L715" s="274"/>
    </row>
    <row r="716" spans="1:12">
      <c r="A716" s="263">
        <f t="shared" si="40"/>
        <v>1980</v>
      </c>
      <c r="B716" s="271">
        <v>29280</v>
      </c>
      <c r="C716" s="265">
        <v>-901</v>
      </c>
      <c r="D716" s="266">
        <f t="shared" si="41"/>
        <v>-901</v>
      </c>
      <c r="I716" s="274"/>
      <c r="J716" s="274"/>
      <c r="K716" s="274"/>
      <c r="L716" s="274"/>
    </row>
    <row r="717" spans="1:12">
      <c r="A717" s="263">
        <f t="shared" si="40"/>
        <v>1980</v>
      </c>
      <c r="B717" s="271">
        <v>29311</v>
      </c>
      <c r="C717" s="265">
        <v>-901</v>
      </c>
      <c r="D717" s="266">
        <f t="shared" si="41"/>
        <v>-901</v>
      </c>
      <c r="I717" s="274"/>
      <c r="J717" s="274"/>
      <c r="K717" s="274"/>
      <c r="L717" s="274"/>
    </row>
    <row r="718" spans="1:12">
      <c r="A718" s="263">
        <f t="shared" si="40"/>
        <v>1980</v>
      </c>
      <c r="B718" s="271">
        <v>29341</v>
      </c>
      <c r="C718" s="265">
        <v>-901</v>
      </c>
      <c r="D718" s="266">
        <f t="shared" si="41"/>
        <v>-901</v>
      </c>
      <c r="I718" s="274"/>
      <c r="J718" s="274"/>
      <c r="K718" s="274"/>
      <c r="L718" s="274"/>
    </row>
    <row r="719" spans="1:12">
      <c r="A719" s="263">
        <f t="shared" si="40"/>
        <v>1980</v>
      </c>
      <c r="B719" s="271">
        <v>29372</v>
      </c>
      <c r="C719" s="265">
        <v>-901</v>
      </c>
      <c r="D719" s="266">
        <f t="shared" si="41"/>
        <v>-901</v>
      </c>
      <c r="I719" s="274"/>
      <c r="J719" s="274"/>
      <c r="K719" s="274"/>
      <c r="L719" s="274"/>
    </row>
    <row r="720" spans="1:12">
      <c r="A720" s="263">
        <f t="shared" si="40"/>
        <v>1980</v>
      </c>
      <c r="B720" s="271">
        <v>29402</v>
      </c>
      <c r="C720" s="265">
        <v>-901</v>
      </c>
      <c r="D720" s="266">
        <f t="shared" si="41"/>
        <v>-901</v>
      </c>
      <c r="I720" s="274"/>
      <c r="J720" s="274"/>
      <c r="K720" s="274"/>
      <c r="L720" s="274"/>
    </row>
    <row r="721" spans="1:12">
      <c r="A721" s="263">
        <f t="shared" ref="A721:A784" si="42">IF(MONTH(B721)&gt;9,YEAR(B721)+1,YEAR(B721))</f>
        <v>1980</v>
      </c>
      <c r="B721" s="271">
        <v>29433</v>
      </c>
      <c r="C721" s="265">
        <v>-901</v>
      </c>
      <c r="D721" s="266">
        <f t="shared" ref="D721:D784" si="43">IF(C721&lt;&gt;-901,C721*DAY(B721)*24*60*60/(220*22*9*1000),-901)</f>
        <v>-901</v>
      </c>
      <c r="I721" s="274"/>
      <c r="J721" s="274"/>
      <c r="K721" s="274"/>
      <c r="L721" s="274"/>
    </row>
    <row r="722" spans="1:12">
      <c r="A722" s="263">
        <f t="shared" si="42"/>
        <v>1980</v>
      </c>
      <c r="B722" s="271">
        <v>29464</v>
      </c>
      <c r="C722" s="265">
        <v>-901</v>
      </c>
      <c r="D722" s="266">
        <f t="shared" si="43"/>
        <v>-901</v>
      </c>
      <c r="I722" s="274"/>
      <c r="J722" s="274"/>
      <c r="K722" s="274"/>
      <c r="L722" s="274"/>
    </row>
    <row r="723" spans="1:12">
      <c r="A723" s="263">
        <f t="shared" si="42"/>
        <v>1980</v>
      </c>
      <c r="B723" s="271">
        <v>29494</v>
      </c>
      <c r="C723" s="265">
        <v>-901</v>
      </c>
      <c r="D723" s="266">
        <f t="shared" si="43"/>
        <v>-901</v>
      </c>
      <c r="I723" s="274"/>
      <c r="J723" s="274"/>
      <c r="K723" s="274"/>
      <c r="L723" s="274"/>
    </row>
    <row r="724" spans="1:12">
      <c r="A724" s="263">
        <f t="shared" si="42"/>
        <v>1981</v>
      </c>
      <c r="B724" s="271">
        <v>29525</v>
      </c>
      <c r="C724" s="265">
        <v>-901</v>
      </c>
      <c r="D724" s="266">
        <f t="shared" si="43"/>
        <v>-901</v>
      </c>
      <c r="I724" s="274"/>
      <c r="J724" s="274"/>
      <c r="K724" s="274"/>
      <c r="L724" s="274"/>
    </row>
    <row r="725" spans="1:12">
      <c r="A725" s="263">
        <f t="shared" si="42"/>
        <v>1981</v>
      </c>
      <c r="B725" s="271">
        <v>29555</v>
      </c>
      <c r="C725" s="265">
        <v>-901</v>
      </c>
      <c r="D725" s="266">
        <f t="shared" si="43"/>
        <v>-901</v>
      </c>
      <c r="I725" s="274"/>
      <c r="J725" s="274"/>
      <c r="K725" s="274"/>
      <c r="L725" s="274"/>
    </row>
    <row r="726" spans="1:12">
      <c r="A726" s="263">
        <f t="shared" si="42"/>
        <v>1981</v>
      </c>
      <c r="B726" s="271">
        <v>29586</v>
      </c>
      <c r="C726" s="265">
        <v>-901</v>
      </c>
      <c r="D726" s="266">
        <f t="shared" si="43"/>
        <v>-901</v>
      </c>
      <c r="I726" s="274"/>
      <c r="J726" s="274"/>
      <c r="K726" s="274"/>
      <c r="L726" s="274"/>
    </row>
    <row r="727" spans="1:12">
      <c r="A727" s="263">
        <f t="shared" si="42"/>
        <v>1981</v>
      </c>
      <c r="B727" s="271">
        <v>29617</v>
      </c>
      <c r="C727" s="265">
        <v>-901</v>
      </c>
      <c r="D727" s="266">
        <f t="shared" si="43"/>
        <v>-901</v>
      </c>
      <c r="I727" s="274"/>
      <c r="J727" s="274"/>
      <c r="K727" s="274"/>
      <c r="L727" s="274"/>
    </row>
    <row r="728" spans="1:12">
      <c r="A728" s="263">
        <f t="shared" si="42"/>
        <v>1981</v>
      </c>
      <c r="B728" s="271">
        <v>29645</v>
      </c>
      <c r="C728" s="265">
        <v>-901</v>
      </c>
      <c r="D728" s="266">
        <f t="shared" si="43"/>
        <v>-901</v>
      </c>
      <c r="I728" s="274"/>
      <c r="J728" s="274"/>
      <c r="K728" s="274"/>
      <c r="L728" s="274"/>
    </row>
    <row r="729" spans="1:12">
      <c r="A729" s="263">
        <f t="shared" si="42"/>
        <v>1981</v>
      </c>
      <c r="B729" s="271">
        <v>29676</v>
      </c>
      <c r="C729" s="265">
        <v>-901</v>
      </c>
      <c r="D729" s="266">
        <f t="shared" si="43"/>
        <v>-901</v>
      </c>
      <c r="I729" s="274"/>
      <c r="J729" s="274"/>
      <c r="K729" s="274"/>
      <c r="L729" s="274"/>
    </row>
    <row r="730" spans="1:12">
      <c r="A730" s="263">
        <f t="shared" si="42"/>
        <v>1981</v>
      </c>
      <c r="B730" s="271">
        <v>29706</v>
      </c>
      <c r="C730" s="265">
        <v>-901</v>
      </c>
      <c r="D730" s="266">
        <f t="shared" si="43"/>
        <v>-901</v>
      </c>
      <c r="I730" s="274"/>
      <c r="J730" s="274"/>
      <c r="K730" s="274"/>
      <c r="L730" s="274"/>
    </row>
    <row r="731" spans="1:12">
      <c r="A731" s="263">
        <f t="shared" si="42"/>
        <v>1981</v>
      </c>
      <c r="B731" s="271">
        <v>29737</v>
      </c>
      <c r="C731" s="265">
        <v>-901</v>
      </c>
      <c r="D731" s="266">
        <f t="shared" si="43"/>
        <v>-901</v>
      </c>
      <c r="I731" s="274"/>
      <c r="J731" s="274"/>
      <c r="K731" s="274"/>
      <c r="L731" s="274"/>
    </row>
    <row r="732" spans="1:12">
      <c r="A732" s="263">
        <f t="shared" si="42"/>
        <v>1981</v>
      </c>
      <c r="B732" s="271">
        <v>29767</v>
      </c>
      <c r="C732" s="265">
        <v>-901</v>
      </c>
      <c r="D732" s="266">
        <f t="shared" si="43"/>
        <v>-901</v>
      </c>
      <c r="I732" s="274"/>
      <c r="J732" s="274"/>
      <c r="K732" s="274"/>
      <c r="L732" s="274"/>
    </row>
    <row r="733" spans="1:12">
      <c r="A733" s="263">
        <f t="shared" si="42"/>
        <v>1981</v>
      </c>
      <c r="B733" s="271">
        <v>29798</v>
      </c>
      <c r="C733" s="265">
        <v>-901</v>
      </c>
      <c r="D733" s="266">
        <f t="shared" si="43"/>
        <v>-901</v>
      </c>
      <c r="I733" s="274"/>
      <c r="J733" s="274"/>
      <c r="K733" s="274"/>
      <c r="L733" s="274"/>
    </row>
    <row r="734" spans="1:12">
      <c r="A734" s="263">
        <f t="shared" si="42"/>
        <v>1981</v>
      </c>
      <c r="B734" s="271">
        <v>29829</v>
      </c>
      <c r="C734" s="265">
        <v>-901</v>
      </c>
      <c r="D734" s="266">
        <f t="shared" si="43"/>
        <v>-901</v>
      </c>
      <c r="I734" s="274"/>
      <c r="J734" s="274"/>
      <c r="K734" s="274"/>
      <c r="L734" s="274"/>
    </row>
    <row r="735" spans="1:12">
      <c r="A735" s="263">
        <f t="shared" si="42"/>
        <v>1981</v>
      </c>
      <c r="B735" s="271">
        <v>29859</v>
      </c>
      <c r="C735" s="265">
        <v>-901</v>
      </c>
      <c r="D735" s="266">
        <f t="shared" si="43"/>
        <v>-901</v>
      </c>
      <c r="I735" s="274"/>
      <c r="J735" s="274"/>
      <c r="K735" s="274"/>
      <c r="L735" s="274"/>
    </row>
    <row r="736" spans="1:12">
      <c r="A736" s="263">
        <f t="shared" si="42"/>
        <v>1982</v>
      </c>
      <c r="B736" s="271">
        <v>29890</v>
      </c>
      <c r="C736" s="265">
        <v>-901</v>
      </c>
      <c r="D736" s="266">
        <f t="shared" si="43"/>
        <v>-901</v>
      </c>
      <c r="I736" s="274"/>
      <c r="J736" s="274"/>
      <c r="K736" s="274"/>
      <c r="L736" s="274"/>
    </row>
    <row r="737" spans="1:12">
      <c r="A737" s="263">
        <f t="shared" si="42"/>
        <v>1982</v>
      </c>
      <c r="B737" s="271">
        <v>29920</v>
      </c>
      <c r="C737" s="265">
        <v>-901</v>
      </c>
      <c r="D737" s="266">
        <f t="shared" si="43"/>
        <v>-901</v>
      </c>
      <c r="I737" s="274"/>
      <c r="J737" s="274"/>
      <c r="K737" s="274"/>
      <c r="L737" s="274"/>
    </row>
    <row r="738" spans="1:12">
      <c r="A738" s="263">
        <f t="shared" si="42"/>
        <v>1982</v>
      </c>
      <c r="B738" s="271">
        <v>29951</v>
      </c>
      <c r="C738" s="265">
        <v>-901</v>
      </c>
      <c r="D738" s="266">
        <f t="shared" si="43"/>
        <v>-901</v>
      </c>
      <c r="I738" s="274"/>
      <c r="J738" s="274"/>
      <c r="K738" s="274"/>
      <c r="L738" s="274"/>
    </row>
    <row r="739" spans="1:12">
      <c r="A739" s="263">
        <f t="shared" si="42"/>
        <v>1982</v>
      </c>
      <c r="B739" s="271">
        <v>29982</v>
      </c>
      <c r="C739" s="265">
        <v>-901</v>
      </c>
      <c r="D739" s="266">
        <f t="shared" si="43"/>
        <v>-901</v>
      </c>
      <c r="I739" s="274"/>
      <c r="J739" s="274"/>
      <c r="K739" s="274"/>
      <c r="L739" s="274"/>
    </row>
    <row r="740" spans="1:12">
      <c r="A740" s="263">
        <f t="shared" si="42"/>
        <v>1982</v>
      </c>
      <c r="B740" s="271">
        <v>30010</v>
      </c>
      <c r="C740" s="265">
        <v>-901</v>
      </c>
      <c r="D740" s="266">
        <f t="shared" si="43"/>
        <v>-901</v>
      </c>
      <c r="I740" s="274"/>
      <c r="J740" s="274"/>
      <c r="K740" s="274"/>
      <c r="L740" s="274"/>
    </row>
    <row r="741" spans="1:12">
      <c r="A741" s="263">
        <f t="shared" si="42"/>
        <v>1982</v>
      </c>
      <c r="B741" s="271">
        <v>30041</v>
      </c>
      <c r="C741" s="265">
        <v>-901</v>
      </c>
      <c r="D741" s="266">
        <f t="shared" si="43"/>
        <v>-901</v>
      </c>
      <c r="I741" s="274"/>
      <c r="J741" s="274"/>
      <c r="K741" s="274"/>
      <c r="L741" s="274"/>
    </row>
    <row r="742" spans="1:12">
      <c r="A742" s="263">
        <f t="shared" si="42"/>
        <v>1982</v>
      </c>
      <c r="B742" s="271">
        <v>30071</v>
      </c>
      <c r="C742" s="265">
        <v>-901</v>
      </c>
      <c r="D742" s="266">
        <f t="shared" si="43"/>
        <v>-901</v>
      </c>
      <c r="I742" s="274"/>
      <c r="J742" s="274"/>
      <c r="K742" s="274"/>
      <c r="L742" s="274"/>
    </row>
    <row r="743" spans="1:12">
      <c r="A743" s="263">
        <f t="shared" si="42"/>
        <v>1982</v>
      </c>
      <c r="B743" s="271">
        <v>30102</v>
      </c>
      <c r="C743" s="265">
        <v>-901</v>
      </c>
      <c r="D743" s="266">
        <f t="shared" si="43"/>
        <v>-901</v>
      </c>
      <c r="I743" s="274"/>
      <c r="J743" s="274"/>
      <c r="K743" s="274"/>
      <c r="L743" s="274"/>
    </row>
    <row r="744" spans="1:12">
      <c r="A744" s="263">
        <f t="shared" si="42"/>
        <v>1982</v>
      </c>
      <c r="B744" s="271">
        <v>30132</v>
      </c>
      <c r="C744" s="265">
        <v>-901</v>
      </c>
      <c r="D744" s="266">
        <f t="shared" si="43"/>
        <v>-901</v>
      </c>
      <c r="I744" s="274"/>
      <c r="J744" s="274"/>
      <c r="K744" s="274"/>
      <c r="L744" s="274"/>
    </row>
    <row r="745" spans="1:12">
      <c r="A745" s="263">
        <f t="shared" si="42"/>
        <v>1982</v>
      </c>
      <c r="B745" s="271">
        <v>30163</v>
      </c>
      <c r="C745" s="265">
        <v>-901</v>
      </c>
      <c r="D745" s="266">
        <f t="shared" si="43"/>
        <v>-901</v>
      </c>
      <c r="I745" s="274"/>
      <c r="J745" s="274"/>
      <c r="K745" s="274"/>
      <c r="L745" s="274"/>
    </row>
    <row r="746" spans="1:12">
      <c r="A746" s="263">
        <f t="shared" si="42"/>
        <v>1982</v>
      </c>
      <c r="B746" s="271">
        <v>30194</v>
      </c>
      <c r="C746" s="265">
        <v>-901</v>
      </c>
      <c r="D746" s="266">
        <f t="shared" si="43"/>
        <v>-901</v>
      </c>
      <c r="I746" s="274"/>
      <c r="J746" s="274"/>
      <c r="K746" s="274"/>
      <c r="L746" s="274"/>
    </row>
    <row r="747" spans="1:12">
      <c r="A747" s="263">
        <f t="shared" si="42"/>
        <v>1982</v>
      </c>
      <c r="B747" s="271">
        <v>30224</v>
      </c>
      <c r="C747" s="265">
        <v>-901</v>
      </c>
      <c r="D747" s="266">
        <f t="shared" si="43"/>
        <v>-901</v>
      </c>
      <c r="I747" s="274"/>
      <c r="J747" s="274"/>
      <c r="K747" s="274"/>
      <c r="L747" s="274"/>
    </row>
    <row r="748" spans="1:12">
      <c r="A748" s="263">
        <f t="shared" si="42"/>
        <v>1983</v>
      </c>
      <c r="B748" s="271">
        <v>30255</v>
      </c>
      <c r="C748" s="265">
        <v>-901</v>
      </c>
      <c r="D748" s="266">
        <f t="shared" si="43"/>
        <v>-901</v>
      </c>
      <c r="I748" s="274"/>
      <c r="J748" s="274"/>
      <c r="K748" s="274"/>
      <c r="L748" s="274"/>
    </row>
    <row r="749" spans="1:12">
      <c r="A749" s="263">
        <f t="shared" si="42"/>
        <v>1983</v>
      </c>
      <c r="B749" s="271">
        <v>30285</v>
      </c>
      <c r="C749" s="265">
        <v>-901</v>
      </c>
      <c r="D749" s="266">
        <f t="shared" si="43"/>
        <v>-901</v>
      </c>
      <c r="I749" s="274"/>
      <c r="J749" s="274"/>
      <c r="K749" s="274"/>
      <c r="L749" s="274"/>
    </row>
    <row r="750" spans="1:12">
      <c r="A750" s="263">
        <f t="shared" si="42"/>
        <v>1983</v>
      </c>
      <c r="B750" s="271">
        <v>30316</v>
      </c>
      <c r="C750" s="265">
        <v>-901</v>
      </c>
      <c r="D750" s="266">
        <f t="shared" si="43"/>
        <v>-901</v>
      </c>
      <c r="I750" s="274"/>
      <c r="J750" s="274"/>
      <c r="K750" s="274"/>
      <c r="L750" s="274"/>
    </row>
    <row r="751" spans="1:12">
      <c r="A751" s="263">
        <f t="shared" si="42"/>
        <v>1983</v>
      </c>
      <c r="B751" s="271">
        <v>30347</v>
      </c>
      <c r="C751" s="265">
        <v>-901</v>
      </c>
      <c r="D751" s="266">
        <f t="shared" si="43"/>
        <v>-901</v>
      </c>
      <c r="I751" s="274"/>
      <c r="J751" s="274"/>
      <c r="K751" s="274"/>
      <c r="L751" s="274"/>
    </row>
    <row r="752" spans="1:12">
      <c r="A752" s="263">
        <f t="shared" si="42"/>
        <v>1983</v>
      </c>
      <c r="B752" s="271">
        <v>30375</v>
      </c>
      <c r="C752" s="265">
        <v>-901</v>
      </c>
      <c r="D752" s="266">
        <f t="shared" si="43"/>
        <v>-901</v>
      </c>
      <c r="I752" s="274"/>
      <c r="J752" s="274"/>
      <c r="K752" s="274"/>
      <c r="L752" s="274"/>
    </row>
    <row r="753" spans="1:12">
      <c r="A753" s="263">
        <f t="shared" si="42"/>
        <v>1983</v>
      </c>
      <c r="B753" s="271">
        <v>30406</v>
      </c>
      <c r="C753" s="265">
        <v>-901</v>
      </c>
      <c r="D753" s="266">
        <f t="shared" si="43"/>
        <v>-901</v>
      </c>
      <c r="I753" s="274"/>
      <c r="J753" s="274"/>
      <c r="K753" s="274"/>
      <c r="L753" s="274"/>
    </row>
    <row r="754" spans="1:12">
      <c r="A754" s="263">
        <f t="shared" si="42"/>
        <v>1983</v>
      </c>
      <c r="B754" s="271">
        <v>30436</v>
      </c>
      <c r="C754" s="265">
        <v>-901</v>
      </c>
      <c r="D754" s="266">
        <f t="shared" si="43"/>
        <v>-901</v>
      </c>
      <c r="I754" s="274"/>
      <c r="J754" s="274"/>
      <c r="K754" s="274"/>
      <c r="L754" s="274"/>
    </row>
    <row r="755" spans="1:12">
      <c r="A755" s="263">
        <f t="shared" si="42"/>
        <v>1983</v>
      </c>
      <c r="B755" s="271">
        <v>30467</v>
      </c>
      <c r="C755" s="265">
        <v>-901</v>
      </c>
      <c r="D755" s="266">
        <f t="shared" si="43"/>
        <v>-901</v>
      </c>
      <c r="I755" s="274"/>
      <c r="J755" s="274"/>
      <c r="K755" s="274"/>
      <c r="L755" s="274"/>
    </row>
    <row r="756" spans="1:12">
      <c r="A756" s="263">
        <f t="shared" si="42"/>
        <v>1983</v>
      </c>
      <c r="B756" s="271">
        <v>30497</v>
      </c>
      <c r="C756" s="265">
        <v>-901</v>
      </c>
      <c r="D756" s="266">
        <f t="shared" si="43"/>
        <v>-901</v>
      </c>
      <c r="I756" s="274"/>
      <c r="J756" s="274"/>
      <c r="K756" s="274"/>
      <c r="L756" s="274"/>
    </row>
    <row r="757" spans="1:12">
      <c r="A757" s="263">
        <f t="shared" si="42"/>
        <v>1983</v>
      </c>
      <c r="B757" s="271">
        <v>30528</v>
      </c>
      <c r="C757" s="265">
        <v>-901</v>
      </c>
      <c r="D757" s="266">
        <f t="shared" si="43"/>
        <v>-901</v>
      </c>
      <c r="I757" s="274"/>
      <c r="J757" s="274"/>
      <c r="K757" s="274"/>
      <c r="L757" s="274"/>
    </row>
    <row r="758" spans="1:12">
      <c r="A758" s="263">
        <f t="shared" si="42"/>
        <v>1983</v>
      </c>
      <c r="B758" s="271">
        <v>30559</v>
      </c>
      <c r="C758" s="265">
        <v>-901</v>
      </c>
      <c r="D758" s="266">
        <f t="shared" si="43"/>
        <v>-901</v>
      </c>
      <c r="I758" s="274"/>
      <c r="J758" s="274"/>
      <c r="K758" s="274"/>
      <c r="L758" s="274"/>
    </row>
    <row r="759" spans="1:12">
      <c r="A759" s="263">
        <f t="shared" si="42"/>
        <v>1983</v>
      </c>
      <c r="B759" s="271">
        <v>30589</v>
      </c>
      <c r="C759" s="265">
        <v>-901</v>
      </c>
      <c r="D759" s="266">
        <f t="shared" si="43"/>
        <v>-901</v>
      </c>
      <c r="I759" s="274"/>
      <c r="J759" s="274"/>
      <c r="K759" s="274"/>
      <c r="L759" s="274"/>
    </row>
    <row r="760" spans="1:12">
      <c r="A760" s="263">
        <f t="shared" si="42"/>
        <v>1984</v>
      </c>
      <c r="B760" s="271">
        <v>30620</v>
      </c>
      <c r="C760" s="265">
        <v>-901</v>
      </c>
      <c r="D760" s="266">
        <f t="shared" si="43"/>
        <v>-901</v>
      </c>
      <c r="I760" s="274"/>
      <c r="J760" s="274"/>
      <c r="K760" s="274"/>
      <c r="L760" s="274"/>
    </row>
    <row r="761" spans="1:12">
      <c r="A761" s="263">
        <f t="shared" si="42"/>
        <v>1984</v>
      </c>
      <c r="B761" s="271">
        <v>30650</v>
      </c>
      <c r="C761" s="265">
        <v>-901</v>
      </c>
      <c r="D761" s="266">
        <f t="shared" si="43"/>
        <v>-901</v>
      </c>
      <c r="I761" s="274"/>
      <c r="J761" s="274"/>
      <c r="K761" s="274"/>
      <c r="L761" s="274"/>
    </row>
    <row r="762" spans="1:12">
      <c r="A762" s="263">
        <f t="shared" si="42"/>
        <v>1984</v>
      </c>
      <c r="B762" s="271">
        <v>30681</v>
      </c>
      <c r="C762" s="265">
        <v>-901</v>
      </c>
      <c r="D762" s="266">
        <f t="shared" si="43"/>
        <v>-901</v>
      </c>
      <c r="I762" s="274"/>
      <c r="J762" s="274"/>
      <c r="K762" s="274"/>
      <c r="L762" s="274"/>
    </row>
    <row r="763" spans="1:12">
      <c r="A763" s="263">
        <f t="shared" si="42"/>
        <v>1984</v>
      </c>
      <c r="B763" s="271">
        <v>30712</v>
      </c>
      <c r="C763" s="265">
        <v>-901</v>
      </c>
      <c r="D763" s="266">
        <f t="shared" si="43"/>
        <v>-901</v>
      </c>
      <c r="I763" s="274"/>
      <c r="J763" s="274"/>
      <c r="K763" s="274"/>
      <c r="L763" s="274"/>
    </row>
    <row r="764" spans="1:12">
      <c r="A764" s="263">
        <f t="shared" si="42"/>
        <v>1984</v>
      </c>
      <c r="B764" s="271">
        <v>30741</v>
      </c>
      <c r="C764" s="265">
        <v>-901</v>
      </c>
      <c r="D764" s="266">
        <f t="shared" si="43"/>
        <v>-901</v>
      </c>
      <c r="I764" s="274"/>
      <c r="J764" s="274"/>
      <c r="K764" s="274"/>
      <c r="L764" s="274"/>
    </row>
    <row r="765" spans="1:12">
      <c r="A765" s="263">
        <f t="shared" si="42"/>
        <v>1984</v>
      </c>
      <c r="B765" s="271">
        <v>30772</v>
      </c>
      <c r="C765" s="265">
        <v>-901</v>
      </c>
      <c r="D765" s="266">
        <f t="shared" si="43"/>
        <v>-901</v>
      </c>
      <c r="I765" s="274"/>
      <c r="J765" s="274"/>
      <c r="K765" s="274"/>
      <c r="L765" s="274"/>
    </row>
    <row r="766" spans="1:12">
      <c r="A766" s="263">
        <f t="shared" si="42"/>
        <v>1984</v>
      </c>
      <c r="B766" s="271">
        <v>30802</v>
      </c>
      <c r="C766" s="265">
        <v>-901</v>
      </c>
      <c r="D766" s="266">
        <f t="shared" si="43"/>
        <v>-901</v>
      </c>
      <c r="I766" s="274"/>
      <c r="J766" s="274"/>
      <c r="K766" s="274"/>
      <c r="L766" s="274"/>
    </row>
    <row r="767" spans="1:12">
      <c r="A767" s="263">
        <f t="shared" si="42"/>
        <v>1984</v>
      </c>
      <c r="B767" s="271">
        <v>30833</v>
      </c>
      <c r="C767" s="265">
        <v>-901</v>
      </c>
      <c r="D767" s="266">
        <f t="shared" si="43"/>
        <v>-901</v>
      </c>
      <c r="I767" s="274"/>
      <c r="J767" s="274"/>
      <c r="K767" s="274"/>
      <c r="L767" s="274"/>
    </row>
    <row r="768" spans="1:12">
      <c r="A768" s="263">
        <f t="shared" si="42"/>
        <v>1984</v>
      </c>
      <c r="B768" s="271">
        <v>30863</v>
      </c>
      <c r="C768" s="265">
        <v>-901</v>
      </c>
      <c r="D768" s="266">
        <f t="shared" si="43"/>
        <v>-901</v>
      </c>
      <c r="I768" s="274"/>
      <c r="J768" s="274"/>
      <c r="K768" s="274"/>
      <c r="L768" s="274"/>
    </row>
    <row r="769" spans="1:12">
      <c r="A769" s="263">
        <f t="shared" si="42"/>
        <v>1984</v>
      </c>
      <c r="B769" s="271">
        <v>30894</v>
      </c>
      <c r="C769" s="265">
        <v>-901</v>
      </c>
      <c r="D769" s="266">
        <f t="shared" si="43"/>
        <v>-901</v>
      </c>
      <c r="I769" s="274"/>
      <c r="J769" s="274"/>
      <c r="K769" s="274"/>
      <c r="L769" s="274"/>
    </row>
    <row r="770" spans="1:12">
      <c r="A770" s="263">
        <f t="shared" si="42"/>
        <v>1984</v>
      </c>
      <c r="B770" s="271">
        <v>30925</v>
      </c>
      <c r="C770" s="265">
        <v>-901</v>
      </c>
      <c r="D770" s="266">
        <f t="shared" si="43"/>
        <v>-901</v>
      </c>
      <c r="I770" s="274"/>
      <c r="J770" s="274"/>
      <c r="K770" s="274"/>
      <c r="L770" s="274"/>
    </row>
    <row r="771" spans="1:12">
      <c r="A771" s="263">
        <f t="shared" si="42"/>
        <v>1984</v>
      </c>
      <c r="B771" s="271">
        <v>30955</v>
      </c>
      <c r="C771" s="265">
        <v>-901</v>
      </c>
      <c r="D771" s="266">
        <f t="shared" si="43"/>
        <v>-901</v>
      </c>
      <c r="I771" s="274"/>
      <c r="J771" s="274"/>
      <c r="K771" s="274"/>
      <c r="L771" s="274"/>
    </row>
    <row r="772" spans="1:12">
      <c r="A772" s="263">
        <f t="shared" si="42"/>
        <v>1985</v>
      </c>
      <c r="B772" s="271">
        <v>30986</v>
      </c>
      <c r="C772" s="265">
        <v>-901</v>
      </c>
      <c r="D772" s="266">
        <f t="shared" si="43"/>
        <v>-901</v>
      </c>
      <c r="I772" s="274"/>
      <c r="J772" s="274"/>
      <c r="K772" s="274"/>
      <c r="L772" s="274"/>
    </row>
    <row r="773" spans="1:12">
      <c r="A773" s="263">
        <f t="shared" si="42"/>
        <v>1985</v>
      </c>
      <c r="B773" s="271">
        <v>31016</v>
      </c>
      <c r="C773" s="265">
        <v>-901</v>
      </c>
      <c r="D773" s="266">
        <f t="shared" si="43"/>
        <v>-901</v>
      </c>
      <c r="I773" s="274"/>
      <c r="J773" s="274"/>
      <c r="K773" s="274"/>
      <c r="L773" s="274"/>
    </row>
    <row r="774" spans="1:12">
      <c r="A774" s="263">
        <f t="shared" si="42"/>
        <v>1985</v>
      </c>
      <c r="B774" s="271">
        <v>31047</v>
      </c>
      <c r="C774" s="265">
        <v>-901</v>
      </c>
      <c r="D774" s="266">
        <f t="shared" si="43"/>
        <v>-901</v>
      </c>
      <c r="I774" s="274"/>
      <c r="J774" s="274"/>
      <c r="K774" s="274"/>
      <c r="L774" s="274"/>
    </row>
    <row r="775" spans="1:12">
      <c r="A775" s="263">
        <f t="shared" si="42"/>
        <v>1985</v>
      </c>
      <c r="B775" s="271">
        <v>31078</v>
      </c>
      <c r="C775" s="265">
        <v>-901</v>
      </c>
      <c r="D775" s="266">
        <f t="shared" si="43"/>
        <v>-901</v>
      </c>
      <c r="I775" s="274"/>
      <c r="J775" s="274"/>
      <c r="K775" s="274"/>
      <c r="L775" s="274"/>
    </row>
    <row r="776" spans="1:12">
      <c r="A776" s="263">
        <f t="shared" si="42"/>
        <v>1985</v>
      </c>
      <c r="B776" s="271">
        <v>31106</v>
      </c>
      <c r="C776" s="265">
        <v>-901</v>
      </c>
      <c r="D776" s="266">
        <f t="shared" si="43"/>
        <v>-901</v>
      </c>
      <c r="I776" s="274"/>
      <c r="J776" s="274"/>
      <c r="K776" s="274"/>
      <c r="L776" s="274"/>
    </row>
    <row r="777" spans="1:12">
      <c r="A777" s="263">
        <f t="shared" si="42"/>
        <v>1985</v>
      </c>
      <c r="B777" s="271">
        <v>31137</v>
      </c>
      <c r="C777" s="265">
        <v>-901</v>
      </c>
      <c r="D777" s="266">
        <f t="shared" si="43"/>
        <v>-901</v>
      </c>
      <c r="I777" s="274"/>
      <c r="J777" s="274"/>
      <c r="K777" s="274"/>
      <c r="L777" s="274"/>
    </row>
    <row r="778" spans="1:12">
      <c r="A778" s="263">
        <f t="shared" si="42"/>
        <v>1985</v>
      </c>
      <c r="B778" s="271">
        <v>31167</v>
      </c>
      <c r="C778" s="265">
        <v>-901</v>
      </c>
      <c r="D778" s="266">
        <f t="shared" si="43"/>
        <v>-901</v>
      </c>
      <c r="I778" s="274"/>
      <c r="J778" s="274"/>
      <c r="K778" s="274"/>
      <c r="L778" s="274"/>
    </row>
    <row r="779" spans="1:12">
      <c r="A779" s="263">
        <f t="shared" si="42"/>
        <v>1985</v>
      </c>
      <c r="B779" s="271">
        <v>31198</v>
      </c>
      <c r="C779" s="265">
        <v>-901</v>
      </c>
      <c r="D779" s="266">
        <f t="shared" si="43"/>
        <v>-901</v>
      </c>
      <c r="I779" s="274"/>
      <c r="J779" s="274"/>
      <c r="K779" s="274"/>
      <c r="L779" s="274"/>
    </row>
    <row r="780" spans="1:12">
      <c r="A780" s="263">
        <f t="shared" si="42"/>
        <v>1985</v>
      </c>
      <c r="B780" s="271">
        <v>31228</v>
      </c>
      <c r="C780" s="265">
        <v>-901</v>
      </c>
      <c r="D780" s="266">
        <f t="shared" si="43"/>
        <v>-901</v>
      </c>
      <c r="I780" s="274"/>
      <c r="J780" s="274"/>
      <c r="K780" s="274"/>
      <c r="L780" s="274"/>
    </row>
    <row r="781" spans="1:12">
      <c r="A781" s="263">
        <f t="shared" si="42"/>
        <v>1985</v>
      </c>
      <c r="B781" s="271">
        <v>31259</v>
      </c>
      <c r="C781" s="265">
        <v>-901</v>
      </c>
      <c r="D781" s="266">
        <f t="shared" si="43"/>
        <v>-901</v>
      </c>
      <c r="I781" s="274"/>
      <c r="J781" s="274"/>
      <c r="K781" s="274"/>
      <c r="L781" s="274"/>
    </row>
    <row r="782" spans="1:12">
      <c r="A782" s="263">
        <f t="shared" si="42"/>
        <v>1985</v>
      </c>
      <c r="B782" s="271">
        <v>31290</v>
      </c>
      <c r="C782" s="265">
        <v>-901</v>
      </c>
      <c r="D782" s="266">
        <f t="shared" si="43"/>
        <v>-901</v>
      </c>
      <c r="I782" s="274"/>
      <c r="J782" s="274"/>
      <c r="K782" s="274"/>
      <c r="L782" s="274"/>
    </row>
    <row r="783" spans="1:12">
      <c r="A783" s="263">
        <f t="shared" si="42"/>
        <v>1985</v>
      </c>
      <c r="B783" s="271">
        <v>31320</v>
      </c>
      <c r="C783" s="265">
        <v>-901</v>
      </c>
      <c r="D783" s="266">
        <f t="shared" si="43"/>
        <v>-901</v>
      </c>
      <c r="I783" s="274"/>
      <c r="J783" s="274"/>
      <c r="K783" s="274"/>
      <c r="L783" s="274"/>
    </row>
    <row r="784" spans="1:12">
      <c r="A784" s="263">
        <f t="shared" si="42"/>
        <v>1986</v>
      </c>
      <c r="B784" s="271">
        <v>31351</v>
      </c>
      <c r="C784" s="265">
        <v>-901</v>
      </c>
      <c r="D784" s="266">
        <f t="shared" si="43"/>
        <v>-901</v>
      </c>
      <c r="I784" s="274"/>
      <c r="J784" s="274"/>
      <c r="K784" s="274"/>
      <c r="L784" s="274"/>
    </row>
    <row r="785" spans="1:12">
      <c r="A785" s="263">
        <f t="shared" ref="A785:A848" si="44">IF(MONTH(B785)&gt;9,YEAR(B785)+1,YEAR(B785))</f>
        <v>1986</v>
      </c>
      <c r="B785" s="271">
        <v>31381</v>
      </c>
      <c r="C785" s="265">
        <v>-901</v>
      </c>
      <c r="D785" s="266">
        <f t="shared" ref="D785:D848" si="45">IF(C785&lt;&gt;-901,C785*DAY(B785)*24*60*60/(220*22*9*1000),-901)</f>
        <v>-901</v>
      </c>
      <c r="I785" s="274"/>
      <c r="J785" s="274"/>
      <c r="K785" s="274"/>
      <c r="L785" s="274"/>
    </row>
    <row r="786" spans="1:12">
      <c r="A786" s="263">
        <f t="shared" si="44"/>
        <v>1986</v>
      </c>
      <c r="B786" s="271">
        <v>31412</v>
      </c>
      <c r="C786" s="265">
        <v>-901</v>
      </c>
      <c r="D786" s="266">
        <f t="shared" si="45"/>
        <v>-901</v>
      </c>
      <c r="I786" s="274"/>
      <c r="J786" s="274"/>
      <c r="K786" s="274"/>
      <c r="L786" s="274"/>
    </row>
    <row r="787" spans="1:12">
      <c r="A787" s="263">
        <f t="shared" si="44"/>
        <v>1986</v>
      </c>
      <c r="B787" s="271">
        <v>31443</v>
      </c>
      <c r="C787" s="265">
        <v>-901</v>
      </c>
      <c r="D787" s="266">
        <f t="shared" si="45"/>
        <v>-901</v>
      </c>
      <c r="I787" s="274"/>
      <c r="J787" s="274"/>
      <c r="K787" s="274"/>
      <c r="L787" s="274"/>
    </row>
    <row r="788" spans="1:12">
      <c r="A788" s="263">
        <f t="shared" si="44"/>
        <v>1986</v>
      </c>
      <c r="B788" s="271">
        <v>31471</v>
      </c>
      <c r="C788" s="265">
        <v>-901</v>
      </c>
      <c r="D788" s="266">
        <f t="shared" si="45"/>
        <v>-901</v>
      </c>
      <c r="I788" s="274"/>
      <c r="J788" s="274"/>
      <c r="K788" s="274"/>
      <c r="L788" s="274"/>
    </row>
    <row r="789" spans="1:12">
      <c r="A789" s="263">
        <f t="shared" si="44"/>
        <v>1986</v>
      </c>
      <c r="B789" s="271">
        <v>31502</v>
      </c>
      <c r="C789" s="265">
        <v>-901</v>
      </c>
      <c r="D789" s="266">
        <f t="shared" si="45"/>
        <v>-901</v>
      </c>
      <c r="I789" s="274"/>
      <c r="J789" s="274"/>
      <c r="K789" s="274"/>
      <c r="L789" s="274"/>
    </row>
    <row r="790" spans="1:12">
      <c r="A790" s="263">
        <f t="shared" si="44"/>
        <v>1986</v>
      </c>
      <c r="B790" s="271">
        <v>31532</v>
      </c>
      <c r="C790" s="265">
        <v>-901</v>
      </c>
      <c r="D790" s="266">
        <f t="shared" si="45"/>
        <v>-901</v>
      </c>
      <c r="I790" s="274"/>
      <c r="J790" s="274"/>
      <c r="K790" s="274"/>
      <c r="L790" s="274"/>
    </row>
    <row r="791" spans="1:12">
      <c r="A791" s="263">
        <f t="shared" si="44"/>
        <v>1986</v>
      </c>
      <c r="B791" s="271">
        <v>31563</v>
      </c>
      <c r="C791" s="265">
        <v>-901</v>
      </c>
      <c r="D791" s="266">
        <f t="shared" si="45"/>
        <v>-901</v>
      </c>
      <c r="I791" s="274"/>
      <c r="J791" s="274"/>
      <c r="K791" s="274"/>
      <c r="L791" s="274"/>
    </row>
    <row r="792" spans="1:12">
      <c r="A792" s="263">
        <f t="shared" si="44"/>
        <v>1986</v>
      </c>
      <c r="B792" s="271">
        <v>31593</v>
      </c>
      <c r="C792" s="265">
        <v>-901</v>
      </c>
      <c r="D792" s="266">
        <f t="shared" si="45"/>
        <v>-901</v>
      </c>
      <c r="I792" s="274"/>
      <c r="J792" s="274"/>
      <c r="K792" s="274"/>
      <c r="L792" s="274"/>
    </row>
    <row r="793" spans="1:12">
      <c r="A793" s="263">
        <f t="shared" si="44"/>
        <v>1986</v>
      </c>
      <c r="B793" s="271">
        <v>31624</v>
      </c>
      <c r="C793" s="265">
        <v>-901</v>
      </c>
      <c r="D793" s="266">
        <f t="shared" si="45"/>
        <v>-901</v>
      </c>
      <c r="I793" s="274"/>
      <c r="J793" s="274"/>
      <c r="K793" s="274"/>
      <c r="L793" s="274"/>
    </row>
    <row r="794" spans="1:12">
      <c r="A794" s="263">
        <f t="shared" si="44"/>
        <v>1986</v>
      </c>
      <c r="B794" s="271">
        <v>31655</v>
      </c>
      <c r="C794" s="265">
        <v>-901</v>
      </c>
      <c r="D794" s="266">
        <f t="shared" si="45"/>
        <v>-901</v>
      </c>
      <c r="I794" s="274"/>
      <c r="J794" s="274"/>
      <c r="K794" s="274"/>
      <c r="L794" s="274"/>
    </row>
    <row r="795" spans="1:12">
      <c r="A795" s="263">
        <f t="shared" si="44"/>
        <v>1986</v>
      </c>
      <c r="B795" s="271">
        <v>31685</v>
      </c>
      <c r="C795" s="265">
        <v>-901</v>
      </c>
      <c r="D795" s="266">
        <f t="shared" si="45"/>
        <v>-901</v>
      </c>
      <c r="I795" s="274"/>
      <c r="J795" s="274"/>
      <c r="K795" s="274"/>
      <c r="L795" s="274"/>
    </row>
    <row r="796" spans="1:12">
      <c r="A796" s="263">
        <f t="shared" si="44"/>
        <v>1987</v>
      </c>
      <c r="B796" s="271">
        <v>31716</v>
      </c>
      <c r="C796" s="265">
        <v>0</v>
      </c>
      <c r="D796" s="266">
        <f t="shared" si="45"/>
        <v>0</v>
      </c>
      <c r="I796" s="274"/>
      <c r="J796" s="274"/>
      <c r="K796" s="274"/>
      <c r="L796" s="274"/>
    </row>
    <row r="797" spans="1:12">
      <c r="A797" s="263">
        <f t="shared" si="44"/>
        <v>1987</v>
      </c>
      <c r="B797" s="271">
        <v>31746</v>
      </c>
      <c r="C797" s="265">
        <v>0</v>
      </c>
      <c r="D797" s="266">
        <f t="shared" si="45"/>
        <v>0</v>
      </c>
      <c r="I797" s="274"/>
      <c r="J797" s="274"/>
      <c r="K797" s="274"/>
      <c r="L797" s="274"/>
    </row>
    <row r="798" spans="1:12">
      <c r="A798" s="263">
        <f t="shared" si="44"/>
        <v>1987</v>
      </c>
      <c r="B798" s="271">
        <v>31777</v>
      </c>
      <c r="C798" s="265">
        <v>0</v>
      </c>
      <c r="D798" s="266">
        <f t="shared" si="45"/>
        <v>0</v>
      </c>
      <c r="I798" s="274"/>
      <c r="J798" s="274"/>
      <c r="K798" s="274"/>
      <c r="L798" s="274"/>
    </row>
    <row r="799" spans="1:12">
      <c r="A799" s="263">
        <f t="shared" si="44"/>
        <v>1987</v>
      </c>
      <c r="B799" s="271">
        <v>31808</v>
      </c>
      <c r="C799" s="265">
        <v>1.05</v>
      </c>
      <c r="D799" s="266">
        <f t="shared" si="45"/>
        <v>6.4561983471074377E-2</v>
      </c>
      <c r="I799" s="274"/>
      <c r="J799" s="274"/>
      <c r="K799" s="274"/>
      <c r="L799" s="274"/>
    </row>
    <row r="800" spans="1:12">
      <c r="A800" s="263">
        <f t="shared" si="44"/>
        <v>1987</v>
      </c>
      <c r="B800" s="271">
        <v>31836</v>
      </c>
      <c r="C800" s="265">
        <v>6.85</v>
      </c>
      <c r="D800" s="266">
        <f t="shared" si="45"/>
        <v>0.38042975206611568</v>
      </c>
      <c r="I800" s="274"/>
      <c r="J800" s="274"/>
      <c r="K800" s="274"/>
      <c r="L800" s="274"/>
    </row>
    <row r="801" spans="1:12">
      <c r="A801" s="263">
        <f t="shared" si="44"/>
        <v>1987</v>
      </c>
      <c r="B801" s="271">
        <v>31867</v>
      </c>
      <c r="C801" s="265">
        <v>0</v>
      </c>
      <c r="D801" s="266">
        <f t="shared" si="45"/>
        <v>0</v>
      </c>
      <c r="I801" s="274"/>
      <c r="J801" s="274"/>
      <c r="K801" s="274"/>
      <c r="L801" s="274"/>
    </row>
    <row r="802" spans="1:12">
      <c r="A802" s="263">
        <f t="shared" si="44"/>
        <v>1987</v>
      </c>
      <c r="B802" s="271">
        <v>31897</v>
      </c>
      <c r="C802" s="265">
        <v>0</v>
      </c>
      <c r="D802" s="266">
        <f t="shared" si="45"/>
        <v>0</v>
      </c>
      <c r="I802" s="274"/>
      <c r="J802" s="274"/>
      <c r="K802" s="274"/>
      <c r="L802" s="274"/>
    </row>
    <row r="803" spans="1:12">
      <c r="A803" s="263">
        <f t="shared" si="44"/>
        <v>1987</v>
      </c>
      <c r="B803" s="271">
        <v>31928</v>
      </c>
      <c r="C803" s="265">
        <v>2E-3</v>
      </c>
      <c r="D803" s="266">
        <f t="shared" si="45"/>
        <v>1.2297520661157024E-4</v>
      </c>
      <c r="I803" s="274"/>
      <c r="J803" s="274"/>
      <c r="K803" s="274"/>
      <c r="L803" s="274"/>
    </row>
    <row r="804" spans="1:12">
      <c r="A804" s="263">
        <f t="shared" si="44"/>
        <v>1987</v>
      </c>
      <c r="B804" s="271">
        <v>31958</v>
      </c>
      <c r="C804" s="265">
        <v>0</v>
      </c>
      <c r="D804" s="266">
        <f t="shared" si="45"/>
        <v>0</v>
      </c>
      <c r="I804" s="274"/>
      <c r="J804" s="274"/>
      <c r="K804" s="274"/>
      <c r="L804" s="274"/>
    </row>
    <row r="805" spans="1:12">
      <c r="A805" s="263">
        <f t="shared" si="44"/>
        <v>1987</v>
      </c>
      <c r="B805" s="271">
        <v>31989</v>
      </c>
      <c r="C805" s="265">
        <v>0</v>
      </c>
      <c r="D805" s="266">
        <f t="shared" si="45"/>
        <v>0</v>
      </c>
      <c r="I805" s="274"/>
      <c r="J805" s="274"/>
      <c r="K805" s="274"/>
      <c r="L805" s="274"/>
    </row>
    <row r="806" spans="1:12">
      <c r="A806" s="263">
        <f t="shared" si="44"/>
        <v>1987</v>
      </c>
      <c r="B806" s="271">
        <v>32020</v>
      </c>
      <c r="C806" s="265">
        <v>0.13900000000000001</v>
      </c>
      <c r="D806" s="266">
        <f t="shared" si="45"/>
        <v>8.5467768595041318E-3</v>
      </c>
      <c r="I806" s="274"/>
      <c r="J806" s="274"/>
      <c r="K806" s="274"/>
      <c r="L806" s="274"/>
    </row>
    <row r="807" spans="1:12">
      <c r="A807" s="263">
        <f t="shared" si="44"/>
        <v>1987</v>
      </c>
      <c r="B807" s="271">
        <v>32050</v>
      </c>
      <c r="C807" s="410">
        <v>4.7E-2</v>
      </c>
      <c r="D807" s="266">
        <f t="shared" si="45"/>
        <v>2.7966942148760325E-3</v>
      </c>
      <c r="I807" s="274"/>
      <c r="J807" s="274"/>
      <c r="K807" s="274"/>
      <c r="L807" s="274"/>
    </row>
    <row r="808" spans="1:12">
      <c r="A808" s="263">
        <f t="shared" si="44"/>
        <v>1988</v>
      </c>
      <c r="B808" s="406">
        <v>32081</v>
      </c>
      <c r="C808" s="411">
        <v>0.18806451612903227</v>
      </c>
      <c r="D808" s="408">
        <f t="shared" si="45"/>
        <v>1.1563636363636364E-2</v>
      </c>
      <c r="I808" s="274"/>
      <c r="J808" s="274"/>
      <c r="K808" s="274"/>
      <c r="L808" s="274"/>
    </row>
    <row r="809" spans="1:12">
      <c r="A809" s="263">
        <f t="shared" si="44"/>
        <v>1988</v>
      </c>
      <c r="B809" s="406">
        <v>32111</v>
      </c>
      <c r="C809" s="411">
        <v>5.2666666666666667E-2</v>
      </c>
      <c r="D809" s="408">
        <f t="shared" si="45"/>
        <v>3.1338842975206617E-3</v>
      </c>
      <c r="I809" s="274"/>
      <c r="J809" s="274"/>
      <c r="K809" s="274"/>
      <c r="L809" s="274"/>
    </row>
    <row r="810" spans="1:12">
      <c r="A810" s="263">
        <f t="shared" si="44"/>
        <v>1988</v>
      </c>
      <c r="B810" s="406">
        <v>32142</v>
      </c>
      <c r="C810" s="411">
        <v>4.071935483870968</v>
      </c>
      <c r="D810" s="408">
        <f t="shared" si="45"/>
        <v>0.25037355371900827</v>
      </c>
      <c r="I810" s="274"/>
      <c r="J810" s="274"/>
      <c r="K810" s="274"/>
      <c r="L810" s="274"/>
    </row>
    <row r="811" spans="1:12">
      <c r="A811" s="263">
        <f t="shared" si="44"/>
        <v>1988</v>
      </c>
      <c r="B811" s="406">
        <v>32173</v>
      </c>
      <c r="C811" s="411">
        <v>14.174193548387098</v>
      </c>
      <c r="D811" s="408">
        <f t="shared" si="45"/>
        <v>0.87153719008264463</v>
      </c>
      <c r="I811" s="274"/>
      <c r="J811" s="274"/>
      <c r="K811" s="274"/>
      <c r="L811" s="274"/>
    </row>
    <row r="812" spans="1:12">
      <c r="A812" s="263">
        <f t="shared" si="44"/>
        <v>1988</v>
      </c>
      <c r="B812" s="406">
        <v>32202</v>
      </c>
      <c r="C812" s="411">
        <v>0</v>
      </c>
      <c r="D812" s="408">
        <f t="shared" si="45"/>
        <v>0</v>
      </c>
      <c r="I812" s="274"/>
      <c r="J812" s="274"/>
      <c r="K812" s="274"/>
      <c r="L812" s="274"/>
    </row>
    <row r="813" spans="1:12">
      <c r="A813" s="263">
        <f t="shared" si="44"/>
        <v>1988</v>
      </c>
      <c r="B813" s="406">
        <v>32233</v>
      </c>
      <c r="C813" s="411">
        <v>1.0064516129032259</v>
      </c>
      <c r="D813" s="408">
        <f t="shared" si="45"/>
        <v>6.1884297520661165E-2</v>
      </c>
      <c r="I813" s="274"/>
      <c r="J813" s="274"/>
      <c r="K813" s="274"/>
      <c r="L813" s="274"/>
    </row>
    <row r="814" spans="1:12">
      <c r="A814" s="263">
        <f t="shared" si="44"/>
        <v>1988</v>
      </c>
      <c r="B814" s="406">
        <v>32263</v>
      </c>
      <c r="C814" s="411">
        <v>0.51666666666666672</v>
      </c>
      <c r="D814" s="408">
        <f t="shared" si="45"/>
        <v>3.0743801652892568E-2</v>
      </c>
      <c r="I814" s="274"/>
      <c r="J814" s="274"/>
      <c r="K814" s="274"/>
      <c r="L814" s="274"/>
    </row>
    <row r="815" spans="1:12">
      <c r="A815" s="263">
        <f t="shared" si="44"/>
        <v>1988</v>
      </c>
      <c r="B815" s="406">
        <v>32294</v>
      </c>
      <c r="C815" s="411">
        <v>7.4193548387096776E-3</v>
      </c>
      <c r="D815" s="408">
        <f t="shared" si="45"/>
        <v>4.5619834710743811E-4</v>
      </c>
      <c r="I815" s="274"/>
      <c r="J815" s="274"/>
      <c r="K815" s="274"/>
      <c r="L815" s="274"/>
    </row>
    <row r="816" spans="1:12">
      <c r="A816" s="263">
        <f t="shared" si="44"/>
        <v>1988</v>
      </c>
      <c r="B816" s="406">
        <v>32324</v>
      </c>
      <c r="C816" s="411">
        <v>7.3333333333333332E-3</v>
      </c>
      <c r="D816" s="408">
        <f t="shared" si="45"/>
        <v>4.3636363636363637E-4</v>
      </c>
      <c r="I816" s="274"/>
      <c r="J816" s="274"/>
      <c r="K816" s="274"/>
      <c r="L816" s="274"/>
    </row>
    <row r="817" spans="1:12">
      <c r="A817" s="263">
        <f t="shared" si="44"/>
        <v>1988</v>
      </c>
      <c r="B817" s="406">
        <v>32355</v>
      </c>
      <c r="C817" s="411">
        <v>0</v>
      </c>
      <c r="D817" s="408">
        <f t="shared" si="45"/>
        <v>0</v>
      </c>
      <c r="I817" s="274"/>
      <c r="J817" s="274"/>
      <c r="K817" s="274"/>
      <c r="L817" s="274"/>
    </row>
    <row r="818" spans="1:12">
      <c r="A818" s="263">
        <f t="shared" si="44"/>
        <v>1988</v>
      </c>
      <c r="B818" s="406">
        <v>32386</v>
      </c>
      <c r="C818" s="411">
        <v>0</v>
      </c>
      <c r="D818" s="408">
        <f t="shared" si="45"/>
        <v>0</v>
      </c>
      <c r="I818" s="274"/>
      <c r="J818" s="274"/>
      <c r="K818" s="274"/>
      <c r="L818" s="274"/>
    </row>
    <row r="819" spans="1:12">
      <c r="A819" s="263">
        <f t="shared" si="44"/>
        <v>1988</v>
      </c>
      <c r="B819" s="406">
        <v>32416</v>
      </c>
      <c r="C819" s="411">
        <v>0</v>
      </c>
      <c r="D819" s="408">
        <f t="shared" si="45"/>
        <v>0</v>
      </c>
      <c r="I819" s="274"/>
      <c r="J819" s="274"/>
      <c r="K819" s="274"/>
      <c r="L819" s="274"/>
    </row>
    <row r="820" spans="1:12">
      <c r="A820" s="263">
        <f t="shared" si="44"/>
        <v>1989</v>
      </c>
      <c r="B820" s="406">
        <v>32447</v>
      </c>
      <c r="C820" s="411">
        <v>0</v>
      </c>
      <c r="D820" s="408">
        <f t="shared" si="45"/>
        <v>0</v>
      </c>
      <c r="I820" s="274"/>
      <c r="J820" s="274"/>
      <c r="K820" s="274"/>
      <c r="L820" s="274"/>
    </row>
    <row r="821" spans="1:12">
      <c r="A821" s="263">
        <f t="shared" si="44"/>
        <v>1989</v>
      </c>
      <c r="B821" s="406">
        <v>32477</v>
      </c>
      <c r="C821" s="411">
        <v>6.6666666666666666E-2</v>
      </c>
      <c r="D821" s="408">
        <f t="shared" si="45"/>
        <v>3.9669421487603307E-3</v>
      </c>
      <c r="I821" s="274"/>
      <c r="J821" s="274"/>
      <c r="K821" s="274"/>
      <c r="L821" s="274"/>
    </row>
    <row r="822" spans="1:12">
      <c r="A822" s="263">
        <f t="shared" si="44"/>
        <v>1989</v>
      </c>
      <c r="B822" s="406">
        <v>32508</v>
      </c>
      <c r="C822" s="411">
        <v>2.225806451612903</v>
      </c>
      <c r="D822" s="408">
        <f t="shared" si="45"/>
        <v>0.13685950413223141</v>
      </c>
      <c r="I822" s="274"/>
      <c r="J822" s="274"/>
      <c r="K822" s="274"/>
      <c r="L822" s="274"/>
    </row>
    <row r="823" spans="1:12">
      <c r="A823" s="263">
        <f t="shared" si="44"/>
        <v>1989</v>
      </c>
      <c r="B823" s="406">
        <v>32539</v>
      </c>
      <c r="C823" s="411">
        <v>2.4516129032258065</v>
      </c>
      <c r="D823" s="408">
        <f t="shared" si="45"/>
        <v>0.15074380165289256</v>
      </c>
      <c r="I823" s="274"/>
      <c r="J823" s="274"/>
      <c r="K823" s="274"/>
      <c r="L823" s="274"/>
    </row>
    <row r="824" spans="1:12">
      <c r="A824" s="263">
        <f t="shared" si="44"/>
        <v>1989</v>
      </c>
      <c r="B824" s="406">
        <v>32567</v>
      </c>
      <c r="C824" s="411">
        <v>3.3214285714285716</v>
      </c>
      <c r="D824" s="408">
        <f t="shared" si="45"/>
        <v>0.18446280991735536</v>
      </c>
      <c r="I824" s="274"/>
      <c r="J824" s="274"/>
      <c r="K824" s="274"/>
      <c r="L824" s="274"/>
    </row>
    <row r="825" spans="1:12">
      <c r="A825" s="263">
        <f t="shared" si="44"/>
        <v>1989</v>
      </c>
      <c r="B825" s="406">
        <v>32598</v>
      </c>
      <c r="C825" s="411">
        <v>43.064516129032256</v>
      </c>
      <c r="D825" s="408">
        <f t="shared" si="45"/>
        <v>2.6479338842975206</v>
      </c>
      <c r="I825" s="274"/>
      <c r="J825" s="274"/>
      <c r="K825" s="274"/>
      <c r="L825" s="274"/>
    </row>
    <row r="826" spans="1:12">
      <c r="A826" s="263">
        <f t="shared" si="44"/>
        <v>1989</v>
      </c>
      <c r="B826" s="406">
        <v>32628</v>
      </c>
      <c r="C826" s="411">
        <v>12.7</v>
      </c>
      <c r="D826" s="408">
        <f t="shared" si="45"/>
        <v>0.75570247933884294</v>
      </c>
      <c r="I826" s="274"/>
      <c r="J826" s="274"/>
      <c r="K826" s="274"/>
      <c r="L826" s="274"/>
    </row>
    <row r="827" spans="1:12">
      <c r="A827" s="263">
        <f t="shared" si="44"/>
        <v>1989</v>
      </c>
      <c r="B827" s="406">
        <v>32659</v>
      </c>
      <c r="C827" s="411">
        <v>0</v>
      </c>
      <c r="D827" s="408">
        <f t="shared" si="45"/>
        <v>0</v>
      </c>
      <c r="I827" s="274"/>
      <c r="J827" s="274"/>
      <c r="K827" s="274"/>
      <c r="L827" s="274"/>
    </row>
    <row r="828" spans="1:12">
      <c r="A828" s="263">
        <f t="shared" si="44"/>
        <v>1989</v>
      </c>
      <c r="B828" s="406">
        <v>32689</v>
      </c>
      <c r="C828" s="411">
        <v>0</v>
      </c>
      <c r="D828" s="408">
        <f t="shared" si="45"/>
        <v>0</v>
      </c>
      <c r="I828" s="274"/>
      <c r="J828" s="274"/>
      <c r="K828" s="274"/>
      <c r="L828" s="274"/>
    </row>
    <row r="829" spans="1:12">
      <c r="A829" s="263">
        <f t="shared" si="44"/>
        <v>1989</v>
      </c>
      <c r="B829" s="406">
        <v>32720</v>
      </c>
      <c r="C829" s="411">
        <v>0</v>
      </c>
      <c r="D829" s="408">
        <f t="shared" si="45"/>
        <v>0</v>
      </c>
      <c r="I829" s="274"/>
      <c r="J829" s="274"/>
      <c r="K829" s="274"/>
      <c r="L829" s="274"/>
    </row>
    <row r="830" spans="1:12">
      <c r="A830" s="263">
        <f t="shared" si="44"/>
        <v>1989</v>
      </c>
      <c r="B830" s="406">
        <v>32751</v>
      </c>
      <c r="C830" s="411">
        <v>0</v>
      </c>
      <c r="D830" s="408">
        <f t="shared" si="45"/>
        <v>0</v>
      </c>
      <c r="I830" s="274"/>
      <c r="J830" s="274"/>
      <c r="K830" s="274"/>
      <c r="L830" s="274"/>
    </row>
    <row r="831" spans="1:12">
      <c r="A831" s="263">
        <f t="shared" si="44"/>
        <v>1989</v>
      </c>
      <c r="B831" s="406">
        <v>32781</v>
      </c>
      <c r="C831" s="411">
        <v>0</v>
      </c>
      <c r="D831" s="408">
        <f t="shared" si="45"/>
        <v>0</v>
      </c>
      <c r="I831" s="274"/>
      <c r="J831" s="274"/>
      <c r="K831" s="274"/>
      <c r="L831" s="274"/>
    </row>
    <row r="832" spans="1:12">
      <c r="A832" s="263">
        <f t="shared" si="44"/>
        <v>1990</v>
      </c>
      <c r="B832" s="406">
        <v>32812</v>
      </c>
      <c r="C832" s="411">
        <v>0</v>
      </c>
      <c r="D832" s="408">
        <f t="shared" si="45"/>
        <v>0</v>
      </c>
      <c r="I832" s="274"/>
      <c r="J832" s="274"/>
      <c r="K832" s="274"/>
      <c r="L832" s="274"/>
    </row>
    <row r="833" spans="1:12">
      <c r="A833" s="263">
        <f t="shared" si="44"/>
        <v>1990</v>
      </c>
      <c r="B833" s="406">
        <v>32842</v>
      </c>
      <c r="C833" s="411">
        <v>0</v>
      </c>
      <c r="D833" s="408">
        <f t="shared" si="45"/>
        <v>0</v>
      </c>
      <c r="I833" s="274"/>
      <c r="J833" s="274"/>
      <c r="K833" s="274"/>
      <c r="L833" s="274"/>
    </row>
    <row r="834" spans="1:12">
      <c r="A834" s="263">
        <f t="shared" si="44"/>
        <v>1990</v>
      </c>
      <c r="B834" s="406">
        <v>32873</v>
      </c>
      <c r="C834" s="411">
        <v>0</v>
      </c>
      <c r="D834" s="408">
        <f t="shared" si="45"/>
        <v>0</v>
      </c>
      <c r="I834" s="274"/>
      <c r="J834" s="274"/>
      <c r="K834" s="274"/>
      <c r="L834" s="274"/>
    </row>
    <row r="835" spans="1:12">
      <c r="A835" s="263">
        <f t="shared" si="44"/>
        <v>1990</v>
      </c>
      <c r="B835" s="406">
        <v>32904</v>
      </c>
      <c r="C835" s="411">
        <v>4.709677419354839</v>
      </c>
      <c r="D835" s="408">
        <f t="shared" si="45"/>
        <v>0.28958677685950412</v>
      </c>
      <c r="I835" s="274"/>
      <c r="J835" s="274"/>
      <c r="K835" s="274"/>
      <c r="L835" s="274"/>
    </row>
    <row r="836" spans="1:12">
      <c r="A836" s="263">
        <f t="shared" si="44"/>
        <v>1990</v>
      </c>
      <c r="B836" s="406">
        <v>32932</v>
      </c>
      <c r="C836" s="411">
        <v>5.8571428571428568</v>
      </c>
      <c r="D836" s="408">
        <f t="shared" si="45"/>
        <v>0.32528925619834709</v>
      </c>
      <c r="I836" s="274"/>
      <c r="J836" s="274"/>
      <c r="K836" s="274"/>
      <c r="L836" s="274"/>
    </row>
    <row r="837" spans="1:12">
      <c r="A837" s="263">
        <f t="shared" si="44"/>
        <v>1990</v>
      </c>
      <c r="B837" s="406">
        <v>32963</v>
      </c>
      <c r="C837" s="411">
        <v>5.32258064516129</v>
      </c>
      <c r="D837" s="408">
        <f t="shared" si="45"/>
        <v>0.32727272727272727</v>
      </c>
      <c r="I837" s="274"/>
      <c r="J837" s="274"/>
      <c r="K837" s="274"/>
      <c r="L837" s="274"/>
    </row>
    <row r="838" spans="1:12">
      <c r="A838" s="263">
        <f t="shared" si="44"/>
        <v>1990</v>
      </c>
      <c r="B838" s="406">
        <v>32993</v>
      </c>
      <c r="C838" s="411">
        <v>0</v>
      </c>
      <c r="D838" s="408">
        <f t="shared" si="45"/>
        <v>0</v>
      </c>
      <c r="I838" s="274"/>
      <c r="J838" s="274"/>
      <c r="K838" s="274"/>
      <c r="L838" s="274"/>
    </row>
    <row r="839" spans="1:12">
      <c r="A839" s="263">
        <f t="shared" si="44"/>
        <v>1990</v>
      </c>
      <c r="B839" s="406">
        <v>33024</v>
      </c>
      <c r="C839" s="411">
        <v>0</v>
      </c>
      <c r="D839" s="408">
        <f t="shared" si="45"/>
        <v>0</v>
      </c>
      <c r="I839" s="274"/>
      <c r="J839" s="274"/>
      <c r="K839" s="274"/>
      <c r="L839" s="274"/>
    </row>
    <row r="840" spans="1:12">
      <c r="A840" s="263">
        <f t="shared" si="44"/>
        <v>1990</v>
      </c>
      <c r="B840" s="406">
        <v>33054</v>
      </c>
      <c r="C840" s="411">
        <v>0</v>
      </c>
      <c r="D840" s="408">
        <f t="shared" si="45"/>
        <v>0</v>
      </c>
      <c r="I840" s="274"/>
      <c r="J840" s="274"/>
      <c r="K840" s="274"/>
      <c r="L840" s="274"/>
    </row>
    <row r="841" spans="1:12">
      <c r="A841" s="263">
        <f t="shared" si="44"/>
        <v>1990</v>
      </c>
      <c r="B841" s="406">
        <v>33085</v>
      </c>
      <c r="C841" s="411">
        <v>0</v>
      </c>
      <c r="D841" s="408">
        <f t="shared" si="45"/>
        <v>0</v>
      </c>
      <c r="I841" s="274"/>
      <c r="J841" s="274"/>
      <c r="K841" s="274"/>
      <c r="L841" s="274"/>
    </row>
    <row r="842" spans="1:12">
      <c r="A842" s="263">
        <f t="shared" si="44"/>
        <v>1990</v>
      </c>
      <c r="B842" s="406">
        <v>33116</v>
      </c>
      <c r="C842" s="411">
        <v>0</v>
      </c>
      <c r="D842" s="408">
        <f t="shared" si="45"/>
        <v>0</v>
      </c>
      <c r="I842" s="274"/>
      <c r="J842" s="274"/>
      <c r="K842" s="274"/>
      <c r="L842" s="274"/>
    </row>
    <row r="843" spans="1:12">
      <c r="A843" s="263">
        <f t="shared" si="44"/>
        <v>1990</v>
      </c>
      <c r="B843" s="406">
        <v>33146</v>
      </c>
      <c r="C843" s="411">
        <v>0</v>
      </c>
      <c r="D843" s="408">
        <f t="shared" si="45"/>
        <v>0</v>
      </c>
      <c r="I843" s="274"/>
      <c r="J843" s="274"/>
      <c r="K843" s="274"/>
      <c r="L843" s="274"/>
    </row>
    <row r="844" spans="1:12">
      <c r="A844" s="263">
        <f t="shared" si="44"/>
        <v>1991</v>
      </c>
      <c r="B844" s="406">
        <v>33177</v>
      </c>
      <c r="C844" s="411">
        <v>0</v>
      </c>
      <c r="D844" s="408">
        <f t="shared" si="45"/>
        <v>0</v>
      </c>
      <c r="I844" s="274"/>
      <c r="J844" s="274"/>
      <c r="K844" s="274"/>
      <c r="L844" s="274"/>
    </row>
    <row r="845" spans="1:12">
      <c r="A845" s="263">
        <f t="shared" si="44"/>
        <v>1991</v>
      </c>
      <c r="B845" s="406">
        <v>33207</v>
      </c>
      <c r="C845" s="411">
        <v>0</v>
      </c>
      <c r="D845" s="408">
        <f t="shared" si="45"/>
        <v>0</v>
      </c>
      <c r="I845" s="274"/>
      <c r="J845" s="274"/>
      <c r="K845" s="274"/>
      <c r="L845" s="274"/>
    </row>
    <row r="846" spans="1:12">
      <c r="A846" s="263">
        <f t="shared" si="44"/>
        <v>1991</v>
      </c>
      <c r="B846" s="406">
        <v>33238</v>
      </c>
      <c r="C846" s="411">
        <v>0</v>
      </c>
      <c r="D846" s="408">
        <f t="shared" si="45"/>
        <v>0</v>
      </c>
      <c r="I846" s="274"/>
      <c r="J846" s="274"/>
      <c r="K846" s="274"/>
      <c r="L846" s="274"/>
    </row>
    <row r="847" spans="1:12">
      <c r="A847" s="263">
        <f t="shared" si="44"/>
        <v>1991</v>
      </c>
      <c r="B847" s="406">
        <v>33269</v>
      </c>
      <c r="C847" s="411">
        <v>0</v>
      </c>
      <c r="D847" s="408">
        <f t="shared" si="45"/>
        <v>0</v>
      </c>
      <c r="I847" s="274"/>
      <c r="J847" s="274"/>
      <c r="K847" s="274"/>
      <c r="L847" s="274"/>
    </row>
    <row r="848" spans="1:12">
      <c r="A848" s="263">
        <f t="shared" si="44"/>
        <v>1991</v>
      </c>
      <c r="B848" s="406">
        <v>33297</v>
      </c>
      <c r="C848" s="411">
        <v>0</v>
      </c>
      <c r="D848" s="408">
        <f t="shared" si="45"/>
        <v>0</v>
      </c>
      <c r="I848" s="274"/>
      <c r="J848" s="274"/>
      <c r="K848" s="274"/>
      <c r="L848" s="274"/>
    </row>
    <row r="849" spans="1:12">
      <c r="A849" s="263">
        <f t="shared" ref="A849:A912" si="46">IF(MONTH(B849)&gt;9,YEAR(B849)+1,YEAR(B849))</f>
        <v>1991</v>
      </c>
      <c r="B849" s="406">
        <v>33328</v>
      </c>
      <c r="C849" s="411">
        <v>1.3548387096774193</v>
      </c>
      <c r="D849" s="408">
        <f t="shared" ref="D849:D912" si="47">IF(C849&lt;&gt;-901,C849*DAY(B849)*24*60*60/(220*22*9*1000),-901)</f>
        <v>8.3305785123966941E-2</v>
      </c>
      <c r="I849" s="274"/>
      <c r="J849" s="274"/>
      <c r="K849" s="274"/>
      <c r="L849" s="274"/>
    </row>
    <row r="850" spans="1:12">
      <c r="A850" s="263">
        <f t="shared" si="46"/>
        <v>1991</v>
      </c>
      <c r="B850" s="406">
        <v>33358</v>
      </c>
      <c r="C850" s="411">
        <v>0</v>
      </c>
      <c r="D850" s="408">
        <f t="shared" si="47"/>
        <v>0</v>
      </c>
      <c r="I850" s="274"/>
      <c r="J850" s="274"/>
      <c r="K850" s="274"/>
      <c r="L850" s="274"/>
    </row>
    <row r="851" spans="1:12">
      <c r="A851" s="263">
        <f t="shared" si="46"/>
        <v>1991</v>
      </c>
      <c r="B851" s="406">
        <v>33389</v>
      </c>
      <c r="C851" s="411">
        <v>0</v>
      </c>
      <c r="D851" s="408">
        <f t="shared" si="47"/>
        <v>0</v>
      </c>
      <c r="I851" s="274"/>
      <c r="J851" s="274"/>
      <c r="K851" s="274"/>
      <c r="L851" s="274"/>
    </row>
    <row r="852" spans="1:12">
      <c r="A852" s="263">
        <f t="shared" si="46"/>
        <v>1991</v>
      </c>
      <c r="B852" s="406">
        <v>33419</v>
      </c>
      <c r="C852" s="411">
        <v>0.66666666666666663</v>
      </c>
      <c r="D852" s="408">
        <f t="shared" si="47"/>
        <v>3.9669421487603308E-2</v>
      </c>
      <c r="I852" s="274"/>
      <c r="J852" s="274"/>
      <c r="K852" s="274"/>
      <c r="L852" s="274"/>
    </row>
    <row r="853" spans="1:12">
      <c r="A853" s="263">
        <f t="shared" si="46"/>
        <v>1991</v>
      </c>
      <c r="B853" s="406">
        <v>33450</v>
      </c>
      <c r="C853" s="411">
        <v>0</v>
      </c>
      <c r="D853" s="408">
        <f t="shared" si="47"/>
        <v>0</v>
      </c>
      <c r="I853" s="274"/>
      <c r="J853" s="274"/>
      <c r="K853" s="274"/>
      <c r="L853" s="274"/>
    </row>
    <row r="854" spans="1:12">
      <c r="A854" s="263">
        <f t="shared" si="46"/>
        <v>1991</v>
      </c>
      <c r="B854" s="406">
        <v>33481</v>
      </c>
      <c r="C854" s="411">
        <v>0</v>
      </c>
      <c r="D854" s="408">
        <f t="shared" si="47"/>
        <v>0</v>
      </c>
      <c r="I854" s="274"/>
      <c r="J854" s="274"/>
      <c r="K854" s="274"/>
      <c r="L854" s="274"/>
    </row>
    <row r="855" spans="1:12">
      <c r="A855" s="263">
        <f t="shared" si="46"/>
        <v>1991</v>
      </c>
      <c r="B855" s="406">
        <v>33511</v>
      </c>
      <c r="C855" s="411">
        <v>0</v>
      </c>
      <c r="D855" s="408">
        <f t="shared" si="47"/>
        <v>0</v>
      </c>
      <c r="I855" s="274"/>
      <c r="J855" s="274"/>
      <c r="K855" s="274"/>
      <c r="L855" s="274"/>
    </row>
    <row r="856" spans="1:12">
      <c r="A856" s="263">
        <f t="shared" si="46"/>
        <v>1992</v>
      </c>
      <c r="B856" s="406">
        <v>33542</v>
      </c>
      <c r="C856" s="411">
        <v>3.2258064516129031E-2</v>
      </c>
      <c r="D856" s="408">
        <f t="shared" si="47"/>
        <v>1.9834710743801653E-3</v>
      </c>
      <c r="I856" s="274"/>
      <c r="J856" s="274"/>
      <c r="K856" s="274"/>
      <c r="L856" s="274"/>
    </row>
    <row r="857" spans="1:12">
      <c r="A857" s="263">
        <f t="shared" si="46"/>
        <v>1992</v>
      </c>
      <c r="B857" s="406">
        <v>33572</v>
      </c>
      <c r="C857" s="411">
        <v>0</v>
      </c>
      <c r="D857" s="408">
        <f t="shared" si="47"/>
        <v>0</v>
      </c>
      <c r="I857" s="274"/>
      <c r="J857" s="274"/>
      <c r="K857" s="274"/>
      <c r="L857" s="274"/>
    </row>
    <row r="858" spans="1:12">
      <c r="A858" s="263">
        <f t="shared" si="46"/>
        <v>1992</v>
      </c>
      <c r="B858" s="406">
        <v>33603</v>
      </c>
      <c r="C858" s="411">
        <v>0</v>
      </c>
      <c r="D858" s="408">
        <f t="shared" si="47"/>
        <v>0</v>
      </c>
      <c r="I858" s="274"/>
      <c r="J858" s="274"/>
      <c r="K858" s="274"/>
      <c r="L858" s="274"/>
    </row>
    <row r="859" spans="1:12">
      <c r="A859" s="263">
        <f t="shared" si="46"/>
        <v>1992</v>
      </c>
      <c r="B859" s="406">
        <v>33634</v>
      </c>
      <c r="C859" s="411">
        <v>1.1612903225806452</v>
      </c>
      <c r="D859" s="408">
        <f t="shared" si="47"/>
        <v>7.1404958677685954E-2</v>
      </c>
      <c r="I859" s="274"/>
      <c r="J859" s="274"/>
      <c r="K859" s="274"/>
      <c r="L859" s="274"/>
    </row>
    <row r="860" spans="1:12">
      <c r="A860" s="263">
        <f t="shared" si="46"/>
        <v>1992</v>
      </c>
      <c r="B860" s="406">
        <v>33663</v>
      </c>
      <c r="C860" s="411">
        <v>5.1379310344827589</v>
      </c>
      <c r="D860" s="408">
        <f t="shared" si="47"/>
        <v>0.29553719008264462</v>
      </c>
      <c r="I860" s="274"/>
      <c r="J860" s="274"/>
      <c r="K860" s="274"/>
      <c r="L860" s="274"/>
    </row>
    <row r="861" spans="1:12">
      <c r="A861" s="263">
        <f t="shared" si="46"/>
        <v>1992</v>
      </c>
      <c r="B861" s="406">
        <v>33694</v>
      </c>
      <c r="C861" s="411">
        <v>0</v>
      </c>
      <c r="D861" s="408">
        <f t="shared" si="47"/>
        <v>0</v>
      </c>
      <c r="I861" s="274"/>
      <c r="J861" s="274"/>
      <c r="K861" s="274"/>
      <c r="L861" s="274"/>
    </row>
    <row r="862" spans="1:12">
      <c r="A862" s="263">
        <f t="shared" si="46"/>
        <v>1992</v>
      </c>
      <c r="B862" s="406">
        <v>33724</v>
      </c>
      <c r="C862" s="411">
        <v>0</v>
      </c>
      <c r="D862" s="408">
        <f t="shared" si="47"/>
        <v>0</v>
      </c>
      <c r="I862" s="274"/>
      <c r="J862" s="274"/>
      <c r="K862" s="274"/>
      <c r="L862" s="274"/>
    </row>
    <row r="863" spans="1:12">
      <c r="A863" s="263">
        <f t="shared" si="46"/>
        <v>1992</v>
      </c>
      <c r="B863" s="406">
        <v>33755</v>
      </c>
      <c r="C863" s="411">
        <v>0</v>
      </c>
      <c r="D863" s="408">
        <f t="shared" si="47"/>
        <v>0</v>
      </c>
      <c r="I863" s="274"/>
      <c r="J863" s="274"/>
      <c r="K863" s="274"/>
      <c r="L863" s="274"/>
    </row>
    <row r="864" spans="1:12">
      <c r="A864" s="263">
        <f t="shared" si="46"/>
        <v>1992</v>
      </c>
      <c r="B864" s="406">
        <v>33785</v>
      </c>
      <c r="C864" s="411">
        <v>0</v>
      </c>
      <c r="D864" s="408">
        <f t="shared" si="47"/>
        <v>0</v>
      </c>
      <c r="I864" s="274"/>
      <c r="J864" s="274"/>
      <c r="K864" s="274"/>
      <c r="L864" s="274"/>
    </row>
    <row r="865" spans="1:12">
      <c r="A865" s="263">
        <f t="shared" si="46"/>
        <v>1992</v>
      </c>
      <c r="B865" s="406">
        <v>33816</v>
      </c>
      <c r="C865" s="411">
        <v>0</v>
      </c>
      <c r="D865" s="408">
        <f t="shared" si="47"/>
        <v>0</v>
      </c>
      <c r="I865" s="274"/>
      <c r="J865" s="274"/>
      <c r="K865" s="274"/>
      <c r="L865" s="274"/>
    </row>
    <row r="866" spans="1:12">
      <c r="A866" s="263">
        <f t="shared" si="46"/>
        <v>1992</v>
      </c>
      <c r="B866" s="406">
        <v>33847</v>
      </c>
      <c r="C866" s="411">
        <v>0</v>
      </c>
      <c r="D866" s="408">
        <f t="shared" si="47"/>
        <v>0</v>
      </c>
      <c r="I866" s="274"/>
      <c r="J866" s="274"/>
      <c r="K866" s="274"/>
      <c r="L866" s="274"/>
    </row>
    <row r="867" spans="1:12">
      <c r="A867" s="263">
        <f t="shared" si="46"/>
        <v>1992</v>
      </c>
      <c r="B867" s="406">
        <v>33877</v>
      </c>
      <c r="C867" s="411">
        <v>0</v>
      </c>
      <c r="D867" s="408">
        <f t="shared" si="47"/>
        <v>0</v>
      </c>
      <c r="I867" s="274"/>
      <c r="J867" s="274"/>
      <c r="K867" s="274"/>
      <c r="L867" s="274"/>
    </row>
    <row r="868" spans="1:12">
      <c r="A868" s="263">
        <f t="shared" si="46"/>
        <v>1993</v>
      </c>
      <c r="B868" s="406">
        <v>33908</v>
      </c>
      <c r="C868" s="411">
        <v>0</v>
      </c>
      <c r="D868" s="408">
        <f t="shared" si="47"/>
        <v>0</v>
      </c>
      <c r="I868" s="274"/>
      <c r="J868" s="274"/>
      <c r="K868" s="274"/>
      <c r="L868" s="274"/>
    </row>
    <row r="869" spans="1:12">
      <c r="A869" s="263">
        <f t="shared" si="46"/>
        <v>1993</v>
      </c>
      <c r="B869" s="406">
        <v>33938</v>
      </c>
      <c r="C869" s="411">
        <v>0</v>
      </c>
      <c r="D869" s="408">
        <f t="shared" si="47"/>
        <v>0</v>
      </c>
      <c r="I869" s="274"/>
      <c r="J869" s="274"/>
      <c r="K869" s="274"/>
      <c r="L869" s="274"/>
    </row>
    <row r="870" spans="1:12">
      <c r="A870" s="263">
        <f t="shared" si="46"/>
        <v>1993</v>
      </c>
      <c r="B870" s="406">
        <v>33969</v>
      </c>
      <c r="C870" s="411">
        <v>0</v>
      </c>
      <c r="D870" s="408">
        <f t="shared" si="47"/>
        <v>0</v>
      </c>
      <c r="I870" s="274"/>
      <c r="J870" s="274"/>
      <c r="K870" s="274"/>
      <c r="L870" s="274"/>
    </row>
    <row r="871" spans="1:12">
      <c r="A871" s="263">
        <f t="shared" si="46"/>
        <v>1993</v>
      </c>
      <c r="B871" s="406">
        <v>34000</v>
      </c>
      <c r="C871" s="411">
        <v>0</v>
      </c>
      <c r="D871" s="408">
        <f t="shared" si="47"/>
        <v>0</v>
      </c>
      <c r="I871" s="274"/>
      <c r="J871" s="274"/>
      <c r="K871" s="274"/>
      <c r="L871" s="274"/>
    </row>
    <row r="872" spans="1:12">
      <c r="A872" s="263">
        <f t="shared" si="46"/>
        <v>1993</v>
      </c>
      <c r="B872" s="406">
        <v>34028</v>
      </c>
      <c r="C872" s="411">
        <v>6.5107142857142861</v>
      </c>
      <c r="D872" s="408">
        <f t="shared" si="47"/>
        <v>0.36158677685950424</v>
      </c>
      <c r="I872" s="274"/>
      <c r="J872" s="274"/>
      <c r="K872" s="274"/>
      <c r="L872" s="274"/>
    </row>
    <row r="873" spans="1:12">
      <c r="A873" s="263">
        <f t="shared" si="46"/>
        <v>1993</v>
      </c>
      <c r="B873" s="406">
        <v>34059</v>
      </c>
      <c r="C873" s="411">
        <v>3.7096774193548385</v>
      </c>
      <c r="D873" s="408">
        <f t="shared" si="47"/>
        <v>0.228099173553719</v>
      </c>
      <c r="I873" s="274"/>
      <c r="J873" s="274"/>
      <c r="K873" s="274"/>
      <c r="L873" s="274"/>
    </row>
    <row r="874" spans="1:12">
      <c r="A874" s="263">
        <f t="shared" si="46"/>
        <v>1993</v>
      </c>
      <c r="B874" s="406">
        <v>34089</v>
      </c>
      <c r="C874" s="411">
        <v>28.533333333333335</v>
      </c>
      <c r="D874" s="408">
        <f t="shared" si="47"/>
        <v>1.6978512396694214</v>
      </c>
      <c r="I874" s="274"/>
      <c r="J874" s="274"/>
      <c r="K874" s="274"/>
      <c r="L874" s="274"/>
    </row>
    <row r="875" spans="1:12">
      <c r="A875" s="263">
        <f t="shared" si="46"/>
        <v>1993</v>
      </c>
      <c r="B875" s="406">
        <v>34120</v>
      </c>
      <c r="C875" s="411">
        <v>1.8709677419354838</v>
      </c>
      <c r="D875" s="408">
        <f t="shared" si="47"/>
        <v>0.11504132231404959</v>
      </c>
      <c r="I875" s="274"/>
      <c r="J875" s="274"/>
      <c r="K875" s="274"/>
      <c r="L875" s="274"/>
    </row>
    <row r="876" spans="1:12">
      <c r="A876" s="263">
        <f t="shared" si="46"/>
        <v>1993</v>
      </c>
      <c r="B876" s="406">
        <v>34150</v>
      </c>
      <c r="C876" s="411">
        <v>0</v>
      </c>
      <c r="D876" s="408">
        <f t="shared" si="47"/>
        <v>0</v>
      </c>
      <c r="I876" s="274"/>
      <c r="J876" s="274"/>
      <c r="K876" s="274"/>
      <c r="L876" s="274"/>
    </row>
    <row r="877" spans="1:12">
      <c r="A877" s="263">
        <f t="shared" si="46"/>
        <v>1993</v>
      </c>
      <c r="B877" s="406">
        <v>34181</v>
      </c>
      <c r="C877" s="411">
        <v>0</v>
      </c>
      <c r="D877" s="408">
        <f t="shared" si="47"/>
        <v>0</v>
      </c>
      <c r="I877" s="274"/>
      <c r="J877" s="274"/>
      <c r="K877" s="274"/>
      <c r="L877" s="274"/>
    </row>
    <row r="878" spans="1:12">
      <c r="A878" s="263">
        <f t="shared" si="46"/>
        <v>1993</v>
      </c>
      <c r="B878" s="406">
        <v>34212</v>
      </c>
      <c r="C878" s="411">
        <v>0</v>
      </c>
      <c r="D878" s="408">
        <f t="shared" si="47"/>
        <v>0</v>
      </c>
      <c r="I878" s="274"/>
      <c r="J878" s="274"/>
      <c r="K878" s="274"/>
      <c r="L878" s="274"/>
    </row>
    <row r="879" spans="1:12">
      <c r="A879" s="263">
        <f t="shared" si="46"/>
        <v>1993</v>
      </c>
      <c r="B879" s="406">
        <v>34242</v>
      </c>
      <c r="C879" s="411">
        <v>0</v>
      </c>
      <c r="D879" s="408">
        <f t="shared" si="47"/>
        <v>0</v>
      </c>
      <c r="I879" s="274"/>
      <c r="J879" s="274"/>
      <c r="K879" s="274"/>
      <c r="L879" s="274"/>
    </row>
    <row r="880" spans="1:12">
      <c r="A880" s="263">
        <f t="shared" si="46"/>
        <v>1994</v>
      </c>
      <c r="B880" s="406">
        <v>34273</v>
      </c>
      <c r="C880" s="411">
        <v>0</v>
      </c>
      <c r="D880" s="408">
        <f t="shared" si="47"/>
        <v>0</v>
      </c>
      <c r="I880" s="274"/>
      <c r="J880" s="274"/>
      <c r="K880" s="274"/>
      <c r="L880" s="274"/>
    </row>
    <row r="881" spans="1:12">
      <c r="A881" s="263">
        <f t="shared" si="46"/>
        <v>1994</v>
      </c>
      <c r="B881" s="406">
        <v>34303</v>
      </c>
      <c r="C881" s="411">
        <v>0</v>
      </c>
      <c r="D881" s="408">
        <f t="shared" si="47"/>
        <v>0</v>
      </c>
      <c r="I881" s="274"/>
      <c r="J881" s="274"/>
      <c r="K881" s="274"/>
      <c r="L881" s="274"/>
    </row>
    <row r="882" spans="1:12">
      <c r="A882" s="263">
        <f t="shared" si="46"/>
        <v>1994</v>
      </c>
      <c r="B882" s="406">
        <v>34334</v>
      </c>
      <c r="C882" s="411">
        <v>0</v>
      </c>
      <c r="D882" s="408">
        <f t="shared" si="47"/>
        <v>0</v>
      </c>
      <c r="I882" s="274"/>
      <c r="J882" s="274"/>
      <c r="K882" s="274"/>
      <c r="L882" s="274"/>
    </row>
    <row r="883" spans="1:12">
      <c r="A883" s="263">
        <f t="shared" si="46"/>
        <v>1994</v>
      </c>
      <c r="B883" s="406">
        <v>34365</v>
      </c>
      <c r="C883" s="411">
        <v>0</v>
      </c>
      <c r="D883" s="408">
        <f t="shared" si="47"/>
        <v>0</v>
      </c>
      <c r="I883" s="274"/>
      <c r="J883" s="274"/>
      <c r="K883" s="274"/>
      <c r="L883" s="274"/>
    </row>
    <row r="884" spans="1:12">
      <c r="A884" s="263">
        <f t="shared" si="46"/>
        <v>1994</v>
      </c>
      <c r="B884" s="406">
        <v>34393</v>
      </c>
      <c r="C884" s="411">
        <v>14.442857142857145</v>
      </c>
      <c r="D884" s="408">
        <f t="shared" si="47"/>
        <v>0.80211570247933883</v>
      </c>
      <c r="I884" s="274"/>
      <c r="J884" s="274"/>
      <c r="K884" s="274"/>
      <c r="L884" s="274"/>
    </row>
    <row r="885" spans="1:12">
      <c r="A885" s="263">
        <f t="shared" si="46"/>
        <v>1994</v>
      </c>
      <c r="B885" s="406">
        <v>34424</v>
      </c>
      <c r="C885" s="411">
        <v>4.5322580645161281</v>
      </c>
      <c r="D885" s="408">
        <f t="shared" si="47"/>
        <v>0.27867768595041315</v>
      </c>
      <c r="I885" s="274"/>
      <c r="J885" s="274"/>
      <c r="K885" s="274"/>
      <c r="L885" s="274"/>
    </row>
    <row r="886" spans="1:12">
      <c r="A886" s="263">
        <f t="shared" si="46"/>
        <v>1994</v>
      </c>
      <c r="B886" s="406">
        <v>34454</v>
      </c>
      <c r="C886" s="411">
        <v>0</v>
      </c>
      <c r="D886" s="408">
        <f t="shared" si="47"/>
        <v>0</v>
      </c>
      <c r="I886" s="274"/>
      <c r="J886" s="274"/>
      <c r="K886" s="274"/>
      <c r="L886" s="274"/>
    </row>
    <row r="887" spans="1:12">
      <c r="A887" s="263">
        <f t="shared" si="46"/>
        <v>1994</v>
      </c>
      <c r="B887" s="406">
        <v>34485</v>
      </c>
      <c r="C887" s="411">
        <v>0</v>
      </c>
      <c r="D887" s="408">
        <f t="shared" si="47"/>
        <v>0</v>
      </c>
      <c r="I887" s="274"/>
      <c r="J887" s="274"/>
      <c r="K887" s="274"/>
      <c r="L887" s="274"/>
    </row>
    <row r="888" spans="1:12">
      <c r="A888" s="263">
        <f t="shared" si="46"/>
        <v>1994</v>
      </c>
      <c r="B888" s="406">
        <v>34515</v>
      </c>
      <c r="C888" s="411">
        <v>0</v>
      </c>
      <c r="D888" s="408">
        <f t="shared" si="47"/>
        <v>0</v>
      </c>
      <c r="I888" s="274"/>
      <c r="J888" s="274"/>
      <c r="K888" s="274"/>
      <c r="L888" s="274"/>
    </row>
    <row r="889" spans="1:12">
      <c r="A889" s="263">
        <f t="shared" si="46"/>
        <v>1994</v>
      </c>
      <c r="B889" s="406">
        <v>34546</v>
      </c>
      <c r="C889" s="411">
        <v>0</v>
      </c>
      <c r="D889" s="408">
        <f t="shared" si="47"/>
        <v>0</v>
      </c>
      <c r="I889" s="274"/>
      <c r="J889" s="274"/>
      <c r="K889" s="274"/>
      <c r="L889" s="274"/>
    </row>
    <row r="890" spans="1:12">
      <c r="A890" s="263">
        <f t="shared" si="46"/>
        <v>1994</v>
      </c>
      <c r="B890" s="406">
        <v>34577</v>
      </c>
      <c r="C890" s="411">
        <v>0</v>
      </c>
      <c r="D890" s="408">
        <f t="shared" si="47"/>
        <v>0</v>
      </c>
      <c r="I890" s="274"/>
      <c r="J890" s="274"/>
      <c r="K890" s="274"/>
      <c r="L890" s="274"/>
    </row>
    <row r="891" spans="1:12">
      <c r="A891" s="263">
        <f t="shared" si="46"/>
        <v>1994</v>
      </c>
      <c r="B891" s="406">
        <v>34607</v>
      </c>
      <c r="C891" s="411">
        <v>0</v>
      </c>
      <c r="D891" s="408">
        <f t="shared" si="47"/>
        <v>0</v>
      </c>
      <c r="I891" s="274"/>
      <c r="J891" s="274"/>
      <c r="K891" s="274"/>
      <c r="L891" s="274"/>
    </row>
    <row r="892" spans="1:12">
      <c r="A892" s="263">
        <f t="shared" si="46"/>
        <v>1995</v>
      </c>
      <c r="B892" s="406">
        <v>34638</v>
      </c>
      <c r="C892" s="411">
        <v>0</v>
      </c>
      <c r="D892" s="408">
        <f t="shared" si="47"/>
        <v>0</v>
      </c>
      <c r="I892" s="274"/>
      <c r="J892" s="274"/>
      <c r="K892" s="274"/>
      <c r="L892" s="274"/>
    </row>
    <row r="893" spans="1:12">
      <c r="A893" s="263">
        <f t="shared" si="46"/>
        <v>1995</v>
      </c>
      <c r="B893" s="406">
        <v>34668</v>
      </c>
      <c r="C893" s="411">
        <v>3.0566666666666666</v>
      </c>
      <c r="D893" s="408">
        <f t="shared" si="47"/>
        <v>0.18188429752066115</v>
      </c>
      <c r="I893" s="274"/>
      <c r="J893" s="274"/>
      <c r="K893" s="274"/>
      <c r="L893" s="274"/>
    </row>
    <row r="894" spans="1:12">
      <c r="A894" s="263">
        <f t="shared" si="46"/>
        <v>1995</v>
      </c>
      <c r="B894" s="406">
        <v>34699</v>
      </c>
      <c r="C894" s="411">
        <v>9.5129032258064523</v>
      </c>
      <c r="D894" s="408">
        <f t="shared" si="47"/>
        <v>0.5849256198347107</v>
      </c>
      <c r="I894" s="274"/>
      <c r="J894" s="274"/>
      <c r="K894" s="274"/>
      <c r="L894" s="274"/>
    </row>
    <row r="895" spans="1:12">
      <c r="A895" s="263">
        <f t="shared" si="46"/>
        <v>1995</v>
      </c>
      <c r="B895" s="406">
        <v>34730</v>
      </c>
      <c r="C895" s="411">
        <v>8.4096774193548409</v>
      </c>
      <c r="D895" s="408">
        <f t="shared" si="47"/>
        <v>0.51709090909090916</v>
      </c>
      <c r="I895" s="274"/>
      <c r="J895" s="274"/>
      <c r="K895" s="274"/>
      <c r="L895" s="274"/>
    </row>
    <row r="896" spans="1:12">
      <c r="A896" s="263">
        <f t="shared" si="46"/>
        <v>1995</v>
      </c>
      <c r="B896" s="406">
        <v>34758</v>
      </c>
      <c r="C896" s="411">
        <v>41.571428571428569</v>
      </c>
      <c r="D896" s="408">
        <f t="shared" si="47"/>
        <v>2.3087603305785125</v>
      </c>
      <c r="I896" s="274"/>
      <c r="J896" s="274"/>
      <c r="K896" s="274"/>
      <c r="L896" s="274"/>
    </row>
    <row r="897" spans="1:12">
      <c r="A897" s="263">
        <f t="shared" si="46"/>
        <v>1995</v>
      </c>
      <c r="B897" s="406">
        <v>34789</v>
      </c>
      <c r="C897" s="411">
        <v>19.522580645161291</v>
      </c>
      <c r="D897" s="408">
        <f t="shared" si="47"/>
        <v>1.2003966942148763</v>
      </c>
      <c r="I897" s="274"/>
      <c r="J897" s="274"/>
      <c r="K897" s="274"/>
      <c r="L897" s="274"/>
    </row>
    <row r="898" spans="1:12">
      <c r="A898" s="263">
        <f t="shared" si="46"/>
        <v>1995</v>
      </c>
      <c r="B898" s="406">
        <v>34819</v>
      </c>
      <c r="C898" s="411">
        <v>72.433333333333337</v>
      </c>
      <c r="D898" s="408">
        <f t="shared" si="47"/>
        <v>4.3100826446280989</v>
      </c>
      <c r="I898" s="274"/>
      <c r="J898" s="274"/>
      <c r="K898" s="274"/>
      <c r="L898" s="274"/>
    </row>
    <row r="899" spans="1:12">
      <c r="A899" s="263">
        <f t="shared" si="46"/>
        <v>1995</v>
      </c>
      <c r="B899" s="406">
        <v>34850</v>
      </c>
      <c r="C899" s="411">
        <v>83.58064516129032</v>
      </c>
      <c r="D899" s="408">
        <f t="shared" si="47"/>
        <v>5.139173553719008</v>
      </c>
      <c r="I899" s="274"/>
      <c r="J899" s="274"/>
      <c r="K899" s="274"/>
      <c r="L899" s="274"/>
    </row>
    <row r="900" spans="1:12">
      <c r="A900" s="263">
        <f t="shared" si="46"/>
        <v>1995</v>
      </c>
      <c r="B900" s="406">
        <v>34880</v>
      </c>
      <c r="C900" s="411">
        <v>56.72</v>
      </c>
      <c r="D900" s="408">
        <f t="shared" si="47"/>
        <v>3.3750743801652887</v>
      </c>
      <c r="I900" s="274"/>
      <c r="J900" s="274"/>
      <c r="K900" s="274"/>
      <c r="L900" s="274"/>
    </row>
    <row r="901" spans="1:12">
      <c r="A901" s="263">
        <f t="shared" si="46"/>
        <v>1995</v>
      </c>
      <c r="B901" s="406">
        <v>34911</v>
      </c>
      <c r="C901" s="411">
        <v>27.777419354838706</v>
      </c>
      <c r="D901" s="408">
        <f t="shared" si="47"/>
        <v>1.70796694214876</v>
      </c>
      <c r="I901" s="274"/>
      <c r="J901" s="274"/>
      <c r="K901" s="274"/>
      <c r="L901" s="274"/>
    </row>
    <row r="902" spans="1:12">
      <c r="A902" s="263">
        <f t="shared" si="46"/>
        <v>1995</v>
      </c>
      <c r="B902" s="406">
        <v>34942</v>
      </c>
      <c r="C902" s="411">
        <v>1.232258064516129</v>
      </c>
      <c r="D902" s="408">
        <f t="shared" si="47"/>
        <v>7.5768595041322315E-2</v>
      </c>
      <c r="I902" s="274"/>
      <c r="J902" s="274"/>
      <c r="K902" s="274"/>
      <c r="L902" s="274"/>
    </row>
    <row r="903" spans="1:12">
      <c r="A903" s="263">
        <f t="shared" si="46"/>
        <v>1995</v>
      </c>
      <c r="B903" s="406">
        <v>34972</v>
      </c>
      <c r="C903" s="411">
        <v>0</v>
      </c>
      <c r="D903" s="408">
        <f t="shared" si="47"/>
        <v>0</v>
      </c>
      <c r="I903" s="274"/>
      <c r="J903" s="274"/>
      <c r="K903" s="274"/>
      <c r="L903" s="274"/>
    </row>
    <row r="904" spans="1:12">
      <c r="A904" s="263">
        <f t="shared" si="46"/>
        <v>1996</v>
      </c>
      <c r="B904" s="406">
        <v>35003</v>
      </c>
      <c r="C904" s="411">
        <v>0</v>
      </c>
      <c r="D904" s="408">
        <f t="shared" si="47"/>
        <v>0</v>
      </c>
      <c r="I904" s="274"/>
      <c r="J904" s="274"/>
      <c r="K904" s="274"/>
      <c r="L904" s="274"/>
    </row>
    <row r="905" spans="1:12">
      <c r="A905" s="263">
        <f t="shared" si="46"/>
        <v>1996</v>
      </c>
      <c r="B905" s="406">
        <v>35033</v>
      </c>
      <c r="C905" s="411">
        <v>0</v>
      </c>
      <c r="D905" s="408">
        <f t="shared" si="47"/>
        <v>0</v>
      </c>
      <c r="I905" s="274"/>
      <c r="J905" s="274"/>
      <c r="K905" s="274"/>
      <c r="L905" s="274"/>
    </row>
    <row r="906" spans="1:12">
      <c r="A906" s="263">
        <f t="shared" si="46"/>
        <v>1996</v>
      </c>
      <c r="B906" s="406">
        <v>35064</v>
      </c>
      <c r="C906" s="411">
        <v>2.1096774193548389</v>
      </c>
      <c r="D906" s="408">
        <f t="shared" si="47"/>
        <v>0.12971900826446284</v>
      </c>
      <c r="I906" s="274"/>
      <c r="J906" s="274"/>
      <c r="K906" s="274"/>
      <c r="L906" s="274"/>
    </row>
    <row r="907" spans="1:12">
      <c r="A907" s="263">
        <f t="shared" si="46"/>
        <v>1996</v>
      </c>
      <c r="B907" s="406">
        <v>35095</v>
      </c>
      <c r="C907" s="411">
        <v>18.635483870967743</v>
      </c>
      <c r="D907" s="408">
        <f t="shared" si="47"/>
        <v>1.1458512396694216</v>
      </c>
      <c r="I907" s="274"/>
      <c r="J907" s="274"/>
      <c r="K907" s="274"/>
      <c r="L907" s="274"/>
    </row>
    <row r="908" spans="1:12">
      <c r="A908" s="263">
        <f t="shared" si="46"/>
        <v>1996</v>
      </c>
      <c r="B908" s="406">
        <v>35124</v>
      </c>
      <c r="C908" s="411">
        <v>62.793103448275865</v>
      </c>
      <c r="D908" s="408">
        <f t="shared" si="47"/>
        <v>3.6119008264462811</v>
      </c>
      <c r="I908" s="274"/>
      <c r="J908" s="274"/>
      <c r="K908" s="274"/>
      <c r="L908" s="274"/>
    </row>
    <row r="909" spans="1:12">
      <c r="A909" s="263">
        <f t="shared" si="46"/>
        <v>1996</v>
      </c>
      <c r="B909" s="406">
        <v>35155</v>
      </c>
      <c r="C909" s="411">
        <v>93.196774193548379</v>
      </c>
      <c r="D909" s="408">
        <f t="shared" si="47"/>
        <v>5.7304462809917345</v>
      </c>
      <c r="I909" s="274"/>
      <c r="J909" s="274"/>
      <c r="K909" s="274"/>
      <c r="L909" s="274"/>
    </row>
    <row r="910" spans="1:12">
      <c r="A910" s="263">
        <f t="shared" si="46"/>
        <v>1996</v>
      </c>
      <c r="B910" s="406">
        <v>35185</v>
      </c>
      <c r="C910" s="411">
        <v>66.736666666666665</v>
      </c>
      <c r="D910" s="408">
        <f t="shared" si="47"/>
        <v>3.9711074380165283</v>
      </c>
      <c r="I910" s="274"/>
      <c r="J910" s="274"/>
      <c r="K910" s="274"/>
      <c r="L910" s="274"/>
    </row>
    <row r="911" spans="1:12">
      <c r="A911" s="263">
        <f t="shared" si="46"/>
        <v>1996</v>
      </c>
      <c r="B911" s="406">
        <v>35216</v>
      </c>
      <c r="C911" s="411">
        <v>64.2</v>
      </c>
      <c r="D911" s="408">
        <f t="shared" si="47"/>
        <v>3.9475041322314048</v>
      </c>
      <c r="I911" s="274"/>
      <c r="J911" s="274"/>
      <c r="K911" s="274"/>
      <c r="L911" s="274"/>
    </row>
    <row r="912" spans="1:12">
      <c r="A912" s="263">
        <f t="shared" si="46"/>
        <v>1996</v>
      </c>
      <c r="B912" s="406">
        <v>35246</v>
      </c>
      <c r="C912" s="411">
        <v>35.833333333333336</v>
      </c>
      <c r="D912" s="408">
        <f t="shared" si="47"/>
        <v>2.1322314049586777</v>
      </c>
      <c r="I912" s="274"/>
      <c r="J912" s="274"/>
      <c r="K912" s="274"/>
      <c r="L912" s="274"/>
    </row>
    <row r="913" spans="1:12">
      <c r="A913" s="263">
        <f t="shared" ref="A913:A976" si="48">IF(MONTH(B913)&gt;9,YEAR(B913)+1,YEAR(B913))</f>
        <v>1996</v>
      </c>
      <c r="B913" s="406">
        <v>35277</v>
      </c>
      <c r="C913" s="411">
        <v>0.62258064516129019</v>
      </c>
      <c r="D913" s="408">
        <f t="shared" ref="D913:D976" si="49">IF(C913&lt;&gt;-901,C913*DAY(B913)*24*60*60/(220*22*9*1000),-901)</f>
        <v>3.8280991735537187E-2</v>
      </c>
      <c r="I913" s="274"/>
      <c r="J913" s="274"/>
      <c r="K913" s="274"/>
      <c r="L913" s="274"/>
    </row>
    <row r="914" spans="1:12">
      <c r="A914" s="263">
        <f t="shared" si="48"/>
        <v>1996</v>
      </c>
      <c r="B914" s="406">
        <v>35308</v>
      </c>
      <c r="C914" s="411">
        <v>0</v>
      </c>
      <c r="D914" s="408">
        <f t="shared" si="49"/>
        <v>0</v>
      </c>
      <c r="I914" s="274"/>
      <c r="J914" s="274"/>
      <c r="K914" s="274"/>
      <c r="L914" s="274"/>
    </row>
    <row r="915" spans="1:12">
      <c r="A915" s="263">
        <f t="shared" si="48"/>
        <v>1996</v>
      </c>
      <c r="B915" s="406">
        <v>35338</v>
      </c>
      <c r="C915" s="411">
        <v>0</v>
      </c>
      <c r="D915" s="408">
        <f t="shared" si="49"/>
        <v>0</v>
      </c>
      <c r="I915" s="274"/>
      <c r="J915" s="274"/>
      <c r="K915" s="274"/>
      <c r="L915" s="274"/>
    </row>
    <row r="916" spans="1:12">
      <c r="A916" s="263">
        <f t="shared" si="48"/>
        <v>1997</v>
      </c>
      <c r="B916" s="406">
        <v>35369</v>
      </c>
      <c r="C916" s="411">
        <v>0</v>
      </c>
      <c r="D916" s="408">
        <f t="shared" si="49"/>
        <v>0</v>
      </c>
      <c r="I916" s="274"/>
      <c r="J916" s="274"/>
      <c r="K916" s="274"/>
      <c r="L916" s="274"/>
    </row>
    <row r="917" spans="1:12">
      <c r="A917" s="263">
        <f t="shared" si="48"/>
        <v>1997</v>
      </c>
      <c r="B917" s="406">
        <v>35399</v>
      </c>
      <c r="C917" s="411">
        <v>13.633333333333333</v>
      </c>
      <c r="D917" s="408">
        <f t="shared" si="49"/>
        <v>0.81123966942148762</v>
      </c>
      <c r="I917" s="274"/>
      <c r="J917" s="274"/>
      <c r="K917" s="274"/>
      <c r="L917" s="274"/>
    </row>
    <row r="918" spans="1:12">
      <c r="A918" s="263">
        <f t="shared" si="48"/>
        <v>1997</v>
      </c>
      <c r="B918" s="406">
        <v>35430</v>
      </c>
      <c r="C918" s="411">
        <v>35.57741935483871</v>
      </c>
      <c r="D918" s="408">
        <f t="shared" si="49"/>
        <v>2.1875702479338845</v>
      </c>
      <c r="I918" s="274"/>
      <c r="J918" s="274"/>
      <c r="K918" s="274"/>
      <c r="L918" s="274"/>
    </row>
    <row r="919" spans="1:12">
      <c r="A919" s="263">
        <f t="shared" si="48"/>
        <v>1997</v>
      </c>
      <c r="B919" s="406">
        <v>35461</v>
      </c>
      <c r="C919" s="411">
        <v>52.064516129032256</v>
      </c>
      <c r="D919" s="408">
        <f t="shared" si="49"/>
        <v>3.2013223140495866</v>
      </c>
      <c r="I919" s="274"/>
      <c r="J919" s="274"/>
      <c r="K919" s="274"/>
      <c r="L919" s="274"/>
    </row>
    <row r="920" spans="1:12">
      <c r="A920" s="263">
        <f t="shared" si="48"/>
        <v>1997</v>
      </c>
      <c r="B920" s="406">
        <v>35489</v>
      </c>
      <c r="C920" s="411">
        <v>110.85714285714286</v>
      </c>
      <c r="D920" s="408">
        <f t="shared" si="49"/>
        <v>6.1566942148760333</v>
      </c>
      <c r="I920" s="274"/>
      <c r="J920" s="274"/>
      <c r="K920" s="274"/>
      <c r="L920" s="274"/>
    </row>
    <row r="921" spans="1:12">
      <c r="A921" s="263">
        <f t="shared" si="48"/>
        <v>1997</v>
      </c>
      <c r="B921" s="406">
        <v>35520</v>
      </c>
      <c r="C921" s="411">
        <v>67.677419354838705</v>
      </c>
      <c r="D921" s="408">
        <f t="shared" si="49"/>
        <v>4.1613223140495865</v>
      </c>
      <c r="I921" s="274"/>
      <c r="J921" s="274"/>
      <c r="K921" s="274"/>
      <c r="L921" s="274"/>
    </row>
    <row r="922" spans="1:12">
      <c r="A922" s="263">
        <f t="shared" si="48"/>
        <v>1997</v>
      </c>
      <c r="B922" s="406">
        <v>35550</v>
      </c>
      <c r="C922" s="411">
        <v>44.7</v>
      </c>
      <c r="D922" s="408">
        <f t="shared" si="49"/>
        <v>2.6598347107438016</v>
      </c>
      <c r="I922" s="274"/>
      <c r="J922" s="274"/>
      <c r="K922" s="274"/>
      <c r="L922" s="274"/>
    </row>
    <row r="923" spans="1:12">
      <c r="A923" s="263">
        <f t="shared" si="48"/>
        <v>1997</v>
      </c>
      <c r="B923" s="406">
        <v>35581</v>
      </c>
      <c r="C923" s="411">
        <v>26.741935483870968</v>
      </c>
      <c r="D923" s="408">
        <f t="shared" si="49"/>
        <v>1.644297520661157</v>
      </c>
      <c r="I923" s="274"/>
      <c r="J923" s="274"/>
      <c r="K923" s="274"/>
      <c r="L923" s="274"/>
    </row>
    <row r="924" spans="1:12">
      <c r="A924" s="263">
        <f t="shared" si="48"/>
        <v>1997</v>
      </c>
      <c r="B924" s="406">
        <v>35611</v>
      </c>
      <c r="C924" s="411">
        <v>0</v>
      </c>
      <c r="D924" s="408">
        <f t="shared" si="49"/>
        <v>0</v>
      </c>
      <c r="I924" s="274"/>
      <c r="J924" s="274"/>
      <c r="K924" s="274"/>
      <c r="L924" s="274"/>
    </row>
    <row r="925" spans="1:12">
      <c r="A925" s="263">
        <f t="shared" si="48"/>
        <v>1997</v>
      </c>
      <c r="B925" s="406">
        <v>35642</v>
      </c>
      <c r="C925" s="411">
        <v>0</v>
      </c>
      <c r="D925" s="408">
        <f t="shared" si="49"/>
        <v>0</v>
      </c>
      <c r="I925" s="274"/>
      <c r="J925" s="274"/>
      <c r="K925" s="274"/>
      <c r="L925" s="274"/>
    </row>
    <row r="926" spans="1:12">
      <c r="A926" s="263">
        <f t="shared" si="48"/>
        <v>1997</v>
      </c>
      <c r="B926" s="406">
        <v>35673</v>
      </c>
      <c r="C926" s="411">
        <v>0</v>
      </c>
      <c r="D926" s="408">
        <f t="shared" si="49"/>
        <v>0</v>
      </c>
      <c r="I926" s="274"/>
      <c r="J926" s="274"/>
      <c r="K926" s="274"/>
      <c r="L926" s="274"/>
    </row>
    <row r="927" spans="1:12">
      <c r="A927" s="263">
        <f t="shared" si="48"/>
        <v>1997</v>
      </c>
      <c r="B927" s="406">
        <v>35703</v>
      </c>
      <c r="C927" s="411">
        <v>0</v>
      </c>
      <c r="D927" s="408">
        <f t="shared" si="49"/>
        <v>0</v>
      </c>
      <c r="I927" s="274"/>
      <c r="J927" s="274"/>
      <c r="K927" s="274"/>
      <c r="L927" s="274"/>
    </row>
    <row r="928" spans="1:12">
      <c r="A928" s="263">
        <f t="shared" si="48"/>
        <v>1998</v>
      </c>
      <c r="B928" s="406">
        <v>35734</v>
      </c>
      <c r="C928" s="411">
        <v>0</v>
      </c>
      <c r="D928" s="408">
        <f t="shared" si="49"/>
        <v>0</v>
      </c>
      <c r="I928" s="274"/>
      <c r="J928" s="274"/>
      <c r="K928" s="274"/>
      <c r="L928" s="274"/>
    </row>
    <row r="929" spans="1:12">
      <c r="A929" s="263">
        <f t="shared" si="48"/>
        <v>1998</v>
      </c>
      <c r="B929" s="406">
        <v>35764</v>
      </c>
      <c r="C929" s="411">
        <v>0</v>
      </c>
      <c r="D929" s="408">
        <f t="shared" si="49"/>
        <v>0</v>
      </c>
      <c r="I929" s="274"/>
      <c r="J929" s="274"/>
      <c r="K929" s="274"/>
      <c r="L929" s="274"/>
    </row>
    <row r="930" spans="1:12">
      <c r="A930" s="263">
        <f t="shared" si="48"/>
        <v>1998</v>
      </c>
      <c r="B930" s="406">
        <v>35795</v>
      </c>
      <c r="C930" s="411">
        <v>1.2354838709677418</v>
      </c>
      <c r="D930" s="408">
        <f t="shared" si="49"/>
        <v>7.5966942148760319E-2</v>
      </c>
      <c r="I930" s="274"/>
      <c r="J930" s="274"/>
      <c r="K930" s="274"/>
      <c r="L930" s="274"/>
    </row>
    <row r="931" spans="1:12">
      <c r="A931" s="263">
        <f t="shared" si="48"/>
        <v>1998</v>
      </c>
      <c r="B931" s="406">
        <v>35826</v>
      </c>
      <c r="C931" s="411">
        <v>31.454838709677421</v>
      </c>
      <c r="D931" s="408">
        <f t="shared" si="49"/>
        <v>1.9340826446280992</v>
      </c>
      <c r="I931" s="274"/>
      <c r="J931" s="274"/>
      <c r="K931" s="274"/>
      <c r="L931" s="274"/>
    </row>
    <row r="932" spans="1:12">
      <c r="A932" s="263">
        <f t="shared" si="48"/>
        <v>1998</v>
      </c>
      <c r="B932" s="406">
        <v>35854</v>
      </c>
      <c r="C932" s="411">
        <v>105.07142857142857</v>
      </c>
      <c r="D932" s="408">
        <f t="shared" si="49"/>
        <v>5.8353719008264466</v>
      </c>
      <c r="I932" s="274"/>
      <c r="J932" s="274"/>
      <c r="K932" s="274"/>
      <c r="L932" s="274"/>
    </row>
    <row r="933" spans="1:12">
      <c r="A933" s="263">
        <f t="shared" si="48"/>
        <v>1998</v>
      </c>
      <c r="B933" s="406">
        <v>35885</v>
      </c>
      <c r="C933" s="411">
        <v>112.2258064516129</v>
      </c>
      <c r="D933" s="408">
        <f t="shared" si="49"/>
        <v>6.900495867768595</v>
      </c>
      <c r="I933" s="274"/>
      <c r="J933" s="274"/>
      <c r="K933" s="274"/>
      <c r="L933" s="274"/>
    </row>
    <row r="934" spans="1:12">
      <c r="A934" s="263">
        <f t="shared" si="48"/>
        <v>1998</v>
      </c>
      <c r="B934" s="406">
        <v>35915</v>
      </c>
      <c r="C934" s="411">
        <v>144.69999999999999</v>
      </c>
      <c r="D934" s="408">
        <f t="shared" si="49"/>
        <v>8.6102479338842972</v>
      </c>
      <c r="I934" s="274"/>
      <c r="J934" s="274"/>
      <c r="K934" s="274"/>
      <c r="L934" s="274"/>
    </row>
    <row r="935" spans="1:12">
      <c r="A935" s="263">
        <f t="shared" si="48"/>
        <v>1998</v>
      </c>
      <c r="B935" s="406">
        <v>35946</v>
      </c>
      <c r="C935" s="411">
        <v>128</v>
      </c>
      <c r="D935" s="408">
        <f t="shared" si="49"/>
        <v>7.8704132231404955</v>
      </c>
      <c r="I935" s="274"/>
      <c r="J935" s="274"/>
      <c r="K935" s="274"/>
      <c r="L935" s="274"/>
    </row>
    <row r="936" spans="1:12">
      <c r="A936" s="263">
        <f t="shared" si="48"/>
        <v>1998</v>
      </c>
      <c r="B936" s="406">
        <v>35976</v>
      </c>
      <c r="C936" s="411">
        <v>85.36666666666666</v>
      </c>
      <c r="D936" s="408">
        <f t="shared" si="49"/>
        <v>5.079669421487603</v>
      </c>
      <c r="I936" s="274"/>
      <c r="J936" s="274"/>
      <c r="K936" s="274"/>
      <c r="L936" s="274"/>
    </row>
    <row r="937" spans="1:12">
      <c r="A937" s="263">
        <f t="shared" si="48"/>
        <v>1998</v>
      </c>
      <c r="B937" s="406">
        <v>36007</v>
      </c>
      <c r="C937" s="411">
        <v>38.593548387096774</v>
      </c>
      <c r="D937" s="408">
        <f t="shared" si="49"/>
        <v>2.3730247933884301</v>
      </c>
      <c r="I937" s="274"/>
      <c r="J937" s="274"/>
      <c r="K937" s="274"/>
      <c r="L937" s="274"/>
    </row>
    <row r="938" spans="1:12">
      <c r="A938" s="263">
        <f t="shared" si="48"/>
        <v>1998</v>
      </c>
      <c r="B938" s="406">
        <v>36038</v>
      </c>
      <c r="C938" s="411">
        <v>0.2709677419354839</v>
      </c>
      <c r="D938" s="408">
        <f t="shared" si="49"/>
        <v>1.6661157024793392E-2</v>
      </c>
      <c r="I938" s="274"/>
      <c r="J938" s="274"/>
      <c r="K938" s="274"/>
      <c r="L938" s="274"/>
    </row>
    <row r="939" spans="1:12">
      <c r="A939" s="263">
        <f t="shared" si="48"/>
        <v>1998</v>
      </c>
      <c r="B939" s="406">
        <v>36068</v>
      </c>
      <c r="C939" s="411">
        <v>0</v>
      </c>
      <c r="D939" s="408">
        <f t="shared" si="49"/>
        <v>0</v>
      </c>
      <c r="I939" s="274"/>
      <c r="J939" s="274"/>
      <c r="K939" s="274"/>
      <c r="L939" s="274"/>
    </row>
    <row r="940" spans="1:12">
      <c r="A940" s="263">
        <f t="shared" si="48"/>
        <v>1999</v>
      </c>
      <c r="B940" s="406">
        <v>36099</v>
      </c>
      <c r="C940" s="411">
        <v>0</v>
      </c>
      <c r="D940" s="408">
        <f t="shared" si="49"/>
        <v>0</v>
      </c>
      <c r="I940" s="274"/>
      <c r="J940" s="274"/>
      <c r="K940" s="274"/>
      <c r="L940" s="274"/>
    </row>
    <row r="941" spans="1:12">
      <c r="A941" s="263">
        <f t="shared" si="48"/>
        <v>1999</v>
      </c>
      <c r="B941" s="406">
        <v>36129</v>
      </c>
      <c r="C941" s="411">
        <v>0.5</v>
      </c>
      <c r="D941" s="408">
        <f t="shared" si="49"/>
        <v>2.9752066115702479E-2</v>
      </c>
      <c r="I941" s="274"/>
      <c r="J941" s="274"/>
      <c r="K941" s="274"/>
      <c r="L941" s="274"/>
    </row>
    <row r="942" spans="1:12">
      <c r="A942" s="263">
        <f t="shared" si="48"/>
        <v>1999</v>
      </c>
      <c r="B942" s="406">
        <v>36160</v>
      </c>
      <c r="C942" s="411">
        <v>14.225806451612904</v>
      </c>
      <c r="D942" s="408">
        <f t="shared" si="49"/>
        <v>0.87471074380165292</v>
      </c>
      <c r="I942" s="274"/>
      <c r="J942" s="274"/>
      <c r="K942" s="274"/>
      <c r="L942" s="274"/>
    </row>
    <row r="943" spans="1:12">
      <c r="A943" s="263">
        <f t="shared" si="48"/>
        <v>1999</v>
      </c>
      <c r="B943" s="406">
        <v>36191</v>
      </c>
      <c r="C943" s="411">
        <v>38.703225806451613</v>
      </c>
      <c r="D943" s="408">
        <f t="shared" si="49"/>
        <v>2.3797685950413219</v>
      </c>
      <c r="I943" s="274"/>
      <c r="J943" s="274"/>
      <c r="K943" s="274"/>
      <c r="L943" s="274"/>
    </row>
    <row r="944" spans="1:12">
      <c r="A944" s="263">
        <f t="shared" si="48"/>
        <v>1999</v>
      </c>
      <c r="B944" s="406">
        <v>36219</v>
      </c>
      <c r="C944" s="411">
        <v>99.642857142857139</v>
      </c>
      <c r="D944" s="408">
        <f t="shared" si="49"/>
        <v>5.533884297520661</v>
      </c>
      <c r="I944" s="274"/>
      <c r="J944" s="274"/>
      <c r="K944" s="274"/>
      <c r="L944" s="274"/>
    </row>
    <row r="945" spans="1:12">
      <c r="A945" s="263">
        <f t="shared" si="48"/>
        <v>1999</v>
      </c>
      <c r="B945" s="406">
        <v>36250</v>
      </c>
      <c r="C945" s="411">
        <v>128.64516129032259</v>
      </c>
      <c r="D945" s="408">
        <f t="shared" si="49"/>
        <v>7.9100826446281003</v>
      </c>
      <c r="I945" s="274"/>
      <c r="J945" s="274"/>
      <c r="K945" s="274"/>
      <c r="L945" s="274"/>
    </row>
    <row r="946" spans="1:12">
      <c r="A946" s="263">
        <f t="shared" si="48"/>
        <v>1999</v>
      </c>
      <c r="B946" s="406">
        <v>36280</v>
      </c>
      <c r="C946" s="411">
        <v>114.93333333333334</v>
      </c>
      <c r="D946" s="408">
        <f t="shared" si="49"/>
        <v>6.8390082644628096</v>
      </c>
      <c r="I946" s="274"/>
      <c r="J946" s="274"/>
      <c r="K946" s="274"/>
      <c r="L946" s="274"/>
    </row>
    <row r="947" spans="1:12">
      <c r="A947" s="263">
        <f t="shared" si="48"/>
        <v>1999</v>
      </c>
      <c r="B947" s="406">
        <v>36311</v>
      </c>
      <c r="C947" s="411">
        <v>55.516129032258064</v>
      </c>
      <c r="D947" s="408">
        <f t="shared" si="49"/>
        <v>3.4135537190082643</v>
      </c>
      <c r="I947" s="274"/>
      <c r="J947" s="274"/>
      <c r="K947" s="274"/>
      <c r="L947" s="274"/>
    </row>
    <row r="948" spans="1:12">
      <c r="A948" s="263">
        <f t="shared" si="48"/>
        <v>1999</v>
      </c>
      <c r="B948" s="406">
        <v>36341</v>
      </c>
      <c r="C948" s="411">
        <v>29.5</v>
      </c>
      <c r="D948" s="408">
        <f t="shared" si="49"/>
        <v>1.7553719008264463</v>
      </c>
      <c r="I948" s="274"/>
      <c r="J948" s="274"/>
      <c r="K948" s="274"/>
      <c r="L948" s="274"/>
    </row>
    <row r="949" spans="1:12">
      <c r="A949" s="263">
        <f t="shared" si="48"/>
        <v>1999</v>
      </c>
      <c r="B949" s="406">
        <v>36372</v>
      </c>
      <c r="C949" s="411">
        <v>0</v>
      </c>
      <c r="D949" s="408">
        <f t="shared" si="49"/>
        <v>0</v>
      </c>
      <c r="I949" s="274"/>
      <c r="J949" s="274"/>
      <c r="K949" s="274"/>
      <c r="L949" s="274"/>
    </row>
    <row r="950" spans="1:12">
      <c r="A950" s="263">
        <f t="shared" si="48"/>
        <v>1999</v>
      </c>
      <c r="B950" s="406">
        <v>36403</v>
      </c>
      <c r="C950" s="411">
        <v>0</v>
      </c>
      <c r="D950" s="408">
        <f t="shared" si="49"/>
        <v>0</v>
      </c>
      <c r="I950" s="274"/>
      <c r="J950" s="274"/>
      <c r="K950" s="274"/>
      <c r="L950" s="274"/>
    </row>
    <row r="951" spans="1:12">
      <c r="A951" s="263">
        <f t="shared" si="48"/>
        <v>1999</v>
      </c>
      <c r="B951" s="406">
        <v>36433</v>
      </c>
      <c r="C951" s="411">
        <v>0</v>
      </c>
      <c r="D951" s="408">
        <f t="shared" si="49"/>
        <v>0</v>
      </c>
      <c r="I951" s="274"/>
      <c r="J951" s="274"/>
      <c r="K951" s="274"/>
      <c r="L951" s="274"/>
    </row>
    <row r="952" spans="1:12">
      <c r="A952" s="263">
        <f t="shared" si="48"/>
        <v>2000</v>
      </c>
      <c r="B952" s="406">
        <v>36464</v>
      </c>
      <c r="C952" s="411">
        <v>0</v>
      </c>
      <c r="D952" s="408">
        <f t="shared" si="49"/>
        <v>0</v>
      </c>
      <c r="I952" s="274"/>
      <c r="J952" s="274"/>
      <c r="K952" s="274"/>
      <c r="L952" s="274"/>
    </row>
    <row r="953" spans="1:12">
      <c r="A953" s="263">
        <f t="shared" si="48"/>
        <v>2000</v>
      </c>
      <c r="B953" s="406">
        <v>36494</v>
      </c>
      <c r="C953" s="411">
        <v>1.9433333333333331</v>
      </c>
      <c r="D953" s="408">
        <f t="shared" si="49"/>
        <v>0.11563636363636362</v>
      </c>
      <c r="I953" s="274"/>
      <c r="J953" s="274"/>
      <c r="K953" s="274"/>
      <c r="L953" s="274"/>
    </row>
    <row r="954" spans="1:12">
      <c r="A954" s="263">
        <f t="shared" si="48"/>
        <v>2000</v>
      </c>
      <c r="B954" s="406">
        <v>36525</v>
      </c>
      <c r="C954" s="411">
        <v>2.3032258064516129</v>
      </c>
      <c r="D954" s="408">
        <f t="shared" si="49"/>
        <v>0.14161983471074382</v>
      </c>
      <c r="I954" s="274"/>
      <c r="J954" s="274"/>
      <c r="K954" s="274"/>
      <c r="L954" s="274"/>
    </row>
    <row r="955" spans="1:12">
      <c r="A955" s="263">
        <f t="shared" si="48"/>
        <v>2000</v>
      </c>
      <c r="B955" s="406">
        <v>36556</v>
      </c>
      <c r="C955" s="411">
        <v>26.583870967741937</v>
      </c>
      <c r="D955" s="408">
        <f t="shared" si="49"/>
        <v>1.6345785123966943</v>
      </c>
      <c r="I955" s="274"/>
      <c r="J955" s="274"/>
      <c r="K955" s="274"/>
      <c r="L955" s="274"/>
    </row>
    <row r="956" spans="1:12">
      <c r="A956" s="263">
        <f t="shared" si="48"/>
        <v>2000</v>
      </c>
      <c r="B956" s="406">
        <v>36585</v>
      </c>
      <c r="C956" s="411">
        <v>80.379310344827587</v>
      </c>
      <c r="D956" s="408">
        <f t="shared" si="49"/>
        <v>4.6234710743801655</v>
      </c>
      <c r="I956" s="274"/>
      <c r="J956" s="274"/>
      <c r="K956" s="274"/>
      <c r="L956" s="274"/>
    </row>
    <row r="957" spans="1:12">
      <c r="A957" s="263">
        <f t="shared" si="48"/>
        <v>2000</v>
      </c>
      <c r="B957" s="406">
        <v>36616</v>
      </c>
      <c r="C957" s="411">
        <v>103.58064516129032</v>
      </c>
      <c r="D957" s="408">
        <f t="shared" si="49"/>
        <v>6.3689256198347106</v>
      </c>
      <c r="I957" s="274"/>
      <c r="J957" s="274"/>
      <c r="K957" s="274"/>
      <c r="L957" s="274"/>
    </row>
    <row r="958" spans="1:12">
      <c r="A958" s="263">
        <f t="shared" si="48"/>
        <v>2000</v>
      </c>
      <c r="B958" s="406">
        <v>36646</v>
      </c>
      <c r="C958" s="411">
        <v>40.700000000000003</v>
      </c>
      <c r="D958" s="408">
        <f t="shared" si="49"/>
        <v>2.4218181818181819</v>
      </c>
      <c r="I958" s="274"/>
      <c r="J958" s="274"/>
      <c r="K958" s="274"/>
      <c r="L958" s="274"/>
    </row>
    <row r="959" spans="1:12">
      <c r="A959" s="263">
        <f t="shared" si="48"/>
        <v>2000</v>
      </c>
      <c r="B959" s="406">
        <v>36677</v>
      </c>
      <c r="C959" s="411">
        <v>43.748387096774195</v>
      </c>
      <c r="D959" s="408">
        <f t="shared" si="49"/>
        <v>2.6899834710743806</v>
      </c>
      <c r="I959" s="274"/>
      <c r="J959" s="274"/>
      <c r="K959" s="274"/>
      <c r="L959" s="274"/>
    </row>
    <row r="960" spans="1:12">
      <c r="A960" s="263">
        <f t="shared" si="48"/>
        <v>2000</v>
      </c>
      <c r="B960" s="406">
        <v>36707</v>
      </c>
      <c r="C960" s="411">
        <v>6.36</v>
      </c>
      <c r="D960" s="408">
        <f t="shared" si="49"/>
        <v>0.37844628099173561</v>
      </c>
      <c r="I960" s="274"/>
      <c r="J960" s="274"/>
      <c r="K960" s="274"/>
      <c r="L960" s="274"/>
    </row>
    <row r="961" spans="1:12">
      <c r="A961" s="263">
        <f t="shared" si="48"/>
        <v>2000</v>
      </c>
      <c r="B961" s="406">
        <v>36738</v>
      </c>
      <c r="C961" s="411">
        <v>0</v>
      </c>
      <c r="D961" s="408">
        <f t="shared" si="49"/>
        <v>0</v>
      </c>
      <c r="I961" s="274"/>
      <c r="J961" s="274"/>
      <c r="K961" s="274"/>
      <c r="L961" s="274"/>
    </row>
    <row r="962" spans="1:12">
      <c r="A962" s="263">
        <f t="shared" si="48"/>
        <v>2000</v>
      </c>
      <c r="B962" s="406">
        <v>36769</v>
      </c>
      <c r="C962" s="411">
        <v>0</v>
      </c>
      <c r="D962" s="408">
        <f t="shared" si="49"/>
        <v>0</v>
      </c>
      <c r="I962" s="274"/>
      <c r="J962" s="274"/>
      <c r="K962" s="274"/>
      <c r="L962" s="274"/>
    </row>
    <row r="963" spans="1:12">
      <c r="A963" s="263">
        <f t="shared" si="48"/>
        <v>2000</v>
      </c>
      <c r="B963" s="406">
        <v>36799</v>
      </c>
      <c r="C963" s="411">
        <v>0</v>
      </c>
      <c r="D963" s="408">
        <f t="shared" si="49"/>
        <v>0</v>
      </c>
      <c r="I963" s="274"/>
      <c r="J963" s="274"/>
      <c r="K963" s="274"/>
      <c r="L963" s="274"/>
    </row>
    <row r="964" spans="1:12">
      <c r="A964" s="263">
        <f t="shared" si="48"/>
        <v>2001</v>
      </c>
      <c r="B964" s="406">
        <v>36830</v>
      </c>
      <c r="C964" s="411">
        <v>2.935483870967742</v>
      </c>
      <c r="D964" s="408">
        <f t="shared" si="49"/>
        <v>0.18049586776859505</v>
      </c>
      <c r="I964" s="274"/>
      <c r="J964" s="274"/>
      <c r="K964" s="274"/>
      <c r="L964" s="274"/>
    </row>
    <row r="965" spans="1:12">
      <c r="A965" s="263">
        <f t="shared" si="48"/>
        <v>2001</v>
      </c>
      <c r="B965" s="406">
        <v>36860</v>
      </c>
      <c r="C965" s="411">
        <v>0.57333333333333336</v>
      </c>
      <c r="D965" s="408">
        <f t="shared" si="49"/>
        <v>3.4115702479338837E-2</v>
      </c>
      <c r="I965" s="274"/>
      <c r="J965" s="274"/>
      <c r="K965" s="274"/>
      <c r="L965" s="274"/>
    </row>
    <row r="966" spans="1:12">
      <c r="A966" s="263">
        <f t="shared" si="48"/>
        <v>2001</v>
      </c>
      <c r="B966" s="406">
        <v>36891</v>
      </c>
      <c r="C966" s="411">
        <v>4.5193548387096776</v>
      </c>
      <c r="D966" s="408">
        <f t="shared" si="49"/>
        <v>0.27788429752066113</v>
      </c>
      <c r="I966" s="274"/>
      <c r="J966" s="274"/>
      <c r="K966" s="274"/>
      <c r="L966" s="274"/>
    </row>
    <row r="967" spans="1:12">
      <c r="A967" s="263">
        <f t="shared" si="48"/>
        <v>2001</v>
      </c>
      <c r="B967" s="406">
        <v>36922</v>
      </c>
      <c r="C967" s="411">
        <v>14.503225806451614</v>
      </c>
      <c r="D967" s="408">
        <f t="shared" si="49"/>
        <v>0.89176859504132244</v>
      </c>
      <c r="I967" s="274"/>
      <c r="J967" s="274"/>
      <c r="K967" s="274"/>
      <c r="L967" s="274"/>
    </row>
    <row r="968" spans="1:12">
      <c r="A968" s="263">
        <f t="shared" si="48"/>
        <v>2001</v>
      </c>
      <c r="B968" s="406">
        <v>36950</v>
      </c>
      <c r="C968" s="411">
        <v>32.535714285714285</v>
      </c>
      <c r="D968" s="408">
        <f t="shared" si="49"/>
        <v>1.8069421487603305</v>
      </c>
      <c r="I968" s="274"/>
      <c r="J968" s="274"/>
      <c r="K968" s="274"/>
      <c r="L968" s="274"/>
    </row>
    <row r="969" spans="1:12">
      <c r="A969" s="263">
        <f t="shared" si="48"/>
        <v>2001</v>
      </c>
      <c r="B969" s="406">
        <v>36981</v>
      </c>
      <c r="C969" s="411">
        <v>34.08387096774193</v>
      </c>
      <c r="D969" s="408">
        <f t="shared" si="49"/>
        <v>2.0957355371900821</v>
      </c>
      <c r="I969" s="274"/>
      <c r="J969" s="274"/>
      <c r="K969" s="274"/>
      <c r="L969" s="274"/>
    </row>
    <row r="970" spans="1:12">
      <c r="A970" s="263">
        <f t="shared" si="48"/>
        <v>2001</v>
      </c>
      <c r="B970" s="406">
        <v>37011</v>
      </c>
      <c r="C970" s="411">
        <v>26.786666666666669</v>
      </c>
      <c r="D970" s="408">
        <f t="shared" si="49"/>
        <v>1.5939173553719008</v>
      </c>
      <c r="I970" s="274"/>
      <c r="J970" s="274"/>
      <c r="K970" s="274"/>
      <c r="L970" s="274"/>
    </row>
    <row r="971" spans="1:12">
      <c r="A971" s="263">
        <f t="shared" si="48"/>
        <v>2001</v>
      </c>
      <c r="B971" s="406">
        <v>37042</v>
      </c>
      <c r="C971" s="411">
        <v>0.2870967741935484</v>
      </c>
      <c r="D971" s="408">
        <f t="shared" si="49"/>
        <v>1.7652892561983474E-2</v>
      </c>
      <c r="I971" s="274"/>
      <c r="J971" s="274"/>
      <c r="K971" s="274"/>
      <c r="L971" s="274"/>
    </row>
    <row r="972" spans="1:12">
      <c r="A972" s="263">
        <f t="shared" si="48"/>
        <v>2001</v>
      </c>
      <c r="B972" s="406">
        <v>37072</v>
      </c>
      <c r="C972" s="411">
        <v>0</v>
      </c>
      <c r="D972" s="408">
        <f t="shared" si="49"/>
        <v>0</v>
      </c>
      <c r="I972" s="274"/>
      <c r="J972" s="274"/>
      <c r="K972" s="274"/>
      <c r="L972" s="274"/>
    </row>
    <row r="973" spans="1:12">
      <c r="A973" s="263">
        <f t="shared" si="48"/>
        <v>2001</v>
      </c>
      <c r="B973" s="406">
        <v>37103</v>
      </c>
      <c r="C973" s="411">
        <v>0</v>
      </c>
      <c r="D973" s="408">
        <f t="shared" si="49"/>
        <v>0</v>
      </c>
      <c r="I973" s="274"/>
      <c r="J973" s="274"/>
      <c r="K973" s="274"/>
      <c r="L973" s="274"/>
    </row>
    <row r="974" spans="1:12">
      <c r="A974" s="263">
        <f t="shared" si="48"/>
        <v>2001</v>
      </c>
      <c r="B974" s="406">
        <v>37134</v>
      </c>
      <c r="C974" s="411">
        <v>0</v>
      </c>
      <c r="D974" s="408">
        <f t="shared" si="49"/>
        <v>0</v>
      </c>
      <c r="I974" s="274"/>
      <c r="J974" s="274"/>
      <c r="K974" s="274"/>
      <c r="L974" s="274"/>
    </row>
    <row r="975" spans="1:12">
      <c r="A975" s="263">
        <f t="shared" si="48"/>
        <v>2001</v>
      </c>
      <c r="B975" s="406">
        <v>37164</v>
      </c>
      <c r="C975" s="411">
        <v>0</v>
      </c>
      <c r="D975" s="408">
        <f t="shared" si="49"/>
        <v>0</v>
      </c>
      <c r="I975" s="274"/>
      <c r="J975" s="274"/>
      <c r="K975" s="274"/>
      <c r="L975" s="274"/>
    </row>
    <row r="976" spans="1:12">
      <c r="A976" s="263">
        <f t="shared" si="48"/>
        <v>2002</v>
      </c>
      <c r="B976" s="406">
        <v>37195</v>
      </c>
      <c r="C976" s="411">
        <v>0</v>
      </c>
      <c r="D976" s="408">
        <f t="shared" si="49"/>
        <v>0</v>
      </c>
      <c r="I976" s="274"/>
      <c r="J976" s="274"/>
      <c r="K976" s="274"/>
      <c r="L976" s="274"/>
    </row>
    <row r="977" spans="1:12">
      <c r="A977" s="263">
        <f t="shared" ref="A977:A1040" si="50">IF(MONTH(B977)&gt;9,YEAR(B977)+1,YEAR(B977))</f>
        <v>2002</v>
      </c>
      <c r="B977" s="406">
        <v>37225</v>
      </c>
      <c r="C977" s="411">
        <v>2.8</v>
      </c>
      <c r="D977" s="408">
        <f t="shared" ref="D977:D1040" si="51">IF(C977&lt;&gt;-901,C977*DAY(B977)*24*60*60/(220*22*9*1000),-901)</f>
        <v>0.16661157024793388</v>
      </c>
      <c r="I977" s="274"/>
      <c r="J977" s="274"/>
      <c r="K977" s="274"/>
      <c r="L977" s="274"/>
    </row>
    <row r="978" spans="1:12">
      <c r="A978" s="263">
        <f t="shared" si="50"/>
        <v>2002</v>
      </c>
      <c r="B978" s="406">
        <v>37256</v>
      </c>
      <c r="C978" s="411">
        <v>37.096774193548384</v>
      </c>
      <c r="D978" s="408">
        <f t="shared" si="51"/>
        <v>2.28099173553719</v>
      </c>
      <c r="I978" s="274"/>
      <c r="J978" s="274"/>
      <c r="K978" s="274"/>
      <c r="L978" s="274"/>
    </row>
    <row r="979" spans="1:12">
      <c r="A979" s="263">
        <f t="shared" si="50"/>
        <v>2002</v>
      </c>
      <c r="B979" s="406">
        <v>37287</v>
      </c>
      <c r="C979" s="411">
        <v>34.63225806451613</v>
      </c>
      <c r="D979" s="408">
        <f t="shared" si="51"/>
        <v>2.129454545454545</v>
      </c>
      <c r="I979" s="274"/>
      <c r="J979" s="274"/>
      <c r="K979" s="274"/>
      <c r="L979" s="274"/>
    </row>
    <row r="980" spans="1:12">
      <c r="A980" s="263">
        <f t="shared" si="50"/>
        <v>2002</v>
      </c>
      <c r="B980" s="406">
        <v>37315</v>
      </c>
      <c r="C980" s="411">
        <v>45.903571428571425</v>
      </c>
      <c r="D980" s="408">
        <f t="shared" si="51"/>
        <v>2.549355371900826</v>
      </c>
      <c r="I980" s="274"/>
      <c r="J980" s="274"/>
      <c r="K980" s="274"/>
      <c r="L980" s="274"/>
    </row>
    <row r="981" spans="1:12">
      <c r="A981" s="263">
        <f t="shared" si="50"/>
        <v>2002</v>
      </c>
      <c r="B981" s="406">
        <v>37346</v>
      </c>
      <c r="C981" s="411">
        <v>65.387096774193552</v>
      </c>
      <c r="D981" s="408">
        <f t="shared" si="51"/>
        <v>4.0204958677685951</v>
      </c>
      <c r="I981" s="274"/>
      <c r="J981" s="274"/>
      <c r="K981" s="274"/>
      <c r="L981" s="274"/>
    </row>
    <row r="982" spans="1:12">
      <c r="A982" s="263">
        <f t="shared" si="50"/>
        <v>2002</v>
      </c>
      <c r="B982" s="406">
        <v>37376</v>
      </c>
      <c r="C982" s="411">
        <v>34.31333333333334</v>
      </c>
      <c r="D982" s="408">
        <f t="shared" si="51"/>
        <v>2.0417851239669425</v>
      </c>
      <c r="I982" s="274"/>
      <c r="J982" s="274"/>
      <c r="K982" s="274"/>
      <c r="L982" s="274"/>
    </row>
    <row r="983" spans="1:12">
      <c r="A983" s="263">
        <f t="shared" si="50"/>
        <v>2002</v>
      </c>
      <c r="B983" s="406">
        <v>37407</v>
      </c>
      <c r="C983" s="411">
        <v>4.8677419354838714</v>
      </c>
      <c r="D983" s="408">
        <f t="shared" si="51"/>
        <v>0.29930578512396699</v>
      </c>
      <c r="I983" s="274"/>
      <c r="J983" s="274"/>
      <c r="K983" s="274"/>
      <c r="L983" s="274"/>
    </row>
    <row r="984" spans="1:12">
      <c r="A984" s="263">
        <f t="shared" si="50"/>
        <v>2002</v>
      </c>
      <c r="B984" s="406">
        <v>37437</v>
      </c>
      <c r="C984" s="411">
        <v>0</v>
      </c>
      <c r="D984" s="408">
        <f t="shared" si="51"/>
        <v>0</v>
      </c>
      <c r="I984" s="274"/>
      <c r="J984" s="274"/>
      <c r="K984" s="274"/>
      <c r="L984" s="274"/>
    </row>
    <row r="985" spans="1:12">
      <c r="A985" s="263">
        <f t="shared" si="50"/>
        <v>2002</v>
      </c>
      <c r="B985" s="406">
        <v>37468</v>
      </c>
      <c r="C985" s="411">
        <v>0</v>
      </c>
      <c r="D985" s="408">
        <f t="shared" si="51"/>
        <v>0</v>
      </c>
      <c r="I985" s="274"/>
      <c r="J985" s="274"/>
      <c r="K985" s="274"/>
      <c r="L985" s="274"/>
    </row>
    <row r="986" spans="1:12">
      <c r="A986" s="263">
        <f t="shared" si="50"/>
        <v>2002</v>
      </c>
      <c r="B986" s="406">
        <v>37499</v>
      </c>
      <c r="C986" s="411">
        <v>0</v>
      </c>
      <c r="D986" s="408">
        <f t="shared" si="51"/>
        <v>0</v>
      </c>
      <c r="I986" s="274"/>
      <c r="J986" s="274"/>
      <c r="K986" s="274"/>
      <c r="L986" s="274"/>
    </row>
    <row r="987" spans="1:12">
      <c r="A987" s="263">
        <f t="shared" si="50"/>
        <v>2002</v>
      </c>
      <c r="B987" s="406">
        <v>37529</v>
      </c>
      <c r="C987" s="411">
        <v>0</v>
      </c>
      <c r="D987" s="408">
        <f t="shared" si="51"/>
        <v>0</v>
      </c>
      <c r="I987" s="274"/>
      <c r="J987" s="274"/>
      <c r="K987" s="274"/>
      <c r="L987" s="274"/>
    </row>
    <row r="988" spans="1:12">
      <c r="A988" s="263">
        <f t="shared" si="50"/>
        <v>2003</v>
      </c>
      <c r="B988" s="406">
        <v>37560</v>
      </c>
      <c r="C988" s="411">
        <v>0</v>
      </c>
      <c r="D988" s="408">
        <f t="shared" si="51"/>
        <v>0</v>
      </c>
      <c r="I988" s="274"/>
      <c r="J988" s="274"/>
      <c r="K988" s="274"/>
      <c r="L988" s="274"/>
    </row>
    <row r="989" spans="1:12">
      <c r="A989" s="263">
        <f t="shared" si="50"/>
        <v>2003</v>
      </c>
      <c r="B989" s="406">
        <v>37590</v>
      </c>
      <c r="C989" s="411">
        <v>0</v>
      </c>
      <c r="D989" s="408">
        <f t="shared" si="51"/>
        <v>0</v>
      </c>
      <c r="I989" s="274"/>
      <c r="J989" s="274"/>
      <c r="K989" s="274"/>
      <c r="L989" s="274"/>
    </row>
    <row r="990" spans="1:12">
      <c r="A990" s="263">
        <f t="shared" si="50"/>
        <v>2003</v>
      </c>
      <c r="B990" s="406">
        <v>37621</v>
      </c>
      <c r="C990" s="411">
        <v>23.067741935483873</v>
      </c>
      <c r="D990" s="408">
        <f t="shared" si="51"/>
        <v>1.4183801652892565</v>
      </c>
      <c r="I990" s="274"/>
      <c r="J990" s="274"/>
      <c r="K990" s="274"/>
      <c r="L990" s="274"/>
    </row>
    <row r="991" spans="1:12">
      <c r="A991" s="263">
        <f t="shared" si="50"/>
        <v>2003</v>
      </c>
      <c r="B991" s="406">
        <v>37652</v>
      </c>
      <c r="C991" s="411">
        <v>15.029032258064515</v>
      </c>
      <c r="D991" s="408">
        <f t="shared" si="51"/>
        <v>0.92409917355371884</v>
      </c>
      <c r="I991" s="274"/>
      <c r="J991" s="274"/>
      <c r="K991" s="274"/>
      <c r="L991" s="274"/>
    </row>
    <row r="992" spans="1:12">
      <c r="A992" s="263">
        <f t="shared" si="50"/>
        <v>2003</v>
      </c>
      <c r="B992" s="406">
        <v>37680</v>
      </c>
      <c r="C992" s="411">
        <v>6.0214285714285722</v>
      </c>
      <c r="D992" s="408">
        <f t="shared" si="51"/>
        <v>0.33441322314049593</v>
      </c>
      <c r="I992" s="274"/>
      <c r="J992" s="274"/>
      <c r="K992" s="274"/>
      <c r="L992" s="274"/>
    </row>
    <row r="993" spans="1:12">
      <c r="A993" s="263">
        <f t="shared" si="50"/>
        <v>2003</v>
      </c>
      <c r="B993" s="406">
        <v>37711</v>
      </c>
      <c r="C993" s="411">
        <v>20.058064516129029</v>
      </c>
      <c r="D993" s="408">
        <f t="shared" si="51"/>
        <v>1.2333223140495866</v>
      </c>
      <c r="I993" s="274"/>
      <c r="J993" s="274"/>
      <c r="K993" s="274"/>
      <c r="L993" s="274"/>
    </row>
    <row r="994" spans="1:12">
      <c r="A994" s="263">
        <f t="shared" si="50"/>
        <v>2003</v>
      </c>
      <c r="B994" s="406">
        <v>37741</v>
      </c>
      <c r="C994" s="411">
        <v>76.660000000000011</v>
      </c>
      <c r="D994" s="408">
        <f t="shared" si="51"/>
        <v>4.5615867768595049</v>
      </c>
      <c r="I994" s="274"/>
      <c r="J994" s="274"/>
      <c r="K994" s="274"/>
      <c r="L994" s="274"/>
    </row>
    <row r="995" spans="1:12">
      <c r="A995" s="263">
        <f t="shared" si="50"/>
        <v>2003</v>
      </c>
      <c r="B995" s="406">
        <v>37772</v>
      </c>
      <c r="C995" s="411">
        <v>62.180645161290336</v>
      </c>
      <c r="D995" s="408">
        <f t="shared" si="51"/>
        <v>3.8233388429752071</v>
      </c>
      <c r="I995" s="274"/>
      <c r="J995" s="274"/>
      <c r="K995" s="274"/>
      <c r="L995" s="274"/>
    </row>
    <row r="996" spans="1:12">
      <c r="A996" s="263">
        <f t="shared" si="50"/>
        <v>2003</v>
      </c>
      <c r="B996" s="406">
        <v>37802</v>
      </c>
      <c r="C996" s="411">
        <v>0</v>
      </c>
      <c r="D996" s="408">
        <f t="shared" si="51"/>
        <v>0</v>
      </c>
      <c r="I996" s="274"/>
      <c r="J996" s="274"/>
      <c r="K996" s="274"/>
      <c r="L996" s="274"/>
    </row>
    <row r="997" spans="1:12">
      <c r="A997" s="263">
        <f t="shared" si="50"/>
        <v>2003</v>
      </c>
      <c r="B997" s="406">
        <v>37833</v>
      </c>
      <c r="C997" s="411">
        <v>0</v>
      </c>
      <c r="D997" s="408">
        <f t="shared" si="51"/>
        <v>0</v>
      </c>
      <c r="I997" s="274"/>
      <c r="J997" s="274"/>
      <c r="K997" s="274"/>
      <c r="L997" s="274"/>
    </row>
    <row r="998" spans="1:12">
      <c r="A998" s="263">
        <f t="shared" si="50"/>
        <v>2003</v>
      </c>
      <c r="B998" s="406">
        <v>37864</v>
      </c>
      <c r="C998" s="411">
        <v>0</v>
      </c>
      <c r="D998" s="408">
        <f t="shared" si="51"/>
        <v>0</v>
      </c>
      <c r="I998" s="274"/>
      <c r="J998" s="274"/>
      <c r="K998" s="274"/>
      <c r="L998" s="274"/>
    </row>
    <row r="999" spans="1:12">
      <c r="A999" s="263">
        <f t="shared" si="50"/>
        <v>2003</v>
      </c>
      <c r="B999" s="406">
        <v>37894</v>
      </c>
      <c r="C999" s="411">
        <v>0</v>
      </c>
      <c r="D999" s="408">
        <f t="shared" si="51"/>
        <v>0</v>
      </c>
      <c r="I999" s="274"/>
      <c r="J999" s="274"/>
      <c r="K999" s="274"/>
      <c r="L999" s="274"/>
    </row>
    <row r="1000" spans="1:12">
      <c r="A1000" s="263">
        <f t="shared" si="50"/>
        <v>2004</v>
      </c>
      <c r="B1000" s="406">
        <v>37925</v>
      </c>
      <c r="C1000" s="411">
        <v>0</v>
      </c>
      <c r="D1000" s="408">
        <f t="shared" si="51"/>
        <v>0</v>
      </c>
      <c r="I1000" s="274"/>
      <c r="J1000" s="274"/>
      <c r="K1000" s="274"/>
      <c r="L1000" s="274"/>
    </row>
    <row r="1001" spans="1:12">
      <c r="A1001" s="263">
        <f t="shared" si="50"/>
        <v>2004</v>
      </c>
      <c r="B1001" s="406">
        <v>37955</v>
      </c>
      <c r="C1001" s="411">
        <v>0</v>
      </c>
      <c r="D1001" s="408">
        <f t="shared" si="51"/>
        <v>0</v>
      </c>
      <c r="I1001" s="274"/>
      <c r="J1001" s="274"/>
      <c r="K1001" s="274"/>
      <c r="L1001" s="274"/>
    </row>
    <row r="1002" spans="1:12">
      <c r="A1002" s="263">
        <f t="shared" si="50"/>
        <v>2004</v>
      </c>
      <c r="B1002" s="406">
        <v>37986</v>
      </c>
      <c r="C1002" s="411">
        <v>18.174193548387098</v>
      </c>
      <c r="D1002" s="408">
        <f t="shared" si="51"/>
        <v>1.1174876033057852</v>
      </c>
      <c r="I1002" s="274"/>
      <c r="J1002" s="274"/>
      <c r="K1002" s="274"/>
      <c r="L1002" s="274"/>
    </row>
    <row r="1003" spans="1:12">
      <c r="A1003" s="263">
        <f t="shared" si="50"/>
        <v>2004</v>
      </c>
      <c r="B1003" s="406">
        <v>38017</v>
      </c>
      <c r="C1003" s="411">
        <v>16.56451612903226</v>
      </c>
      <c r="D1003" s="408">
        <f t="shared" si="51"/>
        <v>1.0185123966942149</v>
      </c>
      <c r="I1003" s="274"/>
      <c r="J1003" s="274"/>
      <c r="K1003" s="274"/>
      <c r="L1003" s="274"/>
    </row>
    <row r="1004" spans="1:12">
      <c r="A1004" s="263">
        <f t="shared" si="50"/>
        <v>2004</v>
      </c>
      <c r="B1004" s="406">
        <v>38046</v>
      </c>
      <c r="C1004" s="411">
        <v>45.620689655172413</v>
      </c>
      <c r="D1004" s="408">
        <f t="shared" si="51"/>
        <v>2.6241322314049587</v>
      </c>
      <c r="I1004" s="274"/>
      <c r="J1004" s="274"/>
      <c r="K1004" s="274"/>
      <c r="L1004" s="274"/>
    </row>
    <row r="1005" spans="1:12">
      <c r="A1005" s="263">
        <f t="shared" si="50"/>
        <v>2004</v>
      </c>
      <c r="B1005" s="406">
        <v>38077</v>
      </c>
      <c r="C1005" s="411">
        <v>29.190322580645169</v>
      </c>
      <c r="D1005" s="408">
        <f t="shared" si="51"/>
        <v>1.7948429752066122</v>
      </c>
      <c r="I1005" s="274"/>
      <c r="J1005" s="274"/>
      <c r="K1005" s="274"/>
      <c r="L1005" s="274"/>
    </row>
    <row r="1006" spans="1:12">
      <c r="A1006" s="263">
        <f t="shared" si="50"/>
        <v>2004</v>
      </c>
      <c r="B1006" s="406">
        <v>38107</v>
      </c>
      <c r="C1006" s="411">
        <v>0</v>
      </c>
      <c r="D1006" s="408">
        <f t="shared" si="51"/>
        <v>0</v>
      </c>
      <c r="I1006" s="274"/>
      <c r="J1006" s="274"/>
      <c r="K1006" s="274"/>
      <c r="L1006" s="274"/>
    </row>
    <row r="1007" spans="1:12">
      <c r="A1007" s="263">
        <f t="shared" si="50"/>
        <v>2004</v>
      </c>
      <c r="B1007" s="406">
        <v>38138</v>
      </c>
      <c r="C1007" s="411">
        <v>0</v>
      </c>
      <c r="D1007" s="408">
        <f t="shared" si="51"/>
        <v>0</v>
      </c>
      <c r="I1007" s="274"/>
      <c r="J1007" s="274"/>
      <c r="K1007" s="274"/>
      <c r="L1007" s="274"/>
    </row>
    <row r="1008" spans="1:12">
      <c r="A1008" s="263">
        <f t="shared" si="50"/>
        <v>2004</v>
      </c>
      <c r="B1008" s="406">
        <v>38168</v>
      </c>
      <c r="C1008" s="411">
        <v>0</v>
      </c>
      <c r="D1008" s="408">
        <f t="shared" si="51"/>
        <v>0</v>
      </c>
      <c r="I1008" s="274"/>
      <c r="J1008" s="274"/>
      <c r="K1008" s="274"/>
      <c r="L1008" s="274"/>
    </row>
    <row r="1009" spans="1:12">
      <c r="A1009" s="263">
        <f t="shared" si="50"/>
        <v>2004</v>
      </c>
      <c r="B1009" s="406">
        <v>38199</v>
      </c>
      <c r="C1009" s="411">
        <v>0</v>
      </c>
      <c r="D1009" s="408">
        <f t="shared" si="51"/>
        <v>0</v>
      </c>
      <c r="I1009" s="274"/>
      <c r="J1009" s="274"/>
      <c r="K1009" s="274"/>
      <c r="L1009" s="274"/>
    </row>
    <row r="1010" spans="1:12">
      <c r="A1010" s="263">
        <f t="shared" si="50"/>
        <v>2004</v>
      </c>
      <c r="B1010" s="406">
        <v>38230</v>
      </c>
      <c r="C1010" s="411">
        <v>0</v>
      </c>
      <c r="D1010" s="408">
        <f t="shared" si="51"/>
        <v>0</v>
      </c>
      <c r="I1010" s="274"/>
      <c r="J1010" s="274"/>
      <c r="K1010" s="274"/>
      <c r="L1010" s="274"/>
    </row>
    <row r="1011" spans="1:12">
      <c r="A1011" s="263">
        <f t="shared" si="50"/>
        <v>2004</v>
      </c>
      <c r="B1011" s="406">
        <v>38260</v>
      </c>
      <c r="C1011" s="411">
        <v>0</v>
      </c>
      <c r="D1011" s="408">
        <f t="shared" si="51"/>
        <v>0</v>
      </c>
      <c r="I1011" s="274"/>
      <c r="J1011" s="274"/>
      <c r="K1011" s="274"/>
      <c r="L1011" s="274"/>
    </row>
    <row r="1012" spans="1:12">
      <c r="A1012" s="263">
        <f t="shared" si="50"/>
        <v>2005</v>
      </c>
      <c r="B1012" s="406">
        <v>38291</v>
      </c>
      <c r="C1012" s="411">
        <v>3.2548387096774194</v>
      </c>
      <c r="D1012" s="408">
        <f t="shared" si="51"/>
        <v>0.20013223140495873</v>
      </c>
      <c r="I1012" s="274"/>
      <c r="J1012" s="274"/>
      <c r="K1012" s="274"/>
      <c r="L1012" s="274"/>
    </row>
    <row r="1013" spans="1:12">
      <c r="A1013" s="263">
        <f t="shared" si="50"/>
        <v>2005</v>
      </c>
      <c r="B1013" s="406">
        <v>38321</v>
      </c>
      <c r="C1013" s="411">
        <v>2.0500000000000003</v>
      </c>
      <c r="D1013" s="408">
        <f t="shared" si="51"/>
        <v>0.12198347107438019</v>
      </c>
      <c r="I1013" s="274"/>
      <c r="J1013" s="274"/>
      <c r="K1013" s="274"/>
      <c r="L1013" s="274"/>
    </row>
    <row r="1014" spans="1:12">
      <c r="A1014" s="263">
        <f t="shared" si="50"/>
        <v>2005</v>
      </c>
      <c r="B1014" s="406">
        <v>38352</v>
      </c>
      <c r="C1014" s="411">
        <v>6.3903225806451625</v>
      </c>
      <c r="D1014" s="408">
        <f t="shared" si="51"/>
        <v>0.3929256198347108</v>
      </c>
      <c r="I1014" s="274"/>
      <c r="J1014" s="274"/>
      <c r="K1014" s="274"/>
      <c r="L1014" s="274"/>
    </row>
    <row r="1015" spans="1:12">
      <c r="A1015" s="263">
        <f t="shared" si="50"/>
        <v>2005</v>
      </c>
      <c r="B1015" s="406">
        <v>38383</v>
      </c>
      <c r="C1015" s="411">
        <v>53.725806451612904</v>
      </c>
      <c r="D1015" s="408">
        <f t="shared" si="51"/>
        <v>3.3034710743801652</v>
      </c>
      <c r="I1015" s="274"/>
      <c r="J1015" s="274"/>
      <c r="K1015" s="274"/>
      <c r="L1015" s="274"/>
    </row>
    <row r="1016" spans="1:12">
      <c r="A1016" s="263">
        <f t="shared" si="50"/>
        <v>2005</v>
      </c>
      <c r="B1016" s="406">
        <v>38411</v>
      </c>
      <c r="C1016" s="411">
        <v>31.410714285714295</v>
      </c>
      <c r="D1016" s="408">
        <f t="shared" si="51"/>
        <v>1.744462809917356</v>
      </c>
      <c r="I1016" s="274"/>
      <c r="J1016" s="274"/>
      <c r="K1016" s="274"/>
      <c r="L1016" s="274"/>
    </row>
    <row r="1017" spans="1:12">
      <c r="A1017" s="263">
        <f t="shared" si="50"/>
        <v>2005</v>
      </c>
      <c r="B1017" s="406">
        <v>38442</v>
      </c>
      <c r="C1017" s="411">
        <v>67.274193548387103</v>
      </c>
      <c r="D1017" s="408">
        <f t="shared" si="51"/>
        <v>4.1365289256198343</v>
      </c>
      <c r="I1017" s="274"/>
      <c r="J1017" s="274"/>
      <c r="K1017" s="274"/>
      <c r="L1017" s="274"/>
    </row>
    <row r="1018" spans="1:12">
      <c r="A1018" s="263">
        <f t="shared" si="50"/>
        <v>2005</v>
      </c>
      <c r="B1018" s="406">
        <v>38472</v>
      </c>
      <c r="C1018" s="411">
        <v>88.059999999999988</v>
      </c>
      <c r="D1018" s="408">
        <f t="shared" si="51"/>
        <v>5.2399338842975203</v>
      </c>
      <c r="I1018" s="274"/>
      <c r="J1018" s="274"/>
      <c r="K1018" s="274"/>
      <c r="L1018" s="274"/>
    </row>
    <row r="1019" spans="1:12">
      <c r="A1019" s="263">
        <f t="shared" si="50"/>
        <v>2005</v>
      </c>
      <c r="B1019" s="406">
        <v>38503</v>
      </c>
      <c r="C1019" s="411">
        <v>82.454838709677418</v>
      </c>
      <c r="D1019" s="408">
        <f t="shared" si="51"/>
        <v>5.0699504132231397</v>
      </c>
      <c r="I1019" s="274"/>
      <c r="J1019" s="274"/>
      <c r="K1019" s="274"/>
      <c r="L1019" s="274"/>
    </row>
    <row r="1020" spans="1:12">
      <c r="A1020" s="263">
        <f t="shared" si="50"/>
        <v>2005</v>
      </c>
      <c r="B1020" s="406">
        <v>38533</v>
      </c>
      <c r="C1020" s="411">
        <v>42.910000000000004</v>
      </c>
      <c r="D1020" s="408">
        <f t="shared" si="51"/>
        <v>2.5533223140495873</v>
      </c>
      <c r="I1020" s="274"/>
      <c r="J1020" s="274"/>
      <c r="K1020" s="274"/>
      <c r="L1020" s="274"/>
    </row>
    <row r="1021" spans="1:12">
      <c r="A1021" s="263">
        <f t="shared" si="50"/>
        <v>2005</v>
      </c>
      <c r="B1021" s="406">
        <v>38564</v>
      </c>
      <c r="C1021" s="411">
        <v>0</v>
      </c>
      <c r="D1021" s="408">
        <f t="shared" si="51"/>
        <v>0</v>
      </c>
      <c r="I1021" s="274"/>
      <c r="J1021" s="274"/>
      <c r="K1021" s="274"/>
      <c r="L1021" s="274"/>
    </row>
    <row r="1022" spans="1:12">
      <c r="A1022" s="263">
        <f t="shared" si="50"/>
        <v>2005</v>
      </c>
      <c r="B1022" s="406">
        <v>38595</v>
      </c>
      <c r="C1022" s="411">
        <v>0</v>
      </c>
      <c r="D1022" s="408">
        <f t="shared" si="51"/>
        <v>0</v>
      </c>
      <c r="I1022" s="274"/>
      <c r="J1022" s="274"/>
      <c r="K1022" s="274"/>
      <c r="L1022" s="274"/>
    </row>
    <row r="1023" spans="1:12">
      <c r="A1023" s="263">
        <f t="shared" si="50"/>
        <v>2005</v>
      </c>
      <c r="B1023" s="406">
        <v>38625</v>
      </c>
      <c r="C1023" s="411">
        <v>0</v>
      </c>
      <c r="D1023" s="408">
        <f t="shared" si="51"/>
        <v>0</v>
      </c>
      <c r="I1023" s="274"/>
      <c r="J1023" s="274"/>
      <c r="K1023" s="274"/>
      <c r="L1023" s="274"/>
    </row>
    <row r="1024" spans="1:12">
      <c r="A1024" s="263">
        <f t="shared" si="50"/>
        <v>2006</v>
      </c>
      <c r="B1024" s="406">
        <v>38656</v>
      </c>
      <c r="C1024" s="411">
        <v>0</v>
      </c>
      <c r="D1024" s="408">
        <f t="shared" si="51"/>
        <v>0</v>
      </c>
      <c r="I1024" s="274"/>
      <c r="J1024" s="274"/>
      <c r="K1024" s="274"/>
      <c r="L1024" s="274"/>
    </row>
    <row r="1025" spans="1:12">
      <c r="A1025" s="263">
        <f t="shared" si="50"/>
        <v>2006</v>
      </c>
      <c r="B1025" s="406">
        <v>38686</v>
      </c>
      <c r="C1025" s="411">
        <v>1.48</v>
      </c>
      <c r="D1025" s="408">
        <f t="shared" si="51"/>
        <v>8.8066115702479325E-2</v>
      </c>
      <c r="I1025" s="274"/>
      <c r="J1025" s="274"/>
      <c r="K1025" s="274"/>
      <c r="L1025" s="274"/>
    </row>
    <row r="1026" spans="1:12">
      <c r="A1026" s="263">
        <f t="shared" si="50"/>
        <v>2006</v>
      </c>
      <c r="B1026" s="406">
        <v>38717</v>
      </c>
      <c r="C1026" s="411">
        <v>31.322580645161292</v>
      </c>
      <c r="D1026" s="408">
        <f t="shared" si="51"/>
        <v>1.9259504132231404</v>
      </c>
      <c r="I1026" s="274"/>
      <c r="J1026" s="274"/>
      <c r="K1026" s="274"/>
      <c r="L1026" s="274"/>
    </row>
    <row r="1027" spans="1:12">
      <c r="A1027" s="263">
        <f t="shared" si="50"/>
        <v>2006</v>
      </c>
      <c r="B1027" s="406">
        <v>38748</v>
      </c>
      <c r="C1027" s="411">
        <v>100.62258064516129</v>
      </c>
      <c r="D1027" s="408">
        <f t="shared" si="51"/>
        <v>6.1870413223140508</v>
      </c>
      <c r="I1027" s="274"/>
      <c r="J1027" s="274"/>
      <c r="K1027" s="274"/>
      <c r="L1027" s="274"/>
    </row>
    <row r="1028" spans="1:12">
      <c r="A1028" s="263">
        <f t="shared" si="50"/>
        <v>2006</v>
      </c>
      <c r="B1028" s="406">
        <v>38776</v>
      </c>
      <c r="C1028" s="411">
        <v>96.76428571428572</v>
      </c>
      <c r="D1028" s="408">
        <f t="shared" si="51"/>
        <v>5.3740165289256208</v>
      </c>
      <c r="I1028" s="274"/>
      <c r="J1028" s="274"/>
      <c r="K1028" s="274"/>
      <c r="L1028" s="274"/>
    </row>
    <row r="1029" spans="1:12">
      <c r="A1029" s="263">
        <f t="shared" si="50"/>
        <v>2006</v>
      </c>
      <c r="B1029" s="406">
        <v>38807</v>
      </c>
      <c r="C1029" s="411">
        <v>155.62258064516129</v>
      </c>
      <c r="D1029" s="408">
        <f t="shared" si="51"/>
        <v>9.5688595041322326</v>
      </c>
      <c r="I1029" s="274"/>
      <c r="J1029" s="274"/>
      <c r="K1029" s="274"/>
      <c r="L1029" s="274"/>
    </row>
    <row r="1030" spans="1:12">
      <c r="A1030" s="263">
        <f t="shared" si="50"/>
        <v>2006</v>
      </c>
      <c r="B1030" s="406">
        <v>38837</v>
      </c>
      <c r="C1030" s="411">
        <v>102.4</v>
      </c>
      <c r="D1030" s="408">
        <f t="shared" si="51"/>
        <v>6.0932231404958674</v>
      </c>
      <c r="I1030" s="274"/>
      <c r="J1030" s="274"/>
      <c r="K1030" s="274"/>
      <c r="L1030" s="274"/>
    </row>
    <row r="1031" spans="1:12">
      <c r="A1031" s="263">
        <f t="shared" si="50"/>
        <v>2006</v>
      </c>
      <c r="B1031" s="406">
        <v>38868</v>
      </c>
      <c r="C1031" s="411">
        <v>106.79032258064518</v>
      </c>
      <c r="D1031" s="408">
        <f t="shared" si="51"/>
        <v>6.5662809917355389</v>
      </c>
      <c r="I1031" s="274"/>
      <c r="J1031" s="274"/>
      <c r="K1031" s="274"/>
      <c r="L1031" s="274"/>
    </row>
    <row r="1032" spans="1:12">
      <c r="A1032" s="263">
        <f t="shared" si="50"/>
        <v>2006</v>
      </c>
      <c r="B1032" s="406">
        <v>38898</v>
      </c>
      <c r="C1032" s="411">
        <v>53.293333333333329</v>
      </c>
      <c r="D1032" s="408">
        <f t="shared" si="51"/>
        <v>3.1711735537190084</v>
      </c>
      <c r="I1032" s="274"/>
      <c r="J1032" s="274"/>
      <c r="K1032" s="274"/>
      <c r="L1032" s="274"/>
    </row>
    <row r="1033" spans="1:12">
      <c r="A1033" s="263">
        <f t="shared" si="50"/>
        <v>2006</v>
      </c>
      <c r="B1033" s="406">
        <v>38929</v>
      </c>
      <c r="C1033" s="411">
        <v>12.129032258064516</v>
      </c>
      <c r="D1033" s="408">
        <f t="shared" si="51"/>
        <v>0.74578512396694219</v>
      </c>
      <c r="I1033" s="274"/>
      <c r="J1033" s="274"/>
      <c r="K1033" s="274"/>
      <c r="L1033" s="274"/>
    </row>
    <row r="1034" spans="1:12">
      <c r="A1034" s="263">
        <f t="shared" si="50"/>
        <v>2006</v>
      </c>
      <c r="B1034" s="406">
        <v>38960</v>
      </c>
      <c r="C1034" s="411">
        <v>0</v>
      </c>
      <c r="D1034" s="408">
        <f t="shared" si="51"/>
        <v>0</v>
      </c>
      <c r="I1034" s="274"/>
      <c r="J1034" s="274"/>
      <c r="K1034" s="274"/>
      <c r="L1034" s="274"/>
    </row>
    <row r="1035" spans="1:12">
      <c r="A1035" s="263">
        <f t="shared" si="50"/>
        <v>2006</v>
      </c>
      <c r="B1035" s="406">
        <v>38990</v>
      </c>
      <c r="C1035" s="411">
        <v>0</v>
      </c>
      <c r="D1035" s="408">
        <f t="shared" si="51"/>
        <v>0</v>
      </c>
      <c r="I1035" s="274"/>
      <c r="J1035" s="274"/>
      <c r="K1035" s="274"/>
      <c r="L1035" s="274"/>
    </row>
    <row r="1036" spans="1:12">
      <c r="A1036" s="263">
        <f t="shared" si="50"/>
        <v>2007</v>
      </c>
      <c r="B1036" s="406">
        <v>39021</v>
      </c>
      <c r="C1036" s="411">
        <v>0</v>
      </c>
      <c r="D1036" s="408">
        <f t="shared" si="51"/>
        <v>0</v>
      </c>
      <c r="I1036" s="274"/>
      <c r="J1036" s="274"/>
      <c r="K1036" s="274"/>
      <c r="L1036" s="274"/>
    </row>
    <row r="1037" spans="1:12">
      <c r="A1037" s="263">
        <f t="shared" si="50"/>
        <v>2007</v>
      </c>
      <c r="B1037" s="406">
        <v>39051</v>
      </c>
      <c r="C1037" s="411">
        <v>0</v>
      </c>
      <c r="D1037" s="408">
        <f t="shared" si="51"/>
        <v>0</v>
      </c>
      <c r="I1037" s="274"/>
      <c r="J1037" s="274"/>
      <c r="K1037" s="274"/>
      <c r="L1037" s="274"/>
    </row>
    <row r="1038" spans="1:12">
      <c r="A1038" s="263">
        <f t="shared" si="50"/>
        <v>2007</v>
      </c>
      <c r="B1038" s="406">
        <v>39082</v>
      </c>
      <c r="C1038" s="411">
        <v>13.303225806451612</v>
      </c>
      <c r="D1038" s="408">
        <f t="shared" si="51"/>
        <v>0.81798347107437996</v>
      </c>
      <c r="I1038" s="274"/>
      <c r="J1038" s="274"/>
      <c r="K1038" s="274"/>
      <c r="L1038" s="274"/>
    </row>
    <row r="1039" spans="1:12">
      <c r="A1039" s="263">
        <f t="shared" si="50"/>
        <v>2007</v>
      </c>
      <c r="B1039" s="406">
        <v>39113</v>
      </c>
      <c r="C1039" s="411">
        <v>9.0322580645161299</v>
      </c>
      <c r="D1039" s="408">
        <f t="shared" si="51"/>
        <v>0.55537190082644627</v>
      </c>
      <c r="I1039" s="274"/>
      <c r="J1039" s="274"/>
      <c r="K1039" s="274"/>
      <c r="L1039" s="274"/>
    </row>
    <row r="1040" spans="1:12">
      <c r="A1040" s="263">
        <f t="shared" si="50"/>
        <v>2007</v>
      </c>
      <c r="B1040" s="406">
        <v>39141</v>
      </c>
      <c r="C1040" s="411">
        <v>28.625</v>
      </c>
      <c r="D1040" s="408">
        <f t="shared" si="51"/>
        <v>1.5897520661157025</v>
      </c>
      <c r="I1040" s="274"/>
      <c r="J1040" s="274"/>
      <c r="K1040" s="274"/>
      <c r="L1040" s="274"/>
    </row>
    <row r="1041" spans="1:12">
      <c r="A1041" s="263">
        <f t="shared" ref="A1041:A1104" si="52">IF(MONTH(B1041)&gt;9,YEAR(B1041)+1,YEAR(B1041))</f>
        <v>2007</v>
      </c>
      <c r="B1041" s="406">
        <v>39172</v>
      </c>
      <c r="C1041" s="411">
        <v>41.99677419354839</v>
      </c>
      <c r="D1041" s="408">
        <f t="shared" ref="D1041:D1104" si="53">IF(C1041&lt;&gt;-901,C1041*DAY(B1041)*24*60*60/(220*22*9*1000),-901)</f>
        <v>2.5822809917355376</v>
      </c>
      <c r="I1041" s="274"/>
      <c r="J1041" s="274"/>
      <c r="K1041" s="274"/>
      <c r="L1041" s="274"/>
    </row>
    <row r="1042" spans="1:12">
      <c r="A1042" s="263">
        <f t="shared" si="52"/>
        <v>2007</v>
      </c>
      <c r="B1042" s="406">
        <v>39202</v>
      </c>
      <c r="C1042" s="411">
        <v>10.973333333333333</v>
      </c>
      <c r="D1042" s="408">
        <f t="shared" si="53"/>
        <v>0.65295867768595028</v>
      </c>
      <c r="I1042" s="274"/>
      <c r="J1042" s="274"/>
      <c r="K1042" s="274"/>
      <c r="L1042" s="274"/>
    </row>
    <row r="1043" spans="1:12">
      <c r="A1043" s="263">
        <f t="shared" si="52"/>
        <v>2007</v>
      </c>
      <c r="B1043" s="406">
        <v>39233</v>
      </c>
      <c r="C1043" s="411">
        <v>2.774193548387097</v>
      </c>
      <c r="D1043" s="408">
        <f t="shared" si="53"/>
        <v>0.17057851239669422</v>
      </c>
      <c r="I1043" s="274"/>
      <c r="J1043" s="274"/>
      <c r="K1043" s="274"/>
      <c r="L1043" s="274"/>
    </row>
    <row r="1044" spans="1:12">
      <c r="A1044" s="263">
        <f t="shared" si="52"/>
        <v>2007</v>
      </c>
      <c r="B1044" s="406">
        <v>39263</v>
      </c>
      <c r="C1044" s="411">
        <v>0</v>
      </c>
      <c r="D1044" s="408">
        <f t="shared" si="53"/>
        <v>0</v>
      </c>
      <c r="I1044" s="274"/>
      <c r="J1044" s="274"/>
      <c r="K1044" s="274"/>
      <c r="L1044" s="274"/>
    </row>
    <row r="1045" spans="1:12">
      <c r="A1045" s="263">
        <f t="shared" si="52"/>
        <v>2007</v>
      </c>
      <c r="B1045" s="406">
        <v>39294</v>
      </c>
      <c r="C1045" s="411">
        <v>0</v>
      </c>
      <c r="D1045" s="408">
        <f t="shared" si="53"/>
        <v>0</v>
      </c>
      <c r="I1045" s="274"/>
      <c r="J1045" s="274"/>
      <c r="K1045" s="274"/>
      <c r="L1045" s="274"/>
    </row>
    <row r="1046" spans="1:12">
      <c r="A1046" s="263">
        <f t="shared" si="52"/>
        <v>2007</v>
      </c>
      <c r="B1046" s="406">
        <v>39325</v>
      </c>
      <c r="C1046" s="411">
        <v>0</v>
      </c>
      <c r="D1046" s="408">
        <f t="shared" si="53"/>
        <v>0</v>
      </c>
      <c r="I1046" s="274"/>
      <c r="J1046" s="274"/>
      <c r="K1046" s="274"/>
      <c r="L1046" s="274"/>
    </row>
    <row r="1047" spans="1:12">
      <c r="A1047" s="263">
        <f t="shared" si="52"/>
        <v>2007</v>
      </c>
      <c r="B1047" s="406">
        <v>39355</v>
      </c>
      <c r="C1047" s="411">
        <v>0</v>
      </c>
      <c r="D1047" s="408">
        <f t="shared" si="53"/>
        <v>0</v>
      </c>
      <c r="I1047" s="274"/>
      <c r="J1047" s="274"/>
      <c r="K1047" s="274"/>
      <c r="L1047" s="274"/>
    </row>
    <row r="1048" spans="1:12">
      <c r="A1048" s="263">
        <f t="shared" si="52"/>
        <v>2008</v>
      </c>
      <c r="B1048" s="406">
        <v>39386</v>
      </c>
      <c r="C1048" s="411">
        <v>0</v>
      </c>
      <c r="D1048" s="408">
        <f t="shared" si="53"/>
        <v>0</v>
      </c>
      <c r="I1048" s="274"/>
      <c r="J1048" s="274"/>
      <c r="K1048" s="274"/>
      <c r="L1048" s="274"/>
    </row>
    <row r="1049" spans="1:12">
      <c r="A1049" s="263">
        <f t="shared" si="52"/>
        <v>2008</v>
      </c>
      <c r="B1049" s="406">
        <v>39416</v>
      </c>
      <c r="C1049" s="411">
        <v>0</v>
      </c>
      <c r="D1049" s="408">
        <f t="shared" si="53"/>
        <v>0</v>
      </c>
      <c r="I1049" s="274"/>
      <c r="J1049" s="274"/>
      <c r="K1049" s="274"/>
      <c r="L1049" s="274"/>
    </row>
    <row r="1050" spans="1:12">
      <c r="A1050" s="263">
        <f t="shared" si="52"/>
        <v>2008</v>
      </c>
      <c r="B1050" s="406">
        <v>39447</v>
      </c>
      <c r="C1050" s="411">
        <v>4.709677419354839</v>
      </c>
      <c r="D1050" s="408">
        <f t="shared" si="53"/>
        <v>0.28958677685950412</v>
      </c>
      <c r="I1050" s="274"/>
      <c r="J1050" s="274"/>
      <c r="K1050" s="274"/>
      <c r="L1050" s="274"/>
    </row>
    <row r="1051" spans="1:12">
      <c r="A1051" s="263">
        <f t="shared" si="52"/>
        <v>2008</v>
      </c>
      <c r="B1051" s="406">
        <v>39478</v>
      </c>
      <c r="C1051" s="411">
        <v>19.93548387096774</v>
      </c>
      <c r="D1051" s="408">
        <f t="shared" si="53"/>
        <v>1.2257851239669422</v>
      </c>
      <c r="I1051" s="274"/>
      <c r="J1051" s="274"/>
      <c r="K1051" s="274"/>
      <c r="L1051" s="274"/>
    </row>
    <row r="1052" spans="1:12">
      <c r="A1052" s="263">
        <f t="shared" si="52"/>
        <v>2008</v>
      </c>
      <c r="B1052" s="406">
        <v>39507</v>
      </c>
      <c r="C1052" s="411">
        <v>40.520689655172411</v>
      </c>
      <c r="D1052" s="408">
        <f t="shared" si="53"/>
        <v>2.330776859504132</v>
      </c>
      <c r="I1052" s="274"/>
      <c r="J1052" s="274"/>
      <c r="K1052" s="274"/>
      <c r="L1052" s="274"/>
    </row>
    <row r="1053" spans="1:12">
      <c r="A1053" s="263">
        <f t="shared" si="52"/>
        <v>2008</v>
      </c>
      <c r="B1053" s="406">
        <v>39538</v>
      </c>
      <c r="C1053" s="411">
        <v>6</v>
      </c>
      <c r="D1053" s="408">
        <f t="shared" si="53"/>
        <v>0.36892561983471073</v>
      </c>
      <c r="I1053" s="274"/>
      <c r="J1053" s="274"/>
      <c r="K1053" s="274"/>
      <c r="L1053" s="274"/>
    </row>
    <row r="1054" spans="1:12">
      <c r="A1054" s="263">
        <f t="shared" si="52"/>
        <v>2008</v>
      </c>
      <c r="B1054" s="406">
        <v>39568</v>
      </c>
      <c r="C1054" s="411">
        <v>0</v>
      </c>
      <c r="D1054" s="408">
        <f t="shared" si="53"/>
        <v>0</v>
      </c>
      <c r="I1054" s="274"/>
      <c r="J1054" s="274"/>
      <c r="K1054" s="274"/>
      <c r="L1054" s="274"/>
    </row>
    <row r="1055" spans="1:12">
      <c r="A1055" s="263">
        <f t="shared" si="52"/>
        <v>2008</v>
      </c>
      <c r="B1055" s="406">
        <v>39599</v>
      </c>
      <c r="C1055" s="411">
        <v>0</v>
      </c>
      <c r="D1055" s="408">
        <f t="shared" si="53"/>
        <v>0</v>
      </c>
      <c r="I1055" s="274"/>
      <c r="J1055" s="274"/>
      <c r="K1055" s="274"/>
      <c r="L1055" s="274"/>
    </row>
    <row r="1056" spans="1:12">
      <c r="A1056" s="263">
        <f t="shared" si="52"/>
        <v>2008</v>
      </c>
      <c r="B1056" s="406">
        <v>39629</v>
      </c>
      <c r="C1056" s="411">
        <v>0</v>
      </c>
      <c r="D1056" s="408">
        <f t="shared" si="53"/>
        <v>0</v>
      </c>
      <c r="I1056" s="274"/>
      <c r="J1056" s="274"/>
      <c r="K1056" s="274"/>
      <c r="L1056" s="274"/>
    </row>
    <row r="1057" spans="1:12">
      <c r="A1057" s="263">
        <f t="shared" si="52"/>
        <v>2008</v>
      </c>
      <c r="B1057" s="406">
        <v>39660</v>
      </c>
      <c r="C1057" s="411">
        <v>0</v>
      </c>
      <c r="D1057" s="408">
        <f t="shared" si="53"/>
        <v>0</v>
      </c>
      <c r="I1057" s="274"/>
      <c r="J1057" s="274"/>
      <c r="K1057" s="274"/>
      <c r="L1057" s="274"/>
    </row>
    <row r="1058" spans="1:12">
      <c r="A1058" s="263">
        <f t="shared" si="52"/>
        <v>2008</v>
      </c>
      <c r="B1058" s="406">
        <v>39691</v>
      </c>
      <c r="C1058" s="411">
        <v>0</v>
      </c>
      <c r="D1058" s="408">
        <f t="shared" si="53"/>
        <v>0</v>
      </c>
      <c r="I1058" s="274"/>
      <c r="J1058" s="274"/>
      <c r="K1058" s="274"/>
      <c r="L1058" s="274"/>
    </row>
    <row r="1059" spans="1:12">
      <c r="A1059" s="263">
        <f t="shared" si="52"/>
        <v>2008</v>
      </c>
      <c r="B1059" s="406">
        <v>39721</v>
      </c>
      <c r="C1059" s="411">
        <v>0</v>
      </c>
      <c r="D1059" s="408">
        <f t="shared" si="53"/>
        <v>0</v>
      </c>
      <c r="I1059" s="274"/>
      <c r="J1059" s="274"/>
      <c r="K1059" s="274"/>
      <c r="L1059" s="274"/>
    </row>
    <row r="1060" spans="1:12">
      <c r="A1060" s="263">
        <f t="shared" si="52"/>
        <v>2009</v>
      </c>
      <c r="B1060" s="406">
        <v>39752</v>
      </c>
      <c r="C1060" s="411">
        <v>0</v>
      </c>
      <c r="D1060" s="408">
        <f t="shared" si="53"/>
        <v>0</v>
      </c>
      <c r="I1060" s="274"/>
      <c r="J1060" s="274"/>
      <c r="K1060" s="274"/>
      <c r="L1060" s="274"/>
    </row>
    <row r="1061" spans="1:12">
      <c r="A1061" s="263">
        <f t="shared" si="52"/>
        <v>2009</v>
      </c>
      <c r="B1061" s="406">
        <v>39782</v>
      </c>
      <c r="C1061" s="411">
        <v>0.19666666666666668</v>
      </c>
      <c r="D1061" s="408">
        <f t="shared" si="53"/>
        <v>1.1702479338842978E-2</v>
      </c>
      <c r="I1061" s="274"/>
      <c r="J1061" s="274"/>
      <c r="K1061" s="274"/>
      <c r="L1061" s="274"/>
    </row>
    <row r="1062" spans="1:12">
      <c r="A1062" s="263">
        <f t="shared" si="52"/>
        <v>2009</v>
      </c>
      <c r="B1062" s="406">
        <v>39813</v>
      </c>
      <c r="C1062" s="411">
        <v>2.6258064516129034</v>
      </c>
      <c r="D1062" s="408">
        <f t="shared" si="53"/>
        <v>0.16145454545454549</v>
      </c>
      <c r="I1062" s="274"/>
      <c r="J1062" s="274"/>
      <c r="K1062" s="274"/>
      <c r="L1062" s="274"/>
    </row>
    <row r="1063" spans="1:12">
      <c r="A1063" s="263">
        <f t="shared" si="52"/>
        <v>2009</v>
      </c>
      <c r="B1063" s="406">
        <v>39844</v>
      </c>
      <c r="C1063" s="411">
        <v>8.0225806451612893</v>
      </c>
      <c r="D1063" s="408">
        <f t="shared" si="53"/>
        <v>0.49328925619834701</v>
      </c>
      <c r="I1063" s="274"/>
      <c r="J1063" s="274"/>
      <c r="K1063" s="274"/>
      <c r="L1063" s="274"/>
    </row>
    <row r="1064" spans="1:12">
      <c r="A1064" s="263">
        <f t="shared" si="52"/>
        <v>2009</v>
      </c>
      <c r="B1064" s="406">
        <v>39872</v>
      </c>
      <c r="C1064" s="411">
        <v>30.521428571428572</v>
      </c>
      <c r="D1064" s="408">
        <f t="shared" si="53"/>
        <v>1.6950743801652892</v>
      </c>
      <c r="I1064" s="274"/>
      <c r="J1064" s="274"/>
      <c r="K1064" s="274"/>
      <c r="L1064" s="274"/>
    </row>
    <row r="1065" spans="1:12">
      <c r="A1065" s="263">
        <f t="shared" si="52"/>
        <v>2009</v>
      </c>
      <c r="B1065" s="406">
        <v>39903</v>
      </c>
      <c r="C1065" s="411">
        <v>45.167741935483889</v>
      </c>
      <c r="D1065" s="408">
        <f t="shared" si="53"/>
        <v>2.7772561983471085</v>
      </c>
      <c r="I1065" s="274"/>
      <c r="J1065" s="274"/>
      <c r="K1065" s="274"/>
      <c r="L1065" s="274"/>
    </row>
    <row r="1066" spans="1:12">
      <c r="A1066" s="263">
        <f t="shared" si="52"/>
        <v>2009</v>
      </c>
      <c r="B1066" s="406">
        <v>39933</v>
      </c>
      <c r="C1066" s="411">
        <v>10.616666666666665</v>
      </c>
      <c r="D1066" s="408">
        <f t="shared" si="53"/>
        <v>0.63173553719008246</v>
      </c>
      <c r="I1066" s="274"/>
      <c r="J1066" s="274"/>
      <c r="K1066" s="274"/>
      <c r="L1066" s="274"/>
    </row>
    <row r="1067" spans="1:12">
      <c r="A1067" s="263">
        <f t="shared" si="52"/>
        <v>2009</v>
      </c>
      <c r="B1067" s="406">
        <v>39964</v>
      </c>
      <c r="C1067" s="411">
        <v>27.241935483870972</v>
      </c>
      <c r="D1067" s="408">
        <f t="shared" si="53"/>
        <v>1.6750413223140499</v>
      </c>
      <c r="I1067" s="274"/>
      <c r="J1067" s="274"/>
      <c r="K1067" s="274"/>
      <c r="L1067" s="274"/>
    </row>
    <row r="1068" spans="1:12">
      <c r="A1068" s="263">
        <f t="shared" si="52"/>
        <v>2009</v>
      </c>
      <c r="B1068" s="406">
        <v>39994</v>
      </c>
      <c r="C1068" s="411">
        <v>0</v>
      </c>
      <c r="D1068" s="408">
        <f t="shared" si="53"/>
        <v>0</v>
      </c>
      <c r="I1068" s="274"/>
      <c r="J1068" s="274"/>
      <c r="K1068" s="274"/>
      <c r="L1068" s="274"/>
    </row>
    <row r="1069" spans="1:12">
      <c r="A1069" s="263">
        <f t="shared" si="52"/>
        <v>2009</v>
      </c>
      <c r="B1069" s="406">
        <v>40025</v>
      </c>
      <c r="C1069" s="411">
        <v>0</v>
      </c>
      <c r="D1069" s="408">
        <f t="shared" si="53"/>
        <v>0</v>
      </c>
      <c r="I1069" s="274"/>
      <c r="J1069" s="274"/>
      <c r="K1069" s="274"/>
      <c r="L1069" s="274"/>
    </row>
    <row r="1070" spans="1:12">
      <c r="A1070" s="263">
        <f t="shared" si="52"/>
        <v>2009</v>
      </c>
      <c r="B1070" s="406">
        <v>40056</v>
      </c>
      <c r="C1070" s="411">
        <v>0</v>
      </c>
      <c r="D1070" s="408">
        <f t="shared" si="53"/>
        <v>0</v>
      </c>
      <c r="I1070" s="274"/>
      <c r="J1070" s="274"/>
      <c r="K1070" s="274"/>
      <c r="L1070" s="274"/>
    </row>
    <row r="1071" spans="1:12">
      <c r="A1071" s="263">
        <f t="shared" si="52"/>
        <v>2009</v>
      </c>
      <c r="B1071" s="406">
        <v>40086</v>
      </c>
      <c r="C1071" s="411">
        <v>0</v>
      </c>
      <c r="D1071" s="408">
        <f t="shared" si="53"/>
        <v>0</v>
      </c>
      <c r="I1071" s="274"/>
      <c r="J1071" s="274"/>
      <c r="K1071" s="274"/>
      <c r="L1071" s="274"/>
    </row>
    <row r="1072" spans="1:12">
      <c r="A1072" s="263">
        <f t="shared" si="52"/>
        <v>2010</v>
      </c>
      <c r="B1072" s="406">
        <v>40117</v>
      </c>
      <c r="C1072" s="411">
        <v>0.53548387096774197</v>
      </c>
      <c r="D1072" s="408">
        <f t="shared" si="53"/>
        <v>3.2925619834710748E-2</v>
      </c>
      <c r="I1072" s="274"/>
      <c r="J1072" s="274"/>
      <c r="K1072" s="274"/>
      <c r="L1072" s="274"/>
    </row>
    <row r="1073" spans="1:12">
      <c r="A1073" s="263">
        <f t="shared" si="52"/>
        <v>2010</v>
      </c>
      <c r="B1073" s="406">
        <v>40147</v>
      </c>
      <c r="C1073" s="411">
        <v>0</v>
      </c>
      <c r="D1073" s="408">
        <f t="shared" si="53"/>
        <v>0</v>
      </c>
      <c r="I1073" s="274"/>
      <c r="J1073" s="274"/>
      <c r="K1073" s="274"/>
      <c r="L1073" s="274"/>
    </row>
    <row r="1074" spans="1:12">
      <c r="A1074" s="263">
        <f t="shared" si="52"/>
        <v>2010</v>
      </c>
      <c r="B1074" s="406">
        <v>40178</v>
      </c>
      <c r="C1074" s="411">
        <v>6.0225806451612911</v>
      </c>
      <c r="D1074" s="408">
        <f t="shared" si="53"/>
        <v>0.37031404958677688</v>
      </c>
      <c r="I1074" s="274"/>
      <c r="J1074" s="274"/>
      <c r="K1074" s="274"/>
      <c r="L1074" s="274"/>
    </row>
    <row r="1075" spans="1:12">
      <c r="A1075" s="263">
        <f t="shared" si="52"/>
        <v>2010</v>
      </c>
      <c r="B1075" s="406">
        <v>40209</v>
      </c>
      <c r="C1075" s="411">
        <v>31.193548387096765</v>
      </c>
      <c r="D1075" s="408">
        <f t="shared" si="53"/>
        <v>1.9180165289256192</v>
      </c>
      <c r="I1075" s="274"/>
      <c r="J1075" s="274"/>
      <c r="K1075" s="274"/>
      <c r="L1075" s="274"/>
    </row>
    <row r="1076" spans="1:12">
      <c r="A1076" s="263">
        <f t="shared" si="52"/>
        <v>2010</v>
      </c>
      <c r="B1076" s="406">
        <v>40237</v>
      </c>
      <c r="C1076" s="411">
        <v>23.746428571428574</v>
      </c>
      <c r="D1076" s="408">
        <f t="shared" si="53"/>
        <v>1.318809917355372</v>
      </c>
      <c r="I1076" s="274"/>
      <c r="J1076" s="274"/>
      <c r="K1076" s="274"/>
      <c r="L1076" s="274"/>
    </row>
    <row r="1077" spans="1:12">
      <c r="A1077" s="263">
        <f t="shared" si="52"/>
        <v>2010</v>
      </c>
      <c r="B1077" s="406">
        <v>40268</v>
      </c>
      <c r="C1077" s="411">
        <v>52.396774193548403</v>
      </c>
      <c r="D1077" s="408">
        <f t="shared" si="53"/>
        <v>3.221752066115704</v>
      </c>
      <c r="I1077" s="274"/>
      <c r="J1077" s="274"/>
      <c r="K1077" s="274"/>
      <c r="L1077" s="274"/>
    </row>
    <row r="1078" spans="1:12">
      <c r="A1078" s="263">
        <f t="shared" si="52"/>
        <v>2010</v>
      </c>
      <c r="B1078" s="406">
        <v>40298</v>
      </c>
      <c r="C1078" s="411">
        <v>83.25</v>
      </c>
      <c r="D1078" s="408">
        <f t="shared" si="53"/>
        <v>4.9537190082644624</v>
      </c>
      <c r="I1078" s="274"/>
      <c r="J1078" s="274"/>
      <c r="K1078" s="274"/>
      <c r="L1078" s="274"/>
    </row>
    <row r="1079" spans="1:12">
      <c r="A1079" s="263">
        <f t="shared" si="52"/>
        <v>2010</v>
      </c>
      <c r="B1079" s="406">
        <v>40329</v>
      </c>
      <c r="C1079" s="411">
        <v>57.190322580645159</v>
      </c>
      <c r="D1079" s="408">
        <f t="shared" si="53"/>
        <v>3.5164958677685951</v>
      </c>
      <c r="I1079" s="274"/>
      <c r="J1079" s="274"/>
      <c r="K1079" s="274"/>
      <c r="L1079" s="274"/>
    </row>
    <row r="1080" spans="1:12">
      <c r="A1080" s="263">
        <f t="shared" si="52"/>
        <v>2010</v>
      </c>
      <c r="B1080" s="406">
        <v>40359</v>
      </c>
      <c r="C1080" s="411">
        <v>16.123333333333331</v>
      </c>
      <c r="D1080" s="408">
        <f t="shared" si="53"/>
        <v>0.95940495867768594</v>
      </c>
      <c r="I1080" s="274"/>
      <c r="J1080" s="274"/>
      <c r="K1080" s="274"/>
      <c r="L1080" s="274"/>
    </row>
    <row r="1081" spans="1:12">
      <c r="A1081" s="263">
        <f t="shared" si="52"/>
        <v>2010</v>
      </c>
      <c r="B1081" s="406">
        <v>40390</v>
      </c>
      <c r="C1081" s="411">
        <v>0</v>
      </c>
      <c r="D1081" s="408">
        <f t="shared" si="53"/>
        <v>0</v>
      </c>
      <c r="I1081" s="274"/>
      <c r="J1081" s="274"/>
      <c r="K1081" s="274"/>
      <c r="L1081" s="274"/>
    </row>
    <row r="1082" spans="1:12">
      <c r="A1082" s="263">
        <f t="shared" si="52"/>
        <v>2010</v>
      </c>
      <c r="B1082" s="406">
        <v>40421</v>
      </c>
      <c r="C1082" s="411">
        <v>0.12903225806451613</v>
      </c>
      <c r="D1082" s="408">
        <f t="shared" si="53"/>
        <v>7.9338842975206613E-3</v>
      </c>
      <c r="I1082" s="274"/>
      <c r="J1082" s="274"/>
      <c r="K1082" s="274"/>
      <c r="L1082" s="274"/>
    </row>
    <row r="1083" spans="1:12">
      <c r="A1083" s="263">
        <f t="shared" si="52"/>
        <v>2010</v>
      </c>
      <c r="B1083" s="406">
        <v>40451</v>
      </c>
      <c r="C1083" s="411">
        <v>0</v>
      </c>
      <c r="D1083" s="408">
        <f t="shared" si="53"/>
        <v>0</v>
      </c>
      <c r="I1083" s="274"/>
      <c r="J1083" s="274"/>
      <c r="K1083" s="274"/>
      <c r="L1083" s="274"/>
    </row>
    <row r="1084" spans="1:12">
      <c r="A1084" s="263">
        <f t="shared" si="52"/>
        <v>2011</v>
      </c>
      <c r="B1084" s="406">
        <v>40482</v>
      </c>
      <c r="C1084" s="411">
        <v>-901</v>
      </c>
      <c r="D1084" s="408">
        <f t="shared" si="53"/>
        <v>-901</v>
      </c>
      <c r="I1084" s="274"/>
      <c r="J1084" s="274"/>
      <c r="K1084" s="274"/>
      <c r="L1084" s="274"/>
    </row>
    <row r="1085" spans="1:12">
      <c r="A1085" s="263">
        <f t="shared" si="52"/>
        <v>2011</v>
      </c>
      <c r="B1085" s="406">
        <v>40512</v>
      </c>
      <c r="C1085" s="411">
        <v>-901</v>
      </c>
      <c r="D1085" s="408">
        <f t="shared" si="53"/>
        <v>-901</v>
      </c>
      <c r="I1085" s="274"/>
      <c r="J1085" s="274"/>
      <c r="K1085" s="274"/>
      <c r="L1085" s="274"/>
    </row>
    <row r="1086" spans="1:12">
      <c r="A1086" s="263">
        <f t="shared" si="52"/>
        <v>2011</v>
      </c>
      <c r="B1086" s="406">
        <v>40543</v>
      </c>
      <c r="C1086" s="411">
        <v>-901</v>
      </c>
      <c r="D1086" s="408">
        <f t="shared" si="53"/>
        <v>-901</v>
      </c>
      <c r="I1086" s="274"/>
      <c r="J1086" s="274"/>
      <c r="K1086" s="274"/>
      <c r="L1086" s="274"/>
    </row>
    <row r="1087" spans="1:12">
      <c r="A1087" s="263">
        <f t="shared" si="52"/>
        <v>2011</v>
      </c>
      <c r="B1087" s="406">
        <v>40574</v>
      </c>
      <c r="C1087" s="411">
        <v>-901</v>
      </c>
      <c r="D1087" s="408">
        <f t="shared" si="53"/>
        <v>-901</v>
      </c>
      <c r="I1087" s="274"/>
      <c r="J1087" s="274"/>
      <c r="K1087" s="274"/>
      <c r="L1087" s="274"/>
    </row>
    <row r="1088" spans="1:12">
      <c r="A1088" s="263">
        <f t="shared" si="52"/>
        <v>2011</v>
      </c>
      <c r="B1088" s="406">
        <v>40602</v>
      </c>
      <c r="C1088" s="411">
        <v>-901</v>
      </c>
      <c r="D1088" s="408">
        <f t="shared" si="53"/>
        <v>-901</v>
      </c>
      <c r="I1088" s="274"/>
      <c r="J1088" s="274"/>
      <c r="K1088" s="274"/>
      <c r="L1088" s="274"/>
    </row>
    <row r="1089" spans="1:12">
      <c r="A1089" s="263">
        <f t="shared" si="52"/>
        <v>2011</v>
      </c>
      <c r="B1089" s="406">
        <v>40633</v>
      </c>
      <c r="C1089" s="411">
        <v>-901</v>
      </c>
      <c r="D1089" s="408">
        <f t="shared" si="53"/>
        <v>-901</v>
      </c>
      <c r="I1089" s="274"/>
      <c r="J1089" s="274"/>
      <c r="K1089" s="274"/>
      <c r="L1089" s="274"/>
    </row>
    <row r="1090" spans="1:12">
      <c r="A1090" s="263">
        <f t="shared" si="52"/>
        <v>2011</v>
      </c>
      <c r="B1090" s="406">
        <v>40663</v>
      </c>
      <c r="C1090" s="411">
        <v>-901</v>
      </c>
      <c r="D1090" s="408">
        <f t="shared" si="53"/>
        <v>-901</v>
      </c>
      <c r="I1090" s="274"/>
      <c r="J1090" s="274"/>
      <c r="K1090" s="274"/>
      <c r="L1090" s="274"/>
    </row>
    <row r="1091" spans="1:12">
      <c r="A1091" s="263">
        <f t="shared" si="52"/>
        <v>2011</v>
      </c>
      <c r="B1091" s="406">
        <v>40694</v>
      </c>
      <c r="C1091" s="411">
        <v>-901</v>
      </c>
      <c r="D1091" s="408">
        <f t="shared" si="53"/>
        <v>-901</v>
      </c>
      <c r="I1091" s="274"/>
      <c r="J1091" s="274"/>
      <c r="K1091" s="274"/>
      <c r="L1091" s="274"/>
    </row>
    <row r="1092" spans="1:12">
      <c r="A1092" s="263">
        <f t="shared" si="52"/>
        <v>2011</v>
      </c>
      <c r="B1092" s="406">
        <v>40724</v>
      </c>
      <c r="C1092" s="411">
        <v>-901</v>
      </c>
      <c r="D1092" s="408">
        <f t="shared" si="53"/>
        <v>-901</v>
      </c>
      <c r="I1092" s="274"/>
      <c r="J1092" s="274"/>
      <c r="K1092" s="274"/>
      <c r="L1092" s="274"/>
    </row>
    <row r="1093" spans="1:12">
      <c r="A1093" s="263">
        <f t="shared" si="52"/>
        <v>2011</v>
      </c>
      <c r="B1093" s="406">
        <v>40755</v>
      </c>
      <c r="C1093" s="411">
        <v>-901</v>
      </c>
      <c r="D1093" s="408">
        <f t="shared" si="53"/>
        <v>-901</v>
      </c>
      <c r="I1093" s="274"/>
      <c r="J1093" s="274"/>
      <c r="K1093" s="274"/>
      <c r="L1093" s="274"/>
    </row>
    <row r="1094" spans="1:12">
      <c r="A1094" s="263">
        <f t="shared" si="52"/>
        <v>2011</v>
      </c>
      <c r="B1094" s="406">
        <v>40786</v>
      </c>
      <c r="C1094" s="411">
        <v>-901</v>
      </c>
      <c r="D1094" s="408">
        <f t="shared" si="53"/>
        <v>-901</v>
      </c>
      <c r="I1094" s="274"/>
      <c r="J1094" s="274"/>
      <c r="K1094" s="274"/>
      <c r="L1094" s="274"/>
    </row>
    <row r="1095" spans="1:12">
      <c r="A1095" s="263">
        <f t="shared" si="52"/>
        <v>2011</v>
      </c>
      <c r="B1095" s="406">
        <v>40816</v>
      </c>
      <c r="C1095" s="411">
        <v>-901</v>
      </c>
      <c r="D1095" s="408">
        <f t="shared" si="53"/>
        <v>-901</v>
      </c>
      <c r="I1095" s="274"/>
      <c r="J1095" s="274"/>
      <c r="K1095" s="274"/>
      <c r="L1095" s="274"/>
    </row>
    <row r="1096" spans="1:12">
      <c r="A1096" s="263">
        <f t="shared" si="52"/>
        <v>2012</v>
      </c>
      <c r="B1096" s="406">
        <v>40847</v>
      </c>
      <c r="C1096" s="411">
        <v>0</v>
      </c>
      <c r="D1096" s="408">
        <f t="shared" si="53"/>
        <v>0</v>
      </c>
      <c r="I1096" s="274"/>
      <c r="J1096" s="274"/>
      <c r="K1096" s="274"/>
      <c r="L1096" s="274"/>
    </row>
    <row r="1097" spans="1:12">
      <c r="A1097" s="263">
        <f t="shared" si="52"/>
        <v>2012</v>
      </c>
      <c r="B1097" s="406">
        <v>40877</v>
      </c>
      <c r="C1097" s="411">
        <v>0</v>
      </c>
      <c r="D1097" s="408">
        <f t="shared" si="53"/>
        <v>0</v>
      </c>
      <c r="I1097" s="274"/>
      <c r="J1097" s="274"/>
      <c r="K1097" s="274"/>
      <c r="L1097" s="274"/>
    </row>
    <row r="1098" spans="1:12">
      <c r="A1098" s="263">
        <f t="shared" si="52"/>
        <v>2012</v>
      </c>
      <c r="B1098" s="406">
        <v>40908</v>
      </c>
      <c r="C1098" s="411">
        <v>0</v>
      </c>
      <c r="D1098" s="408">
        <f t="shared" si="53"/>
        <v>0</v>
      </c>
      <c r="I1098" s="274"/>
      <c r="J1098" s="274"/>
      <c r="K1098" s="274"/>
      <c r="L1098" s="274"/>
    </row>
    <row r="1099" spans="1:12">
      <c r="A1099" s="263">
        <f t="shared" si="52"/>
        <v>2012</v>
      </c>
      <c r="B1099" s="406">
        <v>40939</v>
      </c>
      <c r="C1099" s="411">
        <v>4.887096774193548</v>
      </c>
      <c r="D1099" s="408">
        <f t="shared" si="53"/>
        <v>0.30049586776859505</v>
      </c>
      <c r="I1099" s="274"/>
      <c r="J1099" s="274"/>
      <c r="K1099" s="274"/>
      <c r="L1099" s="274"/>
    </row>
    <row r="1100" spans="1:12">
      <c r="A1100" s="263">
        <f t="shared" si="52"/>
        <v>2012</v>
      </c>
      <c r="B1100" s="406">
        <v>40968</v>
      </c>
      <c r="C1100" s="411">
        <v>0.83448275862068966</v>
      </c>
      <c r="D1100" s="408">
        <f t="shared" si="53"/>
        <v>4.8000000000000001E-2</v>
      </c>
      <c r="I1100" s="274"/>
      <c r="J1100" s="274"/>
      <c r="K1100" s="274"/>
      <c r="L1100" s="274"/>
    </row>
    <row r="1101" spans="1:12">
      <c r="A1101" s="263">
        <f t="shared" si="52"/>
        <v>2012</v>
      </c>
      <c r="B1101" s="406">
        <v>40999</v>
      </c>
      <c r="C1101" s="411">
        <v>59.545161290322575</v>
      </c>
      <c r="D1101" s="408">
        <f t="shared" si="53"/>
        <v>3.661289256198347</v>
      </c>
      <c r="I1101" s="274"/>
      <c r="J1101" s="274"/>
      <c r="K1101" s="274"/>
      <c r="L1101" s="274"/>
    </row>
    <row r="1102" spans="1:12">
      <c r="A1102" s="263">
        <f t="shared" si="52"/>
        <v>2012</v>
      </c>
      <c r="B1102" s="406">
        <v>41029</v>
      </c>
      <c r="C1102" s="411">
        <v>90.009999999999991</v>
      </c>
      <c r="D1102" s="408">
        <f t="shared" si="53"/>
        <v>5.3559669421487603</v>
      </c>
      <c r="I1102" s="274"/>
      <c r="J1102" s="274"/>
      <c r="K1102" s="274"/>
      <c r="L1102" s="274"/>
    </row>
    <row r="1103" spans="1:12">
      <c r="A1103" s="263">
        <f t="shared" si="52"/>
        <v>2012</v>
      </c>
      <c r="B1103" s="406">
        <v>41060</v>
      </c>
      <c r="C1103" s="411">
        <v>22.580645161290327</v>
      </c>
      <c r="D1103" s="408">
        <f t="shared" si="53"/>
        <v>1.388429752066116</v>
      </c>
      <c r="I1103" s="274"/>
      <c r="J1103" s="274"/>
      <c r="K1103" s="274"/>
      <c r="L1103" s="274"/>
    </row>
    <row r="1104" spans="1:12">
      <c r="A1104" s="263">
        <f t="shared" si="52"/>
        <v>2012</v>
      </c>
      <c r="B1104" s="406">
        <v>41090</v>
      </c>
      <c r="C1104" s="411">
        <v>0</v>
      </c>
      <c r="D1104" s="408">
        <f t="shared" si="53"/>
        <v>0</v>
      </c>
      <c r="I1104" s="274"/>
      <c r="J1104" s="274"/>
      <c r="K1104" s="274"/>
      <c r="L1104" s="274"/>
    </row>
    <row r="1105" spans="1:12">
      <c r="A1105" s="263">
        <f t="shared" ref="A1105:A1143" si="54">IF(MONTH(B1105)&gt;9,YEAR(B1105)+1,YEAR(B1105))</f>
        <v>2012</v>
      </c>
      <c r="B1105" s="406">
        <v>41121</v>
      </c>
      <c r="C1105" s="411">
        <v>0</v>
      </c>
      <c r="D1105" s="408">
        <f t="shared" ref="D1105:D1168" si="55">IF(C1105&lt;&gt;-901,C1105*DAY(B1105)*24*60*60/(220*22*9*1000),-901)</f>
        <v>0</v>
      </c>
      <c r="I1105" s="274"/>
      <c r="J1105" s="274"/>
      <c r="K1105" s="274"/>
      <c r="L1105" s="274"/>
    </row>
    <row r="1106" spans="1:12">
      <c r="A1106" s="263">
        <f t="shared" si="54"/>
        <v>2012</v>
      </c>
      <c r="B1106" s="406">
        <v>41152</v>
      </c>
      <c r="C1106" s="411">
        <v>0</v>
      </c>
      <c r="D1106" s="408">
        <f t="shared" si="55"/>
        <v>0</v>
      </c>
      <c r="I1106" s="274"/>
      <c r="J1106" s="274"/>
      <c r="K1106" s="274"/>
      <c r="L1106" s="274"/>
    </row>
    <row r="1107" spans="1:12">
      <c r="A1107" s="263">
        <f t="shared" si="54"/>
        <v>2012</v>
      </c>
      <c r="B1107" s="406">
        <v>41182</v>
      </c>
      <c r="C1107" s="411">
        <v>0</v>
      </c>
      <c r="D1107" s="408">
        <f t="shared" si="55"/>
        <v>0</v>
      </c>
      <c r="I1107" s="274"/>
      <c r="J1107" s="274"/>
      <c r="K1107" s="274"/>
      <c r="L1107" s="274"/>
    </row>
    <row r="1108" spans="1:12">
      <c r="A1108" s="263">
        <f t="shared" si="54"/>
        <v>2013</v>
      </c>
      <c r="B1108" s="406">
        <v>41213</v>
      </c>
      <c r="C1108" s="411">
        <v>0</v>
      </c>
      <c r="D1108" s="408">
        <f t="shared" si="55"/>
        <v>0</v>
      </c>
      <c r="I1108" s="274"/>
      <c r="J1108" s="274"/>
      <c r="K1108" s="274"/>
      <c r="L1108" s="274"/>
    </row>
    <row r="1109" spans="1:12">
      <c r="A1109" s="263">
        <f t="shared" si="54"/>
        <v>2013</v>
      </c>
      <c r="B1109" s="406">
        <v>41243</v>
      </c>
      <c r="C1109" s="411">
        <v>3.6099999999999994</v>
      </c>
      <c r="D1109" s="408">
        <f t="shared" si="55"/>
        <v>0.21480991735537189</v>
      </c>
      <c r="I1109" s="274"/>
      <c r="J1109" s="274"/>
      <c r="K1109" s="274"/>
      <c r="L1109" s="274"/>
    </row>
    <row r="1110" spans="1:12">
      <c r="A1110" s="263">
        <f t="shared" si="54"/>
        <v>2013</v>
      </c>
      <c r="B1110" s="406">
        <v>41274</v>
      </c>
      <c r="C1110" s="411">
        <v>64.666129032258056</v>
      </c>
      <c r="D1110" s="408">
        <f t="shared" si="55"/>
        <v>3.9761652892561976</v>
      </c>
      <c r="I1110" s="274"/>
      <c r="J1110" s="274"/>
      <c r="K1110" s="274"/>
      <c r="L1110" s="274"/>
    </row>
    <row r="1111" spans="1:12">
      <c r="A1111" s="263">
        <f t="shared" si="54"/>
        <v>2013</v>
      </c>
      <c r="B1111" s="406">
        <v>41305</v>
      </c>
      <c r="C1111" s="411">
        <v>18.096774193548388</v>
      </c>
      <c r="D1111" s="408">
        <f t="shared" si="55"/>
        <v>1.1127272727272728</v>
      </c>
      <c r="I1111" s="274"/>
      <c r="J1111" s="274"/>
      <c r="K1111" s="274"/>
      <c r="L1111" s="274"/>
    </row>
    <row r="1112" spans="1:12">
      <c r="A1112" s="263">
        <f t="shared" si="54"/>
        <v>2013</v>
      </c>
      <c r="B1112" s="406">
        <v>41333</v>
      </c>
      <c r="C1112" s="411">
        <v>1.4285714285714287E-2</v>
      </c>
      <c r="D1112" s="408">
        <f t="shared" si="55"/>
        <v>7.933884297520663E-4</v>
      </c>
      <c r="I1112" s="274"/>
      <c r="J1112" s="274"/>
      <c r="K1112" s="274"/>
      <c r="L1112" s="274"/>
    </row>
    <row r="1113" spans="1:12">
      <c r="A1113" s="263">
        <f t="shared" si="54"/>
        <v>2013</v>
      </c>
      <c r="B1113" s="406">
        <v>41364</v>
      </c>
      <c r="C1113" s="411">
        <v>3.8161290322580643</v>
      </c>
      <c r="D1113" s="408">
        <f t="shared" si="55"/>
        <v>0.23464462809917355</v>
      </c>
      <c r="I1113" s="274"/>
      <c r="J1113" s="274"/>
      <c r="K1113" s="274"/>
      <c r="L1113" s="274"/>
    </row>
    <row r="1114" spans="1:12">
      <c r="A1114" s="263">
        <f t="shared" si="54"/>
        <v>2013</v>
      </c>
      <c r="B1114" s="406">
        <v>41394</v>
      </c>
      <c r="C1114" s="411">
        <v>0</v>
      </c>
      <c r="D1114" s="408">
        <f t="shared" si="55"/>
        <v>0</v>
      </c>
      <c r="I1114" s="274"/>
      <c r="J1114" s="274"/>
      <c r="K1114" s="274"/>
      <c r="L1114" s="274"/>
    </row>
    <row r="1115" spans="1:12">
      <c r="A1115" s="263">
        <f t="shared" si="54"/>
        <v>2013</v>
      </c>
      <c r="B1115" s="406">
        <v>41425</v>
      </c>
      <c r="C1115" s="411">
        <v>0</v>
      </c>
      <c r="D1115" s="408">
        <f t="shared" si="55"/>
        <v>0</v>
      </c>
      <c r="I1115" s="274"/>
      <c r="J1115" s="274"/>
      <c r="K1115" s="274"/>
      <c r="L1115" s="274"/>
    </row>
    <row r="1116" spans="1:12">
      <c r="A1116" s="263">
        <f t="shared" si="54"/>
        <v>2013</v>
      </c>
      <c r="B1116" s="406">
        <v>41455</v>
      </c>
      <c r="C1116" s="411">
        <v>0</v>
      </c>
      <c r="D1116" s="408">
        <f t="shared" si="55"/>
        <v>0</v>
      </c>
      <c r="I1116" s="274"/>
      <c r="J1116" s="274"/>
      <c r="K1116" s="274"/>
      <c r="L1116" s="274"/>
    </row>
    <row r="1117" spans="1:12">
      <c r="A1117" s="263">
        <f t="shared" si="54"/>
        <v>2013</v>
      </c>
      <c r="B1117" s="406">
        <v>41486</v>
      </c>
      <c r="C1117" s="411">
        <v>0</v>
      </c>
      <c r="D1117" s="408">
        <f t="shared" si="55"/>
        <v>0</v>
      </c>
      <c r="I1117" s="274"/>
      <c r="J1117" s="274"/>
      <c r="K1117" s="274"/>
      <c r="L1117" s="274"/>
    </row>
    <row r="1118" spans="1:12">
      <c r="A1118" s="263">
        <f t="shared" si="54"/>
        <v>2013</v>
      </c>
      <c r="B1118" s="406">
        <v>41517</v>
      </c>
      <c r="C1118" s="411">
        <v>0</v>
      </c>
      <c r="D1118" s="408">
        <f t="shared" si="55"/>
        <v>0</v>
      </c>
      <c r="I1118" s="274"/>
      <c r="J1118" s="274"/>
      <c r="K1118" s="274"/>
      <c r="L1118" s="274"/>
    </row>
    <row r="1119" spans="1:12">
      <c r="A1119" s="263">
        <f t="shared" si="54"/>
        <v>2013</v>
      </c>
      <c r="B1119" s="406">
        <v>41547</v>
      </c>
      <c r="C1119" s="411">
        <v>0</v>
      </c>
      <c r="D1119" s="408">
        <f t="shared" si="55"/>
        <v>0</v>
      </c>
      <c r="I1119" s="274"/>
      <c r="J1119" s="274"/>
      <c r="K1119" s="274"/>
      <c r="L1119" s="274"/>
    </row>
    <row r="1120" spans="1:12">
      <c r="A1120" s="263">
        <f t="shared" si="54"/>
        <v>2014</v>
      </c>
      <c r="B1120" s="406">
        <v>41578</v>
      </c>
      <c r="C1120" s="411">
        <v>-901</v>
      </c>
      <c r="D1120" s="408">
        <f t="shared" si="55"/>
        <v>-901</v>
      </c>
      <c r="I1120" s="274"/>
      <c r="J1120" s="274"/>
      <c r="K1120" s="274"/>
      <c r="L1120" s="274"/>
    </row>
    <row r="1121" spans="1:12">
      <c r="A1121" s="263">
        <f t="shared" si="54"/>
        <v>2014</v>
      </c>
      <c r="B1121" s="406">
        <v>41608</v>
      </c>
      <c r="C1121" s="411">
        <v>-901</v>
      </c>
      <c r="D1121" s="408">
        <f t="shared" si="55"/>
        <v>-901</v>
      </c>
      <c r="I1121" s="274"/>
      <c r="J1121" s="274"/>
      <c r="K1121" s="274"/>
      <c r="L1121" s="274"/>
    </row>
    <row r="1122" spans="1:12">
      <c r="A1122" s="263">
        <f t="shared" si="54"/>
        <v>2014</v>
      </c>
      <c r="B1122" s="406">
        <v>41639</v>
      </c>
      <c r="C1122" s="411">
        <v>-901</v>
      </c>
      <c r="D1122" s="408">
        <f t="shared" si="55"/>
        <v>-901</v>
      </c>
      <c r="I1122" s="274"/>
      <c r="J1122" s="274"/>
      <c r="K1122" s="274"/>
      <c r="L1122" s="274"/>
    </row>
    <row r="1123" spans="1:12">
      <c r="A1123" s="263">
        <f t="shared" si="54"/>
        <v>2014</v>
      </c>
      <c r="B1123" s="406">
        <v>41670</v>
      </c>
      <c r="C1123" s="411">
        <v>-901</v>
      </c>
      <c r="D1123" s="408">
        <f t="shared" si="55"/>
        <v>-901</v>
      </c>
      <c r="I1123" s="274"/>
      <c r="J1123" s="274"/>
      <c r="K1123" s="274"/>
      <c r="L1123" s="274"/>
    </row>
    <row r="1124" spans="1:12">
      <c r="A1124" s="263">
        <f t="shared" si="54"/>
        <v>2014</v>
      </c>
      <c r="B1124" s="406">
        <v>41698</v>
      </c>
      <c r="C1124" s="411">
        <v>-901</v>
      </c>
      <c r="D1124" s="408">
        <f t="shared" si="55"/>
        <v>-901</v>
      </c>
      <c r="I1124" s="274"/>
      <c r="J1124" s="274"/>
      <c r="K1124" s="274"/>
      <c r="L1124" s="274"/>
    </row>
    <row r="1125" spans="1:12">
      <c r="A1125" s="263">
        <f t="shared" si="54"/>
        <v>2014</v>
      </c>
      <c r="B1125" s="406">
        <v>41729</v>
      </c>
      <c r="C1125" s="411">
        <v>-901</v>
      </c>
      <c r="D1125" s="408">
        <f t="shared" si="55"/>
        <v>-901</v>
      </c>
      <c r="I1125" s="274"/>
      <c r="J1125" s="274"/>
      <c r="K1125" s="274"/>
      <c r="L1125" s="274"/>
    </row>
    <row r="1126" spans="1:12">
      <c r="A1126" s="263">
        <f t="shared" si="54"/>
        <v>2014</v>
      </c>
      <c r="B1126" s="406">
        <v>41759</v>
      </c>
      <c r="C1126" s="411">
        <v>-901</v>
      </c>
      <c r="D1126" s="408">
        <f t="shared" si="55"/>
        <v>-901</v>
      </c>
      <c r="I1126" s="274"/>
      <c r="J1126" s="274"/>
      <c r="K1126" s="274"/>
      <c r="L1126" s="274"/>
    </row>
    <row r="1127" spans="1:12">
      <c r="A1127" s="263">
        <f t="shared" si="54"/>
        <v>2014</v>
      </c>
      <c r="B1127" s="406">
        <v>41790</v>
      </c>
      <c r="C1127" s="411">
        <v>-901</v>
      </c>
      <c r="D1127" s="408">
        <f t="shared" si="55"/>
        <v>-901</v>
      </c>
      <c r="I1127" s="274"/>
      <c r="J1127" s="274"/>
      <c r="K1127" s="274"/>
      <c r="L1127" s="274"/>
    </row>
    <row r="1128" spans="1:12">
      <c r="A1128" s="263">
        <f t="shared" si="54"/>
        <v>2014</v>
      </c>
      <c r="B1128" s="406">
        <v>41820</v>
      </c>
      <c r="C1128" s="411">
        <v>-901</v>
      </c>
      <c r="D1128" s="408">
        <f t="shared" si="55"/>
        <v>-901</v>
      </c>
      <c r="I1128" s="274"/>
      <c r="J1128" s="274"/>
      <c r="K1128" s="274"/>
      <c r="L1128" s="274"/>
    </row>
    <row r="1129" spans="1:12">
      <c r="A1129" s="263">
        <f t="shared" si="54"/>
        <v>2014</v>
      </c>
      <c r="B1129" s="406">
        <v>41851</v>
      </c>
      <c r="C1129" s="411">
        <v>-901</v>
      </c>
      <c r="D1129" s="408">
        <f t="shared" si="55"/>
        <v>-901</v>
      </c>
      <c r="I1129" s="274"/>
      <c r="J1129" s="274"/>
      <c r="K1129" s="274"/>
      <c r="L1129" s="274"/>
    </row>
    <row r="1130" spans="1:12">
      <c r="A1130" s="263">
        <f t="shared" si="54"/>
        <v>2014</v>
      </c>
      <c r="B1130" s="406">
        <v>41882</v>
      </c>
      <c r="C1130" s="411">
        <v>-901</v>
      </c>
      <c r="D1130" s="408">
        <f t="shared" si="55"/>
        <v>-901</v>
      </c>
      <c r="I1130" s="274"/>
      <c r="J1130" s="274"/>
      <c r="K1130" s="274"/>
      <c r="L1130" s="274"/>
    </row>
    <row r="1131" spans="1:12">
      <c r="A1131" s="263">
        <f t="shared" si="54"/>
        <v>2014</v>
      </c>
      <c r="B1131" s="406">
        <v>41912</v>
      </c>
      <c r="C1131" s="411">
        <v>-901</v>
      </c>
      <c r="D1131" s="408">
        <f t="shared" si="55"/>
        <v>-901</v>
      </c>
      <c r="I1131" s="274"/>
      <c r="J1131" s="274"/>
      <c r="K1131" s="274"/>
      <c r="L1131" s="274"/>
    </row>
    <row r="1132" spans="1:12">
      <c r="A1132" s="263">
        <f t="shared" si="54"/>
        <v>2015</v>
      </c>
      <c r="B1132" s="406">
        <v>41943</v>
      </c>
      <c r="C1132" s="411">
        <v>-901</v>
      </c>
      <c r="D1132" s="408">
        <f t="shared" si="55"/>
        <v>-901</v>
      </c>
      <c r="I1132" s="274"/>
      <c r="J1132" s="274"/>
      <c r="K1132" s="274"/>
      <c r="L1132" s="274"/>
    </row>
    <row r="1133" spans="1:12">
      <c r="A1133" s="263">
        <f t="shared" si="54"/>
        <v>2015</v>
      </c>
      <c r="B1133" s="406">
        <v>41973</v>
      </c>
      <c r="C1133" s="411">
        <v>-901</v>
      </c>
      <c r="D1133" s="408">
        <f t="shared" si="55"/>
        <v>-901</v>
      </c>
      <c r="I1133" s="274"/>
      <c r="J1133" s="274"/>
      <c r="K1133" s="274"/>
      <c r="L1133" s="274"/>
    </row>
    <row r="1134" spans="1:12">
      <c r="A1134" s="263">
        <f t="shared" si="54"/>
        <v>2015</v>
      </c>
      <c r="B1134" s="406">
        <v>42004</v>
      </c>
      <c r="C1134" s="411">
        <v>-901</v>
      </c>
      <c r="D1134" s="408">
        <f t="shared" si="55"/>
        <v>-901</v>
      </c>
      <c r="I1134" s="274"/>
      <c r="J1134" s="274"/>
      <c r="K1134" s="274"/>
      <c r="L1134" s="274"/>
    </row>
    <row r="1135" spans="1:12">
      <c r="A1135" s="263">
        <f t="shared" si="54"/>
        <v>2015</v>
      </c>
      <c r="B1135" s="406">
        <v>42035</v>
      </c>
      <c r="C1135" s="411">
        <v>-901</v>
      </c>
      <c r="D1135" s="408">
        <f t="shared" si="55"/>
        <v>-901</v>
      </c>
      <c r="I1135" s="274"/>
      <c r="J1135" s="274"/>
      <c r="K1135" s="274"/>
      <c r="L1135" s="274"/>
    </row>
    <row r="1136" spans="1:12">
      <c r="A1136" s="263">
        <f t="shared" si="54"/>
        <v>2015</v>
      </c>
      <c r="B1136" s="406">
        <v>42063</v>
      </c>
      <c r="C1136" s="411">
        <v>-901</v>
      </c>
      <c r="D1136" s="408">
        <f t="shared" si="55"/>
        <v>-901</v>
      </c>
      <c r="I1136" s="274"/>
      <c r="J1136" s="274"/>
      <c r="K1136" s="274"/>
      <c r="L1136" s="274"/>
    </row>
    <row r="1137" spans="1:12">
      <c r="A1137" s="263">
        <f t="shared" si="54"/>
        <v>2015</v>
      </c>
      <c r="B1137" s="406">
        <v>42094</v>
      </c>
      <c r="C1137" s="411">
        <v>-901</v>
      </c>
      <c r="D1137" s="408">
        <f t="shared" si="55"/>
        <v>-901</v>
      </c>
      <c r="I1137" s="274"/>
      <c r="J1137" s="274"/>
      <c r="K1137" s="274"/>
      <c r="L1137" s="274"/>
    </row>
    <row r="1138" spans="1:12">
      <c r="A1138" s="263">
        <f t="shared" si="54"/>
        <v>2015</v>
      </c>
      <c r="B1138" s="406">
        <v>42124</v>
      </c>
      <c r="C1138" s="411">
        <v>-901</v>
      </c>
      <c r="D1138" s="408">
        <f t="shared" si="55"/>
        <v>-901</v>
      </c>
      <c r="I1138" s="274"/>
      <c r="J1138" s="274"/>
      <c r="K1138" s="274"/>
      <c r="L1138" s="274"/>
    </row>
    <row r="1139" spans="1:12">
      <c r="A1139" s="263">
        <f t="shared" si="54"/>
        <v>2015</v>
      </c>
      <c r="B1139" s="406">
        <v>42155</v>
      </c>
      <c r="C1139" s="411">
        <v>-901</v>
      </c>
      <c r="D1139" s="408">
        <f t="shared" si="55"/>
        <v>-901</v>
      </c>
      <c r="I1139" s="274"/>
      <c r="J1139" s="274"/>
      <c r="K1139" s="274"/>
      <c r="L1139" s="274"/>
    </row>
    <row r="1140" spans="1:12">
      <c r="A1140" s="263">
        <f t="shared" si="54"/>
        <v>2015</v>
      </c>
      <c r="B1140" s="406">
        <v>42185</v>
      </c>
      <c r="C1140" s="411">
        <v>-901</v>
      </c>
      <c r="D1140" s="408">
        <f t="shared" si="55"/>
        <v>-901</v>
      </c>
      <c r="I1140" s="274"/>
      <c r="J1140" s="274"/>
      <c r="K1140" s="274"/>
      <c r="L1140" s="274"/>
    </row>
    <row r="1141" spans="1:12">
      <c r="A1141" s="263">
        <f t="shared" si="54"/>
        <v>2015</v>
      </c>
      <c r="B1141" s="406">
        <v>42216</v>
      </c>
      <c r="C1141" s="411">
        <v>-901</v>
      </c>
      <c r="D1141" s="408">
        <f t="shared" si="55"/>
        <v>-901</v>
      </c>
      <c r="I1141" s="274"/>
      <c r="J1141" s="274"/>
      <c r="K1141" s="274"/>
      <c r="L1141" s="274"/>
    </row>
    <row r="1142" spans="1:12">
      <c r="A1142" s="263">
        <f t="shared" si="54"/>
        <v>2015</v>
      </c>
      <c r="B1142" s="406">
        <v>42247</v>
      </c>
      <c r="C1142" s="411">
        <v>-901</v>
      </c>
      <c r="D1142" s="408">
        <f t="shared" si="55"/>
        <v>-901</v>
      </c>
      <c r="I1142" s="274"/>
      <c r="J1142" s="274"/>
      <c r="K1142" s="274"/>
      <c r="L1142" s="274"/>
    </row>
    <row r="1143" spans="1:12">
      <c r="A1143" s="263">
        <f t="shared" si="54"/>
        <v>2015</v>
      </c>
      <c r="B1143" s="413">
        <v>42277</v>
      </c>
      <c r="C1143" s="411">
        <v>-901</v>
      </c>
      <c r="D1143" s="414">
        <f t="shared" si="55"/>
        <v>-901</v>
      </c>
      <c r="I1143" s="274"/>
      <c r="J1143" s="274"/>
      <c r="K1143" s="274"/>
      <c r="L1143" s="274"/>
    </row>
    <row r="1144" spans="1:12">
      <c r="A1144" s="263">
        <f t="shared" ref="A1144:A1207" si="56">IF(MONTH(B1144)&gt;9,YEAR(B1144)+1,YEAR(B1144))</f>
        <v>2016</v>
      </c>
      <c r="B1144" s="406">
        <v>42308</v>
      </c>
      <c r="C1144" s="411">
        <v>-901</v>
      </c>
      <c r="D1144" s="414">
        <f t="shared" si="55"/>
        <v>-901</v>
      </c>
      <c r="I1144" s="274"/>
      <c r="J1144" s="274"/>
      <c r="K1144" s="274"/>
      <c r="L1144" s="274"/>
    </row>
    <row r="1145" spans="1:12">
      <c r="A1145" s="263">
        <f t="shared" si="56"/>
        <v>2016</v>
      </c>
      <c r="B1145" s="406">
        <v>42338</v>
      </c>
      <c r="C1145" s="411">
        <v>-901</v>
      </c>
      <c r="D1145" s="414">
        <f t="shared" si="55"/>
        <v>-901</v>
      </c>
      <c r="I1145" s="274"/>
      <c r="J1145" s="274"/>
      <c r="K1145" s="274"/>
      <c r="L1145" s="274"/>
    </row>
    <row r="1146" spans="1:12">
      <c r="A1146" s="263">
        <f t="shared" si="56"/>
        <v>2016</v>
      </c>
      <c r="B1146" s="406">
        <v>42369</v>
      </c>
      <c r="C1146" s="411">
        <v>-901</v>
      </c>
      <c r="D1146" s="414">
        <f t="shared" si="55"/>
        <v>-901</v>
      </c>
      <c r="I1146" s="274"/>
      <c r="J1146" s="274"/>
      <c r="K1146" s="274"/>
      <c r="L1146" s="274"/>
    </row>
    <row r="1147" spans="1:12">
      <c r="A1147" s="263">
        <f t="shared" si="56"/>
        <v>2016</v>
      </c>
      <c r="B1147" s="406">
        <v>42400</v>
      </c>
      <c r="C1147" s="411">
        <v>-901</v>
      </c>
      <c r="D1147" s="414">
        <f t="shared" si="55"/>
        <v>-901</v>
      </c>
      <c r="I1147" s="274"/>
      <c r="J1147" s="274"/>
      <c r="K1147" s="274"/>
      <c r="L1147" s="274"/>
    </row>
    <row r="1148" spans="1:12">
      <c r="A1148" s="263">
        <f t="shared" si="56"/>
        <v>2016</v>
      </c>
      <c r="B1148" s="413">
        <v>42429</v>
      </c>
      <c r="C1148" s="411">
        <v>-901</v>
      </c>
      <c r="D1148" s="414">
        <f t="shared" si="55"/>
        <v>-901</v>
      </c>
      <c r="I1148" s="274"/>
      <c r="J1148" s="274"/>
      <c r="K1148" s="274"/>
      <c r="L1148" s="274"/>
    </row>
    <row r="1149" spans="1:12">
      <c r="A1149" s="263">
        <f t="shared" si="56"/>
        <v>2016</v>
      </c>
      <c r="B1149" s="406">
        <v>42460</v>
      </c>
      <c r="C1149" s="411">
        <v>-901</v>
      </c>
      <c r="D1149" s="414">
        <f t="shared" si="55"/>
        <v>-901</v>
      </c>
      <c r="I1149" s="274"/>
      <c r="J1149" s="274"/>
      <c r="K1149" s="274"/>
      <c r="L1149" s="274"/>
    </row>
    <row r="1150" spans="1:12">
      <c r="A1150" s="263">
        <f t="shared" si="56"/>
        <v>2016</v>
      </c>
      <c r="B1150" s="406">
        <v>42490</v>
      </c>
      <c r="C1150" s="411">
        <v>-901</v>
      </c>
      <c r="D1150" s="414">
        <f t="shared" si="55"/>
        <v>-901</v>
      </c>
      <c r="I1150" s="274"/>
      <c r="J1150" s="274"/>
      <c r="K1150" s="274"/>
      <c r="L1150" s="274"/>
    </row>
    <row r="1151" spans="1:12">
      <c r="A1151" s="263">
        <f t="shared" si="56"/>
        <v>2016</v>
      </c>
      <c r="B1151" s="406">
        <v>42521</v>
      </c>
      <c r="C1151" s="411">
        <v>-901</v>
      </c>
      <c r="D1151" s="414">
        <f t="shared" si="55"/>
        <v>-901</v>
      </c>
      <c r="I1151" s="274"/>
      <c r="J1151" s="274"/>
      <c r="K1151" s="274"/>
      <c r="L1151" s="274"/>
    </row>
    <row r="1152" spans="1:12">
      <c r="A1152" s="263">
        <f t="shared" si="56"/>
        <v>2016</v>
      </c>
      <c r="B1152" s="406">
        <v>42551</v>
      </c>
      <c r="C1152" s="411">
        <v>-901</v>
      </c>
      <c r="D1152" s="414">
        <f t="shared" si="55"/>
        <v>-901</v>
      </c>
      <c r="I1152" s="274"/>
      <c r="J1152" s="274"/>
      <c r="K1152" s="274"/>
      <c r="L1152" s="274"/>
    </row>
    <row r="1153" spans="1:12">
      <c r="A1153" s="263">
        <f t="shared" si="56"/>
        <v>2016</v>
      </c>
      <c r="B1153" s="413">
        <v>42582</v>
      </c>
      <c r="C1153" s="411">
        <v>-901</v>
      </c>
      <c r="D1153" s="414">
        <f t="shared" si="55"/>
        <v>-901</v>
      </c>
      <c r="I1153" s="274"/>
      <c r="J1153" s="274"/>
      <c r="K1153" s="274"/>
      <c r="L1153" s="274"/>
    </row>
    <row r="1154" spans="1:12">
      <c r="A1154" s="263">
        <f t="shared" si="56"/>
        <v>2016</v>
      </c>
      <c r="B1154" s="406">
        <v>42613</v>
      </c>
      <c r="C1154" s="411">
        <v>-901</v>
      </c>
      <c r="D1154" s="414">
        <f t="shared" si="55"/>
        <v>-901</v>
      </c>
      <c r="I1154" s="274"/>
      <c r="J1154" s="274"/>
      <c r="K1154" s="274"/>
      <c r="L1154" s="274"/>
    </row>
    <row r="1155" spans="1:12">
      <c r="A1155" s="263">
        <f t="shared" si="56"/>
        <v>2016</v>
      </c>
      <c r="B1155" s="406">
        <v>42643</v>
      </c>
      <c r="C1155" s="411">
        <v>-901</v>
      </c>
      <c r="D1155" s="414">
        <f t="shared" si="55"/>
        <v>-901</v>
      </c>
      <c r="I1155" s="274"/>
      <c r="J1155" s="274"/>
      <c r="K1155" s="274"/>
      <c r="L1155" s="274"/>
    </row>
    <row r="1156" spans="1:12">
      <c r="A1156" s="263">
        <f t="shared" si="56"/>
        <v>2017</v>
      </c>
      <c r="B1156" s="406">
        <v>42674</v>
      </c>
      <c r="C1156" s="412">
        <v>0</v>
      </c>
      <c r="D1156" s="414">
        <f t="shared" si="55"/>
        <v>0</v>
      </c>
      <c r="I1156" s="274"/>
      <c r="J1156" s="274"/>
      <c r="K1156" s="274"/>
      <c r="L1156" s="274"/>
    </row>
    <row r="1157" spans="1:12">
      <c r="A1157" s="263">
        <f t="shared" si="56"/>
        <v>2017</v>
      </c>
      <c r="B1157" s="406">
        <v>42704</v>
      </c>
      <c r="C1157" s="412">
        <v>3.4666666666666668</v>
      </c>
      <c r="D1157" s="414">
        <f t="shared" si="55"/>
        <v>0.20628099173553718</v>
      </c>
      <c r="I1157" s="274"/>
      <c r="J1157" s="274"/>
      <c r="K1157" s="274"/>
      <c r="L1157" s="274"/>
    </row>
    <row r="1158" spans="1:12">
      <c r="A1158" s="263">
        <f t="shared" si="56"/>
        <v>2017</v>
      </c>
      <c r="B1158" s="413">
        <v>42735</v>
      </c>
      <c r="C1158" s="412">
        <v>0.23645161290322581</v>
      </c>
      <c r="D1158" s="414">
        <f t="shared" si="55"/>
        <v>1.4538842975206611E-2</v>
      </c>
      <c r="I1158" s="274"/>
      <c r="J1158" s="274"/>
      <c r="K1158" s="274"/>
      <c r="L1158" s="274"/>
    </row>
    <row r="1159" spans="1:12">
      <c r="A1159" s="263">
        <f t="shared" si="56"/>
        <v>2017</v>
      </c>
      <c r="B1159" s="406">
        <v>42766</v>
      </c>
      <c r="C1159" s="412">
        <v>0</v>
      </c>
      <c r="D1159" s="414">
        <f t="shared" si="55"/>
        <v>0</v>
      </c>
      <c r="I1159" s="274"/>
      <c r="J1159" s="274"/>
      <c r="K1159" s="274"/>
      <c r="L1159" s="274"/>
    </row>
    <row r="1160" spans="1:12">
      <c r="A1160" s="263">
        <f t="shared" si="56"/>
        <v>2017</v>
      </c>
      <c r="B1160" s="406">
        <v>42794</v>
      </c>
      <c r="C1160" s="412">
        <v>3.321428571428571E-2</v>
      </c>
      <c r="D1160" s="414">
        <f t="shared" si="55"/>
        <v>1.8446280991735538E-3</v>
      </c>
      <c r="I1160" s="274"/>
      <c r="J1160" s="274"/>
      <c r="K1160" s="274"/>
      <c r="L1160" s="274"/>
    </row>
    <row r="1161" spans="1:12">
      <c r="A1161" s="263">
        <f t="shared" si="56"/>
        <v>2017</v>
      </c>
      <c r="B1161" s="406">
        <v>42825</v>
      </c>
      <c r="C1161" s="412">
        <v>16.278064516129032</v>
      </c>
      <c r="D1161" s="414">
        <f t="shared" si="55"/>
        <v>1.0008991735537189</v>
      </c>
      <c r="I1161" s="274"/>
      <c r="J1161" s="274"/>
      <c r="K1161" s="274"/>
      <c r="L1161" s="274"/>
    </row>
    <row r="1162" spans="1:12">
      <c r="A1162" s="263">
        <f t="shared" si="56"/>
        <v>2017</v>
      </c>
      <c r="B1162" s="406">
        <v>42855</v>
      </c>
      <c r="C1162" s="412">
        <v>83.666666666666657</v>
      </c>
      <c r="D1162" s="414">
        <f t="shared" si="55"/>
        <v>4.9785123966942137</v>
      </c>
      <c r="I1162" s="274"/>
      <c r="J1162" s="274"/>
      <c r="K1162" s="274"/>
      <c r="L1162" s="274"/>
    </row>
    <row r="1163" spans="1:12">
      <c r="A1163" s="263">
        <f t="shared" si="56"/>
        <v>2017</v>
      </c>
      <c r="B1163" s="413">
        <v>42886</v>
      </c>
      <c r="C1163" s="412">
        <v>66.98064516129034</v>
      </c>
      <c r="D1163" s="414">
        <f t="shared" si="55"/>
        <v>4.1184793388429766</v>
      </c>
      <c r="I1163" s="274"/>
      <c r="J1163" s="274"/>
      <c r="K1163" s="274"/>
      <c r="L1163" s="274"/>
    </row>
    <row r="1164" spans="1:12">
      <c r="A1164" s="263">
        <f t="shared" si="56"/>
        <v>2017</v>
      </c>
      <c r="B1164" s="406">
        <v>42916</v>
      </c>
      <c r="C1164" s="412">
        <v>34.966666666666669</v>
      </c>
      <c r="D1164" s="414">
        <f t="shared" si="55"/>
        <v>2.0806611570247933</v>
      </c>
      <c r="I1164" s="274"/>
      <c r="J1164" s="274"/>
      <c r="K1164" s="274"/>
      <c r="L1164" s="274"/>
    </row>
    <row r="1165" spans="1:12">
      <c r="A1165" s="263">
        <f t="shared" si="56"/>
        <v>2017</v>
      </c>
      <c r="B1165" s="406">
        <v>42947</v>
      </c>
      <c r="C1165" s="412">
        <v>0</v>
      </c>
      <c r="D1165" s="414">
        <f t="shared" si="55"/>
        <v>0</v>
      </c>
      <c r="I1165" s="274"/>
      <c r="J1165" s="274"/>
      <c r="K1165" s="274"/>
      <c r="L1165" s="274"/>
    </row>
    <row r="1166" spans="1:12">
      <c r="A1166" s="263">
        <f t="shared" si="56"/>
        <v>2017</v>
      </c>
      <c r="B1166" s="406">
        <v>42978</v>
      </c>
      <c r="C1166" s="412">
        <v>0</v>
      </c>
      <c r="D1166" s="414">
        <f t="shared" si="55"/>
        <v>0</v>
      </c>
      <c r="I1166" s="274"/>
      <c r="J1166" s="274"/>
      <c r="K1166" s="274"/>
      <c r="L1166" s="274"/>
    </row>
    <row r="1167" spans="1:12">
      <c r="A1167" s="263">
        <f t="shared" si="56"/>
        <v>2017</v>
      </c>
      <c r="B1167" s="406">
        <v>43008</v>
      </c>
      <c r="C1167" s="412">
        <v>0</v>
      </c>
      <c r="D1167" s="414">
        <f t="shared" si="55"/>
        <v>0</v>
      </c>
      <c r="I1167" s="274"/>
      <c r="J1167" s="274"/>
      <c r="K1167" s="274"/>
      <c r="L1167" s="274"/>
    </row>
    <row r="1168" spans="1:12">
      <c r="A1168" s="263">
        <f t="shared" si="56"/>
        <v>2018</v>
      </c>
      <c r="B1168" s="413">
        <v>43039</v>
      </c>
      <c r="C1168" s="411">
        <v>-901</v>
      </c>
      <c r="D1168" s="414">
        <f t="shared" si="55"/>
        <v>-901</v>
      </c>
      <c r="I1168" s="274"/>
      <c r="J1168" s="274"/>
      <c r="K1168" s="274"/>
      <c r="L1168" s="274"/>
    </row>
    <row r="1169" spans="1:12">
      <c r="A1169" s="263">
        <f t="shared" si="56"/>
        <v>2018</v>
      </c>
      <c r="B1169" s="406">
        <v>43069</v>
      </c>
      <c r="C1169" s="411">
        <v>-901</v>
      </c>
      <c r="D1169" s="414">
        <f t="shared" ref="D1169:D1215" si="57">IF(C1169&lt;&gt;-901,C1169*DAY(B1169)*24*60*60/(220*22*9*1000),-901)</f>
        <v>-901</v>
      </c>
      <c r="I1169" s="274"/>
      <c r="J1169" s="274"/>
      <c r="K1169" s="274"/>
      <c r="L1169" s="274"/>
    </row>
    <row r="1170" spans="1:12">
      <c r="A1170" s="263">
        <f t="shared" si="56"/>
        <v>2018</v>
      </c>
      <c r="B1170" s="406">
        <v>43100</v>
      </c>
      <c r="C1170" s="411">
        <v>-901</v>
      </c>
      <c r="D1170" s="414">
        <f t="shared" si="57"/>
        <v>-901</v>
      </c>
      <c r="I1170" s="274"/>
      <c r="J1170" s="274"/>
      <c r="K1170" s="274"/>
      <c r="L1170" s="274"/>
    </row>
    <row r="1171" spans="1:12">
      <c r="A1171" s="263">
        <f t="shared" si="56"/>
        <v>2018</v>
      </c>
      <c r="B1171" s="406">
        <v>43131</v>
      </c>
      <c r="C1171" s="411">
        <v>-901</v>
      </c>
      <c r="D1171" s="414">
        <f t="shared" si="57"/>
        <v>-901</v>
      </c>
      <c r="I1171" s="274"/>
      <c r="J1171" s="274"/>
      <c r="K1171" s="274"/>
      <c r="L1171" s="274"/>
    </row>
    <row r="1172" spans="1:12">
      <c r="A1172" s="263">
        <f t="shared" si="56"/>
        <v>2018</v>
      </c>
      <c r="B1172" s="406">
        <v>43159</v>
      </c>
      <c r="C1172" s="411">
        <v>-901</v>
      </c>
      <c r="D1172" s="414">
        <f t="shared" si="57"/>
        <v>-901</v>
      </c>
      <c r="I1172" s="274"/>
      <c r="J1172" s="274"/>
      <c r="K1172" s="274"/>
      <c r="L1172" s="274"/>
    </row>
    <row r="1173" spans="1:12">
      <c r="A1173" s="263">
        <f t="shared" si="56"/>
        <v>2018</v>
      </c>
      <c r="B1173" s="413">
        <v>43190</v>
      </c>
      <c r="C1173" s="411">
        <v>-901</v>
      </c>
      <c r="D1173" s="414">
        <f t="shared" si="57"/>
        <v>-901</v>
      </c>
      <c r="I1173" s="274"/>
      <c r="J1173" s="274"/>
      <c r="K1173" s="274"/>
      <c r="L1173" s="274"/>
    </row>
    <row r="1174" spans="1:12">
      <c r="A1174" s="263">
        <f t="shared" si="56"/>
        <v>2018</v>
      </c>
      <c r="B1174" s="406">
        <v>43220</v>
      </c>
      <c r="C1174" s="411">
        <v>-901</v>
      </c>
      <c r="D1174" s="414">
        <f t="shared" si="57"/>
        <v>-901</v>
      </c>
      <c r="I1174" s="274"/>
      <c r="J1174" s="274"/>
      <c r="K1174" s="274"/>
      <c r="L1174" s="274"/>
    </row>
    <row r="1175" spans="1:12">
      <c r="A1175" s="263">
        <f t="shared" si="56"/>
        <v>2018</v>
      </c>
      <c r="B1175" s="406">
        <v>43251</v>
      </c>
      <c r="C1175" s="411">
        <v>-901</v>
      </c>
      <c r="D1175" s="414">
        <f t="shared" si="57"/>
        <v>-901</v>
      </c>
      <c r="I1175" s="274"/>
      <c r="J1175" s="274"/>
      <c r="K1175" s="274"/>
      <c r="L1175" s="274"/>
    </row>
    <row r="1176" spans="1:12">
      <c r="A1176" s="263">
        <f t="shared" si="56"/>
        <v>2018</v>
      </c>
      <c r="B1176" s="406">
        <v>43281</v>
      </c>
      <c r="C1176" s="411">
        <v>-901</v>
      </c>
      <c r="D1176" s="414">
        <f t="shared" si="57"/>
        <v>-901</v>
      </c>
      <c r="I1176" s="274"/>
      <c r="J1176" s="274"/>
      <c r="K1176" s="274"/>
      <c r="L1176" s="274"/>
    </row>
    <row r="1177" spans="1:12">
      <c r="A1177" s="263">
        <f t="shared" si="56"/>
        <v>2018</v>
      </c>
      <c r="B1177" s="406">
        <v>43312</v>
      </c>
      <c r="C1177" s="411">
        <v>-901</v>
      </c>
      <c r="D1177" s="414">
        <f t="shared" si="57"/>
        <v>-901</v>
      </c>
      <c r="I1177" s="274"/>
      <c r="J1177" s="274"/>
      <c r="K1177" s="274"/>
      <c r="L1177" s="274"/>
    </row>
    <row r="1178" spans="1:12">
      <c r="A1178" s="263">
        <f t="shared" si="56"/>
        <v>2018</v>
      </c>
      <c r="B1178" s="413">
        <v>43343</v>
      </c>
      <c r="C1178" s="411">
        <v>-901</v>
      </c>
      <c r="D1178" s="414">
        <f t="shared" si="57"/>
        <v>-901</v>
      </c>
      <c r="I1178" s="274"/>
      <c r="J1178" s="274"/>
      <c r="K1178" s="274"/>
      <c r="L1178" s="274"/>
    </row>
    <row r="1179" spans="1:12">
      <c r="A1179" s="263">
        <f t="shared" si="56"/>
        <v>2018</v>
      </c>
      <c r="B1179" s="406">
        <v>43373</v>
      </c>
      <c r="C1179" s="411">
        <v>-901</v>
      </c>
      <c r="D1179" s="414">
        <f t="shared" si="57"/>
        <v>-901</v>
      </c>
      <c r="I1179" s="274"/>
      <c r="J1179" s="274"/>
      <c r="K1179" s="274"/>
      <c r="L1179" s="274"/>
    </row>
    <row r="1180" spans="1:12">
      <c r="A1180" s="263">
        <f t="shared" si="56"/>
        <v>2019</v>
      </c>
      <c r="B1180" s="406">
        <v>43404</v>
      </c>
      <c r="C1180" s="411">
        <v>-901</v>
      </c>
      <c r="D1180" s="414">
        <f t="shared" si="57"/>
        <v>-901</v>
      </c>
      <c r="I1180" s="274"/>
      <c r="J1180" s="274"/>
      <c r="K1180" s="274"/>
      <c r="L1180" s="274"/>
    </row>
    <row r="1181" spans="1:12">
      <c r="A1181" s="263">
        <f t="shared" si="56"/>
        <v>2019</v>
      </c>
      <c r="B1181" s="406">
        <v>43434</v>
      </c>
      <c r="C1181" s="411">
        <v>-901</v>
      </c>
      <c r="D1181" s="414">
        <f t="shared" si="57"/>
        <v>-901</v>
      </c>
      <c r="I1181" s="274"/>
      <c r="J1181" s="274"/>
      <c r="K1181" s="274"/>
      <c r="L1181" s="274"/>
    </row>
    <row r="1182" spans="1:12">
      <c r="A1182" s="263">
        <f t="shared" si="56"/>
        <v>2019</v>
      </c>
      <c r="B1182" s="406">
        <v>43465</v>
      </c>
      <c r="C1182" s="411">
        <v>-901</v>
      </c>
      <c r="D1182" s="414">
        <f t="shared" si="57"/>
        <v>-901</v>
      </c>
      <c r="I1182" s="274"/>
      <c r="J1182" s="274"/>
      <c r="K1182" s="274"/>
      <c r="L1182" s="274"/>
    </row>
    <row r="1183" spans="1:12">
      <c r="A1183" s="263">
        <f t="shared" si="56"/>
        <v>2019</v>
      </c>
      <c r="B1183" s="413">
        <v>43496</v>
      </c>
      <c r="C1183" s="411">
        <v>-901</v>
      </c>
      <c r="D1183" s="414">
        <f t="shared" si="57"/>
        <v>-901</v>
      </c>
      <c r="I1183" s="274"/>
      <c r="J1183" s="274"/>
      <c r="K1183" s="274"/>
      <c r="L1183" s="274"/>
    </row>
    <row r="1184" spans="1:12">
      <c r="A1184" s="263">
        <f t="shared" si="56"/>
        <v>2019</v>
      </c>
      <c r="B1184" s="406">
        <v>43524</v>
      </c>
      <c r="C1184" s="411">
        <v>-901</v>
      </c>
      <c r="D1184" s="414">
        <f t="shared" si="57"/>
        <v>-901</v>
      </c>
      <c r="I1184" s="274"/>
      <c r="J1184" s="274"/>
      <c r="K1184" s="274"/>
      <c r="L1184" s="274"/>
    </row>
    <row r="1185" spans="1:12">
      <c r="A1185" s="263">
        <f t="shared" si="56"/>
        <v>2019</v>
      </c>
      <c r="B1185" s="406">
        <v>43555</v>
      </c>
      <c r="C1185" s="411">
        <v>-901</v>
      </c>
      <c r="D1185" s="414">
        <f t="shared" si="57"/>
        <v>-901</v>
      </c>
      <c r="I1185" s="274"/>
      <c r="J1185" s="274"/>
      <c r="K1185" s="274"/>
      <c r="L1185" s="274"/>
    </row>
    <row r="1186" spans="1:12">
      <c r="A1186" s="263">
        <f t="shared" si="56"/>
        <v>2019</v>
      </c>
      <c r="B1186" s="406">
        <v>43585</v>
      </c>
      <c r="C1186" s="411">
        <v>-901</v>
      </c>
      <c r="D1186" s="414">
        <f t="shared" si="57"/>
        <v>-901</v>
      </c>
      <c r="I1186" s="274"/>
      <c r="J1186" s="274"/>
      <c r="K1186" s="274"/>
      <c r="L1186" s="274"/>
    </row>
    <row r="1187" spans="1:12">
      <c r="A1187" s="263">
        <f t="shared" si="56"/>
        <v>2019</v>
      </c>
      <c r="B1187" s="406">
        <v>43616</v>
      </c>
      <c r="C1187" s="411">
        <v>-901</v>
      </c>
      <c r="D1187" s="414">
        <f t="shared" si="57"/>
        <v>-901</v>
      </c>
      <c r="I1187" s="274"/>
      <c r="J1187" s="274"/>
      <c r="K1187" s="274"/>
      <c r="L1187" s="274"/>
    </row>
    <row r="1188" spans="1:12">
      <c r="A1188" s="263">
        <f t="shared" si="56"/>
        <v>2019</v>
      </c>
      <c r="B1188" s="413">
        <v>43646</v>
      </c>
      <c r="C1188" s="411">
        <v>-901</v>
      </c>
      <c r="D1188" s="414">
        <f t="shared" si="57"/>
        <v>-901</v>
      </c>
      <c r="I1188" s="274"/>
      <c r="J1188" s="274"/>
      <c r="K1188" s="274"/>
      <c r="L1188" s="274"/>
    </row>
    <row r="1189" spans="1:12">
      <c r="A1189" s="263">
        <f t="shared" si="56"/>
        <v>2019</v>
      </c>
      <c r="B1189" s="406">
        <v>43677</v>
      </c>
      <c r="C1189" s="411">
        <v>-901</v>
      </c>
      <c r="D1189" s="414">
        <f t="shared" si="57"/>
        <v>-901</v>
      </c>
      <c r="I1189" s="274"/>
      <c r="J1189" s="274"/>
      <c r="K1189" s="274"/>
      <c r="L1189" s="274"/>
    </row>
    <row r="1190" spans="1:12">
      <c r="A1190" s="263">
        <f t="shared" si="56"/>
        <v>2019</v>
      </c>
      <c r="B1190" s="406">
        <v>43708</v>
      </c>
      <c r="C1190" s="411">
        <v>-901</v>
      </c>
      <c r="D1190" s="414">
        <f t="shared" si="57"/>
        <v>-901</v>
      </c>
      <c r="I1190" s="274"/>
      <c r="J1190" s="274"/>
      <c r="K1190" s="274"/>
      <c r="L1190" s="274"/>
    </row>
    <row r="1191" spans="1:12">
      <c r="A1191" s="263">
        <f t="shared" si="56"/>
        <v>2019</v>
      </c>
      <c r="B1191" s="406">
        <v>43738</v>
      </c>
      <c r="C1191" s="411">
        <v>-901</v>
      </c>
      <c r="D1191" s="414">
        <f t="shared" si="57"/>
        <v>-901</v>
      </c>
      <c r="I1191" s="274"/>
      <c r="J1191" s="274"/>
      <c r="K1191" s="274"/>
      <c r="L1191" s="274"/>
    </row>
    <row r="1192" spans="1:12">
      <c r="A1192" s="263">
        <f t="shared" si="56"/>
        <v>2020</v>
      </c>
      <c r="B1192" s="406">
        <v>43769</v>
      </c>
      <c r="C1192" s="411">
        <v>-901</v>
      </c>
      <c r="D1192" s="414">
        <f t="shared" si="57"/>
        <v>-901</v>
      </c>
      <c r="I1192" s="274"/>
      <c r="J1192" s="274"/>
      <c r="K1192" s="274"/>
      <c r="L1192" s="274"/>
    </row>
    <row r="1193" spans="1:12">
      <c r="A1193" s="263">
        <f t="shared" si="56"/>
        <v>2020</v>
      </c>
      <c r="B1193" s="413">
        <v>43799</v>
      </c>
      <c r="C1193" s="411">
        <v>-901</v>
      </c>
      <c r="D1193" s="414">
        <f t="shared" si="57"/>
        <v>-901</v>
      </c>
      <c r="I1193" s="274"/>
      <c r="J1193" s="274"/>
      <c r="K1193" s="274"/>
      <c r="L1193" s="274"/>
    </row>
    <row r="1194" spans="1:12">
      <c r="A1194" s="263">
        <f t="shared" si="56"/>
        <v>2020</v>
      </c>
      <c r="B1194" s="406">
        <v>43830</v>
      </c>
      <c r="C1194" s="411">
        <v>-901</v>
      </c>
      <c r="D1194" s="414">
        <f t="shared" si="57"/>
        <v>-901</v>
      </c>
      <c r="I1194" s="274"/>
      <c r="J1194" s="274"/>
      <c r="K1194" s="274"/>
      <c r="L1194" s="274"/>
    </row>
    <row r="1195" spans="1:12">
      <c r="A1195" s="263">
        <f t="shared" si="56"/>
        <v>2020</v>
      </c>
      <c r="B1195" s="406">
        <v>43861</v>
      </c>
      <c r="C1195" s="411">
        <v>-901</v>
      </c>
      <c r="D1195" s="414">
        <f t="shared" si="57"/>
        <v>-901</v>
      </c>
      <c r="I1195" s="274"/>
      <c r="J1195" s="274"/>
      <c r="K1195" s="274"/>
      <c r="L1195" s="274"/>
    </row>
    <row r="1196" spans="1:12">
      <c r="A1196" s="263">
        <f t="shared" si="56"/>
        <v>2020</v>
      </c>
      <c r="B1196" s="406">
        <v>43890</v>
      </c>
      <c r="C1196" s="411">
        <v>-901</v>
      </c>
      <c r="D1196" s="414">
        <f t="shared" si="57"/>
        <v>-901</v>
      </c>
      <c r="I1196" s="274"/>
      <c r="J1196" s="274"/>
      <c r="K1196" s="274"/>
      <c r="L1196" s="274"/>
    </row>
    <row r="1197" spans="1:12">
      <c r="A1197" s="263">
        <f t="shared" si="56"/>
        <v>2020</v>
      </c>
      <c r="B1197" s="406">
        <v>43921</v>
      </c>
      <c r="C1197" s="411">
        <v>-901</v>
      </c>
      <c r="D1197" s="414">
        <f t="shared" si="57"/>
        <v>-901</v>
      </c>
      <c r="I1197" s="274"/>
      <c r="J1197" s="274"/>
      <c r="K1197" s="274"/>
      <c r="L1197" s="274"/>
    </row>
    <row r="1198" spans="1:12">
      <c r="A1198" s="263">
        <f t="shared" si="56"/>
        <v>2020</v>
      </c>
      <c r="B1198" s="413">
        <v>43951</v>
      </c>
      <c r="C1198" s="411">
        <v>-901</v>
      </c>
      <c r="D1198" s="414">
        <f t="shared" si="57"/>
        <v>-901</v>
      </c>
      <c r="I1198" s="274"/>
      <c r="J1198" s="274"/>
      <c r="K1198" s="274"/>
      <c r="L1198" s="274"/>
    </row>
    <row r="1199" spans="1:12">
      <c r="A1199" s="263">
        <f t="shared" si="56"/>
        <v>2020</v>
      </c>
      <c r="B1199" s="406">
        <v>43982</v>
      </c>
      <c r="C1199" s="411">
        <v>-901</v>
      </c>
      <c r="D1199" s="414">
        <f t="shared" si="57"/>
        <v>-901</v>
      </c>
      <c r="I1199" s="274"/>
      <c r="J1199" s="274"/>
      <c r="K1199" s="274"/>
      <c r="L1199" s="274"/>
    </row>
    <row r="1200" spans="1:12">
      <c r="A1200" s="263">
        <f t="shared" si="56"/>
        <v>2020</v>
      </c>
      <c r="B1200" s="406">
        <v>44012</v>
      </c>
      <c r="C1200" s="411">
        <v>-901</v>
      </c>
      <c r="D1200" s="414">
        <f t="shared" si="57"/>
        <v>-901</v>
      </c>
      <c r="I1200" s="274"/>
      <c r="J1200" s="274"/>
      <c r="K1200" s="274"/>
      <c r="L1200" s="274"/>
    </row>
    <row r="1201" spans="1:12">
      <c r="A1201" s="263">
        <f t="shared" si="56"/>
        <v>2020</v>
      </c>
      <c r="B1201" s="406">
        <v>44043</v>
      </c>
      <c r="C1201" s="411">
        <v>-901</v>
      </c>
      <c r="D1201" s="414">
        <f t="shared" si="57"/>
        <v>-901</v>
      </c>
      <c r="I1201" s="274"/>
      <c r="J1201" s="274"/>
      <c r="K1201" s="274"/>
      <c r="L1201" s="274"/>
    </row>
    <row r="1202" spans="1:12">
      <c r="A1202" s="263">
        <f t="shared" si="56"/>
        <v>2020</v>
      </c>
      <c r="B1202" s="406">
        <v>44074</v>
      </c>
      <c r="C1202" s="411">
        <v>-901</v>
      </c>
      <c r="D1202" s="414">
        <f t="shared" si="57"/>
        <v>-901</v>
      </c>
      <c r="I1202" s="274"/>
      <c r="J1202" s="274"/>
      <c r="K1202" s="274"/>
      <c r="L1202" s="274"/>
    </row>
    <row r="1203" spans="1:12">
      <c r="A1203" s="263">
        <f t="shared" si="56"/>
        <v>2020</v>
      </c>
      <c r="B1203" s="413">
        <v>44104</v>
      </c>
      <c r="C1203" s="411">
        <v>-901</v>
      </c>
      <c r="D1203" s="414">
        <f t="shared" si="57"/>
        <v>-901</v>
      </c>
      <c r="I1203" s="274"/>
      <c r="J1203" s="274"/>
      <c r="K1203" s="274"/>
      <c r="L1203" s="274"/>
    </row>
    <row r="1204" spans="1:12">
      <c r="A1204" s="263">
        <f t="shared" si="56"/>
        <v>2021</v>
      </c>
      <c r="B1204" s="406">
        <v>44135</v>
      </c>
      <c r="C1204" s="411">
        <v>-901</v>
      </c>
      <c r="D1204" s="414">
        <f t="shared" si="57"/>
        <v>-901</v>
      </c>
      <c r="I1204" s="274"/>
      <c r="J1204" s="274"/>
      <c r="K1204" s="274"/>
      <c r="L1204" s="274"/>
    </row>
    <row r="1205" spans="1:12">
      <c r="A1205" s="263">
        <f t="shared" si="56"/>
        <v>2021</v>
      </c>
      <c r="B1205" s="406">
        <v>44165</v>
      </c>
      <c r="C1205" s="411">
        <v>-901</v>
      </c>
      <c r="D1205" s="414">
        <f t="shared" si="57"/>
        <v>-901</v>
      </c>
      <c r="I1205" s="274"/>
      <c r="J1205" s="274"/>
      <c r="K1205" s="274"/>
      <c r="L1205" s="274"/>
    </row>
    <row r="1206" spans="1:12">
      <c r="A1206" s="263">
        <f t="shared" si="56"/>
        <v>2021</v>
      </c>
      <c r="B1206" s="406">
        <v>44196</v>
      </c>
      <c r="C1206" s="411">
        <v>-901</v>
      </c>
      <c r="D1206" s="414">
        <f t="shared" si="57"/>
        <v>-901</v>
      </c>
      <c r="I1206" s="274"/>
      <c r="J1206" s="274"/>
      <c r="K1206" s="274"/>
      <c r="L1206" s="274"/>
    </row>
    <row r="1207" spans="1:12">
      <c r="A1207" s="263">
        <f t="shared" si="56"/>
        <v>2021</v>
      </c>
      <c r="B1207" s="406">
        <v>44227</v>
      </c>
      <c r="C1207" s="411">
        <v>-901</v>
      </c>
      <c r="D1207" s="414">
        <f t="shared" si="57"/>
        <v>-901</v>
      </c>
      <c r="I1207" s="274"/>
      <c r="J1207" s="274"/>
      <c r="K1207" s="274"/>
      <c r="L1207" s="274"/>
    </row>
    <row r="1208" spans="1:12">
      <c r="A1208" s="263">
        <f t="shared" ref="A1208:A1215" si="58">IF(MONTH(B1208)&gt;9,YEAR(B1208)+1,YEAR(B1208))</f>
        <v>2021</v>
      </c>
      <c r="B1208" s="413">
        <v>44255</v>
      </c>
      <c r="C1208" s="411">
        <v>-901</v>
      </c>
      <c r="D1208" s="414">
        <f t="shared" si="57"/>
        <v>-901</v>
      </c>
      <c r="I1208" s="274"/>
      <c r="J1208" s="274"/>
      <c r="K1208" s="274"/>
      <c r="L1208" s="274"/>
    </row>
    <row r="1209" spans="1:12">
      <c r="A1209" s="263">
        <f t="shared" si="58"/>
        <v>2021</v>
      </c>
      <c r="B1209" s="406">
        <v>44286</v>
      </c>
      <c r="C1209" s="411">
        <v>-901</v>
      </c>
      <c r="D1209" s="414">
        <f t="shared" si="57"/>
        <v>-901</v>
      </c>
      <c r="I1209" s="274"/>
      <c r="J1209" s="274"/>
      <c r="K1209" s="274"/>
      <c r="L1209" s="274"/>
    </row>
    <row r="1210" spans="1:12">
      <c r="A1210" s="263">
        <f t="shared" si="58"/>
        <v>2021</v>
      </c>
      <c r="B1210" s="406">
        <v>44316</v>
      </c>
      <c r="C1210" s="411">
        <v>-901</v>
      </c>
      <c r="D1210" s="414">
        <f t="shared" si="57"/>
        <v>-901</v>
      </c>
      <c r="I1210" s="274"/>
      <c r="J1210" s="274"/>
      <c r="K1210" s="274"/>
      <c r="L1210" s="274"/>
    </row>
    <row r="1211" spans="1:12">
      <c r="A1211" s="263">
        <f t="shared" si="58"/>
        <v>2021</v>
      </c>
      <c r="B1211" s="406">
        <v>44347</v>
      </c>
      <c r="C1211" s="411">
        <v>-901</v>
      </c>
      <c r="D1211" s="414">
        <f t="shared" si="57"/>
        <v>-901</v>
      </c>
      <c r="I1211" s="274"/>
      <c r="J1211" s="274"/>
      <c r="K1211" s="274"/>
      <c r="L1211" s="274"/>
    </row>
    <row r="1212" spans="1:12">
      <c r="A1212" s="263">
        <f t="shared" si="58"/>
        <v>2021</v>
      </c>
      <c r="B1212" s="406">
        <v>44377</v>
      </c>
      <c r="C1212" s="411">
        <v>-901</v>
      </c>
      <c r="D1212" s="414">
        <f t="shared" si="57"/>
        <v>-901</v>
      </c>
      <c r="I1212" s="274"/>
      <c r="J1212" s="274"/>
      <c r="K1212" s="274"/>
      <c r="L1212" s="274"/>
    </row>
    <row r="1213" spans="1:12">
      <c r="A1213" s="263">
        <f t="shared" si="58"/>
        <v>2021</v>
      </c>
      <c r="B1213" s="413">
        <v>44408</v>
      </c>
      <c r="C1213" s="411">
        <v>-901</v>
      </c>
      <c r="D1213" s="414">
        <f t="shared" si="57"/>
        <v>-901</v>
      </c>
      <c r="I1213" s="274"/>
      <c r="J1213" s="274"/>
      <c r="K1213" s="274"/>
      <c r="L1213" s="274"/>
    </row>
    <row r="1214" spans="1:12">
      <c r="A1214" s="263">
        <f t="shared" si="58"/>
        <v>2021</v>
      </c>
      <c r="B1214" s="406">
        <v>44439</v>
      </c>
      <c r="C1214" s="411">
        <v>-901</v>
      </c>
      <c r="D1214" s="414">
        <f t="shared" si="57"/>
        <v>-901</v>
      </c>
      <c r="I1214" s="274"/>
      <c r="J1214" s="274"/>
      <c r="K1214" s="274"/>
      <c r="L1214" s="274"/>
    </row>
    <row r="1215" spans="1:12">
      <c r="A1215" s="263">
        <f t="shared" si="58"/>
        <v>2021</v>
      </c>
      <c r="B1215" s="407">
        <v>44469</v>
      </c>
      <c r="C1215" s="415">
        <v>-901</v>
      </c>
      <c r="D1215" s="409">
        <f t="shared" si="57"/>
        <v>-901</v>
      </c>
      <c r="I1215" s="274"/>
      <c r="J1215" s="274"/>
      <c r="K1215" s="274"/>
      <c r="L1215" s="274"/>
    </row>
    <row r="1216" spans="1:12">
      <c r="I1216" s="274"/>
      <c r="J1216" s="274"/>
      <c r="K1216" s="274"/>
      <c r="L1216" s="274"/>
    </row>
    <row r="1217" spans="9:12">
      <c r="I1217" s="274"/>
      <c r="J1217" s="274"/>
      <c r="K1217" s="274"/>
      <c r="L1217" s="274"/>
    </row>
    <row r="1218" spans="9:12">
      <c r="I1218" s="274"/>
      <c r="J1218" s="274"/>
      <c r="K1218" s="274"/>
      <c r="L1218" s="274"/>
    </row>
    <row r="1219" spans="9:12">
      <c r="I1219" s="274"/>
      <c r="J1219" s="274"/>
      <c r="K1219" s="274"/>
      <c r="L1219" s="274"/>
    </row>
    <row r="1220" spans="9:12">
      <c r="I1220" s="274"/>
      <c r="J1220" s="274"/>
      <c r="K1220" s="274"/>
      <c r="L1220" s="274"/>
    </row>
    <row r="1221" spans="9:12">
      <c r="I1221" s="274"/>
      <c r="J1221" s="274"/>
      <c r="K1221" s="274"/>
      <c r="L1221" s="274"/>
    </row>
    <row r="1222" spans="9:12">
      <c r="I1222" s="274"/>
      <c r="J1222" s="274"/>
      <c r="K1222" s="274"/>
      <c r="L1222" s="274"/>
    </row>
    <row r="1223" spans="9:12">
      <c r="I1223" s="274"/>
      <c r="J1223" s="274"/>
      <c r="K1223" s="274"/>
      <c r="L1223" s="274"/>
    </row>
    <row r="1224" spans="9:12">
      <c r="I1224" s="274"/>
      <c r="J1224" s="274"/>
      <c r="K1224" s="274"/>
      <c r="L1224" s="274"/>
    </row>
    <row r="1225" spans="9:12">
      <c r="I1225" s="274"/>
      <c r="J1225" s="274"/>
      <c r="K1225" s="274"/>
      <c r="L1225" s="274"/>
    </row>
    <row r="1226" spans="9:12">
      <c r="I1226" s="274"/>
      <c r="J1226" s="274"/>
      <c r="K1226" s="274"/>
      <c r="L1226" s="274"/>
    </row>
    <row r="1227" spans="9:12">
      <c r="I1227" s="274"/>
      <c r="J1227" s="274"/>
      <c r="K1227" s="274"/>
      <c r="L1227" s="274"/>
    </row>
    <row r="1228" spans="9:12">
      <c r="I1228" s="274"/>
      <c r="J1228" s="274"/>
      <c r="K1228" s="274"/>
      <c r="L1228" s="274"/>
    </row>
    <row r="1229" spans="9:12">
      <c r="I1229" s="274"/>
      <c r="J1229" s="274"/>
      <c r="K1229" s="274"/>
      <c r="L1229" s="274"/>
    </row>
    <row r="1230" spans="9:12">
      <c r="I1230" s="274"/>
      <c r="J1230" s="274"/>
      <c r="K1230" s="274"/>
      <c r="L1230" s="274"/>
    </row>
    <row r="1231" spans="9:12">
      <c r="I1231" s="274"/>
      <c r="J1231" s="274"/>
      <c r="K1231" s="274"/>
      <c r="L1231" s="274"/>
    </row>
    <row r="1232" spans="9:12">
      <c r="I1232" s="274"/>
      <c r="J1232" s="274"/>
      <c r="K1232" s="274"/>
      <c r="L1232" s="274"/>
    </row>
    <row r="1233" spans="9:11">
      <c r="I1233" s="274"/>
      <c r="J1233" s="274"/>
      <c r="K1233" s="274"/>
    </row>
    <row r="1234" spans="9:11">
      <c r="I1234" s="274"/>
      <c r="J1234" s="274"/>
      <c r="K1234" s="274"/>
    </row>
    <row r="1235" spans="9:11">
      <c r="I1235" s="274"/>
      <c r="J1235" s="274"/>
      <c r="K1235" s="274"/>
    </row>
    <row r="1236" spans="9:11">
      <c r="I1236" s="274"/>
      <c r="J1236" s="274"/>
      <c r="K1236" s="274"/>
    </row>
    <row r="1237" spans="9:11">
      <c r="I1237" s="274"/>
      <c r="J1237" s="274"/>
      <c r="K1237" s="274"/>
    </row>
    <row r="1238" spans="9:11">
      <c r="I1238" s="274"/>
      <c r="J1238" s="274"/>
      <c r="K1238" s="274"/>
    </row>
    <row r="1239" spans="9:11">
      <c r="I1239" s="274"/>
      <c r="J1239" s="274"/>
      <c r="K1239" s="274"/>
    </row>
    <row r="1240" spans="9:11">
      <c r="I1240" s="274"/>
      <c r="J1240" s="274"/>
      <c r="K1240" s="274"/>
    </row>
    <row r="1241" spans="9:11">
      <c r="I1241" s="274"/>
      <c r="J1241" s="274"/>
      <c r="K1241" s="274"/>
    </row>
    <row r="1242" spans="9:11">
      <c r="I1242" s="274"/>
      <c r="J1242" s="274"/>
      <c r="K1242" s="274"/>
    </row>
    <row r="1243" spans="9:11">
      <c r="I1243" s="274"/>
      <c r="J1243" s="274"/>
      <c r="K1243" s="274"/>
    </row>
    <row r="1244" spans="9:11">
      <c r="I1244" s="274"/>
      <c r="J1244" s="274"/>
      <c r="K1244" s="274"/>
    </row>
    <row r="1245" spans="9:11">
      <c r="I1245" s="274"/>
      <c r="J1245" s="274"/>
      <c r="K1245" s="274"/>
    </row>
    <row r="1246" spans="9:11">
      <c r="I1246" s="274"/>
      <c r="J1246" s="274"/>
      <c r="K1246" s="274"/>
    </row>
  </sheetData>
  <mergeCells count="6">
    <mergeCell ref="AH14:AH15"/>
    <mergeCell ref="F14:F15"/>
    <mergeCell ref="G14:R14"/>
    <mergeCell ref="S14:S15"/>
    <mergeCell ref="U14:U15"/>
    <mergeCell ref="V14:AG14"/>
  </mergeCells>
  <conditionalFormatting sqref="C16:C1143">
    <cfRule type="cellIs" dxfId="75" priority="6" operator="equal">
      <formula>-901</formula>
    </cfRule>
  </conditionalFormatting>
  <conditionalFormatting sqref="G16:R115">
    <cfRule type="cellIs" dxfId="74" priority="5" operator="equal">
      <formula>-901</formula>
    </cfRule>
  </conditionalFormatting>
  <conditionalFormatting sqref="V16:AG115">
    <cfRule type="cellIs" dxfId="73" priority="4" operator="equal">
      <formula>-901</formula>
    </cfRule>
  </conditionalFormatting>
  <conditionalFormatting sqref="D16:D1215">
    <cfRule type="cellIs" dxfId="72" priority="3" operator="equal">
      <formula>-901</formula>
    </cfRule>
  </conditionalFormatting>
  <conditionalFormatting sqref="C1144:C1155">
    <cfRule type="cellIs" dxfId="71" priority="2" operator="equal">
      <formula>-901</formula>
    </cfRule>
  </conditionalFormatting>
  <conditionalFormatting sqref="C1168:C1215">
    <cfRule type="cellIs" dxfId="70" priority="1" operator="equal">
      <formula>-901</formula>
    </cfRule>
  </conditionalFormatting>
  <pageMargins left="0.75" right="0.75" top="1" bottom="1" header="0.5" footer="0.5"/>
  <pageSetup orientation="portrait" horizontalDpi="1200" verticalDpi="1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 tint="0.59999389629810485"/>
  </sheetPr>
  <dimension ref="A1:AI1246"/>
  <sheetViews>
    <sheetView topLeftCell="A94" zoomScale="80" zoomScaleNormal="80" workbookViewId="0"/>
  </sheetViews>
  <sheetFormatPr defaultColWidth="9.1640625" defaultRowHeight="12.3"/>
  <cols>
    <col min="1" max="1" width="9.1640625" style="246"/>
    <col min="2" max="2" width="10.83203125" style="246" bestFit="1" customWidth="1"/>
    <col min="3" max="4" width="9.1640625" style="246"/>
    <col min="5" max="18" width="9.1640625" style="133"/>
    <col min="19" max="19" width="9.71875" style="133" customWidth="1"/>
    <col min="20" max="34" width="9.1640625" style="133"/>
    <col min="35" max="16384" width="9.1640625" style="246"/>
  </cols>
  <sheetData>
    <row r="1" spans="1:35" ht="17.100000000000001">
      <c r="A1" s="245" t="s">
        <v>122</v>
      </c>
      <c r="N1" s="247"/>
      <c r="U1" s="248"/>
      <c r="AC1" s="247"/>
    </row>
    <row r="2" spans="1:35">
      <c r="A2" s="249" t="s">
        <v>109</v>
      </c>
      <c r="U2" s="250"/>
    </row>
    <row r="3" spans="1:35">
      <c r="A3" s="249" t="s">
        <v>110</v>
      </c>
      <c r="U3" s="250"/>
    </row>
    <row r="4" spans="1:35">
      <c r="A4" s="249" t="s">
        <v>111</v>
      </c>
      <c r="U4" s="250"/>
    </row>
    <row r="5" spans="1:35">
      <c r="A5" s="249" t="s">
        <v>112</v>
      </c>
      <c r="U5" s="250"/>
    </row>
    <row r="6" spans="1:35">
      <c r="A6" s="249"/>
      <c r="U6" s="250"/>
    </row>
    <row r="7" spans="1:35">
      <c r="A7" s="249"/>
      <c r="U7" s="250"/>
    </row>
    <row r="8" spans="1:35">
      <c r="A8" s="251" t="s">
        <v>121</v>
      </c>
      <c r="B8" s="252"/>
      <c r="C8" s="252"/>
      <c r="U8" s="250"/>
    </row>
    <row r="9" spans="1:35">
      <c r="A9" s="251" t="s">
        <v>114</v>
      </c>
      <c r="B9" s="252"/>
      <c r="C9" s="252"/>
      <c r="U9" s="250"/>
    </row>
    <row r="10" spans="1:35">
      <c r="A10" s="249"/>
      <c r="U10" s="250"/>
    </row>
    <row r="11" spans="1:35">
      <c r="A11" s="249"/>
      <c r="U11" s="250"/>
    </row>
    <row r="12" spans="1:35">
      <c r="A12" s="249"/>
      <c r="G12" s="130">
        <v>1</v>
      </c>
      <c r="H12" s="130">
        <v>2</v>
      </c>
      <c r="I12" s="130">
        <v>3</v>
      </c>
      <c r="J12" s="130">
        <v>4</v>
      </c>
      <c r="K12" s="130">
        <v>5</v>
      </c>
      <c r="L12" s="130">
        <v>6</v>
      </c>
      <c r="M12" s="130">
        <v>7</v>
      </c>
      <c r="N12" s="130">
        <v>8</v>
      </c>
      <c r="O12" s="130">
        <v>9</v>
      </c>
      <c r="P12" s="130">
        <v>10</v>
      </c>
      <c r="Q12" s="130">
        <v>11</v>
      </c>
      <c r="R12" s="130">
        <v>12</v>
      </c>
      <c r="U12" s="250"/>
      <c r="V12" s="130">
        <v>1</v>
      </c>
      <c r="W12" s="130">
        <v>2</v>
      </c>
      <c r="X12" s="130">
        <v>3</v>
      </c>
      <c r="Y12" s="130">
        <v>4</v>
      </c>
      <c r="Z12" s="130">
        <v>5</v>
      </c>
      <c r="AA12" s="130">
        <v>6</v>
      </c>
      <c r="AB12" s="130">
        <v>7</v>
      </c>
      <c r="AC12" s="130">
        <v>8</v>
      </c>
      <c r="AD12" s="130">
        <v>9</v>
      </c>
      <c r="AE12" s="130">
        <v>10</v>
      </c>
      <c r="AF12" s="130">
        <v>11</v>
      </c>
      <c r="AG12" s="130">
        <v>12</v>
      </c>
    </row>
    <row r="13" spans="1:35">
      <c r="F13" s="250"/>
      <c r="G13" s="130">
        <v>31</v>
      </c>
      <c r="H13" s="130">
        <v>30</v>
      </c>
      <c r="I13" s="130">
        <v>31</v>
      </c>
      <c r="J13" s="130">
        <v>31</v>
      </c>
      <c r="K13" s="253">
        <v>28</v>
      </c>
      <c r="L13" s="130">
        <v>31</v>
      </c>
      <c r="M13" s="130">
        <v>30</v>
      </c>
      <c r="N13" s="130">
        <v>31</v>
      </c>
      <c r="O13" s="130">
        <v>30</v>
      </c>
      <c r="P13" s="130">
        <v>31</v>
      </c>
      <c r="Q13" s="130">
        <v>31</v>
      </c>
      <c r="R13" s="130">
        <v>30</v>
      </c>
      <c r="U13" s="250"/>
      <c r="V13" s="130">
        <v>31</v>
      </c>
      <c r="W13" s="130">
        <v>30</v>
      </c>
      <c r="X13" s="130">
        <v>31</v>
      </c>
      <c r="Y13" s="130">
        <v>31</v>
      </c>
      <c r="Z13" s="253" t="s">
        <v>115</v>
      </c>
      <c r="AA13" s="130">
        <v>31</v>
      </c>
      <c r="AB13" s="130">
        <v>30</v>
      </c>
      <c r="AC13" s="130">
        <v>31</v>
      </c>
      <c r="AD13" s="130">
        <v>30</v>
      </c>
      <c r="AE13" s="130">
        <v>31</v>
      </c>
      <c r="AF13" s="130">
        <v>31</v>
      </c>
      <c r="AG13" s="130">
        <v>30</v>
      </c>
    </row>
    <row r="14" spans="1:35" ht="13.15" customHeight="1">
      <c r="B14" s="254" t="str">
        <f>IF(SUM(S16:S103)&lt;&gt;SUM(AH16:AH103),"Error","")</f>
        <v/>
      </c>
      <c r="F14" s="494" t="s">
        <v>50</v>
      </c>
      <c r="G14" s="497" t="s">
        <v>116</v>
      </c>
      <c r="H14" s="498"/>
      <c r="I14" s="498"/>
      <c r="J14" s="498"/>
      <c r="K14" s="498"/>
      <c r="L14" s="498"/>
      <c r="M14" s="498"/>
      <c r="N14" s="498"/>
      <c r="O14" s="498"/>
      <c r="P14" s="498"/>
      <c r="Q14" s="498"/>
      <c r="R14" s="499"/>
      <c r="S14" s="494" t="s">
        <v>117</v>
      </c>
      <c r="U14" s="494" t="s">
        <v>50</v>
      </c>
      <c r="V14" s="497" t="s">
        <v>118</v>
      </c>
      <c r="W14" s="498"/>
      <c r="X14" s="498"/>
      <c r="Y14" s="498"/>
      <c r="Z14" s="498"/>
      <c r="AA14" s="498"/>
      <c r="AB14" s="498"/>
      <c r="AC14" s="498"/>
      <c r="AD14" s="498"/>
      <c r="AE14" s="498"/>
      <c r="AF14" s="498"/>
      <c r="AG14" s="499"/>
      <c r="AH14" s="494" t="s">
        <v>117</v>
      </c>
      <c r="AI14" s="255"/>
    </row>
    <row r="15" spans="1:35">
      <c r="B15" s="256"/>
      <c r="C15" s="257" t="s">
        <v>119</v>
      </c>
      <c r="D15" s="258" t="s">
        <v>53</v>
      </c>
      <c r="F15" s="496"/>
      <c r="G15" s="259" t="s">
        <v>54</v>
      </c>
      <c r="H15" s="260" t="s">
        <v>55</v>
      </c>
      <c r="I15" s="260" t="s">
        <v>56</v>
      </c>
      <c r="J15" s="260" t="s">
        <v>57</v>
      </c>
      <c r="K15" s="260" t="s">
        <v>58</v>
      </c>
      <c r="L15" s="260" t="s">
        <v>59</v>
      </c>
      <c r="M15" s="260" t="s">
        <v>60</v>
      </c>
      <c r="N15" s="260" t="s">
        <v>61</v>
      </c>
      <c r="O15" s="260" t="s">
        <v>62</v>
      </c>
      <c r="P15" s="260" t="s">
        <v>63</v>
      </c>
      <c r="Q15" s="260" t="s">
        <v>64</v>
      </c>
      <c r="R15" s="261" t="s">
        <v>65</v>
      </c>
      <c r="S15" s="495"/>
      <c r="U15" s="496"/>
      <c r="V15" s="259" t="s">
        <v>54</v>
      </c>
      <c r="W15" s="260" t="s">
        <v>55</v>
      </c>
      <c r="X15" s="260" t="s">
        <v>56</v>
      </c>
      <c r="Y15" s="260" t="s">
        <v>57</v>
      </c>
      <c r="Z15" s="260" t="s">
        <v>58</v>
      </c>
      <c r="AA15" s="260" t="s">
        <v>59</v>
      </c>
      <c r="AB15" s="260" t="s">
        <v>60</v>
      </c>
      <c r="AC15" s="260" t="s">
        <v>61</v>
      </c>
      <c r="AD15" s="260" t="s">
        <v>62</v>
      </c>
      <c r="AE15" s="260" t="s">
        <v>63</v>
      </c>
      <c r="AF15" s="260" t="s">
        <v>64</v>
      </c>
      <c r="AG15" s="261" t="s">
        <v>65</v>
      </c>
      <c r="AH15" s="495"/>
      <c r="AI15" s="262"/>
    </row>
    <row r="16" spans="1:35">
      <c r="A16" s="263">
        <f>IF(MONTH(B16)&gt;9,YEAR(B16)+1,YEAR(B16))</f>
        <v>1922</v>
      </c>
      <c r="B16" s="264">
        <v>7975</v>
      </c>
      <c r="C16" s="265">
        <v>-901</v>
      </c>
      <c r="D16" s="266">
        <f>IF(C16&lt;&gt;-901,C16*DAY(B16)*24*60*60/(220*22*9*1000),-901)</f>
        <v>-901</v>
      </c>
      <c r="E16" s="130">
        <v>28</v>
      </c>
      <c r="F16" s="267">
        <v>1922</v>
      </c>
      <c r="G16" s="268">
        <f>INDEX($C$16:$C$2000,($F16-1922)*12+G$12,1)</f>
        <v>-901</v>
      </c>
      <c r="H16" s="268">
        <f t="shared" ref="H16:R31" si="0">INDEX($C$16:$C$2000,($F16-1922)*12+H$12,1)</f>
        <v>-901</v>
      </c>
      <c r="I16" s="268">
        <f t="shared" si="0"/>
        <v>-901</v>
      </c>
      <c r="J16" s="268">
        <f t="shared" si="0"/>
        <v>-901</v>
      </c>
      <c r="K16" s="268">
        <f t="shared" si="0"/>
        <v>-901</v>
      </c>
      <c r="L16" s="268">
        <f t="shared" si="0"/>
        <v>-901</v>
      </c>
      <c r="M16" s="268">
        <f t="shared" si="0"/>
        <v>-901</v>
      </c>
      <c r="N16" s="268">
        <f t="shared" si="0"/>
        <v>-901</v>
      </c>
      <c r="O16" s="268">
        <f t="shared" si="0"/>
        <v>-901</v>
      </c>
      <c r="P16" s="268">
        <f t="shared" si="0"/>
        <v>-901</v>
      </c>
      <c r="Q16" s="268">
        <f t="shared" si="0"/>
        <v>-901</v>
      </c>
      <c r="R16" s="268">
        <f t="shared" si="0"/>
        <v>-901</v>
      </c>
      <c r="S16" s="269" t="str">
        <f>IF(ISERROR(MATCH(-901,G16:R16,0)),(SUMPRODUCT(G16:R16,$G$13:$R$13)+(E16-$K$13)*K16)*24*60*60/(220*22*9*1000),"")</f>
        <v/>
      </c>
      <c r="U16" s="267">
        <v>1922</v>
      </c>
      <c r="V16" s="268">
        <f>IF(INDEX($D$16:$D$2000,($U16-1922)*12+V$12,1)&lt;&gt;-901,INDEX($D$16:$D$2000,($U16-1922)*12+V$12,1)*1000,-901)</f>
        <v>-901</v>
      </c>
      <c r="W16" s="268">
        <f t="shared" ref="W16:AG31" si="1">IF(INDEX($D$16:$D$2000,($U16-1922)*12+W$12,1)&lt;&gt;-901,INDEX($D$16:$D$2000,($U16-1922)*12+W$12,1)*1000,-901)</f>
        <v>-901</v>
      </c>
      <c r="X16" s="268">
        <f t="shared" si="1"/>
        <v>-901</v>
      </c>
      <c r="Y16" s="268">
        <f t="shared" si="1"/>
        <v>-901</v>
      </c>
      <c r="Z16" s="268">
        <f t="shared" si="1"/>
        <v>-901</v>
      </c>
      <c r="AA16" s="268">
        <f t="shared" si="1"/>
        <v>-901</v>
      </c>
      <c r="AB16" s="268">
        <f t="shared" si="1"/>
        <v>-901</v>
      </c>
      <c r="AC16" s="268">
        <f t="shared" si="1"/>
        <v>-901</v>
      </c>
      <c r="AD16" s="268">
        <f t="shared" si="1"/>
        <v>-901</v>
      </c>
      <c r="AE16" s="268">
        <f t="shared" si="1"/>
        <v>-901</v>
      </c>
      <c r="AF16" s="268">
        <f t="shared" si="1"/>
        <v>-901</v>
      </c>
      <c r="AG16" s="268">
        <f t="shared" si="1"/>
        <v>-901</v>
      </c>
      <c r="AH16" s="270" t="str">
        <f>IF(ISERROR(MATCH(-901,V16:AG16,0)),SUM(V16:AG16)/1000,"")</f>
        <v/>
      </c>
    </row>
    <row r="17" spans="1:35">
      <c r="A17" s="263">
        <f t="shared" ref="A17:A80" si="2">IF(MONTH(B17)&gt;9,YEAR(B17)+1,YEAR(B17))</f>
        <v>1922</v>
      </c>
      <c r="B17" s="271">
        <v>8005</v>
      </c>
      <c r="C17" s="265">
        <v>-901</v>
      </c>
      <c r="D17" s="266">
        <f t="shared" ref="D17:D80" si="3">IF(C17&lt;&gt;-901,C17*DAY(B17)*24*60*60/(220*22*9*1000),-901)</f>
        <v>-901</v>
      </c>
      <c r="E17" s="130">
        <v>28</v>
      </c>
      <c r="F17" s="131">
        <v>1923</v>
      </c>
      <c r="G17" s="268">
        <f t="shared" ref="G17:R48" si="4">INDEX($C$16:$C$2000,($F17-1922)*12+G$12,1)</f>
        <v>-901</v>
      </c>
      <c r="H17" s="268">
        <f t="shared" si="0"/>
        <v>-901</v>
      </c>
      <c r="I17" s="268">
        <f t="shared" si="0"/>
        <v>-901</v>
      </c>
      <c r="J17" s="268">
        <f t="shared" si="0"/>
        <v>-901</v>
      </c>
      <c r="K17" s="268">
        <f t="shared" si="0"/>
        <v>-901</v>
      </c>
      <c r="L17" s="268">
        <f t="shared" si="0"/>
        <v>-901</v>
      </c>
      <c r="M17" s="268">
        <f t="shared" si="0"/>
        <v>-901</v>
      </c>
      <c r="N17" s="268">
        <f t="shared" si="0"/>
        <v>-901</v>
      </c>
      <c r="O17" s="268">
        <f t="shared" si="0"/>
        <v>-901</v>
      </c>
      <c r="P17" s="268">
        <f t="shared" si="0"/>
        <v>-901</v>
      </c>
      <c r="Q17" s="268">
        <f t="shared" si="0"/>
        <v>-901</v>
      </c>
      <c r="R17" s="268">
        <f t="shared" si="0"/>
        <v>-901</v>
      </c>
      <c r="S17" s="132" t="str">
        <f t="shared" ref="S17:S80" si="5">IF(ISERROR(MATCH(-901,G17:R17,0)),(SUMPRODUCT(G17:R17,$G$13:$R$13)+(E17-$K$13)*K17)*24*60*60/(220*22*9*1000),"")</f>
        <v/>
      </c>
      <c r="U17" s="131">
        <v>1923</v>
      </c>
      <c r="V17" s="268">
        <f t="shared" ref="V17:AG48" si="6">IF(INDEX($D$16:$D$2000,($U17-1922)*12+V$12,1)&lt;&gt;-901,INDEX($D$16:$D$2000,($U17-1922)*12+V$12,1)*1000,-901)</f>
        <v>-901</v>
      </c>
      <c r="W17" s="268">
        <f t="shared" si="1"/>
        <v>-901</v>
      </c>
      <c r="X17" s="268">
        <f t="shared" si="1"/>
        <v>-901</v>
      </c>
      <c r="Y17" s="268">
        <f t="shared" si="1"/>
        <v>-901</v>
      </c>
      <c r="Z17" s="268">
        <f t="shared" si="1"/>
        <v>-901</v>
      </c>
      <c r="AA17" s="268">
        <f t="shared" si="1"/>
        <v>-901</v>
      </c>
      <c r="AB17" s="268">
        <f t="shared" si="1"/>
        <v>-901</v>
      </c>
      <c r="AC17" s="268">
        <f t="shared" si="1"/>
        <v>-901</v>
      </c>
      <c r="AD17" s="268">
        <f t="shared" si="1"/>
        <v>-901</v>
      </c>
      <c r="AE17" s="268">
        <f t="shared" si="1"/>
        <v>-901</v>
      </c>
      <c r="AF17" s="268">
        <f t="shared" si="1"/>
        <v>-901</v>
      </c>
      <c r="AG17" s="268">
        <f t="shared" si="1"/>
        <v>-901</v>
      </c>
      <c r="AH17" s="134" t="str">
        <f t="shared" ref="AH17:AH80" si="7">IF(ISERROR(MATCH(-901,V17:AG17,0)),SUM(V17:AG17)/1000,"")</f>
        <v/>
      </c>
    </row>
    <row r="18" spans="1:35">
      <c r="A18" s="263">
        <f t="shared" si="2"/>
        <v>1922</v>
      </c>
      <c r="B18" s="271">
        <v>8036</v>
      </c>
      <c r="C18" s="265">
        <v>-901</v>
      </c>
      <c r="D18" s="266">
        <f t="shared" si="3"/>
        <v>-901</v>
      </c>
      <c r="E18" s="130">
        <v>29</v>
      </c>
      <c r="F18" s="131">
        <v>1924</v>
      </c>
      <c r="G18" s="268">
        <f t="shared" si="4"/>
        <v>-901</v>
      </c>
      <c r="H18" s="268">
        <f t="shared" si="0"/>
        <v>-901</v>
      </c>
      <c r="I18" s="268">
        <f t="shared" si="0"/>
        <v>-901</v>
      </c>
      <c r="J18" s="268">
        <f t="shared" si="0"/>
        <v>-901</v>
      </c>
      <c r="K18" s="268">
        <f t="shared" si="0"/>
        <v>-901</v>
      </c>
      <c r="L18" s="268">
        <f t="shared" si="0"/>
        <v>-901</v>
      </c>
      <c r="M18" s="268">
        <f t="shared" si="0"/>
        <v>-901</v>
      </c>
      <c r="N18" s="268">
        <f t="shared" si="0"/>
        <v>-901</v>
      </c>
      <c r="O18" s="268">
        <f t="shared" si="0"/>
        <v>-901</v>
      </c>
      <c r="P18" s="268">
        <f t="shared" si="0"/>
        <v>-901</v>
      </c>
      <c r="Q18" s="268">
        <f t="shared" si="0"/>
        <v>-901</v>
      </c>
      <c r="R18" s="268">
        <f t="shared" si="0"/>
        <v>-901</v>
      </c>
      <c r="S18" s="132" t="str">
        <f t="shared" si="5"/>
        <v/>
      </c>
      <c r="U18" s="131">
        <v>1924</v>
      </c>
      <c r="V18" s="268">
        <f t="shared" si="6"/>
        <v>-901</v>
      </c>
      <c r="W18" s="268">
        <f t="shared" si="1"/>
        <v>-901</v>
      </c>
      <c r="X18" s="268">
        <f t="shared" si="1"/>
        <v>-901</v>
      </c>
      <c r="Y18" s="268">
        <f t="shared" si="1"/>
        <v>-901</v>
      </c>
      <c r="Z18" s="268">
        <f t="shared" si="1"/>
        <v>-901</v>
      </c>
      <c r="AA18" s="268">
        <f t="shared" si="1"/>
        <v>-901</v>
      </c>
      <c r="AB18" s="268">
        <f t="shared" si="1"/>
        <v>-901</v>
      </c>
      <c r="AC18" s="268">
        <f t="shared" si="1"/>
        <v>-901</v>
      </c>
      <c r="AD18" s="268">
        <f t="shared" si="1"/>
        <v>-901</v>
      </c>
      <c r="AE18" s="268">
        <f t="shared" si="1"/>
        <v>-901</v>
      </c>
      <c r="AF18" s="268">
        <f t="shared" si="1"/>
        <v>-901</v>
      </c>
      <c r="AG18" s="268">
        <f t="shared" si="1"/>
        <v>-901</v>
      </c>
      <c r="AH18" s="134" t="str">
        <f t="shared" si="7"/>
        <v/>
      </c>
    </row>
    <row r="19" spans="1:35">
      <c r="A19" s="263">
        <f t="shared" si="2"/>
        <v>1922</v>
      </c>
      <c r="B19" s="271">
        <v>8067</v>
      </c>
      <c r="C19" s="265">
        <v>-901</v>
      </c>
      <c r="D19" s="266">
        <f t="shared" si="3"/>
        <v>-901</v>
      </c>
      <c r="E19" s="130">
        <v>28</v>
      </c>
      <c r="F19" s="131">
        <v>1925</v>
      </c>
      <c r="G19" s="268">
        <f t="shared" si="4"/>
        <v>-901</v>
      </c>
      <c r="H19" s="268">
        <f t="shared" si="0"/>
        <v>-901</v>
      </c>
      <c r="I19" s="268">
        <f t="shared" si="0"/>
        <v>-901</v>
      </c>
      <c r="J19" s="268">
        <f t="shared" si="0"/>
        <v>-901</v>
      </c>
      <c r="K19" s="268">
        <f t="shared" si="0"/>
        <v>-901</v>
      </c>
      <c r="L19" s="268">
        <f t="shared" si="0"/>
        <v>-901</v>
      </c>
      <c r="M19" s="268">
        <f t="shared" si="0"/>
        <v>-901</v>
      </c>
      <c r="N19" s="268">
        <f t="shared" si="0"/>
        <v>-901</v>
      </c>
      <c r="O19" s="268">
        <f t="shared" si="0"/>
        <v>-901</v>
      </c>
      <c r="P19" s="268">
        <f t="shared" si="0"/>
        <v>-901</v>
      </c>
      <c r="Q19" s="268">
        <f t="shared" si="0"/>
        <v>-901</v>
      </c>
      <c r="R19" s="268">
        <f t="shared" si="0"/>
        <v>-901</v>
      </c>
      <c r="S19" s="132" t="str">
        <f t="shared" si="5"/>
        <v/>
      </c>
      <c r="U19" s="131">
        <v>1925</v>
      </c>
      <c r="V19" s="268">
        <f t="shared" si="6"/>
        <v>-901</v>
      </c>
      <c r="W19" s="268">
        <f t="shared" si="1"/>
        <v>-901</v>
      </c>
      <c r="X19" s="268">
        <f t="shared" si="1"/>
        <v>-901</v>
      </c>
      <c r="Y19" s="268">
        <f t="shared" si="1"/>
        <v>-901</v>
      </c>
      <c r="Z19" s="268">
        <f t="shared" si="1"/>
        <v>-901</v>
      </c>
      <c r="AA19" s="268">
        <f t="shared" si="1"/>
        <v>-901</v>
      </c>
      <c r="AB19" s="268">
        <f t="shared" si="1"/>
        <v>-901</v>
      </c>
      <c r="AC19" s="268">
        <f t="shared" si="1"/>
        <v>-901</v>
      </c>
      <c r="AD19" s="268">
        <f t="shared" si="1"/>
        <v>-901</v>
      </c>
      <c r="AE19" s="268">
        <f t="shared" si="1"/>
        <v>-901</v>
      </c>
      <c r="AF19" s="268">
        <f t="shared" si="1"/>
        <v>-901</v>
      </c>
      <c r="AG19" s="268">
        <f t="shared" si="1"/>
        <v>-901</v>
      </c>
      <c r="AH19" s="134" t="str">
        <f t="shared" si="7"/>
        <v/>
      </c>
    </row>
    <row r="20" spans="1:35">
      <c r="A20" s="263">
        <f t="shared" si="2"/>
        <v>1922</v>
      </c>
      <c r="B20" s="271">
        <v>8095</v>
      </c>
      <c r="C20" s="265">
        <v>-901</v>
      </c>
      <c r="D20" s="266">
        <f t="shared" si="3"/>
        <v>-901</v>
      </c>
      <c r="E20" s="130">
        <v>28</v>
      </c>
      <c r="F20" s="131">
        <v>1926</v>
      </c>
      <c r="G20" s="268">
        <f t="shared" si="4"/>
        <v>-901</v>
      </c>
      <c r="H20" s="268">
        <f t="shared" si="0"/>
        <v>-901</v>
      </c>
      <c r="I20" s="268">
        <f t="shared" si="0"/>
        <v>-901</v>
      </c>
      <c r="J20" s="268">
        <f t="shared" si="0"/>
        <v>-901</v>
      </c>
      <c r="K20" s="268">
        <f t="shared" si="0"/>
        <v>-901</v>
      </c>
      <c r="L20" s="268">
        <f t="shared" si="0"/>
        <v>-901</v>
      </c>
      <c r="M20" s="268">
        <f t="shared" si="0"/>
        <v>-901</v>
      </c>
      <c r="N20" s="268">
        <f t="shared" si="0"/>
        <v>-901</v>
      </c>
      <c r="O20" s="268">
        <f t="shared" si="0"/>
        <v>-901</v>
      </c>
      <c r="P20" s="268">
        <f t="shared" si="0"/>
        <v>-901</v>
      </c>
      <c r="Q20" s="268">
        <f t="shared" si="0"/>
        <v>-901</v>
      </c>
      <c r="R20" s="268">
        <f t="shared" si="0"/>
        <v>-901</v>
      </c>
      <c r="S20" s="132" t="str">
        <f t="shared" si="5"/>
        <v/>
      </c>
      <c r="U20" s="131">
        <v>1926</v>
      </c>
      <c r="V20" s="268">
        <f t="shared" si="6"/>
        <v>-901</v>
      </c>
      <c r="W20" s="268">
        <f t="shared" si="1"/>
        <v>-901</v>
      </c>
      <c r="X20" s="268">
        <f t="shared" si="1"/>
        <v>-901</v>
      </c>
      <c r="Y20" s="268">
        <f t="shared" si="1"/>
        <v>-901</v>
      </c>
      <c r="Z20" s="268">
        <f t="shared" si="1"/>
        <v>-901</v>
      </c>
      <c r="AA20" s="268">
        <f t="shared" si="1"/>
        <v>-901</v>
      </c>
      <c r="AB20" s="268">
        <f t="shared" si="1"/>
        <v>-901</v>
      </c>
      <c r="AC20" s="268">
        <f t="shared" si="1"/>
        <v>-901</v>
      </c>
      <c r="AD20" s="268">
        <f t="shared" si="1"/>
        <v>-901</v>
      </c>
      <c r="AE20" s="268">
        <f t="shared" si="1"/>
        <v>-901</v>
      </c>
      <c r="AF20" s="268">
        <f t="shared" si="1"/>
        <v>-901</v>
      </c>
      <c r="AG20" s="268">
        <f t="shared" si="1"/>
        <v>-901</v>
      </c>
      <c r="AH20" s="134" t="str">
        <f t="shared" si="7"/>
        <v/>
      </c>
    </row>
    <row r="21" spans="1:35">
      <c r="A21" s="263">
        <f t="shared" si="2"/>
        <v>1922</v>
      </c>
      <c r="B21" s="271">
        <v>8126</v>
      </c>
      <c r="C21" s="265">
        <v>-901</v>
      </c>
      <c r="D21" s="266">
        <f t="shared" si="3"/>
        <v>-901</v>
      </c>
      <c r="E21" s="130">
        <v>28</v>
      </c>
      <c r="F21" s="131">
        <v>1927</v>
      </c>
      <c r="G21" s="268">
        <f t="shared" si="4"/>
        <v>-901</v>
      </c>
      <c r="H21" s="268">
        <f t="shared" si="0"/>
        <v>-901</v>
      </c>
      <c r="I21" s="268">
        <f t="shared" si="0"/>
        <v>-901</v>
      </c>
      <c r="J21" s="268">
        <f t="shared" si="0"/>
        <v>-901</v>
      </c>
      <c r="K21" s="268">
        <f t="shared" si="0"/>
        <v>-901</v>
      </c>
      <c r="L21" s="268">
        <f t="shared" si="0"/>
        <v>-901</v>
      </c>
      <c r="M21" s="268">
        <f t="shared" si="0"/>
        <v>-901</v>
      </c>
      <c r="N21" s="268">
        <f t="shared" si="0"/>
        <v>-901</v>
      </c>
      <c r="O21" s="268">
        <f t="shared" si="0"/>
        <v>-901</v>
      </c>
      <c r="P21" s="268">
        <f t="shared" si="0"/>
        <v>-901</v>
      </c>
      <c r="Q21" s="268">
        <f t="shared" si="0"/>
        <v>-901</v>
      </c>
      <c r="R21" s="268">
        <f t="shared" si="0"/>
        <v>-901</v>
      </c>
      <c r="S21" s="132" t="str">
        <f t="shared" si="5"/>
        <v/>
      </c>
      <c r="U21" s="131">
        <v>1927</v>
      </c>
      <c r="V21" s="268">
        <f t="shared" si="6"/>
        <v>-901</v>
      </c>
      <c r="W21" s="268">
        <f t="shared" si="1"/>
        <v>-901</v>
      </c>
      <c r="X21" s="268">
        <f t="shared" si="1"/>
        <v>-901</v>
      </c>
      <c r="Y21" s="268">
        <f t="shared" si="1"/>
        <v>-901</v>
      </c>
      <c r="Z21" s="268">
        <f t="shared" si="1"/>
        <v>-901</v>
      </c>
      <c r="AA21" s="268">
        <f t="shared" si="1"/>
        <v>-901</v>
      </c>
      <c r="AB21" s="268">
        <f t="shared" si="1"/>
        <v>-901</v>
      </c>
      <c r="AC21" s="268">
        <f t="shared" si="1"/>
        <v>-901</v>
      </c>
      <c r="AD21" s="268">
        <f t="shared" si="1"/>
        <v>-901</v>
      </c>
      <c r="AE21" s="268">
        <f t="shared" si="1"/>
        <v>-901</v>
      </c>
      <c r="AF21" s="268">
        <f t="shared" si="1"/>
        <v>-901</v>
      </c>
      <c r="AG21" s="268">
        <f t="shared" si="1"/>
        <v>-901</v>
      </c>
      <c r="AH21" s="134" t="str">
        <f t="shared" si="7"/>
        <v/>
      </c>
    </row>
    <row r="22" spans="1:35">
      <c r="A22" s="263">
        <f t="shared" si="2"/>
        <v>1922</v>
      </c>
      <c r="B22" s="271">
        <v>8156</v>
      </c>
      <c r="C22" s="265">
        <v>-901</v>
      </c>
      <c r="D22" s="266">
        <f t="shared" si="3"/>
        <v>-901</v>
      </c>
      <c r="E22" s="130">
        <v>29</v>
      </c>
      <c r="F22" s="131">
        <v>1928</v>
      </c>
      <c r="G22" s="268">
        <f t="shared" si="4"/>
        <v>-901</v>
      </c>
      <c r="H22" s="268">
        <f t="shared" si="0"/>
        <v>-901</v>
      </c>
      <c r="I22" s="268">
        <f t="shared" si="0"/>
        <v>-901</v>
      </c>
      <c r="J22" s="268">
        <f t="shared" si="0"/>
        <v>-901</v>
      </c>
      <c r="K22" s="268">
        <f t="shared" si="0"/>
        <v>-901</v>
      </c>
      <c r="L22" s="268">
        <f t="shared" si="0"/>
        <v>-901</v>
      </c>
      <c r="M22" s="268">
        <f t="shared" si="0"/>
        <v>-901</v>
      </c>
      <c r="N22" s="268">
        <f t="shared" si="0"/>
        <v>-901</v>
      </c>
      <c r="O22" s="268">
        <f t="shared" si="0"/>
        <v>-901</v>
      </c>
      <c r="P22" s="268">
        <f t="shared" si="0"/>
        <v>-901</v>
      </c>
      <c r="Q22" s="268">
        <f t="shared" si="0"/>
        <v>-901</v>
      </c>
      <c r="R22" s="268">
        <f t="shared" si="0"/>
        <v>-901</v>
      </c>
      <c r="S22" s="132" t="str">
        <f t="shared" si="5"/>
        <v/>
      </c>
      <c r="U22" s="131">
        <v>1928</v>
      </c>
      <c r="V22" s="268">
        <f t="shared" si="6"/>
        <v>-901</v>
      </c>
      <c r="W22" s="268">
        <f t="shared" si="1"/>
        <v>-901</v>
      </c>
      <c r="X22" s="268">
        <f t="shared" si="1"/>
        <v>-901</v>
      </c>
      <c r="Y22" s="268">
        <f t="shared" si="1"/>
        <v>-901</v>
      </c>
      <c r="Z22" s="268">
        <f t="shared" si="1"/>
        <v>-901</v>
      </c>
      <c r="AA22" s="268">
        <f t="shared" si="1"/>
        <v>-901</v>
      </c>
      <c r="AB22" s="268">
        <f t="shared" si="1"/>
        <v>-901</v>
      </c>
      <c r="AC22" s="268">
        <f t="shared" si="1"/>
        <v>-901</v>
      </c>
      <c r="AD22" s="268">
        <f t="shared" si="1"/>
        <v>-901</v>
      </c>
      <c r="AE22" s="268">
        <f t="shared" si="1"/>
        <v>-901</v>
      </c>
      <c r="AF22" s="268">
        <f t="shared" si="1"/>
        <v>-901</v>
      </c>
      <c r="AG22" s="268">
        <f t="shared" si="1"/>
        <v>-901</v>
      </c>
      <c r="AH22" s="134" t="str">
        <f t="shared" si="7"/>
        <v/>
      </c>
    </row>
    <row r="23" spans="1:35">
      <c r="A23" s="263">
        <f t="shared" si="2"/>
        <v>1922</v>
      </c>
      <c r="B23" s="271">
        <v>8187</v>
      </c>
      <c r="C23" s="265">
        <v>-901</v>
      </c>
      <c r="D23" s="266">
        <f t="shared" si="3"/>
        <v>-901</v>
      </c>
      <c r="E23" s="130">
        <v>28</v>
      </c>
      <c r="F23" s="131">
        <v>1929</v>
      </c>
      <c r="G23" s="268">
        <f t="shared" si="4"/>
        <v>-901</v>
      </c>
      <c r="H23" s="268">
        <f t="shared" si="0"/>
        <v>-901</v>
      </c>
      <c r="I23" s="268">
        <f t="shared" si="0"/>
        <v>-901</v>
      </c>
      <c r="J23" s="268">
        <f t="shared" si="0"/>
        <v>-901</v>
      </c>
      <c r="K23" s="268">
        <f t="shared" si="0"/>
        <v>-901</v>
      </c>
      <c r="L23" s="268">
        <f t="shared" si="0"/>
        <v>-901</v>
      </c>
      <c r="M23" s="268">
        <f t="shared" si="0"/>
        <v>-901</v>
      </c>
      <c r="N23" s="268">
        <f t="shared" si="0"/>
        <v>-901</v>
      </c>
      <c r="O23" s="268">
        <f t="shared" si="0"/>
        <v>-901</v>
      </c>
      <c r="P23" s="268">
        <f t="shared" si="0"/>
        <v>-901</v>
      </c>
      <c r="Q23" s="268">
        <f t="shared" si="0"/>
        <v>-901</v>
      </c>
      <c r="R23" s="268">
        <f t="shared" si="0"/>
        <v>-901</v>
      </c>
      <c r="S23" s="132" t="str">
        <f t="shared" si="5"/>
        <v/>
      </c>
      <c r="U23" s="131">
        <v>1929</v>
      </c>
      <c r="V23" s="268">
        <f t="shared" si="6"/>
        <v>-901</v>
      </c>
      <c r="W23" s="268">
        <f t="shared" si="1"/>
        <v>-901</v>
      </c>
      <c r="X23" s="268">
        <f t="shared" si="1"/>
        <v>-901</v>
      </c>
      <c r="Y23" s="268">
        <f t="shared" si="1"/>
        <v>-901</v>
      </c>
      <c r="Z23" s="268">
        <f t="shared" si="1"/>
        <v>-901</v>
      </c>
      <c r="AA23" s="268">
        <f t="shared" si="1"/>
        <v>-901</v>
      </c>
      <c r="AB23" s="268">
        <f t="shared" si="1"/>
        <v>-901</v>
      </c>
      <c r="AC23" s="268">
        <f t="shared" si="1"/>
        <v>-901</v>
      </c>
      <c r="AD23" s="268">
        <f t="shared" si="1"/>
        <v>-901</v>
      </c>
      <c r="AE23" s="268">
        <f t="shared" si="1"/>
        <v>-901</v>
      </c>
      <c r="AF23" s="268">
        <f t="shared" si="1"/>
        <v>-901</v>
      </c>
      <c r="AG23" s="268">
        <f t="shared" si="1"/>
        <v>-901</v>
      </c>
      <c r="AH23" s="134" t="str">
        <f t="shared" si="7"/>
        <v/>
      </c>
      <c r="AI23" s="272"/>
    </row>
    <row r="24" spans="1:35">
      <c r="A24" s="263">
        <f t="shared" si="2"/>
        <v>1922</v>
      </c>
      <c r="B24" s="271">
        <v>8217</v>
      </c>
      <c r="C24" s="265">
        <v>-901</v>
      </c>
      <c r="D24" s="266">
        <f t="shared" si="3"/>
        <v>-901</v>
      </c>
      <c r="E24" s="130">
        <v>28</v>
      </c>
      <c r="F24" s="131">
        <v>1930</v>
      </c>
      <c r="G24" s="268">
        <f t="shared" si="4"/>
        <v>-901</v>
      </c>
      <c r="H24" s="268">
        <f t="shared" si="0"/>
        <v>-901</v>
      </c>
      <c r="I24" s="268">
        <f t="shared" si="0"/>
        <v>-901</v>
      </c>
      <c r="J24" s="268">
        <f t="shared" si="0"/>
        <v>-901</v>
      </c>
      <c r="K24" s="268">
        <f t="shared" si="0"/>
        <v>-901</v>
      </c>
      <c r="L24" s="268">
        <f t="shared" si="0"/>
        <v>-901</v>
      </c>
      <c r="M24" s="268">
        <f t="shared" si="0"/>
        <v>-901</v>
      </c>
      <c r="N24" s="268">
        <f t="shared" si="0"/>
        <v>-901</v>
      </c>
      <c r="O24" s="268">
        <f t="shared" si="0"/>
        <v>-901</v>
      </c>
      <c r="P24" s="268">
        <f t="shared" si="0"/>
        <v>-901</v>
      </c>
      <c r="Q24" s="268">
        <f t="shared" si="0"/>
        <v>-901</v>
      </c>
      <c r="R24" s="268">
        <f t="shared" si="0"/>
        <v>-901</v>
      </c>
      <c r="S24" s="132" t="str">
        <f t="shared" si="5"/>
        <v/>
      </c>
      <c r="U24" s="131">
        <v>1930</v>
      </c>
      <c r="V24" s="268">
        <f t="shared" si="6"/>
        <v>-901</v>
      </c>
      <c r="W24" s="268">
        <f t="shared" si="1"/>
        <v>-901</v>
      </c>
      <c r="X24" s="268">
        <f t="shared" si="1"/>
        <v>-901</v>
      </c>
      <c r="Y24" s="268">
        <f t="shared" si="1"/>
        <v>-901</v>
      </c>
      <c r="Z24" s="268">
        <f t="shared" si="1"/>
        <v>-901</v>
      </c>
      <c r="AA24" s="268">
        <f t="shared" si="1"/>
        <v>-901</v>
      </c>
      <c r="AB24" s="268">
        <f t="shared" si="1"/>
        <v>-901</v>
      </c>
      <c r="AC24" s="268">
        <f t="shared" si="1"/>
        <v>-901</v>
      </c>
      <c r="AD24" s="268">
        <f t="shared" si="1"/>
        <v>-901</v>
      </c>
      <c r="AE24" s="268">
        <f t="shared" si="1"/>
        <v>-901</v>
      </c>
      <c r="AF24" s="268">
        <f t="shared" si="1"/>
        <v>-901</v>
      </c>
      <c r="AG24" s="268">
        <f t="shared" si="1"/>
        <v>-901</v>
      </c>
      <c r="AH24" s="134" t="str">
        <f t="shared" si="7"/>
        <v/>
      </c>
      <c r="AI24" s="272"/>
    </row>
    <row r="25" spans="1:35">
      <c r="A25" s="263">
        <f t="shared" si="2"/>
        <v>1922</v>
      </c>
      <c r="B25" s="271">
        <v>8248</v>
      </c>
      <c r="C25" s="265">
        <v>-901</v>
      </c>
      <c r="D25" s="266">
        <f t="shared" si="3"/>
        <v>-901</v>
      </c>
      <c r="E25" s="130">
        <v>28</v>
      </c>
      <c r="F25" s="131">
        <v>1931</v>
      </c>
      <c r="G25" s="268">
        <f t="shared" si="4"/>
        <v>-901</v>
      </c>
      <c r="H25" s="268">
        <f t="shared" si="0"/>
        <v>-901</v>
      </c>
      <c r="I25" s="268">
        <f t="shared" si="0"/>
        <v>-901</v>
      </c>
      <c r="J25" s="268">
        <f t="shared" si="0"/>
        <v>-901</v>
      </c>
      <c r="K25" s="268">
        <f t="shared" si="0"/>
        <v>-901</v>
      </c>
      <c r="L25" s="268">
        <f t="shared" si="0"/>
        <v>-901</v>
      </c>
      <c r="M25" s="268">
        <f t="shared" si="0"/>
        <v>-901</v>
      </c>
      <c r="N25" s="268">
        <f t="shared" si="0"/>
        <v>-901</v>
      </c>
      <c r="O25" s="268">
        <f t="shared" si="0"/>
        <v>-901</v>
      </c>
      <c r="P25" s="268">
        <f t="shared" si="0"/>
        <v>-901</v>
      </c>
      <c r="Q25" s="268">
        <f t="shared" si="0"/>
        <v>-901</v>
      </c>
      <c r="R25" s="268">
        <f t="shared" si="0"/>
        <v>-901</v>
      </c>
      <c r="S25" s="132" t="str">
        <f t="shared" si="5"/>
        <v/>
      </c>
      <c r="U25" s="131">
        <v>1931</v>
      </c>
      <c r="V25" s="268">
        <f t="shared" si="6"/>
        <v>-901</v>
      </c>
      <c r="W25" s="268">
        <f t="shared" si="1"/>
        <v>-901</v>
      </c>
      <c r="X25" s="268">
        <f t="shared" si="1"/>
        <v>-901</v>
      </c>
      <c r="Y25" s="268">
        <f t="shared" si="1"/>
        <v>-901</v>
      </c>
      <c r="Z25" s="268">
        <f t="shared" si="1"/>
        <v>-901</v>
      </c>
      <c r="AA25" s="268">
        <f t="shared" si="1"/>
        <v>-901</v>
      </c>
      <c r="AB25" s="268">
        <f t="shared" si="1"/>
        <v>-901</v>
      </c>
      <c r="AC25" s="268">
        <f t="shared" si="1"/>
        <v>-901</v>
      </c>
      <c r="AD25" s="268">
        <f t="shared" si="1"/>
        <v>-901</v>
      </c>
      <c r="AE25" s="268">
        <f t="shared" si="1"/>
        <v>-901</v>
      </c>
      <c r="AF25" s="268">
        <f t="shared" si="1"/>
        <v>-901</v>
      </c>
      <c r="AG25" s="268">
        <f t="shared" si="1"/>
        <v>-901</v>
      </c>
      <c r="AH25" s="134" t="str">
        <f t="shared" si="7"/>
        <v/>
      </c>
      <c r="AI25" s="272"/>
    </row>
    <row r="26" spans="1:35">
      <c r="A26" s="263">
        <f t="shared" si="2"/>
        <v>1922</v>
      </c>
      <c r="B26" s="271">
        <v>8279</v>
      </c>
      <c r="C26" s="265">
        <v>-901</v>
      </c>
      <c r="D26" s="266">
        <f t="shared" si="3"/>
        <v>-901</v>
      </c>
      <c r="E26" s="130">
        <v>29</v>
      </c>
      <c r="F26" s="131">
        <v>1932</v>
      </c>
      <c r="G26" s="268">
        <f t="shared" si="4"/>
        <v>-901</v>
      </c>
      <c r="H26" s="268">
        <f t="shared" si="0"/>
        <v>-901</v>
      </c>
      <c r="I26" s="268">
        <f t="shared" si="0"/>
        <v>-901</v>
      </c>
      <c r="J26" s="268">
        <f t="shared" si="0"/>
        <v>-901</v>
      </c>
      <c r="K26" s="268">
        <f t="shared" si="0"/>
        <v>-901</v>
      </c>
      <c r="L26" s="268">
        <f t="shared" si="0"/>
        <v>-901</v>
      </c>
      <c r="M26" s="268">
        <f t="shared" si="0"/>
        <v>-901</v>
      </c>
      <c r="N26" s="268">
        <f t="shared" si="0"/>
        <v>-901</v>
      </c>
      <c r="O26" s="268">
        <f t="shared" si="0"/>
        <v>-901</v>
      </c>
      <c r="P26" s="268">
        <f t="shared" si="0"/>
        <v>-901</v>
      </c>
      <c r="Q26" s="268">
        <f t="shared" si="0"/>
        <v>-901</v>
      </c>
      <c r="R26" s="268">
        <f t="shared" si="0"/>
        <v>-901</v>
      </c>
      <c r="S26" s="132" t="str">
        <f t="shared" si="5"/>
        <v/>
      </c>
      <c r="U26" s="131">
        <v>1932</v>
      </c>
      <c r="V26" s="268">
        <f t="shared" si="6"/>
        <v>-901</v>
      </c>
      <c r="W26" s="268">
        <f t="shared" si="1"/>
        <v>-901</v>
      </c>
      <c r="X26" s="268">
        <f t="shared" si="1"/>
        <v>-901</v>
      </c>
      <c r="Y26" s="268">
        <f t="shared" si="1"/>
        <v>-901</v>
      </c>
      <c r="Z26" s="268">
        <f t="shared" si="1"/>
        <v>-901</v>
      </c>
      <c r="AA26" s="268">
        <f t="shared" si="1"/>
        <v>-901</v>
      </c>
      <c r="AB26" s="268">
        <f t="shared" si="1"/>
        <v>-901</v>
      </c>
      <c r="AC26" s="268">
        <f t="shared" si="1"/>
        <v>-901</v>
      </c>
      <c r="AD26" s="268">
        <f t="shared" si="1"/>
        <v>-901</v>
      </c>
      <c r="AE26" s="268">
        <f t="shared" si="1"/>
        <v>-901</v>
      </c>
      <c r="AF26" s="268">
        <f t="shared" si="1"/>
        <v>-901</v>
      </c>
      <c r="AG26" s="268">
        <f t="shared" si="1"/>
        <v>-901</v>
      </c>
      <c r="AH26" s="134" t="str">
        <f t="shared" si="7"/>
        <v/>
      </c>
      <c r="AI26" s="272"/>
    </row>
    <row r="27" spans="1:35">
      <c r="A27" s="263">
        <f t="shared" si="2"/>
        <v>1922</v>
      </c>
      <c r="B27" s="271">
        <v>8309</v>
      </c>
      <c r="C27" s="265">
        <v>-901</v>
      </c>
      <c r="D27" s="266">
        <f t="shared" si="3"/>
        <v>-901</v>
      </c>
      <c r="E27" s="130">
        <v>28</v>
      </c>
      <c r="F27" s="131">
        <v>1933</v>
      </c>
      <c r="G27" s="268">
        <f t="shared" si="4"/>
        <v>-901</v>
      </c>
      <c r="H27" s="268">
        <f t="shared" si="0"/>
        <v>-901</v>
      </c>
      <c r="I27" s="268">
        <f t="shared" si="0"/>
        <v>-901</v>
      </c>
      <c r="J27" s="268">
        <f t="shared" si="0"/>
        <v>-901</v>
      </c>
      <c r="K27" s="268">
        <f t="shared" si="0"/>
        <v>-901</v>
      </c>
      <c r="L27" s="268">
        <f t="shared" si="0"/>
        <v>-901</v>
      </c>
      <c r="M27" s="268">
        <f t="shared" si="0"/>
        <v>-901</v>
      </c>
      <c r="N27" s="268">
        <f t="shared" si="0"/>
        <v>-901</v>
      </c>
      <c r="O27" s="268">
        <f t="shared" si="0"/>
        <v>-901</v>
      </c>
      <c r="P27" s="268">
        <f t="shared" si="0"/>
        <v>-901</v>
      </c>
      <c r="Q27" s="268">
        <f t="shared" si="0"/>
        <v>-901</v>
      </c>
      <c r="R27" s="268">
        <f t="shared" si="0"/>
        <v>-901</v>
      </c>
      <c r="S27" s="132" t="str">
        <f t="shared" si="5"/>
        <v/>
      </c>
      <c r="U27" s="131">
        <v>1933</v>
      </c>
      <c r="V27" s="268">
        <f t="shared" si="6"/>
        <v>-901</v>
      </c>
      <c r="W27" s="268">
        <f t="shared" si="1"/>
        <v>-901</v>
      </c>
      <c r="X27" s="268">
        <f t="shared" si="1"/>
        <v>-901</v>
      </c>
      <c r="Y27" s="268">
        <f t="shared" si="1"/>
        <v>-901</v>
      </c>
      <c r="Z27" s="268">
        <f t="shared" si="1"/>
        <v>-901</v>
      </c>
      <c r="AA27" s="268">
        <f t="shared" si="1"/>
        <v>-901</v>
      </c>
      <c r="AB27" s="268">
        <f t="shared" si="1"/>
        <v>-901</v>
      </c>
      <c r="AC27" s="268">
        <f t="shared" si="1"/>
        <v>-901</v>
      </c>
      <c r="AD27" s="268">
        <f t="shared" si="1"/>
        <v>-901</v>
      </c>
      <c r="AE27" s="268">
        <f t="shared" si="1"/>
        <v>-901</v>
      </c>
      <c r="AF27" s="268">
        <f t="shared" si="1"/>
        <v>-901</v>
      </c>
      <c r="AG27" s="268">
        <f t="shared" si="1"/>
        <v>-901</v>
      </c>
      <c r="AH27" s="134" t="str">
        <f t="shared" si="7"/>
        <v/>
      </c>
      <c r="AI27" s="272"/>
    </row>
    <row r="28" spans="1:35">
      <c r="A28" s="263">
        <f t="shared" si="2"/>
        <v>1923</v>
      </c>
      <c r="B28" s="271">
        <v>8340</v>
      </c>
      <c r="C28" s="265">
        <v>-901</v>
      </c>
      <c r="D28" s="266">
        <f t="shared" si="3"/>
        <v>-901</v>
      </c>
      <c r="E28" s="130">
        <v>28</v>
      </c>
      <c r="F28" s="131">
        <v>1934</v>
      </c>
      <c r="G28" s="268">
        <f t="shared" si="4"/>
        <v>-901</v>
      </c>
      <c r="H28" s="268">
        <f t="shared" si="0"/>
        <v>-901</v>
      </c>
      <c r="I28" s="268">
        <f t="shared" si="0"/>
        <v>-901</v>
      </c>
      <c r="J28" s="268">
        <f t="shared" si="0"/>
        <v>-901</v>
      </c>
      <c r="K28" s="268">
        <f t="shared" si="0"/>
        <v>-901</v>
      </c>
      <c r="L28" s="268">
        <f t="shared" si="0"/>
        <v>-901</v>
      </c>
      <c r="M28" s="268">
        <f t="shared" si="0"/>
        <v>-901</v>
      </c>
      <c r="N28" s="268">
        <f t="shared" si="0"/>
        <v>-901</v>
      </c>
      <c r="O28" s="268">
        <f t="shared" si="0"/>
        <v>-901</v>
      </c>
      <c r="P28" s="268">
        <f t="shared" si="0"/>
        <v>-901</v>
      </c>
      <c r="Q28" s="268">
        <f t="shared" si="0"/>
        <v>-901</v>
      </c>
      <c r="R28" s="268">
        <f t="shared" si="0"/>
        <v>-901</v>
      </c>
      <c r="S28" s="132" t="str">
        <f t="shared" si="5"/>
        <v/>
      </c>
      <c r="U28" s="131">
        <v>1934</v>
      </c>
      <c r="V28" s="268">
        <f t="shared" si="6"/>
        <v>-901</v>
      </c>
      <c r="W28" s="268">
        <f t="shared" si="1"/>
        <v>-901</v>
      </c>
      <c r="X28" s="268">
        <f t="shared" si="1"/>
        <v>-901</v>
      </c>
      <c r="Y28" s="268">
        <f t="shared" si="1"/>
        <v>-901</v>
      </c>
      <c r="Z28" s="268">
        <f t="shared" si="1"/>
        <v>-901</v>
      </c>
      <c r="AA28" s="268">
        <f t="shared" si="1"/>
        <v>-901</v>
      </c>
      <c r="AB28" s="268">
        <f t="shared" si="1"/>
        <v>-901</v>
      </c>
      <c r="AC28" s="268">
        <f t="shared" si="1"/>
        <v>-901</v>
      </c>
      <c r="AD28" s="268">
        <f t="shared" si="1"/>
        <v>-901</v>
      </c>
      <c r="AE28" s="268">
        <f t="shared" si="1"/>
        <v>-901</v>
      </c>
      <c r="AF28" s="268">
        <f t="shared" si="1"/>
        <v>-901</v>
      </c>
      <c r="AG28" s="268">
        <f t="shared" si="1"/>
        <v>-901</v>
      </c>
      <c r="AH28" s="134" t="str">
        <f t="shared" si="7"/>
        <v/>
      </c>
      <c r="AI28" s="272"/>
    </row>
    <row r="29" spans="1:35">
      <c r="A29" s="263">
        <f t="shared" si="2"/>
        <v>1923</v>
      </c>
      <c r="B29" s="271">
        <v>8370</v>
      </c>
      <c r="C29" s="265">
        <v>-901</v>
      </c>
      <c r="D29" s="266">
        <f t="shared" si="3"/>
        <v>-901</v>
      </c>
      <c r="E29" s="130">
        <v>28</v>
      </c>
      <c r="F29" s="131">
        <v>1935</v>
      </c>
      <c r="G29" s="268">
        <f t="shared" si="4"/>
        <v>-901</v>
      </c>
      <c r="H29" s="268">
        <f t="shared" si="0"/>
        <v>-901</v>
      </c>
      <c r="I29" s="268">
        <f t="shared" si="0"/>
        <v>-901</v>
      </c>
      <c r="J29" s="268">
        <f t="shared" si="0"/>
        <v>-901</v>
      </c>
      <c r="K29" s="268">
        <f t="shared" si="0"/>
        <v>-901</v>
      </c>
      <c r="L29" s="268">
        <f t="shared" si="0"/>
        <v>-901</v>
      </c>
      <c r="M29" s="268">
        <f t="shared" si="0"/>
        <v>-901</v>
      </c>
      <c r="N29" s="268">
        <f t="shared" si="0"/>
        <v>-901</v>
      </c>
      <c r="O29" s="268">
        <f t="shared" si="0"/>
        <v>-901</v>
      </c>
      <c r="P29" s="268">
        <f t="shared" si="0"/>
        <v>-901</v>
      </c>
      <c r="Q29" s="268">
        <f t="shared" si="0"/>
        <v>-901</v>
      </c>
      <c r="R29" s="268">
        <f t="shared" si="0"/>
        <v>-901</v>
      </c>
      <c r="S29" s="132" t="str">
        <f t="shared" si="5"/>
        <v/>
      </c>
      <c r="U29" s="131">
        <v>1935</v>
      </c>
      <c r="V29" s="268">
        <f t="shared" si="6"/>
        <v>-901</v>
      </c>
      <c r="W29" s="268">
        <f t="shared" si="1"/>
        <v>-901</v>
      </c>
      <c r="X29" s="268">
        <f t="shared" si="1"/>
        <v>-901</v>
      </c>
      <c r="Y29" s="268">
        <f t="shared" si="1"/>
        <v>-901</v>
      </c>
      <c r="Z29" s="268">
        <f t="shared" si="1"/>
        <v>-901</v>
      </c>
      <c r="AA29" s="268">
        <f t="shared" si="1"/>
        <v>-901</v>
      </c>
      <c r="AB29" s="268">
        <f t="shared" si="1"/>
        <v>-901</v>
      </c>
      <c r="AC29" s="268">
        <f t="shared" si="1"/>
        <v>-901</v>
      </c>
      <c r="AD29" s="268">
        <f t="shared" si="1"/>
        <v>-901</v>
      </c>
      <c r="AE29" s="268">
        <f t="shared" si="1"/>
        <v>-901</v>
      </c>
      <c r="AF29" s="268">
        <f t="shared" si="1"/>
        <v>-901</v>
      </c>
      <c r="AG29" s="268">
        <f t="shared" si="1"/>
        <v>-901</v>
      </c>
      <c r="AH29" s="134" t="str">
        <f t="shared" si="7"/>
        <v/>
      </c>
      <c r="AI29" s="272"/>
    </row>
    <row r="30" spans="1:35">
      <c r="A30" s="263">
        <f t="shared" si="2"/>
        <v>1923</v>
      </c>
      <c r="B30" s="271">
        <v>8401</v>
      </c>
      <c r="C30" s="265">
        <v>-901</v>
      </c>
      <c r="D30" s="266">
        <f t="shared" si="3"/>
        <v>-901</v>
      </c>
      <c r="E30" s="130">
        <v>29</v>
      </c>
      <c r="F30" s="131">
        <v>1936</v>
      </c>
      <c r="G30" s="268">
        <f t="shared" si="4"/>
        <v>-901</v>
      </c>
      <c r="H30" s="268">
        <f t="shared" si="0"/>
        <v>-901</v>
      </c>
      <c r="I30" s="268">
        <f t="shared" si="0"/>
        <v>-901</v>
      </c>
      <c r="J30" s="268">
        <f t="shared" si="0"/>
        <v>-901</v>
      </c>
      <c r="K30" s="268">
        <f t="shared" si="0"/>
        <v>-901</v>
      </c>
      <c r="L30" s="268">
        <f t="shared" si="0"/>
        <v>-901</v>
      </c>
      <c r="M30" s="268">
        <f t="shared" si="0"/>
        <v>-901</v>
      </c>
      <c r="N30" s="268">
        <f t="shared" si="0"/>
        <v>-901</v>
      </c>
      <c r="O30" s="268">
        <f t="shared" si="0"/>
        <v>-901</v>
      </c>
      <c r="P30" s="268">
        <f t="shared" si="0"/>
        <v>-901</v>
      </c>
      <c r="Q30" s="268">
        <f t="shared" si="0"/>
        <v>-901</v>
      </c>
      <c r="R30" s="268">
        <f t="shared" si="0"/>
        <v>-901</v>
      </c>
      <c r="S30" s="132" t="str">
        <f t="shared" si="5"/>
        <v/>
      </c>
      <c r="U30" s="131">
        <v>1936</v>
      </c>
      <c r="V30" s="268">
        <f t="shared" si="6"/>
        <v>-901</v>
      </c>
      <c r="W30" s="268">
        <f t="shared" si="1"/>
        <v>-901</v>
      </c>
      <c r="X30" s="268">
        <f t="shared" si="1"/>
        <v>-901</v>
      </c>
      <c r="Y30" s="268">
        <f t="shared" si="1"/>
        <v>-901</v>
      </c>
      <c r="Z30" s="268">
        <f t="shared" si="1"/>
        <v>-901</v>
      </c>
      <c r="AA30" s="268">
        <f t="shared" si="1"/>
        <v>-901</v>
      </c>
      <c r="AB30" s="268">
        <f t="shared" si="1"/>
        <v>-901</v>
      </c>
      <c r="AC30" s="268">
        <f t="shared" si="1"/>
        <v>-901</v>
      </c>
      <c r="AD30" s="268">
        <f t="shared" si="1"/>
        <v>-901</v>
      </c>
      <c r="AE30" s="268">
        <f t="shared" si="1"/>
        <v>-901</v>
      </c>
      <c r="AF30" s="268">
        <f t="shared" si="1"/>
        <v>-901</v>
      </c>
      <c r="AG30" s="268">
        <f t="shared" si="1"/>
        <v>-901</v>
      </c>
      <c r="AH30" s="134" t="str">
        <f t="shared" si="7"/>
        <v/>
      </c>
      <c r="AI30" s="272"/>
    </row>
    <row r="31" spans="1:35">
      <c r="A31" s="263">
        <f t="shared" si="2"/>
        <v>1923</v>
      </c>
      <c r="B31" s="271">
        <v>8432</v>
      </c>
      <c r="C31" s="265">
        <v>-901</v>
      </c>
      <c r="D31" s="266">
        <f t="shared" si="3"/>
        <v>-901</v>
      </c>
      <c r="E31" s="130">
        <v>28</v>
      </c>
      <c r="F31" s="131">
        <v>1937</v>
      </c>
      <c r="G31" s="268">
        <f t="shared" si="4"/>
        <v>-901</v>
      </c>
      <c r="H31" s="268">
        <f t="shared" si="0"/>
        <v>-901</v>
      </c>
      <c r="I31" s="268">
        <f t="shared" si="0"/>
        <v>-901</v>
      </c>
      <c r="J31" s="268">
        <f t="shared" si="0"/>
        <v>-901</v>
      </c>
      <c r="K31" s="268">
        <f t="shared" si="0"/>
        <v>-901</v>
      </c>
      <c r="L31" s="268">
        <f t="shared" si="0"/>
        <v>-901</v>
      </c>
      <c r="M31" s="268">
        <f t="shared" si="0"/>
        <v>-901</v>
      </c>
      <c r="N31" s="268">
        <f t="shared" si="0"/>
        <v>-901</v>
      </c>
      <c r="O31" s="268">
        <f t="shared" si="0"/>
        <v>-901</v>
      </c>
      <c r="P31" s="268">
        <f t="shared" si="0"/>
        <v>-901</v>
      </c>
      <c r="Q31" s="268">
        <f t="shared" si="0"/>
        <v>-901</v>
      </c>
      <c r="R31" s="268">
        <f t="shared" si="0"/>
        <v>-901</v>
      </c>
      <c r="S31" s="132" t="str">
        <f t="shared" si="5"/>
        <v/>
      </c>
      <c r="U31" s="131">
        <v>1937</v>
      </c>
      <c r="V31" s="268">
        <f t="shared" si="6"/>
        <v>-901</v>
      </c>
      <c r="W31" s="268">
        <f t="shared" si="1"/>
        <v>-901</v>
      </c>
      <c r="X31" s="268">
        <f t="shared" si="1"/>
        <v>-901</v>
      </c>
      <c r="Y31" s="268">
        <f t="shared" si="1"/>
        <v>-901</v>
      </c>
      <c r="Z31" s="268">
        <f t="shared" si="1"/>
        <v>-901</v>
      </c>
      <c r="AA31" s="268">
        <f t="shared" si="1"/>
        <v>-901</v>
      </c>
      <c r="AB31" s="268">
        <f t="shared" si="1"/>
        <v>-901</v>
      </c>
      <c r="AC31" s="268">
        <f t="shared" si="1"/>
        <v>-901</v>
      </c>
      <c r="AD31" s="268">
        <f t="shared" si="1"/>
        <v>-901</v>
      </c>
      <c r="AE31" s="268">
        <f t="shared" si="1"/>
        <v>-901</v>
      </c>
      <c r="AF31" s="268">
        <f t="shared" si="1"/>
        <v>-901</v>
      </c>
      <c r="AG31" s="268">
        <f t="shared" si="1"/>
        <v>-901</v>
      </c>
      <c r="AH31" s="134" t="str">
        <f t="shared" si="7"/>
        <v/>
      </c>
      <c r="AI31" s="272"/>
    </row>
    <row r="32" spans="1:35">
      <c r="A32" s="263">
        <f t="shared" si="2"/>
        <v>1923</v>
      </c>
      <c r="B32" s="271">
        <v>8460</v>
      </c>
      <c r="C32" s="265">
        <v>-901</v>
      </c>
      <c r="D32" s="266">
        <f t="shared" si="3"/>
        <v>-901</v>
      </c>
      <c r="E32" s="130">
        <v>28</v>
      </c>
      <c r="F32" s="131">
        <v>1938</v>
      </c>
      <c r="G32" s="268">
        <f t="shared" si="4"/>
        <v>-901</v>
      </c>
      <c r="H32" s="268">
        <f t="shared" si="4"/>
        <v>-901</v>
      </c>
      <c r="I32" s="268">
        <f t="shared" si="4"/>
        <v>-901</v>
      </c>
      <c r="J32" s="268">
        <f t="shared" si="4"/>
        <v>-901</v>
      </c>
      <c r="K32" s="268">
        <f t="shared" si="4"/>
        <v>-901</v>
      </c>
      <c r="L32" s="268">
        <f t="shared" si="4"/>
        <v>-901</v>
      </c>
      <c r="M32" s="268">
        <f t="shared" si="4"/>
        <v>-901</v>
      </c>
      <c r="N32" s="268">
        <f t="shared" si="4"/>
        <v>-901</v>
      </c>
      <c r="O32" s="268">
        <f t="shared" si="4"/>
        <v>-901</v>
      </c>
      <c r="P32" s="268">
        <f t="shared" si="4"/>
        <v>-901</v>
      </c>
      <c r="Q32" s="268">
        <f t="shared" si="4"/>
        <v>-901</v>
      </c>
      <c r="R32" s="268">
        <f t="shared" si="4"/>
        <v>-901</v>
      </c>
      <c r="S32" s="132" t="str">
        <f t="shared" si="5"/>
        <v/>
      </c>
      <c r="U32" s="131">
        <v>1938</v>
      </c>
      <c r="V32" s="268">
        <f t="shared" si="6"/>
        <v>-901</v>
      </c>
      <c r="W32" s="268">
        <f t="shared" si="6"/>
        <v>-901</v>
      </c>
      <c r="X32" s="268">
        <f t="shared" si="6"/>
        <v>-901</v>
      </c>
      <c r="Y32" s="268">
        <f t="shared" si="6"/>
        <v>-901</v>
      </c>
      <c r="Z32" s="268">
        <f t="shared" si="6"/>
        <v>-901</v>
      </c>
      <c r="AA32" s="268">
        <f t="shared" si="6"/>
        <v>-901</v>
      </c>
      <c r="AB32" s="268">
        <f t="shared" si="6"/>
        <v>-901</v>
      </c>
      <c r="AC32" s="268">
        <f t="shared" si="6"/>
        <v>-901</v>
      </c>
      <c r="AD32" s="268">
        <f t="shared" si="6"/>
        <v>-901</v>
      </c>
      <c r="AE32" s="268">
        <f t="shared" si="6"/>
        <v>-901</v>
      </c>
      <c r="AF32" s="268">
        <f t="shared" si="6"/>
        <v>-901</v>
      </c>
      <c r="AG32" s="268">
        <f t="shared" si="6"/>
        <v>-901</v>
      </c>
      <c r="AH32" s="134" t="str">
        <f t="shared" si="7"/>
        <v/>
      </c>
      <c r="AI32" s="272"/>
    </row>
    <row r="33" spans="1:35">
      <c r="A33" s="263">
        <f t="shared" si="2"/>
        <v>1923</v>
      </c>
      <c r="B33" s="271">
        <v>8491</v>
      </c>
      <c r="C33" s="265">
        <v>-901</v>
      </c>
      <c r="D33" s="266">
        <f t="shared" si="3"/>
        <v>-901</v>
      </c>
      <c r="E33" s="130">
        <v>28</v>
      </c>
      <c r="F33" s="131">
        <v>1939</v>
      </c>
      <c r="G33" s="268">
        <f t="shared" si="4"/>
        <v>-901</v>
      </c>
      <c r="H33" s="268">
        <f t="shared" si="4"/>
        <v>-901</v>
      </c>
      <c r="I33" s="268">
        <f t="shared" si="4"/>
        <v>-901</v>
      </c>
      <c r="J33" s="268">
        <f t="shared" si="4"/>
        <v>-901</v>
      </c>
      <c r="K33" s="268">
        <f t="shared" si="4"/>
        <v>-901</v>
      </c>
      <c r="L33" s="268">
        <f t="shared" si="4"/>
        <v>-901</v>
      </c>
      <c r="M33" s="268">
        <f t="shared" si="4"/>
        <v>-901</v>
      </c>
      <c r="N33" s="268">
        <f t="shared" si="4"/>
        <v>-901</v>
      </c>
      <c r="O33" s="268">
        <f t="shared" si="4"/>
        <v>-901</v>
      </c>
      <c r="P33" s="268">
        <f t="shared" si="4"/>
        <v>-901</v>
      </c>
      <c r="Q33" s="268">
        <f t="shared" si="4"/>
        <v>-901</v>
      </c>
      <c r="R33" s="268">
        <f t="shared" si="4"/>
        <v>-901</v>
      </c>
      <c r="S33" s="132" t="str">
        <f t="shared" si="5"/>
        <v/>
      </c>
      <c r="U33" s="131">
        <v>1939</v>
      </c>
      <c r="V33" s="268">
        <f t="shared" si="6"/>
        <v>-901</v>
      </c>
      <c r="W33" s="268">
        <f t="shared" si="6"/>
        <v>-901</v>
      </c>
      <c r="X33" s="268">
        <f t="shared" si="6"/>
        <v>-901</v>
      </c>
      <c r="Y33" s="268">
        <f t="shared" si="6"/>
        <v>-901</v>
      </c>
      <c r="Z33" s="268">
        <f t="shared" si="6"/>
        <v>-901</v>
      </c>
      <c r="AA33" s="268">
        <f t="shared" si="6"/>
        <v>-901</v>
      </c>
      <c r="AB33" s="268">
        <f t="shared" si="6"/>
        <v>-901</v>
      </c>
      <c r="AC33" s="268">
        <f t="shared" si="6"/>
        <v>-901</v>
      </c>
      <c r="AD33" s="268">
        <f t="shared" si="6"/>
        <v>-901</v>
      </c>
      <c r="AE33" s="268">
        <f t="shared" si="6"/>
        <v>-901</v>
      </c>
      <c r="AF33" s="268">
        <f t="shared" si="6"/>
        <v>-901</v>
      </c>
      <c r="AG33" s="268">
        <f t="shared" si="6"/>
        <v>-901</v>
      </c>
      <c r="AH33" s="134" t="str">
        <f t="shared" si="7"/>
        <v/>
      </c>
      <c r="AI33" s="272"/>
    </row>
    <row r="34" spans="1:35">
      <c r="A34" s="263">
        <f t="shared" si="2"/>
        <v>1923</v>
      </c>
      <c r="B34" s="271">
        <v>8521</v>
      </c>
      <c r="C34" s="265">
        <v>-901</v>
      </c>
      <c r="D34" s="266">
        <f t="shared" si="3"/>
        <v>-901</v>
      </c>
      <c r="E34" s="130">
        <v>29</v>
      </c>
      <c r="F34" s="131">
        <v>1940</v>
      </c>
      <c r="G34" s="268">
        <f t="shared" si="4"/>
        <v>-901</v>
      </c>
      <c r="H34" s="268">
        <f t="shared" si="4"/>
        <v>-901</v>
      </c>
      <c r="I34" s="268">
        <f t="shared" si="4"/>
        <v>-901</v>
      </c>
      <c r="J34" s="268">
        <f t="shared" si="4"/>
        <v>-901</v>
      </c>
      <c r="K34" s="268">
        <f t="shared" si="4"/>
        <v>-901</v>
      </c>
      <c r="L34" s="268">
        <f t="shared" si="4"/>
        <v>-901</v>
      </c>
      <c r="M34" s="268">
        <f t="shared" si="4"/>
        <v>-901</v>
      </c>
      <c r="N34" s="268">
        <f t="shared" si="4"/>
        <v>-901</v>
      </c>
      <c r="O34" s="268">
        <f t="shared" si="4"/>
        <v>-901</v>
      </c>
      <c r="P34" s="268">
        <f t="shared" si="4"/>
        <v>-901</v>
      </c>
      <c r="Q34" s="268">
        <f t="shared" si="4"/>
        <v>-901</v>
      </c>
      <c r="R34" s="268">
        <f t="shared" si="4"/>
        <v>-901</v>
      </c>
      <c r="S34" s="132" t="str">
        <f t="shared" si="5"/>
        <v/>
      </c>
      <c r="U34" s="131">
        <v>1940</v>
      </c>
      <c r="V34" s="268">
        <f t="shared" si="6"/>
        <v>-901</v>
      </c>
      <c r="W34" s="268">
        <f t="shared" si="6"/>
        <v>-901</v>
      </c>
      <c r="X34" s="268">
        <f t="shared" si="6"/>
        <v>-901</v>
      </c>
      <c r="Y34" s="268">
        <f t="shared" si="6"/>
        <v>-901</v>
      </c>
      <c r="Z34" s="268">
        <f t="shared" si="6"/>
        <v>-901</v>
      </c>
      <c r="AA34" s="268">
        <f t="shared" si="6"/>
        <v>-901</v>
      </c>
      <c r="AB34" s="268">
        <f t="shared" si="6"/>
        <v>-901</v>
      </c>
      <c r="AC34" s="268">
        <f t="shared" si="6"/>
        <v>-901</v>
      </c>
      <c r="AD34" s="268">
        <f t="shared" si="6"/>
        <v>-901</v>
      </c>
      <c r="AE34" s="268">
        <f t="shared" si="6"/>
        <v>-901</v>
      </c>
      <c r="AF34" s="268">
        <f t="shared" si="6"/>
        <v>-901</v>
      </c>
      <c r="AG34" s="268">
        <f t="shared" si="6"/>
        <v>-901</v>
      </c>
      <c r="AH34" s="134" t="str">
        <f t="shared" si="7"/>
        <v/>
      </c>
      <c r="AI34" s="272"/>
    </row>
    <row r="35" spans="1:35">
      <c r="A35" s="263">
        <f t="shared" si="2"/>
        <v>1923</v>
      </c>
      <c r="B35" s="271">
        <v>8552</v>
      </c>
      <c r="C35" s="265">
        <v>-901</v>
      </c>
      <c r="D35" s="266">
        <f t="shared" si="3"/>
        <v>-901</v>
      </c>
      <c r="E35" s="130">
        <v>28</v>
      </c>
      <c r="F35" s="131">
        <v>1941</v>
      </c>
      <c r="G35" s="268">
        <f t="shared" si="4"/>
        <v>-901</v>
      </c>
      <c r="H35" s="268">
        <f t="shared" si="4"/>
        <v>-901</v>
      </c>
      <c r="I35" s="268">
        <f t="shared" si="4"/>
        <v>-901</v>
      </c>
      <c r="J35" s="268">
        <f t="shared" si="4"/>
        <v>-901</v>
      </c>
      <c r="K35" s="268">
        <f t="shared" si="4"/>
        <v>-901</v>
      </c>
      <c r="L35" s="268">
        <f t="shared" si="4"/>
        <v>-901</v>
      </c>
      <c r="M35" s="268">
        <f t="shared" si="4"/>
        <v>-901</v>
      </c>
      <c r="N35" s="268">
        <f t="shared" si="4"/>
        <v>-901</v>
      </c>
      <c r="O35" s="268">
        <f t="shared" si="4"/>
        <v>-901</v>
      </c>
      <c r="P35" s="268">
        <f t="shared" si="4"/>
        <v>-901</v>
      </c>
      <c r="Q35" s="268">
        <f t="shared" si="4"/>
        <v>-901</v>
      </c>
      <c r="R35" s="268">
        <f t="shared" si="4"/>
        <v>-901</v>
      </c>
      <c r="S35" s="132" t="str">
        <f t="shared" si="5"/>
        <v/>
      </c>
      <c r="U35" s="131">
        <v>1941</v>
      </c>
      <c r="V35" s="268">
        <f t="shared" si="6"/>
        <v>-901</v>
      </c>
      <c r="W35" s="268">
        <f t="shared" si="6"/>
        <v>-901</v>
      </c>
      <c r="X35" s="268">
        <f t="shared" si="6"/>
        <v>-901</v>
      </c>
      <c r="Y35" s="268">
        <f t="shared" si="6"/>
        <v>-901</v>
      </c>
      <c r="Z35" s="268">
        <f t="shared" si="6"/>
        <v>-901</v>
      </c>
      <c r="AA35" s="268">
        <f t="shared" si="6"/>
        <v>-901</v>
      </c>
      <c r="AB35" s="268">
        <f t="shared" si="6"/>
        <v>-901</v>
      </c>
      <c r="AC35" s="268">
        <f t="shared" si="6"/>
        <v>-901</v>
      </c>
      <c r="AD35" s="268">
        <f t="shared" si="6"/>
        <v>-901</v>
      </c>
      <c r="AE35" s="268">
        <f t="shared" si="6"/>
        <v>-901</v>
      </c>
      <c r="AF35" s="268">
        <f t="shared" si="6"/>
        <v>-901</v>
      </c>
      <c r="AG35" s="268">
        <f t="shared" si="6"/>
        <v>-901</v>
      </c>
      <c r="AH35" s="134" t="str">
        <f t="shared" si="7"/>
        <v/>
      </c>
      <c r="AI35" s="272"/>
    </row>
    <row r="36" spans="1:35">
      <c r="A36" s="263">
        <f t="shared" si="2"/>
        <v>1923</v>
      </c>
      <c r="B36" s="271">
        <v>8582</v>
      </c>
      <c r="C36" s="265">
        <v>-901</v>
      </c>
      <c r="D36" s="266">
        <f t="shared" si="3"/>
        <v>-901</v>
      </c>
      <c r="E36" s="130">
        <v>28</v>
      </c>
      <c r="F36" s="131">
        <v>1942</v>
      </c>
      <c r="G36" s="268">
        <f t="shared" si="4"/>
        <v>-901</v>
      </c>
      <c r="H36" s="268">
        <f t="shared" si="4"/>
        <v>-901</v>
      </c>
      <c r="I36" s="268">
        <f t="shared" si="4"/>
        <v>-901</v>
      </c>
      <c r="J36" s="268">
        <f t="shared" si="4"/>
        <v>-901</v>
      </c>
      <c r="K36" s="268">
        <f t="shared" si="4"/>
        <v>-901</v>
      </c>
      <c r="L36" s="268">
        <f t="shared" si="4"/>
        <v>-901</v>
      </c>
      <c r="M36" s="268">
        <f t="shared" si="4"/>
        <v>-901</v>
      </c>
      <c r="N36" s="268">
        <f t="shared" si="4"/>
        <v>-901</v>
      </c>
      <c r="O36" s="268">
        <f t="shared" si="4"/>
        <v>-901</v>
      </c>
      <c r="P36" s="268">
        <f t="shared" si="4"/>
        <v>-901</v>
      </c>
      <c r="Q36" s="268">
        <f t="shared" si="4"/>
        <v>-901</v>
      </c>
      <c r="R36" s="268">
        <f t="shared" si="4"/>
        <v>-901</v>
      </c>
      <c r="S36" s="132" t="str">
        <f t="shared" si="5"/>
        <v/>
      </c>
      <c r="U36" s="131">
        <v>1942</v>
      </c>
      <c r="V36" s="268">
        <f t="shared" si="6"/>
        <v>-901</v>
      </c>
      <c r="W36" s="268">
        <f t="shared" si="6"/>
        <v>-901</v>
      </c>
      <c r="X36" s="268">
        <f t="shared" si="6"/>
        <v>-901</v>
      </c>
      <c r="Y36" s="268">
        <f t="shared" si="6"/>
        <v>-901</v>
      </c>
      <c r="Z36" s="268">
        <f t="shared" si="6"/>
        <v>-901</v>
      </c>
      <c r="AA36" s="268">
        <f t="shared" si="6"/>
        <v>-901</v>
      </c>
      <c r="AB36" s="268">
        <f t="shared" si="6"/>
        <v>-901</v>
      </c>
      <c r="AC36" s="268">
        <f t="shared" si="6"/>
        <v>-901</v>
      </c>
      <c r="AD36" s="268">
        <f t="shared" si="6"/>
        <v>-901</v>
      </c>
      <c r="AE36" s="268">
        <f t="shared" si="6"/>
        <v>-901</v>
      </c>
      <c r="AF36" s="268">
        <f t="shared" si="6"/>
        <v>-901</v>
      </c>
      <c r="AG36" s="268">
        <f t="shared" si="6"/>
        <v>-901</v>
      </c>
      <c r="AH36" s="134" t="str">
        <f t="shared" si="7"/>
        <v/>
      </c>
      <c r="AI36" s="272"/>
    </row>
    <row r="37" spans="1:35">
      <c r="A37" s="263">
        <f t="shared" si="2"/>
        <v>1923</v>
      </c>
      <c r="B37" s="271">
        <v>8613</v>
      </c>
      <c r="C37" s="265">
        <v>-901</v>
      </c>
      <c r="D37" s="266">
        <f t="shared" si="3"/>
        <v>-901</v>
      </c>
      <c r="E37" s="130">
        <v>28</v>
      </c>
      <c r="F37" s="131">
        <v>1943</v>
      </c>
      <c r="G37" s="268">
        <f t="shared" si="4"/>
        <v>-901</v>
      </c>
      <c r="H37" s="268">
        <f t="shared" si="4"/>
        <v>-901</v>
      </c>
      <c r="I37" s="268">
        <f t="shared" si="4"/>
        <v>-901</v>
      </c>
      <c r="J37" s="268">
        <f t="shared" si="4"/>
        <v>-901</v>
      </c>
      <c r="K37" s="268">
        <f t="shared" si="4"/>
        <v>-901</v>
      </c>
      <c r="L37" s="268">
        <f t="shared" si="4"/>
        <v>-901</v>
      </c>
      <c r="M37" s="268">
        <f t="shared" si="4"/>
        <v>-901</v>
      </c>
      <c r="N37" s="268">
        <f t="shared" si="4"/>
        <v>-901</v>
      </c>
      <c r="O37" s="268">
        <f t="shared" si="4"/>
        <v>-901</v>
      </c>
      <c r="P37" s="268">
        <f t="shared" si="4"/>
        <v>-901</v>
      </c>
      <c r="Q37" s="268">
        <f t="shared" si="4"/>
        <v>-901</v>
      </c>
      <c r="R37" s="268">
        <f t="shared" si="4"/>
        <v>-901</v>
      </c>
      <c r="S37" s="132" t="str">
        <f t="shared" si="5"/>
        <v/>
      </c>
      <c r="U37" s="131">
        <v>1943</v>
      </c>
      <c r="V37" s="268">
        <f t="shared" si="6"/>
        <v>-901</v>
      </c>
      <c r="W37" s="268">
        <f t="shared" si="6"/>
        <v>-901</v>
      </c>
      <c r="X37" s="268">
        <f t="shared" si="6"/>
        <v>-901</v>
      </c>
      <c r="Y37" s="268">
        <f t="shared" si="6"/>
        <v>-901</v>
      </c>
      <c r="Z37" s="268">
        <f t="shared" si="6"/>
        <v>-901</v>
      </c>
      <c r="AA37" s="268">
        <f t="shared" si="6"/>
        <v>-901</v>
      </c>
      <c r="AB37" s="268">
        <f t="shared" si="6"/>
        <v>-901</v>
      </c>
      <c r="AC37" s="268">
        <f t="shared" si="6"/>
        <v>-901</v>
      </c>
      <c r="AD37" s="268">
        <f t="shared" si="6"/>
        <v>-901</v>
      </c>
      <c r="AE37" s="268">
        <f t="shared" si="6"/>
        <v>-901</v>
      </c>
      <c r="AF37" s="268">
        <f t="shared" si="6"/>
        <v>-901</v>
      </c>
      <c r="AG37" s="268">
        <f t="shared" si="6"/>
        <v>-901</v>
      </c>
      <c r="AH37" s="134" t="str">
        <f t="shared" si="7"/>
        <v/>
      </c>
      <c r="AI37" s="272"/>
    </row>
    <row r="38" spans="1:35">
      <c r="A38" s="263">
        <f t="shared" si="2"/>
        <v>1923</v>
      </c>
      <c r="B38" s="271">
        <v>8644</v>
      </c>
      <c r="C38" s="265">
        <v>-901</v>
      </c>
      <c r="D38" s="266">
        <f t="shared" si="3"/>
        <v>-901</v>
      </c>
      <c r="E38" s="130">
        <v>29</v>
      </c>
      <c r="F38" s="131">
        <v>1944</v>
      </c>
      <c r="G38" s="268">
        <f t="shared" si="4"/>
        <v>-901</v>
      </c>
      <c r="H38" s="268">
        <f t="shared" si="4"/>
        <v>-901</v>
      </c>
      <c r="I38" s="268">
        <f t="shared" si="4"/>
        <v>-901</v>
      </c>
      <c r="J38" s="268">
        <f t="shared" si="4"/>
        <v>-901</v>
      </c>
      <c r="K38" s="268">
        <f t="shared" si="4"/>
        <v>-901</v>
      </c>
      <c r="L38" s="268">
        <f t="shared" si="4"/>
        <v>-901</v>
      </c>
      <c r="M38" s="268">
        <f t="shared" si="4"/>
        <v>-901</v>
      </c>
      <c r="N38" s="268">
        <f t="shared" si="4"/>
        <v>-901</v>
      </c>
      <c r="O38" s="268">
        <f t="shared" si="4"/>
        <v>-901</v>
      </c>
      <c r="P38" s="268">
        <f t="shared" si="4"/>
        <v>-901</v>
      </c>
      <c r="Q38" s="268">
        <f t="shared" si="4"/>
        <v>-901</v>
      </c>
      <c r="R38" s="268">
        <f t="shared" si="4"/>
        <v>-901</v>
      </c>
      <c r="S38" s="132" t="str">
        <f t="shared" si="5"/>
        <v/>
      </c>
      <c r="U38" s="131">
        <v>1944</v>
      </c>
      <c r="V38" s="268">
        <f t="shared" si="6"/>
        <v>-901</v>
      </c>
      <c r="W38" s="268">
        <f t="shared" si="6"/>
        <v>-901</v>
      </c>
      <c r="X38" s="268">
        <f t="shared" si="6"/>
        <v>-901</v>
      </c>
      <c r="Y38" s="268">
        <f t="shared" si="6"/>
        <v>-901</v>
      </c>
      <c r="Z38" s="268">
        <f t="shared" si="6"/>
        <v>-901</v>
      </c>
      <c r="AA38" s="268">
        <f t="shared" si="6"/>
        <v>-901</v>
      </c>
      <c r="AB38" s="268">
        <f t="shared" si="6"/>
        <v>-901</v>
      </c>
      <c r="AC38" s="268">
        <f t="shared" si="6"/>
        <v>-901</v>
      </c>
      <c r="AD38" s="268">
        <f t="shared" si="6"/>
        <v>-901</v>
      </c>
      <c r="AE38" s="268">
        <f t="shared" si="6"/>
        <v>-901</v>
      </c>
      <c r="AF38" s="268">
        <f t="shared" si="6"/>
        <v>-901</v>
      </c>
      <c r="AG38" s="268">
        <f t="shared" si="6"/>
        <v>-901</v>
      </c>
      <c r="AH38" s="134" t="str">
        <f t="shared" si="7"/>
        <v/>
      </c>
      <c r="AI38" s="272"/>
    </row>
    <row r="39" spans="1:35">
      <c r="A39" s="263">
        <f t="shared" si="2"/>
        <v>1923</v>
      </c>
      <c r="B39" s="271">
        <v>8674</v>
      </c>
      <c r="C39" s="265">
        <v>-901</v>
      </c>
      <c r="D39" s="266">
        <f t="shared" si="3"/>
        <v>-901</v>
      </c>
      <c r="E39" s="130">
        <v>28</v>
      </c>
      <c r="F39" s="131">
        <v>1945</v>
      </c>
      <c r="G39" s="268">
        <f t="shared" si="4"/>
        <v>-901</v>
      </c>
      <c r="H39" s="268">
        <f t="shared" si="4"/>
        <v>-901</v>
      </c>
      <c r="I39" s="268">
        <f t="shared" si="4"/>
        <v>-901</v>
      </c>
      <c r="J39" s="268">
        <f t="shared" si="4"/>
        <v>-901</v>
      </c>
      <c r="K39" s="268">
        <f t="shared" si="4"/>
        <v>-901</v>
      </c>
      <c r="L39" s="268">
        <f t="shared" si="4"/>
        <v>-901</v>
      </c>
      <c r="M39" s="268">
        <f t="shared" si="4"/>
        <v>-901</v>
      </c>
      <c r="N39" s="268">
        <f t="shared" si="4"/>
        <v>-901</v>
      </c>
      <c r="O39" s="268">
        <f t="shared" si="4"/>
        <v>-901</v>
      </c>
      <c r="P39" s="268">
        <f t="shared" si="4"/>
        <v>-901</v>
      </c>
      <c r="Q39" s="268">
        <f t="shared" si="4"/>
        <v>-901</v>
      </c>
      <c r="R39" s="268">
        <f t="shared" si="4"/>
        <v>-901</v>
      </c>
      <c r="S39" s="132" t="str">
        <f t="shared" si="5"/>
        <v/>
      </c>
      <c r="U39" s="131">
        <v>1945</v>
      </c>
      <c r="V39" s="268">
        <f t="shared" si="6"/>
        <v>-901</v>
      </c>
      <c r="W39" s="268">
        <f t="shared" si="6"/>
        <v>-901</v>
      </c>
      <c r="X39" s="268">
        <f t="shared" si="6"/>
        <v>-901</v>
      </c>
      <c r="Y39" s="268">
        <f t="shared" si="6"/>
        <v>-901</v>
      </c>
      <c r="Z39" s="268">
        <f t="shared" si="6"/>
        <v>-901</v>
      </c>
      <c r="AA39" s="268">
        <f t="shared" si="6"/>
        <v>-901</v>
      </c>
      <c r="AB39" s="268">
        <f t="shared" si="6"/>
        <v>-901</v>
      </c>
      <c r="AC39" s="268">
        <f t="shared" si="6"/>
        <v>-901</v>
      </c>
      <c r="AD39" s="268">
        <f t="shared" si="6"/>
        <v>-901</v>
      </c>
      <c r="AE39" s="268">
        <f t="shared" si="6"/>
        <v>-901</v>
      </c>
      <c r="AF39" s="268">
        <f t="shared" si="6"/>
        <v>-901</v>
      </c>
      <c r="AG39" s="268">
        <f t="shared" si="6"/>
        <v>-901</v>
      </c>
      <c r="AH39" s="134" t="str">
        <f t="shared" si="7"/>
        <v/>
      </c>
      <c r="AI39" s="272"/>
    </row>
    <row r="40" spans="1:35">
      <c r="A40" s="263">
        <f t="shared" si="2"/>
        <v>1924</v>
      </c>
      <c r="B40" s="271">
        <v>8705</v>
      </c>
      <c r="C40" s="265">
        <v>-901</v>
      </c>
      <c r="D40" s="266">
        <f t="shared" si="3"/>
        <v>-901</v>
      </c>
      <c r="E40" s="130">
        <v>28</v>
      </c>
      <c r="F40" s="131">
        <v>1946</v>
      </c>
      <c r="G40" s="268">
        <f t="shared" si="4"/>
        <v>-901</v>
      </c>
      <c r="H40" s="268">
        <f t="shared" si="4"/>
        <v>-901</v>
      </c>
      <c r="I40" s="268">
        <f t="shared" si="4"/>
        <v>-901</v>
      </c>
      <c r="J40" s="268">
        <f t="shared" si="4"/>
        <v>-901</v>
      </c>
      <c r="K40" s="268">
        <f t="shared" si="4"/>
        <v>-901</v>
      </c>
      <c r="L40" s="268">
        <f t="shared" si="4"/>
        <v>-901</v>
      </c>
      <c r="M40" s="268">
        <f t="shared" si="4"/>
        <v>-901</v>
      </c>
      <c r="N40" s="268">
        <f t="shared" si="4"/>
        <v>-901</v>
      </c>
      <c r="O40" s="268">
        <f t="shared" si="4"/>
        <v>-901</v>
      </c>
      <c r="P40" s="268">
        <f t="shared" si="4"/>
        <v>-901</v>
      </c>
      <c r="Q40" s="268">
        <f t="shared" si="4"/>
        <v>-901</v>
      </c>
      <c r="R40" s="268">
        <f t="shared" si="4"/>
        <v>-901</v>
      </c>
      <c r="S40" s="132" t="str">
        <f t="shared" si="5"/>
        <v/>
      </c>
      <c r="U40" s="131">
        <v>1946</v>
      </c>
      <c r="V40" s="268">
        <f t="shared" si="6"/>
        <v>-901</v>
      </c>
      <c r="W40" s="268">
        <f t="shared" si="6"/>
        <v>-901</v>
      </c>
      <c r="X40" s="268">
        <f t="shared" si="6"/>
        <v>-901</v>
      </c>
      <c r="Y40" s="268">
        <f t="shared" si="6"/>
        <v>-901</v>
      </c>
      <c r="Z40" s="268">
        <f t="shared" si="6"/>
        <v>-901</v>
      </c>
      <c r="AA40" s="268">
        <f t="shared" si="6"/>
        <v>-901</v>
      </c>
      <c r="AB40" s="268">
        <f t="shared" si="6"/>
        <v>-901</v>
      </c>
      <c r="AC40" s="268">
        <f t="shared" si="6"/>
        <v>-901</v>
      </c>
      <c r="AD40" s="268">
        <f t="shared" si="6"/>
        <v>-901</v>
      </c>
      <c r="AE40" s="268">
        <f t="shared" si="6"/>
        <v>-901</v>
      </c>
      <c r="AF40" s="268">
        <f t="shared" si="6"/>
        <v>-901</v>
      </c>
      <c r="AG40" s="268">
        <f t="shared" si="6"/>
        <v>-901</v>
      </c>
      <c r="AH40" s="134" t="str">
        <f t="shared" si="7"/>
        <v/>
      </c>
      <c r="AI40" s="272"/>
    </row>
    <row r="41" spans="1:35">
      <c r="A41" s="263">
        <f t="shared" si="2"/>
        <v>1924</v>
      </c>
      <c r="B41" s="271">
        <v>8735</v>
      </c>
      <c r="C41" s="265">
        <v>-901</v>
      </c>
      <c r="D41" s="266">
        <f t="shared" si="3"/>
        <v>-901</v>
      </c>
      <c r="E41" s="130">
        <v>28</v>
      </c>
      <c r="F41" s="131">
        <v>1947</v>
      </c>
      <c r="G41" s="268">
        <f t="shared" si="4"/>
        <v>-901</v>
      </c>
      <c r="H41" s="268">
        <f t="shared" si="4"/>
        <v>-901</v>
      </c>
      <c r="I41" s="268">
        <f t="shared" si="4"/>
        <v>-901</v>
      </c>
      <c r="J41" s="268">
        <f t="shared" si="4"/>
        <v>-901</v>
      </c>
      <c r="K41" s="268">
        <f t="shared" si="4"/>
        <v>-901</v>
      </c>
      <c r="L41" s="268">
        <f t="shared" si="4"/>
        <v>-901</v>
      </c>
      <c r="M41" s="268">
        <f t="shared" si="4"/>
        <v>-901</v>
      </c>
      <c r="N41" s="268">
        <f t="shared" si="4"/>
        <v>-901</v>
      </c>
      <c r="O41" s="268">
        <f t="shared" si="4"/>
        <v>-901</v>
      </c>
      <c r="P41" s="268">
        <f t="shared" si="4"/>
        <v>-901</v>
      </c>
      <c r="Q41" s="268">
        <f t="shared" si="4"/>
        <v>-901</v>
      </c>
      <c r="R41" s="268">
        <f t="shared" si="4"/>
        <v>-901</v>
      </c>
      <c r="S41" s="132" t="str">
        <f t="shared" si="5"/>
        <v/>
      </c>
      <c r="U41" s="131">
        <v>1947</v>
      </c>
      <c r="V41" s="268">
        <f t="shared" si="6"/>
        <v>-901</v>
      </c>
      <c r="W41" s="268">
        <f t="shared" si="6"/>
        <v>-901</v>
      </c>
      <c r="X41" s="268">
        <f t="shared" si="6"/>
        <v>-901</v>
      </c>
      <c r="Y41" s="268">
        <f t="shared" si="6"/>
        <v>-901</v>
      </c>
      <c r="Z41" s="268">
        <f t="shared" si="6"/>
        <v>-901</v>
      </c>
      <c r="AA41" s="268">
        <f t="shared" si="6"/>
        <v>-901</v>
      </c>
      <c r="AB41" s="268">
        <f t="shared" si="6"/>
        <v>-901</v>
      </c>
      <c r="AC41" s="268">
        <f t="shared" si="6"/>
        <v>-901</v>
      </c>
      <c r="AD41" s="268">
        <f t="shared" si="6"/>
        <v>-901</v>
      </c>
      <c r="AE41" s="268">
        <f t="shared" si="6"/>
        <v>-901</v>
      </c>
      <c r="AF41" s="268">
        <f t="shared" si="6"/>
        <v>-901</v>
      </c>
      <c r="AG41" s="268">
        <f t="shared" si="6"/>
        <v>-901</v>
      </c>
      <c r="AH41" s="134" t="str">
        <f t="shared" si="7"/>
        <v/>
      </c>
      <c r="AI41" s="272"/>
    </row>
    <row r="42" spans="1:35">
      <c r="A42" s="263">
        <f t="shared" si="2"/>
        <v>1924</v>
      </c>
      <c r="B42" s="271">
        <v>8766</v>
      </c>
      <c r="C42" s="265">
        <v>-901</v>
      </c>
      <c r="D42" s="266">
        <f t="shared" si="3"/>
        <v>-901</v>
      </c>
      <c r="E42" s="130">
        <v>29</v>
      </c>
      <c r="F42" s="131">
        <v>1948</v>
      </c>
      <c r="G42" s="268">
        <f t="shared" si="4"/>
        <v>-901</v>
      </c>
      <c r="H42" s="268">
        <f t="shared" si="4"/>
        <v>-901</v>
      </c>
      <c r="I42" s="268">
        <f t="shared" si="4"/>
        <v>-901</v>
      </c>
      <c r="J42" s="268">
        <f t="shared" si="4"/>
        <v>-901</v>
      </c>
      <c r="K42" s="268">
        <f t="shared" si="4"/>
        <v>-901</v>
      </c>
      <c r="L42" s="268">
        <f t="shared" si="4"/>
        <v>-901</v>
      </c>
      <c r="M42" s="268">
        <f t="shared" si="4"/>
        <v>-901</v>
      </c>
      <c r="N42" s="268">
        <f t="shared" si="4"/>
        <v>-901</v>
      </c>
      <c r="O42" s="268">
        <f t="shared" si="4"/>
        <v>-901</v>
      </c>
      <c r="P42" s="268">
        <f t="shared" si="4"/>
        <v>-901</v>
      </c>
      <c r="Q42" s="268">
        <f t="shared" si="4"/>
        <v>-901</v>
      </c>
      <c r="R42" s="268">
        <f t="shared" si="4"/>
        <v>-901</v>
      </c>
      <c r="S42" s="132" t="str">
        <f t="shared" si="5"/>
        <v/>
      </c>
      <c r="U42" s="131">
        <v>1948</v>
      </c>
      <c r="V42" s="268">
        <f t="shared" si="6"/>
        <v>-901</v>
      </c>
      <c r="W42" s="268">
        <f t="shared" si="6"/>
        <v>-901</v>
      </c>
      <c r="X42" s="268">
        <f t="shared" si="6"/>
        <v>-901</v>
      </c>
      <c r="Y42" s="268">
        <f t="shared" si="6"/>
        <v>-901</v>
      </c>
      <c r="Z42" s="268">
        <f t="shared" si="6"/>
        <v>-901</v>
      </c>
      <c r="AA42" s="268">
        <f t="shared" si="6"/>
        <v>-901</v>
      </c>
      <c r="AB42" s="268">
        <f t="shared" si="6"/>
        <v>-901</v>
      </c>
      <c r="AC42" s="268">
        <f t="shared" si="6"/>
        <v>-901</v>
      </c>
      <c r="AD42" s="268">
        <f t="shared" si="6"/>
        <v>-901</v>
      </c>
      <c r="AE42" s="268">
        <f t="shared" si="6"/>
        <v>-901</v>
      </c>
      <c r="AF42" s="268">
        <f t="shared" si="6"/>
        <v>-901</v>
      </c>
      <c r="AG42" s="268">
        <f t="shared" si="6"/>
        <v>-901</v>
      </c>
      <c r="AH42" s="134" t="str">
        <f t="shared" si="7"/>
        <v/>
      </c>
      <c r="AI42" s="272"/>
    </row>
    <row r="43" spans="1:35">
      <c r="A43" s="263">
        <f t="shared" si="2"/>
        <v>1924</v>
      </c>
      <c r="B43" s="271">
        <v>8797</v>
      </c>
      <c r="C43" s="265">
        <v>-901</v>
      </c>
      <c r="D43" s="266">
        <f t="shared" si="3"/>
        <v>-901</v>
      </c>
      <c r="E43" s="130">
        <v>28</v>
      </c>
      <c r="F43" s="131">
        <v>1949</v>
      </c>
      <c r="G43" s="268">
        <f t="shared" si="4"/>
        <v>-901</v>
      </c>
      <c r="H43" s="268">
        <f t="shared" si="4"/>
        <v>-901</v>
      </c>
      <c r="I43" s="268">
        <f t="shared" si="4"/>
        <v>-901</v>
      </c>
      <c r="J43" s="268">
        <f t="shared" si="4"/>
        <v>-901</v>
      </c>
      <c r="K43" s="268">
        <f t="shared" si="4"/>
        <v>-901</v>
      </c>
      <c r="L43" s="268">
        <f t="shared" si="4"/>
        <v>-901</v>
      </c>
      <c r="M43" s="268">
        <f t="shared" si="4"/>
        <v>-901</v>
      </c>
      <c r="N43" s="268">
        <f t="shared" si="4"/>
        <v>-901</v>
      </c>
      <c r="O43" s="268">
        <f t="shared" si="4"/>
        <v>-901</v>
      </c>
      <c r="P43" s="268">
        <f t="shared" si="4"/>
        <v>-901</v>
      </c>
      <c r="Q43" s="268">
        <f t="shared" si="4"/>
        <v>-901</v>
      </c>
      <c r="R43" s="268">
        <f t="shared" si="4"/>
        <v>-901</v>
      </c>
      <c r="S43" s="132" t="str">
        <f t="shared" si="5"/>
        <v/>
      </c>
      <c r="U43" s="131">
        <v>1949</v>
      </c>
      <c r="V43" s="268">
        <f t="shared" si="6"/>
        <v>-901</v>
      </c>
      <c r="W43" s="268">
        <f t="shared" si="6"/>
        <v>-901</v>
      </c>
      <c r="X43" s="268">
        <f t="shared" si="6"/>
        <v>-901</v>
      </c>
      <c r="Y43" s="268">
        <f t="shared" si="6"/>
        <v>-901</v>
      </c>
      <c r="Z43" s="268">
        <f t="shared" si="6"/>
        <v>-901</v>
      </c>
      <c r="AA43" s="268">
        <f t="shared" si="6"/>
        <v>-901</v>
      </c>
      <c r="AB43" s="268">
        <f t="shared" si="6"/>
        <v>-901</v>
      </c>
      <c r="AC43" s="268">
        <f t="shared" si="6"/>
        <v>-901</v>
      </c>
      <c r="AD43" s="268">
        <f t="shared" si="6"/>
        <v>-901</v>
      </c>
      <c r="AE43" s="268">
        <f t="shared" si="6"/>
        <v>-901</v>
      </c>
      <c r="AF43" s="268">
        <f t="shared" si="6"/>
        <v>-901</v>
      </c>
      <c r="AG43" s="268">
        <f t="shared" si="6"/>
        <v>-901</v>
      </c>
      <c r="AH43" s="134" t="str">
        <f t="shared" si="7"/>
        <v/>
      </c>
      <c r="AI43" s="272"/>
    </row>
    <row r="44" spans="1:35">
      <c r="A44" s="263">
        <f t="shared" si="2"/>
        <v>1924</v>
      </c>
      <c r="B44" s="271">
        <v>8826</v>
      </c>
      <c r="C44" s="265">
        <v>-901</v>
      </c>
      <c r="D44" s="266">
        <f t="shared" si="3"/>
        <v>-901</v>
      </c>
      <c r="E44" s="130">
        <v>28</v>
      </c>
      <c r="F44" s="131">
        <v>1950</v>
      </c>
      <c r="G44" s="268">
        <f t="shared" si="4"/>
        <v>-901</v>
      </c>
      <c r="H44" s="268">
        <f t="shared" si="4"/>
        <v>-901</v>
      </c>
      <c r="I44" s="268">
        <f t="shared" si="4"/>
        <v>-901</v>
      </c>
      <c r="J44" s="268">
        <f t="shared" si="4"/>
        <v>-901</v>
      </c>
      <c r="K44" s="268">
        <f t="shared" si="4"/>
        <v>-901</v>
      </c>
      <c r="L44" s="268">
        <f t="shared" si="4"/>
        <v>-901</v>
      </c>
      <c r="M44" s="268">
        <f t="shared" si="4"/>
        <v>-901</v>
      </c>
      <c r="N44" s="268">
        <f t="shared" si="4"/>
        <v>-901</v>
      </c>
      <c r="O44" s="268">
        <f t="shared" si="4"/>
        <v>-901</v>
      </c>
      <c r="P44" s="268">
        <f t="shared" si="4"/>
        <v>-901</v>
      </c>
      <c r="Q44" s="268">
        <f t="shared" si="4"/>
        <v>-901</v>
      </c>
      <c r="R44" s="268">
        <f t="shared" si="4"/>
        <v>-901</v>
      </c>
      <c r="S44" s="132" t="str">
        <f t="shared" si="5"/>
        <v/>
      </c>
      <c r="U44" s="131">
        <v>1950</v>
      </c>
      <c r="V44" s="268">
        <f t="shared" si="6"/>
        <v>-901</v>
      </c>
      <c r="W44" s="268">
        <f t="shared" si="6"/>
        <v>-901</v>
      </c>
      <c r="X44" s="268">
        <f t="shared" si="6"/>
        <v>-901</v>
      </c>
      <c r="Y44" s="268">
        <f t="shared" si="6"/>
        <v>-901</v>
      </c>
      <c r="Z44" s="268">
        <f t="shared" si="6"/>
        <v>-901</v>
      </c>
      <c r="AA44" s="268">
        <f t="shared" si="6"/>
        <v>-901</v>
      </c>
      <c r="AB44" s="268">
        <f t="shared" si="6"/>
        <v>-901</v>
      </c>
      <c r="AC44" s="268">
        <f t="shared" si="6"/>
        <v>-901</v>
      </c>
      <c r="AD44" s="268">
        <f t="shared" si="6"/>
        <v>-901</v>
      </c>
      <c r="AE44" s="268">
        <f t="shared" si="6"/>
        <v>-901</v>
      </c>
      <c r="AF44" s="268">
        <f t="shared" si="6"/>
        <v>-901</v>
      </c>
      <c r="AG44" s="268">
        <f t="shared" si="6"/>
        <v>-901</v>
      </c>
      <c r="AH44" s="134" t="str">
        <f t="shared" si="7"/>
        <v/>
      </c>
      <c r="AI44" s="272"/>
    </row>
    <row r="45" spans="1:35">
      <c r="A45" s="263">
        <f t="shared" si="2"/>
        <v>1924</v>
      </c>
      <c r="B45" s="271">
        <v>8857</v>
      </c>
      <c r="C45" s="265">
        <v>-901</v>
      </c>
      <c r="D45" s="266">
        <f t="shared" si="3"/>
        <v>-901</v>
      </c>
      <c r="E45" s="130">
        <v>28</v>
      </c>
      <c r="F45" s="131">
        <v>1951</v>
      </c>
      <c r="G45" s="268">
        <f t="shared" si="4"/>
        <v>-901</v>
      </c>
      <c r="H45" s="268">
        <f t="shared" si="4"/>
        <v>-901</v>
      </c>
      <c r="I45" s="268">
        <f t="shared" si="4"/>
        <v>-901</v>
      </c>
      <c r="J45" s="268">
        <f t="shared" si="4"/>
        <v>-901</v>
      </c>
      <c r="K45" s="268">
        <f t="shared" si="4"/>
        <v>-901</v>
      </c>
      <c r="L45" s="268">
        <f t="shared" si="4"/>
        <v>-901</v>
      </c>
      <c r="M45" s="268">
        <f t="shared" si="4"/>
        <v>-901</v>
      </c>
      <c r="N45" s="268">
        <f t="shared" si="4"/>
        <v>-901</v>
      </c>
      <c r="O45" s="268">
        <f t="shared" si="4"/>
        <v>-901</v>
      </c>
      <c r="P45" s="268">
        <f t="shared" si="4"/>
        <v>-901</v>
      </c>
      <c r="Q45" s="268">
        <f t="shared" si="4"/>
        <v>-901</v>
      </c>
      <c r="R45" s="268">
        <f t="shared" si="4"/>
        <v>-901</v>
      </c>
      <c r="S45" s="132" t="str">
        <f t="shared" si="5"/>
        <v/>
      </c>
      <c r="U45" s="131">
        <v>1951</v>
      </c>
      <c r="V45" s="268">
        <f t="shared" si="6"/>
        <v>-901</v>
      </c>
      <c r="W45" s="268">
        <f t="shared" si="6"/>
        <v>-901</v>
      </c>
      <c r="X45" s="268">
        <f t="shared" si="6"/>
        <v>-901</v>
      </c>
      <c r="Y45" s="268">
        <f t="shared" si="6"/>
        <v>-901</v>
      </c>
      <c r="Z45" s="268">
        <f t="shared" si="6"/>
        <v>-901</v>
      </c>
      <c r="AA45" s="268">
        <f t="shared" si="6"/>
        <v>-901</v>
      </c>
      <c r="AB45" s="268">
        <f t="shared" si="6"/>
        <v>-901</v>
      </c>
      <c r="AC45" s="268">
        <f t="shared" si="6"/>
        <v>-901</v>
      </c>
      <c r="AD45" s="268">
        <f t="shared" si="6"/>
        <v>-901</v>
      </c>
      <c r="AE45" s="268">
        <f t="shared" si="6"/>
        <v>-901</v>
      </c>
      <c r="AF45" s="268">
        <f t="shared" si="6"/>
        <v>-901</v>
      </c>
      <c r="AG45" s="268">
        <f t="shared" si="6"/>
        <v>-901</v>
      </c>
      <c r="AH45" s="134" t="str">
        <f t="shared" si="7"/>
        <v/>
      </c>
      <c r="AI45" s="272"/>
    </row>
    <row r="46" spans="1:35">
      <c r="A46" s="263">
        <f t="shared" si="2"/>
        <v>1924</v>
      </c>
      <c r="B46" s="271">
        <v>8887</v>
      </c>
      <c r="C46" s="265">
        <v>-901</v>
      </c>
      <c r="D46" s="266">
        <f t="shared" si="3"/>
        <v>-901</v>
      </c>
      <c r="E46" s="130">
        <v>29</v>
      </c>
      <c r="F46" s="131">
        <v>1952</v>
      </c>
      <c r="G46" s="268">
        <f t="shared" si="4"/>
        <v>-901</v>
      </c>
      <c r="H46" s="268">
        <f t="shared" si="4"/>
        <v>-901</v>
      </c>
      <c r="I46" s="268">
        <f t="shared" si="4"/>
        <v>-901</v>
      </c>
      <c r="J46" s="268">
        <f t="shared" si="4"/>
        <v>-901</v>
      </c>
      <c r="K46" s="268">
        <f t="shared" si="4"/>
        <v>-901</v>
      </c>
      <c r="L46" s="268">
        <f t="shared" si="4"/>
        <v>-901</v>
      </c>
      <c r="M46" s="268">
        <f t="shared" si="4"/>
        <v>-901</v>
      </c>
      <c r="N46" s="268">
        <f t="shared" si="4"/>
        <v>-901</v>
      </c>
      <c r="O46" s="268">
        <f t="shared" si="4"/>
        <v>-901</v>
      </c>
      <c r="P46" s="268">
        <f t="shared" si="4"/>
        <v>-901</v>
      </c>
      <c r="Q46" s="268">
        <f t="shared" si="4"/>
        <v>-901</v>
      </c>
      <c r="R46" s="268">
        <f t="shared" si="4"/>
        <v>-901</v>
      </c>
      <c r="S46" s="132" t="str">
        <f t="shared" si="5"/>
        <v/>
      </c>
      <c r="U46" s="131">
        <v>1952</v>
      </c>
      <c r="V46" s="268">
        <f t="shared" si="6"/>
        <v>-901</v>
      </c>
      <c r="W46" s="268">
        <f t="shared" si="6"/>
        <v>-901</v>
      </c>
      <c r="X46" s="268">
        <f t="shared" si="6"/>
        <v>-901</v>
      </c>
      <c r="Y46" s="268">
        <f t="shared" si="6"/>
        <v>-901</v>
      </c>
      <c r="Z46" s="268">
        <f t="shared" si="6"/>
        <v>-901</v>
      </c>
      <c r="AA46" s="268">
        <f t="shared" si="6"/>
        <v>-901</v>
      </c>
      <c r="AB46" s="268">
        <f t="shared" si="6"/>
        <v>-901</v>
      </c>
      <c r="AC46" s="268">
        <f t="shared" si="6"/>
        <v>-901</v>
      </c>
      <c r="AD46" s="268">
        <f t="shared" si="6"/>
        <v>-901</v>
      </c>
      <c r="AE46" s="268">
        <f t="shared" si="6"/>
        <v>-901</v>
      </c>
      <c r="AF46" s="268">
        <f t="shared" si="6"/>
        <v>-901</v>
      </c>
      <c r="AG46" s="268">
        <f t="shared" si="6"/>
        <v>-901</v>
      </c>
      <c r="AH46" s="134" t="str">
        <f t="shared" si="7"/>
        <v/>
      </c>
      <c r="AI46" s="272"/>
    </row>
    <row r="47" spans="1:35">
      <c r="A47" s="263">
        <f t="shared" si="2"/>
        <v>1924</v>
      </c>
      <c r="B47" s="271">
        <v>8918</v>
      </c>
      <c r="C47" s="265">
        <v>-901</v>
      </c>
      <c r="D47" s="266">
        <f t="shared" si="3"/>
        <v>-901</v>
      </c>
      <c r="E47" s="130">
        <v>28</v>
      </c>
      <c r="F47" s="131">
        <v>1953</v>
      </c>
      <c r="G47" s="268">
        <f t="shared" si="4"/>
        <v>-901</v>
      </c>
      <c r="H47" s="268">
        <f t="shared" si="4"/>
        <v>-901</v>
      </c>
      <c r="I47" s="268">
        <f t="shared" si="4"/>
        <v>-901</v>
      </c>
      <c r="J47" s="268">
        <f t="shared" si="4"/>
        <v>-901</v>
      </c>
      <c r="K47" s="268">
        <f t="shared" si="4"/>
        <v>-901</v>
      </c>
      <c r="L47" s="268">
        <f t="shared" si="4"/>
        <v>-901</v>
      </c>
      <c r="M47" s="268">
        <f t="shared" si="4"/>
        <v>-901</v>
      </c>
      <c r="N47" s="268">
        <f t="shared" si="4"/>
        <v>-901</v>
      </c>
      <c r="O47" s="268">
        <f t="shared" si="4"/>
        <v>-901</v>
      </c>
      <c r="P47" s="268">
        <f t="shared" si="4"/>
        <v>-901</v>
      </c>
      <c r="Q47" s="268">
        <f t="shared" si="4"/>
        <v>-901</v>
      </c>
      <c r="R47" s="268">
        <f t="shared" si="4"/>
        <v>-901</v>
      </c>
      <c r="S47" s="132" t="str">
        <f t="shared" si="5"/>
        <v/>
      </c>
      <c r="U47" s="131">
        <v>1953</v>
      </c>
      <c r="V47" s="268">
        <f t="shared" si="6"/>
        <v>-901</v>
      </c>
      <c r="W47" s="268">
        <f t="shared" si="6"/>
        <v>-901</v>
      </c>
      <c r="X47" s="268">
        <f t="shared" si="6"/>
        <v>-901</v>
      </c>
      <c r="Y47" s="268">
        <f t="shared" si="6"/>
        <v>-901</v>
      </c>
      <c r="Z47" s="268">
        <f t="shared" si="6"/>
        <v>-901</v>
      </c>
      <c r="AA47" s="268">
        <f t="shared" si="6"/>
        <v>-901</v>
      </c>
      <c r="AB47" s="268">
        <f t="shared" si="6"/>
        <v>-901</v>
      </c>
      <c r="AC47" s="268">
        <f t="shared" si="6"/>
        <v>-901</v>
      </c>
      <c r="AD47" s="268">
        <f t="shared" si="6"/>
        <v>-901</v>
      </c>
      <c r="AE47" s="268">
        <f t="shared" si="6"/>
        <v>-901</v>
      </c>
      <c r="AF47" s="268">
        <f t="shared" si="6"/>
        <v>-901</v>
      </c>
      <c r="AG47" s="268">
        <f t="shared" si="6"/>
        <v>-901</v>
      </c>
      <c r="AH47" s="134" t="str">
        <f t="shared" si="7"/>
        <v/>
      </c>
      <c r="AI47" s="272"/>
    </row>
    <row r="48" spans="1:35">
      <c r="A48" s="263">
        <f t="shared" si="2"/>
        <v>1924</v>
      </c>
      <c r="B48" s="271">
        <v>8948</v>
      </c>
      <c r="C48" s="265">
        <v>-901</v>
      </c>
      <c r="D48" s="266">
        <f t="shared" si="3"/>
        <v>-901</v>
      </c>
      <c r="E48" s="130">
        <v>28</v>
      </c>
      <c r="F48" s="131">
        <v>1954</v>
      </c>
      <c r="G48" s="268">
        <f t="shared" si="4"/>
        <v>-901</v>
      </c>
      <c r="H48" s="268">
        <f t="shared" si="4"/>
        <v>-901</v>
      </c>
      <c r="I48" s="268">
        <f t="shared" si="4"/>
        <v>-901</v>
      </c>
      <c r="J48" s="268">
        <f t="shared" si="4"/>
        <v>-901</v>
      </c>
      <c r="K48" s="268">
        <f t="shared" si="4"/>
        <v>-901</v>
      </c>
      <c r="L48" s="268">
        <f t="shared" si="4"/>
        <v>-901</v>
      </c>
      <c r="M48" s="268">
        <f t="shared" si="4"/>
        <v>-901</v>
      </c>
      <c r="N48" s="268">
        <f t="shared" si="4"/>
        <v>-901</v>
      </c>
      <c r="O48" s="268">
        <f t="shared" si="4"/>
        <v>-901</v>
      </c>
      <c r="P48" s="268">
        <f t="shared" si="4"/>
        <v>-901</v>
      </c>
      <c r="Q48" s="268">
        <f t="shared" si="4"/>
        <v>-901</v>
      </c>
      <c r="R48" s="268">
        <f t="shared" si="4"/>
        <v>-901</v>
      </c>
      <c r="S48" s="132" t="str">
        <f t="shared" si="5"/>
        <v/>
      </c>
      <c r="U48" s="131">
        <v>1954</v>
      </c>
      <c r="V48" s="268">
        <f t="shared" si="6"/>
        <v>-901</v>
      </c>
      <c r="W48" s="268">
        <f t="shared" si="6"/>
        <v>-901</v>
      </c>
      <c r="X48" s="268">
        <f t="shared" si="6"/>
        <v>-901</v>
      </c>
      <c r="Y48" s="268">
        <f t="shared" si="6"/>
        <v>-901</v>
      </c>
      <c r="Z48" s="268">
        <f t="shared" si="6"/>
        <v>-901</v>
      </c>
      <c r="AA48" s="268">
        <f t="shared" si="6"/>
        <v>-901</v>
      </c>
      <c r="AB48" s="268">
        <f t="shared" si="6"/>
        <v>-901</v>
      </c>
      <c r="AC48" s="268">
        <f t="shared" si="6"/>
        <v>-901</v>
      </c>
      <c r="AD48" s="268">
        <f t="shared" si="6"/>
        <v>-901</v>
      </c>
      <c r="AE48" s="268">
        <f t="shared" si="6"/>
        <v>-901</v>
      </c>
      <c r="AF48" s="268">
        <f t="shared" si="6"/>
        <v>-901</v>
      </c>
      <c r="AG48" s="268">
        <f t="shared" si="6"/>
        <v>-901</v>
      </c>
      <c r="AH48" s="134" t="str">
        <f t="shared" si="7"/>
        <v/>
      </c>
      <c r="AI48" s="272"/>
    </row>
    <row r="49" spans="1:35">
      <c r="A49" s="263">
        <f t="shared" si="2"/>
        <v>1924</v>
      </c>
      <c r="B49" s="271">
        <v>8979</v>
      </c>
      <c r="C49" s="265">
        <v>-901</v>
      </c>
      <c r="D49" s="266">
        <f t="shared" si="3"/>
        <v>-901</v>
      </c>
      <c r="E49" s="130">
        <v>28</v>
      </c>
      <c r="F49" s="131">
        <v>1955</v>
      </c>
      <c r="G49" s="268">
        <f t="shared" ref="G49:R70" si="8">INDEX($C$16:$C$2000,($F49-1922)*12+G$12,1)</f>
        <v>-901</v>
      </c>
      <c r="H49" s="268">
        <f t="shared" si="8"/>
        <v>-901</v>
      </c>
      <c r="I49" s="268">
        <f t="shared" si="8"/>
        <v>-901</v>
      </c>
      <c r="J49" s="268">
        <f t="shared" si="8"/>
        <v>-901</v>
      </c>
      <c r="K49" s="268">
        <f t="shared" si="8"/>
        <v>-901</v>
      </c>
      <c r="L49" s="268">
        <f t="shared" si="8"/>
        <v>-901</v>
      </c>
      <c r="M49" s="268">
        <f t="shared" si="8"/>
        <v>-901</v>
      </c>
      <c r="N49" s="268">
        <f t="shared" si="8"/>
        <v>-901</v>
      </c>
      <c r="O49" s="268">
        <f t="shared" si="8"/>
        <v>-901</v>
      </c>
      <c r="P49" s="268">
        <f t="shared" si="8"/>
        <v>-901</v>
      </c>
      <c r="Q49" s="268">
        <f t="shared" si="8"/>
        <v>-901</v>
      </c>
      <c r="R49" s="268">
        <f t="shared" si="8"/>
        <v>-901</v>
      </c>
      <c r="S49" s="132" t="str">
        <f t="shared" si="5"/>
        <v/>
      </c>
      <c r="U49" s="131">
        <v>1955</v>
      </c>
      <c r="V49" s="268">
        <f t="shared" ref="V49:AG70" si="9">IF(INDEX($D$16:$D$2000,($U49-1922)*12+V$12,1)&lt;&gt;-901,INDEX($D$16:$D$2000,($U49-1922)*12+V$12,1)*1000,-901)</f>
        <v>-901</v>
      </c>
      <c r="W49" s="268">
        <f t="shared" si="9"/>
        <v>-901</v>
      </c>
      <c r="X49" s="268">
        <f t="shared" si="9"/>
        <v>-901</v>
      </c>
      <c r="Y49" s="268">
        <f t="shared" si="9"/>
        <v>-901</v>
      </c>
      <c r="Z49" s="268">
        <f t="shared" si="9"/>
        <v>-901</v>
      </c>
      <c r="AA49" s="268">
        <f t="shared" si="9"/>
        <v>-901</v>
      </c>
      <c r="AB49" s="268">
        <f t="shared" si="9"/>
        <v>-901</v>
      </c>
      <c r="AC49" s="268">
        <f t="shared" si="9"/>
        <v>-901</v>
      </c>
      <c r="AD49" s="268">
        <f t="shared" si="9"/>
        <v>-901</v>
      </c>
      <c r="AE49" s="268">
        <f t="shared" si="9"/>
        <v>-901</v>
      </c>
      <c r="AF49" s="268">
        <f t="shared" si="9"/>
        <v>-901</v>
      </c>
      <c r="AG49" s="268">
        <f t="shared" si="9"/>
        <v>-901</v>
      </c>
      <c r="AH49" s="134" t="str">
        <f t="shared" si="7"/>
        <v/>
      </c>
      <c r="AI49" s="272"/>
    </row>
    <row r="50" spans="1:35">
      <c r="A50" s="263">
        <f t="shared" si="2"/>
        <v>1924</v>
      </c>
      <c r="B50" s="271">
        <v>9010</v>
      </c>
      <c r="C50" s="265">
        <v>-901</v>
      </c>
      <c r="D50" s="266">
        <f t="shared" si="3"/>
        <v>-901</v>
      </c>
      <c r="E50" s="130">
        <v>29</v>
      </c>
      <c r="F50" s="131">
        <v>1956</v>
      </c>
      <c r="G50" s="268">
        <f t="shared" si="8"/>
        <v>-901</v>
      </c>
      <c r="H50" s="268">
        <f t="shared" si="8"/>
        <v>-901</v>
      </c>
      <c r="I50" s="268">
        <f t="shared" si="8"/>
        <v>-901</v>
      </c>
      <c r="J50" s="268">
        <f t="shared" si="8"/>
        <v>-901</v>
      </c>
      <c r="K50" s="268">
        <f t="shared" si="8"/>
        <v>-901</v>
      </c>
      <c r="L50" s="268">
        <f t="shared" si="8"/>
        <v>-901</v>
      </c>
      <c r="M50" s="268">
        <f t="shared" si="8"/>
        <v>-901</v>
      </c>
      <c r="N50" s="268">
        <f t="shared" si="8"/>
        <v>-901</v>
      </c>
      <c r="O50" s="268">
        <f t="shared" si="8"/>
        <v>-901</v>
      </c>
      <c r="P50" s="268">
        <f t="shared" si="8"/>
        <v>-901</v>
      </c>
      <c r="Q50" s="268">
        <f t="shared" si="8"/>
        <v>-901</v>
      </c>
      <c r="R50" s="268">
        <f t="shared" si="8"/>
        <v>-901</v>
      </c>
      <c r="S50" s="132" t="str">
        <f t="shared" si="5"/>
        <v/>
      </c>
      <c r="U50" s="131">
        <v>1956</v>
      </c>
      <c r="V50" s="268">
        <f t="shared" si="9"/>
        <v>-901</v>
      </c>
      <c r="W50" s="268">
        <f t="shared" si="9"/>
        <v>-901</v>
      </c>
      <c r="X50" s="268">
        <f t="shared" si="9"/>
        <v>-901</v>
      </c>
      <c r="Y50" s="268">
        <f t="shared" si="9"/>
        <v>-901</v>
      </c>
      <c r="Z50" s="268">
        <f t="shared" si="9"/>
        <v>-901</v>
      </c>
      <c r="AA50" s="268">
        <f t="shared" si="9"/>
        <v>-901</v>
      </c>
      <c r="AB50" s="268">
        <f t="shared" si="9"/>
        <v>-901</v>
      </c>
      <c r="AC50" s="268">
        <f t="shared" si="9"/>
        <v>-901</v>
      </c>
      <c r="AD50" s="268">
        <f t="shared" si="9"/>
        <v>-901</v>
      </c>
      <c r="AE50" s="268">
        <f t="shared" si="9"/>
        <v>-901</v>
      </c>
      <c r="AF50" s="268">
        <f t="shared" si="9"/>
        <v>-901</v>
      </c>
      <c r="AG50" s="268">
        <f t="shared" si="9"/>
        <v>-901</v>
      </c>
      <c r="AH50" s="134" t="str">
        <f t="shared" si="7"/>
        <v/>
      </c>
      <c r="AI50" s="272"/>
    </row>
    <row r="51" spans="1:35">
      <c r="A51" s="263">
        <f t="shared" si="2"/>
        <v>1924</v>
      </c>
      <c r="B51" s="271">
        <v>9040</v>
      </c>
      <c r="C51" s="265">
        <v>-901</v>
      </c>
      <c r="D51" s="266">
        <f t="shared" si="3"/>
        <v>-901</v>
      </c>
      <c r="E51" s="130">
        <v>28</v>
      </c>
      <c r="F51" s="131">
        <v>1957</v>
      </c>
      <c r="G51" s="268">
        <f t="shared" si="8"/>
        <v>-901</v>
      </c>
      <c r="H51" s="268">
        <f t="shared" si="8"/>
        <v>-901</v>
      </c>
      <c r="I51" s="268">
        <f t="shared" si="8"/>
        <v>-901</v>
      </c>
      <c r="J51" s="268">
        <f t="shared" si="8"/>
        <v>-901</v>
      </c>
      <c r="K51" s="268">
        <f t="shared" si="8"/>
        <v>-901</v>
      </c>
      <c r="L51" s="268">
        <f t="shared" si="8"/>
        <v>-901</v>
      </c>
      <c r="M51" s="268">
        <f t="shared" si="8"/>
        <v>-901</v>
      </c>
      <c r="N51" s="268">
        <f t="shared" si="8"/>
        <v>-901</v>
      </c>
      <c r="O51" s="268">
        <f t="shared" si="8"/>
        <v>-901</v>
      </c>
      <c r="P51" s="268">
        <f t="shared" si="8"/>
        <v>-901</v>
      </c>
      <c r="Q51" s="268">
        <f t="shared" si="8"/>
        <v>-901</v>
      </c>
      <c r="R51" s="268">
        <f t="shared" si="8"/>
        <v>-901</v>
      </c>
      <c r="S51" s="132" t="str">
        <f t="shared" si="5"/>
        <v/>
      </c>
      <c r="U51" s="131">
        <v>1957</v>
      </c>
      <c r="V51" s="268">
        <f t="shared" si="9"/>
        <v>-901</v>
      </c>
      <c r="W51" s="268">
        <f t="shared" si="9"/>
        <v>-901</v>
      </c>
      <c r="X51" s="268">
        <f t="shared" si="9"/>
        <v>-901</v>
      </c>
      <c r="Y51" s="268">
        <f t="shared" si="9"/>
        <v>-901</v>
      </c>
      <c r="Z51" s="268">
        <f t="shared" si="9"/>
        <v>-901</v>
      </c>
      <c r="AA51" s="268">
        <f t="shared" si="9"/>
        <v>-901</v>
      </c>
      <c r="AB51" s="268">
        <f t="shared" si="9"/>
        <v>-901</v>
      </c>
      <c r="AC51" s="268">
        <f t="shared" si="9"/>
        <v>-901</v>
      </c>
      <c r="AD51" s="268">
        <f t="shared" si="9"/>
        <v>-901</v>
      </c>
      <c r="AE51" s="268">
        <f t="shared" si="9"/>
        <v>-901</v>
      </c>
      <c r="AF51" s="268">
        <f t="shared" si="9"/>
        <v>-901</v>
      </c>
      <c r="AG51" s="268">
        <f t="shared" si="9"/>
        <v>-901</v>
      </c>
      <c r="AH51" s="134" t="str">
        <f t="shared" si="7"/>
        <v/>
      </c>
      <c r="AI51" s="272"/>
    </row>
    <row r="52" spans="1:35">
      <c r="A52" s="263">
        <f t="shared" si="2"/>
        <v>1925</v>
      </c>
      <c r="B52" s="271">
        <v>9071</v>
      </c>
      <c r="C52" s="265">
        <v>-901</v>
      </c>
      <c r="D52" s="266">
        <f t="shared" si="3"/>
        <v>-901</v>
      </c>
      <c r="E52" s="130">
        <v>28</v>
      </c>
      <c r="F52" s="131">
        <v>1958</v>
      </c>
      <c r="G52" s="268">
        <f t="shared" si="8"/>
        <v>-901</v>
      </c>
      <c r="H52" s="268">
        <f t="shared" si="8"/>
        <v>-901</v>
      </c>
      <c r="I52" s="268">
        <f t="shared" si="8"/>
        <v>-901</v>
      </c>
      <c r="J52" s="268">
        <f t="shared" si="8"/>
        <v>-901</v>
      </c>
      <c r="K52" s="268">
        <f t="shared" si="8"/>
        <v>-901</v>
      </c>
      <c r="L52" s="268">
        <f t="shared" si="8"/>
        <v>-901</v>
      </c>
      <c r="M52" s="268">
        <f t="shared" si="8"/>
        <v>-901</v>
      </c>
      <c r="N52" s="268">
        <f t="shared" si="8"/>
        <v>-901</v>
      </c>
      <c r="O52" s="268">
        <f t="shared" si="8"/>
        <v>-901</v>
      </c>
      <c r="P52" s="268">
        <f t="shared" si="8"/>
        <v>-901</v>
      </c>
      <c r="Q52" s="268">
        <f t="shared" si="8"/>
        <v>-901</v>
      </c>
      <c r="R52" s="268">
        <f t="shared" si="8"/>
        <v>-901</v>
      </c>
      <c r="S52" s="132" t="str">
        <f t="shared" si="5"/>
        <v/>
      </c>
      <c r="U52" s="131">
        <v>1958</v>
      </c>
      <c r="V52" s="268">
        <f t="shared" si="9"/>
        <v>-901</v>
      </c>
      <c r="W52" s="268">
        <f t="shared" si="9"/>
        <v>-901</v>
      </c>
      <c r="X52" s="268">
        <f t="shared" si="9"/>
        <v>-901</v>
      </c>
      <c r="Y52" s="268">
        <f t="shared" si="9"/>
        <v>-901</v>
      </c>
      <c r="Z52" s="268">
        <f t="shared" si="9"/>
        <v>-901</v>
      </c>
      <c r="AA52" s="268">
        <f t="shared" si="9"/>
        <v>-901</v>
      </c>
      <c r="AB52" s="268">
        <f t="shared" si="9"/>
        <v>-901</v>
      </c>
      <c r="AC52" s="268">
        <f t="shared" si="9"/>
        <v>-901</v>
      </c>
      <c r="AD52" s="268">
        <f t="shared" si="9"/>
        <v>-901</v>
      </c>
      <c r="AE52" s="268">
        <f t="shared" si="9"/>
        <v>-901</v>
      </c>
      <c r="AF52" s="268">
        <f t="shared" si="9"/>
        <v>-901</v>
      </c>
      <c r="AG52" s="268">
        <f t="shared" si="9"/>
        <v>-901</v>
      </c>
      <c r="AH52" s="134" t="str">
        <f t="shared" si="7"/>
        <v/>
      </c>
      <c r="AI52" s="272"/>
    </row>
    <row r="53" spans="1:35">
      <c r="A53" s="263">
        <f t="shared" si="2"/>
        <v>1925</v>
      </c>
      <c r="B53" s="271">
        <v>9101</v>
      </c>
      <c r="C53" s="265">
        <v>-901</v>
      </c>
      <c r="D53" s="266">
        <f t="shared" si="3"/>
        <v>-901</v>
      </c>
      <c r="E53" s="130">
        <v>28</v>
      </c>
      <c r="F53" s="131">
        <v>1959</v>
      </c>
      <c r="G53" s="268">
        <f t="shared" si="8"/>
        <v>-901</v>
      </c>
      <c r="H53" s="268">
        <f t="shared" si="8"/>
        <v>-901</v>
      </c>
      <c r="I53" s="268">
        <f t="shared" si="8"/>
        <v>-901</v>
      </c>
      <c r="J53" s="268">
        <f t="shared" si="8"/>
        <v>-901</v>
      </c>
      <c r="K53" s="268">
        <f t="shared" si="8"/>
        <v>-901</v>
      </c>
      <c r="L53" s="268">
        <f t="shared" si="8"/>
        <v>-901</v>
      </c>
      <c r="M53" s="268">
        <f t="shared" si="8"/>
        <v>-901</v>
      </c>
      <c r="N53" s="268">
        <f t="shared" si="8"/>
        <v>-901</v>
      </c>
      <c r="O53" s="268">
        <f t="shared" si="8"/>
        <v>-901</v>
      </c>
      <c r="P53" s="268">
        <f t="shared" si="8"/>
        <v>-901</v>
      </c>
      <c r="Q53" s="268">
        <f t="shared" si="8"/>
        <v>-901</v>
      </c>
      <c r="R53" s="268">
        <f t="shared" si="8"/>
        <v>-901</v>
      </c>
      <c r="S53" s="132" t="str">
        <f t="shared" si="5"/>
        <v/>
      </c>
      <c r="U53" s="131">
        <v>1959</v>
      </c>
      <c r="V53" s="268">
        <f t="shared" si="9"/>
        <v>-901</v>
      </c>
      <c r="W53" s="268">
        <f t="shared" si="9"/>
        <v>-901</v>
      </c>
      <c r="X53" s="268">
        <f t="shared" si="9"/>
        <v>-901</v>
      </c>
      <c r="Y53" s="268">
        <f t="shared" si="9"/>
        <v>-901</v>
      </c>
      <c r="Z53" s="268">
        <f t="shared" si="9"/>
        <v>-901</v>
      </c>
      <c r="AA53" s="268">
        <f t="shared" si="9"/>
        <v>-901</v>
      </c>
      <c r="AB53" s="268">
        <f t="shared" si="9"/>
        <v>-901</v>
      </c>
      <c r="AC53" s="268">
        <f t="shared" si="9"/>
        <v>-901</v>
      </c>
      <c r="AD53" s="268">
        <f t="shared" si="9"/>
        <v>-901</v>
      </c>
      <c r="AE53" s="268">
        <f t="shared" si="9"/>
        <v>-901</v>
      </c>
      <c r="AF53" s="268">
        <f t="shared" si="9"/>
        <v>-901</v>
      </c>
      <c r="AG53" s="268">
        <f t="shared" si="9"/>
        <v>-901</v>
      </c>
      <c r="AH53" s="134" t="str">
        <f t="shared" si="7"/>
        <v/>
      </c>
      <c r="AI53" s="272"/>
    </row>
    <row r="54" spans="1:35">
      <c r="A54" s="263">
        <f t="shared" si="2"/>
        <v>1925</v>
      </c>
      <c r="B54" s="271">
        <v>9132</v>
      </c>
      <c r="C54" s="265">
        <v>-901</v>
      </c>
      <c r="D54" s="266">
        <f t="shared" si="3"/>
        <v>-901</v>
      </c>
      <c r="E54" s="130">
        <v>29</v>
      </c>
      <c r="F54" s="131">
        <v>1960</v>
      </c>
      <c r="G54" s="268">
        <f t="shared" si="8"/>
        <v>-901</v>
      </c>
      <c r="H54" s="268">
        <f t="shared" si="8"/>
        <v>-901</v>
      </c>
      <c r="I54" s="268">
        <f t="shared" si="8"/>
        <v>-901</v>
      </c>
      <c r="J54" s="268">
        <f t="shared" si="8"/>
        <v>-901</v>
      </c>
      <c r="K54" s="268">
        <f t="shared" si="8"/>
        <v>-901</v>
      </c>
      <c r="L54" s="268">
        <f t="shared" si="8"/>
        <v>-901</v>
      </c>
      <c r="M54" s="268">
        <f t="shared" si="8"/>
        <v>-901</v>
      </c>
      <c r="N54" s="268">
        <f t="shared" si="8"/>
        <v>-901</v>
      </c>
      <c r="O54" s="268">
        <f t="shared" si="8"/>
        <v>-901</v>
      </c>
      <c r="P54" s="268">
        <f t="shared" si="8"/>
        <v>-901</v>
      </c>
      <c r="Q54" s="268">
        <f t="shared" si="8"/>
        <v>-901</v>
      </c>
      <c r="R54" s="268">
        <f t="shared" si="8"/>
        <v>-901</v>
      </c>
      <c r="S54" s="132" t="str">
        <f t="shared" si="5"/>
        <v/>
      </c>
      <c r="U54" s="131">
        <v>1960</v>
      </c>
      <c r="V54" s="268">
        <f t="shared" si="9"/>
        <v>-901</v>
      </c>
      <c r="W54" s="268">
        <f t="shared" si="9"/>
        <v>-901</v>
      </c>
      <c r="X54" s="268">
        <f t="shared" si="9"/>
        <v>-901</v>
      </c>
      <c r="Y54" s="268">
        <f t="shared" si="9"/>
        <v>-901</v>
      </c>
      <c r="Z54" s="268">
        <f t="shared" si="9"/>
        <v>-901</v>
      </c>
      <c r="AA54" s="268">
        <f t="shared" si="9"/>
        <v>-901</v>
      </c>
      <c r="AB54" s="268">
        <f t="shared" si="9"/>
        <v>-901</v>
      </c>
      <c r="AC54" s="268">
        <f t="shared" si="9"/>
        <v>-901</v>
      </c>
      <c r="AD54" s="268">
        <f t="shared" si="9"/>
        <v>-901</v>
      </c>
      <c r="AE54" s="268">
        <f t="shared" si="9"/>
        <v>-901</v>
      </c>
      <c r="AF54" s="268">
        <f t="shared" si="9"/>
        <v>-901</v>
      </c>
      <c r="AG54" s="268">
        <f t="shared" si="9"/>
        <v>-901</v>
      </c>
      <c r="AH54" s="134" t="str">
        <f t="shared" si="7"/>
        <v/>
      </c>
      <c r="AI54" s="272"/>
    </row>
    <row r="55" spans="1:35">
      <c r="A55" s="263">
        <f t="shared" si="2"/>
        <v>1925</v>
      </c>
      <c r="B55" s="271">
        <v>9163</v>
      </c>
      <c r="C55" s="265">
        <v>-901</v>
      </c>
      <c r="D55" s="266">
        <f t="shared" si="3"/>
        <v>-901</v>
      </c>
      <c r="E55" s="130">
        <v>28</v>
      </c>
      <c r="F55" s="131">
        <v>1961</v>
      </c>
      <c r="G55" s="268">
        <f t="shared" si="8"/>
        <v>-901</v>
      </c>
      <c r="H55" s="268">
        <f t="shared" si="8"/>
        <v>-901</v>
      </c>
      <c r="I55" s="268">
        <f t="shared" si="8"/>
        <v>-901</v>
      </c>
      <c r="J55" s="268">
        <f t="shared" si="8"/>
        <v>-901</v>
      </c>
      <c r="K55" s="268">
        <f t="shared" si="8"/>
        <v>-901</v>
      </c>
      <c r="L55" s="268">
        <f t="shared" si="8"/>
        <v>-901</v>
      </c>
      <c r="M55" s="268">
        <f t="shared" si="8"/>
        <v>-901</v>
      </c>
      <c r="N55" s="268">
        <f t="shared" si="8"/>
        <v>-901</v>
      </c>
      <c r="O55" s="268">
        <f t="shared" si="8"/>
        <v>-901</v>
      </c>
      <c r="P55" s="268">
        <f t="shared" si="8"/>
        <v>-901</v>
      </c>
      <c r="Q55" s="268">
        <f t="shared" si="8"/>
        <v>-901</v>
      </c>
      <c r="R55" s="268">
        <f t="shared" si="8"/>
        <v>-901</v>
      </c>
      <c r="S55" s="132" t="str">
        <f t="shared" si="5"/>
        <v/>
      </c>
      <c r="U55" s="131">
        <v>1961</v>
      </c>
      <c r="V55" s="268">
        <f t="shared" si="9"/>
        <v>-901</v>
      </c>
      <c r="W55" s="268">
        <f t="shared" si="9"/>
        <v>-901</v>
      </c>
      <c r="X55" s="268">
        <f t="shared" si="9"/>
        <v>-901</v>
      </c>
      <c r="Y55" s="268">
        <f t="shared" si="9"/>
        <v>-901</v>
      </c>
      <c r="Z55" s="268">
        <f t="shared" si="9"/>
        <v>-901</v>
      </c>
      <c r="AA55" s="268">
        <f t="shared" si="9"/>
        <v>-901</v>
      </c>
      <c r="AB55" s="268">
        <f t="shared" si="9"/>
        <v>-901</v>
      </c>
      <c r="AC55" s="268">
        <f t="shared" si="9"/>
        <v>-901</v>
      </c>
      <c r="AD55" s="268">
        <f t="shared" si="9"/>
        <v>-901</v>
      </c>
      <c r="AE55" s="268">
        <f t="shared" si="9"/>
        <v>-901</v>
      </c>
      <c r="AF55" s="268">
        <f t="shared" si="9"/>
        <v>-901</v>
      </c>
      <c r="AG55" s="268">
        <f t="shared" si="9"/>
        <v>-901</v>
      </c>
      <c r="AH55" s="134" t="str">
        <f t="shared" si="7"/>
        <v/>
      </c>
      <c r="AI55" s="272"/>
    </row>
    <row r="56" spans="1:35">
      <c r="A56" s="263">
        <f t="shared" si="2"/>
        <v>1925</v>
      </c>
      <c r="B56" s="271">
        <v>9191</v>
      </c>
      <c r="C56" s="265">
        <v>-901</v>
      </c>
      <c r="D56" s="266">
        <f t="shared" si="3"/>
        <v>-901</v>
      </c>
      <c r="E56" s="130">
        <v>28</v>
      </c>
      <c r="F56" s="131">
        <v>1962</v>
      </c>
      <c r="G56" s="268">
        <f t="shared" si="8"/>
        <v>-901</v>
      </c>
      <c r="H56" s="268">
        <f t="shared" si="8"/>
        <v>-901</v>
      </c>
      <c r="I56" s="268">
        <f t="shared" si="8"/>
        <v>-901</v>
      </c>
      <c r="J56" s="268">
        <f t="shared" si="8"/>
        <v>-901</v>
      </c>
      <c r="K56" s="268">
        <f t="shared" si="8"/>
        <v>-901</v>
      </c>
      <c r="L56" s="268">
        <f t="shared" si="8"/>
        <v>-901</v>
      </c>
      <c r="M56" s="268">
        <f t="shared" si="8"/>
        <v>-901</v>
      </c>
      <c r="N56" s="268">
        <f t="shared" si="8"/>
        <v>-901</v>
      </c>
      <c r="O56" s="268">
        <f t="shared" si="8"/>
        <v>-901</v>
      </c>
      <c r="P56" s="268">
        <f t="shared" si="8"/>
        <v>-901</v>
      </c>
      <c r="Q56" s="268">
        <f t="shared" si="8"/>
        <v>-901</v>
      </c>
      <c r="R56" s="268">
        <f t="shared" si="8"/>
        <v>-901</v>
      </c>
      <c r="S56" s="132" t="str">
        <f t="shared" si="5"/>
        <v/>
      </c>
      <c r="U56" s="131">
        <v>1962</v>
      </c>
      <c r="V56" s="268">
        <f t="shared" si="9"/>
        <v>-901</v>
      </c>
      <c r="W56" s="268">
        <f t="shared" si="9"/>
        <v>-901</v>
      </c>
      <c r="X56" s="268">
        <f t="shared" si="9"/>
        <v>-901</v>
      </c>
      <c r="Y56" s="268">
        <f t="shared" si="9"/>
        <v>-901</v>
      </c>
      <c r="Z56" s="268">
        <f t="shared" si="9"/>
        <v>-901</v>
      </c>
      <c r="AA56" s="268">
        <f t="shared" si="9"/>
        <v>-901</v>
      </c>
      <c r="AB56" s="268">
        <f t="shared" si="9"/>
        <v>-901</v>
      </c>
      <c r="AC56" s="268">
        <f t="shared" si="9"/>
        <v>-901</v>
      </c>
      <c r="AD56" s="268">
        <f t="shared" si="9"/>
        <v>-901</v>
      </c>
      <c r="AE56" s="268">
        <f t="shared" si="9"/>
        <v>-901</v>
      </c>
      <c r="AF56" s="268">
        <f t="shared" si="9"/>
        <v>-901</v>
      </c>
      <c r="AG56" s="268">
        <f t="shared" si="9"/>
        <v>-901</v>
      </c>
      <c r="AH56" s="134" t="str">
        <f t="shared" si="7"/>
        <v/>
      </c>
      <c r="AI56" s="272"/>
    </row>
    <row r="57" spans="1:35">
      <c r="A57" s="263">
        <f t="shared" si="2"/>
        <v>1925</v>
      </c>
      <c r="B57" s="271">
        <v>9222</v>
      </c>
      <c r="C57" s="265">
        <v>-901</v>
      </c>
      <c r="D57" s="266">
        <f t="shared" si="3"/>
        <v>-901</v>
      </c>
      <c r="E57" s="130">
        <v>28</v>
      </c>
      <c r="F57" s="131">
        <v>1963</v>
      </c>
      <c r="G57" s="268">
        <f t="shared" si="8"/>
        <v>-901</v>
      </c>
      <c r="H57" s="268">
        <f t="shared" si="8"/>
        <v>-901</v>
      </c>
      <c r="I57" s="268">
        <f t="shared" si="8"/>
        <v>-901</v>
      </c>
      <c r="J57" s="268">
        <f t="shared" si="8"/>
        <v>-901</v>
      </c>
      <c r="K57" s="268">
        <f t="shared" si="8"/>
        <v>-901</v>
      </c>
      <c r="L57" s="268">
        <f t="shared" si="8"/>
        <v>-901</v>
      </c>
      <c r="M57" s="268">
        <f t="shared" si="8"/>
        <v>-901</v>
      </c>
      <c r="N57" s="268">
        <f t="shared" si="8"/>
        <v>-901</v>
      </c>
      <c r="O57" s="268">
        <f t="shared" si="8"/>
        <v>-901</v>
      </c>
      <c r="P57" s="268">
        <f t="shared" si="8"/>
        <v>-901</v>
      </c>
      <c r="Q57" s="268">
        <f t="shared" si="8"/>
        <v>-901</v>
      </c>
      <c r="R57" s="268">
        <f t="shared" si="8"/>
        <v>-901</v>
      </c>
      <c r="S57" s="132" t="str">
        <f t="shared" si="5"/>
        <v/>
      </c>
      <c r="U57" s="131">
        <v>1963</v>
      </c>
      <c r="V57" s="268">
        <f t="shared" si="9"/>
        <v>-901</v>
      </c>
      <c r="W57" s="268">
        <f t="shared" si="9"/>
        <v>-901</v>
      </c>
      <c r="X57" s="268">
        <f t="shared" si="9"/>
        <v>-901</v>
      </c>
      <c r="Y57" s="268">
        <f t="shared" si="9"/>
        <v>-901</v>
      </c>
      <c r="Z57" s="268">
        <f t="shared" si="9"/>
        <v>-901</v>
      </c>
      <c r="AA57" s="268">
        <f t="shared" si="9"/>
        <v>-901</v>
      </c>
      <c r="AB57" s="268">
        <f t="shared" si="9"/>
        <v>-901</v>
      </c>
      <c r="AC57" s="268">
        <f t="shared" si="9"/>
        <v>-901</v>
      </c>
      <c r="AD57" s="268">
        <f t="shared" si="9"/>
        <v>-901</v>
      </c>
      <c r="AE57" s="268">
        <f t="shared" si="9"/>
        <v>-901</v>
      </c>
      <c r="AF57" s="268">
        <f t="shared" si="9"/>
        <v>-901</v>
      </c>
      <c r="AG57" s="268">
        <f t="shared" si="9"/>
        <v>-901</v>
      </c>
      <c r="AH57" s="134" t="str">
        <f t="shared" si="7"/>
        <v/>
      </c>
      <c r="AI57" s="272"/>
    </row>
    <row r="58" spans="1:35">
      <c r="A58" s="263">
        <f t="shared" si="2"/>
        <v>1925</v>
      </c>
      <c r="B58" s="271">
        <v>9252</v>
      </c>
      <c r="C58" s="265">
        <v>-901</v>
      </c>
      <c r="D58" s="266">
        <f t="shared" si="3"/>
        <v>-901</v>
      </c>
      <c r="E58" s="130">
        <v>29</v>
      </c>
      <c r="F58" s="131">
        <v>1964</v>
      </c>
      <c r="G58" s="268">
        <f t="shared" si="8"/>
        <v>-901</v>
      </c>
      <c r="H58" s="268">
        <f t="shared" si="8"/>
        <v>-901</v>
      </c>
      <c r="I58" s="268">
        <f t="shared" si="8"/>
        <v>-901</v>
      </c>
      <c r="J58" s="268">
        <f t="shared" si="8"/>
        <v>-901</v>
      </c>
      <c r="K58" s="268">
        <f t="shared" si="8"/>
        <v>-901</v>
      </c>
      <c r="L58" s="268">
        <f t="shared" si="8"/>
        <v>-901</v>
      </c>
      <c r="M58" s="268">
        <f t="shared" si="8"/>
        <v>-901</v>
      </c>
      <c r="N58" s="268">
        <f t="shared" si="8"/>
        <v>-901</v>
      </c>
      <c r="O58" s="268">
        <f t="shared" si="8"/>
        <v>-901</v>
      </c>
      <c r="P58" s="268">
        <f t="shared" si="8"/>
        <v>-901</v>
      </c>
      <c r="Q58" s="268">
        <f t="shared" si="8"/>
        <v>-901</v>
      </c>
      <c r="R58" s="268">
        <f t="shared" si="8"/>
        <v>-901</v>
      </c>
      <c r="S58" s="132" t="str">
        <f t="shared" si="5"/>
        <v/>
      </c>
      <c r="U58" s="131">
        <v>1964</v>
      </c>
      <c r="V58" s="268">
        <f t="shared" si="9"/>
        <v>-901</v>
      </c>
      <c r="W58" s="268">
        <f t="shared" si="9"/>
        <v>-901</v>
      </c>
      <c r="X58" s="268">
        <f t="shared" si="9"/>
        <v>-901</v>
      </c>
      <c r="Y58" s="268">
        <f t="shared" si="9"/>
        <v>-901</v>
      </c>
      <c r="Z58" s="268">
        <f t="shared" si="9"/>
        <v>-901</v>
      </c>
      <c r="AA58" s="268">
        <f t="shared" si="9"/>
        <v>-901</v>
      </c>
      <c r="AB58" s="268">
        <f t="shared" si="9"/>
        <v>-901</v>
      </c>
      <c r="AC58" s="268">
        <f t="shared" si="9"/>
        <v>-901</v>
      </c>
      <c r="AD58" s="268">
        <f t="shared" si="9"/>
        <v>-901</v>
      </c>
      <c r="AE58" s="268">
        <f t="shared" si="9"/>
        <v>-901</v>
      </c>
      <c r="AF58" s="268">
        <f t="shared" si="9"/>
        <v>-901</v>
      </c>
      <c r="AG58" s="268">
        <f t="shared" si="9"/>
        <v>-901</v>
      </c>
      <c r="AH58" s="134" t="str">
        <f t="shared" si="7"/>
        <v/>
      </c>
      <c r="AI58" s="272"/>
    </row>
    <row r="59" spans="1:35">
      <c r="A59" s="263">
        <f t="shared" si="2"/>
        <v>1925</v>
      </c>
      <c r="B59" s="271">
        <v>9283</v>
      </c>
      <c r="C59" s="265">
        <v>-901</v>
      </c>
      <c r="D59" s="266">
        <f t="shared" si="3"/>
        <v>-901</v>
      </c>
      <c r="E59" s="130">
        <v>28</v>
      </c>
      <c r="F59" s="131">
        <v>1965</v>
      </c>
      <c r="G59" s="268">
        <f t="shared" si="8"/>
        <v>-901</v>
      </c>
      <c r="H59" s="268">
        <f t="shared" si="8"/>
        <v>-901</v>
      </c>
      <c r="I59" s="268">
        <f t="shared" si="8"/>
        <v>-901</v>
      </c>
      <c r="J59" s="268">
        <f t="shared" si="8"/>
        <v>-901</v>
      </c>
      <c r="K59" s="268">
        <f t="shared" si="8"/>
        <v>-901</v>
      </c>
      <c r="L59" s="268">
        <f t="shared" si="8"/>
        <v>-901</v>
      </c>
      <c r="M59" s="268">
        <f t="shared" si="8"/>
        <v>-901</v>
      </c>
      <c r="N59" s="268">
        <f t="shared" si="8"/>
        <v>-901</v>
      </c>
      <c r="O59" s="268">
        <f t="shared" si="8"/>
        <v>-901</v>
      </c>
      <c r="P59" s="268">
        <f t="shared" si="8"/>
        <v>-901</v>
      </c>
      <c r="Q59" s="268">
        <f t="shared" si="8"/>
        <v>-901</v>
      </c>
      <c r="R59" s="268">
        <f t="shared" si="8"/>
        <v>-901</v>
      </c>
      <c r="S59" s="132" t="str">
        <f t="shared" si="5"/>
        <v/>
      </c>
      <c r="U59" s="131">
        <v>1965</v>
      </c>
      <c r="V59" s="268">
        <f t="shared" si="9"/>
        <v>-901</v>
      </c>
      <c r="W59" s="268">
        <f t="shared" si="9"/>
        <v>-901</v>
      </c>
      <c r="X59" s="268">
        <f t="shared" si="9"/>
        <v>-901</v>
      </c>
      <c r="Y59" s="268">
        <f t="shared" si="9"/>
        <v>-901</v>
      </c>
      <c r="Z59" s="268">
        <f t="shared" si="9"/>
        <v>-901</v>
      </c>
      <c r="AA59" s="268">
        <f t="shared" si="9"/>
        <v>-901</v>
      </c>
      <c r="AB59" s="268">
        <f t="shared" si="9"/>
        <v>-901</v>
      </c>
      <c r="AC59" s="268">
        <f t="shared" si="9"/>
        <v>-901</v>
      </c>
      <c r="AD59" s="268">
        <f t="shared" si="9"/>
        <v>-901</v>
      </c>
      <c r="AE59" s="268">
        <f t="shared" si="9"/>
        <v>-901</v>
      </c>
      <c r="AF59" s="268">
        <f t="shared" si="9"/>
        <v>-901</v>
      </c>
      <c r="AG59" s="268">
        <f t="shared" si="9"/>
        <v>-901</v>
      </c>
      <c r="AH59" s="134" t="str">
        <f t="shared" si="7"/>
        <v/>
      </c>
      <c r="AI59" s="272"/>
    </row>
    <row r="60" spans="1:35">
      <c r="A60" s="263">
        <f t="shared" si="2"/>
        <v>1925</v>
      </c>
      <c r="B60" s="271">
        <v>9313</v>
      </c>
      <c r="C60" s="265">
        <v>-901</v>
      </c>
      <c r="D60" s="266">
        <f t="shared" si="3"/>
        <v>-901</v>
      </c>
      <c r="E60" s="130">
        <v>28</v>
      </c>
      <c r="F60" s="131">
        <v>1966</v>
      </c>
      <c r="G60" s="268">
        <f t="shared" si="8"/>
        <v>-901</v>
      </c>
      <c r="H60" s="268">
        <f t="shared" si="8"/>
        <v>-901</v>
      </c>
      <c r="I60" s="268">
        <f t="shared" si="8"/>
        <v>-901</v>
      </c>
      <c r="J60" s="268">
        <f t="shared" si="8"/>
        <v>-901</v>
      </c>
      <c r="K60" s="268">
        <f t="shared" si="8"/>
        <v>-901</v>
      </c>
      <c r="L60" s="268">
        <f t="shared" si="8"/>
        <v>-901</v>
      </c>
      <c r="M60" s="268">
        <f t="shared" si="8"/>
        <v>-901</v>
      </c>
      <c r="N60" s="268">
        <f t="shared" si="8"/>
        <v>-901</v>
      </c>
      <c r="O60" s="268">
        <f t="shared" si="8"/>
        <v>-901</v>
      </c>
      <c r="P60" s="268">
        <f t="shared" si="8"/>
        <v>-901</v>
      </c>
      <c r="Q60" s="268">
        <f t="shared" si="8"/>
        <v>-901</v>
      </c>
      <c r="R60" s="268">
        <f t="shared" si="8"/>
        <v>-901</v>
      </c>
      <c r="S60" s="132" t="str">
        <f t="shared" si="5"/>
        <v/>
      </c>
      <c r="U60" s="131">
        <v>1966</v>
      </c>
      <c r="V60" s="268">
        <f t="shared" si="9"/>
        <v>-901</v>
      </c>
      <c r="W60" s="268">
        <f t="shared" si="9"/>
        <v>-901</v>
      </c>
      <c r="X60" s="268">
        <f t="shared" si="9"/>
        <v>-901</v>
      </c>
      <c r="Y60" s="268">
        <f t="shared" si="9"/>
        <v>-901</v>
      </c>
      <c r="Z60" s="268">
        <f t="shared" si="9"/>
        <v>-901</v>
      </c>
      <c r="AA60" s="268">
        <f t="shared" si="9"/>
        <v>-901</v>
      </c>
      <c r="AB60" s="268">
        <f t="shared" si="9"/>
        <v>-901</v>
      </c>
      <c r="AC60" s="268">
        <f t="shared" si="9"/>
        <v>-901</v>
      </c>
      <c r="AD60" s="268">
        <f t="shared" si="9"/>
        <v>-901</v>
      </c>
      <c r="AE60" s="268">
        <f t="shared" si="9"/>
        <v>-901</v>
      </c>
      <c r="AF60" s="268">
        <f t="shared" si="9"/>
        <v>-901</v>
      </c>
      <c r="AG60" s="268">
        <f t="shared" si="9"/>
        <v>-901</v>
      </c>
      <c r="AH60" s="134" t="str">
        <f t="shared" si="7"/>
        <v/>
      </c>
      <c r="AI60" s="272"/>
    </row>
    <row r="61" spans="1:35">
      <c r="A61" s="263">
        <f t="shared" si="2"/>
        <v>1925</v>
      </c>
      <c r="B61" s="271">
        <v>9344</v>
      </c>
      <c r="C61" s="265">
        <v>-901</v>
      </c>
      <c r="D61" s="266">
        <f t="shared" si="3"/>
        <v>-901</v>
      </c>
      <c r="E61" s="130">
        <v>28</v>
      </c>
      <c r="F61" s="131">
        <v>1967</v>
      </c>
      <c r="G61" s="268">
        <f t="shared" si="8"/>
        <v>-901</v>
      </c>
      <c r="H61" s="268">
        <f t="shared" si="8"/>
        <v>-901</v>
      </c>
      <c r="I61" s="268">
        <f t="shared" si="8"/>
        <v>-901</v>
      </c>
      <c r="J61" s="268">
        <f t="shared" si="8"/>
        <v>-901</v>
      </c>
      <c r="K61" s="268">
        <f t="shared" si="8"/>
        <v>-901</v>
      </c>
      <c r="L61" s="268">
        <f t="shared" si="8"/>
        <v>-901</v>
      </c>
      <c r="M61" s="268">
        <f t="shared" si="8"/>
        <v>-901</v>
      </c>
      <c r="N61" s="268">
        <f t="shared" si="8"/>
        <v>-901</v>
      </c>
      <c r="O61" s="268">
        <f t="shared" si="8"/>
        <v>-901</v>
      </c>
      <c r="P61" s="268">
        <f t="shared" si="8"/>
        <v>-901</v>
      </c>
      <c r="Q61" s="268">
        <f t="shared" si="8"/>
        <v>-901</v>
      </c>
      <c r="R61" s="268">
        <f t="shared" si="8"/>
        <v>-901</v>
      </c>
      <c r="S61" s="132" t="str">
        <f t="shared" si="5"/>
        <v/>
      </c>
      <c r="U61" s="131">
        <v>1967</v>
      </c>
      <c r="V61" s="268">
        <f t="shared" si="9"/>
        <v>-901</v>
      </c>
      <c r="W61" s="268">
        <f t="shared" si="9"/>
        <v>-901</v>
      </c>
      <c r="X61" s="268">
        <f t="shared" si="9"/>
        <v>-901</v>
      </c>
      <c r="Y61" s="268">
        <f t="shared" si="9"/>
        <v>-901</v>
      </c>
      <c r="Z61" s="268">
        <f t="shared" si="9"/>
        <v>-901</v>
      </c>
      <c r="AA61" s="268">
        <f t="shared" si="9"/>
        <v>-901</v>
      </c>
      <c r="AB61" s="268">
        <f t="shared" si="9"/>
        <v>-901</v>
      </c>
      <c r="AC61" s="268">
        <f t="shared" si="9"/>
        <v>-901</v>
      </c>
      <c r="AD61" s="268">
        <f t="shared" si="9"/>
        <v>-901</v>
      </c>
      <c r="AE61" s="268">
        <f t="shared" si="9"/>
        <v>-901</v>
      </c>
      <c r="AF61" s="268">
        <f t="shared" si="9"/>
        <v>-901</v>
      </c>
      <c r="AG61" s="268">
        <f t="shared" si="9"/>
        <v>-901</v>
      </c>
      <c r="AH61" s="134" t="str">
        <f t="shared" si="7"/>
        <v/>
      </c>
      <c r="AI61" s="272"/>
    </row>
    <row r="62" spans="1:35">
      <c r="A62" s="263">
        <f t="shared" si="2"/>
        <v>1925</v>
      </c>
      <c r="B62" s="271">
        <v>9375</v>
      </c>
      <c r="C62" s="265">
        <v>-901</v>
      </c>
      <c r="D62" s="266">
        <f t="shared" si="3"/>
        <v>-901</v>
      </c>
      <c r="E62" s="130">
        <v>29</v>
      </c>
      <c r="F62" s="131">
        <v>1968</v>
      </c>
      <c r="G62" s="268">
        <f t="shared" si="8"/>
        <v>-901</v>
      </c>
      <c r="H62" s="268">
        <f t="shared" si="8"/>
        <v>-901</v>
      </c>
      <c r="I62" s="268">
        <f t="shared" si="8"/>
        <v>-901</v>
      </c>
      <c r="J62" s="268">
        <f t="shared" si="8"/>
        <v>-901</v>
      </c>
      <c r="K62" s="268">
        <f t="shared" si="8"/>
        <v>-901</v>
      </c>
      <c r="L62" s="268">
        <f t="shared" si="8"/>
        <v>-901</v>
      </c>
      <c r="M62" s="268">
        <f t="shared" si="8"/>
        <v>-901</v>
      </c>
      <c r="N62" s="268">
        <f t="shared" si="8"/>
        <v>-901</v>
      </c>
      <c r="O62" s="268">
        <f t="shared" si="8"/>
        <v>-901</v>
      </c>
      <c r="P62" s="268">
        <f t="shared" si="8"/>
        <v>-901</v>
      </c>
      <c r="Q62" s="268">
        <f t="shared" si="8"/>
        <v>-901</v>
      </c>
      <c r="R62" s="268">
        <f t="shared" si="8"/>
        <v>-901</v>
      </c>
      <c r="S62" s="132" t="str">
        <f t="shared" si="5"/>
        <v/>
      </c>
      <c r="U62" s="131">
        <v>1968</v>
      </c>
      <c r="V62" s="268">
        <f t="shared" si="9"/>
        <v>-901</v>
      </c>
      <c r="W62" s="268">
        <f t="shared" si="9"/>
        <v>-901</v>
      </c>
      <c r="X62" s="268">
        <f t="shared" si="9"/>
        <v>-901</v>
      </c>
      <c r="Y62" s="268">
        <f t="shared" si="9"/>
        <v>-901</v>
      </c>
      <c r="Z62" s="268">
        <f t="shared" si="9"/>
        <v>-901</v>
      </c>
      <c r="AA62" s="268">
        <f t="shared" si="9"/>
        <v>-901</v>
      </c>
      <c r="AB62" s="268">
        <f t="shared" si="9"/>
        <v>-901</v>
      </c>
      <c r="AC62" s="268">
        <f t="shared" si="9"/>
        <v>-901</v>
      </c>
      <c r="AD62" s="268">
        <f t="shared" si="9"/>
        <v>-901</v>
      </c>
      <c r="AE62" s="268">
        <f t="shared" si="9"/>
        <v>-901</v>
      </c>
      <c r="AF62" s="268">
        <f t="shared" si="9"/>
        <v>-901</v>
      </c>
      <c r="AG62" s="268">
        <f t="shared" si="9"/>
        <v>-901</v>
      </c>
      <c r="AH62" s="134" t="str">
        <f t="shared" si="7"/>
        <v/>
      </c>
      <c r="AI62" s="272"/>
    </row>
    <row r="63" spans="1:35">
      <c r="A63" s="263">
        <f t="shared" si="2"/>
        <v>1925</v>
      </c>
      <c r="B63" s="271">
        <v>9405</v>
      </c>
      <c r="C63" s="265">
        <v>-901</v>
      </c>
      <c r="D63" s="266">
        <f t="shared" si="3"/>
        <v>-901</v>
      </c>
      <c r="E63" s="130">
        <v>28</v>
      </c>
      <c r="F63" s="131">
        <v>1969</v>
      </c>
      <c r="G63" s="268">
        <f t="shared" si="8"/>
        <v>-901</v>
      </c>
      <c r="H63" s="268">
        <f t="shared" si="8"/>
        <v>-901</v>
      </c>
      <c r="I63" s="268">
        <f t="shared" si="8"/>
        <v>-901</v>
      </c>
      <c r="J63" s="268">
        <f t="shared" si="8"/>
        <v>-901</v>
      </c>
      <c r="K63" s="268">
        <f t="shared" si="8"/>
        <v>-901</v>
      </c>
      <c r="L63" s="268">
        <f t="shared" si="8"/>
        <v>-901</v>
      </c>
      <c r="M63" s="268">
        <f t="shared" si="8"/>
        <v>-901</v>
      </c>
      <c r="N63" s="268">
        <f t="shared" si="8"/>
        <v>-901</v>
      </c>
      <c r="O63" s="268">
        <f t="shared" si="8"/>
        <v>-901</v>
      </c>
      <c r="P63" s="268">
        <f t="shared" si="8"/>
        <v>-901</v>
      </c>
      <c r="Q63" s="268">
        <f t="shared" si="8"/>
        <v>-901</v>
      </c>
      <c r="R63" s="268">
        <f t="shared" si="8"/>
        <v>-901</v>
      </c>
      <c r="S63" s="132" t="str">
        <f t="shared" si="5"/>
        <v/>
      </c>
      <c r="U63" s="131">
        <v>1969</v>
      </c>
      <c r="V63" s="268">
        <f t="shared" si="9"/>
        <v>-901</v>
      </c>
      <c r="W63" s="268">
        <f t="shared" si="9"/>
        <v>-901</v>
      </c>
      <c r="X63" s="268">
        <f t="shared" si="9"/>
        <v>-901</v>
      </c>
      <c r="Y63" s="268">
        <f t="shared" si="9"/>
        <v>-901</v>
      </c>
      <c r="Z63" s="268">
        <f t="shared" si="9"/>
        <v>-901</v>
      </c>
      <c r="AA63" s="268">
        <f t="shared" si="9"/>
        <v>-901</v>
      </c>
      <c r="AB63" s="268">
        <f t="shared" si="9"/>
        <v>-901</v>
      </c>
      <c r="AC63" s="268">
        <f t="shared" si="9"/>
        <v>-901</v>
      </c>
      <c r="AD63" s="268">
        <f t="shared" si="9"/>
        <v>-901</v>
      </c>
      <c r="AE63" s="268">
        <f t="shared" si="9"/>
        <v>-901</v>
      </c>
      <c r="AF63" s="268">
        <f t="shared" si="9"/>
        <v>-901</v>
      </c>
      <c r="AG63" s="268">
        <f t="shared" si="9"/>
        <v>-901</v>
      </c>
      <c r="AH63" s="134" t="str">
        <f t="shared" si="7"/>
        <v/>
      </c>
      <c r="AI63" s="272"/>
    </row>
    <row r="64" spans="1:35">
      <c r="A64" s="263">
        <f t="shared" si="2"/>
        <v>1926</v>
      </c>
      <c r="B64" s="271">
        <v>9436</v>
      </c>
      <c r="C64" s="265">
        <v>-901</v>
      </c>
      <c r="D64" s="266">
        <f t="shared" si="3"/>
        <v>-901</v>
      </c>
      <c r="E64" s="130">
        <v>28</v>
      </c>
      <c r="F64" s="131">
        <v>1970</v>
      </c>
      <c r="G64" s="268">
        <f t="shared" si="8"/>
        <v>-901</v>
      </c>
      <c r="H64" s="268">
        <f t="shared" si="8"/>
        <v>-901</v>
      </c>
      <c r="I64" s="268">
        <f t="shared" si="8"/>
        <v>-901</v>
      </c>
      <c r="J64" s="268">
        <f t="shared" si="8"/>
        <v>-901</v>
      </c>
      <c r="K64" s="268">
        <f t="shared" si="8"/>
        <v>-901</v>
      </c>
      <c r="L64" s="268">
        <f t="shared" si="8"/>
        <v>-901</v>
      </c>
      <c r="M64" s="268">
        <f t="shared" si="8"/>
        <v>-901</v>
      </c>
      <c r="N64" s="268">
        <f t="shared" si="8"/>
        <v>-901</v>
      </c>
      <c r="O64" s="268">
        <f t="shared" si="8"/>
        <v>-901</v>
      </c>
      <c r="P64" s="268">
        <f t="shared" si="8"/>
        <v>-901</v>
      </c>
      <c r="Q64" s="268">
        <f t="shared" si="8"/>
        <v>-901</v>
      </c>
      <c r="R64" s="268">
        <f t="shared" si="8"/>
        <v>-901</v>
      </c>
      <c r="S64" s="132" t="str">
        <f t="shared" si="5"/>
        <v/>
      </c>
      <c r="U64" s="131">
        <v>1970</v>
      </c>
      <c r="V64" s="268">
        <f t="shared" si="9"/>
        <v>-901</v>
      </c>
      <c r="W64" s="268">
        <f t="shared" si="9"/>
        <v>-901</v>
      </c>
      <c r="X64" s="268">
        <f t="shared" si="9"/>
        <v>-901</v>
      </c>
      <c r="Y64" s="268">
        <f t="shared" si="9"/>
        <v>-901</v>
      </c>
      <c r="Z64" s="268">
        <f t="shared" si="9"/>
        <v>-901</v>
      </c>
      <c r="AA64" s="268">
        <f t="shared" si="9"/>
        <v>-901</v>
      </c>
      <c r="AB64" s="268">
        <f t="shared" si="9"/>
        <v>-901</v>
      </c>
      <c r="AC64" s="268">
        <f t="shared" si="9"/>
        <v>-901</v>
      </c>
      <c r="AD64" s="268">
        <f t="shared" si="9"/>
        <v>-901</v>
      </c>
      <c r="AE64" s="268">
        <f t="shared" si="9"/>
        <v>-901</v>
      </c>
      <c r="AF64" s="268">
        <f t="shared" si="9"/>
        <v>-901</v>
      </c>
      <c r="AG64" s="268">
        <f t="shared" si="9"/>
        <v>-901</v>
      </c>
      <c r="AH64" s="134" t="str">
        <f t="shared" si="7"/>
        <v/>
      </c>
      <c r="AI64" s="272"/>
    </row>
    <row r="65" spans="1:35">
      <c r="A65" s="263">
        <f t="shared" si="2"/>
        <v>1926</v>
      </c>
      <c r="B65" s="271">
        <v>9466</v>
      </c>
      <c r="C65" s="265">
        <v>-901</v>
      </c>
      <c r="D65" s="266">
        <f t="shared" si="3"/>
        <v>-901</v>
      </c>
      <c r="E65" s="130">
        <v>28</v>
      </c>
      <c r="F65" s="131">
        <v>1971</v>
      </c>
      <c r="G65" s="268">
        <f t="shared" si="8"/>
        <v>-901</v>
      </c>
      <c r="H65" s="268">
        <f t="shared" si="8"/>
        <v>-901</v>
      </c>
      <c r="I65" s="268">
        <f t="shared" si="8"/>
        <v>-901</v>
      </c>
      <c r="J65" s="268">
        <f t="shared" si="8"/>
        <v>-901</v>
      </c>
      <c r="K65" s="268">
        <f t="shared" si="8"/>
        <v>-901</v>
      </c>
      <c r="L65" s="268">
        <f t="shared" si="8"/>
        <v>-901</v>
      </c>
      <c r="M65" s="268">
        <f t="shared" si="8"/>
        <v>-901</v>
      </c>
      <c r="N65" s="268">
        <f t="shared" si="8"/>
        <v>-901</v>
      </c>
      <c r="O65" s="268">
        <f t="shared" si="8"/>
        <v>-901</v>
      </c>
      <c r="P65" s="268">
        <f t="shared" si="8"/>
        <v>-901</v>
      </c>
      <c r="Q65" s="268">
        <f t="shared" si="8"/>
        <v>-901</v>
      </c>
      <c r="R65" s="268">
        <f t="shared" si="8"/>
        <v>-901</v>
      </c>
      <c r="S65" s="132" t="str">
        <f t="shared" si="5"/>
        <v/>
      </c>
      <c r="U65" s="131">
        <v>1971</v>
      </c>
      <c r="V65" s="268">
        <f t="shared" si="9"/>
        <v>-901</v>
      </c>
      <c r="W65" s="268">
        <f t="shared" si="9"/>
        <v>-901</v>
      </c>
      <c r="X65" s="268">
        <f t="shared" si="9"/>
        <v>-901</v>
      </c>
      <c r="Y65" s="268">
        <f t="shared" si="9"/>
        <v>-901</v>
      </c>
      <c r="Z65" s="268">
        <f t="shared" si="9"/>
        <v>-901</v>
      </c>
      <c r="AA65" s="268">
        <f t="shared" si="9"/>
        <v>-901</v>
      </c>
      <c r="AB65" s="268">
        <f t="shared" si="9"/>
        <v>-901</v>
      </c>
      <c r="AC65" s="268">
        <f t="shared" si="9"/>
        <v>-901</v>
      </c>
      <c r="AD65" s="268">
        <f t="shared" si="9"/>
        <v>-901</v>
      </c>
      <c r="AE65" s="268">
        <f t="shared" si="9"/>
        <v>-901</v>
      </c>
      <c r="AF65" s="268">
        <f t="shared" si="9"/>
        <v>-901</v>
      </c>
      <c r="AG65" s="268">
        <f t="shared" si="9"/>
        <v>-901</v>
      </c>
      <c r="AH65" s="134" t="str">
        <f t="shared" si="7"/>
        <v/>
      </c>
      <c r="AI65" s="272"/>
    </row>
    <row r="66" spans="1:35">
      <c r="A66" s="263">
        <f t="shared" si="2"/>
        <v>1926</v>
      </c>
      <c r="B66" s="271">
        <v>9497</v>
      </c>
      <c r="C66" s="265">
        <v>-901</v>
      </c>
      <c r="D66" s="266">
        <f t="shared" si="3"/>
        <v>-901</v>
      </c>
      <c r="E66" s="130">
        <v>29</v>
      </c>
      <c r="F66" s="131">
        <v>1972</v>
      </c>
      <c r="G66" s="268">
        <f t="shared" si="8"/>
        <v>-901</v>
      </c>
      <c r="H66" s="268">
        <f t="shared" si="8"/>
        <v>-901</v>
      </c>
      <c r="I66" s="268">
        <f t="shared" si="8"/>
        <v>-901</v>
      </c>
      <c r="J66" s="268">
        <f t="shared" si="8"/>
        <v>-901</v>
      </c>
      <c r="K66" s="268">
        <f t="shared" si="8"/>
        <v>-901</v>
      </c>
      <c r="L66" s="268">
        <f t="shared" si="8"/>
        <v>-901</v>
      </c>
      <c r="M66" s="268">
        <f t="shared" si="8"/>
        <v>-901</v>
      </c>
      <c r="N66" s="268">
        <f t="shared" si="8"/>
        <v>-901</v>
      </c>
      <c r="O66" s="268">
        <f t="shared" si="8"/>
        <v>-901</v>
      </c>
      <c r="P66" s="268">
        <f t="shared" si="8"/>
        <v>-901</v>
      </c>
      <c r="Q66" s="268">
        <f t="shared" si="8"/>
        <v>-901</v>
      </c>
      <c r="R66" s="268">
        <f t="shared" si="8"/>
        <v>-901</v>
      </c>
      <c r="S66" s="132" t="str">
        <f t="shared" si="5"/>
        <v/>
      </c>
      <c r="U66" s="131">
        <v>1972</v>
      </c>
      <c r="V66" s="268">
        <f t="shared" si="9"/>
        <v>-901</v>
      </c>
      <c r="W66" s="268">
        <f t="shared" si="9"/>
        <v>-901</v>
      </c>
      <c r="X66" s="268">
        <f t="shared" si="9"/>
        <v>-901</v>
      </c>
      <c r="Y66" s="268">
        <f t="shared" si="9"/>
        <v>-901</v>
      </c>
      <c r="Z66" s="268">
        <f t="shared" si="9"/>
        <v>-901</v>
      </c>
      <c r="AA66" s="268">
        <f t="shared" si="9"/>
        <v>-901</v>
      </c>
      <c r="AB66" s="268">
        <f t="shared" si="9"/>
        <v>-901</v>
      </c>
      <c r="AC66" s="268">
        <f t="shared" si="9"/>
        <v>-901</v>
      </c>
      <c r="AD66" s="268">
        <f t="shared" si="9"/>
        <v>-901</v>
      </c>
      <c r="AE66" s="268">
        <f t="shared" si="9"/>
        <v>-901</v>
      </c>
      <c r="AF66" s="268">
        <f t="shared" si="9"/>
        <v>-901</v>
      </c>
      <c r="AG66" s="268">
        <f t="shared" si="9"/>
        <v>-901</v>
      </c>
      <c r="AH66" s="134" t="str">
        <f t="shared" si="7"/>
        <v/>
      </c>
      <c r="AI66" s="272"/>
    </row>
    <row r="67" spans="1:35">
      <c r="A67" s="263">
        <f t="shared" si="2"/>
        <v>1926</v>
      </c>
      <c r="B67" s="271">
        <v>9528</v>
      </c>
      <c r="C67" s="265">
        <v>-901</v>
      </c>
      <c r="D67" s="266">
        <f t="shared" si="3"/>
        <v>-901</v>
      </c>
      <c r="E67" s="130">
        <v>28</v>
      </c>
      <c r="F67" s="131">
        <v>1973</v>
      </c>
      <c r="G67" s="268">
        <f t="shared" si="8"/>
        <v>-901</v>
      </c>
      <c r="H67" s="268">
        <f t="shared" si="8"/>
        <v>-901</v>
      </c>
      <c r="I67" s="268">
        <f t="shared" si="8"/>
        <v>-901</v>
      </c>
      <c r="J67" s="268">
        <f t="shared" si="8"/>
        <v>-901</v>
      </c>
      <c r="K67" s="268">
        <f t="shared" si="8"/>
        <v>-901</v>
      </c>
      <c r="L67" s="268">
        <f t="shared" si="8"/>
        <v>-901</v>
      </c>
      <c r="M67" s="268">
        <f t="shared" si="8"/>
        <v>-901</v>
      </c>
      <c r="N67" s="268">
        <f t="shared" si="8"/>
        <v>-901</v>
      </c>
      <c r="O67" s="268">
        <f t="shared" si="8"/>
        <v>-901</v>
      </c>
      <c r="P67" s="268">
        <f t="shared" si="8"/>
        <v>-901</v>
      </c>
      <c r="Q67" s="268">
        <f t="shared" si="8"/>
        <v>-901</v>
      </c>
      <c r="R67" s="268">
        <f t="shared" si="8"/>
        <v>-901</v>
      </c>
      <c r="S67" s="132" t="str">
        <f t="shared" si="5"/>
        <v/>
      </c>
      <c r="U67" s="131">
        <v>1973</v>
      </c>
      <c r="V67" s="268">
        <f t="shared" si="9"/>
        <v>-901</v>
      </c>
      <c r="W67" s="268">
        <f t="shared" si="9"/>
        <v>-901</v>
      </c>
      <c r="X67" s="268">
        <f t="shared" si="9"/>
        <v>-901</v>
      </c>
      <c r="Y67" s="268">
        <f t="shared" si="9"/>
        <v>-901</v>
      </c>
      <c r="Z67" s="268">
        <f t="shared" si="9"/>
        <v>-901</v>
      </c>
      <c r="AA67" s="268">
        <f t="shared" si="9"/>
        <v>-901</v>
      </c>
      <c r="AB67" s="268">
        <f t="shared" si="9"/>
        <v>-901</v>
      </c>
      <c r="AC67" s="268">
        <f t="shared" si="9"/>
        <v>-901</v>
      </c>
      <c r="AD67" s="268">
        <f t="shared" si="9"/>
        <v>-901</v>
      </c>
      <c r="AE67" s="268">
        <f t="shared" si="9"/>
        <v>-901</v>
      </c>
      <c r="AF67" s="268">
        <f t="shared" si="9"/>
        <v>-901</v>
      </c>
      <c r="AG67" s="268">
        <f t="shared" si="9"/>
        <v>-901</v>
      </c>
      <c r="AH67" s="134" t="str">
        <f t="shared" si="7"/>
        <v/>
      </c>
      <c r="AI67" s="272"/>
    </row>
    <row r="68" spans="1:35">
      <c r="A68" s="263">
        <f t="shared" si="2"/>
        <v>1926</v>
      </c>
      <c r="B68" s="271">
        <v>9556</v>
      </c>
      <c r="C68" s="265">
        <v>-901</v>
      </c>
      <c r="D68" s="266">
        <f t="shared" si="3"/>
        <v>-901</v>
      </c>
      <c r="E68" s="130">
        <v>28</v>
      </c>
      <c r="F68" s="131">
        <v>1974</v>
      </c>
      <c r="G68" s="268">
        <f t="shared" si="8"/>
        <v>-901</v>
      </c>
      <c r="H68" s="268">
        <f t="shared" si="8"/>
        <v>-901</v>
      </c>
      <c r="I68" s="268">
        <f t="shared" si="8"/>
        <v>-901</v>
      </c>
      <c r="J68" s="268">
        <f t="shared" si="8"/>
        <v>-901</v>
      </c>
      <c r="K68" s="268">
        <f t="shared" si="8"/>
        <v>-901</v>
      </c>
      <c r="L68" s="268">
        <f t="shared" si="8"/>
        <v>-901</v>
      </c>
      <c r="M68" s="268">
        <f t="shared" si="8"/>
        <v>-901</v>
      </c>
      <c r="N68" s="268">
        <f t="shared" si="8"/>
        <v>-901</v>
      </c>
      <c r="O68" s="268">
        <f t="shared" si="8"/>
        <v>-901</v>
      </c>
      <c r="P68" s="268">
        <f t="shared" si="8"/>
        <v>-901</v>
      </c>
      <c r="Q68" s="268">
        <f t="shared" si="8"/>
        <v>-901</v>
      </c>
      <c r="R68" s="268">
        <f t="shared" si="8"/>
        <v>-901</v>
      </c>
      <c r="S68" s="132" t="str">
        <f t="shared" si="5"/>
        <v/>
      </c>
      <c r="U68" s="131">
        <v>1974</v>
      </c>
      <c r="V68" s="268">
        <f t="shared" si="9"/>
        <v>-901</v>
      </c>
      <c r="W68" s="268">
        <f t="shared" si="9"/>
        <v>-901</v>
      </c>
      <c r="X68" s="268">
        <f t="shared" si="9"/>
        <v>-901</v>
      </c>
      <c r="Y68" s="268">
        <f t="shared" si="9"/>
        <v>-901</v>
      </c>
      <c r="Z68" s="268">
        <f t="shared" si="9"/>
        <v>-901</v>
      </c>
      <c r="AA68" s="268">
        <f t="shared" si="9"/>
        <v>-901</v>
      </c>
      <c r="AB68" s="268">
        <f t="shared" si="9"/>
        <v>-901</v>
      </c>
      <c r="AC68" s="268">
        <f t="shared" si="9"/>
        <v>-901</v>
      </c>
      <c r="AD68" s="268">
        <f t="shared" si="9"/>
        <v>-901</v>
      </c>
      <c r="AE68" s="268">
        <f t="shared" si="9"/>
        <v>-901</v>
      </c>
      <c r="AF68" s="268">
        <f t="shared" si="9"/>
        <v>-901</v>
      </c>
      <c r="AG68" s="268">
        <f t="shared" si="9"/>
        <v>-901</v>
      </c>
      <c r="AH68" s="134" t="str">
        <f t="shared" si="7"/>
        <v/>
      </c>
      <c r="AI68" s="272"/>
    </row>
    <row r="69" spans="1:35">
      <c r="A69" s="263">
        <f t="shared" si="2"/>
        <v>1926</v>
      </c>
      <c r="B69" s="271">
        <v>9587</v>
      </c>
      <c r="C69" s="265">
        <v>-901</v>
      </c>
      <c r="D69" s="266">
        <f t="shared" si="3"/>
        <v>-901</v>
      </c>
      <c r="E69" s="130">
        <v>28</v>
      </c>
      <c r="F69" s="131">
        <v>1975</v>
      </c>
      <c r="G69" s="268">
        <f t="shared" si="8"/>
        <v>-901</v>
      </c>
      <c r="H69" s="268">
        <f t="shared" si="8"/>
        <v>-901</v>
      </c>
      <c r="I69" s="268">
        <f t="shared" si="8"/>
        <v>-901</v>
      </c>
      <c r="J69" s="268">
        <f t="shared" si="8"/>
        <v>-901</v>
      </c>
      <c r="K69" s="268">
        <f t="shared" si="8"/>
        <v>-901</v>
      </c>
      <c r="L69" s="268">
        <f t="shared" si="8"/>
        <v>-901</v>
      </c>
      <c r="M69" s="268">
        <f t="shared" si="8"/>
        <v>-901</v>
      </c>
      <c r="N69" s="268">
        <f t="shared" si="8"/>
        <v>-901</v>
      </c>
      <c r="O69" s="268">
        <f t="shared" si="8"/>
        <v>-901</v>
      </c>
      <c r="P69" s="268">
        <f t="shared" si="8"/>
        <v>-901</v>
      </c>
      <c r="Q69" s="268">
        <f t="shared" si="8"/>
        <v>-901</v>
      </c>
      <c r="R69" s="268">
        <f t="shared" si="8"/>
        <v>-901</v>
      </c>
      <c r="S69" s="132" t="str">
        <f t="shared" si="5"/>
        <v/>
      </c>
      <c r="U69" s="131">
        <v>1975</v>
      </c>
      <c r="V69" s="268">
        <f t="shared" si="9"/>
        <v>-901</v>
      </c>
      <c r="W69" s="268">
        <f t="shared" si="9"/>
        <v>-901</v>
      </c>
      <c r="X69" s="268">
        <f t="shared" si="9"/>
        <v>-901</v>
      </c>
      <c r="Y69" s="268">
        <f t="shared" si="9"/>
        <v>-901</v>
      </c>
      <c r="Z69" s="268">
        <f t="shared" si="9"/>
        <v>-901</v>
      </c>
      <c r="AA69" s="268">
        <f t="shared" si="9"/>
        <v>-901</v>
      </c>
      <c r="AB69" s="268">
        <f t="shared" si="9"/>
        <v>-901</v>
      </c>
      <c r="AC69" s="268">
        <f t="shared" si="9"/>
        <v>-901</v>
      </c>
      <c r="AD69" s="268">
        <f t="shared" si="9"/>
        <v>-901</v>
      </c>
      <c r="AE69" s="268">
        <f t="shared" si="9"/>
        <v>-901</v>
      </c>
      <c r="AF69" s="268">
        <f t="shared" si="9"/>
        <v>-901</v>
      </c>
      <c r="AG69" s="268">
        <f t="shared" si="9"/>
        <v>-901</v>
      </c>
      <c r="AH69" s="134" t="str">
        <f t="shared" si="7"/>
        <v/>
      </c>
      <c r="AI69" s="272"/>
    </row>
    <row r="70" spans="1:35">
      <c r="A70" s="263">
        <f t="shared" si="2"/>
        <v>1926</v>
      </c>
      <c r="B70" s="271">
        <v>9617</v>
      </c>
      <c r="C70" s="265">
        <v>-901</v>
      </c>
      <c r="D70" s="266">
        <f t="shared" si="3"/>
        <v>-901</v>
      </c>
      <c r="E70" s="130">
        <v>29</v>
      </c>
      <c r="F70" s="131">
        <v>1976</v>
      </c>
      <c r="G70" s="268">
        <f t="shared" si="8"/>
        <v>-901</v>
      </c>
      <c r="H70" s="268">
        <f t="shared" si="8"/>
        <v>-901</v>
      </c>
      <c r="I70" s="268">
        <f t="shared" si="8"/>
        <v>-901</v>
      </c>
      <c r="J70" s="268">
        <f t="shared" ref="H70:R93" si="10">INDEX($C$16:$C$2000,($F70-1922)*12+J$12,1)</f>
        <v>-901</v>
      </c>
      <c r="K70" s="268">
        <f t="shared" si="10"/>
        <v>-901</v>
      </c>
      <c r="L70" s="268">
        <f t="shared" si="10"/>
        <v>-901</v>
      </c>
      <c r="M70" s="268">
        <f t="shared" si="10"/>
        <v>-901</v>
      </c>
      <c r="N70" s="268">
        <f t="shared" si="10"/>
        <v>-901</v>
      </c>
      <c r="O70" s="268">
        <f t="shared" si="10"/>
        <v>-901</v>
      </c>
      <c r="P70" s="268">
        <f t="shared" si="10"/>
        <v>-901</v>
      </c>
      <c r="Q70" s="268">
        <f t="shared" si="10"/>
        <v>-901</v>
      </c>
      <c r="R70" s="268">
        <f t="shared" si="10"/>
        <v>-901</v>
      </c>
      <c r="S70" s="132" t="str">
        <f t="shared" si="5"/>
        <v/>
      </c>
      <c r="U70" s="131">
        <v>1976</v>
      </c>
      <c r="V70" s="268">
        <f t="shared" si="9"/>
        <v>-901</v>
      </c>
      <c r="W70" s="268">
        <f t="shared" si="9"/>
        <v>-901</v>
      </c>
      <c r="X70" s="268">
        <f t="shared" si="9"/>
        <v>-901</v>
      </c>
      <c r="Y70" s="268">
        <f t="shared" ref="W70:AG93" si="11">IF(INDEX($D$16:$D$2000,($U70-1922)*12+Y$12,1)&lt;&gt;-901,INDEX($D$16:$D$2000,($U70-1922)*12+Y$12,1)*1000,-901)</f>
        <v>-901</v>
      </c>
      <c r="Z70" s="268">
        <f t="shared" si="11"/>
        <v>-901</v>
      </c>
      <c r="AA70" s="268">
        <f t="shared" si="11"/>
        <v>-901</v>
      </c>
      <c r="AB70" s="268">
        <f t="shared" si="11"/>
        <v>-901</v>
      </c>
      <c r="AC70" s="268">
        <f t="shared" si="11"/>
        <v>-901</v>
      </c>
      <c r="AD70" s="268">
        <f t="shared" si="11"/>
        <v>-901</v>
      </c>
      <c r="AE70" s="268">
        <f t="shared" si="11"/>
        <v>-901</v>
      </c>
      <c r="AF70" s="268">
        <f t="shared" si="11"/>
        <v>-901</v>
      </c>
      <c r="AG70" s="268">
        <f t="shared" si="11"/>
        <v>-901</v>
      </c>
      <c r="AH70" s="134" t="str">
        <f t="shared" si="7"/>
        <v/>
      </c>
      <c r="AI70" s="272"/>
    </row>
    <row r="71" spans="1:35">
      <c r="A71" s="263">
        <f t="shared" si="2"/>
        <v>1926</v>
      </c>
      <c r="B71" s="271">
        <v>9648</v>
      </c>
      <c r="C71" s="265">
        <v>-901</v>
      </c>
      <c r="D71" s="266">
        <f t="shared" si="3"/>
        <v>-901</v>
      </c>
      <c r="E71" s="130">
        <v>28</v>
      </c>
      <c r="F71" s="131">
        <v>1977</v>
      </c>
      <c r="G71" s="268">
        <f t="shared" ref="G71:R111" si="12">INDEX($C$16:$C$2000,($F71-1922)*12+G$12,1)</f>
        <v>-901</v>
      </c>
      <c r="H71" s="268">
        <f t="shared" si="10"/>
        <v>-901</v>
      </c>
      <c r="I71" s="268">
        <f t="shared" si="10"/>
        <v>-901</v>
      </c>
      <c r="J71" s="268">
        <f t="shared" si="10"/>
        <v>-901</v>
      </c>
      <c r="K71" s="268">
        <f t="shared" si="10"/>
        <v>-901</v>
      </c>
      <c r="L71" s="268">
        <f t="shared" si="10"/>
        <v>-901</v>
      </c>
      <c r="M71" s="268">
        <f t="shared" si="10"/>
        <v>-901</v>
      </c>
      <c r="N71" s="268">
        <f t="shared" si="10"/>
        <v>-901</v>
      </c>
      <c r="O71" s="268">
        <f t="shared" si="10"/>
        <v>-901</v>
      </c>
      <c r="P71" s="268">
        <f t="shared" si="10"/>
        <v>-901</v>
      </c>
      <c r="Q71" s="268">
        <f t="shared" si="10"/>
        <v>-901</v>
      </c>
      <c r="R71" s="268">
        <f t="shared" si="10"/>
        <v>-901</v>
      </c>
      <c r="S71" s="132" t="str">
        <f t="shared" si="5"/>
        <v/>
      </c>
      <c r="U71" s="131">
        <v>1977</v>
      </c>
      <c r="V71" s="268">
        <f t="shared" ref="V71:AG111" si="13">IF(INDEX($D$16:$D$2000,($U71-1922)*12+V$12,1)&lt;&gt;-901,INDEX($D$16:$D$2000,($U71-1922)*12+V$12,1)*1000,-901)</f>
        <v>-901</v>
      </c>
      <c r="W71" s="268">
        <f t="shared" si="11"/>
        <v>-901</v>
      </c>
      <c r="X71" s="268">
        <f t="shared" si="11"/>
        <v>-901</v>
      </c>
      <c r="Y71" s="268">
        <f t="shared" si="11"/>
        <v>-901</v>
      </c>
      <c r="Z71" s="268">
        <f t="shared" si="11"/>
        <v>-901</v>
      </c>
      <c r="AA71" s="268">
        <f t="shared" si="11"/>
        <v>-901</v>
      </c>
      <c r="AB71" s="268">
        <f t="shared" si="11"/>
        <v>-901</v>
      </c>
      <c r="AC71" s="268">
        <f t="shared" si="11"/>
        <v>-901</v>
      </c>
      <c r="AD71" s="268">
        <f t="shared" si="11"/>
        <v>-901</v>
      </c>
      <c r="AE71" s="268">
        <f t="shared" si="11"/>
        <v>-901</v>
      </c>
      <c r="AF71" s="268">
        <f t="shared" si="11"/>
        <v>-901</v>
      </c>
      <c r="AG71" s="268">
        <f t="shared" si="11"/>
        <v>-901</v>
      </c>
      <c r="AH71" s="134" t="str">
        <f t="shared" si="7"/>
        <v/>
      </c>
      <c r="AI71" s="272"/>
    </row>
    <row r="72" spans="1:35">
      <c r="A72" s="263">
        <f t="shared" si="2"/>
        <v>1926</v>
      </c>
      <c r="B72" s="271">
        <v>9678</v>
      </c>
      <c r="C72" s="265">
        <v>-901</v>
      </c>
      <c r="D72" s="266">
        <f t="shared" si="3"/>
        <v>-901</v>
      </c>
      <c r="E72" s="130">
        <v>28</v>
      </c>
      <c r="F72" s="131">
        <v>1978</v>
      </c>
      <c r="G72" s="268">
        <f t="shared" si="12"/>
        <v>-901</v>
      </c>
      <c r="H72" s="268">
        <f t="shared" si="10"/>
        <v>-901</v>
      </c>
      <c r="I72" s="268">
        <f t="shared" si="10"/>
        <v>-901</v>
      </c>
      <c r="J72" s="268">
        <f t="shared" si="10"/>
        <v>-901</v>
      </c>
      <c r="K72" s="268">
        <f t="shared" si="10"/>
        <v>-901</v>
      </c>
      <c r="L72" s="268">
        <f t="shared" si="10"/>
        <v>-901</v>
      </c>
      <c r="M72" s="268">
        <f t="shared" si="10"/>
        <v>-901</v>
      </c>
      <c r="N72" s="268">
        <f t="shared" si="10"/>
        <v>-901</v>
      </c>
      <c r="O72" s="268">
        <f t="shared" si="10"/>
        <v>-901</v>
      </c>
      <c r="P72" s="268">
        <f t="shared" si="10"/>
        <v>-901</v>
      </c>
      <c r="Q72" s="268">
        <f t="shared" si="10"/>
        <v>-901</v>
      </c>
      <c r="R72" s="268">
        <f t="shared" si="10"/>
        <v>-901</v>
      </c>
      <c r="S72" s="132" t="str">
        <f t="shared" si="5"/>
        <v/>
      </c>
      <c r="U72" s="131">
        <v>1978</v>
      </c>
      <c r="V72" s="268">
        <f t="shared" si="13"/>
        <v>-901</v>
      </c>
      <c r="W72" s="268">
        <f t="shared" si="11"/>
        <v>-901</v>
      </c>
      <c r="X72" s="268">
        <f t="shared" si="11"/>
        <v>-901</v>
      </c>
      <c r="Y72" s="268">
        <f t="shared" si="11"/>
        <v>-901</v>
      </c>
      <c r="Z72" s="268">
        <f t="shared" si="11"/>
        <v>-901</v>
      </c>
      <c r="AA72" s="268">
        <f t="shared" si="11"/>
        <v>-901</v>
      </c>
      <c r="AB72" s="268">
        <f t="shared" si="11"/>
        <v>-901</v>
      </c>
      <c r="AC72" s="268">
        <f t="shared" si="11"/>
        <v>-901</v>
      </c>
      <c r="AD72" s="268">
        <f t="shared" si="11"/>
        <v>-901</v>
      </c>
      <c r="AE72" s="268">
        <f t="shared" si="11"/>
        <v>-901</v>
      </c>
      <c r="AF72" s="268">
        <f t="shared" si="11"/>
        <v>-901</v>
      </c>
      <c r="AG72" s="268">
        <f t="shared" si="11"/>
        <v>-901</v>
      </c>
      <c r="AH72" s="134" t="str">
        <f t="shared" si="7"/>
        <v/>
      </c>
      <c r="AI72" s="272"/>
    </row>
    <row r="73" spans="1:35">
      <c r="A73" s="263">
        <f t="shared" si="2"/>
        <v>1926</v>
      </c>
      <c r="B73" s="271">
        <v>9709</v>
      </c>
      <c r="C73" s="265">
        <v>-901</v>
      </c>
      <c r="D73" s="266">
        <f t="shared" si="3"/>
        <v>-901</v>
      </c>
      <c r="E73" s="130">
        <v>28</v>
      </c>
      <c r="F73" s="131">
        <v>1979</v>
      </c>
      <c r="G73" s="268">
        <f t="shared" si="12"/>
        <v>-901</v>
      </c>
      <c r="H73" s="268">
        <f t="shared" si="10"/>
        <v>-901</v>
      </c>
      <c r="I73" s="268">
        <f t="shared" si="10"/>
        <v>-901</v>
      </c>
      <c r="J73" s="268">
        <f t="shared" si="10"/>
        <v>-901</v>
      </c>
      <c r="K73" s="268">
        <f t="shared" si="10"/>
        <v>-901</v>
      </c>
      <c r="L73" s="268">
        <f t="shared" si="10"/>
        <v>-901</v>
      </c>
      <c r="M73" s="268">
        <f t="shared" si="10"/>
        <v>-901</v>
      </c>
      <c r="N73" s="268">
        <f t="shared" si="10"/>
        <v>-901</v>
      </c>
      <c r="O73" s="268">
        <f t="shared" si="10"/>
        <v>-901</v>
      </c>
      <c r="P73" s="268">
        <f t="shared" si="10"/>
        <v>-901</v>
      </c>
      <c r="Q73" s="268">
        <f t="shared" si="10"/>
        <v>-901</v>
      </c>
      <c r="R73" s="268">
        <f t="shared" si="10"/>
        <v>-901</v>
      </c>
      <c r="S73" s="132" t="str">
        <f t="shared" si="5"/>
        <v/>
      </c>
      <c r="U73" s="131">
        <v>1979</v>
      </c>
      <c r="V73" s="268">
        <f t="shared" si="13"/>
        <v>-901</v>
      </c>
      <c r="W73" s="268">
        <f t="shared" si="11"/>
        <v>-901</v>
      </c>
      <c r="X73" s="268">
        <f t="shared" si="11"/>
        <v>-901</v>
      </c>
      <c r="Y73" s="268">
        <f t="shared" si="11"/>
        <v>-901</v>
      </c>
      <c r="Z73" s="268">
        <f t="shared" si="11"/>
        <v>-901</v>
      </c>
      <c r="AA73" s="268">
        <f t="shared" si="11"/>
        <v>-901</v>
      </c>
      <c r="AB73" s="268">
        <f t="shared" si="11"/>
        <v>-901</v>
      </c>
      <c r="AC73" s="268">
        <f t="shared" si="11"/>
        <v>-901</v>
      </c>
      <c r="AD73" s="268">
        <f t="shared" si="11"/>
        <v>-901</v>
      </c>
      <c r="AE73" s="268">
        <f t="shared" si="11"/>
        <v>-901</v>
      </c>
      <c r="AF73" s="268">
        <f t="shared" si="11"/>
        <v>-901</v>
      </c>
      <c r="AG73" s="268">
        <f t="shared" si="11"/>
        <v>-901</v>
      </c>
      <c r="AH73" s="134" t="str">
        <f t="shared" si="7"/>
        <v/>
      </c>
      <c r="AI73" s="272"/>
    </row>
    <row r="74" spans="1:35">
      <c r="A74" s="263">
        <f t="shared" si="2"/>
        <v>1926</v>
      </c>
      <c r="B74" s="271">
        <v>9740</v>
      </c>
      <c r="C74" s="265">
        <v>-901</v>
      </c>
      <c r="D74" s="266">
        <f t="shared" si="3"/>
        <v>-901</v>
      </c>
      <c r="E74" s="130">
        <v>29</v>
      </c>
      <c r="F74" s="131">
        <v>1980</v>
      </c>
      <c r="G74" s="268">
        <f t="shared" si="12"/>
        <v>-901</v>
      </c>
      <c r="H74" s="268">
        <f t="shared" si="10"/>
        <v>-901</v>
      </c>
      <c r="I74" s="268">
        <f t="shared" si="10"/>
        <v>-901</v>
      </c>
      <c r="J74" s="268">
        <f t="shared" si="10"/>
        <v>-901</v>
      </c>
      <c r="K74" s="268">
        <f t="shared" si="10"/>
        <v>-901</v>
      </c>
      <c r="L74" s="268">
        <f t="shared" si="10"/>
        <v>-901</v>
      </c>
      <c r="M74" s="268">
        <f t="shared" si="10"/>
        <v>-901</v>
      </c>
      <c r="N74" s="268">
        <f t="shared" si="10"/>
        <v>-901</v>
      </c>
      <c r="O74" s="268">
        <f t="shared" si="10"/>
        <v>-901</v>
      </c>
      <c r="P74" s="268">
        <f t="shared" si="10"/>
        <v>-901</v>
      </c>
      <c r="Q74" s="268">
        <f t="shared" si="10"/>
        <v>-901</v>
      </c>
      <c r="R74" s="268">
        <f t="shared" si="10"/>
        <v>-901</v>
      </c>
      <c r="S74" s="132" t="str">
        <f t="shared" si="5"/>
        <v/>
      </c>
      <c r="U74" s="131">
        <v>1980</v>
      </c>
      <c r="V74" s="268">
        <f t="shared" si="13"/>
        <v>-901</v>
      </c>
      <c r="W74" s="268">
        <f t="shared" si="11"/>
        <v>-901</v>
      </c>
      <c r="X74" s="268">
        <f t="shared" si="11"/>
        <v>-901</v>
      </c>
      <c r="Y74" s="268">
        <f t="shared" si="11"/>
        <v>-901</v>
      </c>
      <c r="Z74" s="268">
        <f t="shared" si="11"/>
        <v>-901</v>
      </c>
      <c r="AA74" s="268">
        <f t="shared" si="11"/>
        <v>-901</v>
      </c>
      <c r="AB74" s="268">
        <f t="shared" si="11"/>
        <v>-901</v>
      </c>
      <c r="AC74" s="268">
        <f t="shared" si="11"/>
        <v>-901</v>
      </c>
      <c r="AD74" s="268">
        <f t="shared" si="11"/>
        <v>-901</v>
      </c>
      <c r="AE74" s="268">
        <f t="shared" si="11"/>
        <v>-901</v>
      </c>
      <c r="AF74" s="268">
        <f t="shared" si="11"/>
        <v>-901</v>
      </c>
      <c r="AG74" s="268">
        <f t="shared" si="11"/>
        <v>-901</v>
      </c>
      <c r="AH74" s="134" t="str">
        <f t="shared" si="7"/>
        <v/>
      </c>
      <c r="AI74" s="272"/>
    </row>
    <row r="75" spans="1:35">
      <c r="A75" s="263">
        <f t="shared" si="2"/>
        <v>1926</v>
      </c>
      <c r="B75" s="271">
        <v>9770</v>
      </c>
      <c r="C75" s="265">
        <v>-901</v>
      </c>
      <c r="D75" s="266">
        <f t="shared" si="3"/>
        <v>-901</v>
      </c>
      <c r="E75" s="130">
        <v>28</v>
      </c>
      <c r="F75" s="131">
        <v>1981</v>
      </c>
      <c r="G75" s="268">
        <f t="shared" si="12"/>
        <v>-901</v>
      </c>
      <c r="H75" s="268">
        <f t="shared" si="10"/>
        <v>-901</v>
      </c>
      <c r="I75" s="268">
        <f t="shared" si="10"/>
        <v>-901</v>
      </c>
      <c r="J75" s="268">
        <f t="shared" si="10"/>
        <v>-901</v>
      </c>
      <c r="K75" s="268">
        <f t="shared" si="10"/>
        <v>-901</v>
      </c>
      <c r="L75" s="268">
        <f t="shared" si="10"/>
        <v>-901</v>
      </c>
      <c r="M75" s="268">
        <f t="shared" si="10"/>
        <v>-901</v>
      </c>
      <c r="N75" s="268">
        <f t="shared" si="10"/>
        <v>-901</v>
      </c>
      <c r="O75" s="268">
        <f t="shared" si="10"/>
        <v>-901</v>
      </c>
      <c r="P75" s="268">
        <f t="shared" si="10"/>
        <v>-901</v>
      </c>
      <c r="Q75" s="268">
        <f t="shared" si="10"/>
        <v>-901</v>
      </c>
      <c r="R75" s="268">
        <f t="shared" si="10"/>
        <v>-901</v>
      </c>
      <c r="S75" s="132" t="str">
        <f t="shared" si="5"/>
        <v/>
      </c>
      <c r="U75" s="131">
        <v>1981</v>
      </c>
      <c r="V75" s="268">
        <f t="shared" si="13"/>
        <v>-901</v>
      </c>
      <c r="W75" s="268">
        <f t="shared" si="11"/>
        <v>-901</v>
      </c>
      <c r="X75" s="268">
        <f t="shared" si="11"/>
        <v>-901</v>
      </c>
      <c r="Y75" s="268">
        <f t="shared" si="11"/>
        <v>-901</v>
      </c>
      <c r="Z75" s="268">
        <f t="shared" si="11"/>
        <v>-901</v>
      </c>
      <c r="AA75" s="268">
        <f t="shared" si="11"/>
        <v>-901</v>
      </c>
      <c r="AB75" s="268">
        <f t="shared" si="11"/>
        <v>-901</v>
      </c>
      <c r="AC75" s="268">
        <f t="shared" si="11"/>
        <v>-901</v>
      </c>
      <c r="AD75" s="268">
        <f t="shared" si="11"/>
        <v>-901</v>
      </c>
      <c r="AE75" s="268">
        <f t="shared" si="11"/>
        <v>-901</v>
      </c>
      <c r="AF75" s="268">
        <f t="shared" si="11"/>
        <v>-901</v>
      </c>
      <c r="AG75" s="268">
        <f t="shared" si="11"/>
        <v>-901</v>
      </c>
      <c r="AH75" s="134" t="str">
        <f t="shared" si="7"/>
        <v/>
      </c>
      <c r="AI75" s="272"/>
    </row>
    <row r="76" spans="1:35">
      <c r="A76" s="263">
        <f t="shared" si="2"/>
        <v>1927</v>
      </c>
      <c r="B76" s="271">
        <v>9801</v>
      </c>
      <c r="C76" s="265">
        <v>-901</v>
      </c>
      <c r="D76" s="266">
        <f t="shared" si="3"/>
        <v>-901</v>
      </c>
      <c r="E76" s="130">
        <v>28</v>
      </c>
      <c r="F76" s="131">
        <v>1982</v>
      </c>
      <c r="G76" s="268">
        <f t="shared" si="12"/>
        <v>-901</v>
      </c>
      <c r="H76" s="268">
        <f t="shared" si="10"/>
        <v>-901</v>
      </c>
      <c r="I76" s="268">
        <f t="shared" si="10"/>
        <v>-901</v>
      </c>
      <c r="J76" s="268">
        <f t="shared" si="10"/>
        <v>-901</v>
      </c>
      <c r="K76" s="268">
        <f t="shared" si="10"/>
        <v>-901</v>
      </c>
      <c r="L76" s="268">
        <f t="shared" si="10"/>
        <v>-901</v>
      </c>
      <c r="M76" s="268">
        <f t="shared" si="10"/>
        <v>-901</v>
      </c>
      <c r="N76" s="268">
        <f t="shared" si="10"/>
        <v>-901</v>
      </c>
      <c r="O76" s="268">
        <f t="shared" si="10"/>
        <v>-901</v>
      </c>
      <c r="P76" s="268">
        <f t="shared" si="10"/>
        <v>-901</v>
      </c>
      <c r="Q76" s="268">
        <f t="shared" si="10"/>
        <v>-901</v>
      </c>
      <c r="R76" s="268">
        <f t="shared" si="10"/>
        <v>-901</v>
      </c>
      <c r="S76" s="132" t="str">
        <f t="shared" si="5"/>
        <v/>
      </c>
      <c r="U76" s="131">
        <v>1982</v>
      </c>
      <c r="V76" s="268">
        <f t="shared" si="13"/>
        <v>-901</v>
      </c>
      <c r="W76" s="268">
        <f t="shared" si="11"/>
        <v>-901</v>
      </c>
      <c r="X76" s="268">
        <f t="shared" si="11"/>
        <v>-901</v>
      </c>
      <c r="Y76" s="268">
        <f t="shared" si="11"/>
        <v>-901</v>
      </c>
      <c r="Z76" s="268">
        <f t="shared" si="11"/>
        <v>-901</v>
      </c>
      <c r="AA76" s="268">
        <f t="shared" si="11"/>
        <v>-901</v>
      </c>
      <c r="AB76" s="268">
        <f t="shared" si="11"/>
        <v>-901</v>
      </c>
      <c r="AC76" s="268">
        <f t="shared" si="11"/>
        <v>-901</v>
      </c>
      <c r="AD76" s="268">
        <f t="shared" si="11"/>
        <v>-901</v>
      </c>
      <c r="AE76" s="268">
        <f t="shared" si="11"/>
        <v>-901</v>
      </c>
      <c r="AF76" s="268">
        <f t="shared" si="11"/>
        <v>-901</v>
      </c>
      <c r="AG76" s="268">
        <f t="shared" si="11"/>
        <v>-901</v>
      </c>
      <c r="AH76" s="134" t="str">
        <f t="shared" si="7"/>
        <v/>
      </c>
      <c r="AI76" s="272"/>
    </row>
    <row r="77" spans="1:35">
      <c r="A77" s="263">
        <f t="shared" si="2"/>
        <v>1927</v>
      </c>
      <c r="B77" s="271">
        <v>9831</v>
      </c>
      <c r="C77" s="265">
        <v>-901</v>
      </c>
      <c r="D77" s="266">
        <f t="shared" si="3"/>
        <v>-901</v>
      </c>
      <c r="E77" s="130">
        <v>28</v>
      </c>
      <c r="F77" s="131">
        <v>1983</v>
      </c>
      <c r="G77" s="268">
        <f t="shared" si="12"/>
        <v>-901</v>
      </c>
      <c r="H77" s="268">
        <f t="shared" si="10"/>
        <v>-901</v>
      </c>
      <c r="I77" s="268">
        <f t="shared" si="10"/>
        <v>-901</v>
      </c>
      <c r="J77" s="268">
        <f t="shared" si="10"/>
        <v>-901</v>
      </c>
      <c r="K77" s="268">
        <f t="shared" si="10"/>
        <v>-901</v>
      </c>
      <c r="L77" s="268">
        <f t="shared" si="10"/>
        <v>-901</v>
      </c>
      <c r="M77" s="268">
        <f t="shared" si="10"/>
        <v>-901</v>
      </c>
      <c r="N77" s="268">
        <f t="shared" si="10"/>
        <v>-901</v>
      </c>
      <c r="O77" s="268">
        <f t="shared" si="10"/>
        <v>-901</v>
      </c>
      <c r="P77" s="268">
        <f t="shared" si="10"/>
        <v>-901</v>
      </c>
      <c r="Q77" s="268">
        <f t="shared" si="10"/>
        <v>-901</v>
      </c>
      <c r="R77" s="268">
        <f t="shared" si="10"/>
        <v>-901</v>
      </c>
      <c r="S77" s="132" t="str">
        <f t="shared" si="5"/>
        <v/>
      </c>
      <c r="U77" s="131">
        <v>1983</v>
      </c>
      <c r="V77" s="268">
        <f t="shared" si="13"/>
        <v>-901</v>
      </c>
      <c r="W77" s="268">
        <f t="shared" si="11"/>
        <v>-901</v>
      </c>
      <c r="X77" s="268">
        <f t="shared" si="11"/>
        <v>-901</v>
      </c>
      <c r="Y77" s="268">
        <f t="shared" si="11"/>
        <v>-901</v>
      </c>
      <c r="Z77" s="268">
        <f t="shared" si="11"/>
        <v>-901</v>
      </c>
      <c r="AA77" s="268">
        <f t="shared" si="11"/>
        <v>-901</v>
      </c>
      <c r="AB77" s="268">
        <f t="shared" si="11"/>
        <v>-901</v>
      </c>
      <c r="AC77" s="268">
        <f t="shared" si="11"/>
        <v>-901</v>
      </c>
      <c r="AD77" s="268">
        <f t="shared" si="11"/>
        <v>-901</v>
      </c>
      <c r="AE77" s="268">
        <f t="shared" si="11"/>
        <v>-901</v>
      </c>
      <c r="AF77" s="268">
        <f t="shared" si="11"/>
        <v>-901</v>
      </c>
      <c r="AG77" s="268">
        <f t="shared" si="11"/>
        <v>-901</v>
      </c>
      <c r="AH77" s="134" t="str">
        <f t="shared" si="7"/>
        <v/>
      </c>
      <c r="AI77" s="272"/>
    </row>
    <row r="78" spans="1:35">
      <c r="A78" s="263">
        <f t="shared" si="2"/>
        <v>1927</v>
      </c>
      <c r="B78" s="271">
        <v>9862</v>
      </c>
      <c r="C78" s="265">
        <v>-901</v>
      </c>
      <c r="D78" s="266">
        <f t="shared" si="3"/>
        <v>-901</v>
      </c>
      <c r="E78" s="130">
        <v>29</v>
      </c>
      <c r="F78" s="131">
        <v>1984</v>
      </c>
      <c r="G78" s="268">
        <f t="shared" si="12"/>
        <v>-901</v>
      </c>
      <c r="H78" s="268">
        <f t="shared" si="10"/>
        <v>-901</v>
      </c>
      <c r="I78" s="268">
        <f t="shared" si="10"/>
        <v>-901</v>
      </c>
      <c r="J78" s="268">
        <f t="shared" si="10"/>
        <v>-901</v>
      </c>
      <c r="K78" s="268">
        <f t="shared" si="10"/>
        <v>-901</v>
      </c>
      <c r="L78" s="268">
        <f t="shared" si="10"/>
        <v>-901</v>
      </c>
      <c r="M78" s="268">
        <f t="shared" si="10"/>
        <v>-901</v>
      </c>
      <c r="N78" s="268">
        <f t="shared" si="10"/>
        <v>-901</v>
      </c>
      <c r="O78" s="268">
        <f t="shared" si="10"/>
        <v>-901</v>
      </c>
      <c r="P78" s="268">
        <f t="shared" si="10"/>
        <v>-901</v>
      </c>
      <c r="Q78" s="268">
        <f t="shared" si="10"/>
        <v>-901</v>
      </c>
      <c r="R78" s="268">
        <f t="shared" si="10"/>
        <v>-901</v>
      </c>
      <c r="S78" s="132" t="str">
        <f t="shared" si="5"/>
        <v/>
      </c>
      <c r="U78" s="131">
        <v>1984</v>
      </c>
      <c r="V78" s="268">
        <f t="shared" si="13"/>
        <v>-901</v>
      </c>
      <c r="W78" s="268">
        <f t="shared" si="11"/>
        <v>-901</v>
      </c>
      <c r="X78" s="268">
        <f t="shared" si="11"/>
        <v>-901</v>
      </c>
      <c r="Y78" s="268">
        <f t="shared" si="11"/>
        <v>-901</v>
      </c>
      <c r="Z78" s="268">
        <f t="shared" si="11"/>
        <v>-901</v>
      </c>
      <c r="AA78" s="268">
        <f t="shared" si="11"/>
        <v>-901</v>
      </c>
      <c r="AB78" s="268">
        <f t="shared" si="11"/>
        <v>-901</v>
      </c>
      <c r="AC78" s="268">
        <f t="shared" si="11"/>
        <v>-901</v>
      </c>
      <c r="AD78" s="268">
        <f t="shared" si="11"/>
        <v>-901</v>
      </c>
      <c r="AE78" s="268">
        <f t="shared" si="11"/>
        <v>-901</v>
      </c>
      <c r="AF78" s="268">
        <f t="shared" si="11"/>
        <v>-901</v>
      </c>
      <c r="AG78" s="268">
        <f t="shared" si="11"/>
        <v>-901</v>
      </c>
      <c r="AH78" s="134" t="str">
        <f t="shared" si="7"/>
        <v/>
      </c>
      <c r="AI78" s="272"/>
    </row>
    <row r="79" spans="1:35">
      <c r="A79" s="263">
        <f t="shared" si="2"/>
        <v>1927</v>
      </c>
      <c r="B79" s="271">
        <v>9893</v>
      </c>
      <c r="C79" s="265">
        <v>-901</v>
      </c>
      <c r="D79" s="266">
        <f t="shared" si="3"/>
        <v>-901</v>
      </c>
      <c r="E79" s="130">
        <v>28</v>
      </c>
      <c r="F79" s="131">
        <v>1985</v>
      </c>
      <c r="G79" s="268">
        <f t="shared" si="12"/>
        <v>-901</v>
      </c>
      <c r="H79" s="268">
        <f t="shared" si="10"/>
        <v>-901</v>
      </c>
      <c r="I79" s="268">
        <f t="shared" si="10"/>
        <v>-901</v>
      </c>
      <c r="J79" s="268">
        <f t="shared" si="10"/>
        <v>-901</v>
      </c>
      <c r="K79" s="268">
        <f t="shared" si="10"/>
        <v>-901</v>
      </c>
      <c r="L79" s="268">
        <f t="shared" si="10"/>
        <v>-901</v>
      </c>
      <c r="M79" s="268">
        <f t="shared" si="10"/>
        <v>-901</v>
      </c>
      <c r="N79" s="268">
        <f t="shared" si="10"/>
        <v>-901</v>
      </c>
      <c r="O79" s="268">
        <f t="shared" si="10"/>
        <v>-901</v>
      </c>
      <c r="P79" s="268">
        <f t="shared" si="10"/>
        <v>-901</v>
      </c>
      <c r="Q79" s="268">
        <f t="shared" si="10"/>
        <v>-901</v>
      </c>
      <c r="R79" s="268">
        <f t="shared" si="10"/>
        <v>-901</v>
      </c>
      <c r="S79" s="132" t="str">
        <f t="shared" si="5"/>
        <v/>
      </c>
      <c r="U79" s="131">
        <v>1985</v>
      </c>
      <c r="V79" s="268">
        <f t="shared" si="13"/>
        <v>-901</v>
      </c>
      <c r="W79" s="268">
        <f t="shared" si="11"/>
        <v>-901</v>
      </c>
      <c r="X79" s="268">
        <f t="shared" si="11"/>
        <v>-901</v>
      </c>
      <c r="Y79" s="268">
        <f t="shared" si="11"/>
        <v>-901</v>
      </c>
      <c r="Z79" s="268">
        <f t="shared" si="11"/>
        <v>-901</v>
      </c>
      <c r="AA79" s="268">
        <f t="shared" si="11"/>
        <v>-901</v>
      </c>
      <c r="AB79" s="268">
        <f t="shared" si="11"/>
        <v>-901</v>
      </c>
      <c r="AC79" s="268">
        <f t="shared" si="11"/>
        <v>-901</v>
      </c>
      <c r="AD79" s="268">
        <f t="shared" si="11"/>
        <v>-901</v>
      </c>
      <c r="AE79" s="268">
        <f t="shared" si="11"/>
        <v>-901</v>
      </c>
      <c r="AF79" s="268">
        <f t="shared" si="11"/>
        <v>-901</v>
      </c>
      <c r="AG79" s="268">
        <f t="shared" si="11"/>
        <v>-901</v>
      </c>
      <c r="AH79" s="134" t="str">
        <f t="shared" si="7"/>
        <v/>
      </c>
      <c r="AI79" s="272"/>
    </row>
    <row r="80" spans="1:35">
      <c r="A80" s="263">
        <f t="shared" si="2"/>
        <v>1927</v>
      </c>
      <c r="B80" s="271">
        <v>9921</v>
      </c>
      <c r="C80" s="265">
        <v>-901</v>
      </c>
      <c r="D80" s="266">
        <f t="shared" si="3"/>
        <v>-901</v>
      </c>
      <c r="E80" s="130">
        <v>28</v>
      </c>
      <c r="F80" s="131">
        <v>1986</v>
      </c>
      <c r="G80" s="268">
        <f t="shared" si="12"/>
        <v>-901</v>
      </c>
      <c r="H80" s="268">
        <f t="shared" si="10"/>
        <v>-901</v>
      </c>
      <c r="I80" s="268">
        <f t="shared" si="10"/>
        <v>-901</v>
      </c>
      <c r="J80" s="268">
        <f t="shared" si="10"/>
        <v>-901</v>
      </c>
      <c r="K80" s="268">
        <f t="shared" si="10"/>
        <v>-901</v>
      </c>
      <c r="L80" s="268">
        <f t="shared" si="10"/>
        <v>-901</v>
      </c>
      <c r="M80" s="268">
        <f t="shared" si="10"/>
        <v>-901</v>
      </c>
      <c r="N80" s="268">
        <f t="shared" si="10"/>
        <v>-901</v>
      </c>
      <c r="O80" s="268">
        <f t="shared" si="10"/>
        <v>-901</v>
      </c>
      <c r="P80" s="268">
        <f t="shared" si="10"/>
        <v>-901</v>
      </c>
      <c r="Q80" s="268">
        <f t="shared" si="10"/>
        <v>-901</v>
      </c>
      <c r="R80" s="268">
        <f t="shared" si="10"/>
        <v>-901</v>
      </c>
      <c r="S80" s="132" t="str">
        <f t="shared" si="5"/>
        <v/>
      </c>
      <c r="U80" s="131">
        <v>1986</v>
      </c>
      <c r="V80" s="268">
        <f t="shared" si="13"/>
        <v>-901</v>
      </c>
      <c r="W80" s="268">
        <f t="shared" si="11"/>
        <v>-901</v>
      </c>
      <c r="X80" s="268">
        <f t="shared" si="11"/>
        <v>-901</v>
      </c>
      <c r="Y80" s="268">
        <f t="shared" si="11"/>
        <v>-901</v>
      </c>
      <c r="Z80" s="268">
        <f t="shared" si="11"/>
        <v>-901</v>
      </c>
      <c r="AA80" s="268">
        <f t="shared" si="11"/>
        <v>-901</v>
      </c>
      <c r="AB80" s="268">
        <f t="shared" si="11"/>
        <v>-901</v>
      </c>
      <c r="AC80" s="268">
        <f t="shared" si="11"/>
        <v>-901</v>
      </c>
      <c r="AD80" s="268">
        <f t="shared" si="11"/>
        <v>-901</v>
      </c>
      <c r="AE80" s="268">
        <f t="shared" si="11"/>
        <v>-901</v>
      </c>
      <c r="AF80" s="268">
        <f t="shared" si="11"/>
        <v>-901</v>
      </c>
      <c r="AG80" s="268">
        <f t="shared" si="11"/>
        <v>-901</v>
      </c>
      <c r="AH80" s="134" t="str">
        <f t="shared" si="7"/>
        <v/>
      </c>
      <c r="AI80" s="272"/>
    </row>
    <row r="81" spans="1:35">
      <c r="A81" s="263">
        <f t="shared" ref="A81:A144" si="14">IF(MONTH(B81)&gt;9,YEAR(B81)+1,YEAR(B81))</f>
        <v>1927</v>
      </c>
      <c r="B81" s="271">
        <v>9952</v>
      </c>
      <c r="C81" s="265">
        <v>-901</v>
      </c>
      <c r="D81" s="266">
        <f t="shared" ref="D81:D144" si="15">IF(C81&lt;&gt;-901,C81*DAY(B81)*24*60*60/(220*22*9*1000),-901)</f>
        <v>-901</v>
      </c>
      <c r="E81" s="130">
        <v>28</v>
      </c>
      <c r="F81" s="131">
        <v>1987</v>
      </c>
      <c r="G81" s="268">
        <f t="shared" si="12"/>
        <v>-901</v>
      </c>
      <c r="H81" s="268">
        <f t="shared" si="10"/>
        <v>13.7</v>
      </c>
      <c r="I81" s="268">
        <f t="shared" si="10"/>
        <v>13.4</v>
      </c>
      <c r="J81" s="268">
        <f t="shared" si="10"/>
        <v>9.1199999999999992</v>
      </c>
      <c r="K81" s="268">
        <f t="shared" si="10"/>
        <v>14.6</v>
      </c>
      <c r="L81" s="268">
        <f t="shared" si="10"/>
        <v>0</v>
      </c>
      <c r="M81" s="268">
        <f t="shared" si="10"/>
        <v>0</v>
      </c>
      <c r="N81" s="268">
        <f t="shared" si="10"/>
        <v>0</v>
      </c>
      <c r="O81" s="268">
        <f t="shared" si="10"/>
        <v>0</v>
      </c>
      <c r="P81" s="268">
        <f t="shared" si="10"/>
        <v>0.35099999999999998</v>
      </c>
      <c r="Q81" s="268">
        <f t="shared" si="10"/>
        <v>0</v>
      </c>
      <c r="R81" s="268">
        <f t="shared" si="10"/>
        <v>3.38</v>
      </c>
      <c r="S81" s="132" t="str">
        <f t="shared" ref="S81:S109" si="16">IF(ISERROR(MATCH(-901,G81:R81,0)),(SUMPRODUCT(G81:R81,$G$13:$R$13)+(E81-$K$13)*K81)*24*60*60/(220*22*9*1000),"")</f>
        <v/>
      </c>
      <c r="U81" s="131">
        <v>1987</v>
      </c>
      <c r="V81" s="268">
        <f t="shared" si="13"/>
        <v>-901</v>
      </c>
      <c r="W81" s="268">
        <f t="shared" si="11"/>
        <v>815.20661157024801</v>
      </c>
      <c r="X81" s="268">
        <f t="shared" si="11"/>
        <v>823.93388429752065</v>
      </c>
      <c r="Y81" s="268">
        <f t="shared" si="11"/>
        <v>560.76694214876022</v>
      </c>
      <c r="Z81" s="268">
        <f t="shared" si="11"/>
        <v>810.84297520661153</v>
      </c>
      <c r="AA81" s="268">
        <f t="shared" si="11"/>
        <v>0</v>
      </c>
      <c r="AB81" s="268">
        <f t="shared" si="11"/>
        <v>0</v>
      </c>
      <c r="AC81" s="268">
        <f t="shared" si="11"/>
        <v>0</v>
      </c>
      <c r="AD81" s="268">
        <f t="shared" si="11"/>
        <v>0</v>
      </c>
      <c r="AE81" s="268">
        <f t="shared" si="11"/>
        <v>21.582148760330575</v>
      </c>
      <c r="AF81" s="268">
        <f t="shared" si="11"/>
        <v>0</v>
      </c>
      <c r="AG81" s="268">
        <f t="shared" si="11"/>
        <v>201.12396694214877</v>
      </c>
      <c r="AH81" s="134" t="str">
        <f t="shared" ref="AH81:AH109" si="17">IF(ISERROR(MATCH(-901,V81:AG81,0)),SUM(V81:AG81)/1000,"")</f>
        <v/>
      </c>
      <c r="AI81" s="272"/>
    </row>
    <row r="82" spans="1:35">
      <c r="A82" s="263">
        <f t="shared" si="14"/>
        <v>1927</v>
      </c>
      <c r="B82" s="271">
        <v>9982</v>
      </c>
      <c r="C82" s="265">
        <v>-901</v>
      </c>
      <c r="D82" s="266">
        <f t="shared" si="15"/>
        <v>-901</v>
      </c>
      <c r="E82" s="130">
        <v>29</v>
      </c>
      <c r="F82" s="131">
        <v>1988</v>
      </c>
      <c r="G82" s="268">
        <f t="shared" si="12"/>
        <v>2.78</v>
      </c>
      <c r="H82" s="268">
        <f t="shared" si="10"/>
        <v>2.48</v>
      </c>
      <c r="I82" s="268">
        <f t="shared" si="10"/>
        <v>9.9700000000000006</v>
      </c>
      <c r="J82" s="268">
        <f t="shared" si="10"/>
        <v>21.6</v>
      </c>
      <c r="K82" s="268">
        <f t="shared" si="10"/>
        <v>17.2</v>
      </c>
      <c r="L82" s="268">
        <f t="shared" si="10"/>
        <v>12.6</v>
      </c>
      <c r="M82" s="268">
        <f t="shared" si="10"/>
        <v>7.7</v>
      </c>
      <c r="N82" s="268">
        <f t="shared" si="10"/>
        <v>15.3</v>
      </c>
      <c r="O82" s="268">
        <f t="shared" si="10"/>
        <v>10</v>
      </c>
      <c r="P82" s="268">
        <f t="shared" si="10"/>
        <v>3.18</v>
      </c>
      <c r="Q82" s="268">
        <f t="shared" si="10"/>
        <v>2.65</v>
      </c>
      <c r="R82" s="268">
        <f t="shared" si="10"/>
        <v>1.47</v>
      </c>
      <c r="S82" s="132">
        <f t="shared" si="16"/>
        <v>6.4636958677685952</v>
      </c>
      <c r="U82" s="131">
        <v>1988</v>
      </c>
      <c r="V82" s="268">
        <f t="shared" si="13"/>
        <v>170.93553719008261</v>
      </c>
      <c r="W82" s="268">
        <f t="shared" si="11"/>
        <v>147.57024793388433</v>
      </c>
      <c r="X82" s="268">
        <f t="shared" si="11"/>
        <v>613.03140495867785</v>
      </c>
      <c r="Y82" s="268">
        <f t="shared" si="11"/>
        <v>1328.1322314049589</v>
      </c>
      <c r="Z82" s="268">
        <f t="shared" si="11"/>
        <v>989.35537190082619</v>
      </c>
      <c r="AA82" s="268">
        <f t="shared" si="11"/>
        <v>774.74380165289256</v>
      </c>
      <c r="AB82" s="268">
        <f t="shared" si="11"/>
        <v>458.18181818181819</v>
      </c>
      <c r="AC82" s="268">
        <f t="shared" si="11"/>
        <v>940.76033057851237</v>
      </c>
      <c r="AD82" s="268">
        <f t="shared" si="11"/>
        <v>595.04132231404958</v>
      </c>
      <c r="AE82" s="268">
        <f t="shared" si="11"/>
        <v>195.53057851239669</v>
      </c>
      <c r="AF82" s="268">
        <f t="shared" si="11"/>
        <v>162.94214876033058</v>
      </c>
      <c r="AG82" s="268">
        <f t="shared" si="11"/>
        <v>87.471074380165291</v>
      </c>
      <c r="AH82" s="134">
        <f t="shared" si="17"/>
        <v>6.4636958677685952</v>
      </c>
      <c r="AI82" s="272"/>
    </row>
    <row r="83" spans="1:35">
      <c r="A83" s="263">
        <f t="shared" si="14"/>
        <v>1927</v>
      </c>
      <c r="B83" s="271">
        <v>10013</v>
      </c>
      <c r="C83" s="265">
        <v>-901</v>
      </c>
      <c r="D83" s="266">
        <f t="shared" si="15"/>
        <v>-901</v>
      </c>
      <c r="E83" s="130">
        <v>28</v>
      </c>
      <c r="F83" s="131">
        <v>1989</v>
      </c>
      <c r="G83" s="268">
        <f t="shared" si="12"/>
        <v>0</v>
      </c>
      <c r="H83" s="268">
        <f t="shared" si="10"/>
        <v>3.58</v>
      </c>
      <c r="I83" s="268">
        <f t="shared" si="10"/>
        <v>8.9</v>
      </c>
      <c r="J83" s="268">
        <f t="shared" si="10"/>
        <v>16.600000000000001</v>
      </c>
      <c r="K83" s="268">
        <f t="shared" si="10"/>
        <v>21.4</v>
      </c>
      <c r="L83" s="268">
        <f t="shared" si="10"/>
        <v>21.5</v>
      </c>
      <c r="M83" s="268">
        <f t="shared" si="10"/>
        <v>17.8</v>
      </c>
      <c r="N83" s="268">
        <f t="shared" si="10"/>
        <v>19.3</v>
      </c>
      <c r="O83" s="268">
        <f t="shared" si="10"/>
        <v>10.5</v>
      </c>
      <c r="P83" s="268">
        <f t="shared" si="10"/>
        <v>4.09</v>
      </c>
      <c r="Q83" s="268">
        <f t="shared" si="10"/>
        <v>4.95</v>
      </c>
      <c r="R83" s="268">
        <f t="shared" si="10"/>
        <v>7.22</v>
      </c>
      <c r="S83" s="132">
        <f t="shared" si="16"/>
        <v>8.1475834710743804</v>
      </c>
      <c r="U83" s="131">
        <v>1989</v>
      </c>
      <c r="V83" s="268">
        <f t="shared" si="13"/>
        <v>0</v>
      </c>
      <c r="W83" s="268">
        <f t="shared" si="11"/>
        <v>213.0247933884298</v>
      </c>
      <c r="X83" s="268">
        <f t="shared" si="11"/>
        <v>547.23966942148763</v>
      </c>
      <c r="Y83" s="268">
        <f t="shared" si="11"/>
        <v>1020.6942148760331</v>
      </c>
      <c r="Z83" s="268">
        <f t="shared" si="11"/>
        <v>1188.495867768595</v>
      </c>
      <c r="AA83" s="268">
        <f t="shared" si="11"/>
        <v>1321.9834710743801</v>
      </c>
      <c r="AB83" s="268">
        <f t="shared" si="11"/>
        <v>1059.1735537190084</v>
      </c>
      <c r="AC83" s="268">
        <f t="shared" si="11"/>
        <v>1186.7107438016528</v>
      </c>
      <c r="AD83" s="268">
        <f t="shared" si="11"/>
        <v>624.7933884297521</v>
      </c>
      <c r="AE83" s="268">
        <f t="shared" si="11"/>
        <v>251.48429752066116</v>
      </c>
      <c r="AF83" s="268">
        <f t="shared" si="11"/>
        <v>304.36363636363632</v>
      </c>
      <c r="AG83" s="268">
        <f t="shared" si="11"/>
        <v>429.61983471074376</v>
      </c>
      <c r="AH83" s="134">
        <f t="shared" si="17"/>
        <v>8.1475834710743804</v>
      </c>
      <c r="AI83" s="272"/>
    </row>
    <row r="84" spans="1:35">
      <c r="A84" s="263">
        <f t="shared" si="14"/>
        <v>1927</v>
      </c>
      <c r="B84" s="271">
        <v>10043</v>
      </c>
      <c r="C84" s="265">
        <v>-901</v>
      </c>
      <c r="D84" s="266">
        <f t="shared" si="15"/>
        <v>-901</v>
      </c>
      <c r="E84" s="130">
        <v>28</v>
      </c>
      <c r="F84" s="131">
        <v>1990</v>
      </c>
      <c r="G84" s="268">
        <f t="shared" si="12"/>
        <v>8.81</v>
      </c>
      <c r="H84" s="268">
        <f t="shared" si="10"/>
        <v>5.46</v>
      </c>
      <c r="I84" s="268">
        <f t="shared" si="10"/>
        <v>3.7</v>
      </c>
      <c r="J84" s="268">
        <f t="shared" si="10"/>
        <v>11.8</v>
      </c>
      <c r="K84" s="268">
        <f t="shared" si="10"/>
        <v>15.9</v>
      </c>
      <c r="L84" s="268">
        <f t="shared" si="10"/>
        <v>8.4499999999999993</v>
      </c>
      <c r="M84" s="268">
        <f t="shared" si="10"/>
        <v>6.48</v>
      </c>
      <c r="N84" s="268">
        <f t="shared" si="10"/>
        <v>11.8</v>
      </c>
      <c r="O84" s="268">
        <f t="shared" si="10"/>
        <v>12.5</v>
      </c>
      <c r="P84" s="268">
        <f t="shared" si="10"/>
        <v>6.99</v>
      </c>
      <c r="Q84" s="268">
        <f t="shared" si="10"/>
        <v>4.45</v>
      </c>
      <c r="R84" s="268">
        <f t="shared" si="10"/>
        <v>4.3</v>
      </c>
      <c r="S84" s="132">
        <f t="shared" si="16"/>
        <v>6.0364958677685951</v>
      </c>
      <c r="U84" s="131">
        <v>1990</v>
      </c>
      <c r="V84" s="268">
        <f t="shared" si="13"/>
        <v>541.70578512396696</v>
      </c>
      <c r="W84" s="268">
        <f t="shared" si="11"/>
        <v>324.89256198347113</v>
      </c>
      <c r="X84" s="268">
        <f t="shared" si="11"/>
        <v>227.50413223140495</v>
      </c>
      <c r="Y84" s="268">
        <f t="shared" si="11"/>
        <v>725.55371900826447</v>
      </c>
      <c r="Z84" s="268">
        <f t="shared" si="11"/>
        <v>883.04132231404969</v>
      </c>
      <c r="AA84" s="268">
        <f t="shared" si="11"/>
        <v>519.57024793388416</v>
      </c>
      <c r="AB84" s="268">
        <f t="shared" si="11"/>
        <v>385.58677685950414</v>
      </c>
      <c r="AC84" s="268">
        <f t="shared" si="11"/>
        <v>725.55371900826447</v>
      </c>
      <c r="AD84" s="268">
        <f t="shared" si="11"/>
        <v>743.80165289256195</v>
      </c>
      <c r="AE84" s="268">
        <f t="shared" si="11"/>
        <v>429.79834710743802</v>
      </c>
      <c r="AF84" s="268">
        <f t="shared" si="11"/>
        <v>273.61983471074382</v>
      </c>
      <c r="AG84" s="268">
        <f t="shared" si="11"/>
        <v>255.86776859504135</v>
      </c>
      <c r="AH84" s="134">
        <f t="shared" si="17"/>
        <v>6.0364958677685943</v>
      </c>
      <c r="AI84" s="272"/>
    </row>
    <row r="85" spans="1:35">
      <c r="A85" s="263">
        <f t="shared" si="14"/>
        <v>1927</v>
      </c>
      <c r="B85" s="271">
        <v>10074</v>
      </c>
      <c r="C85" s="265">
        <v>-901</v>
      </c>
      <c r="D85" s="266">
        <f t="shared" si="15"/>
        <v>-901</v>
      </c>
      <c r="E85" s="130">
        <v>28</v>
      </c>
      <c r="F85" s="131">
        <v>1991</v>
      </c>
      <c r="G85" s="268">
        <f t="shared" si="12"/>
        <v>4.83</v>
      </c>
      <c r="H85" s="268">
        <f t="shared" si="10"/>
        <v>6.62</v>
      </c>
      <c r="I85" s="268">
        <f t="shared" si="10"/>
        <v>6.37</v>
      </c>
      <c r="J85" s="268">
        <f t="shared" si="10"/>
        <v>5.58</v>
      </c>
      <c r="K85" s="268">
        <f t="shared" si="10"/>
        <v>9.4600000000000009</v>
      </c>
      <c r="L85" s="268">
        <f t="shared" si="10"/>
        <v>6.87</v>
      </c>
      <c r="M85" s="268">
        <f t="shared" si="10"/>
        <v>8.9999999999999993E-3</v>
      </c>
      <c r="N85" s="268">
        <f t="shared" si="10"/>
        <v>3.81</v>
      </c>
      <c r="O85" s="268">
        <f t="shared" si="10"/>
        <v>4.8099999999999996</v>
      </c>
      <c r="P85" s="268">
        <f t="shared" si="10"/>
        <v>9.14</v>
      </c>
      <c r="Q85" s="268">
        <f t="shared" si="10"/>
        <v>3.24</v>
      </c>
      <c r="R85" s="268">
        <f t="shared" si="10"/>
        <v>3</v>
      </c>
      <c r="S85" s="132">
        <f t="shared" si="16"/>
        <v>3.8342280991735525</v>
      </c>
      <c r="U85" s="131">
        <v>1991</v>
      </c>
      <c r="V85" s="268">
        <f t="shared" si="13"/>
        <v>296.98512396694213</v>
      </c>
      <c r="W85" s="268">
        <f t="shared" si="11"/>
        <v>393.91735537190084</v>
      </c>
      <c r="X85" s="268">
        <f t="shared" si="11"/>
        <v>391.67603305785127</v>
      </c>
      <c r="Y85" s="268">
        <f t="shared" si="11"/>
        <v>343.10082644628091</v>
      </c>
      <c r="Z85" s="268">
        <f t="shared" si="11"/>
        <v>525.38181818181818</v>
      </c>
      <c r="AA85" s="268">
        <f t="shared" si="11"/>
        <v>422.41983471074377</v>
      </c>
      <c r="AB85" s="268">
        <f t="shared" si="11"/>
        <v>0.53553719008264444</v>
      </c>
      <c r="AC85" s="268">
        <f t="shared" si="11"/>
        <v>234.2677685950413</v>
      </c>
      <c r="AD85" s="268">
        <f t="shared" si="11"/>
        <v>286.21487603305786</v>
      </c>
      <c r="AE85" s="268">
        <f t="shared" si="11"/>
        <v>561.99669421487613</v>
      </c>
      <c r="AF85" s="268">
        <f t="shared" si="11"/>
        <v>199.21983471074384</v>
      </c>
      <c r="AG85" s="268">
        <f t="shared" si="11"/>
        <v>178.51239669421486</v>
      </c>
      <c r="AH85" s="134">
        <f t="shared" si="17"/>
        <v>3.8342280991735533</v>
      </c>
      <c r="AI85" s="272"/>
    </row>
    <row r="86" spans="1:35">
      <c r="A86" s="263">
        <f t="shared" si="14"/>
        <v>1927</v>
      </c>
      <c r="B86" s="271">
        <v>10105</v>
      </c>
      <c r="C86" s="265">
        <v>-901</v>
      </c>
      <c r="D86" s="266">
        <f t="shared" si="15"/>
        <v>-901</v>
      </c>
      <c r="E86" s="130">
        <v>29</v>
      </c>
      <c r="F86" s="131">
        <v>1992</v>
      </c>
      <c r="G86" s="268">
        <f t="shared" si="12"/>
        <v>4.1500000000000004</v>
      </c>
      <c r="H86" s="268">
        <f t="shared" si="10"/>
        <v>5.25</v>
      </c>
      <c r="I86" s="268">
        <f t="shared" si="10"/>
        <v>1.1399999999999999</v>
      </c>
      <c r="J86" s="268">
        <f t="shared" si="10"/>
        <v>11.4</v>
      </c>
      <c r="K86" s="268">
        <f t="shared" si="10"/>
        <v>7.23</v>
      </c>
      <c r="L86" s="268">
        <f t="shared" si="10"/>
        <v>10.4</v>
      </c>
      <c r="M86" s="268">
        <f t="shared" si="10"/>
        <v>8.09</v>
      </c>
      <c r="N86" s="268">
        <f t="shared" si="10"/>
        <v>4.6100000000000003</v>
      </c>
      <c r="O86" s="268">
        <f t="shared" si="10"/>
        <v>4.22</v>
      </c>
      <c r="P86" s="268">
        <f t="shared" si="10"/>
        <v>3.74</v>
      </c>
      <c r="Q86" s="268">
        <f t="shared" si="10"/>
        <v>2.0699999999999998</v>
      </c>
      <c r="R86" s="268">
        <f t="shared" si="10"/>
        <v>1.86</v>
      </c>
      <c r="S86" s="132">
        <f t="shared" si="16"/>
        <v>3.8778446280991736</v>
      </c>
      <c r="U86" s="131">
        <v>1992</v>
      </c>
      <c r="V86" s="268">
        <f t="shared" si="13"/>
        <v>255.17355371900828</v>
      </c>
      <c r="W86" s="268">
        <f t="shared" si="11"/>
        <v>312.39669421487605</v>
      </c>
      <c r="X86" s="268">
        <f t="shared" si="11"/>
        <v>70.095867768595028</v>
      </c>
      <c r="Y86" s="268">
        <f t="shared" si="11"/>
        <v>700.95867768595042</v>
      </c>
      <c r="Z86" s="268">
        <f t="shared" si="11"/>
        <v>415.87438016528927</v>
      </c>
      <c r="AA86" s="268">
        <f t="shared" si="11"/>
        <v>639.47107438016531</v>
      </c>
      <c r="AB86" s="268">
        <f t="shared" si="11"/>
        <v>481.38842975206603</v>
      </c>
      <c r="AC86" s="268">
        <f t="shared" si="11"/>
        <v>283.45785123966948</v>
      </c>
      <c r="AD86" s="268">
        <f t="shared" si="11"/>
        <v>251.1074380165289</v>
      </c>
      <c r="AE86" s="268">
        <f t="shared" si="11"/>
        <v>229.9636363636364</v>
      </c>
      <c r="AF86" s="268">
        <f t="shared" si="11"/>
        <v>127.27933884297518</v>
      </c>
      <c r="AG86" s="268">
        <f t="shared" si="11"/>
        <v>110.67768595041322</v>
      </c>
      <c r="AH86" s="134">
        <f t="shared" si="17"/>
        <v>3.8778446280991727</v>
      </c>
      <c r="AI86" s="272"/>
    </row>
    <row r="87" spans="1:35">
      <c r="A87" s="263">
        <f t="shared" si="14"/>
        <v>1927</v>
      </c>
      <c r="B87" s="271">
        <v>10135</v>
      </c>
      <c r="C87" s="265">
        <v>-901</v>
      </c>
      <c r="D87" s="266">
        <f t="shared" si="15"/>
        <v>-901</v>
      </c>
      <c r="E87" s="130">
        <v>28</v>
      </c>
      <c r="F87" s="131">
        <v>1993</v>
      </c>
      <c r="G87" s="268">
        <f t="shared" si="12"/>
        <v>3.47</v>
      </c>
      <c r="H87" s="268">
        <f t="shared" si="10"/>
        <v>6.15</v>
      </c>
      <c r="I87" s="268">
        <f t="shared" si="10"/>
        <v>11</v>
      </c>
      <c r="J87" s="268">
        <f t="shared" si="10"/>
        <v>18.399999999999999</v>
      </c>
      <c r="K87" s="268">
        <f t="shared" si="10"/>
        <v>23.7</v>
      </c>
      <c r="L87" s="268">
        <f t="shared" si="10"/>
        <v>22.2</v>
      </c>
      <c r="M87" s="268">
        <f t="shared" si="10"/>
        <v>21.1</v>
      </c>
      <c r="N87" s="268">
        <f t="shared" si="10"/>
        <v>21.1</v>
      </c>
      <c r="O87" s="268">
        <f t="shared" si="10"/>
        <v>20.8</v>
      </c>
      <c r="P87" s="268">
        <f t="shared" si="10"/>
        <v>8.4499999999999993</v>
      </c>
      <c r="Q87" s="268">
        <f t="shared" si="10"/>
        <v>0</v>
      </c>
      <c r="R87" s="268">
        <f t="shared" si="10"/>
        <v>0</v>
      </c>
      <c r="S87" s="132">
        <f t="shared" si="16"/>
        <v>9.3784859504132196</v>
      </c>
      <c r="U87" s="131">
        <v>1993</v>
      </c>
      <c r="V87" s="268">
        <f t="shared" si="13"/>
        <v>213.36198347107444</v>
      </c>
      <c r="W87" s="268">
        <f t="shared" si="11"/>
        <v>365.95041322314046</v>
      </c>
      <c r="X87" s="268">
        <f t="shared" si="11"/>
        <v>676.36363636363637</v>
      </c>
      <c r="Y87" s="268">
        <f t="shared" si="11"/>
        <v>1131.3719008264461</v>
      </c>
      <c r="Z87" s="268">
        <f t="shared" si="11"/>
        <v>1316.2314049586778</v>
      </c>
      <c r="AA87" s="268">
        <f t="shared" si="11"/>
        <v>1365.0247933884298</v>
      </c>
      <c r="AB87" s="268">
        <f t="shared" si="11"/>
        <v>1255.5371900826447</v>
      </c>
      <c r="AC87" s="268">
        <f t="shared" si="11"/>
        <v>1297.3884297520663</v>
      </c>
      <c r="AD87" s="268">
        <f t="shared" si="11"/>
        <v>1237.6859504132231</v>
      </c>
      <c r="AE87" s="268">
        <f t="shared" si="11"/>
        <v>519.57024793388416</v>
      </c>
      <c r="AF87" s="268">
        <f t="shared" si="11"/>
        <v>0</v>
      </c>
      <c r="AG87" s="268">
        <f t="shared" si="11"/>
        <v>0</v>
      </c>
      <c r="AH87" s="134">
        <f t="shared" si="17"/>
        <v>9.3784859504132232</v>
      </c>
      <c r="AI87" s="272"/>
    </row>
    <row r="88" spans="1:35">
      <c r="A88" s="263">
        <f t="shared" si="14"/>
        <v>1928</v>
      </c>
      <c r="B88" s="271">
        <v>10166</v>
      </c>
      <c r="C88" s="265">
        <v>-901</v>
      </c>
      <c r="D88" s="266">
        <f t="shared" si="15"/>
        <v>-901</v>
      </c>
      <c r="E88" s="130">
        <v>28</v>
      </c>
      <c r="F88" s="131">
        <v>1994</v>
      </c>
      <c r="G88" s="268">
        <f t="shared" si="12"/>
        <v>0.19400000000000001</v>
      </c>
      <c r="H88" s="268">
        <f t="shared" si="10"/>
        <v>3.31</v>
      </c>
      <c r="I88" s="268">
        <f t="shared" si="10"/>
        <v>11.7</v>
      </c>
      <c r="J88" s="268">
        <f t="shared" si="10"/>
        <v>14.3</v>
      </c>
      <c r="K88" s="268">
        <f t="shared" si="10"/>
        <v>6.79</v>
      </c>
      <c r="L88" s="268">
        <f t="shared" si="10"/>
        <v>21.9</v>
      </c>
      <c r="M88" s="268">
        <f t="shared" si="10"/>
        <v>12.9</v>
      </c>
      <c r="N88" s="268">
        <f t="shared" si="10"/>
        <v>13.8</v>
      </c>
      <c r="O88" s="268">
        <f t="shared" si="10"/>
        <v>5.28</v>
      </c>
      <c r="P88" s="268">
        <f t="shared" si="10"/>
        <v>0.86799999999999999</v>
      </c>
      <c r="Q88" s="268">
        <f t="shared" si="10"/>
        <v>0</v>
      </c>
      <c r="R88" s="268">
        <f t="shared" si="10"/>
        <v>0</v>
      </c>
      <c r="S88" s="132">
        <f t="shared" si="16"/>
        <v>5.5149262809917357</v>
      </c>
      <c r="U88" s="131">
        <v>1994</v>
      </c>
      <c r="V88" s="268">
        <f t="shared" si="13"/>
        <v>11.928595041322314</v>
      </c>
      <c r="W88" s="268">
        <f t="shared" si="11"/>
        <v>196.95867768595042</v>
      </c>
      <c r="X88" s="268">
        <f t="shared" si="11"/>
        <v>719.40495867768584</v>
      </c>
      <c r="Y88" s="268">
        <f t="shared" si="11"/>
        <v>879.27272727272737</v>
      </c>
      <c r="Z88" s="268">
        <f t="shared" si="11"/>
        <v>377.09752066115703</v>
      </c>
      <c r="AA88" s="268">
        <f t="shared" si="11"/>
        <v>1346.5785123966941</v>
      </c>
      <c r="AB88" s="268">
        <f t="shared" si="11"/>
        <v>767.60330578512389</v>
      </c>
      <c r="AC88" s="268">
        <f t="shared" si="11"/>
        <v>848.52892561983469</v>
      </c>
      <c r="AD88" s="268">
        <f t="shared" si="11"/>
        <v>314.18181818181824</v>
      </c>
      <c r="AE88" s="268">
        <f t="shared" si="11"/>
        <v>53.371239669421492</v>
      </c>
      <c r="AF88" s="268">
        <f t="shared" si="11"/>
        <v>0</v>
      </c>
      <c r="AG88" s="268">
        <f t="shared" si="11"/>
        <v>0</v>
      </c>
      <c r="AH88" s="134">
        <f t="shared" si="17"/>
        <v>5.5149262809917357</v>
      </c>
      <c r="AI88" s="272"/>
    </row>
    <row r="89" spans="1:35">
      <c r="A89" s="263">
        <f t="shared" si="14"/>
        <v>1928</v>
      </c>
      <c r="B89" s="271">
        <v>10196</v>
      </c>
      <c r="C89" s="265">
        <v>-901</v>
      </c>
      <c r="D89" s="266">
        <f t="shared" si="15"/>
        <v>-901</v>
      </c>
      <c r="E89" s="130">
        <v>28</v>
      </c>
      <c r="F89" s="131">
        <v>1995</v>
      </c>
      <c r="G89" s="268">
        <f t="shared" si="12"/>
        <v>0</v>
      </c>
      <c r="H89" s="268">
        <f t="shared" si="10"/>
        <v>10.8</v>
      </c>
      <c r="I89" s="268">
        <f t="shared" si="10"/>
        <v>14.9</v>
      </c>
      <c r="J89" s="268">
        <f t="shared" si="10"/>
        <v>24.2</v>
      </c>
      <c r="K89" s="268">
        <f t="shared" si="10"/>
        <v>20.3</v>
      </c>
      <c r="L89" s="268">
        <f t="shared" si="10"/>
        <v>25.6</v>
      </c>
      <c r="M89" s="268">
        <f t="shared" si="10"/>
        <v>19.8</v>
      </c>
      <c r="N89" s="268">
        <f t="shared" si="10"/>
        <v>23.1</v>
      </c>
      <c r="O89" s="268">
        <f t="shared" si="10"/>
        <v>21</v>
      </c>
      <c r="P89" s="268">
        <f t="shared" si="10"/>
        <v>19.5</v>
      </c>
      <c r="Q89" s="268">
        <f t="shared" si="10"/>
        <v>17.3</v>
      </c>
      <c r="R89" s="268">
        <f t="shared" si="10"/>
        <v>3.09</v>
      </c>
      <c r="S89" s="132">
        <f t="shared" si="16"/>
        <v>12.04304132231405</v>
      </c>
      <c r="U89" s="131">
        <v>1995</v>
      </c>
      <c r="V89" s="268">
        <f t="shared" si="13"/>
        <v>0</v>
      </c>
      <c r="W89" s="268">
        <f t="shared" si="11"/>
        <v>642.64462809917359</v>
      </c>
      <c r="X89" s="268">
        <f t="shared" si="11"/>
        <v>916.16528925619832</v>
      </c>
      <c r="Y89" s="268">
        <f t="shared" si="11"/>
        <v>1488</v>
      </c>
      <c r="Z89" s="268">
        <f t="shared" si="11"/>
        <v>1127.4049586776857</v>
      </c>
      <c r="AA89" s="268">
        <f t="shared" si="11"/>
        <v>1574.0826446280992</v>
      </c>
      <c r="AB89" s="268">
        <f t="shared" si="11"/>
        <v>1178.1818181818182</v>
      </c>
      <c r="AC89" s="268">
        <f t="shared" si="11"/>
        <v>1420.3636363636365</v>
      </c>
      <c r="AD89" s="268">
        <f t="shared" si="11"/>
        <v>1249.5867768595042</v>
      </c>
      <c r="AE89" s="268">
        <f t="shared" si="11"/>
        <v>1199.0082644628098</v>
      </c>
      <c r="AF89" s="268">
        <f t="shared" si="11"/>
        <v>1063.7355371900828</v>
      </c>
      <c r="AG89" s="268">
        <f t="shared" si="11"/>
        <v>183.86776859504127</v>
      </c>
      <c r="AH89" s="134">
        <f t="shared" si="17"/>
        <v>12.043041322314048</v>
      </c>
      <c r="AI89" s="272"/>
    </row>
    <row r="90" spans="1:35">
      <c r="A90" s="263">
        <f t="shared" si="14"/>
        <v>1928</v>
      </c>
      <c r="B90" s="271">
        <v>10227</v>
      </c>
      <c r="C90" s="265">
        <v>-901</v>
      </c>
      <c r="D90" s="266">
        <f t="shared" si="15"/>
        <v>-901</v>
      </c>
      <c r="E90" s="130">
        <v>29</v>
      </c>
      <c r="F90" s="131">
        <v>1996</v>
      </c>
      <c r="G90" s="268">
        <f t="shared" si="12"/>
        <v>0</v>
      </c>
      <c r="H90" s="268">
        <f t="shared" si="10"/>
        <v>0</v>
      </c>
      <c r="I90" s="268">
        <f t="shared" si="10"/>
        <v>20.399999999999999</v>
      </c>
      <c r="J90" s="268">
        <f t="shared" si="10"/>
        <v>22.4</v>
      </c>
      <c r="K90" s="268">
        <f t="shared" si="10"/>
        <v>21.2</v>
      </c>
      <c r="L90" s="268">
        <f t="shared" si="10"/>
        <v>18.899999999999999</v>
      </c>
      <c r="M90" s="268">
        <f t="shared" si="10"/>
        <v>22.8</v>
      </c>
      <c r="N90" s="268">
        <f t="shared" si="10"/>
        <v>18.600000000000001</v>
      </c>
      <c r="O90" s="268">
        <f t="shared" si="10"/>
        <v>19.5</v>
      </c>
      <c r="P90" s="268">
        <f t="shared" si="10"/>
        <v>19.600000000000001</v>
      </c>
      <c r="Q90" s="268">
        <f t="shared" si="10"/>
        <v>18.3</v>
      </c>
      <c r="R90" s="268">
        <f t="shared" si="10"/>
        <v>5.88</v>
      </c>
      <c r="S90" s="132">
        <f t="shared" si="16"/>
        <v>11.354181818181816</v>
      </c>
      <c r="U90" s="131">
        <v>1996</v>
      </c>
      <c r="V90" s="268">
        <f t="shared" si="13"/>
        <v>0</v>
      </c>
      <c r="W90" s="268">
        <f t="shared" si="11"/>
        <v>0</v>
      </c>
      <c r="X90" s="268">
        <f t="shared" si="11"/>
        <v>1254.3471074380163</v>
      </c>
      <c r="Y90" s="268">
        <f t="shared" si="11"/>
        <v>1377.3223140495868</v>
      </c>
      <c r="Z90" s="268">
        <f t="shared" si="11"/>
        <v>1219.4380165289253</v>
      </c>
      <c r="AA90" s="268">
        <f t="shared" si="11"/>
        <v>1162.1157024793388</v>
      </c>
      <c r="AB90" s="268">
        <f t="shared" si="11"/>
        <v>1356.6942148760331</v>
      </c>
      <c r="AC90" s="268">
        <f t="shared" si="11"/>
        <v>1143.6694214876036</v>
      </c>
      <c r="AD90" s="268">
        <f t="shared" si="11"/>
        <v>1160.3305785123966</v>
      </c>
      <c r="AE90" s="268">
        <f t="shared" si="11"/>
        <v>1205.1570247933887</v>
      </c>
      <c r="AF90" s="268">
        <f t="shared" si="11"/>
        <v>1125.2231404958677</v>
      </c>
      <c r="AG90" s="268">
        <f t="shared" si="11"/>
        <v>349.88429752066116</v>
      </c>
      <c r="AH90" s="134">
        <f t="shared" si="17"/>
        <v>11.354181818181818</v>
      </c>
      <c r="AI90" s="272"/>
    </row>
    <row r="91" spans="1:35">
      <c r="A91" s="263">
        <f t="shared" si="14"/>
        <v>1928</v>
      </c>
      <c r="B91" s="271">
        <v>10258</v>
      </c>
      <c r="C91" s="265">
        <v>-901</v>
      </c>
      <c r="D91" s="266">
        <f t="shared" si="15"/>
        <v>-901</v>
      </c>
      <c r="E91" s="130">
        <v>28</v>
      </c>
      <c r="F91" s="131">
        <v>1997</v>
      </c>
      <c r="G91" s="268">
        <f t="shared" si="12"/>
        <v>2.71</v>
      </c>
      <c r="H91" s="268">
        <f t="shared" si="10"/>
        <v>3.3</v>
      </c>
      <c r="I91" s="268">
        <f t="shared" si="10"/>
        <v>18.100000000000001</v>
      </c>
      <c r="J91" s="268">
        <f t="shared" si="10"/>
        <v>15.6</v>
      </c>
      <c r="K91" s="268">
        <f t="shared" si="10"/>
        <v>16.2</v>
      </c>
      <c r="L91" s="268">
        <f t="shared" si="10"/>
        <v>14.9</v>
      </c>
      <c r="M91" s="268">
        <f t="shared" si="10"/>
        <v>16.899999999999999</v>
      </c>
      <c r="N91" s="268">
        <f t="shared" si="10"/>
        <v>18.600000000000001</v>
      </c>
      <c r="O91" s="268">
        <f t="shared" si="10"/>
        <v>20.3</v>
      </c>
      <c r="P91" s="268">
        <f t="shared" si="10"/>
        <v>16.7</v>
      </c>
      <c r="Q91" s="268">
        <f t="shared" si="10"/>
        <v>6.81</v>
      </c>
      <c r="R91" s="268">
        <f t="shared" si="10"/>
        <v>4.62</v>
      </c>
      <c r="S91" s="132">
        <f t="shared" si="16"/>
        <v>9.3287008264462816</v>
      </c>
      <c r="U91" s="131">
        <v>1997</v>
      </c>
      <c r="V91" s="268">
        <f t="shared" si="13"/>
        <v>166.63140495867771</v>
      </c>
      <c r="W91" s="268">
        <f t="shared" si="11"/>
        <v>196.36363636363635</v>
      </c>
      <c r="X91" s="268">
        <f t="shared" si="11"/>
        <v>1112.9256198347109</v>
      </c>
      <c r="Y91" s="268">
        <f t="shared" si="11"/>
        <v>959.2066115702479</v>
      </c>
      <c r="Z91" s="268">
        <f t="shared" si="11"/>
        <v>899.70247933884298</v>
      </c>
      <c r="AA91" s="268">
        <f t="shared" si="11"/>
        <v>916.16528925619832</v>
      </c>
      <c r="AB91" s="268">
        <f t="shared" si="11"/>
        <v>1005.6198347107437</v>
      </c>
      <c r="AC91" s="268">
        <f t="shared" si="11"/>
        <v>1143.6694214876036</v>
      </c>
      <c r="AD91" s="268">
        <f t="shared" si="11"/>
        <v>1207.9338842975208</v>
      </c>
      <c r="AE91" s="268">
        <f t="shared" si="11"/>
        <v>1026.8429752066115</v>
      </c>
      <c r="AF91" s="268">
        <f t="shared" si="11"/>
        <v>418.73057851239656</v>
      </c>
      <c r="AG91" s="268">
        <f t="shared" si="11"/>
        <v>274.90909090909088</v>
      </c>
      <c r="AH91" s="134">
        <f t="shared" si="17"/>
        <v>9.3287008264462798</v>
      </c>
      <c r="AI91" s="272"/>
    </row>
    <row r="92" spans="1:35">
      <c r="A92" s="263">
        <f t="shared" si="14"/>
        <v>1928</v>
      </c>
      <c r="B92" s="271">
        <v>10287</v>
      </c>
      <c r="C92" s="265">
        <v>-901</v>
      </c>
      <c r="D92" s="266">
        <f t="shared" si="15"/>
        <v>-901</v>
      </c>
      <c r="E92" s="130">
        <v>28</v>
      </c>
      <c r="F92" s="131">
        <v>1998</v>
      </c>
      <c r="G92" s="268">
        <f t="shared" si="12"/>
        <v>4.6500000000000004</v>
      </c>
      <c r="H92" s="268">
        <f t="shared" si="10"/>
        <v>11.3</v>
      </c>
      <c r="I92" s="268">
        <f t="shared" si="10"/>
        <v>15.6</v>
      </c>
      <c r="J92" s="268">
        <f t="shared" si="10"/>
        <v>19.899999999999999</v>
      </c>
      <c r="K92" s="268">
        <f t="shared" si="10"/>
        <v>23.4</v>
      </c>
      <c r="L92" s="268">
        <f t="shared" si="10"/>
        <v>19.3</v>
      </c>
      <c r="M92" s="268">
        <f t="shared" si="10"/>
        <v>25.3</v>
      </c>
      <c r="N92" s="268">
        <f t="shared" si="10"/>
        <v>20.9</v>
      </c>
      <c r="O92" s="268">
        <f t="shared" si="10"/>
        <v>18.2</v>
      </c>
      <c r="P92" s="268">
        <f t="shared" si="10"/>
        <v>20.3</v>
      </c>
      <c r="Q92" s="268">
        <f t="shared" si="10"/>
        <v>16.100000000000001</v>
      </c>
      <c r="R92" s="268">
        <f t="shared" si="10"/>
        <v>5.68</v>
      </c>
      <c r="S92" s="132">
        <f t="shared" si="16"/>
        <v>12.077057851239672</v>
      </c>
      <c r="U92" s="131">
        <v>1998</v>
      </c>
      <c r="V92" s="268">
        <f t="shared" si="13"/>
        <v>285.9173553719009</v>
      </c>
      <c r="W92" s="268">
        <f t="shared" si="11"/>
        <v>672.39669421487599</v>
      </c>
      <c r="X92" s="268">
        <f t="shared" si="11"/>
        <v>959.2066115702479</v>
      </c>
      <c r="Y92" s="268">
        <f t="shared" si="11"/>
        <v>1223.6033057851239</v>
      </c>
      <c r="Z92" s="268">
        <f t="shared" si="11"/>
        <v>1299.5702479338843</v>
      </c>
      <c r="AA92" s="268">
        <f t="shared" si="11"/>
        <v>1186.7107438016528</v>
      </c>
      <c r="AB92" s="268">
        <f t="shared" si="11"/>
        <v>1505.4545454545453</v>
      </c>
      <c r="AC92" s="268">
        <f t="shared" si="11"/>
        <v>1285.0909090909088</v>
      </c>
      <c r="AD92" s="268">
        <f t="shared" si="11"/>
        <v>1082.9752066115702</v>
      </c>
      <c r="AE92" s="268">
        <f t="shared" si="11"/>
        <v>1248.1983471074379</v>
      </c>
      <c r="AF92" s="268">
        <f t="shared" si="11"/>
        <v>989.95041322314069</v>
      </c>
      <c r="AG92" s="268">
        <f t="shared" si="11"/>
        <v>337.98347107438013</v>
      </c>
      <c r="AH92" s="134">
        <f t="shared" si="17"/>
        <v>12.077057851239669</v>
      </c>
      <c r="AI92" s="272"/>
    </row>
    <row r="93" spans="1:35">
      <c r="A93" s="263">
        <f t="shared" si="14"/>
        <v>1928</v>
      </c>
      <c r="B93" s="271">
        <v>10318</v>
      </c>
      <c r="C93" s="265">
        <v>-901</v>
      </c>
      <c r="D93" s="266">
        <f t="shared" si="15"/>
        <v>-901</v>
      </c>
      <c r="E93" s="130">
        <v>28</v>
      </c>
      <c r="F93" s="131">
        <v>1999</v>
      </c>
      <c r="G93" s="268">
        <f t="shared" si="12"/>
        <v>10.9</v>
      </c>
      <c r="H93" s="268">
        <f t="shared" si="10"/>
        <v>20.2</v>
      </c>
      <c r="I93" s="268">
        <f t="shared" si="10"/>
        <v>20</v>
      </c>
      <c r="J93" s="268">
        <f t="shared" si="10"/>
        <v>21.8</v>
      </c>
      <c r="K93" s="268">
        <f t="shared" si="10"/>
        <v>25</v>
      </c>
      <c r="L93" s="268">
        <f t="shared" ref="H93:R110" si="18">INDEX($C$16:$C$2000,($F93-1922)*12+L$12,1)</f>
        <v>18.600000000000001</v>
      </c>
      <c r="M93" s="268">
        <f t="shared" si="18"/>
        <v>16</v>
      </c>
      <c r="N93" s="268">
        <f t="shared" si="18"/>
        <v>17.100000000000001</v>
      </c>
      <c r="O93" s="268">
        <f t="shared" si="18"/>
        <v>16.8</v>
      </c>
      <c r="P93" s="268">
        <f t="shared" si="18"/>
        <v>17.3</v>
      </c>
      <c r="Q93" s="268">
        <f t="shared" si="18"/>
        <v>20.100000000000001</v>
      </c>
      <c r="R93" s="268">
        <f t="shared" si="18"/>
        <v>11</v>
      </c>
      <c r="S93" s="132">
        <f t="shared" si="16"/>
        <v>12.931834710743802</v>
      </c>
      <c r="U93" s="131">
        <v>1999</v>
      </c>
      <c r="V93" s="268">
        <f t="shared" si="13"/>
        <v>670.21487603305786</v>
      </c>
      <c r="W93" s="268">
        <f t="shared" si="11"/>
        <v>1201.9834710743803</v>
      </c>
      <c r="X93" s="268">
        <f t="shared" si="11"/>
        <v>1229.7520661157025</v>
      </c>
      <c r="Y93" s="268">
        <f t="shared" si="11"/>
        <v>1340.4297520661157</v>
      </c>
      <c r="Z93" s="268">
        <f t="shared" si="11"/>
        <v>1388.4297520661157</v>
      </c>
      <c r="AA93" s="268">
        <f t="shared" ref="W93:AG110" si="19">IF(INDEX($D$16:$D$2000,($U93-1922)*12+AA$12,1)&lt;&gt;-901,INDEX($D$16:$D$2000,($U93-1922)*12+AA$12,1)*1000,-901)</f>
        <v>1143.6694214876036</v>
      </c>
      <c r="AB93" s="268">
        <f t="shared" si="19"/>
        <v>952.06611570247935</v>
      </c>
      <c r="AC93" s="268">
        <f t="shared" si="19"/>
        <v>1051.4380165289258</v>
      </c>
      <c r="AD93" s="268">
        <f t="shared" si="19"/>
        <v>999.66942148760324</v>
      </c>
      <c r="AE93" s="268">
        <f t="shared" si="19"/>
        <v>1063.7355371900828</v>
      </c>
      <c r="AF93" s="268">
        <f t="shared" si="19"/>
        <v>1235.9008264462811</v>
      </c>
      <c r="AG93" s="268">
        <f t="shared" si="19"/>
        <v>654.5454545454545</v>
      </c>
      <c r="AH93" s="134">
        <f t="shared" si="17"/>
        <v>12.931834710743802</v>
      </c>
      <c r="AI93" s="272"/>
    </row>
    <row r="94" spans="1:35">
      <c r="A94" s="263">
        <f t="shared" si="14"/>
        <v>1928</v>
      </c>
      <c r="B94" s="271">
        <v>10348</v>
      </c>
      <c r="C94" s="265">
        <v>-901</v>
      </c>
      <c r="D94" s="266">
        <f t="shared" si="15"/>
        <v>-901</v>
      </c>
      <c r="E94" s="130">
        <v>29</v>
      </c>
      <c r="F94" s="131">
        <v>2000</v>
      </c>
      <c r="G94" s="268">
        <f t="shared" si="12"/>
        <v>11.1</v>
      </c>
      <c r="H94" s="268">
        <f t="shared" si="18"/>
        <v>18.600000000000001</v>
      </c>
      <c r="I94" s="268">
        <f t="shared" si="18"/>
        <v>21.2</v>
      </c>
      <c r="J94" s="268">
        <f t="shared" si="18"/>
        <v>22.5</v>
      </c>
      <c r="K94" s="268">
        <f t="shared" si="18"/>
        <v>26.9</v>
      </c>
      <c r="L94" s="268">
        <f t="shared" si="18"/>
        <v>20.399999999999999</v>
      </c>
      <c r="M94" s="268">
        <f t="shared" si="18"/>
        <v>19.2</v>
      </c>
      <c r="N94" s="268">
        <f t="shared" si="18"/>
        <v>18.7</v>
      </c>
      <c r="O94" s="268">
        <f t="shared" si="18"/>
        <v>17.100000000000001</v>
      </c>
      <c r="P94" s="268">
        <f t="shared" si="18"/>
        <v>7.14</v>
      </c>
      <c r="Q94" s="268">
        <f t="shared" si="18"/>
        <v>9.66</v>
      </c>
      <c r="R94" s="268">
        <f t="shared" si="18"/>
        <v>12</v>
      </c>
      <c r="S94" s="132">
        <f t="shared" si="16"/>
        <v>12.334809917355368</v>
      </c>
      <c r="U94" s="131">
        <v>2000</v>
      </c>
      <c r="V94" s="268">
        <f t="shared" si="13"/>
        <v>682.51239669421489</v>
      </c>
      <c r="W94" s="268">
        <f t="shared" si="19"/>
        <v>1106.7768595041323</v>
      </c>
      <c r="X94" s="268">
        <f t="shared" si="19"/>
        <v>1303.5371900826447</v>
      </c>
      <c r="Y94" s="268">
        <f t="shared" si="19"/>
        <v>1383.4710743801652</v>
      </c>
      <c r="Z94" s="268">
        <f t="shared" si="19"/>
        <v>1547.3057851239666</v>
      </c>
      <c r="AA94" s="268">
        <f t="shared" si="19"/>
        <v>1254.3471074380163</v>
      </c>
      <c r="AB94" s="268">
        <f t="shared" si="19"/>
        <v>1142.4793388429753</v>
      </c>
      <c r="AC94" s="268">
        <f t="shared" si="19"/>
        <v>1149.8181818181818</v>
      </c>
      <c r="AD94" s="268">
        <f t="shared" si="19"/>
        <v>1017.5206611570248</v>
      </c>
      <c r="AE94" s="268">
        <f t="shared" si="19"/>
        <v>439.02148760330579</v>
      </c>
      <c r="AF94" s="268">
        <f t="shared" si="19"/>
        <v>593.97024793388425</v>
      </c>
      <c r="AG94" s="268">
        <f t="shared" si="19"/>
        <v>714.04958677685943</v>
      </c>
      <c r="AH94" s="134">
        <f t="shared" si="17"/>
        <v>12.33480991735537</v>
      </c>
      <c r="AI94" s="272"/>
    </row>
    <row r="95" spans="1:35">
      <c r="A95" s="263">
        <f t="shared" si="14"/>
        <v>1928</v>
      </c>
      <c r="B95" s="271">
        <v>10379</v>
      </c>
      <c r="C95" s="265">
        <v>-901</v>
      </c>
      <c r="D95" s="266">
        <f t="shared" si="15"/>
        <v>-901</v>
      </c>
      <c r="E95" s="130">
        <v>28</v>
      </c>
      <c r="F95" s="131">
        <v>2001</v>
      </c>
      <c r="G95" s="268">
        <f t="shared" si="12"/>
        <v>12.5</v>
      </c>
      <c r="H95" s="268">
        <f t="shared" si="18"/>
        <v>12.5</v>
      </c>
      <c r="I95" s="268">
        <f t="shared" si="18"/>
        <v>12.3</v>
      </c>
      <c r="J95" s="268">
        <f t="shared" si="18"/>
        <v>12.8</v>
      </c>
      <c r="K95" s="268">
        <f t="shared" si="18"/>
        <v>13.5</v>
      </c>
      <c r="L95" s="268">
        <f t="shared" si="18"/>
        <v>11.9</v>
      </c>
      <c r="M95" s="268">
        <f t="shared" si="18"/>
        <v>12.1</v>
      </c>
      <c r="N95" s="268">
        <f t="shared" si="18"/>
        <v>12.5</v>
      </c>
      <c r="O95" s="268">
        <f t="shared" si="18"/>
        <v>12</v>
      </c>
      <c r="P95" s="268">
        <f t="shared" si="18"/>
        <v>8.75</v>
      </c>
      <c r="Q95" s="268">
        <f t="shared" si="18"/>
        <v>2.13</v>
      </c>
      <c r="R95" s="268">
        <f t="shared" si="18"/>
        <v>2.34</v>
      </c>
      <c r="S95" s="132">
        <f t="shared" si="16"/>
        <v>7.5480595041322314</v>
      </c>
      <c r="U95" s="131">
        <v>2001</v>
      </c>
      <c r="V95" s="268">
        <f t="shared" si="13"/>
        <v>768.59504132231405</v>
      </c>
      <c r="W95" s="268">
        <f t="shared" si="19"/>
        <v>743.80165289256195</v>
      </c>
      <c r="X95" s="268">
        <f t="shared" si="19"/>
        <v>756.29752066115702</v>
      </c>
      <c r="Y95" s="268">
        <f t="shared" si="19"/>
        <v>787.04132231404958</v>
      </c>
      <c r="Z95" s="268">
        <f t="shared" si="19"/>
        <v>749.75206611570241</v>
      </c>
      <c r="AA95" s="268">
        <f t="shared" si="19"/>
        <v>731.70247933884298</v>
      </c>
      <c r="AB95" s="268">
        <f t="shared" si="19"/>
        <v>720</v>
      </c>
      <c r="AC95" s="268">
        <f t="shared" si="19"/>
        <v>768.59504132231405</v>
      </c>
      <c r="AD95" s="268">
        <f t="shared" si="19"/>
        <v>714.04958677685943</v>
      </c>
      <c r="AE95" s="268">
        <f t="shared" si="19"/>
        <v>538.01652892561981</v>
      </c>
      <c r="AF95" s="268">
        <f t="shared" si="19"/>
        <v>130.96859504132232</v>
      </c>
      <c r="AG95" s="268">
        <f t="shared" si="19"/>
        <v>139.23966942148758</v>
      </c>
      <c r="AH95" s="134">
        <f t="shared" si="17"/>
        <v>7.5480595041322314</v>
      </c>
      <c r="AI95" s="272"/>
    </row>
    <row r="96" spans="1:35">
      <c r="A96" s="263">
        <f t="shared" si="14"/>
        <v>1928</v>
      </c>
      <c r="B96" s="271">
        <v>10409</v>
      </c>
      <c r="C96" s="265">
        <v>-901</v>
      </c>
      <c r="D96" s="266">
        <f t="shared" si="15"/>
        <v>-901</v>
      </c>
      <c r="E96" s="130">
        <v>28</v>
      </c>
      <c r="F96" s="131">
        <v>2002</v>
      </c>
      <c r="G96" s="268">
        <f t="shared" si="12"/>
        <v>9</v>
      </c>
      <c r="H96" s="268">
        <f t="shared" si="18"/>
        <v>11.5</v>
      </c>
      <c r="I96" s="268">
        <f t="shared" si="18"/>
        <v>12.2</v>
      </c>
      <c r="J96" s="268">
        <f t="shared" si="18"/>
        <v>11.7</v>
      </c>
      <c r="K96" s="268">
        <f t="shared" si="18"/>
        <v>11.6</v>
      </c>
      <c r="L96" s="268">
        <f t="shared" si="18"/>
        <v>18.399999999999999</v>
      </c>
      <c r="M96" s="268">
        <f t="shared" si="18"/>
        <v>18.8</v>
      </c>
      <c r="N96" s="268">
        <f t="shared" si="18"/>
        <v>19.600000000000001</v>
      </c>
      <c r="O96" s="268">
        <f t="shared" si="18"/>
        <v>9.6199999999999992</v>
      </c>
      <c r="P96" s="268">
        <f t="shared" si="18"/>
        <v>4.24</v>
      </c>
      <c r="Q96" s="268">
        <f t="shared" si="18"/>
        <v>10.4</v>
      </c>
      <c r="R96" s="268">
        <f t="shared" si="18"/>
        <v>9.4700000000000006</v>
      </c>
      <c r="S96" s="132">
        <f t="shared" si="16"/>
        <v>8.842790082644628</v>
      </c>
      <c r="U96" s="131">
        <v>2002</v>
      </c>
      <c r="V96" s="268">
        <f t="shared" si="13"/>
        <v>553.38842975206614</v>
      </c>
      <c r="W96" s="268">
        <f t="shared" si="19"/>
        <v>684.29752066115702</v>
      </c>
      <c r="X96" s="268">
        <f t="shared" si="19"/>
        <v>750.14876033057851</v>
      </c>
      <c r="Y96" s="268">
        <f t="shared" si="19"/>
        <v>719.40495867768584</v>
      </c>
      <c r="Z96" s="268">
        <f t="shared" si="19"/>
        <v>644.23140495867779</v>
      </c>
      <c r="AA96" s="268">
        <f t="shared" si="19"/>
        <v>1131.3719008264461</v>
      </c>
      <c r="AB96" s="268">
        <f t="shared" si="19"/>
        <v>1118.6776859504132</v>
      </c>
      <c r="AC96" s="268">
        <f t="shared" si="19"/>
        <v>1205.1570247933887</v>
      </c>
      <c r="AD96" s="268">
        <f t="shared" si="19"/>
        <v>572.42975206611573</v>
      </c>
      <c r="AE96" s="268">
        <f t="shared" si="19"/>
        <v>260.7074380165289</v>
      </c>
      <c r="AF96" s="268">
        <f t="shared" si="19"/>
        <v>639.47107438016531</v>
      </c>
      <c r="AG96" s="268">
        <f t="shared" si="19"/>
        <v>563.50413223140504</v>
      </c>
      <c r="AH96" s="134">
        <f t="shared" si="17"/>
        <v>8.842790082644628</v>
      </c>
      <c r="AI96" s="272"/>
    </row>
    <row r="97" spans="1:35">
      <c r="A97" s="263">
        <f t="shared" si="14"/>
        <v>1928</v>
      </c>
      <c r="B97" s="271">
        <v>10440</v>
      </c>
      <c r="C97" s="265">
        <v>-901</v>
      </c>
      <c r="D97" s="266">
        <f t="shared" si="15"/>
        <v>-901</v>
      </c>
      <c r="E97" s="130">
        <v>28</v>
      </c>
      <c r="F97" s="131">
        <v>2003</v>
      </c>
      <c r="G97" s="268">
        <f t="shared" si="12"/>
        <v>9.31</v>
      </c>
      <c r="H97" s="268">
        <f t="shared" si="18"/>
        <v>10.199999999999999</v>
      </c>
      <c r="I97" s="268">
        <f t="shared" si="18"/>
        <v>10.3</v>
      </c>
      <c r="J97" s="268">
        <f t="shared" si="18"/>
        <v>9.8699999999999992</v>
      </c>
      <c r="K97" s="268">
        <f t="shared" si="18"/>
        <v>9.52</v>
      </c>
      <c r="L97" s="268">
        <f t="shared" si="18"/>
        <v>9.36</v>
      </c>
      <c r="M97" s="268">
        <f t="shared" si="18"/>
        <v>9.74</v>
      </c>
      <c r="N97" s="268">
        <f t="shared" si="18"/>
        <v>8.65</v>
      </c>
      <c r="O97" s="268">
        <f t="shared" si="18"/>
        <v>3.05</v>
      </c>
      <c r="P97" s="268">
        <f t="shared" si="18"/>
        <v>5.93</v>
      </c>
      <c r="Q97" s="268">
        <f t="shared" si="18"/>
        <v>9.76</v>
      </c>
      <c r="R97" s="268">
        <f t="shared" si="18"/>
        <v>8.14</v>
      </c>
      <c r="S97" s="132">
        <f t="shared" si="16"/>
        <v>6.2658644628099172</v>
      </c>
      <c r="U97" s="131">
        <v>2003</v>
      </c>
      <c r="V97" s="268">
        <f t="shared" si="13"/>
        <v>572.44958677685952</v>
      </c>
      <c r="W97" s="268">
        <f t="shared" si="19"/>
        <v>606.94214876033061</v>
      </c>
      <c r="X97" s="268">
        <f t="shared" si="19"/>
        <v>633.32231404958679</v>
      </c>
      <c r="Y97" s="268">
        <f t="shared" si="19"/>
        <v>606.882644628099</v>
      </c>
      <c r="Z97" s="268">
        <f t="shared" si="19"/>
        <v>528.71404958677681</v>
      </c>
      <c r="AA97" s="268">
        <f t="shared" si="19"/>
        <v>575.52396694214872</v>
      </c>
      <c r="AB97" s="268">
        <f t="shared" si="19"/>
        <v>579.57024793388427</v>
      </c>
      <c r="AC97" s="268">
        <f t="shared" si="19"/>
        <v>531.86776859504141</v>
      </c>
      <c r="AD97" s="268">
        <f t="shared" si="19"/>
        <v>181.48760330578511</v>
      </c>
      <c r="AE97" s="268">
        <f t="shared" si="19"/>
        <v>364.62148760330575</v>
      </c>
      <c r="AF97" s="268">
        <f t="shared" si="19"/>
        <v>600.11900826446288</v>
      </c>
      <c r="AG97" s="268">
        <f t="shared" si="19"/>
        <v>484.36363636363637</v>
      </c>
      <c r="AH97" s="134">
        <f t="shared" si="17"/>
        <v>6.2658644628099163</v>
      </c>
      <c r="AI97" s="272"/>
    </row>
    <row r="98" spans="1:35">
      <c r="A98" s="263">
        <f t="shared" si="14"/>
        <v>1928</v>
      </c>
      <c r="B98" s="271">
        <v>10471</v>
      </c>
      <c r="C98" s="265">
        <v>-901</v>
      </c>
      <c r="D98" s="266">
        <f t="shared" si="15"/>
        <v>-901</v>
      </c>
      <c r="E98" s="130">
        <v>29</v>
      </c>
      <c r="F98" s="131">
        <v>2004</v>
      </c>
      <c r="G98" s="268">
        <f t="shared" si="12"/>
        <v>8.0500000000000007</v>
      </c>
      <c r="H98" s="268">
        <f t="shared" si="18"/>
        <v>11.6</v>
      </c>
      <c r="I98" s="268">
        <f t="shared" si="18"/>
        <v>11.3</v>
      </c>
      <c r="J98" s="268">
        <f t="shared" si="18"/>
        <v>14.6</v>
      </c>
      <c r="K98" s="268">
        <f t="shared" si="18"/>
        <v>18.399999999999999</v>
      </c>
      <c r="L98" s="268">
        <f t="shared" si="18"/>
        <v>15.1</v>
      </c>
      <c r="M98" s="268">
        <f t="shared" si="18"/>
        <v>15</v>
      </c>
      <c r="N98" s="268">
        <f t="shared" si="18"/>
        <v>14.1</v>
      </c>
      <c r="O98" s="268">
        <f t="shared" si="18"/>
        <v>11.5</v>
      </c>
      <c r="P98" s="268">
        <f t="shared" si="18"/>
        <v>7.94</v>
      </c>
      <c r="Q98" s="268">
        <f t="shared" si="18"/>
        <v>6.64</v>
      </c>
      <c r="R98" s="268">
        <f t="shared" si="18"/>
        <v>6.64</v>
      </c>
      <c r="S98" s="132">
        <f t="shared" si="16"/>
        <v>8.5000264462809891</v>
      </c>
      <c r="U98" s="131">
        <v>2004</v>
      </c>
      <c r="V98" s="268">
        <f t="shared" si="13"/>
        <v>494.97520661157034</v>
      </c>
      <c r="W98" s="268">
        <f t="shared" si="19"/>
        <v>690.24793388429748</v>
      </c>
      <c r="X98" s="268">
        <f t="shared" si="19"/>
        <v>694.80991735537202</v>
      </c>
      <c r="Y98" s="268">
        <f t="shared" si="19"/>
        <v>897.71900826446279</v>
      </c>
      <c r="Z98" s="268">
        <f t="shared" si="19"/>
        <v>1058.380165289256</v>
      </c>
      <c r="AA98" s="268">
        <f t="shared" si="19"/>
        <v>928.46280991735546</v>
      </c>
      <c r="AB98" s="268">
        <f t="shared" si="19"/>
        <v>892.56198347107443</v>
      </c>
      <c r="AC98" s="268">
        <f t="shared" si="19"/>
        <v>866.97520661157023</v>
      </c>
      <c r="AD98" s="268">
        <f t="shared" si="19"/>
        <v>684.29752066115702</v>
      </c>
      <c r="AE98" s="268">
        <f t="shared" si="19"/>
        <v>488.21157024793399</v>
      </c>
      <c r="AF98" s="268">
        <f t="shared" si="19"/>
        <v>408.27768595041323</v>
      </c>
      <c r="AG98" s="268">
        <f t="shared" si="19"/>
        <v>395.10743801652887</v>
      </c>
      <c r="AH98" s="134">
        <f t="shared" si="17"/>
        <v>8.5000264462809909</v>
      </c>
    </row>
    <row r="99" spans="1:35">
      <c r="A99" s="263">
        <f t="shared" si="14"/>
        <v>1928</v>
      </c>
      <c r="B99" s="271">
        <v>10501</v>
      </c>
      <c r="C99" s="265">
        <v>-901</v>
      </c>
      <c r="D99" s="266">
        <f t="shared" si="15"/>
        <v>-901</v>
      </c>
      <c r="E99" s="130">
        <v>28</v>
      </c>
      <c r="F99" s="131">
        <v>2005</v>
      </c>
      <c r="G99" s="268">
        <f t="shared" si="12"/>
        <v>10.7</v>
      </c>
      <c r="H99" s="268">
        <f t="shared" si="18"/>
        <v>15.6</v>
      </c>
      <c r="I99" s="268">
        <f t="shared" si="18"/>
        <v>19.3</v>
      </c>
      <c r="J99" s="268">
        <f t="shared" si="18"/>
        <v>25.4</v>
      </c>
      <c r="K99" s="268">
        <f t="shared" si="18"/>
        <v>25.2</v>
      </c>
      <c r="L99" s="268">
        <f t="shared" si="18"/>
        <v>26.8</v>
      </c>
      <c r="M99" s="268">
        <f t="shared" si="18"/>
        <v>22</v>
      </c>
      <c r="N99" s="268">
        <f t="shared" si="18"/>
        <v>3.75</v>
      </c>
      <c r="O99" s="268">
        <f t="shared" si="18"/>
        <v>3.1</v>
      </c>
      <c r="P99" s="268">
        <f t="shared" si="18"/>
        <v>4.54</v>
      </c>
      <c r="Q99" s="268">
        <f t="shared" si="18"/>
        <v>16.8</v>
      </c>
      <c r="R99" s="268">
        <f t="shared" si="18"/>
        <v>16.600000000000001</v>
      </c>
      <c r="S99" s="132">
        <f t="shared" si="16"/>
        <v>11.406128925619836</v>
      </c>
      <c r="U99" s="131">
        <v>2005</v>
      </c>
      <c r="V99" s="268">
        <f t="shared" si="13"/>
        <v>657.91735537190073</v>
      </c>
      <c r="W99" s="268">
        <f t="shared" si="19"/>
        <v>928.2644628099174</v>
      </c>
      <c r="X99" s="268">
        <f t="shared" si="19"/>
        <v>1186.7107438016528</v>
      </c>
      <c r="Y99" s="268">
        <f t="shared" si="19"/>
        <v>1561.7851239669421</v>
      </c>
      <c r="Z99" s="268">
        <f t="shared" si="19"/>
        <v>1399.5371900826447</v>
      </c>
      <c r="AA99" s="268">
        <f t="shared" si="19"/>
        <v>1647.8677685950413</v>
      </c>
      <c r="AB99" s="268">
        <f t="shared" si="19"/>
        <v>1309.090909090909</v>
      </c>
      <c r="AC99" s="268">
        <f t="shared" si="19"/>
        <v>230.57851239669421</v>
      </c>
      <c r="AD99" s="268">
        <f t="shared" si="19"/>
        <v>184.46280991735537</v>
      </c>
      <c r="AE99" s="268">
        <f t="shared" si="19"/>
        <v>279.15371900826449</v>
      </c>
      <c r="AF99" s="268">
        <f t="shared" si="19"/>
        <v>1032.9917355371899</v>
      </c>
      <c r="AG99" s="268">
        <f t="shared" si="19"/>
        <v>987.76859504132256</v>
      </c>
      <c r="AH99" s="134">
        <f t="shared" si="17"/>
        <v>11.406128925619837</v>
      </c>
    </row>
    <row r="100" spans="1:35">
      <c r="A100" s="263">
        <f t="shared" si="14"/>
        <v>1929</v>
      </c>
      <c r="B100" s="271">
        <v>10532</v>
      </c>
      <c r="C100" s="265">
        <v>-901</v>
      </c>
      <c r="D100" s="266">
        <f t="shared" si="15"/>
        <v>-901</v>
      </c>
      <c r="E100" s="130">
        <v>28</v>
      </c>
      <c r="F100" s="131">
        <v>2006</v>
      </c>
      <c r="G100" s="268">
        <f t="shared" si="12"/>
        <v>16.399999999999999</v>
      </c>
      <c r="H100" s="268">
        <f t="shared" si="18"/>
        <v>17.600000000000001</v>
      </c>
      <c r="I100" s="268">
        <f t="shared" si="18"/>
        <v>14.9</v>
      </c>
      <c r="J100" s="268">
        <f t="shared" si="18"/>
        <v>14.6</v>
      </c>
      <c r="K100" s="268">
        <f t="shared" si="18"/>
        <v>12.9</v>
      </c>
      <c r="L100" s="268">
        <f t="shared" si="18"/>
        <v>16.5</v>
      </c>
      <c r="M100" s="268">
        <f t="shared" si="18"/>
        <v>13.1</v>
      </c>
      <c r="N100" s="268">
        <f t="shared" si="18"/>
        <v>6.85</v>
      </c>
      <c r="O100" s="268">
        <f t="shared" si="18"/>
        <v>6.42</v>
      </c>
      <c r="P100" s="268">
        <f t="shared" si="18"/>
        <v>8.39</v>
      </c>
      <c r="Q100" s="268">
        <f t="shared" si="18"/>
        <v>7.75</v>
      </c>
      <c r="R100" s="268">
        <f t="shared" si="18"/>
        <v>7.75</v>
      </c>
      <c r="S100" s="132">
        <f t="shared" si="16"/>
        <v>8.6368066115702486</v>
      </c>
      <c r="U100" s="131">
        <v>2006</v>
      </c>
      <c r="V100" s="268">
        <f t="shared" si="13"/>
        <v>1008.3966942148759</v>
      </c>
      <c r="W100" s="268">
        <f t="shared" si="19"/>
        <v>1047.2727272727273</v>
      </c>
      <c r="X100" s="268">
        <f t="shared" si="19"/>
        <v>916.16528925619832</v>
      </c>
      <c r="Y100" s="268">
        <f t="shared" si="19"/>
        <v>897.71900826446279</v>
      </c>
      <c r="Z100" s="268">
        <f t="shared" si="19"/>
        <v>716.42975206611561</v>
      </c>
      <c r="AA100" s="268">
        <f t="shared" si="19"/>
        <v>1014.5454545454546</v>
      </c>
      <c r="AB100" s="268">
        <f t="shared" si="19"/>
        <v>779.50413223140492</v>
      </c>
      <c r="AC100" s="268">
        <f t="shared" si="19"/>
        <v>421.19008264462809</v>
      </c>
      <c r="AD100" s="268">
        <f t="shared" si="19"/>
        <v>382.01652892561981</v>
      </c>
      <c r="AE100" s="268">
        <f t="shared" si="19"/>
        <v>515.88099173553724</v>
      </c>
      <c r="AF100" s="268">
        <f t="shared" si="19"/>
        <v>476.52892561983475</v>
      </c>
      <c r="AG100" s="268">
        <f t="shared" si="19"/>
        <v>461.15702479338842</v>
      </c>
      <c r="AH100" s="134">
        <f t="shared" si="17"/>
        <v>8.6368066115702469</v>
      </c>
    </row>
    <row r="101" spans="1:35">
      <c r="A101" s="263">
        <f t="shared" si="14"/>
        <v>1929</v>
      </c>
      <c r="B101" s="271">
        <v>10562</v>
      </c>
      <c r="C101" s="265">
        <v>-901</v>
      </c>
      <c r="D101" s="266">
        <f t="shared" si="15"/>
        <v>-901</v>
      </c>
      <c r="E101" s="130">
        <v>28</v>
      </c>
      <c r="F101" s="131">
        <v>2007</v>
      </c>
      <c r="G101" s="268">
        <f t="shared" si="12"/>
        <v>7.58</v>
      </c>
      <c r="H101" s="268">
        <f t="shared" si="18"/>
        <v>7.2</v>
      </c>
      <c r="I101" s="268">
        <f t="shared" si="18"/>
        <v>6.76</v>
      </c>
      <c r="J101" s="268">
        <f t="shared" si="18"/>
        <v>5.58</v>
      </c>
      <c r="K101" s="268">
        <f t="shared" si="18"/>
        <v>6.52</v>
      </c>
      <c r="L101" s="268">
        <f t="shared" si="18"/>
        <v>7.45</v>
      </c>
      <c r="M101" s="268">
        <f t="shared" si="18"/>
        <v>5.5</v>
      </c>
      <c r="N101" s="268">
        <f t="shared" si="18"/>
        <v>1.35</v>
      </c>
      <c r="O101" s="268">
        <f t="shared" si="18"/>
        <v>3.14</v>
      </c>
      <c r="P101" s="268">
        <f t="shared" si="18"/>
        <v>6.95</v>
      </c>
      <c r="Q101" s="268">
        <f t="shared" si="18"/>
        <v>5.53</v>
      </c>
      <c r="R101" s="268">
        <f t="shared" si="18"/>
        <v>5.88</v>
      </c>
      <c r="S101" s="132">
        <f t="shared" si="16"/>
        <v>4.1878214876033057</v>
      </c>
      <c r="U101" s="131">
        <v>2007</v>
      </c>
      <c r="V101" s="268">
        <f t="shared" si="13"/>
        <v>466.07603305785119</v>
      </c>
      <c r="W101" s="268">
        <f t="shared" si="19"/>
        <v>428.42975206611573</v>
      </c>
      <c r="X101" s="268">
        <f t="shared" si="19"/>
        <v>415.65619834710742</v>
      </c>
      <c r="Y101" s="268">
        <f t="shared" si="19"/>
        <v>343.10082644628091</v>
      </c>
      <c r="Z101" s="268">
        <f t="shared" si="19"/>
        <v>362.10247933884307</v>
      </c>
      <c r="AA101" s="268">
        <f t="shared" si="19"/>
        <v>458.08264462809916</v>
      </c>
      <c r="AB101" s="268">
        <f t="shared" si="19"/>
        <v>327.27272727272725</v>
      </c>
      <c r="AC101" s="268">
        <f t="shared" si="19"/>
        <v>83.008264462809933</v>
      </c>
      <c r="AD101" s="268">
        <f t="shared" si="19"/>
        <v>186.84297520661158</v>
      </c>
      <c r="AE101" s="268">
        <f t="shared" si="19"/>
        <v>427.33884297520666</v>
      </c>
      <c r="AF101" s="268">
        <f t="shared" si="19"/>
        <v>340.02644628099171</v>
      </c>
      <c r="AG101" s="268">
        <f t="shared" si="19"/>
        <v>349.88429752066116</v>
      </c>
      <c r="AH101" s="134">
        <f t="shared" si="17"/>
        <v>4.1878214876033066</v>
      </c>
    </row>
    <row r="102" spans="1:35">
      <c r="A102" s="263">
        <f t="shared" si="14"/>
        <v>1929</v>
      </c>
      <c r="B102" s="271">
        <v>10593</v>
      </c>
      <c r="C102" s="265">
        <v>-901</v>
      </c>
      <c r="D102" s="266">
        <f t="shared" si="15"/>
        <v>-901</v>
      </c>
      <c r="E102" s="130">
        <v>29</v>
      </c>
      <c r="F102" s="131">
        <v>2008</v>
      </c>
      <c r="G102" s="268">
        <f t="shared" si="12"/>
        <v>6.05</v>
      </c>
      <c r="H102" s="268">
        <f t="shared" si="18"/>
        <v>5.69</v>
      </c>
      <c r="I102" s="268">
        <f t="shared" si="18"/>
        <v>5.45</v>
      </c>
      <c r="J102" s="268">
        <f t="shared" si="18"/>
        <v>3.45</v>
      </c>
      <c r="K102" s="268">
        <f t="shared" si="18"/>
        <v>5.41</v>
      </c>
      <c r="L102" s="268">
        <f t="shared" si="18"/>
        <v>5.71</v>
      </c>
      <c r="M102" s="268">
        <f t="shared" si="18"/>
        <v>6.25</v>
      </c>
      <c r="N102" s="268">
        <f t="shared" si="18"/>
        <v>6.3</v>
      </c>
      <c r="O102" s="268">
        <f t="shared" si="18"/>
        <v>6.14</v>
      </c>
      <c r="P102" s="268">
        <f t="shared" si="18"/>
        <v>5.03</v>
      </c>
      <c r="Q102" s="268">
        <f t="shared" si="18"/>
        <v>3.75</v>
      </c>
      <c r="R102" s="268">
        <f t="shared" si="18"/>
        <v>3.06</v>
      </c>
      <c r="S102" s="132">
        <f t="shared" si="16"/>
        <v>3.7666710743801652</v>
      </c>
      <c r="U102" s="131">
        <v>2008</v>
      </c>
      <c r="V102" s="268">
        <f t="shared" si="13"/>
        <v>372</v>
      </c>
      <c r="W102" s="268">
        <f t="shared" si="19"/>
        <v>338.57851239669424</v>
      </c>
      <c r="X102" s="268">
        <f t="shared" si="19"/>
        <v>335.10743801652893</v>
      </c>
      <c r="Y102" s="268">
        <f t="shared" si="19"/>
        <v>212.13223140495867</v>
      </c>
      <c r="Z102" s="268">
        <f t="shared" si="19"/>
        <v>311.18677685950416</v>
      </c>
      <c r="AA102" s="268">
        <f t="shared" si="19"/>
        <v>351.09421487603305</v>
      </c>
      <c r="AB102" s="268">
        <f t="shared" si="19"/>
        <v>371.90082644628097</v>
      </c>
      <c r="AC102" s="268">
        <f t="shared" si="19"/>
        <v>387.37190082644628</v>
      </c>
      <c r="AD102" s="268">
        <f t="shared" si="19"/>
        <v>365.35537190082636</v>
      </c>
      <c r="AE102" s="268">
        <f t="shared" si="19"/>
        <v>309.28264462809921</v>
      </c>
      <c r="AF102" s="268">
        <f t="shared" si="19"/>
        <v>230.57851239669421</v>
      </c>
      <c r="AG102" s="268">
        <f t="shared" si="19"/>
        <v>182.08264462809916</v>
      </c>
      <c r="AH102" s="134">
        <f t="shared" si="17"/>
        <v>3.7666710743801648</v>
      </c>
    </row>
    <row r="103" spans="1:35">
      <c r="A103" s="263">
        <f t="shared" si="14"/>
        <v>1929</v>
      </c>
      <c r="B103" s="271">
        <v>10624</v>
      </c>
      <c r="C103" s="265">
        <v>-901</v>
      </c>
      <c r="D103" s="266">
        <f t="shared" si="15"/>
        <v>-901</v>
      </c>
      <c r="E103" s="130">
        <v>28</v>
      </c>
      <c r="F103" s="131">
        <v>2009</v>
      </c>
      <c r="G103" s="268">
        <f t="shared" si="12"/>
        <v>-901</v>
      </c>
      <c r="H103" s="268">
        <f t="shared" si="18"/>
        <v>-901</v>
      </c>
      <c r="I103" s="268">
        <f t="shared" si="18"/>
        <v>-901</v>
      </c>
      <c r="J103" s="268">
        <f t="shared" si="18"/>
        <v>-901</v>
      </c>
      <c r="K103" s="268">
        <f t="shared" si="18"/>
        <v>-901</v>
      </c>
      <c r="L103" s="268">
        <f t="shared" si="18"/>
        <v>-901</v>
      </c>
      <c r="M103" s="268">
        <f t="shared" si="18"/>
        <v>-901</v>
      </c>
      <c r="N103" s="268">
        <f t="shared" si="18"/>
        <v>-901</v>
      </c>
      <c r="O103" s="268">
        <f t="shared" si="18"/>
        <v>-901</v>
      </c>
      <c r="P103" s="268">
        <f t="shared" si="18"/>
        <v>-901</v>
      </c>
      <c r="Q103" s="268">
        <f t="shared" si="18"/>
        <v>-901</v>
      </c>
      <c r="R103" s="268">
        <f t="shared" si="18"/>
        <v>-901</v>
      </c>
      <c r="S103" s="132" t="str">
        <f t="shared" si="16"/>
        <v/>
      </c>
      <c r="U103" s="131">
        <v>2009</v>
      </c>
      <c r="V103" s="268">
        <f t="shared" si="13"/>
        <v>-901</v>
      </c>
      <c r="W103" s="268">
        <f t="shared" si="19"/>
        <v>-901</v>
      </c>
      <c r="X103" s="268">
        <f t="shared" si="19"/>
        <v>-901</v>
      </c>
      <c r="Y103" s="268">
        <f t="shared" si="19"/>
        <v>-901</v>
      </c>
      <c r="Z103" s="268">
        <f t="shared" si="19"/>
        <v>-901</v>
      </c>
      <c r="AA103" s="268">
        <f t="shared" si="19"/>
        <v>-901</v>
      </c>
      <c r="AB103" s="268">
        <f t="shared" si="19"/>
        <v>-901</v>
      </c>
      <c r="AC103" s="268">
        <f t="shared" si="19"/>
        <v>-901</v>
      </c>
      <c r="AD103" s="268">
        <f t="shared" si="19"/>
        <v>-901</v>
      </c>
      <c r="AE103" s="268">
        <f t="shared" si="19"/>
        <v>-901</v>
      </c>
      <c r="AF103" s="268">
        <f t="shared" si="19"/>
        <v>-901</v>
      </c>
      <c r="AG103" s="268">
        <f t="shared" si="19"/>
        <v>-901</v>
      </c>
      <c r="AH103" s="134" t="str">
        <f t="shared" si="17"/>
        <v/>
      </c>
    </row>
    <row r="104" spans="1:35">
      <c r="A104" s="263">
        <f t="shared" si="14"/>
        <v>1929</v>
      </c>
      <c r="B104" s="271">
        <v>10652</v>
      </c>
      <c r="C104" s="265">
        <v>-901</v>
      </c>
      <c r="D104" s="266">
        <f t="shared" si="15"/>
        <v>-901</v>
      </c>
      <c r="E104" s="130">
        <v>28</v>
      </c>
      <c r="F104" s="131">
        <v>2010</v>
      </c>
      <c r="G104" s="268">
        <f t="shared" si="12"/>
        <v>6.01</v>
      </c>
      <c r="H104" s="268">
        <f t="shared" si="18"/>
        <v>9.34</v>
      </c>
      <c r="I104" s="268">
        <f t="shared" si="18"/>
        <v>9.9600000000000009</v>
      </c>
      <c r="J104" s="268">
        <f t="shared" si="18"/>
        <v>10</v>
      </c>
      <c r="K104" s="268">
        <f t="shared" si="18"/>
        <v>10.6</v>
      </c>
      <c r="L104" s="268">
        <f t="shared" si="18"/>
        <v>9.77</v>
      </c>
      <c r="M104" s="268">
        <f t="shared" si="18"/>
        <v>9.75</v>
      </c>
      <c r="N104" s="268">
        <f t="shared" si="18"/>
        <v>9.91</v>
      </c>
      <c r="O104" s="268">
        <f t="shared" si="18"/>
        <v>10.3</v>
      </c>
      <c r="P104" s="268">
        <f t="shared" si="18"/>
        <v>9.81</v>
      </c>
      <c r="Q104" s="268">
        <f t="shared" si="18"/>
        <v>2.4900000000000002</v>
      </c>
      <c r="R104" s="268">
        <f t="shared" si="18"/>
        <v>0</v>
      </c>
      <c r="S104" s="132">
        <f t="shared" si="16"/>
        <v>5.9007272727272726</v>
      </c>
      <c r="U104" s="131">
        <v>2010</v>
      </c>
      <c r="V104" s="268">
        <f t="shared" si="13"/>
        <v>369.54049586776864</v>
      </c>
      <c r="W104" s="268">
        <f t="shared" si="19"/>
        <v>555.76859504132221</v>
      </c>
      <c r="X104" s="268">
        <f t="shared" si="19"/>
        <v>612.4165289256199</v>
      </c>
      <c r="Y104" s="268">
        <f t="shared" si="19"/>
        <v>614.87603305785126</v>
      </c>
      <c r="Z104" s="268">
        <f t="shared" si="19"/>
        <v>588.69421487603313</v>
      </c>
      <c r="AA104" s="268">
        <f t="shared" si="19"/>
        <v>600.7338842975206</v>
      </c>
      <c r="AB104" s="268">
        <f t="shared" si="19"/>
        <v>580.16528925619832</v>
      </c>
      <c r="AC104" s="268">
        <f t="shared" si="19"/>
        <v>609.34214876033047</v>
      </c>
      <c r="AD104" s="268">
        <f t="shared" si="19"/>
        <v>612.89256198347107</v>
      </c>
      <c r="AE104" s="268">
        <f t="shared" si="19"/>
        <v>603.19338842975208</v>
      </c>
      <c r="AF104" s="268">
        <f t="shared" si="19"/>
        <v>153.10413223140498</v>
      </c>
      <c r="AG104" s="268">
        <f t="shared" si="19"/>
        <v>0</v>
      </c>
      <c r="AH104" s="134">
        <f t="shared" si="17"/>
        <v>5.9007272727272726</v>
      </c>
    </row>
    <row r="105" spans="1:35">
      <c r="A105" s="263">
        <f t="shared" si="14"/>
        <v>1929</v>
      </c>
      <c r="B105" s="271">
        <v>10683</v>
      </c>
      <c r="C105" s="265">
        <v>-901</v>
      </c>
      <c r="D105" s="266">
        <f t="shared" si="15"/>
        <v>-901</v>
      </c>
      <c r="E105" s="130">
        <v>28</v>
      </c>
      <c r="F105" s="131">
        <v>2011</v>
      </c>
      <c r="G105" s="268">
        <f t="shared" si="12"/>
        <v>-901</v>
      </c>
      <c r="H105" s="268">
        <f t="shared" si="18"/>
        <v>-901</v>
      </c>
      <c r="I105" s="268">
        <f t="shared" si="18"/>
        <v>-901</v>
      </c>
      <c r="J105" s="268">
        <f t="shared" si="18"/>
        <v>-901</v>
      </c>
      <c r="K105" s="268">
        <f t="shared" si="18"/>
        <v>-901</v>
      </c>
      <c r="L105" s="268">
        <f t="shared" si="18"/>
        <v>-901</v>
      </c>
      <c r="M105" s="268">
        <f t="shared" si="18"/>
        <v>-901</v>
      </c>
      <c r="N105" s="268">
        <f t="shared" si="18"/>
        <v>-901</v>
      </c>
      <c r="O105" s="268">
        <f t="shared" si="18"/>
        <v>-901</v>
      </c>
      <c r="P105" s="268">
        <f t="shared" si="18"/>
        <v>-901</v>
      </c>
      <c r="Q105" s="268">
        <f t="shared" si="18"/>
        <v>-901</v>
      </c>
      <c r="R105" s="268">
        <f t="shared" si="18"/>
        <v>-901</v>
      </c>
      <c r="S105" s="132" t="str">
        <f t="shared" si="16"/>
        <v/>
      </c>
      <c r="U105" s="131">
        <v>2011</v>
      </c>
      <c r="V105" s="268">
        <f t="shared" si="13"/>
        <v>-901</v>
      </c>
      <c r="W105" s="268">
        <f t="shared" si="19"/>
        <v>-901</v>
      </c>
      <c r="X105" s="268">
        <f t="shared" si="19"/>
        <v>-901</v>
      </c>
      <c r="Y105" s="268">
        <f t="shared" si="19"/>
        <v>-901</v>
      </c>
      <c r="Z105" s="268">
        <f t="shared" si="19"/>
        <v>-901</v>
      </c>
      <c r="AA105" s="268">
        <f t="shared" si="19"/>
        <v>-901</v>
      </c>
      <c r="AB105" s="268">
        <f t="shared" si="19"/>
        <v>-901</v>
      </c>
      <c r="AC105" s="268">
        <f t="shared" si="19"/>
        <v>-901</v>
      </c>
      <c r="AD105" s="268">
        <f t="shared" si="19"/>
        <v>-901</v>
      </c>
      <c r="AE105" s="268">
        <f t="shared" si="19"/>
        <v>-901</v>
      </c>
      <c r="AF105" s="268">
        <f t="shared" si="19"/>
        <v>-901</v>
      </c>
      <c r="AG105" s="268">
        <f t="shared" si="19"/>
        <v>-901</v>
      </c>
      <c r="AH105" s="134" t="str">
        <f t="shared" si="17"/>
        <v/>
      </c>
    </row>
    <row r="106" spans="1:35">
      <c r="A106" s="263">
        <f t="shared" si="14"/>
        <v>1929</v>
      </c>
      <c r="B106" s="271">
        <v>10713</v>
      </c>
      <c r="C106" s="265">
        <v>-901</v>
      </c>
      <c r="D106" s="266">
        <f t="shared" si="15"/>
        <v>-901</v>
      </c>
      <c r="E106" s="130">
        <v>29</v>
      </c>
      <c r="F106" s="131">
        <v>2012</v>
      </c>
      <c r="G106" s="268">
        <f t="shared" si="12"/>
        <v>0.82</v>
      </c>
      <c r="H106" s="268">
        <f t="shared" si="18"/>
        <v>7.48</v>
      </c>
      <c r="I106" s="268">
        <f t="shared" si="18"/>
        <v>10</v>
      </c>
      <c r="J106" s="268">
        <f t="shared" si="18"/>
        <v>9.14</v>
      </c>
      <c r="K106" s="268">
        <f t="shared" si="18"/>
        <v>8.1199999999999992</v>
      </c>
      <c r="L106" s="268">
        <f t="shared" si="18"/>
        <v>8.7899999999999991</v>
      </c>
      <c r="M106" s="268">
        <f t="shared" si="18"/>
        <v>8.1199999999999992</v>
      </c>
      <c r="N106" s="268">
        <f t="shared" si="18"/>
        <v>7.97</v>
      </c>
      <c r="O106" s="268">
        <f t="shared" si="18"/>
        <v>8.6199999999999992</v>
      </c>
      <c r="P106" s="268">
        <f t="shared" si="18"/>
        <v>8</v>
      </c>
      <c r="Q106" s="268">
        <f t="shared" si="18"/>
        <v>9.2100000000000009</v>
      </c>
      <c r="R106" s="268">
        <f t="shared" si="18"/>
        <v>9.01</v>
      </c>
      <c r="S106" s="132">
        <f t="shared" si="16"/>
        <v>5.7604165289256208</v>
      </c>
      <c r="U106" s="131">
        <v>2012</v>
      </c>
      <c r="V106" s="268">
        <f t="shared" si="13"/>
        <v>50.419834710743793</v>
      </c>
      <c r="W106" s="268">
        <f t="shared" si="19"/>
        <v>445.09090909090907</v>
      </c>
      <c r="X106" s="268">
        <f t="shared" si="19"/>
        <v>614.87603305785126</v>
      </c>
      <c r="Y106" s="268">
        <f t="shared" si="19"/>
        <v>561.99669421487613</v>
      </c>
      <c r="Z106" s="268">
        <f t="shared" si="19"/>
        <v>467.06776859504123</v>
      </c>
      <c r="AA106" s="268">
        <f t="shared" si="19"/>
        <v>540.47603305785117</v>
      </c>
      <c r="AB106" s="268">
        <f t="shared" si="19"/>
        <v>483.17355371900828</v>
      </c>
      <c r="AC106" s="268">
        <f t="shared" si="19"/>
        <v>490.05619834710751</v>
      </c>
      <c r="AD106" s="268">
        <f t="shared" si="19"/>
        <v>512.92561983471069</v>
      </c>
      <c r="AE106" s="268">
        <f t="shared" si="19"/>
        <v>491.90082644628097</v>
      </c>
      <c r="AF106" s="268">
        <f t="shared" si="19"/>
        <v>566.30082644628112</v>
      </c>
      <c r="AG106" s="268">
        <f t="shared" si="19"/>
        <v>536.13223140495882</v>
      </c>
      <c r="AH106" s="134">
        <f t="shared" si="17"/>
        <v>5.76041652892562</v>
      </c>
    </row>
    <row r="107" spans="1:35">
      <c r="A107" s="263">
        <f t="shared" si="14"/>
        <v>1929</v>
      </c>
      <c r="B107" s="271">
        <v>10744</v>
      </c>
      <c r="C107" s="265">
        <v>-901</v>
      </c>
      <c r="D107" s="266">
        <f t="shared" si="15"/>
        <v>-901</v>
      </c>
      <c r="E107" s="130">
        <v>28</v>
      </c>
      <c r="F107" s="131">
        <v>2013</v>
      </c>
      <c r="G107" s="268">
        <f t="shared" si="12"/>
        <v>8.58</v>
      </c>
      <c r="H107" s="268">
        <f t="shared" si="18"/>
        <v>9.83</v>
      </c>
      <c r="I107" s="268">
        <f t="shared" si="18"/>
        <v>9.65</v>
      </c>
      <c r="J107" s="268">
        <f t="shared" si="18"/>
        <v>8.5500000000000007</v>
      </c>
      <c r="K107" s="268">
        <f t="shared" si="18"/>
        <v>10.8</v>
      </c>
      <c r="L107" s="268">
        <f t="shared" si="18"/>
        <v>10.3</v>
      </c>
      <c r="M107" s="268">
        <f t="shared" si="18"/>
        <v>10.1</v>
      </c>
      <c r="N107" s="268">
        <f t="shared" si="18"/>
        <v>9.58</v>
      </c>
      <c r="O107" s="268">
        <f t="shared" si="18"/>
        <v>9.1</v>
      </c>
      <c r="P107" s="268">
        <f t="shared" si="18"/>
        <v>8.19</v>
      </c>
      <c r="Q107" s="268">
        <f t="shared" si="18"/>
        <v>7.1</v>
      </c>
      <c r="R107" s="268">
        <f t="shared" si="18"/>
        <v>6.97</v>
      </c>
      <c r="S107" s="132">
        <f t="shared" si="16"/>
        <v>6.5511074380165288</v>
      </c>
      <c r="U107" s="131">
        <v>2013</v>
      </c>
      <c r="V107" s="268">
        <f t="shared" si="13"/>
        <v>527.56363636363631</v>
      </c>
      <c r="W107" s="268">
        <f t="shared" si="19"/>
        <v>584.92561983471069</v>
      </c>
      <c r="X107" s="268">
        <f t="shared" si="19"/>
        <v>593.35537190082641</v>
      </c>
      <c r="Y107" s="268">
        <f t="shared" si="19"/>
        <v>525.7190082644629</v>
      </c>
      <c r="Z107" s="268">
        <f t="shared" si="19"/>
        <v>599.80165289256195</v>
      </c>
      <c r="AA107" s="268">
        <f t="shared" si="19"/>
        <v>633.32231404958679</v>
      </c>
      <c r="AB107" s="268">
        <f t="shared" si="19"/>
        <v>600.99173553719015</v>
      </c>
      <c r="AC107" s="268">
        <f t="shared" si="19"/>
        <v>589.05123966942153</v>
      </c>
      <c r="AD107" s="268">
        <f t="shared" si="19"/>
        <v>541.48760330578511</v>
      </c>
      <c r="AE107" s="268">
        <f t="shared" si="19"/>
        <v>503.58347107438016</v>
      </c>
      <c r="AF107" s="268">
        <f t="shared" si="19"/>
        <v>436.56198347107437</v>
      </c>
      <c r="AG107" s="268">
        <f t="shared" si="19"/>
        <v>414.74380165289256</v>
      </c>
      <c r="AH107" s="134">
        <f t="shared" si="17"/>
        <v>6.551107438016528</v>
      </c>
    </row>
    <row r="108" spans="1:35">
      <c r="A108" s="263">
        <f t="shared" si="14"/>
        <v>1929</v>
      </c>
      <c r="B108" s="271">
        <v>10774</v>
      </c>
      <c r="C108" s="265">
        <v>-901</v>
      </c>
      <c r="D108" s="266">
        <f t="shared" si="15"/>
        <v>-901</v>
      </c>
      <c r="E108" s="130">
        <v>28</v>
      </c>
      <c r="F108" s="131">
        <v>2014</v>
      </c>
      <c r="G108" s="268">
        <f t="shared" si="12"/>
        <v>-901</v>
      </c>
      <c r="H108" s="268">
        <f t="shared" si="18"/>
        <v>-901</v>
      </c>
      <c r="I108" s="268">
        <f t="shared" si="18"/>
        <v>-901</v>
      </c>
      <c r="J108" s="268">
        <f t="shared" si="18"/>
        <v>-901</v>
      </c>
      <c r="K108" s="268">
        <f t="shared" si="18"/>
        <v>-901</v>
      </c>
      <c r="L108" s="268">
        <f t="shared" si="18"/>
        <v>-901</v>
      </c>
      <c r="M108" s="268">
        <f t="shared" si="18"/>
        <v>-901</v>
      </c>
      <c r="N108" s="268">
        <f t="shared" si="18"/>
        <v>-901</v>
      </c>
      <c r="O108" s="268">
        <f t="shared" si="18"/>
        <v>-901</v>
      </c>
      <c r="P108" s="268">
        <f t="shared" si="18"/>
        <v>-901</v>
      </c>
      <c r="Q108" s="268">
        <f t="shared" si="18"/>
        <v>-901</v>
      </c>
      <c r="R108" s="268">
        <f t="shared" si="18"/>
        <v>-901</v>
      </c>
      <c r="S108" s="132" t="str">
        <f t="shared" si="16"/>
        <v/>
      </c>
      <c r="U108" s="131">
        <v>2014</v>
      </c>
      <c r="V108" s="268">
        <f t="shared" si="13"/>
        <v>-901</v>
      </c>
      <c r="W108" s="268">
        <f t="shared" si="19"/>
        <v>-901</v>
      </c>
      <c r="X108" s="268">
        <f t="shared" si="19"/>
        <v>-901</v>
      </c>
      <c r="Y108" s="268">
        <f t="shared" si="19"/>
        <v>-901</v>
      </c>
      <c r="Z108" s="268">
        <f t="shared" si="19"/>
        <v>-901</v>
      </c>
      <c r="AA108" s="268">
        <f t="shared" si="19"/>
        <v>-901</v>
      </c>
      <c r="AB108" s="268">
        <f t="shared" si="19"/>
        <v>-901</v>
      </c>
      <c r="AC108" s="268">
        <f t="shared" si="19"/>
        <v>-901</v>
      </c>
      <c r="AD108" s="268">
        <f t="shared" si="19"/>
        <v>-901</v>
      </c>
      <c r="AE108" s="268">
        <f t="shared" si="19"/>
        <v>-901</v>
      </c>
      <c r="AF108" s="268">
        <f t="shared" si="19"/>
        <v>-901</v>
      </c>
      <c r="AG108" s="268">
        <f t="shared" si="19"/>
        <v>-901</v>
      </c>
      <c r="AH108" s="134" t="str">
        <f t="shared" si="17"/>
        <v/>
      </c>
    </row>
    <row r="109" spans="1:35">
      <c r="A109" s="263">
        <f t="shared" si="14"/>
        <v>1929</v>
      </c>
      <c r="B109" s="271">
        <v>10805</v>
      </c>
      <c r="C109" s="265">
        <v>-901</v>
      </c>
      <c r="D109" s="266">
        <f t="shared" si="15"/>
        <v>-901</v>
      </c>
      <c r="E109" s="130">
        <v>28</v>
      </c>
      <c r="F109" s="358">
        <v>2015</v>
      </c>
      <c r="G109" s="416">
        <f t="shared" si="12"/>
        <v>-901</v>
      </c>
      <c r="H109" s="416">
        <f t="shared" si="18"/>
        <v>-901</v>
      </c>
      <c r="I109" s="416">
        <f t="shared" si="18"/>
        <v>-901</v>
      </c>
      <c r="J109" s="416">
        <f t="shared" si="18"/>
        <v>-901</v>
      </c>
      <c r="K109" s="416">
        <f t="shared" si="18"/>
        <v>-901</v>
      </c>
      <c r="L109" s="416">
        <f t="shared" si="18"/>
        <v>-901</v>
      </c>
      <c r="M109" s="416">
        <f t="shared" si="18"/>
        <v>-901</v>
      </c>
      <c r="N109" s="416">
        <f t="shared" si="18"/>
        <v>-901</v>
      </c>
      <c r="O109" s="416">
        <f t="shared" si="18"/>
        <v>-901</v>
      </c>
      <c r="P109" s="416">
        <f t="shared" si="18"/>
        <v>-901</v>
      </c>
      <c r="Q109" s="416">
        <f t="shared" si="18"/>
        <v>-901</v>
      </c>
      <c r="R109" s="416">
        <f t="shared" si="18"/>
        <v>-901</v>
      </c>
      <c r="S109" s="359" t="str">
        <f t="shared" si="16"/>
        <v/>
      </c>
      <c r="U109" s="358">
        <v>2015</v>
      </c>
      <c r="V109" s="268">
        <f t="shared" si="13"/>
        <v>-901</v>
      </c>
      <c r="W109" s="268">
        <f t="shared" si="19"/>
        <v>-901</v>
      </c>
      <c r="X109" s="268">
        <f t="shared" si="19"/>
        <v>-901</v>
      </c>
      <c r="Y109" s="268">
        <f t="shared" si="19"/>
        <v>-901</v>
      </c>
      <c r="Z109" s="268">
        <f t="shared" si="19"/>
        <v>-901</v>
      </c>
      <c r="AA109" s="268">
        <f t="shared" si="19"/>
        <v>-901</v>
      </c>
      <c r="AB109" s="268">
        <f t="shared" si="19"/>
        <v>-901</v>
      </c>
      <c r="AC109" s="268">
        <f t="shared" si="19"/>
        <v>-901</v>
      </c>
      <c r="AD109" s="268">
        <f t="shared" si="19"/>
        <v>-901</v>
      </c>
      <c r="AE109" s="268">
        <f t="shared" si="19"/>
        <v>-901</v>
      </c>
      <c r="AF109" s="268">
        <f t="shared" si="19"/>
        <v>-901</v>
      </c>
      <c r="AG109" s="268">
        <f t="shared" si="19"/>
        <v>-901</v>
      </c>
      <c r="AH109" s="360" t="str">
        <f t="shared" si="17"/>
        <v/>
      </c>
    </row>
    <row r="110" spans="1:35">
      <c r="A110" s="263">
        <f t="shared" si="14"/>
        <v>1929</v>
      </c>
      <c r="B110" s="271">
        <v>10836</v>
      </c>
      <c r="C110" s="265">
        <v>-901</v>
      </c>
      <c r="D110" s="266">
        <f t="shared" si="15"/>
        <v>-901</v>
      </c>
      <c r="E110" s="130">
        <v>29</v>
      </c>
      <c r="F110" s="131">
        <v>2016</v>
      </c>
      <c r="G110" s="268">
        <f t="shared" si="12"/>
        <v>-901</v>
      </c>
      <c r="H110" s="268">
        <f t="shared" si="18"/>
        <v>-901</v>
      </c>
      <c r="I110" s="268">
        <f t="shared" si="18"/>
        <v>-901</v>
      </c>
      <c r="J110" s="268">
        <f t="shared" si="18"/>
        <v>-901</v>
      </c>
      <c r="K110" s="268">
        <f t="shared" si="18"/>
        <v>-901</v>
      </c>
      <c r="L110" s="268">
        <f t="shared" si="18"/>
        <v>-901</v>
      </c>
      <c r="M110" s="268">
        <f t="shared" si="18"/>
        <v>-901</v>
      </c>
      <c r="N110" s="268">
        <f t="shared" si="18"/>
        <v>-901</v>
      </c>
      <c r="O110" s="268">
        <f t="shared" si="18"/>
        <v>-901</v>
      </c>
      <c r="P110" s="268">
        <f t="shared" si="18"/>
        <v>-901</v>
      </c>
      <c r="Q110" s="268">
        <f t="shared" si="18"/>
        <v>-901</v>
      </c>
      <c r="R110" s="268">
        <f t="shared" si="18"/>
        <v>-901</v>
      </c>
      <c r="S110" s="359" t="str">
        <f t="shared" ref="S110:S115" si="20">IF(ISERROR(MATCH(-901,G110:R110,0)),(SUMPRODUCT(G110:R110,$G$13:$R$13)+(E110-$K$13)*K110)*24*60*60/(220*22*9*1000),"")</f>
        <v/>
      </c>
      <c r="U110" s="131">
        <v>2016</v>
      </c>
      <c r="V110" s="268">
        <f t="shared" si="13"/>
        <v>-901</v>
      </c>
      <c r="W110" s="268">
        <f t="shared" si="19"/>
        <v>-901</v>
      </c>
      <c r="X110" s="268">
        <f t="shared" si="19"/>
        <v>-901</v>
      </c>
      <c r="Y110" s="268">
        <f t="shared" si="19"/>
        <v>-901</v>
      </c>
      <c r="Z110" s="268">
        <f t="shared" si="19"/>
        <v>-901</v>
      </c>
      <c r="AA110" s="268">
        <f t="shared" si="19"/>
        <v>-901</v>
      </c>
      <c r="AB110" s="268">
        <f t="shared" si="19"/>
        <v>-901</v>
      </c>
      <c r="AC110" s="268">
        <f t="shared" si="19"/>
        <v>-901</v>
      </c>
      <c r="AD110" s="268">
        <f t="shared" si="19"/>
        <v>-901</v>
      </c>
      <c r="AE110" s="268">
        <f t="shared" si="19"/>
        <v>-901</v>
      </c>
      <c r="AF110" s="268">
        <f t="shared" si="19"/>
        <v>-901</v>
      </c>
      <c r="AG110" s="268">
        <f t="shared" si="19"/>
        <v>-901</v>
      </c>
      <c r="AH110" s="360" t="str">
        <f t="shared" ref="AH110:AH115" si="21">IF(ISERROR(MATCH(-901,V110:AG110,0)),SUM(V110:AG110)/1000,"")</f>
        <v/>
      </c>
    </row>
    <row r="111" spans="1:35">
      <c r="A111" s="263">
        <f t="shared" si="14"/>
        <v>1929</v>
      </c>
      <c r="B111" s="271">
        <v>10866</v>
      </c>
      <c r="C111" s="265">
        <v>-901</v>
      </c>
      <c r="D111" s="266">
        <f t="shared" si="15"/>
        <v>-901</v>
      </c>
      <c r="E111" s="130">
        <v>28</v>
      </c>
      <c r="F111" s="131">
        <v>2017</v>
      </c>
      <c r="G111" s="268">
        <f t="shared" si="12"/>
        <v>-901</v>
      </c>
      <c r="H111" s="268">
        <f t="shared" si="12"/>
        <v>8.8521739130434796</v>
      </c>
      <c r="I111" s="268">
        <f t="shared" si="12"/>
        <v>14.325806451612898</v>
      </c>
      <c r="J111" s="268">
        <f t="shared" si="12"/>
        <v>18.019354838709678</v>
      </c>
      <c r="K111" s="268">
        <f t="shared" si="12"/>
        <v>19.846428571428572</v>
      </c>
      <c r="L111" s="268">
        <f t="shared" si="12"/>
        <v>11.053870967741934</v>
      </c>
      <c r="M111" s="268">
        <f t="shared" si="12"/>
        <v>9.0559999999999992</v>
      </c>
      <c r="N111" s="268">
        <f t="shared" si="12"/>
        <v>7.1664516129032236</v>
      </c>
      <c r="O111" s="268">
        <f t="shared" si="12"/>
        <v>7.1143333333333345</v>
      </c>
      <c r="P111" s="268">
        <f t="shared" si="12"/>
        <v>8.7283870967741937</v>
      </c>
      <c r="Q111" s="268">
        <f t="shared" si="12"/>
        <v>9.2445161290322577</v>
      </c>
      <c r="R111" s="268">
        <f t="shared" si="12"/>
        <v>9.8946666666666658</v>
      </c>
      <c r="S111" s="359" t="str">
        <f t="shared" si="20"/>
        <v/>
      </c>
      <c r="U111" s="131">
        <v>2017</v>
      </c>
      <c r="V111" s="268">
        <f t="shared" si="13"/>
        <v>-901</v>
      </c>
      <c r="W111" s="268">
        <f t="shared" si="13"/>
        <v>526.74092705713258</v>
      </c>
      <c r="X111" s="268">
        <f t="shared" si="13"/>
        <v>880.859504132231</v>
      </c>
      <c r="Y111" s="268">
        <f t="shared" si="13"/>
        <v>1107.9669421487606</v>
      </c>
      <c r="Z111" s="268">
        <f t="shared" si="13"/>
        <v>1102.2148760330581</v>
      </c>
      <c r="AA111" s="268">
        <f t="shared" si="13"/>
        <v>679.6760330578511</v>
      </c>
      <c r="AB111" s="268">
        <f t="shared" si="13"/>
        <v>538.86942148760318</v>
      </c>
      <c r="AC111" s="268">
        <f t="shared" si="13"/>
        <v>440.64793388429734</v>
      </c>
      <c r="AD111" s="268">
        <f t="shared" si="13"/>
        <v>423.33223140495869</v>
      </c>
      <c r="AE111" s="268">
        <f t="shared" si="13"/>
        <v>536.68760330578516</v>
      </c>
      <c r="AF111" s="268">
        <f t="shared" si="13"/>
        <v>568.42314049586776</v>
      </c>
      <c r="AG111" s="268">
        <f t="shared" si="13"/>
        <v>588.77355371900831</v>
      </c>
      <c r="AH111" s="360" t="str">
        <f t="shared" si="21"/>
        <v/>
      </c>
    </row>
    <row r="112" spans="1:35">
      <c r="A112" s="263">
        <f t="shared" si="14"/>
        <v>1930</v>
      </c>
      <c r="B112" s="271">
        <v>10897</v>
      </c>
      <c r="C112" s="265">
        <v>-901</v>
      </c>
      <c r="D112" s="266">
        <f t="shared" si="15"/>
        <v>-901</v>
      </c>
      <c r="E112" s="130">
        <v>28</v>
      </c>
      <c r="F112" s="131">
        <v>2018</v>
      </c>
      <c r="G112" s="268">
        <f t="shared" ref="G112:R115" si="22">INDEX($C$16:$C$2000,($F112-1922)*12+G$12,1)</f>
        <v>-901</v>
      </c>
      <c r="H112" s="268">
        <f t="shared" si="22"/>
        <v>-901</v>
      </c>
      <c r="I112" s="268">
        <f t="shared" si="22"/>
        <v>-901</v>
      </c>
      <c r="J112" s="268">
        <f t="shared" si="22"/>
        <v>-901</v>
      </c>
      <c r="K112" s="268">
        <f t="shared" si="22"/>
        <v>-901</v>
      </c>
      <c r="L112" s="268">
        <f t="shared" si="22"/>
        <v>-901</v>
      </c>
      <c r="M112" s="268">
        <f t="shared" si="22"/>
        <v>-901</v>
      </c>
      <c r="N112" s="268">
        <f t="shared" si="22"/>
        <v>-901</v>
      </c>
      <c r="O112" s="268">
        <f t="shared" si="22"/>
        <v>-901</v>
      </c>
      <c r="P112" s="268">
        <f t="shared" si="22"/>
        <v>-901</v>
      </c>
      <c r="Q112" s="268">
        <f t="shared" si="22"/>
        <v>-901</v>
      </c>
      <c r="R112" s="268">
        <f t="shared" si="22"/>
        <v>-901</v>
      </c>
      <c r="S112" s="359" t="str">
        <f t="shared" si="20"/>
        <v/>
      </c>
      <c r="U112" s="131">
        <v>2018</v>
      </c>
      <c r="V112" s="268">
        <f t="shared" ref="V112:AG115" si="23">IF(INDEX($D$16:$D$2000,($U112-1922)*12+V$12,1)&lt;&gt;-901,INDEX($D$16:$D$2000,($U112-1922)*12+V$12,1)*1000,-901)</f>
        <v>-901</v>
      </c>
      <c r="W112" s="268">
        <f t="shared" si="23"/>
        <v>-901</v>
      </c>
      <c r="X112" s="268">
        <f t="shared" si="23"/>
        <v>-901</v>
      </c>
      <c r="Y112" s="268">
        <f t="shared" si="23"/>
        <v>-901</v>
      </c>
      <c r="Z112" s="268">
        <f t="shared" si="23"/>
        <v>-901</v>
      </c>
      <c r="AA112" s="268">
        <f t="shared" si="23"/>
        <v>-901</v>
      </c>
      <c r="AB112" s="268">
        <f t="shared" si="23"/>
        <v>-901</v>
      </c>
      <c r="AC112" s="268">
        <f t="shared" si="23"/>
        <v>-901</v>
      </c>
      <c r="AD112" s="268">
        <f t="shared" si="23"/>
        <v>-901</v>
      </c>
      <c r="AE112" s="268">
        <f t="shared" si="23"/>
        <v>-901</v>
      </c>
      <c r="AF112" s="268">
        <f t="shared" si="23"/>
        <v>-901</v>
      </c>
      <c r="AG112" s="268">
        <f t="shared" si="23"/>
        <v>-901</v>
      </c>
      <c r="AH112" s="360" t="str">
        <f t="shared" si="21"/>
        <v/>
      </c>
    </row>
    <row r="113" spans="1:34">
      <c r="A113" s="263">
        <f t="shared" si="14"/>
        <v>1930</v>
      </c>
      <c r="B113" s="271">
        <v>10927</v>
      </c>
      <c r="C113" s="265">
        <v>-901</v>
      </c>
      <c r="D113" s="266">
        <f t="shared" si="15"/>
        <v>-901</v>
      </c>
      <c r="E113" s="130">
        <v>28</v>
      </c>
      <c r="F113" s="358">
        <v>2019</v>
      </c>
      <c r="G113" s="268">
        <f t="shared" si="22"/>
        <v>-901</v>
      </c>
      <c r="H113" s="268">
        <f t="shared" si="22"/>
        <v>-901</v>
      </c>
      <c r="I113" s="268">
        <f t="shared" si="22"/>
        <v>-901</v>
      </c>
      <c r="J113" s="268">
        <f t="shared" si="22"/>
        <v>-901</v>
      </c>
      <c r="K113" s="268">
        <f t="shared" si="22"/>
        <v>-901</v>
      </c>
      <c r="L113" s="268">
        <f t="shared" si="22"/>
        <v>-901</v>
      </c>
      <c r="M113" s="268">
        <f t="shared" si="22"/>
        <v>-901</v>
      </c>
      <c r="N113" s="268">
        <f t="shared" si="22"/>
        <v>-901</v>
      </c>
      <c r="O113" s="268">
        <f t="shared" si="22"/>
        <v>-901</v>
      </c>
      <c r="P113" s="268">
        <f t="shared" si="22"/>
        <v>-901</v>
      </c>
      <c r="Q113" s="268">
        <f t="shared" si="22"/>
        <v>-901</v>
      </c>
      <c r="R113" s="268">
        <f t="shared" si="22"/>
        <v>-901</v>
      </c>
      <c r="S113" s="359" t="str">
        <f t="shared" si="20"/>
        <v/>
      </c>
      <c r="U113" s="358">
        <v>2019</v>
      </c>
      <c r="V113" s="268">
        <f t="shared" si="23"/>
        <v>-901</v>
      </c>
      <c r="W113" s="268">
        <f t="shared" si="23"/>
        <v>-901</v>
      </c>
      <c r="X113" s="268">
        <f t="shared" si="23"/>
        <v>-901</v>
      </c>
      <c r="Y113" s="268">
        <f t="shared" si="23"/>
        <v>-901</v>
      </c>
      <c r="Z113" s="268">
        <f t="shared" si="23"/>
        <v>-901</v>
      </c>
      <c r="AA113" s="268">
        <f t="shared" si="23"/>
        <v>-901</v>
      </c>
      <c r="AB113" s="268">
        <f t="shared" si="23"/>
        <v>-901</v>
      </c>
      <c r="AC113" s="268">
        <f t="shared" si="23"/>
        <v>-901</v>
      </c>
      <c r="AD113" s="268">
        <f t="shared" si="23"/>
        <v>-901</v>
      </c>
      <c r="AE113" s="268">
        <f t="shared" si="23"/>
        <v>-901</v>
      </c>
      <c r="AF113" s="268">
        <f t="shared" si="23"/>
        <v>-901</v>
      </c>
      <c r="AG113" s="268">
        <f t="shared" si="23"/>
        <v>-901</v>
      </c>
      <c r="AH113" s="360" t="str">
        <f t="shared" si="21"/>
        <v/>
      </c>
    </row>
    <row r="114" spans="1:34">
      <c r="A114" s="263">
        <f t="shared" si="14"/>
        <v>1930</v>
      </c>
      <c r="B114" s="271">
        <v>10958</v>
      </c>
      <c r="C114" s="265">
        <v>-901</v>
      </c>
      <c r="D114" s="266">
        <f t="shared" si="15"/>
        <v>-901</v>
      </c>
      <c r="E114" s="130">
        <v>29</v>
      </c>
      <c r="F114" s="131">
        <v>2020</v>
      </c>
      <c r="G114" s="268">
        <f t="shared" si="22"/>
        <v>-901</v>
      </c>
      <c r="H114" s="268">
        <f t="shared" si="22"/>
        <v>-901</v>
      </c>
      <c r="I114" s="268">
        <f t="shared" si="22"/>
        <v>-901</v>
      </c>
      <c r="J114" s="268">
        <f t="shared" si="22"/>
        <v>-901</v>
      </c>
      <c r="K114" s="268">
        <f t="shared" si="22"/>
        <v>-901</v>
      </c>
      <c r="L114" s="268">
        <f t="shared" si="22"/>
        <v>-901</v>
      </c>
      <c r="M114" s="268">
        <f t="shared" si="22"/>
        <v>-901</v>
      </c>
      <c r="N114" s="268">
        <f t="shared" si="22"/>
        <v>-901</v>
      </c>
      <c r="O114" s="268">
        <f t="shared" si="22"/>
        <v>-901</v>
      </c>
      <c r="P114" s="268">
        <f t="shared" si="22"/>
        <v>-901</v>
      </c>
      <c r="Q114" s="268">
        <f t="shared" si="22"/>
        <v>-901</v>
      </c>
      <c r="R114" s="268">
        <f t="shared" si="22"/>
        <v>-901</v>
      </c>
      <c r="S114" s="359" t="str">
        <f t="shared" si="20"/>
        <v/>
      </c>
      <c r="U114" s="131">
        <v>2020</v>
      </c>
      <c r="V114" s="268">
        <f t="shared" si="23"/>
        <v>-901</v>
      </c>
      <c r="W114" s="268">
        <f t="shared" si="23"/>
        <v>-901</v>
      </c>
      <c r="X114" s="268">
        <f t="shared" si="23"/>
        <v>-901</v>
      </c>
      <c r="Y114" s="268">
        <f t="shared" si="23"/>
        <v>-901</v>
      </c>
      <c r="Z114" s="268">
        <f t="shared" si="23"/>
        <v>-901</v>
      </c>
      <c r="AA114" s="268">
        <f t="shared" si="23"/>
        <v>-901</v>
      </c>
      <c r="AB114" s="268">
        <f t="shared" si="23"/>
        <v>-901</v>
      </c>
      <c r="AC114" s="268">
        <f t="shared" si="23"/>
        <v>-901</v>
      </c>
      <c r="AD114" s="268">
        <f t="shared" si="23"/>
        <v>-901</v>
      </c>
      <c r="AE114" s="268">
        <f t="shared" si="23"/>
        <v>-901</v>
      </c>
      <c r="AF114" s="268">
        <f t="shared" si="23"/>
        <v>-901</v>
      </c>
      <c r="AG114" s="268">
        <f t="shared" si="23"/>
        <v>-901</v>
      </c>
      <c r="AH114" s="360" t="str">
        <f t="shared" si="21"/>
        <v/>
      </c>
    </row>
    <row r="115" spans="1:34">
      <c r="A115" s="263">
        <f t="shared" si="14"/>
        <v>1930</v>
      </c>
      <c r="B115" s="271">
        <v>10989</v>
      </c>
      <c r="C115" s="265">
        <v>-901</v>
      </c>
      <c r="D115" s="266">
        <f t="shared" si="15"/>
        <v>-901</v>
      </c>
      <c r="E115" s="130">
        <v>28</v>
      </c>
      <c r="F115" s="456">
        <v>2021</v>
      </c>
      <c r="G115" s="313">
        <f t="shared" si="22"/>
        <v>-901</v>
      </c>
      <c r="H115" s="313">
        <f t="shared" si="22"/>
        <v>-901</v>
      </c>
      <c r="I115" s="313">
        <f t="shared" si="22"/>
        <v>-901</v>
      </c>
      <c r="J115" s="313">
        <f t="shared" si="22"/>
        <v>-901</v>
      </c>
      <c r="K115" s="313">
        <f t="shared" si="22"/>
        <v>-901</v>
      </c>
      <c r="L115" s="313">
        <f t="shared" si="22"/>
        <v>-901</v>
      </c>
      <c r="M115" s="313">
        <f t="shared" si="22"/>
        <v>-901</v>
      </c>
      <c r="N115" s="313">
        <f t="shared" si="22"/>
        <v>-901</v>
      </c>
      <c r="O115" s="313">
        <f t="shared" si="22"/>
        <v>-901</v>
      </c>
      <c r="P115" s="313">
        <f t="shared" si="22"/>
        <v>-901</v>
      </c>
      <c r="Q115" s="313">
        <f t="shared" si="22"/>
        <v>-901</v>
      </c>
      <c r="R115" s="313">
        <f t="shared" si="22"/>
        <v>-901</v>
      </c>
      <c r="S115" s="135" t="str">
        <f t="shared" si="20"/>
        <v/>
      </c>
      <c r="U115" s="456">
        <v>2021</v>
      </c>
      <c r="V115" s="313">
        <f t="shared" si="23"/>
        <v>-901</v>
      </c>
      <c r="W115" s="313">
        <f t="shared" si="23"/>
        <v>-901</v>
      </c>
      <c r="X115" s="313">
        <f t="shared" si="23"/>
        <v>-901</v>
      </c>
      <c r="Y115" s="313">
        <f t="shared" si="23"/>
        <v>-901</v>
      </c>
      <c r="Z115" s="313">
        <f t="shared" si="23"/>
        <v>-901</v>
      </c>
      <c r="AA115" s="313">
        <f t="shared" si="23"/>
        <v>-901</v>
      </c>
      <c r="AB115" s="313">
        <f t="shared" si="23"/>
        <v>-901</v>
      </c>
      <c r="AC115" s="313">
        <f t="shared" si="23"/>
        <v>-901</v>
      </c>
      <c r="AD115" s="313">
        <f t="shared" si="23"/>
        <v>-901</v>
      </c>
      <c r="AE115" s="313">
        <f t="shared" si="23"/>
        <v>-901</v>
      </c>
      <c r="AF115" s="313">
        <f t="shared" si="23"/>
        <v>-901</v>
      </c>
      <c r="AG115" s="313">
        <f t="shared" si="23"/>
        <v>-901</v>
      </c>
      <c r="AH115" s="136" t="str">
        <f t="shared" si="21"/>
        <v/>
      </c>
    </row>
    <row r="116" spans="1:34">
      <c r="A116" s="263">
        <f t="shared" si="14"/>
        <v>1930</v>
      </c>
      <c r="B116" s="271">
        <v>11017</v>
      </c>
      <c r="C116" s="265">
        <v>-901</v>
      </c>
      <c r="D116" s="266">
        <f t="shared" si="15"/>
        <v>-901</v>
      </c>
      <c r="F116" s="273"/>
      <c r="G116" s="274"/>
      <c r="H116" s="274"/>
      <c r="I116" s="274"/>
      <c r="J116" s="274"/>
      <c r="K116" s="274"/>
      <c r="L116" s="274"/>
      <c r="M116" s="274"/>
      <c r="N116" s="274"/>
      <c r="O116" s="274"/>
      <c r="P116" s="274"/>
      <c r="Q116" s="274"/>
      <c r="R116" s="274"/>
    </row>
    <row r="117" spans="1:34">
      <c r="A117" s="263">
        <f t="shared" si="14"/>
        <v>1930</v>
      </c>
      <c r="B117" s="271">
        <v>11048</v>
      </c>
      <c r="C117" s="265">
        <v>-901</v>
      </c>
      <c r="D117" s="266">
        <f t="shared" si="15"/>
        <v>-901</v>
      </c>
      <c r="F117" s="273"/>
      <c r="G117" s="274"/>
      <c r="H117" s="274"/>
      <c r="I117" s="274"/>
      <c r="J117" s="274"/>
      <c r="K117" s="274"/>
      <c r="L117" s="274"/>
      <c r="M117" s="274"/>
      <c r="N117" s="274"/>
      <c r="O117" s="274"/>
      <c r="P117" s="274"/>
      <c r="Q117" s="274"/>
      <c r="R117" s="274"/>
    </row>
    <row r="118" spans="1:34">
      <c r="A118" s="263">
        <f t="shared" si="14"/>
        <v>1930</v>
      </c>
      <c r="B118" s="271">
        <v>11078</v>
      </c>
      <c r="C118" s="265">
        <v>-901</v>
      </c>
      <c r="D118" s="266">
        <f t="shared" si="15"/>
        <v>-901</v>
      </c>
      <c r="F118" s="273"/>
      <c r="G118" s="274"/>
      <c r="H118" s="274"/>
      <c r="I118" s="274"/>
      <c r="J118" s="274"/>
      <c r="K118" s="274"/>
      <c r="L118" s="274"/>
      <c r="M118" s="274"/>
      <c r="N118" s="274"/>
      <c r="O118" s="274"/>
      <c r="P118" s="274"/>
      <c r="Q118" s="274"/>
      <c r="R118" s="274"/>
    </row>
    <row r="119" spans="1:34">
      <c r="A119" s="263">
        <f t="shared" si="14"/>
        <v>1930</v>
      </c>
      <c r="B119" s="271">
        <v>11109</v>
      </c>
      <c r="C119" s="265">
        <v>-901</v>
      </c>
      <c r="D119" s="266">
        <f t="shared" si="15"/>
        <v>-901</v>
      </c>
      <c r="F119" s="273"/>
      <c r="G119" s="274"/>
      <c r="H119" s="274"/>
      <c r="I119" s="274"/>
      <c r="J119" s="274"/>
      <c r="K119" s="274"/>
      <c r="L119" s="274"/>
      <c r="M119" s="274"/>
      <c r="N119" s="274"/>
      <c r="O119" s="274"/>
      <c r="P119" s="274"/>
      <c r="Q119" s="274"/>
      <c r="R119" s="274"/>
    </row>
    <row r="120" spans="1:34">
      <c r="A120" s="263">
        <f t="shared" si="14"/>
        <v>1930</v>
      </c>
      <c r="B120" s="271">
        <v>11139</v>
      </c>
      <c r="C120" s="265">
        <v>-901</v>
      </c>
      <c r="D120" s="266">
        <f t="shared" si="15"/>
        <v>-901</v>
      </c>
      <c r="F120" s="273"/>
      <c r="G120" s="274"/>
      <c r="H120" s="274"/>
      <c r="I120" s="274"/>
      <c r="J120" s="274"/>
      <c r="K120" s="274"/>
      <c r="L120" s="274"/>
      <c r="M120" s="274"/>
      <c r="N120" s="274"/>
      <c r="O120" s="274"/>
      <c r="P120" s="274"/>
      <c r="Q120" s="274"/>
      <c r="R120" s="274"/>
    </row>
    <row r="121" spans="1:34">
      <c r="A121" s="263">
        <f t="shared" si="14"/>
        <v>1930</v>
      </c>
      <c r="B121" s="271">
        <v>11170</v>
      </c>
      <c r="C121" s="265">
        <v>-901</v>
      </c>
      <c r="D121" s="266">
        <f t="shared" si="15"/>
        <v>-901</v>
      </c>
      <c r="F121" s="273"/>
      <c r="G121" s="274"/>
      <c r="H121" s="274"/>
      <c r="I121" s="274"/>
      <c r="J121" s="274"/>
      <c r="K121" s="274"/>
      <c r="L121" s="274"/>
      <c r="M121" s="274"/>
      <c r="N121" s="274"/>
      <c r="O121" s="274"/>
      <c r="P121" s="274"/>
      <c r="Q121" s="274"/>
      <c r="R121" s="274"/>
    </row>
    <row r="122" spans="1:34">
      <c r="A122" s="263">
        <f t="shared" si="14"/>
        <v>1930</v>
      </c>
      <c r="B122" s="271">
        <v>11201</v>
      </c>
      <c r="C122" s="265">
        <v>-901</v>
      </c>
      <c r="D122" s="266">
        <f t="shared" si="15"/>
        <v>-901</v>
      </c>
      <c r="F122" s="273"/>
      <c r="G122" s="274"/>
      <c r="H122" s="274"/>
      <c r="I122" s="274"/>
      <c r="J122" s="274"/>
      <c r="K122" s="274"/>
      <c r="L122" s="274"/>
      <c r="M122" s="274"/>
      <c r="N122" s="274"/>
      <c r="O122" s="274"/>
      <c r="P122" s="274"/>
      <c r="Q122" s="274"/>
      <c r="R122" s="274"/>
    </row>
    <row r="123" spans="1:34">
      <c r="A123" s="263">
        <f t="shared" si="14"/>
        <v>1930</v>
      </c>
      <c r="B123" s="271">
        <v>11231</v>
      </c>
      <c r="C123" s="265">
        <v>-901</v>
      </c>
      <c r="D123" s="266">
        <f t="shared" si="15"/>
        <v>-901</v>
      </c>
      <c r="F123" s="273"/>
      <c r="G123" s="274"/>
      <c r="H123" s="274"/>
      <c r="I123" s="274"/>
      <c r="J123" s="274"/>
      <c r="K123" s="274"/>
      <c r="L123" s="274"/>
      <c r="M123" s="274"/>
      <c r="N123" s="274"/>
      <c r="O123" s="274"/>
      <c r="P123" s="274"/>
      <c r="Q123" s="274"/>
      <c r="R123" s="274"/>
    </row>
    <row r="124" spans="1:34">
      <c r="A124" s="263">
        <f t="shared" si="14"/>
        <v>1931</v>
      </c>
      <c r="B124" s="271">
        <v>11262</v>
      </c>
      <c r="C124" s="265">
        <v>-901</v>
      </c>
      <c r="D124" s="266">
        <f t="shared" si="15"/>
        <v>-901</v>
      </c>
      <c r="F124" s="273"/>
      <c r="G124" s="274"/>
      <c r="H124" s="274"/>
      <c r="I124" s="274"/>
      <c r="J124" s="274"/>
      <c r="K124" s="274"/>
      <c r="L124" s="274"/>
      <c r="M124" s="274"/>
      <c r="N124" s="274"/>
      <c r="O124" s="274"/>
      <c r="P124" s="274"/>
      <c r="Q124" s="274"/>
      <c r="R124" s="274"/>
    </row>
    <row r="125" spans="1:34">
      <c r="A125" s="263">
        <f t="shared" si="14"/>
        <v>1931</v>
      </c>
      <c r="B125" s="271">
        <v>11292</v>
      </c>
      <c r="C125" s="265">
        <v>-901</v>
      </c>
      <c r="D125" s="266">
        <f t="shared" si="15"/>
        <v>-901</v>
      </c>
      <c r="F125" s="273"/>
      <c r="G125" s="274"/>
      <c r="H125" s="274"/>
      <c r="I125" s="274"/>
      <c r="J125" s="274"/>
      <c r="K125" s="274"/>
      <c r="L125" s="274"/>
      <c r="M125" s="274"/>
      <c r="N125" s="274"/>
      <c r="O125" s="274"/>
      <c r="P125" s="274"/>
      <c r="Q125" s="274"/>
      <c r="R125" s="274"/>
    </row>
    <row r="126" spans="1:34">
      <c r="A126" s="263">
        <f t="shared" si="14"/>
        <v>1931</v>
      </c>
      <c r="B126" s="271">
        <v>11323</v>
      </c>
      <c r="C126" s="265">
        <v>-901</v>
      </c>
      <c r="D126" s="266">
        <f t="shared" si="15"/>
        <v>-901</v>
      </c>
      <c r="F126" s="273"/>
      <c r="G126" s="274"/>
      <c r="H126" s="274"/>
      <c r="I126" s="274"/>
      <c r="J126" s="274"/>
      <c r="K126" s="274"/>
      <c r="L126" s="274"/>
      <c r="M126" s="274"/>
      <c r="N126" s="274"/>
      <c r="O126" s="274"/>
      <c r="P126" s="274"/>
      <c r="Q126" s="274"/>
      <c r="R126" s="274"/>
    </row>
    <row r="127" spans="1:34">
      <c r="A127" s="263">
        <f t="shared" si="14"/>
        <v>1931</v>
      </c>
      <c r="B127" s="271">
        <v>11354</v>
      </c>
      <c r="C127" s="265">
        <v>-901</v>
      </c>
      <c r="D127" s="266">
        <f t="shared" si="15"/>
        <v>-901</v>
      </c>
      <c r="F127" s="273"/>
      <c r="G127" s="274"/>
      <c r="H127" s="274"/>
      <c r="I127" s="274"/>
      <c r="J127" s="274"/>
      <c r="K127" s="274"/>
      <c r="L127" s="274"/>
      <c r="M127" s="274"/>
      <c r="N127" s="274"/>
      <c r="O127" s="274"/>
      <c r="P127" s="274"/>
      <c r="Q127" s="274"/>
      <c r="R127" s="274"/>
    </row>
    <row r="128" spans="1:34">
      <c r="A128" s="263">
        <f t="shared" si="14"/>
        <v>1931</v>
      </c>
      <c r="B128" s="271">
        <v>11382</v>
      </c>
      <c r="C128" s="265">
        <v>-901</v>
      </c>
      <c r="D128" s="266">
        <f t="shared" si="15"/>
        <v>-901</v>
      </c>
      <c r="F128" s="273"/>
      <c r="G128" s="274"/>
      <c r="H128" s="274"/>
      <c r="I128" s="274"/>
      <c r="J128" s="274"/>
      <c r="K128" s="274"/>
      <c r="L128" s="274"/>
      <c r="M128" s="274"/>
      <c r="N128" s="274"/>
      <c r="O128" s="274"/>
      <c r="P128" s="274"/>
      <c r="Q128" s="274"/>
      <c r="R128" s="274"/>
    </row>
    <row r="129" spans="1:18">
      <c r="A129" s="263">
        <f t="shared" si="14"/>
        <v>1931</v>
      </c>
      <c r="B129" s="271">
        <v>11413</v>
      </c>
      <c r="C129" s="265">
        <v>-901</v>
      </c>
      <c r="D129" s="266">
        <f t="shared" si="15"/>
        <v>-901</v>
      </c>
      <c r="F129" s="273"/>
      <c r="G129" s="274"/>
      <c r="H129" s="274"/>
      <c r="I129" s="274"/>
      <c r="J129" s="274"/>
      <c r="K129" s="274"/>
      <c r="L129" s="274"/>
      <c r="M129" s="274"/>
      <c r="N129" s="274"/>
      <c r="O129" s="274"/>
      <c r="P129" s="274"/>
      <c r="Q129" s="274"/>
      <c r="R129" s="274"/>
    </row>
    <row r="130" spans="1:18">
      <c r="A130" s="263">
        <f t="shared" si="14"/>
        <v>1931</v>
      </c>
      <c r="B130" s="271">
        <v>11443</v>
      </c>
      <c r="C130" s="265">
        <v>-901</v>
      </c>
      <c r="D130" s="266">
        <f t="shared" si="15"/>
        <v>-901</v>
      </c>
      <c r="F130" s="273"/>
      <c r="G130" s="274"/>
      <c r="H130" s="274"/>
      <c r="I130" s="274"/>
      <c r="J130" s="274"/>
      <c r="K130" s="274"/>
      <c r="L130" s="274"/>
      <c r="M130" s="274"/>
      <c r="N130" s="274"/>
      <c r="O130" s="274"/>
      <c r="P130" s="274"/>
      <c r="Q130" s="274"/>
      <c r="R130" s="274"/>
    </row>
    <row r="131" spans="1:18">
      <c r="A131" s="263">
        <f t="shared" si="14"/>
        <v>1931</v>
      </c>
      <c r="B131" s="271">
        <v>11474</v>
      </c>
      <c r="C131" s="265">
        <v>-901</v>
      </c>
      <c r="D131" s="266">
        <f t="shared" si="15"/>
        <v>-901</v>
      </c>
      <c r="F131" s="273"/>
      <c r="G131" s="274"/>
      <c r="H131" s="274"/>
      <c r="I131" s="274"/>
      <c r="J131" s="274"/>
      <c r="K131" s="274"/>
      <c r="L131" s="274"/>
      <c r="M131" s="274"/>
      <c r="N131" s="274"/>
      <c r="O131" s="274"/>
      <c r="P131" s="274"/>
      <c r="Q131" s="274"/>
      <c r="R131" s="274"/>
    </row>
    <row r="132" spans="1:18">
      <c r="A132" s="263">
        <f t="shared" si="14"/>
        <v>1931</v>
      </c>
      <c r="B132" s="271">
        <v>11504</v>
      </c>
      <c r="C132" s="265">
        <v>-901</v>
      </c>
      <c r="D132" s="266">
        <f t="shared" si="15"/>
        <v>-901</v>
      </c>
      <c r="F132" s="273"/>
      <c r="G132" s="274"/>
      <c r="H132" s="274"/>
      <c r="I132" s="274"/>
      <c r="J132" s="274"/>
      <c r="K132" s="274"/>
      <c r="L132" s="274"/>
      <c r="M132" s="274"/>
      <c r="N132" s="274"/>
      <c r="O132" s="274"/>
      <c r="P132" s="274"/>
      <c r="Q132" s="274"/>
      <c r="R132" s="274"/>
    </row>
    <row r="133" spans="1:18">
      <c r="A133" s="263">
        <f t="shared" si="14"/>
        <v>1931</v>
      </c>
      <c r="B133" s="271">
        <v>11535</v>
      </c>
      <c r="C133" s="265">
        <v>-901</v>
      </c>
      <c r="D133" s="266">
        <f t="shared" si="15"/>
        <v>-901</v>
      </c>
      <c r="F133" s="273"/>
      <c r="G133" s="274"/>
      <c r="H133" s="274"/>
      <c r="I133" s="274"/>
      <c r="J133" s="274"/>
      <c r="K133" s="274"/>
      <c r="L133" s="274"/>
      <c r="M133" s="274"/>
      <c r="N133" s="274"/>
      <c r="O133" s="274"/>
      <c r="P133" s="274"/>
      <c r="Q133" s="274"/>
      <c r="R133" s="274"/>
    </row>
    <row r="134" spans="1:18">
      <c r="A134" s="263">
        <f t="shared" si="14"/>
        <v>1931</v>
      </c>
      <c r="B134" s="271">
        <v>11566</v>
      </c>
      <c r="C134" s="265">
        <v>-901</v>
      </c>
      <c r="D134" s="266">
        <f t="shared" si="15"/>
        <v>-901</v>
      </c>
      <c r="F134" s="273"/>
      <c r="G134" s="274"/>
      <c r="H134" s="274"/>
      <c r="I134" s="274"/>
      <c r="J134" s="274"/>
      <c r="K134" s="274"/>
      <c r="L134" s="274"/>
      <c r="M134" s="274"/>
      <c r="N134" s="274"/>
      <c r="O134" s="274"/>
      <c r="P134" s="274"/>
      <c r="Q134" s="274"/>
      <c r="R134" s="274"/>
    </row>
    <row r="135" spans="1:18">
      <c r="A135" s="263">
        <f t="shared" si="14"/>
        <v>1931</v>
      </c>
      <c r="B135" s="271">
        <v>11596</v>
      </c>
      <c r="C135" s="265">
        <v>-901</v>
      </c>
      <c r="D135" s="266">
        <f t="shared" si="15"/>
        <v>-901</v>
      </c>
      <c r="F135" s="273"/>
      <c r="G135" s="274"/>
      <c r="H135" s="274"/>
      <c r="I135" s="274"/>
      <c r="J135" s="274"/>
      <c r="K135" s="274"/>
      <c r="L135" s="274"/>
      <c r="M135" s="274"/>
      <c r="N135" s="274"/>
      <c r="O135" s="274"/>
      <c r="P135" s="274"/>
      <c r="Q135" s="274"/>
      <c r="R135" s="274"/>
    </row>
    <row r="136" spans="1:18">
      <c r="A136" s="263">
        <f t="shared" si="14"/>
        <v>1932</v>
      </c>
      <c r="B136" s="271">
        <v>11627</v>
      </c>
      <c r="C136" s="265">
        <v>-901</v>
      </c>
      <c r="D136" s="266">
        <f t="shared" si="15"/>
        <v>-901</v>
      </c>
      <c r="F136" s="273"/>
      <c r="G136" s="274"/>
      <c r="H136" s="274"/>
      <c r="I136" s="274"/>
      <c r="J136" s="274"/>
      <c r="K136" s="274"/>
      <c r="L136" s="274"/>
      <c r="M136" s="274"/>
      <c r="N136" s="274"/>
      <c r="O136" s="274"/>
      <c r="P136" s="274"/>
      <c r="Q136" s="274"/>
      <c r="R136" s="274"/>
    </row>
    <row r="137" spans="1:18">
      <c r="A137" s="263">
        <f t="shared" si="14"/>
        <v>1932</v>
      </c>
      <c r="B137" s="271">
        <v>11657</v>
      </c>
      <c r="C137" s="265">
        <v>-901</v>
      </c>
      <c r="D137" s="266">
        <f t="shared" si="15"/>
        <v>-901</v>
      </c>
      <c r="F137" s="273"/>
      <c r="G137" s="274"/>
      <c r="H137" s="274"/>
      <c r="I137" s="274"/>
      <c r="J137" s="274"/>
      <c r="K137" s="274"/>
      <c r="L137" s="274"/>
      <c r="M137" s="274"/>
      <c r="N137" s="274"/>
      <c r="O137" s="274"/>
      <c r="P137" s="274"/>
      <c r="Q137" s="274"/>
      <c r="R137" s="274"/>
    </row>
    <row r="138" spans="1:18">
      <c r="A138" s="263">
        <f t="shared" si="14"/>
        <v>1932</v>
      </c>
      <c r="B138" s="271">
        <v>11688</v>
      </c>
      <c r="C138" s="265">
        <v>-901</v>
      </c>
      <c r="D138" s="266">
        <f t="shared" si="15"/>
        <v>-901</v>
      </c>
      <c r="F138" s="273"/>
      <c r="G138" s="274"/>
      <c r="H138" s="274"/>
      <c r="I138" s="274"/>
      <c r="J138" s="274"/>
      <c r="K138" s="274"/>
      <c r="L138" s="274"/>
      <c r="M138" s="274"/>
      <c r="N138" s="274"/>
      <c r="O138" s="274"/>
      <c r="P138" s="274"/>
      <c r="Q138" s="274"/>
      <c r="R138" s="274"/>
    </row>
    <row r="139" spans="1:18">
      <c r="A139" s="263">
        <f t="shared" si="14"/>
        <v>1932</v>
      </c>
      <c r="B139" s="271">
        <v>11719</v>
      </c>
      <c r="C139" s="265">
        <v>-901</v>
      </c>
      <c r="D139" s="266">
        <f t="shared" si="15"/>
        <v>-901</v>
      </c>
      <c r="F139" s="273"/>
      <c r="G139" s="274"/>
      <c r="H139" s="274"/>
      <c r="I139" s="274"/>
      <c r="J139" s="274"/>
      <c r="K139" s="274"/>
      <c r="L139" s="274"/>
      <c r="M139" s="274"/>
      <c r="N139" s="274"/>
      <c r="O139" s="274"/>
      <c r="P139" s="274"/>
      <c r="Q139" s="274"/>
      <c r="R139" s="274"/>
    </row>
    <row r="140" spans="1:18">
      <c r="A140" s="263">
        <f t="shared" si="14"/>
        <v>1932</v>
      </c>
      <c r="B140" s="271">
        <v>11748</v>
      </c>
      <c r="C140" s="265">
        <v>-901</v>
      </c>
      <c r="D140" s="266">
        <f t="shared" si="15"/>
        <v>-901</v>
      </c>
      <c r="F140" s="273"/>
      <c r="G140" s="274"/>
      <c r="H140" s="274"/>
      <c r="I140" s="274"/>
      <c r="J140" s="274"/>
      <c r="K140" s="274"/>
      <c r="L140" s="274"/>
      <c r="M140" s="274"/>
      <c r="N140" s="274"/>
      <c r="O140" s="274"/>
      <c r="P140" s="274"/>
      <c r="Q140" s="274"/>
      <c r="R140" s="274"/>
    </row>
    <row r="141" spans="1:18">
      <c r="A141" s="263">
        <f t="shared" si="14"/>
        <v>1932</v>
      </c>
      <c r="B141" s="271">
        <v>11779</v>
      </c>
      <c r="C141" s="265">
        <v>-901</v>
      </c>
      <c r="D141" s="266">
        <f t="shared" si="15"/>
        <v>-901</v>
      </c>
      <c r="F141" s="273"/>
      <c r="G141" s="274"/>
      <c r="H141" s="274"/>
      <c r="I141" s="274"/>
      <c r="J141" s="274"/>
      <c r="K141" s="274"/>
      <c r="L141" s="274"/>
      <c r="M141" s="274"/>
      <c r="N141" s="274"/>
      <c r="O141" s="274"/>
      <c r="P141" s="274"/>
      <c r="Q141" s="274"/>
      <c r="R141" s="274"/>
    </row>
    <row r="142" spans="1:18">
      <c r="A142" s="263">
        <f t="shared" si="14"/>
        <v>1932</v>
      </c>
      <c r="B142" s="271">
        <v>11809</v>
      </c>
      <c r="C142" s="265">
        <v>-901</v>
      </c>
      <c r="D142" s="266">
        <f t="shared" si="15"/>
        <v>-901</v>
      </c>
      <c r="F142" s="273"/>
      <c r="G142" s="274"/>
      <c r="H142" s="274"/>
      <c r="I142" s="274"/>
      <c r="J142" s="274"/>
      <c r="K142" s="274"/>
      <c r="L142" s="274"/>
      <c r="M142" s="274"/>
      <c r="N142" s="274"/>
      <c r="O142" s="274"/>
      <c r="P142" s="274"/>
      <c r="Q142" s="274"/>
      <c r="R142" s="274"/>
    </row>
    <row r="143" spans="1:18">
      <c r="A143" s="263">
        <f t="shared" si="14"/>
        <v>1932</v>
      </c>
      <c r="B143" s="271">
        <v>11840</v>
      </c>
      <c r="C143" s="265">
        <v>-901</v>
      </c>
      <c r="D143" s="266">
        <f t="shared" si="15"/>
        <v>-901</v>
      </c>
      <c r="F143" s="273"/>
      <c r="G143" s="274"/>
      <c r="H143" s="274"/>
      <c r="I143" s="274"/>
      <c r="J143" s="274"/>
      <c r="K143" s="274"/>
      <c r="L143" s="274"/>
      <c r="M143" s="274"/>
      <c r="N143" s="274"/>
      <c r="O143" s="274"/>
      <c r="P143" s="274"/>
      <c r="Q143" s="274"/>
      <c r="R143" s="274"/>
    </row>
    <row r="144" spans="1:18">
      <c r="A144" s="263">
        <f t="shared" si="14"/>
        <v>1932</v>
      </c>
      <c r="B144" s="271">
        <v>11870</v>
      </c>
      <c r="C144" s="265">
        <v>-901</v>
      </c>
      <c r="D144" s="266">
        <f t="shared" si="15"/>
        <v>-901</v>
      </c>
      <c r="F144" s="273"/>
      <c r="G144" s="274"/>
      <c r="H144" s="274"/>
      <c r="I144" s="274"/>
      <c r="J144" s="274"/>
      <c r="K144" s="274"/>
      <c r="L144" s="274"/>
      <c r="M144" s="274"/>
      <c r="N144" s="274"/>
      <c r="O144" s="274"/>
      <c r="P144" s="274"/>
      <c r="Q144" s="274"/>
      <c r="R144" s="274"/>
    </row>
    <row r="145" spans="1:18">
      <c r="A145" s="263">
        <f t="shared" ref="A145:A208" si="24">IF(MONTH(B145)&gt;9,YEAR(B145)+1,YEAR(B145))</f>
        <v>1932</v>
      </c>
      <c r="B145" s="271">
        <v>11901</v>
      </c>
      <c r="C145" s="265">
        <v>-901</v>
      </c>
      <c r="D145" s="266">
        <f t="shared" ref="D145:D208" si="25">IF(C145&lt;&gt;-901,C145*DAY(B145)*24*60*60/(220*22*9*1000),-901)</f>
        <v>-901</v>
      </c>
      <c r="F145" s="273"/>
      <c r="G145" s="274"/>
      <c r="H145" s="274"/>
      <c r="I145" s="274"/>
      <c r="J145" s="274"/>
      <c r="K145" s="274"/>
      <c r="L145" s="274"/>
      <c r="M145" s="274"/>
      <c r="N145" s="274"/>
      <c r="O145" s="274"/>
      <c r="P145" s="274"/>
      <c r="Q145" s="274"/>
      <c r="R145" s="274"/>
    </row>
    <row r="146" spans="1:18">
      <c r="A146" s="263">
        <f t="shared" si="24"/>
        <v>1932</v>
      </c>
      <c r="B146" s="271">
        <v>11932</v>
      </c>
      <c r="C146" s="265">
        <v>-901</v>
      </c>
      <c r="D146" s="266">
        <f t="shared" si="25"/>
        <v>-901</v>
      </c>
      <c r="I146" s="274"/>
      <c r="J146" s="274"/>
      <c r="K146" s="274"/>
      <c r="L146" s="274"/>
    </row>
    <row r="147" spans="1:18">
      <c r="A147" s="263">
        <f t="shared" si="24"/>
        <v>1932</v>
      </c>
      <c r="B147" s="271">
        <v>11962</v>
      </c>
      <c r="C147" s="265">
        <v>-901</v>
      </c>
      <c r="D147" s="266">
        <f t="shared" si="25"/>
        <v>-901</v>
      </c>
      <c r="I147" s="274"/>
      <c r="J147" s="274"/>
      <c r="K147" s="274"/>
      <c r="L147" s="274"/>
    </row>
    <row r="148" spans="1:18">
      <c r="A148" s="263">
        <f t="shared" si="24"/>
        <v>1933</v>
      </c>
      <c r="B148" s="271">
        <v>11993</v>
      </c>
      <c r="C148" s="265">
        <v>-901</v>
      </c>
      <c r="D148" s="266">
        <f t="shared" si="25"/>
        <v>-901</v>
      </c>
      <c r="I148" s="274"/>
      <c r="J148" s="274"/>
      <c r="K148" s="274"/>
      <c r="L148" s="274"/>
    </row>
    <row r="149" spans="1:18">
      <c r="A149" s="263">
        <f t="shared" si="24"/>
        <v>1933</v>
      </c>
      <c r="B149" s="271">
        <v>12023</v>
      </c>
      <c r="C149" s="265">
        <v>-901</v>
      </c>
      <c r="D149" s="266">
        <f t="shared" si="25"/>
        <v>-901</v>
      </c>
      <c r="I149" s="274"/>
      <c r="J149" s="274"/>
      <c r="K149" s="274"/>
      <c r="L149" s="274"/>
    </row>
    <row r="150" spans="1:18">
      <c r="A150" s="263">
        <f t="shared" si="24"/>
        <v>1933</v>
      </c>
      <c r="B150" s="271">
        <v>12054</v>
      </c>
      <c r="C150" s="265">
        <v>-901</v>
      </c>
      <c r="D150" s="266">
        <f t="shared" si="25"/>
        <v>-901</v>
      </c>
      <c r="I150" s="274"/>
      <c r="J150" s="274"/>
      <c r="K150" s="274"/>
      <c r="L150" s="274"/>
    </row>
    <row r="151" spans="1:18">
      <c r="A151" s="263">
        <f t="shared" si="24"/>
        <v>1933</v>
      </c>
      <c r="B151" s="271">
        <v>12085</v>
      </c>
      <c r="C151" s="265">
        <v>-901</v>
      </c>
      <c r="D151" s="266">
        <f t="shared" si="25"/>
        <v>-901</v>
      </c>
      <c r="I151" s="274"/>
      <c r="J151" s="274"/>
      <c r="K151" s="274"/>
      <c r="L151" s="274"/>
    </row>
    <row r="152" spans="1:18">
      <c r="A152" s="263">
        <f t="shared" si="24"/>
        <v>1933</v>
      </c>
      <c r="B152" s="271">
        <v>12113</v>
      </c>
      <c r="C152" s="265">
        <v>-901</v>
      </c>
      <c r="D152" s="266">
        <f t="shared" si="25"/>
        <v>-901</v>
      </c>
      <c r="I152" s="274"/>
      <c r="J152" s="274"/>
      <c r="K152" s="274"/>
      <c r="L152" s="274"/>
    </row>
    <row r="153" spans="1:18">
      <c r="A153" s="263">
        <f t="shared" si="24"/>
        <v>1933</v>
      </c>
      <c r="B153" s="271">
        <v>12144</v>
      </c>
      <c r="C153" s="265">
        <v>-901</v>
      </c>
      <c r="D153" s="266">
        <f t="shared" si="25"/>
        <v>-901</v>
      </c>
      <c r="I153" s="274"/>
      <c r="J153" s="274"/>
      <c r="K153" s="274"/>
      <c r="L153" s="274"/>
    </row>
    <row r="154" spans="1:18">
      <c r="A154" s="263">
        <f t="shared" si="24"/>
        <v>1933</v>
      </c>
      <c r="B154" s="271">
        <v>12174</v>
      </c>
      <c r="C154" s="265">
        <v>-901</v>
      </c>
      <c r="D154" s="266">
        <f t="shared" si="25"/>
        <v>-901</v>
      </c>
      <c r="I154" s="274"/>
      <c r="J154" s="274"/>
      <c r="K154" s="274"/>
      <c r="L154" s="274"/>
    </row>
    <row r="155" spans="1:18">
      <c r="A155" s="263">
        <f t="shared" si="24"/>
        <v>1933</v>
      </c>
      <c r="B155" s="271">
        <v>12205</v>
      </c>
      <c r="C155" s="265">
        <v>-901</v>
      </c>
      <c r="D155" s="266">
        <f t="shared" si="25"/>
        <v>-901</v>
      </c>
      <c r="I155" s="274"/>
      <c r="J155" s="274"/>
      <c r="K155" s="274"/>
      <c r="L155" s="274"/>
    </row>
    <row r="156" spans="1:18">
      <c r="A156" s="263">
        <f t="shared" si="24"/>
        <v>1933</v>
      </c>
      <c r="B156" s="271">
        <v>12235</v>
      </c>
      <c r="C156" s="265">
        <v>-901</v>
      </c>
      <c r="D156" s="266">
        <f t="shared" si="25"/>
        <v>-901</v>
      </c>
      <c r="I156" s="274"/>
      <c r="J156" s="274"/>
      <c r="K156" s="274"/>
      <c r="L156" s="274"/>
    </row>
    <row r="157" spans="1:18">
      <c r="A157" s="263">
        <f t="shared" si="24"/>
        <v>1933</v>
      </c>
      <c r="B157" s="271">
        <v>12266</v>
      </c>
      <c r="C157" s="265">
        <v>-901</v>
      </c>
      <c r="D157" s="266">
        <f t="shared" si="25"/>
        <v>-901</v>
      </c>
      <c r="I157" s="274"/>
      <c r="J157" s="274"/>
      <c r="K157" s="274"/>
      <c r="L157" s="274"/>
    </row>
    <row r="158" spans="1:18">
      <c r="A158" s="263">
        <f t="shared" si="24"/>
        <v>1933</v>
      </c>
      <c r="B158" s="271">
        <v>12297</v>
      </c>
      <c r="C158" s="265">
        <v>-901</v>
      </c>
      <c r="D158" s="266">
        <f t="shared" si="25"/>
        <v>-901</v>
      </c>
      <c r="I158" s="274"/>
      <c r="J158" s="274"/>
      <c r="K158" s="274"/>
      <c r="L158" s="274"/>
    </row>
    <row r="159" spans="1:18">
      <c r="A159" s="263">
        <f t="shared" si="24"/>
        <v>1933</v>
      </c>
      <c r="B159" s="271">
        <v>12327</v>
      </c>
      <c r="C159" s="265">
        <v>-901</v>
      </c>
      <c r="D159" s="266">
        <f t="shared" si="25"/>
        <v>-901</v>
      </c>
      <c r="I159" s="274"/>
      <c r="J159" s="274"/>
      <c r="K159" s="274"/>
      <c r="L159" s="274"/>
    </row>
    <row r="160" spans="1:18">
      <c r="A160" s="263">
        <f t="shared" si="24"/>
        <v>1934</v>
      </c>
      <c r="B160" s="271">
        <v>12358</v>
      </c>
      <c r="C160" s="265">
        <v>-901</v>
      </c>
      <c r="D160" s="266">
        <f t="shared" si="25"/>
        <v>-901</v>
      </c>
      <c r="I160" s="274"/>
      <c r="J160" s="274"/>
      <c r="K160" s="274"/>
      <c r="L160" s="274"/>
    </row>
    <row r="161" spans="1:12">
      <c r="A161" s="263">
        <f t="shared" si="24"/>
        <v>1934</v>
      </c>
      <c r="B161" s="271">
        <v>12388</v>
      </c>
      <c r="C161" s="265">
        <v>-901</v>
      </c>
      <c r="D161" s="266">
        <f t="shared" si="25"/>
        <v>-901</v>
      </c>
      <c r="I161" s="274"/>
      <c r="J161" s="274"/>
      <c r="K161" s="274"/>
      <c r="L161" s="274"/>
    </row>
    <row r="162" spans="1:12">
      <c r="A162" s="263">
        <f t="shared" si="24"/>
        <v>1934</v>
      </c>
      <c r="B162" s="271">
        <v>12419</v>
      </c>
      <c r="C162" s="265">
        <v>-901</v>
      </c>
      <c r="D162" s="266">
        <f t="shared" si="25"/>
        <v>-901</v>
      </c>
      <c r="I162" s="274"/>
      <c r="J162" s="274"/>
      <c r="K162" s="274"/>
      <c r="L162" s="274"/>
    </row>
    <row r="163" spans="1:12">
      <c r="A163" s="263">
        <f t="shared" si="24"/>
        <v>1934</v>
      </c>
      <c r="B163" s="271">
        <v>12450</v>
      </c>
      <c r="C163" s="265">
        <v>-901</v>
      </c>
      <c r="D163" s="266">
        <f t="shared" si="25"/>
        <v>-901</v>
      </c>
      <c r="I163" s="274"/>
      <c r="J163" s="274"/>
      <c r="K163" s="274"/>
      <c r="L163" s="274"/>
    </row>
    <row r="164" spans="1:12">
      <c r="A164" s="263">
        <f t="shared" si="24"/>
        <v>1934</v>
      </c>
      <c r="B164" s="271">
        <v>12478</v>
      </c>
      <c r="C164" s="265">
        <v>-901</v>
      </c>
      <c r="D164" s="266">
        <f t="shared" si="25"/>
        <v>-901</v>
      </c>
      <c r="I164" s="274"/>
      <c r="J164" s="274"/>
      <c r="K164" s="274"/>
      <c r="L164" s="274"/>
    </row>
    <row r="165" spans="1:12">
      <c r="A165" s="263">
        <f t="shared" si="24"/>
        <v>1934</v>
      </c>
      <c r="B165" s="271">
        <v>12509</v>
      </c>
      <c r="C165" s="265">
        <v>-901</v>
      </c>
      <c r="D165" s="266">
        <f t="shared" si="25"/>
        <v>-901</v>
      </c>
      <c r="I165" s="274"/>
      <c r="J165" s="274"/>
      <c r="K165" s="274"/>
      <c r="L165" s="274"/>
    </row>
    <row r="166" spans="1:12">
      <c r="A166" s="263">
        <f t="shared" si="24"/>
        <v>1934</v>
      </c>
      <c r="B166" s="271">
        <v>12539</v>
      </c>
      <c r="C166" s="265">
        <v>-901</v>
      </c>
      <c r="D166" s="266">
        <f t="shared" si="25"/>
        <v>-901</v>
      </c>
      <c r="I166" s="274"/>
      <c r="J166" s="274"/>
      <c r="K166" s="274"/>
      <c r="L166" s="274"/>
    </row>
    <row r="167" spans="1:12">
      <c r="A167" s="263">
        <f t="shared" si="24"/>
        <v>1934</v>
      </c>
      <c r="B167" s="271">
        <v>12570</v>
      </c>
      <c r="C167" s="265">
        <v>-901</v>
      </c>
      <c r="D167" s="266">
        <f t="shared" si="25"/>
        <v>-901</v>
      </c>
      <c r="I167" s="274"/>
      <c r="J167" s="274"/>
      <c r="K167" s="274"/>
      <c r="L167" s="274"/>
    </row>
    <row r="168" spans="1:12">
      <c r="A168" s="263">
        <f t="shared" si="24"/>
        <v>1934</v>
      </c>
      <c r="B168" s="271">
        <v>12600</v>
      </c>
      <c r="C168" s="265">
        <v>-901</v>
      </c>
      <c r="D168" s="266">
        <f t="shared" si="25"/>
        <v>-901</v>
      </c>
      <c r="I168" s="274"/>
      <c r="J168" s="274"/>
      <c r="K168" s="274"/>
      <c r="L168" s="274"/>
    </row>
    <row r="169" spans="1:12">
      <c r="A169" s="263">
        <f t="shared" si="24"/>
        <v>1934</v>
      </c>
      <c r="B169" s="271">
        <v>12631</v>
      </c>
      <c r="C169" s="265">
        <v>-901</v>
      </c>
      <c r="D169" s="266">
        <f t="shared" si="25"/>
        <v>-901</v>
      </c>
      <c r="I169" s="274"/>
      <c r="J169" s="274"/>
      <c r="K169" s="274"/>
      <c r="L169" s="274"/>
    </row>
    <row r="170" spans="1:12">
      <c r="A170" s="263">
        <f t="shared" si="24"/>
        <v>1934</v>
      </c>
      <c r="B170" s="271">
        <v>12662</v>
      </c>
      <c r="C170" s="265">
        <v>-901</v>
      </c>
      <c r="D170" s="266">
        <f t="shared" si="25"/>
        <v>-901</v>
      </c>
      <c r="I170" s="274"/>
      <c r="J170" s="274"/>
      <c r="K170" s="274"/>
      <c r="L170" s="274"/>
    </row>
    <row r="171" spans="1:12">
      <c r="A171" s="263">
        <f t="shared" si="24"/>
        <v>1934</v>
      </c>
      <c r="B171" s="271">
        <v>12692</v>
      </c>
      <c r="C171" s="265">
        <v>-901</v>
      </c>
      <c r="D171" s="266">
        <f t="shared" si="25"/>
        <v>-901</v>
      </c>
      <c r="I171" s="274"/>
      <c r="J171" s="274"/>
      <c r="K171" s="274"/>
      <c r="L171" s="274"/>
    </row>
    <row r="172" spans="1:12">
      <c r="A172" s="263">
        <f t="shared" si="24"/>
        <v>1935</v>
      </c>
      <c r="B172" s="271">
        <v>12723</v>
      </c>
      <c r="C172" s="265">
        <v>-901</v>
      </c>
      <c r="D172" s="266">
        <f t="shared" si="25"/>
        <v>-901</v>
      </c>
      <c r="I172" s="274"/>
      <c r="J172" s="274"/>
      <c r="K172" s="274"/>
      <c r="L172" s="274"/>
    </row>
    <row r="173" spans="1:12">
      <c r="A173" s="263">
        <f t="shared" si="24"/>
        <v>1935</v>
      </c>
      <c r="B173" s="271">
        <v>12753</v>
      </c>
      <c r="C173" s="265">
        <v>-901</v>
      </c>
      <c r="D173" s="266">
        <f t="shared" si="25"/>
        <v>-901</v>
      </c>
      <c r="I173" s="274"/>
      <c r="J173" s="274"/>
      <c r="K173" s="274"/>
      <c r="L173" s="274"/>
    </row>
    <row r="174" spans="1:12">
      <c r="A174" s="263">
        <f t="shared" si="24"/>
        <v>1935</v>
      </c>
      <c r="B174" s="271">
        <v>12784</v>
      </c>
      <c r="C174" s="265">
        <v>-901</v>
      </c>
      <c r="D174" s="266">
        <f t="shared" si="25"/>
        <v>-901</v>
      </c>
      <c r="I174" s="274"/>
      <c r="J174" s="274"/>
      <c r="K174" s="274"/>
      <c r="L174" s="274"/>
    </row>
    <row r="175" spans="1:12">
      <c r="A175" s="263">
        <f t="shared" si="24"/>
        <v>1935</v>
      </c>
      <c r="B175" s="271">
        <v>12815</v>
      </c>
      <c r="C175" s="265">
        <v>-901</v>
      </c>
      <c r="D175" s="266">
        <f t="shared" si="25"/>
        <v>-901</v>
      </c>
      <c r="I175" s="274"/>
      <c r="J175" s="274"/>
      <c r="K175" s="274"/>
      <c r="L175" s="274"/>
    </row>
    <row r="176" spans="1:12">
      <c r="A176" s="263">
        <f t="shared" si="24"/>
        <v>1935</v>
      </c>
      <c r="B176" s="271">
        <v>12843</v>
      </c>
      <c r="C176" s="265">
        <v>-901</v>
      </c>
      <c r="D176" s="266">
        <f t="shared" si="25"/>
        <v>-901</v>
      </c>
      <c r="I176" s="274"/>
      <c r="J176" s="274"/>
      <c r="K176" s="274"/>
      <c r="L176" s="274"/>
    </row>
    <row r="177" spans="1:12">
      <c r="A177" s="263">
        <f t="shared" si="24"/>
        <v>1935</v>
      </c>
      <c r="B177" s="271">
        <v>12874</v>
      </c>
      <c r="C177" s="265">
        <v>-901</v>
      </c>
      <c r="D177" s="266">
        <f t="shared" si="25"/>
        <v>-901</v>
      </c>
      <c r="I177" s="274"/>
      <c r="J177" s="274"/>
      <c r="K177" s="274"/>
      <c r="L177" s="274"/>
    </row>
    <row r="178" spans="1:12">
      <c r="A178" s="263">
        <f t="shared" si="24"/>
        <v>1935</v>
      </c>
      <c r="B178" s="271">
        <v>12904</v>
      </c>
      <c r="C178" s="265">
        <v>-901</v>
      </c>
      <c r="D178" s="266">
        <f t="shared" si="25"/>
        <v>-901</v>
      </c>
      <c r="I178" s="274"/>
      <c r="J178" s="274"/>
      <c r="K178" s="274"/>
      <c r="L178" s="274"/>
    </row>
    <row r="179" spans="1:12">
      <c r="A179" s="263">
        <f t="shared" si="24"/>
        <v>1935</v>
      </c>
      <c r="B179" s="271">
        <v>12935</v>
      </c>
      <c r="C179" s="265">
        <v>-901</v>
      </c>
      <c r="D179" s="266">
        <f t="shared" si="25"/>
        <v>-901</v>
      </c>
      <c r="I179" s="274"/>
      <c r="J179" s="274"/>
      <c r="K179" s="274"/>
      <c r="L179" s="274"/>
    </row>
    <row r="180" spans="1:12">
      <c r="A180" s="263">
        <f t="shared" si="24"/>
        <v>1935</v>
      </c>
      <c r="B180" s="271">
        <v>12965</v>
      </c>
      <c r="C180" s="265">
        <v>-901</v>
      </c>
      <c r="D180" s="266">
        <f t="shared" si="25"/>
        <v>-901</v>
      </c>
      <c r="I180" s="274"/>
      <c r="J180" s="274"/>
      <c r="K180" s="274"/>
      <c r="L180" s="274"/>
    </row>
    <row r="181" spans="1:12">
      <c r="A181" s="263">
        <f t="shared" si="24"/>
        <v>1935</v>
      </c>
      <c r="B181" s="271">
        <v>12996</v>
      </c>
      <c r="C181" s="265">
        <v>-901</v>
      </c>
      <c r="D181" s="266">
        <f t="shared" si="25"/>
        <v>-901</v>
      </c>
      <c r="I181" s="274"/>
      <c r="J181" s="274"/>
      <c r="K181" s="274"/>
      <c r="L181" s="274"/>
    </row>
    <row r="182" spans="1:12">
      <c r="A182" s="263">
        <f t="shared" si="24"/>
        <v>1935</v>
      </c>
      <c r="B182" s="271">
        <v>13027</v>
      </c>
      <c r="C182" s="265">
        <v>-901</v>
      </c>
      <c r="D182" s="266">
        <f t="shared" si="25"/>
        <v>-901</v>
      </c>
      <c r="I182" s="274"/>
      <c r="J182" s="274"/>
      <c r="K182" s="274"/>
      <c r="L182" s="274"/>
    </row>
    <row r="183" spans="1:12">
      <c r="A183" s="263">
        <f t="shared" si="24"/>
        <v>1935</v>
      </c>
      <c r="B183" s="271">
        <v>13057</v>
      </c>
      <c r="C183" s="265">
        <v>-901</v>
      </c>
      <c r="D183" s="266">
        <f t="shared" si="25"/>
        <v>-901</v>
      </c>
      <c r="I183" s="274"/>
      <c r="J183" s="274"/>
      <c r="K183" s="274"/>
      <c r="L183" s="274"/>
    </row>
    <row r="184" spans="1:12">
      <c r="A184" s="263">
        <f t="shared" si="24"/>
        <v>1936</v>
      </c>
      <c r="B184" s="271">
        <v>13088</v>
      </c>
      <c r="C184" s="265">
        <v>-901</v>
      </c>
      <c r="D184" s="266">
        <f t="shared" si="25"/>
        <v>-901</v>
      </c>
      <c r="I184" s="274"/>
      <c r="J184" s="274"/>
      <c r="K184" s="274"/>
      <c r="L184" s="274"/>
    </row>
    <row r="185" spans="1:12">
      <c r="A185" s="263">
        <f t="shared" si="24"/>
        <v>1936</v>
      </c>
      <c r="B185" s="271">
        <v>13118</v>
      </c>
      <c r="C185" s="265">
        <v>-901</v>
      </c>
      <c r="D185" s="266">
        <f t="shared" si="25"/>
        <v>-901</v>
      </c>
      <c r="I185" s="274"/>
      <c r="J185" s="274"/>
      <c r="K185" s="274"/>
      <c r="L185" s="274"/>
    </row>
    <row r="186" spans="1:12">
      <c r="A186" s="263">
        <f t="shared" si="24"/>
        <v>1936</v>
      </c>
      <c r="B186" s="271">
        <v>13149</v>
      </c>
      <c r="C186" s="265">
        <v>-901</v>
      </c>
      <c r="D186" s="266">
        <f t="shared" si="25"/>
        <v>-901</v>
      </c>
      <c r="I186" s="274"/>
      <c r="J186" s="274"/>
      <c r="K186" s="274"/>
      <c r="L186" s="274"/>
    </row>
    <row r="187" spans="1:12">
      <c r="A187" s="263">
        <f t="shared" si="24"/>
        <v>1936</v>
      </c>
      <c r="B187" s="271">
        <v>13180</v>
      </c>
      <c r="C187" s="265">
        <v>-901</v>
      </c>
      <c r="D187" s="266">
        <f t="shared" si="25"/>
        <v>-901</v>
      </c>
      <c r="I187" s="274"/>
      <c r="J187" s="274"/>
      <c r="K187" s="274"/>
      <c r="L187" s="274"/>
    </row>
    <row r="188" spans="1:12">
      <c r="A188" s="263">
        <f t="shared" si="24"/>
        <v>1936</v>
      </c>
      <c r="B188" s="271">
        <v>13209</v>
      </c>
      <c r="C188" s="265">
        <v>-901</v>
      </c>
      <c r="D188" s="266">
        <f t="shared" si="25"/>
        <v>-901</v>
      </c>
      <c r="I188" s="274"/>
      <c r="J188" s="274"/>
      <c r="K188" s="274"/>
      <c r="L188" s="274"/>
    </row>
    <row r="189" spans="1:12">
      <c r="A189" s="263">
        <f t="shared" si="24"/>
        <v>1936</v>
      </c>
      <c r="B189" s="271">
        <v>13240</v>
      </c>
      <c r="C189" s="265">
        <v>-901</v>
      </c>
      <c r="D189" s="266">
        <f t="shared" si="25"/>
        <v>-901</v>
      </c>
      <c r="I189" s="274"/>
      <c r="J189" s="274"/>
      <c r="K189" s="274"/>
      <c r="L189" s="274"/>
    </row>
    <row r="190" spans="1:12">
      <c r="A190" s="263">
        <f t="shared" si="24"/>
        <v>1936</v>
      </c>
      <c r="B190" s="271">
        <v>13270</v>
      </c>
      <c r="C190" s="265">
        <v>-901</v>
      </c>
      <c r="D190" s="266">
        <f t="shared" si="25"/>
        <v>-901</v>
      </c>
      <c r="I190" s="274"/>
      <c r="J190" s="274"/>
      <c r="K190" s="274"/>
      <c r="L190" s="274"/>
    </row>
    <row r="191" spans="1:12">
      <c r="A191" s="263">
        <f t="shared" si="24"/>
        <v>1936</v>
      </c>
      <c r="B191" s="271">
        <v>13301</v>
      </c>
      <c r="C191" s="265">
        <v>-901</v>
      </c>
      <c r="D191" s="266">
        <f t="shared" si="25"/>
        <v>-901</v>
      </c>
      <c r="I191" s="274"/>
      <c r="J191" s="274"/>
      <c r="K191" s="274"/>
      <c r="L191" s="274"/>
    </row>
    <row r="192" spans="1:12">
      <c r="A192" s="263">
        <f t="shared" si="24"/>
        <v>1936</v>
      </c>
      <c r="B192" s="271">
        <v>13331</v>
      </c>
      <c r="C192" s="265">
        <v>-901</v>
      </c>
      <c r="D192" s="266">
        <f t="shared" si="25"/>
        <v>-901</v>
      </c>
      <c r="I192" s="274"/>
      <c r="J192" s="274"/>
      <c r="K192" s="274"/>
      <c r="L192" s="274"/>
    </row>
    <row r="193" spans="1:12">
      <c r="A193" s="263">
        <f t="shared" si="24"/>
        <v>1936</v>
      </c>
      <c r="B193" s="271">
        <v>13362</v>
      </c>
      <c r="C193" s="265">
        <v>-901</v>
      </c>
      <c r="D193" s="266">
        <f t="shared" si="25"/>
        <v>-901</v>
      </c>
      <c r="I193" s="274"/>
      <c r="J193" s="274"/>
      <c r="K193" s="274"/>
      <c r="L193" s="274"/>
    </row>
    <row r="194" spans="1:12">
      <c r="A194" s="263">
        <f t="shared" si="24"/>
        <v>1936</v>
      </c>
      <c r="B194" s="271">
        <v>13393</v>
      </c>
      <c r="C194" s="265">
        <v>-901</v>
      </c>
      <c r="D194" s="266">
        <f t="shared" si="25"/>
        <v>-901</v>
      </c>
      <c r="I194" s="274"/>
      <c r="J194" s="274"/>
      <c r="K194" s="274"/>
      <c r="L194" s="274"/>
    </row>
    <row r="195" spans="1:12">
      <c r="A195" s="263">
        <f t="shared" si="24"/>
        <v>1936</v>
      </c>
      <c r="B195" s="271">
        <v>13423</v>
      </c>
      <c r="C195" s="265">
        <v>-901</v>
      </c>
      <c r="D195" s="266">
        <f t="shared" si="25"/>
        <v>-901</v>
      </c>
      <c r="I195" s="274"/>
      <c r="J195" s="274"/>
      <c r="K195" s="274"/>
      <c r="L195" s="274"/>
    </row>
    <row r="196" spans="1:12">
      <c r="A196" s="263">
        <f t="shared" si="24"/>
        <v>1937</v>
      </c>
      <c r="B196" s="271">
        <v>13454</v>
      </c>
      <c r="C196" s="265">
        <v>-901</v>
      </c>
      <c r="D196" s="266">
        <f t="shared" si="25"/>
        <v>-901</v>
      </c>
      <c r="I196" s="274"/>
      <c r="J196" s="274"/>
      <c r="K196" s="274"/>
      <c r="L196" s="274"/>
    </row>
    <row r="197" spans="1:12">
      <c r="A197" s="263">
        <f t="shared" si="24"/>
        <v>1937</v>
      </c>
      <c r="B197" s="271">
        <v>13484</v>
      </c>
      <c r="C197" s="265">
        <v>-901</v>
      </c>
      <c r="D197" s="266">
        <f t="shared" si="25"/>
        <v>-901</v>
      </c>
      <c r="I197" s="274"/>
      <c r="J197" s="274"/>
      <c r="K197" s="274"/>
      <c r="L197" s="274"/>
    </row>
    <row r="198" spans="1:12">
      <c r="A198" s="263">
        <f t="shared" si="24"/>
        <v>1937</v>
      </c>
      <c r="B198" s="271">
        <v>13515</v>
      </c>
      <c r="C198" s="265">
        <v>-901</v>
      </c>
      <c r="D198" s="266">
        <f t="shared" si="25"/>
        <v>-901</v>
      </c>
      <c r="I198" s="274"/>
      <c r="J198" s="274"/>
      <c r="K198" s="274"/>
      <c r="L198" s="274"/>
    </row>
    <row r="199" spans="1:12">
      <c r="A199" s="263">
        <f t="shared" si="24"/>
        <v>1937</v>
      </c>
      <c r="B199" s="271">
        <v>13546</v>
      </c>
      <c r="C199" s="265">
        <v>-901</v>
      </c>
      <c r="D199" s="266">
        <f t="shared" si="25"/>
        <v>-901</v>
      </c>
      <c r="I199" s="274"/>
      <c r="J199" s="274"/>
      <c r="K199" s="274"/>
      <c r="L199" s="274"/>
    </row>
    <row r="200" spans="1:12">
      <c r="A200" s="263">
        <f t="shared" si="24"/>
        <v>1937</v>
      </c>
      <c r="B200" s="271">
        <v>13574</v>
      </c>
      <c r="C200" s="265">
        <v>-901</v>
      </c>
      <c r="D200" s="266">
        <f t="shared" si="25"/>
        <v>-901</v>
      </c>
      <c r="I200" s="274"/>
      <c r="J200" s="274"/>
      <c r="K200" s="274"/>
      <c r="L200" s="274"/>
    </row>
    <row r="201" spans="1:12">
      <c r="A201" s="263">
        <f t="shared" si="24"/>
        <v>1937</v>
      </c>
      <c r="B201" s="271">
        <v>13605</v>
      </c>
      <c r="C201" s="265">
        <v>-901</v>
      </c>
      <c r="D201" s="266">
        <f t="shared" si="25"/>
        <v>-901</v>
      </c>
      <c r="I201" s="274"/>
      <c r="J201" s="274"/>
      <c r="K201" s="274"/>
      <c r="L201" s="274"/>
    </row>
    <row r="202" spans="1:12">
      <c r="A202" s="263">
        <f t="shared" si="24"/>
        <v>1937</v>
      </c>
      <c r="B202" s="271">
        <v>13635</v>
      </c>
      <c r="C202" s="265">
        <v>-901</v>
      </c>
      <c r="D202" s="266">
        <f t="shared" si="25"/>
        <v>-901</v>
      </c>
      <c r="I202" s="274"/>
      <c r="J202" s="274"/>
      <c r="K202" s="274"/>
      <c r="L202" s="274"/>
    </row>
    <row r="203" spans="1:12">
      <c r="A203" s="263">
        <f t="shared" si="24"/>
        <v>1937</v>
      </c>
      <c r="B203" s="271">
        <v>13666</v>
      </c>
      <c r="C203" s="265">
        <v>-901</v>
      </c>
      <c r="D203" s="266">
        <f t="shared" si="25"/>
        <v>-901</v>
      </c>
      <c r="I203" s="274"/>
      <c r="J203" s="274"/>
      <c r="K203" s="274"/>
      <c r="L203" s="274"/>
    </row>
    <row r="204" spans="1:12">
      <c r="A204" s="263">
        <f t="shared" si="24"/>
        <v>1937</v>
      </c>
      <c r="B204" s="271">
        <v>13696</v>
      </c>
      <c r="C204" s="265">
        <v>-901</v>
      </c>
      <c r="D204" s="266">
        <f t="shared" si="25"/>
        <v>-901</v>
      </c>
      <c r="I204" s="274"/>
      <c r="J204" s="274"/>
      <c r="K204" s="274"/>
      <c r="L204" s="274"/>
    </row>
    <row r="205" spans="1:12">
      <c r="A205" s="263">
        <f t="shared" si="24"/>
        <v>1937</v>
      </c>
      <c r="B205" s="271">
        <v>13727</v>
      </c>
      <c r="C205" s="265">
        <v>-901</v>
      </c>
      <c r="D205" s="266">
        <f t="shared" si="25"/>
        <v>-901</v>
      </c>
      <c r="I205" s="274"/>
      <c r="J205" s="274"/>
      <c r="K205" s="274"/>
      <c r="L205" s="274"/>
    </row>
    <row r="206" spans="1:12">
      <c r="A206" s="263">
        <f t="shared" si="24"/>
        <v>1937</v>
      </c>
      <c r="B206" s="271">
        <v>13758</v>
      </c>
      <c r="C206" s="265">
        <v>-901</v>
      </c>
      <c r="D206" s="266">
        <f t="shared" si="25"/>
        <v>-901</v>
      </c>
      <c r="I206" s="274"/>
      <c r="J206" s="274"/>
      <c r="K206" s="274"/>
      <c r="L206" s="274"/>
    </row>
    <row r="207" spans="1:12">
      <c r="A207" s="263">
        <f t="shared" si="24"/>
        <v>1937</v>
      </c>
      <c r="B207" s="271">
        <v>13788</v>
      </c>
      <c r="C207" s="265">
        <v>-901</v>
      </c>
      <c r="D207" s="266">
        <f t="shared" si="25"/>
        <v>-901</v>
      </c>
      <c r="I207" s="274"/>
      <c r="J207" s="274"/>
      <c r="K207" s="274"/>
      <c r="L207" s="274"/>
    </row>
    <row r="208" spans="1:12">
      <c r="A208" s="263">
        <f t="shared" si="24"/>
        <v>1938</v>
      </c>
      <c r="B208" s="271">
        <v>13819</v>
      </c>
      <c r="C208" s="265">
        <v>-901</v>
      </c>
      <c r="D208" s="266">
        <f t="shared" si="25"/>
        <v>-901</v>
      </c>
      <c r="I208" s="274"/>
      <c r="J208" s="274"/>
      <c r="K208" s="274"/>
      <c r="L208" s="274"/>
    </row>
    <row r="209" spans="1:12">
      <c r="A209" s="263">
        <f t="shared" ref="A209:A272" si="26">IF(MONTH(B209)&gt;9,YEAR(B209)+1,YEAR(B209))</f>
        <v>1938</v>
      </c>
      <c r="B209" s="271">
        <v>13849</v>
      </c>
      <c r="C209" s="265">
        <v>-901</v>
      </c>
      <c r="D209" s="266">
        <f t="shared" ref="D209:D272" si="27">IF(C209&lt;&gt;-901,C209*DAY(B209)*24*60*60/(220*22*9*1000),-901)</f>
        <v>-901</v>
      </c>
      <c r="I209" s="274"/>
      <c r="J209" s="274"/>
      <c r="K209" s="274"/>
      <c r="L209" s="274"/>
    </row>
    <row r="210" spans="1:12">
      <c r="A210" s="263">
        <f t="shared" si="26"/>
        <v>1938</v>
      </c>
      <c r="B210" s="271">
        <v>13880</v>
      </c>
      <c r="C210" s="265">
        <v>-901</v>
      </c>
      <c r="D210" s="266">
        <f t="shared" si="27"/>
        <v>-901</v>
      </c>
      <c r="I210" s="274"/>
      <c r="J210" s="274"/>
      <c r="K210" s="274"/>
      <c r="L210" s="274"/>
    </row>
    <row r="211" spans="1:12">
      <c r="A211" s="263">
        <f t="shared" si="26"/>
        <v>1938</v>
      </c>
      <c r="B211" s="271">
        <v>13911</v>
      </c>
      <c r="C211" s="265">
        <v>-901</v>
      </c>
      <c r="D211" s="266">
        <f t="shared" si="27"/>
        <v>-901</v>
      </c>
      <c r="I211" s="274"/>
      <c r="J211" s="274"/>
      <c r="K211" s="274"/>
      <c r="L211" s="274"/>
    </row>
    <row r="212" spans="1:12">
      <c r="A212" s="263">
        <f t="shared" si="26"/>
        <v>1938</v>
      </c>
      <c r="B212" s="271">
        <v>13939</v>
      </c>
      <c r="C212" s="265">
        <v>-901</v>
      </c>
      <c r="D212" s="266">
        <f t="shared" si="27"/>
        <v>-901</v>
      </c>
      <c r="I212" s="274"/>
      <c r="J212" s="274"/>
      <c r="K212" s="274"/>
      <c r="L212" s="274"/>
    </row>
    <row r="213" spans="1:12">
      <c r="A213" s="263">
        <f t="shared" si="26"/>
        <v>1938</v>
      </c>
      <c r="B213" s="271">
        <v>13970</v>
      </c>
      <c r="C213" s="265">
        <v>-901</v>
      </c>
      <c r="D213" s="266">
        <f t="shared" si="27"/>
        <v>-901</v>
      </c>
      <c r="I213" s="274"/>
      <c r="J213" s="274"/>
      <c r="K213" s="274"/>
      <c r="L213" s="274"/>
    </row>
    <row r="214" spans="1:12">
      <c r="A214" s="263">
        <f t="shared" si="26"/>
        <v>1938</v>
      </c>
      <c r="B214" s="271">
        <v>14000</v>
      </c>
      <c r="C214" s="265">
        <v>-901</v>
      </c>
      <c r="D214" s="266">
        <f t="shared" si="27"/>
        <v>-901</v>
      </c>
      <c r="I214" s="274"/>
      <c r="J214" s="274"/>
      <c r="K214" s="274"/>
      <c r="L214" s="274"/>
    </row>
    <row r="215" spans="1:12">
      <c r="A215" s="263">
        <f t="shared" si="26"/>
        <v>1938</v>
      </c>
      <c r="B215" s="271">
        <v>14031</v>
      </c>
      <c r="C215" s="265">
        <v>-901</v>
      </c>
      <c r="D215" s="266">
        <f t="shared" si="27"/>
        <v>-901</v>
      </c>
      <c r="I215" s="274"/>
      <c r="J215" s="274"/>
      <c r="K215" s="274"/>
      <c r="L215" s="274"/>
    </row>
    <row r="216" spans="1:12">
      <c r="A216" s="263">
        <f t="shared" si="26"/>
        <v>1938</v>
      </c>
      <c r="B216" s="271">
        <v>14061</v>
      </c>
      <c r="C216" s="265">
        <v>-901</v>
      </c>
      <c r="D216" s="266">
        <f t="shared" si="27"/>
        <v>-901</v>
      </c>
      <c r="I216" s="274"/>
      <c r="J216" s="274"/>
      <c r="K216" s="274"/>
      <c r="L216" s="274"/>
    </row>
    <row r="217" spans="1:12">
      <c r="A217" s="263">
        <f t="shared" si="26"/>
        <v>1938</v>
      </c>
      <c r="B217" s="271">
        <v>14092</v>
      </c>
      <c r="C217" s="265">
        <v>-901</v>
      </c>
      <c r="D217" s="266">
        <f t="shared" si="27"/>
        <v>-901</v>
      </c>
      <c r="I217" s="274"/>
      <c r="J217" s="274"/>
      <c r="K217" s="274"/>
      <c r="L217" s="274"/>
    </row>
    <row r="218" spans="1:12">
      <c r="A218" s="263">
        <f t="shared" si="26"/>
        <v>1938</v>
      </c>
      <c r="B218" s="271">
        <v>14123</v>
      </c>
      <c r="C218" s="265">
        <v>-901</v>
      </c>
      <c r="D218" s="266">
        <f t="shared" si="27"/>
        <v>-901</v>
      </c>
      <c r="I218" s="274"/>
      <c r="J218" s="274"/>
      <c r="K218" s="274"/>
      <c r="L218" s="274"/>
    </row>
    <row r="219" spans="1:12">
      <c r="A219" s="263">
        <f t="shared" si="26"/>
        <v>1938</v>
      </c>
      <c r="B219" s="271">
        <v>14153</v>
      </c>
      <c r="C219" s="265">
        <v>-901</v>
      </c>
      <c r="D219" s="266">
        <f t="shared" si="27"/>
        <v>-901</v>
      </c>
      <c r="I219" s="274"/>
      <c r="J219" s="274"/>
      <c r="K219" s="274"/>
      <c r="L219" s="274"/>
    </row>
    <row r="220" spans="1:12">
      <c r="A220" s="263">
        <f t="shared" si="26"/>
        <v>1939</v>
      </c>
      <c r="B220" s="271">
        <v>14184</v>
      </c>
      <c r="C220" s="265">
        <v>-901</v>
      </c>
      <c r="D220" s="266">
        <f t="shared" si="27"/>
        <v>-901</v>
      </c>
      <c r="I220" s="274"/>
      <c r="J220" s="274"/>
      <c r="K220" s="274"/>
      <c r="L220" s="274"/>
    </row>
    <row r="221" spans="1:12">
      <c r="A221" s="263">
        <f t="shared" si="26"/>
        <v>1939</v>
      </c>
      <c r="B221" s="271">
        <v>14214</v>
      </c>
      <c r="C221" s="265">
        <v>-901</v>
      </c>
      <c r="D221" s="266">
        <f t="shared" si="27"/>
        <v>-901</v>
      </c>
      <c r="I221" s="274"/>
      <c r="J221" s="274"/>
      <c r="K221" s="274"/>
      <c r="L221" s="274"/>
    </row>
    <row r="222" spans="1:12">
      <c r="A222" s="263">
        <f t="shared" si="26"/>
        <v>1939</v>
      </c>
      <c r="B222" s="271">
        <v>14245</v>
      </c>
      <c r="C222" s="265">
        <v>-901</v>
      </c>
      <c r="D222" s="266">
        <f t="shared" si="27"/>
        <v>-901</v>
      </c>
      <c r="I222" s="274"/>
      <c r="J222" s="274"/>
      <c r="K222" s="274"/>
      <c r="L222" s="274"/>
    </row>
    <row r="223" spans="1:12">
      <c r="A223" s="263">
        <f t="shared" si="26"/>
        <v>1939</v>
      </c>
      <c r="B223" s="271">
        <v>14276</v>
      </c>
      <c r="C223" s="265">
        <v>-901</v>
      </c>
      <c r="D223" s="266">
        <f t="shared" si="27"/>
        <v>-901</v>
      </c>
      <c r="I223" s="274"/>
      <c r="J223" s="274"/>
      <c r="K223" s="274"/>
      <c r="L223" s="274"/>
    </row>
    <row r="224" spans="1:12">
      <c r="A224" s="263">
        <f t="shared" si="26"/>
        <v>1939</v>
      </c>
      <c r="B224" s="271">
        <v>14304</v>
      </c>
      <c r="C224" s="265">
        <v>-901</v>
      </c>
      <c r="D224" s="266">
        <f t="shared" si="27"/>
        <v>-901</v>
      </c>
      <c r="I224" s="274"/>
      <c r="J224" s="274"/>
      <c r="K224" s="274"/>
      <c r="L224" s="274"/>
    </row>
    <row r="225" spans="1:12">
      <c r="A225" s="263">
        <f t="shared" si="26"/>
        <v>1939</v>
      </c>
      <c r="B225" s="271">
        <v>14335</v>
      </c>
      <c r="C225" s="265">
        <v>-901</v>
      </c>
      <c r="D225" s="266">
        <f t="shared" si="27"/>
        <v>-901</v>
      </c>
      <c r="I225" s="274"/>
      <c r="J225" s="274"/>
      <c r="K225" s="274"/>
      <c r="L225" s="274"/>
    </row>
    <row r="226" spans="1:12">
      <c r="A226" s="263">
        <f t="shared" si="26"/>
        <v>1939</v>
      </c>
      <c r="B226" s="271">
        <v>14365</v>
      </c>
      <c r="C226" s="265">
        <v>-901</v>
      </c>
      <c r="D226" s="266">
        <f t="shared" si="27"/>
        <v>-901</v>
      </c>
      <c r="I226" s="274"/>
      <c r="J226" s="274"/>
      <c r="K226" s="274"/>
      <c r="L226" s="274"/>
    </row>
    <row r="227" spans="1:12">
      <c r="A227" s="263">
        <f t="shared" si="26"/>
        <v>1939</v>
      </c>
      <c r="B227" s="271">
        <v>14396</v>
      </c>
      <c r="C227" s="265">
        <v>-901</v>
      </c>
      <c r="D227" s="266">
        <f t="shared" si="27"/>
        <v>-901</v>
      </c>
      <c r="I227" s="274"/>
      <c r="J227" s="274"/>
      <c r="K227" s="274"/>
      <c r="L227" s="274"/>
    </row>
    <row r="228" spans="1:12">
      <c r="A228" s="263">
        <f t="shared" si="26"/>
        <v>1939</v>
      </c>
      <c r="B228" s="271">
        <v>14426</v>
      </c>
      <c r="C228" s="265">
        <v>-901</v>
      </c>
      <c r="D228" s="266">
        <f t="shared" si="27"/>
        <v>-901</v>
      </c>
      <c r="I228" s="274"/>
      <c r="J228" s="274"/>
      <c r="K228" s="274"/>
      <c r="L228" s="274"/>
    </row>
    <row r="229" spans="1:12">
      <c r="A229" s="263">
        <f t="shared" si="26"/>
        <v>1939</v>
      </c>
      <c r="B229" s="271">
        <v>14457</v>
      </c>
      <c r="C229" s="265">
        <v>-901</v>
      </c>
      <c r="D229" s="266">
        <f t="shared" si="27"/>
        <v>-901</v>
      </c>
      <c r="I229" s="274"/>
      <c r="J229" s="274"/>
      <c r="K229" s="274"/>
      <c r="L229" s="274"/>
    </row>
    <row r="230" spans="1:12">
      <c r="A230" s="263">
        <f t="shared" si="26"/>
        <v>1939</v>
      </c>
      <c r="B230" s="271">
        <v>14488</v>
      </c>
      <c r="C230" s="265">
        <v>-901</v>
      </c>
      <c r="D230" s="266">
        <f t="shared" si="27"/>
        <v>-901</v>
      </c>
      <c r="I230" s="274"/>
      <c r="J230" s="274"/>
      <c r="K230" s="274"/>
      <c r="L230" s="274"/>
    </row>
    <row r="231" spans="1:12">
      <c r="A231" s="263">
        <f t="shared" si="26"/>
        <v>1939</v>
      </c>
      <c r="B231" s="271">
        <v>14518</v>
      </c>
      <c r="C231" s="265">
        <v>-901</v>
      </c>
      <c r="D231" s="266">
        <f t="shared" si="27"/>
        <v>-901</v>
      </c>
      <c r="I231" s="274"/>
      <c r="J231" s="274"/>
      <c r="K231" s="274"/>
      <c r="L231" s="274"/>
    </row>
    <row r="232" spans="1:12">
      <c r="A232" s="263">
        <f t="shared" si="26"/>
        <v>1940</v>
      </c>
      <c r="B232" s="271">
        <v>14549</v>
      </c>
      <c r="C232" s="265">
        <v>-901</v>
      </c>
      <c r="D232" s="266">
        <f t="shared" si="27"/>
        <v>-901</v>
      </c>
      <c r="I232" s="274"/>
      <c r="J232" s="274"/>
      <c r="K232" s="274"/>
      <c r="L232" s="274"/>
    </row>
    <row r="233" spans="1:12">
      <c r="A233" s="263">
        <f t="shared" si="26"/>
        <v>1940</v>
      </c>
      <c r="B233" s="271">
        <v>14579</v>
      </c>
      <c r="C233" s="265">
        <v>-901</v>
      </c>
      <c r="D233" s="266">
        <f t="shared" si="27"/>
        <v>-901</v>
      </c>
      <c r="I233" s="274"/>
      <c r="J233" s="274"/>
      <c r="K233" s="274"/>
      <c r="L233" s="274"/>
    </row>
    <row r="234" spans="1:12">
      <c r="A234" s="263">
        <f t="shared" si="26"/>
        <v>1940</v>
      </c>
      <c r="B234" s="271">
        <v>14610</v>
      </c>
      <c r="C234" s="265">
        <v>-901</v>
      </c>
      <c r="D234" s="266">
        <f t="shared" si="27"/>
        <v>-901</v>
      </c>
      <c r="I234" s="274"/>
      <c r="J234" s="274"/>
      <c r="K234" s="274"/>
      <c r="L234" s="274"/>
    </row>
    <row r="235" spans="1:12">
      <c r="A235" s="263">
        <f t="shared" si="26"/>
        <v>1940</v>
      </c>
      <c r="B235" s="271">
        <v>14641</v>
      </c>
      <c r="C235" s="265">
        <v>-901</v>
      </c>
      <c r="D235" s="266">
        <f t="shared" si="27"/>
        <v>-901</v>
      </c>
      <c r="I235" s="274"/>
      <c r="J235" s="274"/>
      <c r="K235" s="274"/>
      <c r="L235" s="274"/>
    </row>
    <row r="236" spans="1:12">
      <c r="A236" s="263">
        <f t="shared" si="26"/>
        <v>1940</v>
      </c>
      <c r="B236" s="271">
        <v>14670</v>
      </c>
      <c r="C236" s="265">
        <v>-901</v>
      </c>
      <c r="D236" s="266">
        <f t="shared" si="27"/>
        <v>-901</v>
      </c>
      <c r="I236" s="274"/>
      <c r="J236" s="274"/>
      <c r="K236" s="274"/>
      <c r="L236" s="274"/>
    </row>
    <row r="237" spans="1:12">
      <c r="A237" s="263">
        <f t="shared" si="26"/>
        <v>1940</v>
      </c>
      <c r="B237" s="271">
        <v>14701</v>
      </c>
      <c r="C237" s="265">
        <v>-901</v>
      </c>
      <c r="D237" s="266">
        <f t="shared" si="27"/>
        <v>-901</v>
      </c>
      <c r="I237" s="274"/>
      <c r="J237" s="274"/>
      <c r="K237" s="274"/>
      <c r="L237" s="274"/>
    </row>
    <row r="238" spans="1:12">
      <c r="A238" s="263">
        <f t="shared" si="26"/>
        <v>1940</v>
      </c>
      <c r="B238" s="271">
        <v>14731</v>
      </c>
      <c r="C238" s="265">
        <v>-901</v>
      </c>
      <c r="D238" s="266">
        <f t="shared" si="27"/>
        <v>-901</v>
      </c>
      <c r="I238" s="274"/>
      <c r="J238" s="274"/>
      <c r="K238" s="274"/>
      <c r="L238" s="274"/>
    </row>
    <row r="239" spans="1:12">
      <c r="A239" s="263">
        <f t="shared" si="26"/>
        <v>1940</v>
      </c>
      <c r="B239" s="271">
        <v>14762</v>
      </c>
      <c r="C239" s="265">
        <v>-901</v>
      </c>
      <c r="D239" s="266">
        <f t="shared" si="27"/>
        <v>-901</v>
      </c>
      <c r="I239" s="274"/>
      <c r="J239" s="274"/>
      <c r="K239" s="274"/>
      <c r="L239" s="274"/>
    </row>
    <row r="240" spans="1:12">
      <c r="A240" s="263">
        <f t="shared" si="26"/>
        <v>1940</v>
      </c>
      <c r="B240" s="271">
        <v>14792</v>
      </c>
      <c r="C240" s="265">
        <v>-901</v>
      </c>
      <c r="D240" s="266">
        <f t="shared" si="27"/>
        <v>-901</v>
      </c>
      <c r="I240" s="274"/>
      <c r="J240" s="274"/>
      <c r="K240" s="274"/>
      <c r="L240" s="274"/>
    </row>
    <row r="241" spans="1:12">
      <c r="A241" s="263">
        <f t="shared" si="26"/>
        <v>1940</v>
      </c>
      <c r="B241" s="271">
        <v>14823</v>
      </c>
      <c r="C241" s="265">
        <v>-901</v>
      </c>
      <c r="D241" s="266">
        <f t="shared" si="27"/>
        <v>-901</v>
      </c>
      <c r="I241" s="274"/>
      <c r="J241" s="274"/>
      <c r="K241" s="274"/>
      <c r="L241" s="274"/>
    </row>
    <row r="242" spans="1:12">
      <c r="A242" s="263">
        <f t="shared" si="26"/>
        <v>1940</v>
      </c>
      <c r="B242" s="271">
        <v>14854</v>
      </c>
      <c r="C242" s="265">
        <v>-901</v>
      </c>
      <c r="D242" s="266">
        <f t="shared" si="27"/>
        <v>-901</v>
      </c>
      <c r="I242" s="274"/>
      <c r="J242" s="274"/>
      <c r="K242" s="274"/>
      <c r="L242" s="274"/>
    </row>
    <row r="243" spans="1:12">
      <c r="A243" s="263">
        <f t="shared" si="26"/>
        <v>1940</v>
      </c>
      <c r="B243" s="271">
        <v>14884</v>
      </c>
      <c r="C243" s="265">
        <v>-901</v>
      </c>
      <c r="D243" s="266">
        <f t="shared" si="27"/>
        <v>-901</v>
      </c>
      <c r="I243" s="274"/>
      <c r="J243" s="274"/>
      <c r="K243" s="274"/>
      <c r="L243" s="274"/>
    </row>
    <row r="244" spans="1:12">
      <c r="A244" s="263">
        <f t="shared" si="26"/>
        <v>1941</v>
      </c>
      <c r="B244" s="271">
        <v>14915</v>
      </c>
      <c r="C244" s="265">
        <v>-901</v>
      </c>
      <c r="D244" s="266">
        <f t="shared" si="27"/>
        <v>-901</v>
      </c>
      <c r="I244" s="274"/>
      <c r="J244" s="274"/>
      <c r="K244" s="274"/>
      <c r="L244" s="274"/>
    </row>
    <row r="245" spans="1:12">
      <c r="A245" s="263">
        <f t="shared" si="26"/>
        <v>1941</v>
      </c>
      <c r="B245" s="271">
        <v>14945</v>
      </c>
      <c r="C245" s="265">
        <v>-901</v>
      </c>
      <c r="D245" s="266">
        <f t="shared" si="27"/>
        <v>-901</v>
      </c>
      <c r="I245" s="274"/>
      <c r="J245" s="274"/>
      <c r="K245" s="274"/>
      <c r="L245" s="274"/>
    </row>
    <row r="246" spans="1:12">
      <c r="A246" s="263">
        <f t="shared" si="26"/>
        <v>1941</v>
      </c>
      <c r="B246" s="271">
        <v>14976</v>
      </c>
      <c r="C246" s="265">
        <v>-901</v>
      </c>
      <c r="D246" s="266">
        <f t="shared" si="27"/>
        <v>-901</v>
      </c>
      <c r="I246" s="274"/>
      <c r="J246" s="274"/>
      <c r="K246" s="274"/>
      <c r="L246" s="274"/>
    </row>
    <row r="247" spans="1:12">
      <c r="A247" s="263">
        <f t="shared" si="26"/>
        <v>1941</v>
      </c>
      <c r="B247" s="271">
        <v>15007</v>
      </c>
      <c r="C247" s="265">
        <v>-901</v>
      </c>
      <c r="D247" s="266">
        <f t="shared" si="27"/>
        <v>-901</v>
      </c>
      <c r="I247" s="274"/>
      <c r="J247" s="274"/>
      <c r="K247" s="274"/>
      <c r="L247" s="274"/>
    </row>
    <row r="248" spans="1:12">
      <c r="A248" s="263">
        <f t="shared" si="26"/>
        <v>1941</v>
      </c>
      <c r="B248" s="271">
        <v>15035</v>
      </c>
      <c r="C248" s="265">
        <v>-901</v>
      </c>
      <c r="D248" s="266">
        <f t="shared" si="27"/>
        <v>-901</v>
      </c>
      <c r="I248" s="274"/>
      <c r="J248" s="274"/>
      <c r="K248" s="274"/>
      <c r="L248" s="274"/>
    </row>
    <row r="249" spans="1:12">
      <c r="A249" s="263">
        <f t="shared" si="26"/>
        <v>1941</v>
      </c>
      <c r="B249" s="271">
        <v>15066</v>
      </c>
      <c r="C249" s="265">
        <v>-901</v>
      </c>
      <c r="D249" s="266">
        <f t="shared" si="27"/>
        <v>-901</v>
      </c>
      <c r="I249" s="274"/>
      <c r="J249" s="274"/>
      <c r="K249" s="274"/>
      <c r="L249" s="274"/>
    </row>
    <row r="250" spans="1:12">
      <c r="A250" s="263">
        <f t="shared" si="26"/>
        <v>1941</v>
      </c>
      <c r="B250" s="271">
        <v>15096</v>
      </c>
      <c r="C250" s="265">
        <v>-901</v>
      </c>
      <c r="D250" s="266">
        <f t="shared" si="27"/>
        <v>-901</v>
      </c>
      <c r="I250" s="274"/>
      <c r="J250" s="274"/>
      <c r="K250" s="274"/>
      <c r="L250" s="274"/>
    </row>
    <row r="251" spans="1:12">
      <c r="A251" s="263">
        <f t="shared" si="26"/>
        <v>1941</v>
      </c>
      <c r="B251" s="271">
        <v>15127</v>
      </c>
      <c r="C251" s="265">
        <v>-901</v>
      </c>
      <c r="D251" s="266">
        <f t="shared" si="27"/>
        <v>-901</v>
      </c>
      <c r="I251" s="274"/>
      <c r="J251" s="274"/>
      <c r="K251" s="274"/>
      <c r="L251" s="274"/>
    </row>
    <row r="252" spans="1:12">
      <c r="A252" s="263">
        <f t="shared" si="26"/>
        <v>1941</v>
      </c>
      <c r="B252" s="271">
        <v>15157</v>
      </c>
      <c r="C252" s="265">
        <v>-901</v>
      </c>
      <c r="D252" s="266">
        <f t="shared" si="27"/>
        <v>-901</v>
      </c>
      <c r="I252" s="274"/>
      <c r="J252" s="274"/>
      <c r="K252" s="274"/>
      <c r="L252" s="274"/>
    </row>
    <row r="253" spans="1:12">
      <c r="A253" s="263">
        <f t="shared" si="26"/>
        <v>1941</v>
      </c>
      <c r="B253" s="271">
        <v>15188</v>
      </c>
      <c r="C253" s="265">
        <v>-901</v>
      </c>
      <c r="D253" s="266">
        <f t="shared" si="27"/>
        <v>-901</v>
      </c>
      <c r="I253" s="274"/>
      <c r="J253" s="274"/>
      <c r="K253" s="274"/>
      <c r="L253" s="274"/>
    </row>
    <row r="254" spans="1:12">
      <c r="A254" s="263">
        <f t="shared" si="26"/>
        <v>1941</v>
      </c>
      <c r="B254" s="271">
        <v>15219</v>
      </c>
      <c r="C254" s="265">
        <v>-901</v>
      </c>
      <c r="D254" s="266">
        <f t="shared" si="27"/>
        <v>-901</v>
      </c>
      <c r="I254" s="274"/>
      <c r="J254" s="274"/>
      <c r="K254" s="274"/>
      <c r="L254" s="274"/>
    </row>
    <row r="255" spans="1:12">
      <c r="A255" s="263">
        <f t="shared" si="26"/>
        <v>1941</v>
      </c>
      <c r="B255" s="271">
        <v>15249</v>
      </c>
      <c r="C255" s="265">
        <v>-901</v>
      </c>
      <c r="D255" s="266">
        <f t="shared" si="27"/>
        <v>-901</v>
      </c>
      <c r="I255" s="274"/>
      <c r="J255" s="274"/>
      <c r="K255" s="274"/>
      <c r="L255" s="274"/>
    </row>
    <row r="256" spans="1:12">
      <c r="A256" s="263">
        <f t="shared" si="26"/>
        <v>1942</v>
      </c>
      <c r="B256" s="271">
        <v>15280</v>
      </c>
      <c r="C256" s="265">
        <v>-901</v>
      </c>
      <c r="D256" s="266">
        <f t="shared" si="27"/>
        <v>-901</v>
      </c>
      <c r="I256" s="274"/>
      <c r="J256" s="274"/>
      <c r="K256" s="274"/>
      <c r="L256" s="274"/>
    </row>
    <row r="257" spans="1:12">
      <c r="A257" s="263">
        <f t="shared" si="26"/>
        <v>1942</v>
      </c>
      <c r="B257" s="271">
        <v>15310</v>
      </c>
      <c r="C257" s="265">
        <v>-901</v>
      </c>
      <c r="D257" s="266">
        <f t="shared" si="27"/>
        <v>-901</v>
      </c>
      <c r="I257" s="274"/>
      <c r="J257" s="274"/>
      <c r="K257" s="274"/>
      <c r="L257" s="274"/>
    </row>
    <row r="258" spans="1:12">
      <c r="A258" s="263">
        <f t="shared" si="26"/>
        <v>1942</v>
      </c>
      <c r="B258" s="271">
        <v>15341</v>
      </c>
      <c r="C258" s="265">
        <v>-901</v>
      </c>
      <c r="D258" s="266">
        <f t="shared" si="27"/>
        <v>-901</v>
      </c>
      <c r="I258" s="274"/>
      <c r="J258" s="274"/>
      <c r="K258" s="274"/>
      <c r="L258" s="274"/>
    </row>
    <row r="259" spans="1:12">
      <c r="A259" s="263">
        <f t="shared" si="26"/>
        <v>1942</v>
      </c>
      <c r="B259" s="271">
        <v>15372</v>
      </c>
      <c r="C259" s="265">
        <v>-901</v>
      </c>
      <c r="D259" s="266">
        <f t="shared" si="27"/>
        <v>-901</v>
      </c>
      <c r="I259" s="274"/>
      <c r="J259" s="274"/>
      <c r="K259" s="274"/>
      <c r="L259" s="274"/>
    </row>
    <row r="260" spans="1:12">
      <c r="A260" s="263">
        <f t="shared" si="26"/>
        <v>1942</v>
      </c>
      <c r="B260" s="271">
        <v>15400</v>
      </c>
      <c r="C260" s="265">
        <v>-901</v>
      </c>
      <c r="D260" s="266">
        <f t="shared" si="27"/>
        <v>-901</v>
      </c>
      <c r="I260" s="274"/>
      <c r="J260" s="274"/>
      <c r="K260" s="274"/>
      <c r="L260" s="274"/>
    </row>
    <row r="261" spans="1:12">
      <c r="A261" s="263">
        <f t="shared" si="26"/>
        <v>1942</v>
      </c>
      <c r="B261" s="271">
        <v>15431</v>
      </c>
      <c r="C261" s="265">
        <v>-901</v>
      </c>
      <c r="D261" s="266">
        <f t="shared" si="27"/>
        <v>-901</v>
      </c>
      <c r="I261" s="274"/>
      <c r="J261" s="274"/>
      <c r="K261" s="274"/>
      <c r="L261" s="274"/>
    </row>
    <row r="262" spans="1:12">
      <c r="A262" s="263">
        <f t="shared" si="26"/>
        <v>1942</v>
      </c>
      <c r="B262" s="271">
        <v>15461</v>
      </c>
      <c r="C262" s="265">
        <v>-901</v>
      </c>
      <c r="D262" s="266">
        <f t="shared" si="27"/>
        <v>-901</v>
      </c>
      <c r="I262" s="274"/>
      <c r="J262" s="274"/>
      <c r="K262" s="274"/>
      <c r="L262" s="274"/>
    </row>
    <row r="263" spans="1:12">
      <c r="A263" s="263">
        <f t="shared" si="26"/>
        <v>1942</v>
      </c>
      <c r="B263" s="271">
        <v>15492</v>
      </c>
      <c r="C263" s="265">
        <v>-901</v>
      </c>
      <c r="D263" s="266">
        <f t="shared" si="27"/>
        <v>-901</v>
      </c>
      <c r="I263" s="274"/>
      <c r="J263" s="274"/>
      <c r="K263" s="274"/>
      <c r="L263" s="274"/>
    </row>
    <row r="264" spans="1:12">
      <c r="A264" s="263">
        <f t="shared" si="26"/>
        <v>1942</v>
      </c>
      <c r="B264" s="271">
        <v>15522</v>
      </c>
      <c r="C264" s="265">
        <v>-901</v>
      </c>
      <c r="D264" s="266">
        <f t="shared" si="27"/>
        <v>-901</v>
      </c>
      <c r="I264" s="274"/>
      <c r="J264" s="274"/>
      <c r="K264" s="274"/>
      <c r="L264" s="274"/>
    </row>
    <row r="265" spans="1:12">
      <c r="A265" s="263">
        <f t="shared" si="26"/>
        <v>1942</v>
      </c>
      <c r="B265" s="271">
        <v>15553</v>
      </c>
      <c r="C265" s="265">
        <v>-901</v>
      </c>
      <c r="D265" s="266">
        <f t="shared" si="27"/>
        <v>-901</v>
      </c>
      <c r="I265" s="274"/>
      <c r="J265" s="274"/>
      <c r="K265" s="274"/>
      <c r="L265" s="274"/>
    </row>
    <row r="266" spans="1:12">
      <c r="A266" s="263">
        <f t="shared" si="26"/>
        <v>1942</v>
      </c>
      <c r="B266" s="271">
        <v>15584</v>
      </c>
      <c r="C266" s="265">
        <v>-901</v>
      </c>
      <c r="D266" s="266">
        <f t="shared" si="27"/>
        <v>-901</v>
      </c>
      <c r="I266" s="274"/>
      <c r="J266" s="274"/>
      <c r="K266" s="274"/>
      <c r="L266" s="274"/>
    </row>
    <row r="267" spans="1:12">
      <c r="A267" s="263">
        <f t="shared" si="26"/>
        <v>1942</v>
      </c>
      <c r="B267" s="271">
        <v>15614</v>
      </c>
      <c r="C267" s="265">
        <v>-901</v>
      </c>
      <c r="D267" s="266">
        <f t="shared" si="27"/>
        <v>-901</v>
      </c>
      <c r="I267" s="274"/>
      <c r="J267" s="274"/>
      <c r="K267" s="274"/>
      <c r="L267" s="274"/>
    </row>
    <row r="268" spans="1:12">
      <c r="A268" s="263">
        <f t="shared" si="26"/>
        <v>1943</v>
      </c>
      <c r="B268" s="271">
        <v>15645</v>
      </c>
      <c r="C268" s="265">
        <v>-901</v>
      </c>
      <c r="D268" s="266">
        <f t="shared" si="27"/>
        <v>-901</v>
      </c>
      <c r="I268" s="274"/>
      <c r="J268" s="274"/>
      <c r="K268" s="274"/>
      <c r="L268" s="274"/>
    </row>
    <row r="269" spans="1:12">
      <c r="A269" s="263">
        <f t="shared" si="26"/>
        <v>1943</v>
      </c>
      <c r="B269" s="271">
        <v>15675</v>
      </c>
      <c r="C269" s="265">
        <v>-901</v>
      </c>
      <c r="D269" s="266">
        <f t="shared" si="27"/>
        <v>-901</v>
      </c>
      <c r="I269" s="274"/>
      <c r="J269" s="274"/>
      <c r="K269" s="274"/>
      <c r="L269" s="274"/>
    </row>
    <row r="270" spans="1:12">
      <c r="A270" s="263">
        <f t="shared" si="26"/>
        <v>1943</v>
      </c>
      <c r="B270" s="271">
        <v>15706</v>
      </c>
      <c r="C270" s="265">
        <v>-901</v>
      </c>
      <c r="D270" s="266">
        <f t="shared" si="27"/>
        <v>-901</v>
      </c>
      <c r="I270" s="274"/>
      <c r="J270" s="274"/>
      <c r="K270" s="274"/>
      <c r="L270" s="274"/>
    </row>
    <row r="271" spans="1:12">
      <c r="A271" s="263">
        <f t="shared" si="26"/>
        <v>1943</v>
      </c>
      <c r="B271" s="271">
        <v>15737</v>
      </c>
      <c r="C271" s="265">
        <v>-901</v>
      </c>
      <c r="D271" s="266">
        <f t="shared" si="27"/>
        <v>-901</v>
      </c>
      <c r="I271" s="274"/>
      <c r="J271" s="274"/>
      <c r="K271" s="274"/>
      <c r="L271" s="274"/>
    </row>
    <row r="272" spans="1:12">
      <c r="A272" s="263">
        <f t="shared" si="26"/>
        <v>1943</v>
      </c>
      <c r="B272" s="271">
        <v>15765</v>
      </c>
      <c r="C272" s="265">
        <v>-901</v>
      </c>
      <c r="D272" s="266">
        <f t="shared" si="27"/>
        <v>-901</v>
      </c>
      <c r="I272" s="274"/>
      <c r="J272" s="274"/>
      <c r="K272" s="274"/>
      <c r="L272" s="274"/>
    </row>
    <row r="273" spans="1:12">
      <c r="A273" s="263">
        <f t="shared" ref="A273:A336" si="28">IF(MONTH(B273)&gt;9,YEAR(B273)+1,YEAR(B273))</f>
        <v>1943</v>
      </c>
      <c r="B273" s="271">
        <v>15796</v>
      </c>
      <c r="C273" s="265">
        <v>-901</v>
      </c>
      <c r="D273" s="266">
        <f t="shared" ref="D273:D336" si="29">IF(C273&lt;&gt;-901,C273*DAY(B273)*24*60*60/(220*22*9*1000),-901)</f>
        <v>-901</v>
      </c>
      <c r="I273" s="274"/>
      <c r="J273" s="274"/>
      <c r="K273" s="274"/>
      <c r="L273" s="274"/>
    </row>
    <row r="274" spans="1:12">
      <c r="A274" s="263">
        <f t="shared" si="28"/>
        <v>1943</v>
      </c>
      <c r="B274" s="271">
        <v>15826</v>
      </c>
      <c r="C274" s="265">
        <v>-901</v>
      </c>
      <c r="D274" s="266">
        <f t="shared" si="29"/>
        <v>-901</v>
      </c>
      <c r="I274" s="274"/>
      <c r="J274" s="274"/>
      <c r="K274" s="274"/>
      <c r="L274" s="274"/>
    </row>
    <row r="275" spans="1:12">
      <c r="A275" s="263">
        <f t="shared" si="28"/>
        <v>1943</v>
      </c>
      <c r="B275" s="271">
        <v>15857</v>
      </c>
      <c r="C275" s="265">
        <v>-901</v>
      </c>
      <c r="D275" s="266">
        <f t="shared" si="29"/>
        <v>-901</v>
      </c>
      <c r="I275" s="274"/>
      <c r="J275" s="274"/>
      <c r="K275" s="274"/>
      <c r="L275" s="274"/>
    </row>
    <row r="276" spans="1:12">
      <c r="A276" s="263">
        <f t="shared" si="28"/>
        <v>1943</v>
      </c>
      <c r="B276" s="271">
        <v>15887</v>
      </c>
      <c r="C276" s="265">
        <v>-901</v>
      </c>
      <c r="D276" s="266">
        <f t="shared" si="29"/>
        <v>-901</v>
      </c>
      <c r="I276" s="274"/>
      <c r="J276" s="274"/>
      <c r="K276" s="274"/>
      <c r="L276" s="274"/>
    </row>
    <row r="277" spans="1:12">
      <c r="A277" s="263">
        <f t="shared" si="28"/>
        <v>1943</v>
      </c>
      <c r="B277" s="271">
        <v>15918</v>
      </c>
      <c r="C277" s="265">
        <v>-901</v>
      </c>
      <c r="D277" s="266">
        <f t="shared" si="29"/>
        <v>-901</v>
      </c>
      <c r="I277" s="274"/>
      <c r="J277" s="274"/>
      <c r="K277" s="274"/>
      <c r="L277" s="274"/>
    </row>
    <row r="278" spans="1:12">
      <c r="A278" s="263">
        <f t="shared" si="28"/>
        <v>1943</v>
      </c>
      <c r="B278" s="271">
        <v>15949</v>
      </c>
      <c r="C278" s="265">
        <v>-901</v>
      </c>
      <c r="D278" s="266">
        <f t="shared" si="29"/>
        <v>-901</v>
      </c>
      <c r="I278" s="274"/>
      <c r="J278" s="274"/>
      <c r="K278" s="274"/>
      <c r="L278" s="274"/>
    </row>
    <row r="279" spans="1:12">
      <c r="A279" s="263">
        <f t="shared" si="28"/>
        <v>1943</v>
      </c>
      <c r="B279" s="271">
        <v>15979</v>
      </c>
      <c r="C279" s="265">
        <v>-901</v>
      </c>
      <c r="D279" s="266">
        <f t="shared" si="29"/>
        <v>-901</v>
      </c>
      <c r="I279" s="274"/>
      <c r="J279" s="274"/>
      <c r="K279" s="274"/>
      <c r="L279" s="274"/>
    </row>
    <row r="280" spans="1:12">
      <c r="A280" s="263">
        <f t="shared" si="28"/>
        <v>1944</v>
      </c>
      <c r="B280" s="271">
        <v>16010</v>
      </c>
      <c r="C280" s="265">
        <v>-901</v>
      </c>
      <c r="D280" s="266">
        <f t="shared" si="29"/>
        <v>-901</v>
      </c>
      <c r="I280" s="274"/>
      <c r="J280" s="274"/>
      <c r="K280" s="274"/>
      <c r="L280" s="274"/>
    </row>
    <row r="281" spans="1:12">
      <c r="A281" s="263">
        <f t="shared" si="28"/>
        <v>1944</v>
      </c>
      <c r="B281" s="271">
        <v>16040</v>
      </c>
      <c r="C281" s="265">
        <v>-901</v>
      </c>
      <c r="D281" s="266">
        <f t="shared" si="29"/>
        <v>-901</v>
      </c>
      <c r="I281" s="274"/>
      <c r="J281" s="274"/>
      <c r="K281" s="274"/>
      <c r="L281" s="274"/>
    </row>
    <row r="282" spans="1:12">
      <c r="A282" s="263">
        <f t="shared" si="28"/>
        <v>1944</v>
      </c>
      <c r="B282" s="271">
        <v>16071</v>
      </c>
      <c r="C282" s="265">
        <v>-901</v>
      </c>
      <c r="D282" s="266">
        <f t="shared" si="29"/>
        <v>-901</v>
      </c>
      <c r="I282" s="274"/>
      <c r="J282" s="274"/>
      <c r="K282" s="274"/>
      <c r="L282" s="274"/>
    </row>
    <row r="283" spans="1:12">
      <c r="A283" s="263">
        <f t="shared" si="28"/>
        <v>1944</v>
      </c>
      <c r="B283" s="271">
        <v>16102</v>
      </c>
      <c r="C283" s="265">
        <v>-901</v>
      </c>
      <c r="D283" s="266">
        <f t="shared" si="29"/>
        <v>-901</v>
      </c>
      <c r="I283" s="274"/>
      <c r="J283" s="274"/>
      <c r="K283" s="274"/>
      <c r="L283" s="274"/>
    </row>
    <row r="284" spans="1:12">
      <c r="A284" s="263">
        <f t="shared" si="28"/>
        <v>1944</v>
      </c>
      <c r="B284" s="271">
        <v>16131</v>
      </c>
      <c r="C284" s="265">
        <v>-901</v>
      </c>
      <c r="D284" s="266">
        <f t="shared" si="29"/>
        <v>-901</v>
      </c>
      <c r="I284" s="274"/>
      <c r="J284" s="274"/>
      <c r="K284" s="274"/>
      <c r="L284" s="274"/>
    </row>
    <row r="285" spans="1:12">
      <c r="A285" s="263">
        <f t="shared" si="28"/>
        <v>1944</v>
      </c>
      <c r="B285" s="271">
        <v>16162</v>
      </c>
      <c r="C285" s="265">
        <v>-901</v>
      </c>
      <c r="D285" s="266">
        <f t="shared" si="29"/>
        <v>-901</v>
      </c>
      <c r="I285" s="274"/>
      <c r="J285" s="274"/>
      <c r="K285" s="274"/>
      <c r="L285" s="274"/>
    </row>
    <row r="286" spans="1:12">
      <c r="A286" s="263">
        <f t="shared" si="28"/>
        <v>1944</v>
      </c>
      <c r="B286" s="271">
        <v>16192</v>
      </c>
      <c r="C286" s="265">
        <v>-901</v>
      </c>
      <c r="D286" s="266">
        <f t="shared" si="29"/>
        <v>-901</v>
      </c>
      <c r="I286" s="274"/>
      <c r="J286" s="274"/>
      <c r="K286" s="274"/>
      <c r="L286" s="274"/>
    </row>
    <row r="287" spans="1:12">
      <c r="A287" s="263">
        <f t="shared" si="28"/>
        <v>1944</v>
      </c>
      <c r="B287" s="271">
        <v>16223</v>
      </c>
      <c r="C287" s="265">
        <v>-901</v>
      </c>
      <c r="D287" s="266">
        <f t="shared" si="29"/>
        <v>-901</v>
      </c>
      <c r="I287" s="274"/>
      <c r="J287" s="274"/>
      <c r="K287" s="274"/>
      <c r="L287" s="274"/>
    </row>
    <row r="288" spans="1:12">
      <c r="A288" s="263">
        <f t="shared" si="28"/>
        <v>1944</v>
      </c>
      <c r="B288" s="271">
        <v>16253</v>
      </c>
      <c r="C288" s="265">
        <v>-901</v>
      </c>
      <c r="D288" s="266">
        <f t="shared" si="29"/>
        <v>-901</v>
      </c>
      <c r="I288" s="274"/>
      <c r="J288" s="274"/>
      <c r="K288" s="274"/>
      <c r="L288" s="274"/>
    </row>
    <row r="289" spans="1:12">
      <c r="A289" s="263">
        <f t="shared" si="28"/>
        <v>1944</v>
      </c>
      <c r="B289" s="271">
        <v>16284</v>
      </c>
      <c r="C289" s="265">
        <v>-901</v>
      </c>
      <c r="D289" s="266">
        <f t="shared" si="29"/>
        <v>-901</v>
      </c>
      <c r="I289" s="274"/>
      <c r="J289" s="274"/>
      <c r="K289" s="274"/>
      <c r="L289" s="274"/>
    </row>
    <row r="290" spans="1:12">
      <c r="A290" s="263">
        <f t="shared" si="28"/>
        <v>1944</v>
      </c>
      <c r="B290" s="271">
        <v>16315</v>
      </c>
      <c r="C290" s="265">
        <v>-901</v>
      </c>
      <c r="D290" s="266">
        <f t="shared" si="29"/>
        <v>-901</v>
      </c>
      <c r="I290" s="274"/>
      <c r="J290" s="274"/>
      <c r="K290" s="274"/>
      <c r="L290" s="274"/>
    </row>
    <row r="291" spans="1:12">
      <c r="A291" s="263">
        <f t="shared" si="28"/>
        <v>1944</v>
      </c>
      <c r="B291" s="271">
        <v>16345</v>
      </c>
      <c r="C291" s="265">
        <v>-901</v>
      </c>
      <c r="D291" s="266">
        <f t="shared" si="29"/>
        <v>-901</v>
      </c>
      <c r="I291" s="274"/>
      <c r="J291" s="274"/>
      <c r="K291" s="274"/>
      <c r="L291" s="274"/>
    </row>
    <row r="292" spans="1:12">
      <c r="A292" s="263">
        <f t="shared" si="28"/>
        <v>1945</v>
      </c>
      <c r="B292" s="271">
        <v>16376</v>
      </c>
      <c r="C292" s="265">
        <v>-901</v>
      </c>
      <c r="D292" s="266">
        <f t="shared" si="29"/>
        <v>-901</v>
      </c>
      <c r="I292" s="274"/>
      <c r="J292" s="274"/>
      <c r="K292" s="274"/>
      <c r="L292" s="274"/>
    </row>
    <row r="293" spans="1:12">
      <c r="A293" s="263">
        <f t="shared" si="28"/>
        <v>1945</v>
      </c>
      <c r="B293" s="271">
        <v>16406</v>
      </c>
      <c r="C293" s="265">
        <v>-901</v>
      </c>
      <c r="D293" s="266">
        <f t="shared" si="29"/>
        <v>-901</v>
      </c>
      <c r="I293" s="274"/>
      <c r="J293" s="274"/>
      <c r="K293" s="274"/>
      <c r="L293" s="274"/>
    </row>
    <row r="294" spans="1:12">
      <c r="A294" s="263">
        <f t="shared" si="28"/>
        <v>1945</v>
      </c>
      <c r="B294" s="271">
        <v>16437</v>
      </c>
      <c r="C294" s="265">
        <v>-901</v>
      </c>
      <c r="D294" s="266">
        <f t="shared" si="29"/>
        <v>-901</v>
      </c>
      <c r="I294" s="274"/>
      <c r="J294" s="274"/>
      <c r="K294" s="274"/>
      <c r="L294" s="274"/>
    </row>
    <row r="295" spans="1:12">
      <c r="A295" s="263">
        <f t="shared" si="28"/>
        <v>1945</v>
      </c>
      <c r="B295" s="271">
        <v>16468</v>
      </c>
      <c r="C295" s="265">
        <v>-901</v>
      </c>
      <c r="D295" s="266">
        <f t="shared" si="29"/>
        <v>-901</v>
      </c>
      <c r="I295" s="274"/>
      <c r="J295" s="274"/>
      <c r="K295" s="274"/>
      <c r="L295" s="274"/>
    </row>
    <row r="296" spans="1:12">
      <c r="A296" s="263">
        <f t="shared" si="28"/>
        <v>1945</v>
      </c>
      <c r="B296" s="271">
        <v>16496</v>
      </c>
      <c r="C296" s="265">
        <v>-901</v>
      </c>
      <c r="D296" s="266">
        <f t="shared" si="29"/>
        <v>-901</v>
      </c>
      <c r="I296" s="274"/>
      <c r="J296" s="274"/>
      <c r="K296" s="274"/>
      <c r="L296" s="274"/>
    </row>
    <row r="297" spans="1:12">
      <c r="A297" s="263">
        <f t="shared" si="28"/>
        <v>1945</v>
      </c>
      <c r="B297" s="271">
        <v>16527</v>
      </c>
      <c r="C297" s="265">
        <v>-901</v>
      </c>
      <c r="D297" s="266">
        <f t="shared" si="29"/>
        <v>-901</v>
      </c>
      <c r="I297" s="274"/>
      <c r="J297" s="274"/>
      <c r="K297" s="274"/>
      <c r="L297" s="274"/>
    </row>
    <row r="298" spans="1:12">
      <c r="A298" s="263">
        <f t="shared" si="28"/>
        <v>1945</v>
      </c>
      <c r="B298" s="271">
        <v>16557</v>
      </c>
      <c r="C298" s="265">
        <v>-901</v>
      </c>
      <c r="D298" s="266">
        <f t="shared" si="29"/>
        <v>-901</v>
      </c>
      <c r="I298" s="274"/>
      <c r="J298" s="274"/>
      <c r="K298" s="274"/>
      <c r="L298" s="274"/>
    </row>
    <row r="299" spans="1:12">
      <c r="A299" s="263">
        <f t="shared" si="28"/>
        <v>1945</v>
      </c>
      <c r="B299" s="271">
        <v>16588</v>
      </c>
      <c r="C299" s="265">
        <v>-901</v>
      </c>
      <c r="D299" s="266">
        <f t="shared" si="29"/>
        <v>-901</v>
      </c>
      <c r="I299" s="274"/>
      <c r="J299" s="274"/>
      <c r="K299" s="274"/>
      <c r="L299" s="274"/>
    </row>
    <row r="300" spans="1:12">
      <c r="A300" s="263">
        <f t="shared" si="28"/>
        <v>1945</v>
      </c>
      <c r="B300" s="271">
        <v>16618</v>
      </c>
      <c r="C300" s="265">
        <v>-901</v>
      </c>
      <c r="D300" s="266">
        <f t="shared" si="29"/>
        <v>-901</v>
      </c>
      <c r="I300" s="274"/>
      <c r="J300" s="274"/>
      <c r="K300" s="274"/>
      <c r="L300" s="274"/>
    </row>
    <row r="301" spans="1:12">
      <c r="A301" s="263">
        <f t="shared" si="28"/>
        <v>1945</v>
      </c>
      <c r="B301" s="271">
        <v>16649</v>
      </c>
      <c r="C301" s="265">
        <v>-901</v>
      </c>
      <c r="D301" s="266">
        <f t="shared" si="29"/>
        <v>-901</v>
      </c>
      <c r="I301" s="274"/>
      <c r="J301" s="274"/>
      <c r="K301" s="274"/>
      <c r="L301" s="274"/>
    </row>
    <row r="302" spans="1:12">
      <c r="A302" s="263">
        <f t="shared" si="28"/>
        <v>1945</v>
      </c>
      <c r="B302" s="271">
        <v>16680</v>
      </c>
      <c r="C302" s="265">
        <v>-901</v>
      </c>
      <c r="D302" s="266">
        <f t="shared" si="29"/>
        <v>-901</v>
      </c>
      <c r="I302" s="274"/>
      <c r="J302" s="274"/>
      <c r="K302" s="274"/>
      <c r="L302" s="274"/>
    </row>
    <row r="303" spans="1:12">
      <c r="A303" s="263">
        <f t="shared" si="28"/>
        <v>1945</v>
      </c>
      <c r="B303" s="271">
        <v>16710</v>
      </c>
      <c r="C303" s="265">
        <v>-901</v>
      </c>
      <c r="D303" s="266">
        <f t="shared" si="29"/>
        <v>-901</v>
      </c>
      <c r="I303" s="274"/>
      <c r="J303" s="274"/>
      <c r="K303" s="274"/>
      <c r="L303" s="274"/>
    </row>
    <row r="304" spans="1:12">
      <c r="A304" s="263">
        <f t="shared" si="28"/>
        <v>1946</v>
      </c>
      <c r="B304" s="271">
        <v>16741</v>
      </c>
      <c r="C304" s="265">
        <v>-901</v>
      </c>
      <c r="D304" s="266">
        <f t="shared" si="29"/>
        <v>-901</v>
      </c>
      <c r="I304" s="274"/>
      <c r="J304" s="274"/>
      <c r="K304" s="274"/>
      <c r="L304" s="274"/>
    </row>
    <row r="305" spans="1:12">
      <c r="A305" s="263">
        <f t="shared" si="28"/>
        <v>1946</v>
      </c>
      <c r="B305" s="271">
        <v>16771</v>
      </c>
      <c r="C305" s="265">
        <v>-901</v>
      </c>
      <c r="D305" s="266">
        <f t="shared" si="29"/>
        <v>-901</v>
      </c>
      <c r="I305" s="274"/>
      <c r="J305" s="274"/>
      <c r="K305" s="274"/>
      <c r="L305" s="274"/>
    </row>
    <row r="306" spans="1:12">
      <c r="A306" s="263">
        <f t="shared" si="28"/>
        <v>1946</v>
      </c>
      <c r="B306" s="271">
        <v>16802</v>
      </c>
      <c r="C306" s="265">
        <v>-901</v>
      </c>
      <c r="D306" s="266">
        <f t="shared" si="29"/>
        <v>-901</v>
      </c>
      <c r="I306" s="274"/>
      <c r="J306" s="274"/>
      <c r="K306" s="274"/>
      <c r="L306" s="274"/>
    </row>
    <row r="307" spans="1:12">
      <c r="A307" s="263">
        <f t="shared" si="28"/>
        <v>1946</v>
      </c>
      <c r="B307" s="271">
        <v>16833</v>
      </c>
      <c r="C307" s="265">
        <v>-901</v>
      </c>
      <c r="D307" s="266">
        <f t="shared" si="29"/>
        <v>-901</v>
      </c>
      <c r="I307" s="274"/>
      <c r="J307" s="274"/>
      <c r="K307" s="274"/>
      <c r="L307" s="274"/>
    </row>
    <row r="308" spans="1:12">
      <c r="A308" s="263">
        <f t="shared" si="28"/>
        <v>1946</v>
      </c>
      <c r="B308" s="271">
        <v>16861</v>
      </c>
      <c r="C308" s="265">
        <v>-901</v>
      </c>
      <c r="D308" s="266">
        <f t="shared" si="29"/>
        <v>-901</v>
      </c>
      <c r="I308" s="274"/>
      <c r="J308" s="274"/>
      <c r="K308" s="274"/>
      <c r="L308" s="274"/>
    </row>
    <row r="309" spans="1:12">
      <c r="A309" s="263">
        <f t="shared" si="28"/>
        <v>1946</v>
      </c>
      <c r="B309" s="271">
        <v>16892</v>
      </c>
      <c r="C309" s="265">
        <v>-901</v>
      </c>
      <c r="D309" s="266">
        <f t="shared" si="29"/>
        <v>-901</v>
      </c>
      <c r="I309" s="274"/>
      <c r="J309" s="274"/>
      <c r="K309" s="274"/>
      <c r="L309" s="274"/>
    </row>
    <row r="310" spans="1:12">
      <c r="A310" s="263">
        <f t="shared" si="28"/>
        <v>1946</v>
      </c>
      <c r="B310" s="271">
        <v>16922</v>
      </c>
      <c r="C310" s="265">
        <v>-901</v>
      </c>
      <c r="D310" s="266">
        <f t="shared" si="29"/>
        <v>-901</v>
      </c>
      <c r="I310" s="274"/>
      <c r="J310" s="274"/>
      <c r="K310" s="274"/>
      <c r="L310" s="274"/>
    </row>
    <row r="311" spans="1:12">
      <c r="A311" s="263">
        <f t="shared" si="28"/>
        <v>1946</v>
      </c>
      <c r="B311" s="271">
        <v>16953</v>
      </c>
      <c r="C311" s="265">
        <v>-901</v>
      </c>
      <c r="D311" s="266">
        <f t="shared" si="29"/>
        <v>-901</v>
      </c>
      <c r="I311" s="274"/>
      <c r="J311" s="274"/>
      <c r="K311" s="274"/>
      <c r="L311" s="274"/>
    </row>
    <row r="312" spans="1:12">
      <c r="A312" s="263">
        <f t="shared" si="28"/>
        <v>1946</v>
      </c>
      <c r="B312" s="271">
        <v>16983</v>
      </c>
      <c r="C312" s="265">
        <v>-901</v>
      </c>
      <c r="D312" s="266">
        <f t="shared" si="29"/>
        <v>-901</v>
      </c>
      <c r="I312" s="274"/>
      <c r="J312" s="274"/>
      <c r="K312" s="274"/>
      <c r="L312" s="274"/>
    </row>
    <row r="313" spans="1:12">
      <c r="A313" s="263">
        <f t="shared" si="28"/>
        <v>1946</v>
      </c>
      <c r="B313" s="271">
        <v>17014</v>
      </c>
      <c r="C313" s="265">
        <v>-901</v>
      </c>
      <c r="D313" s="266">
        <f t="shared" si="29"/>
        <v>-901</v>
      </c>
      <c r="I313" s="274"/>
      <c r="J313" s="274"/>
      <c r="K313" s="274"/>
      <c r="L313" s="274"/>
    </row>
    <row r="314" spans="1:12">
      <c r="A314" s="263">
        <f t="shared" si="28"/>
        <v>1946</v>
      </c>
      <c r="B314" s="271">
        <v>17045</v>
      </c>
      <c r="C314" s="265">
        <v>-901</v>
      </c>
      <c r="D314" s="266">
        <f t="shared" si="29"/>
        <v>-901</v>
      </c>
      <c r="I314" s="274"/>
      <c r="J314" s="274"/>
      <c r="K314" s="274"/>
      <c r="L314" s="274"/>
    </row>
    <row r="315" spans="1:12">
      <c r="A315" s="263">
        <f t="shared" si="28"/>
        <v>1946</v>
      </c>
      <c r="B315" s="271">
        <v>17075</v>
      </c>
      <c r="C315" s="265">
        <v>-901</v>
      </c>
      <c r="D315" s="266">
        <f t="shared" si="29"/>
        <v>-901</v>
      </c>
      <c r="I315" s="274"/>
      <c r="J315" s="274"/>
      <c r="K315" s="274"/>
      <c r="L315" s="274"/>
    </row>
    <row r="316" spans="1:12">
      <c r="A316" s="263">
        <f t="shared" si="28"/>
        <v>1947</v>
      </c>
      <c r="B316" s="271">
        <v>17106</v>
      </c>
      <c r="C316" s="265">
        <v>-901</v>
      </c>
      <c r="D316" s="266">
        <f t="shared" si="29"/>
        <v>-901</v>
      </c>
      <c r="I316" s="274"/>
      <c r="J316" s="274"/>
      <c r="K316" s="274"/>
      <c r="L316" s="274"/>
    </row>
    <row r="317" spans="1:12">
      <c r="A317" s="263">
        <f t="shared" si="28"/>
        <v>1947</v>
      </c>
      <c r="B317" s="271">
        <v>17136</v>
      </c>
      <c r="C317" s="265">
        <v>-901</v>
      </c>
      <c r="D317" s="266">
        <f t="shared" si="29"/>
        <v>-901</v>
      </c>
      <c r="I317" s="274"/>
      <c r="J317" s="274"/>
      <c r="K317" s="274"/>
      <c r="L317" s="274"/>
    </row>
    <row r="318" spans="1:12">
      <c r="A318" s="263">
        <f t="shared" si="28"/>
        <v>1947</v>
      </c>
      <c r="B318" s="271">
        <v>17167</v>
      </c>
      <c r="C318" s="265">
        <v>-901</v>
      </c>
      <c r="D318" s="266">
        <f t="shared" si="29"/>
        <v>-901</v>
      </c>
      <c r="I318" s="274"/>
      <c r="J318" s="274"/>
      <c r="K318" s="274"/>
      <c r="L318" s="274"/>
    </row>
    <row r="319" spans="1:12">
      <c r="A319" s="263">
        <f t="shared" si="28"/>
        <v>1947</v>
      </c>
      <c r="B319" s="271">
        <v>17198</v>
      </c>
      <c r="C319" s="265">
        <v>-901</v>
      </c>
      <c r="D319" s="266">
        <f t="shared" si="29"/>
        <v>-901</v>
      </c>
      <c r="I319" s="274"/>
      <c r="J319" s="274"/>
      <c r="K319" s="274"/>
      <c r="L319" s="274"/>
    </row>
    <row r="320" spans="1:12">
      <c r="A320" s="263">
        <f t="shared" si="28"/>
        <v>1947</v>
      </c>
      <c r="B320" s="271">
        <v>17226</v>
      </c>
      <c r="C320" s="265">
        <v>-901</v>
      </c>
      <c r="D320" s="266">
        <f t="shared" si="29"/>
        <v>-901</v>
      </c>
      <c r="I320" s="274"/>
      <c r="J320" s="274"/>
      <c r="K320" s="274"/>
      <c r="L320" s="274"/>
    </row>
    <row r="321" spans="1:12">
      <c r="A321" s="263">
        <f t="shared" si="28"/>
        <v>1947</v>
      </c>
      <c r="B321" s="271">
        <v>17257</v>
      </c>
      <c r="C321" s="265">
        <v>-901</v>
      </c>
      <c r="D321" s="266">
        <f t="shared" si="29"/>
        <v>-901</v>
      </c>
      <c r="I321" s="274"/>
      <c r="J321" s="274"/>
      <c r="K321" s="274"/>
      <c r="L321" s="274"/>
    </row>
    <row r="322" spans="1:12">
      <c r="A322" s="263">
        <f t="shared" si="28"/>
        <v>1947</v>
      </c>
      <c r="B322" s="271">
        <v>17287</v>
      </c>
      <c r="C322" s="265">
        <v>-901</v>
      </c>
      <c r="D322" s="266">
        <f t="shared" si="29"/>
        <v>-901</v>
      </c>
      <c r="I322" s="274"/>
      <c r="J322" s="274"/>
      <c r="K322" s="274"/>
      <c r="L322" s="274"/>
    </row>
    <row r="323" spans="1:12">
      <c r="A323" s="263">
        <f t="shared" si="28"/>
        <v>1947</v>
      </c>
      <c r="B323" s="271">
        <v>17318</v>
      </c>
      <c r="C323" s="265">
        <v>-901</v>
      </c>
      <c r="D323" s="266">
        <f t="shared" si="29"/>
        <v>-901</v>
      </c>
      <c r="I323" s="274"/>
      <c r="J323" s="274"/>
      <c r="K323" s="274"/>
      <c r="L323" s="274"/>
    </row>
    <row r="324" spans="1:12">
      <c r="A324" s="263">
        <f t="shared" si="28"/>
        <v>1947</v>
      </c>
      <c r="B324" s="271">
        <v>17348</v>
      </c>
      <c r="C324" s="265">
        <v>-901</v>
      </c>
      <c r="D324" s="266">
        <f t="shared" si="29"/>
        <v>-901</v>
      </c>
      <c r="I324" s="274"/>
      <c r="J324" s="274"/>
      <c r="K324" s="274"/>
      <c r="L324" s="274"/>
    </row>
    <row r="325" spans="1:12">
      <c r="A325" s="263">
        <f t="shared" si="28"/>
        <v>1947</v>
      </c>
      <c r="B325" s="271">
        <v>17379</v>
      </c>
      <c r="C325" s="265">
        <v>-901</v>
      </c>
      <c r="D325" s="266">
        <f t="shared" si="29"/>
        <v>-901</v>
      </c>
      <c r="I325" s="274"/>
      <c r="J325" s="274"/>
      <c r="K325" s="274"/>
      <c r="L325" s="274"/>
    </row>
    <row r="326" spans="1:12">
      <c r="A326" s="263">
        <f t="shared" si="28"/>
        <v>1947</v>
      </c>
      <c r="B326" s="271">
        <v>17410</v>
      </c>
      <c r="C326" s="265">
        <v>-901</v>
      </c>
      <c r="D326" s="266">
        <f t="shared" si="29"/>
        <v>-901</v>
      </c>
      <c r="I326" s="274"/>
      <c r="J326" s="274"/>
      <c r="K326" s="274"/>
      <c r="L326" s="274"/>
    </row>
    <row r="327" spans="1:12">
      <c r="A327" s="263">
        <f t="shared" si="28"/>
        <v>1947</v>
      </c>
      <c r="B327" s="271">
        <v>17440</v>
      </c>
      <c r="C327" s="265">
        <v>-901</v>
      </c>
      <c r="D327" s="266">
        <f t="shared" si="29"/>
        <v>-901</v>
      </c>
      <c r="I327" s="274"/>
      <c r="J327" s="274"/>
      <c r="K327" s="274"/>
      <c r="L327" s="274"/>
    </row>
    <row r="328" spans="1:12">
      <c r="A328" s="263">
        <f t="shared" si="28"/>
        <v>1948</v>
      </c>
      <c r="B328" s="271">
        <v>17471</v>
      </c>
      <c r="C328" s="265">
        <v>-901</v>
      </c>
      <c r="D328" s="266">
        <f t="shared" si="29"/>
        <v>-901</v>
      </c>
      <c r="I328" s="274"/>
      <c r="J328" s="274"/>
      <c r="K328" s="274"/>
      <c r="L328" s="274"/>
    </row>
    <row r="329" spans="1:12">
      <c r="A329" s="263">
        <f t="shared" si="28"/>
        <v>1948</v>
      </c>
      <c r="B329" s="271">
        <v>17501</v>
      </c>
      <c r="C329" s="265">
        <v>-901</v>
      </c>
      <c r="D329" s="266">
        <f t="shared" si="29"/>
        <v>-901</v>
      </c>
      <c r="I329" s="274"/>
      <c r="J329" s="274"/>
      <c r="K329" s="274"/>
      <c r="L329" s="274"/>
    </row>
    <row r="330" spans="1:12">
      <c r="A330" s="263">
        <f t="shared" si="28"/>
        <v>1948</v>
      </c>
      <c r="B330" s="271">
        <v>17532</v>
      </c>
      <c r="C330" s="265">
        <v>-901</v>
      </c>
      <c r="D330" s="266">
        <f t="shared" si="29"/>
        <v>-901</v>
      </c>
      <c r="I330" s="274"/>
      <c r="J330" s="274"/>
      <c r="K330" s="274"/>
      <c r="L330" s="274"/>
    </row>
    <row r="331" spans="1:12">
      <c r="A331" s="263">
        <f t="shared" si="28"/>
        <v>1948</v>
      </c>
      <c r="B331" s="271">
        <v>17563</v>
      </c>
      <c r="C331" s="265">
        <v>-901</v>
      </c>
      <c r="D331" s="266">
        <f t="shared" si="29"/>
        <v>-901</v>
      </c>
      <c r="I331" s="274"/>
      <c r="J331" s="274"/>
      <c r="K331" s="274"/>
      <c r="L331" s="274"/>
    </row>
    <row r="332" spans="1:12">
      <c r="A332" s="263">
        <f t="shared" si="28"/>
        <v>1948</v>
      </c>
      <c r="B332" s="271">
        <v>17592</v>
      </c>
      <c r="C332" s="265">
        <v>-901</v>
      </c>
      <c r="D332" s="266">
        <f t="shared" si="29"/>
        <v>-901</v>
      </c>
      <c r="I332" s="274"/>
      <c r="J332" s="274"/>
      <c r="K332" s="274"/>
      <c r="L332" s="274"/>
    </row>
    <row r="333" spans="1:12">
      <c r="A333" s="263">
        <f t="shared" si="28"/>
        <v>1948</v>
      </c>
      <c r="B333" s="271">
        <v>17623</v>
      </c>
      <c r="C333" s="265">
        <v>-901</v>
      </c>
      <c r="D333" s="266">
        <f t="shared" si="29"/>
        <v>-901</v>
      </c>
      <c r="I333" s="274"/>
      <c r="J333" s="274"/>
      <c r="K333" s="274"/>
      <c r="L333" s="274"/>
    </row>
    <row r="334" spans="1:12">
      <c r="A334" s="263">
        <f t="shared" si="28"/>
        <v>1948</v>
      </c>
      <c r="B334" s="271">
        <v>17653</v>
      </c>
      <c r="C334" s="265">
        <v>-901</v>
      </c>
      <c r="D334" s="266">
        <f t="shared" si="29"/>
        <v>-901</v>
      </c>
      <c r="I334" s="274"/>
      <c r="J334" s="274"/>
      <c r="K334" s="274"/>
      <c r="L334" s="274"/>
    </row>
    <row r="335" spans="1:12">
      <c r="A335" s="263">
        <f t="shared" si="28"/>
        <v>1948</v>
      </c>
      <c r="B335" s="271">
        <v>17684</v>
      </c>
      <c r="C335" s="265">
        <v>-901</v>
      </c>
      <c r="D335" s="266">
        <f t="shared" si="29"/>
        <v>-901</v>
      </c>
      <c r="I335" s="274"/>
      <c r="J335" s="274"/>
      <c r="K335" s="274"/>
      <c r="L335" s="274"/>
    </row>
    <row r="336" spans="1:12">
      <c r="A336" s="263">
        <f t="shared" si="28"/>
        <v>1948</v>
      </c>
      <c r="B336" s="271">
        <v>17714</v>
      </c>
      <c r="C336" s="265">
        <v>-901</v>
      </c>
      <c r="D336" s="266">
        <f t="shared" si="29"/>
        <v>-901</v>
      </c>
      <c r="I336" s="274"/>
      <c r="J336" s="274"/>
      <c r="K336" s="274"/>
      <c r="L336" s="274"/>
    </row>
    <row r="337" spans="1:12">
      <c r="A337" s="263">
        <f t="shared" ref="A337:A400" si="30">IF(MONTH(B337)&gt;9,YEAR(B337)+1,YEAR(B337))</f>
        <v>1948</v>
      </c>
      <c r="B337" s="271">
        <v>17745</v>
      </c>
      <c r="C337" s="265">
        <v>-901</v>
      </c>
      <c r="D337" s="266">
        <f t="shared" ref="D337:D400" si="31">IF(C337&lt;&gt;-901,C337*DAY(B337)*24*60*60/(220*22*9*1000),-901)</f>
        <v>-901</v>
      </c>
      <c r="I337" s="274"/>
      <c r="J337" s="274"/>
      <c r="K337" s="274"/>
      <c r="L337" s="274"/>
    </row>
    <row r="338" spans="1:12">
      <c r="A338" s="263">
        <f t="shared" si="30"/>
        <v>1948</v>
      </c>
      <c r="B338" s="271">
        <v>17776</v>
      </c>
      <c r="C338" s="265">
        <v>-901</v>
      </c>
      <c r="D338" s="266">
        <f t="shared" si="31"/>
        <v>-901</v>
      </c>
      <c r="I338" s="274"/>
      <c r="J338" s="274"/>
      <c r="K338" s="274"/>
      <c r="L338" s="274"/>
    </row>
    <row r="339" spans="1:12">
      <c r="A339" s="263">
        <f t="shared" si="30"/>
        <v>1948</v>
      </c>
      <c r="B339" s="271">
        <v>17806</v>
      </c>
      <c r="C339" s="265">
        <v>-901</v>
      </c>
      <c r="D339" s="266">
        <f t="shared" si="31"/>
        <v>-901</v>
      </c>
      <c r="I339" s="274"/>
      <c r="J339" s="274"/>
      <c r="K339" s="274"/>
      <c r="L339" s="274"/>
    </row>
    <row r="340" spans="1:12">
      <c r="A340" s="263">
        <f t="shared" si="30"/>
        <v>1949</v>
      </c>
      <c r="B340" s="271">
        <v>17837</v>
      </c>
      <c r="C340" s="265">
        <v>-901</v>
      </c>
      <c r="D340" s="266">
        <f t="shared" si="31"/>
        <v>-901</v>
      </c>
      <c r="I340" s="274"/>
      <c r="J340" s="274"/>
      <c r="K340" s="274"/>
      <c r="L340" s="274"/>
    </row>
    <row r="341" spans="1:12">
      <c r="A341" s="263">
        <f t="shared" si="30"/>
        <v>1949</v>
      </c>
      <c r="B341" s="271">
        <v>17867</v>
      </c>
      <c r="C341" s="265">
        <v>-901</v>
      </c>
      <c r="D341" s="266">
        <f t="shared" si="31"/>
        <v>-901</v>
      </c>
      <c r="I341" s="274"/>
      <c r="J341" s="274"/>
      <c r="K341" s="274"/>
      <c r="L341" s="274"/>
    </row>
    <row r="342" spans="1:12">
      <c r="A342" s="263">
        <f t="shared" si="30"/>
        <v>1949</v>
      </c>
      <c r="B342" s="271">
        <v>17898</v>
      </c>
      <c r="C342" s="265">
        <v>-901</v>
      </c>
      <c r="D342" s="266">
        <f t="shared" si="31"/>
        <v>-901</v>
      </c>
      <c r="I342" s="274"/>
      <c r="J342" s="274"/>
      <c r="K342" s="274"/>
      <c r="L342" s="274"/>
    </row>
    <row r="343" spans="1:12">
      <c r="A343" s="263">
        <f t="shared" si="30"/>
        <v>1949</v>
      </c>
      <c r="B343" s="271">
        <v>17929</v>
      </c>
      <c r="C343" s="265">
        <v>-901</v>
      </c>
      <c r="D343" s="266">
        <f t="shared" si="31"/>
        <v>-901</v>
      </c>
      <c r="I343" s="274"/>
      <c r="J343" s="274"/>
      <c r="K343" s="274"/>
      <c r="L343" s="274"/>
    </row>
    <row r="344" spans="1:12">
      <c r="A344" s="263">
        <f t="shared" si="30"/>
        <v>1949</v>
      </c>
      <c r="B344" s="271">
        <v>17957</v>
      </c>
      <c r="C344" s="265">
        <v>-901</v>
      </c>
      <c r="D344" s="266">
        <f t="shared" si="31"/>
        <v>-901</v>
      </c>
      <c r="I344" s="274"/>
      <c r="J344" s="274"/>
      <c r="K344" s="274"/>
      <c r="L344" s="274"/>
    </row>
    <row r="345" spans="1:12">
      <c r="A345" s="263">
        <f t="shared" si="30"/>
        <v>1949</v>
      </c>
      <c r="B345" s="271">
        <v>17988</v>
      </c>
      <c r="C345" s="265">
        <v>-901</v>
      </c>
      <c r="D345" s="266">
        <f t="shared" si="31"/>
        <v>-901</v>
      </c>
      <c r="I345" s="274"/>
      <c r="J345" s="274"/>
      <c r="K345" s="274"/>
      <c r="L345" s="274"/>
    </row>
    <row r="346" spans="1:12">
      <c r="A346" s="263">
        <f t="shared" si="30"/>
        <v>1949</v>
      </c>
      <c r="B346" s="271">
        <v>18018</v>
      </c>
      <c r="C346" s="265">
        <v>-901</v>
      </c>
      <c r="D346" s="266">
        <f t="shared" si="31"/>
        <v>-901</v>
      </c>
      <c r="I346" s="274"/>
      <c r="J346" s="274"/>
      <c r="K346" s="274"/>
      <c r="L346" s="274"/>
    </row>
    <row r="347" spans="1:12">
      <c r="A347" s="263">
        <f t="shared" si="30"/>
        <v>1949</v>
      </c>
      <c r="B347" s="271">
        <v>18049</v>
      </c>
      <c r="C347" s="265">
        <v>-901</v>
      </c>
      <c r="D347" s="266">
        <f t="shared" si="31"/>
        <v>-901</v>
      </c>
      <c r="I347" s="274"/>
      <c r="J347" s="274"/>
      <c r="K347" s="274"/>
      <c r="L347" s="274"/>
    </row>
    <row r="348" spans="1:12">
      <c r="A348" s="263">
        <f t="shared" si="30"/>
        <v>1949</v>
      </c>
      <c r="B348" s="271">
        <v>18079</v>
      </c>
      <c r="C348" s="265">
        <v>-901</v>
      </c>
      <c r="D348" s="266">
        <f t="shared" si="31"/>
        <v>-901</v>
      </c>
      <c r="I348" s="274"/>
      <c r="J348" s="274"/>
      <c r="K348" s="274"/>
      <c r="L348" s="274"/>
    </row>
    <row r="349" spans="1:12">
      <c r="A349" s="263">
        <f t="shared" si="30"/>
        <v>1949</v>
      </c>
      <c r="B349" s="271">
        <v>18110</v>
      </c>
      <c r="C349" s="265">
        <v>-901</v>
      </c>
      <c r="D349" s="266">
        <f t="shared" si="31"/>
        <v>-901</v>
      </c>
      <c r="I349" s="274"/>
      <c r="J349" s="274"/>
      <c r="K349" s="274"/>
      <c r="L349" s="274"/>
    </row>
    <row r="350" spans="1:12">
      <c r="A350" s="263">
        <f t="shared" si="30"/>
        <v>1949</v>
      </c>
      <c r="B350" s="271">
        <v>18141</v>
      </c>
      <c r="C350" s="265">
        <v>-901</v>
      </c>
      <c r="D350" s="266">
        <f t="shared" si="31"/>
        <v>-901</v>
      </c>
      <c r="I350" s="274"/>
      <c r="J350" s="274"/>
      <c r="K350" s="274"/>
      <c r="L350" s="274"/>
    </row>
    <row r="351" spans="1:12">
      <c r="A351" s="263">
        <f t="shared" si="30"/>
        <v>1949</v>
      </c>
      <c r="B351" s="271">
        <v>18171</v>
      </c>
      <c r="C351" s="265">
        <v>-901</v>
      </c>
      <c r="D351" s="266">
        <f t="shared" si="31"/>
        <v>-901</v>
      </c>
      <c r="I351" s="274"/>
      <c r="J351" s="274"/>
      <c r="K351" s="274"/>
      <c r="L351" s="274"/>
    </row>
    <row r="352" spans="1:12">
      <c r="A352" s="263">
        <f t="shared" si="30"/>
        <v>1950</v>
      </c>
      <c r="B352" s="271">
        <v>18202</v>
      </c>
      <c r="C352" s="265">
        <v>-901</v>
      </c>
      <c r="D352" s="266">
        <f t="shared" si="31"/>
        <v>-901</v>
      </c>
      <c r="I352" s="274"/>
      <c r="J352" s="274"/>
      <c r="K352" s="274"/>
      <c r="L352" s="274"/>
    </row>
    <row r="353" spans="1:12">
      <c r="A353" s="263">
        <f t="shared" si="30"/>
        <v>1950</v>
      </c>
      <c r="B353" s="271">
        <v>18232</v>
      </c>
      <c r="C353" s="265">
        <v>-901</v>
      </c>
      <c r="D353" s="266">
        <f t="shared" si="31"/>
        <v>-901</v>
      </c>
      <c r="I353" s="274"/>
      <c r="J353" s="274"/>
      <c r="K353" s="274"/>
      <c r="L353" s="274"/>
    </row>
    <row r="354" spans="1:12">
      <c r="A354" s="263">
        <f t="shared" si="30"/>
        <v>1950</v>
      </c>
      <c r="B354" s="271">
        <v>18263</v>
      </c>
      <c r="C354" s="265">
        <v>-901</v>
      </c>
      <c r="D354" s="266">
        <f t="shared" si="31"/>
        <v>-901</v>
      </c>
      <c r="I354" s="274"/>
      <c r="J354" s="274"/>
      <c r="K354" s="274"/>
      <c r="L354" s="274"/>
    </row>
    <row r="355" spans="1:12">
      <c r="A355" s="263">
        <f t="shared" si="30"/>
        <v>1950</v>
      </c>
      <c r="B355" s="271">
        <v>18294</v>
      </c>
      <c r="C355" s="265">
        <v>-901</v>
      </c>
      <c r="D355" s="266">
        <f t="shared" si="31"/>
        <v>-901</v>
      </c>
      <c r="I355" s="274"/>
      <c r="J355" s="274"/>
      <c r="K355" s="274"/>
      <c r="L355" s="274"/>
    </row>
    <row r="356" spans="1:12">
      <c r="A356" s="263">
        <f t="shared" si="30"/>
        <v>1950</v>
      </c>
      <c r="B356" s="271">
        <v>18322</v>
      </c>
      <c r="C356" s="265">
        <v>-901</v>
      </c>
      <c r="D356" s="266">
        <f t="shared" si="31"/>
        <v>-901</v>
      </c>
      <c r="I356" s="274"/>
      <c r="J356" s="274"/>
      <c r="K356" s="274"/>
      <c r="L356" s="274"/>
    </row>
    <row r="357" spans="1:12">
      <c r="A357" s="263">
        <f t="shared" si="30"/>
        <v>1950</v>
      </c>
      <c r="B357" s="271">
        <v>18353</v>
      </c>
      <c r="C357" s="265">
        <v>-901</v>
      </c>
      <c r="D357" s="266">
        <f t="shared" si="31"/>
        <v>-901</v>
      </c>
      <c r="I357" s="274"/>
      <c r="J357" s="274"/>
      <c r="K357" s="274"/>
      <c r="L357" s="274"/>
    </row>
    <row r="358" spans="1:12">
      <c r="A358" s="263">
        <f t="shared" si="30"/>
        <v>1950</v>
      </c>
      <c r="B358" s="271">
        <v>18383</v>
      </c>
      <c r="C358" s="265">
        <v>-901</v>
      </c>
      <c r="D358" s="266">
        <f t="shared" si="31"/>
        <v>-901</v>
      </c>
      <c r="I358" s="274"/>
      <c r="J358" s="274"/>
      <c r="K358" s="274"/>
      <c r="L358" s="274"/>
    </row>
    <row r="359" spans="1:12">
      <c r="A359" s="263">
        <f t="shared" si="30"/>
        <v>1950</v>
      </c>
      <c r="B359" s="271">
        <v>18414</v>
      </c>
      <c r="C359" s="265">
        <v>-901</v>
      </c>
      <c r="D359" s="266">
        <f t="shared" si="31"/>
        <v>-901</v>
      </c>
      <c r="I359" s="274"/>
      <c r="J359" s="274"/>
      <c r="K359" s="274"/>
      <c r="L359" s="274"/>
    </row>
    <row r="360" spans="1:12">
      <c r="A360" s="263">
        <f t="shared" si="30"/>
        <v>1950</v>
      </c>
      <c r="B360" s="271">
        <v>18444</v>
      </c>
      <c r="C360" s="265">
        <v>-901</v>
      </c>
      <c r="D360" s="266">
        <f t="shared" si="31"/>
        <v>-901</v>
      </c>
      <c r="I360" s="274"/>
      <c r="J360" s="274"/>
      <c r="K360" s="274"/>
      <c r="L360" s="274"/>
    </row>
    <row r="361" spans="1:12">
      <c r="A361" s="263">
        <f t="shared" si="30"/>
        <v>1950</v>
      </c>
      <c r="B361" s="271">
        <v>18475</v>
      </c>
      <c r="C361" s="265">
        <v>-901</v>
      </c>
      <c r="D361" s="266">
        <f t="shared" si="31"/>
        <v>-901</v>
      </c>
      <c r="I361" s="274"/>
      <c r="J361" s="274"/>
      <c r="K361" s="274"/>
      <c r="L361" s="274"/>
    </row>
    <row r="362" spans="1:12">
      <c r="A362" s="263">
        <f t="shared" si="30"/>
        <v>1950</v>
      </c>
      <c r="B362" s="271">
        <v>18506</v>
      </c>
      <c r="C362" s="265">
        <v>-901</v>
      </c>
      <c r="D362" s="266">
        <f t="shared" si="31"/>
        <v>-901</v>
      </c>
      <c r="I362" s="274"/>
      <c r="J362" s="274"/>
      <c r="K362" s="274"/>
      <c r="L362" s="274"/>
    </row>
    <row r="363" spans="1:12">
      <c r="A363" s="263">
        <f t="shared" si="30"/>
        <v>1950</v>
      </c>
      <c r="B363" s="271">
        <v>18536</v>
      </c>
      <c r="C363" s="265">
        <v>-901</v>
      </c>
      <c r="D363" s="266">
        <f t="shared" si="31"/>
        <v>-901</v>
      </c>
      <c r="I363" s="274"/>
      <c r="J363" s="274"/>
      <c r="K363" s="274"/>
      <c r="L363" s="274"/>
    </row>
    <row r="364" spans="1:12">
      <c r="A364" s="263">
        <f t="shared" si="30"/>
        <v>1951</v>
      </c>
      <c r="B364" s="271">
        <v>18567</v>
      </c>
      <c r="C364" s="265">
        <v>-901</v>
      </c>
      <c r="D364" s="266">
        <f t="shared" si="31"/>
        <v>-901</v>
      </c>
      <c r="I364" s="274"/>
      <c r="J364" s="274"/>
      <c r="K364" s="274"/>
      <c r="L364" s="274"/>
    </row>
    <row r="365" spans="1:12">
      <c r="A365" s="263">
        <f t="shared" si="30"/>
        <v>1951</v>
      </c>
      <c r="B365" s="271">
        <v>18597</v>
      </c>
      <c r="C365" s="265">
        <v>-901</v>
      </c>
      <c r="D365" s="266">
        <f t="shared" si="31"/>
        <v>-901</v>
      </c>
      <c r="I365" s="274"/>
      <c r="J365" s="274"/>
      <c r="K365" s="274"/>
      <c r="L365" s="274"/>
    </row>
    <row r="366" spans="1:12">
      <c r="A366" s="263">
        <f t="shared" si="30"/>
        <v>1951</v>
      </c>
      <c r="B366" s="271">
        <v>18628</v>
      </c>
      <c r="C366" s="265">
        <v>-901</v>
      </c>
      <c r="D366" s="266">
        <f t="shared" si="31"/>
        <v>-901</v>
      </c>
      <c r="I366" s="274"/>
      <c r="J366" s="274"/>
      <c r="K366" s="274"/>
      <c r="L366" s="274"/>
    </row>
    <row r="367" spans="1:12">
      <c r="A367" s="263">
        <f t="shared" si="30"/>
        <v>1951</v>
      </c>
      <c r="B367" s="271">
        <v>18659</v>
      </c>
      <c r="C367" s="265">
        <v>-901</v>
      </c>
      <c r="D367" s="266">
        <f t="shared" si="31"/>
        <v>-901</v>
      </c>
      <c r="I367" s="274"/>
      <c r="J367" s="274"/>
      <c r="K367" s="274"/>
      <c r="L367" s="274"/>
    </row>
    <row r="368" spans="1:12">
      <c r="A368" s="263">
        <f t="shared" si="30"/>
        <v>1951</v>
      </c>
      <c r="B368" s="271">
        <v>18687</v>
      </c>
      <c r="C368" s="265">
        <v>-901</v>
      </c>
      <c r="D368" s="266">
        <f t="shared" si="31"/>
        <v>-901</v>
      </c>
      <c r="I368" s="274"/>
      <c r="J368" s="274"/>
      <c r="K368" s="274"/>
      <c r="L368" s="274"/>
    </row>
    <row r="369" spans="1:12">
      <c r="A369" s="263">
        <f t="shared" si="30"/>
        <v>1951</v>
      </c>
      <c r="B369" s="271">
        <v>18718</v>
      </c>
      <c r="C369" s="265">
        <v>-901</v>
      </c>
      <c r="D369" s="266">
        <f t="shared" si="31"/>
        <v>-901</v>
      </c>
      <c r="I369" s="274"/>
      <c r="J369" s="274"/>
      <c r="K369" s="274"/>
      <c r="L369" s="274"/>
    </row>
    <row r="370" spans="1:12">
      <c r="A370" s="263">
        <f t="shared" si="30"/>
        <v>1951</v>
      </c>
      <c r="B370" s="271">
        <v>18748</v>
      </c>
      <c r="C370" s="265">
        <v>-901</v>
      </c>
      <c r="D370" s="266">
        <f t="shared" si="31"/>
        <v>-901</v>
      </c>
      <c r="I370" s="274"/>
      <c r="J370" s="274"/>
      <c r="K370" s="274"/>
      <c r="L370" s="274"/>
    </row>
    <row r="371" spans="1:12">
      <c r="A371" s="263">
        <f t="shared" si="30"/>
        <v>1951</v>
      </c>
      <c r="B371" s="271">
        <v>18779</v>
      </c>
      <c r="C371" s="265">
        <v>-901</v>
      </c>
      <c r="D371" s="266">
        <f t="shared" si="31"/>
        <v>-901</v>
      </c>
      <c r="I371" s="274"/>
      <c r="J371" s="274"/>
      <c r="K371" s="274"/>
      <c r="L371" s="274"/>
    </row>
    <row r="372" spans="1:12">
      <c r="A372" s="263">
        <f t="shared" si="30"/>
        <v>1951</v>
      </c>
      <c r="B372" s="271">
        <v>18809</v>
      </c>
      <c r="C372" s="265">
        <v>-901</v>
      </c>
      <c r="D372" s="266">
        <f t="shared" si="31"/>
        <v>-901</v>
      </c>
      <c r="I372" s="274"/>
      <c r="J372" s="274"/>
      <c r="K372" s="274"/>
      <c r="L372" s="274"/>
    </row>
    <row r="373" spans="1:12">
      <c r="A373" s="263">
        <f t="shared" si="30"/>
        <v>1951</v>
      </c>
      <c r="B373" s="271">
        <v>18840</v>
      </c>
      <c r="C373" s="265">
        <v>-901</v>
      </c>
      <c r="D373" s="266">
        <f t="shared" si="31"/>
        <v>-901</v>
      </c>
      <c r="I373" s="274"/>
      <c r="J373" s="274"/>
      <c r="K373" s="274"/>
      <c r="L373" s="274"/>
    </row>
    <row r="374" spans="1:12">
      <c r="A374" s="263">
        <f t="shared" si="30"/>
        <v>1951</v>
      </c>
      <c r="B374" s="271">
        <v>18871</v>
      </c>
      <c r="C374" s="265">
        <v>-901</v>
      </c>
      <c r="D374" s="266">
        <f t="shared" si="31"/>
        <v>-901</v>
      </c>
      <c r="I374" s="274"/>
      <c r="J374" s="274"/>
      <c r="K374" s="274"/>
      <c r="L374" s="274"/>
    </row>
    <row r="375" spans="1:12">
      <c r="A375" s="263">
        <f t="shared" si="30"/>
        <v>1951</v>
      </c>
      <c r="B375" s="271">
        <v>18901</v>
      </c>
      <c r="C375" s="265">
        <v>-901</v>
      </c>
      <c r="D375" s="266">
        <f t="shared" si="31"/>
        <v>-901</v>
      </c>
      <c r="I375" s="274"/>
      <c r="J375" s="274"/>
      <c r="K375" s="274"/>
      <c r="L375" s="274"/>
    </row>
    <row r="376" spans="1:12">
      <c r="A376" s="263">
        <f t="shared" si="30"/>
        <v>1952</v>
      </c>
      <c r="B376" s="271">
        <v>18932</v>
      </c>
      <c r="C376" s="265">
        <v>-901</v>
      </c>
      <c r="D376" s="266">
        <f t="shared" si="31"/>
        <v>-901</v>
      </c>
      <c r="I376" s="274"/>
      <c r="J376" s="274"/>
      <c r="K376" s="274"/>
      <c r="L376" s="274"/>
    </row>
    <row r="377" spans="1:12">
      <c r="A377" s="263">
        <f t="shared" si="30"/>
        <v>1952</v>
      </c>
      <c r="B377" s="271">
        <v>18962</v>
      </c>
      <c r="C377" s="265">
        <v>-901</v>
      </c>
      <c r="D377" s="266">
        <f t="shared" si="31"/>
        <v>-901</v>
      </c>
      <c r="I377" s="274"/>
      <c r="J377" s="274"/>
      <c r="K377" s="274"/>
      <c r="L377" s="274"/>
    </row>
    <row r="378" spans="1:12">
      <c r="A378" s="263">
        <f t="shared" si="30"/>
        <v>1952</v>
      </c>
      <c r="B378" s="271">
        <v>18993</v>
      </c>
      <c r="C378" s="265">
        <v>-901</v>
      </c>
      <c r="D378" s="266">
        <f t="shared" si="31"/>
        <v>-901</v>
      </c>
      <c r="I378" s="274"/>
      <c r="J378" s="274"/>
      <c r="K378" s="274"/>
      <c r="L378" s="274"/>
    </row>
    <row r="379" spans="1:12">
      <c r="A379" s="263">
        <f t="shared" si="30"/>
        <v>1952</v>
      </c>
      <c r="B379" s="271">
        <v>19024</v>
      </c>
      <c r="C379" s="265">
        <v>-901</v>
      </c>
      <c r="D379" s="266">
        <f t="shared" si="31"/>
        <v>-901</v>
      </c>
      <c r="I379" s="274"/>
      <c r="J379" s="274"/>
      <c r="K379" s="274"/>
      <c r="L379" s="274"/>
    </row>
    <row r="380" spans="1:12">
      <c r="A380" s="263">
        <f t="shared" si="30"/>
        <v>1952</v>
      </c>
      <c r="B380" s="271">
        <v>19053</v>
      </c>
      <c r="C380" s="265">
        <v>-901</v>
      </c>
      <c r="D380" s="266">
        <f t="shared" si="31"/>
        <v>-901</v>
      </c>
      <c r="I380" s="274"/>
      <c r="J380" s="274"/>
      <c r="K380" s="274"/>
      <c r="L380" s="274"/>
    </row>
    <row r="381" spans="1:12">
      <c r="A381" s="263">
        <f t="shared" si="30"/>
        <v>1952</v>
      </c>
      <c r="B381" s="271">
        <v>19084</v>
      </c>
      <c r="C381" s="265">
        <v>-901</v>
      </c>
      <c r="D381" s="266">
        <f t="shared" si="31"/>
        <v>-901</v>
      </c>
      <c r="I381" s="274"/>
      <c r="J381" s="274"/>
      <c r="K381" s="274"/>
      <c r="L381" s="274"/>
    </row>
    <row r="382" spans="1:12">
      <c r="A382" s="263">
        <f t="shared" si="30"/>
        <v>1952</v>
      </c>
      <c r="B382" s="271">
        <v>19114</v>
      </c>
      <c r="C382" s="265">
        <v>-901</v>
      </c>
      <c r="D382" s="266">
        <f t="shared" si="31"/>
        <v>-901</v>
      </c>
      <c r="I382" s="274"/>
      <c r="J382" s="274"/>
      <c r="K382" s="274"/>
      <c r="L382" s="274"/>
    </row>
    <row r="383" spans="1:12">
      <c r="A383" s="263">
        <f t="shared" si="30"/>
        <v>1952</v>
      </c>
      <c r="B383" s="271">
        <v>19145</v>
      </c>
      <c r="C383" s="265">
        <v>-901</v>
      </c>
      <c r="D383" s="266">
        <f t="shared" si="31"/>
        <v>-901</v>
      </c>
      <c r="I383" s="274"/>
      <c r="J383" s="274"/>
      <c r="K383" s="274"/>
      <c r="L383" s="274"/>
    </row>
    <row r="384" spans="1:12">
      <c r="A384" s="263">
        <f t="shared" si="30"/>
        <v>1952</v>
      </c>
      <c r="B384" s="271">
        <v>19175</v>
      </c>
      <c r="C384" s="265">
        <v>-901</v>
      </c>
      <c r="D384" s="266">
        <f t="shared" si="31"/>
        <v>-901</v>
      </c>
      <c r="I384" s="274"/>
      <c r="J384" s="274"/>
      <c r="K384" s="274"/>
      <c r="L384" s="274"/>
    </row>
    <row r="385" spans="1:12">
      <c r="A385" s="263">
        <f t="shared" si="30"/>
        <v>1952</v>
      </c>
      <c r="B385" s="271">
        <v>19206</v>
      </c>
      <c r="C385" s="265">
        <v>-901</v>
      </c>
      <c r="D385" s="266">
        <f t="shared" si="31"/>
        <v>-901</v>
      </c>
      <c r="I385" s="274"/>
      <c r="J385" s="274"/>
      <c r="K385" s="274"/>
      <c r="L385" s="274"/>
    </row>
    <row r="386" spans="1:12">
      <c r="A386" s="263">
        <f t="shared" si="30"/>
        <v>1952</v>
      </c>
      <c r="B386" s="271">
        <v>19237</v>
      </c>
      <c r="C386" s="265">
        <v>-901</v>
      </c>
      <c r="D386" s="266">
        <f t="shared" si="31"/>
        <v>-901</v>
      </c>
      <c r="I386" s="274"/>
      <c r="J386" s="274"/>
      <c r="K386" s="274"/>
      <c r="L386" s="274"/>
    </row>
    <row r="387" spans="1:12">
      <c r="A387" s="263">
        <f t="shared" si="30"/>
        <v>1952</v>
      </c>
      <c r="B387" s="271">
        <v>19267</v>
      </c>
      <c r="C387" s="265">
        <v>-901</v>
      </c>
      <c r="D387" s="266">
        <f t="shared" si="31"/>
        <v>-901</v>
      </c>
      <c r="I387" s="274"/>
      <c r="J387" s="274"/>
      <c r="K387" s="274"/>
      <c r="L387" s="274"/>
    </row>
    <row r="388" spans="1:12">
      <c r="A388" s="263">
        <f t="shared" si="30"/>
        <v>1953</v>
      </c>
      <c r="B388" s="271">
        <v>19298</v>
      </c>
      <c r="C388" s="265">
        <v>-901</v>
      </c>
      <c r="D388" s="266">
        <f t="shared" si="31"/>
        <v>-901</v>
      </c>
      <c r="I388" s="274"/>
      <c r="J388" s="274"/>
      <c r="K388" s="274"/>
      <c r="L388" s="274"/>
    </row>
    <row r="389" spans="1:12">
      <c r="A389" s="263">
        <f t="shared" si="30"/>
        <v>1953</v>
      </c>
      <c r="B389" s="271">
        <v>19328</v>
      </c>
      <c r="C389" s="265">
        <v>-901</v>
      </c>
      <c r="D389" s="266">
        <f t="shared" si="31"/>
        <v>-901</v>
      </c>
      <c r="I389" s="274"/>
      <c r="J389" s="274"/>
      <c r="K389" s="274"/>
      <c r="L389" s="274"/>
    </row>
    <row r="390" spans="1:12">
      <c r="A390" s="263">
        <f t="shared" si="30"/>
        <v>1953</v>
      </c>
      <c r="B390" s="271">
        <v>19359</v>
      </c>
      <c r="C390" s="265">
        <v>-901</v>
      </c>
      <c r="D390" s="266">
        <f t="shared" si="31"/>
        <v>-901</v>
      </c>
      <c r="I390" s="274"/>
      <c r="J390" s="274"/>
      <c r="K390" s="274"/>
      <c r="L390" s="274"/>
    </row>
    <row r="391" spans="1:12">
      <c r="A391" s="263">
        <f t="shared" si="30"/>
        <v>1953</v>
      </c>
      <c r="B391" s="271">
        <v>19390</v>
      </c>
      <c r="C391" s="265">
        <v>-901</v>
      </c>
      <c r="D391" s="266">
        <f t="shared" si="31"/>
        <v>-901</v>
      </c>
      <c r="I391" s="274"/>
      <c r="J391" s="274"/>
      <c r="K391" s="274"/>
      <c r="L391" s="274"/>
    </row>
    <row r="392" spans="1:12">
      <c r="A392" s="263">
        <f t="shared" si="30"/>
        <v>1953</v>
      </c>
      <c r="B392" s="271">
        <v>19418</v>
      </c>
      <c r="C392" s="265">
        <v>-901</v>
      </c>
      <c r="D392" s="266">
        <f t="shared" si="31"/>
        <v>-901</v>
      </c>
      <c r="I392" s="274"/>
      <c r="J392" s="274"/>
      <c r="K392" s="274"/>
      <c r="L392" s="274"/>
    </row>
    <row r="393" spans="1:12">
      <c r="A393" s="263">
        <f t="shared" si="30"/>
        <v>1953</v>
      </c>
      <c r="B393" s="271">
        <v>19449</v>
      </c>
      <c r="C393" s="265">
        <v>-901</v>
      </c>
      <c r="D393" s="266">
        <f t="shared" si="31"/>
        <v>-901</v>
      </c>
      <c r="I393" s="274"/>
      <c r="J393" s="274"/>
      <c r="K393" s="274"/>
      <c r="L393" s="274"/>
    </row>
    <row r="394" spans="1:12">
      <c r="A394" s="263">
        <f t="shared" si="30"/>
        <v>1953</v>
      </c>
      <c r="B394" s="271">
        <v>19479</v>
      </c>
      <c r="C394" s="265">
        <v>-901</v>
      </c>
      <c r="D394" s="266">
        <f t="shared" si="31"/>
        <v>-901</v>
      </c>
      <c r="I394" s="274"/>
      <c r="J394" s="274"/>
      <c r="K394" s="274"/>
      <c r="L394" s="274"/>
    </row>
    <row r="395" spans="1:12">
      <c r="A395" s="263">
        <f t="shared" si="30"/>
        <v>1953</v>
      </c>
      <c r="B395" s="271">
        <v>19510</v>
      </c>
      <c r="C395" s="265">
        <v>-901</v>
      </c>
      <c r="D395" s="266">
        <f t="shared" si="31"/>
        <v>-901</v>
      </c>
      <c r="I395" s="274"/>
      <c r="J395" s="274"/>
      <c r="K395" s="274"/>
      <c r="L395" s="274"/>
    </row>
    <row r="396" spans="1:12">
      <c r="A396" s="263">
        <f t="shared" si="30"/>
        <v>1953</v>
      </c>
      <c r="B396" s="271">
        <v>19540</v>
      </c>
      <c r="C396" s="265">
        <v>-901</v>
      </c>
      <c r="D396" s="266">
        <f t="shared" si="31"/>
        <v>-901</v>
      </c>
      <c r="I396" s="274"/>
      <c r="J396" s="274"/>
      <c r="K396" s="274"/>
      <c r="L396" s="274"/>
    </row>
    <row r="397" spans="1:12">
      <c r="A397" s="263">
        <f t="shared" si="30"/>
        <v>1953</v>
      </c>
      <c r="B397" s="271">
        <v>19571</v>
      </c>
      <c r="C397" s="265">
        <v>-901</v>
      </c>
      <c r="D397" s="266">
        <f t="shared" si="31"/>
        <v>-901</v>
      </c>
      <c r="I397" s="274"/>
      <c r="J397" s="274"/>
      <c r="K397" s="274"/>
      <c r="L397" s="274"/>
    </row>
    <row r="398" spans="1:12">
      <c r="A398" s="263">
        <f t="shared" si="30"/>
        <v>1953</v>
      </c>
      <c r="B398" s="271">
        <v>19602</v>
      </c>
      <c r="C398" s="265">
        <v>-901</v>
      </c>
      <c r="D398" s="266">
        <f t="shared" si="31"/>
        <v>-901</v>
      </c>
      <c r="I398" s="274"/>
      <c r="J398" s="274"/>
      <c r="K398" s="274"/>
      <c r="L398" s="274"/>
    </row>
    <row r="399" spans="1:12">
      <c r="A399" s="263">
        <f t="shared" si="30"/>
        <v>1953</v>
      </c>
      <c r="B399" s="271">
        <v>19632</v>
      </c>
      <c r="C399" s="265">
        <v>-901</v>
      </c>
      <c r="D399" s="266">
        <f t="shared" si="31"/>
        <v>-901</v>
      </c>
      <c r="I399" s="274"/>
      <c r="J399" s="274"/>
      <c r="K399" s="274"/>
      <c r="L399" s="274"/>
    </row>
    <row r="400" spans="1:12">
      <c r="A400" s="263">
        <f t="shared" si="30"/>
        <v>1954</v>
      </c>
      <c r="B400" s="271">
        <v>19663</v>
      </c>
      <c r="C400" s="265">
        <v>-901</v>
      </c>
      <c r="D400" s="266">
        <f t="shared" si="31"/>
        <v>-901</v>
      </c>
      <c r="I400" s="274"/>
      <c r="J400" s="274"/>
      <c r="K400" s="274"/>
      <c r="L400" s="274"/>
    </row>
    <row r="401" spans="1:12">
      <c r="A401" s="263">
        <f t="shared" ref="A401:A464" si="32">IF(MONTH(B401)&gt;9,YEAR(B401)+1,YEAR(B401))</f>
        <v>1954</v>
      </c>
      <c r="B401" s="271">
        <v>19693</v>
      </c>
      <c r="C401" s="265">
        <v>-901</v>
      </c>
      <c r="D401" s="266">
        <f t="shared" ref="D401:D464" si="33">IF(C401&lt;&gt;-901,C401*DAY(B401)*24*60*60/(220*22*9*1000),-901)</f>
        <v>-901</v>
      </c>
      <c r="I401" s="274"/>
      <c r="J401" s="274"/>
      <c r="K401" s="274"/>
      <c r="L401" s="274"/>
    </row>
    <row r="402" spans="1:12">
      <c r="A402" s="263">
        <f t="shared" si="32"/>
        <v>1954</v>
      </c>
      <c r="B402" s="271">
        <v>19724</v>
      </c>
      <c r="C402" s="265">
        <v>-901</v>
      </c>
      <c r="D402" s="266">
        <f t="shared" si="33"/>
        <v>-901</v>
      </c>
      <c r="I402" s="274"/>
      <c r="J402" s="274"/>
      <c r="K402" s="274"/>
      <c r="L402" s="274"/>
    </row>
    <row r="403" spans="1:12">
      <c r="A403" s="263">
        <f t="shared" si="32"/>
        <v>1954</v>
      </c>
      <c r="B403" s="271">
        <v>19755</v>
      </c>
      <c r="C403" s="265">
        <v>-901</v>
      </c>
      <c r="D403" s="266">
        <f t="shared" si="33"/>
        <v>-901</v>
      </c>
      <c r="I403" s="274"/>
      <c r="J403" s="274"/>
      <c r="K403" s="274"/>
      <c r="L403" s="274"/>
    </row>
    <row r="404" spans="1:12">
      <c r="A404" s="263">
        <f t="shared" si="32"/>
        <v>1954</v>
      </c>
      <c r="B404" s="271">
        <v>19783</v>
      </c>
      <c r="C404" s="265">
        <v>-901</v>
      </c>
      <c r="D404" s="266">
        <f t="shared" si="33"/>
        <v>-901</v>
      </c>
      <c r="I404" s="274"/>
      <c r="J404" s="274"/>
      <c r="K404" s="274"/>
      <c r="L404" s="274"/>
    </row>
    <row r="405" spans="1:12">
      <c r="A405" s="263">
        <f t="shared" si="32"/>
        <v>1954</v>
      </c>
      <c r="B405" s="271">
        <v>19814</v>
      </c>
      <c r="C405" s="265">
        <v>-901</v>
      </c>
      <c r="D405" s="266">
        <f t="shared" si="33"/>
        <v>-901</v>
      </c>
      <c r="I405" s="274"/>
      <c r="J405" s="274"/>
      <c r="K405" s="274"/>
      <c r="L405" s="274"/>
    </row>
    <row r="406" spans="1:12">
      <c r="A406" s="263">
        <f t="shared" si="32"/>
        <v>1954</v>
      </c>
      <c r="B406" s="271">
        <v>19844</v>
      </c>
      <c r="C406" s="265">
        <v>-901</v>
      </c>
      <c r="D406" s="266">
        <f t="shared" si="33"/>
        <v>-901</v>
      </c>
      <c r="I406" s="274"/>
      <c r="J406" s="274"/>
      <c r="K406" s="274"/>
      <c r="L406" s="274"/>
    </row>
    <row r="407" spans="1:12">
      <c r="A407" s="263">
        <f t="shared" si="32"/>
        <v>1954</v>
      </c>
      <c r="B407" s="271">
        <v>19875</v>
      </c>
      <c r="C407" s="265">
        <v>-901</v>
      </c>
      <c r="D407" s="266">
        <f t="shared" si="33"/>
        <v>-901</v>
      </c>
      <c r="I407" s="274"/>
      <c r="J407" s="274"/>
      <c r="K407" s="274"/>
      <c r="L407" s="274"/>
    </row>
    <row r="408" spans="1:12">
      <c r="A408" s="263">
        <f t="shared" si="32"/>
        <v>1954</v>
      </c>
      <c r="B408" s="271">
        <v>19905</v>
      </c>
      <c r="C408" s="265">
        <v>-901</v>
      </c>
      <c r="D408" s="266">
        <f t="shared" si="33"/>
        <v>-901</v>
      </c>
      <c r="I408" s="274"/>
      <c r="J408" s="274"/>
      <c r="K408" s="274"/>
      <c r="L408" s="274"/>
    </row>
    <row r="409" spans="1:12">
      <c r="A409" s="263">
        <f t="shared" si="32"/>
        <v>1954</v>
      </c>
      <c r="B409" s="271">
        <v>19936</v>
      </c>
      <c r="C409" s="265">
        <v>-901</v>
      </c>
      <c r="D409" s="266">
        <f t="shared" si="33"/>
        <v>-901</v>
      </c>
      <c r="I409" s="274"/>
      <c r="J409" s="274"/>
      <c r="K409" s="274"/>
      <c r="L409" s="274"/>
    </row>
    <row r="410" spans="1:12">
      <c r="A410" s="263">
        <f t="shared" si="32"/>
        <v>1954</v>
      </c>
      <c r="B410" s="271">
        <v>19967</v>
      </c>
      <c r="C410" s="265">
        <v>-901</v>
      </c>
      <c r="D410" s="266">
        <f t="shared" si="33"/>
        <v>-901</v>
      </c>
      <c r="I410" s="274"/>
      <c r="J410" s="274"/>
      <c r="K410" s="274"/>
      <c r="L410" s="274"/>
    </row>
    <row r="411" spans="1:12">
      <c r="A411" s="263">
        <f t="shared" si="32"/>
        <v>1954</v>
      </c>
      <c r="B411" s="271">
        <v>19997</v>
      </c>
      <c r="C411" s="265">
        <v>-901</v>
      </c>
      <c r="D411" s="266">
        <f t="shared" si="33"/>
        <v>-901</v>
      </c>
      <c r="I411" s="274"/>
      <c r="J411" s="274"/>
      <c r="K411" s="274"/>
      <c r="L411" s="274"/>
    </row>
    <row r="412" spans="1:12">
      <c r="A412" s="263">
        <f t="shared" si="32"/>
        <v>1955</v>
      </c>
      <c r="B412" s="271">
        <v>20028</v>
      </c>
      <c r="C412" s="265">
        <v>-901</v>
      </c>
      <c r="D412" s="266">
        <f t="shared" si="33"/>
        <v>-901</v>
      </c>
      <c r="I412" s="274"/>
      <c r="J412" s="274"/>
      <c r="K412" s="274"/>
      <c r="L412" s="274"/>
    </row>
    <row r="413" spans="1:12">
      <c r="A413" s="263">
        <f t="shared" si="32"/>
        <v>1955</v>
      </c>
      <c r="B413" s="271">
        <v>20058</v>
      </c>
      <c r="C413" s="265">
        <v>-901</v>
      </c>
      <c r="D413" s="266">
        <f t="shared" si="33"/>
        <v>-901</v>
      </c>
      <c r="I413" s="274"/>
      <c r="J413" s="274"/>
      <c r="K413" s="274"/>
      <c r="L413" s="274"/>
    </row>
    <row r="414" spans="1:12">
      <c r="A414" s="263">
        <f t="shared" si="32"/>
        <v>1955</v>
      </c>
      <c r="B414" s="271">
        <v>20089</v>
      </c>
      <c r="C414" s="265">
        <v>-901</v>
      </c>
      <c r="D414" s="266">
        <f t="shared" si="33"/>
        <v>-901</v>
      </c>
      <c r="I414" s="274"/>
      <c r="J414" s="274"/>
      <c r="K414" s="274"/>
      <c r="L414" s="274"/>
    </row>
    <row r="415" spans="1:12">
      <c r="A415" s="263">
        <f t="shared" si="32"/>
        <v>1955</v>
      </c>
      <c r="B415" s="271">
        <v>20120</v>
      </c>
      <c r="C415" s="265">
        <v>-901</v>
      </c>
      <c r="D415" s="266">
        <f t="shared" si="33"/>
        <v>-901</v>
      </c>
      <c r="I415" s="274"/>
      <c r="J415" s="274"/>
      <c r="K415" s="274"/>
      <c r="L415" s="274"/>
    </row>
    <row r="416" spans="1:12">
      <c r="A416" s="263">
        <f t="shared" si="32"/>
        <v>1955</v>
      </c>
      <c r="B416" s="271">
        <v>20148</v>
      </c>
      <c r="C416" s="265">
        <v>-901</v>
      </c>
      <c r="D416" s="266">
        <f t="shared" si="33"/>
        <v>-901</v>
      </c>
      <c r="I416" s="274"/>
      <c r="J416" s="274"/>
      <c r="K416" s="274"/>
      <c r="L416" s="274"/>
    </row>
    <row r="417" spans="1:12">
      <c r="A417" s="263">
        <f t="shared" si="32"/>
        <v>1955</v>
      </c>
      <c r="B417" s="271">
        <v>20179</v>
      </c>
      <c r="C417" s="265">
        <v>-901</v>
      </c>
      <c r="D417" s="266">
        <f t="shared" si="33"/>
        <v>-901</v>
      </c>
      <c r="I417" s="274"/>
      <c r="J417" s="274"/>
      <c r="K417" s="274"/>
      <c r="L417" s="274"/>
    </row>
    <row r="418" spans="1:12">
      <c r="A418" s="263">
        <f t="shared" si="32"/>
        <v>1955</v>
      </c>
      <c r="B418" s="271">
        <v>20209</v>
      </c>
      <c r="C418" s="265">
        <v>-901</v>
      </c>
      <c r="D418" s="266">
        <f t="shared" si="33"/>
        <v>-901</v>
      </c>
      <c r="I418" s="274"/>
      <c r="J418" s="274"/>
      <c r="K418" s="274"/>
      <c r="L418" s="274"/>
    </row>
    <row r="419" spans="1:12">
      <c r="A419" s="263">
        <f t="shared" si="32"/>
        <v>1955</v>
      </c>
      <c r="B419" s="271">
        <v>20240</v>
      </c>
      <c r="C419" s="265">
        <v>-901</v>
      </c>
      <c r="D419" s="266">
        <f t="shared" si="33"/>
        <v>-901</v>
      </c>
      <c r="I419" s="274"/>
      <c r="J419" s="274"/>
      <c r="K419" s="274"/>
      <c r="L419" s="274"/>
    </row>
    <row r="420" spans="1:12">
      <c r="A420" s="263">
        <f t="shared" si="32"/>
        <v>1955</v>
      </c>
      <c r="B420" s="271">
        <v>20270</v>
      </c>
      <c r="C420" s="265">
        <v>-901</v>
      </c>
      <c r="D420" s="266">
        <f t="shared" si="33"/>
        <v>-901</v>
      </c>
      <c r="I420" s="274"/>
      <c r="J420" s="274"/>
      <c r="K420" s="274"/>
      <c r="L420" s="274"/>
    </row>
    <row r="421" spans="1:12">
      <c r="A421" s="263">
        <f t="shared" si="32"/>
        <v>1955</v>
      </c>
      <c r="B421" s="271">
        <v>20301</v>
      </c>
      <c r="C421" s="265">
        <v>-901</v>
      </c>
      <c r="D421" s="266">
        <f t="shared" si="33"/>
        <v>-901</v>
      </c>
      <c r="I421" s="274"/>
      <c r="J421" s="274"/>
      <c r="K421" s="274"/>
      <c r="L421" s="274"/>
    </row>
    <row r="422" spans="1:12">
      <c r="A422" s="263">
        <f t="shared" si="32"/>
        <v>1955</v>
      </c>
      <c r="B422" s="271">
        <v>20332</v>
      </c>
      <c r="C422" s="265">
        <v>-901</v>
      </c>
      <c r="D422" s="266">
        <f t="shared" si="33"/>
        <v>-901</v>
      </c>
      <c r="I422" s="274"/>
      <c r="J422" s="274"/>
      <c r="K422" s="274"/>
      <c r="L422" s="274"/>
    </row>
    <row r="423" spans="1:12">
      <c r="A423" s="263">
        <f t="shared" si="32"/>
        <v>1955</v>
      </c>
      <c r="B423" s="271">
        <v>20362</v>
      </c>
      <c r="C423" s="265">
        <v>-901</v>
      </c>
      <c r="D423" s="266">
        <f t="shared" si="33"/>
        <v>-901</v>
      </c>
      <c r="I423" s="274"/>
      <c r="J423" s="274"/>
      <c r="K423" s="274"/>
      <c r="L423" s="274"/>
    </row>
    <row r="424" spans="1:12">
      <c r="A424" s="263">
        <f t="shared" si="32"/>
        <v>1956</v>
      </c>
      <c r="B424" s="271">
        <v>20393</v>
      </c>
      <c r="C424" s="265">
        <v>-901</v>
      </c>
      <c r="D424" s="266">
        <f t="shared" si="33"/>
        <v>-901</v>
      </c>
      <c r="I424" s="274"/>
      <c r="J424" s="274"/>
      <c r="K424" s="274"/>
      <c r="L424" s="274"/>
    </row>
    <row r="425" spans="1:12">
      <c r="A425" s="263">
        <f t="shared" si="32"/>
        <v>1956</v>
      </c>
      <c r="B425" s="271">
        <v>20423</v>
      </c>
      <c r="C425" s="265">
        <v>-901</v>
      </c>
      <c r="D425" s="266">
        <f t="shared" si="33"/>
        <v>-901</v>
      </c>
      <c r="I425" s="274"/>
      <c r="J425" s="274"/>
      <c r="K425" s="274"/>
      <c r="L425" s="274"/>
    </row>
    <row r="426" spans="1:12">
      <c r="A426" s="263">
        <f t="shared" si="32"/>
        <v>1956</v>
      </c>
      <c r="B426" s="271">
        <v>20454</v>
      </c>
      <c r="C426" s="265">
        <v>-901</v>
      </c>
      <c r="D426" s="266">
        <f t="shared" si="33"/>
        <v>-901</v>
      </c>
      <c r="I426" s="274"/>
      <c r="J426" s="274"/>
      <c r="K426" s="274"/>
      <c r="L426" s="274"/>
    </row>
    <row r="427" spans="1:12">
      <c r="A427" s="263">
        <f t="shared" si="32"/>
        <v>1956</v>
      </c>
      <c r="B427" s="271">
        <v>20485</v>
      </c>
      <c r="C427" s="265">
        <v>-901</v>
      </c>
      <c r="D427" s="266">
        <f t="shared" si="33"/>
        <v>-901</v>
      </c>
      <c r="I427" s="274"/>
      <c r="J427" s="274"/>
      <c r="K427" s="274"/>
      <c r="L427" s="274"/>
    </row>
    <row r="428" spans="1:12">
      <c r="A428" s="263">
        <f t="shared" si="32"/>
        <v>1956</v>
      </c>
      <c r="B428" s="271">
        <v>20514</v>
      </c>
      <c r="C428" s="265">
        <v>-901</v>
      </c>
      <c r="D428" s="266">
        <f t="shared" si="33"/>
        <v>-901</v>
      </c>
      <c r="I428" s="274"/>
      <c r="J428" s="274"/>
      <c r="K428" s="274"/>
      <c r="L428" s="274"/>
    </row>
    <row r="429" spans="1:12">
      <c r="A429" s="263">
        <f t="shared" si="32"/>
        <v>1956</v>
      </c>
      <c r="B429" s="271">
        <v>20545</v>
      </c>
      <c r="C429" s="265">
        <v>-901</v>
      </c>
      <c r="D429" s="266">
        <f t="shared" si="33"/>
        <v>-901</v>
      </c>
      <c r="I429" s="274"/>
      <c r="J429" s="274"/>
      <c r="K429" s="274"/>
      <c r="L429" s="274"/>
    </row>
    <row r="430" spans="1:12">
      <c r="A430" s="263">
        <f t="shared" si="32"/>
        <v>1956</v>
      </c>
      <c r="B430" s="271">
        <v>20575</v>
      </c>
      <c r="C430" s="265">
        <v>-901</v>
      </c>
      <c r="D430" s="266">
        <f t="shared" si="33"/>
        <v>-901</v>
      </c>
      <c r="I430" s="274"/>
      <c r="J430" s="274"/>
      <c r="K430" s="274"/>
      <c r="L430" s="274"/>
    </row>
    <row r="431" spans="1:12">
      <c r="A431" s="263">
        <f t="shared" si="32"/>
        <v>1956</v>
      </c>
      <c r="B431" s="271">
        <v>20606</v>
      </c>
      <c r="C431" s="265">
        <v>-901</v>
      </c>
      <c r="D431" s="266">
        <f t="shared" si="33"/>
        <v>-901</v>
      </c>
      <c r="I431" s="274"/>
      <c r="J431" s="274"/>
      <c r="K431" s="274"/>
      <c r="L431" s="274"/>
    </row>
    <row r="432" spans="1:12">
      <c r="A432" s="263">
        <f t="shared" si="32"/>
        <v>1956</v>
      </c>
      <c r="B432" s="271">
        <v>20636</v>
      </c>
      <c r="C432" s="265">
        <v>-901</v>
      </c>
      <c r="D432" s="266">
        <f t="shared" si="33"/>
        <v>-901</v>
      </c>
      <c r="I432" s="274"/>
      <c r="J432" s="274"/>
      <c r="K432" s="274"/>
      <c r="L432" s="274"/>
    </row>
    <row r="433" spans="1:12">
      <c r="A433" s="263">
        <f t="shared" si="32"/>
        <v>1956</v>
      </c>
      <c r="B433" s="271">
        <v>20667</v>
      </c>
      <c r="C433" s="265">
        <v>-901</v>
      </c>
      <c r="D433" s="266">
        <f t="shared" si="33"/>
        <v>-901</v>
      </c>
      <c r="I433" s="274"/>
      <c r="J433" s="274"/>
      <c r="K433" s="274"/>
      <c r="L433" s="274"/>
    </row>
    <row r="434" spans="1:12">
      <c r="A434" s="263">
        <f t="shared" si="32"/>
        <v>1956</v>
      </c>
      <c r="B434" s="271">
        <v>20698</v>
      </c>
      <c r="C434" s="265">
        <v>-901</v>
      </c>
      <c r="D434" s="266">
        <f t="shared" si="33"/>
        <v>-901</v>
      </c>
      <c r="I434" s="274"/>
      <c r="J434" s="274"/>
      <c r="K434" s="274"/>
      <c r="L434" s="274"/>
    </row>
    <row r="435" spans="1:12">
      <c r="A435" s="263">
        <f t="shared" si="32"/>
        <v>1956</v>
      </c>
      <c r="B435" s="271">
        <v>20728</v>
      </c>
      <c r="C435" s="265">
        <v>-901</v>
      </c>
      <c r="D435" s="266">
        <f t="shared" si="33"/>
        <v>-901</v>
      </c>
      <c r="I435" s="274"/>
      <c r="J435" s="274"/>
      <c r="K435" s="274"/>
      <c r="L435" s="274"/>
    </row>
    <row r="436" spans="1:12">
      <c r="A436" s="263">
        <f t="shared" si="32"/>
        <v>1957</v>
      </c>
      <c r="B436" s="271">
        <v>20759</v>
      </c>
      <c r="C436" s="265">
        <v>-901</v>
      </c>
      <c r="D436" s="266">
        <f t="shared" si="33"/>
        <v>-901</v>
      </c>
      <c r="I436" s="274"/>
      <c r="J436" s="274"/>
      <c r="K436" s="274"/>
      <c r="L436" s="274"/>
    </row>
    <row r="437" spans="1:12">
      <c r="A437" s="263">
        <f t="shared" si="32"/>
        <v>1957</v>
      </c>
      <c r="B437" s="271">
        <v>20789</v>
      </c>
      <c r="C437" s="265">
        <v>-901</v>
      </c>
      <c r="D437" s="266">
        <f t="shared" si="33"/>
        <v>-901</v>
      </c>
      <c r="I437" s="274"/>
      <c r="J437" s="274"/>
      <c r="K437" s="274"/>
      <c r="L437" s="274"/>
    </row>
    <row r="438" spans="1:12">
      <c r="A438" s="263">
        <f t="shared" si="32"/>
        <v>1957</v>
      </c>
      <c r="B438" s="271">
        <v>20820</v>
      </c>
      <c r="C438" s="265">
        <v>-901</v>
      </c>
      <c r="D438" s="266">
        <f t="shared" si="33"/>
        <v>-901</v>
      </c>
      <c r="I438" s="274"/>
      <c r="J438" s="274"/>
      <c r="K438" s="274"/>
      <c r="L438" s="274"/>
    </row>
    <row r="439" spans="1:12">
      <c r="A439" s="263">
        <f t="shared" si="32"/>
        <v>1957</v>
      </c>
      <c r="B439" s="271">
        <v>20851</v>
      </c>
      <c r="C439" s="265">
        <v>-901</v>
      </c>
      <c r="D439" s="266">
        <f t="shared" si="33"/>
        <v>-901</v>
      </c>
      <c r="I439" s="274"/>
      <c r="J439" s="274"/>
      <c r="K439" s="274"/>
      <c r="L439" s="274"/>
    </row>
    <row r="440" spans="1:12">
      <c r="A440" s="263">
        <f t="shared" si="32"/>
        <v>1957</v>
      </c>
      <c r="B440" s="271">
        <v>20879</v>
      </c>
      <c r="C440" s="265">
        <v>-901</v>
      </c>
      <c r="D440" s="266">
        <f t="shared" si="33"/>
        <v>-901</v>
      </c>
      <c r="I440" s="274"/>
      <c r="J440" s="274"/>
      <c r="K440" s="274"/>
      <c r="L440" s="274"/>
    </row>
    <row r="441" spans="1:12">
      <c r="A441" s="263">
        <f t="shared" si="32"/>
        <v>1957</v>
      </c>
      <c r="B441" s="271">
        <v>20910</v>
      </c>
      <c r="C441" s="265">
        <v>-901</v>
      </c>
      <c r="D441" s="266">
        <f t="shared" si="33"/>
        <v>-901</v>
      </c>
      <c r="I441" s="274"/>
      <c r="J441" s="274"/>
      <c r="K441" s="274"/>
      <c r="L441" s="274"/>
    </row>
    <row r="442" spans="1:12">
      <c r="A442" s="263">
        <f t="shared" si="32"/>
        <v>1957</v>
      </c>
      <c r="B442" s="271">
        <v>20940</v>
      </c>
      <c r="C442" s="265">
        <v>-901</v>
      </c>
      <c r="D442" s="266">
        <f t="shared" si="33"/>
        <v>-901</v>
      </c>
      <c r="I442" s="274"/>
      <c r="J442" s="274"/>
      <c r="K442" s="274"/>
      <c r="L442" s="274"/>
    </row>
    <row r="443" spans="1:12">
      <c r="A443" s="263">
        <f t="shared" si="32"/>
        <v>1957</v>
      </c>
      <c r="B443" s="271">
        <v>20971</v>
      </c>
      <c r="C443" s="265">
        <v>-901</v>
      </c>
      <c r="D443" s="266">
        <f t="shared" si="33"/>
        <v>-901</v>
      </c>
      <c r="I443" s="274"/>
      <c r="J443" s="274"/>
      <c r="K443" s="274"/>
      <c r="L443" s="274"/>
    </row>
    <row r="444" spans="1:12">
      <c r="A444" s="263">
        <f t="shared" si="32"/>
        <v>1957</v>
      </c>
      <c r="B444" s="271">
        <v>21001</v>
      </c>
      <c r="C444" s="265">
        <v>-901</v>
      </c>
      <c r="D444" s="266">
        <f t="shared" si="33"/>
        <v>-901</v>
      </c>
      <c r="I444" s="274"/>
      <c r="J444" s="274"/>
      <c r="K444" s="274"/>
      <c r="L444" s="274"/>
    </row>
    <row r="445" spans="1:12">
      <c r="A445" s="263">
        <f t="shared" si="32"/>
        <v>1957</v>
      </c>
      <c r="B445" s="271">
        <v>21032</v>
      </c>
      <c r="C445" s="265">
        <v>-901</v>
      </c>
      <c r="D445" s="266">
        <f t="shared" si="33"/>
        <v>-901</v>
      </c>
      <c r="I445" s="274"/>
      <c r="J445" s="274"/>
      <c r="K445" s="274"/>
      <c r="L445" s="274"/>
    </row>
    <row r="446" spans="1:12">
      <c r="A446" s="263">
        <f t="shared" si="32"/>
        <v>1957</v>
      </c>
      <c r="B446" s="271">
        <v>21063</v>
      </c>
      <c r="C446" s="265">
        <v>-901</v>
      </c>
      <c r="D446" s="266">
        <f t="shared" si="33"/>
        <v>-901</v>
      </c>
      <c r="I446" s="274"/>
      <c r="J446" s="274"/>
      <c r="K446" s="274"/>
      <c r="L446" s="274"/>
    </row>
    <row r="447" spans="1:12">
      <c r="A447" s="263">
        <f t="shared" si="32"/>
        <v>1957</v>
      </c>
      <c r="B447" s="271">
        <v>21093</v>
      </c>
      <c r="C447" s="265">
        <v>-901</v>
      </c>
      <c r="D447" s="266">
        <f t="shared" si="33"/>
        <v>-901</v>
      </c>
      <c r="I447" s="274"/>
      <c r="J447" s="274"/>
      <c r="K447" s="274"/>
      <c r="L447" s="274"/>
    </row>
    <row r="448" spans="1:12">
      <c r="A448" s="263">
        <f t="shared" si="32"/>
        <v>1958</v>
      </c>
      <c r="B448" s="271">
        <v>21124</v>
      </c>
      <c r="C448" s="265">
        <v>-901</v>
      </c>
      <c r="D448" s="266">
        <f t="shared" si="33"/>
        <v>-901</v>
      </c>
      <c r="I448" s="274"/>
      <c r="J448" s="274"/>
      <c r="K448" s="274"/>
      <c r="L448" s="274"/>
    </row>
    <row r="449" spans="1:12">
      <c r="A449" s="263">
        <f t="shared" si="32"/>
        <v>1958</v>
      </c>
      <c r="B449" s="271">
        <v>21154</v>
      </c>
      <c r="C449" s="265">
        <v>-901</v>
      </c>
      <c r="D449" s="266">
        <f t="shared" si="33"/>
        <v>-901</v>
      </c>
      <c r="I449" s="274"/>
      <c r="J449" s="274"/>
      <c r="K449" s="274"/>
      <c r="L449" s="274"/>
    </row>
    <row r="450" spans="1:12">
      <c r="A450" s="263">
        <f t="shared" si="32"/>
        <v>1958</v>
      </c>
      <c r="B450" s="271">
        <v>21185</v>
      </c>
      <c r="C450" s="265">
        <v>-901</v>
      </c>
      <c r="D450" s="266">
        <f t="shared" si="33"/>
        <v>-901</v>
      </c>
      <c r="I450" s="274"/>
      <c r="J450" s="274"/>
      <c r="K450" s="274"/>
      <c r="L450" s="274"/>
    </row>
    <row r="451" spans="1:12">
      <c r="A451" s="263">
        <f t="shared" si="32"/>
        <v>1958</v>
      </c>
      <c r="B451" s="271">
        <v>21216</v>
      </c>
      <c r="C451" s="265">
        <v>-901</v>
      </c>
      <c r="D451" s="266">
        <f t="shared" si="33"/>
        <v>-901</v>
      </c>
      <c r="I451" s="274"/>
      <c r="J451" s="274"/>
      <c r="K451" s="274"/>
      <c r="L451" s="274"/>
    </row>
    <row r="452" spans="1:12">
      <c r="A452" s="263">
        <f t="shared" si="32"/>
        <v>1958</v>
      </c>
      <c r="B452" s="271">
        <v>21244</v>
      </c>
      <c r="C452" s="265">
        <v>-901</v>
      </c>
      <c r="D452" s="266">
        <f t="shared" si="33"/>
        <v>-901</v>
      </c>
      <c r="I452" s="274"/>
      <c r="J452" s="274"/>
      <c r="K452" s="274"/>
      <c r="L452" s="274"/>
    </row>
    <row r="453" spans="1:12">
      <c r="A453" s="263">
        <f t="shared" si="32"/>
        <v>1958</v>
      </c>
      <c r="B453" s="271">
        <v>21275</v>
      </c>
      <c r="C453" s="265">
        <v>-901</v>
      </c>
      <c r="D453" s="266">
        <f t="shared" si="33"/>
        <v>-901</v>
      </c>
      <c r="I453" s="274"/>
      <c r="J453" s="274"/>
      <c r="K453" s="274"/>
      <c r="L453" s="274"/>
    </row>
    <row r="454" spans="1:12">
      <c r="A454" s="263">
        <f t="shared" si="32"/>
        <v>1958</v>
      </c>
      <c r="B454" s="271">
        <v>21305</v>
      </c>
      <c r="C454" s="265">
        <v>-901</v>
      </c>
      <c r="D454" s="266">
        <f t="shared" si="33"/>
        <v>-901</v>
      </c>
      <c r="I454" s="274"/>
      <c r="J454" s="274"/>
      <c r="K454" s="274"/>
      <c r="L454" s="274"/>
    </row>
    <row r="455" spans="1:12">
      <c r="A455" s="263">
        <f t="shared" si="32"/>
        <v>1958</v>
      </c>
      <c r="B455" s="271">
        <v>21336</v>
      </c>
      <c r="C455" s="265">
        <v>-901</v>
      </c>
      <c r="D455" s="266">
        <f t="shared" si="33"/>
        <v>-901</v>
      </c>
      <c r="I455" s="274"/>
      <c r="J455" s="274"/>
      <c r="K455" s="274"/>
      <c r="L455" s="274"/>
    </row>
    <row r="456" spans="1:12">
      <c r="A456" s="263">
        <f t="shared" si="32"/>
        <v>1958</v>
      </c>
      <c r="B456" s="271">
        <v>21366</v>
      </c>
      <c r="C456" s="265">
        <v>-901</v>
      </c>
      <c r="D456" s="266">
        <f t="shared" si="33"/>
        <v>-901</v>
      </c>
      <c r="I456" s="274"/>
      <c r="J456" s="274"/>
      <c r="K456" s="274"/>
      <c r="L456" s="274"/>
    </row>
    <row r="457" spans="1:12">
      <c r="A457" s="263">
        <f t="shared" si="32"/>
        <v>1958</v>
      </c>
      <c r="B457" s="271">
        <v>21397</v>
      </c>
      <c r="C457" s="265">
        <v>-901</v>
      </c>
      <c r="D457" s="266">
        <f t="shared" si="33"/>
        <v>-901</v>
      </c>
      <c r="I457" s="274"/>
      <c r="J457" s="274"/>
      <c r="K457" s="274"/>
      <c r="L457" s="274"/>
    </row>
    <row r="458" spans="1:12">
      <c r="A458" s="263">
        <f t="shared" si="32"/>
        <v>1958</v>
      </c>
      <c r="B458" s="271">
        <v>21428</v>
      </c>
      <c r="C458" s="265">
        <v>-901</v>
      </c>
      <c r="D458" s="266">
        <f t="shared" si="33"/>
        <v>-901</v>
      </c>
      <c r="I458" s="274"/>
      <c r="J458" s="274"/>
      <c r="K458" s="274"/>
      <c r="L458" s="274"/>
    </row>
    <row r="459" spans="1:12">
      <c r="A459" s="263">
        <f t="shared" si="32"/>
        <v>1958</v>
      </c>
      <c r="B459" s="271">
        <v>21458</v>
      </c>
      <c r="C459" s="265">
        <v>-901</v>
      </c>
      <c r="D459" s="266">
        <f t="shared" si="33"/>
        <v>-901</v>
      </c>
      <c r="I459" s="274"/>
      <c r="J459" s="274"/>
      <c r="K459" s="274"/>
      <c r="L459" s="274"/>
    </row>
    <row r="460" spans="1:12">
      <c r="A460" s="263">
        <f t="shared" si="32"/>
        <v>1959</v>
      </c>
      <c r="B460" s="271">
        <v>21489</v>
      </c>
      <c r="C460" s="265">
        <v>-901</v>
      </c>
      <c r="D460" s="266">
        <f t="shared" si="33"/>
        <v>-901</v>
      </c>
      <c r="I460" s="274"/>
      <c r="J460" s="274"/>
      <c r="K460" s="274"/>
      <c r="L460" s="274"/>
    </row>
    <row r="461" spans="1:12">
      <c r="A461" s="263">
        <f t="shared" si="32"/>
        <v>1959</v>
      </c>
      <c r="B461" s="271">
        <v>21519</v>
      </c>
      <c r="C461" s="265">
        <v>-901</v>
      </c>
      <c r="D461" s="266">
        <f t="shared" si="33"/>
        <v>-901</v>
      </c>
      <c r="I461" s="274"/>
      <c r="J461" s="274"/>
      <c r="K461" s="274"/>
      <c r="L461" s="274"/>
    </row>
    <row r="462" spans="1:12">
      <c r="A462" s="263">
        <f t="shared" si="32"/>
        <v>1959</v>
      </c>
      <c r="B462" s="271">
        <v>21550</v>
      </c>
      <c r="C462" s="265">
        <v>-901</v>
      </c>
      <c r="D462" s="266">
        <f t="shared" si="33"/>
        <v>-901</v>
      </c>
      <c r="I462" s="274"/>
      <c r="J462" s="274"/>
      <c r="K462" s="274"/>
      <c r="L462" s="274"/>
    </row>
    <row r="463" spans="1:12">
      <c r="A463" s="263">
        <f t="shared" si="32"/>
        <v>1959</v>
      </c>
      <c r="B463" s="271">
        <v>21581</v>
      </c>
      <c r="C463" s="265">
        <v>-901</v>
      </c>
      <c r="D463" s="266">
        <f t="shared" si="33"/>
        <v>-901</v>
      </c>
      <c r="I463" s="274"/>
      <c r="J463" s="274"/>
      <c r="K463" s="274"/>
      <c r="L463" s="274"/>
    </row>
    <row r="464" spans="1:12">
      <c r="A464" s="263">
        <f t="shared" si="32"/>
        <v>1959</v>
      </c>
      <c r="B464" s="271">
        <v>21609</v>
      </c>
      <c r="C464" s="265">
        <v>-901</v>
      </c>
      <c r="D464" s="266">
        <f t="shared" si="33"/>
        <v>-901</v>
      </c>
      <c r="I464" s="274"/>
      <c r="J464" s="274"/>
      <c r="K464" s="274"/>
      <c r="L464" s="274"/>
    </row>
    <row r="465" spans="1:12">
      <c r="A465" s="263">
        <f t="shared" ref="A465:A528" si="34">IF(MONTH(B465)&gt;9,YEAR(B465)+1,YEAR(B465))</f>
        <v>1959</v>
      </c>
      <c r="B465" s="271">
        <v>21640</v>
      </c>
      <c r="C465" s="265">
        <v>-901</v>
      </c>
      <c r="D465" s="266">
        <f t="shared" ref="D465:D528" si="35">IF(C465&lt;&gt;-901,C465*DAY(B465)*24*60*60/(220*22*9*1000),-901)</f>
        <v>-901</v>
      </c>
      <c r="I465" s="274"/>
      <c r="J465" s="274"/>
      <c r="K465" s="274"/>
      <c r="L465" s="274"/>
    </row>
    <row r="466" spans="1:12">
      <c r="A466" s="263">
        <f t="shared" si="34"/>
        <v>1959</v>
      </c>
      <c r="B466" s="271">
        <v>21670</v>
      </c>
      <c r="C466" s="265">
        <v>-901</v>
      </c>
      <c r="D466" s="266">
        <f t="shared" si="35"/>
        <v>-901</v>
      </c>
      <c r="I466" s="274"/>
      <c r="J466" s="274"/>
      <c r="K466" s="274"/>
      <c r="L466" s="274"/>
    </row>
    <row r="467" spans="1:12">
      <c r="A467" s="263">
        <f t="shared" si="34"/>
        <v>1959</v>
      </c>
      <c r="B467" s="271">
        <v>21701</v>
      </c>
      <c r="C467" s="265">
        <v>-901</v>
      </c>
      <c r="D467" s="266">
        <f t="shared" si="35"/>
        <v>-901</v>
      </c>
      <c r="I467" s="274"/>
      <c r="J467" s="274"/>
      <c r="K467" s="274"/>
      <c r="L467" s="274"/>
    </row>
    <row r="468" spans="1:12">
      <c r="A468" s="263">
        <f t="shared" si="34"/>
        <v>1959</v>
      </c>
      <c r="B468" s="271">
        <v>21731</v>
      </c>
      <c r="C468" s="265">
        <v>-901</v>
      </c>
      <c r="D468" s="266">
        <f t="shared" si="35"/>
        <v>-901</v>
      </c>
      <c r="I468" s="274"/>
      <c r="J468" s="274"/>
      <c r="K468" s="274"/>
      <c r="L468" s="274"/>
    </row>
    <row r="469" spans="1:12">
      <c r="A469" s="263">
        <f t="shared" si="34"/>
        <v>1959</v>
      </c>
      <c r="B469" s="271">
        <v>21762</v>
      </c>
      <c r="C469" s="265">
        <v>-901</v>
      </c>
      <c r="D469" s="266">
        <f t="shared" si="35"/>
        <v>-901</v>
      </c>
      <c r="I469" s="274"/>
      <c r="J469" s="274"/>
      <c r="K469" s="274"/>
      <c r="L469" s="274"/>
    </row>
    <row r="470" spans="1:12">
      <c r="A470" s="263">
        <f t="shared" si="34"/>
        <v>1959</v>
      </c>
      <c r="B470" s="271">
        <v>21793</v>
      </c>
      <c r="C470" s="265">
        <v>-901</v>
      </c>
      <c r="D470" s="266">
        <f t="shared" si="35"/>
        <v>-901</v>
      </c>
      <c r="I470" s="274"/>
      <c r="J470" s="274"/>
      <c r="K470" s="274"/>
      <c r="L470" s="274"/>
    </row>
    <row r="471" spans="1:12">
      <c r="A471" s="263">
        <f t="shared" si="34"/>
        <v>1959</v>
      </c>
      <c r="B471" s="271">
        <v>21823</v>
      </c>
      <c r="C471" s="265">
        <v>-901</v>
      </c>
      <c r="D471" s="266">
        <f t="shared" si="35"/>
        <v>-901</v>
      </c>
      <c r="I471" s="274"/>
      <c r="J471" s="274"/>
      <c r="K471" s="274"/>
      <c r="L471" s="274"/>
    </row>
    <row r="472" spans="1:12">
      <c r="A472" s="263">
        <f t="shared" si="34"/>
        <v>1960</v>
      </c>
      <c r="B472" s="271">
        <v>21854</v>
      </c>
      <c r="C472" s="265">
        <v>-901</v>
      </c>
      <c r="D472" s="266">
        <f t="shared" si="35"/>
        <v>-901</v>
      </c>
      <c r="I472" s="274"/>
      <c r="J472" s="274"/>
      <c r="K472" s="274"/>
      <c r="L472" s="274"/>
    </row>
    <row r="473" spans="1:12">
      <c r="A473" s="263">
        <f t="shared" si="34"/>
        <v>1960</v>
      </c>
      <c r="B473" s="271">
        <v>21884</v>
      </c>
      <c r="C473" s="265">
        <v>-901</v>
      </c>
      <c r="D473" s="266">
        <f t="shared" si="35"/>
        <v>-901</v>
      </c>
      <c r="I473" s="274"/>
      <c r="J473" s="274"/>
      <c r="K473" s="274"/>
      <c r="L473" s="274"/>
    </row>
    <row r="474" spans="1:12">
      <c r="A474" s="263">
        <f t="shared" si="34"/>
        <v>1960</v>
      </c>
      <c r="B474" s="271">
        <v>21915</v>
      </c>
      <c r="C474" s="265">
        <v>-901</v>
      </c>
      <c r="D474" s="266">
        <f t="shared" si="35"/>
        <v>-901</v>
      </c>
      <c r="I474" s="274"/>
      <c r="J474" s="274"/>
      <c r="K474" s="274"/>
      <c r="L474" s="274"/>
    </row>
    <row r="475" spans="1:12">
      <c r="A475" s="263">
        <f t="shared" si="34"/>
        <v>1960</v>
      </c>
      <c r="B475" s="271">
        <v>21946</v>
      </c>
      <c r="C475" s="265">
        <v>-901</v>
      </c>
      <c r="D475" s="266">
        <f t="shared" si="35"/>
        <v>-901</v>
      </c>
      <c r="I475" s="274"/>
      <c r="J475" s="274"/>
      <c r="K475" s="274"/>
      <c r="L475" s="274"/>
    </row>
    <row r="476" spans="1:12">
      <c r="A476" s="263">
        <f t="shared" si="34"/>
        <v>1960</v>
      </c>
      <c r="B476" s="271">
        <v>21975</v>
      </c>
      <c r="C476" s="265">
        <v>-901</v>
      </c>
      <c r="D476" s="266">
        <f t="shared" si="35"/>
        <v>-901</v>
      </c>
      <c r="I476" s="274"/>
      <c r="J476" s="274"/>
      <c r="K476" s="274"/>
      <c r="L476" s="274"/>
    </row>
    <row r="477" spans="1:12">
      <c r="A477" s="263">
        <f t="shared" si="34"/>
        <v>1960</v>
      </c>
      <c r="B477" s="271">
        <v>22006</v>
      </c>
      <c r="C477" s="265">
        <v>-901</v>
      </c>
      <c r="D477" s="266">
        <f t="shared" si="35"/>
        <v>-901</v>
      </c>
      <c r="I477" s="274"/>
      <c r="J477" s="274"/>
      <c r="K477" s="274"/>
      <c r="L477" s="274"/>
    </row>
    <row r="478" spans="1:12">
      <c r="A478" s="263">
        <f t="shared" si="34"/>
        <v>1960</v>
      </c>
      <c r="B478" s="271">
        <v>22036</v>
      </c>
      <c r="C478" s="265">
        <v>-901</v>
      </c>
      <c r="D478" s="266">
        <f t="shared" si="35"/>
        <v>-901</v>
      </c>
      <c r="I478" s="274"/>
      <c r="J478" s="274"/>
      <c r="K478" s="274"/>
      <c r="L478" s="274"/>
    </row>
    <row r="479" spans="1:12">
      <c r="A479" s="263">
        <f t="shared" si="34"/>
        <v>1960</v>
      </c>
      <c r="B479" s="271">
        <v>22067</v>
      </c>
      <c r="C479" s="265">
        <v>-901</v>
      </c>
      <c r="D479" s="266">
        <f t="shared" si="35"/>
        <v>-901</v>
      </c>
      <c r="I479" s="274"/>
      <c r="J479" s="274"/>
      <c r="K479" s="274"/>
      <c r="L479" s="274"/>
    </row>
    <row r="480" spans="1:12">
      <c r="A480" s="263">
        <f t="shared" si="34"/>
        <v>1960</v>
      </c>
      <c r="B480" s="271">
        <v>22097</v>
      </c>
      <c r="C480" s="265">
        <v>-901</v>
      </c>
      <c r="D480" s="266">
        <f t="shared" si="35"/>
        <v>-901</v>
      </c>
      <c r="I480" s="274"/>
      <c r="J480" s="274"/>
      <c r="K480" s="274"/>
      <c r="L480" s="274"/>
    </row>
    <row r="481" spans="1:12">
      <c r="A481" s="263">
        <f t="shared" si="34"/>
        <v>1960</v>
      </c>
      <c r="B481" s="271">
        <v>22128</v>
      </c>
      <c r="C481" s="265">
        <v>-901</v>
      </c>
      <c r="D481" s="266">
        <f t="shared" si="35"/>
        <v>-901</v>
      </c>
      <c r="I481" s="274"/>
      <c r="J481" s="274"/>
      <c r="K481" s="274"/>
      <c r="L481" s="274"/>
    </row>
    <row r="482" spans="1:12">
      <c r="A482" s="263">
        <f t="shared" si="34"/>
        <v>1960</v>
      </c>
      <c r="B482" s="271">
        <v>22159</v>
      </c>
      <c r="C482" s="265">
        <v>-901</v>
      </c>
      <c r="D482" s="266">
        <f t="shared" si="35"/>
        <v>-901</v>
      </c>
      <c r="I482" s="274"/>
      <c r="J482" s="274"/>
      <c r="K482" s="274"/>
      <c r="L482" s="274"/>
    </row>
    <row r="483" spans="1:12">
      <c r="A483" s="263">
        <f t="shared" si="34"/>
        <v>1960</v>
      </c>
      <c r="B483" s="271">
        <v>22189</v>
      </c>
      <c r="C483" s="265">
        <v>-901</v>
      </c>
      <c r="D483" s="266">
        <f t="shared" si="35"/>
        <v>-901</v>
      </c>
      <c r="I483" s="274"/>
      <c r="J483" s="274"/>
      <c r="K483" s="274"/>
      <c r="L483" s="274"/>
    </row>
    <row r="484" spans="1:12">
      <c r="A484" s="263">
        <f t="shared" si="34"/>
        <v>1961</v>
      </c>
      <c r="B484" s="271">
        <v>22220</v>
      </c>
      <c r="C484" s="265">
        <v>-901</v>
      </c>
      <c r="D484" s="266">
        <f t="shared" si="35"/>
        <v>-901</v>
      </c>
      <c r="I484" s="274"/>
      <c r="J484" s="274"/>
      <c r="K484" s="274"/>
      <c r="L484" s="274"/>
    </row>
    <row r="485" spans="1:12">
      <c r="A485" s="263">
        <f t="shared" si="34"/>
        <v>1961</v>
      </c>
      <c r="B485" s="271">
        <v>22250</v>
      </c>
      <c r="C485" s="265">
        <v>-901</v>
      </c>
      <c r="D485" s="266">
        <f t="shared" si="35"/>
        <v>-901</v>
      </c>
      <c r="I485" s="274"/>
      <c r="J485" s="274"/>
      <c r="K485" s="274"/>
      <c r="L485" s="274"/>
    </row>
    <row r="486" spans="1:12">
      <c r="A486" s="263">
        <f t="shared" si="34"/>
        <v>1961</v>
      </c>
      <c r="B486" s="271">
        <v>22281</v>
      </c>
      <c r="C486" s="265">
        <v>-901</v>
      </c>
      <c r="D486" s="266">
        <f t="shared" si="35"/>
        <v>-901</v>
      </c>
      <c r="I486" s="274"/>
      <c r="J486" s="274"/>
      <c r="K486" s="274"/>
      <c r="L486" s="274"/>
    </row>
    <row r="487" spans="1:12">
      <c r="A487" s="263">
        <f t="shared" si="34"/>
        <v>1961</v>
      </c>
      <c r="B487" s="271">
        <v>22312</v>
      </c>
      <c r="C487" s="265">
        <v>-901</v>
      </c>
      <c r="D487" s="266">
        <f t="shared" si="35"/>
        <v>-901</v>
      </c>
      <c r="I487" s="274"/>
      <c r="J487" s="274"/>
      <c r="K487" s="274"/>
      <c r="L487" s="274"/>
    </row>
    <row r="488" spans="1:12">
      <c r="A488" s="263">
        <f t="shared" si="34"/>
        <v>1961</v>
      </c>
      <c r="B488" s="271">
        <v>22340</v>
      </c>
      <c r="C488" s="265">
        <v>-901</v>
      </c>
      <c r="D488" s="266">
        <f t="shared" si="35"/>
        <v>-901</v>
      </c>
      <c r="I488" s="274"/>
      <c r="J488" s="274"/>
      <c r="K488" s="274"/>
      <c r="L488" s="274"/>
    </row>
    <row r="489" spans="1:12">
      <c r="A489" s="263">
        <f t="shared" si="34"/>
        <v>1961</v>
      </c>
      <c r="B489" s="271">
        <v>22371</v>
      </c>
      <c r="C489" s="265">
        <v>-901</v>
      </c>
      <c r="D489" s="266">
        <f t="shared" si="35"/>
        <v>-901</v>
      </c>
      <c r="I489" s="274"/>
      <c r="J489" s="274"/>
      <c r="K489" s="274"/>
      <c r="L489" s="274"/>
    </row>
    <row r="490" spans="1:12">
      <c r="A490" s="263">
        <f t="shared" si="34"/>
        <v>1961</v>
      </c>
      <c r="B490" s="271">
        <v>22401</v>
      </c>
      <c r="C490" s="265">
        <v>-901</v>
      </c>
      <c r="D490" s="266">
        <f t="shared" si="35"/>
        <v>-901</v>
      </c>
      <c r="I490" s="274"/>
      <c r="J490" s="274"/>
      <c r="K490" s="274"/>
      <c r="L490" s="274"/>
    </row>
    <row r="491" spans="1:12">
      <c r="A491" s="263">
        <f t="shared" si="34"/>
        <v>1961</v>
      </c>
      <c r="B491" s="271">
        <v>22432</v>
      </c>
      <c r="C491" s="265">
        <v>-901</v>
      </c>
      <c r="D491" s="266">
        <f t="shared" si="35"/>
        <v>-901</v>
      </c>
      <c r="I491" s="274"/>
      <c r="J491" s="274"/>
      <c r="K491" s="274"/>
      <c r="L491" s="274"/>
    </row>
    <row r="492" spans="1:12">
      <c r="A492" s="263">
        <f t="shared" si="34"/>
        <v>1961</v>
      </c>
      <c r="B492" s="271">
        <v>22462</v>
      </c>
      <c r="C492" s="265">
        <v>-901</v>
      </c>
      <c r="D492" s="266">
        <f t="shared" si="35"/>
        <v>-901</v>
      </c>
      <c r="I492" s="274"/>
      <c r="J492" s="274"/>
      <c r="K492" s="274"/>
      <c r="L492" s="274"/>
    </row>
    <row r="493" spans="1:12">
      <c r="A493" s="263">
        <f t="shared" si="34"/>
        <v>1961</v>
      </c>
      <c r="B493" s="271">
        <v>22493</v>
      </c>
      <c r="C493" s="265">
        <v>-901</v>
      </c>
      <c r="D493" s="266">
        <f t="shared" si="35"/>
        <v>-901</v>
      </c>
      <c r="I493" s="274"/>
      <c r="J493" s="274"/>
      <c r="K493" s="274"/>
      <c r="L493" s="274"/>
    </row>
    <row r="494" spans="1:12">
      <c r="A494" s="263">
        <f t="shared" si="34"/>
        <v>1961</v>
      </c>
      <c r="B494" s="271">
        <v>22524</v>
      </c>
      <c r="C494" s="265">
        <v>-901</v>
      </c>
      <c r="D494" s="266">
        <f t="shared" si="35"/>
        <v>-901</v>
      </c>
      <c r="I494" s="274"/>
      <c r="J494" s="274"/>
      <c r="K494" s="274"/>
      <c r="L494" s="274"/>
    </row>
    <row r="495" spans="1:12">
      <c r="A495" s="263">
        <f t="shared" si="34"/>
        <v>1961</v>
      </c>
      <c r="B495" s="271">
        <v>22554</v>
      </c>
      <c r="C495" s="265">
        <v>-901</v>
      </c>
      <c r="D495" s="266">
        <f t="shared" si="35"/>
        <v>-901</v>
      </c>
      <c r="I495" s="274"/>
      <c r="J495" s="274"/>
      <c r="K495" s="274"/>
      <c r="L495" s="274"/>
    </row>
    <row r="496" spans="1:12">
      <c r="A496" s="263">
        <f t="shared" si="34"/>
        <v>1962</v>
      </c>
      <c r="B496" s="271">
        <v>22585</v>
      </c>
      <c r="C496" s="265">
        <v>-901</v>
      </c>
      <c r="D496" s="266">
        <f t="shared" si="35"/>
        <v>-901</v>
      </c>
      <c r="I496" s="274"/>
      <c r="J496" s="274"/>
      <c r="K496" s="274"/>
      <c r="L496" s="274"/>
    </row>
    <row r="497" spans="1:12">
      <c r="A497" s="263">
        <f t="shared" si="34"/>
        <v>1962</v>
      </c>
      <c r="B497" s="271">
        <v>22615</v>
      </c>
      <c r="C497" s="265">
        <v>-901</v>
      </c>
      <c r="D497" s="266">
        <f t="shared" si="35"/>
        <v>-901</v>
      </c>
      <c r="I497" s="274"/>
      <c r="J497" s="274"/>
      <c r="K497" s="274"/>
      <c r="L497" s="274"/>
    </row>
    <row r="498" spans="1:12">
      <c r="A498" s="263">
        <f t="shared" si="34"/>
        <v>1962</v>
      </c>
      <c r="B498" s="271">
        <v>22646</v>
      </c>
      <c r="C498" s="265">
        <v>-901</v>
      </c>
      <c r="D498" s="266">
        <f t="shared" si="35"/>
        <v>-901</v>
      </c>
      <c r="I498" s="274"/>
      <c r="J498" s="274"/>
      <c r="K498" s="274"/>
      <c r="L498" s="274"/>
    </row>
    <row r="499" spans="1:12">
      <c r="A499" s="263">
        <f t="shared" si="34"/>
        <v>1962</v>
      </c>
      <c r="B499" s="271">
        <v>22677</v>
      </c>
      <c r="C499" s="265">
        <v>-901</v>
      </c>
      <c r="D499" s="266">
        <f t="shared" si="35"/>
        <v>-901</v>
      </c>
      <c r="I499" s="274"/>
      <c r="J499" s="274"/>
      <c r="K499" s="274"/>
      <c r="L499" s="274"/>
    </row>
    <row r="500" spans="1:12">
      <c r="A500" s="263">
        <f t="shared" si="34"/>
        <v>1962</v>
      </c>
      <c r="B500" s="271">
        <v>22705</v>
      </c>
      <c r="C500" s="265">
        <v>-901</v>
      </c>
      <c r="D500" s="266">
        <f t="shared" si="35"/>
        <v>-901</v>
      </c>
      <c r="I500" s="274"/>
      <c r="J500" s="274"/>
      <c r="K500" s="274"/>
      <c r="L500" s="274"/>
    </row>
    <row r="501" spans="1:12">
      <c r="A501" s="263">
        <f t="shared" si="34"/>
        <v>1962</v>
      </c>
      <c r="B501" s="271">
        <v>22736</v>
      </c>
      <c r="C501" s="265">
        <v>-901</v>
      </c>
      <c r="D501" s="266">
        <f t="shared" si="35"/>
        <v>-901</v>
      </c>
      <c r="I501" s="274"/>
      <c r="J501" s="274"/>
      <c r="K501" s="274"/>
      <c r="L501" s="274"/>
    </row>
    <row r="502" spans="1:12">
      <c r="A502" s="263">
        <f t="shared" si="34"/>
        <v>1962</v>
      </c>
      <c r="B502" s="271">
        <v>22766</v>
      </c>
      <c r="C502" s="265">
        <v>-901</v>
      </c>
      <c r="D502" s="266">
        <f t="shared" si="35"/>
        <v>-901</v>
      </c>
      <c r="I502" s="274"/>
      <c r="J502" s="274"/>
      <c r="K502" s="274"/>
      <c r="L502" s="274"/>
    </row>
    <row r="503" spans="1:12">
      <c r="A503" s="263">
        <f t="shared" si="34"/>
        <v>1962</v>
      </c>
      <c r="B503" s="271">
        <v>22797</v>
      </c>
      <c r="C503" s="265">
        <v>-901</v>
      </c>
      <c r="D503" s="266">
        <f t="shared" si="35"/>
        <v>-901</v>
      </c>
      <c r="I503" s="274"/>
      <c r="J503" s="274"/>
      <c r="K503" s="274"/>
      <c r="L503" s="274"/>
    </row>
    <row r="504" spans="1:12">
      <c r="A504" s="263">
        <f t="shared" si="34"/>
        <v>1962</v>
      </c>
      <c r="B504" s="271">
        <v>22827</v>
      </c>
      <c r="C504" s="265">
        <v>-901</v>
      </c>
      <c r="D504" s="266">
        <f t="shared" si="35"/>
        <v>-901</v>
      </c>
      <c r="I504" s="274"/>
      <c r="J504" s="274"/>
      <c r="K504" s="274"/>
      <c r="L504" s="274"/>
    </row>
    <row r="505" spans="1:12">
      <c r="A505" s="263">
        <f t="shared" si="34"/>
        <v>1962</v>
      </c>
      <c r="B505" s="271">
        <v>22858</v>
      </c>
      <c r="C505" s="265">
        <v>-901</v>
      </c>
      <c r="D505" s="266">
        <f t="shared" si="35"/>
        <v>-901</v>
      </c>
      <c r="I505" s="274"/>
      <c r="J505" s="274"/>
      <c r="K505" s="274"/>
      <c r="L505" s="274"/>
    </row>
    <row r="506" spans="1:12">
      <c r="A506" s="263">
        <f t="shared" si="34"/>
        <v>1962</v>
      </c>
      <c r="B506" s="271">
        <v>22889</v>
      </c>
      <c r="C506" s="265">
        <v>-901</v>
      </c>
      <c r="D506" s="266">
        <f t="shared" si="35"/>
        <v>-901</v>
      </c>
      <c r="I506" s="274"/>
      <c r="J506" s="274"/>
      <c r="K506" s="274"/>
      <c r="L506" s="274"/>
    </row>
    <row r="507" spans="1:12">
      <c r="A507" s="263">
        <f t="shared" si="34"/>
        <v>1962</v>
      </c>
      <c r="B507" s="271">
        <v>22919</v>
      </c>
      <c r="C507" s="265">
        <v>-901</v>
      </c>
      <c r="D507" s="266">
        <f t="shared" si="35"/>
        <v>-901</v>
      </c>
      <c r="I507" s="274"/>
      <c r="J507" s="274"/>
      <c r="K507" s="274"/>
      <c r="L507" s="274"/>
    </row>
    <row r="508" spans="1:12">
      <c r="A508" s="263">
        <f t="shared" si="34"/>
        <v>1963</v>
      </c>
      <c r="B508" s="271">
        <v>22950</v>
      </c>
      <c r="C508" s="265">
        <v>-901</v>
      </c>
      <c r="D508" s="266">
        <f t="shared" si="35"/>
        <v>-901</v>
      </c>
      <c r="I508" s="274"/>
      <c r="J508" s="274"/>
      <c r="K508" s="274"/>
      <c r="L508" s="274"/>
    </row>
    <row r="509" spans="1:12">
      <c r="A509" s="263">
        <f t="shared" si="34"/>
        <v>1963</v>
      </c>
      <c r="B509" s="271">
        <v>22980</v>
      </c>
      <c r="C509" s="265">
        <v>-901</v>
      </c>
      <c r="D509" s="266">
        <f t="shared" si="35"/>
        <v>-901</v>
      </c>
      <c r="I509" s="274"/>
      <c r="J509" s="274"/>
      <c r="K509" s="274"/>
      <c r="L509" s="274"/>
    </row>
    <row r="510" spans="1:12">
      <c r="A510" s="263">
        <f t="shared" si="34"/>
        <v>1963</v>
      </c>
      <c r="B510" s="271">
        <v>23011</v>
      </c>
      <c r="C510" s="265">
        <v>-901</v>
      </c>
      <c r="D510" s="266">
        <f t="shared" si="35"/>
        <v>-901</v>
      </c>
      <c r="I510" s="274"/>
      <c r="J510" s="274"/>
      <c r="K510" s="274"/>
      <c r="L510" s="274"/>
    </row>
    <row r="511" spans="1:12">
      <c r="A511" s="263">
        <f t="shared" si="34"/>
        <v>1963</v>
      </c>
      <c r="B511" s="271">
        <v>23042</v>
      </c>
      <c r="C511" s="265">
        <v>-901</v>
      </c>
      <c r="D511" s="266">
        <f t="shared" si="35"/>
        <v>-901</v>
      </c>
      <c r="I511" s="274"/>
      <c r="J511" s="274"/>
      <c r="K511" s="274"/>
      <c r="L511" s="274"/>
    </row>
    <row r="512" spans="1:12">
      <c r="A512" s="263">
        <f t="shared" si="34"/>
        <v>1963</v>
      </c>
      <c r="B512" s="271">
        <v>23070</v>
      </c>
      <c r="C512" s="265">
        <v>-901</v>
      </c>
      <c r="D512" s="266">
        <f t="shared" si="35"/>
        <v>-901</v>
      </c>
      <c r="I512" s="274"/>
      <c r="J512" s="274"/>
      <c r="K512" s="274"/>
      <c r="L512" s="274"/>
    </row>
    <row r="513" spans="1:12">
      <c r="A513" s="263">
        <f t="shared" si="34"/>
        <v>1963</v>
      </c>
      <c r="B513" s="271">
        <v>23101</v>
      </c>
      <c r="C513" s="265">
        <v>-901</v>
      </c>
      <c r="D513" s="266">
        <f t="shared" si="35"/>
        <v>-901</v>
      </c>
      <c r="I513" s="274"/>
      <c r="J513" s="274"/>
      <c r="K513" s="274"/>
      <c r="L513" s="274"/>
    </row>
    <row r="514" spans="1:12">
      <c r="A514" s="263">
        <f t="shared" si="34"/>
        <v>1963</v>
      </c>
      <c r="B514" s="271">
        <v>23131</v>
      </c>
      <c r="C514" s="265">
        <v>-901</v>
      </c>
      <c r="D514" s="266">
        <f t="shared" si="35"/>
        <v>-901</v>
      </c>
      <c r="I514" s="274"/>
      <c r="J514" s="274"/>
      <c r="K514" s="274"/>
      <c r="L514" s="274"/>
    </row>
    <row r="515" spans="1:12">
      <c r="A515" s="263">
        <f t="shared" si="34"/>
        <v>1963</v>
      </c>
      <c r="B515" s="271">
        <v>23162</v>
      </c>
      <c r="C515" s="265">
        <v>-901</v>
      </c>
      <c r="D515" s="266">
        <f t="shared" si="35"/>
        <v>-901</v>
      </c>
      <c r="I515" s="274"/>
      <c r="J515" s="274"/>
      <c r="K515" s="274"/>
      <c r="L515" s="274"/>
    </row>
    <row r="516" spans="1:12">
      <c r="A516" s="263">
        <f t="shared" si="34"/>
        <v>1963</v>
      </c>
      <c r="B516" s="271">
        <v>23192</v>
      </c>
      <c r="C516" s="265">
        <v>-901</v>
      </c>
      <c r="D516" s="266">
        <f t="shared" si="35"/>
        <v>-901</v>
      </c>
      <c r="I516" s="274"/>
      <c r="J516" s="274"/>
      <c r="K516" s="274"/>
      <c r="L516" s="274"/>
    </row>
    <row r="517" spans="1:12">
      <c r="A517" s="263">
        <f t="shared" si="34"/>
        <v>1963</v>
      </c>
      <c r="B517" s="271">
        <v>23223</v>
      </c>
      <c r="C517" s="265">
        <v>-901</v>
      </c>
      <c r="D517" s="266">
        <f t="shared" si="35"/>
        <v>-901</v>
      </c>
      <c r="I517" s="274"/>
      <c r="J517" s="274"/>
      <c r="K517" s="274"/>
      <c r="L517" s="274"/>
    </row>
    <row r="518" spans="1:12">
      <c r="A518" s="263">
        <f t="shared" si="34"/>
        <v>1963</v>
      </c>
      <c r="B518" s="271">
        <v>23254</v>
      </c>
      <c r="C518" s="265">
        <v>-901</v>
      </c>
      <c r="D518" s="266">
        <f t="shared" si="35"/>
        <v>-901</v>
      </c>
      <c r="I518" s="274"/>
      <c r="J518" s="274"/>
      <c r="K518" s="274"/>
      <c r="L518" s="274"/>
    </row>
    <row r="519" spans="1:12">
      <c r="A519" s="263">
        <f t="shared" si="34"/>
        <v>1963</v>
      </c>
      <c r="B519" s="271">
        <v>23284</v>
      </c>
      <c r="C519" s="265">
        <v>-901</v>
      </c>
      <c r="D519" s="266">
        <f t="shared" si="35"/>
        <v>-901</v>
      </c>
      <c r="I519" s="274"/>
      <c r="J519" s="274"/>
      <c r="K519" s="274"/>
      <c r="L519" s="274"/>
    </row>
    <row r="520" spans="1:12">
      <c r="A520" s="263">
        <f t="shared" si="34"/>
        <v>1964</v>
      </c>
      <c r="B520" s="271">
        <v>23315</v>
      </c>
      <c r="C520" s="265">
        <v>-901</v>
      </c>
      <c r="D520" s="266">
        <f t="shared" si="35"/>
        <v>-901</v>
      </c>
      <c r="I520" s="274"/>
      <c r="J520" s="274"/>
      <c r="K520" s="274"/>
      <c r="L520" s="274"/>
    </row>
    <row r="521" spans="1:12">
      <c r="A521" s="263">
        <f t="shared" si="34"/>
        <v>1964</v>
      </c>
      <c r="B521" s="271">
        <v>23345</v>
      </c>
      <c r="C521" s="265">
        <v>-901</v>
      </c>
      <c r="D521" s="266">
        <f t="shared" si="35"/>
        <v>-901</v>
      </c>
      <c r="I521" s="274"/>
      <c r="J521" s="274"/>
      <c r="K521" s="274"/>
      <c r="L521" s="274"/>
    </row>
    <row r="522" spans="1:12">
      <c r="A522" s="263">
        <f t="shared" si="34"/>
        <v>1964</v>
      </c>
      <c r="B522" s="271">
        <v>23376</v>
      </c>
      <c r="C522" s="265">
        <v>-901</v>
      </c>
      <c r="D522" s="266">
        <f t="shared" si="35"/>
        <v>-901</v>
      </c>
      <c r="I522" s="274"/>
      <c r="J522" s="274"/>
      <c r="K522" s="274"/>
      <c r="L522" s="274"/>
    </row>
    <row r="523" spans="1:12">
      <c r="A523" s="263">
        <f t="shared" si="34"/>
        <v>1964</v>
      </c>
      <c r="B523" s="271">
        <v>23407</v>
      </c>
      <c r="C523" s="265">
        <v>-901</v>
      </c>
      <c r="D523" s="266">
        <f t="shared" si="35"/>
        <v>-901</v>
      </c>
      <c r="I523" s="274"/>
      <c r="J523" s="274"/>
      <c r="K523" s="274"/>
      <c r="L523" s="274"/>
    </row>
    <row r="524" spans="1:12">
      <c r="A524" s="263">
        <f t="shared" si="34"/>
        <v>1964</v>
      </c>
      <c r="B524" s="271">
        <v>23436</v>
      </c>
      <c r="C524" s="265">
        <v>-901</v>
      </c>
      <c r="D524" s="266">
        <f t="shared" si="35"/>
        <v>-901</v>
      </c>
      <c r="I524" s="274"/>
      <c r="J524" s="274"/>
      <c r="K524" s="274"/>
      <c r="L524" s="274"/>
    </row>
    <row r="525" spans="1:12">
      <c r="A525" s="263">
        <f t="shared" si="34"/>
        <v>1964</v>
      </c>
      <c r="B525" s="271">
        <v>23467</v>
      </c>
      <c r="C525" s="265">
        <v>-901</v>
      </c>
      <c r="D525" s="266">
        <f t="shared" si="35"/>
        <v>-901</v>
      </c>
      <c r="I525" s="274"/>
      <c r="J525" s="274"/>
      <c r="K525" s="274"/>
      <c r="L525" s="274"/>
    </row>
    <row r="526" spans="1:12">
      <c r="A526" s="263">
        <f t="shared" si="34"/>
        <v>1964</v>
      </c>
      <c r="B526" s="271">
        <v>23497</v>
      </c>
      <c r="C526" s="265">
        <v>-901</v>
      </c>
      <c r="D526" s="266">
        <f t="shared" si="35"/>
        <v>-901</v>
      </c>
      <c r="I526" s="274"/>
      <c r="J526" s="274"/>
      <c r="K526" s="274"/>
      <c r="L526" s="274"/>
    </row>
    <row r="527" spans="1:12">
      <c r="A527" s="263">
        <f t="shared" si="34"/>
        <v>1964</v>
      </c>
      <c r="B527" s="271">
        <v>23528</v>
      </c>
      <c r="C527" s="265">
        <v>-901</v>
      </c>
      <c r="D527" s="266">
        <f t="shared" si="35"/>
        <v>-901</v>
      </c>
      <c r="I527" s="274"/>
      <c r="J527" s="274"/>
      <c r="K527" s="274"/>
      <c r="L527" s="274"/>
    </row>
    <row r="528" spans="1:12">
      <c r="A528" s="263">
        <f t="shared" si="34"/>
        <v>1964</v>
      </c>
      <c r="B528" s="271">
        <v>23558</v>
      </c>
      <c r="C528" s="265">
        <v>-901</v>
      </c>
      <c r="D528" s="266">
        <f t="shared" si="35"/>
        <v>-901</v>
      </c>
      <c r="I528" s="274"/>
      <c r="J528" s="274"/>
      <c r="K528" s="274"/>
      <c r="L528" s="274"/>
    </row>
    <row r="529" spans="1:12">
      <c r="A529" s="263">
        <f t="shared" ref="A529:A592" si="36">IF(MONTH(B529)&gt;9,YEAR(B529)+1,YEAR(B529))</f>
        <v>1964</v>
      </c>
      <c r="B529" s="271">
        <v>23589</v>
      </c>
      <c r="C529" s="265">
        <v>-901</v>
      </c>
      <c r="D529" s="266">
        <f t="shared" ref="D529:D592" si="37">IF(C529&lt;&gt;-901,C529*DAY(B529)*24*60*60/(220*22*9*1000),-901)</f>
        <v>-901</v>
      </c>
      <c r="I529" s="274"/>
      <c r="J529" s="274"/>
      <c r="K529" s="274"/>
      <c r="L529" s="274"/>
    </row>
    <row r="530" spans="1:12">
      <c r="A530" s="263">
        <f t="shared" si="36"/>
        <v>1964</v>
      </c>
      <c r="B530" s="271">
        <v>23620</v>
      </c>
      <c r="C530" s="265">
        <v>-901</v>
      </c>
      <c r="D530" s="266">
        <f t="shared" si="37"/>
        <v>-901</v>
      </c>
      <c r="I530" s="274"/>
      <c r="J530" s="274"/>
      <c r="K530" s="274"/>
      <c r="L530" s="274"/>
    </row>
    <row r="531" spans="1:12">
      <c r="A531" s="263">
        <f t="shared" si="36"/>
        <v>1964</v>
      </c>
      <c r="B531" s="275">
        <v>23650</v>
      </c>
      <c r="C531" s="265">
        <v>-901</v>
      </c>
      <c r="D531" s="266">
        <f t="shared" si="37"/>
        <v>-901</v>
      </c>
      <c r="I531" s="274"/>
      <c r="J531" s="274"/>
      <c r="K531" s="274"/>
      <c r="L531" s="274"/>
    </row>
    <row r="532" spans="1:12">
      <c r="A532" s="263">
        <f t="shared" si="36"/>
        <v>1965</v>
      </c>
      <c r="B532" s="264">
        <v>23681</v>
      </c>
      <c r="C532" s="265">
        <v>-901</v>
      </c>
      <c r="D532" s="266">
        <f t="shared" si="37"/>
        <v>-901</v>
      </c>
      <c r="I532" s="274"/>
      <c r="J532" s="274"/>
      <c r="K532" s="274"/>
      <c r="L532" s="274"/>
    </row>
    <row r="533" spans="1:12">
      <c r="A533" s="263">
        <f t="shared" si="36"/>
        <v>1965</v>
      </c>
      <c r="B533" s="271">
        <v>23711</v>
      </c>
      <c r="C533" s="265">
        <v>-901</v>
      </c>
      <c r="D533" s="266">
        <f t="shared" si="37"/>
        <v>-901</v>
      </c>
      <c r="I533" s="274"/>
      <c r="J533" s="274"/>
      <c r="K533" s="274"/>
      <c r="L533" s="274"/>
    </row>
    <row r="534" spans="1:12">
      <c r="A534" s="263">
        <f t="shared" si="36"/>
        <v>1965</v>
      </c>
      <c r="B534" s="271">
        <v>23742</v>
      </c>
      <c r="C534" s="265">
        <v>-901</v>
      </c>
      <c r="D534" s="266">
        <f t="shared" si="37"/>
        <v>-901</v>
      </c>
      <c r="I534" s="274"/>
      <c r="J534" s="274"/>
      <c r="K534" s="274"/>
      <c r="L534" s="274"/>
    </row>
    <row r="535" spans="1:12">
      <c r="A535" s="263">
        <f t="shared" si="36"/>
        <v>1965</v>
      </c>
      <c r="B535" s="271">
        <v>23773</v>
      </c>
      <c r="C535" s="265">
        <v>-901</v>
      </c>
      <c r="D535" s="266">
        <f t="shared" si="37"/>
        <v>-901</v>
      </c>
      <c r="I535" s="274"/>
      <c r="J535" s="274"/>
      <c r="K535" s="274"/>
      <c r="L535" s="274"/>
    </row>
    <row r="536" spans="1:12">
      <c r="A536" s="263">
        <f t="shared" si="36"/>
        <v>1965</v>
      </c>
      <c r="B536" s="271">
        <v>23801</v>
      </c>
      <c r="C536" s="265">
        <v>-901</v>
      </c>
      <c r="D536" s="266">
        <f t="shared" si="37"/>
        <v>-901</v>
      </c>
      <c r="I536" s="274"/>
      <c r="J536" s="274"/>
      <c r="K536" s="274"/>
      <c r="L536" s="274"/>
    </row>
    <row r="537" spans="1:12">
      <c r="A537" s="263">
        <f t="shared" si="36"/>
        <v>1965</v>
      </c>
      <c r="B537" s="271">
        <v>23832</v>
      </c>
      <c r="C537" s="265">
        <v>-901</v>
      </c>
      <c r="D537" s="266">
        <f t="shared" si="37"/>
        <v>-901</v>
      </c>
      <c r="I537" s="274"/>
      <c r="J537" s="274"/>
      <c r="K537" s="274"/>
      <c r="L537" s="274"/>
    </row>
    <row r="538" spans="1:12">
      <c r="A538" s="263">
        <f t="shared" si="36"/>
        <v>1965</v>
      </c>
      <c r="B538" s="271">
        <v>23862</v>
      </c>
      <c r="C538" s="265">
        <v>-901</v>
      </c>
      <c r="D538" s="266">
        <f t="shared" si="37"/>
        <v>-901</v>
      </c>
      <c r="I538" s="274"/>
      <c r="J538" s="274"/>
      <c r="K538" s="274"/>
      <c r="L538" s="274"/>
    </row>
    <row r="539" spans="1:12">
      <c r="A539" s="263">
        <f t="shared" si="36"/>
        <v>1965</v>
      </c>
      <c r="B539" s="271">
        <v>23893</v>
      </c>
      <c r="C539" s="265">
        <v>-901</v>
      </c>
      <c r="D539" s="266">
        <f t="shared" si="37"/>
        <v>-901</v>
      </c>
      <c r="I539" s="274"/>
      <c r="J539" s="274"/>
      <c r="K539" s="274"/>
      <c r="L539" s="274"/>
    </row>
    <row r="540" spans="1:12">
      <c r="A540" s="263">
        <f t="shared" si="36"/>
        <v>1965</v>
      </c>
      <c r="B540" s="271">
        <v>23923</v>
      </c>
      <c r="C540" s="265">
        <v>-901</v>
      </c>
      <c r="D540" s="266">
        <f t="shared" si="37"/>
        <v>-901</v>
      </c>
      <c r="I540" s="274"/>
      <c r="J540" s="274"/>
      <c r="K540" s="274"/>
      <c r="L540" s="274"/>
    </row>
    <row r="541" spans="1:12">
      <c r="A541" s="263">
        <f t="shared" si="36"/>
        <v>1965</v>
      </c>
      <c r="B541" s="271">
        <v>23954</v>
      </c>
      <c r="C541" s="265">
        <v>-901</v>
      </c>
      <c r="D541" s="266">
        <f t="shared" si="37"/>
        <v>-901</v>
      </c>
      <c r="I541" s="274"/>
      <c r="J541" s="274"/>
      <c r="K541" s="274"/>
      <c r="L541" s="274"/>
    </row>
    <row r="542" spans="1:12">
      <c r="A542" s="263">
        <f t="shared" si="36"/>
        <v>1965</v>
      </c>
      <c r="B542" s="271">
        <v>23985</v>
      </c>
      <c r="C542" s="265">
        <v>-901</v>
      </c>
      <c r="D542" s="266">
        <f t="shared" si="37"/>
        <v>-901</v>
      </c>
      <c r="I542" s="274"/>
      <c r="J542" s="274"/>
      <c r="K542" s="274"/>
      <c r="L542" s="274"/>
    </row>
    <row r="543" spans="1:12">
      <c r="A543" s="263">
        <f t="shared" si="36"/>
        <v>1965</v>
      </c>
      <c r="B543" s="271">
        <v>24015</v>
      </c>
      <c r="C543" s="265">
        <v>-901</v>
      </c>
      <c r="D543" s="266">
        <f t="shared" si="37"/>
        <v>-901</v>
      </c>
      <c r="I543" s="274"/>
      <c r="J543" s="274"/>
      <c r="K543" s="274"/>
      <c r="L543" s="274"/>
    </row>
    <row r="544" spans="1:12">
      <c r="A544" s="263">
        <f t="shared" si="36"/>
        <v>1966</v>
      </c>
      <c r="B544" s="271">
        <v>24046</v>
      </c>
      <c r="C544" s="265">
        <v>-901</v>
      </c>
      <c r="D544" s="266">
        <f t="shared" si="37"/>
        <v>-901</v>
      </c>
      <c r="I544" s="274"/>
      <c r="J544" s="274"/>
      <c r="K544" s="274"/>
      <c r="L544" s="274"/>
    </row>
    <row r="545" spans="1:12">
      <c r="A545" s="263">
        <f t="shared" si="36"/>
        <v>1966</v>
      </c>
      <c r="B545" s="271">
        <v>24076</v>
      </c>
      <c r="C545" s="265">
        <v>-901</v>
      </c>
      <c r="D545" s="266">
        <f t="shared" si="37"/>
        <v>-901</v>
      </c>
      <c r="I545" s="274"/>
      <c r="J545" s="274"/>
      <c r="K545" s="274"/>
      <c r="L545" s="274"/>
    </row>
    <row r="546" spans="1:12">
      <c r="A546" s="263">
        <f t="shared" si="36"/>
        <v>1966</v>
      </c>
      <c r="B546" s="271">
        <v>24107</v>
      </c>
      <c r="C546" s="265">
        <v>-901</v>
      </c>
      <c r="D546" s="266">
        <f t="shared" si="37"/>
        <v>-901</v>
      </c>
      <c r="I546" s="274"/>
      <c r="J546" s="274"/>
      <c r="K546" s="274"/>
      <c r="L546" s="274"/>
    </row>
    <row r="547" spans="1:12">
      <c r="A547" s="263">
        <f t="shared" si="36"/>
        <v>1966</v>
      </c>
      <c r="B547" s="271">
        <v>24138</v>
      </c>
      <c r="C547" s="265">
        <v>-901</v>
      </c>
      <c r="D547" s="266">
        <f t="shared" si="37"/>
        <v>-901</v>
      </c>
      <c r="I547" s="274"/>
      <c r="J547" s="274"/>
      <c r="K547" s="274"/>
      <c r="L547" s="274"/>
    </row>
    <row r="548" spans="1:12">
      <c r="A548" s="263">
        <f t="shared" si="36"/>
        <v>1966</v>
      </c>
      <c r="B548" s="271">
        <v>24166</v>
      </c>
      <c r="C548" s="265">
        <v>-901</v>
      </c>
      <c r="D548" s="266">
        <f t="shared" si="37"/>
        <v>-901</v>
      </c>
      <c r="I548" s="274"/>
      <c r="J548" s="274"/>
      <c r="K548" s="274"/>
      <c r="L548" s="274"/>
    </row>
    <row r="549" spans="1:12">
      <c r="A549" s="263">
        <f t="shared" si="36"/>
        <v>1966</v>
      </c>
      <c r="B549" s="271">
        <v>24197</v>
      </c>
      <c r="C549" s="265">
        <v>-901</v>
      </c>
      <c r="D549" s="266">
        <f t="shared" si="37"/>
        <v>-901</v>
      </c>
      <c r="I549" s="274"/>
      <c r="J549" s="274"/>
      <c r="K549" s="274"/>
      <c r="L549" s="274"/>
    </row>
    <row r="550" spans="1:12">
      <c r="A550" s="263">
        <f t="shared" si="36"/>
        <v>1966</v>
      </c>
      <c r="B550" s="271">
        <v>24227</v>
      </c>
      <c r="C550" s="265">
        <v>-901</v>
      </c>
      <c r="D550" s="266">
        <f t="shared" si="37"/>
        <v>-901</v>
      </c>
      <c r="I550" s="274"/>
      <c r="J550" s="274"/>
      <c r="K550" s="274"/>
      <c r="L550" s="274"/>
    </row>
    <row r="551" spans="1:12">
      <c r="A551" s="263">
        <f t="shared" si="36"/>
        <v>1966</v>
      </c>
      <c r="B551" s="271">
        <v>24258</v>
      </c>
      <c r="C551" s="265">
        <v>-901</v>
      </c>
      <c r="D551" s="266">
        <f t="shared" si="37"/>
        <v>-901</v>
      </c>
      <c r="I551" s="274"/>
      <c r="J551" s="274"/>
      <c r="K551" s="274"/>
      <c r="L551" s="274"/>
    </row>
    <row r="552" spans="1:12">
      <c r="A552" s="263">
        <f t="shared" si="36"/>
        <v>1966</v>
      </c>
      <c r="B552" s="271">
        <v>24288</v>
      </c>
      <c r="C552" s="265">
        <v>-901</v>
      </c>
      <c r="D552" s="266">
        <f t="shared" si="37"/>
        <v>-901</v>
      </c>
      <c r="I552" s="274"/>
      <c r="J552" s="274"/>
      <c r="K552" s="274"/>
      <c r="L552" s="274"/>
    </row>
    <row r="553" spans="1:12">
      <c r="A553" s="263">
        <f t="shared" si="36"/>
        <v>1966</v>
      </c>
      <c r="B553" s="271">
        <v>24319</v>
      </c>
      <c r="C553" s="265">
        <v>-901</v>
      </c>
      <c r="D553" s="266">
        <f t="shared" si="37"/>
        <v>-901</v>
      </c>
      <c r="I553" s="274"/>
      <c r="J553" s="274"/>
      <c r="K553" s="274"/>
      <c r="L553" s="274"/>
    </row>
    <row r="554" spans="1:12">
      <c r="A554" s="263">
        <f t="shared" si="36"/>
        <v>1966</v>
      </c>
      <c r="B554" s="271">
        <v>24350</v>
      </c>
      <c r="C554" s="265">
        <v>-901</v>
      </c>
      <c r="D554" s="266">
        <f t="shared" si="37"/>
        <v>-901</v>
      </c>
      <c r="I554" s="274"/>
      <c r="J554" s="274"/>
      <c r="K554" s="274"/>
      <c r="L554" s="274"/>
    </row>
    <row r="555" spans="1:12">
      <c r="A555" s="263">
        <f t="shared" si="36"/>
        <v>1966</v>
      </c>
      <c r="B555" s="271">
        <v>24380</v>
      </c>
      <c r="C555" s="265">
        <v>-901</v>
      </c>
      <c r="D555" s="266">
        <f t="shared" si="37"/>
        <v>-901</v>
      </c>
      <c r="I555" s="274"/>
      <c r="J555" s="274"/>
      <c r="K555" s="274"/>
      <c r="L555" s="274"/>
    </row>
    <row r="556" spans="1:12">
      <c r="A556" s="263">
        <f t="shared" si="36"/>
        <v>1967</v>
      </c>
      <c r="B556" s="271">
        <v>24411</v>
      </c>
      <c r="C556" s="265">
        <v>-901</v>
      </c>
      <c r="D556" s="266">
        <f t="shared" si="37"/>
        <v>-901</v>
      </c>
      <c r="I556" s="274"/>
      <c r="J556" s="274"/>
      <c r="K556" s="274"/>
      <c r="L556" s="274"/>
    </row>
    <row r="557" spans="1:12">
      <c r="A557" s="263">
        <f t="shared" si="36"/>
        <v>1967</v>
      </c>
      <c r="B557" s="271">
        <v>24441</v>
      </c>
      <c r="C557" s="265">
        <v>-901</v>
      </c>
      <c r="D557" s="266">
        <f t="shared" si="37"/>
        <v>-901</v>
      </c>
      <c r="I557" s="274"/>
      <c r="J557" s="274"/>
      <c r="K557" s="274"/>
      <c r="L557" s="274"/>
    </row>
    <row r="558" spans="1:12">
      <c r="A558" s="263">
        <f t="shared" si="36"/>
        <v>1967</v>
      </c>
      <c r="B558" s="271">
        <v>24472</v>
      </c>
      <c r="C558" s="265">
        <v>-901</v>
      </c>
      <c r="D558" s="266">
        <f t="shared" si="37"/>
        <v>-901</v>
      </c>
      <c r="I558" s="274"/>
      <c r="J558" s="274"/>
      <c r="K558" s="274"/>
      <c r="L558" s="274"/>
    </row>
    <row r="559" spans="1:12">
      <c r="A559" s="263">
        <f t="shared" si="36"/>
        <v>1967</v>
      </c>
      <c r="B559" s="271">
        <v>24503</v>
      </c>
      <c r="C559" s="265">
        <v>-901</v>
      </c>
      <c r="D559" s="266">
        <f t="shared" si="37"/>
        <v>-901</v>
      </c>
      <c r="I559" s="274"/>
      <c r="J559" s="274"/>
      <c r="K559" s="274"/>
      <c r="L559" s="274"/>
    </row>
    <row r="560" spans="1:12">
      <c r="A560" s="263">
        <f t="shared" si="36"/>
        <v>1967</v>
      </c>
      <c r="B560" s="271">
        <v>24531</v>
      </c>
      <c r="C560" s="265">
        <v>-901</v>
      </c>
      <c r="D560" s="266">
        <f t="shared" si="37"/>
        <v>-901</v>
      </c>
      <c r="I560" s="274"/>
      <c r="J560" s="274"/>
      <c r="K560" s="274"/>
      <c r="L560" s="274"/>
    </row>
    <row r="561" spans="1:12">
      <c r="A561" s="263">
        <f t="shared" si="36"/>
        <v>1967</v>
      </c>
      <c r="B561" s="271">
        <v>24562</v>
      </c>
      <c r="C561" s="265">
        <v>-901</v>
      </c>
      <c r="D561" s="266">
        <f t="shared" si="37"/>
        <v>-901</v>
      </c>
      <c r="I561" s="274"/>
      <c r="J561" s="274"/>
      <c r="K561" s="274"/>
      <c r="L561" s="274"/>
    </row>
    <row r="562" spans="1:12">
      <c r="A562" s="263">
        <f t="shared" si="36"/>
        <v>1967</v>
      </c>
      <c r="B562" s="271">
        <v>24592</v>
      </c>
      <c r="C562" s="265">
        <v>-901</v>
      </c>
      <c r="D562" s="266">
        <f t="shared" si="37"/>
        <v>-901</v>
      </c>
      <c r="I562" s="274"/>
      <c r="J562" s="274"/>
      <c r="K562" s="274"/>
      <c r="L562" s="274"/>
    </row>
    <row r="563" spans="1:12">
      <c r="A563" s="263">
        <f t="shared" si="36"/>
        <v>1967</v>
      </c>
      <c r="B563" s="271">
        <v>24623</v>
      </c>
      <c r="C563" s="265">
        <v>-901</v>
      </c>
      <c r="D563" s="266">
        <f t="shared" si="37"/>
        <v>-901</v>
      </c>
      <c r="I563" s="274"/>
      <c r="J563" s="274"/>
      <c r="K563" s="274"/>
      <c r="L563" s="274"/>
    </row>
    <row r="564" spans="1:12">
      <c r="A564" s="263">
        <f t="shared" si="36"/>
        <v>1967</v>
      </c>
      <c r="B564" s="271">
        <v>24653</v>
      </c>
      <c r="C564" s="265">
        <v>-901</v>
      </c>
      <c r="D564" s="266">
        <f t="shared" si="37"/>
        <v>-901</v>
      </c>
      <c r="I564" s="274"/>
      <c r="J564" s="274"/>
      <c r="K564" s="274"/>
      <c r="L564" s="274"/>
    </row>
    <row r="565" spans="1:12">
      <c r="A565" s="263">
        <f t="shared" si="36"/>
        <v>1967</v>
      </c>
      <c r="B565" s="271">
        <v>24684</v>
      </c>
      <c r="C565" s="265">
        <v>-901</v>
      </c>
      <c r="D565" s="266">
        <f t="shared" si="37"/>
        <v>-901</v>
      </c>
      <c r="I565" s="274"/>
      <c r="J565" s="274"/>
      <c r="K565" s="274"/>
      <c r="L565" s="274"/>
    </row>
    <row r="566" spans="1:12">
      <c r="A566" s="263">
        <f t="shared" si="36"/>
        <v>1967</v>
      </c>
      <c r="B566" s="271">
        <v>24715</v>
      </c>
      <c r="C566" s="265">
        <v>-901</v>
      </c>
      <c r="D566" s="266">
        <f t="shared" si="37"/>
        <v>-901</v>
      </c>
      <c r="I566" s="274"/>
      <c r="J566" s="274"/>
      <c r="K566" s="274"/>
      <c r="L566" s="274"/>
    </row>
    <row r="567" spans="1:12">
      <c r="A567" s="263">
        <f t="shared" si="36"/>
        <v>1967</v>
      </c>
      <c r="B567" s="271">
        <v>24745</v>
      </c>
      <c r="C567" s="265">
        <v>-901</v>
      </c>
      <c r="D567" s="266">
        <f t="shared" si="37"/>
        <v>-901</v>
      </c>
      <c r="I567" s="274"/>
      <c r="J567" s="274"/>
      <c r="K567" s="274"/>
      <c r="L567" s="274"/>
    </row>
    <row r="568" spans="1:12">
      <c r="A568" s="263">
        <f t="shared" si="36"/>
        <v>1968</v>
      </c>
      <c r="B568" s="271">
        <v>24776</v>
      </c>
      <c r="C568" s="265">
        <v>-901</v>
      </c>
      <c r="D568" s="266">
        <f t="shared" si="37"/>
        <v>-901</v>
      </c>
      <c r="I568" s="274"/>
      <c r="J568" s="274"/>
      <c r="K568" s="274"/>
      <c r="L568" s="274"/>
    </row>
    <row r="569" spans="1:12">
      <c r="A569" s="263">
        <f t="shared" si="36"/>
        <v>1968</v>
      </c>
      <c r="B569" s="271">
        <v>24806</v>
      </c>
      <c r="C569" s="265">
        <v>-901</v>
      </c>
      <c r="D569" s="266">
        <f t="shared" si="37"/>
        <v>-901</v>
      </c>
      <c r="I569" s="274"/>
      <c r="J569" s="274"/>
      <c r="K569" s="274"/>
      <c r="L569" s="274"/>
    </row>
    <row r="570" spans="1:12">
      <c r="A570" s="263">
        <f t="shared" si="36"/>
        <v>1968</v>
      </c>
      <c r="B570" s="271">
        <v>24837</v>
      </c>
      <c r="C570" s="265">
        <v>-901</v>
      </c>
      <c r="D570" s="266">
        <f t="shared" si="37"/>
        <v>-901</v>
      </c>
      <c r="I570" s="274"/>
      <c r="J570" s="274"/>
      <c r="K570" s="274"/>
      <c r="L570" s="274"/>
    </row>
    <row r="571" spans="1:12">
      <c r="A571" s="263">
        <f t="shared" si="36"/>
        <v>1968</v>
      </c>
      <c r="B571" s="271">
        <v>24868</v>
      </c>
      <c r="C571" s="265">
        <v>-901</v>
      </c>
      <c r="D571" s="266">
        <f t="shared" si="37"/>
        <v>-901</v>
      </c>
      <c r="I571" s="274"/>
      <c r="J571" s="274"/>
      <c r="K571" s="274"/>
      <c r="L571" s="274"/>
    </row>
    <row r="572" spans="1:12">
      <c r="A572" s="263">
        <f t="shared" si="36"/>
        <v>1968</v>
      </c>
      <c r="B572" s="271">
        <v>24897</v>
      </c>
      <c r="C572" s="265">
        <v>-901</v>
      </c>
      <c r="D572" s="266">
        <f t="shared" si="37"/>
        <v>-901</v>
      </c>
      <c r="I572" s="274"/>
      <c r="J572" s="274"/>
      <c r="K572" s="274"/>
      <c r="L572" s="274"/>
    </row>
    <row r="573" spans="1:12">
      <c r="A573" s="263">
        <f t="shared" si="36"/>
        <v>1968</v>
      </c>
      <c r="B573" s="271">
        <v>24928</v>
      </c>
      <c r="C573" s="265">
        <v>-901</v>
      </c>
      <c r="D573" s="266">
        <f t="shared" si="37"/>
        <v>-901</v>
      </c>
      <c r="I573" s="274"/>
      <c r="J573" s="274"/>
      <c r="K573" s="274"/>
      <c r="L573" s="274"/>
    </row>
    <row r="574" spans="1:12">
      <c r="A574" s="263">
        <f t="shared" si="36"/>
        <v>1968</v>
      </c>
      <c r="B574" s="271">
        <v>24958</v>
      </c>
      <c r="C574" s="265">
        <v>-901</v>
      </c>
      <c r="D574" s="266">
        <f t="shared" si="37"/>
        <v>-901</v>
      </c>
      <c r="I574" s="274"/>
      <c r="J574" s="274"/>
      <c r="K574" s="274"/>
      <c r="L574" s="274"/>
    </row>
    <row r="575" spans="1:12">
      <c r="A575" s="263">
        <f t="shared" si="36"/>
        <v>1968</v>
      </c>
      <c r="B575" s="271">
        <v>24989</v>
      </c>
      <c r="C575" s="265">
        <v>-901</v>
      </c>
      <c r="D575" s="266">
        <f t="shared" si="37"/>
        <v>-901</v>
      </c>
      <c r="I575" s="274"/>
      <c r="J575" s="274"/>
      <c r="K575" s="274"/>
      <c r="L575" s="274"/>
    </row>
    <row r="576" spans="1:12">
      <c r="A576" s="263">
        <f t="shared" si="36"/>
        <v>1968</v>
      </c>
      <c r="B576" s="271">
        <v>25019</v>
      </c>
      <c r="C576" s="265">
        <v>-901</v>
      </c>
      <c r="D576" s="266">
        <f t="shared" si="37"/>
        <v>-901</v>
      </c>
      <c r="I576" s="274"/>
      <c r="J576" s="274"/>
      <c r="K576" s="274"/>
      <c r="L576" s="274"/>
    </row>
    <row r="577" spans="1:12">
      <c r="A577" s="263">
        <f t="shared" si="36"/>
        <v>1968</v>
      </c>
      <c r="B577" s="271">
        <v>25050</v>
      </c>
      <c r="C577" s="265">
        <v>-901</v>
      </c>
      <c r="D577" s="266">
        <f t="shared" si="37"/>
        <v>-901</v>
      </c>
      <c r="I577" s="274"/>
      <c r="J577" s="274"/>
      <c r="K577" s="274"/>
      <c r="L577" s="274"/>
    </row>
    <row r="578" spans="1:12">
      <c r="A578" s="263">
        <f t="shared" si="36"/>
        <v>1968</v>
      </c>
      <c r="B578" s="271">
        <v>25081</v>
      </c>
      <c r="C578" s="265">
        <v>-901</v>
      </c>
      <c r="D578" s="266">
        <f t="shared" si="37"/>
        <v>-901</v>
      </c>
      <c r="I578" s="274"/>
      <c r="J578" s="274"/>
      <c r="K578" s="274"/>
      <c r="L578" s="274"/>
    </row>
    <row r="579" spans="1:12">
      <c r="A579" s="263">
        <f t="shared" si="36"/>
        <v>1968</v>
      </c>
      <c r="B579" s="271">
        <v>25111</v>
      </c>
      <c r="C579" s="265">
        <v>-901</v>
      </c>
      <c r="D579" s="266">
        <f t="shared" si="37"/>
        <v>-901</v>
      </c>
      <c r="I579" s="274"/>
      <c r="J579" s="274"/>
      <c r="K579" s="274"/>
      <c r="L579" s="274"/>
    </row>
    <row r="580" spans="1:12">
      <c r="A580" s="263">
        <f t="shared" si="36"/>
        <v>1969</v>
      </c>
      <c r="B580" s="271">
        <v>25142</v>
      </c>
      <c r="C580" s="265">
        <v>-901</v>
      </c>
      <c r="D580" s="266">
        <f t="shared" si="37"/>
        <v>-901</v>
      </c>
      <c r="I580" s="274"/>
      <c r="J580" s="274"/>
      <c r="K580" s="274"/>
      <c r="L580" s="274"/>
    </row>
    <row r="581" spans="1:12">
      <c r="A581" s="263">
        <f t="shared" si="36"/>
        <v>1969</v>
      </c>
      <c r="B581" s="271">
        <v>25172</v>
      </c>
      <c r="C581" s="265">
        <v>-901</v>
      </c>
      <c r="D581" s="266">
        <f t="shared" si="37"/>
        <v>-901</v>
      </c>
      <c r="I581" s="274"/>
      <c r="J581" s="274"/>
      <c r="K581" s="274"/>
      <c r="L581" s="274"/>
    </row>
    <row r="582" spans="1:12">
      <c r="A582" s="263">
        <f t="shared" si="36"/>
        <v>1969</v>
      </c>
      <c r="B582" s="271">
        <v>25203</v>
      </c>
      <c r="C582" s="265">
        <v>-901</v>
      </c>
      <c r="D582" s="266">
        <f t="shared" si="37"/>
        <v>-901</v>
      </c>
      <c r="I582" s="274"/>
      <c r="J582" s="274"/>
      <c r="K582" s="274"/>
      <c r="L582" s="274"/>
    </row>
    <row r="583" spans="1:12">
      <c r="A583" s="263">
        <f t="shared" si="36"/>
        <v>1969</v>
      </c>
      <c r="B583" s="271">
        <v>25234</v>
      </c>
      <c r="C583" s="265">
        <v>-901</v>
      </c>
      <c r="D583" s="266">
        <f t="shared" si="37"/>
        <v>-901</v>
      </c>
      <c r="I583" s="274"/>
      <c r="J583" s="274"/>
      <c r="K583" s="274"/>
      <c r="L583" s="274"/>
    </row>
    <row r="584" spans="1:12">
      <c r="A584" s="263">
        <f t="shared" si="36"/>
        <v>1969</v>
      </c>
      <c r="B584" s="271">
        <v>25262</v>
      </c>
      <c r="C584" s="265">
        <v>-901</v>
      </c>
      <c r="D584" s="266">
        <f t="shared" si="37"/>
        <v>-901</v>
      </c>
      <c r="I584" s="274"/>
      <c r="J584" s="274"/>
      <c r="K584" s="274"/>
      <c r="L584" s="274"/>
    </row>
    <row r="585" spans="1:12">
      <c r="A585" s="263">
        <f t="shared" si="36"/>
        <v>1969</v>
      </c>
      <c r="B585" s="271">
        <v>25293</v>
      </c>
      <c r="C585" s="265">
        <v>-901</v>
      </c>
      <c r="D585" s="266">
        <f t="shared" si="37"/>
        <v>-901</v>
      </c>
      <c r="I585" s="274"/>
      <c r="J585" s="274"/>
      <c r="K585" s="274"/>
      <c r="L585" s="274"/>
    </row>
    <row r="586" spans="1:12">
      <c r="A586" s="263">
        <f t="shared" si="36"/>
        <v>1969</v>
      </c>
      <c r="B586" s="271">
        <v>25323</v>
      </c>
      <c r="C586" s="265">
        <v>-901</v>
      </c>
      <c r="D586" s="266">
        <f t="shared" si="37"/>
        <v>-901</v>
      </c>
      <c r="I586" s="274"/>
      <c r="J586" s="274"/>
      <c r="K586" s="274"/>
      <c r="L586" s="274"/>
    </row>
    <row r="587" spans="1:12">
      <c r="A587" s="263">
        <f t="shared" si="36"/>
        <v>1969</v>
      </c>
      <c r="B587" s="271">
        <v>25354</v>
      </c>
      <c r="C587" s="265">
        <v>-901</v>
      </c>
      <c r="D587" s="266">
        <f t="shared" si="37"/>
        <v>-901</v>
      </c>
      <c r="I587" s="274"/>
      <c r="J587" s="274"/>
      <c r="K587" s="274"/>
      <c r="L587" s="274"/>
    </row>
    <row r="588" spans="1:12">
      <c r="A588" s="263">
        <f t="shared" si="36"/>
        <v>1969</v>
      </c>
      <c r="B588" s="271">
        <v>25384</v>
      </c>
      <c r="C588" s="265">
        <v>-901</v>
      </c>
      <c r="D588" s="266">
        <f t="shared" si="37"/>
        <v>-901</v>
      </c>
      <c r="I588" s="274"/>
      <c r="J588" s="274"/>
      <c r="K588" s="274"/>
      <c r="L588" s="274"/>
    </row>
    <row r="589" spans="1:12">
      <c r="A589" s="263">
        <f t="shared" si="36"/>
        <v>1969</v>
      </c>
      <c r="B589" s="271">
        <v>25415</v>
      </c>
      <c r="C589" s="265">
        <v>-901</v>
      </c>
      <c r="D589" s="266">
        <f t="shared" si="37"/>
        <v>-901</v>
      </c>
      <c r="I589" s="274"/>
      <c r="J589" s="274"/>
      <c r="K589" s="274"/>
      <c r="L589" s="274"/>
    </row>
    <row r="590" spans="1:12">
      <c r="A590" s="263">
        <f t="shared" si="36"/>
        <v>1969</v>
      </c>
      <c r="B590" s="271">
        <v>25446</v>
      </c>
      <c r="C590" s="265">
        <v>-901</v>
      </c>
      <c r="D590" s="266">
        <f t="shared" si="37"/>
        <v>-901</v>
      </c>
      <c r="I590" s="274"/>
      <c r="J590" s="274"/>
      <c r="K590" s="274"/>
      <c r="L590" s="274"/>
    </row>
    <row r="591" spans="1:12">
      <c r="A591" s="263">
        <f t="shared" si="36"/>
        <v>1969</v>
      </c>
      <c r="B591" s="271">
        <v>25476</v>
      </c>
      <c r="C591" s="265">
        <v>-901</v>
      </c>
      <c r="D591" s="266">
        <f t="shared" si="37"/>
        <v>-901</v>
      </c>
      <c r="I591" s="274"/>
      <c r="J591" s="274"/>
      <c r="K591" s="274"/>
      <c r="L591" s="274"/>
    </row>
    <row r="592" spans="1:12">
      <c r="A592" s="263">
        <f t="shared" si="36"/>
        <v>1970</v>
      </c>
      <c r="B592" s="271">
        <v>25507</v>
      </c>
      <c r="C592" s="265">
        <v>-901</v>
      </c>
      <c r="D592" s="266">
        <f t="shared" si="37"/>
        <v>-901</v>
      </c>
      <c r="I592" s="274"/>
      <c r="J592" s="274"/>
      <c r="K592" s="274"/>
      <c r="L592" s="274"/>
    </row>
    <row r="593" spans="1:12">
      <c r="A593" s="263">
        <f t="shared" ref="A593:A656" si="38">IF(MONTH(B593)&gt;9,YEAR(B593)+1,YEAR(B593))</f>
        <v>1970</v>
      </c>
      <c r="B593" s="271">
        <v>25537</v>
      </c>
      <c r="C593" s="265">
        <v>-901</v>
      </c>
      <c r="D593" s="266">
        <f t="shared" ref="D593:D656" si="39">IF(C593&lt;&gt;-901,C593*DAY(B593)*24*60*60/(220*22*9*1000),-901)</f>
        <v>-901</v>
      </c>
      <c r="I593" s="274"/>
      <c r="J593" s="274"/>
      <c r="K593" s="274"/>
      <c r="L593" s="274"/>
    </row>
    <row r="594" spans="1:12">
      <c r="A594" s="263">
        <f t="shared" si="38"/>
        <v>1970</v>
      </c>
      <c r="B594" s="271">
        <v>25568</v>
      </c>
      <c r="C594" s="265">
        <v>-901</v>
      </c>
      <c r="D594" s="266">
        <f t="shared" si="39"/>
        <v>-901</v>
      </c>
      <c r="I594" s="274"/>
      <c r="J594" s="274"/>
      <c r="K594" s="274"/>
      <c r="L594" s="274"/>
    </row>
    <row r="595" spans="1:12">
      <c r="A595" s="263">
        <f t="shared" si="38"/>
        <v>1970</v>
      </c>
      <c r="B595" s="271">
        <v>25599</v>
      </c>
      <c r="C595" s="265">
        <v>-901</v>
      </c>
      <c r="D595" s="266">
        <f t="shared" si="39"/>
        <v>-901</v>
      </c>
      <c r="I595" s="274"/>
      <c r="J595" s="274"/>
      <c r="K595" s="274"/>
      <c r="L595" s="274"/>
    </row>
    <row r="596" spans="1:12">
      <c r="A596" s="263">
        <f t="shared" si="38"/>
        <v>1970</v>
      </c>
      <c r="B596" s="271">
        <v>25627</v>
      </c>
      <c r="C596" s="265">
        <v>-901</v>
      </c>
      <c r="D596" s="266">
        <f t="shared" si="39"/>
        <v>-901</v>
      </c>
      <c r="I596" s="274"/>
      <c r="J596" s="274"/>
      <c r="K596" s="274"/>
      <c r="L596" s="274"/>
    </row>
    <row r="597" spans="1:12">
      <c r="A597" s="263">
        <f t="shared" si="38"/>
        <v>1970</v>
      </c>
      <c r="B597" s="271">
        <v>25658</v>
      </c>
      <c r="C597" s="265">
        <v>-901</v>
      </c>
      <c r="D597" s="266">
        <f t="shared" si="39"/>
        <v>-901</v>
      </c>
      <c r="I597" s="274"/>
      <c r="J597" s="274"/>
      <c r="K597" s="274"/>
      <c r="L597" s="274"/>
    </row>
    <row r="598" spans="1:12">
      <c r="A598" s="263">
        <f t="shared" si="38"/>
        <v>1970</v>
      </c>
      <c r="B598" s="271">
        <v>25688</v>
      </c>
      <c r="C598" s="265">
        <v>-901</v>
      </c>
      <c r="D598" s="266">
        <f t="shared" si="39"/>
        <v>-901</v>
      </c>
      <c r="I598" s="274"/>
      <c r="J598" s="274"/>
      <c r="K598" s="274"/>
      <c r="L598" s="274"/>
    </row>
    <row r="599" spans="1:12">
      <c r="A599" s="263">
        <f t="shared" si="38"/>
        <v>1970</v>
      </c>
      <c r="B599" s="271">
        <v>25719</v>
      </c>
      <c r="C599" s="265">
        <v>-901</v>
      </c>
      <c r="D599" s="266">
        <f t="shared" si="39"/>
        <v>-901</v>
      </c>
      <c r="I599" s="274"/>
      <c r="J599" s="274"/>
      <c r="K599" s="274"/>
      <c r="L599" s="274"/>
    </row>
    <row r="600" spans="1:12">
      <c r="A600" s="263">
        <f t="shared" si="38"/>
        <v>1970</v>
      </c>
      <c r="B600" s="271">
        <v>25749</v>
      </c>
      <c r="C600" s="265">
        <v>-901</v>
      </c>
      <c r="D600" s="266">
        <f t="shared" si="39"/>
        <v>-901</v>
      </c>
      <c r="I600" s="274"/>
      <c r="J600" s="274"/>
      <c r="K600" s="274"/>
      <c r="L600" s="274"/>
    </row>
    <row r="601" spans="1:12">
      <c r="A601" s="263">
        <f t="shared" si="38"/>
        <v>1970</v>
      </c>
      <c r="B601" s="271">
        <v>25780</v>
      </c>
      <c r="C601" s="265">
        <v>-901</v>
      </c>
      <c r="D601" s="266">
        <f t="shared" si="39"/>
        <v>-901</v>
      </c>
      <c r="I601" s="274"/>
      <c r="J601" s="274"/>
      <c r="K601" s="274"/>
      <c r="L601" s="274"/>
    </row>
    <row r="602" spans="1:12">
      <c r="A602" s="263">
        <f t="shared" si="38"/>
        <v>1970</v>
      </c>
      <c r="B602" s="271">
        <v>25811</v>
      </c>
      <c r="C602" s="265">
        <v>-901</v>
      </c>
      <c r="D602" s="266">
        <f t="shared" si="39"/>
        <v>-901</v>
      </c>
      <c r="I602" s="274"/>
      <c r="J602" s="274"/>
      <c r="K602" s="274"/>
      <c r="L602" s="274"/>
    </row>
    <row r="603" spans="1:12">
      <c r="A603" s="263">
        <f t="shared" si="38"/>
        <v>1970</v>
      </c>
      <c r="B603" s="271">
        <v>25841</v>
      </c>
      <c r="C603" s="265">
        <v>-901</v>
      </c>
      <c r="D603" s="266">
        <f t="shared" si="39"/>
        <v>-901</v>
      </c>
      <c r="I603" s="274"/>
      <c r="J603" s="274"/>
      <c r="K603" s="274"/>
      <c r="L603" s="274"/>
    </row>
    <row r="604" spans="1:12">
      <c r="A604" s="263">
        <f t="shared" si="38"/>
        <v>1971</v>
      </c>
      <c r="B604" s="271">
        <v>25872</v>
      </c>
      <c r="C604" s="265">
        <v>-901</v>
      </c>
      <c r="D604" s="266">
        <f t="shared" si="39"/>
        <v>-901</v>
      </c>
      <c r="I604" s="274"/>
      <c r="J604" s="274"/>
      <c r="K604" s="274"/>
      <c r="L604" s="274"/>
    </row>
    <row r="605" spans="1:12">
      <c r="A605" s="263">
        <f t="shared" si="38"/>
        <v>1971</v>
      </c>
      <c r="B605" s="271">
        <v>25902</v>
      </c>
      <c r="C605" s="265">
        <v>-901</v>
      </c>
      <c r="D605" s="266">
        <f t="shared" si="39"/>
        <v>-901</v>
      </c>
      <c r="I605" s="274"/>
      <c r="J605" s="274"/>
      <c r="K605" s="274"/>
      <c r="L605" s="274"/>
    </row>
    <row r="606" spans="1:12">
      <c r="A606" s="263">
        <f t="shared" si="38"/>
        <v>1971</v>
      </c>
      <c r="B606" s="271">
        <v>25933</v>
      </c>
      <c r="C606" s="265">
        <v>-901</v>
      </c>
      <c r="D606" s="266">
        <f t="shared" si="39"/>
        <v>-901</v>
      </c>
      <c r="I606" s="274"/>
      <c r="J606" s="274"/>
      <c r="K606" s="274"/>
      <c r="L606" s="274"/>
    </row>
    <row r="607" spans="1:12">
      <c r="A607" s="263">
        <f t="shared" si="38"/>
        <v>1971</v>
      </c>
      <c r="B607" s="271">
        <v>25964</v>
      </c>
      <c r="C607" s="265">
        <v>-901</v>
      </c>
      <c r="D607" s="266">
        <f t="shared" si="39"/>
        <v>-901</v>
      </c>
      <c r="I607" s="274"/>
      <c r="J607" s="274"/>
      <c r="K607" s="274"/>
      <c r="L607" s="274"/>
    </row>
    <row r="608" spans="1:12">
      <c r="A608" s="263">
        <f t="shared" si="38"/>
        <v>1971</v>
      </c>
      <c r="B608" s="271">
        <v>25992</v>
      </c>
      <c r="C608" s="265">
        <v>-901</v>
      </c>
      <c r="D608" s="266">
        <f t="shared" si="39"/>
        <v>-901</v>
      </c>
      <c r="I608" s="274"/>
      <c r="J608" s="274"/>
      <c r="K608" s="274"/>
      <c r="L608" s="274"/>
    </row>
    <row r="609" spans="1:12">
      <c r="A609" s="263">
        <f t="shared" si="38"/>
        <v>1971</v>
      </c>
      <c r="B609" s="271">
        <v>26023</v>
      </c>
      <c r="C609" s="265">
        <v>-901</v>
      </c>
      <c r="D609" s="266">
        <f t="shared" si="39"/>
        <v>-901</v>
      </c>
      <c r="I609" s="274"/>
      <c r="J609" s="274"/>
      <c r="K609" s="274"/>
      <c r="L609" s="274"/>
    </row>
    <row r="610" spans="1:12">
      <c r="A610" s="263">
        <f t="shared" si="38"/>
        <v>1971</v>
      </c>
      <c r="B610" s="271">
        <v>26053</v>
      </c>
      <c r="C610" s="265">
        <v>-901</v>
      </c>
      <c r="D610" s="266">
        <f t="shared" si="39"/>
        <v>-901</v>
      </c>
      <c r="I610" s="274"/>
      <c r="J610" s="274"/>
      <c r="K610" s="274"/>
      <c r="L610" s="274"/>
    </row>
    <row r="611" spans="1:12">
      <c r="A611" s="263">
        <f t="shared" si="38"/>
        <v>1971</v>
      </c>
      <c r="B611" s="271">
        <v>26084</v>
      </c>
      <c r="C611" s="265">
        <v>-901</v>
      </c>
      <c r="D611" s="266">
        <f t="shared" si="39"/>
        <v>-901</v>
      </c>
      <c r="I611" s="274"/>
      <c r="J611" s="274"/>
      <c r="K611" s="274"/>
      <c r="L611" s="274"/>
    </row>
    <row r="612" spans="1:12">
      <c r="A612" s="263">
        <f t="shared" si="38"/>
        <v>1971</v>
      </c>
      <c r="B612" s="271">
        <v>26114</v>
      </c>
      <c r="C612" s="265">
        <v>-901</v>
      </c>
      <c r="D612" s="266">
        <f t="shared" si="39"/>
        <v>-901</v>
      </c>
      <c r="I612" s="274"/>
      <c r="J612" s="274"/>
      <c r="K612" s="274"/>
      <c r="L612" s="274"/>
    </row>
    <row r="613" spans="1:12">
      <c r="A613" s="263">
        <f t="shared" si="38"/>
        <v>1971</v>
      </c>
      <c r="B613" s="271">
        <v>26145</v>
      </c>
      <c r="C613" s="265">
        <v>-901</v>
      </c>
      <c r="D613" s="266">
        <f t="shared" si="39"/>
        <v>-901</v>
      </c>
      <c r="I613" s="274"/>
      <c r="J613" s="274"/>
      <c r="K613" s="274"/>
      <c r="L613" s="274"/>
    </row>
    <row r="614" spans="1:12">
      <c r="A614" s="263">
        <f t="shared" si="38"/>
        <v>1971</v>
      </c>
      <c r="B614" s="271">
        <v>26176</v>
      </c>
      <c r="C614" s="265">
        <v>-901</v>
      </c>
      <c r="D614" s="266">
        <f t="shared" si="39"/>
        <v>-901</v>
      </c>
      <c r="I614" s="274"/>
      <c r="J614" s="274"/>
      <c r="K614" s="274"/>
      <c r="L614" s="274"/>
    </row>
    <row r="615" spans="1:12">
      <c r="A615" s="263">
        <f t="shared" si="38"/>
        <v>1971</v>
      </c>
      <c r="B615" s="271">
        <v>26206</v>
      </c>
      <c r="C615" s="265">
        <v>-901</v>
      </c>
      <c r="D615" s="266">
        <f t="shared" si="39"/>
        <v>-901</v>
      </c>
      <c r="I615" s="274"/>
      <c r="J615" s="274"/>
      <c r="K615" s="274"/>
      <c r="L615" s="274"/>
    </row>
    <row r="616" spans="1:12">
      <c r="A616" s="263">
        <f t="shared" si="38"/>
        <v>1972</v>
      </c>
      <c r="B616" s="271">
        <v>26237</v>
      </c>
      <c r="C616" s="265">
        <v>-901</v>
      </c>
      <c r="D616" s="266">
        <f t="shared" si="39"/>
        <v>-901</v>
      </c>
      <c r="I616" s="274"/>
      <c r="J616" s="274"/>
      <c r="K616" s="274"/>
      <c r="L616" s="274"/>
    </row>
    <row r="617" spans="1:12">
      <c r="A617" s="263">
        <f t="shared" si="38"/>
        <v>1972</v>
      </c>
      <c r="B617" s="271">
        <v>26267</v>
      </c>
      <c r="C617" s="265">
        <v>-901</v>
      </c>
      <c r="D617" s="266">
        <f t="shared" si="39"/>
        <v>-901</v>
      </c>
      <c r="I617" s="274"/>
      <c r="J617" s="274"/>
      <c r="K617" s="274"/>
      <c r="L617" s="274"/>
    </row>
    <row r="618" spans="1:12">
      <c r="A618" s="263">
        <f t="shared" si="38"/>
        <v>1972</v>
      </c>
      <c r="B618" s="271">
        <v>26298</v>
      </c>
      <c r="C618" s="265">
        <v>-901</v>
      </c>
      <c r="D618" s="266">
        <f t="shared" si="39"/>
        <v>-901</v>
      </c>
      <c r="I618" s="274"/>
      <c r="J618" s="274"/>
      <c r="K618" s="274"/>
      <c r="L618" s="274"/>
    </row>
    <row r="619" spans="1:12">
      <c r="A619" s="263">
        <f t="shared" si="38"/>
        <v>1972</v>
      </c>
      <c r="B619" s="271">
        <v>26329</v>
      </c>
      <c r="C619" s="265">
        <v>-901</v>
      </c>
      <c r="D619" s="266">
        <f t="shared" si="39"/>
        <v>-901</v>
      </c>
      <c r="I619" s="274"/>
      <c r="J619" s="274"/>
      <c r="K619" s="274"/>
      <c r="L619" s="274"/>
    </row>
    <row r="620" spans="1:12">
      <c r="A620" s="263">
        <f t="shared" si="38"/>
        <v>1972</v>
      </c>
      <c r="B620" s="271">
        <v>26358</v>
      </c>
      <c r="C620" s="265">
        <v>-901</v>
      </c>
      <c r="D620" s="266">
        <f t="shared" si="39"/>
        <v>-901</v>
      </c>
      <c r="I620" s="274"/>
      <c r="J620" s="274"/>
      <c r="K620" s="274"/>
      <c r="L620" s="274"/>
    </row>
    <row r="621" spans="1:12">
      <c r="A621" s="263">
        <f t="shared" si="38"/>
        <v>1972</v>
      </c>
      <c r="B621" s="271">
        <v>26389</v>
      </c>
      <c r="C621" s="265">
        <v>-901</v>
      </c>
      <c r="D621" s="266">
        <f t="shared" si="39"/>
        <v>-901</v>
      </c>
      <c r="I621" s="274"/>
      <c r="J621" s="274"/>
      <c r="K621" s="274"/>
      <c r="L621" s="274"/>
    </row>
    <row r="622" spans="1:12">
      <c r="A622" s="263">
        <f t="shared" si="38"/>
        <v>1972</v>
      </c>
      <c r="B622" s="271">
        <v>26419</v>
      </c>
      <c r="C622" s="265">
        <v>-901</v>
      </c>
      <c r="D622" s="266">
        <f t="shared" si="39"/>
        <v>-901</v>
      </c>
      <c r="I622" s="274"/>
      <c r="J622" s="274"/>
      <c r="K622" s="274"/>
      <c r="L622" s="274"/>
    </row>
    <row r="623" spans="1:12">
      <c r="A623" s="263">
        <f t="shared" si="38"/>
        <v>1972</v>
      </c>
      <c r="B623" s="271">
        <v>26450</v>
      </c>
      <c r="C623" s="265">
        <v>-901</v>
      </c>
      <c r="D623" s="266">
        <f t="shared" si="39"/>
        <v>-901</v>
      </c>
      <c r="I623" s="274"/>
      <c r="J623" s="274"/>
      <c r="K623" s="274"/>
      <c r="L623" s="274"/>
    </row>
    <row r="624" spans="1:12">
      <c r="A624" s="263">
        <f t="shared" si="38"/>
        <v>1972</v>
      </c>
      <c r="B624" s="271">
        <v>26480</v>
      </c>
      <c r="C624" s="265">
        <v>-901</v>
      </c>
      <c r="D624" s="266">
        <f t="shared" si="39"/>
        <v>-901</v>
      </c>
      <c r="I624" s="274"/>
      <c r="J624" s="274"/>
      <c r="K624" s="274"/>
      <c r="L624" s="274"/>
    </row>
    <row r="625" spans="1:12">
      <c r="A625" s="263">
        <f t="shared" si="38"/>
        <v>1972</v>
      </c>
      <c r="B625" s="271">
        <v>26511</v>
      </c>
      <c r="C625" s="265">
        <v>-901</v>
      </c>
      <c r="D625" s="266">
        <f t="shared" si="39"/>
        <v>-901</v>
      </c>
      <c r="I625" s="274"/>
      <c r="J625" s="274"/>
      <c r="K625" s="274"/>
      <c r="L625" s="274"/>
    </row>
    <row r="626" spans="1:12">
      <c r="A626" s="263">
        <f t="shared" si="38"/>
        <v>1972</v>
      </c>
      <c r="B626" s="271">
        <v>26542</v>
      </c>
      <c r="C626" s="265">
        <v>-901</v>
      </c>
      <c r="D626" s="266">
        <f t="shared" si="39"/>
        <v>-901</v>
      </c>
      <c r="I626" s="274"/>
      <c r="J626" s="274"/>
      <c r="K626" s="274"/>
      <c r="L626" s="274"/>
    </row>
    <row r="627" spans="1:12">
      <c r="A627" s="263">
        <f t="shared" si="38"/>
        <v>1972</v>
      </c>
      <c r="B627" s="271">
        <v>26572</v>
      </c>
      <c r="C627" s="265">
        <v>-901</v>
      </c>
      <c r="D627" s="266">
        <f t="shared" si="39"/>
        <v>-901</v>
      </c>
      <c r="I627" s="274"/>
      <c r="J627" s="274"/>
      <c r="K627" s="274"/>
      <c r="L627" s="274"/>
    </row>
    <row r="628" spans="1:12">
      <c r="A628" s="263">
        <f t="shared" si="38"/>
        <v>1973</v>
      </c>
      <c r="B628" s="271">
        <v>26603</v>
      </c>
      <c r="C628" s="265">
        <v>-901</v>
      </c>
      <c r="D628" s="266">
        <f t="shared" si="39"/>
        <v>-901</v>
      </c>
      <c r="I628" s="274"/>
      <c r="J628" s="274"/>
      <c r="K628" s="274"/>
      <c r="L628" s="274"/>
    </row>
    <row r="629" spans="1:12">
      <c r="A629" s="263">
        <f t="shared" si="38"/>
        <v>1973</v>
      </c>
      <c r="B629" s="271">
        <v>26633</v>
      </c>
      <c r="C629" s="265">
        <v>-901</v>
      </c>
      <c r="D629" s="266">
        <f t="shared" si="39"/>
        <v>-901</v>
      </c>
      <c r="I629" s="274"/>
      <c r="J629" s="274"/>
      <c r="K629" s="274"/>
      <c r="L629" s="274"/>
    </row>
    <row r="630" spans="1:12">
      <c r="A630" s="263">
        <f t="shared" si="38"/>
        <v>1973</v>
      </c>
      <c r="B630" s="271">
        <v>26664</v>
      </c>
      <c r="C630" s="265">
        <v>-901</v>
      </c>
      <c r="D630" s="266">
        <f t="shared" si="39"/>
        <v>-901</v>
      </c>
      <c r="I630" s="274"/>
      <c r="J630" s="274"/>
      <c r="K630" s="274"/>
      <c r="L630" s="274"/>
    </row>
    <row r="631" spans="1:12">
      <c r="A631" s="263">
        <f t="shared" si="38"/>
        <v>1973</v>
      </c>
      <c r="B631" s="271">
        <v>26695</v>
      </c>
      <c r="C631" s="265">
        <v>-901</v>
      </c>
      <c r="D631" s="266">
        <f t="shared" si="39"/>
        <v>-901</v>
      </c>
      <c r="I631" s="274"/>
      <c r="J631" s="274"/>
      <c r="K631" s="274"/>
      <c r="L631" s="274"/>
    </row>
    <row r="632" spans="1:12">
      <c r="A632" s="263">
        <f t="shared" si="38"/>
        <v>1973</v>
      </c>
      <c r="B632" s="271">
        <v>26723</v>
      </c>
      <c r="C632" s="265">
        <v>-901</v>
      </c>
      <c r="D632" s="266">
        <f t="shared" si="39"/>
        <v>-901</v>
      </c>
      <c r="I632" s="274"/>
      <c r="J632" s="274"/>
      <c r="K632" s="274"/>
      <c r="L632" s="274"/>
    </row>
    <row r="633" spans="1:12">
      <c r="A633" s="263">
        <f t="shared" si="38"/>
        <v>1973</v>
      </c>
      <c r="B633" s="271">
        <v>26754</v>
      </c>
      <c r="C633" s="265">
        <v>-901</v>
      </c>
      <c r="D633" s="266">
        <f t="shared" si="39"/>
        <v>-901</v>
      </c>
      <c r="I633" s="274"/>
      <c r="J633" s="274"/>
      <c r="K633" s="274"/>
      <c r="L633" s="274"/>
    </row>
    <row r="634" spans="1:12">
      <c r="A634" s="263">
        <f t="shared" si="38"/>
        <v>1973</v>
      </c>
      <c r="B634" s="271">
        <v>26784</v>
      </c>
      <c r="C634" s="265">
        <v>-901</v>
      </c>
      <c r="D634" s="266">
        <f t="shared" si="39"/>
        <v>-901</v>
      </c>
      <c r="I634" s="274"/>
      <c r="J634" s="274"/>
      <c r="K634" s="274"/>
      <c r="L634" s="274"/>
    </row>
    <row r="635" spans="1:12">
      <c r="A635" s="263">
        <f t="shared" si="38"/>
        <v>1973</v>
      </c>
      <c r="B635" s="271">
        <v>26815</v>
      </c>
      <c r="C635" s="265">
        <v>-901</v>
      </c>
      <c r="D635" s="266">
        <f t="shared" si="39"/>
        <v>-901</v>
      </c>
      <c r="I635" s="274"/>
      <c r="J635" s="274"/>
      <c r="K635" s="274"/>
      <c r="L635" s="274"/>
    </row>
    <row r="636" spans="1:12">
      <c r="A636" s="263">
        <f t="shared" si="38"/>
        <v>1973</v>
      </c>
      <c r="B636" s="271">
        <v>26845</v>
      </c>
      <c r="C636" s="265">
        <v>-901</v>
      </c>
      <c r="D636" s="266">
        <f t="shared" si="39"/>
        <v>-901</v>
      </c>
      <c r="I636" s="274"/>
      <c r="J636" s="274"/>
      <c r="K636" s="274"/>
      <c r="L636" s="274"/>
    </row>
    <row r="637" spans="1:12">
      <c r="A637" s="263">
        <f t="shared" si="38"/>
        <v>1973</v>
      </c>
      <c r="B637" s="271">
        <v>26876</v>
      </c>
      <c r="C637" s="265">
        <v>-901</v>
      </c>
      <c r="D637" s="266">
        <f t="shared" si="39"/>
        <v>-901</v>
      </c>
      <c r="I637" s="274"/>
      <c r="J637" s="274"/>
      <c r="K637" s="274"/>
      <c r="L637" s="274"/>
    </row>
    <row r="638" spans="1:12">
      <c r="A638" s="263">
        <f t="shared" si="38"/>
        <v>1973</v>
      </c>
      <c r="B638" s="271">
        <v>26907</v>
      </c>
      <c r="C638" s="265">
        <v>-901</v>
      </c>
      <c r="D638" s="266">
        <f t="shared" si="39"/>
        <v>-901</v>
      </c>
      <c r="I638" s="274"/>
      <c r="J638" s="274"/>
      <c r="K638" s="274"/>
      <c r="L638" s="274"/>
    </row>
    <row r="639" spans="1:12">
      <c r="A639" s="263">
        <f t="shared" si="38"/>
        <v>1973</v>
      </c>
      <c r="B639" s="271">
        <v>26937</v>
      </c>
      <c r="C639" s="265">
        <v>-901</v>
      </c>
      <c r="D639" s="266">
        <f t="shared" si="39"/>
        <v>-901</v>
      </c>
      <c r="I639" s="274"/>
      <c r="J639" s="274"/>
      <c r="K639" s="274"/>
      <c r="L639" s="274"/>
    </row>
    <row r="640" spans="1:12">
      <c r="A640" s="263">
        <f t="shared" si="38"/>
        <v>1974</v>
      </c>
      <c r="B640" s="271">
        <v>26968</v>
      </c>
      <c r="C640" s="265">
        <v>-901</v>
      </c>
      <c r="D640" s="266">
        <f t="shared" si="39"/>
        <v>-901</v>
      </c>
      <c r="I640" s="274"/>
      <c r="J640" s="274"/>
      <c r="K640" s="274"/>
      <c r="L640" s="274"/>
    </row>
    <row r="641" spans="1:12">
      <c r="A641" s="263">
        <f t="shared" si="38"/>
        <v>1974</v>
      </c>
      <c r="B641" s="271">
        <v>26998</v>
      </c>
      <c r="C641" s="265">
        <v>-901</v>
      </c>
      <c r="D641" s="266">
        <f t="shared" si="39"/>
        <v>-901</v>
      </c>
      <c r="I641" s="274"/>
      <c r="J641" s="274"/>
      <c r="K641" s="274"/>
      <c r="L641" s="274"/>
    </row>
    <row r="642" spans="1:12">
      <c r="A642" s="263">
        <f t="shared" si="38"/>
        <v>1974</v>
      </c>
      <c r="B642" s="271">
        <v>27029</v>
      </c>
      <c r="C642" s="265">
        <v>-901</v>
      </c>
      <c r="D642" s="266">
        <f t="shared" si="39"/>
        <v>-901</v>
      </c>
      <c r="I642" s="274"/>
      <c r="J642" s="274"/>
      <c r="K642" s="274"/>
      <c r="L642" s="274"/>
    </row>
    <row r="643" spans="1:12">
      <c r="A643" s="263">
        <f t="shared" si="38"/>
        <v>1974</v>
      </c>
      <c r="B643" s="271">
        <v>27060</v>
      </c>
      <c r="C643" s="265">
        <v>-901</v>
      </c>
      <c r="D643" s="266">
        <f t="shared" si="39"/>
        <v>-901</v>
      </c>
      <c r="I643" s="274"/>
      <c r="J643" s="274"/>
      <c r="K643" s="274"/>
      <c r="L643" s="274"/>
    </row>
    <row r="644" spans="1:12">
      <c r="A644" s="263">
        <f t="shared" si="38"/>
        <v>1974</v>
      </c>
      <c r="B644" s="271">
        <v>27088</v>
      </c>
      <c r="C644" s="265">
        <v>-901</v>
      </c>
      <c r="D644" s="266">
        <f t="shared" si="39"/>
        <v>-901</v>
      </c>
      <c r="I644" s="274"/>
      <c r="J644" s="274"/>
      <c r="K644" s="274"/>
      <c r="L644" s="274"/>
    </row>
    <row r="645" spans="1:12">
      <c r="A645" s="263">
        <f t="shared" si="38"/>
        <v>1974</v>
      </c>
      <c r="B645" s="271">
        <v>27119</v>
      </c>
      <c r="C645" s="265">
        <v>-901</v>
      </c>
      <c r="D645" s="266">
        <f t="shared" si="39"/>
        <v>-901</v>
      </c>
      <c r="I645" s="274"/>
      <c r="J645" s="274"/>
      <c r="K645" s="274"/>
      <c r="L645" s="274"/>
    </row>
    <row r="646" spans="1:12">
      <c r="A646" s="263">
        <f t="shared" si="38"/>
        <v>1974</v>
      </c>
      <c r="B646" s="271">
        <v>27149</v>
      </c>
      <c r="C646" s="265">
        <v>-901</v>
      </c>
      <c r="D646" s="266">
        <f t="shared" si="39"/>
        <v>-901</v>
      </c>
      <c r="I646" s="274"/>
      <c r="J646" s="274"/>
      <c r="K646" s="274"/>
      <c r="L646" s="274"/>
    </row>
    <row r="647" spans="1:12">
      <c r="A647" s="263">
        <f t="shared" si="38"/>
        <v>1974</v>
      </c>
      <c r="B647" s="271">
        <v>27180</v>
      </c>
      <c r="C647" s="265">
        <v>-901</v>
      </c>
      <c r="D647" s="266">
        <f t="shared" si="39"/>
        <v>-901</v>
      </c>
      <c r="I647" s="274"/>
      <c r="J647" s="274"/>
      <c r="K647" s="274"/>
      <c r="L647" s="274"/>
    </row>
    <row r="648" spans="1:12">
      <c r="A648" s="263">
        <f t="shared" si="38"/>
        <v>1974</v>
      </c>
      <c r="B648" s="271">
        <v>27210</v>
      </c>
      <c r="C648" s="265">
        <v>-901</v>
      </c>
      <c r="D648" s="266">
        <f t="shared" si="39"/>
        <v>-901</v>
      </c>
      <c r="I648" s="274"/>
      <c r="J648" s="274"/>
      <c r="K648" s="274"/>
      <c r="L648" s="274"/>
    </row>
    <row r="649" spans="1:12">
      <c r="A649" s="263">
        <f t="shared" si="38"/>
        <v>1974</v>
      </c>
      <c r="B649" s="271">
        <v>27241</v>
      </c>
      <c r="C649" s="265">
        <v>-901</v>
      </c>
      <c r="D649" s="266">
        <f t="shared" si="39"/>
        <v>-901</v>
      </c>
      <c r="I649" s="274"/>
      <c r="J649" s="274"/>
      <c r="K649" s="274"/>
      <c r="L649" s="274"/>
    </row>
    <row r="650" spans="1:12">
      <c r="A650" s="263">
        <f t="shared" si="38"/>
        <v>1974</v>
      </c>
      <c r="B650" s="271">
        <v>27272</v>
      </c>
      <c r="C650" s="265">
        <v>-901</v>
      </c>
      <c r="D650" s="266">
        <f t="shared" si="39"/>
        <v>-901</v>
      </c>
      <c r="I650" s="274"/>
      <c r="J650" s="274"/>
      <c r="K650" s="274"/>
      <c r="L650" s="274"/>
    </row>
    <row r="651" spans="1:12">
      <c r="A651" s="263">
        <f t="shared" si="38"/>
        <v>1974</v>
      </c>
      <c r="B651" s="271">
        <v>27302</v>
      </c>
      <c r="C651" s="265">
        <v>-901</v>
      </c>
      <c r="D651" s="266">
        <f t="shared" si="39"/>
        <v>-901</v>
      </c>
      <c r="I651" s="274"/>
      <c r="J651" s="274"/>
      <c r="K651" s="274"/>
      <c r="L651" s="274"/>
    </row>
    <row r="652" spans="1:12">
      <c r="A652" s="263">
        <f t="shared" si="38"/>
        <v>1975</v>
      </c>
      <c r="B652" s="271">
        <v>27333</v>
      </c>
      <c r="C652" s="265">
        <v>-901</v>
      </c>
      <c r="D652" s="266">
        <f t="shared" si="39"/>
        <v>-901</v>
      </c>
      <c r="I652" s="274"/>
      <c r="J652" s="274"/>
      <c r="K652" s="274"/>
      <c r="L652" s="274"/>
    </row>
    <row r="653" spans="1:12">
      <c r="A653" s="263">
        <f t="shared" si="38"/>
        <v>1975</v>
      </c>
      <c r="B653" s="271">
        <v>27363</v>
      </c>
      <c r="C653" s="265">
        <v>-901</v>
      </c>
      <c r="D653" s="266">
        <f t="shared" si="39"/>
        <v>-901</v>
      </c>
      <c r="I653" s="274"/>
      <c r="J653" s="274"/>
      <c r="K653" s="274"/>
      <c r="L653" s="274"/>
    </row>
    <row r="654" spans="1:12">
      <c r="A654" s="263">
        <f t="shared" si="38"/>
        <v>1975</v>
      </c>
      <c r="B654" s="271">
        <v>27394</v>
      </c>
      <c r="C654" s="265">
        <v>-901</v>
      </c>
      <c r="D654" s="266">
        <f t="shared" si="39"/>
        <v>-901</v>
      </c>
      <c r="I654" s="274"/>
      <c r="J654" s="274"/>
      <c r="K654" s="274"/>
      <c r="L654" s="274"/>
    </row>
    <row r="655" spans="1:12">
      <c r="A655" s="263">
        <f t="shared" si="38"/>
        <v>1975</v>
      </c>
      <c r="B655" s="271">
        <v>27425</v>
      </c>
      <c r="C655" s="265">
        <v>-901</v>
      </c>
      <c r="D655" s="266">
        <f t="shared" si="39"/>
        <v>-901</v>
      </c>
      <c r="I655" s="274"/>
      <c r="J655" s="274"/>
      <c r="K655" s="274"/>
      <c r="L655" s="274"/>
    </row>
    <row r="656" spans="1:12">
      <c r="A656" s="263">
        <f t="shared" si="38"/>
        <v>1975</v>
      </c>
      <c r="B656" s="271">
        <v>27453</v>
      </c>
      <c r="C656" s="265">
        <v>-901</v>
      </c>
      <c r="D656" s="266">
        <f t="shared" si="39"/>
        <v>-901</v>
      </c>
      <c r="I656" s="274"/>
      <c r="J656" s="274"/>
      <c r="K656" s="274"/>
      <c r="L656" s="274"/>
    </row>
    <row r="657" spans="1:12">
      <c r="A657" s="263">
        <f t="shared" ref="A657:A720" si="40">IF(MONTH(B657)&gt;9,YEAR(B657)+1,YEAR(B657))</f>
        <v>1975</v>
      </c>
      <c r="B657" s="271">
        <v>27484</v>
      </c>
      <c r="C657" s="265">
        <v>-901</v>
      </c>
      <c r="D657" s="266">
        <f t="shared" ref="D657:D720" si="41">IF(C657&lt;&gt;-901,C657*DAY(B657)*24*60*60/(220*22*9*1000),-901)</f>
        <v>-901</v>
      </c>
      <c r="I657" s="274"/>
      <c r="J657" s="274"/>
      <c r="K657" s="274"/>
      <c r="L657" s="274"/>
    </row>
    <row r="658" spans="1:12">
      <c r="A658" s="263">
        <f t="shared" si="40"/>
        <v>1975</v>
      </c>
      <c r="B658" s="271">
        <v>27514</v>
      </c>
      <c r="C658" s="265">
        <v>-901</v>
      </c>
      <c r="D658" s="266">
        <f t="shared" si="41"/>
        <v>-901</v>
      </c>
      <c r="I658" s="274"/>
      <c r="J658" s="274"/>
      <c r="K658" s="274"/>
      <c r="L658" s="274"/>
    </row>
    <row r="659" spans="1:12">
      <c r="A659" s="263">
        <f t="shared" si="40"/>
        <v>1975</v>
      </c>
      <c r="B659" s="271">
        <v>27545</v>
      </c>
      <c r="C659" s="265">
        <v>-901</v>
      </c>
      <c r="D659" s="266">
        <f t="shared" si="41"/>
        <v>-901</v>
      </c>
      <c r="I659" s="274"/>
      <c r="J659" s="274"/>
      <c r="K659" s="274"/>
      <c r="L659" s="274"/>
    </row>
    <row r="660" spans="1:12">
      <c r="A660" s="263">
        <f t="shared" si="40"/>
        <v>1975</v>
      </c>
      <c r="B660" s="271">
        <v>27575</v>
      </c>
      <c r="C660" s="265">
        <v>-901</v>
      </c>
      <c r="D660" s="266">
        <f t="shared" si="41"/>
        <v>-901</v>
      </c>
      <c r="I660" s="274"/>
      <c r="J660" s="274"/>
      <c r="K660" s="274"/>
      <c r="L660" s="274"/>
    </row>
    <row r="661" spans="1:12">
      <c r="A661" s="263">
        <f t="shared" si="40"/>
        <v>1975</v>
      </c>
      <c r="B661" s="271">
        <v>27606</v>
      </c>
      <c r="C661" s="265">
        <v>-901</v>
      </c>
      <c r="D661" s="266">
        <f t="shared" si="41"/>
        <v>-901</v>
      </c>
      <c r="I661" s="274"/>
      <c r="J661" s="274"/>
      <c r="K661" s="274"/>
      <c r="L661" s="274"/>
    </row>
    <row r="662" spans="1:12">
      <c r="A662" s="263">
        <f t="shared" si="40"/>
        <v>1975</v>
      </c>
      <c r="B662" s="271">
        <v>27637</v>
      </c>
      <c r="C662" s="265">
        <v>-901</v>
      </c>
      <c r="D662" s="266">
        <f t="shared" si="41"/>
        <v>-901</v>
      </c>
      <c r="I662" s="274"/>
      <c r="J662" s="274"/>
      <c r="K662" s="274"/>
      <c r="L662" s="274"/>
    </row>
    <row r="663" spans="1:12">
      <c r="A663" s="263">
        <f t="shared" si="40"/>
        <v>1975</v>
      </c>
      <c r="B663" s="271">
        <v>27667</v>
      </c>
      <c r="C663" s="265">
        <v>-901</v>
      </c>
      <c r="D663" s="266">
        <f t="shared" si="41"/>
        <v>-901</v>
      </c>
      <c r="I663" s="274"/>
      <c r="J663" s="274"/>
      <c r="K663" s="274"/>
      <c r="L663" s="274"/>
    </row>
    <row r="664" spans="1:12">
      <c r="A664" s="263">
        <f t="shared" si="40"/>
        <v>1976</v>
      </c>
      <c r="B664" s="271">
        <v>27698</v>
      </c>
      <c r="C664" s="265">
        <v>-901</v>
      </c>
      <c r="D664" s="266">
        <f t="shared" si="41"/>
        <v>-901</v>
      </c>
      <c r="I664" s="274"/>
      <c r="J664" s="274"/>
      <c r="K664" s="274"/>
      <c r="L664" s="274"/>
    </row>
    <row r="665" spans="1:12">
      <c r="A665" s="263">
        <f t="shared" si="40"/>
        <v>1976</v>
      </c>
      <c r="B665" s="271">
        <v>27728</v>
      </c>
      <c r="C665" s="265">
        <v>-901</v>
      </c>
      <c r="D665" s="266">
        <f t="shared" si="41"/>
        <v>-901</v>
      </c>
      <c r="I665" s="274"/>
      <c r="J665" s="274"/>
      <c r="K665" s="274"/>
      <c r="L665" s="274"/>
    </row>
    <row r="666" spans="1:12">
      <c r="A666" s="263">
        <f t="shared" si="40"/>
        <v>1976</v>
      </c>
      <c r="B666" s="271">
        <v>27759</v>
      </c>
      <c r="C666" s="265">
        <v>-901</v>
      </c>
      <c r="D666" s="266">
        <f t="shared" si="41"/>
        <v>-901</v>
      </c>
      <c r="I666" s="274"/>
      <c r="J666" s="274"/>
      <c r="K666" s="274"/>
      <c r="L666" s="274"/>
    </row>
    <row r="667" spans="1:12">
      <c r="A667" s="263">
        <f t="shared" si="40"/>
        <v>1976</v>
      </c>
      <c r="B667" s="271">
        <v>27790</v>
      </c>
      <c r="C667" s="265">
        <v>-901</v>
      </c>
      <c r="D667" s="266">
        <f t="shared" si="41"/>
        <v>-901</v>
      </c>
      <c r="I667" s="274"/>
      <c r="J667" s="274"/>
      <c r="K667" s="274"/>
      <c r="L667" s="274"/>
    </row>
    <row r="668" spans="1:12">
      <c r="A668" s="263">
        <f t="shared" si="40"/>
        <v>1976</v>
      </c>
      <c r="B668" s="271">
        <v>27819</v>
      </c>
      <c r="C668" s="265">
        <v>-901</v>
      </c>
      <c r="D668" s="266">
        <f t="shared" si="41"/>
        <v>-901</v>
      </c>
      <c r="I668" s="274"/>
      <c r="J668" s="274"/>
      <c r="K668" s="274"/>
      <c r="L668" s="274"/>
    </row>
    <row r="669" spans="1:12">
      <c r="A669" s="263">
        <f t="shared" si="40"/>
        <v>1976</v>
      </c>
      <c r="B669" s="271">
        <v>27850</v>
      </c>
      <c r="C669" s="265">
        <v>-901</v>
      </c>
      <c r="D669" s="266">
        <f t="shared" si="41"/>
        <v>-901</v>
      </c>
      <c r="I669" s="274"/>
      <c r="J669" s="274"/>
      <c r="K669" s="274"/>
      <c r="L669" s="274"/>
    </row>
    <row r="670" spans="1:12">
      <c r="A670" s="263">
        <f t="shared" si="40"/>
        <v>1976</v>
      </c>
      <c r="B670" s="271">
        <v>27880</v>
      </c>
      <c r="C670" s="265">
        <v>-901</v>
      </c>
      <c r="D670" s="266">
        <f t="shared" si="41"/>
        <v>-901</v>
      </c>
      <c r="I670" s="274"/>
      <c r="J670" s="274"/>
      <c r="K670" s="274"/>
      <c r="L670" s="274"/>
    </row>
    <row r="671" spans="1:12">
      <c r="A671" s="263">
        <f t="shared" si="40"/>
        <v>1976</v>
      </c>
      <c r="B671" s="271">
        <v>27911</v>
      </c>
      <c r="C671" s="265">
        <v>-901</v>
      </c>
      <c r="D671" s="266">
        <f t="shared" si="41"/>
        <v>-901</v>
      </c>
      <c r="I671" s="274"/>
      <c r="J671" s="274"/>
      <c r="K671" s="274"/>
      <c r="L671" s="274"/>
    </row>
    <row r="672" spans="1:12">
      <c r="A672" s="263">
        <f t="shared" si="40"/>
        <v>1976</v>
      </c>
      <c r="B672" s="271">
        <v>27941</v>
      </c>
      <c r="C672" s="265">
        <v>-901</v>
      </c>
      <c r="D672" s="266">
        <f t="shared" si="41"/>
        <v>-901</v>
      </c>
      <c r="I672" s="274"/>
      <c r="J672" s="274"/>
      <c r="K672" s="274"/>
      <c r="L672" s="274"/>
    </row>
    <row r="673" spans="1:12">
      <c r="A673" s="263">
        <f t="shared" si="40"/>
        <v>1976</v>
      </c>
      <c r="B673" s="271">
        <v>27972</v>
      </c>
      <c r="C673" s="265">
        <v>-901</v>
      </c>
      <c r="D673" s="266">
        <f t="shared" si="41"/>
        <v>-901</v>
      </c>
      <c r="I673" s="274"/>
      <c r="J673" s="274"/>
      <c r="K673" s="274"/>
      <c r="L673" s="274"/>
    </row>
    <row r="674" spans="1:12">
      <c r="A674" s="263">
        <f t="shared" si="40"/>
        <v>1976</v>
      </c>
      <c r="B674" s="271">
        <v>28003</v>
      </c>
      <c r="C674" s="265">
        <v>-901</v>
      </c>
      <c r="D674" s="266">
        <f t="shared" si="41"/>
        <v>-901</v>
      </c>
      <c r="I674" s="274"/>
      <c r="J674" s="274"/>
      <c r="K674" s="274"/>
      <c r="L674" s="274"/>
    </row>
    <row r="675" spans="1:12">
      <c r="A675" s="263">
        <f t="shared" si="40"/>
        <v>1976</v>
      </c>
      <c r="B675" s="271">
        <v>28033</v>
      </c>
      <c r="C675" s="265">
        <v>-901</v>
      </c>
      <c r="D675" s="266">
        <f t="shared" si="41"/>
        <v>-901</v>
      </c>
      <c r="I675" s="274"/>
      <c r="J675" s="274"/>
      <c r="K675" s="274"/>
      <c r="L675" s="274"/>
    </row>
    <row r="676" spans="1:12">
      <c r="A676" s="263">
        <f t="shared" si="40"/>
        <v>1977</v>
      </c>
      <c r="B676" s="271">
        <v>28064</v>
      </c>
      <c r="C676" s="265">
        <v>-901</v>
      </c>
      <c r="D676" s="266">
        <f t="shared" si="41"/>
        <v>-901</v>
      </c>
      <c r="I676" s="274"/>
      <c r="J676" s="274"/>
      <c r="K676" s="274"/>
      <c r="L676" s="274"/>
    </row>
    <row r="677" spans="1:12">
      <c r="A677" s="263">
        <f t="shared" si="40"/>
        <v>1977</v>
      </c>
      <c r="B677" s="271">
        <v>28094</v>
      </c>
      <c r="C677" s="265">
        <v>-901</v>
      </c>
      <c r="D677" s="266">
        <f t="shared" si="41"/>
        <v>-901</v>
      </c>
      <c r="I677" s="274"/>
      <c r="J677" s="274"/>
      <c r="K677" s="274"/>
      <c r="L677" s="274"/>
    </row>
    <row r="678" spans="1:12">
      <c r="A678" s="263">
        <f t="shared" si="40"/>
        <v>1977</v>
      </c>
      <c r="B678" s="271">
        <v>28125</v>
      </c>
      <c r="C678" s="265">
        <v>-901</v>
      </c>
      <c r="D678" s="266">
        <f t="shared" si="41"/>
        <v>-901</v>
      </c>
      <c r="I678" s="274"/>
      <c r="J678" s="274"/>
      <c r="K678" s="274"/>
      <c r="L678" s="274"/>
    </row>
    <row r="679" spans="1:12">
      <c r="A679" s="263">
        <f t="shared" si="40"/>
        <v>1977</v>
      </c>
      <c r="B679" s="271">
        <v>28156</v>
      </c>
      <c r="C679" s="265">
        <v>-901</v>
      </c>
      <c r="D679" s="266">
        <f t="shared" si="41"/>
        <v>-901</v>
      </c>
      <c r="I679" s="274"/>
      <c r="J679" s="274"/>
      <c r="K679" s="274"/>
      <c r="L679" s="274"/>
    </row>
    <row r="680" spans="1:12">
      <c r="A680" s="263">
        <f t="shared" si="40"/>
        <v>1977</v>
      </c>
      <c r="B680" s="271">
        <v>28184</v>
      </c>
      <c r="C680" s="265">
        <v>-901</v>
      </c>
      <c r="D680" s="266">
        <f t="shared" si="41"/>
        <v>-901</v>
      </c>
      <c r="I680" s="274"/>
      <c r="J680" s="274"/>
      <c r="K680" s="274"/>
      <c r="L680" s="274"/>
    </row>
    <row r="681" spans="1:12">
      <c r="A681" s="263">
        <f t="shared" si="40"/>
        <v>1977</v>
      </c>
      <c r="B681" s="271">
        <v>28215</v>
      </c>
      <c r="C681" s="265">
        <v>-901</v>
      </c>
      <c r="D681" s="266">
        <f t="shared" si="41"/>
        <v>-901</v>
      </c>
      <c r="I681" s="274"/>
      <c r="J681" s="274"/>
      <c r="K681" s="274"/>
      <c r="L681" s="274"/>
    </row>
    <row r="682" spans="1:12">
      <c r="A682" s="263">
        <f t="shared" si="40"/>
        <v>1977</v>
      </c>
      <c r="B682" s="271">
        <v>28245</v>
      </c>
      <c r="C682" s="265">
        <v>-901</v>
      </c>
      <c r="D682" s="266">
        <f t="shared" si="41"/>
        <v>-901</v>
      </c>
      <c r="I682" s="274"/>
      <c r="J682" s="274"/>
      <c r="K682" s="274"/>
      <c r="L682" s="274"/>
    </row>
    <row r="683" spans="1:12">
      <c r="A683" s="263">
        <f t="shared" si="40"/>
        <v>1977</v>
      </c>
      <c r="B683" s="271">
        <v>28276</v>
      </c>
      <c r="C683" s="265">
        <v>-901</v>
      </c>
      <c r="D683" s="266">
        <f t="shared" si="41"/>
        <v>-901</v>
      </c>
      <c r="I683" s="274"/>
      <c r="J683" s="274"/>
      <c r="K683" s="274"/>
      <c r="L683" s="274"/>
    </row>
    <row r="684" spans="1:12">
      <c r="A684" s="263">
        <f t="shared" si="40"/>
        <v>1977</v>
      </c>
      <c r="B684" s="271">
        <v>28306</v>
      </c>
      <c r="C684" s="265">
        <v>-901</v>
      </c>
      <c r="D684" s="266">
        <f t="shared" si="41"/>
        <v>-901</v>
      </c>
      <c r="I684" s="274"/>
      <c r="J684" s="274"/>
      <c r="K684" s="274"/>
      <c r="L684" s="274"/>
    </row>
    <row r="685" spans="1:12">
      <c r="A685" s="263">
        <f t="shared" si="40"/>
        <v>1977</v>
      </c>
      <c r="B685" s="271">
        <v>28337</v>
      </c>
      <c r="C685" s="265">
        <v>-901</v>
      </c>
      <c r="D685" s="266">
        <f t="shared" si="41"/>
        <v>-901</v>
      </c>
      <c r="I685" s="274"/>
      <c r="J685" s="274"/>
      <c r="K685" s="274"/>
      <c r="L685" s="274"/>
    </row>
    <row r="686" spans="1:12">
      <c r="A686" s="263">
        <f t="shared" si="40"/>
        <v>1977</v>
      </c>
      <c r="B686" s="271">
        <v>28368</v>
      </c>
      <c r="C686" s="265">
        <v>-901</v>
      </c>
      <c r="D686" s="266">
        <f t="shared" si="41"/>
        <v>-901</v>
      </c>
      <c r="I686" s="274"/>
      <c r="J686" s="274"/>
      <c r="K686" s="274"/>
      <c r="L686" s="274"/>
    </row>
    <row r="687" spans="1:12">
      <c r="A687" s="263">
        <f t="shared" si="40"/>
        <v>1977</v>
      </c>
      <c r="B687" s="271">
        <v>28398</v>
      </c>
      <c r="C687" s="265">
        <v>-901</v>
      </c>
      <c r="D687" s="266">
        <f t="shared" si="41"/>
        <v>-901</v>
      </c>
      <c r="I687" s="274"/>
      <c r="J687" s="274"/>
      <c r="K687" s="274"/>
      <c r="L687" s="274"/>
    </row>
    <row r="688" spans="1:12">
      <c r="A688" s="263">
        <f t="shared" si="40"/>
        <v>1978</v>
      </c>
      <c r="B688" s="271">
        <v>28429</v>
      </c>
      <c r="C688" s="265">
        <v>-901</v>
      </c>
      <c r="D688" s="266">
        <f t="shared" si="41"/>
        <v>-901</v>
      </c>
      <c r="I688" s="274"/>
      <c r="J688" s="274"/>
      <c r="K688" s="274"/>
      <c r="L688" s="274"/>
    </row>
    <row r="689" spans="1:12">
      <c r="A689" s="263">
        <f t="shared" si="40"/>
        <v>1978</v>
      </c>
      <c r="B689" s="271">
        <v>28459</v>
      </c>
      <c r="C689" s="265">
        <v>-901</v>
      </c>
      <c r="D689" s="266">
        <f t="shared" si="41"/>
        <v>-901</v>
      </c>
      <c r="I689" s="274"/>
      <c r="J689" s="274"/>
      <c r="K689" s="274"/>
      <c r="L689" s="274"/>
    </row>
    <row r="690" spans="1:12">
      <c r="A690" s="263">
        <f t="shared" si="40"/>
        <v>1978</v>
      </c>
      <c r="B690" s="271">
        <v>28490</v>
      </c>
      <c r="C690" s="265">
        <v>-901</v>
      </c>
      <c r="D690" s="266">
        <f t="shared" si="41"/>
        <v>-901</v>
      </c>
      <c r="I690" s="274"/>
      <c r="J690" s="274"/>
      <c r="K690" s="274"/>
      <c r="L690" s="274"/>
    </row>
    <row r="691" spans="1:12">
      <c r="A691" s="263">
        <f t="shared" si="40"/>
        <v>1978</v>
      </c>
      <c r="B691" s="271">
        <v>28521</v>
      </c>
      <c r="C691" s="265">
        <v>-901</v>
      </c>
      <c r="D691" s="266">
        <f t="shared" si="41"/>
        <v>-901</v>
      </c>
      <c r="I691" s="274"/>
      <c r="J691" s="274"/>
      <c r="K691" s="274"/>
      <c r="L691" s="274"/>
    </row>
    <row r="692" spans="1:12">
      <c r="A692" s="263">
        <f t="shared" si="40"/>
        <v>1978</v>
      </c>
      <c r="B692" s="271">
        <v>28549</v>
      </c>
      <c r="C692" s="265">
        <v>-901</v>
      </c>
      <c r="D692" s="266">
        <f t="shared" si="41"/>
        <v>-901</v>
      </c>
      <c r="I692" s="274"/>
      <c r="J692" s="274"/>
      <c r="K692" s="274"/>
      <c r="L692" s="274"/>
    </row>
    <row r="693" spans="1:12">
      <c r="A693" s="263">
        <f t="shared" si="40"/>
        <v>1978</v>
      </c>
      <c r="B693" s="271">
        <v>28580</v>
      </c>
      <c r="C693" s="265">
        <v>-901</v>
      </c>
      <c r="D693" s="266">
        <f t="shared" si="41"/>
        <v>-901</v>
      </c>
      <c r="I693" s="274"/>
      <c r="J693" s="274"/>
      <c r="K693" s="274"/>
      <c r="L693" s="274"/>
    </row>
    <row r="694" spans="1:12">
      <c r="A694" s="263">
        <f t="shared" si="40"/>
        <v>1978</v>
      </c>
      <c r="B694" s="271">
        <v>28610</v>
      </c>
      <c r="C694" s="265">
        <v>-901</v>
      </c>
      <c r="D694" s="266">
        <f t="shared" si="41"/>
        <v>-901</v>
      </c>
      <c r="I694" s="274"/>
      <c r="J694" s="274"/>
      <c r="K694" s="274"/>
      <c r="L694" s="274"/>
    </row>
    <row r="695" spans="1:12">
      <c r="A695" s="263">
        <f t="shared" si="40"/>
        <v>1978</v>
      </c>
      <c r="B695" s="271">
        <v>28641</v>
      </c>
      <c r="C695" s="265">
        <v>-901</v>
      </c>
      <c r="D695" s="266">
        <f t="shared" si="41"/>
        <v>-901</v>
      </c>
      <c r="I695" s="274"/>
      <c r="J695" s="274"/>
      <c r="K695" s="274"/>
      <c r="L695" s="274"/>
    </row>
    <row r="696" spans="1:12">
      <c r="A696" s="263">
        <f t="shared" si="40"/>
        <v>1978</v>
      </c>
      <c r="B696" s="271">
        <v>28671</v>
      </c>
      <c r="C696" s="265">
        <v>-901</v>
      </c>
      <c r="D696" s="266">
        <f t="shared" si="41"/>
        <v>-901</v>
      </c>
      <c r="I696" s="274"/>
      <c r="J696" s="274"/>
      <c r="K696" s="274"/>
      <c r="L696" s="274"/>
    </row>
    <row r="697" spans="1:12">
      <c r="A697" s="263">
        <f t="shared" si="40"/>
        <v>1978</v>
      </c>
      <c r="B697" s="271">
        <v>28702</v>
      </c>
      <c r="C697" s="265">
        <v>-901</v>
      </c>
      <c r="D697" s="266">
        <f t="shared" si="41"/>
        <v>-901</v>
      </c>
      <c r="I697" s="274"/>
      <c r="J697" s="274"/>
      <c r="K697" s="274"/>
      <c r="L697" s="274"/>
    </row>
    <row r="698" spans="1:12">
      <c r="A698" s="263">
        <f t="shared" si="40"/>
        <v>1978</v>
      </c>
      <c r="B698" s="271">
        <v>28733</v>
      </c>
      <c r="C698" s="265">
        <v>-901</v>
      </c>
      <c r="D698" s="266">
        <f t="shared" si="41"/>
        <v>-901</v>
      </c>
      <c r="I698" s="274"/>
      <c r="J698" s="274"/>
      <c r="K698" s="274"/>
      <c r="L698" s="274"/>
    </row>
    <row r="699" spans="1:12">
      <c r="A699" s="263">
        <f t="shared" si="40"/>
        <v>1978</v>
      </c>
      <c r="B699" s="271">
        <v>28763</v>
      </c>
      <c r="C699" s="265">
        <v>-901</v>
      </c>
      <c r="D699" s="266">
        <f t="shared" si="41"/>
        <v>-901</v>
      </c>
      <c r="I699" s="274"/>
      <c r="J699" s="274"/>
      <c r="K699" s="274"/>
      <c r="L699" s="274"/>
    </row>
    <row r="700" spans="1:12">
      <c r="A700" s="263">
        <f t="shared" si="40"/>
        <v>1979</v>
      </c>
      <c r="B700" s="271">
        <v>28794</v>
      </c>
      <c r="C700" s="265">
        <v>-901</v>
      </c>
      <c r="D700" s="266">
        <f t="shared" si="41"/>
        <v>-901</v>
      </c>
      <c r="I700" s="274"/>
      <c r="J700" s="274"/>
      <c r="K700" s="274"/>
      <c r="L700" s="274"/>
    </row>
    <row r="701" spans="1:12">
      <c r="A701" s="263">
        <f t="shared" si="40"/>
        <v>1979</v>
      </c>
      <c r="B701" s="271">
        <v>28824</v>
      </c>
      <c r="C701" s="265">
        <v>-901</v>
      </c>
      <c r="D701" s="266">
        <f t="shared" si="41"/>
        <v>-901</v>
      </c>
      <c r="I701" s="274"/>
      <c r="J701" s="274"/>
      <c r="K701" s="274"/>
      <c r="L701" s="274"/>
    </row>
    <row r="702" spans="1:12">
      <c r="A702" s="263">
        <f t="shared" si="40"/>
        <v>1979</v>
      </c>
      <c r="B702" s="271">
        <v>28855</v>
      </c>
      <c r="C702" s="265">
        <v>-901</v>
      </c>
      <c r="D702" s="266">
        <f t="shared" si="41"/>
        <v>-901</v>
      </c>
      <c r="I702" s="274"/>
      <c r="J702" s="274"/>
      <c r="K702" s="274"/>
      <c r="L702" s="274"/>
    </row>
    <row r="703" spans="1:12">
      <c r="A703" s="263">
        <f t="shared" si="40"/>
        <v>1979</v>
      </c>
      <c r="B703" s="271">
        <v>28886</v>
      </c>
      <c r="C703" s="265">
        <v>-901</v>
      </c>
      <c r="D703" s="266">
        <f t="shared" si="41"/>
        <v>-901</v>
      </c>
      <c r="I703" s="274"/>
      <c r="J703" s="274"/>
      <c r="K703" s="274"/>
      <c r="L703" s="274"/>
    </row>
    <row r="704" spans="1:12">
      <c r="A704" s="263">
        <f t="shared" si="40"/>
        <v>1979</v>
      </c>
      <c r="B704" s="271">
        <v>28914</v>
      </c>
      <c r="C704" s="265">
        <v>-901</v>
      </c>
      <c r="D704" s="266">
        <f t="shared" si="41"/>
        <v>-901</v>
      </c>
      <c r="I704" s="274"/>
      <c r="J704" s="274"/>
      <c r="K704" s="274"/>
      <c r="L704" s="274"/>
    </row>
    <row r="705" spans="1:12">
      <c r="A705" s="263">
        <f t="shared" si="40"/>
        <v>1979</v>
      </c>
      <c r="B705" s="271">
        <v>28945</v>
      </c>
      <c r="C705" s="265">
        <v>-901</v>
      </c>
      <c r="D705" s="266">
        <f t="shared" si="41"/>
        <v>-901</v>
      </c>
      <c r="I705" s="274"/>
      <c r="J705" s="274"/>
      <c r="K705" s="274"/>
      <c r="L705" s="274"/>
    </row>
    <row r="706" spans="1:12">
      <c r="A706" s="263">
        <f t="shared" si="40"/>
        <v>1979</v>
      </c>
      <c r="B706" s="271">
        <v>28975</v>
      </c>
      <c r="C706" s="265">
        <v>-901</v>
      </c>
      <c r="D706" s="266">
        <f t="shared" si="41"/>
        <v>-901</v>
      </c>
      <c r="I706" s="274"/>
      <c r="J706" s="274"/>
      <c r="K706" s="274"/>
      <c r="L706" s="274"/>
    </row>
    <row r="707" spans="1:12">
      <c r="A707" s="263">
        <f t="shared" si="40"/>
        <v>1979</v>
      </c>
      <c r="B707" s="271">
        <v>29006</v>
      </c>
      <c r="C707" s="265">
        <v>-901</v>
      </c>
      <c r="D707" s="266">
        <f t="shared" si="41"/>
        <v>-901</v>
      </c>
      <c r="I707" s="274"/>
      <c r="J707" s="274"/>
      <c r="K707" s="274"/>
      <c r="L707" s="274"/>
    </row>
    <row r="708" spans="1:12">
      <c r="A708" s="263">
        <f t="shared" si="40"/>
        <v>1979</v>
      </c>
      <c r="B708" s="271">
        <v>29036</v>
      </c>
      <c r="C708" s="265">
        <v>-901</v>
      </c>
      <c r="D708" s="266">
        <f t="shared" si="41"/>
        <v>-901</v>
      </c>
      <c r="I708" s="274"/>
      <c r="J708" s="274"/>
      <c r="K708" s="274"/>
      <c r="L708" s="274"/>
    </row>
    <row r="709" spans="1:12">
      <c r="A709" s="263">
        <f t="shared" si="40"/>
        <v>1979</v>
      </c>
      <c r="B709" s="271">
        <v>29067</v>
      </c>
      <c r="C709" s="265">
        <v>-901</v>
      </c>
      <c r="D709" s="266">
        <f t="shared" si="41"/>
        <v>-901</v>
      </c>
      <c r="I709" s="274"/>
      <c r="J709" s="274"/>
      <c r="K709" s="274"/>
      <c r="L709" s="274"/>
    </row>
    <row r="710" spans="1:12">
      <c r="A710" s="263">
        <f t="shared" si="40"/>
        <v>1979</v>
      </c>
      <c r="B710" s="271">
        <v>29098</v>
      </c>
      <c r="C710" s="265">
        <v>-901</v>
      </c>
      <c r="D710" s="266">
        <f t="shared" si="41"/>
        <v>-901</v>
      </c>
      <c r="I710" s="274"/>
      <c r="J710" s="274"/>
      <c r="K710" s="274"/>
      <c r="L710" s="274"/>
    </row>
    <row r="711" spans="1:12">
      <c r="A711" s="263">
        <f t="shared" si="40"/>
        <v>1979</v>
      </c>
      <c r="B711" s="271">
        <v>29128</v>
      </c>
      <c r="C711" s="265">
        <v>-901</v>
      </c>
      <c r="D711" s="266">
        <f t="shared" si="41"/>
        <v>-901</v>
      </c>
      <c r="I711" s="274"/>
      <c r="J711" s="274"/>
      <c r="K711" s="274"/>
      <c r="L711" s="274"/>
    </row>
    <row r="712" spans="1:12">
      <c r="A712" s="263">
        <f t="shared" si="40"/>
        <v>1980</v>
      </c>
      <c r="B712" s="271">
        <v>29159</v>
      </c>
      <c r="C712" s="265">
        <v>-901</v>
      </c>
      <c r="D712" s="266">
        <f t="shared" si="41"/>
        <v>-901</v>
      </c>
      <c r="I712" s="274"/>
      <c r="J712" s="274"/>
      <c r="K712" s="274"/>
      <c r="L712" s="274"/>
    </row>
    <row r="713" spans="1:12">
      <c r="A713" s="263">
        <f t="shared" si="40"/>
        <v>1980</v>
      </c>
      <c r="B713" s="271">
        <v>29189</v>
      </c>
      <c r="C713" s="265">
        <v>-901</v>
      </c>
      <c r="D713" s="266">
        <f t="shared" si="41"/>
        <v>-901</v>
      </c>
      <c r="I713" s="274"/>
      <c r="J713" s="274"/>
      <c r="K713" s="274"/>
      <c r="L713" s="274"/>
    </row>
    <row r="714" spans="1:12">
      <c r="A714" s="263">
        <f t="shared" si="40"/>
        <v>1980</v>
      </c>
      <c r="B714" s="271">
        <v>29220</v>
      </c>
      <c r="C714" s="265">
        <v>-901</v>
      </c>
      <c r="D714" s="266">
        <f t="shared" si="41"/>
        <v>-901</v>
      </c>
      <c r="I714" s="274"/>
      <c r="J714" s="274"/>
      <c r="K714" s="274"/>
      <c r="L714" s="274"/>
    </row>
    <row r="715" spans="1:12">
      <c r="A715" s="263">
        <f t="shared" si="40"/>
        <v>1980</v>
      </c>
      <c r="B715" s="271">
        <v>29251</v>
      </c>
      <c r="C715" s="265">
        <v>-901</v>
      </c>
      <c r="D715" s="266">
        <f t="shared" si="41"/>
        <v>-901</v>
      </c>
      <c r="I715" s="274"/>
      <c r="J715" s="274"/>
      <c r="K715" s="274"/>
      <c r="L715" s="274"/>
    </row>
    <row r="716" spans="1:12">
      <c r="A716" s="263">
        <f t="shared" si="40"/>
        <v>1980</v>
      </c>
      <c r="B716" s="271">
        <v>29280</v>
      </c>
      <c r="C716" s="265">
        <v>-901</v>
      </c>
      <c r="D716" s="266">
        <f t="shared" si="41"/>
        <v>-901</v>
      </c>
      <c r="I716" s="274"/>
      <c r="J716" s="274"/>
      <c r="K716" s="274"/>
      <c r="L716" s="274"/>
    </row>
    <row r="717" spans="1:12">
      <c r="A717" s="263">
        <f t="shared" si="40"/>
        <v>1980</v>
      </c>
      <c r="B717" s="271">
        <v>29311</v>
      </c>
      <c r="C717" s="265">
        <v>-901</v>
      </c>
      <c r="D717" s="266">
        <f t="shared" si="41"/>
        <v>-901</v>
      </c>
      <c r="I717" s="274"/>
      <c r="J717" s="274"/>
      <c r="K717" s="274"/>
      <c r="L717" s="274"/>
    </row>
    <row r="718" spans="1:12">
      <c r="A718" s="263">
        <f t="shared" si="40"/>
        <v>1980</v>
      </c>
      <c r="B718" s="271">
        <v>29341</v>
      </c>
      <c r="C718" s="265">
        <v>-901</v>
      </c>
      <c r="D718" s="266">
        <f t="shared" si="41"/>
        <v>-901</v>
      </c>
      <c r="I718" s="274"/>
      <c r="J718" s="274"/>
      <c r="K718" s="274"/>
      <c r="L718" s="274"/>
    </row>
    <row r="719" spans="1:12">
      <c r="A719" s="263">
        <f t="shared" si="40"/>
        <v>1980</v>
      </c>
      <c r="B719" s="271">
        <v>29372</v>
      </c>
      <c r="C719" s="265">
        <v>-901</v>
      </c>
      <c r="D719" s="266">
        <f t="shared" si="41"/>
        <v>-901</v>
      </c>
      <c r="I719" s="274"/>
      <c r="J719" s="274"/>
      <c r="K719" s="274"/>
      <c r="L719" s="274"/>
    </row>
    <row r="720" spans="1:12">
      <c r="A720" s="263">
        <f t="shared" si="40"/>
        <v>1980</v>
      </c>
      <c r="B720" s="271">
        <v>29402</v>
      </c>
      <c r="C720" s="265">
        <v>-901</v>
      </c>
      <c r="D720" s="266">
        <f t="shared" si="41"/>
        <v>-901</v>
      </c>
      <c r="I720" s="274"/>
      <c r="J720" s="274"/>
      <c r="K720" s="274"/>
      <c r="L720" s="274"/>
    </row>
    <row r="721" spans="1:12">
      <c r="A721" s="263">
        <f t="shared" ref="A721:A784" si="42">IF(MONTH(B721)&gt;9,YEAR(B721)+1,YEAR(B721))</f>
        <v>1980</v>
      </c>
      <c r="B721" s="271">
        <v>29433</v>
      </c>
      <c r="C721" s="265">
        <v>-901</v>
      </c>
      <c r="D721" s="266">
        <f t="shared" ref="D721:D784" si="43">IF(C721&lt;&gt;-901,C721*DAY(B721)*24*60*60/(220*22*9*1000),-901)</f>
        <v>-901</v>
      </c>
      <c r="I721" s="274"/>
      <c r="J721" s="274"/>
      <c r="K721" s="274"/>
      <c r="L721" s="274"/>
    </row>
    <row r="722" spans="1:12">
      <c r="A722" s="263">
        <f t="shared" si="42"/>
        <v>1980</v>
      </c>
      <c r="B722" s="271">
        <v>29464</v>
      </c>
      <c r="C722" s="265">
        <v>-901</v>
      </c>
      <c r="D722" s="266">
        <f t="shared" si="43"/>
        <v>-901</v>
      </c>
      <c r="I722" s="274"/>
      <c r="J722" s="274"/>
      <c r="K722" s="274"/>
      <c r="L722" s="274"/>
    </row>
    <row r="723" spans="1:12">
      <c r="A723" s="263">
        <f t="shared" si="42"/>
        <v>1980</v>
      </c>
      <c r="B723" s="271">
        <v>29494</v>
      </c>
      <c r="C723" s="265">
        <v>-901</v>
      </c>
      <c r="D723" s="266">
        <f t="shared" si="43"/>
        <v>-901</v>
      </c>
      <c r="I723" s="274"/>
      <c r="J723" s="274"/>
      <c r="K723" s="274"/>
      <c r="L723" s="274"/>
    </row>
    <row r="724" spans="1:12">
      <c r="A724" s="263">
        <f t="shared" si="42"/>
        <v>1981</v>
      </c>
      <c r="B724" s="271">
        <v>29525</v>
      </c>
      <c r="C724" s="265">
        <v>-901</v>
      </c>
      <c r="D724" s="266">
        <f t="shared" si="43"/>
        <v>-901</v>
      </c>
      <c r="I724" s="274"/>
      <c r="J724" s="274"/>
      <c r="K724" s="274"/>
      <c r="L724" s="274"/>
    </row>
    <row r="725" spans="1:12">
      <c r="A725" s="263">
        <f t="shared" si="42"/>
        <v>1981</v>
      </c>
      <c r="B725" s="271">
        <v>29555</v>
      </c>
      <c r="C725" s="265">
        <v>-901</v>
      </c>
      <c r="D725" s="266">
        <f t="shared" si="43"/>
        <v>-901</v>
      </c>
      <c r="I725" s="274"/>
      <c r="J725" s="274"/>
      <c r="K725" s="274"/>
      <c r="L725" s="274"/>
    </row>
    <row r="726" spans="1:12">
      <c r="A726" s="263">
        <f t="shared" si="42"/>
        <v>1981</v>
      </c>
      <c r="B726" s="271">
        <v>29586</v>
      </c>
      <c r="C726" s="265">
        <v>-901</v>
      </c>
      <c r="D726" s="266">
        <f t="shared" si="43"/>
        <v>-901</v>
      </c>
      <c r="I726" s="274"/>
      <c r="J726" s="274"/>
      <c r="K726" s="274"/>
      <c r="L726" s="274"/>
    </row>
    <row r="727" spans="1:12">
      <c r="A727" s="263">
        <f t="shared" si="42"/>
        <v>1981</v>
      </c>
      <c r="B727" s="271">
        <v>29617</v>
      </c>
      <c r="C727" s="265">
        <v>-901</v>
      </c>
      <c r="D727" s="266">
        <f t="shared" si="43"/>
        <v>-901</v>
      </c>
      <c r="I727" s="274"/>
      <c r="J727" s="274"/>
      <c r="K727" s="274"/>
      <c r="L727" s="274"/>
    </row>
    <row r="728" spans="1:12">
      <c r="A728" s="263">
        <f t="shared" si="42"/>
        <v>1981</v>
      </c>
      <c r="B728" s="271">
        <v>29645</v>
      </c>
      <c r="C728" s="265">
        <v>-901</v>
      </c>
      <c r="D728" s="266">
        <f t="shared" si="43"/>
        <v>-901</v>
      </c>
      <c r="I728" s="274"/>
      <c r="J728" s="274"/>
      <c r="K728" s="274"/>
      <c r="L728" s="274"/>
    </row>
    <row r="729" spans="1:12">
      <c r="A729" s="263">
        <f t="shared" si="42"/>
        <v>1981</v>
      </c>
      <c r="B729" s="271">
        <v>29676</v>
      </c>
      <c r="C729" s="265">
        <v>-901</v>
      </c>
      <c r="D729" s="266">
        <f t="shared" si="43"/>
        <v>-901</v>
      </c>
      <c r="I729" s="274"/>
      <c r="J729" s="274"/>
      <c r="K729" s="274"/>
      <c r="L729" s="274"/>
    </row>
    <row r="730" spans="1:12">
      <c r="A730" s="263">
        <f t="shared" si="42"/>
        <v>1981</v>
      </c>
      <c r="B730" s="271">
        <v>29706</v>
      </c>
      <c r="C730" s="265">
        <v>-901</v>
      </c>
      <c r="D730" s="266">
        <f t="shared" si="43"/>
        <v>-901</v>
      </c>
      <c r="I730" s="274"/>
      <c r="J730" s="274"/>
      <c r="K730" s="274"/>
      <c r="L730" s="274"/>
    </row>
    <row r="731" spans="1:12">
      <c r="A731" s="263">
        <f t="shared" si="42"/>
        <v>1981</v>
      </c>
      <c r="B731" s="271">
        <v>29737</v>
      </c>
      <c r="C731" s="265">
        <v>-901</v>
      </c>
      <c r="D731" s="266">
        <f t="shared" si="43"/>
        <v>-901</v>
      </c>
      <c r="I731" s="274"/>
      <c r="J731" s="274"/>
      <c r="K731" s="274"/>
      <c r="L731" s="274"/>
    </row>
    <row r="732" spans="1:12">
      <c r="A732" s="263">
        <f t="shared" si="42"/>
        <v>1981</v>
      </c>
      <c r="B732" s="271">
        <v>29767</v>
      </c>
      <c r="C732" s="265">
        <v>-901</v>
      </c>
      <c r="D732" s="266">
        <f t="shared" si="43"/>
        <v>-901</v>
      </c>
      <c r="I732" s="274"/>
      <c r="J732" s="274"/>
      <c r="K732" s="274"/>
      <c r="L732" s="274"/>
    </row>
    <row r="733" spans="1:12">
      <c r="A733" s="263">
        <f t="shared" si="42"/>
        <v>1981</v>
      </c>
      <c r="B733" s="271">
        <v>29798</v>
      </c>
      <c r="C733" s="265">
        <v>-901</v>
      </c>
      <c r="D733" s="266">
        <f t="shared" si="43"/>
        <v>-901</v>
      </c>
      <c r="I733" s="274"/>
      <c r="J733" s="274"/>
      <c r="K733" s="274"/>
      <c r="L733" s="274"/>
    </row>
    <row r="734" spans="1:12">
      <c r="A734" s="263">
        <f t="shared" si="42"/>
        <v>1981</v>
      </c>
      <c r="B734" s="271">
        <v>29829</v>
      </c>
      <c r="C734" s="265">
        <v>-901</v>
      </c>
      <c r="D734" s="266">
        <f t="shared" si="43"/>
        <v>-901</v>
      </c>
      <c r="I734" s="274"/>
      <c r="J734" s="274"/>
      <c r="K734" s="274"/>
      <c r="L734" s="274"/>
    </row>
    <row r="735" spans="1:12">
      <c r="A735" s="263">
        <f t="shared" si="42"/>
        <v>1981</v>
      </c>
      <c r="B735" s="271">
        <v>29859</v>
      </c>
      <c r="C735" s="265">
        <v>-901</v>
      </c>
      <c r="D735" s="266">
        <f t="shared" si="43"/>
        <v>-901</v>
      </c>
      <c r="I735" s="274"/>
      <c r="J735" s="274"/>
      <c r="K735" s="274"/>
      <c r="L735" s="274"/>
    </row>
    <row r="736" spans="1:12">
      <c r="A736" s="263">
        <f t="shared" si="42"/>
        <v>1982</v>
      </c>
      <c r="B736" s="271">
        <v>29890</v>
      </c>
      <c r="C736" s="265">
        <v>-901</v>
      </c>
      <c r="D736" s="266">
        <f t="shared" si="43"/>
        <v>-901</v>
      </c>
      <c r="I736" s="274"/>
      <c r="J736" s="274"/>
      <c r="K736" s="274"/>
      <c r="L736" s="274"/>
    </row>
    <row r="737" spans="1:12">
      <c r="A737" s="263">
        <f t="shared" si="42"/>
        <v>1982</v>
      </c>
      <c r="B737" s="271">
        <v>29920</v>
      </c>
      <c r="C737" s="265">
        <v>-901</v>
      </c>
      <c r="D737" s="266">
        <f t="shared" si="43"/>
        <v>-901</v>
      </c>
      <c r="I737" s="274"/>
      <c r="J737" s="274"/>
      <c r="K737" s="274"/>
      <c r="L737" s="274"/>
    </row>
    <row r="738" spans="1:12">
      <c r="A738" s="263">
        <f t="shared" si="42"/>
        <v>1982</v>
      </c>
      <c r="B738" s="271">
        <v>29951</v>
      </c>
      <c r="C738" s="265">
        <v>-901</v>
      </c>
      <c r="D738" s="266">
        <f t="shared" si="43"/>
        <v>-901</v>
      </c>
      <c r="I738" s="274"/>
      <c r="J738" s="274"/>
      <c r="K738" s="274"/>
      <c r="L738" s="274"/>
    </row>
    <row r="739" spans="1:12">
      <c r="A739" s="263">
        <f t="shared" si="42"/>
        <v>1982</v>
      </c>
      <c r="B739" s="271">
        <v>29982</v>
      </c>
      <c r="C739" s="265">
        <v>-901</v>
      </c>
      <c r="D739" s="266">
        <f t="shared" si="43"/>
        <v>-901</v>
      </c>
      <c r="I739" s="274"/>
      <c r="J739" s="274"/>
      <c r="K739" s="274"/>
      <c r="L739" s="274"/>
    </row>
    <row r="740" spans="1:12">
      <c r="A740" s="263">
        <f t="shared" si="42"/>
        <v>1982</v>
      </c>
      <c r="B740" s="271">
        <v>30010</v>
      </c>
      <c r="C740" s="265">
        <v>-901</v>
      </c>
      <c r="D740" s="266">
        <f t="shared" si="43"/>
        <v>-901</v>
      </c>
      <c r="I740" s="274"/>
      <c r="J740" s="274"/>
      <c r="K740" s="274"/>
      <c r="L740" s="274"/>
    </row>
    <row r="741" spans="1:12">
      <c r="A741" s="263">
        <f t="shared" si="42"/>
        <v>1982</v>
      </c>
      <c r="B741" s="271">
        <v>30041</v>
      </c>
      <c r="C741" s="265">
        <v>-901</v>
      </c>
      <c r="D741" s="266">
        <f t="shared" si="43"/>
        <v>-901</v>
      </c>
      <c r="I741" s="274"/>
      <c r="J741" s="274"/>
      <c r="K741" s="274"/>
      <c r="L741" s="274"/>
    </row>
    <row r="742" spans="1:12">
      <c r="A742" s="263">
        <f t="shared" si="42"/>
        <v>1982</v>
      </c>
      <c r="B742" s="271">
        <v>30071</v>
      </c>
      <c r="C742" s="265">
        <v>-901</v>
      </c>
      <c r="D742" s="266">
        <f t="shared" si="43"/>
        <v>-901</v>
      </c>
      <c r="I742" s="274"/>
      <c r="J742" s="274"/>
      <c r="K742" s="274"/>
      <c r="L742" s="274"/>
    </row>
    <row r="743" spans="1:12">
      <c r="A743" s="263">
        <f t="shared" si="42"/>
        <v>1982</v>
      </c>
      <c r="B743" s="271">
        <v>30102</v>
      </c>
      <c r="C743" s="265">
        <v>-901</v>
      </c>
      <c r="D743" s="266">
        <f t="shared" si="43"/>
        <v>-901</v>
      </c>
      <c r="I743" s="274"/>
      <c r="J743" s="274"/>
      <c r="K743" s="274"/>
      <c r="L743" s="274"/>
    </row>
    <row r="744" spans="1:12">
      <c r="A744" s="263">
        <f t="shared" si="42"/>
        <v>1982</v>
      </c>
      <c r="B744" s="271">
        <v>30132</v>
      </c>
      <c r="C744" s="265">
        <v>-901</v>
      </c>
      <c r="D744" s="266">
        <f t="shared" si="43"/>
        <v>-901</v>
      </c>
      <c r="I744" s="274"/>
      <c r="J744" s="274"/>
      <c r="K744" s="274"/>
      <c r="L744" s="274"/>
    </row>
    <row r="745" spans="1:12">
      <c r="A745" s="263">
        <f t="shared" si="42"/>
        <v>1982</v>
      </c>
      <c r="B745" s="271">
        <v>30163</v>
      </c>
      <c r="C745" s="265">
        <v>-901</v>
      </c>
      <c r="D745" s="266">
        <f t="shared" si="43"/>
        <v>-901</v>
      </c>
      <c r="I745" s="274"/>
      <c r="J745" s="274"/>
      <c r="K745" s="274"/>
      <c r="L745" s="274"/>
    </row>
    <row r="746" spans="1:12">
      <c r="A746" s="263">
        <f t="shared" si="42"/>
        <v>1982</v>
      </c>
      <c r="B746" s="271">
        <v>30194</v>
      </c>
      <c r="C746" s="265">
        <v>-901</v>
      </c>
      <c r="D746" s="266">
        <f t="shared" si="43"/>
        <v>-901</v>
      </c>
      <c r="I746" s="274"/>
      <c r="J746" s="274"/>
      <c r="K746" s="274"/>
      <c r="L746" s="274"/>
    </row>
    <row r="747" spans="1:12">
      <c r="A747" s="263">
        <f t="shared" si="42"/>
        <v>1982</v>
      </c>
      <c r="B747" s="271">
        <v>30224</v>
      </c>
      <c r="C747" s="265">
        <v>-901</v>
      </c>
      <c r="D747" s="266">
        <f t="shared" si="43"/>
        <v>-901</v>
      </c>
      <c r="I747" s="274"/>
      <c r="J747" s="274"/>
      <c r="K747" s="274"/>
      <c r="L747" s="274"/>
    </row>
    <row r="748" spans="1:12">
      <c r="A748" s="263">
        <f t="shared" si="42"/>
        <v>1983</v>
      </c>
      <c r="B748" s="271">
        <v>30255</v>
      </c>
      <c r="C748" s="265">
        <v>-901</v>
      </c>
      <c r="D748" s="266">
        <f t="shared" si="43"/>
        <v>-901</v>
      </c>
      <c r="I748" s="274"/>
      <c r="J748" s="274"/>
      <c r="K748" s="274"/>
      <c r="L748" s="274"/>
    </row>
    <row r="749" spans="1:12">
      <c r="A749" s="263">
        <f t="shared" si="42"/>
        <v>1983</v>
      </c>
      <c r="B749" s="271">
        <v>30285</v>
      </c>
      <c r="C749" s="265">
        <v>-901</v>
      </c>
      <c r="D749" s="266">
        <f t="shared" si="43"/>
        <v>-901</v>
      </c>
      <c r="I749" s="274"/>
      <c r="J749" s="274"/>
      <c r="K749" s="274"/>
      <c r="L749" s="274"/>
    </row>
    <row r="750" spans="1:12">
      <c r="A750" s="263">
        <f t="shared" si="42"/>
        <v>1983</v>
      </c>
      <c r="B750" s="271">
        <v>30316</v>
      </c>
      <c r="C750" s="265">
        <v>-901</v>
      </c>
      <c r="D750" s="266">
        <f t="shared" si="43"/>
        <v>-901</v>
      </c>
      <c r="I750" s="274"/>
      <c r="J750" s="274"/>
      <c r="K750" s="274"/>
      <c r="L750" s="274"/>
    </row>
    <row r="751" spans="1:12">
      <c r="A751" s="263">
        <f t="shared" si="42"/>
        <v>1983</v>
      </c>
      <c r="B751" s="271">
        <v>30347</v>
      </c>
      <c r="C751" s="265">
        <v>-901</v>
      </c>
      <c r="D751" s="266">
        <f t="shared" si="43"/>
        <v>-901</v>
      </c>
      <c r="I751" s="274"/>
      <c r="J751" s="274"/>
      <c r="K751" s="274"/>
      <c r="L751" s="274"/>
    </row>
    <row r="752" spans="1:12">
      <c r="A752" s="263">
        <f t="shared" si="42"/>
        <v>1983</v>
      </c>
      <c r="B752" s="271">
        <v>30375</v>
      </c>
      <c r="C752" s="265">
        <v>-901</v>
      </c>
      <c r="D752" s="266">
        <f t="shared" si="43"/>
        <v>-901</v>
      </c>
      <c r="I752" s="274"/>
      <c r="J752" s="274"/>
      <c r="K752" s="274"/>
      <c r="L752" s="274"/>
    </row>
    <row r="753" spans="1:12">
      <c r="A753" s="263">
        <f t="shared" si="42"/>
        <v>1983</v>
      </c>
      <c r="B753" s="271">
        <v>30406</v>
      </c>
      <c r="C753" s="265">
        <v>-901</v>
      </c>
      <c r="D753" s="266">
        <f t="shared" si="43"/>
        <v>-901</v>
      </c>
      <c r="I753" s="274"/>
      <c r="J753" s="274"/>
      <c r="K753" s="274"/>
      <c r="L753" s="274"/>
    </row>
    <row r="754" spans="1:12">
      <c r="A754" s="263">
        <f t="shared" si="42"/>
        <v>1983</v>
      </c>
      <c r="B754" s="271">
        <v>30436</v>
      </c>
      <c r="C754" s="265">
        <v>-901</v>
      </c>
      <c r="D754" s="266">
        <f t="shared" si="43"/>
        <v>-901</v>
      </c>
      <c r="I754" s="274"/>
      <c r="J754" s="274"/>
      <c r="K754" s="274"/>
      <c r="L754" s="274"/>
    </row>
    <row r="755" spans="1:12">
      <c r="A755" s="263">
        <f t="shared" si="42"/>
        <v>1983</v>
      </c>
      <c r="B755" s="271">
        <v>30467</v>
      </c>
      <c r="C755" s="265">
        <v>-901</v>
      </c>
      <c r="D755" s="266">
        <f t="shared" si="43"/>
        <v>-901</v>
      </c>
      <c r="I755" s="274"/>
      <c r="J755" s="274"/>
      <c r="K755" s="274"/>
      <c r="L755" s="274"/>
    </row>
    <row r="756" spans="1:12">
      <c r="A756" s="263">
        <f t="shared" si="42"/>
        <v>1983</v>
      </c>
      <c r="B756" s="271">
        <v>30497</v>
      </c>
      <c r="C756" s="265">
        <v>-901</v>
      </c>
      <c r="D756" s="266">
        <f t="shared" si="43"/>
        <v>-901</v>
      </c>
      <c r="I756" s="274"/>
      <c r="J756" s="274"/>
      <c r="K756" s="274"/>
      <c r="L756" s="274"/>
    </row>
    <row r="757" spans="1:12">
      <c r="A757" s="263">
        <f t="shared" si="42"/>
        <v>1983</v>
      </c>
      <c r="B757" s="271">
        <v>30528</v>
      </c>
      <c r="C757" s="265">
        <v>-901</v>
      </c>
      <c r="D757" s="266">
        <f t="shared" si="43"/>
        <v>-901</v>
      </c>
      <c r="I757" s="274"/>
      <c r="J757" s="274"/>
      <c r="K757" s="274"/>
      <c r="L757" s="274"/>
    </row>
    <row r="758" spans="1:12">
      <c r="A758" s="263">
        <f t="shared" si="42"/>
        <v>1983</v>
      </c>
      <c r="B758" s="271">
        <v>30559</v>
      </c>
      <c r="C758" s="265">
        <v>-901</v>
      </c>
      <c r="D758" s="266">
        <f t="shared" si="43"/>
        <v>-901</v>
      </c>
      <c r="I758" s="274"/>
      <c r="J758" s="274"/>
      <c r="K758" s="274"/>
      <c r="L758" s="274"/>
    </row>
    <row r="759" spans="1:12">
      <c r="A759" s="263">
        <f t="shared" si="42"/>
        <v>1983</v>
      </c>
      <c r="B759" s="271">
        <v>30589</v>
      </c>
      <c r="C759" s="265">
        <v>-901</v>
      </c>
      <c r="D759" s="266">
        <f t="shared" si="43"/>
        <v>-901</v>
      </c>
      <c r="I759" s="274"/>
      <c r="J759" s="274"/>
      <c r="K759" s="274"/>
      <c r="L759" s="274"/>
    </row>
    <row r="760" spans="1:12">
      <c r="A760" s="263">
        <f t="shared" si="42"/>
        <v>1984</v>
      </c>
      <c r="B760" s="271">
        <v>30620</v>
      </c>
      <c r="C760" s="265">
        <v>-901</v>
      </c>
      <c r="D760" s="266">
        <f t="shared" si="43"/>
        <v>-901</v>
      </c>
      <c r="I760" s="274"/>
      <c r="J760" s="274"/>
      <c r="K760" s="274"/>
      <c r="L760" s="274"/>
    </row>
    <row r="761" spans="1:12">
      <c r="A761" s="263">
        <f t="shared" si="42"/>
        <v>1984</v>
      </c>
      <c r="B761" s="271">
        <v>30650</v>
      </c>
      <c r="C761" s="265">
        <v>-901</v>
      </c>
      <c r="D761" s="266">
        <f t="shared" si="43"/>
        <v>-901</v>
      </c>
      <c r="I761" s="274"/>
      <c r="J761" s="274"/>
      <c r="K761" s="274"/>
      <c r="L761" s="274"/>
    </row>
    <row r="762" spans="1:12">
      <c r="A762" s="263">
        <f t="shared" si="42"/>
        <v>1984</v>
      </c>
      <c r="B762" s="271">
        <v>30681</v>
      </c>
      <c r="C762" s="265">
        <v>-901</v>
      </c>
      <c r="D762" s="266">
        <f t="shared" si="43"/>
        <v>-901</v>
      </c>
      <c r="I762" s="274"/>
      <c r="J762" s="274"/>
      <c r="K762" s="274"/>
      <c r="L762" s="274"/>
    </row>
    <row r="763" spans="1:12">
      <c r="A763" s="263">
        <f t="shared" si="42"/>
        <v>1984</v>
      </c>
      <c r="B763" s="271">
        <v>30712</v>
      </c>
      <c r="C763" s="265">
        <v>-901</v>
      </c>
      <c r="D763" s="266">
        <f t="shared" si="43"/>
        <v>-901</v>
      </c>
      <c r="I763" s="274"/>
      <c r="J763" s="274"/>
      <c r="K763" s="274"/>
      <c r="L763" s="274"/>
    </row>
    <row r="764" spans="1:12">
      <c r="A764" s="263">
        <f t="shared" si="42"/>
        <v>1984</v>
      </c>
      <c r="B764" s="271">
        <v>30741</v>
      </c>
      <c r="C764" s="265">
        <v>-901</v>
      </c>
      <c r="D764" s="266">
        <f t="shared" si="43"/>
        <v>-901</v>
      </c>
      <c r="I764" s="274"/>
      <c r="J764" s="274"/>
      <c r="K764" s="274"/>
      <c r="L764" s="274"/>
    </row>
    <row r="765" spans="1:12">
      <c r="A765" s="263">
        <f t="shared" si="42"/>
        <v>1984</v>
      </c>
      <c r="B765" s="271">
        <v>30772</v>
      </c>
      <c r="C765" s="265">
        <v>-901</v>
      </c>
      <c r="D765" s="266">
        <f t="shared" si="43"/>
        <v>-901</v>
      </c>
      <c r="I765" s="274"/>
      <c r="J765" s="274"/>
      <c r="K765" s="274"/>
      <c r="L765" s="274"/>
    </row>
    <row r="766" spans="1:12">
      <c r="A766" s="263">
        <f t="shared" si="42"/>
        <v>1984</v>
      </c>
      <c r="B766" s="271">
        <v>30802</v>
      </c>
      <c r="C766" s="265">
        <v>-901</v>
      </c>
      <c r="D766" s="266">
        <f t="shared" si="43"/>
        <v>-901</v>
      </c>
      <c r="I766" s="274"/>
      <c r="J766" s="274"/>
      <c r="K766" s="274"/>
      <c r="L766" s="274"/>
    </row>
    <row r="767" spans="1:12">
      <c r="A767" s="263">
        <f t="shared" si="42"/>
        <v>1984</v>
      </c>
      <c r="B767" s="271">
        <v>30833</v>
      </c>
      <c r="C767" s="265">
        <v>-901</v>
      </c>
      <c r="D767" s="266">
        <f t="shared" si="43"/>
        <v>-901</v>
      </c>
      <c r="I767" s="274"/>
      <c r="J767" s="274"/>
      <c r="K767" s="274"/>
      <c r="L767" s="274"/>
    </row>
    <row r="768" spans="1:12">
      <c r="A768" s="263">
        <f t="shared" si="42"/>
        <v>1984</v>
      </c>
      <c r="B768" s="271">
        <v>30863</v>
      </c>
      <c r="C768" s="265">
        <v>-901</v>
      </c>
      <c r="D768" s="266">
        <f t="shared" si="43"/>
        <v>-901</v>
      </c>
      <c r="I768" s="274"/>
      <c r="J768" s="274"/>
      <c r="K768" s="274"/>
      <c r="L768" s="274"/>
    </row>
    <row r="769" spans="1:12">
      <c r="A769" s="263">
        <f t="shared" si="42"/>
        <v>1984</v>
      </c>
      <c r="B769" s="271">
        <v>30894</v>
      </c>
      <c r="C769" s="265">
        <v>-901</v>
      </c>
      <c r="D769" s="266">
        <f t="shared" si="43"/>
        <v>-901</v>
      </c>
      <c r="I769" s="274"/>
      <c r="J769" s="274"/>
      <c r="K769" s="274"/>
      <c r="L769" s="274"/>
    </row>
    <row r="770" spans="1:12">
      <c r="A770" s="263">
        <f t="shared" si="42"/>
        <v>1984</v>
      </c>
      <c r="B770" s="271">
        <v>30925</v>
      </c>
      <c r="C770" s="265">
        <v>-901</v>
      </c>
      <c r="D770" s="266">
        <f t="shared" si="43"/>
        <v>-901</v>
      </c>
      <c r="I770" s="274"/>
      <c r="J770" s="274"/>
      <c r="K770" s="274"/>
      <c r="L770" s="274"/>
    </row>
    <row r="771" spans="1:12">
      <c r="A771" s="263">
        <f t="shared" si="42"/>
        <v>1984</v>
      </c>
      <c r="B771" s="271">
        <v>30955</v>
      </c>
      <c r="C771" s="265">
        <v>-901</v>
      </c>
      <c r="D771" s="266">
        <f t="shared" si="43"/>
        <v>-901</v>
      </c>
      <c r="I771" s="274"/>
      <c r="J771" s="274"/>
      <c r="K771" s="274"/>
      <c r="L771" s="274"/>
    </row>
    <row r="772" spans="1:12">
      <c r="A772" s="263">
        <f t="shared" si="42"/>
        <v>1985</v>
      </c>
      <c r="B772" s="271">
        <v>30986</v>
      </c>
      <c r="C772" s="265">
        <v>-901</v>
      </c>
      <c r="D772" s="266">
        <f t="shared" si="43"/>
        <v>-901</v>
      </c>
      <c r="I772" s="274"/>
      <c r="J772" s="274"/>
      <c r="K772" s="274"/>
      <c r="L772" s="274"/>
    </row>
    <row r="773" spans="1:12">
      <c r="A773" s="263">
        <f t="shared" si="42"/>
        <v>1985</v>
      </c>
      <c r="B773" s="271">
        <v>31016</v>
      </c>
      <c r="C773" s="265">
        <v>-901</v>
      </c>
      <c r="D773" s="266">
        <f t="shared" si="43"/>
        <v>-901</v>
      </c>
      <c r="I773" s="274"/>
      <c r="J773" s="274"/>
      <c r="K773" s="274"/>
      <c r="L773" s="274"/>
    </row>
    <row r="774" spans="1:12">
      <c r="A774" s="263">
        <f t="shared" si="42"/>
        <v>1985</v>
      </c>
      <c r="B774" s="271">
        <v>31047</v>
      </c>
      <c r="C774" s="265">
        <v>-901</v>
      </c>
      <c r="D774" s="266">
        <f t="shared" si="43"/>
        <v>-901</v>
      </c>
      <c r="I774" s="274"/>
      <c r="J774" s="274"/>
      <c r="K774" s="274"/>
      <c r="L774" s="274"/>
    </row>
    <row r="775" spans="1:12">
      <c r="A775" s="263">
        <f t="shared" si="42"/>
        <v>1985</v>
      </c>
      <c r="B775" s="271">
        <v>31078</v>
      </c>
      <c r="C775" s="265">
        <v>-901</v>
      </c>
      <c r="D775" s="266">
        <f t="shared" si="43"/>
        <v>-901</v>
      </c>
      <c r="I775" s="274"/>
      <c r="J775" s="274"/>
      <c r="K775" s="274"/>
      <c r="L775" s="274"/>
    </row>
    <row r="776" spans="1:12">
      <c r="A776" s="263">
        <f t="shared" si="42"/>
        <v>1985</v>
      </c>
      <c r="B776" s="271">
        <v>31106</v>
      </c>
      <c r="C776" s="265">
        <v>-901</v>
      </c>
      <c r="D776" s="266">
        <f t="shared" si="43"/>
        <v>-901</v>
      </c>
      <c r="I776" s="274"/>
      <c r="J776" s="274"/>
      <c r="K776" s="274"/>
      <c r="L776" s="274"/>
    </row>
    <row r="777" spans="1:12">
      <c r="A777" s="263">
        <f t="shared" si="42"/>
        <v>1985</v>
      </c>
      <c r="B777" s="271">
        <v>31137</v>
      </c>
      <c r="C777" s="265">
        <v>-901</v>
      </c>
      <c r="D777" s="266">
        <f t="shared" si="43"/>
        <v>-901</v>
      </c>
      <c r="I777" s="274"/>
      <c r="J777" s="274"/>
      <c r="K777" s="274"/>
      <c r="L777" s="274"/>
    </row>
    <row r="778" spans="1:12">
      <c r="A778" s="263">
        <f t="shared" si="42"/>
        <v>1985</v>
      </c>
      <c r="B778" s="271">
        <v>31167</v>
      </c>
      <c r="C778" s="265">
        <v>-901</v>
      </c>
      <c r="D778" s="266">
        <f t="shared" si="43"/>
        <v>-901</v>
      </c>
      <c r="I778" s="274"/>
      <c r="J778" s="274"/>
      <c r="K778" s="274"/>
      <c r="L778" s="274"/>
    </row>
    <row r="779" spans="1:12">
      <c r="A779" s="263">
        <f t="shared" si="42"/>
        <v>1985</v>
      </c>
      <c r="B779" s="271">
        <v>31198</v>
      </c>
      <c r="C779" s="265">
        <v>-901</v>
      </c>
      <c r="D779" s="266">
        <f t="shared" si="43"/>
        <v>-901</v>
      </c>
      <c r="I779" s="274"/>
      <c r="J779" s="274"/>
      <c r="K779" s="274"/>
      <c r="L779" s="274"/>
    </row>
    <row r="780" spans="1:12">
      <c r="A780" s="263">
        <f t="shared" si="42"/>
        <v>1985</v>
      </c>
      <c r="B780" s="271">
        <v>31228</v>
      </c>
      <c r="C780" s="265">
        <v>-901</v>
      </c>
      <c r="D780" s="266">
        <f t="shared" si="43"/>
        <v>-901</v>
      </c>
      <c r="I780" s="274"/>
      <c r="J780" s="274"/>
      <c r="K780" s="274"/>
      <c r="L780" s="274"/>
    </row>
    <row r="781" spans="1:12">
      <c r="A781" s="263">
        <f t="shared" si="42"/>
        <v>1985</v>
      </c>
      <c r="B781" s="271">
        <v>31259</v>
      </c>
      <c r="C781" s="265">
        <v>-901</v>
      </c>
      <c r="D781" s="266">
        <f t="shared" si="43"/>
        <v>-901</v>
      </c>
      <c r="I781" s="274"/>
      <c r="J781" s="274"/>
      <c r="K781" s="274"/>
      <c r="L781" s="274"/>
    </row>
    <row r="782" spans="1:12">
      <c r="A782" s="263">
        <f t="shared" si="42"/>
        <v>1985</v>
      </c>
      <c r="B782" s="271">
        <v>31290</v>
      </c>
      <c r="C782" s="265">
        <v>-901</v>
      </c>
      <c r="D782" s="266">
        <f t="shared" si="43"/>
        <v>-901</v>
      </c>
      <c r="I782" s="274"/>
      <c r="J782" s="274"/>
      <c r="K782" s="274"/>
      <c r="L782" s="274"/>
    </row>
    <row r="783" spans="1:12">
      <c r="A783" s="263">
        <f t="shared" si="42"/>
        <v>1985</v>
      </c>
      <c r="B783" s="271">
        <v>31320</v>
      </c>
      <c r="C783" s="265">
        <v>-901</v>
      </c>
      <c r="D783" s="266">
        <f t="shared" si="43"/>
        <v>-901</v>
      </c>
      <c r="I783" s="274"/>
      <c r="J783" s="274"/>
      <c r="K783" s="274"/>
      <c r="L783" s="274"/>
    </row>
    <row r="784" spans="1:12">
      <c r="A784" s="263">
        <f t="shared" si="42"/>
        <v>1986</v>
      </c>
      <c r="B784" s="271">
        <v>31351</v>
      </c>
      <c r="C784" s="265">
        <v>-901</v>
      </c>
      <c r="D784" s="266">
        <f t="shared" si="43"/>
        <v>-901</v>
      </c>
      <c r="I784" s="274"/>
      <c r="J784" s="274"/>
      <c r="K784" s="274"/>
      <c r="L784" s="274"/>
    </row>
    <row r="785" spans="1:12">
      <c r="A785" s="263">
        <f t="shared" ref="A785:A848" si="44">IF(MONTH(B785)&gt;9,YEAR(B785)+1,YEAR(B785))</f>
        <v>1986</v>
      </c>
      <c r="B785" s="271">
        <v>31381</v>
      </c>
      <c r="C785" s="265">
        <v>-901</v>
      </c>
      <c r="D785" s="266">
        <f t="shared" ref="D785:D848" si="45">IF(C785&lt;&gt;-901,C785*DAY(B785)*24*60*60/(220*22*9*1000),-901)</f>
        <v>-901</v>
      </c>
      <c r="I785" s="274"/>
      <c r="J785" s="274"/>
      <c r="K785" s="274"/>
      <c r="L785" s="274"/>
    </row>
    <row r="786" spans="1:12">
      <c r="A786" s="263">
        <f t="shared" si="44"/>
        <v>1986</v>
      </c>
      <c r="B786" s="271">
        <v>31412</v>
      </c>
      <c r="C786" s="265">
        <v>-901</v>
      </c>
      <c r="D786" s="266">
        <f t="shared" si="45"/>
        <v>-901</v>
      </c>
      <c r="I786" s="274"/>
      <c r="J786" s="274"/>
      <c r="K786" s="274"/>
      <c r="L786" s="274"/>
    </row>
    <row r="787" spans="1:12">
      <c r="A787" s="263">
        <f t="shared" si="44"/>
        <v>1986</v>
      </c>
      <c r="B787" s="271">
        <v>31443</v>
      </c>
      <c r="C787" s="265">
        <v>-901</v>
      </c>
      <c r="D787" s="266">
        <f t="shared" si="45"/>
        <v>-901</v>
      </c>
      <c r="I787" s="274"/>
      <c r="J787" s="274"/>
      <c r="K787" s="274"/>
      <c r="L787" s="274"/>
    </row>
    <row r="788" spans="1:12">
      <c r="A788" s="263">
        <f t="shared" si="44"/>
        <v>1986</v>
      </c>
      <c r="B788" s="271">
        <v>31471</v>
      </c>
      <c r="C788" s="265">
        <v>-901</v>
      </c>
      <c r="D788" s="266">
        <f t="shared" si="45"/>
        <v>-901</v>
      </c>
      <c r="I788" s="274"/>
      <c r="J788" s="274"/>
      <c r="K788" s="274"/>
      <c r="L788" s="274"/>
    </row>
    <row r="789" spans="1:12">
      <c r="A789" s="263">
        <f t="shared" si="44"/>
        <v>1986</v>
      </c>
      <c r="B789" s="271">
        <v>31502</v>
      </c>
      <c r="C789" s="265">
        <v>-901</v>
      </c>
      <c r="D789" s="266">
        <f t="shared" si="45"/>
        <v>-901</v>
      </c>
      <c r="I789" s="274"/>
      <c r="J789" s="274"/>
      <c r="K789" s="274"/>
      <c r="L789" s="274"/>
    </row>
    <row r="790" spans="1:12">
      <c r="A790" s="263">
        <f t="shared" si="44"/>
        <v>1986</v>
      </c>
      <c r="B790" s="271">
        <v>31532</v>
      </c>
      <c r="C790" s="265">
        <v>-901</v>
      </c>
      <c r="D790" s="266">
        <f t="shared" si="45"/>
        <v>-901</v>
      </c>
      <c r="I790" s="274"/>
      <c r="J790" s="274"/>
      <c r="K790" s="274"/>
      <c r="L790" s="274"/>
    </row>
    <row r="791" spans="1:12">
      <c r="A791" s="263">
        <f t="shared" si="44"/>
        <v>1986</v>
      </c>
      <c r="B791" s="271">
        <v>31563</v>
      </c>
      <c r="C791" s="265">
        <v>-901</v>
      </c>
      <c r="D791" s="266">
        <f t="shared" si="45"/>
        <v>-901</v>
      </c>
      <c r="I791" s="274"/>
      <c r="J791" s="274"/>
      <c r="K791" s="274"/>
      <c r="L791" s="274"/>
    </row>
    <row r="792" spans="1:12">
      <c r="A792" s="263">
        <f t="shared" si="44"/>
        <v>1986</v>
      </c>
      <c r="B792" s="271">
        <v>31593</v>
      </c>
      <c r="C792" s="265">
        <v>-901</v>
      </c>
      <c r="D792" s="266">
        <f t="shared" si="45"/>
        <v>-901</v>
      </c>
      <c r="I792" s="274"/>
      <c r="J792" s="274"/>
      <c r="K792" s="274"/>
      <c r="L792" s="274"/>
    </row>
    <row r="793" spans="1:12">
      <c r="A793" s="263">
        <f t="shared" si="44"/>
        <v>1986</v>
      </c>
      <c r="B793" s="271">
        <v>31624</v>
      </c>
      <c r="C793" s="265">
        <v>-901</v>
      </c>
      <c r="D793" s="266">
        <f t="shared" si="45"/>
        <v>-901</v>
      </c>
      <c r="I793" s="274"/>
      <c r="J793" s="274"/>
      <c r="K793" s="274"/>
      <c r="L793" s="274"/>
    </row>
    <row r="794" spans="1:12">
      <c r="A794" s="263">
        <f t="shared" si="44"/>
        <v>1986</v>
      </c>
      <c r="B794" s="271">
        <v>31655</v>
      </c>
      <c r="C794" s="265">
        <v>-901</v>
      </c>
      <c r="D794" s="266">
        <f t="shared" si="45"/>
        <v>-901</v>
      </c>
      <c r="I794" s="274"/>
      <c r="J794" s="274"/>
      <c r="K794" s="274"/>
      <c r="L794" s="274"/>
    </row>
    <row r="795" spans="1:12">
      <c r="A795" s="263">
        <f t="shared" si="44"/>
        <v>1986</v>
      </c>
      <c r="B795" s="271">
        <v>31685</v>
      </c>
      <c r="C795" s="265">
        <v>-901</v>
      </c>
      <c r="D795" s="266">
        <f t="shared" si="45"/>
        <v>-901</v>
      </c>
      <c r="I795" s="274"/>
      <c r="J795" s="274"/>
      <c r="K795" s="274"/>
      <c r="L795" s="274"/>
    </row>
    <row r="796" spans="1:12">
      <c r="A796" s="263">
        <f t="shared" si="44"/>
        <v>1987</v>
      </c>
      <c r="B796" s="271">
        <v>31716</v>
      </c>
      <c r="C796" s="265">
        <v>-901</v>
      </c>
      <c r="D796" s="266">
        <f t="shared" si="45"/>
        <v>-901</v>
      </c>
      <c r="I796" s="274"/>
      <c r="J796" s="274"/>
      <c r="K796" s="274"/>
      <c r="L796" s="274"/>
    </row>
    <row r="797" spans="1:12">
      <c r="A797" s="263">
        <f t="shared" si="44"/>
        <v>1987</v>
      </c>
      <c r="B797" s="271">
        <v>31746</v>
      </c>
      <c r="C797" s="265">
        <v>13.7</v>
      </c>
      <c r="D797" s="266">
        <f t="shared" si="45"/>
        <v>0.81520661157024799</v>
      </c>
      <c r="I797" s="274"/>
      <c r="J797" s="274"/>
      <c r="K797" s="274"/>
      <c r="L797" s="274"/>
    </row>
    <row r="798" spans="1:12">
      <c r="A798" s="263">
        <f t="shared" si="44"/>
        <v>1987</v>
      </c>
      <c r="B798" s="271">
        <v>31777</v>
      </c>
      <c r="C798" s="265">
        <v>13.4</v>
      </c>
      <c r="D798" s="266">
        <f t="shared" si="45"/>
        <v>0.82393388429752068</v>
      </c>
      <c r="I798" s="274"/>
      <c r="J798" s="274"/>
      <c r="K798" s="274"/>
      <c r="L798" s="274"/>
    </row>
    <row r="799" spans="1:12">
      <c r="A799" s="263">
        <f t="shared" si="44"/>
        <v>1987</v>
      </c>
      <c r="B799" s="271">
        <v>31808</v>
      </c>
      <c r="C799" s="265">
        <v>9.1199999999999992</v>
      </c>
      <c r="D799" s="266">
        <f t="shared" si="45"/>
        <v>0.56076694214876022</v>
      </c>
      <c r="I799" s="274"/>
      <c r="J799" s="274"/>
      <c r="K799" s="274"/>
      <c r="L799" s="274"/>
    </row>
    <row r="800" spans="1:12">
      <c r="A800" s="263">
        <f t="shared" si="44"/>
        <v>1987</v>
      </c>
      <c r="B800" s="271">
        <v>31836</v>
      </c>
      <c r="C800" s="265">
        <v>14.6</v>
      </c>
      <c r="D800" s="266">
        <f t="shared" si="45"/>
        <v>0.81084297520661153</v>
      </c>
      <c r="I800" s="274"/>
      <c r="J800" s="274"/>
      <c r="K800" s="274"/>
      <c r="L800" s="274"/>
    </row>
    <row r="801" spans="1:12">
      <c r="A801" s="263">
        <f t="shared" si="44"/>
        <v>1987</v>
      </c>
      <c r="B801" s="271">
        <v>31867</v>
      </c>
      <c r="C801" s="265">
        <v>0</v>
      </c>
      <c r="D801" s="266">
        <f t="shared" si="45"/>
        <v>0</v>
      </c>
      <c r="I801" s="274"/>
      <c r="J801" s="274"/>
      <c r="K801" s="274"/>
      <c r="L801" s="274"/>
    </row>
    <row r="802" spans="1:12">
      <c r="A802" s="263">
        <f t="shared" si="44"/>
        <v>1987</v>
      </c>
      <c r="B802" s="271">
        <v>31897</v>
      </c>
      <c r="C802" s="265">
        <v>0</v>
      </c>
      <c r="D802" s="266">
        <f t="shared" si="45"/>
        <v>0</v>
      </c>
      <c r="I802" s="274"/>
      <c r="J802" s="274"/>
      <c r="K802" s="274"/>
      <c r="L802" s="274"/>
    </row>
    <row r="803" spans="1:12">
      <c r="A803" s="263">
        <f t="shared" si="44"/>
        <v>1987</v>
      </c>
      <c r="B803" s="271">
        <v>31928</v>
      </c>
      <c r="C803" s="265">
        <v>0</v>
      </c>
      <c r="D803" s="266">
        <f t="shared" si="45"/>
        <v>0</v>
      </c>
      <c r="I803" s="274"/>
      <c r="J803" s="274"/>
      <c r="K803" s="274"/>
      <c r="L803" s="274"/>
    </row>
    <row r="804" spans="1:12">
      <c r="A804" s="263">
        <f t="shared" si="44"/>
        <v>1987</v>
      </c>
      <c r="B804" s="271">
        <v>31958</v>
      </c>
      <c r="C804" s="265">
        <v>0</v>
      </c>
      <c r="D804" s="266">
        <f t="shared" si="45"/>
        <v>0</v>
      </c>
      <c r="I804" s="274"/>
      <c r="J804" s="274"/>
      <c r="K804" s="274"/>
      <c r="L804" s="274"/>
    </row>
    <row r="805" spans="1:12">
      <c r="A805" s="263">
        <f t="shared" si="44"/>
        <v>1987</v>
      </c>
      <c r="B805" s="271">
        <v>31989</v>
      </c>
      <c r="C805" s="265">
        <v>0.35099999999999998</v>
      </c>
      <c r="D805" s="266">
        <f t="shared" si="45"/>
        <v>2.1582148760330575E-2</v>
      </c>
      <c r="I805" s="274"/>
      <c r="J805" s="274"/>
      <c r="K805" s="274"/>
      <c r="L805" s="274"/>
    </row>
    <row r="806" spans="1:12">
      <c r="A806" s="263">
        <f t="shared" si="44"/>
        <v>1987</v>
      </c>
      <c r="B806" s="271">
        <v>32020</v>
      </c>
      <c r="C806" s="265">
        <v>0</v>
      </c>
      <c r="D806" s="266">
        <f t="shared" si="45"/>
        <v>0</v>
      </c>
      <c r="I806" s="274"/>
      <c r="J806" s="274"/>
      <c r="K806" s="274"/>
      <c r="L806" s="274"/>
    </row>
    <row r="807" spans="1:12">
      <c r="A807" s="263">
        <f t="shared" si="44"/>
        <v>1987</v>
      </c>
      <c r="B807" s="271">
        <v>32050</v>
      </c>
      <c r="C807" s="265">
        <v>3.38</v>
      </c>
      <c r="D807" s="266">
        <f t="shared" si="45"/>
        <v>0.20112396694214876</v>
      </c>
      <c r="I807" s="274"/>
      <c r="J807" s="274"/>
      <c r="K807" s="274"/>
      <c r="L807" s="274"/>
    </row>
    <row r="808" spans="1:12">
      <c r="A808" s="263">
        <f t="shared" si="44"/>
        <v>1988</v>
      </c>
      <c r="B808" s="271">
        <v>32081</v>
      </c>
      <c r="C808" s="265">
        <v>2.78</v>
      </c>
      <c r="D808" s="266">
        <f t="shared" si="45"/>
        <v>0.17093553719008261</v>
      </c>
      <c r="I808" s="274"/>
      <c r="J808" s="274"/>
      <c r="K808" s="274"/>
      <c r="L808" s="274"/>
    </row>
    <row r="809" spans="1:12">
      <c r="A809" s="263">
        <f t="shared" si="44"/>
        <v>1988</v>
      </c>
      <c r="B809" s="271">
        <v>32111</v>
      </c>
      <c r="C809" s="265">
        <v>2.48</v>
      </c>
      <c r="D809" s="266">
        <f t="shared" si="45"/>
        <v>0.14757024793388432</v>
      </c>
      <c r="I809" s="274"/>
      <c r="J809" s="274"/>
      <c r="K809" s="274"/>
      <c r="L809" s="274"/>
    </row>
    <row r="810" spans="1:12">
      <c r="A810" s="263">
        <f t="shared" si="44"/>
        <v>1988</v>
      </c>
      <c r="B810" s="271">
        <v>32142</v>
      </c>
      <c r="C810" s="265">
        <v>9.9700000000000006</v>
      </c>
      <c r="D810" s="266">
        <f t="shared" si="45"/>
        <v>0.61303140495867781</v>
      </c>
      <c r="I810" s="274"/>
      <c r="J810" s="274"/>
      <c r="K810" s="274"/>
      <c r="L810" s="274"/>
    </row>
    <row r="811" spans="1:12">
      <c r="A811" s="263">
        <f t="shared" si="44"/>
        <v>1988</v>
      </c>
      <c r="B811" s="271">
        <v>32173</v>
      </c>
      <c r="C811" s="265">
        <v>21.6</v>
      </c>
      <c r="D811" s="266">
        <f t="shared" si="45"/>
        <v>1.3281322314049588</v>
      </c>
      <c r="I811" s="274"/>
      <c r="J811" s="274"/>
      <c r="K811" s="274"/>
      <c r="L811" s="274"/>
    </row>
    <row r="812" spans="1:12">
      <c r="A812" s="263">
        <f t="shared" si="44"/>
        <v>1988</v>
      </c>
      <c r="B812" s="271">
        <v>32202</v>
      </c>
      <c r="C812" s="265">
        <v>17.2</v>
      </c>
      <c r="D812" s="266">
        <f t="shared" si="45"/>
        <v>0.98935537190082623</v>
      </c>
      <c r="I812" s="274"/>
      <c r="J812" s="274"/>
      <c r="K812" s="274"/>
      <c r="L812" s="274"/>
    </row>
    <row r="813" spans="1:12">
      <c r="A813" s="263">
        <f t="shared" si="44"/>
        <v>1988</v>
      </c>
      <c r="B813" s="271">
        <v>32233</v>
      </c>
      <c r="C813" s="265">
        <v>12.6</v>
      </c>
      <c r="D813" s="266">
        <f t="shared" si="45"/>
        <v>0.77474380165289258</v>
      </c>
      <c r="I813" s="274"/>
      <c r="J813" s="274"/>
      <c r="K813" s="274"/>
      <c r="L813" s="274"/>
    </row>
    <row r="814" spans="1:12">
      <c r="A814" s="263">
        <f t="shared" si="44"/>
        <v>1988</v>
      </c>
      <c r="B814" s="271">
        <v>32263</v>
      </c>
      <c r="C814" s="265">
        <v>7.7</v>
      </c>
      <c r="D814" s="266">
        <f t="shared" si="45"/>
        <v>0.45818181818181819</v>
      </c>
      <c r="I814" s="274"/>
      <c r="J814" s="274"/>
      <c r="K814" s="274"/>
      <c r="L814" s="274"/>
    </row>
    <row r="815" spans="1:12">
      <c r="A815" s="263">
        <f t="shared" si="44"/>
        <v>1988</v>
      </c>
      <c r="B815" s="271">
        <v>32294</v>
      </c>
      <c r="C815" s="265">
        <v>15.3</v>
      </c>
      <c r="D815" s="266">
        <f t="shared" si="45"/>
        <v>0.94076033057851238</v>
      </c>
      <c r="I815" s="274"/>
      <c r="J815" s="274"/>
      <c r="K815" s="274"/>
      <c r="L815" s="274"/>
    </row>
    <row r="816" spans="1:12">
      <c r="A816" s="263">
        <f t="shared" si="44"/>
        <v>1988</v>
      </c>
      <c r="B816" s="271">
        <v>32324</v>
      </c>
      <c r="C816" s="265">
        <v>10</v>
      </c>
      <c r="D816" s="266">
        <f t="shared" si="45"/>
        <v>0.5950413223140496</v>
      </c>
      <c r="I816" s="274"/>
      <c r="J816" s="274"/>
      <c r="K816" s="274"/>
      <c r="L816" s="274"/>
    </row>
    <row r="817" spans="1:12">
      <c r="A817" s="263">
        <f t="shared" si="44"/>
        <v>1988</v>
      </c>
      <c r="B817" s="271">
        <v>32355</v>
      </c>
      <c r="C817" s="265">
        <v>3.18</v>
      </c>
      <c r="D817" s="266">
        <f t="shared" si="45"/>
        <v>0.19553057851239669</v>
      </c>
      <c r="I817" s="274"/>
      <c r="J817" s="274"/>
      <c r="K817" s="274"/>
      <c r="L817" s="274"/>
    </row>
    <row r="818" spans="1:12">
      <c r="A818" s="263">
        <f t="shared" si="44"/>
        <v>1988</v>
      </c>
      <c r="B818" s="271">
        <v>32386</v>
      </c>
      <c r="C818" s="265">
        <v>2.65</v>
      </c>
      <c r="D818" s="266">
        <f t="shared" si="45"/>
        <v>0.16294214876033059</v>
      </c>
      <c r="I818" s="274"/>
      <c r="J818" s="274"/>
      <c r="K818" s="274"/>
      <c r="L818" s="274"/>
    </row>
    <row r="819" spans="1:12">
      <c r="A819" s="263">
        <f t="shared" si="44"/>
        <v>1988</v>
      </c>
      <c r="B819" s="271">
        <v>32416</v>
      </c>
      <c r="C819" s="265">
        <v>1.47</v>
      </c>
      <c r="D819" s="266">
        <f t="shared" si="45"/>
        <v>8.7471074380165298E-2</v>
      </c>
      <c r="I819" s="274"/>
      <c r="J819" s="274"/>
      <c r="K819" s="274"/>
      <c r="L819" s="274"/>
    </row>
    <row r="820" spans="1:12">
      <c r="A820" s="263">
        <f t="shared" si="44"/>
        <v>1989</v>
      </c>
      <c r="B820" s="271">
        <v>32447</v>
      </c>
      <c r="C820" s="265">
        <v>0</v>
      </c>
      <c r="D820" s="266">
        <f t="shared" si="45"/>
        <v>0</v>
      </c>
      <c r="I820" s="274"/>
      <c r="J820" s="274"/>
      <c r="K820" s="274"/>
      <c r="L820" s="274"/>
    </row>
    <row r="821" spans="1:12">
      <c r="A821" s="263">
        <f t="shared" si="44"/>
        <v>1989</v>
      </c>
      <c r="B821" s="271">
        <v>32477</v>
      </c>
      <c r="C821" s="265">
        <v>3.58</v>
      </c>
      <c r="D821" s="266">
        <f t="shared" si="45"/>
        <v>0.21302479338842981</v>
      </c>
      <c r="I821" s="274"/>
      <c r="J821" s="274"/>
      <c r="K821" s="274"/>
      <c r="L821" s="274"/>
    </row>
    <row r="822" spans="1:12">
      <c r="A822" s="263">
        <f t="shared" si="44"/>
        <v>1989</v>
      </c>
      <c r="B822" s="271">
        <v>32508</v>
      </c>
      <c r="C822" s="265">
        <v>8.9</v>
      </c>
      <c r="D822" s="266">
        <f t="shared" si="45"/>
        <v>0.54723966942148761</v>
      </c>
      <c r="I822" s="274"/>
      <c r="J822" s="274"/>
      <c r="K822" s="274"/>
      <c r="L822" s="274"/>
    </row>
    <row r="823" spans="1:12">
      <c r="A823" s="263">
        <f t="shared" si="44"/>
        <v>1989</v>
      </c>
      <c r="B823" s="271">
        <v>32539</v>
      </c>
      <c r="C823" s="265">
        <v>16.600000000000001</v>
      </c>
      <c r="D823" s="266">
        <f t="shared" si="45"/>
        <v>1.0206942148760332</v>
      </c>
      <c r="I823" s="274"/>
      <c r="J823" s="274"/>
      <c r="K823" s="274"/>
      <c r="L823" s="274"/>
    </row>
    <row r="824" spans="1:12">
      <c r="A824" s="263">
        <f t="shared" si="44"/>
        <v>1989</v>
      </c>
      <c r="B824" s="271">
        <v>32567</v>
      </c>
      <c r="C824" s="265">
        <v>21.4</v>
      </c>
      <c r="D824" s="266">
        <f t="shared" si="45"/>
        <v>1.1884958677685951</v>
      </c>
      <c r="I824" s="274"/>
      <c r="J824" s="274"/>
      <c r="K824" s="274"/>
      <c r="L824" s="274"/>
    </row>
    <row r="825" spans="1:12">
      <c r="A825" s="263">
        <f t="shared" si="44"/>
        <v>1989</v>
      </c>
      <c r="B825" s="271">
        <v>32598</v>
      </c>
      <c r="C825" s="265">
        <v>21.5</v>
      </c>
      <c r="D825" s="266">
        <f t="shared" si="45"/>
        <v>1.3219834710743801</v>
      </c>
      <c r="I825" s="274"/>
      <c r="J825" s="274"/>
      <c r="K825" s="274"/>
      <c r="L825" s="274"/>
    </row>
    <row r="826" spans="1:12">
      <c r="A826" s="263">
        <f t="shared" si="44"/>
        <v>1989</v>
      </c>
      <c r="B826" s="271">
        <v>32628</v>
      </c>
      <c r="C826" s="265">
        <v>17.8</v>
      </c>
      <c r="D826" s="266">
        <f t="shared" si="45"/>
        <v>1.0591735537190083</v>
      </c>
      <c r="I826" s="274"/>
      <c r="J826" s="274"/>
      <c r="K826" s="274"/>
      <c r="L826" s="274"/>
    </row>
    <row r="827" spans="1:12">
      <c r="A827" s="263">
        <f t="shared" si="44"/>
        <v>1989</v>
      </c>
      <c r="B827" s="271">
        <v>32659</v>
      </c>
      <c r="C827" s="265">
        <v>19.3</v>
      </c>
      <c r="D827" s="266">
        <f t="shared" si="45"/>
        <v>1.1867107438016529</v>
      </c>
      <c r="I827" s="274"/>
      <c r="J827" s="274"/>
      <c r="K827" s="274"/>
      <c r="L827" s="274"/>
    </row>
    <row r="828" spans="1:12">
      <c r="A828" s="263">
        <f t="shared" si="44"/>
        <v>1989</v>
      </c>
      <c r="B828" s="271">
        <v>32689</v>
      </c>
      <c r="C828" s="265">
        <v>10.5</v>
      </c>
      <c r="D828" s="266">
        <f t="shared" si="45"/>
        <v>0.62479338842975207</v>
      </c>
      <c r="I828" s="274"/>
      <c r="J828" s="274"/>
      <c r="K828" s="274"/>
      <c r="L828" s="274"/>
    </row>
    <row r="829" spans="1:12">
      <c r="A829" s="263">
        <f t="shared" si="44"/>
        <v>1989</v>
      </c>
      <c r="B829" s="271">
        <v>32720</v>
      </c>
      <c r="C829" s="265">
        <v>4.09</v>
      </c>
      <c r="D829" s="266">
        <f t="shared" si="45"/>
        <v>0.25148429752066115</v>
      </c>
      <c r="I829" s="274"/>
      <c r="J829" s="274"/>
      <c r="K829" s="274"/>
      <c r="L829" s="274"/>
    </row>
    <row r="830" spans="1:12">
      <c r="A830" s="263">
        <f t="shared" si="44"/>
        <v>1989</v>
      </c>
      <c r="B830" s="271">
        <v>32751</v>
      </c>
      <c r="C830" s="265">
        <v>4.95</v>
      </c>
      <c r="D830" s="266">
        <f t="shared" si="45"/>
        <v>0.30436363636363634</v>
      </c>
      <c r="I830" s="274"/>
      <c r="J830" s="274"/>
      <c r="K830" s="274"/>
      <c r="L830" s="274"/>
    </row>
    <row r="831" spans="1:12">
      <c r="A831" s="263">
        <f t="shared" si="44"/>
        <v>1989</v>
      </c>
      <c r="B831" s="271">
        <v>32781</v>
      </c>
      <c r="C831" s="265">
        <v>7.22</v>
      </c>
      <c r="D831" s="266">
        <f t="shared" si="45"/>
        <v>0.42961983471074378</v>
      </c>
      <c r="I831" s="274"/>
      <c r="J831" s="274"/>
      <c r="K831" s="274"/>
      <c r="L831" s="274"/>
    </row>
    <row r="832" spans="1:12">
      <c r="A832" s="263">
        <f t="shared" si="44"/>
        <v>1990</v>
      </c>
      <c r="B832" s="271">
        <v>32812</v>
      </c>
      <c r="C832" s="265">
        <v>8.81</v>
      </c>
      <c r="D832" s="266">
        <f t="shared" si="45"/>
        <v>0.54170578512396694</v>
      </c>
      <c r="I832" s="274"/>
      <c r="J832" s="274"/>
      <c r="K832" s="274"/>
      <c r="L832" s="274"/>
    </row>
    <row r="833" spans="1:12">
      <c r="A833" s="263">
        <f t="shared" si="44"/>
        <v>1990</v>
      </c>
      <c r="B833" s="271">
        <v>32842</v>
      </c>
      <c r="C833" s="265">
        <v>5.46</v>
      </c>
      <c r="D833" s="266">
        <f t="shared" si="45"/>
        <v>0.32489256198347111</v>
      </c>
      <c r="I833" s="274"/>
      <c r="J833" s="274"/>
      <c r="K833" s="274"/>
      <c r="L833" s="274"/>
    </row>
    <row r="834" spans="1:12">
      <c r="A834" s="263">
        <f t="shared" si="44"/>
        <v>1990</v>
      </c>
      <c r="B834" s="271">
        <v>32873</v>
      </c>
      <c r="C834" s="265">
        <v>3.7</v>
      </c>
      <c r="D834" s="266">
        <f t="shared" si="45"/>
        <v>0.22750413223140495</v>
      </c>
      <c r="I834" s="274"/>
      <c r="J834" s="274"/>
      <c r="K834" s="274"/>
      <c r="L834" s="274"/>
    </row>
    <row r="835" spans="1:12">
      <c r="A835" s="263">
        <f t="shared" si="44"/>
        <v>1990</v>
      </c>
      <c r="B835" s="271">
        <v>32904</v>
      </c>
      <c r="C835" s="265">
        <v>11.8</v>
      </c>
      <c r="D835" s="266">
        <f t="shared" si="45"/>
        <v>0.72555371900826449</v>
      </c>
      <c r="I835" s="274"/>
      <c r="J835" s="274"/>
      <c r="K835" s="274"/>
      <c r="L835" s="274"/>
    </row>
    <row r="836" spans="1:12">
      <c r="A836" s="263">
        <f t="shared" si="44"/>
        <v>1990</v>
      </c>
      <c r="B836" s="271">
        <v>32932</v>
      </c>
      <c r="C836" s="265">
        <v>15.9</v>
      </c>
      <c r="D836" s="266">
        <f t="shared" si="45"/>
        <v>0.88304132231404964</v>
      </c>
      <c r="I836" s="274"/>
      <c r="J836" s="274"/>
      <c r="K836" s="274"/>
      <c r="L836" s="274"/>
    </row>
    <row r="837" spans="1:12">
      <c r="A837" s="263">
        <f t="shared" si="44"/>
        <v>1990</v>
      </c>
      <c r="B837" s="271">
        <v>32963</v>
      </c>
      <c r="C837" s="265">
        <v>8.4499999999999993</v>
      </c>
      <c r="D837" s="266">
        <f t="shared" si="45"/>
        <v>0.51957024793388418</v>
      </c>
      <c r="I837" s="274"/>
      <c r="J837" s="274"/>
      <c r="K837" s="274"/>
      <c r="L837" s="274"/>
    </row>
    <row r="838" spans="1:12">
      <c r="A838" s="263">
        <f t="shared" si="44"/>
        <v>1990</v>
      </c>
      <c r="B838" s="271">
        <v>32993</v>
      </c>
      <c r="C838" s="265">
        <v>6.48</v>
      </c>
      <c r="D838" s="266">
        <f t="shared" si="45"/>
        <v>0.38558677685950415</v>
      </c>
      <c r="I838" s="274"/>
      <c r="J838" s="274"/>
      <c r="K838" s="274"/>
      <c r="L838" s="274"/>
    </row>
    <row r="839" spans="1:12">
      <c r="A839" s="263">
        <f t="shared" si="44"/>
        <v>1990</v>
      </c>
      <c r="B839" s="271">
        <v>33024</v>
      </c>
      <c r="C839" s="265">
        <v>11.8</v>
      </c>
      <c r="D839" s="266">
        <f t="shared" si="45"/>
        <v>0.72555371900826449</v>
      </c>
      <c r="I839" s="274"/>
      <c r="J839" s="274"/>
      <c r="K839" s="274"/>
      <c r="L839" s="274"/>
    </row>
    <row r="840" spans="1:12">
      <c r="A840" s="263">
        <f t="shared" si="44"/>
        <v>1990</v>
      </c>
      <c r="B840" s="271">
        <v>33054</v>
      </c>
      <c r="C840" s="265">
        <v>12.5</v>
      </c>
      <c r="D840" s="266">
        <f t="shared" si="45"/>
        <v>0.74380165289256195</v>
      </c>
      <c r="I840" s="274"/>
      <c r="J840" s="274"/>
      <c r="K840" s="274"/>
      <c r="L840" s="274"/>
    </row>
    <row r="841" spans="1:12">
      <c r="A841" s="263">
        <f t="shared" si="44"/>
        <v>1990</v>
      </c>
      <c r="B841" s="271">
        <v>33085</v>
      </c>
      <c r="C841" s="265">
        <v>6.99</v>
      </c>
      <c r="D841" s="266">
        <f t="shared" si="45"/>
        <v>0.42979834710743803</v>
      </c>
      <c r="I841" s="274"/>
      <c r="J841" s="274"/>
      <c r="K841" s="274"/>
      <c r="L841" s="274"/>
    </row>
    <row r="842" spans="1:12">
      <c r="A842" s="263">
        <f t="shared" si="44"/>
        <v>1990</v>
      </c>
      <c r="B842" s="271">
        <v>33116</v>
      </c>
      <c r="C842" s="265">
        <v>4.45</v>
      </c>
      <c r="D842" s="266">
        <f t="shared" si="45"/>
        <v>0.2736198347107438</v>
      </c>
      <c r="I842" s="274"/>
      <c r="J842" s="274"/>
      <c r="K842" s="274"/>
      <c r="L842" s="274"/>
    </row>
    <row r="843" spans="1:12">
      <c r="A843" s="263">
        <f t="shared" si="44"/>
        <v>1990</v>
      </c>
      <c r="B843" s="271">
        <v>33146</v>
      </c>
      <c r="C843" s="265">
        <v>4.3</v>
      </c>
      <c r="D843" s="266">
        <f t="shared" si="45"/>
        <v>0.25586776859504134</v>
      </c>
      <c r="I843" s="274"/>
      <c r="J843" s="274"/>
      <c r="K843" s="274"/>
      <c r="L843" s="274"/>
    </row>
    <row r="844" spans="1:12">
      <c r="A844" s="263">
        <f t="shared" si="44"/>
        <v>1991</v>
      </c>
      <c r="B844" s="271">
        <v>33177</v>
      </c>
      <c r="C844" s="265">
        <v>4.83</v>
      </c>
      <c r="D844" s="266">
        <f t="shared" si="45"/>
        <v>0.2969851239669421</v>
      </c>
      <c r="I844" s="274"/>
      <c r="J844" s="274"/>
      <c r="K844" s="274"/>
      <c r="L844" s="274"/>
    </row>
    <row r="845" spans="1:12">
      <c r="A845" s="263">
        <f t="shared" si="44"/>
        <v>1991</v>
      </c>
      <c r="B845" s="271">
        <v>33207</v>
      </c>
      <c r="C845" s="265">
        <v>6.62</v>
      </c>
      <c r="D845" s="266">
        <f t="shared" si="45"/>
        <v>0.39391735537190081</v>
      </c>
      <c r="I845" s="274"/>
      <c r="J845" s="274"/>
      <c r="K845" s="274"/>
      <c r="L845" s="274"/>
    </row>
    <row r="846" spans="1:12">
      <c r="A846" s="263">
        <f t="shared" si="44"/>
        <v>1991</v>
      </c>
      <c r="B846" s="271">
        <v>33238</v>
      </c>
      <c r="C846" s="265">
        <v>6.37</v>
      </c>
      <c r="D846" s="266">
        <f t="shared" si="45"/>
        <v>0.39167603305785126</v>
      </c>
      <c r="I846" s="274"/>
      <c r="J846" s="274"/>
      <c r="K846" s="274"/>
      <c r="L846" s="274"/>
    </row>
    <row r="847" spans="1:12">
      <c r="A847" s="263">
        <f t="shared" si="44"/>
        <v>1991</v>
      </c>
      <c r="B847" s="271">
        <v>33269</v>
      </c>
      <c r="C847" s="265">
        <v>5.58</v>
      </c>
      <c r="D847" s="266">
        <f t="shared" si="45"/>
        <v>0.34310082644628093</v>
      </c>
      <c r="I847" s="274"/>
      <c r="J847" s="274"/>
      <c r="K847" s="274"/>
      <c r="L847" s="274"/>
    </row>
    <row r="848" spans="1:12">
      <c r="A848" s="263">
        <f t="shared" si="44"/>
        <v>1991</v>
      </c>
      <c r="B848" s="271">
        <v>33297</v>
      </c>
      <c r="C848" s="265">
        <v>9.4600000000000009</v>
      </c>
      <c r="D848" s="266">
        <f t="shared" si="45"/>
        <v>0.52538181818181817</v>
      </c>
      <c r="I848" s="274"/>
      <c r="J848" s="274"/>
      <c r="K848" s="274"/>
      <c r="L848" s="274"/>
    </row>
    <row r="849" spans="1:12">
      <c r="A849" s="263">
        <f t="shared" ref="A849:A912" si="46">IF(MONTH(B849)&gt;9,YEAR(B849)+1,YEAR(B849))</f>
        <v>1991</v>
      </c>
      <c r="B849" s="271">
        <v>33328</v>
      </c>
      <c r="C849" s="265">
        <v>6.87</v>
      </c>
      <c r="D849" s="266">
        <f t="shared" ref="D849:D912" si="47">IF(C849&lt;&gt;-901,C849*DAY(B849)*24*60*60/(220*22*9*1000),-901)</f>
        <v>0.42241983471074379</v>
      </c>
      <c r="I849" s="274"/>
      <c r="J849" s="274"/>
      <c r="K849" s="274"/>
      <c r="L849" s="274"/>
    </row>
    <row r="850" spans="1:12">
      <c r="A850" s="263">
        <f t="shared" si="46"/>
        <v>1991</v>
      </c>
      <c r="B850" s="271">
        <v>33358</v>
      </c>
      <c r="C850" s="265">
        <v>8.9999999999999993E-3</v>
      </c>
      <c r="D850" s="266">
        <f t="shared" si="47"/>
        <v>5.355371900826445E-4</v>
      </c>
      <c r="I850" s="274"/>
      <c r="J850" s="274"/>
      <c r="K850" s="274"/>
      <c r="L850" s="274"/>
    </row>
    <row r="851" spans="1:12">
      <c r="A851" s="263">
        <f t="shared" si="46"/>
        <v>1991</v>
      </c>
      <c r="B851" s="271">
        <v>33389</v>
      </c>
      <c r="C851" s="265">
        <v>3.81</v>
      </c>
      <c r="D851" s="266">
        <f t="shared" si="47"/>
        <v>0.23426776859504131</v>
      </c>
      <c r="I851" s="274"/>
      <c r="J851" s="274"/>
      <c r="K851" s="274"/>
      <c r="L851" s="274"/>
    </row>
    <row r="852" spans="1:12">
      <c r="A852" s="263">
        <f t="shared" si="46"/>
        <v>1991</v>
      </c>
      <c r="B852" s="271">
        <v>33419</v>
      </c>
      <c r="C852" s="265">
        <v>4.8099999999999996</v>
      </c>
      <c r="D852" s="266">
        <f t="shared" si="47"/>
        <v>0.28621487603305784</v>
      </c>
      <c r="I852" s="274"/>
      <c r="J852" s="274"/>
      <c r="K852" s="274"/>
      <c r="L852" s="274"/>
    </row>
    <row r="853" spans="1:12">
      <c r="A853" s="263">
        <f t="shared" si="46"/>
        <v>1991</v>
      </c>
      <c r="B853" s="271">
        <v>33450</v>
      </c>
      <c r="C853" s="265">
        <v>9.14</v>
      </c>
      <c r="D853" s="266">
        <f t="shared" si="47"/>
        <v>0.56199669421487608</v>
      </c>
      <c r="I853" s="274"/>
      <c r="J853" s="274"/>
      <c r="K853" s="274"/>
      <c r="L853" s="274"/>
    </row>
    <row r="854" spans="1:12">
      <c r="A854" s="263">
        <f t="shared" si="46"/>
        <v>1991</v>
      </c>
      <c r="B854" s="271">
        <v>33481</v>
      </c>
      <c r="C854" s="265">
        <v>3.24</v>
      </c>
      <c r="D854" s="266">
        <f t="shared" si="47"/>
        <v>0.19921983471074384</v>
      </c>
      <c r="I854" s="274"/>
      <c r="J854" s="274"/>
      <c r="K854" s="274"/>
      <c r="L854" s="274"/>
    </row>
    <row r="855" spans="1:12">
      <c r="A855" s="263">
        <f t="shared" si="46"/>
        <v>1991</v>
      </c>
      <c r="B855" s="271">
        <v>33511</v>
      </c>
      <c r="C855" s="265">
        <v>3</v>
      </c>
      <c r="D855" s="266">
        <f t="shared" si="47"/>
        <v>0.17851239669421487</v>
      </c>
      <c r="I855" s="274"/>
      <c r="J855" s="274"/>
      <c r="K855" s="274"/>
      <c r="L855" s="274"/>
    </row>
    <row r="856" spans="1:12">
      <c r="A856" s="263">
        <f t="shared" si="46"/>
        <v>1992</v>
      </c>
      <c r="B856" s="271">
        <v>33542</v>
      </c>
      <c r="C856" s="265">
        <v>4.1500000000000004</v>
      </c>
      <c r="D856" s="266">
        <f t="shared" si="47"/>
        <v>0.25517355371900829</v>
      </c>
      <c r="I856" s="274"/>
      <c r="J856" s="274"/>
      <c r="K856" s="274"/>
      <c r="L856" s="274"/>
    </row>
    <row r="857" spans="1:12">
      <c r="A857" s="263">
        <f t="shared" si="46"/>
        <v>1992</v>
      </c>
      <c r="B857" s="271">
        <v>33572</v>
      </c>
      <c r="C857" s="265">
        <v>5.25</v>
      </c>
      <c r="D857" s="266">
        <f t="shared" si="47"/>
        <v>0.31239669421487604</v>
      </c>
      <c r="I857" s="274"/>
      <c r="J857" s="274"/>
      <c r="K857" s="274"/>
      <c r="L857" s="274"/>
    </row>
    <row r="858" spans="1:12">
      <c r="A858" s="263">
        <f t="shared" si="46"/>
        <v>1992</v>
      </c>
      <c r="B858" s="271">
        <v>33603</v>
      </c>
      <c r="C858" s="265">
        <v>1.1399999999999999</v>
      </c>
      <c r="D858" s="266">
        <f t="shared" si="47"/>
        <v>7.0095867768595027E-2</v>
      </c>
      <c r="I858" s="274"/>
      <c r="J858" s="274"/>
      <c r="K858" s="274"/>
      <c r="L858" s="274"/>
    </row>
    <row r="859" spans="1:12">
      <c r="A859" s="263">
        <f t="shared" si="46"/>
        <v>1992</v>
      </c>
      <c r="B859" s="271">
        <v>33634</v>
      </c>
      <c r="C859" s="265">
        <v>11.4</v>
      </c>
      <c r="D859" s="266">
        <f t="shared" si="47"/>
        <v>0.70095867768595044</v>
      </c>
      <c r="I859" s="274"/>
      <c r="J859" s="274"/>
      <c r="K859" s="274"/>
      <c r="L859" s="274"/>
    </row>
    <row r="860" spans="1:12">
      <c r="A860" s="263">
        <f t="shared" si="46"/>
        <v>1992</v>
      </c>
      <c r="B860" s="271">
        <v>33663</v>
      </c>
      <c r="C860" s="265">
        <v>7.23</v>
      </c>
      <c r="D860" s="266">
        <f t="shared" si="47"/>
        <v>0.41587438016528927</v>
      </c>
      <c r="I860" s="274"/>
      <c r="J860" s="274"/>
      <c r="K860" s="274"/>
      <c r="L860" s="274"/>
    </row>
    <row r="861" spans="1:12">
      <c r="A861" s="263">
        <f t="shared" si="46"/>
        <v>1992</v>
      </c>
      <c r="B861" s="271">
        <v>33694</v>
      </c>
      <c r="C861" s="265">
        <v>10.4</v>
      </c>
      <c r="D861" s="266">
        <f t="shared" si="47"/>
        <v>0.63947107438016526</v>
      </c>
      <c r="I861" s="274"/>
      <c r="J861" s="274"/>
      <c r="K861" s="274"/>
      <c r="L861" s="274"/>
    </row>
    <row r="862" spans="1:12">
      <c r="A862" s="263">
        <f t="shared" si="46"/>
        <v>1992</v>
      </c>
      <c r="B862" s="271">
        <v>33724</v>
      </c>
      <c r="C862" s="265">
        <v>8.09</v>
      </c>
      <c r="D862" s="266">
        <f t="shared" si="47"/>
        <v>0.48138842975206603</v>
      </c>
      <c r="I862" s="274"/>
      <c r="J862" s="274"/>
      <c r="K862" s="274"/>
      <c r="L862" s="274"/>
    </row>
    <row r="863" spans="1:12">
      <c r="A863" s="263">
        <f t="shared" si="46"/>
        <v>1992</v>
      </c>
      <c r="B863" s="271">
        <v>33755</v>
      </c>
      <c r="C863" s="265">
        <v>4.6100000000000003</v>
      </c>
      <c r="D863" s="266">
        <f t="shared" si="47"/>
        <v>0.28345785123966949</v>
      </c>
      <c r="I863" s="274"/>
      <c r="J863" s="274"/>
      <c r="K863" s="274"/>
      <c r="L863" s="274"/>
    </row>
    <row r="864" spans="1:12">
      <c r="A864" s="263">
        <f t="shared" si="46"/>
        <v>1992</v>
      </c>
      <c r="B864" s="271">
        <v>33785</v>
      </c>
      <c r="C864" s="265">
        <v>4.22</v>
      </c>
      <c r="D864" s="266">
        <f t="shared" si="47"/>
        <v>0.25110743801652891</v>
      </c>
      <c r="I864" s="274"/>
      <c r="J864" s="274"/>
      <c r="K864" s="274"/>
      <c r="L864" s="274"/>
    </row>
    <row r="865" spans="1:12">
      <c r="A865" s="263">
        <f t="shared" si="46"/>
        <v>1992</v>
      </c>
      <c r="B865" s="271">
        <v>33816</v>
      </c>
      <c r="C865" s="265">
        <v>3.74</v>
      </c>
      <c r="D865" s="266">
        <f t="shared" si="47"/>
        <v>0.2299636363636364</v>
      </c>
      <c r="I865" s="274"/>
      <c r="J865" s="274"/>
      <c r="K865" s="274"/>
      <c r="L865" s="274"/>
    </row>
    <row r="866" spans="1:12">
      <c r="A866" s="263">
        <f t="shared" si="46"/>
        <v>1992</v>
      </c>
      <c r="B866" s="271">
        <v>33847</v>
      </c>
      <c r="C866" s="265">
        <v>2.0699999999999998</v>
      </c>
      <c r="D866" s="266">
        <f t="shared" si="47"/>
        <v>0.12727933884297518</v>
      </c>
      <c r="I866" s="274"/>
      <c r="J866" s="274"/>
      <c r="K866" s="274"/>
      <c r="L866" s="274"/>
    </row>
    <row r="867" spans="1:12">
      <c r="A867" s="263">
        <f t="shared" si="46"/>
        <v>1992</v>
      </c>
      <c r="B867" s="271">
        <v>33877</v>
      </c>
      <c r="C867" s="265">
        <v>1.86</v>
      </c>
      <c r="D867" s="266">
        <f t="shared" si="47"/>
        <v>0.11067768595041322</v>
      </c>
      <c r="I867" s="274"/>
      <c r="J867" s="274"/>
      <c r="K867" s="274"/>
      <c r="L867" s="274"/>
    </row>
    <row r="868" spans="1:12">
      <c r="A868" s="263">
        <f t="shared" si="46"/>
        <v>1993</v>
      </c>
      <c r="B868" s="271">
        <v>33908</v>
      </c>
      <c r="C868" s="265">
        <v>3.47</v>
      </c>
      <c r="D868" s="266">
        <f t="shared" si="47"/>
        <v>0.21336198347107443</v>
      </c>
      <c r="I868" s="274"/>
      <c r="J868" s="274"/>
      <c r="K868" s="274"/>
      <c r="L868" s="274"/>
    </row>
    <row r="869" spans="1:12">
      <c r="A869" s="263">
        <f t="shared" si="46"/>
        <v>1993</v>
      </c>
      <c r="B869" s="271">
        <v>33938</v>
      </c>
      <c r="C869" s="265">
        <v>6.15</v>
      </c>
      <c r="D869" s="266">
        <f t="shared" si="47"/>
        <v>0.36595041322314048</v>
      </c>
      <c r="I869" s="274"/>
      <c r="J869" s="274"/>
      <c r="K869" s="274"/>
      <c r="L869" s="274"/>
    </row>
    <row r="870" spans="1:12">
      <c r="A870" s="263">
        <f t="shared" si="46"/>
        <v>1993</v>
      </c>
      <c r="B870" s="271">
        <v>33969</v>
      </c>
      <c r="C870" s="265">
        <v>11</v>
      </c>
      <c r="D870" s="266">
        <f t="shared" si="47"/>
        <v>0.67636363636363639</v>
      </c>
      <c r="I870" s="274"/>
      <c r="J870" s="274"/>
      <c r="K870" s="274"/>
      <c r="L870" s="274"/>
    </row>
    <row r="871" spans="1:12">
      <c r="A871" s="263">
        <f t="shared" si="46"/>
        <v>1993</v>
      </c>
      <c r="B871" s="271">
        <v>34000</v>
      </c>
      <c r="C871" s="265">
        <v>18.399999999999999</v>
      </c>
      <c r="D871" s="266">
        <f t="shared" si="47"/>
        <v>1.131371900826446</v>
      </c>
      <c r="I871" s="274"/>
      <c r="J871" s="274"/>
      <c r="K871" s="274"/>
      <c r="L871" s="274"/>
    </row>
    <row r="872" spans="1:12">
      <c r="A872" s="263">
        <f t="shared" si="46"/>
        <v>1993</v>
      </c>
      <c r="B872" s="271">
        <v>34028</v>
      </c>
      <c r="C872" s="265">
        <v>23.7</v>
      </c>
      <c r="D872" s="266">
        <f t="shared" si="47"/>
        <v>1.3162314049586779</v>
      </c>
      <c r="I872" s="274"/>
      <c r="J872" s="274"/>
      <c r="K872" s="274"/>
      <c r="L872" s="274"/>
    </row>
    <row r="873" spans="1:12">
      <c r="A873" s="263">
        <f t="shared" si="46"/>
        <v>1993</v>
      </c>
      <c r="B873" s="271">
        <v>34059</v>
      </c>
      <c r="C873" s="265">
        <v>22.2</v>
      </c>
      <c r="D873" s="266">
        <f t="shared" si="47"/>
        <v>1.3650247933884299</v>
      </c>
      <c r="I873" s="274"/>
      <c r="J873" s="274"/>
      <c r="K873" s="274"/>
      <c r="L873" s="274"/>
    </row>
    <row r="874" spans="1:12">
      <c r="A874" s="263">
        <f t="shared" si="46"/>
        <v>1993</v>
      </c>
      <c r="B874" s="271">
        <v>34089</v>
      </c>
      <c r="C874" s="265">
        <v>21.1</v>
      </c>
      <c r="D874" s="266">
        <f t="shared" si="47"/>
        <v>1.2555371900826446</v>
      </c>
      <c r="I874" s="274"/>
      <c r="J874" s="274"/>
      <c r="K874" s="274"/>
      <c r="L874" s="274"/>
    </row>
    <row r="875" spans="1:12">
      <c r="A875" s="263">
        <f t="shared" si="46"/>
        <v>1993</v>
      </c>
      <c r="B875" s="271">
        <v>34120</v>
      </c>
      <c r="C875" s="265">
        <v>21.1</v>
      </c>
      <c r="D875" s="266">
        <f t="shared" si="47"/>
        <v>1.2973884297520664</v>
      </c>
      <c r="I875" s="274"/>
      <c r="J875" s="274"/>
      <c r="K875" s="274"/>
      <c r="L875" s="274"/>
    </row>
    <row r="876" spans="1:12">
      <c r="A876" s="263">
        <f t="shared" si="46"/>
        <v>1993</v>
      </c>
      <c r="B876" s="271">
        <v>34150</v>
      </c>
      <c r="C876" s="265">
        <v>20.8</v>
      </c>
      <c r="D876" s="266">
        <f t="shared" si="47"/>
        <v>1.2376859504132232</v>
      </c>
      <c r="I876" s="274"/>
      <c r="J876" s="274"/>
      <c r="K876" s="274"/>
      <c r="L876" s="274"/>
    </row>
    <row r="877" spans="1:12">
      <c r="A877" s="263">
        <f t="shared" si="46"/>
        <v>1993</v>
      </c>
      <c r="B877" s="271">
        <v>34181</v>
      </c>
      <c r="C877" s="265">
        <v>8.4499999999999993</v>
      </c>
      <c r="D877" s="266">
        <f t="shared" si="47"/>
        <v>0.51957024793388418</v>
      </c>
      <c r="I877" s="274"/>
      <c r="J877" s="274"/>
      <c r="K877" s="274"/>
      <c r="L877" s="274"/>
    </row>
    <row r="878" spans="1:12">
      <c r="A878" s="263">
        <f t="shared" si="46"/>
        <v>1993</v>
      </c>
      <c r="B878" s="271">
        <v>34212</v>
      </c>
      <c r="C878" s="265">
        <v>0</v>
      </c>
      <c r="D878" s="266">
        <f t="shared" si="47"/>
        <v>0</v>
      </c>
      <c r="I878" s="274"/>
      <c r="J878" s="274"/>
      <c r="K878" s="274"/>
      <c r="L878" s="274"/>
    </row>
    <row r="879" spans="1:12">
      <c r="A879" s="263">
        <f t="shared" si="46"/>
        <v>1993</v>
      </c>
      <c r="B879" s="271">
        <v>34242</v>
      </c>
      <c r="C879" s="265">
        <v>0</v>
      </c>
      <c r="D879" s="266">
        <f t="shared" si="47"/>
        <v>0</v>
      </c>
      <c r="I879" s="274"/>
      <c r="J879" s="274"/>
      <c r="K879" s="274"/>
      <c r="L879" s="274"/>
    </row>
    <row r="880" spans="1:12">
      <c r="A880" s="263">
        <f t="shared" si="46"/>
        <v>1994</v>
      </c>
      <c r="B880" s="271">
        <v>34273</v>
      </c>
      <c r="C880" s="265">
        <v>0.19400000000000001</v>
      </c>
      <c r="D880" s="266">
        <f t="shared" si="47"/>
        <v>1.1928595041322314E-2</v>
      </c>
      <c r="I880" s="274"/>
      <c r="J880" s="274"/>
      <c r="K880" s="274"/>
      <c r="L880" s="274"/>
    </row>
    <row r="881" spans="1:12">
      <c r="A881" s="263">
        <f t="shared" si="46"/>
        <v>1994</v>
      </c>
      <c r="B881" s="271">
        <v>34303</v>
      </c>
      <c r="C881" s="265">
        <v>3.31</v>
      </c>
      <c r="D881" s="266">
        <f t="shared" si="47"/>
        <v>0.19695867768595041</v>
      </c>
      <c r="I881" s="274"/>
      <c r="J881" s="274"/>
      <c r="K881" s="274"/>
      <c r="L881" s="274"/>
    </row>
    <row r="882" spans="1:12">
      <c r="A882" s="263">
        <f t="shared" si="46"/>
        <v>1994</v>
      </c>
      <c r="B882" s="271">
        <v>34334</v>
      </c>
      <c r="C882" s="265">
        <v>11.7</v>
      </c>
      <c r="D882" s="266">
        <f t="shared" si="47"/>
        <v>0.71940495867768584</v>
      </c>
      <c r="I882" s="274"/>
      <c r="J882" s="274"/>
      <c r="K882" s="274"/>
      <c r="L882" s="274"/>
    </row>
    <row r="883" spans="1:12">
      <c r="A883" s="263">
        <f t="shared" si="46"/>
        <v>1994</v>
      </c>
      <c r="B883" s="271">
        <v>34365</v>
      </c>
      <c r="C883" s="265">
        <v>14.3</v>
      </c>
      <c r="D883" s="266">
        <f t="shared" si="47"/>
        <v>0.87927272727272732</v>
      </c>
      <c r="I883" s="274"/>
      <c r="J883" s="274"/>
      <c r="K883" s="274"/>
      <c r="L883" s="274"/>
    </row>
    <row r="884" spans="1:12">
      <c r="A884" s="263">
        <f t="shared" si="46"/>
        <v>1994</v>
      </c>
      <c r="B884" s="271">
        <v>34393</v>
      </c>
      <c r="C884" s="265">
        <v>6.79</v>
      </c>
      <c r="D884" s="266">
        <f t="shared" si="47"/>
        <v>0.37709752066115704</v>
      </c>
      <c r="I884" s="274"/>
      <c r="J884" s="274"/>
      <c r="K884" s="274"/>
      <c r="L884" s="274"/>
    </row>
    <row r="885" spans="1:12">
      <c r="A885" s="263">
        <f t="shared" si="46"/>
        <v>1994</v>
      </c>
      <c r="B885" s="271">
        <v>34424</v>
      </c>
      <c r="C885" s="265">
        <v>21.9</v>
      </c>
      <c r="D885" s="266">
        <f t="shared" si="47"/>
        <v>1.346578512396694</v>
      </c>
      <c r="I885" s="274"/>
      <c r="J885" s="274"/>
      <c r="K885" s="274"/>
      <c r="L885" s="274"/>
    </row>
    <row r="886" spans="1:12">
      <c r="A886" s="263">
        <f t="shared" si="46"/>
        <v>1994</v>
      </c>
      <c r="B886" s="271">
        <v>34454</v>
      </c>
      <c r="C886" s="265">
        <v>12.9</v>
      </c>
      <c r="D886" s="266">
        <f t="shared" si="47"/>
        <v>0.76760330578512392</v>
      </c>
      <c r="I886" s="274"/>
      <c r="J886" s="274"/>
      <c r="K886" s="274"/>
      <c r="L886" s="274"/>
    </row>
    <row r="887" spans="1:12">
      <c r="A887" s="263">
        <f t="shared" si="46"/>
        <v>1994</v>
      </c>
      <c r="B887" s="271">
        <v>34485</v>
      </c>
      <c r="C887" s="265">
        <v>13.8</v>
      </c>
      <c r="D887" s="266">
        <f t="shared" si="47"/>
        <v>0.84852892561983473</v>
      </c>
      <c r="I887" s="274"/>
      <c r="J887" s="274"/>
      <c r="K887" s="274"/>
      <c r="L887" s="274"/>
    </row>
    <row r="888" spans="1:12">
      <c r="A888" s="263">
        <f t="shared" si="46"/>
        <v>1994</v>
      </c>
      <c r="B888" s="271">
        <v>34515</v>
      </c>
      <c r="C888" s="265">
        <v>5.28</v>
      </c>
      <c r="D888" s="266">
        <f t="shared" si="47"/>
        <v>0.31418181818181823</v>
      </c>
      <c r="I888" s="274"/>
      <c r="J888" s="274"/>
      <c r="K888" s="274"/>
      <c r="L888" s="274"/>
    </row>
    <row r="889" spans="1:12">
      <c r="A889" s="263">
        <f t="shared" si="46"/>
        <v>1994</v>
      </c>
      <c r="B889" s="271">
        <v>34546</v>
      </c>
      <c r="C889" s="265">
        <v>0.86799999999999999</v>
      </c>
      <c r="D889" s="266">
        <f t="shared" si="47"/>
        <v>5.3371239669421491E-2</v>
      </c>
      <c r="I889" s="274"/>
      <c r="J889" s="274"/>
      <c r="K889" s="274"/>
      <c r="L889" s="274"/>
    </row>
    <row r="890" spans="1:12">
      <c r="A890" s="263">
        <f t="shared" si="46"/>
        <v>1994</v>
      </c>
      <c r="B890" s="271">
        <v>34577</v>
      </c>
      <c r="C890" s="265">
        <v>0</v>
      </c>
      <c r="D890" s="266">
        <f t="shared" si="47"/>
        <v>0</v>
      </c>
      <c r="I890" s="274"/>
      <c r="J890" s="274"/>
      <c r="K890" s="274"/>
      <c r="L890" s="274"/>
    </row>
    <row r="891" spans="1:12">
      <c r="A891" s="263">
        <f t="shared" si="46"/>
        <v>1994</v>
      </c>
      <c r="B891" s="271">
        <v>34607</v>
      </c>
      <c r="C891" s="265">
        <v>0</v>
      </c>
      <c r="D891" s="266">
        <f t="shared" si="47"/>
        <v>0</v>
      </c>
      <c r="I891" s="274"/>
      <c r="J891" s="274"/>
      <c r="K891" s="274"/>
      <c r="L891" s="274"/>
    </row>
    <row r="892" spans="1:12">
      <c r="A892" s="263">
        <f t="shared" si="46"/>
        <v>1995</v>
      </c>
      <c r="B892" s="271">
        <v>34638</v>
      </c>
      <c r="C892" s="265">
        <v>0</v>
      </c>
      <c r="D892" s="266">
        <f t="shared" si="47"/>
        <v>0</v>
      </c>
      <c r="I892" s="274"/>
      <c r="J892" s="274"/>
      <c r="K892" s="274"/>
      <c r="L892" s="274"/>
    </row>
    <row r="893" spans="1:12">
      <c r="A893" s="263">
        <f t="shared" si="46"/>
        <v>1995</v>
      </c>
      <c r="B893" s="271">
        <v>34668</v>
      </c>
      <c r="C893" s="265">
        <v>10.8</v>
      </c>
      <c r="D893" s="266">
        <f t="shared" si="47"/>
        <v>0.64264462809917355</v>
      </c>
      <c r="I893" s="274"/>
      <c r="J893" s="274"/>
      <c r="K893" s="274"/>
      <c r="L893" s="274"/>
    </row>
    <row r="894" spans="1:12">
      <c r="A894" s="263">
        <f t="shared" si="46"/>
        <v>1995</v>
      </c>
      <c r="B894" s="271">
        <v>34699</v>
      </c>
      <c r="C894" s="265">
        <v>14.9</v>
      </c>
      <c r="D894" s="266">
        <f t="shared" si="47"/>
        <v>0.91616528925619833</v>
      </c>
      <c r="I894" s="274"/>
      <c r="J894" s="274"/>
      <c r="K894" s="274"/>
      <c r="L894" s="274"/>
    </row>
    <row r="895" spans="1:12">
      <c r="A895" s="263">
        <f t="shared" si="46"/>
        <v>1995</v>
      </c>
      <c r="B895" s="271">
        <v>34730</v>
      </c>
      <c r="C895" s="265">
        <v>24.2</v>
      </c>
      <c r="D895" s="266">
        <f t="shared" si="47"/>
        <v>1.488</v>
      </c>
      <c r="I895" s="274"/>
      <c r="J895" s="274"/>
      <c r="K895" s="274"/>
      <c r="L895" s="274"/>
    </row>
    <row r="896" spans="1:12">
      <c r="A896" s="263">
        <f t="shared" si="46"/>
        <v>1995</v>
      </c>
      <c r="B896" s="271">
        <v>34758</v>
      </c>
      <c r="C896" s="265">
        <v>20.3</v>
      </c>
      <c r="D896" s="266">
        <f t="shared" si="47"/>
        <v>1.1274049586776858</v>
      </c>
      <c r="I896" s="274"/>
      <c r="J896" s="274"/>
      <c r="K896" s="274"/>
      <c r="L896" s="274"/>
    </row>
    <row r="897" spans="1:12">
      <c r="A897" s="263">
        <f t="shared" si="46"/>
        <v>1995</v>
      </c>
      <c r="B897" s="271">
        <v>34789</v>
      </c>
      <c r="C897" s="265">
        <v>25.6</v>
      </c>
      <c r="D897" s="266">
        <f t="shared" si="47"/>
        <v>1.5740826446280991</v>
      </c>
      <c r="I897" s="274"/>
      <c r="J897" s="274"/>
      <c r="K897" s="274"/>
      <c r="L897" s="274"/>
    </row>
    <row r="898" spans="1:12">
      <c r="A898" s="263">
        <f t="shared" si="46"/>
        <v>1995</v>
      </c>
      <c r="B898" s="271">
        <v>34819</v>
      </c>
      <c r="C898" s="265">
        <v>19.8</v>
      </c>
      <c r="D898" s="266">
        <f t="shared" si="47"/>
        <v>1.1781818181818182</v>
      </c>
      <c r="I898" s="274"/>
      <c r="J898" s="274"/>
      <c r="K898" s="274"/>
      <c r="L898" s="274"/>
    </row>
    <row r="899" spans="1:12">
      <c r="A899" s="263">
        <f t="shared" si="46"/>
        <v>1995</v>
      </c>
      <c r="B899" s="271">
        <v>34850</v>
      </c>
      <c r="C899" s="265">
        <v>23.1</v>
      </c>
      <c r="D899" s="266">
        <f t="shared" si="47"/>
        <v>1.4203636363636365</v>
      </c>
      <c r="I899" s="274"/>
      <c r="J899" s="274"/>
      <c r="K899" s="274"/>
      <c r="L899" s="274"/>
    </row>
    <row r="900" spans="1:12">
      <c r="A900" s="263">
        <f t="shared" si="46"/>
        <v>1995</v>
      </c>
      <c r="B900" s="271">
        <v>34880</v>
      </c>
      <c r="C900" s="265">
        <v>21</v>
      </c>
      <c r="D900" s="266">
        <f t="shared" si="47"/>
        <v>1.2495867768595041</v>
      </c>
      <c r="I900" s="274"/>
      <c r="J900" s="274"/>
      <c r="K900" s="274"/>
      <c r="L900" s="274"/>
    </row>
    <row r="901" spans="1:12">
      <c r="A901" s="263">
        <f t="shared" si="46"/>
        <v>1995</v>
      </c>
      <c r="B901" s="271">
        <v>34911</v>
      </c>
      <c r="C901" s="265">
        <v>19.5</v>
      </c>
      <c r="D901" s="266">
        <f t="shared" si="47"/>
        <v>1.1990082644628099</v>
      </c>
      <c r="I901" s="274"/>
      <c r="J901" s="274"/>
      <c r="K901" s="274"/>
      <c r="L901" s="274"/>
    </row>
    <row r="902" spans="1:12">
      <c r="A902" s="263">
        <f t="shared" si="46"/>
        <v>1995</v>
      </c>
      <c r="B902" s="271">
        <v>34942</v>
      </c>
      <c r="C902" s="265">
        <v>17.3</v>
      </c>
      <c r="D902" s="266">
        <f t="shared" si="47"/>
        <v>1.0637355371900827</v>
      </c>
      <c r="I902" s="274"/>
      <c r="J902" s="274"/>
      <c r="K902" s="274"/>
      <c r="L902" s="274"/>
    </row>
    <row r="903" spans="1:12">
      <c r="A903" s="263">
        <f t="shared" si="46"/>
        <v>1995</v>
      </c>
      <c r="B903" s="271">
        <v>34972</v>
      </c>
      <c r="C903" s="265">
        <v>3.09</v>
      </c>
      <c r="D903" s="266">
        <f t="shared" si="47"/>
        <v>0.18386776859504128</v>
      </c>
      <c r="I903" s="274"/>
      <c r="J903" s="274"/>
      <c r="K903" s="274"/>
      <c r="L903" s="274"/>
    </row>
    <row r="904" spans="1:12">
      <c r="A904" s="263">
        <f t="shared" si="46"/>
        <v>1996</v>
      </c>
      <c r="B904" s="271">
        <v>35003</v>
      </c>
      <c r="C904" s="265">
        <v>0</v>
      </c>
      <c r="D904" s="266">
        <f t="shared" si="47"/>
        <v>0</v>
      </c>
      <c r="I904" s="274"/>
      <c r="J904" s="274"/>
      <c r="K904" s="274"/>
      <c r="L904" s="274"/>
    </row>
    <row r="905" spans="1:12">
      <c r="A905" s="263">
        <f t="shared" si="46"/>
        <v>1996</v>
      </c>
      <c r="B905" s="271">
        <v>35033</v>
      </c>
      <c r="C905" s="265">
        <v>0</v>
      </c>
      <c r="D905" s="266">
        <f t="shared" si="47"/>
        <v>0</v>
      </c>
      <c r="I905" s="274"/>
      <c r="J905" s="274"/>
      <c r="K905" s="274"/>
      <c r="L905" s="274"/>
    </row>
    <row r="906" spans="1:12">
      <c r="A906" s="263">
        <f t="shared" si="46"/>
        <v>1996</v>
      </c>
      <c r="B906" s="271">
        <v>35064</v>
      </c>
      <c r="C906" s="265">
        <v>20.399999999999999</v>
      </c>
      <c r="D906" s="266">
        <f t="shared" si="47"/>
        <v>1.2543471074380164</v>
      </c>
      <c r="I906" s="274"/>
      <c r="J906" s="274"/>
      <c r="K906" s="274"/>
      <c r="L906" s="274"/>
    </row>
    <row r="907" spans="1:12">
      <c r="A907" s="263">
        <f t="shared" si="46"/>
        <v>1996</v>
      </c>
      <c r="B907" s="271">
        <v>35095</v>
      </c>
      <c r="C907" s="265">
        <v>22.4</v>
      </c>
      <c r="D907" s="266">
        <f t="shared" si="47"/>
        <v>1.3773223140495867</v>
      </c>
      <c r="I907" s="274"/>
      <c r="J907" s="274"/>
      <c r="K907" s="274"/>
      <c r="L907" s="274"/>
    </row>
    <row r="908" spans="1:12">
      <c r="A908" s="263">
        <f t="shared" si="46"/>
        <v>1996</v>
      </c>
      <c r="B908" s="271">
        <v>35124</v>
      </c>
      <c r="C908" s="265">
        <v>21.2</v>
      </c>
      <c r="D908" s="266">
        <f t="shared" si="47"/>
        <v>1.2194380165289254</v>
      </c>
      <c r="I908" s="274"/>
      <c r="J908" s="274"/>
      <c r="K908" s="274"/>
      <c r="L908" s="274"/>
    </row>
    <row r="909" spans="1:12">
      <c r="A909" s="263">
        <f t="shared" si="46"/>
        <v>1996</v>
      </c>
      <c r="B909" s="271">
        <v>35155</v>
      </c>
      <c r="C909" s="265">
        <v>18.899999999999999</v>
      </c>
      <c r="D909" s="266">
        <f t="shared" si="47"/>
        <v>1.1621157024793387</v>
      </c>
      <c r="I909" s="274"/>
      <c r="J909" s="274"/>
      <c r="K909" s="274"/>
      <c r="L909" s="274"/>
    </row>
    <row r="910" spans="1:12">
      <c r="A910" s="263">
        <f t="shared" si="46"/>
        <v>1996</v>
      </c>
      <c r="B910" s="271">
        <v>35185</v>
      </c>
      <c r="C910" s="265">
        <v>22.8</v>
      </c>
      <c r="D910" s="266">
        <f t="shared" si="47"/>
        <v>1.356694214876033</v>
      </c>
      <c r="I910" s="274"/>
      <c r="J910" s="274"/>
      <c r="K910" s="274"/>
      <c r="L910" s="274"/>
    </row>
    <row r="911" spans="1:12">
      <c r="A911" s="263">
        <f t="shared" si="46"/>
        <v>1996</v>
      </c>
      <c r="B911" s="271">
        <v>35216</v>
      </c>
      <c r="C911" s="265">
        <v>18.600000000000001</v>
      </c>
      <c r="D911" s="266">
        <f t="shared" si="47"/>
        <v>1.1436694214876035</v>
      </c>
      <c r="I911" s="274"/>
      <c r="J911" s="274"/>
      <c r="K911" s="274"/>
      <c r="L911" s="274"/>
    </row>
    <row r="912" spans="1:12">
      <c r="A912" s="263">
        <f t="shared" si="46"/>
        <v>1996</v>
      </c>
      <c r="B912" s="271">
        <v>35246</v>
      </c>
      <c r="C912" s="265">
        <v>19.5</v>
      </c>
      <c r="D912" s="266">
        <f t="shared" si="47"/>
        <v>1.1603305785123967</v>
      </c>
      <c r="I912" s="274"/>
      <c r="J912" s="274"/>
      <c r="K912" s="274"/>
      <c r="L912" s="274"/>
    </row>
    <row r="913" spans="1:12">
      <c r="A913" s="263">
        <f t="shared" ref="A913:A976" si="48">IF(MONTH(B913)&gt;9,YEAR(B913)+1,YEAR(B913))</f>
        <v>1996</v>
      </c>
      <c r="B913" s="271">
        <v>35277</v>
      </c>
      <c r="C913" s="265">
        <v>19.600000000000001</v>
      </c>
      <c r="D913" s="266">
        <f t="shared" ref="D913:D976" si="49">IF(C913&lt;&gt;-901,C913*DAY(B913)*24*60*60/(220*22*9*1000),-901)</f>
        <v>1.2051570247933887</v>
      </c>
      <c r="I913" s="274"/>
      <c r="J913" s="274"/>
      <c r="K913" s="274"/>
      <c r="L913" s="274"/>
    </row>
    <row r="914" spans="1:12">
      <c r="A914" s="263">
        <f t="shared" si="48"/>
        <v>1996</v>
      </c>
      <c r="B914" s="271">
        <v>35308</v>
      </c>
      <c r="C914" s="265">
        <v>18.3</v>
      </c>
      <c r="D914" s="266">
        <f t="shared" si="49"/>
        <v>1.1252231404958677</v>
      </c>
      <c r="I914" s="274"/>
      <c r="J914" s="274"/>
      <c r="K914" s="274"/>
      <c r="L914" s="274"/>
    </row>
    <row r="915" spans="1:12">
      <c r="A915" s="263">
        <f t="shared" si="48"/>
        <v>1996</v>
      </c>
      <c r="B915" s="271">
        <v>35338</v>
      </c>
      <c r="C915" s="265">
        <v>5.88</v>
      </c>
      <c r="D915" s="266">
        <f t="shared" si="49"/>
        <v>0.34988429752066119</v>
      </c>
      <c r="I915" s="274"/>
      <c r="J915" s="274"/>
      <c r="K915" s="274"/>
      <c r="L915" s="274"/>
    </row>
    <row r="916" spans="1:12">
      <c r="A916" s="263">
        <f t="shared" si="48"/>
        <v>1997</v>
      </c>
      <c r="B916" s="271">
        <v>35369</v>
      </c>
      <c r="C916" s="265">
        <v>2.71</v>
      </c>
      <c r="D916" s="266">
        <f t="shared" si="49"/>
        <v>0.1666314049586777</v>
      </c>
      <c r="I916" s="274"/>
      <c r="J916" s="274"/>
      <c r="K916" s="274"/>
      <c r="L916" s="274"/>
    </row>
    <row r="917" spans="1:12">
      <c r="A917" s="263">
        <f t="shared" si="48"/>
        <v>1997</v>
      </c>
      <c r="B917" s="271">
        <v>35399</v>
      </c>
      <c r="C917" s="265">
        <v>3.3</v>
      </c>
      <c r="D917" s="266">
        <f t="shared" si="49"/>
        <v>0.19636363636363635</v>
      </c>
      <c r="I917" s="274"/>
      <c r="J917" s="274"/>
      <c r="K917" s="274"/>
      <c r="L917" s="274"/>
    </row>
    <row r="918" spans="1:12">
      <c r="A918" s="263">
        <f t="shared" si="48"/>
        <v>1997</v>
      </c>
      <c r="B918" s="271">
        <v>35430</v>
      </c>
      <c r="C918" s="265">
        <v>18.100000000000001</v>
      </c>
      <c r="D918" s="266">
        <f t="shared" si="49"/>
        <v>1.1129256198347108</v>
      </c>
      <c r="I918" s="274"/>
      <c r="J918" s="274"/>
      <c r="K918" s="274"/>
      <c r="L918" s="274"/>
    </row>
    <row r="919" spans="1:12">
      <c r="A919" s="263">
        <f t="shared" si="48"/>
        <v>1997</v>
      </c>
      <c r="B919" s="271">
        <v>35461</v>
      </c>
      <c r="C919" s="265">
        <v>15.6</v>
      </c>
      <c r="D919" s="266">
        <f t="shared" si="49"/>
        <v>0.95920661157024789</v>
      </c>
      <c r="I919" s="274"/>
      <c r="J919" s="274"/>
      <c r="K919" s="274"/>
      <c r="L919" s="274"/>
    </row>
    <row r="920" spans="1:12">
      <c r="A920" s="263">
        <f t="shared" si="48"/>
        <v>1997</v>
      </c>
      <c r="B920" s="271">
        <v>35489</v>
      </c>
      <c r="C920" s="265">
        <v>16.2</v>
      </c>
      <c r="D920" s="266">
        <f t="shared" si="49"/>
        <v>0.89970247933884295</v>
      </c>
      <c r="I920" s="274"/>
      <c r="J920" s="274"/>
      <c r="K920" s="274"/>
      <c r="L920" s="274"/>
    </row>
    <row r="921" spans="1:12">
      <c r="A921" s="263">
        <f t="shared" si="48"/>
        <v>1997</v>
      </c>
      <c r="B921" s="271">
        <v>35520</v>
      </c>
      <c r="C921" s="265">
        <v>14.9</v>
      </c>
      <c r="D921" s="266">
        <f t="shared" si="49"/>
        <v>0.91616528925619833</v>
      </c>
      <c r="I921" s="274"/>
      <c r="J921" s="274"/>
      <c r="K921" s="274"/>
      <c r="L921" s="274"/>
    </row>
    <row r="922" spans="1:12">
      <c r="A922" s="263">
        <f t="shared" si="48"/>
        <v>1997</v>
      </c>
      <c r="B922" s="271">
        <v>35550</v>
      </c>
      <c r="C922" s="265">
        <v>16.899999999999999</v>
      </c>
      <c r="D922" s="266">
        <f t="shared" si="49"/>
        <v>1.0056198347107437</v>
      </c>
      <c r="I922" s="274"/>
      <c r="J922" s="274"/>
      <c r="K922" s="274"/>
      <c r="L922" s="274"/>
    </row>
    <row r="923" spans="1:12">
      <c r="A923" s="263">
        <f t="shared" si="48"/>
        <v>1997</v>
      </c>
      <c r="B923" s="271">
        <v>35581</v>
      </c>
      <c r="C923" s="265">
        <v>18.600000000000001</v>
      </c>
      <c r="D923" s="266">
        <f t="shared" si="49"/>
        <v>1.1436694214876035</v>
      </c>
      <c r="I923" s="274"/>
      <c r="J923" s="274"/>
      <c r="K923" s="274"/>
      <c r="L923" s="274"/>
    </row>
    <row r="924" spans="1:12">
      <c r="A924" s="263">
        <f t="shared" si="48"/>
        <v>1997</v>
      </c>
      <c r="B924" s="271">
        <v>35611</v>
      </c>
      <c r="C924" s="265">
        <v>20.3</v>
      </c>
      <c r="D924" s="266">
        <f t="shared" si="49"/>
        <v>1.2079338842975207</v>
      </c>
      <c r="I924" s="274"/>
      <c r="J924" s="274"/>
      <c r="K924" s="274"/>
      <c r="L924" s="274"/>
    </row>
    <row r="925" spans="1:12">
      <c r="A925" s="263">
        <f t="shared" si="48"/>
        <v>1997</v>
      </c>
      <c r="B925" s="271">
        <v>35642</v>
      </c>
      <c r="C925" s="265">
        <v>16.7</v>
      </c>
      <c r="D925" s="266">
        <f t="shared" si="49"/>
        <v>1.0268429752066115</v>
      </c>
      <c r="I925" s="274"/>
      <c r="J925" s="274"/>
      <c r="K925" s="274"/>
      <c r="L925" s="274"/>
    </row>
    <row r="926" spans="1:12">
      <c r="A926" s="263">
        <f t="shared" si="48"/>
        <v>1997</v>
      </c>
      <c r="B926" s="271">
        <v>35673</v>
      </c>
      <c r="C926" s="265">
        <v>6.81</v>
      </c>
      <c r="D926" s="266">
        <f t="shared" si="49"/>
        <v>0.41873057851239659</v>
      </c>
      <c r="I926" s="274"/>
      <c r="J926" s="274"/>
      <c r="K926" s="274"/>
      <c r="L926" s="274"/>
    </row>
    <row r="927" spans="1:12">
      <c r="A927" s="263">
        <f t="shared" si="48"/>
        <v>1997</v>
      </c>
      <c r="B927" s="271">
        <v>35703</v>
      </c>
      <c r="C927" s="265">
        <v>4.62</v>
      </c>
      <c r="D927" s="266">
        <f t="shared" si="49"/>
        <v>0.27490909090909088</v>
      </c>
      <c r="I927" s="274"/>
      <c r="J927" s="274"/>
      <c r="K927" s="274"/>
      <c r="L927" s="274"/>
    </row>
    <row r="928" spans="1:12">
      <c r="A928" s="263">
        <f t="shared" si="48"/>
        <v>1998</v>
      </c>
      <c r="B928" s="271">
        <v>35734</v>
      </c>
      <c r="C928" s="265">
        <v>4.6500000000000004</v>
      </c>
      <c r="D928" s="266">
        <f t="shared" si="49"/>
        <v>0.28591735537190088</v>
      </c>
      <c r="I928" s="274"/>
      <c r="J928" s="274"/>
      <c r="K928" s="274"/>
      <c r="L928" s="274"/>
    </row>
    <row r="929" spans="1:12">
      <c r="A929" s="263">
        <f t="shared" si="48"/>
        <v>1998</v>
      </c>
      <c r="B929" s="271">
        <v>35764</v>
      </c>
      <c r="C929" s="265">
        <v>11.3</v>
      </c>
      <c r="D929" s="266">
        <f t="shared" si="49"/>
        <v>0.67239669421487602</v>
      </c>
      <c r="I929" s="274"/>
      <c r="J929" s="274"/>
      <c r="K929" s="274"/>
      <c r="L929" s="274"/>
    </row>
    <row r="930" spans="1:12">
      <c r="A930" s="263">
        <f t="shared" si="48"/>
        <v>1998</v>
      </c>
      <c r="B930" s="271">
        <v>35795</v>
      </c>
      <c r="C930" s="265">
        <v>15.6</v>
      </c>
      <c r="D930" s="266">
        <f t="shared" si="49"/>
        <v>0.95920661157024789</v>
      </c>
      <c r="I930" s="274"/>
      <c r="J930" s="274"/>
      <c r="K930" s="274"/>
      <c r="L930" s="274"/>
    </row>
    <row r="931" spans="1:12">
      <c r="A931" s="263">
        <f t="shared" si="48"/>
        <v>1998</v>
      </c>
      <c r="B931" s="271">
        <v>35826</v>
      </c>
      <c r="C931" s="265">
        <v>19.899999999999999</v>
      </c>
      <c r="D931" s="266">
        <f t="shared" si="49"/>
        <v>1.2236033057851239</v>
      </c>
      <c r="I931" s="274"/>
      <c r="J931" s="274"/>
      <c r="K931" s="274"/>
      <c r="L931" s="274"/>
    </row>
    <row r="932" spans="1:12">
      <c r="A932" s="263">
        <f t="shared" si="48"/>
        <v>1998</v>
      </c>
      <c r="B932" s="271">
        <v>35854</v>
      </c>
      <c r="C932" s="265">
        <v>23.4</v>
      </c>
      <c r="D932" s="266">
        <f t="shared" si="49"/>
        <v>1.2995702479338842</v>
      </c>
      <c r="I932" s="274"/>
      <c r="J932" s="274"/>
      <c r="K932" s="274"/>
      <c r="L932" s="274"/>
    </row>
    <row r="933" spans="1:12">
      <c r="A933" s="263">
        <f t="shared" si="48"/>
        <v>1998</v>
      </c>
      <c r="B933" s="271">
        <v>35885</v>
      </c>
      <c r="C933" s="265">
        <v>19.3</v>
      </c>
      <c r="D933" s="266">
        <f t="shared" si="49"/>
        <v>1.1867107438016529</v>
      </c>
      <c r="I933" s="274"/>
      <c r="J933" s="274"/>
      <c r="K933" s="274"/>
      <c r="L933" s="274"/>
    </row>
    <row r="934" spans="1:12">
      <c r="A934" s="263">
        <f t="shared" si="48"/>
        <v>1998</v>
      </c>
      <c r="B934" s="271">
        <v>35915</v>
      </c>
      <c r="C934" s="265">
        <v>25.3</v>
      </c>
      <c r="D934" s="266">
        <f t="shared" si="49"/>
        <v>1.5054545454545454</v>
      </c>
      <c r="I934" s="274"/>
      <c r="J934" s="274"/>
      <c r="K934" s="274"/>
      <c r="L934" s="274"/>
    </row>
    <row r="935" spans="1:12">
      <c r="A935" s="263">
        <f t="shared" si="48"/>
        <v>1998</v>
      </c>
      <c r="B935" s="271">
        <v>35946</v>
      </c>
      <c r="C935" s="265">
        <v>20.9</v>
      </c>
      <c r="D935" s="266">
        <f t="shared" si="49"/>
        <v>1.2850909090909088</v>
      </c>
      <c r="I935" s="274"/>
      <c r="J935" s="274"/>
      <c r="K935" s="274"/>
      <c r="L935" s="274"/>
    </row>
    <row r="936" spans="1:12">
      <c r="A936" s="263">
        <f t="shared" si="48"/>
        <v>1998</v>
      </c>
      <c r="B936" s="271">
        <v>35976</v>
      </c>
      <c r="C936" s="265">
        <v>18.2</v>
      </c>
      <c r="D936" s="266">
        <f t="shared" si="49"/>
        <v>1.0829752066115703</v>
      </c>
      <c r="I936" s="274"/>
      <c r="J936" s="274"/>
      <c r="K936" s="274"/>
      <c r="L936" s="274"/>
    </row>
    <row r="937" spans="1:12">
      <c r="A937" s="263">
        <f t="shared" si="48"/>
        <v>1998</v>
      </c>
      <c r="B937" s="271">
        <v>36007</v>
      </c>
      <c r="C937" s="265">
        <v>20.3</v>
      </c>
      <c r="D937" s="266">
        <f t="shared" si="49"/>
        <v>1.248198347107438</v>
      </c>
      <c r="I937" s="274"/>
      <c r="J937" s="274"/>
      <c r="K937" s="274"/>
      <c r="L937" s="274"/>
    </row>
    <row r="938" spans="1:12">
      <c r="A938" s="263">
        <f t="shared" si="48"/>
        <v>1998</v>
      </c>
      <c r="B938" s="271">
        <v>36038</v>
      </c>
      <c r="C938" s="265">
        <v>16.100000000000001</v>
      </c>
      <c r="D938" s="266">
        <f t="shared" si="49"/>
        <v>0.9899504132231407</v>
      </c>
      <c r="I938" s="274"/>
      <c r="J938" s="274"/>
      <c r="K938" s="274"/>
      <c r="L938" s="274"/>
    </row>
    <row r="939" spans="1:12">
      <c r="A939" s="263">
        <f t="shared" si="48"/>
        <v>1998</v>
      </c>
      <c r="B939" s="271">
        <v>36068</v>
      </c>
      <c r="C939" s="265">
        <v>5.68</v>
      </c>
      <c r="D939" s="266">
        <f t="shared" si="49"/>
        <v>0.33798347107438015</v>
      </c>
      <c r="I939" s="274"/>
      <c r="J939" s="274"/>
      <c r="K939" s="274"/>
      <c r="L939" s="274"/>
    </row>
    <row r="940" spans="1:12">
      <c r="A940" s="263">
        <f t="shared" si="48"/>
        <v>1999</v>
      </c>
      <c r="B940" s="271">
        <v>36099</v>
      </c>
      <c r="C940" s="265">
        <v>10.9</v>
      </c>
      <c r="D940" s="266">
        <f t="shared" si="49"/>
        <v>0.67021487603305785</v>
      </c>
      <c r="I940" s="274"/>
      <c r="J940" s="274"/>
      <c r="K940" s="274"/>
      <c r="L940" s="274"/>
    </row>
    <row r="941" spans="1:12">
      <c r="A941" s="263">
        <f t="shared" si="48"/>
        <v>1999</v>
      </c>
      <c r="B941" s="271">
        <v>36129</v>
      </c>
      <c r="C941" s="265">
        <v>20.2</v>
      </c>
      <c r="D941" s="266">
        <f t="shared" si="49"/>
        <v>1.2019834710743802</v>
      </c>
      <c r="I941" s="274"/>
      <c r="J941" s="274"/>
      <c r="K941" s="274"/>
      <c r="L941" s="274"/>
    </row>
    <row r="942" spans="1:12">
      <c r="A942" s="263">
        <f t="shared" si="48"/>
        <v>1999</v>
      </c>
      <c r="B942" s="271">
        <v>36160</v>
      </c>
      <c r="C942" s="265">
        <v>20</v>
      </c>
      <c r="D942" s="266">
        <f t="shared" si="49"/>
        <v>1.2297520661157024</v>
      </c>
      <c r="I942" s="274"/>
      <c r="J942" s="274"/>
      <c r="K942" s="274"/>
      <c r="L942" s="274"/>
    </row>
    <row r="943" spans="1:12">
      <c r="A943" s="263">
        <f t="shared" si="48"/>
        <v>1999</v>
      </c>
      <c r="B943" s="271">
        <v>36191</v>
      </c>
      <c r="C943" s="265">
        <v>21.8</v>
      </c>
      <c r="D943" s="266">
        <f t="shared" si="49"/>
        <v>1.3404297520661157</v>
      </c>
      <c r="I943" s="274"/>
      <c r="J943" s="274"/>
      <c r="K943" s="274"/>
      <c r="L943" s="274"/>
    </row>
    <row r="944" spans="1:12">
      <c r="A944" s="263">
        <f t="shared" si="48"/>
        <v>1999</v>
      </c>
      <c r="B944" s="271">
        <v>36219</v>
      </c>
      <c r="C944" s="265">
        <v>25</v>
      </c>
      <c r="D944" s="266">
        <f t="shared" si="49"/>
        <v>1.3884297520661157</v>
      </c>
      <c r="I944" s="274"/>
      <c r="J944" s="274"/>
      <c r="K944" s="274"/>
      <c r="L944" s="274"/>
    </row>
    <row r="945" spans="1:12">
      <c r="A945" s="263">
        <f t="shared" si="48"/>
        <v>1999</v>
      </c>
      <c r="B945" s="271">
        <v>36250</v>
      </c>
      <c r="C945" s="265">
        <v>18.600000000000001</v>
      </c>
      <c r="D945" s="266">
        <f t="shared" si="49"/>
        <v>1.1436694214876035</v>
      </c>
      <c r="I945" s="274"/>
      <c r="J945" s="274"/>
      <c r="K945" s="274"/>
      <c r="L945" s="274"/>
    </row>
    <row r="946" spans="1:12">
      <c r="A946" s="263">
        <f t="shared" si="48"/>
        <v>1999</v>
      </c>
      <c r="B946" s="271">
        <v>36280</v>
      </c>
      <c r="C946" s="265">
        <v>16</v>
      </c>
      <c r="D946" s="266">
        <f t="shared" si="49"/>
        <v>0.95206611570247934</v>
      </c>
      <c r="I946" s="274"/>
      <c r="J946" s="274"/>
      <c r="K946" s="274"/>
      <c r="L946" s="274"/>
    </row>
    <row r="947" spans="1:12">
      <c r="A947" s="263">
        <f t="shared" si="48"/>
        <v>1999</v>
      </c>
      <c r="B947" s="271">
        <v>36311</v>
      </c>
      <c r="C947" s="265">
        <v>17.100000000000001</v>
      </c>
      <c r="D947" s="266">
        <f t="shared" si="49"/>
        <v>1.0514380165289259</v>
      </c>
      <c r="I947" s="274"/>
      <c r="J947" s="274"/>
      <c r="K947" s="274"/>
      <c r="L947" s="274"/>
    </row>
    <row r="948" spans="1:12">
      <c r="A948" s="263">
        <f t="shared" si="48"/>
        <v>1999</v>
      </c>
      <c r="B948" s="271">
        <v>36341</v>
      </c>
      <c r="C948" s="265">
        <v>16.8</v>
      </c>
      <c r="D948" s="266">
        <f t="shared" si="49"/>
        <v>0.99966942148760329</v>
      </c>
      <c r="I948" s="274"/>
      <c r="J948" s="274"/>
      <c r="K948" s="274"/>
      <c r="L948" s="274"/>
    </row>
    <row r="949" spans="1:12">
      <c r="A949" s="263">
        <f t="shared" si="48"/>
        <v>1999</v>
      </c>
      <c r="B949" s="271">
        <v>36372</v>
      </c>
      <c r="C949" s="265">
        <v>17.3</v>
      </c>
      <c r="D949" s="266">
        <f t="shared" si="49"/>
        <v>1.0637355371900827</v>
      </c>
      <c r="I949" s="274"/>
      <c r="J949" s="274"/>
      <c r="K949" s="274"/>
      <c r="L949" s="274"/>
    </row>
    <row r="950" spans="1:12">
      <c r="A950" s="263">
        <f t="shared" si="48"/>
        <v>1999</v>
      </c>
      <c r="B950" s="271">
        <v>36403</v>
      </c>
      <c r="C950" s="265">
        <v>20.100000000000001</v>
      </c>
      <c r="D950" s="266">
        <f t="shared" si="49"/>
        <v>1.2359008264462812</v>
      </c>
      <c r="I950" s="274"/>
      <c r="J950" s="274"/>
      <c r="K950" s="274"/>
      <c r="L950" s="274"/>
    </row>
    <row r="951" spans="1:12">
      <c r="A951" s="263">
        <f t="shared" si="48"/>
        <v>1999</v>
      </c>
      <c r="B951" s="271">
        <v>36433</v>
      </c>
      <c r="C951" s="265">
        <v>11</v>
      </c>
      <c r="D951" s="266">
        <f t="shared" si="49"/>
        <v>0.65454545454545454</v>
      </c>
      <c r="I951" s="274"/>
      <c r="J951" s="274"/>
      <c r="K951" s="274"/>
      <c r="L951" s="274"/>
    </row>
    <row r="952" spans="1:12">
      <c r="A952" s="263">
        <f t="shared" si="48"/>
        <v>2000</v>
      </c>
      <c r="B952" s="271">
        <v>36464</v>
      </c>
      <c r="C952" s="265">
        <v>11.1</v>
      </c>
      <c r="D952" s="266">
        <f t="shared" si="49"/>
        <v>0.68251239669421493</v>
      </c>
      <c r="I952" s="274"/>
      <c r="J952" s="274"/>
      <c r="K952" s="274"/>
      <c r="L952" s="274"/>
    </row>
    <row r="953" spans="1:12">
      <c r="A953" s="263">
        <f t="shared" si="48"/>
        <v>2000</v>
      </c>
      <c r="B953" s="271">
        <v>36494</v>
      </c>
      <c r="C953" s="265">
        <v>18.600000000000001</v>
      </c>
      <c r="D953" s="266">
        <f t="shared" si="49"/>
        <v>1.1067768595041323</v>
      </c>
      <c r="I953" s="274"/>
      <c r="J953" s="274"/>
      <c r="K953" s="274"/>
      <c r="L953" s="274"/>
    </row>
    <row r="954" spans="1:12">
      <c r="A954" s="263">
        <f t="shared" si="48"/>
        <v>2000</v>
      </c>
      <c r="B954" s="271">
        <v>36525</v>
      </c>
      <c r="C954" s="265">
        <v>21.2</v>
      </c>
      <c r="D954" s="266">
        <f t="shared" si="49"/>
        <v>1.3035371900826447</v>
      </c>
      <c r="I954" s="274"/>
      <c r="J954" s="274"/>
      <c r="K954" s="274"/>
      <c r="L954" s="274"/>
    </row>
    <row r="955" spans="1:12">
      <c r="A955" s="263">
        <f t="shared" si="48"/>
        <v>2000</v>
      </c>
      <c r="B955" s="271">
        <v>36556</v>
      </c>
      <c r="C955" s="265">
        <v>22.5</v>
      </c>
      <c r="D955" s="266">
        <f t="shared" si="49"/>
        <v>1.3834710743801653</v>
      </c>
      <c r="I955" s="274"/>
      <c r="J955" s="274"/>
      <c r="K955" s="274"/>
      <c r="L955" s="274"/>
    </row>
    <row r="956" spans="1:12">
      <c r="A956" s="263">
        <f t="shared" si="48"/>
        <v>2000</v>
      </c>
      <c r="B956" s="271">
        <v>36585</v>
      </c>
      <c r="C956" s="265">
        <v>26.9</v>
      </c>
      <c r="D956" s="266">
        <f t="shared" si="49"/>
        <v>1.5473057851239667</v>
      </c>
      <c r="I956" s="274"/>
      <c r="J956" s="274"/>
      <c r="K956" s="274"/>
      <c r="L956" s="274"/>
    </row>
    <row r="957" spans="1:12">
      <c r="A957" s="263">
        <f t="shared" si="48"/>
        <v>2000</v>
      </c>
      <c r="B957" s="271">
        <v>36616</v>
      </c>
      <c r="C957" s="265">
        <v>20.399999999999999</v>
      </c>
      <c r="D957" s="266">
        <f t="shared" si="49"/>
        <v>1.2543471074380164</v>
      </c>
      <c r="I957" s="274"/>
      <c r="J957" s="274"/>
      <c r="K957" s="274"/>
      <c r="L957" s="274"/>
    </row>
    <row r="958" spans="1:12">
      <c r="A958" s="263">
        <f t="shared" si="48"/>
        <v>2000</v>
      </c>
      <c r="B958" s="271">
        <v>36646</v>
      </c>
      <c r="C958" s="265">
        <v>19.2</v>
      </c>
      <c r="D958" s="266">
        <f t="shared" si="49"/>
        <v>1.1424793388429753</v>
      </c>
      <c r="I958" s="274"/>
      <c r="J958" s="274"/>
      <c r="K958" s="274"/>
      <c r="L958" s="274"/>
    </row>
    <row r="959" spans="1:12">
      <c r="A959" s="263">
        <f t="shared" si="48"/>
        <v>2000</v>
      </c>
      <c r="B959" s="271">
        <v>36677</v>
      </c>
      <c r="C959" s="265">
        <v>18.7</v>
      </c>
      <c r="D959" s="266">
        <f t="shared" si="49"/>
        <v>1.1498181818181819</v>
      </c>
      <c r="I959" s="274"/>
      <c r="J959" s="274"/>
      <c r="K959" s="274"/>
      <c r="L959" s="274"/>
    </row>
    <row r="960" spans="1:12">
      <c r="A960" s="263">
        <f t="shared" si="48"/>
        <v>2000</v>
      </c>
      <c r="B960" s="271">
        <v>36707</v>
      </c>
      <c r="C960" s="265">
        <v>17.100000000000001</v>
      </c>
      <c r="D960" s="266">
        <f t="shared" si="49"/>
        <v>1.0175206611570249</v>
      </c>
      <c r="I960" s="274"/>
      <c r="J960" s="274"/>
      <c r="K960" s="274"/>
      <c r="L960" s="274"/>
    </row>
    <row r="961" spans="1:12">
      <c r="A961" s="263">
        <f t="shared" si="48"/>
        <v>2000</v>
      </c>
      <c r="B961" s="271">
        <v>36738</v>
      </c>
      <c r="C961" s="265">
        <v>7.14</v>
      </c>
      <c r="D961" s="266">
        <f t="shared" si="49"/>
        <v>0.43902148760330578</v>
      </c>
      <c r="I961" s="274"/>
      <c r="J961" s="274"/>
      <c r="K961" s="274"/>
      <c r="L961" s="274"/>
    </row>
    <row r="962" spans="1:12">
      <c r="A962" s="263">
        <f t="shared" si="48"/>
        <v>2000</v>
      </c>
      <c r="B962" s="271">
        <v>36769</v>
      </c>
      <c r="C962" s="265">
        <v>9.66</v>
      </c>
      <c r="D962" s="266">
        <f t="shared" si="49"/>
        <v>0.5939702479338842</v>
      </c>
      <c r="I962" s="274"/>
      <c r="J962" s="274"/>
      <c r="K962" s="274"/>
      <c r="L962" s="274"/>
    </row>
    <row r="963" spans="1:12">
      <c r="A963" s="263">
        <f t="shared" si="48"/>
        <v>2000</v>
      </c>
      <c r="B963" s="271">
        <v>36799</v>
      </c>
      <c r="C963" s="265">
        <v>12</v>
      </c>
      <c r="D963" s="266">
        <f t="shared" si="49"/>
        <v>0.71404958677685948</v>
      </c>
      <c r="I963" s="274"/>
      <c r="J963" s="274"/>
      <c r="K963" s="274"/>
      <c r="L963" s="274"/>
    </row>
    <row r="964" spans="1:12">
      <c r="A964" s="263">
        <f t="shared" si="48"/>
        <v>2001</v>
      </c>
      <c r="B964" s="271">
        <v>36830</v>
      </c>
      <c r="C964" s="265">
        <v>12.5</v>
      </c>
      <c r="D964" s="266">
        <f t="shared" si="49"/>
        <v>0.76859504132231404</v>
      </c>
      <c r="I964" s="274"/>
      <c r="J964" s="274"/>
      <c r="K964" s="274"/>
      <c r="L964" s="274"/>
    </row>
    <row r="965" spans="1:12">
      <c r="A965" s="263">
        <f t="shared" si="48"/>
        <v>2001</v>
      </c>
      <c r="B965" s="271">
        <v>36860</v>
      </c>
      <c r="C965" s="265">
        <v>12.5</v>
      </c>
      <c r="D965" s="266">
        <f t="shared" si="49"/>
        <v>0.74380165289256195</v>
      </c>
      <c r="I965" s="274"/>
      <c r="J965" s="274"/>
      <c r="K965" s="274"/>
      <c r="L965" s="274"/>
    </row>
    <row r="966" spans="1:12">
      <c r="A966" s="263">
        <f t="shared" si="48"/>
        <v>2001</v>
      </c>
      <c r="B966" s="271">
        <v>36891</v>
      </c>
      <c r="C966" s="265">
        <v>12.3</v>
      </c>
      <c r="D966" s="266">
        <f t="shared" si="49"/>
        <v>0.75629752066115707</v>
      </c>
      <c r="I966" s="274"/>
      <c r="J966" s="274"/>
      <c r="K966" s="274"/>
      <c r="L966" s="274"/>
    </row>
    <row r="967" spans="1:12">
      <c r="A967" s="263">
        <f t="shared" si="48"/>
        <v>2001</v>
      </c>
      <c r="B967" s="271">
        <v>36922</v>
      </c>
      <c r="C967" s="265">
        <v>12.8</v>
      </c>
      <c r="D967" s="266">
        <f t="shared" si="49"/>
        <v>0.78704132231404955</v>
      </c>
      <c r="I967" s="274"/>
      <c r="J967" s="274"/>
      <c r="K967" s="274"/>
      <c r="L967" s="274"/>
    </row>
    <row r="968" spans="1:12">
      <c r="A968" s="263">
        <f t="shared" si="48"/>
        <v>2001</v>
      </c>
      <c r="B968" s="271">
        <v>36950</v>
      </c>
      <c r="C968" s="265">
        <v>13.5</v>
      </c>
      <c r="D968" s="266">
        <f t="shared" si="49"/>
        <v>0.74975206611570244</v>
      </c>
      <c r="I968" s="274"/>
      <c r="J968" s="274"/>
      <c r="K968" s="274"/>
      <c r="L968" s="274"/>
    </row>
    <row r="969" spans="1:12">
      <c r="A969" s="263">
        <f t="shared" si="48"/>
        <v>2001</v>
      </c>
      <c r="B969" s="271">
        <v>36981</v>
      </c>
      <c r="C969" s="265">
        <v>11.9</v>
      </c>
      <c r="D969" s="266">
        <f t="shared" si="49"/>
        <v>0.73170247933884303</v>
      </c>
      <c r="I969" s="274"/>
      <c r="J969" s="274"/>
      <c r="K969" s="274"/>
      <c r="L969" s="274"/>
    </row>
    <row r="970" spans="1:12">
      <c r="A970" s="263">
        <f t="shared" si="48"/>
        <v>2001</v>
      </c>
      <c r="B970" s="271">
        <v>37011</v>
      </c>
      <c r="C970" s="265">
        <v>12.1</v>
      </c>
      <c r="D970" s="266">
        <f t="shared" si="49"/>
        <v>0.72</v>
      </c>
      <c r="I970" s="274"/>
      <c r="J970" s="274"/>
      <c r="K970" s="274"/>
      <c r="L970" s="274"/>
    </row>
    <row r="971" spans="1:12">
      <c r="A971" s="263">
        <f t="shared" si="48"/>
        <v>2001</v>
      </c>
      <c r="B971" s="271">
        <v>37042</v>
      </c>
      <c r="C971" s="265">
        <v>12.5</v>
      </c>
      <c r="D971" s="266">
        <f t="shared" si="49"/>
        <v>0.76859504132231404</v>
      </c>
      <c r="I971" s="274"/>
      <c r="J971" s="274"/>
      <c r="K971" s="274"/>
      <c r="L971" s="274"/>
    </row>
    <row r="972" spans="1:12">
      <c r="A972" s="263">
        <f t="shared" si="48"/>
        <v>2001</v>
      </c>
      <c r="B972" s="271">
        <v>37072</v>
      </c>
      <c r="C972" s="265">
        <v>12</v>
      </c>
      <c r="D972" s="266">
        <f t="shared" si="49"/>
        <v>0.71404958677685948</v>
      </c>
      <c r="I972" s="274"/>
      <c r="J972" s="274"/>
      <c r="K972" s="274"/>
      <c r="L972" s="274"/>
    </row>
    <row r="973" spans="1:12">
      <c r="A973" s="263">
        <f t="shared" si="48"/>
        <v>2001</v>
      </c>
      <c r="B973" s="271">
        <v>37103</v>
      </c>
      <c r="C973" s="265">
        <v>8.75</v>
      </c>
      <c r="D973" s="266">
        <f t="shared" si="49"/>
        <v>0.5380165289256198</v>
      </c>
      <c r="I973" s="274"/>
      <c r="J973" s="274"/>
      <c r="K973" s="274"/>
      <c r="L973" s="274"/>
    </row>
    <row r="974" spans="1:12">
      <c r="A974" s="263">
        <f t="shared" si="48"/>
        <v>2001</v>
      </c>
      <c r="B974" s="271">
        <v>37134</v>
      </c>
      <c r="C974" s="265">
        <v>2.13</v>
      </c>
      <c r="D974" s="266">
        <f t="shared" si="49"/>
        <v>0.13096859504132233</v>
      </c>
      <c r="I974" s="274"/>
      <c r="J974" s="274"/>
      <c r="K974" s="274"/>
      <c r="L974" s="274"/>
    </row>
    <row r="975" spans="1:12">
      <c r="A975" s="263">
        <f t="shared" si="48"/>
        <v>2001</v>
      </c>
      <c r="B975" s="271">
        <v>37164</v>
      </c>
      <c r="C975" s="265">
        <v>2.34</v>
      </c>
      <c r="D975" s="266">
        <f t="shared" si="49"/>
        <v>0.13923966942148758</v>
      </c>
      <c r="I975" s="274"/>
      <c r="J975" s="274"/>
      <c r="K975" s="274"/>
      <c r="L975" s="274"/>
    </row>
    <row r="976" spans="1:12">
      <c r="A976" s="263">
        <f t="shared" si="48"/>
        <v>2002</v>
      </c>
      <c r="B976" s="271">
        <v>37195</v>
      </c>
      <c r="C976" s="265">
        <v>9</v>
      </c>
      <c r="D976" s="266">
        <f t="shared" si="49"/>
        <v>0.55338842975206615</v>
      </c>
      <c r="I976" s="274"/>
      <c r="J976" s="274"/>
      <c r="K976" s="274"/>
      <c r="L976" s="274"/>
    </row>
    <row r="977" spans="1:12">
      <c r="A977" s="263">
        <f t="shared" ref="A977:A1040" si="50">IF(MONTH(B977)&gt;9,YEAR(B977)+1,YEAR(B977))</f>
        <v>2002</v>
      </c>
      <c r="B977" s="271">
        <v>37225</v>
      </c>
      <c r="C977" s="265">
        <v>11.5</v>
      </c>
      <c r="D977" s="266">
        <f t="shared" ref="D977:D1040" si="51">IF(C977&lt;&gt;-901,C977*DAY(B977)*24*60*60/(220*22*9*1000),-901)</f>
        <v>0.68429752066115701</v>
      </c>
      <c r="I977" s="274"/>
      <c r="J977" s="274"/>
      <c r="K977" s="274"/>
      <c r="L977" s="274"/>
    </row>
    <row r="978" spans="1:12">
      <c r="A978" s="263">
        <f t="shared" si="50"/>
        <v>2002</v>
      </c>
      <c r="B978" s="271">
        <v>37256</v>
      </c>
      <c r="C978" s="265">
        <v>12.2</v>
      </c>
      <c r="D978" s="266">
        <f t="shared" si="51"/>
        <v>0.75014876033057853</v>
      </c>
      <c r="I978" s="274"/>
      <c r="J978" s="274"/>
      <c r="K978" s="274"/>
      <c r="L978" s="274"/>
    </row>
    <row r="979" spans="1:12">
      <c r="A979" s="263">
        <f t="shared" si="50"/>
        <v>2002</v>
      </c>
      <c r="B979" s="271">
        <v>37287</v>
      </c>
      <c r="C979" s="265">
        <v>11.7</v>
      </c>
      <c r="D979" s="266">
        <f t="shared" si="51"/>
        <v>0.71940495867768584</v>
      </c>
      <c r="I979" s="274"/>
      <c r="J979" s="274"/>
      <c r="K979" s="274"/>
      <c r="L979" s="274"/>
    </row>
    <row r="980" spans="1:12">
      <c r="A980" s="263">
        <f t="shared" si="50"/>
        <v>2002</v>
      </c>
      <c r="B980" s="271">
        <v>37315</v>
      </c>
      <c r="C980" s="265">
        <v>11.6</v>
      </c>
      <c r="D980" s="266">
        <f t="shared" si="51"/>
        <v>0.64423140495867781</v>
      </c>
      <c r="I980" s="274"/>
      <c r="J980" s="274"/>
      <c r="K980" s="274"/>
      <c r="L980" s="274"/>
    </row>
    <row r="981" spans="1:12">
      <c r="A981" s="263">
        <f t="shared" si="50"/>
        <v>2002</v>
      </c>
      <c r="B981" s="271">
        <v>37346</v>
      </c>
      <c r="C981" s="265">
        <v>18.399999999999999</v>
      </c>
      <c r="D981" s="266">
        <f t="shared" si="51"/>
        <v>1.131371900826446</v>
      </c>
      <c r="I981" s="274"/>
      <c r="J981" s="274"/>
      <c r="K981" s="274"/>
      <c r="L981" s="274"/>
    </row>
    <row r="982" spans="1:12">
      <c r="A982" s="263">
        <f t="shared" si="50"/>
        <v>2002</v>
      </c>
      <c r="B982" s="271">
        <v>37376</v>
      </c>
      <c r="C982" s="265">
        <v>18.8</v>
      </c>
      <c r="D982" s="266">
        <f t="shared" si="51"/>
        <v>1.1186776859504133</v>
      </c>
      <c r="I982" s="274"/>
      <c r="J982" s="274"/>
      <c r="K982" s="274"/>
      <c r="L982" s="274"/>
    </row>
    <row r="983" spans="1:12">
      <c r="A983" s="263">
        <f t="shared" si="50"/>
        <v>2002</v>
      </c>
      <c r="B983" s="271">
        <v>37407</v>
      </c>
      <c r="C983" s="265">
        <v>19.600000000000001</v>
      </c>
      <c r="D983" s="266">
        <f t="shared" si="51"/>
        <v>1.2051570247933887</v>
      </c>
      <c r="I983" s="274"/>
      <c r="J983" s="274"/>
      <c r="K983" s="274"/>
      <c r="L983" s="274"/>
    </row>
    <row r="984" spans="1:12">
      <c r="A984" s="263">
        <f t="shared" si="50"/>
        <v>2002</v>
      </c>
      <c r="B984" s="271">
        <v>37437</v>
      </c>
      <c r="C984" s="265">
        <v>9.6199999999999992</v>
      </c>
      <c r="D984" s="266">
        <f t="shared" si="51"/>
        <v>0.57242975206611568</v>
      </c>
      <c r="I984" s="274"/>
      <c r="J984" s="274"/>
      <c r="K984" s="274"/>
      <c r="L984" s="274"/>
    </row>
    <row r="985" spans="1:12">
      <c r="A985" s="263">
        <f t="shared" si="50"/>
        <v>2002</v>
      </c>
      <c r="B985" s="271">
        <v>37468</v>
      </c>
      <c r="C985" s="265">
        <v>4.24</v>
      </c>
      <c r="D985" s="266">
        <f t="shared" si="51"/>
        <v>0.2607074380165289</v>
      </c>
      <c r="I985" s="274"/>
      <c r="J985" s="274"/>
      <c r="K985" s="274"/>
      <c r="L985" s="274"/>
    </row>
    <row r="986" spans="1:12">
      <c r="A986" s="263">
        <f t="shared" si="50"/>
        <v>2002</v>
      </c>
      <c r="B986" s="271">
        <v>37499</v>
      </c>
      <c r="C986" s="265">
        <v>10.4</v>
      </c>
      <c r="D986" s="266">
        <f t="shared" si="51"/>
        <v>0.63947107438016526</v>
      </c>
      <c r="I986" s="274"/>
      <c r="J986" s="274"/>
      <c r="K986" s="274"/>
      <c r="L986" s="274"/>
    </row>
    <row r="987" spans="1:12">
      <c r="A987" s="263">
        <f t="shared" si="50"/>
        <v>2002</v>
      </c>
      <c r="B987" s="271">
        <v>37529</v>
      </c>
      <c r="C987" s="265">
        <v>9.4700000000000006</v>
      </c>
      <c r="D987" s="266">
        <f t="shared" si="51"/>
        <v>0.56350413223140505</v>
      </c>
      <c r="I987" s="274"/>
      <c r="J987" s="274"/>
      <c r="K987" s="274"/>
      <c r="L987" s="274"/>
    </row>
    <row r="988" spans="1:12">
      <c r="A988" s="263">
        <f t="shared" si="50"/>
        <v>2003</v>
      </c>
      <c r="B988" s="271">
        <v>37560</v>
      </c>
      <c r="C988" s="265">
        <v>9.31</v>
      </c>
      <c r="D988" s="266">
        <f t="shared" si="51"/>
        <v>0.57244958677685953</v>
      </c>
      <c r="I988" s="274"/>
      <c r="J988" s="274"/>
      <c r="K988" s="274"/>
      <c r="L988" s="274"/>
    </row>
    <row r="989" spans="1:12">
      <c r="A989" s="263">
        <f t="shared" si="50"/>
        <v>2003</v>
      </c>
      <c r="B989" s="271">
        <v>37590</v>
      </c>
      <c r="C989" s="265">
        <v>10.199999999999999</v>
      </c>
      <c r="D989" s="266">
        <f t="shared" si="51"/>
        <v>0.60694214876033059</v>
      </c>
      <c r="I989" s="274"/>
      <c r="J989" s="274"/>
      <c r="K989" s="274"/>
      <c r="L989" s="274"/>
    </row>
    <row r="990" spans="1:12">
      <c r="A990" s="263">
        <f t="shared" si="50"/>
        <v>2003</v>
      </c>
      <c r="B990" s="271">
        <v>37621</v>
      </c>
      <c r="C990" s="265">
        <v>10.3</v>
      </c>
      <c r="D990" s="266">
        <f t="shared" si="51"/>
        <v>0.63332231404958683</v>
      </c>
      <c r="I990" s="274"/>
      <c r="J990" s="274"/>
      <c r="K990" s="274"/>
      <c r="L990" s="274"/>
    </row>
    <row r="991" spans="1:12">
      <c r="A991" s="263">
        <f t="shared" si="50"/>
        <v>2003</v>
      </c>
      <c r="B991" s="271">
        <v>37652</v>
      </c>
      <c r="C991" s="265">
        <v>9.8699999999999992</v>
      </c>
      <c r="D991" s="266">
        <f t="shared" si="51"/>
        <v>0.60688264462809904</v>
      </c>
      <c r="I991" s="274"/>
      <c r="J991" s="274"/>
      <c r="K991" s="274"/>
      <c r="L991" s="274"/>
    </row>
    <row r="992" spans="1:12">
      <c r="A992" s="263">
        <f t="shared" si="50"/>
        <v>2003</v>
      </c>
      <c r="B992" s="271">
        <v>37680</v>
      </c>
      <c r="C992" s="265">
        <v>9.52</v>
      </c>
      <c r="D992" s="266">
        <f t="shared" si="51"/>
        <v>0.52871404958677681</v>
      </c>
      <c r="I992" s="274"/>
      <c r="J992" s="274"/>
      <c r="K992" s="274"/>
      <c r="L992" s="274"/>
    </row>
    <row r="993" spans="1:12">
      <c r="A993" s="263">
        <f t="shared" si="50"/>
        <v>2003</v>
      </c>
      <c r="B993" s="271">
        <v>37711</v>
      </c>
      <c r="C993" s="265">
        <v>9.36</v>
      </c>
      <c r="D993" s="266">
        <f t="shared" si="51"/>
        <v>0.57552396694214869</v>
      </c>
      <c r="I993" s="274"/>
      <c r="J993" s="274"/>
      <c r="K993" s="274"/>
      <c r="L993" s="274"/>
    </row>
    <row r="994" spans="1:12">
      <c r="A994" s="263">
        <f t="shared" si="50"/>
        <v>2003</v>
      </c>
      <c r="B994" s="271">
        <v>37741</v>
      </c>
      <c r="C994" s="265">
        <v>9.74</v>
      </c>
      <c r="D994" s="266">
        <f t="shared" si="51"/>
        <v>0.57957024793388423</v>
      </c>
      <c r="I994" s="274"/>
      <c r="J994" s="274"/>
      <c r="K994" s="274"/>
      <c r="L994" s="274"/>
    </row>
    <row r="995" spans="1:12">
      <c r="A995" s="263">
        <f t="shared" si="50"/>
        <v>2003</v>
      </c>
      <c r="B995" s="271">
        <v>37772</v>
      </c>
      <c r="C995" s="265">
        <v>8.65</v>
      </c>
      <c r="D995" s="266">
        <f t="shared" si="51"/>
        <v>0.53186776859504137</v>
      </c>
      <c r="I995" s="274"/>
      <c r="J995" s="274"/>
      <c r="K995" s="274"/>
      <c r="L995" s="274"/>
    </row>
    <row r="996" spans="1:12">
      <c r="A996" s="263">
        <f t="shared" si="50"/>
        <v>2003</v>
      </c>
      <c r="B996" s="271">
        <v>37802</v>
      </c>
      <c r="C996" s="265">
        <v>3.05</v>
      </c>
      <c r="D996" s="266">
        <f t="shared" si="51"/>
        <v>0.18148760330578512</v>
      </c>
      <c r="I996" s="274"/>
      <c r="J996" s="274"/>
      <c r="K996" s="274"/>
      <c r="L996" s="274"/>
    </row>
    <row r="997" spans="1:12">
      <c r="A997" s="263">
        <f t="shared" si="50"/>
        <v>2003</v>
      </c>
      <c r="B997" s="271">
        <v>37833</v>
      </c>
      <c r="C997" s="265">
        <v>5.93</v>
      </c>
      <c r="D997" s="266">
        <f t="shared" si="51"/>
        <v>0.36462148760330576</v>
      </c>
      <c r="I997" s="274"/>
      <c r="J997" s="274"/>
      <c r="K997" s="274"/>
      <c r="L997" s="274"/>
    </row>
    <row r="998" spans="1:12">
      <c r="A998" s="263">
        <f t="shared" si="50"/>
        <v>2003</v>
      </c>
      <c r="B998" s="271">
        <v>37864</v>
      </c>
      <c r="C998" s="265">
        <v>9.76</v>
      </c>
      <c r="D998" s="266">
        <f t="shared" si="51"/>
        <v>0.60011900826446285</v>
      </c>
      <c r="I998" s="274"/>
      <c r="J998" s="274"/>
      <c r="K998" s="274"/>
      <c r="L998" s="274"/>
    </row>
    <row r="999" spans="1:12">
      <c r="A999" s="263">
        <f t="shared" si="50"/>
        <v>2003</v>
      </c>
      <c r="B999" s="271">
        <v>37894</v>
      </c>
      <c r="C999" s="265">
        <v>8.14</v>
      </c>
      <c r="D999" s="266">
        <f t="shared" si="51"/>
        <v>0.48436363636363639</v>
      </c>
      <c r="I999" s="274"/>
      <c r="J999" s="274"/>
      <c r="K999" s="274"/>
      <c r="L999" s="274"/>
    </row>
    <row r="1000" spans="1:12">
      <c r="A1000" s="263">
        <f t="shared" si="50"/>
        <v>2004</v>
      </c>
      <c r="B1000" s="271">
        <v>37925</v>
      </c>
      <c r="C1000" s="265">
        <v>8.0500000000000007</v>
      </c>
      <c r="D1000" s="266">
        <f t="shared" si="51"/>
        <v>0.49497520661157035</v>
      </c>
      <c r="I1000" s="274"/>
      <c r="J1000" s="274"/>
      <c r="K1000" s="274"/>
      <c r="L1000" s="274"/>
    </row>
    <row r="1001" spans="1:12">
      <c r="A1001" s="263">
        <f t="shared" si="50"/>
        <v>2004</v>
      </c>
      <c r="B1001" s="271">
        <v>37955</v>
      </c>
      <c r="C1001" s="265">
        <v>11.6</v>
      </c>
      <c r="D1001" s="266">
        <f t="shared" si="51"/>
        <v>0.6902479338842975</v>
      </c>
      <c r="I1001" s="274"/>
      <c r="J1001" s="274"/>
      <c r="K1001" s="274"/>
      <c r="L1001" s="274"/>
    </row>
    <row r="1002" spans="1:12">
      <c r="A1002" s="263">
        <f t="shared" si="50"/>
        <v>2004</v>
      </c>
      <c r="B1002" s="271">
        <v>37986</v>
      </c>
      <c r="C1002" s="265">
        <v>11.3</v>
      </c>
      <c r="D1002" s="266">
        <f t="shared" si="51"/>
        <v>0.69480991735537201</v>
      </c>
      <c r="I1002" s="274"/>
      <c r="J1002" s="274"/>
      <c r="K1002" s="274"/>
      <c r="L1002" s="274"/>
    </row>
    <row r="1003" spans="1:12">
      <c r="A1003" s="263">
        <f t="shared" si="50"/>
        <v>2004</v>
      </c>
      <c r="B1003" s="271">
        <v>38017</v>
      </c>
      <c r="C1003" s="265">
        <v>14.6</v>
      </c>
      <c r="D1003" s="266">
        <f t="shared" si="51"/>
        <v>0.89771900826446283</v>
      </c>
      <c r="I1003" s="274"/>
      <c r="J1003" s="274"/>
      <c r="K1003" s="274"/>
      <c r="L1003" s="274"/>
    </row>
    <row r="1004" spans="1:12">
      <c r="A1004" s="263">
        <f t="shared" si="50"/>
        <v>2004</v>
      </c>
      <c r="B1004" s="271">
        <v>38046</v>
      </c>
      <c r="C1004" s="265">
        <v>18.399999999999999</v>
      </c>
      <c r="D1004" s="266">
        <f t="shared" si="51"/>
        <v>1.0583801652892559</v>
      </c>
      <c r="I1004" s="274"/>
      <c r="J1004" s="274"/>
      <c r="K1004" s="274"/>
      <c r="L1004" s="274"/>
    </row>
    <row r="1005" spans="1:12">
      <c r="A1005" s="263">
        <f t="shared" si="50"/>
        <v>2004</v>
      </c>
      <c r="B1005" s="271">
        <v>38077</v>
      </c>
      <c r="C1005" s="265">
        <v>15.1</v>
      </c>
      <c r="D1005" s="266">
        <f t="shared" si="51"/>
        <v>0.92846280991735541</v>
      </c>
      <c r="I1005" s="274"/>
      <c r="J1005" s="274"/>
      <c r="K1005" s="274"/>
      <c r="L1005" s="274"/>
    </row>
    <row r="1006" spans="1:12">
      <c r="A1006" s="263">
        <f t="shared" si="50"/>
        <v>2004</v>
      </c>
      <c r="B1006" s="271">
        <v>38107</v>
      </c>
      <c r="C1006" s="265">
        <v>15</v>
      </c>
      <c r="D1006" s="266">
        <f t="shared" si="51"/>
        <v>0.8925619834710744</v>
      </c>
      <c r="I1006" s="274"/>
      <c r="J1006" s="274"/>
      <c r="K1006" s="274"/>
      <c r="L1006" s="274"/>
    </row>
    <row r="1007" spans="1:12">
      <c r="A1007" s="263">
        <f t="shared" si="50"/>
        <v>2004</v>
      </c>
      <c r="B1007" s="271">
        <v>38138</v>
      </c>
      <c r="C1007" s="265">
        <v>14.1</v>
      </c>
      <c r="D1007" s="266">
        <f t="shared" si="51"/>
        <v>0.86697520661157024</v>
      </c>
      <c r="I1007" s="274"/>
      <c r="J1007" s="274"/>
      <c r="K1007" s="274"/>
      <c r="L1007" s="274"/>
    </row>
    <row r="1008" spans="1:12">
      <c r="A1008" s="263">
        <f t="shared" si="50"/>
        <v>2004</v>
      </c>
      <c r="B1008" s="271">
        <v>38168</v>
      </c>
      <c r="C1008" s="265">
        <v>11.5</v>
      </c>
      <c r="D1008" s="266">
        <f t="shared" si="51"/>
        <v>0.68429752066115701</v>
      </c>
      <c r="I1008" s="274"/>
      <c r="J1008" s="274"/>
      <c r="K1008" s="274"/>
      <c r="L1008" s="274"/>
    </row>
    <row r="1009" spans="1:12">
      <c r="A1009" s="263">
        <f t="shared" si="50"/>
        <v>2004</v>
      </c>
      <c r="B1009" s="271">
        <v>38199</v>
      </c>
      <c r="C1009" s="265">
        <v>7.94</v>
      </c>
      <c r="D1009" s="266">
        <f t="shared" si="51"/>
        <v>0.48821157024793399</v>
      </c>
      <c r="I1009" s="274"/>
      <c r="J1009" s="274"/>
      <c r="K1009" s="274"/>
      <c r="L1009" s="274"/>
    </row>
    <row r="1010" spans="1:12">
      <c r="A1010" s="263">
        <f t="shared" si="50"/>
        <v>2004</v>
      </c>
      <c r="B1010" s="271">
        <v>38230</v>
      </c>
      <c r="C1010" s="265">
        <v>6.64</v>
      </c>
      <c r="D1010" s="266">
        <f t="shared" si="51"/>
        <v>0.40827768595041325</v>
      </c>
      <c r="I1010" s="274"/>
      <c r="J1010" s="274"/>
      <c r="K1010" s="274"/>
      <c r="L1010" s="274"/>
    </row>
    <row r="1011" spans="1:12">
      <c r="A1011" s="263">
        <f t="shared" si="50"/>
        <v>2004</v>
      </c>
      <c r="B1011" s="271">
        <v>38260</v>
      </c>
      <c r="C1011" s="265">
        <v>6.64</v>
      </c>
      <c r="D1011" s="266">
        <f t="shared" si="51"/>
        <v>0.39510743801652887</v>
      </c>
      <c r="I1011" s="274"/>
      <c r="J1011" s="274"/>
      <c r="K1011" s="274"/>
      <c r="L1011" s="274"/>
    </row>
    <row r="1012" spans="1:12">
      <c r="A1012" s="263">
        <f t="shared" si="50"/>
        <v>2005</v>
      </c>
      <c r="B1012" s="271">
        <v>38291</v>
      </c>
      <c r="C1012" s="265">
        <v>10.7</v>
      </c>
      <c r="D1012" s="266">
        <f t="shared" si="51"/>
        <v>0.65791735537190077</v>
      </c>
      <c r="I1012" s="274"/>
      <c r="J1012" s="274"/>
      <c r="K1012" s="274"/>
      <c r="L1012" s="274"/>
    </row>
    <row r="1013" spans="1:12">
      <c r="A1013" s="263">
        <f t="shared" si="50"/>
        <v>2005</v>
      </c>
      <c r="B1013" s="271">
        <v>38321</v>
      </c>
      <c r="C1013" s="265">
        <v>15.6</v>
      </c>
      <c r="D1013" s="266">
        <f t="shared" si="51"/>
        <v>0.92826446280991737</v>
      </c>
      <c r="I1013" s="274"/>
      <c r="J1013" s="274"/>
      <c r="K1013" s="274"/>
      <c r="L1013" s="274"/>
    </row>
    <row r="1014" spans="1:12">
      <c r="A1014" s="263">
        <f t="shared" si="50"/>
        <v>2005</v>
      </c>
      <c r="B1014" s="271">
        <v>38352</v>
      </c>
      <c r="C1014" s="265">
        <v>19.3</v>
      </c>
      <c r="D1014" s="266">
        <f t="shared" si="51"/>
        <v>1.1867107438016529</v>
      </c>
      <c r="I1014" s="274"/>
      <c r="J1014" s="274"/>
      <c r="K1014" s="274"/>
      <c r="L1014" s="274"/>
    </row>
    <row r="1015" spans="1:12">
      <c r="A1015" s="263">
        <f t="shared" si="50"/>
        <v>2005</v>
      </c>
      <c r="B1015" s="271">
        <v>38383</v>
      </c>
      <c r="C1015" s="265">
        <v>25.4</v>
      </c>
      <c r="D1015" s="266">
        <f t="shared" si="51"/>
        <v>1.5617851239669422</v>
      </c>
      <c r="I1015" s="274"/>
      <c r="J1015" s="274"/>
      <c r="K1015" s="274"/>
      <c r="L1015" s="274"/>
    </row>
    <row r="1016" spans="1:12">
      <c r="A1016" s="263">
        <f t="shared" si="50"/>
        <v>2005</v>
      </c>
      <c r="B1016" s="271">
        <v>38411</v>
      </c>
      <c r="C1016" s="265">
        <v>25.2</v>
      </c>
      <c r="D1016" s="266">
        <f t="shared" si="51"/>
        <v>1.3995371900826448</v>
      </c>
      <c r="I1016" s="274"/>
      <c r="J1016" s="274"/>
      <c r="K1016" s="274"/>
      <c r="L1016" s="274"/>
    </row>
    <row r="1017" spans="1:12">
      <c r="A1017" s="263">
        <f t="shared" si="50"/>
        <v>2005</v>
      </c>
      <c r="B1017" s="271">
        <v>38442</v>
      </c>
      <c r="C1017" s="265">
        <v>26.8</v>
      </c>
      <c r="D1017" s="266">
        <f t="shared" si="51"/>
        <v>1.6478677685950414</v>
      </c>
      <c r="I1017" s="274"/>
      <c r="J1017" s="274"/>
      <c r="K1017" s="274"/>
      <c r="L1017" s="274"/>
    </row>
    <row r="1018" spans="1:12">
      <c r="A1018" s="263">
        <f t="shared" si="50"/>
        <v>2005</v>
      </c>
      <c r="B1018" s="271">
        <v>38472</v>
      </c>
      <c r="C1018" s="265">
        <v>22</v>
      </c>
      <c r="D1018" s="266">
        <f t="shared" si="51"/>
        <v>1.3090909090909091</v>
      </c>
      <c r="I1018" s="274"/>
      <c r="J1018" s="274"/>
      <c r="K1018" s="274"/>
      <c r="L1018" s="274"/>
    </row>
    <row r="1019" spans="1:12">
      <c r="A1019" s="263">
        <f t="shared" si="50"/>
        <v>2005</v>
      </c>
      <c r="B1019" s="271">
        <v>38503</v>
      </c>
      <c r="C1019" s="265">
        <v>3.75</v>
      </c>
      <c r="D1019" s="266">
        <f t="shared" si="51"/>
        <v>0.23057851239669422</v>
      </c>
      <c r="I1019" s="274"/>
      <c r="J1019" s="274"/>
      <c r="K1019" s="274"/>
      <c r="L1019" s="274"/>
    </row>
    <row r="1020" spans="1:12">
      <c r="A1020" s="263">
        <f t="shared" si="50"/>
        <v>2005</v>
      </c>
      <c r="B1020" s="271">
        <v>38533</v>
      </c>
      <c r="C1020" s="265">
        <v>3.1</v>
      </c>
      <c r="D1020" s="266">
        <f t="shared" si="51"/>
        <v>0.18446280991735536</v>
      </c>
      <c r="I1020" s="274"/>
      <c r="J1020" s="274"/>
      <c r="K1020" s="274"/>
      <c r="L1020" s="274"/>
    </row>
    <row r="1021" spans="1:12">
      <c r="A1021" s="263">
        <f t="shared" si="50"/>
        <v>2005</v>
      </c>
      <c r="B1021" s="271">
        <v>38564</v>
      </c>
      <c r="C1021" s="265">
        <v>4.54</v>
      </c>
      <c r="D1021" s="266">
        <f t="shared" si="51"/>
        <v>0.27915371900826447</v>
      </c>
      <c r="I1021" s="274"/>
      <c r="J1021" s="274"/>
      <c r="K1021" s="274"/>
      <c r="L1021" s="274"/>
    </row>
    <row r="1022" spans="1:12">
      <c r="A1022" s="263">
        <f t="shared" si="50"/>
        <v>2005</v>
      </c>
      <c r="B1022" s="271">
        <v>38595</v>
      </c>
      <c r="C1022" s="265">
        <v>16.8</v>
      </c>
      <c r="D1022" s="266">
        <f t="shared" si="51"/>
        <v>1.03299173553719</v>
      </c>
      <c r="I1022" s="274"/>
      <c r="J1022" s="274"/>
      <c r="K1022" s="274"/>
      <c r="L1022" s="274"/>
    </row>
    <row r="1023" spans="1:12">
      <c r="A1023" s="263">
        <f t="shared" si="50"/>
        <v>2005</v>
      </c>
      <c r="B1023" s="271">
        <v>38625</v>
      </c>
      <c r="C1023" s="265">
        <v>16.600000000000001</v>
      </c>
      <c r="D1023" s="266">
        <f t="shared" si="51"/>
        <v>0.98776859504132253</v>
      </c>
      <c r="I1023" s="274"/>
      <c r="J1023" s="274"/>
      <c r="K1023" s="274"/>
      <c r="L1023" s="274"/>
    </row>
    <row r="1024" spans="1:12">
      <c r="A1024" s="263">
        <f t="shared" si="50"/>
        <v>2006</v>
      </c>
      <c r="B1024" s="271">
        <v>38656</v>
      </c>
      <c r="C1024" s="265">
        <v>16.399999999999999</v>
      </c>
      <c r="D1024" s="266">
        <f t="shared" si="51"/>
        <v>1.0083966942148759</v>
      </c>
      <c r="I1024" s="274"/>
      <c r="J1024" s="274"/>
      <c r="K1024" s="274"/>
      <c r="L1024" s="274"/>
    </row>
    <row r="1025" spans="1:12">
      <c r="A1025" s="263">
        <f t="shared" si="50"/>
        <v>2006</v>
      </c>
      <c r="B1025" s="271">
        <v>38686</v>
      </c>
      <c r="C1025" s="265">
        <v>17.600000000000001</v>
      </c>
      <c r="D1025" s="266">
        <f t="shared" si="51"/>
        <v>1.0472727272727274</v>
      </c>
      <c r="I1025" s="274"/>
      <c r="J1025" s="274"/>
      <c r="K1025" s="274"/>
      <c r="L1025" s="274"/>
    </row>
    <row r="1026" spans="1:12">
      <c r="A1026" s="263">
        <f t="shared" si="50"/>
        <v>2006</v>
      </c>
      <c r="B1026" s="271">
        <v>38717</v>
      </c>
      <c r="C1026" s="265">
        <v>14.9</v>
      </c>
      <c r="D1026" s="266">
        <f t="shared" si="51"/>
        <v>0.91616528925619833</v>
      </c>
      <c r="I1026" s="274"/>
      <c r="J1026" s="274"/>
      <c r="K1026" s="274"/>
      <c r="L1026" s="274"/>
    </row>
    <row r="1027" spans="1:12">
      <c r="A1027" s="263">
        <f t="shared" si="50"/>
        <v>2006</v>
      </c>
      <c r="B1027" s="271">
        <v>38748</v>
      </c>
      <c r="C1027" s="265">
        <v>14.6</v>
      </c>
      <c r="D1027" s="266">
        <f t="shared" si="51"/>
        <v>0.89771900826446283</v>
      </c>
      <c r="I1027" s="274"/>
      <c r="J1027" s="274"/>
      <c r="K1027" s="274"/>
      <c r="L1027" s="274"/>
    </row>
    <row r="1028" spans="1:12">
      <c r="A1028" s="263">
        <f t="shared" si="50"/>
        <v>2006</v>
      </c>
      <c r="B1028" s="271">
        <v>38776</v>
      </c>
      <c r="C1028" s="265">
        <v>12.9</v>
      </c>
      <c r="D1028" s="266">
        <f t="shared" si="51"/>
        <v>0.71642975206611559</v>
      </c>
      <c r="I1028" s="274"/>
      <c r="J1028" s="274"/>
      <c r="K1028" s="274"/>
      <c r="L1028" s="274"/>
    </row>
    <row r="1029" spans="1:12">
      <c r="A1029" s="263">
        <f t="shared" si="50"/>
        <v>2006</v>
      </c>
      <c r="B1029" s="271">
        <v>38807</v>
      </c>
      <c r="C1029" s="265">
        <v>16.5</v>
      </c>
      <c r="D1029" s="266">
        <f t="shared" si="51"/>
        <v>1.0145454545454546</v>
      </c>
      <c r="I1029" s="274"/>
      <c r="J1029" s="274"/>
      <c r="K1029" s="274"/>
      <c r="L1029" s="274"/>
    </row>
    <row r="1030" spans="1:12">
      <c r="A1030" s="263">
        <f t="shared" si="50"/>
        <v>2006</v>
      </c>
      <c r="B1030" s="271">
        <v>38837</v>
      </c>
      <c r="C1030" s="265">
        <v>13.1</v>
      </c>
      <c r="D1030" s="266">
        <f t="shared" si="51"/>
        <v>0.77950413223140491</v>
      </c>
      <c r="I1030" s="274"/>
      <c r="J1030" s="274"/>
      <c r="K1030" s="274"/>
      <c r="L1030" s="274"/>
    </row>
    <row r="1031" spans="1:12">
      <c r="A1031" s="263">
        <f t="shared" si="50"/>
        <v>2006</v>
      </c>
      <c r="B1031" s="271">
        <v>38868</v>
      </c>
      <c r="C1031" s="265">
        <v>6.85</v>
      </c>
      <c r="D1031" s="266">
        <f t="shared" si="51"/>
        <v>0.42119008264462809</v>
      </c>
      <c r="I1031" s="274"/>
      <c r="J1031" s="274"/>
      <c r="K1031" s="274"/>
      <c r="L1031" s="274"/>
    </row>
    <row r="1032" spans="1:12">
      <c r="A1032" s="263">
        <f t="shared" si="50"/>
        <v>2006</v>
      </c>
      <c r="B1032" s="271">
        <v>38898</v>
      </c>
      <c r="C1032" s="265">
        <v>6.42</v>
      </c>
      <c r="D1032" s="266">
        <f t="shared" si="51"/>
        <v>0.38201652892561982</v>
      </c>
      <c r="I1032" s="274"/>
      <c r="J1032" s="274"/>
      <c r="K1032" s="274"/>
      <c r="L1032" s="274"/>
    </row>
    <row r="1033" spans="1:12">
      <c r="A1033" s="263">
        <f t="shared" si="50"/>
        <v>2006</v>
      </c>
      <c r="B1033" s="271">
        <v>38929</v>
      </c>
      <c r="C1033" s="265">
        <v>8.39</v>
      </c>
      <c r="D1033" s="266">
        <f t="shared" si="51"/>
        <v>0.51588099173553725</v>
      </c>
      <c r="I1033" s="274"/>
      <c r="J1033" s="274"/>
      <c r="K1033" s="274"/>
      <c r="L1033" s="274"/>
    </row>
    <row r="1034" spans="1:12">
      <c r="A1034" s="263">
        <f t="shared" si="50"/>
        <v>2006</v>
      </c>
      <c r="B1034" s="271">
        <v>38960</v>
      </c>
      <c r="C1034" s="265">
        <v>7.75</v>
      </c>
      <c r="D1034" s="266">
        <f t="shared" si="51"/>
        <v>0.47652892561983473</v>
      </c>
      <c r="I1034" s="274"/>
      <c r="J1034" s="274"/>
      <c r="K1034" s="274"/>
      <c r="L1034" s="274"/>
    </row>
    <row r="1035" spans="1:12">
      <c r="A1035" s="263">
        <f t="shared" si="50"/>
        <v>2006</v>
      </c>
      <c r="B1035" s="271">
        <v>38990</v>
      </c>
      <c r="C1035" s="265">
        <v>7.75</v>
      </c>
      <c r="D1035" s="266">
        <f t="shared" si="51"/>
        <v>0.46115702479338844</v>
      </c>
      <c r="I1035" s="274"/>
      <c r="J1035" s="274"/>
      <c r="K1035" s="274"/>
      <c r="L1035" s="274"/>
    </row>
    <row r="1036" spans="1:12">
      <c r="A1036" s="263">
        <f t="shared" si="50"/>
        <v>2007</v>
      </c>
      <c r="B1036" s="271">
        <v>39021</v>
      </c>
      <c r="C1036" s="265">
        <v>7.58</v>
      </c>
      <c r="D1036" s="266">
        <f t="shared" si="51"/>
        <v>0.46607603305785117</v>
      </c>
      <c r="I1036" s="274"/>
      <c r="J1036" s="274"/>
      <c r="K1036" s="274"/>
      <c r="L1036" s="274"/>
    </row>
    <row r="1037" spans="1:12">
      <c r="A1037" s="263">
        <f t="shared" si="50"/>
        <v>2007</v>
      </c>
      <c r="B1037" s="271">
        <v>39051</v>
      </c>
      <c r="C1037" s="265">
        <v>7.2</v>
      </c>
      <c r="D1037" s="266">
        <f t="shared" si="51"/>
        <v>0.42842975206611572</v>
      </c>
      <c r="I1037" s="274"/>
      <c r="J1037" s="274"/>
      <c r="K1037" s="274"/>
      <c r="L1037" s="274"/>
    </row>
    <row r="1038" spans="1:12">
      <c r="A1038" s="263">
        <f t="shared" si="50"/>
        <v>2007</v>
      </c>
      <c r="B1038" s="271">
        <v>39082</v>
      </c>
      <c r="C1038" s="265">
        <v>6.76</v>
      </c>
      <c r="D1038" s="266">
        <f t="shared" si="51"/>
        <v>0.41565619834710743</v>
      </c>
      <c r="I1038" s="274"/>
      <c r="J1038" s="274"/>
      <c r="K1038" s="274"/>
      <c r="L1038" s="274"/>
    </row>
    <row r="1039" spans="1:12">
      <c r="A1039" s="263">
        <f t="shared" si="50"/>
        <v>2007</v>
      </c>
      <c r="B1039" s="271">
        <v>39113</v>
      </c>
      <c r="C1039" s="265">
        <v>5.58</v>
      </c>
      <c r="D1039" s="266">
        <f t="shared" si="51"/>
        <v>0.34310082644628093</v>
      </c>
      <c r="I1039" s="274"/>
      <c r="J1039" s="274"/>
      <c r="K1039" s="274"/>
      <c r="L1039" s="274"/>
    </row>
    <row r="1040" spans="1:12">
      <c r="A1040" s="263">
        <f t="shared" si="50"/>
        <v>2007</v>
      </c>
      <c r="B1040" s="271">
        <v>39141</v>
      </c>
      <c r="C1040" s="265">
        <v>6.52</v>
      </c>
      <c r="D1040" s="266">
        <f t="shared" si="51"/>
        <v>0.36210247933884304</v>
      </c>
      <c r="I1040" s="274"/>
      <c r="J1040" s="274"/>
      <c r="K1040" s="274"/>
      <c r="L1040" s="274"/>
    </row>
    <row r="1041" spans="1:12">
      <c r="A1041" s="263">
        <f t="shared" ref="A1041:A1104" si="52">IF(MONTH(B1041)&gt;9,YEAR(B1041)+1,YEAR(B1041))</f>
        <v>2007</v>
      </c>
      <c r="B1041" s="271">
        <v>39172</v>
      </c>
      <c r="C1041" s="265">
        <v>7.45</v>
      </c>
      <c r="D1041" s="266">
        <f t="shared" ref="D1041:D1104" si="53">IF(C1041&lt;&gt;-901,C1041*DAY(B1041)*24*60*60/(220*22*9*1000),-901)</f>
        <v>0.45808264462809917</v>
      </c>
      <c r="I1041" s="274"/>
      <c r="J1041" s="274"/>
      <c r="K1041" s="274"/>
      <c r="L1041" s="274"/>
    </row>
    <row r="1042" spans="1:12">
      <c r="A1042" s="263">
        <f t="shared" si="52"/>
        <v>2007</v>
      </c>
      <c r="B1042" s="271">
        <v>39202</v>
      </c>
      <c r="C1042" s="265">
        <v>5.5</v>
      </c>
      <c r="D1042" s="266">
        <f t="shared" si="53"/>
        <v>0.32727272727272727</v>
      </c>
      <c r="I1042" s="274"/>
      <c r="J1042" s="274"/>
      <c r="K1042" s="274"/>
      <c r="L1042" s="274"/>
    </row>
    <row r="1043" spans="1:12">
      <c r="A1043" s="263">
        <f t="shared" si="52"/>
        <v>2007</v>
      </c>
      <c r="B1043" s="271">
        <v>39233</v>
      </c>
      <c r="C1043" s="265">
        <v>1.35</v>
      </c>
      <c r="D1043" s="266">
        <f t="shared" si="53"/>
        <v>8.3008264462809928E-2</v>
      </c>
      <c r="I1043" s="274"/>
      <c r="J1043" s="274"/>
      <c r="K1043" s="274"/>
      <c r="L1043" s="274"/>
    </row>
    <row r="1044" spans="1:12">
      <c r="A1044" s="263">
        <f t="shared" si="52"/>
        <v>2007</v>
      </c>
      <c r="B1044" s="271">
        <v>39263</v>
      </c>
      <c r="C1044" s="265">
        <v>3.14</v>
      </c>
      <c r="D1044" s="266">
        <f t="shared" si="53"/>
        <v>0.18684297520661158</v>
      </c>
      <c r="I1044" s="274"/>
      <c r="J1044" s="274"/>
      <c r="K1044" s="274"/>
      <c r="L1044" s="274"/>
    </row>
    <row r="1045" spans="1:12">
      <c r="A1045" s="263">
        <f t="shared" si="52"/>
        <v>2007</v>
      </c>
      <c r="B1045" s="271">
        <v>39294</v>
      </c>
      <c r="C1045" s="265">
        <v>6.95</v>
      </c>
      <c r="D1045" s="266">
        <f t="shared" si="53"/>
        <v>0.42733884297520663</v>
      </c>
      <c r="I1045" s="274"/>
      <c r="J1045" s="274"/>
      <c r="K1045" s="274"/>
      <c r="L1045" s="274"/>
    </row>
    <row r="1046" spans="1:12">
      <c r="A1046" s="263">
        <f t="shared" si="52"/>
        <v>2007</v>
      </c>
      <c r="B1046" s="271">
        <v>39325</v>
      </c>
      <c r="C1046" s="265">
        <v>5.53</v>
      </c>
      <c r="D1046" s="266">
        <f t="shared" si="53"/>
        <v>0.34002644628099171</v>
      </c>
      <c r="I1046" s="274"/>
      <c r="J1046" s="274"/>
      <c r="K1046" s="274"/>
      <c r="L1046" s="274"/>
    </row>
    <row r="1047" spans="1:12">
      <c r="A1047" s="263">
        <f t="shared" si="52"/>
        <v>2007</v>
      </c>
      <c r="B1047" s="271">
        <v>39355</v>
      </c>
      <c r="C1047" s="265">
        <v>5.88</v>
      </c>
      <c r="D1047" s="266">
        <f t="shared" si="53"/>
        <v>0.34988429752066119</v>
      </c>
      <c r="I1047" s="274"/>
      <c r="J1047" s="274"/>
      <c r="K1047" s="274"/>
      <c r="L1047" s="274"/>
    </row>
    <row r="1048" spans="1:12">
      <c r="A1048" s="263">
        <f t="shared" si="52"/>
        <v>2008</v>
      </c>
      <c r="B1048" s="271">
        <v>39386</v>
      </c>
      <c r="C1048" s="265">
        <v>6.05</v>
      </c>
      <c r="D1048" s="266">
        <f t="shared" si="53"/>
        <v>0.372</v>
      </c>
      <c r="I1048" s="274"/>
      <c r="J1048" s="274"/>
      <c r="K1048" s="274"/>
      <c r="L1048" s="274"/>
    </row>
    <row r="1049" spans="1:12">
      <c r="A1049" s="263">
        <f t="shared" si="52"/>
        <v>2008</v>
      </c>
      <c r="B1049" s="271">
        <v>39416</v>
      </c>
      <c r="C1049" s="265">
        <v>5.69</v>
      </c>
      <c r="D1049" s="266">
        <f t="shared" si="53"/>
        <v>0.33857851239669423</v>
      </c>
      <c r="I1049" s="274"/>
      <c r="J1049" s="274"/>
      <c r="K1049" s="274"/>
      <c r="L1049" s="274"/>
    </row>
    <row r="1050" spans="1:12">
      <c r="A1050" s="263">
        <f t="shared" si="52"/>
        <v>2008</v>
      </c>
      <c r="B1050" s="271">
        <v>39447</v>
      </c>
      <c r="C1050" s="265">
        <v>5.45</v>
      </c>
      <c r="D1050" s="266">
        <f t="shared" si="53"/>
        <v>0.33510743801652892</v>
      </c>
      <c r="I1050" s="274"/>
      <c r="J1050" s="274"/>
      <c r="K1050" s="274"/>
      <c r="L1050" s="274"/>
    </row>
    <row r="1051" spans="1:12">
      <c r="A1051" s="263">
        <f t="shared" si="52"/>
        <v>2008</v>
      </c>
      <c r="B1051" s="271">
        <v>39478</v>
      </c>
      <c r="C1051" s="265">
        <v>3.45</v>
      </c>
      <c r="D1051" s="266">
        <f t="shared" si="53"/>
        <v>0.21213223140495868</v>
      </c>
      <c r="I1051" s="274"/>
      <c r="J1051" s="274"/>
      <c r="K1051" s="274"/>
      <c r="L1051" s="274"/>
    </row>
    <row r="1052" spans="1:12">
      <c r="A1052" s="263">
        <f t="shared" si="52"/>
        <v>2008</v>
      </c>
      <c r="B1052" s="271">
        <v>39507</v>
      </c>
      <c r="C1052" s="265">
        <v>5.41</v>
      </c>
      <c r="D1052" s="266">
        <f t="shared" si="53"/>
        <v>0.31118677685950419</v>
      </c>
      <c r="I1052" s="274"/>
      <c r="J1052" s="274"/>
      <c r="K1052" s="274"/>
      <c r="L1052" s="274"/>
    </row>
    <row r="1053" spans="1:12">
      <c r="A1053" s="263">
        <f t="shared" si="52"/>
        <v>2008</v>
      </c>
      <c r="B1053" s="271">
        <v>39538</v>
      </c>
      <c r="C1053" s="265">
        <v>5.71</v>
      </c>
      <c r="D1053" s="266">
        <f t="shared" si="53"/>
        <v>0.35109421487603304</v>
      </c>
      <c r="I1053" s="274"/>
      <c r="J1053" s="274"/>
      <c r="K1053" s="274"/>
      <c r="L1053" s="274"/>
    </row>
    <row r="1054" spans="1:12">
      <c r="A1054" s="263">
        <f t="shared" si="52"/>
        <v>2008</v>
      </c>
      <c r="B1054" s="271">
        <v>39568</v>
      </c>
      <c r="C1054" s="265">
        <v>6.25</v>
      </c>
      <c r="D1054" s="266">
        <f t="shared" si="53"/>
        <v>0.37190082644628097</v>
      </c>
      <c r="I1054" s="274"/>
      <c r="J1054" s="274"/>
      <c r="K1054" s="274"/>
      <c r="L1054" s="274"/>
    </row>
    <row r="1055" spans="1:12">
      <c r="A1055" s="263">
        <f t="shared" si="52"/>
        <v>2008</v>
      </c>
      <c r="B1055" s="271">
        <v>39599</v>
      </c>
      <c r="C1055" s="265">
        <v>6.3</v>
      </c>
      <c r="D1055" s="266">
        <f t="shared" si="53"/>
        <v>0.38737190082644629</v>
      </c>
      <c r="I1055" s="274"/>
      <c r="J1055" s="274"/>
      <c r="K1055" s="274"/>
      <c r="L1055" s="274"/>
    </row>
    <row r="1056" spans="1:12">
      <c r="A1056" s="263">
        <f t="shared" si="52"/>
        <v>2008</v>
      </c>
      <c r="B1056" s="271">
        <v>39629</v>
      </c>
      <c r="C1056" s="265">
        <v>6.14</v>
      </c>
      <c r="D1056" s="266">
        <f t="shared" si="53"/>
        <v>0.36535537190082634</v>
      </c>
      <c r="I1056" s="274"/>
      <c r="J1056" s="274"/>
      <c r="K1056" s="274"/>
      <c r="L1056" s="274"/>
    </row>
    <row r="1057" spans="1:12">
      <c r="A1057" s="263">
        <f t="shared" si="52"/>
        <v>2008</v>
      </c>
      <c r="B1057" s="271">
        <v>39660</v>
      </c>
      <c r="C1057" s="265">
        <v>5.03</v>
      </c>
      <c r="D1057" s="266">
        <f t="shared" si="53"/>
        <v>0.30928264462809918</v>
      </c>
      <c r="I1057" s="274"/>
      <c r="J1057" s="274"/>
      <c r="K1057" s="274"/>
      <c r="L1057" s="274"/>
    </row>
    <row r="1058" spans="1:12">
      <c r="A1058" s="263">
        <f t="shared" si="52"/>
        <v>2008</v>
      </c>
      <c r="B1058" s="271">
        <v>39691</v>
      </c>
      <c r="C1058" s="265">
        <v>3.75</v>
      </c>
      <c r="D1058" s="266">
        <f t="shared" si="53"/>
        <v>0.23057851239669422</v>
      </c>
      <c r="I1058" s="274"/>
      <c r="J1058" s="274"/>
      <c r="K1058" s="274"/>
      <c r="L1058" s="274"/>
    </row>
    <row r="1059" spans="1:12">
      <c r="A1059" s="263">
        <f t="shared" si="52"/>
        <v>2008</v>
      </c>
      <c r="B1059" s="271">
        <v>39721</v>
      </c>
      <c r="C1059" s="265">
        <v>3.06</v>
      </c>
      <c r="D1059" s="266">
        <f t="shared" si="53"/>
        <v>0.18208264462809917</v>
      </c>
      <c r="I1059" s="274"/>
      <c r="J1059" s="274"/>
      <c r="K1059" s="274"/>
      <c r="L1059" s="274"/>
    </row>
    <row r="1060" spans="1:12">
      <c r="A1060" s="263">
        <f t="shared" si="52"/>
        <v>2009</v>
      </c>
      <c r="B1060" s="271">
        <v>39752</v>
      </c>
      <c r="C1060" s="265">
        <v>-901</v>
      </c>
      <c r="D1060" s="266">
        <f t="shared" si="53"/>
        <v>-901</v>
      </c>
      <c r="I1060" s="274"/>
      <c r="J1060" s="274"/>
      <c r="K1060" s="274"/>
      <c r="L1060" s="274"/>
    </row>
    <row r="1061" spans="1:12">
      <c r="A1061" s="263">
        <f t="shared" si="52"/>
        <v>2009</v>
      </c>
      <c r="B1061" s="271">
        <v>39782</v>
      </c>
      <c r="C1061" s="265">
        <v>-901</v>
      </c>
      <c r="D1061" s="266">
        <f t="shared" si="53"/>
        <v>-901</v>
      </c>
      <c r="I1061" s="274"/>
      <c r="J1061" s="274"/>
      <c r="K1061" s="274"/>
      <c r="L1061" s="274"/>
    </row>
    <row r="1062" spans="1:12">
      <c r="A1062" s="263">
        <f t="shared" si="52"/>
        <v>2009</v>
      </c>
      <c r="B1062" s="271">
        <v>39813</v>
      </c>
      <c r="C1062" s="265">
        <v>-901</v>
      </c>
      <c r="D1062" s="266">
        <f t="shared" si="53"/>
        <v>-901</v>
      </c>
      <c r="I1062" s="274"/>
      <c r="J1062" s="274"/>
      <c r="K1062" s="274"/>
      <c r="L1062" s="274"/>
    </row>
    <row r="1063" spans="1:12">
      <c r="A1063" s="263">
        <f t="shared" si="52"/>
        <v>2009</v>
      </c>
      <c r="B1063" s="271">
        <v>39844</v>
      </c>
      <c r="C1063" s="265">
        <v>-901</v>
      </c>
      <c r="D1063" s="266">
        <f t="shared" si="53"/>
        <v>-901</v>
      </c>
      <c r="I1063" s="274"/>
      <c r="J1063" s="274"/>
      <c r="K1063" s="274"/>
      <c r="L1063" s="274"/>
    </row>
    <row r="1064" spans="1:12">
      <c r="A1064" s="263">
        <f t="shared" si="52"/>
        <v>2009</v>
      </c>
      <c r="B1064" s="271">
        <v>39872</v>
      </c>
      <c r="C1064" s="265">
        <v>-901</v>
      </c>
      <c r="D1064" s="266">
        <f t="shared" si="53"/>
        <v>-901</v>
      </c>
      <c r="I1064" s="274"/>
      <c r="J1064" s="274"/>
      <c r="K1064" s="274"/>
      <c r="L1064" s="274"/>
    </row>
    <row r="1065" spans="1:12">
      <c r="A1065" s="263">
        <f t="shared" si="52"/>
        <v>2009</v>
      </c>
      <c r="B1065" s="271">
        <v>39903</v>
      </c>
      <c r="C1065" s="265">
        <v>-901</v>
      </c>
      <c r="D1065" s="266">
        <f t="shared" si="53"/>
        <v>-901</v>
      </c>
      <c r="I1065" s="274"/>
      <c r="J1065" s="274"/>
      <c r="K1065" s="274"/>
      <c r="L1065" s="274"/>
    </row>
    <row r="1066" spans="1:12">
      <c r="A1066" s="263">
        <f t="shared" si="52"/>
        <v>2009</v>
      </c>
      <c r="B1066" s="271">
        <v>39933</v>
      </c>
      <c r="C1066" s="265">
        <v>-901</v>
      </c>
      <c r="D1066" s="266">
        <f t="shared" si="53"/>
        <v>-901</v>
      </c>
      <c r="I1066" s="274"/>
      <c r="J1066" s="274"/>
      <c r="K1066" s="274"/>
      <c r="L1066" s="274"/>
    </row>
    <row r="1067" spans="1:12">
      <c r="A1067" s="263">
        <f t="shared" si="52"/>
        <v>2009</v>
      </c>
      <c r="B1067" s="271">
        <v>39964</v>
      </c>
      <c r="C1067" s="265">
        <v>-901</v>
      </c>
      <c r="D1067" s="266">
        <f t="shared" si="53"/>
        <v>-901</v>
      </c>
      <c r="I1067" s="274"/>
      <c r="J1067" s="274"/>
      <c r="K1067" s="274"/>
      <c r="L1067" s="274"/>
    </row>
    <row r="1068" spans="1:12">
      <c r="A1068" s="263">
        <f t="shared" si="52"/>
        <v>2009</v>
      </c>
      <c r="B1068" s="271">
        <v>39994</v>
      </c>
      <c r="C1068" s="265">
        <v>-901</v>
      </c>
      <c r="D1068" s="266">
        <f t="shared" si="53"/>
        <v>-901</v>
      </c>
      <c r="I1068" s="274"/>
      <c r="J1068" s="274"/>
      <c r="K1068" s="274"/>
      <c r="L1068" s="274"/>
    </row>
    <row r="1069" spans="1:12">
      <c r="A1069" s="263">
        <f t="shared" si="52"/>
        <v>2009</v>
      </c>
      <c r="B1069" s="271">
        <v>40025</v>
      </c>
      <c r="C1069" s="265">
        <v>-901</v>
      </c>
      <c r="D1069" s="266">
        <f t="shared" si="53"/>
        <v>-901</v>
      </c>
      <c r="I1069" s="274"/>
      <c r="J1069" s="274"/>
      <c r="K1069" s="274"/>
      <c r="L1069" s="274"/>
    </row>
    <row r="1070" spans="1:12">
      <c r="A1070" s="263">
        <f t="shared" si="52"/>
        <v>2009</v>
      </c>
      <c r="B1070" s="271">
        <v>40056</v>
      </c>
      <c r="C1070" s="265">
        <v>-901</v>
      </c>
      <c r="D1070" s="266">
        <f t="shared" si="53"/>
        <v>-901</v>
      </c>
      <c r="I1070" s="274"/>
      <c r="J1070" s="274"/>
      <c r="K1070" s="274"/>
      <c r="L1070" s="274"/>
    </row>
    <row r="1071" spans="1:12">
      <c r="A1071" s="263">
        <f t="shared" si="52"/>
        <v>2009</v>
      </c>
      <c r="B1071" s="271">
        <v>40086</v>
      </c>
      <c r="C1071" s="265">
        <v>-901</v>
      </c>
      <c r="D1071" s="266">
        <f t="shared" si="53"/>
        <v>-901</v>
      </c>
      <c r="I1071" s="274"/>
      <c r="J1071" s="274"/>
      <c r="K1071" s="274"/>
      <c r="L1071" s="274"/>
    </row>
    <row r="1072" spans="1:12">
      <c r="A1072" s="263">
        <f t="shared" si="52"/>
        <v>2010</v>
      </c>
      <c r="B1072" s="271">
        <v>40117</v>
      </c>
      <c r="C1072" s="265">
        <v>6.01</v>
      </c>
      <c r="D1072" s="266">
        <f t="shared" si="53"/>
        <v>0.36954049586776866</v>
      </c>
      <c r="I1072" s="274"/>
      <c r="J1072" s="274"/>
      <c r="K1072" s="274"/>
      <c r="L1072" s="274"/>
    </row>
    <row r="1073" spans="1:12">
      <c r="A1073" s="263">
        <f t="shared" si="52"/>
        <v>2010</v>
      </c>
      <c r="B1073" s="271">
        <v>40147</v>
      </c>
      <c r="C1073" s="265">
        <v>9.34</v>
      </c>
      <c r="D1073" s="266">
        <f t="shared" si="53"/>
        <v>0.55576859504132226</v>
      </c>
      <c r="I1073" s="274"/>
      <c r="J1073" s="274"/>
      <c r="K1073" s="274"/>
      <c r="L1073" s="274"/>
    </row>
    <row r="1074" spans="1:12">
      <c r="A1074" s="263">
        <f t="shared" si="52"/>
        <v>2010</v>
      </c>
      <c r="B1074" s="271">
        <v>40178</v>
      </c>
      <c r="C1074" s="265">
        <v>9.9600000000000009</v>
      </c>
      <c r="D1074" s="266">
        <f t="shared" si="53"/>
        <v>0.61241652892561993</v>
      </c>
      <c r="I1074" s="274"/>
      <c r="J1074" s="274"/>
      <c r="K1074" s="274"/>
      <c r="L1074" s="274"/>
    </row>
    <row r="1075" spans="1:12">
      <c r="A1075" s="263">
        <f t="shared" si="52"/>
        <v>2010</v>
      </c>
      <c r="B1075" s="271">
        <v>40209</v>
      </c>
      <c r="C1075" s="265">
        <v>10</v>
      </c>
      <c r="D1075" s="266">
        <f t="shared" si="53"/>
        <v>0.61487603305785121</v>
      </c>
      <c r="I1075" s="274"/>
      <c r="J1075" s="274"/>
      <c r="K1075" s="274"/>
      <c r="L1075" s="274"/>
    </row>
    <row r="1076" spans="1:12">
      <c r="A1076" s="263">
        <f t="shared" si="52"/>
        <v>2010</v>
      </c>
      <c r="B1076" s="271">
        <v>40237</v>
      </c>
      <c r="C1076" s="265">
        <v>10.6</v>
      </c>
      <c r="D1076" s="266">
        <f t="shared" si="53"/>
        <v>0.58869421487603313</v>
      </c>
      <c r="I1076" s="274"/>
      <c r="J1076" s="274"/>
      <c r="K1076" s="274"/>
      <c r="L1076" s="274"/>
    </row>
    <row r="1077" spans="1:12">
      <c r="A1077" s="263">
        <f t="shared" si="52"/>
        <v>2010</v>
      </c>
      <c r="B1077" s="271">
        <v>40268</v>
      </c>
      <c r="C1077" s="265">
        <v>9.77</v>
      </c>
      <c r="D1077" s="266">
        <f t="shared" si="53"/>
        <v>0.60073388429752062</v>
      </c>
      <c r="I1077" s="274"/>
      <c r="J1077" s="274"/>
      <c r="K1077" s="274"/>
      <c r="L1077" s="274"/>
    </row>
    <row r="1078" spans="1:12">
      <c r="A1078" s="263">
        <f t="shared" si="52"/>
        <v>2010</v>
      </c>
      <c r="B1078" s="271">
        <v>40298</v>
      </c>
      <c r="C1078" s="265">
        <v>9.75</v>
      </c>
      <c r="D1078" s="266">
        <f t="shared" si="53"/>
        <v>0.58016528925619837</v>
      </c>
      <c r="I1078" s="274"/>
      <c r="J1078" s="274"/>
      <c r="K1078" s="274"/>
      <c r="L1078" s="274"/>
    </row>
    <row r="1079" spans="1:12">
      <c r="A1079" s="263">
        <f t="shared" si="52"/>
        <v>2010</v>
      </c>
      <c r="B1079" s="271">
        <v>40329</v>
      </c>
      <c r="C1079" s="265">
        <v>9.91</v>
      </c>
      <c r="D1079" s="266">
        <f t="shared" si="53"/>
        <v>0.60934214876033044</v>
      </c>
      <c r="I1079" s="274"/>
      <c r="J1079" s="274"/>
      <c r="K1079" s="274"/>
      <c r="L1079" s="274"/>
    </row>
    <row r="1080" spans="1:12">
      <c r="A1080" s="263">
        <f t="shared" si="52"/>
        <v>2010</v>
      </c>
      <c r="B1080" s="271">
        <v>40359</v>
      </c>
      <c r="C1080" s="265">
        <v>10.3</v>
      </c>
      <c r="D1080" s="266">
        <f t="shared" si="53"/>
        <v>0.61289256198347108</v>
      </c>
      <c r="I1080" s="274"/>
      <c r="J1080" s="274"/>
      <c r="K1080" s="274"/>
      <c r="L1080" s="274"/>
    </row>
    <row r="1081" spans="1:12">
      <c r="A1081" s="263">
        <f t="shared" si="52"/>
        <v>2010</v>
      </c>
      <c r="B1081" s="271">
        <v>40390</v>
      </c>
      <c r="C1081" s="265">
        <v>9.81</v>
      </c>
      <c r="D1081" s="266">
        <f t="shared" si="53"/>
        <v>0.60319338842975212</v>
      </c>
      <c r="I1081" s="274"/>
      <c r="J1081" s="274"/>
      <c r="K1081" s="274"/>
      <c r="L1081" s="274"/>
    </row>
    <row r="1082" spans="1:12">
      <c r="A1082" s="263">
        <f t="shared" si="52"/>
        <v>2010</v>
      </c>
      <c r="B1082" s="271">
        <v>40421</v>
      </c>
      <c r="C1082" s="265">
        <v>2.4900000000000002</v>
      </c>
      <c r="D1082" s="266">
        <f t="shared" si="53"/>
        <v>0.15310413223140498</v>
      </c>
      <c r="I1082" s="274"/>
      <c r="J1082" s="274"/>
      <c r="K1082" s="274"/>
      <c r="L1082" s="274"/>
    </row>
    <row r="1083" spans="1:12">
      <c r="A1083" s="263">
        <f t="shared" si="52"/>
        <v>2010</v>
      </c>
      <c r="B1083" s="271">
        <v>40451</v>
      </c>
      <c r="C1083" s="265">
        <v>0</v>
      </c>
      <c r="D1083" s="266">
        <f t="shared" si="53"/>
        <v>0</v>
      </c>
      <c r="I1083" s="274"/>
      <c r="J1083" s="274"/>
      <c r="K1083" s="274"/>
      <c r="L1083" s="274"/>
    </row>
    <row r="1084" spans="1:12">
      <c r="A1084" s="263">
        <f t="shared" si="52"/>
        <v>2011</v>
      </c>
      <c r="B1084" s="271">
        <v>40482</v>
      </c>
      <c r="C1084" s="265">
        <v>-901</v>
      </c>
      <c r="D1084" s="266">
        <f t="shared" si="53"/>
        <v>-901</v>
      </c>
      <c r="I1084" s="274"/>
      <c r="J1084" s="274"/>
      <c r="K1084" s="274"/>
      <c r="L1084" s="274"/>
    </row>
    <row r="1085" spans="1:12">
      <c r="A1085" s="263">
        <f t="shared" si="52"/>
        <v>2011</v>
      </c>
      <c r="B1085" s="271">
        <v>40512</v>
      </c>
      <c r="C1085" s="265">
        <v>-901</v>
      </c>
      <c r="D1085" s="266">
        <f t="shared" si="53"/>
        <v>-901</v>
      </c>
      <c r="I1085" s="274"/>
      <c r="J1085" s="274"/>
      <c r="K1085" s="274"/>
      <c r="L1085" s="274"/>
    </row>
    <row r="1086" spans="1:12">
      <c r="A1086" s="263">
        <f t="shared" si="52"/>
        <v>2011</v>
      </c>
      <c r="B1086" s="271">
        <v>40543</v>
      </c>
      <c r="C1086" s="265">
        <v>-901</v>
      </c>
      <c r="D1086" s="266">
        <f t="shared" si="53"/>
        <v>-901</v>
      </c>
      <c r="I1086" s="274"/>
      <c r="J1086" s="274"/>
      <c r="K1086" s="274"/>
      <c r="L1086" s="274"/>
    </row>
    <row r="1087" spans="1:12">
      <c r="A1087" s="263">
        <f t="shared" si="52"/>
        <v>2011</v>
      </c>
      <c r="B1087" s="271">
        <v>40574</v>
      </c>
      <c r="C1087" s="265">
        <v>-901</v>
      </c>
      <c r="D1087" s="266">
        <f t="shared" si="53"/>
        <v>-901</v>
      </c>
      <c r="I1087" s="274"/>
      <c r="J1087" s="274"/>
      <c r="K1087" s="274"/>
      <c r="L1087" s="274"/>
    </row>
    <row r="1088" spans="1:12">
      <c r="A1088" s="263">
        <f t="shared" si="52"/>
        <v>2011</v>
      </c>
      <c r="B1088" s="271">
        <v>40602</v>
      </c>
      <c r="C1088" s="265">
        <v>-901</v>
      </c>
      <c r="D1088" s="266">
        <f t="shared" si="53"/>
        <v>-901</v>
      </c>
      <c r="I1088" s="274"/>
      <c r="J1088" s="274"/>
      <c r="K1088" s="274"/>
      <c r="L1088" s="274"/>
    </row>
    <row r="1089" spans="1:12">
      <c r="A1089" s="263">
        <f t="shared" si="52"/>
        <v>2011</v>
      </c>
      <c r="B1089" s="271">
        <v>40633</v>
      </c>
      <c r="C1089" s="265">
        <v>-901</v>
      </c>
      <c r="D1089" s="266">
        <f t="shared" si="53"/>
        <v>-901</v>
      </c>
      <c r="I1089" s="274"/>
      <c r="J1089" s="274"/>
      <c r="K1089" s="274"/>
      <c r="L1089" s="274"/>
    </row>
    <row r="1090" spans="1:12">
      <c r="A1090" s="263">
        <f t="shared" si="52"/>
        <v>2011</v>
      </c>
      <c r="B1090" s="271">
        <v>40663</v>
      </c>
      <c r="C1090" s="265">
        <v>-901</v>
      </c>
      <c r="D1090" s="266">
        <f t="shared" si="53"/>
        <v>-901</v>
      </c>
      <c r="I1090" s="274"/>
      <c r="J1090" s="274"/>
      <c r="K1090" s="274"/>
      <c r="L1090" s="274"/>
    </row>
    <row r="1091" spans="1:12">
      <c r="A1091" s="263">
        <f t="shared" si="52"/>
        <v>2011</v>
      </c>
      <c r="B1091" s="271">
        <v>40694</v>
      </c>
      <c r="C1091" s="265">
        <v>-901</v>
      </c>
      <c r="D1091" s="266">
        <f t="shared" si="53"/>
        <v>-901</v>
      </c>
      <c r="I1091" s="274"/>
      <c r="J1091" s="274"/>
      <c r="K1091" s="274"/>
      <c r="L1091" s="274"/>
    </row>
    <row r="1092" spans="1:12">
      <c r="A1092" s="263">
        <f t="shared" si="52"/>
        <v>2011</v>
      </c>
      <c r="B1092" s="271">
        <v>40724</v>
      </c>
      <c r="C1092" s="265">
        <v>-901</v>
      </c>
      <c r="D1092" s="266">
        <f t="shared" si="53"/>
        <v>-901</v>
      </c>
      <c r="I1092" s="274"/>
      <c r="J1092" s="274"/>
      <c r="K1092" s="274"/>
      <c r="L1092" s="274"/>
    </row>
    <row r="1093" spans="1:12">
      <c r="A1093" s="263">
        <f t="shared" si="52"/>
        <v>2011</v>
      </c>
      <c r="B1093" s="271">
        <v>40755</v>
      </c>
      <c r="C1093" s="265">
        <v>-901</v>
      </c>
      <c r="D1093" s="266">
        <f t="shared" si="53"/>
        <v>-901</v>
      </c>
      <c r="I1093" s="274"/>
      <c r="J1093" s="274"/>
      <c r="K1093" s="274"/>
      <c r="L1093" s="274"/>
    </row>
    <row r="1094" spans="1:12">
      <c r="A1094" s="263">
        <f t="shared" si="52"/>
        <v>2011</v>
      </c>
      <c r="B1094" s="271">
        <v>40786</v>
      </c>
      <c r="C1094" s="265">
        <v>-901</v>
      </c>
      <c r="D1094" s="266">
        <f t="shared" si="53"/>
        <v>-901</v>
      </c>
      <c r="I1094" s="274"/>
      <c r="J1094" s="274"/>
      <c r="K1094" s="274"/>
      <c r="L1094" s="274"/>
    </row>
    <row r="1095" spans="1:12">
      <c r="A1095" s="263">
        <f t="shared" si="52"/>
        <v>2011</v>
      </c>
      <c r="B1095" s="271">
        <v>40816</v>
      </c>
      <c r="C1095" s="265">
        <v>-901</v>
      </c>
      <c r="D1095" s="266">
        <f t="shared" si="53"/>
        <v>-901</v>
      </c>
      <c r="I1095" s="274"/>
      <c r="J1095" s="274"/>
      <c r="K1095" s="274"/>
      <c r="L1095" s="274"/>
    </row>
    <row r="1096" spans="1:12">
      <c r="A1096" s="263">
        <f t="shared" si="52"/>
        <v>2012</v>
      </c>
      <c r="B1096" s="271">
        <v>40847</v>
      </c>
      <c r="C1096" s="265">
        <v>0.82</v>
      </c>
      <c r="D1096" s="266">
        <f t="shared" si="53"/>
        <v>5.0419834710743794E-2</v>
      </c>
      <c r="I1096" s="274"/>
      <c r="J1096" s="274"/>
      <c r="K1096" s="274"/>
      <c r="L1096" s="274"/>
    </row>
    <row r="1097" spans="1:12">
      <c r="A1097" s="263">
        <f t="shared" si="52"/>
        <v>2012</v>
      </c>
      <c r="B1097" s="271">
        <v>40877</v>
      </c>
      <c r="C1097" s="265">
        <v>7.48</v>
      </c>
      <c r="D1097" s="266">
        <f t="shared" si="53"/>
        <v>0.44509090909090909</v>
      </c>
      <c r="I1097" s="274"/>
      <c r="J1097" s="274"/>
      <c r="K1097" s="274"/>
      <c r="L1097" s="274"/>
    </row>
    <row r="1098" spans="1:12">
      <c r="A1098" s="263">
        <f t="shared" si="52"/>
        <v>2012</v>
      </c>
      <c r="B1098" s="271">
        <v>40908</v>
      </c>
      <c r="C1098" s="265">
        <v>10</v>
      </c>
      <c r="D1098" s="266">
        <f t="shared" si="53"/>
        <v>0.61487603305785121</v>
      </c>
      <c r="I1098" s="274"/>
      <c r="J1098" s="274"/>
      <c r="K1098" s="274"/>
      <c r="L1098" s="274"/>
    </row>
    <row r="1099" spans="1:12">
      <c r="A1099" s="263">
        <f t="shared" si="52"/>
        <v>2012</v>
      </c>
      <c r="B1099" s="271">
        <v>40939</v>
      </c>
      <c r="C1099" s="265">
        <v>9.14</v>
      </c>
      <c r="D1099" s="266">
        <f t="shared" si="53"/>
        <v>0.56199669421487608</v>
      </c>
      <c r="I1099" s="274"/>
      <c r="J1099" s="274"/>
      <c r="K1099" s="274"/>
      <c r="L1099" s="274"/>
    </row>
    <row r="1100" spans="1:12">
      <c r="A1100" s="263">
        <f t="shared" si="52"/>
        <v>2012</v>
      </c>
      <c r="B1100" s="271">
        <v>40968</v>
      </c>
      <c r="C1100" s="265">
        <v>8.1199999999999992</v>
      </c>
      <c r="D1100" s="266">
        <f t="shared" si="53"/>
        <v>0.46706776859504123</v>
      </c>
      <c r="I1100" s="274"/>
      <c r="J1100" s="274"/>
      <c r="K1100" s="274"/>
      <c r="L1100" s="274"/>
    </row>
    <row r="1101" spans="1:12">
      <c r="A1101" s="263">
        <f t="shared" si="52"/>
        <v>2012</v>
      </c>
      <c r="B1101" s="271">
        <v>40999</v>
      </c>
      <c r="C1101" s="265">
        <v>8.7899999999999991</v>
      </c>
      <c r="D1101" s="266">
        <f t="shared" si="53"/>
        <v>0.54047603305785119</v>
      </c>
      <c r="I1101" s="274"/>
      <c r="J1101" s="274"/>
      <c r="K1101" s="274"/>
      <c r="L1101" s="274"/>
    </row>
    <row r="1102" spans="1:12">
      <c r="A1102" s="263">
        <f t="shared" si="52"/>
        <v>2012</v>
      </c>
      <c r="B1102" s="271">
        <v>41029</v>
      </c>
      <c r="C1102" s="265">
        <v>8.1199999999999992</v>
      </c>
      <c r="D1102" s="266">
        <f t="shared" si="53"/>
        <v>0.48317355371900828</v>
      </c>
      <c r="I1102" s="274"/>
      <c r="J1102" s="274"/>
      <c r="K1102" s="274"/>
      <c r="L1102" s="274"/>
    </row>
    <row r="1103" spans="1:12">
      <c r="A1103" s="263">
        <f t="shared" si="52"/>
        <v>2012</v>
      </c>
      <c r="B1103" s="271">
        <v>41060</v>
      </c>
      <c r="C1103" s="265">
        <v>7.97</v>
      </c>
      <c r="D1103" s="266">
        <f t="shared" si="53"/>
        <v>0.49005619834710751</v>
      </c>
      <c r="I1103" s="274"/>
      <c r="J1103" s="274"/>
      <c r="K1103" s="274"/>
      <c r="L1103" s="274"/>
    </row>
    <row r="1104" spans="1:12">
      <c r="A1104" s="263">
        <f t="shared" si="52"/>
        <v>2012</v>
      </c>
      <c r="B1104" s="271">
        <v>41090</v>
      </c>
      <c r="C1104" s="265">
        <v>8.6199999999999992</v>
      </c>
      <c r="D1104" s="266">
        <f t="shared" si="53"/>
        <v>0.51292561983471074</v>
      </c>
      <c r="I1104" s="274"/>
      <c r="J1104" s="274"/>
      <c r="K1104" s="274"/>
      <c r="L1104" s="274"/>
    </row>
    <row r="1105" spans="1:12">
      <c r="A1105" s="263">
        <f t="shared" ref="A1105:A1143" si="54">IF(MONTH(B1105)&gt;9,YEAR(B1105)+1,YEAR(B1105))</f>
        <v>2012</v>
      </c>
      <c r="B1105" s="271">
        <v>41121</v>
      </c>
      <c r="C1105" s="265">
        <v>8</v>
      </c>
      <c r="D1105" s="266">
        <f t="shared" ref="D1105:D1168" si="55">IF(C1105&lt;&gt;-901,C1105*DAY(B1105)*24*60*60/(220*22*9*1000),-901)</f>
        <v>0.49190082644628097</v>
      </c>
      <c r="I1105" s="274"/>
      <c r="J1105" s="274"/>
      <c r="K1105" s="274"/>
      <c r="L1105" s="274"/>
    </row>
    <row r="1106" spans="1:12">
      <c r="A1106" s="263">
        <f t="shared" si="54"/>
        <v>2012</v>
      </c>
      <c r="B1106" s="271">
        <v>41152</v>
      </c>
      <c r="C1106" s="265">
        <v>9.2100000000000009</v>
      </c>
      <c r="D1106" s="266">
        <f t="shared" si="55"/>
        <v>0.5663008264462811</v>
      </c>
      <c r="I1106" s="274"/>
      <c r="J1106" s="274"/>
      <c r="K1106" s="274"/>
      <c r="L1106" s="274"/>
    </row>
    <row r="1107" spans="1:12">
      <c r="A1107" s="263">
        <f t="shared" si="54"/>
        <v>2012</v>
      </c>
      <c r="B1107" s="271">
        <v>41182</v>
      </c>
      <c r="C1107" s="265">
        <v>9.01</v>
      </c>
      <c r="D1107" s="266">
        <f t="shared" si="55"/>
        <v>0.5361322314049588</v>
      </c>
      <c r="I1107" s="274"/>
      <c r="J1107" s="274"/>
      <c r="K1107" s="274"/>
      <c r="L1107" s="274"/>
    </row>
    <row r="1108" spans="1:12">
      <c r="A1108" s="263">
        <f t="shared" si="54"/>
        <v>2013</v>
      </c>
      <c r="B1108" s="271">
        <v>41213</v>
      </c>
      <c r="C1108" s="265">
        <v>8.58</v>
      </c>
      <c r="D1108" s="266">
        <f t="shared" si="55"/>
        <v>0.52756363636363635</v>
      </c>
      <c r="I1108" s="274"/>
      <c r="J1108" s="274"/>
      <c r="K1108" s="274"/>
      <c r="L1108" s="274"/>
    </row>
    <row r="1109" spans="1:12">
      <c r="A1109" s="263">
        <f t="shared" si="54"/>
        <v>2013</v>
      </c>
      <c r="B1109" s="271">
        <v>41243</v>
      </c>
      <c r="C1109" s="265">
        <v>9.83</v>
      </c>
      <c r="D1109" s="266">
        <f t="shared" si="55"/>
        <v>0.5849256198347107</v>
      </c>
      <c r="I1109" s="274"/>
      <c r="J1109" s="274"/>
      <c r="K1109" s="274"/>
      <c r="L1109" s="274"/>
    </row>
    <row r="1110" spans="1:12">
      <c r="A1110" s="263">
        <f t="shared" si="54"/>
        <v>2013</v>
      </c>
      <c r="B1110" s="271">
        <v>41274</v>
      </c>
      <c r="C1110" s="265">
        <v>9.65</v>
      </c>
      <c r="D1110" s="266">
        <f t="shared" si="55"/>
        <v>0.59335537190082643</v>
      </c>
      <c r="I1110" s="274"/>
      <c r="J1110" s="274"/>
      <c r="K1110" s="274"/>
      <c r="L1110" s="274"/>
    </row>
    <row r="1111" spans="1:12">
      <c r="A1111" s="263">
        <f t="shared" si="54"/>
        <v>2013</v>
      </c>
      <c r="B1111" s="271">
        <v>41305</v>
      </c>
      <c r="C1111" s="265">
        <v>8.5500000000000007</v>
      </c>
      <c r="D1111" s="266">
        <f t="shared" si="55"/>
        <v>0.52571900826446294</v>
      </c>
      <c r="I1111" s="274"/>
      <c r="J1111" s="274"/>
      <c r="K1111" s="274"/>
      <c r="L1111" s="274"/>
    </row>
    <row r="1112" spans="1:12">
      <c r="A1112" s="263">
        <f t="shared" si="54"/>
        <v>2013</v>
      </c>
      <c r="B1112" s="271">
        <v>41333</v>
      </c>
      <c r="C1112" s="265">
        <v>10.8</v>
      </c>
      <c r="D1112" s="266">
        <f t="shared" si="55"/>
        <v>0.59980165289256193</v>
      </c>
      <c r="I1112" s="274"/>
      <c r="J1112" s="274"/>
      <c r="K1112" s="274"/>
      <c r="L1112" s="274"/>
    </row>
    <row r="1113" spans="1:12">
      <c r="A1113" s="263">
        <f t="shared" si="54"/>
        <v>2013</v>
      </c>
      <c r="B1113" s="271">
        <v>41364</v>
      </c>
      <c r="C1113" s="265">
        <v>10.3</v>
      </c>
      <c r="D1113" s="266">
        <f t="shared" si="55"/>
        <v>0.63332231404958683</v>
      </c>
      <c r="I1113" s="274"/>
      <c r="J1113" s="274"/>
      <c r="K1113" s="274"/>
      <c r="L1113" s="274"/>
    </row>
    <row r="1114" spans="1:12">
      <c r="A1114" s="263">
        <f t="shared" si="54"/>
        <v>2013</v>
      </c>
      <c r="B1114" s="271">
        <v>41394</v>
      </c>
      <c r="C1114" s="265">
        <v>10.1</v>
      </c>
      <c r="D1114" s="266">
        <f t="shared" si="55"/>
        <v>0.6009917355371901</v>
      </c>
      <c r="I1114" s="274"/>
      <c r="J1114" s="274"/>
      <c r="K1114" s="274"/>
      <c r="L1114" s="274"/>
    </row>
    <row r="1115" spans="1:12">
      <c r="A1115" s="263">
        <f t="shared" si="54"/>
        <v>2013</v>
      </c>
      <c r="B1115" s="271">
        <v>41425</v>
      </c>
      <c r="C1115" s="265">
        <v>9.58</v>
      </c>
      <c r="D1115" s="266">
        <f t="shared" si="55"/>
        <v>0.58905123966942152</v>
      </c>
      <c r="I1115" s="274"/>
      <c r="J1115" s="274"/>
      <c r="K1115" s="274"/>
      <c r="L1115" s="274"/>
    </row>
    <row r="1116" spans="1:12">
      <c r="A1116" s="263">
        <f t="shared" si="54"/>
        <v>2013</v>
      </c>
      <c r="B1116" s="271">
        <v>41455</v>
      </c>
      <c r="C1116" s="265">
        <v>9.1</v>
      </c>
      <c r="D1116" s="266">
        <f t="shared" si="55"/>
        <v>0.54148760330578516</v>
      </c>
      <c r="I1116" s="274"/>
      <c r="J1116" s="274"/>
      <c r="K1116" s="274"/>
      <c r="L1116" s="274"/>
    </row>
    <row r="1117" spans="1:12">
      <c r="A1117" s="263">
        <f t="shared" si="54"/>
        <v>2013</v>
      </c>
      <c r="B1117" s="271">
        <v>41486</v>
      </c>
      <c r="C1117" s="265">
        <v>8.19</v>
      </c>
      <c r="D1117" s="266">
        <f t="shared" si="55"/>
        <v>0.50358347107438017</v>
      </c>
      <c r="I1117" s="274"/>
      <c r="J1117" s="274"/>
      <c r="K1117" s="274"/>
      <c r="L1117" s="274"/>
    </row>
    <row r="1118" spans="1:12">
      <c r="A1118" s="263">
        <f t="shared" si="54"/>
        <v>2013</v>
      </c>
      <c r="B1118" s="271">
        <v>41517</v>
      </c>
      <c r="C1118" s="265">
        <v>7.1</v>
      </c>
      <c r="D1118" s="266">
        <f t="shared" si="55"/>
        <v>0.43656198347107439</v>
      </c>
      <c r="I1118" s="274"/>
      <c r="J1118" s="274"/>
      <c r="K1118" s="274"/>
      <c r="L1118" s="274"/>
    </row>
    <row r="1119" spans="1:12">
      <c r="A1119" s="263">
        <f t="shared" si="54"/>
        <v>2013</v>
      </c>
      <c r="B1119" s="271">
        <v>41547</v>
      </c>
      <c r="C1119" s="265">
        <v>6.97</v>
      </c>
      <c r="D1119" s="266">
        <f t="shared" si="55"/>
        <v>0.41474380165289254</v>
      </c>
      <c r="I1119" s="274"/>
      <c r="J1119" s="274"/>
      <c r="K1119" s="274"/>
      <c r="L1119" s="274"/>
    </row>
    <row r="1120" spans="1:12">
      <c r="A1120" s="263">
        <f t="shared" si="54"/>
        <v>2014</v>
      </c>
      <c r="B1120" s="271">
        <v>41578</v>
      </c>
      <c r="C1120" s="265">
        <v>-901</v>
      </c>
      <c r="D1120" s="266">
        <f t="shared" si="55"/>
        <v>-901</v>
      </c>
      <c r="I1120" s="274"/>
      <c r="J1120" s="274"/>
      <c r="K1120" s="274"/>
      <c r="L1120" s="274"/>
    </row>
    <row r="1121" spans="1:12">
      <c r="A1121" s="263">
        <f t="shared" si="54"/>
        <v>2014</v>
      </c>
      <c r="B1121" s="271">
        <v>41608</v>
      </c>
      <c r="C1121" s="265">
        <v>-901</v>
      </c>
      <c r="D1121" s="266">
        <f t="shared" si="55"/>
        <v>-901</v>
      </c>
      <c r="I1121" s="274"/>
      <c r="J1121" s="274"/>
      <c r="K1121" s="274"/>
      <c r="L1121" s="274"/>
    </row>
    <row r="1122" spans="1:12">
      <c r="A1122" s="263">
        <f t="shared" si="54"/>
        <v>2014</v>
      </c>
      <c r="B1122" s="271">
        <v>41639</v>
      </c>
      <c r="C1122" s="265">
        <v>-901</v>
      </c>
      <c r="D1122" s="266">
        <f t="shared" si="55"/>
        <v>-901</v>
      </c>
      <c r="I1122" s="274"/>
      <c r="J1122" s="274"/>
      <c r="K1122" s="274"/>
      <c r="L1122" s="274"/>
    </row>
    <row r="1123" spans="1:12">
      <c r="A1123" s="263">
        <f t="shared" si="54"/>
        <v>2014</v>
      </c>
      <c r="B1123" s="271">
        <v>41670</v>
      </c>
      <c r="C1123" s="265">
        <v>-901</v>
      </c>
      <c r="D1123" s="266">
        <f t="shared" si="55"/>
        <v>-901</v>
      </c>
      <c r="I1123" s="274"/>
      <c r="J1123" s="274"/>
      <c r="K1123" s="274"/>
      <c r="L1123" s="274"/>
    </row>
    <row r="1124" spans="1:12">
      <c r="A1124" s="263">
        <f t="shared" si="54"/>
        <v>2014</v>
      </c>
      <c r="B1124" s="271">
        <v>41698</v>
      </c>
      <c r="C1124" s="265">
        <v>-901</v>
      </c>
      <c r="D1124" s="266">
        <f t="shared" si="55"/>
        <v>-901</v>
      </c>
      <c r="I1124" s="274"/>
      <c r="J1124" s="274"/>
      <c r="K1124" s="274"/>
      <c r="L1124" s="274"/>
    </row>
    <row r="1125" spans="1:12">
      <c r="A1125" s="263">
        <f t="shared" si="54"/>
        <v>2014</v>
      </c>
      <c r="B1125" s="271">
        <v>41729</v>
      </c>
      <c r="C1125" s="265">
        <v>-901</v>
      </c>
      <c r="D1125" s="266">
        <f t="shared" si="55"/>
        <v>-901</v>
      </c>
      <c r="I1125" s="274"/>
      <c r="J1125" s="274"/>
      <c r="K1125" s="274"/>
      <c r="L1125" s="274"/>
    </row>
    <row r="1126" spans="1:12">
      <c r="A1126" s="263">
        <f t="shared" si="54"/>
        <v>2014</v>
      </c>
      <c r="B1126" s="271">
        <v>41759</v>
      </c>
      <c r="C1126" s="265">
        <v>-901</v>
      </c>
      <c r="D1126" s="266">
        <f t="shared" si="55"/>
        <v>-901</v>
      </c>
      <c r="I1126" s="274"/>
      <c r="J1126" s="274"/>
      <c r="K1126" s="274"/>
      <c r="L1126" s="274"/>
    </row>
    <row r="1127" spans="1:12">
      <c r="A1127" s="263">
        <f t="shared" si="54"/>
        <v>2014</v>
      </c>
      <c r="B1127" s="271">
        <v>41790</v>
      </c>
      <c r="C1127" s="265">
        <v>-901</v>
      </c>
      <c r="D1127" s="266">
        <f t="shared" si="55"/>
        <v>-901</v>
      </c>
      <c r="I1127" s="274"/>
      <c r="J1127" s="274"/>
      <c r="K1127" s="274"/>
      <c r="L1127" s="274"/>
    </row>
    <row r="1128" spans="1:12">
      <c r="A1128" s="263">
        <f t="shared" si="54"/>
        <v>2014</v>
      </c>
      <c r="B1128" s="271">
        <v>41820</v>
      </c>
      <c r="C1128" s="265">
        <v>-901</v>
      </c>
      <c r="D1128" s="266">
        <f t="shared" si="55"/>
        <v>-901</v>
      </c>
      <c r="I1128" s="274"/>
      <c r="J1128" s="274"/>
      <c r="K1128" s="274"/>
      <c r="L1128" s="274"/>
    </row>
    <row r="1129" spans="1:12">
      <c r="A1129" s="263">
        <f t="shared" si="54"/>
        <v>2014</v>
      </c>
      <c r="B1129" s="271">
        <v>41851</v>
      </c>
      <c r="C1129" s="265">
        <v>-901</v>
      </c>
      <c r="D1129" s="266">
        <f t="shared" si="55"/>
        <v>-901</v>
      </c>
      <c r="I1129" s="274"/>
      <c r="J1129" s="274"/>
      <c r="K1129" s="274"/>
      <c r="L1129" s="274"/>
    </row>
    <row r="1130" spans="1:12">
      <c r="A1130" s="263">
        <f t="shared" si="54"/>
        <v>2014</v>
      </c>
      <c r="B1130" s="271">
        <v>41882</v>
      </c>
      <c r="C1130" s="265">
        <v>-901</v>
      </c>
      <c r="D1130" s="266">
        <f t="shared" si="55"/>
        <v>-901</v>
      </c>
      <c r="I1130" s="274"/>
      <c r="J1130" s="274"/>
      <c r="K1130" s="274"/>
      <c r="L1130" s="274"/>
    </row>
    <row r="1131" spans="1:12">
      <c r="A1131" s="263">
        <f t="shared" si="54"/>
        <v>2014</v>
      </c>
      <c r="B1131" s="271">
        <v>41912</v>
      </c>
      <c r="C1131" s="265">
        <v>-901</v>
      </c>
      <c r="D1131" s="266">
        <f t="shared" si="55"/>
        <v>-901</v>
      </c>
      <c r="I1131" s="274"/>
      <c r="J1131" s="274"/>
      <c r="K1131" s="274"/>
      <c r="L1131" s="274"/>
    </row>
    <row r="1132" spans="1:12">
      <c r="A1132" s="263">
        <f t="shared" si="54"/>
        <v>2015</v>
      </c>
      <c r="B1132" s="271">
        <v>41943</v>
      </c>
      <c r="C1132" s="265">
        <v>-901</v>
      </c>
      <c r="D1132" s="266">
        <f t="shared" si="55"/>
        <v>-901</v>
      </c>
      <c r="I1132" s="274"/>
      <c r="J1132" s="274"/>
      <c r="K1132" s="274"/>
      <c r="L1132" s="274"/>
    </row>
    <row r="1133" spans="1:12">
      <c r="A1133" s="263">
        <f t="shared" si="54"/>
        <v>2015</v>
      </c>
      <c r="B1133" s="271">
        <v>41973</v>
      </c>
      <c r="C1133" s="265">
        <v>-901</v>
      </c>
      <c r="D1133" s="266">
        <f t="shared" si="55"/>
        <v>-901</v>
      </c>
      <c r="I1133" s="274"/>
      <c r="J1133" s="274"/>
      <c r="K1133" s="274"/>
      <c r="L1133" s="274"/>
    </row>
    <row r="1134" spans="1:12">
      <c r="A1134" s="263">
        <f t="shared" si="54"/>
        <v>2015</v>
      </c>
      <c r="B1134" s="271">
        <v>42004</v>
      </c>
      <c r="C1134" s="265">
        <v>-901</v>
      </c>
      <c r="D1134" s="266">
        <f t="shared" si="55"/>
        <v>-901</v>
      </c>
      <c r="I1134" s="274"/>
      <c r="J1134" s="274"/>
      <c r="K1134" s="274"/>
      <c r="L1134" s="274"/>
    </row>
    <row r="1135" spans="1:12">
      <c r="A1135" s="263">
        <f t="shared" si="54"/>
        <v>2015</v>
      </c>
      <c r="B1135" s="271">
        <v>42035</v>
      </c>
      <c r="C1135" s="265">
        <v>-901</v>
      </c>
      <c r="D1135" s="266">
        <f t="shared" si="55"/>
        <v>-901</v>
      </c>
      <c r="I1135" s="274"/>
      <c r="J1135" s="274"/>
      <c r="K1135" s="274"/>
      <c r="L1135" s="274"/>
    </row>
    <row r="1136" spans="1:12">
      <c r="A1136" s="263">
        <f t="shared" si="54"/>
        <v>2015</v>
      </c>
      <c r="B1136" s="271">
        <v>42063</v>
      </c>
      <c r="C1136" s="265">
        <v>-901</v>
      </c>
      <c r="D1136" s="266">
        <f t="shared" si="55"/>
        <v>-901</v>
      </c>
      <c r="I1136" s="274"/>
      <c r="J1136" s="274"/>
      <c r="K1136" s="274"/>
      <c r="L1136" s="274"/>
    </row>
    <row r="1137" spans="1:12">
      <c r="A1137" s="263">
        <f t="shared" si="54"/>
        <v>2015</v>
      </c>
      <c r="B1137" s="271">
        <v>42094</v>
      </c>
      <c r="C1137" s="265">
        <v>-901</v>
      </c>
      <c r="D1137" s="266">
        <f t="shared" si="55"/>
        <v>-901</v>
      </c>
      <c r="I1137" s="274"/>
      <c r="J1137" s="274"/>
      <c r="K1137" s="274"/>
      <c r="L1137" s="274"/>
    </row>
    <row r="1138" spans="1:12">
      <c r="A1138" s="263">
        <f t="shared" si="54"/>
        <v>2015</v>
      </c>
      <c r="B1138" s="271">
        <v>42124</v>
      </c>
      <c r="C1138" s="265">
        <v>-901</v>
      </c>
      <c r="D1138" s="266">
        <f t="shared" si="55"/>
        <v>-901</v>
      </c>
      <c r="I1138" s="274"/>
      <c r="J1138" s="274"/>
      <c r="K1138" s="274"/>
      <c r="L1138" s="274"/>
    </row>
    <row r="1139" spans="1:12">
      <c r="A1139" s="263">
        <f t="shared" si="54"/>
        <v>2015</v>
      </c>
      <c r="B1139" s="271">
        <v>42155</v>
      </c>
      <c r="C1139" s="265">
        <v>-901</v>
      </c>
      <c r="D1139" s="266">
        <f t="shared" si="55"/>
        <v>-901</v>
      </c>
      <c r="I1139" s="274"/>
      <c r="J1139" s="274"/>
      <c r="K1139" s="274"/>
      <c r="L1139" s="274"/>
    </row>
    <row r="1140" spans="1:12">
      <c r="A1140" s="263">
        <f t="shared" si="54"/>
        <v>2015</v>
      </c>
      <c r="B1140" s="271">
        <v>42185</v>
      </c>
      <c r="C1140" s="265">
        <v>-901</v>
      </c>
      <c r="D1140" s="266">
        <f t="shared" si="55"/>
        <v>-901</v>
      </c>
      <c r="I1140" s="274"/>
      <c r="J1140" s="274"/>
      <c r="K1140" s="274"/>
      <c r="L1140" s="274"/>
    </row>
    <row r="1141" spans="1:12">
      <c r="A1141" s="263">
        <f t="shared" si="54"/>
        <v>2015</v>
      </c>
      <c r="B1141" s="271">
        <v>42216</v>
      </c>
      <c r="C1141" s="265">
        <v>-901</v>
      </c>
      <c r="D1141" s="266">
        <f t="shared" si="55"/>
        <v>-901</v>
      </c>
      <c r="I1141" s="274"/>
      <c r="J1141" s="274"/>
      <c r="K1141" s="274"/>
      <c r="L1141" s="274"/>
    </row>
    <row r="1142" spans="1:12">
      <c r="A1142" s="263">
        <f t="shared" si="54"/>
        <v>2015</v>
      </c>
      <c r="B1142" s="271">
        <v>42247</v>
      </c>
      <c r="C1142" s="265">
        <v>-901</v>
      </c>
      <c r="D1142" s="417">
        <f t="shared" si="55"/>
        <v>-901</v>
      </c>
      <c r="I1142" s="274"/>
      <c r="J1142" s="274"/>
      <c r="K1142" s="274"/>
      <c r="L1142" s="274"/>
    </row>
    <row r="1143" spans="1:12">
      <c r="A1143" s="263">
        <f t="shared" si="54"/>
        <v>2015</v>
      </c>
      <c r="B1143" s="418">
        <v>42277</v>
      </c>
      <c r="C1143" s="419">
        <v>-901</v>
      </c>
      <c r="D1143" s="420">
        <f t="shared" si="55"/>
        <v>-901</v>
      </c>
      <c r="I1143" s="274"/>
      <c r="J1143" s="274"/>
      <c r="K1143" s="274"/>
      <c r="L1143" s="274"/>
    </row>
    <row r="1144" spans="1:12">
      <c r="A1144" s="263">
        <f t="shared" ref="A1144:A1207" si="56">IF(MONTH(B1144)&gt;9,YEAR(B1144)+1,YEAR(B1144))</f>
        <v>2016</v>
      </c>
      <c r="B1144" s="271">
        <v>42308</v>
      </c>
      <c r="C1144" s="265">
        <v>-901</v>
      </c>
      <c r="D1144" s="266">
        <f t="shared" si="55"/>
        <v>-901</v>
      </c>
      <c r="I1144" s="274"/>
      <c r="J1144" s="274"/>
      <c r="K1144" s="274"/>
      <c r="L1144" s="274"/>
    </row>
    <row r="1145" spans="1:12">
      <c r="A1145" s="263">
        <f t="shared" si="56"/>
        <v>2016</v>
      </c>
      <c r="B1145" s="271">
        <v>42338</v>
      </c>
      <c r="C1145" s="265">
        <v>-901</v>
      </c>
      <c r="D1145" s="266">
        <f t="shared" si="55"/>
        <v>-901</v>
      </c>
      <c r="I1145" s="274"/>
      <c r="J1145" s="274"/>
      <c r="K1145" s="274"/>
      <c r="L1145" s="274"/>
    </row>
    <row r="1146" spans="1:12">
      <c r="A1146" s="263">
        <f t="shared" si="56"/>
        <v>2016</v>
      </c>
      <c r="B1146" s="271">
        <v>42369</v>
      </c>
      <c r="C1146" s="265">
        <v>-901</v>
      </c>
      <c r="D1146" s="417">
        <f t="shared" si="55"/>
        <v>-901</v>
      </c>
      <c r="I1146" s="274"/>
      <c r="J1146" s="274"/>
      <c r="K1146" s="274"/>
      <c r="L1146" s="274"/>
    </row>
    <row r="1147" spans="1:12">
      <c r="A1147" s="263">
        <f t="shared" si="56"/>
        <v>2016</v>
      </c>
      <c r="B1147" s="271">
        <v>42400</v>
      </c>
      <c r="C1147" s="265">
        <v>-901</v>
      </c>
      <c r="D1147" s="420">
        <f t="shared" si="55"/>
        <v>-901</v>
      </c>
      <c r="I1147" s="274"/>
      <c r="J1147" s="274"/>
      <c r="K1147" s="274"/>
      <c r="L1147" s="274"/>
    </row>
    <row r="1148" spans="1:12">
      <c r="A1148" s="263">
        <f t="shared" si="56"/>
        <v>2016</v>
      </c>
      <c r="B1148" s="418">
        <v>42429</v>
      </c>
      <c r="C1148" s="265">
        <v>-901</v>
      </c>
      <c r="D1148" s="266">
        <f t="shared" si="55"/>
        <v>-901</v>
      </c>
      <c r="I1148" s="274"/>
      <c r="J1148" s="274"/>
      <c r="K1148" s="274"/>
      <c r="L1148" s="274"/>
    </row>
    <row r="1149" spans="1:12">
      <c r="A1149" s="263">
        <f t="shared" si="56"/>
        <v>2016</v>
      </c>
      <c r="B1149" s="271">
        <v>42460</v>
      </c>
      <c r="C1149" s="265">
        <v>-901</v>
      </c>
      <c r="D1149" s="266">
        <f t="shared" si="55"/>
        <v>-901</v>
      </c>
      <c r="I1149" s="274"/>
      <c r="J1149" s="274"/>
      <c r="K1149" s="274"/>
      <c r="L1149" s="274"/>
    </row>
    <row r="1150" spans="1:12">
      <c r="A1150" s="263">
        <f t="shared" si="56"/>
        <v>2016</v>
      </c>
      <c r="B1150" s="271">
        <v>42490</v>
      </c>
      <c r="C1150" s="265">
        <v>-901</v>
      </c>
      <c r="D1150" s="417">
        <f t="shared" si="55"/>
        <v>-901</v>
      </c>
      <c r="I1150" s="274"/>
      <c r="J1150" s="274"/>
      <c r="K1150" s="274"/>
      <c r="L1150" s="274"/>
    </row>
    <row r="1151" spans="1:12">
      <c r="A1151" s="263">
        <f t="shared" si="56"/>
        <v>2016</v>
      </c>
      <c r="B1151" s="271">
        <v>42521</v>
      </c>
      <c r="C1151" s="265">
        <v>-901</v>
      </c>
      <c r="D1151" s="420">
        <f t="shared" si="55"/>
        <v>-901</v>
      </c>
      <c r="I1151" s="274"/>
      <c r="J1151" s="274"/>
      <c r="K1151" s="274"/>
      <c r="L1151" s="274"/>
    </row>
    <row r="1152" spans="1:12">
      <c r="A1152" s="263">
        <f t="shared" si="56"/>
        <v>2016</v>
      </c>
      <c r="B1152" s="271">
        <v>42551</v>
      </c>
      <c r="C1152" s="265">
        <v>-901</v>
      </c>
      <c r="D1152" s="266">
        <f t="shared" si="55"/>
        <v>-901</v>
      </c>
      <c r="I1152" s="274"/>
      <c r="J1152" s="274"/>
      <c r="K1152" s="274"/>
      <c r="L1152" s="274"/>
    </row>
    <row r="1153" spans="1:12">
      <c r="A1153" s="263">
        <f t="shared" si="56"/>
        <v>2016</v>
      </c>
      <c r="B1153" s="418">
        <v>42582</v>
      </c>
      <c r="C1153" s="265">
        <v>-901</v>
      </c>
      <c r="D1153" s="266">
        <f t="shared" si="55"/>
        <v>-901</v>
      </c>
      <c r="I1153" s="274"/>
      <c r="J1153" s="274"/>
      <c r="K1153" s="274"/>
      <c r="L1153" s="274"/>
    </row>
    <row r="1154" spans="1:12">
      <c r="A1154" s="263">
        <f t="shared" si="56"/>
        <v>2016</v>
      </c>
      <c r="B1154" s="271">
        <v>42613</v>
      </c>
      <c r="C1154" s="265">
        <v>-901</v>
      </c>
      <c r="D1154" s="417">
        <f t="shared" si="55"/>
        <v>-901</v>
      </c>
      <c r="I1154" s="274"/>
      <c r="J1154" s="274"/>
      <c r="K1154" s="274"/>
      <c r="L1154" s="274"/>
    </row>
    <row r="1155" spans="1:12">
      <c r="A1155" s="263">
        <f t="shared" si="56"/>
        <v>2016</v>
      </c>
      <c r="B1155" s="271">
        <v>42643</v>
      </c>
      <c r="C1155" s="265">
        <v>-901</v>
      </c>
      <c r="D1155" s="420">
        <f t="shared" si="55"/>
        <v>-901</v>
      </c>
      <c r="I1155" s="274"/>
      <c r="J1155" s="274"/>
      <c r="K1155" s="274"/>
      <c r="L1155" s="274"/>
    </row>
    <row r="1156" spans="1:12">
      <c r="A1156" s="263">
        <f t="shared" si="56"/>
        <v>2017</v>
      </c>
      <c r="B1156" s="271">
        <v>42674</v>
      </c>
      <c r="C1156" s="265">
        <v>-901</v>
      </c>
      <c r="D1156" s="266">
        <f t="shared" si="55"/>
        <v>-901</v>
      </c>
      <c r="I1156" s="274"/>
      <c r="J1156" s="274"/>
      <c r="K1156" s="274"/>
      <c r="L1156" s="274"/>
    </row>
    <row r="1157" spans="1:12">
      <c r="A1157" s="263">
        <f t="shared" si="56"/>
        <v>2017</v>
      </c>
      <c r="B1157" s="271">
        <v>42704</v>
      </c>
      <c r="C1157" s="412">
        <v>8.8521739130434796</v>
      </c>
      <c r="D1157" s="266">
        <f t="shared" si="55"/>
        <v>0.5267409270571326</v>
      </c>
      <c r="I1157" s="274"/>
      <c r="J1157" s="274"/>
      <c r="K1157" s="274"/>
      <c r="L1157" s="274"/>
    </row>
    <row r="1158" spans="1:12">
      <c r="A1158" s="263">
        <f t="shared" si="56"/>
        <v>2017</v>
      </c>
      <c r="B1158" s="418">
        <v>42735</v>
      </c>
      <c r="C1158" s="412">
        <v>14.325806451612898</v>
      </c>
      <c r="D1158" s="417">
        <f t="shared" si="55"/>
        <v>0.88085950413223102</v>
      </c>
      <c r="I1158" s="274"/>
      <c r="J1158" s="274"/>
      <c r="K1158" s="274"/>
      <c r="L1158" s="274"/>
    </row>
    <row r="1159" spans="1:12">
      <c r="A1159" s="263">
        <f t="shared" si="56"/>
        <v>2017</v>
      </c>
      <c r="B1159" s="271">
        <v>42766</v>
      </c>
      <c r="C1159" s="412">
        <v>18.019354838709678</v>
      </c>
      <c r="D1159" s="420">
        <f t="shared" si="55"/>
        <v>1.1079669421487606</v>
      </c>
      <c r="I1159" s="274"/>
      <c r="J1159" s="274"/>
      <c r="K1159" s="274"/>
      <c r="L1159" s="274"/>
    </row>
    <row r="1160" spans="1:12">
      <c r="A1160" s="263">
        <f t="shared" si="56"/>
        <v>2017</v>
      </c>
      <c r="B1160" s="271">
        <v>42794</v>
      </c>
      <c r="C1160" s="412">
        <v>19.846428571428572</v>
      </c>
      <c r="D1160" s="266">
        <f t="shared" si="55"/>
        <v>1.1022148760330581</v>
      </c>
      <c r="I1160" s="274"/>
      <c r="J1160" s="274"/>
      <c r="K1160" s="274"/>
      <c r="L1160" s="274"/>
    </row>
    <row r="1161" spans="1:12">
      <c r="A1161" s="263">
        <f t="shared" si="56"/>
        <v>2017</v>
      </c>
      <c r="B1161" s="271">
        <v>42825</v>
      </c>
      <c r="C1161" s="412">
        <v>11.053870967741934</v>
      </c>
      <c r="D1161" s="266">
        <f t="shared" si="55"/>
        <v>0.67967603305785107</v>
      </c>
      <c r="I1161" s="274"/>
      <c r="J1161" s="274"/>
      <c r="K1161" s="274"/>
      <c r="L1161" s="274"/>
    </row>
    <row r="1162" spans="1:12">
      <c r="A1162" s="263">
        <f t="shared" si="56"/>
        <v>2017</v>
      </c>
      <c r="B1162" s="271">
        <v>42855</v>
      </c>
      <c r="C1162" s="412">
        <v>9.0559999999999992</v>
      </c>
      <c r="D1162" s="417">
        <f t="shared" si="55"/>
        <v>0.5388694214876032</v>
      </c>
      <c r="I1162" s="274"/>
      <c r="J1162" s="274"/>
      <c r="K1162" s="274"/>
      <c r="L1162" s="274"/>
    </row>
    <row r="1163" spans="1:12">
      <c r="A1163" s="263">
        <f t="shared" si="56"/>
        <v>2017</v>
      </c>
      <c r="B1163" s="418">
        <v>42886</v>
      </c>
      <c r="C1163" s="412">
        <v>7.1664516129032236</v>
      </c>
      <c r="D1163" s="420">
        <f t="shared" si="55"/>
        <v>0.44064793388429735</v>
      </c>
      <c r="I1163" s="274"/>
      <c r="J1163" s="274"/>
      <c r="K1163" s="274"/>
      <c r="L1163" s="274"/>
    </row>
    <row r="1164" spans="1:12">
      <c r="A1164" s="263">
        <f t="shared" si="56"/>
        <v>2017</v>
      </c>
      <c r="B1164" s="271">
        <v>42916</v>
      </c>
      <c r="C1164" s="412">
        <v>7.1143333333333345</v>
      </c>
      <c r="D1164" s="266">
        <f t="shared" si="55"/>
        <v>0.42333223140495868</v>
      </c>
      <c r="I1164" s="274"/>
      <c r="J1164" s="274"/>
      <c r="K1164" s="274"/>
      <c r="L1164" s="274"/>
    </row>
    <row r="1165" spans="1:12">
      <c r="A1165" s="263">
        <f t="shared" si="56"/>
        <v>2017</v>
      </c>
      <c r="B1165" s="271">
        <v>42947</v>
      </c>
      <c r="C1165" s="412">
        <v>8.7283870967741937</v>
      </c>
      <c r="D1165" s="266">
        <f t="shared" si="55"/>
        <v>0.53668760330578513</v>
      </c>
      <c r="I1165" s="274"/>
      <c r="J1165" s="274"/>
      <c r="K1165" s="274"/>
      <c r="L1165" s="274"/>
    </row>
    <row r="1166" spans="1:12">
      <c r="A1166" s="263">
        <f t="shared" si="56"/>
        <v>2017</v>
      </c>
      <c r="B1166" s="271">
        <v>42978</v>
      </c>
      <c r="C1166" s="412">
        <v>9.2445161290322577</v>
      </c>
      <c r="D1166" s="417">
        <f t="shared" si="55"/>
        <v>0.56842314049586773</v>
      </c>
      <c r="I1166" s="274"/>
      <c r="J1166" s="274"/>
      <c r="K1166" s="274"/>
      <c r="L1166" s="274"/>
    </row>
    <row r="1167" spans="1:12">
      <c r="A1167" s="263">
        <f t="shared" si="56"/>
        <v>2017</v>
      </c>
      <c r="B1167" s="271">
        <v>43008</v>
      </c>
      <c r="C1167" s="412">
        <v>9.8946666666666658</v>
      </c>
      <c r="D1167" s="420">
        <f t="shared" si="55"/>
        <v>0.5887735537190083</v>
      </c>
      <c r="I1167" s="274"/>
      <c r="J1167" s="274"/>
      <c r="K1167" s="274"/>
      <c r="L1167" s="274"/>
    </row>
    <row r="1168" spans="1:12">
      <c r="A1168" s="263">
        <f t="shared" si="56"/>
        <v>2018</v>
      </c>
      <c r="B1168" s="418">
        <v>43039</v>
      </c>
      <c r="C1168" s="265">
        <v>-901</v>
      </c>
      <c r="D1168" s="266">
        <f t="shared" si="55"/>
        <v>-901</v>
      </c>
      <c r="I1168" s="274"/>
      <c r="J1168" s="274"/>
      <c r="K1168" s="274"/>
      <c r="L1168" s="274"/>
    </row>
    <row r="1169" spans="1:12">
      <c r="A1169" s="263">
        <f t="shared" si="56"/>
        <v>2018</v>
      </c>
      <c r="B1169" s="271">
        <v>43069</v>
      </c>
      <c r="C1169" s="265">
        <v>-901</v>
      </c>
      <c r="D1169" s="266">
        <f t="shared" ref="D1169:D1215" si="57">IF(C1169&lt;&gt;-901,C1169*DAY(B1169)*24*60*60/(220*22*9*1000),-901)</f>
        <v>-901</v>
      </c>
      <c r="I1169" s="274"/>
      <c r="J1169" s="274"/>
      <c r="K1169" s="274"/>
      <c r="L1169" s="274"/>
    </row>
    <row r="1170" spans="1:12">
      <c r="A1170" s="263">
        <f t="shared" si="56"/>
        <v>2018</v>
      </c>
      <c r="B1170" s="271">
        <v>43100</v>
      </c>
      <c r="C1170" s="265">
        <v>-901</v>
      </c>
      <c r="D1170" s="417">
        <f t="shared" si="57"/>
        <v>-901</v>
      </c>
      <c r="I1170" s="274"/>
      <c r="J1170" s="274"/>
      <c r="K1170" s="274"/>
      <c r="L1170" s="274"/>
    </row>
    <row r="1171" spans="1:12">
      <c r="A1171" s="263">
        <f t="shared" si="56"/>
        <v>2018</v>
      </c>
      <c r="B1171" s="271">
        <v>43131</v>
      </c>
      <c r="C1171" s="265">
        <v>-901</v>
      </c>
      <c r="D1171" s="420">
        <f t="shared" si="57"/>
        <v>-901</v>
      </c>
      <c r="I1171" s="274"/>
      <c r="J1171" s="274"/>
      <c r="K1171" s="274"/>
      <c r="L1171" s="274"/>
    </row>
    <row r="1172" spans="1:12">
      <c r="A1172" s="263">
        <f t="shared" si="56"/>
        <v>2018</v>
      </c>
      <c r="B1172" s="271">
        <v>43159</v>
      </c>
      <c r="C1172" s="265">
        <v>-901</v>
      </c>
      <c r="D1172" s="266">
        <f t="shared" si="57"/>
        <v>-901</v>
      </c>
      <c r="I1172" s="274"/>
      <c r="J1172" s="274"/>
      <c r="K1172" s="274"/>
      <c r="L1172" s="274"/>
    </row>
    <row r="1173" spans="1:12">
      <c r="A1173" s="263">
        <f t="shared" si="56"/>
        <v>2018</v>
      </c>
      <c r="B1173" s="418">
        <v>43190</v>
      </c>
      <c r="C1173" s="265">
        <v>-901</v>
      </c>
      <c r="D1173" s="266">
        <f t="shared" si="57"/>
        <v>-901</v>
      </c>
      <c r="I1173" s="274"/>
      <c r="J1173" s="274"/>
      <c r="K1173" s="274"/>
      <c r="L1173" s="274"/>
    </row>
    <row r="1174" spans="1:12">
      <c r="A1174" s="263">
        <f t="shared" si="56"/>
        <v>2018</v>
      </c>
      <c r="B1174" s="271">
        <v>43220</v>
      </c>
      <c r="C1174" s="265">
        <v>-901</v>
      </c>
      <c r="D1174" s="417">
        <f t="shared" si="57"/>
        <v>-901</v>
      </c>
      <c r="I1174" s="274"/>
      <c r="J1174" s="274"/>
      <c r="K1174" s="274"/>
      <c r="L1174" s="274"/>
    </row>
    <row r="1175" spans="1:12">
      <c r="A1175" s="263">
        <f t="shared" si="56"/>
        <v>2018</v>
      </c>
      <c r="B1175" s="271">
        <v>43251</v>
      </c>
      <c r="C1175" s="265">
        <v>-901</v>
      </c>
      <c r="D1175" s="420">
        <f t="shared" si="57"/>
        <v>-901</v>
      </c>
      <c r="I1175" s="274"/>
      <c r="J1175" s="274"/>
      <c r="K1175" s="274"/>
      <c r="L1175" s="274"/>
    </row>
    <row r="1176" spans="1:12">
      <c r="A1176" s="263">
        <f t="shared" si="56"/>
        <v>2018</v>
      </c>
      <c r="B1176" s="271">
        <v>43281</v>
      </c>
      <c r="C1176" s="265">
        <v>-901</v>
      </c>
      <c r="D1176" s="266">
        <f t="shared" si="57"/>
        <v>-901</v>
      </c>
      <c r="I1176" s="274"/>
      <c r="J1176" s="274"/>
      <c r="K1176" s="274"/>
      <c r="L1176" s="274"/>
    </row>
    <row r="1177" spans="1:12">
      <c r="A1177" s="263">
        <f t="shared" si="56"/>
        <v>2018</v>
      </c>
      <c r="B1177" s="271">
        <v>43312</v>
      </c>
      <c r="C1177" s="265">
        <v>-901</v>
      </c>
      <c r="D1177" s="266">
        <f t="shared" si="57"/>
        <v>-901</v>
      </c>
      <c r="I1177" s="274"/>
      <c r="J1177" s="274"/>
      <c r="K1177" s="274"/>
      <c r="L1177" s="274"/>
    </row>
    <row r="1178" spans="1:12">
      <c r="A1178" s="263">
        <f t="shared" si="56"/>
        <v>2018</v>
      </c>
      <c r="B1178" s="418">
        <v>43343</v>
      </c>
      <c r="C1178" s="265">
        <v>-901</v>
      </c>
      <c r="D1178" s="417">
        <f t="shared" si="57"/>
        <v>-901</v>
      </c>
      <c r="I1178" s="274"/>
      <c r="J1178" s="274"/>
      <c r="K1178" s="274"/>
      <c r="L1178" s="274"/>
    </row>
    <row r="1179" spans="1:12">
      <c r="A1179" s="263">
        <f t="shared" si="56"/>
        <v>2018</v>
      </c>
      <c r="B1179" s="271">
        <v>43373</v>
      </c>
      <c r="C1179" s="265">
        <v>-901</v>
      </c>
      <c r="D1179" s="420">
        <f t="shared" si="57"/>
        <v>-901</v>
      </c>
      <c r="I1179" s="274"/>
      <c r="J1179" s="274"/>
      <c r="K1179" s="274"/>
      <c r="L1179" s="274"/>
    </row>
    <row r="1180" spans="1:12">
      <c r="A1180" s="263">
        <f t="shared" si="56"/>
        <v>2019</v>
      </c>
      <c r="B1180" s="271">
        <v>43404</v>
      </c>
      <c r="C1180" s="265">
        <v>-901</v>
      </c>
      <c r="D1180" s="266">
        <f t="shared" si="57"/>
        <v>-901</v>
      </c>
      <c r="I1180" s="274"/>
      <c r="J1180" s="274"/>
      <c r="K1180" s="274"/>
      <c r="L1180" s="274"/>
    </row>
    <row r="1181" spans="1:12">
      <c r="A1181" s="263">
        <f t="shared" si="56"/>
        <v>2019</v>
      </c>
      <c r="B1181" s="271">
        <v>43434</v>
      </c>
      <c r="C1181" s="265">
        <v>-901</v>
      </c>
      <c r="D1181" s="266">
        <f t="shared" si="57"/>
        <v>-901</v>
      </c>
      <c r="I1181" s="274"/>
      <c r="J1181" s="274"/>
      <c r="K1181" s="274"/>
      <c r="L1181" s="274"/>
    </row>
    <row r="1182" spans="1:12">
      <c r="A1182" s="263">
        <f t="shared" si="56"/>
        <v>2019</v>
      </c>
      <c r="B1182" s="271">
        <v>43465</v>
      </c>
      <c r="C1182" s="265">
        <v>-901</v>
      </c>
      <c r="D1182" s="417">
        <f t="shared" si="57"/>
        <v>-901</v>
      </c>
      <c r="I1182" s="274"/>
      <c r="J1182" s="274"/>
      <c r="K1182" s="274"/>
      <c r="L1182" s="274"/>
    </row>
    <row r="1183" spans="1:12">
      <c r="A1183" s="263">
        <f t="shared" si="56"/>
        <v>2019</v>
      </c>
      <c r="B1183" s="418">
        <v>43496</v>
      </c>
      <c r="C1183" s="265">
        <v>-901</v>
      </c>
      <c r="D1183" s="420">
        <f t="shared" si="57"/>
        <v>-901</v>
      </c>
      <c r="I1183" s="274"/>
      <c r="J1183" s="274"/>
      <c r="K1183" s="274"/>
      <c r="L1183" s="274"/>
    </row>
    <row r="1184" spans="1:12">
      <c r="A1184" s="263">
        <f t="shared" si="56"/>
        <v>2019</v>
      </c>
      <c r="B1184" s="271">
        <v>43524</v>
      </c>
      <c r="C1184" s="265">
        <v>-901</v>
      </c>
      <c r="D1184" s="266">
        <f t="shared" si="57"/>
        <v>-901</v>
      </c>
      <c r="I1184" s="274"/>
      <c r="J1184" s="274"/>
      <c r="K1184" s="274"/>
      <c r="L1184" s="274"/>
    </row>
    <row r="1185" spans="1:12">
      <c r="A1185" s="263">
        <f t="shared" si="56"/>
        <v>2019</v>
      </c>
      <c r="B1185" s="271">
        <v>43555</v>
      </c>
      <c r="C1185" s="265">
        <v>-901</v>
      </c>
      <c r="D1185" s="266">
        <f t="shared" si="57"/>
        <v>-901</v>
      </c>
      <c r="I1185" s="274"/>
      <c r="J1185" s="274"/>
      <c r="K1185" s="274"/>
      <c r="L1185" s="274"/>
    </row>
    <row r="1186" spans="1:12">
      <c r="A1186" s="263">
        <f t="shared" si="56"/>
        <v>2019</v>
      </c>
      <c r="B1186" s="271">
        <v>43585</v>
      </c>
      <c r="C1186" s="265">
        <v>-901</v>
      </c>
      <c r="D1186" s="417">
        <f t="shared" si="57"/>
        <v>-901</v>
      </c>
      <c r="I1186" s="274"/>
      <c r="J1186" s="274"/>
      <c r="K1186" s="274"/>
      <c r="L1186" s="274"/>
    </row>
    <row r="1187" spans="1:12">
      <c r="A1187" s="263">
        <f t="shared" si="56"/>
        <v>2019</v>
      </c>
      <c r="B1187" s="271">
        <v>43616</v>
      </c>
      <c r="C1187" s="265">
        <v>-901</v>
      </c>
      <c r="D1187" s="420">
        <f t="shared" si="57"/>
        <v>-901</v>
      </c>
      <c r="I1187" s="274"/>
      <c r="J1187" s="274"/>
      <c r="K1187" s="274"/>
      <c r="L1187" s="274"/>
    </row>
    <row r="1188" spans="1:12">
      <c r="A1188" s="263">
        <f t="shared" si="56"/>
        <v>2019</v>
      </c>
      <c r="B1188" s="418">
        <v>43646</v>
      </c>
      <c r="C1188" s="265">
        <v>-901</v>
      </c>
      <c r="D1188" s="266">
        <f t="shared" si="57"/>
        <v>-901</v>
      </c>
      <c r="I1188" s="274"/>
      <c r="J1188" s="274"/>
      <c r="K1188" s="274"/>
      <c r="L1188" s="274"/>
    </row>
    <row r="1189" spans="1:12">
      <c r="A1189" s="263">
        <f t="shared" si="56"/>
        <v>2019</v>
      </c>
      <c r="B1189" s="271">
        <v>43677</v>
      </c>
      <c r="C1189" s="265">
        <v>-901</v>
      </c>
      <c r="D1189" s="266">
        <f t="shared" si="57"/>
        <v>-901</v>
      </c>
      <c r="I1189" s="274"/>
      <c r="J1189" s="274"/>
      <c r="K1189" s="274"/>
      <c r="L1189" s="274"/>
    </row>
    <row r="1190" spans="1:12">
      <c r="A1190" s="263">
        <f t="shared" si="56"/>
        <v>2019</v>
      </c>
      <c r="B1190" s="271">
        <v>43708</v>
      </c>
      <c r="C1190" s="265">
        <v>-901</v>
      </c>
      <c r="D1190" s="417">
        <f t="shared" si="57"/>
        <v>-901</v>
      </c>
      <c r="I1190" s="274"/>
      <c r="J1190" s="274"/>
      <c r="K1190" s="274"/>
      <c r="L1190" s="274"/>
    </row>
    <row r="1191" spans="1:12">
      <c r="A1191" s="263">
        <f t="shared" si="56"/>
        <v>2019</v>
      </c>
      <c r="B1191" s="271">
        <v>43738</v>
      </c>
      <c r="C1191" s="265">
        <v>-901</v>
      </c>
      <c r="D1191" s="420">
        <f t="shared" si="57"/>
        <v>-901</v>
      </c>
      <c r="I1191" s="274"/>
      <c r="J1191" s="274"/>
      <c r="K1191" s="274"/>
      <c r="L1191" s="274"/>
    </row>
    <row r="1192" spans="1:12">
      <c r="A1192" s="263">
        <f t="shared" si="56"/>
        <v>2020</v>
      </c>
      <c r="B1192" s="271">
        <v>43769</v>
      </c>
      <c r="C1192" s="265">
        <v>-901</v>
      </c>
      <c r="D1192" s="266">
        <f t="shared" si="57"/>
        <v>-901</v>
      </c>
      <c r="I1192" s="274"/>
      <c r="J1192" s="274"/>
      <c r="K1192" s="274"/>
      <c r="L1192" s="274"/>
    </row>
    <row r="1193" spans="1:12">
      <c r="A1193" s="263">
        <f t="shared" si="56"/>
        <v>2020</v>
      </c>
      <c r="B1193" s="418">
        <v>43799</v>
      </c>
      <c r="C1193" s="265">
        <v>-901</v>
      </c>
      <c r="D1193" s="266">
        <f t="shared" si="57"/>
        <v>-901</v>
      </c>
      <c r="I1193" s="274"/>
      <c r="J1193" s="274"/>
      <c r="K1193" s="274"/>
      <c r="L1193" s="274"/>
    </row>
    <row r="1194" spans="1:12">
      <c r="A1194" s="263">
        <f t="shared" si="56"/>
        <v>2020</v>
      </c>
      <c r="B1194" s="271">
        <v>43830</v>
      </c>
      <c r="C1194" s="265">
        <v>-901</v>
      </c>
      <c r="D1194" s="417">
        <f t="shared" si="57"/>
        <v>-901</v>
      </c>
      <c r="I1194" s="274"/>
      <c r="J1194" s="274"/>
      <c r="K1194" s="274"/>
      <c r="L1194" s="274"/>
    </row>
    <row r="1195" spans="1:12">
      <c r="A1195" s="263">
        <f t="shared" si="56"/>
        <v>2020</v>
      </c>
      <c r="B1195" s="271">
        <v>43861</v>
      </c>
      <c r="C1195" s="265">
        <v>-901</v>
      </c>
      <c r="D1195" s="420">
        <f t="shared" si="57"/>
        <v>-901</v>
      </c>
      <c r="I1195" s="274"/>
      <c r="J1195" s="274"/>
      <c r="K1195" s="274"/>
      <c r="L1195" s="274"/>
    </row>
    <row r="1196" spans="1:12">
      <c r="A1196" s="263">
        <f t="shared" si="56"/>
        <v>2020</v>
      </c>
      <c r="B1196" s="271">
        <v>43890</v>
      </c>
      <c r="C1196" s="265">
        <v>-901</v>
      </c>
      <c r="D1196" s="266">
        <f t="shared" si="57"/>
        <v>-901</v>
      </c>
      <c r="I1196" s="274"/>
      <c r="J1196" s="274"/>
      <c r="K1196" s="274"/>
      <c r="L1196" s="274"/>
    </row>
    <row r="1197" spans="1:12">
      <c r="A1197" s="263">
        <f t="shared" si="56"/>
        <v>2020</v>
      </c>
      <c r="B1197" s="271">
        <v>43921</v>
      </c>
      <c r="C1197" s="265">
        <v>-901</v>
      </c>
      <c r="D1197" s="266">
        <f t="shared" si="57"/>
        <v>-901</v>
      </c>
      <c r="I1197" s="274"/>
      <c r="J1197" s="274"/>
      <c r="K1197" s="274"/>
      <c r="L1197" s="274"/>
    </row>
    <row r="1198" spans="1:12">
      <c r="A1198" s="263">
        <f t="shared" si="56"/>
        <v>2020</v>
      </c>
      <c r="B1198" s="418">
        <v>43951</v>
      </c>
      <c r="C1198" s="265">
        <v>-901</v>
      </c>
      <c r="D1198" s="417">
        <f t="shared" si="57"/>
        <v>-901</v>
      </c>
      <c r="I1198" s="274"/>
      <c r="J1198" s="274"/>
      <c r="K1198" s="274"/>
      <c r="L1198" s="274"/>
    </row>
    <row r="1199" spans="1:12">
      <c r="A1199" s="263">
        <f t="shared" si="56"/>
        <v>2020</v>
      </c>
      <c r="B1199" s="271">
        <v>43982</v>
      </c>
      <c r="C1199" s="265">
        <v>-901</v>
      </c>
      <c r="D1199" s="420">
        <f t="shared" si="57"/>
        <v>-901</v>
      </c>
      <c r="I1199" s="274"/>
      <c r="J1199" s="274"/>
      <c r="K1199" s="274"/>
      <c r="L1199" s="274"/>
    </row>
    <row r="1200" spans="1:12">
      <c r="A1200" s="263">
        <f t="shared" si="56"/>
        <v>2020</v>
      </c>
      <c r="B1200" s="271">
        <v>44012</v>
      </c>
      <c r="C1200" s="265">
        <v>-901</v>
      </c>
      <c r="D1200" s="266">
        <f t="shared" si="57"/>
        <v>-901</v>
      </c>
      <c r="I1200" s="274"/>
      <c r="J1200" s="274"/>
      <c r="K1200" s="274"/>
      <c r="L1200" s="274"/>
    </row>
    <row r="1201" spans="1:12">
      <c r="A1201" s="263">
        <f t="shared" si="56"/>
        <v>2020</v>
      </c>
      <c r="B1201" s="271">
        <v>44043</v>
      </c>
      <c r="C1201" s="265">
        <v>-901</v>
      </c>
      <c r="D1201" s="266">
        <f t="shared" si="57"/>
        <v>-901</v>
      </c>
      <c r="I1201" s="274"/>
      <c r="J1201" s="274"/>
      <c r="K1201" s="274"/>
      <c r="L1201" s="274"/>
    </row>
    <row r="1202" spans="1:12">
      <c r="A1202" s="263">
        <f t="shared" si="56"/>
        <v>2020</v>
      </c>
      <c r="B1202" s="271">
        <v>44074</v>
      </c>
      <c r="C1202" s="265">
        <v>-901</v>
      </c>
      <c r="D1202" s="417">
        <f t="shared" si="57"/>
        <v>-901</v>
      </c>
      <c r="I1202" s="274"/>
      <c r="J1202" s="274"/>
      <c r="K1202" s="274"/>
      <c r="L1202" s="274"/>
    </row>
    <row r="1203" spans="1:12">
      <c r="A1203" s="263">
        <f t="shared" si="56"/>
        <v>2020</v>
      </c>
      <c r="B1203" s="418">
        <v>44104</v>
      </c>
      <c r="C1203" s="265">
        <v>-901</v>
      </c>
      <c r="D1203" s="420">
        <f t="shared" si="57"/>
        <v>-901</v>
      </c>
      <c r="I1203" s="274"/>
      <c r="J1203" s="274"/>
      <c r="K1203" s="274"/>
      <c r="L1203" s="274"/>
    </row>
    <row r="1204" spans="1:12">
      <c r="A1204" s="263">
        <f t="shared" si="56"/>
        <v>2021</v>
      </c>
      <c r="B1204" s="271">
        <v>44135</v>
      </c>
      <c r="C1204" s="265">
        <v>-901</v>
      </c>
      <c r="D1204" s="266">
        <f t="shared" si="57"/>
        <v>-901</v>
      </c>
      <c r="I1204" s="274"/>
      <c r="J1204" s="274"/>
      <c r="K1204" s="274"/>
      <c r="L1204" s="274"/>
    </row>
    <row r="1205" spans="1:12">
      <c r="A1205" s="263">
        <f t="shared" si="56"/>
        <v>2021</v>
      </c>
      <c r="B1205" s="271">
        <v>44165</v>
      </c>
      <c r="C1205" s="265">
        <v>-901</v>
      </c>
      <c r="D1205" s="266">
        <f t="shared" si="57"/>
        <v>-901</v>
      </c>
      <c r="I1205" s="274"/>
      <c r="J1205" s="274"/>
      <c r="K1205" s="274"/>
      <c r="L1205" s="274"/>
    </row>
    <row r="1206" spans="1:12">
      <c r="A1206" s="263">
        <f t="shared" si="56"/>
        <v>2021</v>
      </c>
      <c r="B1206" s="271">
        <v>44196</v>
      </c>
      <c r="C1206" s="265">
        <v>-901</v>
      </c>
      <c r="D1206" s="417">
        <f t="shared" si="57"/>
        <v>-901</v>
      </c>
      <c r="I1206" s="274"/>
      <c r="J1206" s="274"/>
      <c r="K1206" s="274"/>
      <c r="L1206" s="274"/>
    </row>
    <row r="1207" spans="1:12">
      <c r="A1207" s="263">
        <f t="shared" si="56"/>
        <v>2021</v>
      </c>
      <c r="B1207" s="271">
        <v>44227</v>
      </c>
      <c r="C1207" s="265">
        <v>-901</v>
      </c>
      <c r="D1207" s="420">
        <f t="shared" si="57"/>
        <v>-901</v>
      </c>
      <c r="I1207" s="274"/>
      <c r="J1207" s="274"/>
      <c r="K1207" s="274"/>
      <c r="L1207" s="274"/>
    </row>
    <row r="1208" spans="1:12">
      <c r="A1208" s="263">
        <f t="shared" ref="A1208:A1215" si="58">IF(MONTH(B1208)&gt;9,YEAR(B1208)+1,YEAR(B1208))</f>
        <v>2021</v>
      </c>
      <c r="B1208" s="418">
        <v>44255</v>
      </c>
      <c r="C1208" s="265">
        <v>-901</v>
      </c>
      <c r="D1208" s="266">
        <f t="shared" si="57"/>
        <v>-901</v>
      </c>
      <c r="I1208" s="274"/>
      <c r="J1208" s="274"/>
      <c r="K1208" s="274"/>
      <c r="L1208" s="274"/>
    </row>
    <row r="1209" spans="1:12">
      <c r="A1209" s="263">
        <f t="shared" si="58"/>
        <v>2021</v>
      </c>
      <c r="B1209" s="271">
        <v>44286</v>
      </c>
      <c r="C1209" s="265">
        <v>-901</v>
      </c>
      <c r="D1209" s="266">
        <f t="shared" si="57"/>
        <v>-901</v>
      </c>
      <c r="I1209" s="274"/>
      <c r="J1209" s="274"/>
      <c r="K1209" s="274"/>
      <c r="L1209" s="274"/>
    </row>
    <row r="1210" spans="1:12">
      <c r="A1210" s="263">
        <f t="shared" si="58"/>
        <v>2021</v>
      </c>
      <c r="B1210" s="271">
        <v>44316</v>
      </c>
      <c r="C1210" s="265">
        <v>-901</v>
      </c>
      <c r="D1210" s="417">
        <f t="shared" si="57"/>
        <v>-901</v>
      </c>
      <c r="I1210" s="274"/>
      <c r="J1210" s="274"/>
      <c r="K1210" s="274"/>
      <c r="L1210" s="274"/>
    </row>
    <row r="1211" spans="1:12">
      <c r="A1211" s="263">
        <f t="shared" si="58"/>
        <v>2021</v>
      </c>
      <c r="B1211" s="271">
        <v>44347</v>
      </c>
      <c r="C1211" s="265">
        <v>-901</v>
      </c>
      <c r="D1211" s="420">
        <f t="shared" si="57"/>
        <v>-901</v>
      </c>
      <c r="I1211" s="274"/>
      <c r="J1211" s="274"/>
      <c r="K1211" s="274"/>
      <c r="L1211" s="274"/>
    </row>
    <row r="1212" spans="1:12">
      <c r="A1212" s="263">
        <f t="shared" si="58"/>
        <v>2021</v>
      </c>
      <c r="B1212" s="271">
        <v>44377</v>
      </c>
      <c r="C1212" s="265">
        <v>-901</v>
      </c>
      <c r="D1212" s="266">
        <f t="shared" si="57"/>
        <v>-901</v>
      </c>
      <c r="I1212" s="274"/>
      <c r="J1212" s="274"/>
      <c r="K1212" s="274"/>
      <c r="L1212" s="274"/>
    </row>
    <row r="1213" spans="1:12">
      <c r="A1213" s="263">
        <f t="shared" si="58"/>
        <v>2021</v>
      </c>
      <c r="B1213" s="418">
        <v>44408</v>
      </c>
      <c r="C1213" s="265">
        <v>-901</v>
      </c>
      <c r="D1213" s="417">
        <f t="shared" si="57"/>
        <v>-901</v>
      </c>
      <c r="I1213" s="274"/>
      <c r="J1213" s="274"/>
      <c r="K1213" s="274"/>
      <c r="L1213" s="274"/>
    </row>
    <row r="1214" spans="1:12">
      <c r="A1214" s="263">
        <f t="shared" si="58"/>
        <v>2021</v>
      </c>
      <c r="B1214" s="271">
        <v>44439</v>
      </c>
      <c r="C1214" s="265">
        <v>-901</v>
      </c>
      <c r="D1214" s="417">
        <f t="shared" si="57"/>
        <v>-901</v>
      </c>
      <c r="I1214" s="274"/>
      <c r="J1214" s="274"/>
      <c r="K1214" s="274"/>
      <c r="L1214" s="274"/>
    </row>
    <row r="1215" spans="1:12">
      <c r="A1215" s="263">
        <f t="shared" si="58"/>
        <v>2021</v>
      </c>
      <c r="B1215" s="275">
        <v>44469</v>
      </c>
      <c r="C1215" s="276">
        <v>-901</v>
      </c>
      <c r="D1215" s="277">
        <f t="shared" si="57"/>
        <v>-901</v>
      </c>
      <c r="I1215" s="274"/>
      <c r="J1215" s="274"/>
      <c r="K1215" s="274"/>
      <c r="L1215" s="274"/>
    </row>
    <row r="1216" spans="1:12">
      <c r="I1216" s="274"/>
      <c r="J1216" s="274"/>
      <c r="K1216" s="274"/>
      <c r="L1216" s="274"/>
    </row>
    <row r="1217" spans="9:12">
      <c r="I1217" s="274"/>
      <c r="J1217" s="274"/>
      <c r="K1217" s="274"/>
      <c r="L1217" s="274"/>
    </row>
    <row r="1218" spans="9:12">
      <c r="I1218" s="274"/>
      <c r="J1218" s="274"/>
      <c r="K1218" s="274"/>
      <c r="L1218" s="274"/>
    </row>
    <row r="1219" spans="9:12">
      <c r="I1219" s="274"/>
      <c r="J1219" s="274"/>
      <c r="K1219" s="274"/>
      <c r="L1219" s="274"/>
    </row>
    <row r="1220" spans="9:12">
      <c r="I1220" s="274"/>
      <c r="J1220" s="274"/>
      <c r="K1220" s="274"/>
      <c r="L1220" s="274"/>
    </row>
    <row r="1221" spans="9:12">
      <c r="I1221" s="274"/>
      <c r="J1221" s="274"/>
      <c r="K1221" s="274"/>
      <c r="L1221" s="274"/>
    </row>
    <row r="1222" spans="9:12">
      <c r="I1222" s="274"/>
      <c r="J1222" s="274"/>
      <c r="K1222" s="274"/>
      <c r="L1222" s="274"/>
    </row>
    <row r="1223" spans="9:12">
      <c r="I1223" s="274"/>
      <c r="J1223" s="274"/>
      <c r="K1223" s="274"/>
      <c r="L1223" s="274"/>
    </row>
    <row r="1224" spans="9:12">
      <c r="I1224" s="274"/>
      <c r="J1224" s="274"/>
      <c r="K1224" s="274"/>
      <c r="L1224" s="274"/>
    </row>
    <row r="1225" spans="9:12">
      <c r="I1225" s="274"/>
      <c r="J1225" s="274"/>
      <c r="K1225" s="274"/>
      <c r="L1225" s="274"/>
    </row>
    <row r="1226" spans="9:12">
      <c r="I1226" s="274"/>
      <c r="J1226" s="274"/>
      <c r="K1226" s="274"/>
      <c r="L1226" s="274"/>
    </row>
    <row r="1227" spans="9:12">
      <c r="I1227" s="274"/>
      <c r="J1227" s="274"/>
      <c r="K1227" s="274"/>
      <c r="L1227" s="274"/>
    </row>
    <row r="1228" spans="9:12">
      <c r="I1228" s="274"/>
      <c r="J1228" s="274"/>
      <c r="K1228" s="274"/>
      <c r="L1228" s="274"/>
    </row>
    <row r="1229" spans="9:12">
      <c r="I1229" s="274"/>
      <c r="J1229" s="274"/>
      <c r="K1229" s="274"/>
      <c r="L1229" s="274"/>
    </row>
    <row r="1230" spans="9:12">
      <c r="I1230" s="274"/>
      <c r="J1230" s="274"/>
      <c r="K1230" s="274"/>
      <c r="L1230" s="274"/>
    </row>
    <row r="1231" spans="9:12">
      <c r="I1231" s="274"/>
      <c r="J1231" s="274"/>
      <c r="K1231" s="274"/>
      <c r="L1231" s="274"/>
    </row>
    <row r="1232" spans="9:12">
      <c r="I1232" s="274"/>
      <c r="J1232" s="274"/>
      <c r="K1232" s="274"/>
      <c r="L1232" s="274"/>
    </row>
    <row r="1233" spans="9:11">
      <c r="I1233" s="274"/>
      <c r="J1233" s="274"/>
      <c r="K1233" s="274"/>
    </row>
    <row r="1234" spans="9:11">
      <c r="I1234" s="274"/>
      <c r="J1234" s="274"/>
      <c r="K1234" s="274"/>
    </row>
    <row r="1235" spans="9:11">
      <c r="I1235" s="274"/>
      <c r="J1235" s="274"/>
      <c r="K1235" s="274"/>
    </row>
    <row r="1236" spans="9:11">
      <c r="I1236" s="274"/>
      <c r="J1236" s="274"/>
      <c r="K1236" s="274"/>
    </row>
    <row r="1237" spans="9:11">
      <c r="I1237" s="274"/>
      <c r="J1237" s="274"/>
      <c r="K1237" s="274"/>
    </row>
    <row r="1238" spans="9:11">
      <c r="I1238" s="274"/>
      <c r="J1238" s="274"/>
      <c r="K1238" s="274"/>
    </row>
    <row r="1239" spans="9:11">
      <c r="I1239" s="274"/>
      <c r="J1239" s="274"/>
      <c r="K1239" s="274"/>
    </row>
    <row r="1240" spans="9:11">
      <c r="I1240" s="274"/>
      <c r="J1240" s="274"/>
      <c r="K1240" s="274"/>
    </row>
    <row r="1241" spans="9:11">
      <c r="I1241" s="274"/>
      <c r="J1241" s="274"/>
      <c r="K1241" s="274"/>
    </row>
    <row r="1242" spans="9:11">
      <c r="I1242" s="274"/>
      <c r="J1242" s="274"/>
      <c r="K1242" s="274"/>
    </row>
    <row r="1243" spans="9:11">
      <c r="I1243" s="274"/>
      <c r="J1243" s="274"/>
      <c r="K1243" s="274"/>
    </row>
    <row r="1244" spans="9:11">
      <c r="I1244" s="274"/>
      <c r="J1244" s="274"/>
      <c r="K1244" s="274"/>
    </row>
    <row r="1245" spans="9:11">
      <c r="I1245" s="274"/>
      <c r="J1245" s="274"/>
      <c r="K1245" s="274"/>
    </row>
    <row r="1246" spans="9:11">
      <c r="I1246" s="274"/>
      <c r="J1246" s="274"/>
      <c r="K1246" s="274"/>
    </row>
  </sheetData>
  <mergeCells count="6">
    <mergeCell ref="AH14:AH15"/>
    <mergeCell ref="F14:F15"/>
    <mergeCell ref="G14:R14"/>
    <mergeCell ref="S14:S15"/>
    <mergeCell ref="U14:U15"/>
    <mergeCell ref="V14:AG14"/>
  </mergeCells>
  <conditionalFormatting sqref="C16:C1143">
    <cfRule type="cellIs" dxfId="69" priority="6" operator="equal">
      <formula>-901</formula>
    </cfRule>
  </conditionalFormatting>
  <conditionalFormatting sqref="G16:R115">
    <cfRule type="cellIs" dxfId="68" priority="5" operator="equal">
      <formula>-901</formula>
    </cfRule>
  </conditionalFormatting>
  <conditionalFormatting sqref="V16:AG115">
    <cfRule type="cellIs" dxfId="67" priority="4" operator="equal">
      <formula>-901</formula>
    </cfRule>
  </conditionalFormatting>
  <conditionalFormatting sqref="D16:D1215">
    <cfRule type="cellIs" dxfId="66" priority="3" operator="equal">
      <formula>-901</formula>
    </cfRule>
  </conditionalFormatting>
  <conditionalFormatting sqref="C1144:C1156">
    <cfRule type="cellIs" dxfId="65" priority="2" operator="equal">
      <formula>-901</formula>
    </cfRule>
  </conditionalFormatting>
  <conditionalFormatting sqref="C1168:C1215">
    <cfRule type="cellIs" dxfId="64" priority="1" operator="equal">
      <formula>-901</formula>
    </cfRule>
  </conditionalFormatting>
  <pageMargins left="0.75" right="0.75" top="1" bottom="1" header="0.5" footer="0.5"/>
  <pageSetup orientation="portrait" horizontalDpi="1200" vertic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theme="5" tint="0.59999389629810485"/>
  </sheetPr>
  <dimension ref="A1:AI1246"/>
  <sheetViews>
    <sheetView zoomScale="80" zoomScaleNormal="80" workbookViewId="0"/>
  </sheetViews>
  <sheetFormatPr defaultColWidth="9.1640625" defaultRowHeight="12.3"/>
  <cols>
    <col min="1" max="1" width="9.1640625" style="246"/>
    <col min="2" max="2" width="10.83203125" style="246" bestFit="1" customWidth="1"/>
    <col min="3" max="4" width="9.1640625" style="246"/>
    <col min="5" max="18" width="9.1640625" style="133"/>
    <col min="19" max="19" width="9.71875" style="133" customWidth="1"/>
    <col min="20" max="34" width="9.1640625" style="133"/>
    <col min="35" max="16384" width="9.1640625" style="246"/>
  </cols>
  <sheetData>
    <row r="1" spans="1:35" ht="17.100000000000001">
      <c r="A1" s="245" t="s">
        <v>123</v>
      </c>
      <c r="N1" s="247"/>
      <c r="U1" s="248"/>
      <c r="AC1" s="247"/>
    </row>
    <row r="2" spans="1:35">
      <c r="A2" s="249" t="s">
        <v>109</v>
      </c>
      <c r="U2" s="250"/>
    </row>
    <row r="3" spans="1:35">
      <c r="A3" s="249" t="s">
        <v>110</v>
      </c>
      <c r="U3" s="250"/>
    </row>
    <row r="4" spans="1:35">
      <c r="A4" s="249" t="s">
        <v>111</v>
      </c>
      <c r="U4" s="250"/>
    </row>
    <row r="5" spans="1:35">
      <c r="A5" s="249" t="s">
        <v>112</v>
      </c>
      <c r="U5" s="250"/>
    </row>
    <row r="6" spans="1:35">
      <c r="A6" s="249"/>
      <c r="U6" s="250"/>
    </row>
    <row r="7" spans="1:35">
      <c r="A7" s="249"/>
      <c r="U7" s="250"/>
    </row>
    <row r="8" spans="1:35">
      <c r="A8" s="251" t="s">
        <v>121</v>
      </c>
      <c r="B8" s="252"/>
      <c r="C8" s="252"/>
      <c r="U8" s="250"/>
    </row>
    <row r="9" spans="1:35">
      <c r="A9" s="251" t="s">
        <v>124</v>
      </c>
      <c r="B9" s="252"/>
      <c r="C9" s="252"/>
      <c r="U9" s="250"/>
    </row>
    <row r="10" spans="1:35">
      <c r="A10" s="249"/>
      <c r="U10" s="250"/>
    </row>
    <row r="11" spans="1:35">
      <c r="A11" s="249"/>
      <c r="U11" s="250"/>
    </row>
    <row r="12" spans="1:35">
      <c r="A12" s="249"/>
      <c r="G12" s="130">
        <v>1</v>
      </c>
      <c r="H12" s="130">
        <v>2</v>
      </c>
      <c r="I12" s="130">
        <v>3</v>
      </c>
      <c r="J12" s="130">
        <v>4</v>
      </c>
      <c r="K12" s="130">
        <v>5</v>
      </c>
      <c r="L12" s="130">
        <v>6</v>
      </c>
      <c r="M12" s="130">
        <v>7</v>
      </c>
      <c r="N12" s="130">
        <v>8</v>
      </c>
      <c r="O12" s="130">
        <v>9</v>
      </c>
      <c r="P12" s="130">
        <v>10</v>
      </c>
      <c r="Q12" s="130">
        <v>11</v>
      </c>
      <c r="R12" s="130">
        <v>12</v>
      </c>
      <c r="U12" s="250"/>
      <c r="V12" s="130">
        <v>1</v>
      </c>
      <c r="W12" s="130">
        <v>2</v>
      </c>
      <c r="X12" s="130">
        <v>3</v>
      </c>
      <c r="Y12" s="130">
        <v>4</v>
      </c>
      <c r="Z12" s="130">
        <v>5</v>
      </c>
      <c r="AA12" s="130">
        <v>6</v>
      </c>
      <c r="AB12" s="130">
        <v>7</v>
      </c>
      <c r="AC12" s="130">
        <v>8</v>
      </c>
      <c r="AD12" s="130">
        <v>9</v>
      </c>
      <c r="AE12" s="130">
        <v>10</v>
      </c>
      <c r="AF12" s="130">
        <v>11</v>
      </c>
      <c r="AG12" s="130">
        <v>12</v>
      </c>
    </row>
    <row r="13" spans="1:35">
      <c r="F13" s="250"/>
      <c r="G13" s="130">
        <v>31</v>
      </c>
      <c r="H13" s="130">
        <v>30</v>
      </c>
      <c r="I13" s="130">
        <v>31</v>
      </c>
      <c r="J13" s="130">
        <v>31</v>
      </c>
      <c r="K13" s="253">
        <v>28</v>
      </c>
      <c r="L13" s="130">
        <v>31</v>
      </c>
      <c r="M13" s="130">
        <v>30</v>
      </c>
      <c r="N13" s="130">
        <v>31</v>
      </c>
      <c r="O13" s="130">
        <v>30</v>
      </c>
      <c r="P13" s="130">
        <v>31</v>
      </c>
      <c r="Q13" s="130">
        <v>31</v>
      </c>
      <c r="R13" s="130">
        <v>30</v>
      </c>
      <c r="U13" s="250"/>
      <c r="V13" s="130">
        <v>31</v>
      </c>
      <c r="W13" s="130">
        <v>30</v>
      </c>
      <c r="X13" s="130">
        <v>31</v>
      </c>
      <c r="Y13" s="130">
        <v>31</v>
      </c>
      <c r="Z13" s="253" t="s">
        <v>115</v>
      </c>
      <c r="AA13" s="130">
        <v>31</v>
      </c>
      <c r="AB13" s="130">
        <v>30</v>
      </c>
      <c r="AC13" s="130">
        <v>31</v>
      </c>
      <c r="AD13" s="130">
        <v>30</v>
      </c>
      <c r="AE13" s="130">
        <v>31</v>
      </c>
      <c r="AF13" s="130">
        <v>31</v>
      </c>
      <c r="AG13" s="130">
        <v>30</v>
      </c>
    </row>
    <row r="14" spans="1:35" ht="13.15" customHeight="1">
      <c r="B14" s="254" t="str">
        <f>IF(SUM(S16:S103)&lt;&gt;SUM(AH16:AH103),"Error","")</f>
        <v/>
      </c>
      <c r="F14" s="494" t="s">
        <v>50</v>
      </c>
      <c r="G14" s="497" t="s">
        <v>116</v>
      </c>
      <c r="H14" s="498"/>
      <c r="I14" s="498"/>
      <c r="J14" s="498"/>
      <c r="K14" s="498"/>
      <c r="L14" s="498"/>
      <c r="M14" s="498"/>
      <c r="N14" s="498"/>
      <c r="O14" s="498"/>
      <c r="P14" s="498"/>
      <c r="Q14" s="498"/>
      <c r="R14" s="499"/>
      <c r="S14" s="494" t="s">
        <v>117</v>
      </c>
      <c r="U14" s="494" t="s">
        <v>50</v>
      </c>
      <c r="V14" s="497" t="s">
        <v>118</v>
      </c>
      <c r="W14" s="498"/>
      <c r="X14" s="498"/>
      <c r="Y14" s="498"/>
      <c r="Z14" s="498"/>
      <c r="AA14" s="498"/>
      <c r="AB14" s="498"/>
      <c r="AC14" s="498"/>
      <c r="AD14" s="498"/>
      <c r="AE14" s="498"/>
      <c r="AF14" s="498"/>
      <c r="AG14" s="499"/>
      <c r="AH14" s="494" t="s">
        <v>117</v>
      </c>
      <c r="AI14" s="255"/>
    </row>
    <row r="15" spans="1:35">
      <c r="B15" s="256"/>
      <c r="C15" s="257" t="s">
        <v>119</v>
      </c>
      <c r="D15" s="258" t="s">
        <v>53</v>
      </c>
      <c r="F15" s="496"/>
      <c r="G15" s="259" t="s">
        <v>54</v>
      </c>
      <c r="H15" s="260" t="s">
        <v>55</v>
      </c>
      <c r="I15" s="260" t="s">
        <v>56</v>
      </c>
      <c r="J15" s="260" t="s">
        <v>57</v>
      </c>
      <c r="K15" s="260" t="s">
        <v>58</v>
      </c>
      <c r="L15" s="260" t="s">
        <v>59</v>
      </c>
      <c r="M15" s="260" t="s">
        <v>60</v>
      </c>
      <c r="N15" s="260" t="s">
        <v>61</v>
      </c>
      <c r="O15" s="260" t="s">
        <v>62</v>
      </c>
      <c r="P15" s="260" t="s">
        <v>63</v>
      </c>
      <c r="Q15" s="260" t="s">
        <v>64</v>
      </c>
      <c r="R15" s="261" t="s">
        <v>65</v>
      </c>
      <c r="S15" s="495"/>
      <c r="U15" s="496"/>
      <c r="V15" s="259" t="s">
        <v>54</v>
      </c>
      <c r="W15" s="260" t="s">
        <v>55</v>
      </c>
      <c r="X15" s="260" t="s">
        <v>56</v>
      </c>
      <c r="Y15" s="260" t="s">
        <v>57</v>
      </c>
      <c r="Z15" s="260" t="s">
        <v>58</v>
      </c>
      <c r="AA15" s="260" t="s">
        <v>59</v>
      </c>
      <c r="AB15" s="260" t="s">
        <v>60</v>
      </c>
      <c r="AC15" s="260" t="s">
        <v>61</v>
      </c>
      <c r="AD15" s="260" t="s">
        <v>62</v>
      </c>
      <c r="AE15" s="260" t="s">
        <v>63</v>
      </c>
      <c r="AF15" s="260" t="s">
        <v>64</v>
      </c>
      <c r="AG15" s="261" t="s">
        <v>65</v>
      </c>
      <c r="AH15" s="495"/>
      <c r="AI15" s="262"/>
    </row>
    <row r="16" spans="1:35">
      <c r="A16" s="263">
        <f>IF(MONTH(B16)&gt;9,YEAR(B16)+1,YEAR(B16))</f>
        <v>1922</v>
      </c>
      <c r="B16" s="264">
        <v>7975</v>
      </c>
      <c r="C16" s="265">
        <v>-901</v>
      </c>
      <c r="D16" s="266">
        <f>IF(C16&lt;&gt;-901,C16*DAY(B16)*24*60*60/(220*22*9*1000),-901)</f>
        <v>-901</v>
      </c>
      <c r="E16" s="130">
        <v>28</v>
      </c>
      <c r="F16" s="267">
        <v>1922</v>
      </c>
      <c r="G16" s="268">
        <f>INDEX($C$16:$C$2000,($F16-1922)*12+G$12,1)</f>
        <v>-901</v>
      </c>
      <c r="H16" s="268">
        <f t="shared" ref="H16:R31" si="0">INDEX($C$16:$C$2000,($F16-1922)*12+H$12,1)</f>
        <v>-901</v>
      </c>
      <c r="I16" s="268">
        <f t="shared" si="0"/>
        <v>-901</v>
      </c>
      <c r="J16" s="268">
        <f t="shared" si="0"/>
        <v>-901</v>
      </c>
      <c r="K16" s="268">
        <f t="shared" si="0"/>
        <v>-901</v>
      </c>
      <c r="L16" s="268">
        <f t="shared" si="0"/>
        <v>-901</v>
      </c>
      <c r="M16" s="268">
        <f t="shared" si="0"/>
        <v>-901</v>
      </c>
      <c r="N16" s="268">
        <f t="shared" si="0"/>
        <v>-901</v>
      </c>
      <c r="O16" s="268">
        <f t="shared" si="0"/>
        <v>-901</v>
      </c>
      <c r="P16" s="268">
        <f t="shared" si="0"/>
        <v>-901</v>
      </c>
      <c r="Q16" s="268">
        <f t="shared" si="0"/>
        <v>-901</v>
      </c>
      <c r="R16" s="268">
        <f t="shared" si="0"/>
        <v>-901</v>
      </c>
      <c r="S16" s="269" t="str">
        <f>IF(ISERROR(MATCH(-901,G16:R16,0)),(SUMPRODUCT(G16:R16,$G$13:$R$13)+(E16-$K$13)*K16)*24*60*60/(220*22*9*1000),"")</f>
        <v/>
      </c>
      <c r="U16" s="267">
        <v>1922</v>
      </c>
      <c r="V16" s="268">
        <f>IF(INDEX($D$16:$D$2000,($U16-1922)*12+V$12,1)&lt;&gt;-901,INDEX($D$16:$D$2000,($U16-1922)*12+V$12,1)*1000,-901)</f>
        <v>-901</v>
      </c>
      <c r="W16" s="268">
        <f t="shared" ref="W16:AG31" si="1">IF(INDEX($D$16:$D$2000,($U16-1922)*12+W$12,1)&lt;&gt;-901,INDEX($D$16:$D$2000,($U16-1922)*12+W$12,1)*1000,-901)</f>
        <v>-901</v>
      </c>
      <c r="X16" s="268">
        <f t="shared" si="1"/>
        <v>-901</v>
      </c>
      <c r="Y16" s="268">
        <f t="shared" si="1"/>
        <v>-901</v>
      </c>
      <c r="Z16" s="268">
        <f t="shared" si="1"/>
        <v>-901</v>
      </c>
      <c r="AA16" s="268">
        <f t="shared" si="1"/>
        <v>-901</v>
      </c>
      <c r="AB16" s="268">
        <f t="shared" si="1"/>
        <v>-901</v>
      </c>
      <c r="AC16" s="268">
        <f t="shared" si="1"/>
        <v>-901</v>
      </c>
      <c r="AD16" s="268">
        <f t="shared" si="1"/>
        <v>-901</v>
      </c>
      <c r="AE16" s="268">
        <f t="shared" si="1"/>
        <v>-901</v>
      </c>
      <c r="AF16" s="268">
        <f t="shared" si="1"/>
        <v>-901</v>
      </c>
      <c r="AG16" s="268">
        <f t="shared" si="1"/>
        <v>-901</v>
      </c>
      <c r="AH16" s="270" t="str">
        <f>IF(ISERROR(MATCH(-901,V16:AG16,0)),SUM(V16:AG16)/1000,"")</f>
        <v/>
      </c>
    </row>
    <row r="17" spans="1:35">
      <c r="A17" s="263">
        <f t="shared" ref="A17:A80" si="2">IF(MONTH(B17)&gt;9,YEAR(B17)+1,YEAR(B17))</f>
        <v>1922</v>
      </c>
      <c r="B17" s="271">
        <v>8005</v>
      </c>
      <c r="C17" s="265">
        <v>-901</v>
      </c>
      <c r="D17" s="266">
        <f t="shared" ref="D17:D80" si="3">IF(C17&lt;&gt;-901,C17*DAY(B17)*24*60*60/(220*22*9*1000),-901)</f>
        <v>-901</v>
      </c>
      <c r="E17" s="130">
        <v>28</v>
      </c>
      <c r="F17" s="131">
        <v>1923</v>
      </c>
      <c r="G17" s="268">
        <f t="shared" ref="G17:R48" si="4">INDEX($C$16:$C$2000,($F17-1922)*12+G$12,1)</f>
        <v>-901</v>
      </c>
      <c r="H17" s="268">
        <f t="shared" si="0"/>
        <v>-901</v>
      </c>
      <c r="I17" s="268">
        <f t="shared" si="0"/>
        <v>-901</v>
      </c>
      <c r="J17" s="268">
        <f t="shared" si="0"/>
        <v>-901</v>
      </c>
      <c r="K17" s="268">
        <f t="shared" si="0"/>
        <v>-901</v>
      </c>
      <c r="L17" s="268">
        <f t="shared" si="0"/>
        <v>-901</v>
      </c>
      <c r="M17" s="268">
        <f t="shared" si="0"/>
        <v>-901</v>
      </c>
      <c r="N17" s="268">
        <f t="shared" si="0"/>
        <v>-901</v>
      </c>
      <c r="O17" s="268">
        <f t="shared" si="0"/>
        <v>-901</v>
      </c>
      <c r="P17" s="268">
        <f t="shared" si="0"/>
        <v>-901</v>
      </c>
      <c r="Q17" s="268">
        <f t="shared" si="0"/>
        <v>-901</v>
      </c>
      <c r="R17" s="268">
        <f t="shared" si="0"/>
        <v>-901</v>
      </c>
      <c r="S17" s="132" t="str">
        <f t="shared" ref="S17:S80" si="5">IF(ISERROR(MATCH(-901,G17:R17,0)),(SUMPRODUCT(G17:R17,$G$13:$R$13)+(E17-$K$13)*K17)*24*60*60/(220*22*9*1000),"")</f>
        <v/>
      </c>
      <c r="U17" s="131">
        <v>1923</v>
      </c>
      <c r="V17" s="268">
        <f t="shared" ref="V17:AG48" si="6">IF(INDEX($D$16:$D$2000,($U17-1922)*12+V$12,1)&lt;&gt;-901,INDEX($D$16:$D$2000,($U17-1922)*12+V$12,1)*1000,-901)</f>
        <v>-901</v>
      </c>
      <c r="W17" s="268">
        <f t="shared" si="1"/>
        <v>-901</v>
      </c>
      <c r="X17" s="268">
        <f t="shared" si="1"/>
        <v>-901</v>
      </c>
      <c r="Y17" s="268">
        <f t="shared" si="1"/>
        <v>-901</v>
      </c>
      <c r="Z17" s="268">
        <f t="shared" si="1"/>
        <v>-901</v>
      </c>
      <c r="AA17" s="268">
        <f t="shared" si="1"/>
        <v>-901</v>
      </c>
      <c r="AB17" s="268">
        <f t="shared" si="1"/>
        <v>-901</v>
      </c>
      <c r="AC17" s="268">
        <f t="shared" si="1"/>
        <v>-901</v>
      </c>
      <c r="AD17" s="268">
        <f t="shared" si="1"/>
        <v>-901</v>
      </c>
      <c r="AE17" s="268">
        <f t="shared" si="1"/>
        <v>-901</v>
      </c>
      <c r="AF17" s="268">
        <f t="shared" si="1"/>
        <v>-901</v>
      </c>
      <c r="AG17" s="268">
        <f t="shared" si="1"/>
        <v>-901</v>
      </c>
      <c r="AH17" s="134" t="str">
        <f t="shared" ref="AH17:AH80" si="7">IF(ISERROR(MATCH(-901,V17:AG17,0)),SUM(V17:AG17)/1000,"")</f>
        <v/>
      </c>
    </row>
    <row r="18" spans="1:35">
      <c r="A18" s="263">
        <f t="shared" si="2"/>
        <v>1922</v>
      </c>
      <c r="B18" s="271">
        <v>8036</v>
      </c>
      <c r="C18" s="265">
        <v>-901</v>
      </c>
      <c r="D18" s="266">
        <f t="shared" si="3"/>
        <v>-901</v>
      </c>
      <c r="E18" s="130">
        <v>29</v>
      </c>
      <c r="F18" s="131">
        <v>1924</v>
      </c>
      <c r="G18" s="268">
        <f t="shared" si="4"/>
        <v>-901</v>
      </c>
      <c r="H18" s="268">
        <f t="shared" si="0"/>
        <v>-901</v>
      </c>
      <c r="I18" s="268">
        <f t="shared" si="0"/>
        <v>-901</v>
      </c>
      <c r="J18" s="268">
        <f t="shared" si="0"/>
        <v>-901</v>
      </c>
      <c r="K18" s="268">
        <f t="shared" si="0"/>
        <v>-901</v>
      </c>
      <c r="L18" s="268">
        <f t="shared" si="0"/>
        <v>-901</v>
      </c>
      <c r="M18" s="268">
        <f t="shared" si="0"/>
        <v>-901</v>
      </c>
      <c r="N18" s="268">
        <f t="shared" si="0"/>
        <v>-901</v>
      </c>
      <c r="O18" s="268">
        <f t="shared" si="0"/>
        <v>-901</v>
      </c>
      <c r="P18" s="268">
        <f t="shared" si="0"/>
        <v>-901</v>
      </c>
      <c r="Q18" s="268">
        <f t="shared" si="0"/>
        <v>-901</v>
      </c>
      <c r="R18" s="268">
        <f t="shared" si="0"/>
        <v>-901</v>
      </c>
      <c r="S18" s="132" t="str">
        <f t="shared" si="5"/>
        <v/>
      </c>
      <c r="U18" s="131">
        <v>1924</v>
      </c>
      <c r="V18" s="268">
        <f t="shared" si="6"/>
        <v>-901</v>
      </c>
      <c r="W18" s="268">
        <f t="shared" si="1"/>
        <v>-901</v>
      </c>
      <c r="X18" s="268">
        <f t="shared" si="1"/>
        <v>-901</v>
      </c>
      <c r="Y18" s="268">
        <f t="shared" si="1"/>
        <v>-901</v>
      </c>
      <c r="Z18" s="268">
        <f t="shared" si="1"/>
        <v>-901</v>
      </c>
      <c r="AA18" s="268">
        <f t="shared" si="1"/>
        <v>-901</v>
      </c>
      <c r="AB18" s="268">
        <f t="shared" si="1"/>
        <v>-901</v>
      </c>
      <c r="AC18" s="268">
        <f t="shared" si="1"/>
        <v>-901</v>
      </c>
      <c r="AD18" s="268">
        <f t="shared" si="1"/>
        <v>-901</v>
      </c>
      <c r="AE18" s="268">
        <f t="shared" si="1"/>
        <v>-901</v>
      </c>
      <c r="AF18" s="268">
        <f t="shared" si="1"/>
        <v>-901</v>
      </c>
      <c r="AG18" s="268">
        <f t="shared" si="1"/>
        <v>-901</v>
      </c>
      <c r="AH18" s="134" t="str">
        <f t="shared" si="7"/>
        <v/>
      </c>
    </row>
    <row r="19" spans="1:35">
      <c r="A19" s="263">
        <f t="shared" si="2"/>
        <v>1922</v>
      </c>
      <c r="B19" s="271">
        <v>8067</v>
      </c>
      <c r="C19" s="265">
        <v>-901</v>
      </c>
      <c r="D19" s="266">
        <f t="shared" si="3"/>
        <v>-901</v>
      </c>
      <c r="E19" s="130">
        <v>28</v>
      </c>
      <c r="F19" s="131">
        <v>1925</v>
      </c>
      <c r="G19" s="268">
        <f t="shared" si="4"/>
        <v>-901</v>
      </c>
      <c r="H19" s="268">
        <f t="shared" si="0"/>
        <v>-901</v>
      </c>
      <c r="I19" s="268">
        <f t="shared" si="0"/>
        <v>-901</v>
      </c>
      <c r="J19" s="268">
        <f t="shared" si="0"/>
        <v>-901</v>
      </c>
      <c r="K19" s="268">
        <f t="shared" si="0"/>
        <v>-901</v>
      </c>
      <c r="L19" s="268">
        <f t="shared" si="0"/>
        <v>-901</v>
      </c>
      <c r="M19" s="268">
        <f t="shared" si="0"/>
        <v>-901</v>
      </c>
      <c r="N19" s="268">
        <f t="shared" si="0"/>
        <v>-901</v>
      </c>
      <c r="O19" s="268">
        <f t="shared" si="0"/>
        <v>-901</v>
      </c>
      <c r="P19" s="268">
        <f t="shared" si="0"/>
        <v>-901</v>
      </c>
      <c r="Q19" s="268">
        <f t="shared" si="0"/>
        <v>-901</v>
      </c>
      <c r="R19" s="268">
        <f t="shared" si="0"/>
        <v>-901</v>
      </c>
      <c r="S19" s="132" t="str">
        <f t="shared" si="5"/>
        <v/>
      </c>
      <c r="U19" s="131">
        <v>1925</v>
      </c>
      <c r="V19" s="268">
        <f t="shared" si="6"/>
        <v>-901</v>
      </c>
      <c r="W19" s="268">
        <f t="shared" si="1"/>
        <v>-901</v>
      </c>
      <c r="X19" s="268">
        <f t="shared" si="1"/>
        <v>-901</v>
      </c>
      <c r="Y19" s="268">
        <f t="shared" si="1"/>
        <v>-901</v>
      </c>
      <c r="Z19" s="268">
        <f t="shared" si="1"/>
        <v>-901</v>
      </c>
      <c r="AA19" s="268">
        <f t="shared" si="1"/>
        <v>-901</v>
      </c>
      <c r="AB19" s="268">
        <f t="shared" si="1"/>
        <v>-901</v>
      </c>
      <c r="AC19" s="268">
        <f t="shared" si="1"/>
        <v>-901</v>
      </c>
      <c r="AD19" s="268">
        <f t="shared" si="1"/>
        <v>-901</v>
      </c>
      <c r="AE19" s="268">
        <f t="shared" si="1"/>
        <v>-901</v>
      </c>
      <c r="AF19" s="268">
        <f t="shared" si="1"/>
        <v>-901</v>
      </c>
      <c r="AG19" s="268">
        <f t="shared" si="1"/>
        <v>-901</v>
      </c>
      <c r="AH19" s="134" t="str">
        <f t="shared" si="7"/>
        <v/>
      </c>
    </row>
    <row r="20" spans="1:35">
      <c r="A20" s="263">
        <f t="shared" si="2"/>
        <v>1922</v>
      </c>
      <c r="B20" s="271">
        <v>8095</v>
      </c>
      <c r="C20" s="265">
        <v>-901</v>
      </c>
      <c r="D20" s="266">
        <f t="shared" si="3"/>
        <v>-901</v>
      </c>
      <c r="E20" s="130">
        <v>28</v>
      </c>
      <c r="F20" s="131">
        <v>1926</v>
      </c>
      <c r="G20" s="268">
        <f t="shared" si="4"/>
        <v>-901</v>
      </c>
      <c r="H20" s="268">
        <f t="shared" si="0"/>
        <v>-901</v>
      </c>
      <c r="I20" s="268">
        <f t="shared" si="0"/>
        <v>-901</v>
      </c>
      <c r="J20" s="268">
        <f t="shared" si="0"/>
        <v>-901</v>
      </c>
      <c r="K20" s="268">
        <f t="shared" si="0"/>
        <v>-901</v>
      </c>
      <c r="L20" s="268">
        <f t="shared" si="0"/>
        <v>-901</v>
      </c>
      <c r="M20" s="268">
        <f t="shared" si="0"/>
        <v>-901</v>
      </c>
      <c r="N20" s="268">
        <f t="shared" si="0"/>
        <v>-901</v>
      </c>
      <c r="O20" s="268">
        <f t="shared" si="0"/>
        <v>-901</v>
      </c>
      <c r="P20" s="268">
        <f t="shared" si="0"/>
        <v>-901</v>
      </c>
      <c r="Q20" s="268">
        <f t="shared" si="0"/>
        <v>-901</v>
      </c>
      <c r="R20" s="268">
        <f t="shared" si="0"/>
        <v>-901</v>
      </c>
      <c r="S20" s="132" t="str">
        <f t="shared" si="5"/>
        <v/>
      </c>
      <c r="U20" s="131">
        <v>1926</v>
      </c>
      <c r="V20" s="268">
        <f t="shared" si="6"/>
        <v>-901</v>
      </c>
      <c r="W20" s="268">
        <f t="shared" si="1"/>
        <v>-901</v>
      </c>
      <c r="X20" s="268">
        <f t="shared" si="1"/>
        <v>-901</v>
      </c>
      <c r="Y20" s="268">
        <f t="shared" si="1"/>
        <v>-901</v>
      </c>
      <c r="Z20" s="268">
        <f t="shared" si="1"/>
        <v>-901</v>
      </c>
      <c r="AA20" s="268">
        <f t="shared" si="1"/>
        <v>-901</v>
      </c>
      <c r="AB20" s="268">
        <f t="shared" si="1"/>
        <v>-901</v>
      </c>
      <c r="AC20" s="268">
        <f t="shared" si="1"/>
        <v>-901</v>
      </c>
      <c r="AD20" s="268">
        <f t="shared" si="1"/>
        <v>-901</v>
      </c>
      <c r="AE20" s="268">
        <f t="shared" si="1"/>
        <v>-901</v>
      </c>
      <c r="AF20" s="268">
        <f t="shared" si="1"/>
        <v>-901</v>
      </c>
      <c r="AG20" s="268">
        <f t="shared" si="1"/>
        <v>-901</v>
      </c>
      <c r="AH20" s="134" t="str">
        <f t="shared" si="7"/>
        <v/>
      </c>
    </row>
    <row r="21" spans="1:35">
      <c r="A21" s="263">
        <f t="shared" si="2"/>
        <v>1922</v>
      </c>
      <c r="B21" s="271">
        <v>8126</v>
      </c>
      <c r="C21" s="265">
        <v>-901</v>
      </c>
      <c r="D21" s="266">
        <f t="shared" si="3"/>
        <v>-901</v>
      </c>
      <c r="E21" s="130">
        <v>28</v>
      </c>
      <c r="F21" s="131">
        <v>1927</v>
      </c>
      <c r="G21" s="268">
        <f t="shared" si="4"/>
        <v>-901</v>
      </c>
      <c r="H21" s="268">
        <f t="shared" si="0"/>
        <v>-901</v>
      </c>
      <c r="I21" s="268">
        <f t="shared" si="0"/>
        <v>-901</v>
      </c>
      <c r="J21" s="268">
        <f t="shared" si="0"/>
        <v>-901</v>
      </c>
      <c r="K21" s="268">
        <f t="shared" si="0"/>
        <v>-901</v>
      </c>
      <c r="L21" s="268">
        <f t="shared" si="0"/>
        <v>-901</v>
      </c>
      <c r="M21" s="268">
        <f t="shared" si="0"/>
        <v>-901</v>
      </c>
      <c r="N21" s="268">
        <f t="shared" si="0"/>
        <v>-901</v>
      </c>
      <c r="O21" s="268">
        <f t="shared" si="0"/>
        <v>-901</v>
      </c>
      <c r="P21" s="268">
        <f t="shared" si="0"/>
        <v>-901</v>
      </c>
      <c r="Q21" s="268">
        <f t="shared" si="0"/>
        <v>-901</v>
      </c>
      <c r="R21" s="268">
        <f t="shared" si="0"/>
        <v>-901</v>
      </c>
      <c r="S21" s="132" t="str">
        <f t="shared" si="5"/>
        <v/>
      </c>
      <c r="U21" s="131">
        <v>1927</v>
      </c>
      <c r="V21" s="268">
        <f t="shared" si="6"/>
        <v>-901</v>
      </c>
      <c r="W21" s="268">
        <f t="shared" si="1"/>
        <v>-901</v>
      </c>
      <c r="X21" s="268">
        <f t="shared" si="1"/>
        <v>-901</v>
      </c>
      <c r="Y21" s="268">
        <f t="shared" si="1"/>
        <v>-901</v>
      </c>
      <c r="Z21" s="268">
        <f t="shared" si="1"/>
        <v>-901</v>
      </c>
      <c r="AA21" s="268">
        <f t="shared" si="1"/>
        <v>-901</v>
      </c>
      <c r="AB21" s="268">
        <f t="shared" si="1"/>
        <v>-901</v>
      </c>
      <c r="AC21" s="268">
        <f t="shared" si="1"/>
        <v>-901</v>
      </c>
      <c r="AD21" s="268">
        <f t="shared" si="1"/>
        <v>-901</v>
      </c>
      <c r="AE21" s="268">
        <f t="shared" si="1"/>
        <v>-901</v>
      </c>
      <c r="AF21" s="268">
        <f t="shared" si="1"/>
        <v>-901</v>
      </c>
      <c r="AG21" s="268">
        <f t="shared" si="1"/>
        <v>-901</v>
      </c>
      <c r="AH21" s="134" t="str">
        <f t="shared" si="7"/>
        <v/>
      </c>
    </row>
    <row r="22" spans="1:35">
      <c r="A22" s="263">
        <f t="shared" si="2"/>
        <v>1922</v>
      </c>
      <c r="B22" s="271">
        <v>8156</v>
      </c>
      <c r="C22" s="265">
        <v>-901</v>
      </c>
      <c r="D22" s="266">
        <f t="shared" si="3"/>
        <v>-901</v>
      </c>
      <c r="E22" s="130">
        <v>29</v>
      </c>
      <c r="F22" s="131">
        <v>1928</v>
      </c>
      <c r="G22" s="268">
        <f t="shared" si="4"/>
        <v>-901</v>
      </c>
      <c r="H22" s="268">
        <f t="shared" si="0"/>
        <v>-901</v>
      </c>
      <c r="I22" s="268">
        <f t="shared" si="0"/>
        <v>-901</v>
      </c>
      <c r="J22" s="268">
        <f t="shared" si="0"/>
        <v>-901</v>
      </c>
      <c r="K22" s="268">
        <f t="shared" si="0"/>
        <v>-901</v>
      </c>
      <c r="L22" s="268">
        <f t="shared" si="0"/>
        <v>-901</v>
      </c>
      <c r="M22" s="268">
        <f t="shared" si="0"/>
        <v>-901</v>
      </c>
      <c r="N22" s="268">
        <f t="shared" si="0"/>
        <v>-901</v>
      </c>
      <c r="O22" s="268">
        <f t="shared" si="0"/>
        <v>-901</v>
      </c>
      <c r="P22" s="268">
        <f t="shared" si="0"/>
        <v>-901</v>
      </c>
      <c r="Q22" s="268">
        <f t="shared" si="0"/>
        <v>-901</v>
      </c>
      <c r="R22" s="268">
        <f t="shared" si="0"/>
        <v>-901</v>
      </c>
      <c r="S22" s="132" t="str">
        <f t="shared" si="5"/>
        <v/>
      </c>
      <c r="U22" s="131">
        <v>1928</v>
      </c>
      <c r="V22" s="268">
        <f t="shared" si="6"/>
        <v>-901</v>
      </c>
      <c r="W22" s="268">
        <f t="shared" si="1"/>
        <v>-901</v>
      </c>
      <c r="X22" s="268">
        <f t="shared" si="1"/>
        <v>-901</v>
      </c>
      <c r="Y22" s="268">
        <f t="shared" si="1"/>
        <v>-901</v>
      </c>
      <c r="Z22" s="268">
        <f t="shared" si="1"/>
        <v>-901</v>
      </c>
      <c r="AA22" s="268">
        <f t="shared" si="1"/>
        <v>-901</v>
      </c>
      <c r="AB22" s="268">
        <f t="shared" si="1"/>
        <v>-901</v>
      </c>
      <c r="AC22" s="268">
        <f t="shared" si="1"/>
        <v>-901</v>
      </c>
      <c r="AD22" s="268">
        <f t="shared" si="1"/>
        <v>-901</v>
      </c>
      <c r="AE22" s="268">
        <f t="shared" si="1"/>
        <v>-901</v>
      </c>
      <c r="AF22" s="268">
        <f t="shared" si="1"/>
        <v>-901</v>
      </c>
      <c r="AG22" s="268">
        <f t="shared" si="1"/>
        <v>-901</v>
      </c>
      <c r="AH22" s="134" t="str">
        <f t="shared" si="7"/>
        <v/>
      </c>
    </row>
    <row r="23" spans="1:35">
      <c r="A23" s="263">
        <f t="shared" si="2"/>
        <v>1922</v>
      </c>
      <c r="B23" s="271">
        <v>8187</v>
      </c>
      <c r="C23" s="265">
        <v>-901</v>
      </c>
      <c r="D23" s="266">
        <f t="shared" si="3"/>
        <v>-901</v>
      </c>
      <c r="E23" s="130">
        <v>28</v>
      </c>
      <c r="F23" s="131">
        <v>1929</v>
      </c>
      <c r="G23" s="268">
        <f t="shared" si="4"/>
        <v>-901</v>
      </c>
      <c r="H23" s="268">
        <f t="shared" si="0"/>
        <v>-901</v>
      </c>
      <c r="I23" s="268">
        <f t="shared" si="0"/>
        <v>-901</v>
      </c>
      <c r="J23" s="268">
        <f t="shared" si="0"/>
        <v>-901</v>
      </c>
      <c r="K23" s="268">
        <f t="shared" si="0"/>
        <v>-901</v>
      </c>
      <c r="L23" s="268">
        <f t="shared" si="0"/>
        <v>-901</v>
      </c>
      <c r="M23" s="268">
        <f t="shared" si="0"/>
        <v>-901</v>
      </c>
      <c r="N23" s="268">
        <f t="shared" si="0"/>
        <v>-901</v>
      </c>
      <c r="O23" s="268">
        <f t="shared" si="0"/>
        <v>-901</v>
      </c>
      <c r="P23" s="268">
        <f t="shared" si="0"/>
        <v>-901</v>
      </c>
      <c r="Q23" s="268">
        <f t="shared" si="0"/>
        <v>-901</v>
      </c>
      <c r="R23" s="268">
        <f t="shared" si="0"/>
        <v>-901</v>
      </c>
      <c r="S23" s="132" t="str">
        <f t="shared" si="5"/>
        <v/>
      </c>
      <c r="U23" s="131">
        <v>1929</v>
      </c>
      <c r="V23" s="268">
        <f t="shared" si="6"/>
        <v>-901</v>
      </c>
      <c r="W23" s="268">
        <f t="shared" si="1"/>
        <v>-901</v>
      </c>
      <c r="X23" s="268">
        <f t="shared" si="1"/>
        <v>-901</v>
      </c>
      <c r="Y23" s="268">
        <f t="shared" si="1"/>
        <v>-901</v>
      </c>
      <c r="Z23" s="268">
        <f t="shared" si="1"/>
        <v>-901</v>
      </c>
      <c r="AA23" s="268">
        <f t="shared" si="1"/>
        <v>-901</v>
      </c>
      <c r="AB23" s="268">
        <f t="shared" si="1"/>
        <v>-901</v>
      </c>
      <c r="AC23" s="268">
        <f t="shared" si="1"/>
        <v>-901</v>
      </c>
      <c r="AD23" s="268">
        <f t="shared" si="1"/>
        <v>-901</v>
      </c>
      <c r="AE23" s="268">
        <f t="shared" si="1"/>
        <v>-901</v>
      </c>
      <c r="AF23" s="268">
        <f t="shared" si="1"/>
        <v>-901</v>
      </c>
      <c r="AG23" s="268">
        <f t="shared" si="1"/>
        <v>-901</v>
      </c>
      <c r="AH23" s="134" t="str">
        <f t="shared" si="7"/>
        <v/>
      </c>
      <c r="AI23" s="272"/>
    </row>
    <row r="24" spans="1:35">
      <c r="A24" s="263">
        <f t="shared" si="2"/>
        <v>1922</v>
      </c>
      <c r="B24" s="271">
        <v>8217</v>
      </c>
      <c r="C24" s="265">
        <v>-901</v>
      </c>
      <c r="D24" s="266">
        <f t="shared" si="3"/>
        <v>-901</v>
      </c>
      <c r="E24" s="130">
        <v>28</v>
      </c>
      <c r="F24" s="131">
        <v>1930</v>
      </c>
      <c r="G24" s="268">
        <f t="shared" si="4"/>
        <v>-901</v>
      </c>
      <c r="H24" s="268">
        <f t="shared" si="0"/>
        <v>-901</v>
      </c>
      <c r="I24" s="268">
        <f t="shared" si="0"/>
        <v>-901</v>
      </c>
      <c r="J24" s="268">
        <f t="shared" si="0"/>
        <v>-901</v>
      </c>
      <c r="K24" s="268">
        <f t="shared" si="0"/>
        <v>-901</v>
      </c>
      <c r="L24" s="268">
        <f t="shared" si="0"/>
        <v>-901</v>
      </c>
      <c r="M24" s="268">
        <f t="shared" si="0"/>
        <v>-901</v>
      </c>
      <c r="N24" s="268">
        <f t="shared" si="0"/>
        <v>-901</v>
      </c>
      <c r="O24" s="268">
        <f t="shared" si="0"/>
        <v>-901</v>
      </c>
      <c r="P24" s="268">
        <f t="shared" si="0"/>
        <v>-901</v>
      </c>
      <c r="Q24" s="268">
        <f t="shared" si="0"/>
        <v>-901</v>
      </c>
      <c r="R24" s="268">
        <f t="shared" si="0"/>
        <v>-901</v>
      </c>
      <c r="S24" s="132" t="str">
        <f t="shared" si="5"/>
        <v/>
      </c>
      <c r="U24" s="131">
        <v>1930</v>
      </c>
      <c r="V24" s="268">
        <f t="shared" si="6"/>
        <v>-901</v>
      </c>
      <c r="W24" s="268">
        <f t="shared" si="1"/>
        <v>-901</v>
      </c>
      <c r="X24" s="268">
        <f t="shared" si="1"/>
        <v>-901</v>
      </c>
      <c r="Y24" s="268">
        <f t="shared" si="1"/>
        <v>-901</v>
      </c>
      <c r="Z24" s="268">
        <f t="shared" si="1"/>
        <v>-901</v>
      </c>
      <c r="AA24" s="268">
        <f t="shared" si="1"/>
        <v>-901</v>
      </c>
      <c r="AB24" s="268">
        <f t="shared" si="1"/>
        <v>-901</v>
      </c>
      <c r="AC24" s="268">
        <f t="shared" si="1"/>
        <v>-901</v>
      </c>
      <c r="AD24" s="268">
        <f t="shared" si="1"/>
        <v>-901</v>
      </c>
      <c r="AE24" s="268">
        <f t="shared" si="1"/>
        <v>-901</v>
      </c>
      <c r="AF24" s="268">
        <f t="shared" si="1"/>
        <v>-901</v>
      </c>
      <c r="AG24" s="268">
        <f t="shared" si="1"/>
        <v>-901</v>
      </c>
      <c r="AH24" s="134" t="str">
        <f t="shared" si="7"/>
        <v/>
      </c>
      <c r="AI24" s="272"/>
    </row>
    <row r="25" spans="1:35">
      <c r="A25" s="263">
        <f t="shared" si="2"/>
        <v>1922</v>
      </c>
      <c r="B25" s="271">
        <v>8248</v>
      </c>
      <c r="C25" s="265">
        <v>-901</v>
      </c>
      <c r="D25" s="266">
        <f t="shared" si="3"/>
        <v>-901</v>
      </c>
      <c r="E25" s="130">
        <v>28</v>
      </c>
      <c r="F25" s="131">
        <v>1931</v>
      </c>
      <c r="G25" s="268">
        <f t="shared" si="4"/>
        <v>-901</v>
      </c>
      <c r="H25" s="268">
        <f t="shared" si="0"/>
        <v>-901</v>
      </c>
      <c r="I25" s="268">
        <f t="shared" si="0"/>
        <v>-901</v>
      </c>
      <c r="J25" s="268">
        <f t="shared" si="0"/>
        <v>-901</v>
      </c>
      <c r="K25" s="268">
        <f t="shared" si="0"/>
        <v>-901</v>
      </c>
      <c r="L25" s="268">
        <f t="shared" si="0"/>
        <v>-901</v>
      </c>
      <c r="M25" s="268">
        <f t="shared" si="0"/>
        <v>-901</v>
      </c>
      <c r="N25" s="268">
        <f t="shared" si="0"/>
        <v>-901</v>
      </c>
      <c r="O25" s="268">
        <f t="shared" si="0"/>
        <v>-901</v>
      </c>
      <c r="P25" s="268">
        <f t="shared" si="0"/>
        <v>-901</v>
      </c>
      <c r="Q25" s="268">
        <f t="shared" si="0"/>
        <v>-901</v>
      </c>
      <c r="R25" s="268">
        <f t="shared" si="0"/>
        <v>-901</v>
      </c>
      <c r="S25" s="132" t="str">
        <f t="shared" si="5"/>
        <v/>
      </c>
      <c r="U25" s="131">
        <v>1931</v>
      </c>
      <c r="V25" s="268">
        <f t="shared" si="6"/>
        <v>-901</v>
      </c>
      <c r="W25" s="268">
        <f t="shared" si="1"/>
        <v>-901</v>
      </c>
      <c r="X25" s="268">
        <f t="shared" si="1"/>
        <v>-901</v>
      </c>
      <c r="Y25" s="268">
        <f t="shared" si="1"/>
        <v>-901</v>
      </c>
      <c r="Z25" s="268">
        <f t="shared" si="1"/>
        <v>-901</v>
      </c>
      <c r="AA25" s="268">
        <f t="shared" si="1"/>
        <v>-901</v>
      </c>
      <c r="AB25" s="268">
        <f t="shared" si="1"/>
        <v>-901</v>
      </c>
      <c r="AC25" s="268">
        <f t="shared" si="1"/>
        <v>-901</v>
      </c>
      <c r="AD25" s="268">
        <f t="shared" si="1"/>
        <v>-901</v>
      </c>
      <c r="AE25" s="268">
        <f t="shared" si="1"/>
        <v>-901</v>
      </c>
      <c r="AF25" s="268">
        <f t="shared" si="1"/>
        <v>-901</v>
      </c>
      <c r="AG25" s="268">
        <f t="shared" si="1"/>
        <v>-901</v>
      </c>
      <c r="AH25" s="134" t="str">
        <f t="shared" si="7"/>
        <v/>
      </c>
      <c r="AI25" s="272"/>
    </row>
    <row r="26" spans="1:35">
      <c r="A26" s="263">
        <f t="shared" si="2"/>
        <v>1922</v>
      </c>
      <c r="B26" s="271">
        <v>8279</v>
      </c>
      <c r="C26" s="265">
        <v>-901</v>
      </c>
      <c r="D26" s="266">
        <f t="shared" si="3"/>
        <v>-901</v>
      </c>
      <c r="E26" s="130">
        <v>29</v>
      </c>
      <c r="F26" s="131">
        <v>1932</v>
      </c>
      <c r="G26" s="268">
        <f t="shared" si="4"/>
        <v>-901</v>
      </c>
      <c r="H26" s="268">
        <f t="shared" si="0"/>
        <v>-901</v>
      </c>
      <c r="I26" s="268">
        <f t="shared" si="0"/>
        <v>-901</v>
      </c>
      <c r="J26" s="268">
        <f t="shared" si="0"/>
        <v>-901</v>
      </c>
      <c r="K26" s="268">
        <f t="shared" si="0"/>
        <v>-901</v>
      </c>
      <c r="L26" s="268">
        <f t="shared" si="0"/>
        <v>-901</v>
      </c>
      <c r="M26" s="268">
        <f t="shared" si="0"/>
        <v>-901</v>
      </c>
      <c r="N26" s="268">
        <f t="shared" si="0"/>
        <v>-901</v>
      </c>
      <c r="O26" s="268">
        <f t="shared" si="0"/>
        <v>-901</v>
      </c>
      <c r="P26" s="268">
        <f t="shared" si="0"/>
        <v>-901</v>
      </c>
      <c r="Q26" s="268">
        <f t="shared" si="0"/>
        <v>-901</v>
      </c>
      <c r="R26" s="268">
        <f t="shared" si="0"/>
        <v>-901</v>
      </c>
      <c r="S26" s="132" t="str">
        <f t="shared" si="5"/>
        <v/>
      </c>
      <c r="U26" s="131">
        <v>1932</v>
      </c>
      <c r="V26" s="268">
        <f t="shared" si="6"/>
        <v>-901</v>
      </c>
      <c r="W26" s="268">
        <f t="shared" si="1"/>
        <v>-901</v>
      </c>
      <c r="X26" s="268">
        <f t="shared" si="1"/>
        <v>-901</v>
      </c>
      <c r="Y26" s="268">
        <f t="shared" si="1"/>
        <v>-901</v>
      </c>
      <c r="Z26" s="268">
        <f t="shared" si="1"/>
        <v>-901</v>
      </c>
      <c r="AA26" s="268">
        <f t="shared" si="1"/>
        <v>-901</v>
      </c>
      <c r="AB26" s="268">
        <f t="shared" si="1"/>
        <v>-901</v>
      </c>
      <c r="AC26" s="268">
        <f t="shared" si="1"/>
        <v>-901</v>
      </c>
      <c r="AD26" s="268">
        <f t="shared" si="1"/>
        <v>-901</v>
      </c>
      <c r="AE26" s="268">
        <f t="shared" si="1"/>
        <v>-901</v>
      </c>
      <c r="AF26" s="268">
        <f t="shared" si="1"/>
        <v>-901</v>
      </c>
      <c r="AG26" s="268">
        <f t="shared" si="1"/>
        <v>-901</v>
      </c>
      <c r="AH26" s="134" t="str">
        <f t="shared" si="7"/>
        <v/>
      </c>
      <c r="AI26" s="272"/>
    </row>
    <row r="27" spans="1:35">
      <c r="A27" s="263">
        <f t="shared" si="2"/>
        <v>1922</v>
      </c>
      <c r="B27" s="271">
        <v>8309</v>
      </c>
      <c r="C27" s="265">
        <v>-901</v>
      </c>
      <c r="D27" s="266">
        <f t="shared" si="3"/>
        <v>-901</v>
      </c>
      <c r="E27" s="130">
        <v>28</v>
      </c>
      <c r="F27" s="131">
        <v>1933</v>
      </c>
      <c r="G27" s="268">
        <f t="shared" si="4"/>
        <v>-901</v>
      </c>
      <c r="H27" s="268">
        <f t="shared" si="0"/>
        <v>-901</v>
      </c>
      <c r="I27" s="268">
        <f t="shared" si="0"/>
        <v>-901</v>
      </c>
      <c r="J27" s="268">
        <f t="shared" si="0"/>
        <v>-901</v>
      </c>
      <c r="K27" s="268">
        <f t="shared" si="0"/>
        <v>-901</v>
      </c>
      <c r="L27" s="268">
        <f t="shared" si="0"/>
        <v>-901</v>
      </c>
      <c r="M27" s="268">
        <f t="shared" si="0"/>
        <v>-901</v>
      </c>
      <c r="N27" s="268">
        <f t="shared" si="0"/>
        <v>-901</v>
      </c>
      <c r="O27" s="268">
        <f t="shared" si="0"/>
        <v>-901</v>
      </c>
      <c r="P27" s="268">
        <f t="shared" si="0"/>
        <v>-901</v>
      </c>
      <c r="Q27" s="268">
        <f t="shared" si="0"/>
        <v>-901</v>
      </c>
      <c r="R27" s="268">
        <f t="shared" si="0"/>
        <v>-901</v>
      </c>
      <c r="S27" s="132" t="str">
        <f t="shared" si="5"/>
        <v/>
      </c>
      <c r="U27" s="131">
        <v>1933</v>
      </c>
      <c r="V27" s="268">
        <f t="shared" si="6"/>
        <v>-901</v>
      </c>
      <c r="W27" s="268">
        <f t="shared" si="1"/>
        <v>-901</v>
      </c>
      <c r="X27" s="268">
        <f t="shared" si="1"/>
        <v>-901</v>
      </c>
      <c r="Y27" s="268">
        <f t="shared" si="1"/>
        <v>-901</v>
      </c>
      <c r="Z27" s="268">
        <f t="shared" si="1"/>
        <v>-901</v>
      </c>
      <c r="AA27" s="268">
        <f t="shared" si="1"/>
        <v>-901</v>
      </c>
      <c r="AB27" s="268">
        <f t="shared" si="1"/>
        <v>-901</v>
      </c>
      <c r="AC27" s="268">
        <f t="shared" si="1"/>
        <v>-901</v>
      </c>
      <c r="AD27" s="268">
        <f t="shared" si="1"/>
        <v>-901</v>
      </c>
      <c r="AE27" s="268">
        <f t="shared" si="1"/>
        <v>-901</v>
      </c>
      <c r="AF27" s="268">
        <f t="shared" si="1"/>
        <v>-901</v>
      </c>
      <c r="AG27" s="268">
        <f t="shared" si="1"/>
        <v>-901</v>
      </c>
      <c r="AH27" s="134" t="str">
        <f t="shared" si="7"/>
        <v/>
      </c>
      <c r="AI27" s="272"/>
    </row>
    <row r="28" spans="1:35">
      <c r="A28" s="263">
        <f t="shared" si="2"/>
        <v>1923</v>
      </c>
      <c r="B28" s="271">
        <v>8340</v>
      </c>
      <c r="C28" s="265">
        <v>-901</v>
      </c>
      <c r="D28" s="266">
        <f t="shared" si="3"/>
        <v>-901</v>
      </c>
      <c r="E28" s="130">
        <v>28</v>
      </c>
      <c r="F28" s="131">
        <v>1934</v>
      </c>
      <c r="G28" s="268">
        <f t="shared" si="4"/>
        <v>-901</v>
      </c>
      <c r="H28" s="268">
        <f t="shared" si="0"/>
        <v>-901</v>
      </c>
      <c r="I28" s="268">
        <f t="shared" si="0"/>
        <v>-901</v>
      </c>
      <c r="J28" s="268">
        <f t="shared" si="0"/>
        <v>-901</v>
      </c>
      <c r="K28" s="268">
        <f t="shared" si="0"/>
        <v>-901</v>
      </c>
      <c r="L28" s="268">
        <f t="shared" si="0"/>
        <v>-901</v>
      </c>
      <c r="M28" s="268">
        <f t="shared" si="0"/>
        <v>-901</v>
      </c>
      <c r="N28" s="268">
        <f t="shared" si="0"/>
        <v>-901</v>
      </c>
      <c r="O28" s="268">
        <f t="shared" si="0"/>
        <v>-901</v>
      </c>
      <c r="P28" s="268">
        <f t="shared" si="0"/>
        <v>-901</v>
      </c>
      <c r="Q28" s="268">
        <f t="shared" si="0"/>
        <v>-901</v>
      </c>
      <c r="R28" s="268">
        <f t="shared" si="0"/>
        <v>-901</v>
      </c>
      <c r="S28" s="132" t="str">
        <f t="shared" si="5"/>
        <v/>
      </c>
      <c r="U28" s="131">
        <v>1934</v>
      </c>
      <c r="V28" s="268">
        <f t="shared" si="6"/>
        <v>-901</v>
      </c>
      <c r="W28" s="268">
        <f t="shared" si="1"/>
        <v>-901</v>
      </c>
      <c r="X28" s="268">
        <f t="shared" si="1"/>
        <v>-901</v>
      </c>
      <c r="Y28" s="268">
        <f t="shared" si="1"/>
        <v>-901</v>
      </c>
      <c r="Z28" s="268">
        <f t="shared" si="1"/>
        <v>-901</v>
      </c>
      <c r="AA28" s="268">
        <f t="shared" si="1"/>
        <v>-901</v>
      </c>
      <c r="AB28" s="268">
        <f t="shared" si="1"/>
        <v>-901</v>
      </c>
      <c r="AC28" s="268">
        <f t="shared" si="1"/>
        <v>-901</v>
      </c>
      <c r="AD28" s="268">
        <f t="shared" si="1"/>
        <v>-901</v>
      </c>
      <c r="AE28" s="268">
        <f t="shared" si="1"/>
        <v>-901</v>
      </c>
      <c r="AF28" s="268">
        <f t="shared" si="1"/>
        <v>-901</v>
      </c>
      <c r="AG28" s="268">
        <f t="shared" si="1"/>
        <v>-901</v>
      </c>
      <c r="AH28" s="134" t="str">
        <f t="shared" si="7"/>
        <v/>
      </c>
      <c r="AI28" s="272"/>
    </row>
    <row r="29" spans="1:35">
      <c r="A29" s="263">
        <f t="shared" si="2"/>
        <v>1923</v>
      </c>
      <c r="B29" s="271">
        <v>8370</v>
      </c>
      <c r="C29" s="265">
        <v>-901</v>
      </c>
      <c r="D29" s="266">
        <f t="shared" si="3"/>
        <v>-901</v>
      </c>
      <c r="E29" s="130">
        <v>28</v>
      </c>
      <c r="F29" s="131">
        <v>1935</v>
      </c>
      <c r="G29" s="268">
        <f t="shared" si="4"/>
        <v>-901</v>
      </c>
      <c r="H29" s="268">
        <f t="shared" si="0"/>
        <v>-901</v>
      </c>
      <c r="I29" s="268">
        <f t="shared" si="0"/>
        <v>-901</v>
      </c>
      <c r="J29" s="268">
        <f t="shared" si="0"/>
        <v>-901</v>
      </c>
      <c r="K29" s="268">
        <f t="shared" si="0"/>
        <v>-901</v>
      </c>
      <c r="L29" s="268">
        <f t="shared" si="0"/>
        <v>-901</v>
      </c>
      <c r="M29" s="268">
        <f t="shared" si="0"/>
        <v>-901</v>
      </c>
      <c r="N29" s="268">
        <f t="shared" si="0"/>
        <v>-901</v>
      </c>
      <c r="O29" s="268">
        <f t="shared" si="0"/>
        <v>-901</v>
      </c>
      <c r="P29" s="268">
        <f t="shared" si="0"/>
        <v>-901</v>
      </c>
      <c r="Q29" s="268">
        <f t="shared" si="0"/>
        <v>-901</v>
      </c>
      <c r="R29" s="268">
        <f t="shared" si="0"/>
        <v>-901</v>
      </c>
      <c r="S29" s="132" t="str">
        <f t="shared" si="5"/>
        <v/>
      </c>
      <c r="U29" s="131">
        <v>1935</v>
      </c>
      <c r="V29" s="268">
        <f t="shared" si="6"/>
        <v>-901</v>
      </c>
      <c r="W29" s="268">
        <f t="shared" si="1"/>
        <v>-901</v>
      </c>
      <c r="X29" s="268">
        <f t="shared" si="1"/>
        <v>-901</v>
      </c>
      <c r="Y29" s="268">
        <f t="shared" si="1"/>
        <v>-901</v>
      </c>
      <c r="Z29" s="268">
        <f t="shared" si="1"/>
        <v>-901</v>
      </c>
      <c r="AA29" s="268">
        <f t="shared" si="1"/>
        <v>-901</v>
      </c>
      <c r="AB29" s="268">
        <f t="shared" si="1"/>
        <v>-901</v>
      </c>
      <c r="AC29" s="268">
        <f t="shared" si="1"/>
        <v>-901</v>
      </c>
      <c r="AD29" s="268">
        <f t="shared" si="1"/>
        <v>-901</v>
      </c>
      <c r="AE29" s="268">
        <f t="shared" si="1"/>
        <v>-901</v>
      </c>
      <c r="AF29" s="268">
        <f t="shared" si="1"/>
        <v>-901</v>
      </c>
      <c r="AG29" s="268">
        <f t="shared" si="1"/>
        <v>-901</v>
      </c>
      <c r="AH29" s="134" t="str">
        <f t="shared" si="7"/>
        <v/>
      </c>
      <c r="AI29" s="272"/>
    </row>
    <row r="30" spans="1:35">
      <c r="A30" s="263">
        <f t="shared" si="2"/>
        <v>1923</v>
      </c>
      <c r="B30" s="271">
        <v>8401</v>
      </c>
      <c r="C30" s="265">
        <v>-901</v>
      </c>
      <c r="D30" s="266">
        <f t="shared" si="3"/>
        <v>-901</v>
      </c>
      <c r="E30" s="130">
        <v>29</v>
      </c>
      <c r="F30" s="131">
        <v>1936</v>
      </c>
      <c r="G30" s="268">
        <f t="shared" si="4"/>
        <v>-901</v>
      </c>
      <c r="H30" s="268">
        <f t="shared" si="0"/>
        <v>-901</v>
      </c>
      <c r="I30" s="268">
        <f t="shared" si="0"/>
        <v>-901</v>
      </c>
      <c r="J30" s="268">
        <f t="shared" si="0"/>
        <v>-901</v>
      </c>
      <c r="K30" s="268">
        <f t="shared" si="0"/>
        <v>-901</v>
      </c>
      <c r="L30" s="268">
        <f t="shared" si="0"/>
        <v>-901</v>
      </c>
      <c r="M30" s="268">
        <f t="shared" si="0"/>
        <v>-901</v>
      </c>
      <c r="N30" s="268">
        <f t="shared" si="0"/>
        <v>-901</v>
      </c>
      <c r="O30" s="268">
        <f t="shared" si="0"/>
        <v>-901</v>
      </c>
      <c r="P30" s="268">
        <f t="shared" si="0"/>
        <v>-901</v>
      </c>
      <c r="Q30" s="268">
        <f t="shared" si="0"/>
        <v>-901</v>
      </c>
      <c r="R30" s="268">
        <f t="shared" si="0"/>
        <v>-901</v>
      </c>
      <c r="S30" s="132" t="str">
        <f t="shared" si="5"/>
        <v/>
      </c>
      <c r="U30" s="131">
        <v>1936</v>
      </c>
      <c r="V30" s="268">
        <f t="shared" si="6"/>
        <v>-901</v>
      </c>
      <c r="W30" s="268">
        <f t="shared" si="1"/>
        <v>-901</v>
      </c>
      <c r="X30" s="268">
        <f t="shared" si="1"/>
        <v>-901</v>
      </c>
      <c r="Y30" s="268">
        <f t="shared" si="1"/>
        <v>-901</v>
      </c>
      <c r="Z30" s="268">
        <f t="shared" si="1"/>
        <v>-901</v>
      </c>
      <c r="AA30" s="268">
        <f t="shared" si="1"/>
        <v>-901</v>
      </c>
      <c r="AB30" s="268">
        <f t="shared" si="1"/>
        <v>-901</v>
      </c>
      <c r="AC30" s="268">
        <f t="shared" si="1"/>
        <v>-901</v>
      </c>
      <c r="AD30" s="268">
        <f t="shared" si="1"/>
        <v>-901</v>
      </c>
      <c r="AE30" s="268">
        <f t="shared" si="1"/>
        <v>-901</v>
      </c>
      <c r="AF30" s="268">
        <f t="shared" si="1"/>
        <v>-901</v>
      </c>
      <c r="AG30" s="268">
        <f t="shared" si="1"/>
        <v>-901</v>
      </c>
      <c r="AH30" s="134" t="str">
        <f t="shared" si="7"/>
        <v/>
      </c>
      <c r="AI30" s="272"/>
    </row>
    <row r="31" spans="1:35">
      <c r="A31" s="263">
        <f t="shared" si="2"/>
        <v>1923</v>
      </c>
      <c r="B31" s="271">
        <v>8432</v>
      </c>
      <c r="C31" s="265">
        <v>-901</v>
      </c>
      <c r="D31" s="266">
        <f t="shared" si="3"/>
        <v>-901</v>
      </c>
      <c r="E31" s="130">
        <v>28</v>
      </c>
      <c r="F31" s="131">
        <v>1937</v>
      </c>
      <c r="G31" s="268">
        <f t="shared" si="4"/>
        <v>-901</v>
      </c>
      <c r="H31" s="268">
        <f t="shared" si="0"/>
        <v>-901</v>
      </c>
      <c r="I31" s="268">
        <f t="shared" si="0"/>
        <v>-901</v>
      </c>
      <c r="J31" s="268">
        <f t="shared" si="0"/>
        <v>-901</v>
      </c>
      <c r="K31" s="268">
        <f t="shared" si="0"/>
        <v>-901</v>
      </c>
      <c r="L31" s="268">
        <f t="shared" si="0"/>
        <v>-901</v>
      </c>
      <c r="M31" s="268">
        <f t="shared" si="0"/>
        <v>-901</v>
      </c>
      <c r="N31" s="268">
        <f t="shared" si="0"/>
        <v>-901</v>
      </c>
      <c r="O31" s="268">
        <f t="shared" si="0"/>
        <v>-901</v>
      </c>
      <c r="P31" s="268">
        <f t="shared" si="0"/>
        <v>-901</v>
      </c>
      <c r="Q31" s="268">
        <f t="shared" si="0"/>
        <v>-901</v>
      </c>
      <c r="R31" s="268">
        <f t="shared" si="0"/>
        <v>-901</v>
      </c>
      <c r="S31" s="132" t="str">
        <f t="shared" si="5"/>
        <v/>
      </c>
      <c r="U31" s="131">
        <v>1937</v>
      </c>
      <c r="V31" s="268">
        <f t="shared" si="6"/>
        <v>-901</v>
      </c>
      <c r="W31" s="268">
        <f t="shared" si="1"/>
        <v>-901</v>
      </c>
      <c r="X31" s="268">
        <f t="shared" si="1"/>
        <v>-901</v>
      </c>
      <c r="Y31" s="268">
        <f t="shared" si="1"/>
        <v>-901</v>
      </c>
      <c r="Z31" s="268">
        <f t="shared" si="1"/>
        <v>-901</v>
      </c>
      <c r="AA31" s="268">
        <f t="shared" si="1"/>
        <v>-901</v>
      </c>
      <c r="AB31" s="268">
        <f t="shared" si="1"/>
        <v>-901</v>
      </c>
      <c r="AC31" s="268">
        <f t="shared" si="1"/>
        <v>-901</v>
      </c>
      <c r="AD31" s="268">
        <f t="shared" si="1"/>
        <v>-901</v>
      </c>
      <c r="AE31" s="268">
        <f t="shared" si="1"/>
        <v>-901</v>
      </c>
      <c r="AF31" s="268">
        <f t="shared" si="1"/>
        <v>-901</v>
      </c>
      <c r="AG31" s="268">
        <f t="shared" si="1"/>
        <v>-901</v>
      </c>
      <c r="AH31" s="134" t="str">
        <f t="shared" si="7"/>
        <v/>
      </c>
      <c r="AI31" s="272"/>
    </row>
    <row r="32" spans="1:35">
      <c r="A32" s="263">
        <f t="shared" si="2"/>
        <v>1923</v>
      </c>
      <c r="B32" s="271">
        <v>8460</v>
      </c>
      <c r="C32" s="265">
        <v>-901</v>
      </c>
      <c r="D32" s="266">
        <f t="shared" si="3"/>
        <v>-901</v>
      </c>
      <c r="E32" s="130">
        <v>28</v>
      </c>
      <c r="F32" s="131">
        <v>1938</v>
      </c>
      <c r="G32" s="268">
        <f t="shared" si="4"/>
        <v>-901</v>
      </c>
      <c r="H32" s="268">
        <f t="shared" si="4"/>
        <v>-901</v>
      </c>
      <c r="I32" s="268">
        <f t="shared" si="4"/>
        <v>-901</v>
      </c>
      <c r="J32" s="268">
        <f t="shared" si="4"/>
        <v>-901</v>
      </c>
      <c r="K32" s="268">
        <f t="shared" si="4"/>
        <v>-901</v>
      </c>
      <c r="L32" s="268">
        <f t="shared" si="4"/>
        <v>-901</v>
      </c>
      <c r="M32" s="268">
        <f t="shared" si="4"/>
        <v>-901</v>
      </c>
      <c r="N32" s="268">
        <f t="shared" si="4"/>
        <v>-901</v>
      </c>
      <c r="O32" s="268">
        <f t="shared" si="4"/>
        <v>-901</v>
      </c>
      <c r="P32" s="268">
        <f t="shared" si="4"/>
        <v>-901</v>
      </c>
      <c r="Q32" s="268">
        <f t="shared" si="4"/>
        <v>-901</v>
      </c>
      <c r="R32" s="268">
        <f t="shared" si="4"/>
        <v>-901</v>
      </c>
      <c r="S32" s="132" t="str">
        <f t="shared" si="5"/>
        <v/>
      </c>
      <c r="U32" s="131">
        <v>1938</v>
      </c>
      <c r="V32" s="268">
        <f t="shared" si="6"/>
        <v>-901</v>
      </c>
      <c r="W32" s="268">
        <f t="shared" si="6"/>
        <v>-901</v>
      </c>
      <c r="X32" s="268">
        <f t="shared" si="6"/>
        <v>-901</v>
      </c>
      <c r="Y32" s="268">
        <f t="shared" si="6"/>
        <v>-901</v>
      </c>
      <c r="Z32" s="268">
        <f t="shared" si="6"/>
        <v>-901</v>
      </c>
      <c r="AA32" s="268">
        <f t="shared" si="6"/>
        <v>-901</v>
      </c>
      <c r="AB32" s="268">
        <f t="shared" si="6"/>
        <v>-901</v>
      </c>
      <c r="AC32" s="268">
        <f t="shared" si="6"/>
        <v>-901</v>
      </c>
      <c r="AD32" s="268">
        <f t="shared" si="6"/>
        <v>-901</v>
      </c>
      <c r="AE32" s="268">
        <f t="shared" si="6"/>
        <v>-901</v>
      </c>
      <c r="AF32" s="268">
        <f t="shared" si="6"/>
        <v>-901</v>
      </c>
      <c r="AG32" s="268">
        <f t="shared" si="6"/>
        <v>-901</v>
      </c>
      <c r="AH32" s="134" t="str">
        <f t="shared" si="7"/>
        <v/>
      </c>
      <c r="AI32" s="272"/>
    </row>
    <row r="33" spans="1:35">
      <c r="A33" s="263">
        <f t="shared" si="2"/>
        <v>1923</v>
      </c>
      <c r="B33" s="271">
        <v>8491</v>
      </c>
      <c r="C33" s="265">
        <v>-901</v>
      </c>
      <c r="D33" s="266">
        <f t="shared" si="3"/>
        <v>-901</v>
      </c>
      <c r="E33" s="130">
        <v>28</v>
      </c>
      <c r="F33" s="131">
        <v>1939</v>
      </c>
      <c r="G33" s="268">
        <f t="shared" si="4"/>
        <v>-901</v>
      </c>
      <c r="H33" s="268">
        <f t="shared" si="4"/>
        <v>-901</v>
      </c>
      <c r="I33" s="268">
        <f t="shared" si="4"/>
        <v>-901</v>
      </c>
      <c r="J33" s="268">
        <f t="shared" si="4"/>
        <v>-901</v>
      </c>
      <c r="K33" s="268">
        <f t="shared" si="4"/>
        <v>-901</v>
      </c>
      <c r="L33" s="268">
        <f t="shared" si="4"/>
        <v>-901</v>
      </c>
      <c r="M33" s="268">
        <f t="shared" si="4"/>
        <v>-901</v>
      </c>
      <c r="N33" s="268">
        <f t="shared" si="4"/>
        <v>-901</v>
      </c>
      <c r="O33" s="268">
        <f t="shared" si="4"/>
        <v>-901</v>
      </c>
      <c r="P33" s="268">
        <f t="shared" si="4"/>
        <v>-901</v>
      </c>
      <c r="Q33" s="268">
        <f t="shared" si="4"/>
        <v>-901</v>
      </c>
      <c r="R33" s="268">
        <f t="shared" si="4"/>
        <v>-901</v>
      </c>
      <c r="S33" s="132" t="str">
        <f t="shared" si="5"/>
        <v/>
      </c>
      <c r="U33" s="131">
        <v>1939</v>
      </c>
      <c r="V33" s="268">
        <f t="shared" si="6"/>
        <v>-901</v>
      </c>
      <c r="W33" s="268">
        <f t="shared" si="6"/>
        <v>-901</v>
      </c>
      <c r="X33" s="268">
        <f t="shared" si="6"/>
        <v>-901</v>
      </c>
      <c r="Y33" s="268">
        <f t="shared" si="6"/>
        <v>-901</v>
      </c>
      <c r="Z33" s="268">
        <f t="shared" si="6"/>
        <v>-901</v>
      </c>
      <c r="AA33" s="268">
        <f t="shared" si="6"/>
        <v>-901</v>
      </c>
      <c r="AB33" s="268">
        <f t="shared" si="6"/>
        <v>-901</v>
      </c>
      <c r="AC33" s="268">
        <f t="shared" si="6"/>
        <v>-901</v>
      </c>
      <c r="AD33" s="268">
        <f t="shared" si="6"/>
        <v>-901</v>
      </c>
      <c r="AE33" s="268">
        <f t="shared" si="6"/>
        <v>-901</v>
      </c>
      <c r="AF33" s="268">
        <f t="shared" si="6"/>
        <v>-901</v>
      </c>
      <c r="AG33" s="268">
        <f t="shared" si="6"/>
        <v>-901</v>
      </c>
      <c r="AH33" s="134" t="str">
        <f t="shared" si="7"/>
        <v/>
      </c>
      <c r="AI33" s="272"/>
    </row>
    <row r="34" spans="1:35">
      <c r="A34" s="263">
        <f t="shared" si="2"/>
        <v>1923</v>
      </c>
      <c r="B34" s="271">
        <v>8521</v>
      </c>
      <c r="C34" s="265">
        <v>-901</v>
      </c>
      <c r="D34" s="266">
        <f t="shared" si="3"/>
        <v>-901</v>
      </c>
      <c r="E34" s="130">
        <v>29</v>
      </c>
      <c r="F34" s="131">
        <v>1940</v>
      </c>
      <c r="G34" s="268">
        <f t="shared" si="4"/>
        <v>-901</v>
      </c>
      <c r="H34" s="268">
        <f t="shared" si="4"/>
        <v>-901</v>
      </c>
      <c r="I34" s="268">
        <f t="shared" si="4"/>
        <v>-901</v>
      </c>
      <c r="J34" s="268">
        <f t="shared" si="4"/>
        <v>-901</v>
      </c>
      <c r="K34" s="268">
        <f t="shared" si="4"/>
        <v>-901</v>
      </c>
      <c r="L34" s="268">
        <f t="shared" si="4"/>
        <v>-901</v>
      </c>
      <c r="M34" s="268">
        <f t="shared" si="4"/>
        <v>-901</v>
      </c>
      <c r="N34" s="268">
        <f t="shared" si="4"/>
        <v>-901</v>
      </c>
      <c r="O34" s="268">
        <f t="shared" si="4"/>
        <v>-901</v>
      </c>
      <c r="P34" s="268">
        <f t="shared" si="4"/>
        <v>-901</v>
      </c>
      <c r="Q34" s="268">
        <f t="shared" si="4"/>
        <v>-901</v>
      </c>
      <c r="R34" s="268">
        <f t="shared" si="4"/>
        <v>-901</v>
      </c>
      <c r="S34" s="132" t="str">
        <f t="shared" si="5"/>
        <v/>
      </c>
      <c r="U34" s="131">
        <v>1940</v>
      </c>
      <c r="V34" s="268">
        <f t="shared" si="6"/>
        <v>-901</v>
      </c>
      <c r="W34" s="268">
        <f t="shared" si="6"/>
        <v>-901</v>
      </c>
      <c r="X34" s="268">
        <f t="shared" si="6"/>
        <v>-901</v>
      </c>
      <c r="Y34" s="268">
        <f t="shared" si="6"/>
        <v>-901</v>
      </c>
      <c r="Z34" s="268">
        <f t="shared" si="6"/>
        <v>-901</v>
      </c>
      <c r="AA34" s="268">
        <f t="shared" si="6"/>
        <v>-901</v>
      </c>
      <c r="AB34" s="268">
        <f t="shared" si="6"/>
        <v>-901</v>
      </c>
      <c r="AC34" s="268">
        <f t="shared" si="6"/>
        <v>-901</v>
      </c>
      <c r="AD34" s="268">
        <f t="shared" si="6"/>
        <v>-901</v>
      </c>
      <c r="AE34" s="268">
        <f t="shared" si="6"/>
        <v>-901</v>
      </c>
      <c r="AF34" s="268">
        <f t="shared" si="6"/>
        <v>-901</v>
      </c>
      <c r="AG34" s="268">
        <f t="shared" si="6"/>
        <v>-901</v>
      </c>
      <c r="AH34" s="134" t="str">
        <f t="shared" si="7"/>
        <v/>
      </c>
      <c r="AI34" s="272"/>
    </row>
    <row r="35" spans="1:35">
      <c r="A35" s="263">
        <f t="shared" si="2"/>
        <v>1923</v>
      </c>
      <c r="B35" s="271">
        <v>8552</v>
      </c>
      <c r="C35" s="265">
        <v>-901</v>
      </c>
      <c r="D35" s="266">
        <f t="shared" si="3"/>
        <v>-901</v>
      </c>
      <c r="E35" s="130">
        <v>28</v>
      </c>
      <c r="F35" s="131">
        <v>1941</v>
      </c>
      <c r="G35" s="268">
        <f t="shared" si="4"/>
        <v>-901</v>
      </c>
      <c r="H35" s="268">
        <f t="shared" si="4"/>
        <v>-901</v>
      </c>
      <c r="I35" s="268">
        <f t="shared" si="4"/>
        <v>-901</v>
      </c>
      <c r="J35" s="268">
        <f t="shared" si="4"/>
        <v>-901</v>
      </c>
      <c r="K35" s="268">
        <f t="shared" si="4"/>
        <v>-901</v>
      </c>
      <c r="L35" s="268">
        <f t="shared" si="4"/>
        <v>-901</v>
      </c>
      <c r="M35" s="268">
        <f t="shared" si="4"/>
        <v>-901</v>
      </c>
      <c r="N35" s="268">
        <f t="shared" si="4"/>
        <v>-901</v>
      </c>
      <c r="O35" s="268">
        <f t="shared" si="4"/>
        <v>-901</v>
      </c>
      <c r="P35" s="268">
        <f t="shared" si="4"/>
        <v>-901</v>
      </c>
      <c r="Q35" s="268">
        <f t="shared" si="4"/>
        <v>-901</v>
      </c>
      <c r="R35" s="268">
        <f t="shared" si="4"/>
        <v>-901</v>
      </c>
      <c r="S35" s="132" t="str">
        <f t="shared" si="5"/>
        <v/>
      </c>
      <c r="U35" s="131">
        <v>1941</v>
      </c>
      <c r="V35" s="268">
        <f t="shared" si="6"/>
        <v>-901</v>
      </c>
      <c r="W35" s="268">
        <f t="shared" si="6"/>
        <v>-901</v>
      </c>
      <c r="X35" s="268">
        <f t="shared" si="6"/>
        <v>-901</v>
      </c>
      <c r="Y35" s="268">
        <f t="shared" si="6"/>
        <v>-901</v>
      </c>
      <c r="Z35" s="268">
        <f t="shared" si="6"/>
        <v>-901</v>
      </c>
      <c r="AA35" s="268">
        <f t="shared" si="6"/>
        <v>-901</v>
      </c>
      <c r="AB35" s="268">
        <f t="shared" si="6"/>
        <v>-901</v>
      </c>
      <c r="AC35" s="268">
        <f t="shared" si="6"/>
        <v>-901</v>
      </c>
      <c r="AD35" s="268">
        <f t="shared" si="6"/>
        <v>-901</v>
      </c>
      <c r="AE35" s="268">
        <f t="shared" si="6"/>
        <v>-901</v>
      </c>
      <c r="AF35" s="268">
        <f t="shared" si="6"/>
        <v>-901</v>
      </c>
      <c r="AG35" s="268">
        <f t="shared" si="6"/>
        <v>-901</v>
      </c>
      <c r="AH35" s="134" t="str">
        <f t="shared" si="7"/>
        <v/>
      </c>
      <c r="AI35" s="272"/>
    </row>
    <row r="36" spans="1:35">
      <c r="A36" s="263">
        <f t="shared" si="2"/>
        <v>1923</v>
      </c>
      <c r="B36" s="271">
        <v>8582</v>
      </c>
      <c r="C36" s="265">
        <v>-901</v>
      </c>
      <c r="D36" s="266">
        <f t="shared" si="3"/>
        <v>-901</v>
      </c>
      <c r="E36" s="130">
        <v>28</v>
      </c>
      <c r="F36" s="131">
        <v>1942</v>
      </c>
      <c r="G36" s="268">
        <f t="shared" si="4"/>
        <v>-901</v>
      </c>
      <c r="H36" s="268">
        <f t="shared" si="4"/>
        <v>-901</v>
      </c>
      <c r="I36" s="268">
        <f t="shared" si="4"/>
        <v>-901</v>
      </c>
      <c r="J36" s="268">
        <f t="shared" si="4"/>
        <v>-901</v>
      </c>
      <c r="K36" s="268">
        <f t="shared" si="4"/>
        <v>-901</v>
      </c>
      <c r="L36" s="268">
        <f t="shared" si="4"/>
        <v>-901</v>
      </c>
      <c r="M36" s="268">
        <f t="shared" si="4"/>
        <v>-901</v>
      </c>
      <c r="N36" s="268">
        <f t="shared" si="4"/>
        <v>-901</v>
      </c>
      <c r="O36" s="268">
        <f t="shared" si="4"/>
        <v>-901</v>
      </c>
      <c r="P36" s="268">
        <f t="shared" si="4"/>
        <v>-901</v>
      </c>
      <c r="Q36" s="268">
        <f t="shared" si="4"/>
        <v>-901</v>
      </c>
      <c r="R36" s="268">
        <f t="shared" si="4"/>
        <v>-901</v>
      </c>
      <c r="S36" s="132" t="str">
        <f t="shared" si="5"/>
        <v/>
      </c>
      <c r="U36" s="131">
        <v>1942</v>
      </c>
      <c r="V36" s="268">
        <f t="shared" si="6"/>
        <v>-901</v>
      </c>
      <c r="W36" s="268">
        <f t="shared" si="6"/>
        <v>-901</v>
      </c>
      <c r="X36" s="268">
        <f t="shared" si="6"/>
        <v>-901</v>
      </c>
      <c r="Y36" s="268">
        <f t="shared" si="6"/>
        <v>-901</v>
      </c>
      <c r="Z36" s="268">
        <f t="shared" si="6"/>
        <v>-901</v>
      </c>
      <c r="AA36" s="268">
        <f t="shared" si="6"/>
        <v>-901</v>
      </c>
      <c r="AB36" s="268">
        <f t="shared" si="6"/>
        <v>-901</v>
      </c>
      <c r="AC36" s="268">
        <f t="shared" si="6"/>
        <v>-901</v>
      </c>
      <c r="AD36" s="268">
        <f t="shared" si="6"/>
        <v>-901</v>
      </c>
      <c r="AE36" s="268">
        <f t="shared" si="6"/>
        <v>-901</v>
      </c>
      <c r="AF36" s="268">
        <f t="shared" si="6"/>
        <v>-901</v>
      </c>
      <c r="AG36" s="268">
        <f t="shared" si="6"/>
        <v>-901</v>
      </c>
      <c r="AH36" s="134" t="str">
        <f t="shared" si="7"/>
        <v/>
      </c>
      <c r="AI36" s="272"/>
    </row>
    <row r="37" spans="1:35">
      <c r="A37" s="263">
        <f t="shared" si="2"/>
        <v>1923</v>
      </c>
      <c r="B37" s="271">
        <v>8613</v>
      </c>
      <c r="C37" s="265">
        <v>-901</v>
      </c>
      <c r="D37" s="266">
        <f t="shared" si="3"/>
        <v>-901</v>
      </c>
      <c r="E37" s="130">
        <v>28</v>
      </c>
      <c r="F37" s="131">
        <v>1943</v>
      </c>
      <c r="G37" s="268">
        <f t="shared" si="4"/>
        <v>-901</v>
      </c>
      <c r="H37" s="268">
        <f t="shared" si="4"/>
        <v>-901</v>
      </c>
      <c r="I37" s="268">
        <f t="shared" si="4"/>
        <v>-901</v>
      </c>
      <c r="J37" s="268">
        <f t="shared" si="4"/>
        <v>-901</v>
      </c>
      <c r="K37" s="268">
        <f t="shared" si="4"/>
        <v>-901</v>
      </c>
      <c r="L37" s="268">
        <f t="shared" si="4"/>
        <v>-901</v>
      </c>
      <c r="M37" s="268">
        <f t="shared" si="4"/>
        <v>-901</v>
      </c>
      <c r="N37" s="268">
        <f t="shared" si="4"/>
        <v>-901</v>
      </c>
      <c r="O37" s="268">
        <f t="shared" si="4"/>
        <v>-901</v>
      </c>
      <c r="P37" s="268">
        <f t="shared" si="4"/>
        <v>-901</v>
      </c>
      <c r="Q37" s="268">
        <f t="shared" si="4"/>
        <v>-901</v>
      </c>
      <c r="R37" s="268">
        <f t="shared" si="4"/>
        <v>-901</v>
      </c>
      <c r="S37" s="132" t="str">
        <f t="shared" si="5"/>
        <v/>
      </c>
      <c r="U37" s="131">
        <v>1943</v>
      </c>
      <c r="V37" s="268">
        <f t="shared" si="6"/>
        <v>-901</v>
      </c>
      <c r="W37" s="268">
        <f t="shared" si="6"/>
        <v>-901</v>
      </c>
      <c r="X37" s="268">
        <f t="shared" si="6"/>
        <v>-901</v>
      </c>
      <c r="Y37" s="268">
        <f t="shared" si="6"/>
        <v>-901</v>
      </c>
      <c r="Z37" s="268">
        <f t="shared" si="6"/>
        <v>-901</v>
      </c>
      <c r="AA37" s="268">
        <f t="shared" si="6"/>
        <v>-901</v>
      </c>
      <c r="AB37" s="268">
        <f t="shared" si="6"/>
        <v>-901</v>
      </c>
      <c r="AC37" s="268">
        <f t="shared" si="6"/>
        <v>-901</v>
      </c>
      <c r="AD37" s="268">
        <f t="shared" si="6"/>
        <v>-901</v>
      </c>
      <c r="AE37" s="268">
        <f t="shared" si="6"/>
        <v>-901</v>
      </c>
      <c r="AF37" s="268">
        <f t="shared" si="6"/>
        <v>-901</v>
      </c>
      <c r="AG37" s="268">
        <f t="shared" si="6"/>
        <v>-901</v>
      </c>
      <c r="AH37" s="134" t="str">
        <f t="shared" si="7"/>
        <v/>
      </c>
      <c r="AI37" s="272"/>
    </row>
    <row r="38" spans="1:35">
      <c r="A38" s="263">
        <f t="shared" si="2"/>
        <v>1923</v>
      </c>
      <c r="B38" s="271">
        <v>8644</v>
      </c>
      <c r="C38" s="265">
        <v>-901</v>
      </c>
      <c r="D38" s="266">
        <f t="shared" si="3"/>
        <v>-901</v>
      </c>
      <c r="E38" s="130">
        <v>29</v>
      </c>
      <c r="F38" s="131">
        <v>1944</v>
      </c>
      <c r="G38" s="268">
        <f t="shared" si="4"/>
        <v>-901</v>
      </c>
      <c r="H38" s="268">
        <f t="shared" si="4"/>
        <v>-901</v>
      </c>
      <c r="I38" s="268">
        <f t="shared" si="4"/>
        <v>-901</v>
      </c>
      <c r="J38" s="268">
        <f t="shared" si="4"/>
        <v>-901</v>
      </c>
      <c r="K38" s="268">
        <f t="shared" si="4"/>
        <v>-901</v>
      </c>
      <c r="L38" s="268">
        <f t="shared" si="4"/>
        <v>-901</v>
      </c>
      <c r="M38" s="268">
        <f t="shared" si="4"/>
        <v>-901</v>
      </c>
      <c r="N38" s="268">
        <f t="shared" si="4"/>
        <v>-901</v>
      </c>
      <c r="O38" s="268">
        <f t="shared" si="4"/>
        <v>-901</v>
      </c>
      <c r="P38" s="268">
        <f t="shared" si="4"/>
        <v>-901</v>
      </c>
      <c r="Q38" s="268">
        <f t="shared" si="4"/>
        <v>-901</v>
      </c>
      <c r="R38" s="268">
        <f t="shared" si="4"/>
        <v>-901</v>
      </c>
      <c r="S38" s="132" t="str">
        <f t="shared" si="5"/>
        <v/>
      </c>
      <c r="U38" s="131">
        <v>1944</v>
      </c>
      <c r="V38" s="268">
        <f t="shared" si="6"/>
        <v>-901</v>
      </c>
      <c r="W38" s="268">
        <f t="shared" si="6"/>
        <v>-901</v>
      </c>
      <c r="X38" s="268">
        <f t="shared" si="6"/>
        <v>-901</v>
      </c>
      <c r="Y38" s="268">
        <f t="shared" si="6"/>
        <v>-901</v>
      </c>
      <c r="Z38" s="268">
        <f t="shared" si="6"/>
        <v>-901</v>
      </c>
      <c r="AA38" s="268">
        <f t="shared" si="6"/>
        <v>-901</v>
      </c>
      <c r="AB38" s="268">
        <f t="shared" si="6"/>
        <v>-901</v>
      </c>
      <c r="AC38" s="268">
        <f t="shared" si="6"/>
        <v>-901</v>
      </c>
      <c r="AD38" s="268">
        <f t="shared" si="6"/>
        <v>-901</v>
      </c>
      <c r="AE38" s="268">
        <f t="shared" si="6"/>
        <v>-901</v>
      </c>
      <c r="AF38" s="268">
        <f t="shared" si="6"/>
        <v>-901</v>
      </c>
      <c r="AG38" s="268">
        <f t="shared" si="6"/>
        <v>-901</v>
      </c>
      <c r="AH38" s="134" t="str">
        <f t="shared" si="7"/>
        <v/>
      </c>
      <c r="AI38" s="272"/>
    </row>
    <row r="39" spans="1:35">
      <c r="A39" s="263">
        <f t="shared" si="2"/>
        <v>1923</v>
      </c>
      <c r="B39" s="271">
        <v>8674</v>
      </c>
      <c r="C39" s="265">
        <v>-901</v>
      </c>
      <c r="D39" s="266">
        <f t="shared" si="3"/>
        <v>-901</v>
      </c>
      <c r="E39" s="130">
        <v>28</v>
      </c>
      <c r="F39" s="131">
        <v>1945</v>
      </c>
      <c r="G39" s="268">
        <f t="shared" si="4"/>
        <v>-901</v>
      </c>
      <c r="H39" s="268">
        <f t="shared" si="4"/>
        <v>-901</v>
      </c>
      <c r="I39" s="268">
        <f t="shared" si="4"/>
        <v>-901</v>
      </c>
      <c r="J39" s="268">
        <f t="shared" si="4"/>
        <v>-901</v>
      </c>
      <c r="K39" s="268">
        <f t="shared" si="4"/>
        <v>-901</v>
      </c>
      <c r="L39" s="268">
        <f t="shared" si="4"/>
        <v>-901</v>
      </c>
      <c r="M39" s="268">
        <f t="shared" si="4"/>
        <v>-901</v>
      </c>
      <c r="N39" s="268">
        <f t="shared" si="4"/>
        <v>-901</v>
      </c>
      <c r="O39" s="268">
        <f t="shared" si="4"/>
        <v>-901</v>
      </c>
      <c r="P39" s="268">
        <f t="shared" si="4"/>
        <v>-901</v>
      </c>
      <c r="Q39" s="268">
        <f t="shared" si="4"/>
        <v>-901</v>
      </c>
      <c r="R39" s="268">
        <f t="shared" si="4"/>
        <v>-901</v>
      </c>
      <c r="S39" s="132" t="str">
        <f t="shared" si="5"/>
        <v/>
      </c>
      <c r="U39" s="131">
        <v>1945</v>
      </c>
      <c r="V39" s="268">
        <f t="shared" si="6"/>
        <v>-901</v>
      </c>
      <c r="W39" s="268">
        <f t="shared" si="6"/>
        <v>-901</v>
      </c>
      <c r="X39" s="268">
        <f t="shared" si="6"/>
        <v>-901</v>
      </c>
      <c r="Y39" s="268">
        <f t="shared" si="6"/>
        <v>-901</v>
      </c>
      <c r="Z39" s="268">
        <f t="shared" si="6"/>
        <v>-901</v>
      </c>
      <c r="AA39" s="268">
        <f t="shared" si="6"/>
        <v>-901</v>
      </c>
      <c r="AB39" s="268">
        <f t="shared" si="6"/>
        <v>-901</v>
      </c>
      <c r="AC39" s="268">
        <f t="shared" si="6"/>
        <v>-901</v>
      </c>
      <c r="AD39" s="268">
        <f t="shared" si="6"/>
        <v>-901</v>
      </c>
      <c r="AE39" s="268">
        <f t="shared" si="6"/>
        <v>-901</v>
      </c>
      <c r="AF39" s="268">
        <f t="shared" si="6"/>
        <v>-901</v>
      </c>
      <c r="AG39" s="268">
        <f t="shared" si="6"/>
        <v>-901</v>
      </c>
      <c r="AH39" s="134" t="str">
        <f t="shared" si="7"/>
        <v/>
      </c>
      <c r="AI39" s="272"/>
    </row>
    <row r="40" spans="1:35">
      <c r="A40" s="263">
        <f t="shared" si="2"/>
        <v>1924</v>
      </c>
      <c r="B40" s="271">
        <v>8705</v>
      </c>
      <c r="C40" s="265">
        <v>-901</v>
      </c>
      <c r="D40" s="266">
        <f t="shared" si="3"/>
        <v>-901</v>
      </c>
      <c r="E40" s="130">
        <v>28</v>
      </c>
      <c r="F40" s="131">
        <v>1946</v>
      </c>
      <c r="G40" s="268">
        <f t="shared" si="4"/>
        <v>-901</v>
      </c>
      <c r="H40" s="268">
        <f t="shared" si="4"/>
        <v>-901</v>
      </c>
      <c r="I40" s="268">
        <f t="shared" si="4"/>
        <v>-901</v>
      </c>
      <c r="J40" s="268">
        <f t="shared" si="4"/>
        <v>-901</v>
      </c>
      <c r="K40" s="268">
        <f t="shared" si="4"/>
        <v>-901</v>
      </c>
      <c r="L40" s="268">
        <f t="shared" si="4"/>
        <v>-901</v>
      </c>
      <c r="M40" s="268">
        <f t="shared" si="4"/>
        <v>-901</v>
      </c>
      <c r="N40" s="268">
        <f t="shared" si="4"/>
        <v>-901</v>
      </c>
      <c r="O40" s="268">
        <f t="shared" si="4"/>
        <v>-901</v>
      </c>
      <c r="P40" s="268">
        <f t="shared" si="4"/>
        <v>-901</v>
      </c>
      <c r="Q40" s="268">
        <f t="shared" si="4"/>
        <v>-901</v>
      </c>
      <c r="R40" s="268">
        <f t="shared" si="4"/>
        <v>-901</v>
      </c>
      <c r="S40" s="132" t="str">
        <f t="shared" si="5"/>
        <v/>
      </c>
      <c r="U40" s="131">
        <v>1946</v>
      </c>
      <c r="V40" s="268">
        <f t="shared" si="6"/>
        <v>-901</v>
      </c>
      <c r="W40" s="268">
        <f t="shared" si="6"/>
        <v>-901</v>
      </c>
      <c r="X40" s="268">
        <f t="shared" si="6"/>
        <v>-901</v>
      </c>
      <c r="Y40" s="268">
        <f t="shared" si="6"/>
        <v>-901</v>
      </c>
      <c r="Z40" s="268">
        <f t="shared" si="6"/>
        <v>-901</v>
      </c>
      <c r="AA40" s="268">
        <f t="shared" si="6"/>
        <v>-901</v>
      </c>
      <c r="AB40" s="268">
        <f t="shared" si="6"/>
        <v>-901</v>
      </c>
      <c r="AC40" s="268">
        <f t="shared" si="6"/>
        <v>-901</v>
      </c>
      <c r="AD40" s="268">
        <f t="shared" si="6"/>
        <v>-901</v>
      </c>
      <c r="AE40" s="268">
        <f t="shared" si="6"/>
        <v>-901</v>
      </c>
      <c r="AF40" s="268">
        <f t="shared" si="6"/>
        <v>-901</v>
      </c>
      <c r="AG40" s="268">
        <f t="shared" si="6"/>
        <v>-901</v>
      </c>
      <c r="AH40" s="134" t="str">
        <f t="shared" si="7"/>
        <v/>
      </c>
      <c r="AI40" s="272"/>
    </row>
    <row r="41" spans="1:35">
      <c r="A41" s="263">
        <f t="shared" si="2"/>
        <v>1924</v>
      </c>
      <c r="B41" s="271">
        <v>8735</v>
      </c>
      <c r="C41" s="265">
        <v>-901</v>
      </c>
      <c r="D41" s="266">
        <f t="shared" si="3"/>
        <v>-901</v>
      </c>
      <c r="E41" s="130">
        <v>28</v>
      </c>
      <c r="F41" s="131">
        <v>1947</v>
      </c>
      <c r="G41" s="268">
        <f t="shared" si="4"/>
        <v>-901</v>
      </c>
      <c r="H41" s="268">
        <f t="shared" si="4"/>
        <v>-901</v>
      </c>
      <c r="I41" s="268">
        <f t="shared" si="4"/>
        <v>-901</v>
      </c>
      <c r="J41" s="268">
        <f t="shared" si="4"/>
        <v>-901</v>
      </c>
      <c r="K41" s="268">
        <f t="shared" si="4"/>
        <v>-901</v>
      </c>
      <c r="L41" s="268">
        <f t="shared" si="4"/>
        <v>-901</v>
      </c>
      <c r="M41" s="268">
        <f t="shared" si="4"/>
        <v>-901</v>
      </c>
      <c r="N41" s="268">
        <f t="shared" si="4"/>
        <v>-901</v>
      </c>
      <c r="O41" s="268">
        <f t="shared" si="4"/>
        <v>-901</v>
      </c>
      <c r="P41" s="268">
        <f t="shared" si="4"/>
        <v>-901</v>
      </c>
      <c r="Q41" s="268">
        <f t="shared" si="4"/>
        <v>-901</v>
      </c>
      <c r="R41" s="268">
        <f t="shared" si="4"/>
        <v>-901</v>
      </c>
      <c r="S41" s="132" t="str">
        <f t="shared" si="5"/>
        <v/>
      </c>
      <c r="U41" s="131">
        <v>1947</v>
      </c>
      <c r="V41" s="268">
        <f t="shared" si="6"/>
        <v>-901</v>
      </c>
      <c r="W41" s="268">
        <f t="shared" si="6"/>
        <v>-901</v>
      </c>
      <c r="X41" s="268">
        <f t="shared" si="6"/>
        <v>-901</v>
      </c>
      <c r="Y41" s="268">
        <f t="shared" si="6"/>
        <v>-901</v>
      </c>
      <c r="Z41" s="268">
        <f t="shared" si="6"/>
        <v>-901</v>
      </c>
      <c r="AA41" s="268">
        <f t="shared" si="6"/>
        <v>-901</v>
      </c>
      <c r="AB41" s="268">
        <f t="shared" si="6"/>
        <v>-901</v>
      </c>
      <c r="AC41" s="268">
        <f t="shared" si="6"/>
        <v>-901</v>
      </c>
      <c r="AD41" s="268">
        <f t="shared" si="6"/>
        <v>-901</v>
      </c>
      <c r="AE41" s="268">
        <f t="shared" si="6"/>
        <v>-901</v>
      </c>
      <c r="AF41" s="268">
        <f t="shared" si="6"/>
        <v>-901</v>
      </c>
      <c r="AG41" s="268">
        <f t="shared" si="6"/>
        <v>-901</v>
      </c>
      <c r="AH41" s="134" t="str">
        <f t="shared" si="7"/>
        <v/>
      </c>
      <c r="AI41" s="272"/>
    </row>
    <row r="42" spans="1:35">
      <c r="A42" s="263">
        <f t="shared" si="2"/>
        <v>1924</v>
      </c>
      <c r="B42" s="271">
        <v>8766</v>
      </c>
      <c r="C42" s="265">
        <v>-901</v>
      </c>
      <c r="D42" s="266">
        <f t="shared" si="3"/>
        <v>-901</v>
      </c>
      <c r="E42" s="130">
        <v>29</v>
      </c>
      <c r="F42" s="131">
        <v>1948</v>
      </c>
      <c r="G42" s="268">
        <f t="shared" si="4"/>
        <v>-901</v>
      </c>
      <c r="H42" s="268">
        <f t="shared" si="4"/>
        <v>-901</v>
      </c>
      <c r="I42" s="268">
        <f t="shared" si="4"/>
        <v>-901</v>
      </c>
      <c r="J42" s="268">
        <f t="shared" si="4"/>
        <v>-901</v>
      </c>
      <c r="K42" s="268">
        <f t="shared" si="4"/>
        <v>-901</v>
      </c>
      <c r="L42" s="268">
        <f t="shared" si="4"/>
        <v>-901</v>
      </c>
      <c r="M42" s="268">
        <f t="shared" si="4"/>
        <v>-901</v>
      </c>
      <c r="N42" s="268">
        <f t="shared" si="4"/>
        <v>-901</v>
      </c>
      <c r="O42" s="268">
        <f t="shared" si="4"/>
        <v>-901</v>
      </c>
      <c r="P42" s="268">
        <f t="shared" si="4"/>
        <v>-901</v>
      </c>
      <c r="Q42" s="268">
        <f t="shared" si="4"/>
        <v>-901</v>
      </c>
      <c r="R42" s="268">
        <f t="shared" si="4"/>
        <v>-901</v>
      </c>
      <c r="S42" s="132" t="str">
        <f t="shared" si="5"/>
        <v/>
      </c>
      <c r="U42" s="131">
        <v>1948</v>
      </c>
      <c r="V42" s="268">
        <f t="shared" si="6"/>
        <v>-901</v>
      </c>
      <c r="W42" s="268">
        <f t="shared" si="6"/>
        <v>-901</v>
      </c>
      <c r="X42" s="268">
        <f t="shared" si="6"/>
        <v>-901</v>
      </c>
      <c r="Y42" s="268">
        <f t="shared" si="6"/>
        <v>-901</v>
      </c>
      <c r="Z42" s="268">
        <f t="shared" si="6"/>
        <v>-901</v>
      </c>
      <c r="AA42" s="268">
        <f t="shared" si="6"/>
        <v>-901</v>
      </c>
      <c r="AB42" s="268">
        <f t="shared" si="6"/>
        <v>-901</v>
      </c>
      <c r="AC42" s="268">
        <f t="shared" si="6"/>
        <v>-901</v>
      </c>
      <c r="AD42" s="268">
        <f t="shared" si="6"/>
        <v>-901</v>
      </c>
      <c r="AE42" s="268">
        <f t="shared" si="6"/>
        <v>-901</v>
      </c>
      <c r="AF42" s="268">
        <f t="shared" si="6"/>
        <v>-901</v>
      </c>
      <c r="AG42" s="268">
        <f t="shared" si="6"/>
        <v>-901</v>
      </c>
      <c r="AH42" s="134" t="str">
        <f t="shared" si="7"/>
        <v/>
      </c>
      <c r="AI42" s="272"/>
    </row>
    <row r="43" spans="1:35">
      <c r="A43" s="263">
        <f t="shared" si="2"/>
        <v>1924</v>
      </c>
      <c r="B43" s="271">
        <v>8797</v>
      </c>
      <c r="C43" s="265">
        <v>-901</v>
      </c>
      <c r="D43" s="266">
        <f t="shared" si="3"/>
        <v>-901</v>
      </c>
      <c r="E43" s="130">
        <v>28</v>
      </c>
      <c r="F43" s="131">
        <v>1949</v>
      </c>
      <c r="G43" s="268">
        <f t="shared" si="4"/>
        <v>-901</v>
      </c>
      <c r="H43" s="268">
        <f t="shared" si="4"/>
        <v>-901</v>
      </c>
      <c r="I43" s="268">
        <f t="shared" si="4"/>
        <v>-901</v>
      </c>
      <c r="J43" s="268">
        <f t="shared" si="4"/>
        <v>-901</v>
      </c>
      <c r="K43" s="268">
        <f t="shared" si="4"/>
        <v>-901</v>
      </c>
      <c r="L43" s="268">
        <f t="shared" si="4"/>
        <v>-901</v>
      </c>
      <c r="M43" s="268">
        <f t="shared" si="4"/>
        <v>-901</v>
      </c>
      <c r="N43" s="268">
        <f t="shared" si="4"/>
        <v>-901</v>
      </c>
      <c r="O43" s="268">
        <f t="shared" si="4"/>
        <v>-901</v>
      </c>
      <c r="P43" s="268">
        <f t="shared" si="4"/>
        <v>-901</v>
      </c>
      <c r="Q43" s="268">
        <f t="shared" si="4"/>
        <v>-901</v>
      </c>
      <c r="R43" s="268">
        <f t="shared" si="4"/>
        <v>-901</v>
      </c>
      <c r="S43" s="132" t="str">
        <f t="shared" si="5"/>
        <v/>
      </c>
      <c r="U43" s="131">
        <v>1949</v>
      </c>
      <c r="V43" s="268">
        <f t="shared" si="6"/>
        <v>-901</v>
      </c>
      <c r="W43" s="268">
        <f t="shared" si="6"/>
        <v>-901</v>
      </c>
      <c r="X43" s="268">
        <f t="shared" si="6"/>
        <v>-901</v>
      </c>
      <c r="Y43" s="268">
        <f t="shared" si="6"/>
        <v>-901</v>
      </c>
      <c r="Z43" s="268">
        <f t="shared" si="6"/>
        <v>-901</v>
      </c>
      <c r="AA43" s="268">
        <f t="shared" si="6"/>
        <v>-901</v>
      </c>
      <c r="AB43" s="268">
        <f t="shared" si="6"/>
        <v>-901</v>
      </c>
      <c r="AC43" s="268">
        <f t="shared" si="6"/>
        <v>-901</v>
      </c>
      <c r="AD43" s="268">
        <f t="shared" si="6"/>
        <v>-901</v>
      </c>
      <c r="AE43" s="268">
        <f t="shared" si="6"/>
        <v>-901</v>
      </c>
      <c r="AF43" s="268">
        <f t="shared" si="6"/>
        <v>-901</v>
      </c>
      <c r="AG43" s="268">
        <f t="shared" si="6"/>
        <v>-901</v>
      </c>
      <c r="AH43" s="134" t="str">
        <f t="shared" si="7"/>
        <v/>
      </c>
      <c r="AI43" s="272"/>
    </row>
    <row r="44" spans="1:35">
      <c r="A44" s="263">
        <f t="shared" si="2"/>
        <v>1924</v>
      </c>
      <c r="B44" s="271">
        <v>8826</v>
      </c>
      <c r="C44" s="265">
        <v>-901</v>
      </c>
      <c r="D44" s="266">
        <f t="shared" si="3"/>
        <v>-901</v>
      </c>
      <c r="E44" s="130">
        <v>28</v>
      </c>
      <c r="F44" s="131">
        <v>1950</v>
      </c>
      <c r="G44" s="268">
        <f t="shared" si="4"/>
        <v>-901</v>
      </c>
      <c r="H44" s="268">
        <f t="shared" si="4"/>
        <v>-901</v>
      </c>
      <c r="I44" s="268">
        <f t="shared" si="4"/>
        <v>-901</v>
      </c>
      <c r="J44" s="268">
        <f t="shared" si="4"/>
        <v>-901</v>
      </c>
      <c r="K44" s="268">
        <f t="shared" si="4"/>
        <v>-901</v>
      </c>
      <c r="L44" s="268">
        <f t="shared" si="4"/>
        <v>-901</v>
      </c>
      <c r="M44" s="268">
        <f t="shared" si="4"/>
        <v>-901</v>
      </c>
      <c r="N44" s="268">
        <f t="shared" si="4"/>
        <v>-901</v>
      </c>
      <c r="O44" s="268">
        <f t="shared" si="4"/>
        <v>-901</v>
      </c>
      <c r="P44" s="268">
        <f t="shared" si="4"/>
        <v>-901</v>
      </c>
      <c r="Q44" s="268">
        <f t="shared" si="4"/>
        <v>-901</v>
      </c>
      <c r="R44" s="268">
        <f t="shared" si="4"/>
        <v>-901</v>
      </c>
      <c r="S44" s="132" t="str">
        <f t="shared" si="5"/>
        <v/>
      </c>
      <c r="U44" s="131">
        <v>1950</v>
      </c>
      <c r="V44" s="268">
        <f t="shared" si="6"/>
        <v>-901</v>
      </c>
      <c r="W44" s="268">
        <f t="shared" si="6"/>
        <v>-901</v>
      </c>
      <c r="X44" s="268">
        <f t="shared" si="6"/>
        <v>-901</v>
      </c>
      <c r="Y44" s="268">
        <f t="shared" si="6"/>
        <v>-901</v>
      </c>
      <c r="Z44" s="268">
        <f t="shared" si="6"/>
        <v>-901</v>
      </c>
      <c r="AA44" s="268">
        <f t="shared" si="6"/>
        <v>-901</v>
      </c>
      <c r="AB44" s="268">
        <f t="shared" si="6"/>
        <v>-901</v>
      </c>
      <c r="AC44" s="268">
        <f t="shared" si="6"/>
        <v>-901</v>
      </c>
      <c r="AD44" s="268">
        <f t="shared" si="6"/>
        <v>-901</v>
      </c>
      <c r="AE44" s="268">
        <f t="shared" si="6"/>
        <v>-901</v>
      </c>
      <c r="AF44" s="268">
        <f t="shared" si="6"/>
        <v>-901</v>
      </c>
      <c r="AG44" s="268">
        <f t="shared" si="6"/>
        <v>-901</v>
      </c>
      <c r="AH44" s="134" t="str">
        <f t="shared" si="7"/>
        <v/>
      </c>
      <c r="AI44" s="272"/>
    </row>
    <row r="45" spans="1:35">
      <c r="A45" s="263">
        <f t="shared" si="2"/>
        <v>1924</v>
      </c>
      <c r="B45" s="271">
        <v>8857</v>
      </c>
      <c r="C45" s="265">
        <v>-901</v>
      </c>
      <c r="D45" s="266">
        <f t="shared" si="3"/>
        <v>-901</v>
      </c>
      <c r="E45" s="130">
        <v>28</v>
      </c>
      <c r="F45" s="131">
        <v>1951</v>
      </c>
      <c r="G45" s="268">
        <f t="shared" si="4"/>
        <v>-901</v>
      </c>
      <c r="H45" s="268">
        <f t="shared" si="4"/>
        <v>-901</v>
      </c>
      <c r="I45" s="268">
        <f t="shared" si="4"/>
        <v>-901</v>
      </c>
      <c r="J45" s="268">
        <f t="shared" si="4"/>
        <v>-901</v>
      </c>
      <c r="K45" s="268">
        <f t="shared" si="4"/>
        <v>-901</v>
      </c>
      <c r="L45" s="268">
        <f t="shared" si="4"/>
        <v>-901</v>
      </c>
      <c r="M45" s="268">
        <f t="shared" si="4"/>
        <v>-901</v>
      </c>
      <c r="N45" s="268">
        <f t="shared" si="4"/>
        <v>-901</v>
      </c>
      <c r="O45" s="268">
        <f t="shared" si="4"/>
        <v>-901</v>
      </c>
      <c r="P45" s="268">
        <f t="shared" si="4"/>
        <v>-901</v>
      </c>
      <c r="Q45" s="268">
        <f t="shared" si="4"/>
        <v>-901</v>
      </c>
      <c r="R45" s="268">
        <f t="shared" si="4"/>
        <v>-901</v>
      </c>
      <c r="S45" s="132" t="str">
        <f t="shared" si="5"/>
        <v/>
      </c>
      <c r="U45" s="131">
        <v>1951</v>
      </c>
      <c r="V45" s="268">
        <f t="shared" si="6"/>
        <v>-901</v>
      </c>
      <c r="W45" s="268">
        <f t="shared" si="6"/>
        <v>-901</v>
      </c>
      <c r="X45" s="268">
        <f t="shared" si="6"/>
        <v>-901</v>
      </c>
      <c r="Y45" s="268">
        <f t="shared" si="6"/>
        <v>-901</v>
      </c>
      <c r="Z45" s="268">
        <f t="shared" si="6"/>
        <v>-901</v>
      </c>
      <c r="AA45" s="268">
        <f t="shared" si="6"/>
        <v>-901</v>
      </c>
      <c r="AB45" s="268">
        <f t="shared" si="6"/>
        <v>-901</v>
      </c>
      <c r="AC45" s="268">
        <f t="shared" si="6"/>
        <v>-901</v>
      </c>
      <c r="AD45" s="268">
        <f t="shared" si="6"/>
        <v>-901</v>
      </c>
      <c r="AE45" s="268">
        <f t="shared" si="6"/>
        <v>-901</v>
      </c>
      <c r="AF45" s="268">
        <f t="shared" si="6"/>
        <v>-901</v>
      </c>
      <c r="AG45" s="268">
        <f t="shared" si="6"/>
        <v>-901</v>
      </c>
      <c r="AH45" s="134" t="str">
        <f t="shared" si="7"/>
        <v/>
      </c>
      <c r="AI45" s="272"/>
    </row>
    <row r="46" spans="1:35">
      <c r="A46" s="263">
        <f t="shared" si="2"/>
        <v>1924</v>
      </c>
      <c r="B46" s="271">
        <v>8887</v>
      </c>
      <c r="C46" s="265">
        <v>-901</v>
      </c>
      <c r="D46" s="266">
        <f t="shared" si="3"/>
        <v>-901</v>
      </c>
      <c r="E46" s="130">
        <v>29</v>
      </c>
      <c r="F46" s="131">
        <v>1952</v>
      </c>
      <c r="G46" s="268">
        <f t="shared" si="4"/>
        <v>-901</v>
      </c>
      <c r="H46" s="268">
        <f t="shared" si="4"/>
        <v>-901</v>
      </c>
      <c r="I46" s="268">
        <f t="shared" si="4"/>
        <v>-901</v>
      </c>
      <c r="J46" s="268">
        <f t="shared" si="4"/>
        <v>-901</v>
      </c>
      <c r="K46" s="268">
        <f t="shared" si="4"/>
        <v>-901</v>
      </c>
      <c r="L46" s="268">
        <f t="shared" si="4"/>
        <v>-901</v>
      </c>
      <c r="M46" s="268">
        <f t="shared" si="4"/>
        <v>-901</v>
      </c>
      <c r="N46" s="268">
        <f t="shared" si="4"/>
        <v>-901</v>
      </c>
      <c r="O46" s="268">
        <f t="shared" si="4"/>
        <v>-901</v>
      </c>
      <c r="P46" s="268">
        <f t="shared" si="4"/>
        <v>-901</v>
      </c>
      <c r="Q46" s="268">
        <f t="shared" si="4"/>
        <v>-901</v>
      </c>
      <c r="R46" s="268">
        <f t="shared" si="4"/>
        <v>-901</v>
      </c>
      <c r="S46" s="132" t="str">
        <f t="shared" si="5"/>
        <v/>
      </c>
      <c r="U46" s="131">
        <v>1952</v>
      </c>
      <c r="V46" s="268">
        <f t="shared" si="6"/>
        <v>-901</v>
      </c>
      <c r="W46" s="268">
        <f t="shared" si="6"/>
        <v>-901</v>
      </c>
      <c r="X46" s="268">
        <f t="shared" si="6"/>
        <v>-901</v>
      </c>
      <c r="Y46" s="268">
        <f t="shared" si="6"/>
        <v>-901</v>
      </c>
      <c r="Z46" s="268">
        <f t="shared" si="6"/>
        <v>-901</v>
      </c>
      <c r="AA46" s="268">
        <f t="shared" si="6"/>
        <v>-901</v>
      </c>
      <c r="AB46" s="268">
        <f t="shared" si="6"/>
        <v>-901</v>
      </c>
      <c r="AC46" s="268">
        <f t="shared" si="6"/>
        <v>-901</v>
      </c>
      <c r="AD46" s="268">
        <f t="shared" si="6"/>
        <v>-901</v>
      </c>
      <c r="AE46" s="268">
        <f t="shared" si="6"/>
        <v>-901</v>
      </c>
      <c r="AF46" s="268">
        <f t="shared" si="6"/>
        <v>-901</v>
      </c>
      <c r="AG46" s="268">
        <f t="shared" si="6"/>
        <v>-901</v>
      </c>
      <c r="AH46" s="134" t="str">
        <f t="shared" si="7"/>
        <v/>
      </c>
      <c r="AI46" s="272"/>
    </row>
    <row r="47" spans="1:35">
      <c r="A47" s="263">
        <f t="shared" si="2"/>
        <v>1924</v>
      </c>
      <c r="B47" s="271">
        <v>8918</v>
      </c>
      <c r="C47" s="265">
        <v>-901</v>
      </c>
      <c r="D47" s="266">
        <f t="shared" si="3"/>
        <v>-901</v>
      </c>
      <c r="E47" s="130">
        <v>28</v>
      </c>
      <c r="F47" s="131">
        <v>1953</v>
      </c>
      <c r="G47" s="268">
        <f t="shared" si="4"/>
        <v>-901</v>
      </c>
      <c r="H47" s="268">
        <f t="shared" si="4"/>
        <v>-901</v>
      </c>
      <c r="I47" s="268">
        <f t="shared" si="4"/>
        <v>-901</v>
      </c>
      <c r="J47" s="268">
        <f t="shared" si="4"/>
        <v>-901</v>
      </c>
      <c r="K47" s="268">
        <f t="shared" si="4"/>
        <v>-901</v>
      </c>
      <c r="L47" s="268">
        <f t="shared" si="4"/>
        <v>-901</v>
      </c>
      <c r="M47" s="268">
        <f t="shared" si="4"/>
        <v>-901</v>
      </c>
      <c r="N47" s="268">
        <f t="shared" si="4"/>
        <v>-901</v>
      </c>
      <c r="O47" s="268">
        <f t="shared" si="4"/>
        <v>-901</v>
      </c>
      <c r="P47" s="268">
        <f t="shared" si="4"/>
        <v>-901</v>
      </c>
      <c r="Q47" s="268">
        <f t="shared" si="4"/>
        <v>-901</v>
      </c>
      <c r="R47" s="268">
        <f t="shared" si="4"/>
        <v>-901</v>
      </c>
      <c r="S47" s="132" t="str">
        <f t="shared" si="5"/>
        <v/>
      </c>
      <c r="U47" s="131">
        <v>1953</v>
      </c>
      <c r="V47" s="268">
        <f t="shared" si="6"/>
        <v>-901</v>
      </c>
      <c r="W47" s="268">
        <f t="shared" si="6"/>
        <v>-901</v>
      </c>
      <c r="X47" s="268">
        <f t="shared" si="6"/>
        <v>-901</v>
      </c>
      <c r="Y47" s="268">
        <f t="shared" si="6"/>
        <v>-901</v>
      </c>
      <c r="Z47" s="268">
        <f t="shared" si="6"/>
        <v>-901</v>
      </c>
      <c r="AA47" s="268">
        <f t="shared" si="6"/>
        <v>-901</v>
      </c>
      <c r="AB47" s="268">
        <f t="shared" si="6"/>
        <v>-901</v>
      </c>
      <c r="AC47" s="268">
        <f t="shared" si="6"/>
        <v>-901</v>
      </c>
      <c r="AD47" s="268">
        <f t="shared" si="6"/>
        <v>-901</v>
      </c>
      <c r="AE47" s="268">
        <f t="shared" si="6"/>
        <v>-901</v>
      </c>
      <c r="AF47" s="268">
        <f t="shared" si="6"/>
        <v>-901</v>
      </c>
      <c r="AG47" s="268">
        <f t="shared" si="6"/>
        <v>-901</v>
      </c>
      <c r="AH47" s="134" t="str">
        <f t="shared" si="7"/>
        <v/>
      </c>
      <c r="AI47" s="272"/>
    </row>
    <row r="48" spans="1:35">
      <c r="A48" s="263">
        <f t="shared" si="2"/>
        <v>1924</v>
      </c>
      <c r="B48" s="271">
        <v>8948</v>
      </c>
      <c r="C48" s="265">
        <v>-901</v>
      </c>
      <c r="D48" s="266">
        <f t="shared" si="3"/>
        <v>-901</v>
      </c>
      <c r="E48" s="130">
        <v>28</v>
      </c>
      <c r="F48" s="131">
        <v>1954</v>
      </c>
      <c r="G48" s="268">
        <f t="shared" si="4"/>
        <v>-901</v>
      </c>
      <c r="H48" s="268">
        <f t="shared" si="4"/>
        <v>-901</v>
      </c>
      <c r="I48" s="268">
        <f t="shared" si="4"/>
        <v>-901</v>
      </c>
      <c r="J48" s="268">
        <f t="shared" si="4"/>
        <v>-901</v>
      </c>
      <c r="K48" s="268">
        <f t="shared" si="4"/>
        <v>-901</v>
      </c>
      <c r="L48" s="268">
        <f t="shared" si="4"/>
        <v>-901</v>
      </c>
      <c r="M48" s="268">
        <f t="shared" si="4"/>
        <v>-901</v>
      </c>
      <c r="N48" s="268">
        <f t="shared" si="4"/>
        <v>-901</v>
      </c>
      <c r="O48" s="268">
        <f t="shared" si="4"/>
        <v>-901</v>
      </c>
      <c r="P48" s="268">
        <f t="shared" si="4"/>
        <v>-901</v>
      </c>
      <c r="Q48" s="268">
        <f t="shared" si="4"/>
        <v>-901</v>
      </c>
      <c r="R48" s="268">
        <f t="shared" si="4"/>
        <v>-901</v>
      </c>
      <c r="S48" s="132" t="str">
        <f t="shared" si="5"/>
        <v/>
      </c>
      <c r="U48" s="131">
        <v>1954</v>
      </c>
      <c r="V48" s="268">
        <f t="shared" si="6"/>
        <v>-901</v>
      </c>
      <c r="W48" s="268">
        <f t="shared" si="6"/>
        <v>-901</v>
      </c>
      <c r="X48" s="268">
        <f t="shared" si="6"/>
        <v>-901</v>
      </c>
      <c r="Y48" s="268">
        <f t="shared" si="6"/>
        <v>-901</v>
      </c>
      <c r="Z48" s="268">
        <f t="shared" si="6"/>
        <v>-901</v>
      </c>
      <c r="AA48" s="268">
        <f t="shared" si="6"/>
        <v>-901</v>
      </c>
      <c r="AB48" s="268">
        <f t="shared" si="6"/>
        <v>-901</v>
      </c>
      <c r="AC48" s="268">
        <f t="shared" si="6"/>
        <v>-901</v>
      </c>
      <c r="AD48" s="268">
        <f t="shared" si="6"/>
        <v>-901</v>
      </c>
      <c r="AE48" s="268">
        <f t="shared" si="6"/>
        <v>-901</v>
      </c>
      <c r="AF48" s="268">
        <f t="shared" si="6"/>
        <v>-901</v>
      </c>
      <c r="AG48" s="268">
        <f t="shared" si="6"/>
        <v>-901</v>
      </c>
      <c r="AH48" s="134" t="str">
        <f t="shared" si="7"/>
        <v/>
      </c>
      <c r="AI48" s="272"/>
    </row>
    <row r="49" spans="1:35">
      <c r="A49" s="263">
        <f t="shared" si="2"/>
        <v>1924</v>
      </c>
      <c r="B49" s="271">
        <v>8979</v>
      </c>
      <c r="C49" s="265">
        <v>-901</v>
      </c>
      <c r="D49" s="266">
        <f t="shared" si="3"/>
        <v>-901</v>
      </c>
      <c r="E49" s="130">
        <v>28</v>
      </c>
      <c r="F49" s="131">
        <v>1955</v>
      </c>
      <c r="G49" s="268">
        <f t="shared" ref="G49:R70" si="8">INDEX($C$16:$C$2000,($F49-1922)*12+G$12,1)</f>
        <v>-901</v>
      </c>
      <c r="H49" s="268">
        <f t="shared" si="8"/>
        <v>-901</v>
      </c>
      <c r="I49" s="268">
        <f t="shared" si="8"/>
        <v>-901</v>
      </c>
      <c r="J49" s="268">
        <f t="shared" si="8"/>
        <v>-901</v>
      </c>
      <c r="K49" s="268">
        <f t="shared" si="8"/>
        <v>-901</v>
      </c>
      <c r="L49" s="268">
        <f t="shared" si="8"/>
        <v>-901</v>
      </c>
      <c r="M49" s="268">
        <f t="shared" si="8"/>
        <v>-901</v>
      </c>
      <c r="N49" s="268">
        <f t="shared" si="8"/>
        <v>-901</v>
      </c>
      <c r="O49" s="268">
        <f t="shared" si="8"/>
        <v>-901</v>
      </c>
      <c r="P49" s="268">
        <f t="shared" si="8"/>
        <v>-901</v>
      </c>
      <c r="Q49" s="268">
        <f t="shared" si="8"/>
        <v>-901</v>
      </c>
      <c r="R49" s="268">
        <f t="shared" si="8"/>
        <v>-901</v>
      </c>
      <c r="S49" s="132" t="str">
        <f t="shared" si="5"/>
        <v/>
      </c>
      <c r="U49" s="131">
        <v>1955</v>
      </c>
      <c r="V49" s="268">
        <f t="shared" ref="V49:AG70" si="9">IF(INDEX($D$16:$D$2000,($U49-1922)*12+V$12,1)&lt;&gt;-901,INDEX($D$16:$D$2000,($U49-1922)*12+V$12,1)*1000,-901)</f>
        <v>-901</v>
      </c>
      <c r="W49" s="268">
        <f t="shared" si="9"/>
        <v>-901</v>
      </c>
      <c r="X49" s="268">
        <f t="shared" si="9"/>
        <v>-901</v>
      </c>
      <c r="Y49" s="268">
        <f t="shared" si="9"/>
        <v>-901</v>
      </c>
      <c r="Z49" s="268">
        <f t="shared" si="9"/>
        <v>-901</v>
      </c>
      <c r="AA49" s="268">
        <f t="shared" si="9"/>
        <v>-901</v>
      </c>
      <c r="AB49" s="268">
        <f t="shared" si="9"/>
        <v>-901</v>
      </c>
      <c r="AC49" s="268">
        <f t="shared" si="9"/>
        <v>-901</v>
      </c>
      <c r="AD49" s="268">
        <f t="shared" si="9"/>
        <v>-901</v>
      </c>
      <c r="AE49" s="268">
        <f t="shared" si="9"/>
        <v>-901</v>
      </c>
      <c r="AF49" s="268">
        <f t="shared" si="9"/>
        <v>-901</v>
      </c>
      <c r="AG49" s="268">
        <f t="shared" si="9"/>
        <v>-901</v>
      </c>
      <c r="AH49" s="134" t="str">
        <f t="shared" si="7"/>
        <v/>
      </c>
      <c r="AI49" s="272"/>
    </row>
    <row r="50" spans="1:35">
      <c r="A50" s="263">
        <f t="shared" si="2"/>
        <v>1924</v>
      </c>
      <c r="B50" s="271">
        <v>9010</v>
      </c>
      <c r="C50" s="265">
        <v>-901</v>
      </c>
      <c r="D50" s="266">
        <f t="shared" si="3"/>
        <v>-901</v>
      </c>
      <c r="E50" s="130">
        <v>29</v>
      </c>
      <c r="F50" s="131">
        <v>1956</v>
      </c>
      <c r="G50" s="268">
        <f t="shared" si="8"/>
        <v>-901</v>
      </c>
      <c r="H50" s="268">
        <f t="shared" si="8"/>
        <v>-901</v>
      </c>
      <c r="I50" s="268">
        <f t="shared" si="8"/>
        <v>-901</v>
      </c>
      <c r="J50" s="268">
        <f t="shared" si="8"/>
        <v>-901</v>
      </c>
      <c r="K50" s="268">
        <f t="shared" si="8"/>
        <v>-901</v>
      </c>
      <c r="L50" s="268">
        <f t="shared" si="8"/>
        <v>-901</v>
      </c>
      <c r="M50" s="268">
        <f t="shared" si="8"/>
        <v>-901</v>
      </c>
      <c r="N50" s="268">
        <f t="shared" si="8"/>
        <v>-901</v>
      </c>
      <c r="O50" s="268">
        <f t="shared" si="8"/>
        <v>-901</v>
      </c>
      <c r="P50" s="268">
        <f t="shared" si="8"/>
        <v>-901</v>
      </c>
      <c r="Q50" s="268">
        <f t="shared" si="8"/>
        <v>-901</v>
      </c>
      <c r="R50" s="268">
        <f t="shared" si="8"/>
        <v>-901</v>
      </c>
      <c r="S50" s="132" t="str">
        <f t="shared" si="5"/>
        <v/>
      </c>
      <c r="U50" s="131">
        <v>1956</v>
      </c>
      <c r="V50" s="268">
        <f t="shared" si="9"/>
        <v>-901</v>
      </c>
      <c r="W50" s="268">
        <f t="shared" si="9"/>
        <v>-901</v>
      </c>
      <c r="X50" s="268">
        <f t="shared" si="9"/>
        <v>-901</v>
      </c>
      <c r="Y50" s="268">
        <f t="shared" si="9"/>
        <v>-901</v>
      </c>
      <c r="Z50" s="268">
        <f t="shared" si="9"/>
        <v>-901</v>
      </c>
      <c r="AA50" s="268">
        <f t="shared" si="9"/>
        <v>-901</v>
      </c>
      <c r="AB50" s="268">
        <f t="shared" si="9"/>
        <v>-901</v>
      </c>
      <c r="AC50" s="268">
        <f t="shared" si="9"/>
        <v>-901</v>
      </c>
      <c r="AD50" s="268">
        <f t="shared" si="9"/>
        <v>-901</v>
      </c>
      <c r="AE50" s="268">
        <f t="shared" si="9"/>
        <v>-901</v>
      </c>
      <c r="AF50" s="268">
        <f t="shared" si="9"/>
        <v>-901</v>
      </c>
      <c r="AG50" s="268">
        <f t="shared" si="9"/>
        <v>-901</v>
      </c>
      <c r="AH50" s="134" t="str">
        <f t="shared" si="7"/>
        <v/>
      </c>
      <c r="AI50" s="272"/>
    </row>
    <row r="51" spans="1:35">
      <c r="A51" s="263">
        <f t="shared" si="2"/>
        <v>1924</v>
      </c>
      <c r="B51" s="271">
        <v>9040</v>
      </c>
      <c r="C51" s="265">
        <v>-901</v>
      </c>
      <c r="D51" s="266">
        <f t="shared" si="3"/>
        <v>-901</v>
      </c>
      <c r="E51" s="130">
        <v>28</v>
      </c>
      <c r="F51" s="131">
        <v>1957</v>
      </c>
      <c r="G51" s="268">
        <f t="shared" si="8"/>
        <v>-901</v>
      </c>
      <c r="H51" s="268">
        <f t="shared" si="8"/>
        <v>-901</v>
      </c>
      <c r="I51" s="268">
        <f t="shared" si="8"/>
        <v>-901</v>
      </c>
      <c r="J51" s="268">
        <f t="shared" si="8"/>
        <v>-901</v>
      </c>
      <c r="K51" s="268">
        <f t="shared" si="8"/>
        <v>-901</v>
      </c>
      <c r="L51" s="268">
        <f t="shared" si="8"/>
        <v>-901</v>
      </c>
      <c r="M51" s="268">
        <f t="shared" si="8"/>
        <v>-901</v>
      </c>
      <c r="N51" s="268">
        <f t="shared" si="8"/>
        <v>-901</v>
      </c>
      <c r="O51" s="268">
        <f t="shared" si="8"/>
        <v>-901</v>
      </c>
      <c r="P51" s="268">
        <f t="shared" si="8"/>
        <v>-901</v>
      </c>
      <c r="Q51" s="268">
        <f t="shared" si="8"/>
        <v>-901</v>
      </c>
      <c r="R51" s="268">
        <f t="shared" si="8"/>
        <v>-901</v>
      </c>
      <c r="S51" s="132" t="str">
        <f t="shared" si="5"/>
        <v/>
      </c>
      <c r="U51" s="131">
        <v>1957</v>
      </c>
      <c r="V51" s="268">
        <f t="shared" si="9"/>
        <v>-901</v>
      </c>
      <c r="W51" s="268">
        <f t="shared" si="9"/>
        <v>-901</v>
      </c>
      <c r="X51" s="268">
        <f t="shared" si="9"/>
        <v>-901</v>
      </c>
      <c r="Y51" s="268">
        <f t="shared" si="9"/>
        <v>-901</v>
      </c>
      <c r="Z51" s="268">
        <f t="shared" si="9"/>
        <v>-901</v>
      </c>
      <c r="AA51" s="268">
        <f t="shared" si="9"/>
        <v>-901</v>
      </c>
      <c r="AB51" s="268">
        <f t="shared" si="9"/>
        <v>-901</v>
      </c>
      <c r="AC51" s="268">
        <f t="shared" si="9"/>
        <v>-901</v>
      </c>
      <c r="AD51" s="268">
        <f t="shared" si="9"/>
        <v>-901</v>
      </c>
      <c r="AE51" s="268">
        <f t="shared" si="9"/>
        <v>-901</v>
      </c>
      <c r="AF51" s="268">
        <f t="shared" si="9"/>
        <v>-901</v>
      </c>
      <c r="AG51" s="268">
        <f t="shared" si="9"/>
        <v>-901</v>
      </c>
      <c r="AH51" s="134" t="str">
        <f t="shared" si="7"/>
        <v/>
      </c>
      <c r="AI51" s="272"/>
    </row>
    <row r="52" spans="1:35">
      <c r="A52" s="263">
        <f t="shared" si="2"/>
        <v>1925</v>
      </c>
      <c r="B52" s="271">
        <v>9071</v>
      </c>
      <c r="C52" s="265">
        <v>-901</v>
      </c>
      <c r="D52" s="266">
        <f t="shared" si="3"/>
        <v>-901</v>
      </c>
      <c r="E52" s="130">
        <v>28</v>
      </c>
      <c r="F52" s="131">
        <v>1958</v>
      </c>
      <c r="G52" s="268">
        <f t="shared" si="8"/>
        <v>-901</v>
      </c>
      <c r="H52" s="268">
        <f t="shared" si="8"/>
        <v>-901</v>
      </c>
      <c r="I52" s="268">
        <f t="shared" si="8"/>
        <v>-901</v>
      </c>
      <c r="J52" s="268">
        <f t="shared" si="8"/>
        <v>-901</v>
      </c>
      <c r="K52" s="268">
        <f t="shared" si="8"/>
        <v>-901</v>
      </c>
      <c r="L52" s="268">
        <f t="shared" si="8"/>
        <v>-901</v>
      </c>
      <c r="M52" s="268">
        <f t="shared" si="8"/>
        <v>-901</v>
      </c>
      <c r="N52" s="268">
        <f t="shared" si="8"/>
        <v>-901</v>
      </c>
      <c r="O52" s="268">
        <f t="shared" si="8"/>
        <v>-901</v>
      </c>
      <c r="P52" s="268">
        <f t="shared" si="8"/>
        <v>-901</v>
      </c>
      <c r="Q52" s="268">
        <f t="shared" si="8"/>
        <v>-901</v>
      </c>
      <c r="R52" s="268">
        <f t="shared" si="8"/>
        <v>-901</v>
      </c>
      <c r="S52" s="132" t="str">
        <f t="shared" si="5"/>
        <v/>
      </c>
      <c r="U52" s="131">
        <v>1958</v>
      </c>
      <c r="V52" s="268">
        <f t="shared" si="9"/>
        <v>-901</v>
      </c>
      <c r="W52" s="268">
        <f t="shared" si="9"/>
        <v>-901</v>
      </c>
      <c r="X52" s="268">
        <f t="shared" si="9"/>
        <v>-901</v>
      </c>
      <c r="Y52" s="268">
        <f t="shared" si="9"/>
        <v>-901</v>
      </c>
      <c r="Z52" s="268">
        <f t="shared" si="9"/>
        <v>-901</v>
      </c>
      <c r="AA52" s="268">
        <f t="shared" si="9"/>
        <v>-901</v>
      </c>
      <c r="AB52" s="268">
        <f t="shared" si="9"/>
        <v>-901</v>
      </c>
      <c r="AC52" s="268">
        <f t="shared" si="9"/>
        <v>-901</v>
      </c>
      <c r="AD52" s="268">
        <f t="shared" si="9"/>
        <v>-901</v>
      </c>
      <c r="AE52" s="268">
        <f t="shared" si="9"/>
        <v>-901</v>
      </c>
      <c r="AF52" s="268">
        <f t="shared" si="9"/>
        <v>-901</v>
      </c>
      <c r="AG52" s="268">
        <f t="shared" si="9"/>
        <v>-901</v>
      </c>
      <c r="AH52" s="134" t="str">
        <f t="shared" si="7"/>
        <v/>
      </c>
      <c r="AI52" s="272"/>
    </row>
    <row r="53" spans="1:35">
      <c r="A53" s="263">
        <f t="shared" si="2"/>
        <v>1925</v>
      </c>
      <c r="B53" s="271">
        <v>9101</v>
      </c>
      <c r="C53" s="265">
        <v>-901</v>
      </c>
      <c r="D53" s="266">
        <f t="shared" si="3"/>
        <v>-901</v>
      </c>
      <c r="E53" s="130">
        <v>28</v>
      </c>
      <c r="F53" s="131">
        <v>1959</v>
      </c>
      <c r="G53" s="268">
        <f t="shared" si="8"/>
        <v>-901</v>
      </c>
      <c r="H53" s="268">
        <f t="shared" si="8"/>
        <v>-901</v>
      </c>
      <c r="I53" s="268">
        <f t="shared" si="8"/>
        <v>-901</v>
      </c>
      <c r="J53" s="268">
        <f t="shared" si="8"/>
        <v>-901</v>
      </c>
      <c r="K53" s="268">
        <f t="shared" si="8"/>
        <v>-901</v>
      </c>
      <c r="L53" s="268">
        <f t="shared" si="8"/>
        <v>-901</v>
      </c>
      <c r="M53" s="268">
        <f t="shared" si="8"/>
        <v>-901</v>
      </c>
      <c r="N53" s="268">
        <f t="shared" si="8"/>
        <v>-901</v>
      </c>
      <c r="O53" s="268">
        <f t="shared" si="8"/>
        <v>-901</v>
      </c>
      <c r="P53" s="268">
        <f t="shared" si="8"/>
        <v>-901</v>
      </c>
      <c r="Q53" s="268">
        <f t="shared" si="8"/>
        <v>-901</v>
      </c>
      <c r="R53" s="268">
        <f t="shared" si="8"/>
        <v>-901</v>
      </c>
      <c r="S53" s="132" t="str">
        <f t="shared" si="5"/>
        <v/>
      </c>
      <c r="U53" s="131">
        <v>1959</v>
      </c>
      <c r="V53" s="268">
        <f t="shared" si="9"/>
        <v>-901</v>
      </c>
      <c r="W53" s="268">
        <f t="shared" si="9"/>
        <v>-901</v>
      </c>
      <c r="X53" s="268">
        <f t="shared" si="9"/>
        <v>-901</v>
      </c>
      <c r="Y53" s="268">
        <f t="shared" si="9"/>
        <v>-901</v>
      </c>
      <c r="Z53" s="268">
        <f t="shared" si="9"/>
        <v>-901</v>
      </c>
      <c r="AA53" s="268">
        <f t="shared" si="9"/>
        <v>-901</v>
      </c>
      <c r="AB53" s="268">
        <f t="shared" si="9"/>
        <v>-901</v>
      </c>
      <c r="AC53" s="268">
        <f t="shared" si="9"/>
        <v>-901</v>
      </c>
      <c r="AD53" s="268">
        <f t="shared" si="9"/>
        <v>-901</v>
      </c>
      <c r="AE53" s="268">
        <f t="shared" si="9"/>
        <v>-901</v>
      </c>
      <c r="AF53" s="268">
        <f t="shared" si="9"/>
        <v>-901</v>
      </c>
      <c r="AG53" s="268">
        <f t="shared" si="9"/>
        <v>-901</v>
      </c>
      <c r="AH53" s="134" t="str">
        <f t="shared" si="7"/>
        <v/>
      </c>
      <c r="AI53" s="272"/>
    </row>
    <row r="54" spans="1:35">
      <c r="A54" s="263">
        <f t="shared" si="2"/>
        <v>1925</v>
      </c>
      <c r="B54" s="271">
        <v>9132</v>
      </c>
      <c r="C54" s="265">
        <v>-901</v>
      </c>
      <c r="D54" s="266">
        <f t="shared" si="3"/>
        <v>-901</v>
      </c>
      <c r="E54" s="130">
        <v>29</v>
      </c>
      <c r="F54" s="131">
        <v>1960</v>
      </c>
      <c r="G54" s="268">
        <f t="shared" si="8"/>
        <v>-901</v>
      </c>
      <c r="H54" s="268">
        <f t="shared" si="8"/>
        <v>-901</v>
      </c>
      <c r="I54" s="268">
        <f t="shared" si="8"/>
        <v>-901</v>
      </c>
      <c r="J54" s="268">
        <f t="shared" si="8"/>
        <v>-901</v>
      </c>
      <c r="K54" s="268">
        <f t="shared" si="8"/>
        <v>-901</v>
      </c>
      <c r="L54" s="268">
        <f t="shared" si="8"/>
        <v>-901</v>
      </c>
      <c r="M54" s="268">
        <f t="shared" si="8"/>
        <v>-901</v>
      </c>
      <c r="N54" s="268">
        <f t="shared" si="8"/>
        <v>-901</v>
      </c>
      <c r="O54" s="268">
        <f t="shared" si="8"/>
        <v>-901</v>
      </c>
      <c r="P54" s="268">
        <f t="shared" si="8"/>
        <v>-901</v>
      </c>
      <c r="Q54" s="268">
        <f t="shared" si="8"/>
        <v>-901</v>
      </c>
      <c r="R54" s="268">
        <f t="shared" si="8"/>
        <v>-901</v>
      </c>
      <c r="S54" s="132" t="str">
        <f t="shared" si="5"/>
        <v/>
      </c>
      <c r="U54" s="131">
        <v>1960</v>
      </c>
      <c r="V54" s="268">
        <f t="shared" si="9"/>
        <v>-901</v>
      </c>
      <c r="W54" s="268">
        <f t="shared" si="9"/>
        <v>-901</v>
      </c>
      <c r="X54" s="268">
        <f t="shared" si="9"/>
        <v>-901</v>
      </c>
      <c r="Y54" s="268">
        <f t="shared" si="9"/>
        <v>-901</v>
      </c>
      <c r="Z54" s="268">
        <f t="shared" si="9"/>
        <v>-901</v>
      </c>
      <c r="AA54" s="268">
        <f t="shared" si="9"/>
        <v>-901</v>
      </c>
      <c r="AB54" s="268">
        <f t="shared" si="9"/>
        <v>-901</v>
      </c>
      <c r="AC54" s="268">
        <f t="shared" si="9"/>
        <v>-901</v>
      </c>
      <c r="AD54" s="268">
        <f t="shared" si="9"/>
        <v>-901</v>
      </c>
      <c r="AE54" s="268">
        <f t="shared" si="9"/>
        <v>-901</v>
      </c>
      <c r="AF54" s="268">
        <f t="shared" si="9"/>
        <v>-901</v>
      </c>
      <c r="AG54" s="268">
        <f t="shared" si="9"/>
        <v>-901</v>
      </c>
      <c r="AH54" s="134" t="str">
        <f t="shared" si="7"/>
        <v/>
      </c>
      <c r="AI54" s="272"/>
    </row>
    <row r="55" spans="1:35">
      <c r="A55" s="263">
        <f t="shared" si="2"/>
        <v>1925</v>
      </c>
      <c r="B55" s="271">
        <v>9163</v>
      </c>
      <c r="C55" s="265">
        <v>-901</v>
      </c>
      <c r="D55" s="266">
        <f t="shared" si="3"/>
        <v>-901</v>
      </c>
      <c r="E55" s="130">
        <v>28</v>
      </c>
      <c r="F55" s="131">
        <v>1961</v>
      </c>
      <c r="G55" s="268">
        <f t="shared" si="8"/>
        <v>-901</v>
      </c>
      <c r="H55" s="268">
        <f t="shared" si="8"/>
        <v>-901</v>
      </c>
      <c r="I55" s="268">
        <f t="shared" si="8"/>
        <v>-901</v>
      </c>
      <c r="J55" s="268">
        <f t="shared" si="8"/>
        <v>-901</v>
      </c>
      <c r="K55" s="268">
        <f t="shared" si="8"/>
        <v>-901</v>
      </c>
      <c r="L55" s="268">
        <f t="shared" si="8"/>
        <v>-901</v>
      </c>
      <c r="M55" s="268">
        <f t="shared" si="8"/>
        <v>-901</v>
      </c>
      <c r="N55" s="268">
        <f t="shared" si="8"/>
        <v>-901</v>
      </c>
      <c r="O55" s="268">
        <f t="shared" si="8"/>
        <v>-901</v>
      </c>
      <c r="P55" s="268">
        <f t="shared" si="8"/>
        <v>-901</v>
      </c>
      <c r="Q55" s="268">
        <f t="shared" si="8"/>
        <v>-901</v>
      </c>
      <c r="R55" s="268">
        <f t="shared" si="8"/>
        <v>-901</v>
      </c>
      <c r="S55" s="132" t="str">
        <f t="shared" si="5"/>
        <v/>
      </c>
      <c r="U55" s="131">
        <v>1961</v>
      </c>
      <c r="V55" s="268">
        <f t="shared" si="9"/>
        <v>-901</v>
      </c>
      <c r="W55" s="268">
        <f t="shared" si="9"/>
        <v>-901</v>
      </c>
      <c r="X55" s="268">
        <f t="shared" si="9"/>
        <v>-901</v>
      </c>
      <c r="Y55" s="268">
        <f t="shared" si="9"/>
        <v>-901</v>
      </c>
      <c r="Z55" s="268">
        <f t="shared" si="9"/>
        <v>-901</v>
      </c>
      <c r="AA55" s="268">
        <f t="shared" si="9"/>
        <v>-901</v>
      </c>
      <c r="AB55" s="268">
        <f t="shared" si="9"/>
        <v>-901</v>
      </c>
      <c r="AC55" s="268">
        <f t="shared" si="9"/>
        <v>-901</v>
      </c>
      <c r="AD55" s="268">
        <f t="shared" si="9"/>
        <v>-901</v>
      </c>
      <c r="AE55" s="268">
        <f t="shared" si="9"/>
        <v>-901</v>
      </c>
      <c r="AF55" s="268">
        <f t="shared" si="9"/>
        <v>-901</v>
      </c>
      <c r="AG55" s="268">
        <f t="shared" si="9"/>
        <v>-901</v>
      </c>
      <c r="AH55" s="134" t="str">
        <f t="shared" si="7"/>
        <v/>
      </c>
      <c r="AI55" s="272"/>
    </row>
    <row r="56" spans="1:35">
      <c r="A56" s="263">
        <f t="shared" si="2"/>
        <v>1925</v>
      </c>
      <c r="B56" s="271">
        <v>9191</v>
      </c>
      <c r="C56" s="265">
        <v>-901</v>
      </c>
      <c r="D56" s="266">
        <f t="shared" si="3"/>
        <v>-901</v>
      </c>
      <c r="E56" s="130">
        <v>28</v>
      </c>
      <c r="F56" s="131">
        <v>1962</v>
      </c>
      <c r="G56" s="268">
        <f t="shared" si="8"/>
        <v>-901</v>
      </c>
      <c r="H56" s="268">
        <f t="shared" si="8"/>
        <v>-901</v>
      </c>
      <c r="I56" s="268">
        <f t="shared" si="8"/>
        <v>-901</v>
      </c>
      <c r="J56" s="268">
        <f t="shared" si="8"/>
        <v>-901</v>
      </c>
      <c r="K56" s="268">
        <f t="shared" si="8"/>
        <v>-901</v>
      </c>
      <c r="L56" s="268">
        <f t="shared" si="8"/>
        <v>-901</v>
      </c>
      <c r="M56" s="268">
        <f t="shared" si="8"/>
        <v>-901</v>
      </c>
      <c r="N56" s="268">
        <f t="shared" si="8"/>
        <v>-901</v>
      </c>
      <c r="O56" s="268">
        <f t="shared" si="8"/>
        <v>-901</v>
      </c>
      <c r="P56" s="268">
        <f t="shared" si="8"/>
        <v>-901</v>
      </c>
      <c r="Q56" s="268">
        <f t="shared" si="8"/>
        <v>-901</v>
      </c>
      <c r="R56" s="268">
        <f t="shared" si="8"/>
        <v>-901</v>
      </c>
      <c r="S56" s="132" t="str">
        <f t="shared" si="5"/>
        <v/>
      </c>
      <c r="U56" s="131">
        <v>1962</v>
      </c>
      <c r="V56" s="268">
        <f t="shared" si="9"/>
        <v>-901</v>
      </c>
      <c r="W56" s="268">
        <f t="shared" si="9"/>
        <v>-901</v>
      </c>
      <c r="X56" s="268">
        <f t="shared" si="9"/>
        <v>-901</v>
      </c>
      <c r="Y56" s="268">
        <f t="shared" si="9"/>
        <v>-901</v>
      </c>
      <c r="Z56" s="268">
        <f t="shared" si="9"/>
        <v>-901</v>
      </c>
      <c r="AA56" s="268">
        <f t="shared" si="9"/>
        <v>-901</v>
      </c>
      <c r="AB56" s="268">
        <f t="shared" si="9"/>
        <v>-901</v>
      </c>
      <c r="AC56" s="268">
        <f t="shared" si="9"/>
        <v>-901</v>
      </c>
      <c r="AD56" s="268">
        <f t="shared" si="9"/>
        <v>-901</v>
      </c>
      <c r="AE56" s="268">
        <f t="shared" si="9"/>
        <v>-901</v>
      </c>
      <c r="AF56" s="268">
        <f t="shared" si="9"/>
        <v>-901</v>
      </c>
      <c r="AG56" s="268">
        <f t="shared" si="9"/>
        <v>-901</v>
      </c>
      <c r="AH56" s="134" t="str">
        <f t="shared" si="7"/>
        <v/>
      </c>
      <c r="AI56" s="272"/>
    </row>
    <row r="57" spans="1:35">
      <c r="A57" s="263">
        <f t="shared" si="2"/>
        <v>1925</v>
      </c>
      <c r="B57" s="271">
        <v>9222</v>
      </c>
      <c r="C57" s="265">
        <v>-901</v>
      </c>
      <c r="D57" s="266">
        <f t="shared" si="3"/>
        <v>-901</v>
      </c>
      <c r="E57" s="130">
        <v>28</v>
      </c>
      <c r="F57" s="131">
        <v>1963</v>
      </c>
      <c r="G57" s="268">
        <f t="shared" si="8"/>
        <v>-901</v>
      </c>
      <c r="H57" s="268">
        <f t="shared" si="8"/>
        <v>-901</v>
      </c>
      <c r="I57" s="268">
        <f t="shared" si="8"/>
        <v>-901</v>
      </c>
      <c r="J57" s="268">
        <f t="shared" si="8"/>
        <v>-901</v>
      </c>
      <c r="K57" s="268">
        <f t="shared" si="8"/>
        <v>-901</v>
      </c>
      <c r="L57" s="268">
        <f t="shared" si="8"/>
        <v>-901</v>
      </c>
      <c r="M57" s="268">
        <f t="shared" si="8"/>
        <v>-901</v>
      </c>
      <c r="N57" s="268">
        <f t="shared" si="8"/>
        <v>-901</v>
      </c>
      <c r="O57" s="268">
        <f t="shared" si="8"/>
        <v>-901</v>
      </c>
      <c r="P57" s="268">
        <f t="shared" si="8"/>
        <v>-901</v>
      </c>
      <c r="Q57" s="268">
        <f t="shared" si="8"/>
        <v>-901</v>
      </c>
      <c r="R57" s="268">
        <f t="shared" si="8"/>
        <v>-901</v>
      </c>
      <c r="S57" s="132" t="str">
        <f t="shared" si="5"/>
        <v/>
      </c>
      <c r="U57" s="131">
        <v>1963</v>
      </c>
      <c r="V57" s="268">
        <f t="shared" si="9"/>
        <v>-901</v>
      </c>
      <c r="W57" s="268">
        <f t="shared" si="9"/>
        <v>-901</v>
      </c>
      <c r="X57" s="268">
        <f t="shared" si="9"/>
        <v>-901</v>
      </c>
      <c r="Y57" s="268">
        <f t="shared" si="9"/>
        <v>-901</v>
      </c>
      <c r="Z57" s="268">
        <f t="shared" si="9"/>
        <v>-901</v>
      </c>
      <c r="AA57" s="268">
        <f t="shared" si="9"/>
        <v>-901</v>
      </c>
      <c r="AB57" s="268">
        <f t="shared" si="9"/>
        <v>-901</v>
      </c>
      <c r="AC57" s="268">
        <f t="shared" si="9"/>
        <v>-901</v>
      </c>
      <c r="AD57" s="268">
        <f t="shared" si="9"/>
        <v>-901</v>
      </c>
      <c r="AE57" s="268">
        <f t="shared" si="9"/>
        <v>-901</v>
      </c>
      <c r="AF57" s="268">
        <f t="shared" si="9"/>
        <v>-901</v>
      </c>
      <c r="AG57" s="268">
        <f t="shared" si="9"/>
        <v>-901</v>
      </c>
      <c r="AH57" s="134" t="str">
        <f t="shared" si="7"/>
        <v/>
      </c>
      <c r="AI57" s="272"/>
    </row>
    <row r="58" spans="1:35">
      <c r="A58" s="263">
        <f t="shared" si="2"/>
        <v>1925</v>
      </c>
      <c r="B58" s="271">
        <v>9252</v>
      </c>
      <c r="C58" s="265">
        <v>-901</v>
      </c>
      <c r="D58" s="266">
        <f t="shared" si="3"/>
        <v>-901</v>
      </c>
      <c r="E58" s="130">
        <v>29</v>
      </c>
      <c r="F58" s="131">
        <v>1964</v>
      </c>
      <c r="G58" s="268">
        <f t="shared" si="8"/>
        <v>-901</v>
      </c>
      <c r="H58" s="268">
        <f t="shared" si="8"/>
        <v>-901</v>
      </c>
      <c r="I58" s="268">
        <f t="shared" si="8"/>
        <v>-901</v>
      </c>
      <c r="J58" s="268">
        <f t="shared" si="8"/>
        <v>-901</v>
      </c>
      <c r="K58" s="268">
        <f t="shared" si="8"/>
        <v>-901</v>
      </c>
      <c r="L58" s="268">
        <f t="shared" si="8"/>
        <v>-901</v>
      </c>
      <c r="M58" s="268">
        <f t="shared" si="8"/>
        <v>-901</v>
      </c>
      <c r="N58" s="268">
        <f t="shared" si="8"/>
        <v>-901</v>
      </c>
      <c r="O58" s="268">
        <f t="shared" si="8"/>
        <v>-901</v>
      </c>
      <c r="P58" s="268">
        <f t="shared" si="8"/>
        <v>-901</v>
      </c>
      <c r="Q58" s="268">
        <f t="shared" si="8"/>
        <v>-901</v>
      </c>
      <c r="R58" s="268">
        <f t="shared" si="8"/>
        <v>-901</v>
      </c>
      <c r="S58" s="132" t="str">
        <f t="shared" si="5"/>
        <v/>
      </c>
      <c r="U58" s="131">
        <v>1964</v>
      </c>
      <c r="V58" s="268">
        <f t="shared" si="9"/>
        <v>-901</v>
      </c>
      <c r="W58" s="268">
        <f t="shared" si="9"/>
        <v>-901</v>
      </c>
      <c r="X58" s="268">
        <f t="shared" si="9"/>
        <v>-901</v>
      </c>
      <c r="Y58" s="268">
        <f t="shared" si="9"/>
        <v>-901</v>
      </c>
      <c r="Z58" s="268">
        <f t="shared" si="9"/>
        <v>-901</v>
      </c>
      <c r="AA58" s="268">
        <f t="shared" si="9"/>
        <v>-901</v>
      </c>
      <c r="AB58" s="268">
        <f t="shared" si="9"/>
        <v>-901</v>
      </c>
      <c r="AC58" s="268">
        <f t="shared" si="9"/>
        <v>-901</v>
      </c>
      <c r="AD58" s="268">
        <f t="shared" si="9"/>
        <v>-901</v>
      </c>
      <c r="AE58" s="268">
        <f t="shared" si="9"/>
        <v>-901</v>
      </c>
      <c r="AF58" s="268">
        <f t="shared" si="9"/>
        <v>-901</v>
      </c>
      <c r="AG58" s="268">
        <f t="shared" si="9"/>
        <v>-901</v>
      </c>
      <c r="AH58" s="134" t="str">
        <f t="shared" si="7"/>
        <v/>
      </c>
      <c r="AI58" s="272"/>
    </row>
    <row r="59" spans="1:35">
      <c r="A59" s="263">
        <f t="shared" si="2"/>
        <v>1925</v>
      </c>
      <c r="B59" s="271">
        <v>9283</v>
      </c>
      <c r="C59" s="265">
        <v>-901</v>
      </c>
      <c r="D59" s="266">
        <f t="shared" si="3"/>
        <v>-901</v>
      </c>
      <c r="E59" s="130">
        <v>28</v>
      </c>
      <c r="F59" s="131">
        <v>1965</v>
      </c>
      <c r="G59" s="268">
        <f t="shared" si="8"/>
        <v>-901</v>
      </c>
      <c r="H59" s="268">
        <f t="shared" si="8"/>
        <v>-901</v>
      </c>
      <c r="I59" s="268">
        <f t="shared" si="8"/>
        <v>-901</v>
      </c>
      <c r="J59" s="268">
        <f t="shared" si="8"/>
        <v>-901</v>
      </c>
      <c r="K59" s="268">
        <f t="shared" si="8"/>
        <v>-901</v>
      </c>
      <c r="L59" s="268">
        <f t="shared" si="8"/>
        <v>-901</v>
      </c>
      <c r="M59" s="268">
        <f t="shared" si="8"/>
        <v>-901</v>
      </c>
      <c r="N59" s="268">
        <f t="shared" si="8"/>
        <v>-901</v>
      </c>
      <c r="O59" s="268">
        <f t="shared" si="8"/>
        <v>-901</v>
      </c>
      <c r="P59" s="268">
        <f t="shared" si="8"/>
        <v>-901</v>
      </c>
      <c r="Q59" s="268">
        <f t="shared" si="8"/>
        <v>-901</v>
      </c>
      <c r="R59" s="268">
        <f t="shared" si="8"/>
        <v>-901</v>
      </c>
      <c r="S59" s="132" t="str">
        <f t="shared" si="5"/>
        <v/>
      </c>
      <c r="U59" s="131">
        <v>1965</v>
      </c>
      <c r="V59" s="268">
        <f t="shared" si="9"/>
        <v>-901</v>
      </c>
      <c r="W59" s="268">
        <f t="shared" si="9"/>
        <v>-901</v>
      </c>
      <c r="X59" s="268">
        <f t="shared" si="9"/>
        <v>-901</v>
      </c>
      <c r="Y59" s="268">
        <f t="shared" si="9"/>
        <v>-901</v>
      </c>
      <c r="Z59" s="268">
        <f t="shared" si="9"/>
        <v>-901</v>
      </c>
      <c r="AA59" s="268">
        <f t="shared" si="9"/>
        <v>-901</v>
      </c>
      <c r="AB59" s="268">
        <f t="shared" si="9"/>
        <v>-901</v>
      </c>
      <c r="AC59" s="268">
        <f t="shared" si="9"/>
        <v>-901</v>
      </c>
      <c r="AD59" s="268">
        <f t="shared" si="9"/>
        <v>-901</v>
      </c>
      <c r="AE59" s="268">
        <f t="shared" si="9"/>
        <v>-901</v>
      </c>
      <c r="AF59" s="268">
        <f t="shared" si="9"/>
        <v>-901</v>
      </c>
      <c r="AG59" s="268">
        <f t="shared" si="9"/>
        <v>-901</v>
      </c>
      <c r="AH59" s="134" t="str">
        <f t="shared" si="7"/>
        <v/>
      </c>
      <c r="AI59" s="272"/>
    </row>
    <row r="60" spans="1:35">
      <c r="A60" s="263">
        <f t="shared" si="2"/>
        <v>1925</v>
      </c>
      <c r="B60" s="271">
        <v>9313</v>
      </c>
      <c r="C60" s="265">
        <v>-901</v>
      </c>
      <c r="D60" s="266">
        <f t="shared" si="3"/>
        <v>-901</v>
      </c>
      <c r="E60" s="130">
        <v>28</v>
      </c>
      <c r="F60" s="131">
        <v>1966</v>
      </c>
      <c r="G60" s="268">
        <f t="shared" si="8"/>
        <v>-901</v>
      </c>
      <c r="H60" s="268">
        <f t="shared" si="8"/>
        <v>-901</v>
      </c>
      <c r="I60" s="268">
        <f t="shared" si="8"/>
        <v>-901</v>
      </c>
      <c r="J60" s="268">
        <f t="shared" si="8"/>
        <v>-901</v>
      </c>
      <c r="K60" s="268">
        <f t="shared" si="8"/>
        <v>-901</v>
      </c>
      <c r="L60" s="268">
        <f t="shared" si="8"/>
        <v>-901</v>
      </c>
      <c r="M60" s="268">
        <f t="shared" si="8"/>
        <v>-901</v>
      </c>
      <c r="N60" s="268">
        <f t="shared" si="8"/>
        <v>-901</v>
      </c>
      <c r="O60" s="268">
        <f t="shared" si="8"/>
        <v>-901</v>
      </c>
      <c r="P60" s="268">
        <f t="shared" si="8"/>
        <v>-901</v>
      </c>
      <c r="Q60" s="268">
        <f t="shared" si="8"/>
        <v>-901</v>
      </c>
      <c r="R60" s="268">
        <f t="shared" si="8"/>
        <v>-901</v>
      </c>
      <c r="S60" s="132" t="str">
        <f t="shared" si="5"/>
        <v/>
      </c>
      <c r="U60" s="131">
        <v>1966</v>
      </c>
      <c r="V60" s="268">
        <f t="shared" si="9"/>
        <v>-901</v>
      </c>
      <c r="W60" s="268">
        <f t="shared" si="9"/>
        <v>-901</v>
      </c>
      <c r="X60" s="268">
        <f t="shared" si="9"/>
        <v>-901</v>
      </c>
      <c r="Y60" s="268">
        <f t="shared" si="9"/>
        <v>-901</v>
      </c>
      <c r="Z60" s="268">
        <f t="shared" si="9"/>
        <v>-901</v>
      </c>
      <c r="AA60" s="268">
        <f t="shared" si="9"/>
        <v>-901</v>
      </c>
      <c r="AB60" s="268">
        <f t="shared" si="9"/>
        <v>-901</v>
      </c>
      <c r="AC60" s="268">
        <f t="shared" si="9"/>
        <v>-901</v>
      </c>
      <c r="AD60" s="268">
        <f t="shared" si="9"/>
        <v>-901</v>
      </c>
      <c r="AE60" s="268">
        <f t="shared" si="9"/>
        <v>-901</v>
      </c>
      <c r="AF60" s="268">
        <f t="shared" si="9"/>
        <v>-901</v>
      </c>
      <c r="AG60" s="268">
        <f t="shared" si="9"/>
        <v>-901</v>
      </c>
      <c r="AH60" s="134" t="str">
        <f t="shared" si="7"/>
        <v/>
      </c>
      <c r="AI60" s="272"/>
    </row>
    <row r="61" spans="1:35">
      <c r="A61" s="263">
        <f t="shared" si="2"/>
        <v>1925</v>
      </c>
      <c r="B61" s="271">
        <v>9344</v>
      </c>
      <c r="C61" s="265">
        <v>-901</v>
      </c>
      <c r="D61" s="266">
        <f t="shared" si="3"/>
        <v>-901</v>
      </c>
      <c r="E61" s="130">
        <v>28</v>
      </c>
      <c r="F61" s="131">
        <v>1967</v>
      </c>
      <c r="G61" s="268">
        <f t="shared" si="8"/>
        <v>-901</v>
      </c>
      <c r="H61" s="268">
        <f t="shared" si="8"/>
        <v>-901</v>
      </c>
      <c r="I61" s="268">
        <f t="shared" si="8"/>
        <v>-901</v>
      </c>
      <c r="J61" s="268">
        <f t="shared" si="8"/>
        <v>-901</v>
      </c>
      <c r="K61" s="268">
        <f t="shared" si="8"/>
        <v>-901</v>
      </c>
      <c r="L61" s="268">
        <f t="shared" si="8"/>
        <v>-901</v>
      </c>
      <c r="M61" s="268">
        <f t="shared" si="8"/>
        <v>-901</v>
      </c>
      <c r="N61" s="268">
        <f t="shared" si="8"/>
        <v>-901</v>
      </c>
      <c r="O61" s="268">
        <f t="shared" si="8"/>
        <v>-901</v>
      </c>
      <c r="P61" s="268">
        <f t="shared" si="8"/>
        <v>-901</v>
      </c>
      <c r="Q61" s="268">
        <f t="shared" si="8"/>
        <v>-901</v>
      </c>
      <c r="R61" s="268">
        <f t="shared" si="8"/>
        <v>-901</v>
      </c>
      <c r="S61" s="132" t="str">
        <f t="shared" si="5"/>
        <v/>
      </c>
      <c r="U61" s="131">
        <v>1967</v>
      </c>
      <c r="V61" s="268">
        <f t="shared" si="9"/>
        <v>-901</v>
      </c>
      <c r="W61" s="268">
        <f t="shared" si="9"/>
        <v>-901</v>
      </c>
      <c r="X61" s="268">
        <f t="shared" si="9"/>
        <v>-901</v>
      </c>
      <c r="Y61" s="268">
        <f t="shared" si="9"/>
        <v>-901</v>
      </c>
      <c r="Z61" s="268">
        <f t="shared" si="9"/>
        <v>-901</v>
      </c>
      <c r="AA61" s="268">
        <f t="shared" si="9"/>
        <v>-901</v>
      </c>
      <c r="AB61" s="268">
        <f t="shared" si="9"/>
        <v>-901</v>
      </c>
      <c r="AC61" s="268">
        <f t="shared" si="9"/>
        <v>-901</v>
      </c>
      <c r="AD61" s="268">
        <f t="shared" si="9"/>
        <v>-901</v>
      </c>
      <c r="AE61" s="268">
        <f t="shared" si="9"/>
        <v>-901</v>
      </c>
      <c r="AF61" s="268">
        <f t="shared" si="9"/>
        <v>-901</v>
      </c>
      <c r="AG61" s="268">
        <f t="shared" si="9"/>
        <v>-901</v>
      </c>
      <c r="AH61" s="134" t="str">
        <f t="shared" si="7"/>
        <v/>
      </c>
      <c r="AI61" s="272"/>
    </row>
    <row r="62" spans="1:35">
      <c r="A62" s="263">
        <f t="shared" si="2"/>
        <v>1925</v>
      </c>
      <c r="B62" s="271">
        <v>9375</v>
      </c>
      <c r="C62" s="265">
        <v>-901</v>
      </c>
      <c r="D62" s="266">
        <f t="shared" si="3"/>
        <v>-901</v>
      </c>
      <c r="E62" s="130">
        <v>29</v>
      </c>
      <c r="F62" s="131">
        <v>1968</v>
      </c>
      <c r="G62" s="268">
        <f t="shared" si="8"/>
        <v>-901</v>
      </c>
      <c r="H62" s="268">
        <f t="shared" si="8"/>
        <v>-901</v>
      </c>
      <c r="I62" s="268">
        <f t="shared" si="8"/>
        <v>-901</v>
      </c>
      <c r="J62" s="268">
        <f t="shared" si="8"/>
        <v>-901</v>
      </c>
      <c r="K62" s="268">
        <f t="shared" si="8"/>
        <v>-901</v>
      </c>
      <c r="L62" s="268">
        <f t="shared" si="8"/>
        <v>-901</v>
      </c>
      <c r="M62" s="268">
        <f t="shared" si="8"/>
        <v>-901</v>
      </c>
      <c r="N62" s="268">
        <f t="shared" si="8"/>
        <v>-901</v>
      </c>
      <c r="O62" s="268">
        <f t="shared" si="8"/>
        <v>-901</v>
      </c>
      <c r="P62" s="268">
        <f t="shared" si="8"/>
        <v>-901</v>
      </c>
      <c r="Q62" s="268">
        <f t="shared" si="8"/>
        <v>-901</v>
      </c>
      <c r="R62" s="268">
        <f t="shared" si="8"/>
        <v>-901</v>
      </c>
      <c r="S62" s="132" t="str">
        <f t="shared" si="5"/>
        <v/>
      </c>
      <c r="U62" s="131">
        <v>1968</v>
      </c>
      <c r="V62" s="268">
        <f t="shared" si="9"/>
        <v>-901</v>
      </c>
      <c r="W62" s="268">
        <f t="shared" si="9"/>
        <v>-901</v>
      </c>
      <c r="X62" s="268">
        <f t="shared" si="9"/>
        <v>-901</v>
      </c>
      <c r="Y62" s="268">
        <f t="shared" si="9"/>
        <v>-901</v>
      </c>
      <c r="Z62" s="268">
        <f t="shared" si="9"/>
        <v>-901</v>
      </c>
      <c r="AA62" s="268">
        <f t="shared" si="9"/>
        <v>-901</v>
      </c>
      <c r="AB62" s="268">
        <f t="shared" si="9"/>
        <v>-901</v>
      </c>
      <c r="AC62" s="268">
        <f t="shared" si="9"/>
        <v>-901</v>
      </c>
      <c r="AD62" s="268">
        <f t="shared" si="9"/>
        <v>-901</v>
      </c>
      <c r="AE62" s="268">
        <f t="shared" si="9"/>
        <v>-901</v>
      </c>
      <c r="AF62" s="268">
        <f t="shared" si="9"/>
        <v>-901</v>
      </c>
      <c r="AG62" s="268">
        <f t="shared" si="9"/>
        <v>-901</v>
      </c>
      <c r="AH62" s="134" t="str">
        <f t="shared" si="7"/>
        <v/>
      </c>
      <c r="AI62" s="272"/>
    </row>
    <row r="63" spans="1:35">
      <c r="A63" s="263">
        <f t="shared" si="2"/>
        <v>1925</v>
      </c>
      <c r="B63" s="271">
        <v>9405</v>
      </c>
      <c r="C63" s="265">
        <v>-901</v>
      </c>
      <c r="D63" s="266">
        <f t="shared" si="3"/>
        <v>-901</v>
      </c>
      <c r="E63" s="130">
        <v>28</v>
      </c>
      <c r="F63" s="131">
        <v>1969</v>
      </c>
      <c r="G63" s="268">
        <f t="shared" si="8"/>
        <v>-901</v>
      </c>
      <c r="H63" s="268">
        <f t="shared" si="8"/>
        <v>-901</v>
      </c>
      <c r="I63" s="268">
        <f t="shared" si="8"/>
        <v>-901</v>
      </c>
      <c r="J63" s="268">
        <f t="shared" si="8"/>
        <v>-901</v>
      </c>
      <c r="K63" s="268">
        <f t="shared" si="8"/>
        <v>-901</v>
      </c>
      <c r="L63" s="268">
        <f t="shared" si="8"/>
        <v>-901</v>
      </c>
      <c r="M63" s="268">
        <f t="shared" si="8"/>
        <v>-901</v>
      </c>
      <c r="N63" s="268">
        <f t="shared" si="8"/>
        <v>-901</v>
      </c>
      <c r="O63" s="268">
        <f t="shared" si="8"/>
        <v>-901</v>
      </c>
      <c r="P63" s="268">
        <f t="shared" si="8"/>
        <v>-901</v>
      </c>
      <c r="Q63" s="268">
        <f t="shared" si="8"/>
        <v>-901</v>
      </c>
      <c r="R63" s="268">
        <f t="shared" si="8"/>
        <v>-901</v>
      </c>
      <c r="S63" s="132" t="str">
        <f t="shared" si="5"/>
        <v/>
      </c>
      <c r="U63" s="131">
        <v>1969</v>
      </c>
      <c r="V63" s="268">
        <f t="shared" si="9"/>
        <v>-901</v>
      </c>
      <c r="W63" s="268">
        <f t="shared" si="9"/>
        <v>-901</v>
      </c>
      <c r="X63" s="268">
        <f t="shared" si="9"/>
        <v>-901</v>
      </c>
      <c r="Y63" s="268">
        <f t="shared" si="9"/>
        <v>-901</v>
      </c>
      <c r="Z63" s="268">
        <f t="shared" si="9"/>
        <v>-901</v>
      </c>
      <c r="AA63" s="268">
        <f t="shared" si="9"/>
        <v>-901</v>
      </c>
      <c r="AB63" s="268">
        <f t="shared" si="9"/>
        <v>-901</v>
      </c>
      <c r="AC63" s="268">
        <f t="shared" si="9"/>
        <v>-901</v>
      </c>
      <c r="AD63" s="268">
        <f t="shared" si="9"/>
        <v>-901</v>
      </c>
      <c r="AE63" s="268">
        <f t="shared" si="9"/>
        <v>-901</v>
      </c>
      <c r="AF63" s="268">
        <f t="shared" si="9"/>
        <v>-901</v>
      </c>
      <c r="AG63" s="268">
        <f t="shared" si="9"/>
        <v>-901</v>
      </c>
      <c r="AH63" s="134" t="str">
        <f t="shared" si="7"/>
        <v/>
      </c>
      <c r="AI63" s="272"/>
    </row>
    <row r="64" spans="1:35">
      <c r="A64" s="263">
        <f t="shared" si="2"/>
        <v>1926</v>
      </c>
      <c r="B64" s="271">
        <v>9436</v>
      </c>
      <c r="C64" s="265">
        <v>-901</v>
      </c>
      <c r="D64" s="266">
        <f t="shared" si="3"/>
        <v>-901</v>
      </c>
      <c r="E64" s="130">
        <v>28</v>
      </c>
      <c r="F64" s="131">
        <v>1970</v>
      </c>
      <c r="G64" s="268">
        <f t="shared" si="8"/>
        <v>-901</v>
      </c>
      <c r="H64" s="268">
        <f t="shared" si="8"/>
        <v>-901</v>
      </c>
      <c r="I64" s="268">
        <f t="shared" si="8"/>
        <v>-901</v>
      </c>
      <c r="J64" s="268">
        <f t="shared" si="8"/>
        <v>-901</v>
      </c>
      <c r="K64" s="268">
        <f t="shared" si="8"/>
        <v>-901</v>
      </c>
      <c r="L64" s="268">
        <f t="shared" si="8"/>
        <v>-901</v>
      </c>
      <c r="M64" s="268">
        <f t="shared" si="8"/>
        <v>-901</v>
      </c>
      <c r="N64" s="268">
        <f t="shared" si="8"/>
        <v>-901</v>
      </c>
      <c r="O64" s="268">
        <f t="shared" si="8"/>
        <v>-901</v>
      </c>
      <c r="P64" s="268">
        <f t="shared" si="8"/>
        <v>-901</v>
      </c>
      <c r="Q64" s="268">
        <f t="shared" si="8"/>
        <v>-901</v>
      </c>
      <c r="R64" s="268">
        <f t="shared" si="8"/>
        <v>-901</v>
      </c>
      <c r="S64" s="132" t="str">
        <f t="shared" si="5"/>
        <v/>
      </c>
      <c r="U64" s="131">
        <v>1970</v>
      </c>
      <c r="V64" s="268">
        <f t="shared" si="9"/>
        <v>-901</v>
      </c>
      <c r="W64" s="268">
        <f t="shared" si="9"/>
        <v>-901</v>
      </c>
      <c r="X64" s="268">
        <f t="shared" si="9"/>
        <v>-901</v>
      </c>
      <c r="Y64" s="268">
        <f t="shared" si="9"/>
        <v>-901</v>
      </c>
      <c r="Z64" s="268">
        <f t="shared" si="9"/>
        <v>-901</v>
      </c>
      <c r="AA64" s="268">
        <f t="shared" si="9"/>
        <v>-901</v>
      </c>
      <c r="AB64" s="268">
        <f t="shared" si="9"/>
        <v>-901</v>
      </c>
      <c r="AC64" s="268">
        <f t="shared" si="9"/>
        <v>-901</v>
      </c>
      <c r="AD64" s="268">
        <f t="shared" si="9"/>
        <v>-901</v>
      </c>
      <c r="AE64" s="268">
        <f t="shared" si="9"/>
        <v>-901</v>
      </c>
      <c r="AF64" s="268">
        <f t="shared" si="9"/>
        <v>-901</v>
      </c>
      <c r="AG64" s="268">
        <f t="shared" si="9"/>
        <v>-901</v>
      </c>
      <c r="AH64" s="134" t="str">
        <f t="shared" si="7"/>
        <v/>
      </c>
      <c r="AI64" s="272"/>
    </row>
    <row r="65" spans="1:35">
      <c r="A65" s="263">
        <f t="shared" si="2"/>
        <v>1926</v>
      </c>
      <c r="B65" s="271">
        <v>9466</v>
      </c>
      <c r="C65" s="265">
        <v>-901</v>
      </c>
      <c r="D65" s="266">
        <f t="shared" si="3"/>
        <v>-901</v>
      </c>
      <c r="E65" s="130">
        <v>28</v>
      </c>
      <c r="F65" s="131">
        <v>1971</v>
      </c>
      <c r="G65" s="268">
        <f t="shared" si="8"/>
        <v>-901</v>
      </c>
      <c r="H65" s="268">
        <f t="shared" si="8"/>
        <v>-901</v>
      </c>
      <c r="I65" s="268">
        <f t="shared" si="8"/>
        <v>-901</v>
      </c>
      <c r="J65" s="268">
        <f t="shared" si="8"/>
        <v>-901</v>
      </c>
      <c r="K65" s="268">
        <f t="shared" si="8"/>
        <v>-901</v>
      </c>
      <c r="L65" s="268">
        <f t="shared" si="8"/>
        <v>-901</v>
      </c>
      <c r="M65" s="268">
        <f t="shared" si="8"/>
        <v>-901</v>
      </c>
      <c r="N65" s="268">
        <f t="shared" si="8"/>
        <v>-901</v>
      </c>
      <c r="O65" s="268">
        <f t="shared" si="8"/>
        <v>-901</v>
      </c>
      <c r="P65" s="268">
        <f t="shared" si="8"/>
        <v>-901</v>
      </c>
      <c r="Q65" s="268">
        <f t="shared" si="8"/>
        <v>-901</v>
      </c>
      <c r="R65" s="268">
        <f t="shared" si="8"/>
        <v>-901</v>
      </c>
      <c r="S65" s="132" t="str">
        <f t="shared" si="5"/>
        <v/>
      </c>
      <c r="U65" s="131">
        <v>1971</v>
      </c>
      <c r="V65" s="268">
        <f t="shared" si="9"/>
        <v>-901</v>
      </c>
      <c r="W65" s="268">
        <f t="shared" si="9"/>
        <v>-901</v>
      </c>
      <c r="X65" s="268">
        <f t="shared" si="9"/>
        <v>-901</v>
      </c>
      <c r="Y65" s="268">
        <f t="shared" si="9"/>
        <v>-901</v>
      </c>
      <c r="Z65" s="268">
        <f t="shared" si="9"/>
        <v>-901</v>
      </c>
      <c r="AA65" s="268">
        <f t="shared" si="9"/>
        <v>-901</v>
      </c>
      <c r="AB65" s="268">
        <f t="shared" si="9"/>
        <v>-901</v>
      </c>
      <c r="AC65" s="268">
        <f t="shared" si="9"/>
        <v>-901</v>
      </c>
      <c r="AD65" s="268">
        <f t="shared" si="9"/>
        <v>-901</v>
      </c>
      <c r="AE65" s="268">
        <f t="shared" si="9"/>
        <v>-901</v>
      </c>
      <c r="AF65" s="268">
        <f t="shared" si="9"/>
        <v>-901</v>
      </c>
      <c r="AG65" s="268">
        <f t="shared" si="9"/>
        <v>-901</v>
      </c>
      <c r="AH65" s="134" t="str">
        <f t="shared" si="7"/>
        <v/>
      </c>
      <c r="AI65" s="272"/>
    </row>
    <row r="66" spans="1:35">
      <c r="A66" s="263">
        <f t="shared" si="2"/>
        <v>1926</v>
      </c>
      <c r="B66" s="271">
        <v>9497</v>
      </c>
      <c r="C66" s="265">
        <v>-901</v>
      </c>
      <c r="D66" s="266">
        <f t="shared" si="3"/>
        <v>-901</v>
      </c>
      <c r="E66" s="130">
        <v>29</v>
      </c>
      <c r="F66" s="131">
        <v>1972</v>
      </c>
      <c r="G66" s="268">
        <f t="shared" si="8"/>
        <v>-901</v>
      </c>
      <c r="H66" s="268">
        <f t="shared" si="8"/>
        <v>-901</v>
      </c>
      <c r="I66" s="268">
        <f t="shared" si="8"/>
        <v>-901</v>
      </c>
      <c r="J66" s="268">
        <f t="shared" si="8"/>
        <v>-901</v>
      </c>
      <c r="K66" s="268">
        <f t="shared" si="8"/>
        <v>-901</v>
      </c>
      <c r="L66" s="268">
        <f t="shared" si="8"/>
        <v>-901</v>
      </c>
      <c r="M66" s="268">
        <f t="shared" si="8"/>
        <v>-901</v>
      </c>
      <c r="N66" s="268">
        <f t="shared" si="8"/>
        <v>-901</v>
      </c>
      <c r="O66" s="268">
        <f t="shared" si="8"/>
        <v>-901</v>
      </c>
      <c r="P66" s="268">
        <f t="shared" si="8"/>
        <v>-901</v>
      </c>
      <c r="Q66" s="268">
        <f t="shared" si="8"/>
        <v>-901</v>
      </c>
      <c r="R66" s="268">
        <f t="shared" si="8"/>
        <v>-901</v>
      </c>
      <c r="S66" s="132" t="str">
        <f t="shared" si="5"/>
        <v/>
      </c>
      <c r="U66" s="131">
        <v>1972</v>
      </c>
      <c r="V66" s="268">
        <f t="shared" si="9"/>
        <v>-901</v>
      </c>
      <c r="W66" s="268">
        <f t="shared" si="9"/>
        <v>-901</v>
      </c>
      <c r="X66" s="268">
        <f t="shared" si="9"/>
        <v>-901</v>
      </c>
      <c r="Y66" s="268">
        <f t="shared" si="9"/>
        <v>-901</v>
      </c>
      <c r="Z66" s="268">
        <f t="shared" si="9"/>
        <v>-901</v>
      </c>
      <c r="AA66" s="268">
        <f t="shared" si="9"/>
        <v>-901</v>
      </c>
      <c r="AB66" s="268">
        <f t="shared" si="9"/>
        <v>-901</v>
      </c>
      <c r="AC66" s="268">
        <f t="shared" si="9"/>
        <v>-901</v>
      </c>
      <c r="AD66" s="268">
        <f t="shared" si="9"/>
        <v>-901</v>
      </c>
      <c r="AE66" s="268">
        <f t="shared" si="9"/>
        <v>-901</v>
      </c>
      <c r="AF66" s="268">
        <f t="shared" si="9"/>
        <v>-901</v>
      </c>
      <c r="AG66" s="268">
        <f t="shared" si="9"/>
        <v>-901</v>
      </c>
      <c r="AH66" s="134" t="str">
        <f t="shared" si="7"/>
        <v/>
      </c>
      <c r="AI66" s="272"/>
    </row>
    <row r="67" spans="1:35">
      <c r="A67" s="263">
        <f t="shared" si="2"/>
        <v>1926</v>
      </c>
      <c r="B67" s="271">
        <v>9528</v>
      </c>
      <c r="C67" s="265">
        <v>-901</v>
      </c>
      <c r="D67" s="266">
        <f t="shared" si="3"/>
        <v>-901</v>
      </c>
      <c r="E67" s="130">
        <v>28</v>
      </c>
      <c r="F67" s="131">
        <v>1973</v>
      </c>
      <c r="G67" s="268">
        <f t="shared" si="8"/>
        <v>-901</v>
      </c>
      <c r="H67" s="268">
        <f t="shared" si="8"/>
        <v>-901</v>
      </c>
      <c r="I67" s="268">
        <f t="shared" si="8"/>
        <v>-901</v>
      </c>
      <c r="J67" s="268">
        <f t="shared" si="8"/>
        <v>-901</v>
      </c>
      <c r="K67" s="268">
        <f t="shared" si="8"/>
        <v>-901</v>
      </c>
      <c r="L67" s="268">
        <f t="shared" si="8"/>
        <v>-901</v>
      </c>
      <c r="M67" s="268">
        <f t="shared" si="8"/>
        <v>-901</v>
      </c>
      <c r="N67" s="268">
        <f t="shared" si="8"/>
        <v>-901</v>
      </c>
      <c r="O67" s="268">
        <f t="shared" si="8"/>
        <v>-901</v>
      </c>
      <c r="P67" s="268">
        <f t="shared" si="8"/>
        <v>-901</v>
      </c>
      <c r="Q67" s="268">
        <f t="shared" si="8"/>
        <v>-901</v>
      </c>
      <c r="R67" s="268">
        <f t="shared" si="8"/>
        <v>-901</v>
      </c>
      <c r="S67" s="132" t="str">
        <f t="shared" si="5"/>
        <v/>
      </c>
      <c r="U67" s="131">
        <v>1973</v>
      </c>
      <c r="V67" s="268">
        <f t="shared" si="9"/>
        <v>-901</v>
      </c>
      <c r="W67" s="268">
        <f t="shared" si="9"/>
        <v>-901</v>
      </c>
      <c r="X67" s="268">
        <f t="shared" si="9"/>
        <v>-901</v>
      </c>
      <c r="Y67" s="268">
        <f t="shared" si="9"/>
        <v>-901</v>
      </c>
      <c r="Z67" s="268">
        <f t="shared" si="9"/>
        <v>-901</v>
      </c>
      <c r="AA67" s="268">
        <f t="shared" si="9"/>
        <v>-901</v>
      </c>
      <c r="AB67" s="268">
        <f t="shared" si="9"/>
        <v>-901</v>
      </c>
      <c r="AC67" s="268">
        <f t="shared" si="9"/>
        <v>-901</v>
      </c>
      <c r="AD67" s="268">
        <f t="shared" si="9"/>
        <v>-901</v>
      </c>
      <c r="AE67" s="268">
        <f t="shared" si="9"/>
        <v>-901</v>
      </c>
      <c r="AF67" s="268">
        <f t="shared" si="9"/>
        <v>-901</v>
      </c>
      <c r="AG67" s="268">
        <f t="shared" si="9"/>
        <v>-901</v>
      </c>
      <c r="AH67" s="134" t="str">
        <f t="shared" si="7"/>
        <v/>
      </c>
      <c r="AI67" s="272"/>
    </row>
    <row r="68" spans="1:35">
      <c r="A68" s="263">
        <f t="shared" si="2"/>
        <v>1926</v>
      </c>
      <c r="B68" s="271">
        <v>9556</v>
      </c>
      <c r="C68" s="265">
        <v>-901</v>
      </c>
      <c r="D68" s="266">
        <f t="shared" si="3"/>
        <v>-901</v>
      </c>
      <c r="E68" s="130">
        <v>28</v>
      </c>
      <c r="F68" s="131">
        <v>1974</v>
      </c>
      <c r="G68" s="268">
        <f t="shared" si="8"/>
        <v>-901</v>
      </c>
      <c r="H68" s="268">
        <f t="shared" si="8"/>
        <v>-901</v>
      </c>
      <c r="I68" s="268">
        <f t="shared" si="8"/>
        <v>-901</v>
      </c>
      <c r="J68" s="268">
        <f t="shared" si="8"/>
        <v>-901</v>
      </c>
      <c r="K68" s="268">
        <f t="shared" si="8"/>
        <v>-901</v>
      </c>
      <c r="L68" s="268">
        <f t="shared" si="8"/>
        <v>-901</v>
      </c>
      <c r="M68" s="268">
        <f t="shared" si="8"/>
        <v>-901</v>
      </c>
      <c r="N68" s="268">
        <f t="shared" si="8"/>
        <v>-901</v>
      </c>
      <c r="O68" s="268">
        <f t="shared" si="8"/>
        <v>-901</v>
      </c>
      <c r="P68" s="268">
        <f t="shared" si="8"/>
        <v>-901</v>
      </c>
      <c r="Q68" s="268">
        <f t="shared" si="8"/>
        <v>-901</v>
      </c>
      <c r="R68" s="268">
        <f t="shared" si="8"/>
        <v>-901</v>
      </c>
      <c r="S68" s="132" t="str">
        <f t="shared" si="5"/>
        <v/>
      </c>
      <c r="U68" s="131">
        <v>1974</v>
      </c>
      <c r="V68" s="268">
        <f t="shared" si="9"/>
        <v>-901</v>
      </c>
      <c r="W68" s="268">
        <f t="shared" si="9"/>
        <v>-901</v>
      </c>
      <c r="X68" s="268">
        <f t="shared" si="9"/>
        <v>-901</v>
      </c>
      <c r="Y68" s="268">
        <f t="shared" si="9"/>
        <v>-901</v>
      </c>
      <c r="Z68" s="268">
        <f t="shared" si="9"/>
        <v>-901</v>
      </c>
      <c r="AA68" s="268">
        <f t="shared" si="9"/>
        <v>-901</v>
      </c>
      <c r="AB68" s="268">
        <f t="shared" si="9"/>
        <v>-901</v>
      </c>
      <c r="AC68" s="268">
        <f t="shared" si="9"/>
        <v>-901</v>
      </c>
      <c r="AD68" s="268">
        <f t="shared" si="9"/>
        <v>-901</v>
      </c>
      <c r="AE68" s="268">
        <f t="shared" si="9"/>
        <v>-901</v>
      </c>
      <c r="AF68" s="268">
        <f t="shared" si="9"/>
        <v>-901</v>
      </c>
      <c r="AG68" s="268">
        <f t="shared" si="9"/>
        <v>-901</v>
      </c>
      <c r="AH68" s="134" t="str">
        <f t="shared" si="7"/>
        <v/>
      </c>
      <c r="AI68" s="272"/>
    </row>
    <row r="69" spans="1:35">
      <c r="A69" s="263">
        <f t="shared" si="2"/>
        <v>1926</v>
      </c>
      <c r="B69" s="271">
        <v>9587</v>
      </c>
      <c r="C69" s="265">
        <v>-901</v>
      </c>
      <c r="D69" s="266">
        <f t="shared" si="3"/>
        <v>-901</v>
      </c>
      <c r="E69" s="130">
        <v>28</v>
      </c>
      <c r="F69" s="131">
        <v>1975</v>
      </c>
      <c r="G69" s="268">
        <f t="shared" si="8"/>
        <v>-901</v>
      </c>
      <c r="H69" s="268">
        <f t="shared" si="8"/>
        <v>-901</v>
      </c>
      <c r="I69" s="268">
        <f t="shared" si="8"/>
        <v>-901</v>
      </c>
      <c r="J69" s="268">
        <f t="shared" si="8"/>
        <v>-901</v>
      </c>
      <c r="K69" s="268">
        <f t="shared" si="8"/>
        <v>-901</v>
      </c>
      <c r="L69" s="268">
        <f t="shared" si="8"/>
        <v>-901</v>
      </c>
      <c r="M69" s="268">
        <f t="shared" si="8"/>
        <v>-901</v>
      </c>
      <c r="N69" s="268">
        <f t="shared" si="8"/>
        <v>-901</v>
      </c>
      <c r="O69" s="268">
        <f t="shared" si="8"/>
        <v>-901</v>
      </c>
      <c r="P69" s="268">
        <f t="shared" si="8"/>
        <v>-901</v>
      </c>
      <c r="Q69" s="268">
        <f t="shared" si="8"/>
        <v>-901</v>
      </c>
      <c r="R69" s="268">
        <f t="shared" si="8"/>
        <v>-901</v>
      </c>
      <c r="S69" s="132" t="str">
        <f t="shared" si="5"/>
        <v/>
      </c>
      <c r="U69" s="131">
        <v>1975</v>
      </c>
      <c r="V69" s="268">
        <f t="shared" si="9"/>
        <v>-901</v>
      </c>
      <c r="W69" s="268">
        <f t="shared" si="9"/>
        <v>-901</v>
      </c>
      <c r="X69" s="268">
        <f t="shared" si="9"/>
        <v>-901</v>
      </c>
      <c r="Y69" s="268">
        <f t="shared" si="9"/>
        <v>-901</v>
      </c>
      <c r="Z69" s="268">
        <f t="shared" si="9"/>
        <v>-901</v>
      </c>
      <c r="AA69" s="268">
        <f t="shared" si="9"/>
        <v>-901</v>
      </c>
      <c r="AB69" s="268">
        <f t="shared" si="9"/>
        <v>-901</v>
      </c>
      <c r="AC69" s="268">
        <f t="shared" si="9"/>
        <v>-901</v>
      </c>
      <c r="AD69" s="268">
        <f t="shared" si="9"/>
        <v>-901</v>
      </c>
      <c r="AE69" s="268">
        <f t="shared" si="9"/>
        <v>-901</v>
      </c>
      <c r="AF69" s="268">
        <f t="shared" si="9"/>
        <v>-901</v>
      </c>
      <c r="AG69" s="268">
        <f t="shared" si="9"/>
        <v>-901</v>
      </c>
      <c r="AH69" s="134" t="str">
        <f t="shared" si="7"/>
        <v/>
      </c>
      <c r="AI69" s="272"/>
    </row>
    <row r="70" spans="1:35">
      <c r="A70" s="263">
        <f t="shared" si="2"/>
        <v>1926</v>
      </c>
      <c r="B70" s="271">
        <v>9617</v>
      </c>
      <c r="C70" s="265">
        <v>-901</v>
      </c>
      <c r="D70" s="266">
        <f t="shared" si="3"/>
        <v>-901</v>
      </c>
      <c r="E70" s="130">
        <v>29</v>
      </c>
      <c r="F70" s="131">
        <v>1976</v>
      </c>
      <c r="G70" s="268">
        <f t="shared" si="8"/>
        <v>-901</v>
      </c>
      <c r="H70" s="268">
        <f t="shared" si="8"/>
        <v>-901</v>
      </c>
      <c r="I70" s="268">
        <f t="shared" si="8"/>
        <v>-901</v>
      </c>
      <c r="J70" s="268">
        <f t="shared" ref="H70:R93" si="10">INDEX($C$16:$C$2000,($F70-1922)*12+J$12,1)</f>
        <v>-901</v>
      </c>
      <c r="K70" s="268">
        <f t="shared" si="10"/>
        <v>-901</v>
      </c>
      <c r="L70" s="268">
        <f t="shared" si="10"/>
        <v>-901</v>
      </c>
      <c r="M70" s="268">
        <f t="shared" si="10"/>
        <v>-901</v>
      </c>
      <c r="N70" s="268">
        <f t="shared" si="10"/>
        <v>-901</v>
      </c>
      <c r="O70" s="268">
        <f t="shared" si="10"/>
        <v>-901</v>
      </c>
      <c r="P70" s="268">
        <f t="shared" si="10"/>
        <v>-901</v>
      </c>
      <c r="Q70" s="268">
        <f t="shared" si="10"/>
        <v>-901</v>
      </c>
      <c r="R70" s="268">
        <f t="shared" si="10"/>
        <v>-901</v>
      </c>
      <c r="S70" s="132" t="str">
        <f t="shared" si="5"/>
        <v/>
      </c>
      <c r="U70" s="131">
        <v>1976</v>
      </c>
      <c r="V70" s="268">
        <f t="shared" si="9"/>
        <v>-901</v>
      </c>
      <c r="W70" s="268">
        <f t="shared" si="9"/>
        <v>-901</v>
      </c>
      <c r="X70" s="268">
        <f t="shared" si="9"/>
        <v>-901</v>
      </c>
      <c r="Y70" s="268">
        <f t="shared" ref="W70:AG93" si="11">IF(INDEX($D$16:$D$2000,($U70-1922)*12+Y$12,1)&lt;&gt;-901,INDEX($D$16:$D$2000,($U70-1922)*12+Y$12,1)*1000,-901)</f>
        <v>-901</v>
      </c>
      <c r="Z70" s="268">
        <f t="shared" si="11"/>
        <v>-901</v>
      </c>
      <c r="AA70" s="268">
        <f t="shared" si="11"/>
        <v>-901</v>
      </c>
      <c r="AB70" s="268">
        <f t="shared" si="11"/>
        <v>-901</v>
      </c>
      <c r="AC70" s="268">
        <f t="shared" si="11"/>
        <v>-901</v>
      </c>
      <c r="AD70" s="268">
        <f t="shared" si="11"/>
        <v>-901</v>
      </c>
      <c r="AE70" s="268">
        <f t="shared" si="11"/>
        <v>-901</v>
      </c>
      <c r="AF70" s="268">
        <f t="shared" si="11"/>
        <v>-901</v>
      </c>
      <c r="AG70" s="268">
        <f t="shared" si="11"/>
        <v>-901</v>
      </c>
      <c r="AH70" s="134" t="str">
        <f t="shared" si="7"/>
        <v/>
      </c>
      <c r="AI70" s="272"/>
    </row>
    <row r="71" spans="1:35">
      <c r="A71" s="263">
        <f t="shared" si="2"/>
        <v>1926</v>
      </c>
      <c r="B71" s="271">
        <v>9648</v>
      </c>
      <c r="C71" s="265">
        <v>-901</v>
      </c>
      <c r="D71" s="266">
        <f t="shared" si="3"/>
        <v>-901</v>
      </c>
      <c r="E71" s="130">
        <v>28</v>
      </c>
      <c r="F71" s="131">
        <v>1977</v>
      </c>
      <c r="G71" s="268">
        <f t="shared" ref="G71:R111" si="12">INDEX($C$16:$C$2000,($F71-1922)*12+G$12,1)</f>
        <v>-901</v>
      </c>
      <c r="H71" s="268">
        <f t="shared" si="10"/>
        <v>-901</v>
      </c>
      <c r="I71" s="268">
        <f t="shared" si="10"/>
        <v>-901</v>
      </c>
      <c r="J71" s="268">
        <f t="shared" si="10"/>
        <v>-901</v>
      </c>
      <c r="K71" s="268">
        <f t="shared" si="10"/>
        <v>-901</v>
      </c>
      <c r="L71" s="268">
        <f t="shared" si="10"/>
        <v>-901</v>
      </c>
      <c r="M71" s="268">
        <f t="shared" si="10"/>
        <v>-901</v>
      </c>
      <c r="N71" s="268">
        <f t="shared" si="10"/>
        <v>-901</v>
      </c>
      <c r="O71" s="268">
        <f t="shared" si="10"/>
        <v>-901</v>
      </c>
      <c r="P71" s="268">
        <f t="shared" si="10"/>
        <v>-901</v>
      </c>
      <c r="Q71" s="268">
        <f t="shared" si="10"/>
        <v>-901</v>
      </c>
      <c r="R71" s="268">
        <f t="shared" si="10"/>
        <v>-901</v>
      </c>
      <c r="S71" s="132" t="str">
        <f t="shared" si="5"/>
        <v/>
      </c>
      <c r="U71" s="131">
        <v>1977</v>
      </c>
      <c r="V71" s="268">
        <f t="shared" ref="V71:AG111" si="13">IF(INDEX($D$16:$D$2000,($U71-1922)*12+V$12,1)&lt;&gt;-901,INDEX($D$16:$D$2000,($U71-1922)*12+V$12,1)*1000,-901)</f>
        <v>-901</v>
      </c>
      <c r="W71" s="268">
        <f t="shared" si="11"/>
        <v>-901</v>
      </c>
      <c r="X71" s="268">
        <f t="shared" si="11"/>
        <v>-901</v>
      </c>
      <c r="Y71" s="268">
        <f t="shared" si="11"/>
        <v>-901</v>
      </c>
      <c r="Z71" s="268">
        <f t="shared" si="11"/>
        <v>-901</v>
      </c>
      <c r="AA71" s="268">
        <f t="shared" si="11"/>
        <v>-901</v>
      </c>
      <c r="AB71" s="268">
        <f t="shared" si="11"/>
        <v>-901</v>
      </c>
      <c r="AC71" s="268">
        <f t="shared" si="11"/>
        <v>-901</v>
      </c>
      <c r="AD71" s="268">
        <f t="shared" si="11"/>
        <v>-901</v>
      </c>
      <c r="AE71" s="268">
        <f t="shared" si="11"/>
        <v>-901</v>
      </c>
      <c r="AF71" s="268">
        <f t="shared" si="11"/>
        <v>-901</v>
      </c>
      <c r="AG71" s="268">
        <f t="shared" si="11"/>
        <v>-901</v>
      </c>
      <c r="AH71" s="134" t="str">
        <f t="shared" si="7"/>
        <v/>
      </c>
      <c r="AI71" s="272"/>
    </row>
    <row r="72" spans="1:35">
      <c r="A72" s="263">
        <f t="shared" si="2"/>
        <v>1926</v>
      </c>
      <c r="B72" s="271">
        <v>9678</v>
      </c>
      <c r="C72" s="265">
        <v>-901</v>
      </c>
      <c r="D72" s="266">
        <f t="shared" si="3"/>
        <v>-901</v>
      </c>
      <c r="E72" s="130">
        <v>28</v>
      </c>
      <c r="F72" s="131">
        <v>1978</v>
      </c>
      <c r="G72" s="268">
        <f t="shared" si="12"/>
        <v>-901</v>
      </c>
      <c r="H72" s="268">
        <f t="shared" si="10"/>
        <v>-901</v>
      </c>
      <c r="I72" s="268">
        <f t="shared" si="10"/>
        <v>-901</v>
      </c>
      <c r="J72" s="268">
        <f t="shared" si="10"/>
        <v>-901</v>
      </c>
      <c r="K72" s="268">
        <f t="shared" si="10"/>
        <v>-901</v>
      </c>
      <c r="L72" s="268">
        <f t="shared" si="10"/>
        <v>-901</v>
      </c>
      <c r="M72" s="268">
        <f t="shared" si="10"/>
        <v>-901</v>
      </c>
      <c r="N72" s="268">
        <f t="shared" si="10"/>
        <v>-901</v>
      </c>
      <c r="O72" s="268">
        <f t="shared" si="10"/>
        <v>-901</v>
      </c>
      <c r="P72" s="268">
        <f t="shared" si="10"/>
        <v>-901</v>
      </c>
      <c r="Q72" s="268">
        <f t="shared" si="10"/>
        <v>-901</v>
      </c>
      <c r="R72" s="268">
        <f t="shared" si="10"/>
        <v>-901</v>
      </c>
      <c r="S72" s="132" t="str">
        <f t="shared" si="5"/>
        <v/>
      </c>
      <c r="U72" s="131">
        <v>1978</v>
      </c>
      <c r="V72" s="268">
        <f t="shared" si="13"/>
        <v>-901</v>
      </c>
      <c r="W72" s="268">
        <f t="shared" si="11"/>
        <v>-901</v>
      </c>
      <c r="X72" s="268">
        <f t="shared" si="11"/>
        <v>-901</v>
      </c>
      <c r="Y72" s="268">
        <f t="shared" si="11"/>
        <v>-901</v>
      </c>
      <c r="Z72" s="268">
        <f t="shared" si="11"/>
        <v>-901</v>
      </c>
      <c r="AA72" s="268">
        <f t="shared" si="11"/>
        <v>-901</v>
      </c>
      <c r="AB72" s="268">
        <f t="shared" si="11"/>
        <v>-901</v>
      </c>
      <c r="AC72" s="268">
        <f t="shared" si="11"/>
        <v>-901</v>
      </c>
      <c r="AD72" s="268">
        <f t="shared" si="11"/>
        <v>-901</v>
      </c>
      <c r="AE72" s="268">
        <f t="shared" si="11"/>
        <v>-901</v>
      </c>
      <c r="AF72" s="268">
        <f t="shared" si="11"/>
        <v>-901</v>
      </c>
      <c r="AG72" s="268">
        <f t="shared" si="11"/>
        <v>-901</v>
      </c>
      <c r="AH72" s="134" t="str">
        <f t="shared" si="7"/>
        <v/>
      </c>
      <c r="AI72" s="272"/>
    </row>
    <row r="73" spans="1:35">
      <c r="A73" s="263">
        <f t="shared" si="2"/>
        <v>1926</v>
      </c>
      <c r="B73" s="271">
        <v>9709</v>
      </c>
      <c r="C73" s="265">
        <v>-901</v>
      </c>
      <c r="D73" s="266">
        <f t="shared" si="3"/>
        <v>-901</v>
      </c>
      <c r="E73" s="130">
        <v>28</v>
      </c>
      <c r="F73" s="131">
        <v>1979</v>
      </c>
      <c r="G73" s="268">
        <f t="shared" si="12"/>
        <v>-901</v>
      </c>
      <c r="H73" s="268">
        <f t="shared" si="10"/>
        <v>-901</v>
      </c>
      <c r="I73" s="268">
        <f t="shared" si="10"/>
        <v>-901</v>
      </c>
      <c r="J73" s="268">
        <f t="shared" si="10"/>
        <v>-901</v>
      </c>
      <c r="K73" s="268">
        <f t="shared" si="10"/>
        <v>-901</v>
      </c>
      <c r="L73" s="268">
        <f t="shared" si="10"/>
        <v>-901</v>
      </c>
      <c r="M73" s="268">
        <f t="shared" si="10"/>
        <v>-901</v>
      </c>
      <c r="N73" s="268">
        <f t="shared" si="10"/>
        <v>-901</v>
      </c>
      <c r="O73" s="268">
        <f t="shared" si="10"/>
        <v>-901</v>
      </c>
      <c r="P73" s="268">
        <f t="shared" si="10"/>
        <v>-901</v>
      </c>
      <c r="Q73" s="268">
        <f t="shared" si="10"/>
        <v>-901</v>
      </c>
      <c r="R73" s="268">
        <f t="shared" si="10"/>
        <v>-901</v>
      </c>
      <c r="S73" s="132" t="str">
        <f t="shared" si="5"/>
        <v/>
      </c>
      <c r="U73" s="131">
        <v>1979</v>
      </c>
      <c r="V73" s="268">
        <f t="shared" si="13"/>
        <v>-901</v>
      </c>
      <c r="W73" s="268">
        <f t="shared" si="11"/>
        <v>-901</v>
      </c>
      <c r="X73" s="268">
        <f t="shared" si="11"/>
        <v>-901</v>
      </c>
      <c r="Y73" s="268">
        <f t="shared" si="11"/>
        <v>-901</v>
      </c>
      <c r="Z73" s="268">
        <f t="shared" si="11"/>
        <v>-901</v>
      </c>
      <c r="AA73" s="268">
        <f t="shared" si="11"/>
        <v>-901</v>
      </c>
      <c r="AB73" s="268">
        <f t="shared" si="11"/>
        <v>-901</v>
      </c>
      <c r="AC73" s="268">
        <f t="shared" si="11"/>
        <v>-901</v>
      </c>
      <c r="AD73" s="268">
        <f t="shared" si="11"/>
        <v>-901</v>
      </c>
      <c r="AE73" s="268">
        <f t="shared" si="11"/>
        <v>-901</v>
      </c>
      <c r="AF73" s="268">
        <f t="shared" si="11"/>
        <v>-901</v>
      </c>
      <c r="AG73" s="268">
        <f t="shared" si="11"/>
        <v>-901</v>
      </c>
      <c r="AH73" s="134" t="str">
        <f t="shared" si="7"/>
        <v/>
      </c>
      <c r="AI73" s="272"/>
    </row>
    <row r="74" spans="1:35">
      <c r="A74" s="263">
        <f t="shared" si="2"/>
        <v>1926</v>
      </c>
      <c r="B74" s="271">
        <v>9740</v>
      </c>
      <c r="C74" s="265">
        <v>-901</v>
      </c>
      <c r="D74" s="266">
        <f t="shared" si="3"/>
        <v>-901</v>
      </c>
      <c r="E74" s="130">
        <v>29</v>
      </c>
      <c r="F74" s="131">
        <v>1980</v>
      </c>
      <c r="G74" s="268">
        <f t="shared" si="12"/>
        <v>-901</v>
      </c>
      <c r="H74" s="268">
        <f t="shared" si="10"/>
        <v>-901</v>
      </c>
      <c r="I74" s="268">
        <f t="shared" si="10"/>
        <v>-901</v>
      </c>
      <c r="J74" s="268">
        <f t="shared" si="10"/>
        <v>-901</v>
      </c>
      <c r="K74" s="268">
        <f t="shared" si="10"/>
        <v>-901</v>
      </c>
      <c r="L74" s="268">
        <f t="shared" si="10"/>
        <v>-901</v>
      </c>
      <c r="M74" s="268">
        <f t="shared" si="10"/>
        <v>-901</v>
      </c>
      <c r="N74" s="268">
        <f t="shared" si="10"/>
        <v>-901</v>
      </c>
      <c r="O74" s="268">
        <f t="shared" si="10"/>
        <v>-901</v>
      </c>
      <c r="P74" s="268">
        <f t="shared" si="10"/>
        <v>-901</v>
      </c>
      <c r="Q74" s="268">
        <f t="shared" si="10"/>
        <v>-901</v>
      </c>
      <c r="R74" s="268">
        <f t="shared" si="10"/>
        <v>-901</v>
      </c>
      <c r="S74" s="132" t="str">
        <f t="shared" si="5"/>
        <v/>
      </c>
      <c r="U74" s="131">
        <v>1980</v>
      </c>
      <c r="V74" s="268">
        <f t="shared" si="13"/>
        <v>-901</v>
      </c>
      <c r="W74" s="268">
        <f t="shared" si="11"/>
        <v>-901</v>
      </c>
      <c r="X74" s="268">
        <f t="shared" si="11"/>
        <v>-901</v>
      </c>
      <c r="Y74" s="268">
        <f t="shared" si="11"/>
        <v>-901</v>
      </c>
      <c r="Z74" s="268">
        <f t="shared" si="11"/>
        <v>-901</v>
      </c>
      <c r="AA74" s="268">
        <f t="shared" si="11"/>
        <v>-901</v>
      </c>
      <c r="AB74" s="268">
        <f t="shared" si="11"/>
        <v>-901</v>
      </c>
      <c r="AC74" s="268">
        <f t="shared" si="11"/>
        <v>-901</v>
      </c>
      <c r="AD74" s="268">
        <f t="shared" si="11"/>
        <v>-901</v>
      </c>
      <c r="AE74" s="268">
        <f t="shared" si="11"/>
        <v>-901</v>
      </c>
      <c r="AF74" s="268">
        <f t="shared" si="11"/>
        <v>-901</v>
      </c>
      <c r="AG74" s="268">
        <f t="shared" si="11"/>
        <v>-901</v>
      </c>
      <c r="AH74" s="134" t="str">
        <f t="shared" si="7"/>
        <v/>
      </c>
      <c r="AI74" s="272"/>
    </row>
    <row r="75" spans="1:35">
      <c r="A75" s="263">
        <f t="shared" si="2"/>
        <v>1926</v>
      </c>
      <c r="B75" s="271">
        <v>9770</v>
      </c>
      <c r="C75" s="265">
        <v>-901</v>
      </c>
      <c r="D75" s="266">
        <f t="shared" si="3"/>
        <v>-901</v>
      </c>
      <c r="E75" s="130">
        <v>28</v>
      </c>
      <c r="F75" s="131">
        <v>1981</v>
      </c>
      <c r="G75" s="268">
        <f t="shared" si="12"/>
        <v>-901</v>
      </c>
      <c r="H75" s="268">
        <f t="shared" si="10"/>
        <v>-901</v>
      </c>
      <c r="I75" s="268">
        <f t="shared" si="10"/>
        <v>-901</v>
      </c>
      <c r="J75" s="268">
        <f t="shared" si="10"/>
        <v>-901</v>
      </c>
      <c r="K75" s="268">
        <f t="shared" si="10"/>
        <v>-901</v>
      </c>
      <c r="L75" s="268">
        <f t="shared" si="10"/>
        <v>-901</v>
      </c>
      <c r="M75" s="268">
        <f t="shared" si="10"/>
        <v>-901</v>
      </c>
      <c r="N75" s="268">
        <f t="shared" si="10"/>
        <v>-901</v>
      </c>
      <c r="O75" s="268">
        <f t="shared" si="10"/>
        <v>-901</v>
      </c>
      <c r="P75" s="268">
        <f t="shared" si="10"/>
        <v>-901</v>
      </c>
      <c r="Q75" s="268">
        <f t="shared" si="10"/>
        <v>-901</v>
      </c>
      <c r="R75" s="268">
        <f t="shared" si="10"/>
        <v>-901</v>
      </c>
      <c r="S75" s="132" t="str">
        <f t="shared" si="5"/>
        <v/>
      </c>
      <c r="U75" s="131">
        <v>1981</v>
      </c>
      <c r="V75" s="268">
        <f t="shared" si="13"/>
        <v>-901</v>
      </c>
      <c r="W75" s="268">
        <f t="shared" si="11"/>
        <v>-901</v>
      </c>
      <c r="X75" s="268">
        <f t="shared" si="11"/>
        <v>-901</v>
      </c>
      <c r="Y75" s="268">
        <f t="shared" si="11"/>
        <v>-901</v>
      </c>
      <c r="Z75" s="268">
        <f t="shared" si="11"/>
        <v>-901</v>
      </c>
      <c r="AA75" s="268">
        <f t="shared" si="11"/>
        <v>-901</v>
      </c>
      <c r="AB75" s="268">
        <f t="shared" si="11"/>
        <v>-901</v>
      </c>
      <c r="AC75" s="268">
        <f t="shared" si="11"/>
        <v>-901</v>
      </c>
      <c r="AD75" s="268">
        <f t="shared" si="11"/>
        <v>-901</v>
      </c>
      <c r="AE75" s="268">
        <f t="shared" si="11"/>
        <v>-901</v>
      </c>
      <c r="AF75" s="268">
        <f t="shared" si="11"/>
        <v>-901</v>
      </c>
      <c r="AG75" s="268">
        <f t="shared" si="11"/>
        <v>-901</v>
      </c>
      <c r="AH75" s="134" t="str">
        <f t="shared" si="7"/>
        <v/>
      </c>
      <c r="AI75" s="272"/>
    </row>
    <row r="76" spans="1:35">
      <c r="A76" s="263">
        <f t="shared" si="2"/>
        <v>1927</v>
      </c>
      <c r="B76" s="271">
        <v>9801</v>
      </c>
      <c r="C76" s="265">
        <v>-901</v>
      </c>
      <c r="D76" s="266">
        <f t="shared" si="3"/>
        <v>-901</v>
      </c>
      <c r="E76" s="130">
        <v>28</v>
      </c>
      <c r="F76" s="131">
        <v>1982</v>
      </c>
      <c r="G76" s="268">
        <f t="shared" si="12"/>
        <v>-901</v>
      </c>
      <c r="H76" s="268">
        <f t="shared" si="10"/>
        <v>-901</v>
      </c>
      <c r="I76" s="268">
        <f t="shared" si="10"/>
        <v>-901</v>
      </c>
      <c r="J76" s="268">
        <f t="shared" si="10"/>
        <v>-901</v>
      </c>
      <c r="K76" s="268">
        <f t="shared" si="10"/>
        <v>-901</v>
      </c>
      <c r="L76" s="268">
        <f t="shared" si="10"/>
        <v>-901</v>
      </c>
      <c r="M76" s="268">
        <f t="shared" si="10"/>
        <v>-901</v>
      </c>
      <c r="N76" s="268">
        <f t="shared" si="10"/>
        <v>-901</v>
      </c>
      <c r="O76" s="268">
        <f t="shared" si="10"/>
        <v>-901</v>
      </c>
      <c r="P76" s="268">
        <f t="shared" si="10"/>
        <v>-901</v>
      </c>
      <c r="Q76" s="268">
        <f t="shared" si="10"/>
        <v>-901</v>
      </c>
      <c r="R76" s="268">
        <f t="shared" si="10"/>
        <v>-901</v>
      </c>
      <c r="S76" s="132" t="str">
        <f t="shared" si="5"/>
        <v/>
      </c>
      <c r="U76" s="131">
        <v>1982</v>
      </c>
      <c r="V76" s="268">
        <f t="shared" si="13"/>
        <v>-901</v>
      </c>
      <c r="W76" s="268">
        <f t="shared" si="11"/>
        <v>-901</v>
      </c>
      <c r="X76" s="268">
        <f t="shared" si="11"/>
        <v>-901</v>
      </c>
      <c r="Y76" s="268">
        <f t="shared" si="11"/>
        <v>-901</v>
      </c>
      <c r="Z76" s="268">
        <f t="shared" si="11"/>
        <v>-901</v>
      </c>
      <c r="AA76" s="268">
        <f t="shared" si="11"/>
        <v>-901</v>
      </c>
      <c r="AB76" s="268">
        <f t="shared" si="11"/>
        <v>-901</v>
      </c>
      <c r="AC76" s="268">
        <f t="shared" si="11"/>
        <v>-901</v>
      </c>
      <c r="AD76" s="268">
        <f t="shared" si="11"/>
        <v>-901</v>
      </c>
      <c r="AE76" s="268">
        <f t="shared" si="11"/>
        <v>-901</v>
      </c>
      <c r="AF76" s="268">
        <f t="shared" si="11"/>
        <v>-901</v>
      </c>
      <c r="AG76" s="268">
        <f t="shared" si="11"/>
        <v>-901</v>
      </c>
      <c r="AH76" s="134" t="str">
        <f t="shared" si="7"/>
        <v/>
      </c>
      <c r="AI76" s="272"/>
    </row>
    <row r="77" spans="1:35">
      <c r="A77" s="263">
        <f t="shared" si="2"/>
        <v>1927</v>
      </c>
      <c r="B77" s="271">
        <v>9831</v>
      </c>
      <c r="C77" s="265">
        <v>-901</v>
      </c>
      <c r="D77" s="266">
        <f t="shared" si="3"/>
        <v>-901</v>
      </c>
      <c r="E77" s="130">
        <v>28</v>
      </c>
      <c r="F77" s="131">
        <v>1983</v>
      </c>
      <c r="G77" s="268">
        <f t="shared" si="12"/>
        <v>-901</v>
      </c>
      <c r="H77" s="268">
        <f t="shared" si="10"/>
        <v>-901</v>
      </c>
      <c r="I77" s="268">
        <f t="shared" si="10"/>
        <v>-901</v>
      </c>
      <c r="J77" s="268">
        <f t="shared" si="10"/>
        <v>-901</v>
      </c>
      <c r="K77" s="268">
        <f t="shared" si="10"/>
        <v>-901</v>
      </c>
      <c r="L77" s="268">
        <f t="shared" si="10"/>
        <v>-901</v>
      </c>
      <c r="M77" s="268">
        <f t="shared" si="10"/>
        <v>-901</v>
      </c>
      <c r="N77" s="268">
        <f t="shared" si="10"/>
        <v>-901</v>
      </c>
      <c r="O77" s="268">
        <f t="shared" si="10"/>
        <v>-901</v>
      </c>
      <c r="P77" s="268">
        <f t="shared" si="10"/>
        <v>-901</v>
      </c>
      <c r="Q77" s="268">
        <f t="shared" si="10"/>
        <v>-901</v>
      </c>
      <c r="R77" s="268">
        <f t="shared" si="10"/>
        <v>-901</v>
      </c>
      <c r="S77" s="132" t="str">
        <f t="shared" si="5"/>
        <v/>
      </c>
      <c r="U77" s="131">
        <v>1983</v>
      </c>
      <c r="V77" s="268">
        <f t="shared" si="13"/>
        <v>-901</v>
      </c>
      <c r="W77" s="268">
        <f t="shared" si="11"/>
        <v>-901</v>
      </c>
      <c r="X77" s="268">
        <f t="shared" si="11"/>
        <v>-901</v>
      </c>
      <c r="Y77" s="268">
        <f t="shared" si="11"/>
        <v>-901</v>
      </c>
      <c r="Z77" s="268">
        <f t="shared" si="11"/>
        <v>-901</v>
      </c>
      <c r="AA77" s="268">
        <f t="shared" si="11"/>
        <v>-901</v>
      </c>
      <c r="AB77" s="268">
        <f t="shared" si="11"/>
        <v>-901</v>
      </c>
      <c r="AC77" s="268">
        <f t="shared" si="11"/>
        <v>-901</v>
      </c>
      <c r="AD77" s="268">
        <f t="shared" si="11"/>
        <v>-901</v>
      </c>
      <c r="AE77" s="268">
        <f t="shared" si="11"/>
        <v>-901</v>
      </c>
      <c r="AF77" s="268">
        <f t="shared" si="11"/>
        <v>-901</v>
      </c>
      <c r="AG77" s="268">
        <f t="shared" si="11"/>
        <v>-901</v>
      </c>
      <c r="AH77" s="134" t="str">
        <f t="shared" si="7"/>
        <v/>
      </c>
      <c r="AI77" s="272"/>
    </row>
    <row r="78" spans="1:35">
      <c r="A78" s="263">
        <f t="shared" si="2"/>
        <v>1927</v>
      </c>
      <c r="B78" s="271">
        <v>9862</v>
      </c>
      <c r="C78" s="265">
        <v>-901</v>
      </c>
      <c r="D78" s="266">
        <f t="shared" si="3"/>
        <v>-901</v>
      </c>
      <c r="E78" s="130">
        <v>29</v>
      </c>
      <c r="F78" s="131">
        <v>1984</v>
      </c>
      <c r="G78" s="268">
        <f t="shared" si="12"/>
        <v>-901</v>
      </c>
      <c r="H78" s="268">
        <f t="shared" si="10"/>
        <v>-901</v>
      </c>
      <c r="I78" s="268">
        <f t="shared" si="10"/>
        <v>-901</v>
      </c>
      <c r="J78" s="268">
        <f t="shared" si="10"/>
        <v>-901</v>
      </c>
      <c r="K78" s="268">
        <f t="shared" si="10"/>
        <v>-901</v>
      </c>
      <c r="L78" s="268">
        <f t="shared" si="10"/>
        <v>-901</v>
      </c>
      <c r="M78" s="268">
        <f t="shared" si="10"/>
        <v>-901</v>
      </c>
      <c r="N78" s="268">
        <f t="shared" si="10"/>
        <v>-901</v>
      </c>
      <c r="O78" s="268">
        <f t="shared" si="10"/>
        <v>-901</v>
      </c>
      <c r="P78" s="268">
        <f t="shared" si="10"/>
        <v>-901</v>
      </c>
      <c r="Q78" s="268">
        <f t="shared" si="10"/>
        <v>-901</v>
      </c>
      <c r="R78" s="268">
        <f t="shared" si="10"/>
        <v>-901</v>
      </c>
      <c r="S78" s="132" t="str">
        <f t="shared" si="5"/>
        <v/>
      </c>
      <c r="U78" s="131">
        <v>1984</v>
      </c>
      <c r="V78" s="268">
        <f t="shared" si="13"/>
        <v>-901</v>
      </c>
      <c r="W78" s="268">
        <f t="shared" si="11"/>
        <v>-901</v>
      </c>
      <c r="X78" s="268">
        <f t="shared" si="11"/>
        <v>-901</v>
      </c>
      <c r="Y78" s="268">
        <f t="shared" si="11"/>
        <v>-901</v>
      </c>
      <c r="Z78" s="268">
        <f t="shared" si="11"/>
        <v>-901</v>
      </c>
      <c r="AA78" s="268">
        <f t="shared" si="11"/>
        <v>-901</v>
      </c>
      <c r="AB78" s="268">
        <f t="shared" si="11"/>
        <v>-901</v>
      </c>
      <c r="AC78" s="268">
        <f t="shared" si="11"/>
        <v>-901</v>
      </c>
      <c r="AD78" s="268">
        <f t="shared" si="11"/>
        <v>-901</v>
      </c>
      <c r="AE78" s="268">
        <f t="shared" si="11"/>
        <v>-901</v>
      </c>
      <c r="AF78" s="268">
        <f t="shared" si="11"/>
        <v>-901</v>
      </c>
      <c r="AG78" s="268">
        <f t="shared" si="11"/>
        <v>-901</v>
      </c>
      <c r="AH78" s="134" t="str">
        <f t="shared" si="7"/>
        <v/>
      </c>
      <c r="AI78" s="272"/>
    </row>
    <row r="79" spans="1:35">
      <c r="A79" s="263">
        <f t="shared" si="2"/>
        <v>1927</v>
      </c>
      <c r="B79" s="271">
        <v>9893</v>
      </c>
      <c r="C79" s="265">
        <v>-901</v>
      </c>
      <c r="D79" s="266">
        <f t="shared" si="3"/>
        <v>-901</v>
      </c>
      <c r="E79" s="130">
        <v>28</v>
      </c>
      <c r="F79" s="131">
        <v>1985</v>
      </c>
      <c r="G79" s="268">
        <f t="shared" si="12"/>
        <v>-901</v>
      </c>
      <c r="H79" s="268">
        <f t="shared" si="10"/>
        <v>-901</v>
      </c>
      <c r="I79" s="268">
        <f t="shared" si="10"/>
        <v>-901</v>
      </c>
      <c r="J79" s="268">
        <f t="shared" si="10"/>
        <v>-901</v>
      </c>
      <c r="K79" s="268">
        <f t="shared" si="10"/>
        <v>-901</v>
      </c>
      <c r="L79" s="268">
        <f t="shared" si="10"/>
        <v>-901</v>
      </c>
      <c r="M79" s="268">
        <f t="shared" si="10"/>
        <v>-901</v>
      </c>
      <c r="N79" s="268">
        <f t="shared" si="10"/>
        <v>-901</v>
      </c>
      <c r="O79" s="268">
        <f t="shared" si="10"/>
        <v>-901</v>
      </c>
      <c r="P79" s="268">
        <f t="shared" si="10"/>
        <v>-901</v>
      </c>
      <c r="Q79" s="268">
        <f t="shared" si="10"/>
        <v>-901</v>
      </c>
      <c r="R79" s="268">
        <f t="shared" si="10"/>
        <v>-901</v>
      </c>
      <c r="S79" s="132" t="str">
        <f t="shared" si="5"/>
        <v/>
      </c>
      <c r="U79" s="131">
        <v>1985</v>
      </c>
      <c r="V79" s="268">
        <f t="shared" si="13"/>
        <v>-901</v>
      </c>
      <c r="W79" s="268">
        <f t="shared" si="11"/>
        <v>-901</v>
      </c>
      <c r="X79" s="268">
        <f t="shared" si="11"/>
        <v>-901</v>
      </c>
      <c r="Y79" s="268">
        <f t="shared" si="11"/>
        <v>-901</v>
      </c>
      <c r="Z79" s="268">
        <f t="shared" si="11"/>
        <v>-901</v>
      </c>
      <c r="AA79" s="268">
        <f t="shared" si="11"/>
        <v>-901</v>
      </c>
      <c r="AB79" s="268">
        <f t="shared" si="11"/>
        <v>-901</v>
      </c>
      <c r="AC79" s="268">
        <f t="shared" si="11"/>
        <v>-901</v>
      </c>
      <c r="AD79" s="268">
        <f t="shared" si="11"/>
        <v>-901</v>
      </c>
      <c r="AE79" s="268">
        <f t="shared" si="11"/>
        <v>-901</v>
      </c>
      <c r="AF79" s="268">
        <f t="shared" si="11"/>
        <v>-901</v>
      </c>
      <c r="AG79" s="268">
        <f t="shared" si="11"/>
        <v>-901</v>
      </c>
      <c r="AH79" s="134" t="str">
        <f t="shared" si="7"/>
        <v/>
      </c>
      <c r="AI79" s="272"/>
    </row>
    <row r="80" spans="1:35">
      <c r="A80" s="263">
        <f t="shared" si="2"/>
        <v>1927</v>
      </c>
      <c r="B80" s="271">
        <v>9921</v>
      </c>
      <c r="C80" s="265">
        <v>-901</v>
      </c>
      <c r="D80" s="266">
        <f t="shared" si="3"/>
        <v>-901</v>
      </c>
      <c r="E80" s="130">
        <v>28</v>
      </c>
      <c r="F80" s="131">
        <v>1986</v>
      </c>
      <c r="G80" s="268">
        <f t="shared" si="12"/>
        <v>-901</v>
      </c>
      <c r="H80" s="268">
        <f t="shared" si="10"/>
        <v>-901</v>
      </c>
      <c r="I80" s="268">
        <f t="shared" si="10"/>
        <v>-901</v>
      </c>
      <c r="J80" s="268">
        <f t="shared" si="10"/>
        <v>-901</v>
      </c>
      <c r="K80" s="268">
        <f t="shared" si="10"/>
        <v>-901</v>
      </c>
      <c r="L80" s="268">
        <f t="shared" si="10"/>
        <v>-901</v>
      </c>
      <c r="M80" s="268">
        <f t="shared" si="10"/>
        <v>-901</v>
      </c>
      <c r="N80" s="268">
        <f t="shared" si="10"/>
        <v>-901</v>
      </c>
      <c r="O80" s="268">
        <f t="shared" si="10"/>
        <v>-901</v>
      </c>
      <c r="P80" s="268">
        <f t="shared" si="10"/>
        <v>-901</v>
      </c>
      <c r="Q80" s="268">
        <f t="shared" si="10"/>
        <v>-901</v>
      </c>
      <c r="R80" s="268">
        <f t="shared" si="10"/>
        <v>-901</v>
      </c>
      <c r="S80" s="132" t="str">
        <f t="shared" si="5"/>
        <v/>
      </c>
      <c r="U80" s="131">
        <v>1986</v>
      </c>
      <c r="V80" s="268">
        <f t="shared" si="13"/>
        <v>-901</v>
      </c>
      <c r="W80" s="268">
        <f t="shared" si="11"/>
        <v>-901</v>
      </c>
      <c r="X80" s="268">
        <f t="shared" si="11"/>
        <v>-901</v>
      </c>
      <c r="Y80" s="268">
        <f t="shared" si="11"/>
        <v>-901</v>
      </c>
      <c r="Z80" s="268">
        <f t="shared" si="11"/>
        <v>-901</v>
      </c>
      <c r="AA80" s="268">
        <f t="shared" si="11"/>
        <v>-901</v>
      </c>
      <c r="AB80" s="268">
        <f t="shared" si="11"/>
        <v>-901</v>
      </c>
      <c r="AC80" s="268">
        <f t="shared" si="11"/>
        <v>-901</v>
      </c>
      <c r="AD80" s="268">
        <f t="shared" si="11"/>
        <v>-901</v>
      </c>
      <c r="AE80" s="268">
        <f t="shared" si="11"/>
        <v>-901</v>
      </c>
      <c r="AF80" s="268">
        <f t="shared" si="11"/>
        <v>-901</v>
      </c>
      <c r="AG80" s="268">
        <f t="shared" si="11"/>
        <v>-901</v>
      </c>
      <c r="AH80" s="134" t="str">
        <f t="shared" si="7"/>
        <v/>
      </c>
      <c r="AI80" s="272"/>
    </row>
    <row r="81" spans="1:35">
      <c r="A81" s="263">
        <f t="shared" ref="A81:A144" si="14">IF(MONTH(B81)&gt;9,YEAR(B81)+1,YEAR(B81))</f>
        <v>1927</v>
      </c>
      <c r="B81" s="271">
        <v>9952</v>
      </c>
      <c r="C81" s="265">
        <v>-901</v>
      </c>
      <c r="D81" s="266">
        <f t="shared" ref="D81:D144" si="15">IF(C81&lt;&gt;-901,C81*DAY(B81)*24*60*60/(220*22*9*1000),-901)</f>
        <v>-901</v>
      </c>
      <c r="E81" s="130">
        <v>28</v>
      </c>
      <c r="F81" s="131">
        <v>1987</v>
      </c>
      <c r="G81" s="268">
        <f t="shared" si="12"/>
        <v>-901</v>
      </c>
      <c r="H81" s="268">
        <f t="shared" si="10"/>
        <v>5.4513333333333343</v>
      </c>
      <c r="I81" s="268">
        <f t="shared" si="10"/>
        <v>6.4741935483870972</v>
      </c>
      <c r="J81" s="268">
        <f t="shared" si="10"/>
        <v>18.841935483870966</v>
      </c>
      <c r="K81" s="268">
        <f t="shared" si="10"/>
        <v>26.935714285714287</v>
      </c>
      <c r="L81" s="268">
        <f t="shared" si="10"/>
        <v>70</v>
      </c>
      <c r="M81" s="268">
        <f t="shared" si="10"/>
        <v>24</v>
      </c>
      <c r="N81" s="268">
        <f t="shared" si="10"/>
        <v>16.193548387096776</v>
      </c>
      <c r="O81" s="268">
        <f t="shared" si="10"/>
        <v>9.0166666666666639</v>
      </c>
      <c r="P81" s="268">
        <f t="shared" si="10"/>
        <v>4.5741935483870959</v>
      </c>
      <c r="Q81" s="268">
        <f t="shared" si="10"/>
        <v>2.0935483870967739</v>
      </c>
      <c r="R81" s="268">
        <f t="shared" si="10"/>
        <v>0.35333333333333333</v>
      </c>
      <c r="S81" s="132" t="str">
        <f t="shared" ref="S81:S109" si="16">IF(ISERROR(MATCH(-901,G81:R81,0)),(SUMPRODUCT(G81:R81,$G$13:$R$13)+(E81-$K$13)*K81)*24*60*60/(220*22*9*1000),"")</f>
        <v/>
      </c>
      <c r="U81" s="131">
        <v>1987</v>
      </c>
      <c r="V81" s="268">
        <f t="shared" si="13"/>
        <v>-901</v>
      </c>
      <c r="W81" s="268">
        <f t="shared" si="11"/>
        <v>324.37685950413226</v>
      </c>
      <c r="X81" s="268">
        <f t="shared" si="11"/>
        <v>398.08264462809916</v>
      </c>
      <c r="Y81" s="268">
        <f t="shared" si="11"/>
        <v>1158.5454545454543</v>
      </c>
      <c r="Z81" s="268">
        <f t="shared" si="11"/>
        <v>1495.933884297521</v>
      </c>
      <c r="AA81" s="268">
        <f t="shared" si="11"/>
        <v>4304.1322314049585</v>
      </c>
      <c r="AB81" s="268">
        <f t="shared" si="11"/>
        <v>1428.0991735537189</v>
      </c>
      <c r="AC81" s="268">
        <f t="shared" si="11"/>
        <v>995.7024793388432</v>
      </c>
      <c r="AD81" s="268">
        <f t="shared" si="11"/>
        <v>536.52892561983458</v>
      </c>
      <c r="AE81" s="268">
        <f t="shared" si="11"/>
        <v>281.25619834710739</v>
      </c>
      <c r="AF81" s="268">
        <f t="shared" si="11"/>
        <v>128.72727272727272</v>
      </c>
      <c r="AG81" s="268">
        <f t="shared" si="11"/>
        <v>21.02479338842975</v>
      </c>
      <c r="AH81" s="134" t="str">
        <f t="shared" ref="AH81:AH109" si="17">IF(ISERROR(MATCH(-901,V81:AG81,0)),SUM(V81:AG81)/1000,"")</f>
        <v/>
      </c>
      <c r="AI81" s="272"/>
    </row>
    <row r="82" spans="1:35">
      <c r="A82" s="263">
        <f t="shared" si="14"/>
        <v>1927</v>
      </c>
      <c r="B82" s="271">
        <v>9982</v>
      </c>
      <c r="C82" s="265">
        <v>-901</v>
      </c>
      <c r="D82" s="266">
        <f t="shared" si="15"/>
        <v>-901</v>
      </c>
      <c r="E82" s="130">
        <v>29</v>
      </c>
      <c r="F82" s="131">
        <v>1988</v>
      </c>
      <c r="G82" s="268">
        <f t="shared" si="12"/>
        <v>2.8667741935483879</v>
      </c>
      <c r="H82" s="268">
        <f t="shared" si="10"/>
        <v>9.9666666666666668</v>
      </c>
      <c r="I82" s="268">
        <f t="shared" si="10"/>
        <v>12.579677419354837</v>
      </c>
      <c r="J82" s="268">
        <f t="shared" si="10"/>
        <v>19.820645161290326</v>
      </c>
      <c r="K82" s="268">
        <f t="shared" si="10"/>
        <v>0</v>
      </c>
      <c r="L82" s="268">
        <f t="shared" si="10"/>
        <v>3.8258064516129031</v>
      </c>
      <c r="M82" s="268">
        <f t="shared" si="10"/>
        <v>13.68</v>
      </c>
      <c r="N82" s="268">
        <f t="shared" si="10"/>
        <v>0.32258064516129031</v>
      </c>
      <c r="O82" s="268">
        <f t="shared" si="10"/>
        <v>0</v>
      </c>
      <c r="P82" s="268">
        <f t="shared" si="10"/>
        <v>0</v>
      </c>
      <c r="Q82" s="268">
        <f t="shared" si="10"/>
        <v>0</v>
      </c>
      <c r="R82" s="268">
        <f t="shared" si="10"/>
        <v>1.7333333333333336</v>
      </c>
      <c r="S82" s="132">
        <f t="shared" si="16"/>
        <v>3.9337785123966937</v>
      </c>
      <c r="U82" s="131">
        <v>1988</v>
      </c>
      <c r="V82" s="268">
        <f t="shared" si="13"/>
        <v>176.27107438016535</v>
      </c>
      <c r="W82" s="268">
        <f t="shared" si="11"/>
        <v>593.0578512396695</v>
      </c>
      <c r="X82" s="268">
        <f t="shared" si="11"/>
        <v>773.49421487603286</v>
      </c>
      <c r="Y82" s="268">
        <f t="shared" si="11"/>
        <v>1218.723966942149</v>
      </c>
      <c r="Z82" s="268">
        <f t="shared" si="11"/>
        <v>0</v>
      </c>
      <c r="AA82" s="268">
        <f t="shared" si="11"/>
        <v>235.23966942148755</v>
      </c>
      <c r="AB82" s="268">
        <f t="shared" si="11"/>
        <v>814.0165289256197</v>
      </c>
      <c r="AC82" s="268">
        <f t="shared" si="11"/>
        <v>19.834710743801654</v>
      </c>
      <c r="AD82" s="268">
        <f t="shared" si="11"/>
        <v>0</v>
      </c>
      <c r="AE82" s="268">
        <f t="shared" si="11"/>
        <v>0</v>
      </c>
      <c r="AF82" s="268">
        <f t="shared" si="11"/>
        <v>0</v>
      </c>
      <c r="AG82" s="268">
        <f t="shared" si="11"/>
        <v>103.14049586776862</v>
      </c>
      <c r="AH82" s="134">
        <f t="shared" si="17"/>
        <v>3.9337785123966942</v>
      </c>
      <c r="AI82" s="272"/>
    </row>
    <row r="83" spans="1:35">
      <c r="A83" s="263">
        <f t="shared" si="14"/>
        <v>1927</v>
      </c>
      <c r="B83" s="271">
        <v>10013</v>
      </c>
      <c r="C83" s="265">
        <v>-901</v>
      </c>
      <c r="D83" s="266">
        <f t="shared" si="15"/>
        <v>-901</v>
      </c>
      <c r="E83" s="130">
        <v>28</v>
      </c>
      <c r="F83" s="131">
        <v>1989</v>
      </c>
      <c r="G83" s="268">
        <f t="shared" si="12"/>
        <v>5.0129032258064496</v>
      </c>
      <c r="H83" s="268">
        <f t="shared" si="10"/>
        <v>16.136666666666667</v>
      </c>
      <c r="I83" s="268">
        <f t="shared" si="10"/>
        <v>13.260967741935483</v>
      </c>
      <c r="J83" s="268">
        <f t="shared" si="10"/>
        <v>12.290645161290323</v>
      </c>
      <c r="K83" s="268">
        <f t="shared" si="10"/>
        <v>10.558571428571428</v>
      </c>
      <c r="L83" s="268">
        <f t="shared" si="10"/>
        <v>135.18387096774194</v>
      </c>
      <c r="M83" s="268">
        <f t="shared" si="10"/>
        <v>15.079666666666665</v>
      </c>
      <c r="N83" s="268">
        <f t="shared" si="10"/>
        <v>0.26354838709677419</v>
      </c>
      <c r="O83" s="268">
        <f t="shared" si="10"/>
        <v>1.4666666666666666E-2</v>
      </c>
      <c r="P83" s="268">
        <f t="shared" si="10"/>
        <v>0</v>
      </c>
      <c r="Q83" s="268">
        <f t="shared" si="10"/>
        <v>0</v>
      </c>
      <c r="R83" s="268">
        <f t="shared" si="10"/>
        <v>0.34333333333333338</v>
      </c>
      <c r="S83" s="132">
        <f t="shared" si="16"/>
        <v>12.672872727272731</v>
      </c>
      <c r="U83" s="131">
        <v>1989</v>
      </c>
      <c r="V83" s="268">
        <f t="shared" si="13"/>
        <v>308.23140495867756</v>
      </c>
      <c r="W83" s="268">
        <f t="shared" si="11"/>
        <v>960.19834710743828</v>
      </c>
      <c r="X83" s="268">
        <f t="shared" si="11"/>
        <v>815.38512396694216</v>
      </c>
      <c r="Y83" s="268">
        <f t="shared" si="11"/>
        <v>755.72231404958677</v>
      </c>
      <c r="Z83" s="268">
        <f t="shared" si="11"/>
        <v>586.39338842975212</v>
      </c>
      <c r="AA83" s="268">
        <f t="shared" si="11"/>
        <v>8312.1322314049576</v>
      </c>
      <c r="AB83" s="268">
        <f t="shared" si="11"/>
        <v>897.302479338843</v>
      </c>
      <c r="AC83" s="268">
        <f t="shared" si="11"/>
        <v>16.204958677685951</v>
      </c>
      <c r="AD83" s="268">
        <f t="shared" si="11"/>
        <v>0.87272727272727268</v>
      </c>
      <c r="AE83" s="268">
        <f t="shared" si="11"/>
        <v>0</v>
      </c>
      <c r="AF83" s="268">
        <f t="shared" si="11"/>
        <v>0</v>
      </c>
      <c r="AG83" s="268">
        <f t="shared" si="11"/>
        <v>20.429752066115707</v>
      </c>
      <c r="AH83" s="134">
        <f t="shared" si="17"/>
        <v>12.672872727272726</v>
      </c>
      <c r="AI83" s="272"/>
    </row>
    <row r="84" spans="1:35">
      <c r="A84" s="263">
        <f t="shared" si="14"/>
        <v>1927</v>
      </c>
      <c r="B84" s="271">
        <v>10043</v>
      </c>
      <c r="C84" s="265">
        <v>-901</v>
      </c>
      <c r="D84" s="266">
        <f t="shared" si="15"/>
        <v>-901</v>
      </c>
      <c r="E84" s="130">
        <v>28</v>
      </c>
      <c r="F84" s="131">
        <v>1990</v>
      </c>
      <c r="G84" s="268">
        <f t="shared" si="12"/>
        <v>5.3935483870967742</v>
      </c>
      <c r="H84" s="268">
        <f t="shared" si="10"/>
        <v>17.823333333333331</v>
      </c>
      <c r="I84" s="268">
        <f t="shared" si="10"/>
        <v>6.241935483870968</v>
      </c>
      <c r="J84" s="268">
        <f t="shared" si="10"/>
        <v>17.722903225806451</v>
      </c>
      <c r="K84" s="268">
        <f t="shared" si="10"/>
        <v>26.75714285714286</v>
      </c>
      <c r="L84" s="268">
        <f t="shared" si="10"/>
        <v>46.612903225806448</v>
      </c>
      <c r="M84" s="268">
        <f t="shared" si="10"/>
        <v>15.253333333333332</v>
      </c>
      <c r="N84" s="268">
        <f t="shared" si="10"/>
        <v>11.980645161290322</v>
      </c>
      <c r="O84" s="268">
        <f t="shared" si="10"/>
        <v>3.1299999999999994</v>
      </c>
      <c r="P84" s="268">
        <f t="shared" si="10"/>
        <v>0</v>
      </c>
      <c r="Q84" s="268">
        <f t="shared" si="10"/>
        <v>0</v>
      </c>
      <c r="R84" s="268">
        <f t="shared" si="10"/>
        <v>0</v>
      </c>
      <c r="S84" s="132">
        <f t="shared" si="16"/>
        <v>9.0484165289256193</v>
      </c>
      <c r="U84" s="131">
        <v>1990</v>
      </c>
      <c r="V84" s="268">
        <f t="shared" si="13"/>
        <v>331.63636363636363</v>
      </c>
      <c r="W84" s="268">
        <f t="shared" si="11"/>
        <v>1060.5619834710744</v>
      </c>
      <c r="X84" s="268">
        <f t="shared" si="11"/>
        <v>383.80165289256195</v>
      </c>
      <c r="Y84" s="268">
        <f t="shared" si="11"/>
        <v>1089.7388429752066</v>
      </c>
      <c r="Z84" s="268">
        <f t="shared" si="11"/>
        <v>1486.0165289256202</v>
      </c>
      <c r="AA84" s="268">
        <f t="shared" si="11"/>
        <v>2866.1157024793388</v>
      </c>
      <c r="AB84" s="268">
        <f t="shared" si="11"/>
        <v>907.63636363636374</v>
      </c>
      <c r="AC84" s="268">
        <f t="shared" si="11"/>
        <v>736.66115702479317</v>
      </c>
      <c r="AD84" s="268">
        <f t="shared" si="11"/>
        <v>186.24793388429748</v>
      </c>
      <c r="AE84" s="268">
        <f t="shared" si="11"/>
        <v>0</v>
      </c>
      <c r="AF84" s="268">
        <f t="shared" si="11"/>
        <v>0</v>
      </c>
      <c r="AG84" s="268">
        <f t="shared" si="11"/>
        <v>0</v>
      </c>
      <c r="AH84" s="134">
        <f t="shared" si="17"/>
        <v>9.0484165289256193</v>
      </c>
      <c r="AI84" s="272"/>
    </row>
    <row r="85" spans="1:35">
      <c r="A85" s="263">
        <f t="shared" si="14"/>
        <v>1927</v>
      </c>
      <c r="B85" s="271">
        <v>10074</v>
      </c>
      <c r="C85" s="265">
        <v>-901</v>
      </c>
      <c r="D85" s="266">
        <f t="shared" si="15"/>
        <v>-901</v>
      </c>
      <c r="E85" s="130">
        <v>28</v>
      </c>
      <c r="F85" s="131">
        <v>1991</v>
      </c>
      <c r="G85" s="268">
        <f t="shared" si="12"/>
        <v>0</v>
      </c>
      <c r="H85" s="268">
        <f t="shared" si="10"/>
        <v>0.92033333333333323</v>
      </c>
      <c r="I85" s="268">
        <f t="shared" si="10"/>
        <v>6.5161290322580667</v>
      </c>
      <c r="J85" s="268">
        <f t="shared" si="10"/>
        <v>5.8903225806451607</v>
      </c>
      <c r="K85" s="268">
        <f t="shared" si="10"/>
        <v>3.0860714285714281</v>
      </c>
      <c r="L85" s="268">
        <f t="shared" si="10"/>
        <v>110.40645161290323</v>
      </c>
      <c r="M85" s="268">
        <f t="shared" si="10"/>
        <v>34.200000000000003</v>
      </c>
      <c r="N85" s="268">
        <f t="shared" si="10"/>
        <v>20.967741935483872</v>
      </c>
      <c r="O85" s="268">
        <f t="shared" si="10"/>
        <v>11.526666666666666</v>
      </c>
      <c r="P85" s="268">
        <f t="shared" si="10"/>
        <v>1.2974193548387094</v>
      </c>
      <c r="Q85" s="268">
        <f t="shared" si="10"/>
        <v>2.6129032258064511</v>
      </c>
      <c r="R85" s="268">
        <f t="shared" si="10"/>
        <v>1.57</v>
      </c>
      <c r="S85" s="132">
        <f t="shared" si="16"/>
        <v>12.12166611570248</v>
      </c>
      <c r="U85" s="131">
        <v>1991</v>
      </c>
      <c r="V85" s="268">
        <f t="shared" si="13"/>
        <v>0</v>
      </c>
      <c r="W85" s="268">
        <f t="shared" si="11"/>
        <v>54.763636363636351</v>
      </c>
      <c r="X85" s="268">
        <f t="shared" si="11"/>
        <v>400.66115702479357</v>
      </c>
      <c r="Y85" s="268">
        <f t="shared" si="11"/>
        <v>362.18181818181819</v>
      </c>
      <c r="Z85" s="268">
        <f t="shared" si="11"/>
        <v>171.39173553719007</v>
      </c>
      <c r="AA85" s="268">
        <f t="shared" si="11"/>
        <v>6788.6280991735539</v>
      </c>
      <c r="AB85" s="268">
        <f t="shared" si="11"/>
        <v>2035.0413223140497</v>
      </c>
      <c r="AC85" s="268">
        <f t="shared" si="11"/>
        <v>1289.2561983471073</v>
      </c>
      <c r="AD85" s="268">
        <f t="shared" si="11"/>
        <v>685.88429752066099</v>
      </c>
      <c r="AE85" s="268">
        <f t="shared" si="11"/>
        <v>79.775206611570226</v>
      </c>
      <c r="AF85" s="268">
        <f t="shared" si="11"/>
        <v>160.66115702479334</v>
      </c>
      <c r="AG85" s="268">
        <f t="shared" si="11"/>
        <v>93.421487603305792</v>
      </c>
      <c r="AH85" s="134">
        <f t="shared" si="17"/>
        <v>12.12166611570248</v>
      </c>
      <c r="AI85" s="272"/>
    </row>
    <row r="86" spans="1:35">
      <c r="A86" s="263">
        <f t="shared" si="14"/>
        <v>1927</v>
      </c>
      <c r="B86" s="271">
        <v>10105</v>
      </c>
      <c r="C86" s="265">
        <v>-901</v>
      </c>
      <c r="D86" s="266">
        <f t="shared" si="15"/>
        <v>-901</v>
      </c>
      <c r="E86" s="130">
        <v>29</v>
      </c>
      <c r="F86" s="131">
        <v>1992</v>
      </c>
      <c r="G86" s="268">
        <f t="shared" si="12"/>
        <v>4.5258064516129028</v>
      </c>
      <c r="H86" s="268">
        <f t="shared" si="10"/>
        <v>7.7333333333333334</v>
      </c>
      <c r="I86" s="268">
        <f t="shared" si="10"/>
        <v>10.874193548387098</v>
      </c>
      <c r="J86" s="268">
        <f t="shared" si="10"/>
        <v>7.5877419354838729</v>
      </c>
      <c r="K86" s="268">
        <f t="shared" si="10"/>
        <v>79.418275862068967</v>
      </c>
      <c r="L86" s="268">
        <f t="shared" si="10"/>
        <v>37.270967741935479</v>
      </c>
      <c r="M86" s="268">
        <f t="shared" si="10"/>
        <v>12.266333333333334</v>
      </c>
      <c r="N86" s="268">
        <f t="shared" si="10"/>
        <v>6.6161290322580646</v>
      </c>
      <c r="O86" s="268">
        <f t="shared" si="10"/>
        <v>2.1213333333333328</v>
      </c>
      <c r="P86" s="268">
        <f t="shared" si="10"/>
        <v>0.2796774193548387</v>
      </c>
      <c r="Q86" s="268">
        <f t="shared" si="10"/>
        <v>0</v>
      </c>
      <c r="R86" s="268">
        <f t="shared" si="10"/>
        <v>0</v>
      </c>
      <c r="S86" s="132">
        <f t="shared" si="16"/>
        <v>10.013652892561986</v>
      </c>
      <c r="U86" s="131">
        <v>1992</v>
      </c>
      <c r="V86" s="268">
        <f t="shared" si="13"/>
        <v>278.28099173553716</v>
      </c>
      <c r="W86" s="268">
        <f t="shared" si="11"/>
        <v>460.16528925619838</v>
      </c>
      <c r="X86" s="268">
        <f t="shared" si="11"/>
        <v>668.62809917355378</v>
      </c>
      <c r="Y86" s="268">
        <f t="shared" si="11"/>
        <v>466.55206611570264</v>
      </c>
      <c r="Z86" s="268">
        <f t="shared" si="11"/>
        <v>4568.1917355371897</v>
      </c>
      <c r="AA86" s="268">
        <f t="shared" si="11"/>
        <v>2291.7024793388432</v>
      </c>
      <c r="AB86" s="268">
        <f t="shared" si="11"/>
        <v>729.89752066115693</v>
      </c>
      <c r="AC86" s="268">
        <f t="shared" si="11"/>
        <v>406.80991735537191</v>
      </c>
      <c r="AD86" s="268">
        <f t="shared" si="11"/>
        <v>126.22809917355369</v>
      </c>
      <c r="AE86" s="268">
        <f t="shared" si="11"/>
        <v>17.196694214876032</v>
      </c>
      <c r="AF86" s="268">
        <f t="shared" si="11"/>
        <v>0</v>
      </c>
      <c r="AG86" s="268">
        <f t="shared" si="11"/>
        <v>0</v>
      </c>
      <c r="AH86" s="134">
        <f t="shared" si="17"/>
        <v>10.013652892561982</v>
      </c>
      <c r="AI86" s="272"/>
    </row>
    <row r="87" spans="1:35">
      <c r="A87" s="263">
        <f t="shared" si="14"/>
        <v>1927</v>
      </c>
      <c r="B87" s="271">
        <v>10135</v>
      </c>
      <c r="C87" s="265">
        <v>-901</v>
      </c>
      <c r="D87" s="266">
        <f t="shared" si="15"/>
        <v>-901</v>
      </c>
      <c r="E87" s="130">
        <v>28</v>
      </c>
      <c r="F87" s="131">
        <v>1993</v>
      </c>
      <c r="G87" s="268">
        <f t="shared" si="12"/>
        <v>1.1322580645161291</v>
      </c>
      <c r="H87" s="268">
        <f t="shared" si="10"/>
        <v>0</v>
      </c>
      <c r="I87" s="268">
        <f t="shared" si="10"/>
        <v>53.654838709677428</v>
      </c>
      <c r="J87" s="268">
        <f t="shared" si="10"/>
        <v>230.83870967741936</v>
      </c>
      <c r="K87" s="268">
        <f t="shared" si="10"/>
        <v>167.07142857142858</v>
      </c>
      <c r="L87" s="268">
        <f t="shared" si="10"/>
        <v>120.80645161290323</v>
      </c>
      <c r="M87" s="268">
        <f t="shared" si="10"/>
        <v>46.633333333333333</v>
      </c>
      <c r="N87" s="268">
        <f t="shared" si="10"/>
        <v>8.3903225806451616</v>
      </c>
      <c r="O87" s="268">
        <f t="shared" si="10"/>
        <v>7.8993333333333329</v>
      </c>
      <c r="P87" s="268">
        <f t="shared" si="10"/>
        <v>2.8677419354838714</v>
      </c>
      <c r="Q87" s="268">
        <f t="shared" si="10"/>
        <v>5.9903225806451603</v>
      </c>
      <c r="R87" s="268">
        <f t="shared" si="10"/>
        <v>8.7299999999999986</v>
      </c>
      <c r="S87" s="132">
        <f t="shared" si="16"/>
        <v>39.094175206611574</v>
      </c>
      <c r="U87" s="131">
        <v>1993</v>
      </c>
      <c r="V87" s="268">
        <f t="shared" si="13"/>
        <v>69.619834710743817</v>
      </c>
      <c r="W87" s="268">
        <f t="shared" si="11"/>
        <v>0</v>
      </c>
      <c r="X87" s="268">
        <f t="shared" si="11"/>
        <v>3299.1074380165296</v>
      </c>
      <c r="Y87" s="268">
        <f t="shared" si="11"/>
        <v>14193.719008264463</v>
      </c>
      <c r="Z87" s="268">
        <f t="shared" si="11"/>
        <v>9278.6776859504134</v>
      </c>
      <c r="AA87" s="268">
        <f t="shared" si="11"/>
        <v>7428.0991735537191</v>
      </c>
      <c r="AB87" s="268">
        <f t="shared" si="11"/>
        <v>2774.8760330578511</v>
      </c>
      <c r="AC87" s="268">
        <f t="shared" si="11"/>
        <v>515.90082644628114</v>
      </c>
      <c r="AD87" s="268">
        <f t="shared" si="11"/>
        <v>470.04297520661146</v>
      </c>
      <c r="AE87" s="268">
        <f t="shared" si="11"/>
        <v>176.33057851239673</v>
      </c>
      <c r="AF87" s="268">
        <f t="shared" si="11"/>
        <v>368.33057851239658</v>
      </c>
      <c r="AG87" s="268">
        <f t="shared" si="11"/>
        <v>519.47107438016519</v>
      </c>
      <c r="AH87" s="134">
        <f t="shared" si="17"/>
        <v>39.094175206611567</v>
      </c>
      <c r="AI87" s="272"/>
    </row>
    <row r="88" spans="1:35">
      <c r="A88" s="263">
        <f t="shared" si="14"/>
        <v>1928</v>
      </c>
      <c r="B88" s="271">
        <v>10166</v>
      </c>
      <c r="C88" s="265">
        <v>-901</v>
      </c>
      <c r="D88" s="266">
        <f t="shared" si="15"/>
        <v>-901</v>
      </c>
      <c r="E88" s="130">
        <v>28</v>
      </c>
      <c r="F88" s="131">
        <v>1994</v>
      </c>
      <c r="G88" s="268">
        <f t="shared" si="12"/>
        <v>10.832258064516129</v>
      </c>
      <c r="H88" s="268">
        <f t="shared" si="10"/>
        <v>14.129999999999999</v>
      </c>
      <c r="I88" s="268">
        <f t="shared" si="10"/>
        <v>13.448387096774191</v>
      </c>
      <c r="J88" s="268">
        <f t="shared" si="10"/>
        <v>6.6977419354838696</v>
      </c>
      <c r="K88" s="268">
        <f t="shared" si="10"/>
        <v>44.746428571428567</v>
      </c>
      <c r="L88" s="268">
        <f t="shared" si="10"/>
        <v>3.3929032258064509</v>
      </c>
      <c r="M88" s="268">
        <f t="shared" si="10"/>
        <v>3.663666666666666</v>
      </c>
      <c r="N88" s="268">
        <f t="shared" si="10"/>
        <v>3.5151612903225802</v>
      </c>
      <c r="O88" s="268">
        <f t="shared" si="10"/>
        <v>6.1866666666666665</v>
      </c>
      <c r="P88" s="268">
        <f t="shared" si="10"/>
        <v>4.3838709677419345</v>
      </c>
      <c r="Q88" s="268">
        <f t="shared" si="10"/>
        <v>1.9709677419354839</v>
      </c>
      <c r="R88" s="268">
        <f t="shared" si="10"/>
        <v>2.9466666666666663</v>
      </c>
      <c r="S88" s="132">
        <f t="shared" si="16"/>
        <v>6.8076495867768578</v>
      </c>
      <c r="U88" s="131">
        <v>1994</v>
      </c>
      <c r="V88" s="268">
        <f t="shared" si="13"/>
        <v>666.04958677685954</v>
      </c>
      <c r="W88" s="268">
        <f t="shared" si="11"/>
        <v>840.79338842975199</v>
      </c>
      <c r="X88" s="268">
        <f t="shared" si="11"/>
        <v>826.90909090909065</v>
      </c>
      <c r="Y88" s="268">
        <f t="shared" si="11"/>
        <v>411.8280991735536</v>
      </c>
      <c r="Z88" s="268">
        <f t="shared" si="11"/>
        <v>2485.0909090909095</v>
      </c>
      <c r="AA88" s="268">
        <f t="shared" si="11"/>
        <v>208.62148760330572</v>
      </c>
      <c r="AB88" s="268">
        <f t="shared" si="11"/>
        <v>218.00330578512398</v>
      </c>
      <c r="AC88" s="268">
        <f t="shared" si="11"/>
        <v>216.13884297520661</v>
      </c>
      <c r="AD88" s="268">
        <f t="shared" si="11"/>
        <v>368.13223140495865</v>
      </c>
      <c r="AE88" s="268">
        <f t="shared" si="11"/>
        <v>269.55371900826441</v>
      </c>
      <c r="AF88" s="268">
        <f t="shared" si="11"/>
        <v>121.19008264462811</v>
      </c>
      <c r="AG88" s="268">
        <f t="shared" si="11"/>
        <v>175.3388429752066</v>
      </c>
      <c r="AH88" s="134">
        <f t="shared" si="17"/>
        <v>6.8076495867768587</v>
      </c>
      <c r="AI88" s="272"/>
    </row>
    <row r="89" spans="1:35">
      <c r="A89" s="263">
        <f t="shared" si="14"/>
        <v>1928</v>
      </c>
      <c r="B89" s="271">
        <v>10196</v>
      </c>
      <c r="C89" s="265">
        <v>-901</v>
      </c>
      <c r="D89" s="266">
        <f t="shared" si="15"/>
        <v>-901</v>
      </c>
      <c r="E89" s="130">
        <v>28</v>
      </c>
      <c r="F89" s="131">
        <v>1995</v>
      </c>
      <c r="G89" s="268">
        <f t="shared" si="12"/>
        <v>8.3838709677419363</v>
      </c>
      <c r="H89" s="268">
        <f t="shared" si="10"/>
        <v>18.579333333333334</v>
      </c>
      <c r="I89" s="268">
        <f t="shared" si="10"/>
        <v>52.329032258064515</v>
      </c>
      <c r="J89" s="268">
        <f t="shared" si="10"/>
        <v>317.38709677419354</v>
      </c>
      <c r="K89" s="268">
        <f t="shared" si="10"/>
        <v>18.618571428571435</v>
      </c>
      <c r="L89" s="268">
        <f t="shared" si="10"/>
        <v>428.34225806451616</v>
      </c>
      <c r="M89" s="268">
        <f t="shared" si="10"/>
        <v>79.86</v>
      </c>
      <c r="N89" s="268">
        <f t="shared" si="10"/>
        <v>104.17096774193548</v>
      </c>
      <c r="O89" s="268">
        <f t="shared" si="10"/>
        <v>10.479000000000001</v>
      </c>
      <c r="P89" s="268">
        <f t="shared" si="10"/>
        <v>3.556451612903226</v>
      </c>
      <c r="Q89" s="268">
        <f t="shared" si="10"/>
        <v>7.6225806451612925</v>
      </c>
      <c r="R89" s="268">
        <f t="shared" si="10"/>
        <v>18.123333333333335</v>
      </c>
      <c r="S89" s="132">
        <f t="shared" si="16"/>
        <v>65.272323966942139</v>
      </c>
      <c r="U89" s="131">
        <v>1995</v>
      </c>
      <c r="V89" s="268">
        <f t="shared" si="13"/>
        <v>515.50413223140504</v>
      </c>
      <c r="W89" s="268">
        <f t="shared" si="11"/>
        <v>1105.5471074380166</v>
      </c>
      <c r="X89" s="268">
        <f t="shared" si="11"/>
        <v>3217.586776859504</v>
      </c>
      <c r="Y89" s="268">
        <f t="shared" si="11"/>
        <v>19515.371900826445</v>
      </c>
      <c r="Z89" s="268">
        <f t="shared" si="11"/>
        <v>1034.0231404958681</v>
      </c>
      <c r="AA89" s="268">
        <f t="shared" si="11"/>
        <v>26337.738842975214</v>
      </c>
      <c r="AB89" s="268">
        <f t="shared" si="11"/>
        <v>4752.0000000000009</v>
      </c>
      <c r="AC89" s="268">
        <f t="shared" si="11"/>
        <v>6405.2231404958693</v>
      </c>
      <c r="AD89" s="268">
        <f t="shared" si="11"/>
        <v>623.54380165289263</v>
      </c>
      <c r="AE89" s="268">
        <f t="shared" si="11"/>
        <v>218.67768595041323</v>
      </c>
      <c r="AF89" s="268">
        <f t="shared" si="11"/>
        <v>468.69421487603324</v>
      </c>
      <c r="AG89" s="268">
        <f t="shared" si="11"/>
        <v>1078.4132231404963</v>
      </c>
      <c r="AH89" s="134">
        <f t="shared" si="17"/>
        <v>65.272323966942153</v>
      </c>
      <c r="AI89" s="272"/>
    </row>
    <row r="90" spans="1:35">
      <c r="A90" s="263">
        <f t="shared" si="14"/>
        <v>1928</v>
      </c>
      <c r="B90" s="271">
        <v>10227</v>
      </c>
      <c r="C90" s="265">
        <v>-901</v>
      </c>
      <c r="D90" s="266">
        <f t="shared" si="15"/>
        <v>-901</v>
      </c>
      <c r="E90" s="130">
        <v>29</v>
      </c>
      <c r="F90" s="131">
        <v>1996</v>
      </c>
      <c r="G90" s="268">
        <f t="shared" si="12"/>
        <v>23.225806451612904</v>
      </c>
      <c r="H90" s="268">
        <f t="shared" si="10"/>
        <v>24.5</v>
      </c>
      <c r="I90" s="268">
        <f t="shared" si="10"/>
        <v>30.87935483870967</v>
      </c>
      <c r="J90" s="268">
        <f t="shared" si="10"/>
        <v>150.23870967741934</v>
      </c>
      <c r="K90" s="268">
        <f t="shared" si="10"/>
        <v>185.3551724137931</v>
      </c>
      <c r="L90" s="268">
        <f t="shared" si="10"/>
        <v>69.396774193548382</v>
      </c>
      <c r="M90" s="268">
        <f t="shared" si="10"/>
        <v>31.146666666666668</v>
      </c>
      <c r="N90" s="268">
        <f t="shared" si="10"/>
        <v>28.054838709677419</v>
      </c>
      <c r="O90" s="268">
        <f t="shared" si="10"/>
        <v>5.5933333333333337</v>
      </c>
      <c r="P90" s="268">
        <f t="shared" si="10"/>
        <v>10.548387096774194</v>
      </c>
      <c r="Q90" s="268">
        <f t="shared" si="10"/>
        <v>1.4200000000000002</v>
      </c>
      <c r="R90" s="268">
        <f t="shared" si="10"/>
        <v>11.6</v>
      </c>
      <c r="S90" s="132">
        <f t="shared" si="16"/>
        <v>34.288621487603308</v>
      </c>
      <c r="U90" s="131">
        <v>1996</v>
      </c>
      <c r="V90" s="268">
        <f t="shared" si="13"/>
        <v>1428.0991735537189</v>
      </c>
      <c r="W90" s="268">
        <f t="shared" si="11"/>
        <v>1457.8512396694214</v>
      </c>
      <c r="X90" s="268">
        <f t="shared" si="11"/>
        <v>1898.6975206611567</v>
      </c>
      <c r="Y90" s="268">
        <f t="shared" si="11"/>
        <v>9237.8181818181802</v>
      </c>
      <c r="Z90" s="268">
        <f t="shared" si="11"/>
        <v>10661.752066115703</v>
      </c>
      <c r="AA90" s="268">
        <f t="shared" si="11"/>
        <v>4267.0413223140504</v>
      </c>
      <c r="AB90" s="268">
        <f t="shared" si="11"/>
        <v>1853.3553719008269</v>
      </c>
      <c r="AC90" s="268">
        <f t="shared" si="11"/>
        <v>1725.0247933884302</v>
      </c>
      <c r="AD90" s="268">
        <f t="shared" si="11"/>
        <v>332.82644628099177</v>
      </c>
      <c r="AE90" s="268">
        <f t="shared" si="11"/>
        <v>648.59504132231405</v>
      </c>
      <c r="AF90" s="268">
        <f t="shared" si="11"/>
        <v>87.312396694214883</v>
      </c>
      <c r="AG90" s="268">
        <f t="shared" si="11"/>
        <v>690.24793388429748</v>
      </c>
      <c r="AH90" s="134">
        <f t="shared" si="17"/>
        <v>34.288621487603308</v>
      </c>
      <c r="AI90" s="272"/>
    </row>
    <row r="91" spans="1:35">
      <c r="A91" s="263">
        <f t="shared" si="14"/>
        <v>1928</v>
      </c>
      <c r="B91" s="271">
        <v>10258</v>
      </c>
      <c r="C91" s="265">
        <v>-901</v>
      </c>
      <c r="D91" s="266">
        <f t="shared" si="15"/>
        <v>-901</v>
      </c>
      <c r="E91" s="130">
        <v>28</v>
      </c>
      <c r="F91" s="131">
        <v>1997</v>
      </c>
      <c r="G91" s="268">
        <f t="shared" si="12"/>
        <v>14.709677419354838</v>
      </c>
      <c r="H91" s="268">
        <f t="shared" si="10"/>
        <v>32.453333333333333</v>
      </c>
      <c r="I91" s="268">
        <f t="shared" si="10"/>
        <v>384.72903225806459</v>
      </c>
      <c r="J91" s="268">
        <f t="shared" si="10"/>
        <v>720.816129032258</v>
      </c>
      <c r="K91" s="268">
        <f t="shared" si="10"/>
        <v>49.417857142857144</v>
      </c>
      <c r="L91" s="268">
        <f t="shared" si="10"/>
        <v>4.9774193548387098</v>
      </c>
      <c r="M91" s="268">
        <f t="shared" si="10"/>
        <v>5.416666666666667</v>
      </c>
      <c r="N91" s="268">
        <f t="shared" si="10"/>
        <v>4.2709677419354852</v>
      </c>
      <c r="O91" s="268">
        <f t="shared" si="10"/>
        <v>10.876666666666665</v>
      </c>
      <c r="P91" s="268">
        <f t="shared" si="10"/>
        <v>0.70677419354838711</v>
      </c>
      <c r="Q91" s="268">
        <f t="shared" si="10"/>
        <v>5.4806451612903224</v>
      </c>
      <c r="R91" s="268">
        <f t="shared" si="10"/>
        <v>5.5033333333333321</v>
      </c>
      <c r="S91" s="132">
        <f t="shared" si="16"/>
        <v>75.803523966942166</v>
      </c>
      <c r="U91" s="131">
        <v>1997</v>
      </c>
      <c r="V91" s="268">
        <f t="shared" si="13"/>
        <v>904.46280991735534</v>
      </c>
      <c r="W91" s="268">
        <f t="shared" si="11"/>
        <v>1931.1074380165289</v>
      </c>
      <c r="X91" s="268">
        <f t="shared" si="11"/>
        <v>23656.066115702481</v>
      </c>
      <c r="Y91" s="268">
        <f t="shared" si="11"/>
        <v>44321.256198347102</v>
      </c>
      <c r="Z91" s="268">
        <f t="shared" si="11"/>
        <v>2744.5289256198348</v>
      </c>
      <c r="AA91" s="268">
        <f t="shared" si="11"/>
        <v>306.04958677685954</v>
      </c>
      <c r="AB91" s="268">
        <f t="shared" si="11"/>
        <v>322.31404958677683</v>
      </c>
      <c r="AC91" s="268">
        <f t="shared" si="11"/>
        <v>262.61157024793397</v>
      </c>
      <c r="AD91" s="268">
        <f t="shared" si="11"/>
        <v>647.20661157024779</v>
      </c>
      <c r="AE91" s="268">
        <f t="shared" si="11"/>
        <v>43.457851239669424</v>
      </c>
      <c r="AF91" s="268">
        <f t="shared" si="11"/>
        <v>336.99173553719015</v>
      </c>
      <c r="AG91" s="268">
        <f t="shared" si="11"/>
        <v>327.47107438016519</v>
      </c>
      <c r="AH91" s="134">
        <f t="shared" si="17"/>
        <v>75.803523966942123</v>
      </c>
      <c r="AI91" s="272"/>
    </row>
    <row r="92" spans="1:35">
      <c r="A92" s="263">
        <f t="shared" si="14"/>
        <v>1928</v>
      </c>
      <c r="B92" s="271">
        <v>10287</v>
      </c>
      <c r="C92" s="265">
        <v>-901</v>
      </c>
      <c r="D92" s="266">
        <f t="shared" si="15"/>
        <v>-901</v>
      </c>
      <c r="E92" s="130">
        <v>28</v>
      </c>
      <c r="F92" s="131">
        <v>1998</v>
      </c>
      <c r="G92" s="268">
        <f t="shared" si="12"/>
        <v>9.7387096774193562</v>
      </c>
      <c r="H92" s="268">
        <f t="shared" si="10"/>
        <v>11.977000000000002</v>
      </c>
      <c r="I92" s="268">
        <f t="shared" si="10"/>
        <v>13.806451612903222</v>
      </c>
      <c r="J92" s="268">
        <f t="shared" si="10"/>
        <v>191.06774193548384</v>
      </c>
      <c r="K92" s="268">
        <f t="shared" si="10"/>
        <v>302.53571428571428</v>
      </c>
      <c r="L92" s="268">
        <f t="shared" si="10"/>
        <v>36.303225806451614</v>
      </c>
      <c r="M92" s="268">
        <f t="shared" si="10"/>
        <v>71.410000000000011</v>
      </c>
      <c r="N92" s="268">
        <f t="shared" si="10"/>
        <v>25.229032258064517</v>
      </c>
      <c r="O92" s="268">
        <f t="shared" si="10"/>
        <v>5.0966666666666676</v>
      </c>
      <c r="P92" s="268">
        <f t="shared" si="10"/>
        <v>6.1322580645161286</v>
      </c>
      <c r="Q92" s="268">
        <f t="shared" si="10"/>
        <v>16.20967741935484</v>
      </c>
      <c r="R92" s="268">
        <f t="shared" si="10"/>
        <v>20.266666666666666</v>
      </c>
      <c r="S92" s="132">
        <f t="shared" si="16"/>
        <v>41.626333884297516</v>
      </c>
      <c r="U92" s="131">
        <v>1998</v>
      </c>
      <c r="V92" s="268">
        <f t="shared" si="13"/>
        <v>598.80991735537191</v>
      </c>
      <c r="W92" s="268">
        <f t="shared" si="11"/>
        <v>712.6809917355373</v>
      </c>
      <c r="X92" s="268">
        <f t="shared" si="11"/>
        <v>848.92561983471035</v>
      </c>
      <c r="Y92" s="268">
        <f t="shared" si="11"/>
        <v>11748.297520661154</v>
      </c>
      <c r="Z92" s="268">
        <f t="shared" si="11"/>
        <v>16801.983471074378</v>
      </c>
      <c r="AA92" s="268">
        <f t="shared" si="11"/>
        <v>2232.1983471074382</v>
      </c>
      <c r="AB92" s="268">
        <f t="shared" si="11"/>
        <v>4249.1900826446281</v>
      </c>
      <c r="AC92" s="268">
        <f t="shared" si="11"/>
        <v>1551.2727272727273</v>
      </c>
      <c r="AD92" s="268">
        <f t="shared" si="11"/>
        <v>303.27272727272737</v>
      </c>
      <c r="AE92" s="268">
        <f t="shared" si="11"/>
        <v>377.05785123966939</v>
      </c>
      <c r="AF92" s="268">
        <f t="shared" si="11"/>
        <v>996.69421487603324</v>
      </c>
      <c r="AG92" s="268">
        <f t="shared" si="11"/>
        <v>1205.9504132231405</v>
      </c>
      <c r="AH92" s="134">
        <f t="shared" si="17"/>
        <v>41.626333884297516</v>
      </c>
      <c r="AI92" s="272"/>
    </row>
    <row r="93" spans="1:35">
      <c r="A93" s="263">
        <f t="shared" si="14"/>
        <v>1928</v>
      </c>
      <c r="B93" s="271">
        <v>10318</v>
      </c>
      <c r="C93" s="265">
        <v>-901</v>
      </c>
      <c r="D93" s="266">
        <f t="shared" si="15"/>
        <v>-901</v>
      </c>
      <c r="E93" s="130">
        <v>28</v>
      </c>
      <c r="F93" s="131">
        <v>1999</v>
      </c>
      <c r="G93" s="268">
        <f t="shared" si="12"/>
        <v>13.793548387096774</v>
      </c>
      <c r="H93" s="268">
        <f t="shared" si="10"/>
        <v>16.43</v>
      </c>
      <c r="I93" s="268">
        <f t="shared" si="10"/>
        <v>17.958064516129035</v>
      </c>
      <c r="J93" s="268">
        <f t="shared" si="10"/>
        <v>105.71935483870966</v>
      </c>
      <c r="K93" s="268">
        <f t="shared" si="10"/>
        <v>292.91071428571428</v>
      </c>
      <c r="L93" s="268">
        <f t="shared" ref="H93:R110" si="18">INDEX($C$16:$C$2000,($F93-1922)*12+L$12,1)</f>
        <v>41.129032258064534</v>
      </c>
      <c r="M93" s="268">
        <f t="shared" si="18"/>
        <v>11.459999999999999</v>
      </c>
      <c r="N93" s="268">
        <f t="shared" si="18"/>
        <v>10.119354838709677</v>
      </c>
      <c r="O93" s="268">
        <f t="shared" si="18"/>
        <v>7.1800000000000006</v>
      </c>
      <c r="P93" s="268">
        <f t="shared" si="18"/>
        <v>17.870967741935484</v>
      </c>
      <c r="Q93" s="268">
        <f t="shared" si="18"/>
        <v>19.129032258064516</v>
      </c>
      <c r="R93" s="268">
        <f t="shared" si="18"/>
        <v>11.1</v>
      </c>
      <c r="S93" s="132">
        <f t="shared" si="16"/>
        <v>32.893685950413229</v>
      </c>
      <c r="U93" s="131">
        <v>1999</v>
      </c>
      <c r="V93" s="268">
        <f t="shared" si="13"/>
        <v>848.13223140495859</v>
      </c>
      <c r="W93" s="268">
        <f t="shared" si="11"/>
        <v>977.65289256198332</v>
      </c>
      <c r="X93" s="268">
        <f t="shared" si="11"/>
        <v>1104.1983471074382</v>
      </c>
      <c r="Y93" s="268">
        <f t="shared" si="11"/>
        <v>6500.4297520661157</v>
      </c>
      <c r="Z93" s="268">
        <f t="shared" si="11"/>
        <v>16267.438016528924</v>
      </c>
      <c r="AA93" s="268">
        <f t="shared" ref="W93:AG110" si="19">IF(INDEX($D$16:$D$2000,($U93-1922)*12+AA$12,1)&lt;&gt;-901,INDEX($D$16:$D$2000,($U93-1922)*12+AA$12,1)*1000,-901)</f>
        <v>2528.9256198347116</v>
      </c>
      <c r="AB93" s="268">
        <f t="shared" si="19"/>
        <v>681.91735537190084</v>
      </c>
      <c r="AC93" s="268">
        <f t="shared" si="19"/>
        <v>622.21487603305786</v>
      </c>
      <c r="AD93" s="268">
        <f t="shared" si="19"/>
        <v>427.23966942148763</v>
      </c>
      <c r="AE93" s="268">
        <f t="shared" si="19"/>
        <v>1098.8429752066115</v>
      </c>
      <c r="AF93" s="268">
        <f t="shared" si="19"/>
        <v>1176.1983471074379</v>
      </c>
      <c r="AG93" s="268">
        <f t="shared" si="19"/>
        <v>660.49586776859508</v>
      </c>
      <c r="AH93" s="134">
        <f t="shared" si="17"/>
        <v>32.893685950413222</v>
      </c>
      <c r="AI93" s="272"/>
    </row>
    <row r="94" spans="1:35">
      <c r="A94" s="263">
        <f t="shared" si="14"/>
        <v>1928</v>
      </c>
      <c r="B94" s="271">
        <v>10348</v>
      </c>
      <c r="C94" s="265">
        <v>-901</v>
      </c>
      <c r="D94" s="266">
        <f t="shared" si="15"/>
        <v>-901</v>
      </c>
      <c r="E94" s="130">
        <v>29</v>
      </c>
      <c r="F94" s="131">
        <v>2000</v>
      </c>
      <c r="G94" s="268">
        <f t="shared" si="12"/>
        <v>11.674193548387096</v>
      </c>
      <c r="H94" s="268">
        <f t="shared" si="18"/>
        <v>7.5333333333333332</v>
      </c>
      <c r="I94" s="268">
        <f t="shared" si="18"/>
        <v>7.6032258064516149</v>
      </c>
      <c r="J94" s="268">
        <f t="shared" si="18"/>
        <v>59.98387096774195</v>
      </c>
      <c r="K94" s="268">
        <f t="shared" si="18"/>
        <v>233.27241379310345</v>
      </c>
      <c r="L94" s="268">
        <f t="shared" si="18"/>
        <v>26.177419354838712</v>
      </c>
      <c r="M94" s="268">
        <f t="shared" si="18"/>
        <v>3.5433333333333334</v>
      </c>
      <c r="N94" s="268">
        <f t="shared" si="18"/>
        <v>9.4741935483870972</v>
      </c>
      <c r="O94" s="268">
        <f t="shared" si="18"/>
        <v>11.78</v>
      </c>
      <c r="P94" s="268">
        <f t="shared" si="18"/>
        <v>16.36774193548387</v>
      </c>
      <c r="Q94" s="268">
        <f t="shared" si="18"/>
        <v>7.4032258064516139</v>
      </c>
      <c r="R94" s="268">
        <f t="shared" si="18"/>
        <v>6.7099999999999982</v>
      </c>
      <c r="S94" s="132">
        <f t="shared" si="16"/>
        <v>23.704661157024788</v>
      </c>
      <c r="U94" s="131">
        <v>2000</v>
      </c>
      <c r="V94" s="268">
        <f t="shared" si="13"/>
        <v>717.81818181818164</v>
      </c>
      <c r="W94" s="268">
        <f t="shared" si="19"/>
        <v>448.26446280991735</v>
      </c>
      <c r="X94" s="268">
        <f t="shared" si="19"/>
        <v>467.50413223140515</v>
      </c>
      <c r="Y94" s="268">
        <f t="shared" si="19"/>
        <v>3688.2644628099188</v>
      </c>
      <c r="Z94" s="268">
        <f t="shared" si="19"/>
        <v>13417.983471074382</v>
      </c>
      <c r="AA94" s="268">
        <f t="shared" si="19"/>
        <v>1609.5867768595044</v>
      </c>
      <c r="AB94" s="268">
        <f t="shared" si="19"/>
        <v>210.84297520661158</v>
      </c>
      <c r="AC94" s="268">
        <f t="shared" si="19"/>
        <v>582.5454545454545</v>
      </c>
      <c r="AD94" s="268">
        <f t="shared" si="19"/>
        <v>700.95867768595019</v>
      </c>
      <c r="AE94" s="268">
        <f t="shared" si="19"/>
        <v>1006.4132231404957</v>
      </c>
      <c r="AF94" s="268">
        <f t="shared" si="19"/>
        <v>455.20661157024801</v>
      </c>
      <c r="AG94" s="268">
        <f t="shared" si="19"/>
        <v>399.2727272727272</v>
      </c>
      <c r="AH94" s="134">
        <f t="shared" si="17"/>
        <v>23.704661157024795</v>
      </c>
      <c r="AI94" s="272"/>
    </row>
    <row r="95" spans="1:35">
      <c r="A95" s="263">
        <f t="shared" si="14"/>
        <v>1928</v>
      </c>
      <c r="B95" s="271">
        <v>10379</v>
      </c>
      <c r="C95" s="265">
        <v>-901</v>
      </c>
      <c r="D95" s="266">
        <f t="shared" si="15"/>
        <v>-901</v>
      </c>
      <c r="E95" s="130">
        <v>28</v>
      </c>
      <c r="F95" s="131">
        <v>2001</v>
      </c>
      <c r="G95" s="268">
        <f t="shared" si="12"/>
        <v>12.406451612903227</v>
      </c>
      <c r="H95" s="268">
        <f t="shared" si="18"/>
        <v>11.18</v>
      </c>
      <c r="I95" s="268">
        <f t="shared" si="18"/>
        <v>12.158064516129032</v>
      </c>
      <c r="J95" s="268">
        <f t="shared" si="18"/>
        <v>12.719354838709679</v>
      </c>
      <c r="K95" s="268">
        <f t="shared" si="18"/>
        <v>38.48571428571428</v>
      </c>
      <c r="L95" s="268">
        <f t="shared" si="18"/>
        <v>17.258064516129032</v>
      </c>
      <c r="M95" s="268">
        <f t="shared" si="18"/>
        <v>17.033333333333335</v>
      </c>
      <c r="N95" s="268">
        <f t="shared" si="18"/>
        <v>14.63225806451613</v>
      </c>
      <c r="O95" s="268">
        <f t="shared" si="18"/>
        <v>4.4333333333333353</v>
      </c>
      <c r="P95" s="268">
        <f t="shared" si="18"/>
        <v>1.93</v>
      </c>
      <c r="Q95" s="268">
        <f t="shared" si="18"/>
        <v>5.209677419354839</v>
      </c>
      <c r="R95" s="268">
        <f t="shared" si="18"/>
        <v>4.623333333333334</v>
      </c>
      <c r="S95" s="132">
        <f t="shared" si="16"/>
        <v>9.0474644628099181</v>
      </c>
      <c r="U95" s="131">
        <v>2001</v>
      </c>
      <c r="V95" s="268">
        <f t="shared" si="13"/>
        <v>762.84297520661175</v>
      </c>
      <c r="W95" s="268">
        <f t="shared" si="19"/>
        <v>665.25619834710733</v>
      </c>
      <c r="X95" s="268">
        <f t="shared" si="19"/>
        <v>747.57024793388416</v>
      </c>
      <c r="Y95" s="268">
        <f t="shared" si="19"/>
        <v>782.08264462809916</v>
      </c>
      <c r="Z95" s="268">
        <f t="shared" si="19"/>
        <v>2137.3884297520653</v>
      </c>
      <c r="AA95" s="268">
        <f t="shared" si="19"/>
        <v>1061.1570247933882</v>
      </c>
      <c r="AB95" s="268">
        <f t="shared" si="19"/>
        <v>1013.5537190082646</v>
      </c>
      <c r="AC95" s="268">
        <f t="shared" si="19"/>
        <v>899.7024793388432</v>
      </c>
      <c r="AD95" s="268">
        <f t="shared" si="19"/>
        <v>263.80165289256212</v>
      </c>
      <c r="AE95" s="268">
        <f t="shared" si="19"/>
        <v>118.67107438016532</v>
      </c>
      <c r="AF95" s="268">
        <f t="shared" si="19"/>
        <v>320.3305785123967</v>
      </c>
      <c r="AG95" s="268">
        <f t="shared" si="19"/>
        <v>275.10743801652893</v>
      </c>
      <c r="AH95" s="134">
        <f t="shared" si="17"/>
        <v>9.0474644628099163</v>
      </c>
      <c r="AI95" s="272"/>
    </row>
    <row r="96" spans="1:35">
      <c r="A96" s="263">
        <f t="shared" si="14"/>
        <v>1928</v>
      </c>
      <c r="B96" s="271">
        <v>10409</v>
      </c>
      <c r="C96" s="265">
        <v>-901</v>
      </c>
      <c r="D96" s="266">
        <f t="shared" si="15"/>
        <v>-901</v>
      </c>
      <c r="E96" s="130">
        <v>28</v>
      </c>
      <c r="F96" s="131">
        <v>2002</v>
      </c>
      <c r="G96" s="268">
        <f t="shared" si="12"/>
        <v>0.31290322580645158</v>
      </c>
      <c r="H96" s="268">
        <f t="shared" si="18"/>
        <v>8.7349999999999977</v>
      </c>
      <c r="I96" s="268">
        <f t="shared" si="18"/>
        <v>37.29032258064516</v>
      </c>
      <c r="J96" s="268">
        <f t="shared" si="18"/>
        <v>32.70967741935484</v>
      </c>
      <c r="K96" s="268">
        <f t="shared" si="18"/>
        <v>42.571428571428569</v>
      </c>
      <c r="L96" s="268">
        <f t="shared" si="18"/>
        <v>52.903225806451616</v>
      </c>
      <c r="M96" s="268">
        <f t="shared" si="18"/>
        <v>6.2233333333333327</v>
      </c>
      <c r="N96" s="268">
        <f t="shared" si="18"/>
        <v>13.370967741935484</v>
      </c>
      <c r="O96" s="268">
        <f t="shared" si="18"/>
        <v>11.84</v>
      </c>
      <c r="P96" s="268">
        <f t="shared" si="18"/>
        <v>9.3225806451612936</v>
      </c>
      <c r="Q96" s="268">
        <f t="shared" si="18"/>
        <v>0.65967741935483892</v>
      </c>
      <c r="R96" s="268">
        <f t="shared" si="18"/>
        <v>4.5000000000000005E-2</v>
      </c>
      <c r="S96" s="132">
        <f t="shared" si="16"/>
        <v>12.973785123966943</v>
      </c>
      <c r="U96" s="131">
        <v>2002</v>
      </c>
      <c r="V96" s="268">
        <f t="shared" si="13"/>
        <v>19.239669421487598</v>
      </c>
      <c r="W96" s="268">
        <f t="shared" si="19"/>
        <v>519.76859504132221</v>
      </c>
      <c r="X96" s="268">
        <f t="shared" si="19"/>
        <v>2292.8925619834708</v>
      </c>
      <c r="Y96" s="268">
        <f t="shared" si="19"/>
        <v>2011.2396694214879</v>
      </c>
      <c r="Z96" s="268">
        <f t="shared" si="19"/>
        <v>2364.2975206611568</v>
      </c>
      <c r="AA96" s="268">
        <f t="shared" si="19"/>
        <v>3252.8925619834708</v>
      </c>
      <c r="AB96" s="268">
        <f t="shared" si="19"/>
        <v>370.31404958677678</v>
      </c>
      <c r="AC96" s="268">
        <f t="shared" si="19"/>
        <v>822.14876033057851</v>
      </c>
      <c r="AD96" s="268">
        <f t="shared" si="19"/>
        <v>704.52892561983458</v>
      </c>
      <c r="AE96" s="268">
        <f t="shared" si="19"/>
        <v>573.22314049586794</v>
      </c>
      <c r="AF96" s="268">
        <f t="shared" si="19"/>
        <v>40.561983471074399</v>
      </c>
      <c r="AG96" s="268">
        <f t="shared" si="19"/>
        <v>2.677685950413224</v>
      </c>
      <c r="AH96" s="134">
        <f t="shared" si="17"/>
        <v>12.973785123966939</v>
      </c>
      <c r="AI96" s="272"/>
    </row>
    <row r="97" spans="1:35">
      <c r="A97" s="263">
        <f t="shared" si="14"/>
        <v>1928</v>
      </c>
      <c r="B97" s="271">
        <v>10440</v>
      </c>
      <c r="C97" s="265">
        <v>-901</v>
      </c>
      <c r="D97" s="266">
        <f t="shared" si="15"/>
        <v>-901</v>
      </c>
      <c r="E97" s="130">
        <v>28</v>
      </c>
      <c r="F97" s="131">
        <v>2003</v>
      </c>
      <c r="G97" s="268">
        <f t="shared" si="12"/>
        <v>0.10548387096774192</v>
      </c>
      <c r="H97" s="268">
        <f t="shared" si="18"/>
        <v>8.5326666666666622</v>
      </c>
      <c r="I97" s="268">
        <f t="shared" si="18"/>
        <v>29.95967741935484</v>
      </c>
      <c r="J97" s="268">
        <f t="shared" si="18"/>
        <v>18.329032258064519</v>
      </c>
      <c r="K97" s="268">
        <f t="shared" si="18"/>
        <v>18.060714285714287</v>
      </c>
      <c r="L97" s="268">
        <f t="shared" si="18"/>
        <v>18.93225806451613</v>
      </c>
      <c r="M97" s="268">
        <f t="shared" si="18"/>
        <v>53.503333333333323</v>
      </c>
      <c r="N97" s="268">
        <f t="shared" si="18"/>
        <v>25.13225806451613</v>
      </c>
      <c r="O97" s="268">
        <f t="shared" si="18"/>
        <v>25.633333333333336</v>
      </c>
      <c r="P97" s="268">
        <f t="shared" si="18"/>
        <v>10.955806451612904</v>
      </c>
      <c r="Q97" s="268">
        <f t="shared" si="18"/>
        <v>4.9251612903225812</v>
      </c>
      <c r="R97" s="268">
        <f t="shared" si="18"/>
        <v>0.27999999999999997</v>
      </c>
      <c r="S97" s="132">
        <f t="shared" si="16"/>
        <v>12.897937190082645</v>
      </c>
      <c r="U97" s="131">
        <v>2003</v>
      </c>
      <c r="V97" s="268">
        <f t="shared" si="13"/>
        <v>6.4859504132231391</v>
      </c>
      <c r="W97" s="268">
        <f t="shared" si="19"/>
        <v>507.7289256198344</v>
      </c>
      <c r="X97" s="268">
        <f t="shared" si="19"/>
        <v>1842.1487603305786</v>
      </c>
      <c r="Y97" s="268">
        <f t="shared" si="19"/>
        <v>1127.0082644628101</v>
      </c>
      <c r="Z97" s="268">
        <f t="shared" si="19"/>
        <v>1003.0413223140497</v>
      </c>
      <c r="AA97" s="268">
        <f t="shared" si="19"/>
        <v>1164.0991735537191</v>
      </c>
      <c r="AB97" s="268">
        <f t="shared" si="19"/>
        <v>3183.6694214876029</v>
      </c>
      <c r="AC97" s="268">
        <f t="shared" si="19"/>
        <v>1545.3223140495868</v>
      </c>
      <c r="AD97" s="268">
        <f t="shared" si="19"/>
        <v>1525.2892561983476</v>
      </c>
      <c r="AE97" s="268">
        <f t="shared" si="19"/>
        <v>673.64628099173558</v>
      </c>
      <c r="AF97" s="268">
        <f t="shared" si="19"/>
        <v>302.83636363636361</v>
      </c>
      <c r="AG97" s="268">
        <f t="shared" si="19"/>
        <v>16.661157024793386</v>
      </c>
      <c r="AH97" s="134">
        <f t="shared" si="17"/>
        <v>12.897937190082645</v>
      </c>
      <c r="AI97" s="272"/>
    </row>
    <row r="98" spans="1:35">
      <c r="A98" s="263">
        <f t="shared" si="14"/>
        <v>1928</v>
      </c>
      <c r="B98" s="271">
        <v>10471</v>
      </c>
      <c r="C98" s="265">
        <v>-901</v>
      </c>
      <c r="D98" s="266">
        <f t="shared" si="15"/>
        <v>-901</v>
      </c>
      <c r="E98" s="130">
        <v>29</v>
      </c>
      <c r="F98" s="131">
        <v>2004</v>
      </c>
      <c r="G98" s="268">
        <f t="shared" si="12"/>
        <v>0</v>
      </c>
      <c r="H98" s="268">
        <f t="shared" si="18"/>
        <v>7.8880000000000008</v>
      </c>
      <c r="I98" s="268">
        <f t="shared" si="18"/>
        <v>23.926129032258064</v>
      </c>
      <c r="J98" s="268">
        <f t="shared" si="18"/>
        <v>21.545161290322579</v>
      </c>
      <c r="K98" s="268">
        <f t="shared" si="18"/>
        <v>44.452413793103453</v>
      </c>
      <c r="L98" s="268">
        <f t="shared" si="18"/>
        <v>13.90935483870968</v>
      </c>
      <c r="M98" s="268">
        <f t="shared" si="18"/>
        <v>10.363333333333337</v>
      </c>
      <c r="N98" s="268">
        <f t="shared" si="18"/>
        <v>3.6554838709677413</v>
      </c>
      <c r="O98" s="268">
        <f t="shared" si="18"/>
        <v>0</v>
      </c>
      <c r="P98" s="268">
        <f t="shared" si="18"/>
        <v>0</v>
      </c>
      <c r="Q98" s="268">
        <f t="shared" si="18"/>
        <v>0</v>
      </c>
      <c r="R98" s="268">
        <f t="shared" si="18"/>
        <v>0</v>
      </c>
      <c r="S98" s="132">
        <f t="shared" si="16"/>
        <v>7.5189024793388439</v>
      </c>
      <c r="U98" s="131">
        <v>2004</v>
      </c>
      <c r="V98" s="268">
        <f t="shared" si="13"/>
        <v>0</v>
      </c>
      <c r="W98" s="268">
        <f t="shared" si="19"/>
        <v>469.36859504132241</v>
      </c>
      <c r="X98" s="268">
        <f t="shared" si="19"/>
        <v>1471.1603305785127</v>
      </c>
      <c r="Y98" s="268">
        <f t="shared" si="19"/>
        <v>1324.7603305785124</v>
      </c>
      <c r="Z98" s="268">
        <f t="shared" si="19"/>
        <v>2556.9322314049591</v>
      </c>
      <c r="AA98" s="268">
        <f t="shared" si="19"/>
        <v>855.25289256198369</v>
      </c>
      <c r="AB98" s="268">
        <f t="shared" si="19"/>
        <v>616.66115702479351</v>
      </c>
      <c r="AC98" s="268">
        <f t="shared" si="19"/>
        <v>224.76694214876028</v>
      </c>
      <c r="AD98" s="268">
        <f t="shared" si="19"/>
        <v>0</v>
      </c>
      <c r="AE98" s="268">
        <f t="shared" si="19"/>
        <v>0</v>
      </c>
      <c r="AF98" s="268">
        <f t="shared" si="19"/>
        <v>0</v>
      </c>
      <c r="AG98" s="268">
        <f t="shared" si="19"/>
        <v>0</v>
      </c>
      <c r="AH98" s="134">
        <f t="shared" si="17"/>
        <v>7.518902479338843</v>
      </c>
    </row>
    <row r="99" spans="1:35">
      <c r="A99" s="263">
        <f t="shared" si="14"/>
        <v>1928</v>
      </c>
      <c r="B99" s="271">
        <v>10501</v>
      </c>
      <c r="C99" s="265">
        <v>-901</v>
      </c>
      <c r="D99" s="266">
        <f t="shared" si="15"/>
        <v>-901</v>
      </c>
      <c r="E99" s="130">
        <v>28</v>
      </c>
      <c r="F99" s="131">
        <v>2005</v>
      </c>
      <c r="G99" s="268">
        <f t="shared" si="12"/>
        <v>1.2338709677419355</v>
      </c>
      <c r="H99" s="268">
        <f t="shared" si="18"/>
        <v>4.8660000000000005</v>
      </c>
      <c r="I99" s="268">
        <f t="shared" si="18"/>
        <v>39.565483870967739</v>
      </c>
      <c r="J99" s="268">
        <f t="shared" si="18"/>
        <v>99.567741935483852</v>
      </c>
      <c r="K99" s="268">
        <f t="shared" si="18"/>
        <v>36.667857142857144</v>
      </c>
      <c r="L99" s="268">
        <f t="shared" si="18"/>
        <v>152.65806451612906</v>
      </c>
      <c r="M99" s="268">
        <f t="shared" si="18"/>
        <v>30.766666666666669</v>
      </c>
      <c r="N99" s="268">
        <f t="shared" si="18"/>
        <v>40.161290322580648</v>
      </c>
      <c r="O99" s="268">
        <f t="shared" si="18"/>
        <v>25.279999999999994</v>
      </c>
      <c r="P99" s="268">
        <f t="shared" si="18"/>
        <v>29.009677419354841</v>
      </c>
      <c r="Q99" s="268">
        <f t="shared" si="18"/>
        <v>6.4632258064516117</v>
      </c>
      <c r="R99" s="268">
        <f t="shared" si="18"/>
        <v>4.1273333333333335</v>
      </c>
      <c r="S99" s="132">
        <f t="shared" si="16"/>
        <v>28.574558677685946</v>
      </c>
      <c r="U99" s="131">
        <v>2005</v>
      </c>
      <c r="V99" s="268">
        <f t="shared" si="13"/>
        <v>75.867768595041326</v>
      </c>
      <c r="W99" s="268">
        <f t="shared" si="19"/>
        <v>289.54710743801655</v>
      </c>
      <c r="X99" s="268">
        <f t="shared" si="19"/>
        <v>2432.7867768595042</v>
      </c>
      <c r="Y99" s="268">
        <f t="shared" si="19"/>
        <v>6122.1818181818189</v>
      </c>
      <c r="Z99" s="268">
        <f t="shared" si="19"/>
        <v>2036.4297520661162</v>
      </c>
      <c r="AA99" s="268">
        <f t="shared" si="19"/>
        <v>9386.5785123966944</v>
      </c>
      <c r="AB99" s="268">
        <f t="shared" si="19"/>
        <v>1830.7438016528929</v>
      </c>
      <c r="AC99" s="268">
        <f t="shared" si="19"/>
        <v>2469.4214876033056</v>
      </c>
      <c r="AD99" s="268">
        <f t="shared" si="19"/>
        <v>1504.2644628099174</v>
      </c>
      <c r="AE99" s="268">
        <f t="shared" si="19"/>
        <v>1783.7355371900826</v>
      </c>
      <c r="AF99" s="268">
        <f t="shared" si="19"/>
        <v>397.40826446280988</v>
      </c>
      <c r="AG99" s="268">
        <f t="shared" si="19"/>
        <v>245.59338842975211</v>
      </c>
      <c r="AH99" s="134">
        <f t="shared" si="17"/>
        <v>28.574558677685957</v>
      </c>
    </row>
    <row r="100" spans="1:35">
      <c r="A100" s="263">
        <f t="shared" si="14"/>
        <v>1929</v>
      </c>
      <c r="B100" s="271">
        <v>10532</v>
      </c>
      <c r="C100" s="265">
        <v>-901</v>
      </c>
      <c r="D100" s="266">
        <f t="shared" si="15"/>
        <v>-901</v>
      </c>
      <c r="E100" s="130">
        <v>28</v>
      </c>
      <c r="F100" s="131">
        <v>2006</v>
      </c>
      <c r="G100" s="268">
        <f t="shared" si="12"/>
        <v>3.9219354838709677</v>
      </c>
      <c r="H100" s="268">
        <f t="shared" si="18"/>
        <v>6.8673333333333328</v>
      </c>
      <c r="I100" s="268">
        <f t="shared" si="18"/>
        <v>192.96032258064517</v>
      </c>
      <c r="J100" s="268">
        <f t="shared" si="18"/>
        <v>133.90645161290323</v>
      </c>
      <c r="K100" s="268">
        <f t="shared" si="18"/>
        <v>90.228571428571428</v>
      </c>
      <c r="L100" s="268">
        <f t="shared" si="18"/>
        <v>227.70967741935485</v>
      </c>
      <c r="M100" s="268">
        <f t="shared" si="18"/>
        <v>481.03</v>
      </c>
      <c r="N100" s="268">
        <f t="shared" si="18"/>
        <v>17.512903225806451</v>
      </c>
      <c r="O100" s="268">
        <f t="shared" si="18"/>
        <v>16.296666666666667</v>
      </c>
      <c r="P100" s="268">
        <f t="shared" si="18"/>
        <v>20.409677419354836</v>
      </c>
      <c r="Q100" s="268">
        <f t="shared" si="18"/>
        <v>16.583870967741937</v>
      </c>
      <c r="R100" s="268">
        <f t="shared" si="18"/>
        <v>11.098000000000003</v>
      </c>
      <c r="S100" s="132">
        <f t="shared" si="16"/>
        <v>73.365242975206627</v>
      </c>
      <c r="U100" s="131">
        <v>2006</v>
      </c>
      <c r="V100" s="268">
        <f t="shared" si="13"/>
        <v>241.15041322314048</v>
      </c>
      <c r="W100" s="268">
        <f t="shared" si="19"/>
        <v>408.63471074380163</v>
      </c>
      <c r="X100" s="268">
        <f t="shared" si="19"/>
        <v>11864.667768595042</v>
      </c>
      <c r="Y100" s="268">
        <f t="shared" si="19"/>
        <v>8233.5867768595053</v>
      </c>
      <c r="Z100" s="268">
        <f t="shared" si="19"/>
        <v>5011.0413223140504</v>
      </c>
      <c r="AA100" s="268">
        <f t="shared" si="19"/>
        <v>14001.322314049587</v>
      </c>
      <c r="AB100" s="268">
        <f t="shared" si="19"/>
        <v>28623.272727272728</v>
      </c>
      <c r="AC100" s="268">
        <f t="shared" si="19"/>
        <v>1076.8264462809916</v>
      </c>
      <c r="AD100" s="268">
        <f t="shared" si="19"/>
        <v>969.71900826446267</v>
      </c>
      <c r="AE100" s="268">
        <f t="shared" si="19"/>
        <v>1254.9421487603306</v>
      </c>
      <c r="AF100" s="268">
        <f t="shared" si="19"/>
        <v>1019.7024793388432</v>
      </c>
      <c r="AG100" s="268">
        <f t="shared" si="19"/>
        <v>660.37685950413243</v>
      </c>
      <c r="AH100" s="134">
        <f t="shared" si="17"/>
        <v>73.365242975206613</v>
      </c>
    </row>
    <row r="101" spans="1:35">
      <c r="A101" s="263">
        <f t="shared" si="14"/>
        <v>1929</v>
      </c>
      <c r="B101" s="271">
        <v>10562</v>
      </c>
      <c r="C101" s="265">
        <v>-901</v>
      </c>
      <c r="D101" s="266">
        <f t="shared" si="15"/>
        <v>-901</v>
      </c>
      <c r="E101" s="130">
        <v>28</v>
      </c>
      <c r="F101" s="131">
        <v>2007</v>
      </c>
      <c r="G101" s="268">
        <f t="shared" si="12"/>
        <v>11.41935483870968</v>
      </c>
      <c r="H101" s="268">
        <f t="shared" si="18"/>
        <v>17.990000000000002</v>
      </c>
      <c r="I101" s="268">
        <f t="shared" si="18"/>
        <v>23.729032258064517</v>
      </c>
      <c r="J101" s="268">
        <f t="shared" si="18"/>
        <v>30.387096774193548</v>
      </c>
      <c r="K101" s="268">
        <f t="shared" si="18"/>
        <v>102.21428571428571</v>
      </c>
      <c r="L101" s="268">
        <f t="shared" si="18"/>
        <v>21.612903225806452</v>
      </c>
      <c r="M101" s="268">
        <f t="shared" si="18"/>
        <v>30.016666666666666</v>
      </c>
      <c r="N101" s="268">
        <f t="shared" si="18"/>
        <v>26.612903225806452</v>
      </c>
      <c r="O101" s="268">
        <f t="shared" si="18"/>
        <v>16.237000000000002</v>
      </c>
      <c r="P101" s="268">
        <f t="shared" si="18"/>
        <v>5.9729032258064505</v>
      </c>
      <c r="Q101" s="268">
        <f t="shared" si="18"/>
        <v>1.8629032258064522</v>
      </c>
      <c r="R101" s="268">
        <f t="shared" si="18"/>
        <v>3.2273333333333332</v>
      </c>
      <c r="S101" s="132">
        <f t="shared" si="16"/>
        <v>17.168211570247934</v>
      </c>
      <c r="U101" s="131">
        <v>2007</v>
      </c>
      <c r="V101" s="268">
        <f t="shared" si="13"/>
        <v>702.14876033057874</v>
      </c>
      <c r="W101" s="268">
        <f t="shared" si="19"/>
        <v>1070.4793388429755</v>
      </c>
      <c r="X101" s="268">
        <f t="shared" si="19"/>
        <v>1459.0413223140495</v>
      </c>
      <c r="Y101" s="268">
        <f t="shared" si="19"/>
        <v>1868.4297520661157</v>
      </c>
      <c r="Z101" s="268">
        <f t="shared" si="19"/>
        <v>5676.6942148760327</v>
      </c>
      <c r="AA101" s="268">
        <f t="shared" si="19"/>
        <v>1328.9256198347109</v>
      </c>
      <c r="AB101" s="268">
        <f t="shared" si="19"/>
        <v>1786.1157024793388</v>
      </c>
      <c r="AC101" s="268">
        <f t="shared" si="19"/>
        <v>1636.3636363636365</v>
      </c>
      <c r="AD101" s="268">
        <f t="shared" si="19"/>
        <v>966.16859504132231</v>
      </c>
      <c r="AE101" s="268">
        <f t="shared" si="19"/>
        <v>367.25950413223137</v>
      </c>
      <c r="AF101" s="268">
        <f t="shared" si="19"/>
        <v>114.54545454545459</v>
      </c>
      <c r="AG101" s="268">
        <f t="shared" si="19"/>
        <v>192.03966942148759</v>
      </c>
      <c r="AH101" s="134">
        <f t="shared" si="17"/>
        <v>17.168211570247934</v>
      </c>
    </row>
    <row r="102" spans="1:35">
      <c r="A102" s="263">
        <f t="shared" si="14"/>
        <v>1929</v>
      </c>
      <c r="B102" s="271">
        <v>10593</v>
      </c>
      <c r="C102" s="265">
        <v>-901</v>
      </c>
      <c r="D102" s="266">
        <f t="shared" si="15"/>
        <v>-901</v>
      </c>
      <c r="E102" s="130">
        <v>29</v>
      </c>
      <c r="F102" s="131">
        <v>2008</v>
      </c>
      <c r="G102" s="268">
        <f t="shared" si="12"/>
        <v>6.4612903225806448</v>
      </c>
      <c r="H102" s="268">
        <f t="shared" si="18"/>
        <v>7.5166666666666675</v>
      </c>
      <c r="I102" s="268">
        <f t="shared" si="18"/>
        <v>15.877419354838707</v>
      </c>
      <c r="J102" s="268">
        <f t="shared" si="18"/>
        <v>34.935483870967744</v>
      </c>
      <c r="K102" s="268">
        <f t="shared" si="18"/>
        <v>40.862068965517238</v>
      </c>
      <c r="L102" s="268">
        <f t="shared" si="18"/>
        <v>22.225806451612904</v>
      </c>
      <c r="M102" s="268">
        <f t="shared" si="18"/>
        <v>11.813333333333331</v>
      </c>
      <c r="N102" s="268">
        <f t="shared" si="18"/>
        <v>7</v>
      </c>
      <c r="O102" s="268">
        <f t="shared" si="18"/>
        <v>2.7383333333333337</v>
      </c>
      <c r="P102" s="268">
        <f t="shared" si="18"/>
        <v>0.14870967741935484</v>
      </c>
      <c r="Q102" s="268">
        <f t="shared" si="18"/>
        <v>0</v>
      </c>
      <c r="R102" s="268">
        <f t="shared" si="18"/>
        <v>0</v>
      </c>
      <c r="S102" s="132">
        <f t="shared" si="16"/>
        <v>8.9913917355371868</v>
      </c>
      <c r="U102" s="131">
        <v>2008</v>
      </c>
      <c r="V102" s="268">
        <f t="shared" si="13"/>
        <v>397.28925619834712</v>
      </c>
      <c r="W102" s="268">
        <f t="shared" si="19"/>
        <v>447.27272727272737</v>
      </c>
      <c r="X102" s="268">
        <f t="shared" si="19"/>
        <v>976.2644628099174</v>
      </c>
      <c r="Y102" s="268">
        <f t="shared" si="19"/>
        <v>2148.0991735537191</v>
      </c>
      <c r="Z102" s="268">
        <f t="shared" si="19"/>
        <v>2350.413223140496</v>
      </c>
      <c r="AA102" s="268">
        <f t="shared" si="19"/>
        <v>1366.6115702479337</v>
      </c>
      <c r="AB102" s="268">
        <f t="shared" si="19"/>
        <v>702.9421487603305</v>
      </c>
      <c r="AC102" s="268">
        <f t="shared" si="19"/>
        <v>430.41322314049586</v>
      </c>
      <c r="AD102" s="268">
        <f t="shared" si="19"/>
        <v>162.94214876033061</v>
      </c>
      <c r="AE102" s="268">
        <f t="shared" si="19"/>
        <v>9.143801652892563</v>
      </c>
      <c r="AF102" s="268">
        <f t="shared" si="19"/>
        <v>0</v>
      </c>
      <c r="AG102" s="268">
        <f t="shared" si="19"/>
        <v>0</v>
      </c>
      <c r="AH102" s="134">
        <f t="shared" si="17"/>
        <v>8.9913917355371904</v>
      </c>
    </row>
    <row r="103" spans="1:35">
      <c r="A103" s="263">
        <f t="shared" si="14"/>
        <v>1929</v>
      </c>
      <c r="B103" s="271">
        <v>10624</v>
      </c>
      <c r="C103" s="265">
        <v>-901</v>
      </c>
      <c r="D103" s="266">
        <f t="shared" si="15"/>
        <v>-901</v>
      </c>
      <c r="E103" s="130">
        <v>28</v>
      </c>
      <c r="F103" s="131">
        <v>2009</v>
      </c>
      <c r="G103" s="268">
        <f t="shared" si="12"/>
        <v>-901</v>
      </c>
      <c r="H103" s="268">
        <f t="shared" si="18"/>
        <v>-901</v>
      </c>
      <c r="I103" s="268">
        <f t="shared" si="18"/>
        <v>-901</v>
      </c>
      <c r="J103" s="268">
        <f t="shared" si="18"/>
        <v>-901</v>
      </c>
      <c r="K103" s="268">
        <f t="shared" si="18"/>
        <v>-901</v>
      </c>
      <c r="L103" s="268">
        <f t="shared" si="18"/>
        <v>-901</v>
      </c>
      <c r="M103" s="268">
        <f t="shared" si="18"/>
        <v>-901</v>
      </c>
      <c r="N103" s="268">
        <f t="shared" si="18"/>
        <v>-901</v>
      </c>
      <c r="O103" s="268">
        <f t="shared" si="18"/>
        <v>-901</v>
      </c>
      <c r="P103" s="268">
        <f t="shared" si="18"/>
        <v>-901</v>
      </c>
      <c r="Q103" s="268">
        <f t="shared" si="18"/>
        <v>-901</v>
      </c>
      <c r="R103" s="268">
        <f t="shared" si="18"/>
        <v>-901</v>
      </c>
      <c r="S103" s="132" t="str">
        <f t="shared" si="16"/>
        <v/>
      </c>
      <c r="U103" s="131">
        <v>2009</v>
      </c>
      <c r="V103" s="268">
        <f t="shared" si="13"/>
        <v>-901</v>
      </c>
      <c r="W103" s="268">
        <f t="shared" si="19"/>
        <v>-901</v>
      </c>
      <c r="X103" s="268">
        <f t="shared" si="19"/>
        <v>-901</v>
      </c>
      <c r="Y103" s="268">
        <f t="shared" si="19"/>
        <v>-901</v>
      </c>
      <c r="Z103" s="268">
        <f t="shared" si="19"/>
        <v>-901</v>
      </c>
      <c r="AA103" s="268">
        <f t="shared" si="19"/>
        <v>-901</v>
      </c>
      <c r="AB103" s="268">
        <f t="shared" si="19"/>
        <v>-901</v>
      </c>
      <c r="AC103" s="268">
        <f t="shared" si="19"/>
        <v>-901</v>
      </c>
      <c r="AD103" s="268">
        <f t="shared" si="19"/>
        <v>-901</v>
      </c>
      <c r="AE103" s="268">
        <f t="shared" si="19"/>
        <v>-901</v>
      </c>
      <c r="AF103" s="268">
        <f t="shared" si="19"/>
        <v>-901</v>
      </c>
      <c r="AG103" s="268">
        <f t="shared" si="19"/>
        <v>-901</v>
      </c>
      <c r="AH103" s="134" t="str">
        <f t="shared" si="17"/>
        <v/>
      </c>
    </row>
    <row r="104" spans="1:35">
      <c r="A104" s="263">
        <f t="shared" si="14"/>
        <v>1929</v>
      </c>
      <c r="B104" s="271">
        <v>10652</v>
      </c>
      <c r="C104" s="265">
        <v>-901</v>
      </c>
      <c r="D104" s="266">
        <f t="shared" si="15"/>
        <v>-901</v>
      </c>
      <c r="E104" s="130">
        <v>28</v>
      </c>
      <c r="F104" s="131">
        <v>2010</v>
      </c>
      <c r="G104" s="268">
        <f t="shared" si="12"/>
        <v>4.3325806451612907</v>
      </c>
      <c r="H104" s="268">
        <f t="shared" si="18"/>
        <v>4.6829999999999989</v>
      </c>
      <c r="I104" s="268">
        <f t="shared" si="18"/>
        <v>13.599032258064515</v>
      </c>
      <c r="J104" s="268">
        <f t="shared" si="18"/>
        <v>20.493548387096773</v>
      </c>
      <c r="K104" s="268">
        <f t="shared" si="18"/>
        <v>35.196428571428569</v>
      </c>
      <c r="L104" s="268">
        <f t="shared" si="18"/>
        <v>14.841935483870968</v>
      </c>
      <c r="M104" s="268">
        <f t="shared" si="18"/>
        <v>19.100000000000005</v>
      </c>
      <c r="N104" s="268">
        <f t="shared" si="18"/>
        <v>16.732258064516127</v>
      </c>
      <c r="O104" s="268">
        <f t="shared" si="18"/>
        <v>17.95</v>
      </c>
      <c r="P104" s="268">
        <f t="shared" si="18"/>
        <v>10.160967741935487</v>
      </c>
      <c r="Q104" s="268">
        <f t="shared" si="18"/>
        <v>8.4229032258064525</v>
      </c>
      <c r="R104" s="268">
        <f t="shared" si="18"/>
        <v>8.0633333333333361</v>
      </c>
      <c r="S104" s="132">
        <f t="shared" si="16"/>
        <v>10.364568595041321</v>
      </c>
      <c r="U104" s="131">
        <v>2010</v>
      </c>
      <c r="V104" s="268">
        <f t="shared" si="13"/>
        <v>266.40000000000003</v>
      </c>
      <c r="W104" s="268">
        <f t="shared" si="19"/>
        <v>278.65785123966936</v>
      </c>
      <c r="X104" s="268">
        <f t="shared" si="19"/>
        <v>836.17190082644606</v>
      </c>
      <c r="Y104" s="268">
        <f t="shared" si="19"/>
        <v>1260.0991735537189</v>
      </c>
      <c r="Z104" s="268">
        <f t="shared" si="19"/>
        <v>1954.7107438016528</v>
      </c>
      <c r="AA104" s="268">
        <f t="shared" si="19"/>
        <v>912.59504132231416</v>
      </c>
      <c r="AB104" s="268">
        <f t="shared" si="19"/>
        <v>1136.528925619835</v>
      </c>
      <c r="AC104" s="268">
        <f t="shared" si="19"/>
        <v>1028.8264462809918</v>
      </c>
      <c r="AD104" s="268">
        <f t="shared" si="19"/>
        <v>1068.0991735537191</v>
      </c>
      <c r="AE104" s="268">
        <f t="shared" si="19"/>
        <v>624.77355371900842</v>
      </c>
      <c r="AF104" s="268">
        <f t="shared" si="19"/>
        <v>517.90413223140501</v>
      </c>
      <c r="AG104" s="268">
        <f t="shared" si="19"/>
        <v>479.80165289256217</v>
      </c>
      <c r="AH104" s="134">
        <f t="shared" si="17"/>
        <v>10.364568595041323</v>
      </c>
    </row>
    <row r="105" spans="1:35">
      <c r="A105" s="263">
        <f t="shared" si="14"/>
        <v>1929</v>
      </c>
      <c r="B105" s="271">
        <v>10683</v>
      </c>
      <c r="C105" s="265">
        <v>-901</v>
      </c>
      <c r="D105" s="266">
        <f t="shared" si="15"/>
        <v>-901</v>
      </c>
      <c r="E105" s="130">
        <v>28</v>
      </c>
      <c r="F105" s="131">
        <v>2011</v>
      </c>
      <c r="G105" s="268">
        <f t="shared" si="12"/>
        <v>-901</v>
      </c>
      <c r="H105" s="268">
        <f t="shared" si="18"/>
        <v>-901</v>
      </c>
      <c r="I105" s="268">
        <f t="shared" si="18"/>
        <v>-901</v>
      </c>
      <c r="J105" s="268">
        <f t="shared" si="18"/>
        <v>-901</v>
      </c>
      <c r="K105" s="268">
        <f t="shared" si="18"/>
        <v>-901</v>
      </c>
      <c r="L105" s="268">
        <f t="shared" si="18"/>
        <v>-901</v>
      </c>
      <c r="M105" s="268">
        <f t="shared" si="18"/>
        <v>-901</v>
      </c>
      <c r="N105" s="268">
        <f t="shared" si="18"/>
        <v>-901</v>
      </c>
      <c r="O105" s="268">
        <f t="shared" si="18"/>
        <v>-901</v>
      </c>
      <c r="P105" s="268">
        <f t="shared" si="18"/>
        <v>-901</v>
      </c>
      <c r="Q105" s="268">
        <f t="shared" si="18"/>
        <v>-901</v>
      </c>
      <c r="R105" s="268">
        <f t="shared" si="18"/>
        <v>-901</v>
      </c>
      <c r="S105" s="132" t="str">
        <f t="shared" si="16"/>
        <v/>
      </c>
      <c r="U105" s="131">
        <v>2011</v>
      </c>
      <c r="V105" s="268">
        <f t="shared" si="13"/>
        <v>-901</v>
      </c>
      <c r="W105" s="268">
        <f t="shared" si="19"/>
        <v>-901</v>
      </c>
      <c r="X105" s="268">
        <f t="shared" si="19"/>
        <v>-901</v>
      </c>
      <c r="Y105" s="268">
        <f t="shared" si="19"/>
        <v>-901</v>
      </c>
      <c r="Z105" s="268">
        <f t="shared" si="19"/>
        <v>-901</v>
      </c>
      <c r="AA105" s="268">
        <f t="shared" si="19"/>
        <v>-901</v>
      </c>
      <c r="AB105" s="268">
        <f t="shared" si="19"/>
        <v>-901</v>
      </c>
      <c r="AC105" s="268">
        <f t="shared" si="19"/>
        <v>-901</v>
      </c>
      <c r="AD105" s="268">
        <f t="shared" si="19"/>
        <v>-901</v>
      </c>
      <c r="AE105" s="268">
        <f t="shared" si="19"/>
        <v>-901</v>
      </c>
      <c r="AF105" s="268">
        <f t="shared" si="19"/>
        <v>-901</v>
      </c>
      <c r="AG105" s="268">
        <f t="shared" si="19"/>
        <v>-901</v>
      </c>
      <c r="AH105" s="134" t="str">
        <f t="shared" si="17"/>
        <v/>
      </c>
    </row>
    <row r="106" spans="1:35">
      <c r="A106" s="263">
        <f t="shared" si="14"/>
        <v>1929</v>
      </c>
      <c r="B106" s="271">
        <v>10713</v>
      </c>
      <c r="C106" s="265">
        <v>-901</v>
      </c>
      <c r="D106" s="266">
        <f t="shared" si="15"/>
        <v>-901</v>
      </c>
      <c r="E106" s="130">
        <v>29</v>
      </c>
      <c r="F106" s="131">
        <v>2012</v>
      </c>
      <c r="G106" s="268">
        <f t="shared" si="12"/>
        <v>23.690322580645162</v>
      </c>
      <c r="H106" s="268">
        <f t="shared" si="18"/>
        <v>16.896666666666665</v>
      </c>
      <c r="I106" s="268">
        <f t="shared" si="18"/>
        <v>14.232258064516126</v>
      </c>
      <c r="J106" s="268">
        <f t="shared" si="18"/>
        <v>21.001935483870966</v>
      </c>
      <c r="K106" s="268">
        <f t="shared" si="18"/>
        <v>15.479310344827585</v>
      </c>
      <c r="L106" s="268">
        <f t="shared" si="18"/>
        <v>92.219354838709677</v>
      </c>
      <c r="M106" s="268">
        <f t="shared" si="18"/>
        <v>41.699999999999996</v>
      </c>
      <c r="N106" s="268">
        <f t="shared" si="18"/>
        <v>19.780645161290327</v>
      </c>
      <c r="O106" s="268">
        <f t="shared" si="18"/>
        <v>19.566666666666666</v>
      </c>
      <c r="P106" s="268">
        <f t="shared" si="18"/>
        <v>8.1667741935483882</v>
      </c>
      <c r="Q106" s="268">
        <f t="shared" si="18"/>
        <v>3.1993548387096804</v>
      </c>
      <c r="R106" s="268">
        <f t="shared" si="18"/>
        <v>0.96099999999999997</v>
      </c>
      <c r="S106" s="132">
        <f t="shared" si="16"/>
        <v>16.807219834710743</v>
      </c>
      <c r="U106" s="131">
        <v>2012</v>
      </c>
      <c r="V106" s="268">
        <f t="shared" si="13"/>
        <v>1456.6611570247933</v>
      </c>
      <c r="W106" s="268">
        <f t="shared" si="19"/>
        <v>1005.4214876033056</v>
      </c>
      <c r="X106" s="268">
        <f t="shared" si="19"/>
        <v>875.10743801652882</v>
      </c>
      <c r="Y106" s="268">
        <f t="shared" si="19"/>
        <v>1291.3586776859502</v>
      </c>
      <c r="Z106" s="268">
        <f t="shared" si="19"/>
        <v>890.38016528925596</v>
      </c>
      <c r="AA106" s="268">
        <f t="shared" si="19"/>
        <v>5670.3471074380177</v>
      </c>
      <c r="AB106" s="268">
        <f t="shared" si="19"/>
        <v>2481.3223140495861</v>
      </c>
      <c r="AC106" s="268">
        <f t="shared" si="19"/>
        <v>1216.2644628099176</v>
      </c>
      <c r="AD106" s="268">
        <f t="shared" si="19"/>
        <v>1164.297520661157</v>
      </c>
      <c r="AE106" s="268">
        <f t="shared" si="19"/>
        <v>502.15537190082648</v>
      </c>
      <c r="AF106" s="268">
        <f t="shared" si="19"/>
        <v>196.72066115702501</v>
      </c>
      <c r="AG106" s="268">
        <f t="shared" si="19"/>
        <v>57.183471074380165</v>
      </c>
      <c r="AH106" s="134">
        <f t="shared" si="17"/>
        <v>16.807219834710743</v>
      </c>
    </row>
    <row r="107" spans="1:35">
      <c r="A107" s="263">
        <f t="shared" si="14"/>
        <v>1929</v>
      </c>
      <c r="B107" s="271">
        <v>10744</v>
      </c>
      <c r="C107" s="265">
        <v>-901</v>
      </c>
      <c r="D107" s="266">
        <f t="shared" si="15"/>
        <v>-901</v>
      </c>
      <c r="E107" s="130">
        <v>28</v>
      </c>
      <c r="F107" s="131">
        <v>2013</v>
      </c>
      <c r="G107" s="268">
        <f t="shared" si="12"/>
        <v>2.7816129032258066</v>
      </c>
      <c r="H107" s="268">
        <f t="shared" si="18"/>
        <v>21.934000000000001</v>
      </c>
      <c r="I107" s="268">
        <f t="shared" si="18"/>
        <v>82.388709677419357</v>
      </c>
      <c r="J107" s="268">
        <f t="shared" si="18"/>
        <v>21.709677419354843</v>
      </c>
      <c r="K107" s="268">
        <f t="shared" si="18"/>
        <v>16.078571428571429</v>
      </c>
      <c r="L107" s="268">
        <f t="shared" si="18"/>
        <v>18.954838709677418</v>
      </c>
      <c r="M107" s="268">
        <f t="shared" si="18"/>
        <v>16.083333333333336</v>
      </c>
      <c r="N107" s="268">
        <f t="shared" si="18"/>
        <v>10.939354838709676</v>
      </c>
      <c r="O107" s="268">
        <f t="shared" si="18"/>
        <v>6.6749999999999989</v>
      </c>
      <c r="P107" s="268">
        <f t="shared" si="18"/>
        <v>1.5</v>
      </c>
      <c r="Q107" s="268">
        <f t="shared" si="18"/>
        <v>3.2258064516129032E-4</v>
      </c>
      <c r="R107" s="268">
        <f t="shared" si="18"/>
        <v>0.45066666666666655</v>
      </c>
      <c r="S107" s="132">
        <f t="shared" si="16"/>
        <v>12.08132231404959</v>
      </c>
      <c r="U107" s="131">
        <v>2013</v>
      </c>
      <c r="V107" s="268">
        <f t="shared" si="13"/>
        <v>171.03471074380167</v>
      </c>
      <c r="W107" s="268">
        <f t="shared" si="19"/>
        <v>1305.1636363636362</v>
      </c>
      <c r="X107" s="268">
        <f t="shared" si="19"/>
        <v>5065.8842975206617</v>
      </c>
      <c r="Y107" s="268">
        <f t="shared" si="19"/>
        <v>1334.8760330578516</v>
      </c>
      <c r="Z107" s="268">
        <f t="shared" si="19"/>
        <v>892.95867768595065</v>
      </c>
      <c r="AA107" s="268">
        <f t="shared" si="19"/>
        <v>1165.4876033057851</v>
      </c>
      <c r="AB107" s="268">
        <f t="shared" si="19"/>
        <v>957.02479338842988</v>
      </c>
      <c r="AC107" s="268">
        <f t="shared" si="19"/>
        <v>672.63471074380152</v>
      </c>
      <c r="AD107" s="268">
        <f t="shared" si="19"/>
        <v>397.19008264462803</v>
      </c>
      <c r="AE107" s="268">
        <f t="shared" si="19"/>
        <v>92.231404958677686</v>
      </c>
      <c r="AF107" s="268">
        <f t="shared" si="19"/>
        <v>1.9834710743801651E-2</v>
      </c>
      <c r="AG107" s="268">
        <f t="shared" si="19"/>
        <v>26.816528925619831</v>
      </c>
      <c r="AH107" s="134">
        <f t="shared" si="17"/>
        <v>12.081322314049586</v>
      </c>
    </row>
    <row r="108" spans="1:35">
      <c r="A108" s="263">
        <f t="shared" si="14"/>
        <v>1929</v>
      </c>
      <c r="B108" s="271">
        <v>10774</v>
      </c>
      <c r="C108" s="265">
        <v>-901</v>
      </c>
      <c r="D108" s="266">
        <f t="shared" si="15"/>
        <v>-901</v>
      </c>
      <c r="E108" s="130">
        <v>28</v>
      </c>
      <c r="F108" s="131">
        <v>2014</v>
      </c>
      <c r="G108" s="268">
        <f t="shared" si="12"/>
        <v>-901</v>
      </c>
      <c r="H108" s="268">
        <f t="shared" si="18"/>
        <v>-901</v>
      </c>
      <c r="I108" s="268">
        <f t="shared" si="18"/>
        <v>-901</v>
      </c>
      <c r="J108" s="268">
        <f t="shared" si="18"/>
        <v>-901</v>
      </c>
      <c r="K108" s="268">
        <f t="shared" si="18"/>
        <v>-901</v>
      </c>
      <c r="L108" s="268">
        <f t="shared" si="18"/>
        <v>-901</v>
      </c>
      <c r="M108" s="268">
        <f t="shared" si="18"/>
        <v>-901</v>
      </c>
      <c r="N108" s="268">
        <f t="shared" si="18"/>
        <v>-901</v>
      </c>
      <c r="O108" s="268">
        <f t="shared" si="18"/>
        <v>-901</v>
      </c>
      <c r="P108" s="268">
        <f t="shared" si="18"/>
        <v>-901</v>
      </c>
      <c r="Q108" s="268">
        <f t="shared" si="18"/>
        <v>-901</v>
      </c>
      <c r="R108" s="268">
        <f t="shared" si="18"/>
        <v>-901</v>
      </c>
      <c r="S108" s="132" t="str">
        <f t="shared" si="16"/>
        <v/>
      </c>
      <c r="U108" s="131">
        <v>2014</v>
      </c>
      <c r="V108" s="268">
        <f t="shared" si="13"/>
        <v>-901</v>
      </c>
      <c r="W108" s="268">
        <f t="shared" si="19"/>
        <v>-901</v>
      </c>
      <c r="X108" s="268">
        <f t="shared" si="19"/>
        <v>-901</v>
      </c>
      <c r="Y108" s="268">
        <f t="shared" si="19"/>
        <v>-901</v>
      </c>
      <c r="Z108" s="268">
        <f t="shared" si="19"/>
        <v>-901</v>
      </c>
      <c r="AA108" s="268">
        <f t="shared" si="19"/>
        <v>-901</v>
      </c>
      <c r="AB108" s="268">
        <f t="shared" si="19"/>
        <v>-901</v>
      </c>
      <c r="AC108" s="268">
        <f t="shared" si="19"/>
        <v>-901</v>
      </c>
      <c r="AD108" s="268">
        <f t="shared" si="19"/>
        <v>-901</v>
      </c>
      <c r="AE108" s="268">
        <f t="shared" si="19"/>
        <v>-901</v>
      </c>
      <c r="AF108" s="268">
        <f t="shared" si="19"/>
        <v>-901</v>
      </c>
      <c r="AG108" s="268">
        <f t="shared" si="19"/>
        <v>-901</v>
      </c>
      <c r="AH108" s="134" t="str">
        <f t="shared" si="17"/>
        <v/>
      </c>
    </row>
    <row r="109" spans="1:35">
      <c r="A109" s="263">
        <f t="shared" si="14"/>
        <v>1929</v>
      </c>
      <c r="B109" s="271">
        <v>10805</v>
      </c>
      <c r="C109" s="265">
        <v>-901</v>
      </c>
      <c r="D109" s="266">
        <f t="shared" si="15"/>
        <v>-901</v>
      </c>
      <c r="E109" s="130">
        <v>28</v>
      </c>
      <c r="F109" s="358">
        <v>2015</v>
      </c>
      <c r="G109" s="268">
        <f t="shared" si="12"/>
        <v>-901</v>
      </c>
      <c r="H109" s="268">
        <f t="shared" si="18"/>
        <v>-901</v>
      </c>
      <c r="I109" s="268">
        <f t="shared" si="18"/>
        <v>-901</v>
      </c>
      <c r="J109" s="268">
        <f t="shared" si="18"/>
        <v>-901</v>
      </c>
      <c r="K109" s="268">
        <f t="shared" si="18"/>
        <v>-901</v>
      </c>
      <c r="L109" s="268">
        <f t="shared" si="18"/>
        <v>-901</v>
      </c>
      <c r="M109" s="268">
        <f t="shared" si="18"/>
        <v>-901</v>
      </c>
      <c r="N109" s="268">
        <f t="shared" si="18"/>
        <v>-901</v>
      </c>
      <c r="O109" s="268">
        <f t="shared" si="18"/>
        <v>-901</v>
      </c>
      <c r="P109" s="268">
        <f t="shared" si="18"/>
        <v>-901</v>
      </c>
      <c r="Q109" s="268">
        <f t="shared" si="18"/>
        <v>-901</v>
      </c>
      <c r="R109" s="268">
        <f t="shared" si="18"/>
        <v>-901</v>
      </c>
      <c r="S109" s="359" t="str">
        <f t="shared" si="16"/>
        <v/>
      </c>
      <c r="U109" s="358">
        <v>2015</v>
      </c>
      <c r="V109" s="268">
        <f t="shared" si="13"/>
        <v>-901</v>
      </c>
      <c r="W109" s="268">
        <f t="shared" si="19"/>
        <v>-901</v>
      </c>
      <c r="X109" s="268">
        <f t="shared" si="19"/>
        <v>-901</v>
      </c>
      <c r="Y109" s="268">
        <f t="shared" si="19"/>
        <v>-901</v>
      </c>
      <c r="Z109" s="268">
        <f t="shared" si="19"/>
        <v>-901</v>
      </c>
      <c r="AA109" s="268">
        <f t="shared" si="19"/>
        <v>-901</v>
      </c>
      <c r="AB109" s="268">
        <f t="shared" si="19"/>
        <v>-901</v>
      </c>
      <c r="AC109" s="268">
        <f t="shared" si="19"/>
        <v>-901</v>
      </c>
      <c r="AD109" s="268">
        <f t="shared" si="19"/>
        <v>-901</v>
      </c>
      <c r="AE109" s="268">
        <f t="shared" si="19"/>
        <v>-901</v>
      </c>
      <c r="AF109" s="268">
        <f t="shared" si="19"/>
        <v>-901</v>
      </c>
      <c r="AG109" s="268">
        <f t="shared" si="19"/>
        <v>-901</v>
      </c>
      <c r="AH109" s="360" t="str">
        <f t="shared" si="17"/>
        <v/>
      </c>
    </row>
    <row r="110" spans="1:35">
      <c r="A110" s="263">
        <f t="shared" si="14"/>
        <v>1929</v>
      </c>
      <c r="B110" s="271">
        <v>10836</v>
      </c>
      <c r="C110" s="265">
        <v>-901</v>
      </c>
      <c r="D110" s="266">
        <f t="shared" si="15"/>
        <v>-901</v>
      </c>
      <c r="E110" s="130">
        <v>29</v>
      </c>
      <c r="F110" s="131">
        <v>2016</v>
      </c>
      <c r="G110" s="268">
        <f t="shared" si="12"/>
        <v>-901</v>
      </c>
      <c r="H110" s="268">
        <f t="shared" si="18"/>
        <v>-901</v>
      </c>
      <c r="I110" s="268">
        <f t="shared" si="18"/>
        <v>-901</v>
      </c>
      <c r="J110" s="268">
        <f t="shared" si="18"/>
        <v>-901</v>
      </c>
      <c r="K110" s="268">
        <f t="shared" si="18"/>
        <v>-901</v>
      </c>
      <c r="L110" s="268">
        <f t="shared" si="18"/>
        <v>-901</v>
      </c>
      <c r="M110" s="268">
        <f t="shared" si="18"/>
        <v>-901</v>
      </c>
      <c r="N110" s="268">
        <f t="shared" si="18"/>
        <v>-901</v>
      </c>
      <c r="O110" s="268">
        <f t="shared" si="18"/>
        <v>-901</v>
      </c>
      <c r="P110" s="268">
        <f t="shared" si="18"/>
        <v>-901</v>
      </c>
      <c r="Q110" s="268">
        <f t="shared" si="18"/>
        <v>-901</v>
      </c>
      <c r="R110" s="268">
        <f t="shared" si="18"/>
        <v>-901</v>
      </c>
      <c r="S110" s="359" t="str">
        <f t="shared" ref="S110:S115" si="20">IF(ISERROR(MATCH(-901,G110:R110,0)),(SUMPRODUCT(G110:R110,$G$13:$R$13)+(E110-$K$13)*K110)*24*60*60/(220*22*9*1000),"")</f>
        <v/>
      </c>
      <c r="U110" s="131">
        <v>2016</v>
      </c>
      <c r="V110" s="268">
        <f t="shared" si="13"/>
        <v>-901</v>
      </c>
      <c r="W110" s="268">
        <f t="shared" si="19"/>
        <v>-901</v>
      </c>
      <c r="X110" s="268">
        <f t="shared" si="19"/>
        <v>-901</v>
      </c>
      <c r="Y110" s="268">
        <f t="shared" si="19"/>
        <v>-901</v>
      </c>
      <c r="Z110" s="268">
        <f t="shared" si="19"/>
        <v>-901</v>
      </c>
      <c r="AA110" s="268">
        <f t="shared" si="19"/>
        <v>-901</v>
      </c>
      <c r="AB110" s="268">
        <f t="shared" si="19"/>
        <v>-901</v>
      </c>
      <c r="AC110" s="268">
        <f t="shared" si="19"/>
        <v>-901</v>
      </c>
      <c r="AD110" s="268">
        <f t="shared" si="19"/>
        <v>-901</v>
      </c>
      <c r="AE110" s="268">
        <f t="shared" si="19"/>
        <v>-901</v>
      </c>
      <c r="AF110" s="268">
        <f t="shared" si="19"/>
        <v>-901</v>
      </c>
      <c r="AG110" s="268">
        <f t="shared" si="19"/>
        <v>-901</v>
      </c>
      <c r="AH110" s="360" t="str">
        <f t="shared" ref="AH110:AH115" si="21">IF(ISERROR(MATCH(-901,V110:AG110,0)),SUM(V110:AG110)/1000,"")</f>
        <v/>
      </c>
    </row>
    <row r="111" spans="1:35">
      <c r="A111" s="263">
        <f t="shared" si="14"/>
        <v>1929</v>
      </c>
      <c r="B111" s="271">
        <v>10866</v>
      </c>
      <c r="C111" s="265">
        <v>-901</v>
      </c>
      <c r="D111" s="266">
        <f t="shared" si="15"/>
        <v>-901</v>
      </c>
      <c r="E111" s="130">
        <v>28</v>
      </c>
      <c r="F111" s="131">
        <v>2017</v>
      </c>
      <c r="G111" s="268">
        <f t="shared" si="12"/>
        <v>-901</v>
      </c>
      <c r="H111" s="268">
        <f t="shared" si="12"/>
        <v>37.326956521739127</v>
      </c>
      <c r="I111" s="268">
        <f t="shared" si="12"/>
        <v>142.95483870967743</v>
      </c>
      <c r="J111" s="268">
        <f t="shared" si="12"/>
        <v>644.22903225806442</v>
      </c>
      <c r="K111" s="268">
        <f t="shared" si="12"/>
        <v>875.39285714285711</v>
      </c>
      <c r="L111" s="268">
        <f t="shared" si="12"/>
        <v>203.25806451612902</v>
      </c>
      <c r="M111" s="268">
        <f t="shared" si="12"/>
        <v>132.60666666666668</v>
      </c>
      <c r="N111" s="268">
        <f t="shared" si="12"/>
        <v>37.651612903225804</v>
      </c>
      <c r="O111" s="268">
        <f t="shared" si="12"/>
        <v>29.24</v>
      </c>
      <c r="P111" s="268">
        <f t="shared" si="12"/>
        <v>30.21612903225806</v>
      </c>
      <c r="Q111" s="268">
        <f t="shared" si="12"/>
        <v>15.774193548387094</v>
      </c>
      <c r="R111" s="268">
        <f t="shared" si="12"/>
        <v>11.87233333333333</v>
      </c>
      <c r="S111" s="359" t="str">
        <f t="shared" si="20"/>
        <v/>
      </c>
      <c r="U111" s="131">
        <v>2017</v>
      </c>
      <c r="V111" s="268">
        <f t="shared" si="13"/>
        <v>-901</v>
      </c>
      <c r="W111" s="268">
        <f t="shared" si="13"/>
        <v>2221.1081566654693</v>
      </c>
      <c r="X111" s="268">
        <f t="shared" si="13"/>
        <v>8789.9504132231414</v>
      </c>
      <c r="Y111" s="268">
        <f t="shared" si="13"/>
        <v>39612.099173553717</v>
      </c>
      <c r="Z111" s="268">
        <f t="shared" si="13"/>
        <v>48616.859504132226</v>
      </c>
      <c r="AA111" s="268">
        <f t="shared" si="13"/>
        <v>12497.85123966942</v>
      </c>
      <c r="AB111" s="268">
        <f t="shared" si="13"/>
        <v>7890.644628099175</v>
      </c>
      <c r="AC111" s="268">
        <f t="shared" si="13"/>
        <v>2315.1074380165287</v>
      </c>
      <c r="AD111" s="268">
        <f t="shared" si="13"/>
        <v>1739.9008264462809</v>
      </c>
      <c r="AE111" s="268">
        <f t="shared" si="13"/>
        <v>1857.9173553719004</v>
      </c>
      <c r="AF111" s="268">
        <f t="shared" si="13"/>
        <v>969.91735537190061</v>
      </c>
      <c r="AG111" s="268">
        <f t="shared" si="13"/>
        <v>706.45289256198328</v>
      </c>
      <c r="AH111" s="360" t="str">
        <f t="shared" si="21"/>
        <v/>
      </c>
    </row>
    <row r="112" spans="1:35">
      <c r="A112" s="263">
        <f t="shared" si="14"/>
        <v>1930</v>
      </c>
      <c r="B112" s="271">
        <v>10897</v>
      </c>
      <c r="C112" s="265">
        <v>-901</v>
      </c>
      <c r="D112" s="266">
        <f t="shared" si="15"/>
        <v>-901</v>
      </c>
      <c r="E112" s="130">
        <v>28</v>
      </c>
      <c r="F112" s="131">
        <v>2018</v>
      </c>
      <c r="G112" s="268">
        <f t="shared" ref="G112:R115" si="22">INDEX($C$16:$C$2000,($F112-1922)*12+G$12,1)</f>
        <v>-901</v>
      </c>
      <c r="H112" s="268">
        <f t="shared" si="22"/>
        <v>-901</v>
      </c>
      <c r="I112" s="268">
        <f t="shared" si="22"/>
        <v>-901</v>
      </c>
      <c r="J112" s="268">
        <f t="shared" si="22"/>
        <v>-901</v>
      </c>
      <c r="K112" s="268">
        <f t="shared" si="22"/>
        <v>-901</v>
      </c>
      <c r="L112" s="268">
        <f t="shared" si="22"/>
        <v>-901</v>
      </c>
      <c r="M112" s="268">
        <f t="shared" si="22"/>
        <v>-901</v>
      </c>
      <c r="N112" s="268">
        <f t="shared" si="22"/>
        <v>-901</v>
      </c>
      <c r="O112" s="268">
        <f t="shared" si="22"/>
        <v>-901</v>
      </c>
      <c r="P112" s="268">
        <f t="shared" si="22"/>
        <v>-901</v>
      </c>
      <c r="Q112" s="268">
        <f t="shared" si="22"/>
        <v>-901</v>
      </c>
      <c r="R112" s="268">
        <f t="shared" si="22"/>
        <v>-901</v>
      </c>
      <c r="S112" s="359" t="str">
        <f t="shared" si="20"/>
        <v/>
      </c>
      <c r="U112" s="358">
        <v>2018</v>
      </c>
      <c r="V112" s="268">
        <f t="shared" ref="V112:AG115" si="23">IF(INDEX($D$16:$D$2000,($U112-1922)*12+V$12,1)&lt;&gt;-901,INDEX($D$16:$D$2000,($U112-1922)*12+V$12,1)*1000,-901)</f>
        <v>-901</v>
      </c>
      <c r="W112" s="268">
        <f t="shared" si="23"/>
        <v>-901</v>
      </c>
      <c r="X112" s="268">
        <f t="shared" si="23"/>
        <v>-901</v>
      </c>
      <c r="Y112" s="268">
        <f t="shared" si="23"/>
        <v>-901</v>
      </c>
      <c r="Z112" s="268">
        <f t="shared" si="23"/>
        <v>-901</v>
      </c>
      <c r="AA112" s="268">
        <f t="shared" si="23"/>
        <v>-901</v>
      </c>
      <c r="AB112" s="268">
        <f t="shared" si="23"/>
        <v>-901</v>
      </c>
      <c r="AC112" s="268">
        <f t="shared" si="23"/>
        <v>-901</v>
      </c>
      <c r="AD112" s="268">
        <f t="shared" si="23"/>
        <v>-901</v>
      </c>
      <c r="AE112" s="268">
        <f t="shared" si="23"/>
        <v>-901</v>
      </c>
      <c r="AF112" s="268">
        <f t="shared" si="23"/>
        <v>-901</v>
      </c>
      <c r="AG112" s="268">
        <f t="shared" si="23"/>
        <v>-901</v>
      </c>
      <c r="AH112" s="360" t="str">
        <f t="shared" si="21"/>
        <v/>
      </c>
    </row>
    <row r="113" spans="1:34">
      <c r="A113" s="263">
        <f t="shared" si="14"/>
        <v>1930</v>
      </c>
      <c r="B113" s="271">
        <v>10927</v>
      </c>
      <c r="C113" s="265">
        <v>-901</v>
      </c>
      <c r="D113" s="266">
        <f t="shared" si="15"/>
        <v>-901</v>
      </c>
      <c r="E113" s="130">
        <v>28</v>
      </c>
      <c r="F113" s="358">
        <v>2019</v>
      </c>
      <c r="G113" s="268">
        <f t="shared" si="22"/>
        <v>-901</v>
      </c>
      <c r="H113" s="268">
        <f t="shared" si="22"/>
        <v>-901</v>
      </c>
      <c r="I113" s="268">
        <f t="shared" si="22"/>
        <v>-901</v>
      </c>
      <c r="J113" s="268">
        <f t="shared" si="22"/>
        <v>-901</v>
      </c>
      <c r="K113" s="268">
        <f t="shared" si="22"/>
        <v>-901</v>
      </c>
      <c r="L113" s="268">
        <f t="shared" si="22"/>
        <v>-901</v>
      </c>
      <c r="M113" s="268">
        <f t="shared" si="22"/>
        <v>-901</v>
      </c>
      <c r="N113" s="268">
        <f t="shared" si="22"/>
        <v>-901</v>
      </c>
      <c r="O113" s="268">
        <f t="shared" si="22"/>
        <v>-901</v>
      </c>
      <c r="P113" s="268">
        <f t="shared" si="22"/>
        <v>-901</v>
      </c>
      <c r="Q113" s="268">
        <f t="shared" si="22"/>
        <v>-901</v>
      </c>
      <c r="R113" s="268">
        <f t="shared" si="22"/>
        <v>-901</v>
      </c>
      <c r="S113" s="359" t="str">
        <f t="shared" si="20"/>
        <v/>
      </c>
      <c r="U113" s="131">
        <v>2019</v>
      </c>
      <c r="V113" s="268">
        <f t="shared" si="23"/>
        <v>-901</v>
      </c>
      <c r="W113" s="268">
        <f t="shared" si="23"/>
        <v>-901</v>
      </c>
      <c r="X113" s="268">
        <f t="shared" si="23"/>
        <v>-901</v>
      </c>
      <c r="Y113" s="268">
        <f t="shared" si="23"/>
        <v>-901</v>
      </c>
      <c r="Z113" s="268">
        <f t="shared" si="23"/>
        <v>-901</v>
      </c>
      <c r="AA113" s="268">
        <f t="shared" si="23"/>
        <v>-901</v>
      </c>
      <c r="AB113" s="268">
        <f t="shared" si="23"/>
        <v>-901</v>
      </c>
      <c r="AC113" s="268">
        <f t="shared" si="23"/>
        <v>-901</v>
      </c>
      <c r="AD113" s="268">
        <f t="shared" si="23"/>
        <v>-901</v>
      </c>
      <c r="AE113" s="268">
        <f t="shared" si="23"/>
        <v>-901</v>
      </c>
      <c r="AF113" s="268">
        <f t="shared" si="23"/>
        <v>-901</v>
      </c>
      <c r="AG113" s="268">
        <f t="shared" si="23"/>
        <v>-901</v>
      </c>
      <c r="AH113" s="360" t="str">
        <f t="shared" si="21"/>
        <v/>
      </c>
    </row>
    <row r="114" spans="1:34">
      <c r="A114" s="263">
        <f t="shared" si="14"/>
        <v>1930</v>
      </c>
      <c r="B114" s="271">
        <v>10958</v>
      </c>
      <c r="C114" s="265">
        <v>-901</v>
      </c>
      <c r="D114" s="266">
        <f t="shared" si="15"/>
        <v>-901</v>
      </c>
      <c r="E114" s="130">
        <v>29</v>
      </c>
      <c r="F114" s="131">
        <v>2020</v>
      </c>
      <c r="G114" s="268">
        <f t="shared" si="22"/>
        <v>-901</v>
      </c>
      <c r="H114" s="268">
        <f t="shared" si="22"/>
        <v>-901</v>
      </c>
      <c r="I114" s="268">
        <f t="shared" si="22"/>
        <v>-901</v>
      </c>
      <c r="J114" s="268">
        <f t="shared" si="22"/>
        <v>-901</v>
      </c>
      <c r="K114" s="268">
        <f t="shared" si="22"/>
        <v>-901</v>
      </c>
      <c r="L114" s="268">
        <f t="shared" si="22"/>
        <v>-901</v>
      </c>
      <c r="M114" s="268">
        <f t="shared" si="22"/>
        <v>-901</v>
      </c>
      <c r="N114" s="268">
        <f t="shared" si="22"/>
        <v>-901</v>
      </c>
      <c r="O114" s="268">
        <f t="shared" si="22"/>
        <v>-901</v>
      </c>
      <c r="P114" s="268">
        <f t="shared" si="22"/>
        <v>-901</v>
      </c>
      <c r="Q114" s="268">
        <f t="shared" si="22"/>
        <v>-901</v>
      </c>
      <c r="R114" s="268">
        <f t="shared" si="22"/>
        <v>-901</v>
      </c>
      <c r="S114" s="359" t="str">
        <f t="shared" si="20"/>
        <v/>
      </c>
      <c r="U114" s="131">
        <v>2020</v>
      </c>
      <c r="V114" s="268">
        <f t="shared" si="23"/>
        <v>-901</v>
      </c>
      <c r="W114" s="268">
        <f t="shared" si="23"/>
        <v>-901</v>
      </c>
      <c r="X114" s="268">
        <f t="shared" si="23"/>
        <v>-901</v>
      </c>
      <c r="Y114" s="268">
        <f t="shared" si="23"/>
        <v>-901</v>
      </c>
      <c r="Z114" s="268">
        <f t="shared" si="23"/>
        <v>-901</v>
      </c>
      <c r="AA114" s="268">
        <f t="shared" si="23"/>
        <v>-901</v>
      </c>
      <c r="AB114" s="268">
        <f t="shared" si="23"/>
        <v>-901</v>
      </c>
      <c r="AC114" s="268">
        <f t="shared" si="23"/>
        <v>-901</v>
      </c>
      <c r="AD114" s="268">
        <f t="shared" si="23"/>
        <v>-901</v>
      </c>
      <c r="AE114" s="268">
        <f t="shared" si="23"/>
        <v>-901</v>
      </c>
      <c r="AF114" s="268">
        <f t="shared" si="23"/>
        <v>-901</v>
      </c>
      <c r="AG114" s="268">
        <f t="shared" si="23"/>
        <v>-901</v>
      </c>
      <c r="AH114" s="360" t="str">
        <f t="shared" si="21"/>
        <v/>
      </c>
    </row>
    <row r="115" spans="1:34">
      <c r="A115" s="263">
        <f t="shared" si="14"/>
        <v>1930</v>
      </c>
      <c r="B115" s="271">
        <v>10989</v>
      </c>
      <c r="C115" s="265">
        <v>-901</v>
      </c>
      <c r="D115" s="266">
        <f t="shared" si="15"/>
        <v>-901</v>
      </c>
      <c r="E115" s="130">
        <v>28</v>
      </c>
      <c r="F115" s="456">
        <v>2021</v>
      </c>
      <c r="G115" s="313">
        <f t="shared" si="22"/>
        <v>-901</v>
      </c>
      <c r="H115" s="313">
        <f t="shared" si="22"/>
        <v>-901</v>
      </c>
      <c r="I115" s="313">
        <f t="shared" si="22"/>
        <v>-901</v>
      </c>
      <c r="J115" s="313">
        <f t="shared" si="22"/>
        <v>-901</v>
      </c>
      <c r="K115" s="313">
        <f t="shared" si="22"/>
        <v>-901</v>
      </c>
      <c r="L115" s="313">
        <f t="shared" si="22"/>
        <v>-901</v>
      </c>
      <c r="M115" s="313">
        <f t="shared" si="22"/>
        <v>-901</v>
      </c>
      <c r="N115" s="313">
        <f t="shared" si="22"/>
        <v>-901</v>
      </c>
      <c r="O115" s="313">
        <f t="shared" si="22"/>
        <v>-901</v>
      </c>
      <c r="P115" s="313">
        <f t="shared" si="22"/>
        <v>-901</v>
      </c>
      <c r="Q115" s="313">
        <f t="shared" si="22"/>
        <v>-901</v>
      </c>
      <c r="R115" s="313">
        <f t="shared" si="22"/>
        <v>-901</v>
      </c>
      <c r="S115" s="135" t="str">
        <f t="shared" si="20"/>
        <v/>
      </c>
      <c r="U115" s="456">
        <v>2021</v>
      </c>
      <c r="V115" s="313">
        <f t="shared" si="23"/>
        <v>-901</v>
      </c>
      <c r="W115" s="313">
        <f t="shared" si="23"/>
        <v>-901</v>
      </c>
      <c r="X115" s="313">
        <f t="shared" si="23"/>
        <v>-901</v>
      </c>
      <c r="Y115" s="313">
        <f t="shared" si="23"/>
        <v>-901</v>
      </c>
      <c r="Z115" s="313">
        <f t="shared" si="23"/>
        <v>-901</v>
      </c>
      <c r="AA115" s="313">
        <f t="shared" si="23"/>
        <v>-901</v>
      </c>
      <c r="AB115" s="313">
        <f t="shared" si="23"/>
        <v>-901</v>
      </c>
      <c r="AC115" s="313">
        <f t="shared" si="23"/>
        <v>-901</v>
      </c>
      <c r="AD115" s="313">
        <f t="shared" si="23"/>
        <v>-901</v>
      </c>
      <c r="AE115" s="313">
        <f t="shared" si="23"/>
        <v>-901</v>
      </c>
      <c r="AF115" s="313">
        <f t="shared" si="23"/>
        <v>-901</v>
      </c>
      <c r="AG115" s="313">
        <f t="shared" si="23"/>
        <v>-901</v>
      </c>
      <c r="AH115" s="136" t="str">
        <f t="shared" si="21"/>
        <v/>
      </c>
    </row>
    <row r="116" spans="1:34">
      <c r="A116" s="263">
        <f t="shared" si="14"/>
        <v>1930</v>
      </c>
      <c r="B116" s="271">
        <v>11017</v>
      </c>
      <c r="C116" s="265">
        <v>-901</v>
      </c>
      <c r="D116" s="266">
        <f t="shared" si="15"/>
        <v>-901</v>
      </c>
      <c r="F116" s="273"/>
      <c r="G116" s="274"/>
      <c r="H116" s="274"/>
      <c r="I116" s="274"/>
      <c r="J116" s="274"/>
      <c r="K116" s="274"/>
      <c r="L116" s="274"/>
      <c r="M116" s="274"/>
      <c r="N116" s="274"/>
      <c r="O116" s="274"/>
      <c r="P116" s="274"/>
      <c r="Q116" s="274"/>
      <c r="R116" s="274"/>
    </row>
    <row r="117" spans="1:34">
      <c r="A117" s="263">
        <f t="shared" si="14"/>
        <v>1930</v>
      </c>
      <c r="B117" s="271">
        <v>11048</v>
      </c>
      <c r="C117" s="265">
        <v>-901</v>
      </c>
      <c r="D117" s="266">
        <f t="shared" si="15"/>
        <v>-901</v>
      </c>
      <c r="F117" s="273"/>
      <c r="G117" s="274"/>
      <c r="H117" s="274"/>
      <c r="I117" s="274"/>
      <c r="J117" s="274"/>
      <c r="K117" s="274"/>
      <c r="L117" s="274"/>
      <c r="M117" s="274"/>
      <c r="N117" s="274"/>
      <c r="O117" s="274"/>
      <c r="P117" s="274"/>
      <c r="Q117" s="274"/>
      <c r="R117" s="274"/>
    </row>
    <row r="118" spans="1:34">
      <c r="A118" s="263">
        <f t="shared" si="14"/>
        <v>1930</v>
      </c>
      <c r="B118" s="271">
        <v>11078</v>
      </c>
      <c r="C118" s="265">
        <v>-901</v>
      </c>
      <c r="D118" s="266">
        <f t="shared" si="15"/>
        <v>-901</v>
      </c>
      <c r="F118" s="273"/>
      <c r="G118" s="274"/>
      <c r="H118" s="274"/>
      <c r="I118" s="274"/>
      <c r="J118" s="274"/>
      <c r="K118" s="274"/>
      <c r="L118" s="274"/>
      <c r="M118" s="274"/>
      <c r="N118" s="274"/>
      <c r="O118" s="274"/>
      <c r="P118" s="274"/>
      <c r="Q118" s="274"/>
      <c r="R118" s="274"/>
    </row>
    <row r="119" spans="1:34">
      <c r="A119" s="263">
        <f t="shared" si="14"/>
        <v>1930</v>
      </c>
      <c r="B119" s="271">
        <v>11109</v>
      </c>
      <c r="C119" s="265">
        <v>-901</v>
      </c>
      <c r="D119" s="266">
        <f t="shared" si="15"/>
        <v>-901</v>
      </c>
      <c r="F119" s="273"/>
      <c r="G119" s="274"/>
      <c r="H119" s="274"/>
      <c r="I119" s="274"/>
      <c r="J119" s="274"/>
      <c r="K119" s="274"/>
      <c r="L119" s="274"/>
      <c r="M119" s="274"/>
      <c r="N119" s="274"/>
      <c r="O119" s="274"/>
      <c r="P119" s="274"/>
      <c r="Q119" s="274"/>
      <c r="R119" s="274"/>
    </row>
    <row r="120" spans="1:34">
      <c r="A120" s="263">
        <f t="shared" si="14"/>
        <v>1930</v>
      </c>
      <c r="B120" s="271">
        <v>11139</v>
      </c>
      <c r="C120" s="265">
        <v>-901</v>
      </c>
      <c r="D120" s="266">
        <f t="shared" si="15"/>
        <v>-901</v>
      </c>
      <c r="F120" s="273"/>
      <c r="G120" s="274"/>
      <c r="H120" s="274"/>
      <c r="I120" s="274"/>
      <c r="J120" s="274"/>
      <c r="K120" s="274"/>
      <c r="L120" s="274"/>
      <c r="M120" s="274"/>
      <c r="N120" s="274"/>
      <c r="O120" s="274"/>
      <c r="P120" s="274"/>
      <c r="Q120" s="274"/>
      <c r="R120" s="274"/>
    </row>
    <row r="121" spans="1:34">
      <c r="A121" s="263">
        <f t="shared" si="14"/>
        <v>1930</v>
      </c>
      <c r="B121" s="271">
        <v>11170</v>
      </c>
      <c r="C121" s="265">
        <v>-901</v>
      </c>
      <c r="D121" s="266">
        <f t="shared" si="15"/>
        <v>-901</v>
      </c>
      <c r="F121" s="273"/>
      <c r="G121" s="274"/>
      <c r="H121" s="274"/>
      <c r="I121" s="274"/>
      <c r="J121" s="274"/>
      <c r="K121" s="274"/>
      <c r="L121" s="274"/>
      <c r="M121" s="274"/>
      <c r="N121" s="274"/>
      <c r="O121" s="274"/>
      <c r="P121" s="274"/>
      <c r="Q121" s="274"/>
      <c r="R121" s="274"/>
    </row>
    <row r="122" spans="1:34">
      <c r="A122" s="263">
        <f t="shared" si="14"/>
        <v>1930</v>
      </c>
      <c r="B122" s="271">
        <v>11201</v>
      </c>
      <c r="C122" s="265">
        <v>-901</v>
      </c>
      <c r="D122" s="266">
        <f t="shared" si="15"/>
        <v>-901</v>
      </c>
      <c r="F122" s="273"/>
      <c r="G122" s="274"/>
      <c r="H122" s="274"/>
      <c r="I122" s="274"/>
      <c r="J122" s="274"/>
      <c r="K122" s="274"/>
      <c r="L122" s="274"/>
      <c r="M122" s="274"/>
      <c r="N122" s="274"/>
      <c r="O122" s="274"/>
      <c r="P122" s="274"/>
      <c r="Q122" s="274"/>
      <c r="R122" s="274"/>
    </row>
    <row r="123" spans="1:34">
      <c r="A123" s="263">
        <f t="shared" si="14"/>
        <v>1930</v>
      </c>
      <c r="B123" s="271">
        <v>11231</v>
      </c>
      <c r="C123" s="265">
        <v>-901</v>
      </c>
      <c r="D123" s="266">
        <f t="shared" si="15"/>
        <v>-901</v>
      </c>
      <c r="F123" s="273"/>
      <c r="G123" s="274"/>
      <c r="H123" s="274"/>
      <c r="I123" s="274"/>
      <c r="J123" s="274"/>
      <c r="K123" s="274"/>
      <c r="L123" s="274"/>
      <c r="M123" s="274"/>
      <c r="N123" s="274"/>
      <c r="O123" s="274"/>
      <c r="P123" s="274"/>
      <c r="Q123" s="274"/>
      <c r="R123" s="274"/>
    </row>
    <row r="124" spans="1:34">
      <c r="A124" s="263">
        <f t="shared" si="14"/>
        <v>1931</v>
      </c>
      <c r="B124" s="271">
        <v>11262</v>
      </c>
      <c r="C124" s="265">
        <v>-901</v>
      </c>
      <c r="D124" s="266">
        <f t="shared" si="15"/>
        <v>-901</v>
      </c>
      <c r="F124" s="273"/>
      <c r="G124" s="274"/>
      <c r="H124" s="274"/>
      <c r="I124" s="274"/>
      <c r="J124" s="274"/>
      <c r="K124" s="274"/>
      <c r="L124" s="274"/>
      <c r="M124" s="274"/>
      <c r="N124" s="274"/>
      <c r="O124" s="274"/>
      <c r="P124" s="274"/>
      <c r="Q124" s="274"/>
      <c r="R124" s="274"/>
    </row>
    <row r="125" spans="1:34">
      <c r="A125" s="263">
        <f t="shared" si="14"/>
        <v>1931</v>
      </c>
      <c r="B125" s="271">
        <v>11292</v>
      </c>
      <c r="C125" s="265">
        <v>-901</v>
      </c>
      <c r="D125" s="266">
        <f t="shared" si="15"/>
        <v>-901</v>
      </c>
      <c r="F125" s="273"/>
      <c r="G125" s="274"/>
      <c r="H125" s="274"/>
      <c r="I125" s="274"/>
      <c r="J125" s="274"/>
      <c r="K125" s="274"/>
      <c r="L125" s="274"/>
      <c r="M125" s="274"/>
      <c r="N125" s="274"/>
      <c r="O125" s="274"/>
      <c r="P125" s="274"/>
      <c r="Q125" s="274"/>
      <c r="R125" s="274"/>
    </row>
    <row r="126" spans="1:34">
      <c r="A126" s="263">
        <f t="shared" si="14"/>
        <v>1931</v>
      </c>
      <c r="B126" s="271">
        <v>11323</v>
      </c>
      <c r="C126" s="265">
        <v>-901</v>
      </c>
      <c r="D126" s="266">
        <f t="shared" si="15"/>
        <v>-901</v>
      </c>
      <c r="F126" s="273"/>
      <c r="G126" s="274"/>
      <c r="H126" s="274"/>
      <c r="I126" s="274"/>
      <c r="J126" s="274"/>
      <c r="K126" s="274"/>
      <c r="L126" s="274"/>
      <c r="M126" s="274"/>
      <c r="N126" s="274"/>
      <c r="O126" s="274"/>
      <c r="P126" s="274"/>
      <c r="Q126" s="274"/>
      <c r="R126" s="274"/>
    </row>
    <row r="127" spans="1:34">
      <c r="A127" s="263">
        <f t="shared" si="14"/>
        <v>1931</v>
      </c>
      <c r="B127" s="271">
        <v>11354</v>
      </c>
      <c r="C127" s="265">
        <v>-901</v>
      </c>
      <c r="D127" s="266">
        <f t="shared" si="15"/>
        <v>-901</v>
      </c>
      <c r="F127" s="273"/>
      <c r="G127" s="274"/>
      <c r="H127" s="274"/>
      <c r="I127" s="274"/>
      <c r="J127" s="274"/>
      <c r="K127" s="274"/>
      <c r="L127" s="274"/>
      <c r="M127" s="274"/>
      <c r="N127" s="274"/>
      <c r="O127" s="274"/>
      <c r="P127" s="274"/>
      <c r="Q127" s="274"/>
      <c r="R127" s="274"/>
    </row>
    <row r="128" spans="1:34">
      <c r="A128" s="263">
        <f t="shared" si="14"/>
        <v>1931</v>
      </c>
      <c r="B128" s="271">
        <v>11382</v>
      </c>
      <c r="C128" s="265">
        <v>-901</v>
      </c>
      <c r="D128" s="266">
        <f t="shared" si="15"/>
        <v>-901</v>
      </c>
      <c r="F128" s="273"/>
      <c r="G128" s="274"/>
      <c r="H128" s="274"/>
      <c r="I128" s="274"/>
      <c r="J128" s="274"/>
      <c r="K128" s="274"/>
      <c r="L128" s="274"/>
      <c r="M128" s="274"/>
      <c r="N128" s="274"/>
      <c r="O128" s="274"/>
      <c r="P128" s="274"/>
      <c r="Q128" s="274"/>
      <c r="R128" s="274"/>
    </row>
    <row r="129" spans="1:18">
      <c r="A129" s="263">
        <f t="shared" si="14"/>
        <v>1931</v>
      </c>
      <c r="B129" s="271">
        <v>11413</v>
      </c>
      <c r="C129" s="265">
        <v>-901</v>
      </c>
      <c r="D129" s="266">
        <f t="shared" si="15"/>
        <v>-901</v>
      </c>
      <c r="F129" s="273"/>
      <c r="G129" s="274"/>
      <c r="H129" s="274"/>
      <c r="I129" s="274"/>
      <c r="J129" s="274"/>
      <c r="K129" s="274"/>
      <c r="L129" s="274"/>
      <c r="M129" s="274"/>
      <c r="N129" s="274"/>
      <c r="O129" s="274"/>
      <c r="P129" s="274"/>
      <c r="Q129" s="274"/>
      <c r="R129" s="274"/>
    </row>
    <row r="130" spans="1:18">
      <c r="A130" s="263">
        <f t="shared" si="14"/>
        <v>1931</v>
      </c>
      <c r="B130" s="271">
        <v>11443</v>
      </c>
      <c r="C130" s="265">
        <v>-901</v>
      </c>
      <c r="D130" s="266">
        <f t="shared" si="15"/>
        <v>-901</v>
      </c>
      <c r="F130" s="273"/>
      <c r="G130" s="274"/>
      <c r="H130" s="274"/>
      <c r="I130" s="274"/>
      <c r="J130" s="274"/>
      <c r="K130" s="274"/>
      <c r="L130" s="274"/>
      <c r="M130" s="274"/>
      <c r="N130" s="274"/>
      <c r="O130" s="274"/>
      <c r="P130" s="274"/>
      <c r="Q130" s="274"/>
      <c r="R130" s="274"/>
    </row>
    <row r="131" spans="1:18">
      <c r="A131" s="263">
        <f t="shared" si="14"/>
        <v>1931</v>
      </c>
      <c r="B131" s="271">
        <v>11474</v>
      </c>
      <c r="C131" s="265">
        <v>-901</v>
      </c>
      <c r="D131" s="266">
        <f t="shared" si="15"/>
        <v>-901</v>
      </c>
      <c r="F131" s="273"/>
      <c r="G131" s="274"/>
      <c r="H131" s="274"/>
      <c r="I131" s="274"/>
      <c r="J131" s="274"/>
      <c r="K131" s="274"/>
      <c r="L131" s="274"/>
      <c r="M131" s="274"/>
      <c r="N131" s="274"/>
      <c r="O131" s="274"/>
      <c r="P131" s="274"/>
      <c r="Q131" s="274"/>
      <c r="R131" s="274"/>
    </row>
    <row r="132" spans="1:18">
      <c r="A132" s="263">
        <f t="shared" si="14"/>
        <v>1931</v>
      </c>
      <c r="B132" s="271">
        <v>11504</v>
      </c>
      <c r="C132" s="265">
        <v>-901</v>
      </c>
      <c r="D132" s="266">
        <f t="shared" si="15"/>
        <v>-901</v>
      </c>
      <c r="F132" s="273"/>
      <c r="G132" s="274"/>
      <c r="H132" s="274"/>
      <c r="I132" s="274"/>
      <c r="J132" s="274"/>
      <c r="K132" s="274"/>
      <c r="L132" s="274"/>
      <c r="M132" s="274"/>
      <c r="N132" s="274"/>
      <c r="O132" s="274"/>
      <c r="P132" s="274"/>
      <c r="Q132" s="274"/>
      <c r="R132" s="274"/>
    </row>
    <row r="133" spans="1:18">
      <c r="A133" s="263">
        <f t="shared" si="14"/>
        <v>1931</v>
      </c>
      <c r="B133" s="271">
        <v>11535</v>
      </c>
      <c r="C133" s="265">
        <v>-901</v>
      </c>
      <c r="D133" s="266">
        <f t="shared" si="15"/>
        <v>-901</v>
      </c>
      <c r="F133" s="273"/>
      <c r="G133" s="274"/>
      <c r="H133" s="274"/>
      <c r="I133" s="274"/>
      <c r="J133" s="274"/>
      <c r="K133" s="274"/>
      <c r="L133" s="274"/>
      <c r="M133" s="274"/>
      <c r="N133" s="274"/>
      <c r="O133" s="274"/>
      <c r="P133" s="274"/>
      <c r="Q133" s="274"/>
      <c r="R133" s="274"/>
    </row>
    <row r="134" spans="1:18">
      <c r="A134" s="263">
        <f t="shared" si="14"/>
        <v>1931</v>
      </c>
      <c r="B134" s="271">
        <v>11566</v>
      </c>
      <c r="C134" s="265">
        <v>-901</v>
      </c>
      <c r="D134" s="266">
        <f t="shared" si="15"/>
        <v>-901</v>
      </c>
      <c r="F134" s="273"/>
      <c r="G134" s="274"/>
      <c r="H134" s="274"/>
      <c r="I134" s="274"/>
      <c r="J134" s="274"/>
      <c r="K134" s="274"/>
      <c r="L134" s="274"/>
      <c r="M134" s="274"/>
      <c r="N134" s="274"/>
      <c r="O134" s="274"/>
      <c r="P134" s="274"/>
      <c r="Q134" s="274"/>
      <c r="R134" s="274"/>
    </row>
    <row r="135" spans="1:18">
      <c r="A135" s="263">
        <f t="shared" si="14"/>
        <v>1931</v>
      </c>
      <c r="B135" s="271">
        <v>11596</v>
      </c>
      <c r="C135" s="265">
        <v>-901</v>
      </c>
      <c r="D135" s="266">
        <f t="shared" si="15"/>
        <v>-901</v>
      </c>
      <c r="F135" s="273"/>
      <c r="G135" s="274"/>
      <c r="H135" s="274"/>
      <c r="I135" s="274"/>
      <c r="J135" s="274"/>
      <c r="K135" s="274"/>
      <c r="L135" s="274"/>
      <c r="M135" s="274"/>
      <c r="N135" s="274"/>
      <c r="O135" s="274"/>
      <c r="P135" s="274"/>
      <c r="Q135" s="274"/>
      <c r="R135" s="274"/>
    </row>
    <row r="136" spans="1:18">
      <c r="A136" s="263">
        <f t="shared" si="14"/>
        <v>1932</v>
      </c>
      <c r="B136" s="271">
        <v>11627</v>
      </c>
      <c r="C136" s="265">
        <v>-901</v>
      </c>
      <c r="D136" s="266">
        <f t="shared" si="15"/>
        <v>-901</v>
      </c>
      <c r="F136" s="273"/>
      <c r="G136" s="274"/>
      <c r="H136" s="274"/>
      <c r="I136" s="274"/>
      <c r="J136" s="274"/>
      <c r="K136" s="274"/>
      <c r="L136" s="274"/>
      <c r="M136" s="274"/>
      <c r="N136" s="274"/>
      <c r="O136" s="274"/>
      <c r="P136" s="274"/>
      <c r="Q136" s="274"/>
      <c r="R136" s="274"/>
    </row>
    <row r="137" spans="1:18">
      <c r="A137" s="263">
        <f t="shared" si="14"/>
        <v>1932</v>
      </c>
      <c r="B137" s="271">
        <v>11657</v>
      </c>
      <c r="C137" s="265">
        <v>-901</v>
      </c>
      <c r="D137" s="266">
        <f t="shared" si="15"/>
        <v>-901</v>
      </c>
      <c r="F137" s="273"/>
      <c r="G137" s="274"/>
      <c r="H137" s="274"/>
      <c r="I137" s="274"/>
      <c r="J137" s="274"/>
      <c r="K137" s="274"/>
      <c r="L137" s="274"/>
      <c r="M137" s="274"/>
      <c r="N137" s="274"/>
      <c r="O137" s="274"/>
      <c r="P137" s="274"/>
      <c r="Q137" s="274"/>
      <c r="R137" s="274"/>
    </row>
    <row r="138" spans="1:18">
      <c r="A138" s="263">
        <f t="shared" si="14"/>
        <v>1932</v>
      </c>
      <c r="B138" s="271">
        <v>11688</v>
      </c>
      <c r="C138" s="265">
        <v>-901</v>
      </c>
      <c r="D138" s="266">
        <f t="shared" si="15"/>
        <v>-901</v>
      </c>
      <c r="F138" s="273"/>
      <c r="G138" s="274"/>
      <c r="H138" s="274"/>
      <c r="I138" s="274"/>
      <c r="J138" s="274"/>
      <c r="K138" s="274"/>
      <c r="L138" s="274"/>
      <c r="M138" s="274"/>
      <c r="N138" s="274"/>
      <c r="O138" s="274"/>
      <c r="P138" s="274"/>
      <c r="Q138" s="274"/>
      <c r="R138" s="274"/>
    </row>
    <row r="139" spans="1:18">
      <c r="A139" s="263">
        <f t="shared" si="14"/>
        <v>1932</v>
      </c>
      <c r="B139" s="271">
        <v>11719</v>
      </c>
      <c r="C139" s="265">
        <v>-901</v>
      </c>
      <c r="D139" s="266">
        <f t="shared" si="15"/>
        <v>-901</v>
      </c>
      <c r="F139" s="273"/>
      <c r="G139" s="274"/>
      <c r="H139" s="274"/>
      <c r="I139" s="274"/>
      <c r="J139" s="274"/>
      <c r="K139" s="274"/>
      <c r="L139" s="274"/>
      <c r="M139" s="274"/>
      <c r="N139" s="274"/>
      <c r="O139" s="274"/>
      <c r="P139" s="274"/>
      <c r="Q139" s="274"/>
      <c r="R139" s="274"/>
    </row>
    <row r="140" spans="1:18">
      <c r="A140" s="263">
        <f t="shared" si="14"/>
        <v>1932</v>
      </c>
      <c r="B140" s="271">
        <v>11748</v>
      </c>
      <c r="C140" s="265">
        <v>-901</v>
      </c>
      <c r="D140" s="266">
        <f t="shared" si="15"/>
        <v>-901</v>
      </c>
      <c r="F140" s="273"/>
      <c r="G140" s="274"/>
      <c r="H140" s="274"/>
      <c r="I140" s="274"/>
      <c r="J140" s="274"/>
      <c r="K140" s="274"/>
      <c r="L140" s="274"/>
      <c r="M140" s="274"/>
      <c r="N140" s="274"/>
      <c r="O140" s="274"/>
      <c r="P140" s="274"/>
      <c r="Q140" s="274"/>
      <c r="R140" s="274"/>
    </row>
    <row r="141" spans="1:18">
      <c r="A141" s="263">
        <f t="shared" si="14"/>
        <v>1932</v>
      </c>
      <c r="B141" s="271">
        <v>11779</v>
      </c>
      <c r="C141" s="265">
        <v>-901</v>
      </c>
      <c r="D141" s="266">
        <f t="shared" si="15"/>
        <v>-901</v>
      </c>
      <c r="F141" s="273"/>
      <c r="G141" s="274"/>
      <c r="H141" s="274"/>
      <c r="I141" s="274"/>
      <c r="J141" s="274"/>
      <c r="K141" s="274"/>
      <c r="L141" s="274"/>
      <c r="M141" s="274"/>
      <c r="N141" s="274"/>
      <c r="O141" s="274"/>
      <c r="P141" s="274"/>
      <c r="Q141" s="274"/>
      <c r="R141" s="274"/>
    </row>
    <row r="142" spans="1:18">
      <c r="A142" s="263">
        <f t="shared" si="14"/>
        <v>1932</v>
      </c>
      <c r="B142" s="271">
        <v>11809</v>
      </c>
      <c r="C142" s="265">
        <v>-901</v>
      </c>
      <c r="D142" s="266">
        <f t="shared" si="15"/>
        <v>-901</v>
      </c>
      <c r="F142" s="273"/>
      <c r="G142" s="274"/>
      <c r="H142" s="274"/>
      <c r="I142" s="274"/>
      <c r="J142" s="274"/>
      <c r="K142" s="274"/>
      <c r="L142" s="274"/>
      <c r="M142" s="274"/>
      <c r="N142" s="274"/>
      <c r="O142" s="274"/>
      <c r="P142" s="274"/>
      <c r="Q142" s="274"/>
      <c r="R142" s="274"/>
    </row>
    <row r="143" spans="1:18">
      <c r="A143" s="263">
        <f t="shared" si="14"/>
        <v>1932</v>
      </c>
      <c r="B143" s="271">
        <v>11840</v>
      </c>
      <c r="C143" s="265">
        <v>-901</v>
      </c>
      <c r="D143" s="266">
        <f t="shared" si="15"/>
        <v>-901</v>
      </c>
      <c r="F143" s="273"/>
      <c r="G143" s="274"/>
      <c r="H143" s="274"/>
      <c r="I143" s="274"/>
      <c r="J143" s="274"/>
      <c r="K143" s="274"/>
      <c r="L143" s="274"/>
      <c r="M143" s="274"/>
      <c r="N143" s="274"/>
      <c r="O143" s="274"/>
      <c r="P143" s="274"/>
      <c r="Q143" s="274"/>
      <c r="R143" s="274"/>
    </row>
    <row r="144" spans="1:18">
      <c r="A144" s="263">
        <f t="shared" si="14"/>
        <v>1932</v>
      </c>
      <c r="B144" s="271">
        <v>11870</v>
      </c>
      <c r="C144" s="265">
        <v>-901</v>
      </c>
      <c r="D144" s="266">
        <f t="shared" si="15"/>
        <v>-901</v>
      </c>
      <c r="F144" s="273"/>
      <c r="G144" s="274"/>
      <c r="H144" s="274"/>
      <c r="I144" s="274"/>
      <c r="J144" s="274"/>
      <c r="K144" s="274"/>
      <c r="L144" s="274"/>
      <c r="M144" s="274"/>
      <c r="N144" s="274"/>
      <c r="O144" s="274"/>
      <c r="P144" s="274"/>
      <c r="Q144" s="274"/>
      <c r="R144" s="274"/>
    </row>
    <row r="145" spans="1:18">
      <c r="A145" s="263">
        <f t="shared" ref="A145:A208" si="24">IF(MONTH(B145)&gt;9,YEAR(B145)+1,YEAR(B145))</f>
        <v>1932</v>
      </c>
      <c r="B145" s="271">
        <v>11901</v>
      </c>
      <c r="C145" s="265">
        <v>-901</v>
      </c>
      <c r="D145" s="266">
        <f t="shared" ref="D145:D208" si="25">IF(C145&lt;&gt;-901,C145*DAY(B145)*24*60*60/(220*22*9*1000),-901)</f>
        <v>-901</v>
      </c>
      <c r="F145" s="273"/>
      <c r="G145" s="274"/>
      <c r="H145" s="274"/>
      <c r="I145" s="274"/>
      <c r="J145" s="274"/>
      <c r="K145" s="274"/>
      <c r="L145" s="274"/>
      <c r="M145" s="274"/>
      <c r="N145" s="274"/>
      <c r="O145" s="274"/>
      <c r="P145" s="274"/>
      <c r="Q145" s="274"/>
      <c r="R145" s="274"/>
    </row>
    <row r="146" spans="1:18">
      <c r="A146" s="263">
        <f t="shared" si="24"/>
        <v>1932</v>
      </c>
      <c r="B146" s="271">
        <v>11932</v>
      </c>
      <c r="C146" s="265">
        <v>-901</v>
      </c>
      <c r="D146" s="266">
        <f t="shared" si="25"/>
        <v>-901</v>
      </c>
      <c r="I146" s="274"/>
      <c r="J146" s="274"/>
      <c r="K146" s="274"/>
      <c r="L146" s="274"/>
    </row>
    <row r="147" spans="1:18">
      <c r="A147" s="263">
        <f t="shared" si="24"/>
        <v>1932</v>
      </c>
      <c r="B147" s="271">
        <v>11962</v>
      </c>
      <c r="C147" s="265">
        <v>-901</v>
      </c>
      <c r="D147" s="266">
        <f t="shared" si="25"/>
        <v>-901</v>
      </c>
      <c r="I147" s="274"/>
      <c r="J147" s="274"/>
      <c r="K147" s="274"/>
      <c r="L147" s="274"/>
    </row>
    <row r="148" spans="1:18">
      <c r="A148" s="263">
        <f t="shared" si="24"/>
        <v>1933</v>
      </c>
      <c r="B148" s="271">
        <v>11993</v>
      </c>
      <c r="C148" s="265">
        <v>-901</v>
      </c>
      <c r="D148" s="266">
        <f t="shared" si="25"/>
        <v>-901</v>
      </c>
      <c r="I148" s="274"/>
      <c r="J148" s="274"/>
      <c r="K148" s="274"/>
      <c r="L148" s="274"/>
    </row>
    <row r="149" spans="1:18">
      <c r="A149" s="263">
        <f t="shared" si="24"/>
        <v>1933</v>
      </c>
      <c r="B149" s="271">
        <v>12023</v>
      </c>
      <c r="C149" s="265">
        <v>-901</v>
      </c>
      <c r="D149" s="266">
        <f t="shared" si="25"/>
        <v>-901</v>
      </c>
      <c r="I149" s="274"/>
      <c r="J149" s="274"/>
      <c r="K149" s="274"/>
      <c r="L149" s="274"/>
    </row>
    <row r="150" spans="1:18">
      <c r="A150" s="263">
        <f t="shared" si="24"/>
        <v>1933</v>
      </c>
      <c r="B150" s="271">
        <v>12054</v>
      </c>
      <c r="C150" s="265">
        <v>-901</v>
      </c>
      <c r="D150" s="266">
        <f t="shared" si="25"/>
        <v>-901</v>
      </c>
      <c r="I150" s="274"/>
      <c r="J150" s="274"/>
      <c r="K150" s="274"/>
      <c r="L150" s="274"/>
    </row>
    <row r="151" spans="1:18">
      <c r="A151" s="263">
        <f t="shared" si="24"/>
        <v>1933</v>
      </c>
      <c r="B151" s="271">
        <v>12085</v>
      </c>
      <c r="C151" s="265">
        <v>-901</v>
      </c>
      <c r="D151" s="266">
        <f t="shared" si="25"/>
        <v>-901</v>
      </c>
      <c r="I151" s="274"/>
      <c r="J151" s="274"/>
      <c r="K151" s="274"/>
      <c r="L151" s="274"/>
    </row>
    <row r="152" spans="1:18">
      <c r="A152" s="263">
        <f t="shared" si="24"/>
        <v>1933</v>
      </c>
      <c r="B152" s="271">
        <v>12113</v>
      </c>
      <c r="C152" s="265">
        <v>-901</v>
      </c>
      <c r="D152" s="266">
        <f t="shared" si="25"/>
        <v>-901</v>
      </c>
      <c r="I152" s="274"/>
      <c r="J152" s="274"/>
      <c r="K152" s="274"/>
      <c r="L152" s="274"/>
    </row>
    <row r="153" spans="1:18">
      <c r="A153" s="263">
        <f t="shared" si="24"/>
        <v>1933</v>
      </c>
      <c r="B153" s="271">
        <v>12144</v>
      </c>
      <c r="C153" s="265">
        <v>-901</v>
      </c>
      <c r="D153" s="266">
        <f t="shared" si="25"/>
        <v>-901</v>
      </c>
      <c r="I153" s="274"/>
      <c r="J153" s="274"/>
      <c r="K153" s="274"/>
      <c r="L153" s="274"/>
    </row>
    <row r="154" spans="1:18">
      <c r="A154" s="263">
        <f t="shared" si="24"/>
        <v>1933</v>
      </c>
      <c r="B154" s="271">
        <v>12174</v>
      </c>
      <c r="C154" s="265">
        <v>-901</v>
      </c>
      <c r="D154" s="266">
        <f t="shared" si="25"/>
        <v>-901</v>
      </c>
      <c r="I154" s="274"/>
      <c r="J154" s="274"/>
      <c r="K154" s="274"/>
      <c r="L154" s="274"/>
    </row>
    <row r="155" spans="1:18">
      <c r="A155" s="263">
        <f t="shared" si="24"/>
        <v>1933</v>
      </c>
      <c r="B155" s="271">
        <v>12205</v>
      </c>
      <c r="C155" s="265">
        <v>-901</v>
      </c>
      <c r="D155" s="266">
        <f t="shared" si="25"/>
        <v>-901</v>
      </c>
      <c r="I155" s="274"/>
      <c r="J155" s="274"/>
      <c r="K155" s="274"/>
      <c r="L155" s="274"/>
    </row>
    <row r="156" spans="1:18">
      <c r="A156" s="263">
        <f t="shared" si="24"/>
        <v>1933</v>
      </c>
      <c r="B156" s="271">
        <v>12235</v>
      </c>
      <c r="C156" s="265">
        <v>-901</v>
      </c>
      <c r="D156" s="266">
        <f t="shared" si="25"/>
        <v>-901</v>
      </c>
      <c r="I156" s="274"/>
      <c r="J156" s="274"/>
      <c r="K156" s="274"/>
      <c r="L156" s="274"/>
    </row>
    <row r="157" spans="1:18">
      <c r="A157" s="263">
        <f t="shared" si="24"/>
        <v>1933</v>
      </c>
      <c r="B157" s="271">
        <v>12266</v>
      </c>
      <c r="C157" s="265">
        <v>-901</v>
      </c>
      <c r="D157" s="266">
        <f t="shared" si="25"/>
        <v>-901</v>
      </c>
      <c r="I157" s="274"/>
      <c r="J157" s="274"/>
      <c r="K157" s="274"/>
      <c r="L157" s="274"/>
    </row>
    <row r="158" spans="1:18">
      <c r="A158" s="263">
        <f t="shared" si="24"/>
        <v>1933</v>
      </c>
      <c r="B158" s="271">
        <v>12297</v>
      </c>
      <c r="C158" s="265">
        <v>-901</v>
      </c>
      <c r="D158" s="266">
        <f t="shared" si="25"/>
        <v>-901</v>
      </c>
      <c r="I158" s="274"/>
      <c r="J158" s="274"/>
      <c r="K158" s="274"/>
      <c r="L158" s="274"/>
    </row>
    <row r="159" spans="1:18">
      <c r="A159" s="263">
        <f t="shared" si="24"/>
        <v>1933</v>
      </c>
      <c r="B159" s="271">
        <v>12327</v>
      </c>
      <c r="C159" s="265">
        <v>-901</v>
      </c>
      <c r="D159" s="266">
        <f t="shared" si="25"/>
        <v>-901</v>
      </c>
      <c r="I159" s="274"/>
      <c r="J159" s="274"/>
      <c r="K159" s="274"/>
      <c r="L159" s="274"/>
    </row>
    <row r="160" spans="1:18">
      <c r="A160" s="263">
        <f t="shared" si="24"/>
        <v>1934</v>
      </c>
      <c r="B160" s="271">
        <v>12358</v>
      </c>
      <c r="C160" s="265">
        <v>-901</v>
      </c>
      <c r="D160" s="266">
        <f t="shared" si="25"/>
        <v>-901</v>
      </c>
      <c r="I160" s="274"/>
      <c r="J160" s="274"/>
      <c r="K160" s="274"/>
      <c r="L160" s="274"/>
    </row>
    <row r="161" spans="1:12">
      <c r="A161" s="263">
        <f t="shared" si="24"/>
        <v>1934</v>
      </c>
      <c r="B161" s="271">
        <v>12388</v>
      </c>
      <c r="C161" s="265">
        <v>-901</v>
      </c>
      <c r="D161" s="266">
        <f t="shared" si="25"/>
        <v>-901</v>
      </c>
      <c r="I161" s="274"/>
      <c r="J161" s="274"/>
      <c r="K161" s="274"/>
      <c r="L161" s="274"/>
    </row>
    <row r="162" spans="1:12">
      <c r="A162" s="263">
        <f t="shared" si="24"/>
        <v>1934</v>
      </c>
      <c r="B162" s="271">
        <v>12419</v>
      </c>
      <c r="C162" s="265">
        <v>-901</v>
      </c>
      <c r="D162" s="266">
        <f t="shared" si="25"/>
        <v>-901</v>
      </c>
      <c r="I162" s="274"/>
      <c r="J162" s="274"/>
      <c r="K162" s="274"/>
      <c r="L162" s="274"/>
    </row>
    <row r="163" spans="1:12">
      <c r="A163" s="263">
        <f t="shared" si="24"/>
        <v>1934</v>
      </c>
      <c r="B163" s="271">
        <v>12450</v>
      </c>
      <c r="C163" s="265">
        <v>-901</v>
      </c>
      <c r="D163" s="266">
        <f t="shared" si="25"/>
        <v>-901</v>
      </c>
      <c r="I163" s="274"/>
      <c r="J163" s="274"/>
      <c r="K163" s="274"/>
      <c r="L163" s="274"/>
    </row>
    <row r="164" spans="1:12">
      <c r="A164" s="263">
        <f t="shared" si="24"/>
        <v>1934</v>
      </c>
      <c r="B164" s="271">
        <v>12478</v>
      </c>
      <c r="C164" s="265">
        <v>-901</v>
      </c>
      <c r="D164" s="266">
        <f t="shared" si="25"/>
        <v>-901</v>
      </c>
      <c r="I164" s="274"/>
      <c r="J164" s="274"/>
      <c r="K164" s="274"/>
      <c r="L164" s="274"/>
    </row>
    <row r="165" spans="1:12">
      <c r="A165" s="263">
        <f t="shared" si="24"/>
        <v>1934</v>
      </c>
      <c r="B165" s="271">
        <v>12509</v>
      </c>
      <c r="C165" s="265">
        <v>-901</v>
      </c>
      <c r="D165" s="266">
        <f t="shared" si="25"/>
        <v>-901</v>
      </c>
      <c r="I165" s="274"/>
      <c r="J165" s="274"/>
      <c r="K165" s="274"/>
      <c r="L165" s="274"/>
    </row>
    <row r="166" spans="1:12">
      <c r="A166" s="263">
        <f t="shared" si="24"/>
        <v>1934</v>
      </c>
      <c r="B166" s="271">
        <v>12539</v>
      </c>
      <c r="C166" s="265">
        <v>-901</v>
      </c>
      <c r="D166" s="266">
        <f t="shared" si="25"/>
        <v>-901</v>
      </c>
      <c r="I166" s="274"/>
      <c r="J166" s="274"/>
      <c r="K166" s="274"/>
      <c r="L166" s="274"/>
    </row>
    <row r="167" spans="1:12">
      <c r="A167" s="263">
        <f t="shared" si="24"/>
        <v>1934</v>
      </c>
      <c r="B167" s="271">
        <v>12570</v>
      </c>
      <c r="C167" s="265">
        <v>-901</v>
      </c>
      <c r="D167" s="266">
        <f t="shared" si="25"/>
        <v>-901</v>
      </c>
      <c r="I167" s="274"/>
      <c r="J167" s="274"/>
      <c r="K167" s="274"/>
      <c r="L167" s="274"/>
    </row>
    <row r="168" spans="1:12">
      <c r="A168" s="263">
        <f t="shared" si="24"/>
        <v>1934</v>
      </c>
      <c r="B168" s="271">
        <v>12600</v>
      </c>
      <c r="C168" s="265">
        <v>-901</v>
      </c>
      <c r="D168" s="266">
        <f t="shared" si="25"/>
        <v>-901</v>
      </c>
      <c r="I168" s="274"/>
      <c r="J168" s="274"/>
      <c r="K168" s="274"/>
      <c r="L168" s="274"/>
    </row>
    <row r="169" spans="1:12">
      <c r="A169" s="263">
        <f t="shared" si="24"/>
        <v>1934</v>
      </c>
      <c r="B169" s="271">
        <v>12631</v>
      </c>
      <c r="C169" s="265">
        <v>-901</v>
      </c>
      <c r="D169" s="266">
        <f t="shared" si="25"/>
        <v>-901</v>
      </c>
      <c r="I169" s="274"/>
      <c r="J169" s="274"/>
      <c r="K169" s="274"/>
      <c r="L169" s="274"/>
    </row>
    <row r="170" spans="1:12">
      <c r="A170" s="263">
        <f t="shared" si="24"/>
        <v>1934</v>
      </c>
      <c r="B170" s="271">
        <v>12662</v>
      </c>
      <c r="C170" s="265">
        <v>-901</v>
      </c>
      <c r="D170" s="266">
        <f t="shared" si="25"/>
        <v>-901</v>
      </c>
      <c r="I170" s="274"/>
      <c r="J170" s="274"/>
      <c r="K170" s="274"/>
      <c r="L170" s="274"/>
    </row>
    <row r="171" spans="1:12">
      <c r="A171" s="263">
        <f t="shared" si="24"/>
        <v>1934</v>
      </c>
      <c r="B171" s="271">
        <v>12692</v>
      </c>
      <c r="C171" s="265">
        <v>-901</v>
      </c>
      <c r="D171" s="266">
        <f t="shared" si="25"/>
        <v>-901</v>
      </c>
      <c r="I171" s="274"/>
      <c r="J171" s="274"/>
      <c r="K171" s="274"/>
      <c r="L171" s="274"/>
    </row>
    <row r="172" spans="1:12">
      <c r="A172" s="263">
        <f t="shared" si="24"/>
        <v>1935</v>
      </c>
      <c r="B172" s="271">
        <v>12723</v>
      </c>
      <c r="C172" s="265">
        <v>-901</v>
      </c>
      <c r="D172" s="266">
        <f t="shared" si="25"/>
        <v>-901</v>
      </c>
      <c r="I172" s="274"/>
      <c r="J172" s="274"/>
      <c r="K172" s="274"/>
      <c r="L172" s="274"/>
    </row>
    <row r="173" spans="1:12">
      <c r="A173" s="263">
        <f t="shared" si="24"/>
        <v>1935</v>
      </c>
      <c r="B173" s="271">
        <v>12753</v>
      </c>
      <c r="C173" s="265">
        <v>-901</v>
      </c>
      <c r="D173" s="266">
        <f t="shared" si="25"/>
        <v>-901</v>
      </c>
      <c r="I173" s="274"/>
      <c r="J173" s="274"/>
      <c r="K173" s="274"/>
      <c r="L173" s="274"/>
    </row>
    <row r="174" spans="1:12">
      <c r="A174" s="263">
        <f t="shared" si="24"/>
        <v>1935</v>
      </c>
      <c r="B174" s="271">
        <v>12784</v>
      </c>
      <c r="C174" s="265">
        <v>-901</v>
      </c>
      <c r="D174" s="266">
        <f t="shared" si="25"/>
        <v>-901</v>
      </c>
      <c r="I174" s="274"/>
      <c r="J174" s="274"/>
      <c r="K174" s="274"/>
      <c r="L174" s="274"/>
    </row>
    <row r="175" spans="1:12">
      <c r="A175" s="263">
        <f t="shared" si="24"/>
        <v>1935</v>
      </c>
      <c r="B175" s="271">
        <v>12815</v>
      </c>
      <c r="C175" s="265">
        <v>-901</v>
      </c>
      <c r="D175" s="266">
        <f t="shared" si="25"/>
        <v>-901</v>
      </c>
      <c r="I175" s="274"/>
      <c r="J175" s="274"/>
      <c r="K175" s="274"/>
      <c r="L175" s="274"/>
    </row>
    <row r="176" spans="1:12">
      <c r="A176" s="263">
        <f t="shared" si="24"/>
        <v>1935</v>
      </c>
      <c r="B176" s="271">
        <v>12843</v>
      </c>
      <c r="C176" s="265">
        <v>-901</v>
      </c>
      <c r="D176" s="266">
        <f t="shared" si="25"/>
        <v>-901</v>
      </c>
      <c r="I176" s="274"/>
      <c r="J176" s="274"/>
      <c r="K176" s="274"/>
      <c r="L176" s="274"/>
    </row>
    <row r="177" spans="1:12">
      <c r="A177" s="263">
        <f t="shared" si="24"/>
        <v>1935</v>
      </c>
      <c r="B177" s="271">
        <v>12874</v>
      </c>
      <c r="C177" s="265">
        <v>-901</v>
      </c>
      <c r="D177" s="266">
        <f t="shared" si="25"/>
        <v>-901</v>
      </c>
      <c r="I177" s="274"/>
      <c r="J177" s="274"/>
      <c r="K177" s="274"/>
      <c r="L177" s="274"/>
    </row>
    <row r="178" spans="1:12">
      <c r="A178" s="263">
        <f t="shared" si="24"/>
        <v>1935</v>
      </c>
      <c r="B178" s="271">
        <v>12904</v>
      </c>
      <c r="C178" s="265">
        <v>-901</v>
      </c>
      <c r="D178" s="266">
        <f t="shared" si="25"/>
        <v>-901</v>
      </c>
      <c r="I178" s="274"/>
      <c r="J178" s="274"/>
      <c r="K178" s="274"/>
      <c r="L178" s="274"/>
    </row>
    <row r="179" spans="1:12">
      <c r="A179" s="263">
        <f t="shared" si="24"/>
        <v>1935</v>
      </c>
      <c r="B179" s="271">
        <v>12935</v>
      </c>
      <c r="C179" s="265">
        <v>-901</v>
      </c>
      <c r="D179" s="266">
        <f t="shared" si="25"/>
        <v>-901</v>
      </c>
      <c r="I179" s="274"/>
      <c r="J179" s="274"/>
      <c r="K179" s="274"/>
      <c r="L179" s="274"/>
    </row>
    <row r="180" spans="1:12">
      <c r="A180" s="263">
        <f t="shared" si="24"/>
        <v>1935</v>
      </c>
      <c r="B180" s="271">
        <v>12965</v>
      </c>
      <c r="C180" s="265">
        <v>-901</v>
      </c>
      <c r="D180" s="266">
        <f t="shared" si="25"/>
        <v>-901</v>
      </c>
      <c r="I180" s="274"/>
      <c r="J180" s="274"/>
      <c r="K180" s="274"/>
      <c r="L180" s="274"/>
    </row>
    <row r="181" spans="1:12">
      <c r="A181" s="263">
        <f t="shared" si="24"/>
        <v>1935</v>
      </c>
      <c r="B181" s="271">
        <v>12996</v>
      </c>
      <c r="C181" s="265">
        <v>-901</v>
      </c>
      <c r="D181" s="266">
        <f t="shared" si="25"/>
        <v>-901</v>
      </c>
      <c r="I181" s="274"/>
      <c r="J181" s="274"/>
      <c r="K181" s="274"/>
      <c r="L181" s="274"/>
    </row>
    <row r="182" spans="1:12">
      <c r="A182" s="263">
        <f t="shared" si="24"/>
        <v>1935</v>
      </c>
      <c r="B182" s="271">
        <v>13027</v>
      </c>
      <c r="C182" s="265">
        <v>-901</v>
      </c>
      <c r="D182" s="266">
        <f t="shared" si="25"/>
        <v>-901</v>
      </c>
      <c r="I182" s="274"/>
      <c r="J182" s="274"/>
      <c r="K182" s="274"/>
      <c r="L182" s="274"/>
    </row>
    <row r="183" spans="1:12">
      <c r="A183" s="263">
        <f t="shared" si="24"/>
        <v>1935</v>
      </c>
      <c r="B183" s="271">
        <v>13057</v>
      </c>
      <c r="C183" s="265">
        <v>-901</v>
      </c>
      <c r="D183" s="266">
        <f t="shared" si="25"/>
        <v>-901</v>
      </c>
      <c r="I183" s="274"/>
      <c r="J183" s="274"/>
      <c r="K183" s="274"/>
      <c r="L183" s="274"/>
    </row>
    <row r="184" spans="1:12">
      <c r="A184" s="263">
        <f t="shared" si="24"/>
        <v>1936</v>
      </c>
      <c r="B184" s="271">
        <v>13088</v>
      </c>
      <c r="C184" s="265">
        <v>-901</v>
      </c>
      <c r="D184" s="266">
        <f t="shared" si="25"/>
        <v>-901</v>
      </c>
      <c r="I184" s="274"/>
      <c r="J184" s="274"/>
      <c r="K184" s="274"/>
      <c r="L184" s="274"/>
    </row>
    <row r="185" spans="1:12">
      <c r="A185" s="263">
        <f t="shared" si="24"/>
        <v>1936</v>
      </c>
      <c r="B185" s="271">
        <v>13118</v>
      </c>
      <c r="C185" s="265">
        <v>-901</v>
      </c>
      <c r="D185" s="266">
        <f t="shared" si="25"/>
        <v>-901</v>
      </c>
      <c r="I185" s="274"/>
      <c r="J185" s="274"/>
      <c r="K185" s="274"/>
      <c r="L185" s="274"/>
    </row>
    <row r="186" spans="1:12">
      <c r="A186" s="263">
        <f t="shared" si="24"/>
        <v>1936</v>
      </c>
      <c r="B186" s="271">
        <v>13149</v>
      </c>
      <c r="C186" s="265">
        <v>-901</v>
      </c>
      <c r="D186" s="266">
        <f t="shared" si="25"/>
        <v>-901</v>
      </c>
      <c r="I186" s="274"/>
      <c r="J186" s="274"/>
      <c r="K186" s="274"/>
      <c r="L186" s="274"/>
    </row>
    <row r="187" spans="1:12">
      <c r="A187" s="263">
        <f t="shared" si="24"/>
        <v>1936</v>
      </c>
      <c r="B187" s="271">
        <v>13180</v>
      </c>
      <c r="C187" s="265">
        <v>-901</v>
      </c>
      <c r="D187" s="266">
        <f t="shared" si="25"/>
        <v>-901</v>
      </c>
      <c r="I187" s="274"/>
      <c r="J187" s="274"/>
      <c r="K187" s="274"/>
      <c r="L187" s="274"/>
    </row>
    <row r="188" spans="1:12">
      <c r="A188" s="263">
        <f t="shared" si="24"/>
        <v>1936</v>
      </c>
      <c r="B188" s="271">
        <v>13209</v>
      </c>
      <c r="C188" s="265">
        <v>-901</v>
      </c>
      <c r="D188" s="266">
        <f t="shared" si="25"/>
        <v>-901</v>
      </c>
      <c r="I188" s="274"/>
      <c r="J188" s="274"/>
      <c r="K188" s="274"/>
      <c r="L188" s="274"/>
    </row>
    <row r="189" spans="1:12">
      <c r="A189" s="263">
        <f t="shared" si="24"/>
        <v>1936</v>
      </c>
      <c r="B189" s="271">
        <v>13240</v>
      </c>
      <c r="C189" s="265">
        <v>-901</v>
      </c>
      <c r="D189" s="266">
        <f t="shared" si="25"/>
        <v>-901</v>
      </c>
      <c r="I189" s="274"/>
      <c r="J189" s="274"/>
      <c r="K189" s="274"/>
      <c r="L189" s="274"/>
    </row>
    <row r="190" spans="1:12">
      <c r="A190" s="263">
        <f t="shared" si="24"/>
        <v>1936</v>
      </c>
      <c r="B190" s="271">
        <v>13270</v>
      </c>
      <c r="C190" s="265">
        <v>-901</v>
      </c>
      <c r="D190" s="266">
        <f t="shared" si="25"/>
        <v>-901</v>
      </c>
      <c r="I190" s="274"/>
      <c r="J190" s="274"/>
      <c r="K190" s="274"/>
      <c r="L190" s="274"/>
    </row>
    <row r="191" spans="1:12">
      <c r="A191" s="263">
        <f t="shared" si="24"/>
        <v>1936</v>
      </c>
      <c r="B191" s="271">
        <v>13301</v>
      </c>
      <c r="C191" s="265">
        <v>-901</v>
      </c>
      <c r="D191" s="266">
        <f t="shared" si="25"/>
        <v>-901</v>
      </c>
      <c r="I191" s="274"/>
      <c r="J191" s="274"/>
      <c r="K191" s="274"/>
      <c r="L191" s="274"/>
    </row>
    <row r="192" spans="1:12">
      <c r="A192" s="263">
        <f t="shared" si="24"/>
        <v>1936</v>
      </c>
      <c r="B192" s="271">
        <v>13331</v>
      </c>
      <c r="C192" s="265">
        <v>-901</v>
      </c>
      <c r="D192" s="266">
        <f t="shared" si="25"/>
        <v>-901</v>
      </c>
      <c r="I192" s="274"/>
      <c r="J192" s="274"/>
      <c r="K192" s="274"/>
      <c r="L192" s="274"/>
    </row>
    <row r="193" spans="1:12">
      <c r="A193" s="263">
        <f t="shared" si="24"/>
        <v>1936</v>
      </c>
      <c r="B193" s="271">
        <v>13362</v>
      </c>
      <c r="C193" s="265">
        <v>-901</v>
      </c>
      <c r="D193" s="266">
        <f t="shared" si="25"/>
        <v>-901</v>
      </c>
      <c r="I193" s="274"/>
      <c r="J193" s="274"/>
      <c r="K193" s="274"/>
      <c r="L193" s="274"/>
    </row>
    <row r="194" spans="1:12">
      <c r="A194" s="263">
        <f t="shared" si="24"/>
        <v>1936</v>
      </c>
      <c r="B194" s="271">
        <v>13393</v>
      </c>
      <c r="C194" s="265">
        <v>-901</v>
      </c>
      <c r="D194" s="266">
        <f t="shared" si="25"/>
        <v>-901</v>
      </c>
      <c r="I194" s="274"/>
      <c r="J194" s="274"/>
      <c r="K194" s="274"/>
      <c r="L194" s="274"/>
    </row>
    <row r="195" spans="1:12">
      <c r="A195" s="263">
        <f t="shared" si="24"/>
        <v>1936</v>
      </c>
      <c r="B195" s="271">
        <v>13423</v>
      </c>
      <c r="C195" s="265">
        <v>-901</v>
      </c>
      <c r="D195" s="266">
        <f t="shared" si="25"/>
        <v>-901</v>
      </c>
      <c r="I195" s="274"/>
      <c r="J195" s="274"/>
      <c r="K195" s="274"/>
      <c r="L195" s="274"/>
    </row>
    <row r="196" spans="1:12">
      <c r="A196" s="263">
        <f t="shared" si="24"/>
        <v>1937</v>
      </c>
      <c r="B196" s="271">
        <v>13454</v>
      </c>
      <c r="C196" s="265">
        <v>-901</v>
      </c>
      <c r="D196" s="266">
        <f t="shared" si="25"/>
        <v>-901</v>
      </c>
      <c r="I196" s="274"/>
      <c r="J196" s="274"/>
      <c r="K196" s="274"/>
      <c r="L196" s="274"/>
    </row>
    <row r="197" spans="1:12">
      <c r="A197" s="263">
        <f t="shared" si="24"/>
        <v>1937</v>
      </c>
      <c r="B197" s="271">
        <v>13484</v>
      </c>
      <c r="C197" s="265">
        <v>-901</v>
      </c>
      <c r="D197" s="266">
        <f t="shared" si="25"/>
        <v>-901</v>
      </c>
      <c r="I197" s="274"/>
      <c r="J197" s="274"/>
      <c r="K197" s="274"/>
      <c r="L197" s="274"/>
    </row>
    <row r="198" spans="1:12">
      <c r="A198" s="263">
        <f t="shared" si="24"/>
        <v>1937</v>
      </c>
      <c r="B198" s="271">
        <v>13515</v>
      </c>
      <c r="C198" s="265">
        <v>-901</v>
      </c>
      <c r="D198" s="266">
        <f t="shared" si="25"/>
        <v>-901</v>
      </c>
      <c r="I198" s="274"/>
      <c r="J198" s="274"/>
      <c r="K198" s="274"/>
      <c r="L198" s="274"/>
    </row>
    <row r="199" spans="1:12">
      <c r="A199" s="263">
        <f t="shared" si="24"/>
        <v>1937</v>
      </c>
      <c r="B199" s="271">
        <v>13546</v>
      </c>
      <c r="C199" s="265">
        <v>-901</v>
      </c>
      <c r="D199" s="266">
        <f t="shared" si="25"/>
        <v>-901</v>
      </c>
      <c r="I199" s="274"/>
      <c r="J199" s="274"/>
      <c r="K199" s="274"/>
      <c r="L199" s="274"/>
    </row>
    <row r="200" spans="1:12">
      <c r="A200" s="263">
        <f t="shared" si="24"/>
        <v>1937</v>
      </c>
      <c r="B200" s="271">
        <v>13574</v>
      </c>
      <c r="C200" s="265">
        <v>-901</v>
      </c>
      <c r="D200" s="266">
        <f t="shared" si="25"/>
        <v>-901</v>
      </c>
      <c r="I200" s="274"/>
      <c r="J200" s="274"/>
      <c r="K200" s="274"/>
      <c r="L200" s="274"/>
    </row>
    <row r="201" spans="1:12">
      <c r="A201" s="263">
        <f t="shared" si="24"/>
        <v>1937</v>
      </c>
      <c r="B201" s="271">
        <v>13605</v>
      </c>
      <c r="C201" s="265">
        <v>-901</v>
      </c>
      <c r="D201" s="266">
        <f t="shared" si="25"/>
        <v>-901</v>
      </c>
      <c r="I201" s="274"/>
      <c r="J201" s="274"/>
      <c r="K201" s="274"/>
      <c r="L201" s="274"/>
    </row>
    <row r="202" spans="1:12">
      <c r="A202" s="263">
        <f t="shared" si="24"/>
        <v>1937</v>
      </c>
      <c r="B202" s="271">
        <v>13635</v>
      </c>
      <c r="C202" s="265">
        <v>-901</v>
      </c>
      <c r="D202" s="266">
        <f t="shared" si="25"/>
        <v>-901</v>
      </c>
      <c r="I202" s="274"/>
      <c r="J202" s="274"/>
      <c r="K202" s="274"/>
      <c r="L202" s="274"/>
    </row>
    <row r="203" spans="1:12">
      <c r="A203" s="263">
        <f t="shared" si="24"/>
        <v>1937</v>
      </c>
      <c r="B203" s="271">
        <v>13666</v>
      </c>
      <c r="C203" s="265">
        <v>-901</v>
      </c>
      <c r="D203" s="266">
        <f t="shared" si="25"/>
        <v>-901</v>
      </c>
      <c r="I203" s="274"/>
      <c r="J203" s="274"/>
      <c r="K203" s="274"/>
      <c r="L203" s="274"/>
    </row>
    <row r="204" spans="1:12">
      <c r="A204" s="263">
        <f t="shared" si="24"/>
        <v>1937</v>
      </c>
      <c r="B204" s="271">
        <v>13696</v>
      </c>
      <c r="C204" s="265">
        <v>-901</v>
      </c>
      <c r="D204" s="266">
        <f t="shared" si="25"/>
        <v>-901</v>
      </c>
      <c r="I204" s="274"/>
      <c r="J204" s="274"/>
      <c r="K204" s="274"/>
      <c r="L204" s="274"/>
    </row>
    <row r="205" spans="1:12">
      <c r="A205" s="263">
        <f t="shared" si="24"/>
        <v>1937</v>
      </c>
      <c r="B205" s="271">
        <v>13727</v>
      </c>
      <c r="C205" s="265">
        <v>-901</v>
      </c>
      <c r="D205" s="266">
        <f t="shared" si="25"/>
        <v>-901</v>
      </c>
      <c r="I205" s="274"/>
      <c r="J205" s="274"/>
      <c r="K205" s="274"/>
      <c r="L205" s="274"/>
    </row>
    <row r="206" spans="1:12">
      <c r="A206" s="263">
        <f t="shared" si="24"/>
        <v>1937</v>
      </c>
      <c r="B206" s="271">
        <v>13758</v>
      </c>
      <c r="C206" s="265">
        <v>-901</v>
      </c>
      <c r="D206" s="266">
        <f t="shared" si="25"/>
        <v>-901</v>
      </c>
      <c r="I206" s="274"/>
      <c r="J206" s="274"/>
      <c r="K206" s="274"/>
      <c r="L206" s="274"/>
    </row>
    <row r="207" spans="1:12">
      <c r="A207" s="263">
        <f t="shared" si="24"/>
        <v>1937</v>
      </c>
      <c r="B207" s="271">
        <v>13788</v>
      </c>
      <c r="C207" s="265">
        <v>-901</v>
      </c>
      <c r="D207" s="266">
        <f t="shared" si="25"/>
        <v>-901</v>
      </c>
      <c r="I207" s="274"/>
      <c r="J207" s="274"/>
      <c r="K207" s="274"/>
      <c r="L207" s="274"/>
    </row>
    <row r="208" spans="1:12">
      <c r="A208" s="263">
        <f t="shared" si="24"/>
        <v>1938</v>
      </c>
      <c r="B208" s="271">
        <v>13819</v>
      </c>
      <c r="C208" s="265">
        <v>-901</v>
      </c>
      <c r="D208" s="266">
        <f t="shared" si="25"/>
        <v>-901</v>
      </c>
      <c r="I208" s="274"/>
      <c r="J208" s="274"/>
      <c r="K208" s="274"/>
      <c r="L208" s="274"/>
    </row>
    <row r="209" spans="1:12">
      <c r="A209" s="263">
        <f t="shared" ref="A209:A272" si="26">IF(MONTH(B209)&gt;9,YEAR(B209)+1,YEAR(B209))</f>
        <v>1938</v>
      </c>
      <c r="B209" s="271">
        <v>13849</v>
      </c>
      <c r="C209" s="265">
        <v>-901</v>
      </c>
      <c r="D209" s="266">
        <f t="shared" ref="D209:D272" si="27">IF(C209&lt;&gt;-901,C209*DAY(B209)*24*60*60/(220*22*9*1000),-901)</f>
        <v>-901</v>
      </c>
      <c r="I209" s="274"/>
      <c r="J209" s="274"/>
      <c r="K209" s="274"/>
      <c r="L209" s="274"/>
    </row>
    <row r="210" spans="1:12">
      <c r="A210" s="263">
        <f t="shared" si="26"/>
        <v>1938</v>
      </c>
      <c r="B210" s="271">
        <v>13880</v>
      </c>
      <c r="C210" s="265">
        <v>-901</v>
      </c>
      <c r="D210" s="266">
        <f t="shared" si="27"/>
        <v>-901</v>
      </c>
      <c r="I210" s="274"/>
      <c r="J210" s="274"/>
      <c r="K210" s="274"/>
      <c r="L210" s="274"/>
    </row>
    <row r="211" spans="1:12">
      <c r="A211" s="263">
        <f t="shared" si="26"/>
        <v>1938</v>
      </c>
      <c r="B211" s="271">
        <v>13911</v>
      </c>
      <c r="C211" s="265">
        <v>-901</v>
      </c>
      <c r="D211" s="266">
        <f t="shared" si="27"/>
        <v>-901</v>
      </c>
      <c r="I211" s="274"/>
      <c r="J211" s="274"/>
      <c r="K211" s="274"/>
      <c r="L211" s="274"/>
    </row>
    <row r="212" spans="1:12">
      <c r="A212" s="263">
        <f t="shared" si="26"/>
        <v>1938</v>
      </c>
      <c r="B212" s="271">
        <v>13939</v>
      </c>
      <c r="C212" s="265">
        <v>-901</v>
      </c>
      <c r="D212" s="266">
        <f t="shared" si="27"/>
        <v>-901</v>
      </c>
      <c r="I212" s="274"/>
      <c r="J212" s="274"/>
      <c r="K212" s="274"/>
      <c r="L212" s="274"/>
    </row>
    <row r="213" spans="1:12">
      <c r="A213" s="263">
        <f t="shared" si="26"/>
        <v>1938</v>
      </c>
      <c r="B213" s="271">
        <v>13970</v>
      </c>
      <c r="C213" s="265">
        <v>-901</v>
      </c>
      <c r="D213" s="266">
        <f t="shared" si="27"/>
        <v>-901</v>
      </c>
      <c r="I213" s="274"/>
      <c r="J213" s="274"/>
      <c r="K213" s="274"/>
      <c r="L213" s="274"/>
    </row>
    <row r="214" spans="1:12">
      <c r="A214" s="263">
        <f t="shared" si="26"/>
        <v>1938</v>
      </c>
      <c r="B214" s="271">
        <v>14000</v>
      </c>
      <c r="C214" s="265">
        <v>-901</v>
      </c>
      <c r="D214" s="266">
        <f t="shared" si="27"/>
        <v>-901</v>
      </c>
      <c r="I214" s="274"/>
      <c r="J214" s="274"/>
      <c r="K214" s="274"/>
      <c r="L214" s="274"/>
    </row>
    <row r="215" spans="1:12">
      <c r="A215" s="263">
        <f t="shared" si="26"/>
        <v>1938</v>
      </c>
      <c r="B215" s="271">
        <v>14031</v>
      </c>
      <c r="C215" s="265">
        <v>-901</v>
      </c>
      <c r="D215" s="266">
        <f t="shared" si="27"/>
        <v>-901</v>
      </c>
      <c r="I215" s="274"/>
      <c r="J215" s="274"/>
      <c r="K215" s="274"/>
      <c r="L215" s="274"/>
    </row>
    <row r="216" spans="1:12">
      <c r="A216" s="263">
        <f t="shared" si="26"/>
        <v>1938</v>
      </c>
      <c r="B216" s="271">
        <v>14061</v>
      </c>
      <c r="C216" s="265">
        <v>-901</v>
      </c>
      <c r="D216" s="266">
        <f t="shared" si="27"/>
        <v>-901</v>
      </c>
      <c r="I216" s="274"/>
      <c r="J216" s="274"/>
      <c r="K216" s="274"/>
      <c r="L216" s="274"/>
    </row>
    <row r="217" spans="1:12">
      <c r="A217" s="263">
        <f t="shared" si="26"/>
        <v>1938</v>
      </c>
      <c r="B217" s="271">
        <v>14092</v>
      </c>
      <c r="C217" s="265">
        <v>-901</v>
      </c>
      <c r="D217" s="266">
        <f t="shared" si="27"/>
        <v>-901</v>
      </c>
      <c r="I217" s="274"/>
      <c r="J217" s="274"/>
      <c r="K217" s="274"/>
      <c r="L217" s="274"/>
    </row>
    <row r="218" spans="1:12">
      <c r="A218" s="263">
        <f t="shared" si="26"/>
        <v>1938</v>
      </c>
      <c r="B218" s="271">
        <v>14123</v>
      </c>
      <c r="C218" s="265">
        <v>-901</v>
      </c>
      <c r="D218" s="266">
        <f t="shared" si="27"/>
        <v>-901</v>
      </c>
      <c r="I218" s="274"/>
      <c r="J218" s="274"/>
      <c r="K218" s="274"/>
      <c r="L218" s="274"/>
    </row>
    <row r="219" spans="1:12">
      <c r="A219" s="263">
        <f t="shared" si="26"/>
        <v>1938</v>
      </c>
      <c r="B219" s="271">
        <v>14153</v>
      </c>
      <c r="C219" s="265">
        <v>-901</v>
      </c>
      <c r="D219" s="266">
        <f t="shared" si="27"/>
        <v>-901</v>
      </c>
      <c r="I219" s="274"/>
      <c r="J219" s="274"/>
      <c r="K219" s="274"/>
      <c r="L219" s="274"/>
    </row>
    <row r="220" spans="1:12">
      <c r="A220" s="263">
        <f t="shared" si="26"/>
        <v>1939</v>
      </c>
      <c r="B220" s="271">
        <v>14184</v>
      </c>
      <c r="C220" s="265">
        <v>-901</v>
      </c>
      <c r="D220" s="266">
        <f t="shared" si="27"/>
        <v>-901</v>
      </c>
      <c r="I220" s="274"/>
      <c r="J220" s="274"/>
      <c r="K220" s="274"/>
      <c r="L220" s="274"/>
    </row>
    <row r="221" spans="1:12">
      <c r="A221" s="263">
        <f t="shared" si="26"/>
        <v>1939</v>
      </c>
      <c r="B221" s="271">
        <v>14214</v>
      </c>
      <c r="C221" s="265">
        <v>-901</v>
      </c>
      <c r="D221" s="266">
        <f t="shared" si="27"/>
        <v>-901</v>
      </c>
      <c r="I221" s="274"/>
      <c r="J221" s="274"/>
      <c r="K221" s="274"/>
      <c r="L221" s="274"/>
    </row>
    <row r="222" spans="1:12">
      <c r="A222" s="263">
        <f t="shared" si="26"/>
        <v>1939</v>
      </c>
      <c r="B222" s="271">
        <v>14245</v>
      </c>
      <c r="C222" s="265">
        <v>-901</v>
      </c>
      <c r="D222" s="266">
        <f t="shared" si="27"/>
        <v>-901</v>
      </c>
      <c r="I222" s="274"/>
      <c r="J222" s="274"/>
      <c r="K222" s="274"/>
      <c r="L222" s="274"/>
    </row>
    <row r="223" spans="1:12">
      <c r="A223" s="263">
        <f t="shared" si="26"/>
        <v>1939</v>
      </c>
      <c r="B223" s="271">
        <v>14276</v>
      </c>
      <c r="C223" s="265">
        <v>-901</v>
      </c>
      <c r="D223" s="266">
        <f t="shared" si="27"/>
        <v>-901</v>
      </c>
      <c r="I223" s="274"/>
      <c r="J223" s="274"/>
      <c r="K223" s="274"/>
      <c r="L223" s="274"/>
    </row>
    <row r="224" spans="1:12">
      <c r="A224" s="263">
        <f t="shared" si="26"/>
        <v>1939</v>
      </c>
      <c r="B224" s="271">
        <v>14304</v>
      </c>
      <c r="C224" s="265">
        <v>-901</v>
      </c>
      <c r="D224" s="266">
        <f t="shared" si="27"/>
        <v>-901</v>
      </c>
      <c r="I224" s="274"/>
      <c r="J224" s="274"/>
      <c r="K224" s="274"/>
      <c r="L224" s="274"/>
    </row>
    <row r="225" spans="1:12">
      <c r="A225" s="263">
        <f t="shared" si="26"/>
        <v>1939</v>
      </c>
      <c r="B225" s="271">
        <v>14335</v>
      </c>
      <c r="C225" s="265">
        <v>-901</v>
      </c>
      <c r="D225" s="266">
        <f t="shared" si="27"/>
        <v>-901</v>
      </c>
      <c r="I225" s="274"/>
      <c r="J225" s="274"/>
      <c r="K225" s="274"/>
      <c r="L225" s="274"/>
    </row>
    <row r="226" spans="1:12">
      <c r="A226" s="263">
        <f t="shared" si="26"/>
        <v>1939</v>
      </c>
      <c r="B226" s="271">
        <v>14365</v>
      </c>
      <c r="C226" s="265">
        <v>-901</v>
      </c>
      <c r="D226" s="266">
        <f t="shared" si="27"/>
        <v>-901</v>
      </c>
      <c r="I226" s="274"/>
      <c r="J226" s="274"/>
      <c r="K226" s="274"/>
      <c r="L226" s="274"/>
    </row>
    <row r="227" spans="1:12">
      <c r="A227" s="263">
        <f t="shared" si="26"/>
        <v>1939</v>
      </c>
      <c r="B227" s="271">
        <v>14396</v>
      </c>
      <c r="C227" s="265">
        <v>-901</v>
      </c>
      <c r="D227" s="266">
        <f t="shared" si="27"/>
        <v>-901</v>
      </c>
      <c r="I227" s="274"/>
      <c r="J227" s="274"/>
      <c r="K227" s="274"/>
      <c r="L227" s="274"/>
    </row>
    <row r="228" spans="1:12">
      <c r="A228" s="263">
        <f t="shared" si="26"/>
        <v>1939</v>
      </c>
      <c r="B228" s="271">
        <v>14426</v>
      </c>
      <c r="C228" s="265">
        <v>-901</v>
      </c>
      <c r="D228" s="266">
        <f t="shared" si="27"/>
        <v>-901</v>
      </c>
      <c r="I228" s="274"/>
      <c r="J228" s="274"/>
      <c r="K228" s="274"/>
      <c r="L228" s="274"/>
    </row>
    <row r="229" spans="1:12">
      <c r="A229" s="263">
        <f t="shared" si="26"/>
        <v>1939</v>
      </c>
      <c r="B229" s="271">
        <v>14457</v>
      </c>
      <c r="C229" s="265">
        <v>-901</v>
      </c>
      <c r="D229" s="266">
        <f t="shared" si="27"/>
        <v>-901</v>
      </c>
      <c r="I229" s="274"/>
      <c r="J229" s="274"/>
      <c r="K229" s="274"/>
      <c r="L229" s="274"/>
    </row>
    <row r="230" spans="1:12">
      <c r="A230" s="263">
        <f t="shared" si="26"/>
        <v>1939</v>
      </c>
      <c r="B230" s="271">
        <v>14488</v>
      </c>
      <c r="C230" s="265">
        <v>-901</v>
      </c>
      <c r="D230" s="266">
        <f t="shared" si="27"/>
        <v>-901</v>
      </c>
      <c r="I230" s="274"/>
      <c r="J230" s="274"/>
      <c r="K230" s="274"/>
      <c r="L230" s="274"/>
    </row>
    <row r="231" spans="1:12">
      <c r="A231" s="263">
        <f t="shared" si="26"/>
        <v>1939</v>
      </c>
      <c r="B231" s="271">
        <v>14518</v>
      </c>
      <c r="C231" s="265">
        <v>-901</v>
      </c>
      <c r="D231" s="266">
        <f t="shared" si="27"/>
        <v>-901</v>
      </c>
      <c r="I231" s="274"/>
      <c r="J231" s="274"/>
      <c r="K231" s="274"/>
      <c r="L231" s="274"/>
    </row>
    <row r="232" spans="1:12">
      <c r="A232" s="263">
        <f t="shared" si="26"/>
        <v>1940</v>
      </c>
      <c r="B232" s="271">
        <v>14549</v>
      </c>
      <c r="C232" s="265">
        <v>-901</v>
      </c>
      <c r="D232" s="266">
        <f t="shared" si="27"/>
        <v>-901</v>
      </c>
      <c r="I232" s="274"/>
      <c r="J232" s="274"/>
      <c r="K232" s="274"/>
      <c r="L232" s="274"/>
    </row>
    <row r="233" spans="1:12">
      <c r="A233" s="263">
        <f t="shared" si="26"/>
        <v>1940</v>
      </c>
      <c r="B233" s="271">
        <v>14579</v>
      </c>
      <c r="C233" s="265">
        <v>-901</v>
      </c>
      <c r="D233" s="266">
        <f t="shared" si="27"/>
        <v>-901</v>
      </c>
      <c r="I233" s="274"/>
      <c r="J233" s="274"/>
      <c r="K233" s="274"/>
      <c r="L233" s="274"/>
    </row>
    <row r="234" spans="1:12">
      <c r="A234" s="263">
        <f t="shared" si="26"/>
        <v>1940</v>
      </c>
      <c r="B234" s="271">
        <v>14610</v>
      </c>
      <c r="C234" s="265">
        <v>-901</v>
      </c>
      <c r="D234" s="266">
        <f t="shared" si="27"/>
        <v>-901</v>
      </c>
      <c r="I234" s="274"/>
      <c r="J234" s="274"/>
      <c r="K234" s="274"/>
      <c r="L234" s="274"/>
    </row>
    <row r="235" spans="1:12">
      <c r="A235" s="263">
        <f t="shared" si="26"/>
        <v>1940</v>
      </c>
      <c r="B235" s="271">
        <v>14641</v>
      </c>
      <c r="C235" s="265">
        <v>-901</v>
      </c>
      <c r="D235" s="266">
        <f t="shared" si="27"/>
        <v>-901</v>
      </c>
      <c r="I235" s="274"/>
      <c r="J235" s="274"/>
      <c r="K235" s="274"/>
      <c r="L235" s="274"/>
    </row>
    <row r="236" spans="1:12">
      <c r="A236" s="263">
        <f t="shared" si="26"/>
        <v>1940</v>
      </c>
      <c r="B236" s="271">
        <v>14670</v>
      </c>
      <c r="C236" s="265">
        <v>-901</v>
      </c>
      <c r="D236" s="266">
        <f t="shared" si="27"/>
        <v>-901</v>
      </c>
      <c r="I236" s="274"/>
      <c r="J236" s="274"/>
      <c r="K236" s="274"/>
      <c r="L236" s="274"/>
    </row>
    <row r="237" spans="1:12">
      <c r="A237" s="263">
        <f t="shared" si="26"/>
        <v>1940</v>
      </c>
      <c r="B237" s="271">
        <v>14701</v>
      </c>
      <c r="C237" s="265">
        <v>-901</v>
      </c>
      <c r="D237" s="266">
        <f t="shared" si="27"/>
        <v>-901</v>
      </c>
      <c r="I237" s="274"/>
      <c r="J237" s="274"/>
      <c r="K237" s="274"/>
      <c r="L237" s="274"/>
    </row>
    <row r="238" spans="1:12">
      <c r="A238" s="263">
        <f t="shared" si="26"/>
        <v>1940</v>
      </c>
      <c r="B238" s="271">
        <v>14731</v>
      </c>
      <c r="C238" s="265">
        <v>-901</v>
      </c>
      <c r="D238" s="266">
        <f t="shared" si="27"/>
        <v>-901</v>
      </c>
      <c r="I238" s="274"/>
      <c r="J238" s="274"/>
      <c r="K238" s="274"/>
      <c r="L238" s="274"/>
    </row>
    <row r="239" spans="1:12">
      <c r="A239" s="263">
        <f t="shared" si="26"/>
        <v>1940</v>
      </c>
      <c r="B239" s="271">
        <v>14762</v>
      </c>
      <c r="C239" s="265">
        <v>-901</v>
      </c>
      <c r="D239" s="266">
        <f t="shared" si="27"/>
        <v>-901</v>
      </c>
      <c r="I239" s="274"/>
      <c r="J239" s="274"/>
      <c r="K239" s="274"/>
      <c r="L239" s="274"/>
    </row>
    <row r="240" spans="1:12">
      <c r="A240" s="263">
        <f t="shared" si="26"/>
        <v>1940</v>
      </c>
      <c r="B240" s="271">
        <v>14792</v>
      </c>
      <c r="C240" s="265">
        <v>-901</v>
      </c>
      <c r="D240" s="266">
        <f t="shared" si="27"/>
        <v>-901</v>
      </c>
      <c r="I240" s="274"/>
      <c r="J240" s="274"/>
      <c r="K240" s="274"/>
      <c r="L240" s="274"/>
    </row>
    <row r="241" spans="1:12">
      <c r="A241" s="263">
        <f t="shared" si="26"/>
        <v>1940</v>
      </c>
      <c r="B241" s="271">
        <v>14823</v>
      </c>
      <c r="C241" s="265">
        <v>-901</v>
      </c>
      <c r="D241" s="266">
        <f t="shared" si="27"/>
        <v>-901</v>
      </c>
      <c r="I241" s="274"/>
      <c r="J241" s="274"/>
      <c r="K241" s="274"/>
      <c r="L241" s="274"/>
    </row>
    <row r="242" spans="1:12">
      <c r="A242" s="263">
        <f t="shared" si="26"/>
        <v>1940</v>
      </c>
      <c r="B242" s="271">
        <v>14854</v>
      </c>
      <c r="C242" s="265">
        <v>-901</v>
      </c>
      <c r="D242" s="266">
        <f t="shared" si="27"/>
        <v>-901</v>
      </c>
      <c r="I242" s="274"/>
      <c r="J242" s="274"/>
      <c r="K242" s="274"/>
      <c r="L242" s="274"/>
    </row>
    <row r="243" spans="1:12">
      <c r="A243" s="263">
        <f t="shared" si="26"/>
        <v>1940</v>
      </c>
      <c r="B243" s="271">
        <v>14884</v>
      </c>
      <c r="C243" s="265">
        <v>-901</v>
      </c>
      <c r="D243" s="266">
        <f t="shared" si="27"/>
        <v>-901</v>
      </c>
      <c r="I243" s="274"/>
      <c r="J243" s="274"/>
      <c r="K243" s="274"/>
      <c r="L243" s="274"/>
    </row>
    <row r="244" spans="1:12">
      <c r="A244" s="263">
        <f t="shared" si="26"/>
        <v>1941</v>
      </c>
      <c r="B244" s="271">
        <v>14915</v>
      </c>
      <c r="C244" s="265">
        <v>-901</v>
      </c>
      <c r="D244" s="266">
        <f t="shared" si="27"/>
        <v>-901</v>
      </c>
      <c r="I244" s="274"/>
      <c r="J244" s="274"/>
      <c r="K244" s="274"/>
      <c r="L244" s="274"/>
    </row>
    <row r="245" spans="1:12">
      <c r="A245" s="263">
        <f t="shared" si="26"/>
        <v>1941</v>
      </c>
      <c r="B245" s="271">
        <v>14945</v>
      </c>
      <c r="C245" s="265">
        <v>-901</v>
      </c>
      <c r="D245" s="266">
        <f t="shared" si="27"/>
        <v>-901</v>
      </c>
      <c r="I245" s="274"/>
      <c r="J245" s="274"/>
      <c r="K245" s="274"/>
      <c r="L245" s="274"/>
    </row>
    <row r="246" spans="1:12">
      <c r="A246" s="263">
        <f t="shared" si="26"/>
        <v>1941</v>
      </c>
      <c r="B246" s="271">
        <v>14976</v>
      </c>
      <c r="C246" s="265">
        <v>-901</v>
      </c>
      <c r="D246" s="266">
        <f t="shared" si="27"/>
        <v>-901</v>
      </c>
      <c r="I246" s="274"/>
      <c r="J246" s="274"/>
      <c r="K246" s="274"/>
      <c r="L246" s="274"/>
    </row>
    <row r="247" spans="1:12">
      <c r="A247" s="263">
        <f t="shared" si="26"/>
        <v>1941</v>
      </c>
      <c r="B247" s="271">
        <v>15007</v>
      </c>
      <c r="C247" s="265">
        <v>-901</v>
      </c>
      <c r="D247" s="266">
        <f t="shared" si="27"/>
        <v>-901</v>
      </c>
      <c r="I247" s="274"/>
      <c r="J247" s="274"/>
      <c r="K247" s="274"/>
      <c r="L247" s="274"/>
    </row>
    <row r="248" spans="1:12">
      <c r="A248" s="263">
        <f t="shared" si="26"/>
        <v>1941</v>
      </c>
      <c r="B248" s="271">
        <v>15035</v>
      </c>
      <c r="C248" s="265">
        <v>-901</v>
      </c>
      <c r="D248" s="266">
        <f t="shared" si="27"/>
        <v>-901</v>
      </c>
      <c r="I248" s="274"/>
      <c r="J248" s="274"/>
      <c r="K248" s="274"/>
      <c r="L248" s="274"/>
    </row>
    <row r="249" spans="1:12">
      <c r="A249" s="263">
        <f t="shared" si="26"/>
        <v>1941</v>
      </c>
      <c r="B249" s="271">
        <v>15066</v>
      </c>
      <c r="C249" s="265">
        <v>-901</v>
      </c>
      <c r="D249" s="266">
        <f t="shared" si="27"/>
        <v>-901</v>
      </c>
      <c r="I249" s="274"/>
      <c r="J249" s="274"/>
      <c r="K249" s="274"/>
      <c r="L249" s="274"/>
    </row>
    <row r="250" spans="1:12">
      <c r="A250" s="263">
        <f t="shared" si="26"/>
        <v>1941</v>
      </c>
      <c r="B250" s="271">
        <v>15096</v>
      </c>
      <c r="C250" s="265">
        <v>-901</v>
      </c>
      <c r="D250" s="266">
        <f t="shared" si="27"/>
        <v>-901</v>
      </c>
      <c r="I250" s="274"/>
      <c r="J250" s="274"/>
      <c r="K250" s="274"/>
      <c r="L250" s="274"/>
    </row>
    <row r="251" spans="1:12">
      <c r="A251" s="263">
        <f t="shared" si="26"/>
        <v>1941</v>
      </c>
      <c r="B251" s="271">
        <v>15127</v>
      </c>
      <c r="C251" s="265">
        <v>-901</v>
      </c>
      <c r="D251" s="266">
        <f t="shared" si="27"/>
        <v>-901</v>
      </c>
      <c r="I251" s="274"/>
      <c r="J251" s="274"/>
      <c r="K251" s="274"/>
      <c r="L251" s="274"/>
    </row>
    <row r="252" spans="1:12">
      <c r="A252" s="263">
        <f t="shared" si="26"/>
        <v>1941</v>
      </c>
      <c r="B252" s="271">
        <v>15157</v>
      </c>
      <c r="C252" s="265">
        <v>-901</v>
      </c>
      <c r="D252" s="266">
        <f t="shared" si="27"/>
        <v>-901</v>
      </c>
      <c r="I252" s="274"/>
      <c r="J252" s="274"/>
      <c r="K252" s="274"/>
      <c r="L252" s="274"/>
    </row>
    <row r="253" spans="1:12">
      <c r="A253" s="263">
        <f t="shared" si="26"/>
        <v>1941</v>
      </c>
      <c r="B253" s="271">
        <v>15188</v>
      </c>
      <c r="C253" s="265">
        <v>-901</v>
      </c>
      <c r="D253" s="266">
        <f t="shared" si="27"/>
        <v>-901</v>
      </c>
      <c r="I253" s="274"/>
      <c r="J253" s="274"/>
      <c r="K253" s="274"/>
      <c r="L253" s="274"/>
    </row>
    <row r="254" spans="1:12">
      <c r="A254" s="263">
        <f t="shared" si="26"/>
        <v>1941</v>
      </c>
      <c r="B254" s="271">
        <v>15219</v>
      </c>
      <c r="C254" s="265">
        <v>-901</v>
      </c>
      <c r="D254" s="266">
        <f t="shared" si="27"/>
        <v>-901</v>
      </c>
      <c r="I254" s="274"/>
      <c r="J254" s="274"/>
      <c r="K254" s="274"/>
      <c r="L254" s="274"/>
    </row>
    <row r="255" spans="1:12">
      <c r="A255" s="263">
        <f t="shared" si="26"/>
        <v>1941</v>
      </c>
      <c r="B255" s="271">
        <v>15249</v>
      </c>
      <c r="C255" s="265">
        <v>-901</v>
      </c>
      <c r="D255" s="266">
        <f t="shared" si="27"/>
        <v>-901</v>
      </c>
      <c r="I255" s="274"/>
      <c r="J255" s="274"/>
      <c r="K255" s="274"/>
      <c r="L255" s="274"/>
    </row>
    <row r="256" spans="1:12">
      <c r="A256" s="263">
        <f t="shared" si="26"/>
        <v>1942</v>
      </c>
      <c r="B256" s="271">
        <v>15280</v>
      </c>
      <c r="C256" s="265">
        <v>-901</v>
      </c>
      <c r="D256" s="266">
        <f t="shared" si="27"/>
        <v>-901</v>
      </c>
      <c r="I256" s="274"/>
      <c r="J256" s="274"/>
      <c r="K256" s="274"/>
      <c r="L256" s="274"/>
    </row>
    <row r="257" spans="1:12">
      <c r="A257" s="263">
        <f t="shared" si="26"/>
        <v>1942</v>
      </c>
      <c r="B257" s="271">
        <v>15310</v>
      </c>
      <c r="C257" s="265">
        <v>-901</v>
      </c>
      <c r="D257" s="266">
        <f t="shared" si="27"/>
        <v>-901</v>
      </c>
      <c r="I257" s="274"/>
      <c r="J257" s="274"/>
      <c r="K257" s="274"/>
      <c r="L257" s="274"/>
    </row>
    <row r="258" spans="1:12">
      <c r="A258" s="263">
        <f t="shared" si="26"/>
        <v>1942</v>
      </c>
      <c r="B258" s="271">
        <v>15341</v>
      </c>
      <c r="C258" s="265">
        <v>-901</v>
      </c>
      <c r="D258" s="266">
        <f t="shared" si="27"/>
        <v>-901</v>
      </c>
      <c r="I258" s="274"/>
      <c r="J258" s="274"/>
      <c r="K258" s="274"/>
      <c r="L258" s="274"/>
    </row>
    <row r="259" spans="1:12">
      <c r="A259" s="263">
        <f t="shared" si="26"/>
        <v>1942</v>
      </c>
      <c r="B259" s="271">
        <v>15372</v>
      </c>
      <c r="C259" s="265">
        <v>-901</v>
      </c>
      <c r="D259" s="266">
        <f t="shared" si="27"/>
        <v>-901</v>
      </c>
      <c r="I259" s="274"/>
      <c r="J259" s="274"/>
      <c r="K259" s="274"/>
      <c r="L259" s="274"/>
    </row>
    <row r="260" spans="1:12">
      <c r="A260" s="263">
        <f t="shared" si="26"/>
        <v>1942</v>
      </c>
      <c r="B260" s="271">
        <v>15400</v>
      </c>
      <c r="C260" s="265">
        <v>-901</v>
      </c>
      <c r="D260" s="266">
        <f t="shared" si="27"/>
        <v>-901</v>
      </c>
      <c r="I260" s="274"/>
      <c r="J260" s="274"/>
      <c r="K260" s="274"/>
      <c r="L260" s="274"/>
    </row>
    <row r="261" spans="1:12">
      <c r="A261" s="263">
        <f t="shared" si="26"/>
        <v>1942</v>
      </c>
      <c r="B261" s="271">
        <v>15431</v>
      </c>
      <c r="C261" s="265">
        <v>-901</v>
      </c>
      <c r="D261" s="266">
        <f t="shared" si="27"/>
        <v>-901</v>
      </c>
      <c r="I261" s="274"/>
      <c r="J261" s="274"/>
      <c r="K261" s="274"/>
      <c r="L261" s="274"/>
    </row>
    <row r="262" spans="1:12">
      <c r="A262" s="263">
        <f t="shared" si="26"/>
        <v>1942</v>
      </c>
      <c r="B262" s="271">
        <v>15461</v>
      </c>
      <c r="C262" s="265">
        <v>-901</v>
      </c>
      <c r="D262" s="266">
        <f t="shared" si="27"/>
        <v>-901</v>
      </c>
      <c r="I262" s="274"/>
      <c r="J262" s="274"/>
      <c r="K262" s="274"/>
      <c r="L262" s="274"/>
    </row>
    <row r="263" spans="1:12">
      <c r="A263" s="263">
        <f t="shared" si="26"/>
        <v>1942</v>
      </c>
      <c r="B263" s="271">
        <v>15492</v>
      </c>
      <c r="C263" s="265">
        <v>-901</v>
      </c>
      <c r="D263" s="266">
        <f t="shared" si="27"/>
        <v>-901</v>
      </c>
      <c r="I263" s="274"/>
      <c r="J263" s="274"/>
      <c r="K263" s="274"/>
      <c r="L263" s="274"/>
    </row>
    <row r="264" spans="1:12">
      <c r="A264" s="263">
        <f t="shared" si="26"/>
        <v>1942</v>
      </c>
      <c r="B264" s="271">
        <v>15522</v>
      </c>
      <c r="C264" s="265">
        <v>-901</v>
      </c>
      <c r="D264" s="266">
        <f t="shared" si="27"/>
        <v>-901</v>
      </c>
      <c r="I264" s="274"/>
      <c r="J264" s="274"/>
      <c r="K264" s="274"/>
      <c r="L264" s="274"/>
    </row>
    <row r="265" spans="1:12">
      <c r="A265" s="263">
        <f t="shared" si="26"/>
        <v>1942</v>
      </c>
      <c r="B265" s="271">
        <v>15553</v>
      </c>
      <c r="C265" s="265">
        <v>-901</v>
      </c>
      <c r="D265" s="266">
        <f t="shared" si="27"/>
        <v>-901</v>
      </c>
      <c r="I265" s="274"/>
      <c r="J265" s="274"/>
      <c r="K265" s="274"/>
      <c r="L265" s="274"/>
    </row>
    <row r="266" spans="1:12">
      <c r="A266" s="263">
        <f t="shared" si="26"/>
        <v>1942</v>
      </c>
      <c r="B266" s="271">
        <v>15584</v>
      </c>
      <c r="C266" s="265">
        <v>-901</v>
      </c>
      <c r="D266" s="266">
        <f t="shared" si="27"/>
        <v>-901</v>
      </c>
      <c r="I266" s="274"/>
      <c r="J266" s="274"/>
      <c r="K266" s="274"/>
      <c r="L266" s="274"/>
    </row>
    <row r="267" spans="1:12">
      <c r="A267" s="263">
        <f t="shared" si="26"/>
        <v>1942</v>
      </c>
      <c r="B267" s="271">
        <v>15614</v>
      </c>
      <c r="C267" s="265">
        <v>-901</v>
      </c>
      <c r="D267" s="266">
        <f t="shared" si="27"/>
        <v>-901</v>
      </c>
      <c r="I267" s="274"/>
      <c r="J267" s="274"/>
      <c r="K267" s="274"/>
      <c r="L267" s="274"/>
    </row>
    <row r="268" spans="1:12">
      <c r="A268" s="263">
        <f t="shared" si="26"/>
        <v>1943</v>
      </c>
      <c r="B268" s="271">
        <v>15645</v>
      </c>
      <c r="C268" s="265">
        <v>-901</v>
      </c>
      <c r="D268" s="266">
        <f t="shared" si="27"/>
        <v>-901</v>
      </c>
      <c r="I268" s="274"/>
      <c r="J268" s="274"/>
      <c r="K268" s="274"/>
      <c r="L268" s="274"/>
    </row>
    <row r="269" spans="1:12">
      <c r="A269" s="263">
        <f t="shared" si="26"/>
        <v>1943</v>
      </c>
      <c r="B269" s="271">
        <v>15675</v>
      </c>
      <c r="C269" s="265">
        <v>-901</v>
      </c>
      <c r="D269" s="266">
        <f t="shared" si="27"/>
        <v>-901</v>
      </c>
      <c r="I269" s="274"/>
      <c r="J269" s="274"/>
      <c r="K269" s="274"/>
      <c r="L269" s="274"/>
    </row>
    <row r="270" spans="1:12">
      <c r="A270" s="263">
        <f t="shared" si="26"/>
        <v>1943</v>
      </c>
      <c r="B270" s="271">
        <v>15706</v>
      </c>
      <c r="C270" s="265">
        <v>-901</v>
      </c>
      <c r="D270" s="266">
        <f t="shared" si="27"/>
        <v>-901</v>
      </c>
      <c r="I270" s="274"/>
      <c r="J270" s="274"/>
      <c r="K270" s="274"/>
      <c r="L270" s="274"/>
    </row>
    <row r="271" spans="1:12">
      <c r="A271" s="263">
        <f t="shared" si="26"/>
        <v>1943</v>
      </c>
      <c r="B271" s="271">
        <v>15737</v>
      </c>
      <c r="C271" s="265">
        <v>-901</v>
      </c>
      <c r="D271" s="266">
        <f t="shared" si="27"/>
        <v>-901</v>
      </c>
      <c r="I271" s="274"/>
      <c r="J271" s="274"/>
      <c r="K271" s="274"/>
      <c r="L271" s="274"/>
    </row>
    <row r="272" spans="1:12">
      <c r="A272" s="263">
        <f t="shared" si="26"/>
        <v>1943</v>
      </c>
      <c r="B272" s="271">
        <v>15765</v>
      </c>
      <c r="C272" s="265">
        <v>-901</v>
      </c>
      <c r="D272" s="266">
        <f t="shared" si="27"/>
        <v>-901</v>
      </c>
      <c r="I272" s="274"/>
      <c r="J272" s="274"/>
      <c r="K272" s="274"/>
      <c r="L272" s="274"/>
    </row>
    <row r="273" spans="1:12">
      <c r="A273" s="263">
        <f t="shared" ref="A273:A336" si="28">IF(MONTH(B273)&gt;9,YEAR(B273)+1,YEAR(B273))</f>
        <v>1943</v>
      </c>
      <c r="B273" s="271">
        <v>15796</v>
      </c>
      <c r="C273" s="265">
        <v>-901</v>
      </c>
      <c r="D273" s="266">
        <f t="shared" ref="D273:D336" si="29">IF(C273&lt;&gt;-901,C273*DAY(B273)*24*60*60/(220*22*9*1000),-901)</f>
        <v>-901</v>
      </c>
      <c r="I273" s="274"/>
      <c r="J273" s="274"/>
      <c r="K273" s="274"/>
      <c r="L273" s="274"/>
    </row>
    <row r="274" spans="1:12">
      <c r="A274" s="263">
        <f t="shared" si="28"/>
        <v>1943</v>
      </c>
      <c r="B274" s="271">
        <v>15826</v>
      </c>
      <c r="C274" s="265">
        <v>-901</v>
      </c>
      <c r="D274" s="266">
        <f t="shared" si="29"/>
        <v>-901</v>
      </c>
      <c r="I274" s="274"/>
      <c r="J274" s="274"/>
      <c r="K274" s="274"/>
      <c r="L274" s="274"/>
    </row>
    <row r="275" spans="1:12">
      <c r="A275" s="263">
        <f t="shared" si="28"/>
        <v>1943</v>
      </c>
      <c r="B275" s="271">
        <v>15857</v>
      </c>
      <c r="C275" s="265">
        <v>-901</v>
      </c>
      <c r="D275" s="266">
        <f t="shared" si="29"/>
        <v>-901</v>
      </c>
      <c r="I275" s="274"/>
      <c r="J275" s="274"/>
      <c r="K275" s="274"/>
      <c r="L275" s="274"/>
    </row>
    <row r="276" spans="1:12">
      <c r="A276" s="263">
        <f t="shared" si="28"/>
        <v>1943</v>
      </c>
      <c r="B276" s="271">
        <v>15887</v>
      </c>
      <c r="C276" s="265">
        <v>-901</v>
      </c>
      <c r="D276" s="266">
        <f t="shared" si="29"/>
        <v>-901</v>
      </c>
      <c r="I276" s="274"/>
      <c r="J276" s="274"/>
      <c r="K276" s="274"/>
      <c r="L276" s="274"/>
    </row>
    <row r="277" spans="1:12">
      <c r="A277" s="263">
        <f t="shared" si="28"/>
        <v>1943</v>
      </c>
      <c r="B277" s="271">
        <v>15918</v>
      </c>
      <c r="C277" s="265">
        <v>-901</v>
      </c>
      <c r="D277" s="266">
        <f t="shared" si="29"/>
        <v>-901</v>
      </c>
      <c r="I277" s="274"/>
      <c r="J277" s="274"/>
      <c r="K277" s="274"/>
      <c r="L277" s="274"/>
    </row>
    <row r="278" spans="1:12">
      <c r="A278" s="263">
        <f t="shared" si="28"/>
        <v>1943</v>
      </c>
      <c r="B278" s="271">
        <v>15949</v>
      </c>
      <c r="C278" s="265">
        <v>-901</v>
      </c>
      <c r="D278" s="266">
        <f t="shared" si="29"/>
        <v>-901</v>
      </c>
      <c r="I278" s="274"/>
      <c r="J278" s="274"/>
      <c r="K278" s="274"/>
      <c r="L278" s="274"/>
    </row>
    <row r="279" spans="1:12">
      <c r="A279" s="263">
        <f t="shared" si="28"/>
        <v>1943</v>
      </c>
      <c r="B279" s="271">
        <v>15979</v>
      </c>
      <c r="C279" s="265">
        <v>-901</v>
      </c>
      <c r="D279" s="266">
        <f t="shared" si="29"/>
        <v>-901</v>
      </c>
      <c r="I279" s="274"/>
      <c r="J279" s="274"/>
      <c r="K279" s="274"/>
      <c r="L279" s="274"/>
    </row>
    <row r="280" spans="1:12">
      <c r="A280" s="263">
        <f t="shared" si="28"/>
        <v>1944</v>
      </c>
      <c r="B280" s="271">
        <v>16010</v>
      </c>
      <c r="C280" s="265">
        <v>-901</v>
      </c>
      <c r="D280" s="266">
        <f t="shared" si="29"/>
        <v>-901</v>
      </c>
      <c r="I280" s="274"/>
      <c r="J280" s="274"/>
      <c r="K280" s="274"/>
      <c r="L280" s="274"/>
    </row>
    <row r="281" spans="1:12">
      <c r="A281" s="263">
        <f t="shared" si="28"/>
        <v>1944</v>
      </c>
      <c r="B281" s="271">
        <v>16040</v>
      </c>
      <c r="C281" s="265">
        <v>-901</v>
      </c>
      <c r="D281" s="266">
        <f t="shared" si="29"/>
        <v>-901</v>
      </c>
      <c r="I281" s="274"/>
      <c r="J281" s="274"/>
      <c r="K281" s="274"/>
      <c r="L281" s="274"/>
    </row>
    <row r="282" spans="1:12">
      <c r="A282" s="263">
        <f t="shared" si="28"/>
        <v>1944</v>
      </c>
      <c r="B282" s="271">
        <v>16071</v>
      </c>
      <c r="C282" s="265">
        <v>-901</v>
      </c>
      <c r="D282" s="266">
        <f t="shared" si="29"/>
        <v>-901</v>
      </c>
      <c r="I282" s="274"/>
      <c r="J282" s="274"/>
      <c r="K282" s="274"/>
      <c r="L282" s="274"/>
    </row>
    <row r="283" spans="1:12">
      <c r="A283" s="263">
        <f t="shared" si="28"/>
        <v>1944</v>
      </c>
      <c r="B283" s="271">
        <v>16102</v>
      </c>
      <c r="C283" s="265">
        <v>-901</v>
      </c>
      <c r="D283" s="266">
        <f t="shared" si="29"/>
        <v>-901</v>
      </c>
      <c r="I283" s="274"/>
      <c r="J283" s="274"/>
      <c r="K283" s="274"/>
      <c r="L283" s="274"/>
    </row>
    <row r="284" spans="1:12">
      <c r="A284" s="263">
        <f t="shared" si="28"/>
        <v>1944</v>
      </c>
      <c r="B284" s="271">
        <v>16131</v>
      </c>
      <c r="C284" s="265">
        <v>-901</v>
      </c>
      <c r="D284" s="266">
        <f t="shared" si="29"/>
        <v>-901</v>
      </c>
      <c r="I284" s="274"/>
      <c r="J284" s="274"/>
      <c r="K284" s="274"/>
      <c r="L284" s="274"/>
    </row>
    <row r="285" spans="1:12">
      <c r="A285" s="263">
        <f t="shared" si="28"/>
        <v>1944</v>
      </c>
      <c r="B285" s="271">
        <v>16162</v>
      </c>
      <c r="C285" s="265">
        <v>-901</v>
      </c>
      <c r="D285" s="266">
        <f t="shared" si="29"/>
        <v>-901</v>
      </c>
      <c r="I285" s="274"/>
      <c r="J285" s="274"/>
      <c r="K285" s="274"/>
      <c r="L285" s="274"/>
    </row>
    <row r="286" spans="1:12">
      <c r="A286" s="263">
        <f t="shared" si="28"/>
        <v>1944</v>
      </c>
      <c r="B286" s="271">
        <v>16192</v>
      </c>
      <c r="C286" s="265">
        <v>-901</v>
      </c>
      <c r="D286" s="266">
        <f t="shared" si="29"/>
        <v>-901</v>
      </c>
      <c r="I286" s="274"/>
      <c r="J286" s="274"/>
      <c r="K286" s="274"/>
      <c r="L286" s="274"/>
    </row>
    <row r="287" spans="1:12">
      <c r="A287" s="263">
        <f t="shared" si="28"/>
        <v>1944</v>
      </c>
      <c r="B287" s="271">
        <v>16223</v>
      </c>
      <c r="C287" s="265">
        <v>-901</v>
      </c>
      <c r="D287" s="266">
        <f t="shared" si="29"/>
        <v>-901</v>
      </c>
      <c r="I287" s="274"/>
      <c r="J287" s="274"/>
      <c r="K287" s="274"/>
      <c r="L287" s="274"/>
    </row>
    <row r="288" spans="1:12">
      <c r="A288" s="263">
        <f t="shared" si="28"/>
        <v>1944</v>
      </c>
      <c r="B288" s="271">
        <v>16253</v>
      </c>
      <c r="C288" s="265">
        <v>-901</v>
      </c>
      <c r="D288" s="266">
        <f t="shared" si="29"/>
        <v>-901</v>
      </c>
      <c r="I288" s="274"/>
      <c r="J288" s="274"/>
      <c r="K288" s="274"/>
      <c r="L288" s="274"/>
    </row>
    <row r="289" spans="1:12">
      <c r="A289" s="263">
        <f t="shared" si="28"/>
        <v>1944</v>
      </c>
      <c r="B289" s="271">
        <v>16284</v>
      </c>
      <c r="C289" s="265">
        <v>-901</v>
      </c>
      <c r="D289" s="266">
        <f t="shared" si="29"/>
        <v>-901</v>
      </c>
      <c r="I289" s="274"/>
      <c r="J289" s="274"/>
      <c r="K289" s="274"/>
      <c r="L289" s="274"/>
    </row>
    <row r="290" spans="1:12">
      <c r="A290" s="263">
        <f t="shared" si="28"/>
        <v>1944</v>
      </c>
      <c r="B290" s="271">
        <v>16315</v>
      </c>
      <c r="C290" s="265">
        <v>-901</v>
      </c>
      <c r="D290" s="266">
        <f t="shared" si="29"/>
        <v>-901</v>
      </c>
      <c r="I290" s="274"/>
      <c r="J290" s="274"/>
      <c r="K290" s="274"/>
      <c r="L290" s="274"/>
    </row>
    <row r="291" spans="1:12">
      <c r="A291" s="263">
        <f t="shared" si="28"/>
        <v>1944</v>
      </c>
      <c r="B291" s="271">
        <v>16345</v>
      </c>
      <c r="C291" s="265">
        <v>-901</v>
      </c>
      <c r="D291" s="266">
        <f t="shared" si="29"/>
        <v>-901</v>
      </c>
      <c r="I291" s="274"/>
      <c r="J291" s="274"/>
      <c r="K291" s="274"/>
      <c r="L291" s="274"/>
    </row>
    <row r="292" spans="1:12">
      <c r="A292" s="263">
        <f t="shared" si="28"/>
        <v>1945</v>
      </c>
      <c r="B292" s="271">
        <v>16376</v>
      </c>
      <c r="C292" s="265">
        <v>-901</v>
      </c>
      <c r="D292" s="266">
        <f t="shared" si="29"/>
        <v>-901</v>
      </c>
      <c r="I292" s="274"/>
      <c r="J292" s="274"/>
      <c r="K292" s="274"/>
      <c r="L292" s="274"/>
    </row>
    <row r="293" spans="1:12">
      <c r="A293" s="263">
        <f t="shared" si="28"/>
        <v>1945</v>
      </c>
      <c r="B293" s="271">
        <v>16406</v>
      </c>
      <c r="C293" s="265">
        <v>-901</v>
      </c>
      <c r="D293" s="266">
        <f t="shared" si="29"/>
        <v>-901</v>
      </c>
      <c r="I293" s="274"/>
      <c r="J293" s="274"/>
      <c r="K293" s="274"/>
      <c r="L293" s="274"/>
    </row>
    <row r="294" spans="1:12">
      <c r="A294" s="263">
        <f t="shared" si="28"/>
        <v>1945</v>
      </c>
      <c r="B294" s="271">
        <v>16437</v>
      </c>
      <c r="C294" s="265">
        <v>-901</v>
      </c>
      <c r="D294" s="266">
        <f t="shared" si="29"/>
        <v>-901</v>
      </c>
      <c r="I294" s="274"/>
      <c r="J294" s="274"/>
      <c r="K294" s="274"/>
      <c r="L294" s="274"/>
    </row>
    <row r="295" spans="1:12">
      <c r="A295" s="263">
        <f t="shared" si="28"/>
        <v>1945</v>
      </c>
      <c r="B295" s="271">
        <v>16468</v>
      </c>
      <c r="C295" s="265">
        <v>-901</v>
      </c>
      <c r="D295" s="266">
        <f t="shared" si="29"/>
        <v>-901</v>
      </c>
      <c r="I295" s="274"/>
      <c r="J295" s="274"/>
      <c r="K295" s="274"/>
      <c r="L295" s="274"/>
    </row>
    <row r="296" spans="1:12">
      <c r="A296" s="263">
        <f t="shared" si="28"/>
        <v>1945</v>
      </c>
      <c r="B296" s="271">
        <v>16496</v>
      </c>
      <c r="C296" s="265">
        <v>-901</v>
      </c>
      <c r="D296" s="266">
        <f t="shared" si="29"/>
        <v>-901</v>
      </c>
      <c r="I296" s="274"/>
      <c r="J296" s="274"/>
      <c r="K296" s="274"/>
      <c r="L296" s="274"/>
    </row>
    <row r="297" spans="1:12">
      <c r="A297" s="263">
        <f t="shared" si="28"/>
        <v>1945</v>
      </c>
      <c r="B297" s="271">
        <v>16527</v>
      </c>
      <c r="C297" s="265">
        <v>-901</v>
      </c>
      <c r="D297" s="266">
        <f t="shared" si="29"/>
        <v>-901</v>
      </c>
      <c r="I297" s="274"/>
      <c r="J297" s="274"/>
      <c r="K297" s="274"/>
      <c r="L297" s="274"/>
    </row>
    <row r="298" spans="1:12">
      <c r="A298" s="263">
        <f t="shared" si="28"/>
        <v>1945</v>
      </c>
      <c r="B298" s="271">
        <v>16557</v>
      </c>
      <c r="C298" s="265">
        <v>-901</v>
      </c>
      <c r="D298" s="266">
        <f t="shared" si="29"/>
        <v>-901</v>
      </c>
      <c r="I298" s="274"/>
      <c r="J298" s="274"/>
      <c r="K298" s="274"/>
      <c r="L298" s="274"/>
    </row>
    <row r="299" spans="1:12">
      <c r="A299" s="263">
        <f t="shared" si="28"/>
        <v>1945</v>
      </c>
      <c r="B299" s="271">
        <v>16588</v>
      </c>
      <c r="C299" s="265">
        <v>-901</v>
      </c>
      <c r="D299" s="266">
        <f t="shared" si="29"/>
        <v>-901</v>
      </c>
      <c r="I299" s="274"/>
      <c r="J299" s="274"/>
      <c r="K299" s="274"/>
      <c r="L299" s="274"/>
    </row>
    <row r="300" spans="1:12">
      <c r="A300" s="263">
        <f t="shared" si="28"/>
        <v>1945</v>
      </c>
      <c r="B300" s="271">
        <v>16618</v>
      </c>
      <c r="C300" s="265">
        <v>-901</v>
      </c>
      <c r="D300" s="266">
        <f t="shared" si="29"/>
        <v>-901</v>
      </c>
      <c r="I300" s="274"/>
      <c r="J300" s="274"/>
      <c r="K300" s="274"/>
      <c r="L300" s="274"/>
    </row>
    <row r="301" spans="1:12">
      <c r="A301" s="263">
        <f t="shared" si="28"/>
        <v>1945</v>
      </c>
      <c r="B301" s="271">
        <v>16649</v>
      </c>
      <c r="C301" s="265">
        <v>-901</v>
      </c>
      <c r="D301" s="266">
        <f t="shared" si="29"/>
        <v>-901</v>
      </c>
      <c r="I301" s="274"/>
      <c r="J301" s="274"/>
      <c r="K301" s="274"/>
      <c r="L301" s="274"/>
    </row>
    <row r="302" spans="1:12">
      <c r="A302" s="263">
        <f t="shared" si="28"/>
        <v>1945</v>
      </c>
      <c r="B302" s="271">
        <v>16680</v>
      </c>
      <c r="C302" s="265">
        <v>-901</v>
      </c>
      <c r="D302" s="266">
        <f t="shared" si="29"/>
        <v>-901</v>
      </c>
      <c r="I302" s="274"/>
      <c r="J302" s="274"/>
      <c r="K302" s="274"/>
      <c r="L302" s="274"/>
    </row>
    <row r="303" spans="1:12">
      <c r="A303" s="263">
        <f t="shared" si="28"/>
        <v>1945</v>
      </c>
      <c r="B303" s="271">
        <v>16710</v>
      </c>
      <c r="C303" s="265">
        <v>-901</v>
      </c>
      <c r="D303" s="266">
        <f t="shared" si="29"/>
        <v>-901</v>
      </c>
      <c r="I303" s="274"/>
      <c r="J303" s="274"/>
      <c r="K303" s="274"/>
      <c r="L303" s="274"/>
    </row>
    <row r="304" spans="1:12">
      <c r="A304" s="263">
        <f t="shared" si="28"/>
        <v>1946</v>
      </c>
      <c r="B304" s="271">
        <v>16741</v>
      </c>
      <c r="C304" s="265">
        <v>-901</v>
      </c>
      <c r="D304" s="266">
        <f t="shared" si="29"/>
        <v>-901</v>
      </c>
      <c r="I304" s="274"/>
      <c r="J304" s="274"/>
      <c r="K304" s="274"/>
      <c r="L304" s="274"/>
    </row>
    <row r="305" spans="1:12">
      <c r="A305" s="263">
        <f t="shared" si="28"/>
        <v>1946</v>
      </c>
      <c r="B305" s="271">
        <v>16771</v>
      </c>
      <c r="C305" s="265">
        <v>-901</v>
      </c>
      <c r="D305" s="266">
        <f t="shared" si="29"/>
        <v>-901</v>
      </c>
      <c r="I305" s="274"/>
      <c r="J305" s="274"/>
      <c r="K305" s="274"/>
      <c r="L305" s="274"/>
    </row>
    <row r="306" spans="1:12">
      <c r="A306" s="263">
        <f t="shared" si="28"/>
        <v>1946</v>
      </c>
      <c r="B306" s="271">
        <v>16802</v>
      </c>
      <c r="C306" s="265">
        <v>-901</v>
      </c>
      <c r="D306" s="266">
        <f t="shared" si="29"/>
        <v>-901</v>
      </c>
      <c r="I306" s="274"/>
      <c r="J306" s="274"/>
      <c r="K306" s="274"/>
      <c r="L306" s="274"/>
    </row>
    <row r="307" spans="1:12">
      <c r="A307" s="263">
        <f t="shared" si="28"/>
        <v>1946</v>
      </c>
      <c r="B307" s="271">
        <v>16833</v>
      </c>
      <c r="C307" s="265">
        <v>-901</v>
      </c>
      <c r="D307" s="266">
        <f t="shared" si="29"/>
        <v>-901</v>
      </c>
      <c r="I307" s="274"/>
      <c r="J307" s="274"/>
      <c r="K307" s="274"/>
      <c r="L307" s="274"/>
    </row>
    <row r="308" spans="1:12">
      <c r="A308" s="263">
        <f t="shared" si="28"/>
        <v>1946</v>
      </c>
      <c r="B308" s="271">
        <v>16861</v>
      </c>
      <c r="C308" s="265">
        <v>-901</v>
      </c>
      <c r="D308" s="266">
        <f t="shared" si="29"/>
        <v>-901</v>
      </c>
      <c r="I308" s="274"/>
      <c r="J308" s="274"/>
      <c r="K308" s="274"/>
      <c r="L308" s="274"/>
    </row>
    <row r="309" spans="1:12">
      <c r="A309" s="263">
        <f t="shared" si="28"/>
        <v>1946</v>
      </c>
      <c r="B309" s="271">
        <v>16892</v>
      </c>
      <c r="C309" s="265">
        <v>-901</v>
      </c>
      <c r="D309" s="266">
        <f t="shared" si="29"/>
        <v>-901</v>
      </c>
      <c r="I309" s="274"/>
      <c r="J309" s="274"/>
      <c r="K309" s="274"/>
      <c r="L309" s="274"/>
    </row>
    <row r="310" spans="1:12">
      <c r="A310" s="263">
        <f t="shared" si="28"/>
        <v>1946</v>
      </c>
      <c r="B310" s="271">
        <v>16922</v>
      </c>
      <c r="C310" s="265">
        <v>-901</v>
      </c>
      <c r="D310" s="266">
        <f t="shared" si="29"/>
        <v>-901</v>
      </c>
      <c r="I310" s="274"/>
      <c r="J310" s="274"/>
      <c r="K310" s="274"/>
      <c r="L310" s="274"/>
    </row>
    <row r="311" spans="1:12">
      <c r="A311" s="263">
        <f t="shared" si="28"/>
        <v>1946</v>
      </c>
      <c r="B311" s="271">
        <v>16953</v>
      </c>
      <c r="C311" s="265">
        <v>-901</v>
      </c>
      <c r="D311" s="266">
        <f t="shared" si="29"/>
        <v>-901</v>
      </c>
      <c r="I311" s="274"/>
      <c r="J311" s="274"/>
      <c r="K311" s="274"/>
      <c r="L311" s="274"/>
    </row>
    <row r="312" spans="1:12">
      <c r="A312" s="263">
        <f t="shared" si="28"/>
        <v>1946</v>
      </c>
      <c r="B312" s="271">
        <v>16983</v>
      </c>
      <c r="C312" s="265">
        <v>-901</v>
      </c>
      <c r="D312" s="266">
        <f t="shared" si="29"/>
        <v>-901</v>
      </c>
      <c r="I312" s="274"/>
      <c r="J312" s="274"/>
      <c r="K312" s="274"/>
      <c r="L312" s="274"/>
    </row>
    <row r="313" spans="1:12">
      <c r="A313" s="263">
        <f t="shared" si="28"/>
        <v>1946</v>
      </c>
      <c r="B313" s="271">
        <v>17014</v>
      </c>
      <c r="C313" s="265">
        <v>-901</v>
      </c>
      <c r="D313" s="266">
        <f t="shared" si="29"/>
        <v>-901</v>
      </c>
      <c r="I313" s="274"/>
      <c r="J313" s="274"/>
      <c r="K313" s="274"/>
      <c r="L313" s="274"/>
    </row>
    <row r="314" spans="1:12">
      <c r="A314" s="263">
        <f t="shared" si="28"/>
        <v>1946</v>
      </c>
      <c r="B314" s="271">
        <v>17045</v>
      </c>
      <c r="C314" s="265">
        <v>-901</v>
      </c>
      <c r="D314" s="266">
        <f t="shared" si="29"/>
        <v>-901</v>
      </c>
      <c r="I314" s="274"/>
      <c r="J314" s="274"/>
      <c r="K314" s="274"/>
      <c r="L314" s="274"/>
    </row>
    <row r="315" spans="1:12">
      <c r="A315" s="263">
        <f t="shared" si="28"/>
        <v>1946</v>
      </c>
      <c r="B315" s="271">
        <v>17075</v>
      </c>
      <c r="C315" s="265">
        <v>-901</v>
      </c>
      <c r="D315" s="266">
        <f t="shared" si="29"/>
        <v>-901</v>
      </c>
      <c r="I315" s="274"/>
      <c r="J315" s="274"/>
      <c r="K315" s="274"/>
      <c r="L315" s="274"/>
    </row>
    <row r="316" spans="1:12">
      <c r="A316" s="263">
        <f t="shared" si="28"/>
        <v>1947</v>
      </c>
      <c r="B316" s="271">
        <v>17106</v>
      </c>
      <c r="C316" s="265">
        <v>-901</v>
      </c>
      <c r="D316" s="266">
        <f t="shared" si="29"/>
        <v>-901</v>
      </c>
      <c r="I316" s="274"/>
      <c r="J316" s="274"/>
      <c r="K316" s="274"/>
      <c r="L316" s="274"/>
    </row>
    <row r="317" spans="1:12">
      <c r="A317" s="263">
        <f t="shared" si="28"/>
        <v>1947</v>
      </c>
      <c r="B317" s="271">
        <v>17136</v>
      </c>
      <c r="C317" s="265">
        <v>-901</v>
      </c>
      <c r="D317" s="266">
        <f t="shared" si="29"/>
        <v>-901</v>
      </c>
      <c r="I317" s="274"/>
      <c r="J317" s="274"/>
      <c r="K317" s="274"/>
      <c r="L317" s="274"/>
    </row>
    <row r="318" spans="1:12">
      <c r="A318" s="263">
        <f t="shared" si="28"/>
        <v>1947</v>
      </c>
      <c r="B318" s="271">
        <v>17167</v>
      </c>
      <c r="C318" s="265">
        <v>-901</v>
      </c>
      <c r="D318" s="266">
        <f t="shared" si="29"/>
        <v>-901</v>
      </c>
      <c r="I318" s="274"/>
      <c r="J318" s="274"/>
      <c r="K318" s="274"/>
      <c r="L318" s="274"/>
    </row>
    <row r="319" spans="1:12">
      <c r="A319" s="263">
        <f t="shared" si="28"/>
        <v>1947</v>
      </c>
      <c r="B319" s="271">
        <v>17198</v>
      </c>
      <c r="C319" s="265">
        <v>-901</v>
      </c>
      <c r="D319" s="266">
        <f t="shared" si="29"/>
        <v>-901</v>
      </c>
      <c r="I319" s="274"/>
      <c r="J319" s="274"/>
      <c r="K319" s="274"/>
      <c r="L319" s="274"/>
    </row>
    <row r="320" spans="1:12">
      <c r="A320" s="263">
        <f t="shared" si="28"/>
        <v>1947</v>
      </c>
      <c r="B320" s="271">
        <v>17226</v>
      </c>
      <c r="C320" s="265">
        <v>-901</v>
      </c>
      <c r="D320" s="266">
        <f t="shared" si="29"/>
        <v>-901</v>
      </c>
      <c r="I320" s="274"/>
      <c r="J320" s="274"/>
      <c r="K320" s="274"/>
      <c r="L320" s="274"/>
    </row>
    <row r="321" spans="1:12">
      <c r="A321" s="263">
        <f t="shared" si="28"/>
        <v>1947</v>
      </c>
      <c r="B321" s="271">
        <v>17257</v>
      </c>
      <c r="C321" s="265">
        <v>-901</v>
      </c>
      <c r="D321" s="266">
        <f t="shared" si="29"/>
        <v>-901</v>
      </c>
      <c r="I321" s="274"/>
      <c r="J321" s="274"/>
      <c r="K321" s="274"/>
      <c r="L321" s="274"/>
    </row>
    <row r="322" spans="1:12">
      <c r="A322" s="263">
        <f t="shared" si="28"/>
        <v>1947</v>
      </c>
      <c r="B322" s="271">
        <v>17287</v>
      </c>
      <c r="C322" s="265">
        <v>-901</v>
      </c>
      <c r="D322" s="266">
        <f t="shared" si="29"/>
        <v>-901</v>
      </c>
      <c r="I322" s="274"/>
      <c r="J322" s="274"/>
      <c r="K322" s="274"/>
      <c r="L322" s="274"/>
    </row>
    <row r="323" spans="1:12">
      <c r="A323" s="263">
        <f t="shared" si="28"/>
        <v>1947</v>
      </c>
      <c r="B323" s="271">
        <v>17318</v>
      </c>
      <c r="C323" s="265">
        <v>-901</v>
      </c>
      <c r="D323" s="266">
        <f t="shared" si="29"/>
        <v>-901</v>
      </c>
      <c r="I323" s="274"/>
      <c r="J323" s="274"/>
      <c r="K323" s="274"/>
      <c r="L323" s="274"/>
    </row>
    <row r="324" spans="1:12">
      <c r="A324" s="263">
        <f t="shared" si="28"/>
        <v>1947</v>
      </c>
      <c r="B324" s="271">
        <v>17348</v>
      </c>
      <c r="C324" s="265">
        <v>-901</v>
      </c>
      <c r="D324" s="266">
        <f t="shared" si="29"/>
        <v>-901</v>
      </c>
      <c r="I324" s="274"/>
      <c r="J324" s="274"/>
      <c r="K324" s="274"/>
      <c r="L324" s="274"/>
    </row>
    <row r="325" spans="1:12">
      <c r="A325" s="263">
        <f t="shared" si="28"/>
        <v>1947</v>
      </c>
      <c r="B325" s="271">
        <v>17379</v>
      </c>
      <c r="C325" s="265">
        <v>-901</v>
      </c>
      <c r="D325" s="266">
        <f t="shared" si="29"/>
        <v>-901</v>
      </c>
      <c r="I325" s="274"/>
      <c r="J325" s="274"/>
      <c r="K325" s="274"/>
      <c r="L325" s="274"/>
    </row>
    <row r="326" spans="1:12">
      <c r="A326" s="263">
        <f t="shared" si="28"/>
        <v>1947</v>
      </c>
      <c r="B326" s="271">
        <v>17410</v>
      </c>
      <c r="C326" s="265">
        <v>-901</v>
      </c>
      <c r="D326" s="266">
        <f t="shared" si="29"/>
        <v>-901</v>
      </c>
      <c r="I326" s="274"/>
      <c r="J326" s="274"/>
      <c r="K326" s="274"/>
      <c r="L326" s="274"/>
    </row>
    <row r="327" spans="1:12">
      <c r="A327" s="263">
        <f t="shared" si="28"/>
        <v>1947</v>
      </c>
      <c r="B327" s="271">
        <v>17440</v>
      </c>
      <c r="C327" s="265">
        <v>-901</v>
      </c>
      <c r="D327" s="266">
        <f t="shared" si="29"/>
        <v>-901</v>
      </c>
      <c r="I327" s="274"/>
      <c r="J327" s="274"/>
      <c r="K327" s="274"/>
      <c r="L327" s="274"/>
    </row>
    <row r="328" spans="1:12">
      <c r="A328" s="263">
        <f t="shared" si="28"/>
        <v>1948</v>
      </c>
      <c r="B328" s="271">
        <v>17471</v>
      </c>
      <c r="C328" s="265">
        <v>-901</v>
      </c>
      <c r="D328" s="266">
        <f t="shared" si="29"/>
        <v>-901</v>
      </c>
      <c r="I328" s="274"/>
      <c r="J328" s="274"/>
      <c r="K328" s="274"/>
      <c r="L328" s="274"/>
    </row>
    <row r="329" spans="1:12">
      <c r="A329" s="263">
        <f t="shared" si="28"/>
        <v>1948</v>
      </c>
      <c r="B329" s="271">
        <v>17501</v>
      </c>
      <c r="C329" s="265">
        <v>-901</v>
      </c>
      <c r="D329" s="266">
        <f t="shared" si="29"/>
        <v>-901</v>
      </c>
      <c r="I329" s="274"/>
      <c r="J329" s="274"/>
      <c r="K329" s="274"/>
      <c r="L329" s="274"/>
    </row>
    <row r="330" spans="1:12">
      <c r="A330" s="263">
        <f t="shared" si="28"/>
        <v>1948</v>
      </c>
      <c r="B330" s="271">
        <v>17532</v>
      </c>
      <c r="C330" s="265">
        <v>-901</v>
      </c>
      <c r="D330" s="266">
        <f t="shared" si="29"/>
        <v>-901</v>
      </c>
      <c r="I330" s="274"/>
      <c r="J330" s="274"/>
      <c r="K330" s="274"/>
      <c r="L330" s="274"/>
    </row>
    <row r="331" spans="1:12">
      <c r="A331" s="263">
        <f t="shared" si="28"/>
        <v>1948</v>
      </c>
      <c r="B331" s="271">
        <v>17563</v>
      </c>
      <c r="C331" s="265">
        <v>-901</v>
      </c>
      <c r="D331" s="266">
        <f t="shared" si="29"/>
        <v>-901</v>
      </c>
      <c r="I331" s="274"/>
      <c r="J331" s="274"/>
      <c r="K331" s="274"/>
      <c r="L331" s="274"/>
    </row>
    <row r="332" spans="1:12">
      <c r="A332" s="263">
        <f t="shared" si="28"/>
        <v>1948</v>
      </c>
      <c r="B332" s="271">
        <v>17592</v>
      </c>
      <c r="C332" s="265">
        <v>-901</v>
      </c>
      <c r="D332" s="266">
        <f t="shared" si="29"/>
        <v>-901</v>
      </c>
      <c r="I332" s="274"/>
      <c r="J332" s="274"/>
      <c r="K332" s="274"/>
      <c r="L332" s="274"/>
    </row>
    <row r="333" spans="1:12">
      <c r="A333" s="263">
        <f t="shared" si="28"/>
        <v>1948</v>
      </c>
      <c r="B333" s="271">
        <v>17623</v>
      </c>
      <c r="C333" s="265">
        <v>-901</v>
      </c>
      <c r="D333" s="266">
        <f t="shared" si="29"/>
        <v>-901</v>
      </c>
      <c r="I333" s="274"/>
      <c r="J333" s="274"/>
      <c r="K333" s="274"/>
      <c r="L333" s="274"/>
    </row>
    <row r="334" spans="1:12">
      <c r="A334" s="263">
        <f t="shared" si="28"/>
        <v>1948</v>
      </c>
      <c r="B334" s="271">
        <v>17653</v>
      </c>
      <c r="C334" s="265">
        <v>-901</v>
      </c>
      <c r="D334" s="266">
        <f t="shared" si="29"/>
        <v>-901</v>
      </c>
      <c r="I334" s="274"/>
      <c r="J334" s="274"/>
      <c r="K334" s="274"/>
      <c r="L334" s="274"/>
    </row>
    <row r="335" spans="1:12">
      <c r="A335" s="263">
        <f t="shared" si="28"/>
        <v>1948</v>
      </c>
      <c r="B335" s="271">
        <v>17684</v>
      </c>
      <c r="C335" s="265">
        <v>-901</v>
      </c>
      <c r="D335" s="266">
        <f t="shared" si="29"/>
        <v>-901</v>
      </c>
      <c r="I335" s="274"/>
      <c r="J335" s="274"/>
      <c r="K335" s="274"/>
      <c r="L335" s="274"/>
    </row>
    <row r="336" spans="1:12">
      <c r="A336" s="263">
        <f t="shared" si="28"/>
        <v>1948</v>
      </c>
      <c r="B336" s="271">
        <v>17714</v>
      </c>
      <c r="C336" s="265">
        <v>-901</v>
      </c>
      <c r="D336" s="266">
        <f t="shared" si="29"/>
        <v>-901</v>
      </c>
      <c r="I336" s="274"/>
      <c r="J336" s="274"/>
      <c r="K336" s="274"/>
      <c r="L336" s="274"/>
    </row>
    <row r="337" spans="1:12">
      <c r="A337" s="263">
        <f t="shared" ref="A337:A400" si="30">IF(MONTH(B337)&gt;9,YEAR(B337)+1,YEAR(B337))</f>
        <v>1948</v>
      </c>
      <c r="B337" s="271">
        <v>17745</v>
      </c>
      <c r="C337" s="265">
        <v>-901</v>
      </c>
      <c r="D337" s="266">
        <f t="shared" ref="D337:D400" si="31">IF(C337&lt;&gt;-901,C337*DAY(B337)*24*60*60/(220*22*9*1000),-901)</f>
        <v>-901</v>
      </c>
      <c r="I337" s="274"/>
      <c r="J337" s="274"/>
      <c r="K337" s="274"/>
      <c r="L337" s="274"/>
    </row>
    <row r="338" spans="1:12">
      <c r="A338" s="263">
        <f t="shared" si="30"/>
        <v>1948</v>
      </c>
      <c r="B338" s="271">
        <v>17776</v>
      </c>
      <c r="C338" s="265">
        <v>-901</v>
      </c>
      <c r="D338" s="266">
        <f t="shared" si="31"/>
        <v>-901</v>
      </c>
      <c r="I338" s="274"/>
      <c r="J338" s="274"/>
      <c r="K338" s="274"/>
      <c r="L338" s="274"/>
    </row>
    <row r="339" spans="1:12">
      <c r="A339" s="263">
        <f t="shared" si="30"/>
        <v>1948</v>
      </c>
      <c r="B339" s="271">
        <v>17806</v>
      </c>
      <c r="C339" s="265">
        <v>-901</v>
      </c>
      <c r="D339" s="266">
        <f t="shared" si="31"/>
        <v>-901</v>
      </c>
      <c r="I339" s="274"/>
      <c r="J339" s="274"/>
      <c r="K339" s="274"/>
      <c r="L339" s="274"/>
    </row>
    <row r="340" spans="1:12">
      <c r="A340" s="263">
        <f t="shared" si="30"/>
        <v>1949</v>
      </c>
      <c r="B340" s="271">
        <v>17837</v>
      </c>
      <c r="C340" s="265">
        <v>-901</v>
      </c>
      <c r="D340" s="266">
        <f t="shared" si="31"/>
        <v>-901</v>
      </c>
      <c r="I340" s="274"/>
      <c r="J340" s="274"/>
      <c r="K340" s="274"/>
      <c r="L340" s="274"/>
    </row>
    <row r="341" spans="1:12">
      <c r="A341" s="263">
        <f t="shared" si="30"/>
        <v>1949</v>
      </c>
      <c r="B341" s="271">
        <v>17867</v>
      </c>
      <c r="C341" s="265">
        <v>-901</v>
      </c>
      <c r="D341" s="266">
        <f t="shared" si="31"/>
        <v>-901</v>
      </c>
      <c r="I341" s="274"/>
      <c r="J341" s="274"/>
      <c r="K341" s="274"/>
      <c r="L341" s="274"/>
    </row>
    <row r="342" spans="1:12">
      <c r="A342" s="263">
        <f t="shared" si="30"/>
        <v>1949</v>
      </c>
      <c r="B342" s="271">
        <v>17898</v>
      </c>
      <c r="C342" s="265">
        <v>-901</v>
      </c>
      <c r="D342" s="266">
        <f t="shared" si="31"/>
        <v>-901</v>
      </c>
      <c r="I342" s="274"/>
      <c r="J342" s="274"/>
      <c r="K342" s="274"/>
      <c r="L342" s="274"/>
    </row>
    <row r="343" spans="1:12">
      <c r="A343" s="263">
        <f t="shared" si="30"/>
        <v>1949</v>
      </c>
      <c r="B343" s="271">
        <v>17929</v>
      </c>
      <c r="C343" s="265">
        <v>-901</v>
      </c>
      <c r="D343" s="266">
        <f t="shared" si="31"/>
        <v>-901</v>
      </c>
      <c r="I343" s="274"/>
      <c r="J343" s="274"/>
      <c r="K343" s="274"/>
      <c r="L343" s="274"/>
    </row>
    <row r="344" spans="1:12">
      <c r="A344" s="263">
        <f t="shared" si="30"/>
        <v>1949</v>
      </c>
      <c r="B344" s="271">
        <v>17957</v>
      </c>
      <c r="C344" s="265">
        <v>-901</v>
      </c>
      <c r="D344" s="266">
        <f t="shared" si="31"/>
        <v>-901</v>
      </c>
      <c r="I344" s="274"/>
      <c r="J344" s="274"/>
      <c r="K344" s="274"/>
      <c r="L344" s="274"/>
    </row>
    <row r="345" spans="1:12">
      <c r="A345" s="263">
        <f t="shared" si="30"/>
        <v>1949</v>
      </c>
      <c r="B345" s="271">
        <v>17988</v>
      </c>
      <c r="C345" s="265">
        <v>-901</v>
      </c>
      <c r="D345" s="266">
        <f t="shared" si="31"/>
        <v>-901</v>
      </c>
      <c r="I345" s="274"/>
      <c r="J345" s="274"/>
      <c r="K345" s="274"/>
      <c r="L345" s="274"/>
    </row>
    <row r="346" spans="1:12">
      <c r="A346" s="263">
        <f t="shared" si="30"/>
        <v>1949</v>
      </c>
      <c r="B346" s="271">
        <v>18018</v>
      </c>
      <c r="C346" s="265">
        <v>-901</v>
      </c>
      <c r="D346" s="266">
        <f t="shared" si="31"/>
        <v>-901</v>
      </c>
      <c r="I346" s="274"/>
      <c r="J346" s="274"/>
      <c r="K346" s="274"/>
      <c r="L346" s="274"/>
    </row>
    <row r="347" spans="1:12">
      <c r="A347" s="263">
        <f t="shared" si="30"/>
        <v>1949</v>
      </c>
      <c r="B347" s="271">
        <v>18049</v>
      </c>
      <c r="C347" s="265">
        <v>-901</v>
      </c>
      <c r="D347" s="266">
        <f t="shared" si="31"/>
        <v>-901</v>
      </c>
      <c r="I347" s="274"/>
      <c r="J347" s="274"/>
      <c r="K347" s="274"/>
      <c r="L347" s="274"/>
    </row>
    <row r="348" spans="1:12">
      <c r="A348" s="263">
        <f t="shared" si="30"/>
        <v>1949</v>
      </c>
      <c r="B348" s="271">
        <v>18079</v>
      </c>
      <c r="C348" s="265">
        <v>-901</v>
      </c>
      <c r="D348" s="266">
        <f t="shared" si="31"/>
        <v>-901</v>
      </c>
      <c r="I348" s="274"/>
      <c r="J348" s="274"/>
      <c r="K348" s="274"/>
      <c r="L348" s="274"/>
    </row>
    <row r="349" spans="1:12">
      <c r="A349" s="263">
        <f t="shared" si="30"/>
        <v>1949</v>
      </c>
      <c r="B349" s="271">
        <v>18110</v>
      </c>
      <c r="C349" s="265">
        <v>-901</v>
      </c>
      <c r="D349" s="266">
        <f t="shared" si="31"/>
        <v>-901</v>
      </c>
      <c r="I349" s="274"/>
      <c r="J349" s="274"/>
      <c r="K349" s="274"/>
      <c r="L349" s="274"/>
    </row>
    <row r="350" spans="1:12">
      <c r="A350" s="263">
        <f t="shared" si="30"/>
        <v>1949</v>
      </c>
      <c r="B350" s="271">
        <v>18141</v>
      </c>
      <c r="C350" s="265">
        <v>-901</v>
      </c>
      <c r="D350" s="266">
        <f t="shared" si="31"/>
        <v>-901</v>
      </c>
      <c r="I350" s="274"/>
      <c r="J350" s="274"/>
      <c r="K350" s="274"/>
      <c r="L350" s="274"/>
    </row>
    <row r="351" spans="1:12">
      <c r="A351" s="263">
        <f t="shared" si="30"/>
        <v>1949</v>
      </c>
      <c r="B351" s="271">
        <v>18171</v>
      </c>
      <c r="C351" s="265">
        <v>-901</v>
      </c>
      <c r="D351" s="266">
        <f t="shared" si="31"/>
        <v>-901</v>
      </c>
      <c r="I351" s="274"/>
      <c r="J351" s="274"/>
      <c r="K351" s="274"/>
      <c r="L351" s="274"/>
    </row>
    <row r="352" spans="1:12">
      <c r="A352" s="263">
        <f t="shared" si="30"/>
        <v>1950</v>
      </c>
      <c r="B352" s="271">
        <v>18202</v>
      </c>
      <c r="C352" s="265">
        <v>-901</v>
      </c>
      <c r="D352" s="266">
        <f t="shared" si="31"/>
        <v>-901</v>
      </c>
      <c r="I352" s="274"/>
      <c r="J352" s="274"/>
      <c r="K352" s="274"/>
      <c r="L352" s="274"/>
    </row>
    <row r="353" spans="1:12">
      <c r="A353" s="263">
        <f t="shared" si="30"/>
        <v>1950</v>
      </c>
      <c r="B353" s="271">
        <v>18232</v>
      </c>
      <c r="C353" s="265">
        <v>-901</v>
      </c>
      <c r="D353" s="266">
        <f t="shared" si="31"/>
        <v>-901</v>
      </c>
      <c r="I353" s="274"/>
      <c r="J353" s="274"/>
      <c r="K353" s="274"/>
      <c r="L353" s="274"/>
    </row>
    <row r="354" spans="1:12">
      <c r="A354" s="263">
        <f t="shared" si="30"/>
        <v>1950</v>
      </c>
      <c r="B354" s="271">
        <v>18263</v>
      </c>
      <c r="C354" s="265">
        <v>-901</v>
      </c>
      <c r="D354" s="266">
        <f t="shared" si="31"/>
        <v>-901</v>
      </c>
      <c r="I354" s="274"/>
      <c r="J354" s="274"/>
      <c r="K354" s="274"/>
      <c r="L354" s="274"/>
    </row>
    <row r="355" spans="1:12">
      <c r="A355" s="263">
        <f t="shared" si="30"/>
        <v>1950</v>
      </c>
      <c r="B355" s="271">
        <v>18294</v>
      </c>
      <c r="C355" s="265">
        <v>-901</v>
      </c>
      <c r="D355" s="266">
        <f t="shared" si="31"/>
        <v>-901</v>
      </c>
      <c r="I355" s="274"/>
      <c r="J355" s="274"/>
      <c r="K355" s="274"/>
      <c r="L355" s="274"/>
    </row>
    <row r="356" spans="1:12">
      <c r="A356" s="263">
        <f t="shared" si="30"/>
        <v>1950</v>
      </c>
      <c r="B356" s="271">
        <v>18322</v>
      </c>
      <c r="C356" s="265">
        <v>-901</v>
      </c>
      <c r="D356" s="266">
        <f t="shared" si="31"/>
        <v>-901</v>
      </c>
      <c r="I356" s="274"/>
      <c r="J356" s="274"/>
      <c r="K356" s="274"/>
      <c r="L356" s="274"/>
    </row>
    <row r="357" spans="1:12">
      <c r="A357" s="263">
        <f t="shared" si="30"/>
        <v>1950</v>
      </c>
      <c r="B357" s="271">
        <v>18353</v>
      </c>
      <c r="C357" s="265">
        <v>-901</v>
      </c>
      <c r="D357" s="266">
        <f t="shared" si="31"/>
        <v>-901</v>
      </c>
      <c r="I357" s="274"/>
      <c r="J357" s="274"/>
      <c r="K357" s="274"/>
      <c r="L357" s="274"/>
    </row>
    <row r="358" spans="1:12">
      <c r="A358" s="263">
        <f t="shared" si="30"/>
        <v>1950</v>
      </c>
      <c r="B358" s="271">
        <v>18383</v>
      </c>
      <c r="C358" s="265">
        <v>-901</v>
      </c>
      <c r="D358" s="266">
        <f t="shared" si="31"/>
        <v>-901</v>
      </c>
      <c r="I358" s="274"/>
      <c r="J358" s="274"/>
      <c r="K358" s="274"/>
      <c r="L358" s="274"/>
    </row>
    <row r="359" spans="1:12">
      <c r="A359" s="263">
        <f t="shared" si="30"/>
        <v>1950</v>
      </c>
      <c r="B359" s="271">
        <v>18414</v>
      </c>
      <c r="C359" s="265">
        <v>-901</v>
      </c>
      <c r="D359" s="266">
        <f t="shared" si="31"/>
        <v>-901</v>
      </c>
      <c r="I359" s="274"/>
      <c r="J359" s="274"/>
      <c r="K359" s="274"/>
      <c r="L359" s="274"/>
    </row>
    <row r="360" spans="1:12">
      <c r="A360" s="263">
        <f t="shared" si="30"/>
        <v>1950</v>
      </c>
      <c r="B360" s="271">
        <v>18444</v>
      </c>
      <c r="C360" s="265">
        <v>-901</v>
      </c>
      <c r="D360" s="266">
        <f t="shared" si="31"/>
        <v>-901</v>
      </c>
      <c r="I360" s="274"/>
      <c r="J360" s="274"/>
      <c r="K360" s="274"/>
      <c r="L360" s="274"/>
    </row>
    <row r="361" spans="1:12">
      <c r="A361" s="263">
        <f t="shared" si="30"/>
        <v>1950</v>
      </c>
      <c r="B361" s="271">
        <v>18475</v>
      </c>
      <c r="C361" s="265">
        <v>-901</v>
      </c>
      <c r="D361" s="266">
        <f t="shared" si="31"/>
        <v>-901</v>
      </c>
      <c r="I361" s="274"/>
      <c r="J361" s="274"/>
      <c r="K361" s="274"/>
      <c r="L361" s="274"/>
    </row>
    <row r="362" spans="1:12">
      <c r="A362" s="263">
        <f t="shared" si="30"/>
        <v>1950</v>
      </c>
      <c r="B362" s="271">
        <v>18506</v>
      </c>
      <c r="C362" s="265">
        <v>-901</v>
      </c>
      <c r="D362" s="266">
        <f t="shared" si="31"/>
        <v>-901</v>
      </c>
      <c r="I362" s="274"/>
      <c r="J362" s="274"/>
      <c r="K362" s="274"/>
      <c r="L362" s="274"/>
    </row>
    <row r="363" spans="1:12">
      <c r="A363" s="263">
        <f t="shared" si="30"/>
        <v>1950</v>
      </c>
      <c r="B363" s="271">
        <v>18536</v>
      </c>
      <c r="C363" s="265">
        <v>-901</v>
      </c>
      <c r="D363" s="266">
        <f t="shared" si="31"/>
        <v>-901</v>
      </c>
      <c r="I363" s="274"/>
      <c r="J363" s="274"/>
      <c r="K363" s="274"/>
      <c r="L363" s="274"/>
    </row>
    <row r="364" spans="1:12">
      <c r="A364" s="263">
        <f t="shared" si="30"/>
        <v>1951</v>
      </c>
      <c r="B364" s="271">
        <v>18567</v>
      </c>
      <c r="C364" s="265">
        <v>-901</v>
      </c>
      <c r="D364" s="266">
        <f t="shared" si="31"/>
        <v>-901</v>
      </c>
      <c r="I364" s="274"/>
      <c r="J364" s="274"/>
      <c r="K364" s="274"/>
      <c r="L364" s="274"/>
    </row>
    <row r="365" spans="1:12">
      <c r="A365" s="263">
        <f t="shared" si="30"/>
        <v>1951</v>
      </c>
      <c r="B365" s="271">
        <v>18597</v>
      </c>
      <c r="C365" s="265">
        <v>-901</v>
      </c>
      <c r="D365" s="266">
        <f t="shared" si="31"/>
        <v>-901</v>
      </c>
      <c r="I365" s="274"/>
      <c r="J365" s="274"/>
      <c r="K365" s="274"/>
      <c r="L365" s="274"/>
    </row>
    <row r="366" spans="1:12">
      <c r="A366" s="263">
        <f t="shared" si="30"/>
        <v>1951</v>
      </c>
      <c r="B366" s="271">
        <v>18628</v>
      </c>
      <c r="C366" s="265">
        <v>-901</v>
      </c>
      <c r="D366" s="266">
        <f t="shared" si="31"/>
        <v>-901</v>
      </c>
      <c r="I366" s="274"/>
      <c r="J366" s="274"/>
      <c r="K366" s="274"/>
      <c r="L366" s="274"/>
    </row>
    <row r="367" spans="1:12">
      <c r="A367" s="263">
        <f t="shared" si="30"/>
        <v>1951</v>
      </c>
      <c r="B367" s="271">
        <v>18659</v>
      </c>
      <c r="C367" s="265">
        <v>-901</v>
      </c>
      <c r="D367" s="266">
        <f t="shared" si="31"/>
        <v>-901</v>
      </c>
      <c r="I367" s="274"/>
      <c r="J367" s="274"/>
      <c r="K367" s="274"/>
      <c r="L367" s="274"/>
    </row>
    <row r="368" spans="1:12">
      <c r="A368" s="263">
        <f t="shared" si="30"/>
        <v>1951</v>
      </c>
      <c r="B368" s="271">
        <v>18687</v>
      </c>
      <c r="C368" s="265">
        <v>-901</v>
      </c>
      <c r="D368" s="266">
        <f t="shared" si="31"/>
        <v>-901</v>
      </c>
      <c r="I368" s="274"/>
      <c r="J368" s="274"/>
      <c r="K368" s="274"/>
      <c r="L368" s="274"/>
    </row>
    <row r="369" spans="1:12">
      <c r="A369" s="263">
        <f t="shared" si="30"/>
        <v>1951</v>
      </c>
      <c r="B369" s="271">
        <v>18718</v>
      </c>
      <c r="C369" s="265">
        <v>-901</v>
      </c>
      <c r="D369" s="266">
        <f t="shared" si="31"/>
        <v>-901</v>
      </c>
      <c r="I369" s="274"/>
      <c r="J369" s="274"/>
      <c r="K369" s="274"/>
      <c r="L369" s="274"/>
    </row>
    <row r="370" spans="1:12">
      <c r="A370" s="263">
        <f t="shared" si="30"/>
        <v>1951</v>
      </c>
      <c r="B370" s="271">
        <v>18748</v>
      </c>
      <c r="C370" s="265">
        <v>-901</v>
      </c>
      <c r="D370" s="266">
        <f t="shared" si="31"/>
        <v>-901</v>
      </c>
      <c r="I370" s="274"/>
      <c r="J370" s="274"/>
      <c r="K370" s="274"/>
      <c r="L370" s="274"/>
    </row>
    <row r="371" spans="1:12">
      <c r="A371" s="263">
        <f t="shared" si="30"/>
        <v>1951</v>
      </c>
      <c r="B371" s="271">
        <v>18779</v>
      </c>
      <c r="C371" s="265">
        <v>-901</v>
      </c>
      <c r="D371" s="266">
        <f t="shared" si="31"/>
        <v>-901</v>
      </c>
      <c r="I371" s="274"/>
      <c r="J371" s="274"/>
      <c r="K371" s="274"/>
      <c r="L371" s="274"/>
    </row>
    <row r="372" spans="1:12">
      <c r="A372" s="263">
        <f t="shared" si="30"/>
        <v>1951</v>
      </c>
      <c r="B372" s="271">
        <v>18809</v>
      </c>
      <c r="C372" s="265">
        <v>-901</v>
      </c>
      <c r="D372" s="266">
        <f t="shared" si="31"/>
        <v>-901</v>
      </c>
      <c r="I372" s="274"/>
      <c r="J372" s="274"/>
      <c r="K372" s="274"/>
      <c r="L372" s="274"/>
    </row>
    <row r="373" spans="1:12">
      <c r="A373" s="263">
        <f t="shared" si="30"/>
        <v>1951</v>
      </c>
      <c r="B373" s="271">
        <v>18840</v>
      </c>
      <c r="C373" s="265">
        <v>-901</v>
      </c>
      <c r="D373" s="266">
        <f t="shared" si="31"/>
        <v>-901</v>
      </c>
      <c r="I373" s="274"/>
      <c r="J373" s="274"/>
      <c r="K373" s="274"/>
      <c r="L373" s="274"/>
    </row>
    <row r="374" spans="1:12">
      <c r="A374" s="263">
        <f t="shared" si="30"/>
        <v>1951</v>
      </c>
      <c r="B374" s="271">
        <v>18871</v>
      </c>
      <c r="C374" s="265">
        <v>-901</v>
      </c>
      <c r="D374" s="266">
        <f t="shared" si="31"/>
        <v>-901</v>
      </c>
      <c r="I374" s="274"/>
      <c r="J374" s="274"/>
      <c r="K374" s="274"/>
      <c r="L374" s="274"/>
    </row>
    <row r="375" spans="1:12">
      <c r="A375" s="263">
        <f t="shared" si="30"/>
        <v>1951</v>
      </c>
      <c r="B375" s="271">
        <v>18901</v>
      </c>
      <c r="C375" s="265">
        <v>-901</v>
      </c>
      <c r="D375" s="266">
        <f t="shared" si="31"/>
        <v>-901</v>
      </c>
      <c r="I375" s="274"/>
      <c r="J375" s="274"/>
      <c r="K375" s="274"/>
      <c r="L375" s="274"/>
    </row>
    <row r="376" spans="1:12">
      <c r="A376" s="263">
        <f t="shared" si="30"/>
        <v>1952</v>
      </c>
      <c r="B376" s="271">
        <v>18932</v>
      </c>
      <c r="C376" s="265">
        <v>-901</v>
      </c>
      <c r="D376" s="266">
        <f t="shared" si="31"/>
        <v>-901</v>
      </c>
      <c r="I376" s="274"/>
      <c r="J376" s="274"/>
      <c r="K376" s="274"/>
      <c r="L376" s="274"/>
    </row>
    <row r="377" spans="1:12">
      <c r="A377" s="263">
        <f t="shared" si="30"/>
        <v>1952</v>
      </c>
      <c r="B377" s="271">
        <v>18962</v>
      </c>
      <c r="C377" s="265">
        <v>-901</v>
      </c>
      <c r="D377" s="266">
        <f t="shared" si="31"/>
        <v>-901</v>
      </c>
      <c r="I377" s="274"/>
      <c r="J377" s="274"/>
      <c r="K377" s="274"/>
      <c r="L377" s="274"/>
    </row>
    <row r="378" spans="1:12">
      <c r="A378" s="263">
        <f t="shared" si="30"/>
        <v>1952</v>
      </c>
      <c r="B378" s="271">
        <v>18993</v>
      </c>
      <c r="C378" s="265">
        <v>-901</v>
      </c>
      <c r="D378" s="266">
        <f t="shared" si="31"/>
        <v>-901</v>
      </c>
      <c r="I378" s="274"/>
      <c r="J378" s="274"/>
      <c r="K378" s="274"/>
      <c r="L378" s="274"/>
    </row>
    <row r="379" spans="1:12">
      <c r="A379" s="263">
        <f t="shared" si="30"/>
        <v>1952</v>
      </c>
      <c r="B379" s="271">
        <v>19024</v>
      </c>
      <c r="C379" s="265">
        <v>-901</v>
      </c>
      <c r="D379" s="266">
        <f t="shared" si="31"/>
        <v>-901</v>
      </c>
      <c r="I379" s="274"/>
      <c r="J379" s="274"/>
      <c r="K379" s="274"/>
      <c r="L379" s="274"/>
    </row>
    <row r="380" spans="1:12">
      <c r="A380" s="263">
        <f t="shared" si="30"/>
        <v>1952</v>
      </c>
      <c r="B380" s="271">
        <v>19053</v>
      </c>
      <c r="C380" s="265">
        <v>-901</v>
      </c>
      <c r="D380" s="266">
        <f t="shared" si="31"/>
        <v>-901</v>
      </c>
      <c r="I380" s="274"/>
      <c r="J380" s="274"/>
      <c r="K380" s="274"/>
      <c r="L380" s="274"/>
    </row>
    <row r="381" spans="1:12">
      <c r="A381" s="263">
        <f t="shared" si="30"/>
        <v>1952</v>
      </c>
      <c r="B381" s="271">
        <v>19084</v>
      </c>
      <c r="C381" s="265">
        <v>-901</v>
      </c>
      <c r="D381" s="266">
        <f t="shared" si="31"/>
        <v>-901</v>
      </c>
      <c r="I381" s="274"/>
      <c r="J381" s="274"/>
      <c r="K381" s="274"/>
      <c r="L381" s="274"/>
    </row>
    <row r="382" spans="1:12">
      <c r="A382" s="263">
        <f t="shared" si="30"/>
        <v>1952</v>
      </c>
      <c r="B382" s="271">
        <v>19114</v>
      </c>
      <c r="C382" s="265">
        <v>-901</v>
      </c>
      <c r="D382" s="266">
        <f t="shared" si="31"/>
        <v>-901</v>
      </c>
      <c r="I382" s="274"/>
      <c r="J382" s="274"/>
      <c r="K382" s="274"/>
      <c r="L382" s="274"/>
    </row>
    <row r="383" spans="1:12">
      <c r="A383" s="263">
        <f t="shared" si="30"/>
        <v>1952</v>
      </c>
      <c r="B383" s="271">
        <v>19145</v>
      </c>
      <c r="C383" s="265">
        <v>-901</v>
      </c>
      <c r="D383" s="266">
        <f t="shared" si="31"/>
        <v>-901</v>
      </c>
      <c r="I383" s="274"/>
      <c r="J383" s="274"/>
      <c r="K383" s="274"/>
      <c r="L383" s="274"/>
    </row>
    <row r="384" spans="1:12">
      <c r="A384" s="263">
        <f t="shared" si="30"/>
        <v>1952</v>
      </c>
      <c r="B384" s="271">
        <v>19175</v>
      </c>
      <c r="C384" s="265">
        <v>-901</v>
      </c>
      <c r="D384" s="266">
        <f t="shared" si="31"/>
        <v>-901</v>
      </c>
      <c r="I384" s="274"/>
      <c r="J384" s="274"/>
      <c r="K384" s="274"/>
      <c r="L384" s="274"/>
    </row>
    <row r="385" spans="1:12">
      <c r="A385" s="263">
        <f t="shared" si="30"/>
        <v>1952</v>
      </c>
      <c r="B385" s="271">
        <v>19206</v>
      </c>
      <c r="C385" s="265">
        <v>-901</v>
      </c>
      <c r="D385" s="266">
        <f t="shared" si="31"/>
        <v>-901</v>
      </c>
      <c r="I385" s="274"/>
      <c r="J385" s="274"/>
      <c r="K385" s="274"/>
      <c r="L385" s="274"/>
    </row>
    <row r="386" spans="1:12">
      <c r="A386" s="263">
        <f t="shared" si="30"/>
        <v>1952</v>
      </c>
      <c r="B386" s="271">
        <v>19237</v>
      </c>
      <c r="C386" s="265">
        <v>-901</v>
      </c>
      <c r="D386" s="266">
        <f t="shared" si="31"/>
        <v>-901</v>
      </c>
      <c r="I386" s="274"/>
      <c r="J386" s="274"/>
      <c r="K386" s="274"/>
      <c r="L386" s="274"/>
    </row>
    <row r="387" spans="1:12">
      <c r="A387" s="263">
        <f t="shared" si="30"/>
        <v>1952</v>
      </c>
      <c r="B387" s="271">
        <v>19267</v>
      </c>
      <c r="C387" s="265">
        <v>-901</v>
      </c>
      <c r="D387" s="266">
        <f t="shared" si="31"/>
        <v>-901</v>
      </c>
      <c r="I387" s="274"/>
      <c r="J387" s="274"/>
      <c r="K387" s="274"/>
      <c r="L387" s="274"/>
    </row>
    <row r="388" spans="1:12">
      <c r="A388" s="263">
        <f t="shared" si="30"/>
        <v>1953</v>
      </c>
      <c r="B388" s="271">
        <v>19298</v>
      </c>
      <c r="C388" s="265">
        <v>-901</v>
      </c>
      <c r="D388" s="266">
        <f t="shared" si="31"/>
        <v>-901</v>
      </c>
      <c r="I388" s="274"/>
      <c r="J388" s="274"/>
      <c r="K388" s="274"/>
      <c r="L388" s="274"/>
    </row>
    <row r="389" spans="1:12">
      <c r="A389" s="263">
        <f t="shared" si="30"/>
        <v>1953</v>
      </c>
      <c r="B389" s="271">
        <v>19328</v>
      </c>
      <c r="C389" s="265">
        <v>-901</v>
      </c>
      <c r="D389" s="266">
        <f t="shared" si="31"/>
        <v>-901</v>
      </c>
      <c r="I389" s="274"/>
      <c r="J389" s="274"/>
      <c r="K389" s="274"/>
      <c r="L389" s="274"/>
    </row>
    <row r="390" spans="1:12">
      <c r="A390" s="263">
        <f t="shared" si="30"/>
        <v>1953</v>
      </c>
      <c r="B390" s="271">
        <v>19359</v>
      </c>
      <c r="C390" s="265">
        <v>-901</v>
      </c>
      <c r="D390" s="266">
        <f t="shared" si="31"/>
        <v>-901</v>
      </c>
      <c r="I390" s="274"/>
      <c r="J390" s="274"/>
      <c r="K390" s="274"/>
      <c r="L390" s="274"/>
    </row>
    <row r="391" spans="1:12">
      <c r="A391" s="263">
        <f t="shared" si="30"/>
        <v>1953</v>
      </c>
      <c r="B391" s="271">
        <v>19390</v>
      </c>
      <c r="C391" s="265">
        <v>-901</v>
      </c>
      <c r="D391" s="266">
        <f t="shared" si="31"/>
        <v>-901</v>
      </c>
      <c r="I391" s="274"/>
      <c r="J391" s="274"/>
      <c r="K391" s="274"/>
      <c r="L391" s="274"/>
    </row>
    <row r="392" spans="1:12">
      <c r="A392" s="263">
        <f t="shared" si="30"/>
        <v>1953</v>
      </c>
      <c r="B392" s="271">
        <v>19418</v>
      </c>
      <c r="C392" s="265">
        <v>-901</v>
      </c>
      <c r="D392" s="266">
        <f t="shared" si="31"/>
        <v>-901</v>
      </c>
      <c r="I392" s="274"/>
      <c r="J392" s="274"/>
      <c r="K392" s="274"/>
      <c r="L392" s="274"/>
    </row>
    <row r="393" spans="1:12">
      <c r="A393" s="263">
        <f t="shared" si="30"/>
        <v>1953</v>
      </c>
      <c r="B393" s="271">
        <v>19449</v>
      </c>
      <c r="C393" s="265">
        <v>-901</v>
      </c>
      <c r="D393" s="266">
        <f t="shared" si="31"/>
        <v>-901</v>
      </c>
      <c r="I393" s="274"/>
      <c r="J393" s="274"/>
      <c r="K393" s="274"/>
      <c r="L393" s="274"/>
    </row>
    <row r="394" spans="1:12">
      <c r="A394" s="263">
        <f t="shared" si="30"/>
        <v>1953</v>
      </c>
      <c r="B394" s="271">
        <v>19479</v>
      </c>
      <c r="C394" s="265">
        <v>-901</v>
      </c>
      <c r="D394" s="266">
        <f t="shared" si="31"/>
        <v>-901</v>
      </c>
      <c r="I394" s="274"/>
      <c r="J394" s="274"/>
      <c r="K394" s="274"/>
      <c r="L394" s="274"/>
    </row>
    <row r="395" spans="1:12">
      <c r="A395" s="263">
        <f t="shared" si="30"/>
        <v>1953</v>
      </c>
      <c r="B395" s="271">
        <v>19510</v>
      </c>
      <c r="C395" s="265">
        <v>-901</v>
      </c>
      <c r="D395" s="266">
        <f t="shared" si="31"/>
        <v>-901</v>
      </c>
      <c r="I395" s="274"/>
      <c r="J395" s="274"/>
      <c r="K395" s="274"/>
      <c r="L395" s="274"/>
    </row>
    <row r="396" spans="1:12">
      <c r="A396" s="263">
        <f t="shared" si="30"/>
        <v>1953</v>
      </c>
      <c r="B396" s="271">
        <v>19540</v>
      </c>
      <c r="C396" s="265">
        <v>-901</v>
      </c>
      <c r="D396" s="266">
        <f t="shared" si="31"/>
        <v>-901</v>
      </c>
      <c r="I396" s="274"/>
      <c r="J396" s="274"/>
      <c r="K396" s="274"/>
      <c r="L396" s="274"/>
    </row>
    <row r="397" spans="1:12">
      <c r="A397" s="263">
        <f t="shared" si="30"/>
        <v>1953</v>
      </c>
      <c r="B397" s="271">
        <v>19571</v>
      </c>
      <c r="C397" s="265">
        <v>-901</v>
      </c>
      <c r="D397" s="266">
        <f t="shared" si="31"/>
        <v>-901</v>
      </c>
      <c r="I397" s="274"/>
      <c r="J397" s="274"/>
      <c r="K397" s="274"/>
      <c r="L397" s="274"/>
    </row>
    <row r="398" spans="1:12">
      <c r="A398" s="263">
        <f t="shared" si="30"/>
        <v>1953</v>
      </c>
      <c r="B398" s="271">
        <v>19602</v>
      </c>
      <c r="C398" s="265">
        <v>-901</v>
      </c>
      <c r="D398" s="266">
        <f t="shared" si="31"/>
        <v>-901</v>
      </c>
      <c r="I398" s="274"/>
      <c r="J398" s="274"/>
      <c r="K398" s="274"/>
      <c r="L398" s="274"/>
    </row>
    <row r="399" spans="1:12">
      <c r="A399" s="263">
        <f t="shared" si="30"/>
        <v>1953</v>
      </c>
      <c r="B399" s="271">
        <v>19632</v>
      </c>
      <c r="C399" s="265">
        <v>-901</v>
      </c>
      <c r="D399" s="266">
        <f t="shared" si="31"/>
        <v>-901</v>
      </c>
      <c r="I399" s="274"/>
      <c r="J399" s="274"/>
      <c r="K399" s="274"/>
      <c r="L399" s="274"/>
    </row>
    <row r="400" spans="1:12">
      <c r="A400" s="263">
        <f t="shared" si="30"/>
        <v>1954</v>
      </c>
      <c r="B400" s="271">
        <v>19663</v>
      </c>
      <c r="C400" s="265">
        <v>-901</v>
      </c>
      <c r="D400" s="266">
        <f t="shared" si="31"/>
        <v>-901</v>
      </c>
      <c r="I400" s="274"/>
      <c r="J400" s="274"/>
      <c r="K400" s="274"/>
      <c r="L400" s="274"/>
    </row>
    <row r="401" spans="1:12">
      <c r="A401" s="263">
        <f t="shared" ref="A401:A464" si="32">IF(MONTH(B401)&gt;9,YEAR(B401)+1,YEAR(B401))</f>
        <v>1954</v>
      </c>
      <c r="B401" s="271">
        <v>19693</v>
      </c>
      <c r="C401" s="265">
        <v>-901</v>
      </c>
      <c r="D401" s="266">
        <f t="shared" ref="D401:D464" si="33">IF(C401&lt;&gt;-901,C401*DAY(B401)*24*60*60/(220*22*9*1000),-901)</f>
        <v>-901</v>
      </c>
      <c r="I401" s="274"/>
      <c r="J401" s="274"/>
      <c r="K401" s="274"/>
      <c r="L401" s="274"/>
    </row>
    <row r="402" spans="1:12">
      <c r="A402" s="263">
        <f t="shared" si="32"/>
        <v>1954</v>
      </c>
      <c r="B402" s="271">
        <v>19724</v>
      </c>
      <c r="C402" s="265">
        <v>-901</v>
      </c>
      <c r="D402" s="266">
        <f t="shared" si="33"/>
        <v>-901</v>
      </c>
      <c r="I402" s="274"/>
      <c r="J402" s="274"/>
      <c r="K402" s="274"/>
      <c r="L402" s="274"/>
    </row>
    <row r="403" spans="1:12">
      <c r="A403" s="263">
        <f t="shared" si="32"/>
        <v>1954</v>
      </c>
      <c r="B403" s="271">
        <v>19755</v>
      </c>
      <c r="C403" s="265">
        <v>-901</v>
      </c>
      <c r="D403" s="266">
        <f t="shared" si="33"/>
        <v>-901</v>
      </c>
      <c r="I403" s="274"/>
      <c r="J403" s="274"/>
      <c r="K403" s="274"/>
      <c r="L403" s="274"/>
    </row>
    <row r="404" spans="1:12">
      <c r="A404" s="263">
        <f t="shared" si="32"/>
        <v>1954</v>
      </c>
      <c r="B404" s="271">
        <v>19783</v>
      </c>
      <c r="C404" s="265">
        <v>-901</v>
      </c>
      <c r="D404" s="266">
        <f t="shared" si="33"/>
        <v>-901</v>
      </c>
      <c r="I404" s="274"/>
      <c r="J404" s="274"/>
      <c r="K404" s="274"/>
      <c r="L404" s="274"/>
    </row>
    <row r="405" spans="1:12">
      <c r="A405" s="263">
        <f t="shared" si="32"/>
        <v>1954</v>
      </c>
      <c r="B405" s="271">
        <v>19814</v>
      </c>
      <c r="C405" s="265">
        <v>-901</v>
      </c>
      <c r="D405" s="266">
        <f t="shared" si="33"/>
        <v>-901</v>
      </c>
      <c r="I405" s="274"/>
      <c r="J405" s="274"/>
      <c r="K405" s="274"/>
      <c r="L405" s="274"/>
    </row>
    <row r="406" spans="1:12">
      <c r="A406" s="263">
        <f t="shared" si="32"/>
        <v>1954</v>
      </c>
      <c r="B406" s="271">
        <v>19844</v>
      </c>
      <c r="C406" s="265">
        <v>-901</v>
      </c>
      <c r="D406" s="266">
        <f t="shared" si="33"/>
        <v>-901</v>
      </c>
      <c r="I406" s="274"/>
      <c r="J406" s="274"/>
      <c r="K406" s="274"/>
      <c r="L406" s="274"/>
    </row>
    <row r="407" spans="1:12">
      <c r="A407" s="263">
        <f t="shared" si="32"/>
        <v>1954</v>
      </c>
      <c r="B407" s="271">
        <v>19875</v>
      </c>
      <c r="C407" s="265">
        <v>-901</v>
      </c>
      <c r="D407" s="266">
        <f t="shared" si="33"/>
        <v>-901</v>
      </c>
      <c r="I407" s="274"/>
      <c r="J407" s="274"/>
      <c r="K407" s="274"/>
      <c r="L407" s="274"/>
    </row>
    <row r="408" spans="1:12">
      <c r="A408" s="263">
        <f t="shared" si="32"/>
        <v>1954</v>
      </c>
      <c r="B408" s="271">
        <v>19905</v>
      </c>
      <c r="C408" s="265">
        <v>-901</v>
      </c>
      <c r="D408" s="266">
        <f t="shared" si="33"/>
        <v>-901</v>
      </c>
      <c r="I408" s="274"/>
      <c r="J408" s="274"/>
      <c r="K408" s="274"/>
      <c r="L408" s="274"/>
    </row>
    <row r="409" spans="1:12">
      <c r="A409" s="263">
        <f t="shared" si="32"/>
        <v>1954</v>
      </c>
      <c r="B409" s="271">
        <v>19936</v>
      </c>
      <c r="C409" s="265">
        <v>-901</v>
      </c>
      <c r="D409" s="266">
        <f t="shared" si="33"/>
        <v>-901</v>
      </c>
      <c r="I409" s="274"/>
      <c r="J409" s="274"/>
      <c r="K409" s="274"/>
      <c r="L409" s="274"/>
    </row>
    <row r="410" spans="1:12">
      <c r="A410" s="263">
        <f t="shared" si="32"/>
        <v>1954</v>
      </c>
      <c r="B410" s="271">
        <v>19967</v>
      </c>
      <c r="C410" s="265">
        <v>-901</v>
      </c>
      <c r="D410" s="266">
        <f t="shared" si="33"/>
        <v>-901</v>
      </c>
      <c r="I410" s="274"/>
      <c r="J410" s="274"/>
      <c r="K410" s="274"/>
      <c r="L410" s="274"/>
    </row>
    <row r="411" spans="1:12">
      <c r="A411" s="263">
        <f t="shared" si="32"/>
        <v>1954</v>
      </c>
      <c r="B411" s="271">
        <v>19997</v>
      </c>
      <c r="C411" s="265">
        <v>-901</v>
      </c>
      <c r="D411" s="266">
        <f t="shared" si="33"/>
        <v>-901</v>
      </c>
      <c r="I411" s="274"/>
      <c r="J411" s="274"/>
      <c r="K411" s="274"/>
      <c r="L411" s="274"/>
    </row>
    <row r="412" spans="1:12">
      <c r="A412" s="263">
        <f t="shared" si="32"/>
        <v>1955</v>
      </c>
      <c r="B412" s="271">
        <v>20028</v>
      </c>
      <c r="C412" s="265">
        <v>-901</v>
      </c>
      <c r="D412" s="266">
        <f t="shared" si="33"/>
        <v>-901</v>
      </c>
      <c r="I412" s="274"/>
      <c r="J412" s="274"/>
      <c r="K412" s="274"/>
      <c r="L412" s="274"/>
    </row>
    <row r="413" spans="1:12">
      <c r="A413" s="263">
        <f t="shared" si="32"/>
        <v>1955</v>
      </c>
      <c r="B413" s="271">
        <v>20058</v>
      </c>
      <c r="C413" s="265">
        <v>-901</v>
      </c>
      <c r="D413" s="266">
        <f t="shared" si="33"/>
        <v>-901</v>
      </c>
      <c r="I413" s="274"/>
      <c r="J413" s="274"/>
      <c r="K413" s="274"/>
      <c r="L413" s="274"/>
    </row>
    <row r="414" spans="1:12">
      <c r="A414" s="263">
        <f t="shared" si="32"/>
        <v>1955</v>
      </c>
      <c r="B414" s="271">
        <v>20089</v>
      </c>
      <c r="C414" s="265">
        <v>-901</v>
      </c>
      <c r="D414" s="266">
        <f t="shared" si="33"/>
        <v>-901</v>
      </c>
      <c r="I414" s="274"/>
      <c r="J414" s="274"/>
      <c r="K414" s="274"/>
      <c r="L414" s="274"/>
    </row>
    <row r="415" spans="1:12">
      <c r="A415" s="263">
        <f t="shared" si="32"/>
        <v>1955</v>
      </c>
      <c r="B415" s="271">
        <v>20120</v>
      </c>
      <c r="C415" s="265">
        <v>-901</v>
      </c>
      <c r="D415" s="266">
        <f t="shared" si="33"/>
        <v>-901</v>
      </c>
      <c r="I415" s="274"/>
      <c r="J415" s="274"/>
      <c r="K415" s="274"/>
      <c r="L415" s="274"/>
    </row>
    <row r="416" spans="1:12">
      <c r="A416" s="263">
        <f t="shared" si="32"/>
        <v>1955</v>
      </c>
      <c r="B416" s="271">
        <v>20148</v>
      </c>
      <c r="C416" s="265">
        <v>-901</v>
      </c>
      <c r="D416" s="266">
        <f t="shared" si="33"/>
        <v>-901</v>
      </c>
      <c r="I416" s="274"/>
      <c r="J416" s="274"/>
      <c r="K416" s="274"/>
      <c r="L416" s="274"/>
    </row>
    <row r="417" spans="1:12">
      <c r="A417" s="263">
        <f t="shared" si="32"/>
        <v>1955</v>
      </c>
      <c r="B417" s="271">
        <v>20179</v>
      </c>
      <c r="C417" s="265">
        <v>-901</v>
      </c>
      <c r="D417" s="266">
        <f t="shared" si="33"/>
        <v>-901</v>
      </c>
      <c r="I417" s="274"/>
      <c r="J417" s="274"/>
      <c r="K417" s="274"/>
      <c r="L417" s="274"/>
    </row>
    <row r="418" spans="1:12">
      <c r="A418" s="263">
        <f t="shared" si="32"/>
        <v>1955</v>
      </c>
      <c r="B418" s="271">
        <v>20209</v>
      </c>
      <c r="C418" s="265">
        <v>-901</v>
      </c>
      <c r="D418" s="266">
        <f t="shared" si="33"/>
        <v>-901</v>
      </c>
      <c r="I418" s="274"/>
      <c r="J418" s="274"/>
      <c r="K418" s="274"/>
      <c r="L418" s="274"/>
    </row>
    <row r="419" spans="1:12">
      <c r="A419" s="263">
        <f t="shared" si="32"/>
        <v>1955</v>
      </c>
      <c r="B419" s="271">
        <v>20240</v>
      </c>
      <c r="C419" s="265">
        <v>-901</v>
      </c>
      <c r="D419" s="266">
        <f t="shared" si="33"/>
        <v>-901</v>
      </c>
      <c r="I419" s="274"/>
      <c r="J419" s="274"/>
      <c r="K419" s="274"/>
      <c r="L419" s="274"/>
    </row>
    <row r="420" spans="1:12">
      <c r="A420" s="263">
        <f t="shared" si="32"/>
        <v>1955</v>
      </c>
      <c r="B420" s="271">
        <v>20270</v>
      </c>
      <c r="C420" s="265">
        <v>-901</v>
      </c>
      <c r="D420" s="266">
        <f t="shared" si="33"/>
        <v>-901</v>
      </c>
      <c r="I420" s="274"/>
      <c r="J420" s="274"/>
      <c r="K420" s="274"/>
      <c r="L420" s="274"/>
    </row>
    <row r="421" spans="1:12">
      <c r="A421" s="263">
        <f t="shared" si="32"/>
        <v>1955</v>
      </c>
      <c r="B421" s="271">
        <v>20301</v>
      </c>
      <c r="C421" s="265">
        <v>-901</v>
      </c>
      <c r="D421" s="266">
        <f t="shared" si="33"/>
        <v>-901</v>
      </c>
      <c r="I421" s="274"/>
      <c r="J421" s="274"/>
      <c r="K421" s="274"/>
      <c r="L421" s="274"/>
    </row>
    <row r="422" spans="1:12">
      <c r="A422" s="263">
        <f t="shared" si="32"/>
        <v>1955</v>
      </c>
      <c r="B422" s="271">
        <v>20332</v>
      </c>
      <c r="C422" s="265">
        <v>-901</v>
      </c>
      <c r="D422" s="266">
        <f t="shared" si="33"/>
        <v>-901</v>
      </c>
      <c r="I422" s="274"/>
      <c r="J422" s="274"/>
      <c r="K422" s="274"/>
      <c r="L422" s="274"/>
    </row>
    <row r="423" spans="1:12">
      <c r="A423" s="263">
        <f t="shared" si="32"/>
        <v>1955</v>
      </c>
      <c r="B423" s="271">
        <v>20362</v>
      </c>
      <c r="C423" s="265">
        <v>-901</v>
      </c>
      <c r="D423" s="266">
        <f t="shared" si="33"/>
        <v>-901</v>
      </c>
      <c r="I423" s="274"/>
      <c r="J423" s="274"/>
      <c r="K423" s="274"/>
      <c r="L423" s="274"/>
    </row>
    <row r="424" spans="1:12">
      <c r="A424" s="263">
        <f t="shared" si="32"/>
        <v>1956</v>
      </c>
      <c r="B424" s="271">
        <v>20393</v>
      </c>
      <c r="C424" s="265">
        <v>-901</v>
      </c>
      <c r="D424" s="266">
        <f t="shared" si="33"/>
        <v>-901</v>
      </c>
      <c r="I424" s="274"/>
      <c r="J424" s="274"/>
      <c r="K424" s="274"/>
      <c r="L424" s="274"/>
    </row>
    <row r="425" spans="1:12">
      <c r="A425" s="263">
        <f t="shared" si="32"/>
        <v>1956</v>
      </c>
      <c r="B425" s="271">
        <v>20423</v>
      </c>
      <c r="C425" s="265">
        <v>-901</v>
      </c>
      <c r="D425" s="266">
        <f t="shared" si="33"/>
        <v>-901</v>
      </c>
      <c r="I425" s="274"/>
      <c r="J425" s="274"/>
      <c r="K425" s="274"/>
      <c r="L425" s="274"/>
    </row>
    <row r="426" spans="1:12">
      <c r="A426" s="263">
        <f t="shared" si="32"/>
        <v>1956</v>
      </c>
      <c r="B426" s="271">
        <v>20454</v>
      </c>
      <c r="C426" s="265">
        <v>-901</v>
      </c>
      <c r="D426" s="266">
        <f t="shared" si="33"/>
        <v>-901</v>
      </c>
      <c r="I426" s="274"/>
      <c r="J426" s="274"/>
      <c r="K426" s="274"/>
      <c r="L426" s="274"/>
    </row>
    <row r="427" spans="1:12">
      <c r="A427" s="263">
        <f t="shared" si="32"/>
        <v>1956</v>
      </c>
      <c r="B427" s="271">
        <v>20485</v>
      </c>
      <c r="C427" s="265">
        <v>-901</v>
      </c>
      <c r="D427" s="266">
        <f t="shared" si="33"/>
        <v>-901</v>
      </c>
      <c r="I427" s="274"/>
      <c r="J427" s="274"/>
      <c r="K427" s="274"/>
      <c r="L427" s="274"/>
    </row>
    <row r="428" spans="1:12">
      <c r="A428" s="263">
        <f t="shared" si="32"/>
        <v>1956</v>
      </c>
      <c r="B428" s="271">
        <v>20514</v>
      </c>
      <c r="C428" s="265">
        <v>-901</v>
      </c>
      <c r="D428" s="266">
        <f t="shared" si="33"/>
        <v>-901</v>
      </c>
      <c r="I428" s="274"/>
      <c r="J428" s="274"/>
      <c r="K428" s="274"/>
      <c r="L428" s="274"/>
    </row>
    <row r="429" spans="1:12">
      <c r="A429" s="263">
        <f t="shared" si="32"/>
        <v>1956</v>
      </c>
      <c r="B429" s="271">
        <v>20545</v>
      </c>
      <c r="C429" s="265">
        <v>-901</v>
      </c>
      <c r="D429" s="266">
        <f t="shared" si="33"/>
        <v>-901</v>
      </c>
      <c r="I429" s="274"/>
      <c r="J429" s="274"/>
      <c r="K429" s="274"/>
      <c r="L429" s="274"/>
    </row>
    <row r="430" spans="1:12">
      <c r="A430" s="263">
        <f t="shared" si="32"/>
        <v>1956</v>
      </c>
      <c r="B430" s="271">
        <v>20575</v>
      </c>
      <c r="C430" s="265">
        <v>-901</v>
      </c>
      <c r="D430" s="266">
        <f t="shared" si="33"/>
        <v>-901</v>
      </c>
      <c r="I430" s="274"/>
      <c r="J430" s="274"/>
      <c r="K430" s="274"/>
      <c r="L430" s="274"/>
    </row>
    <row r="431" spans="1:12">
      <c r="A431" s="263">
        <f t="shared" si="32"/>
        <v>1956</v>
      </c>
      <c r="B431" s="271">
        <v>20606</v>
      </c>
      <c r="C431" s="265">
        <v>-901</v>
      </c>
      <c r="D431" s="266">
        <f t="shared" si="33"/>
        <v>-901</v>
      </c>
      <c r="I431" s="274"/>
      <c r="J431" s="274"/>
      <c r="K431" s="274"/>
      <c r="L431" s="274"/>
    </row>
    <row r="432" spans="1:12">
      <c r="A432" s="263">
        <f t="shared" si="32"/>
        <v>1956</v>
      </c>
      <c r="B432" s="271">
        <v>20636</v>
      </c>
      <c r="C432" s="265">
        <v>-901</v>
      </c>
      <c r="D432" s="266">
        <f t="shared" si="33"/>
        <v>-901</v>
      </c>
      <c r="I432" s="274"/>
      <c r="J432" s="274"/>
      <c r="K432" s="274"/>
      <c r="L432" s="274"/>
    </row>
    <row r="433" spans="1:12">
      <c r="A433" s="263">
        <f t="shared" si="32"/>
        <v>1956</v>
      </c>
      <c r="B433" s="271">
        <v>20667</v>
      </c>
      <c r="C433" s="265">
        <v>-901</v>
      </c>
      <c r="D433" s="266">
        <f t="shared" si="33"/>
        <v>-901</v>
      </c>
      <c r="I433" s="274"/>
      <c r="J433" s="274"/>
      <c r="K433" s="274"/>
      <c r="L433" s="274"/>
    </row>
    <row r="434" spans="1:12">
      <c r="A434" s="263">
        <f t="shared" si="32"/>
        <v>1956</v>
      </c>
      <c r="B434" s="271">
        <v>20698</v>
      </c>
      <c r="C434" s="265">
        <v>-901</v>
      </c>
      <c r="D434" s="266">
        <f t="shared" si="33"/>
        <v>-901</v>
      </c>
      <c r="I434" s="274"/>
      <c r="J434" s="274"/>
      <c r="K434" s="274"/>
      <c r="L434" s="274"/>
    </row>
    <row r="435" spans="1:12">
      <c r="A435" s="263">
        <f t="shared" si="32"/>
        <v>1956</v>
      </c>
      <c r="B435" s="271">
        <v>20728</v>
      </c>
      <c r="C435" s="265">
        <v>-901</v>
      </c>
      <c r="D435" s="266">
        <f t="shared" si="33"/>
        <v>-901</v>
      </c>
      <c r="I435" s="274"/>
      <c r="J435" s="274"/>
      <c r="K435" s="274"/>
      <c r="L435" s="274"/>
    </row>
    <row r="436" spans="1:12">
      <c r="A436" s="263">
        <f t="shared" si="32"/>
        <v>1957</v>
      </c>
      <c r="B436" s="271">
        <v>20759</v>
      </c>
      <c r="C436" s="265">
        <v>-901</v>
      </c>
      <c r="D436" s="266">
        <f t="shared" si="33"/>
        <v>-901</v>
      </c>
      <c r="I436" s="274"/>
      <c r="J436" s="274"/>
      <c r="K436" s="274"/>
      <c r="L436" s="274"/>
    </row>
    <row r="437" spans="1:12">
      <c r="A437" s="263">
        <f t="shared" si="32"/>
        <v>1957</v>
      </c>
      <c r="B437" s="271">
        <v>20789</v>
      </c>
      <c r="C437" s="265">
        <v>-901</v>
      </c>
      <c r="D437" s="266">
        <f t="shared" si="33"/>
        <v>-901</v>
      </c>
      <c r="I437" s="274"/>
      <c r="J437" s="274"/>
      <c r="K437" s="274"/>
      <c r="L437" s="274"/>
    </row>
    <row r="438" spans="1:12">
      <c r="A438" s="263">
        <f t="shared" si="32"/>
        <v>1957</v>
      </c>
      <c r="B438" s="271">
        <v>20820</v>
      </c>
      <c r="C438" s="265">
        <v>-901</v>
      </c>
      <c r="D438" s="266">
        <f t="shared" si="33"/>
        <v>-901</v>
      </c>
      <c r="I438" s="274"/>
      <c r="J438" s="274"/>
      <c r="K438" s="274"/>
      <c r="L438" s="274"/>
    </row>
    <row r="439" spans="1:12">
      <c r="A439" s="263">
        <f t="shared" si="32"/>
        <v>1957</v>
      </c>
      <c r="B439" s="271">
        <v>20851</v>
      </c>
      <c r="C439" s="265">
        <v>-901</v>
      </c>
      <c r="D439" s="266">
        <f t="shared" si="33"/>
        <v>-901</v>
      </c>
      <c r="I439" s="274"/>
      <c r="J439" s="274"/>
      <c r="K439" s="274"/>
      <c r="L439" s="274"/>
    </row>
    <row r="440" spans="1:12">
      <c r="A440" s="263">
        <f t="shared" si="32"/>
        <v>1957</v>
      </c>
      <c r="B440" s="271">
        <v>20879</v>
      </c>
      <c r="C440" s="265">
        <v>-901</v>
      </c>
      <c r="D440" s="266">
        <f t="shared" si="33"/>
        <v>-901</v>
      </c>
      <c r="I440" s="274"/>
      <c r="J440" s="274"/>
      <c r="K440" s="274"/>
      <c r="L440" s="274"/>
    </row>
    <row r="441" spans="1:12">
      <c r="A441" s="263">
        <f t="shared" si="32"/>
        <v>1957</v>
      </c>
      <c r="B441" s="271">
        <v>20910</v>
      </c>
      <c r="C441" s="265">
        <v>-901</v>
      </c>
      <c r="D441" s="266">
        <f t="shared" si="33"/>
        <v>-901</v>
      </c>
      <c r="I441" s="274"/>
      <c r="J441" s="274"/>
      <c r="K441" s="274"/>
      <c r="L441" s="274"/>
    </row>
    <row r="442" spans="1:12">
      <c r="A442" s="263">
        <f t="shared" si="32"/>
        <v>1957</v>
      </c>
      <c r="B442" s="271">
        <v>20940</v>
      </c>
      <c r="C442" s="265">
        <v>-901</v>
      </c>
      <c r="D442" s="266">
        <f t="shared" si="33"/>
        <v>-901</v>
      </c>
      <c r="I442" s="274"/>
      <c r="J442" s="274"/>
      <c r="K442" s="274"/>
      <c r="L442" s="274"/>
    </row>
    <row r="443" spans="1:12">
      <c r="A443" s="263">
        <f t="shared" si="32"/>
        <v>1957</v>
      </c>
      <c r="B443" s="271">
        <v>20971</v>
      </c>
      <c r="C443" s="265">
        <v>-901</v>
      </c>
      <c r="D443" s="266">
        <f t="shared" si="33"/>
        <v>-901</v>
      </c>
      <c r="I443" s="274"/>
      <c r="J443" s="274"/>
      <c r="K443" s="274"/>
      <c r="L443" s="274"/>
    </row>
    <row r="444" spans="1:12">
      <c r="A444" s="263">
        <f t="shared" si="32"/>
        <v>1957</v>
      </c>
      <c r="B444" s="271">
        <v>21001</v>
      </c>
      <c r="C444" s="265">
        <v>-901</v>
      </c>
      <c r="D444" s="266">
        <f t="shared" si="33"/>
        <v>-901</v>
      </c>
      <c r="I444" s="274"/>
      <c r="J444" s="274"/>
      <c r="K444" s="274"/>
      <c r="L444" s="274"/>
    </row>
    <row r="445" spans="1:12">
      <c r="A445" s="263">
        <f t="shared" si="32"/>
        <v>1957</v>
      </c>
      <c r="B445" s="271">
        <v>21032</v>
      </c>
      <c r="C445" s="265">
        <v>-901</v>
      </c>
      <c r="D445" s="266">
        <f t="shared" si="33"/>
        <v>-901</v>
      </c>
      <c r="I445" s="274"/>
      <c r="J445" s="274"/>
      <c r="K445" s="274"/>
      <c r="L445" s="274"/>
    </row>
    <row r="446" spans="1:12">
      <c r="A446" s="263">
        <f t="shared" si="32"/>
        <v>1957</v>
      </c>
      <c r="B446" s="271">
        <v>21063</v>
      </c>
      <c r="C446" s="265">
        <v>-901</v>
      </c>
      <c r="D446" s="266">
        <f t="shared" si="33"/>
        <v>-901</v>
      </c>
      <c r="I446" s="274"/>
      <c r="J446" s="274"/>
      <c r="K446" s="274"/>
      <c r="L446" s="274"/>
    </row>
    <row r="447" spans="1:12">
      <c r="A447" s="263">
        <f t="shared" si="32"/>
        <v>1957</v>
      </c>
      <c r="B447" s="271">
        <v>21093</v>
      </c>
      <c r="C447" s="265">
        <v>-901</v>
      </c>
      <c r="D447" s="266">
        <f t="shared" si="33"/>
        <v>-901</v>
      </c>
      <c r="I447" s="274"/>
      <c r="J447" s="274"/>
      <c r="K447" s="274"/>
      <c r="L447" s="274"/>
    </row>
    <row r="448" spans="1:12">
      <c r="A448" s="263">
        <f t="shared" si="32"/>
        <v>1958</v>
      </c>
      <c r="B448" s="271">
        <v>21124</v>
      </c>
      <c r="C448" s="265">
        <v>-901</v>
      </c>
      <c r="D448" s="266">
        <f t="shared" si="33"/>
        <v>-901</v>
      </c>
      <c r="I448" s="274"/>
      <c r="J448" s="274"/>
      <c r="K448" s="274"/>
      <c r="L448" s="274"/>
    </row>
    <row r="449" spans="1:12">
      <c r="A449" s="263">
        <f t="shared" si="32"/>
        <v>1958</v>
      </c>
      <c r="B449" s="271">
        <v>21154</v>
      </c>
      <c r="C449" s="265">
        <v>-901</v>
      </c>
      <c r="D449" s="266">
        <f t="shared" si="33"/>
        <v>-901</v>
      </c>
      <c r="I449" s="274"/>
      <c r="J449" s="274"/>
      <c r="K449" s="274"/>
      <c r="L449" s="274"/>
    </row>
    <row r="450" spans="1:12">
      <c r="A450" s="263">
        <f t="shared" si="32"/>
        <v>1958</v>
      </c>
      <c r="B450" s="271">
        <v>21185</v>
      </c>
      <c r="C450" s="265">
        <v>-901</v>
      </c>
      <c r="D450" s="266">
        <f t="shared" si="33"/>
        <v>-901</v>
      </c>
      <c r="I450" s="274"/>
      <c r="J450" s="274"/>
      <c r="K450" s="274"/>
      <c r="L450" s="274"/>
    </row>
    <row r="451" spans="1:12">
      <c r="A451" s="263">
        <f t="shared" si="32"/>
        <v>1958</v>
      </c>
      <c r="B451" s="271">
        <v>21216</v>
      </c>
      <c r="C451" s="265">
        <v>-901</v>
      </c>
      <c r="D451" s="266">
        <f t="shared" si="33"/>
        <v>-901</v>
      </c>
      <c r="I451" s="274"/>
      <c r="J451" s="274"/>
      <c r="K451" s="274"/>
      <c r="L451" s="274"/>
    </row>
    <row r="452" spans="1:12">
      <c r="A452" s="263">
        <f t="shared" si="32"/>
        <v>1958</v>
      </c>
      <c r="B452" s="271">
        <v>21244</v>
      </c>
      <c r="C452" s="265">
        <v>-901</v>
      </c>
      <c r="D452" s="266">
        <f t="shared" si="33"/>
        <v>-901</v>
      </c>
      <c r="I452" s="274"/>
      <c r="J452" s="274"/>
      <c r="K452" s="274"/>
      <c r="L452" s="274"/>
    </row>
    <row r="453" spans="1:12">
      <c r="A453" s="263">
        <f t="shared" si="32"/>
        <v>1958</v>
      </c>
      <c r="B453" s="271">
        <v>21275</v>
      </c>
      <c r="C453" s="265">
        <v>-901</v>
      </c>
      <c r="D453" s="266">
        <f t="shared" si="33"/>
        <v>-901</v>
      </c>
      <c r="I453" s="274"/>
      <c r="J453" s="274"/>
      <c r="K453" s="274"/>
      <c r="L453" s="274"/>
    </row>
    <row r="454" spans="1:12">
      <c r="A454" s="263">
        <f t="shared" si="32"/>
        <v>1958</v>
      </c>
      <c r="B454" s="271">
        <v>21305</v>
      </c>
      <c r="C454" s="265">
        <v>-901</v>
      </c>
      <c r="D454" s="266">
        <f t="shared" si="33"/>
        <v>-901</v>
      </c>
      <c r="I454" s="274"/>
      <c r="J454" s="274"/>
      <c r="K454" s="274"/>
      <c r="L454" s="274"/>
    </row>
    <row r="455" spans="1:12">
      <c r="A455" s="263">
        <f t="shared" si="32"/>
        <v>1958</v>
      </c>
      <c r="B455" s="271">
        <v>21336</v>
      </c>
      <c r="C455" s="265">
        <v>-901</v>
      </c>
      <c r="D455" s="266">
        <f t="shared" si="33"/>
        <v>-901</v>
      </c>
      <c r="I455" s="274"/>
      <c r="J455" s="274"/>
      <c r="K455" s="274"/>
      <c r="L455" s="274"/>
    </row>
    <row r="456" spans="1:12">
      <c r="A456" s="263">
        <f t="shared" si="32"/>
        <v>1958</v>
      </c>
      <c r="B456" s="271">
        <v>21366</v>
      </c>
      <c r="C456" s="265">
        <v>-901</v>
      </c>
      <c r="D456" s="266">
        <f t="shared" si="33"/>
        <v>-901</v>
      </c>
      <c r="I456" s="274"/>
      <c r="J456" s="274"/>
      <c r="K456" s="274"/>
      <c r="L456" s="274"/>
    </row>
    <row r="457" spans="1:12">
      <c r="A457" s="263">
        <f t="shared" si="32"/>
        <v>1958</v>
      </c>
      <c r="B457" s="271">
        <v>21397</v>
      </c>
      <c r="C457" s="265">
        <v>-901</v>
      </c>
      <c r="D457" s="266">
        <f t="shared" si="33"/>
        <v>-901</v>
      </c>
      <c r="I457" s="274"/>
      <c r="J457" s="274"/>
      <c r="K457" s="274"/>
      <c r="L457" s="274"/>
    </row>
    <row r="458" spans="1:12">
      <c r="A458" s="263">
        <f t="shared" si="32"/>
        <v>1958</v>
      </c>
      <c r="B458" s="271">
        <v>21428</v>
      </c>
      <c r="C458" s="265">
        <v>-901</v>
      </c>
      <c r="D458" s="266">
        <f t="shared" si="33"/>
        <v>-901</v>
      </c>
      <c r="I458" s="274"/>
      <c r="J458" s="274"/>
      <c r="K458" s="274"/>
      <c r="L458" s="274"/>
    </row>
    <row r="459" spans="1:12">
      <c r="A459" s="263">
        <f t="shared" si="32"/>
        <v>1958</v>
      </c>
      <c r="B459" s="271">
        <v>21458</v>
      </c>
      <c r="C459" s="265">
        <v>-901</v>
      </c>
      <c r="D459" s="266">
        <f t="shared" si="33"/>
        <v>-901</v>
      </c>
      <c r="I459" s="274"/>
      <c r="J459" s="274"/>
      <c r="K459" s="274"/>
      <c r="L459" s="274"/>
    </row>
    <row r="460" spans="1:12">
      <c r="A460" s="263">
        <f t="shared" si="32"/>
        <v>1959</v>
      </c>
      <c r="B460" s="271">
        <v>21489</v>
      </c>
      <c r="C460" s="265">
        <v>-901</v>
      </c>
      <c r="D460" s="266">
        <f t="shared" si="33"/>
        <v>-901</v>
      </c>
      <c r="I460" s="274"/>
      <c r="J460" s="274"/>
      <c r="K460" s="274"/>
      <c r="L460" s="274"/>
    </row>
    <row r="461" spans="1:12">
      <c r="A461" s="263">
        <f t="shared" si="32"/>
        <v>1959</v>
      </c>
      <c r="B461" s="271">
        <v>21519</v>
      </c>
      <c r="C461" s="265">
        <v>-901</v>
      </c>
      <c r="D461" s="266">
        <f t="shared" si="33"/>
        <v>-901</v>
      </c>
      <c r="I461" s="274"/>
      <c r="J461" s="274"/>
      <c r="K461" s="274"/>
      <c r="L461" s="274"/>
    </row>
    <row r="462" spans="1:12">
      <c r="A462" s="263">
        <f t="shared" si="32"/>
        <v>1959</v>
      </c>
      <c r="B462" s="271">
        <v>21550</v>
      </c>
      <c r="C462" s="265">
        <v>-901</v>
      </c>
      <c r="D462" s="266">
        <f t="shared" si="33"/>
        <v>-901</v>
      </c>
      <c r="I462" s="274"/>
      <c r="J462" s="274"/>
      <c r="K462" s="274"/>
      <c r="L462" s="274"/>
    </row>
    <row r="463" spans="1:12">
      <c r="A463" s="263">
        <f t="shared" si="32"/>
        <v>1959</v>
      </c>
      <c r="B463" s="271">
        <v>21581</v>
      </c>
      <c r="C463" s="265">
        <v>-901</v>
      </c>
      <c r="D463" s="266">
        <f t="shared" si="33"/>
        <v>-901</v>
      </c>
      <c r="I463" s="274"/>
      <c r="J463" s="274"/>
      <c r="K463" s="274"/>
      <c r="L463" s="274"/>
    </row>
    <row r="464" spans="1:12">
      <c r="A464" s="263">
        <f t="shared" si="32"/>
        <v>1959</v>
      </c>
      <c r="B464" s="271">
        <v>21609</v>
      </c>
      <c r="C464" s="265">
        <v>-901</v>
      </c>
      <c r="D464" s="266">
        <f t="shared" si="33"/>
        <v>-901</v>
      </c>
      <c r="I464" s="274"/>
      <c r="J464" s="274"/>
      <c r="K464" s="274"/>
      <c r="L464" s="274"/>
    </row>
    <row r="465" spans="1:12">
      <c r="A465" s="263">
        <f t="shared" ref="A465:A528" si="34">IF(MONTH(B465)&gt;9,YEAR(B465)+1,YEAR(B465))</f>
        <v>1959</v>
      </c>
      <c r="B465" s="271">
        <v>21640</v>
      </c>
      <c r="C465" s="265">
        <v>-901</v>
      </c>
      <c r="D465" s="266">
        <f t="shared" ref="D465:D528" si="35">IF(C465&lt;&gt;-901,C465*DAY(B465)*24*60*60/(220*22*9*1000),-901)</f>
        <v>-901</v>
      </c>
      <c r="I465" s="274"/>
      <c r="J465" s="274"/>
      <c r="K465" s="274"/>
      <c r="L465" s="274"/>
    </row>
    <row r="466" spans="1:12">
      <c r="A466" s="263">
        <f t="shared" si="34"/>
        <v>1959</v>
      </c>
      <c r="B466" s="271">
        <v>21670</v>
      </c>
      <c r="C466" s="265">
        <v>-901</v>
      </c>
      <c r="D466" s="266">
        <f t="shared" si="35"/>
        <v>-901</v>
      </c>
      <c r="I466" s="274"/>
      <c r="J466" s="274"/>
      <c r="K466" s="274"/>
      <c r="L466" s="274"/>
    </row>
    <row r="467" spans="1:12">
      <c r="A467" s="263">
        <f t="shared" si="34"/>
        <v>1959</v>
      </c>
      <c r="B467" s="271">
        <v>21701</v>
      </c>
      <c r="C467" s="265">
        <v>-901</v>
      </c>
      <c r="D467" s="266">
        <f t="shared" si="35"/>
        <v>-901</v>
      </c>
      <c r="I467" s="274"/>
      <c r="J467" s="274"/>
      <c r="K467" s="274"/>
      <c r="L467" s="274"/>
    </row>
    <row r="468" spans="1:12">
      <c r="A468" s="263">
        <f t="shared" si="34"/>
        <v>1959</v>
      </c>
      <c r="B468" s="271">
        <v>21731</v>
      </c>
      <c r="C468" s="265">
        <v>-901</v>
      </c>
      <c r="D468" s="266">
        <f t="shared" si="35"/>
        <v>-901</v>
      </c>
      <c r="I468" s="274"/>
      <c r="J468" s="274"/>
      <c r="K468" s="274"/>
      <c r="L468" s="274"/>
    </row>
    <row r="469" spans="1:12">
      <c r="A469" s="263">
        <f t="shared" si="34"/>
        <v>1959</v>
      </c>
      <c r="B469" s="271">
        <v>21762</v>
      </c>
      <c r="C469" s="265">
        <v>-901</v>
      </c>
      <c r="D469" s="266">
        <f t="shared" si="35"/>
        <v>-901</v>
      </c>
      <c r="I469" s="274"/>
      <c r="J469" s="274"/>
      <c r="K469" s="274"/>
      <c r="L469" s="274"/>
    </row>
    <row r="470" spans="1:12">
      <c r="A470" s="263">
        <f t="shared" si="34"/>
        <v>1959</v>
      </c>
      <c r="B470" s="271">
        <v>21793</v>
      </c>
      <c r="C470" s="265">
        <v>-901</v>
      </c>
      <c r="D470" s="266">
        <f t="shared" si="35"/>
        <v>-901</v>
      </c>
      <c r="I470" s="274"/>
      <c r="J470" s="274"/>
      <c r="K470" s="274"/>
      <c r="L470" s="274"/>
    </row>
    <row r="471" spans="1:12">
      <c r="A471" s="263">
        <f t="shared" si="34"/>
        <v>1959</v>
      </c>
      <c r="B471" s="271">
        <v>21823</v>
      </c>
      <c r="C471" s="265">
        <v>-901</v>
      </c>
      <c r="D471" s="266">
        <f t="shared" si="35"/>
        <v>-901</v>
      </c>
      <c r="I471" s="274"/>
      <c r="J471" s="274"/>
      <c r="K471" s="274"/>
      <c r="L471" s="274"/>
    </row>
    <row r="472" spans="1:12">
      <c r="A472" s="263">
        <f t="shared" si="34"/>
        <v>1960</v>
      </c>
      <c r="B472" s="271">
        <v>21854</v>
      </c>
      <c r="C472" s="265">
        <v>-901</v>
      </c>
      <c r="D472" s="266">
        <f t="shared" si="35"/>
        <v>-901</v>
      </c>
      <c r="I472" s="274"/>
      <c r="J472" s="274"/>
      <c r="K472" s="274"/>
      <c r="L472" s="274"/>
    </row>
    <row r="473" spans="1:12">
      <c r="A473" s="263">
        <f t="shared" si="34"/>
        <v>1960</v>
      </c>
      <c r="B473" s="271">
        <v>21884</v>
      </c>
      <c r="C473" s="265">
        <v>-901</v>
      </c>
      <c r="D473" s="266">
        <f t="shared" si="35"/>
        <v>-901</v>
      </c>
      <c r="I473" s="274"/>
      <c r="J473" s="274"/>
      <c r="K473" s="274"/>
      <c r="L473" s="274"/>
    </row>
    <row r="474" spans="1:12">
      <c r="A474" s="263">
        <f t="shared" si="34"/>
        <v>1960</v>
      </c>
      <c r="B474" s="271">
        <v>21915</v>
      </c>
      <c r="C474" s="265">
        <v>-901</v>
      </c>
      <c r="D474" s="266">
        <f t="shared" si="35"/>
        <v>-901</v>
      </c>
      <c r="I474" s="274"/>
      <c r="J474" s="274"/>
      <c r="K474" s="274"/>
      <c r="L474" s="274"/>
    </row>
    <row r="475" spans="1:12">
      <c r="A475" s="263">
        <f t="shared" si="34"/>
        <v>1960</v>
      </c>
      <c r="B475" s="271">
        <v>21946</v>
      </c>
      <c r="C475" s="265">
        <v>-901</v>
      </c>
      <c r="D475" s="266">
        <f t="shared" si="35"/>
        <v>-901</v>
      </c>
      <c r="I475" s="274"/>
      <c r="J475" s="274"/>
      <c r="K475" s="274"/>
      <c r="L475" s="274"/>
    </row>
    <row r="476" spans="1:12">
      <c r="A476" s="263">
        <f t="shared" si="34"/>
        <v>1960</v>
      </c>
      <c r="B476" s="271">
        <v>21975</v>
      </c>
      <c r="C476" s="265">
        <v>-901</v>
      </c>
      <c r="D476" s="266">
        <f t="shared" si="35"/>
        <v>-901</v>
      </c>
      <c r="I476" s="274"/>
      <c r="J476" s="274"/>
      <c r="K476" s="274"/>
      <c r="L476" s="274"/>
    </row>
    <row r="477" spans="1:12">
      <c r="A477" s="263">
        <f t="shared" si="34"/>
        <v>1960</v>
      </c>
      <c r="B477" s="271">
        <v>22006</v>
      </c>
      <c r="C477" s="265">
        <v>-901</v>
      </c>
      <c r="D477" s="266">
        <f t="shared" si="35"/>
        <v>-901</v>
      </c>
      <c r="I477" s="274"/>
      <c r="J477" s="274"/>
      <c r="K477" s="274"/>
      <c r="L477" s="274"/>
    </row>
    <row r="478" spans="1:12">
      <c r="A478" s="263">
        <f t="shared" si="34"/>
        <v>1960</v>
      </c>
      <c r="B478" s="271">
        <v>22036</v>
      </c>
      <c r="C478" s="265">
        <v>-901</v>
      </c>
      <c r="D478" s="266">
        <f t="shared" si="35"/>
        <v>-901</v>
      </c>
      <c r="I478" s="274"/>
      <c r="J478" s="274"/>
      <c r="K478" s="274"/>
      <c r="L478" s="274"/>
    </row>
    <row r="479" spans="1:12">
      <c r="A479" s="263">
        <f t="shared" si="34"/>
        <v>1960</v>
      </c>
      <c r="B479" s="271">
        <v>22067</v>
      </c>
      <c r="C479" s="265">
        <v>-901</v>
      </c>
      <c r="D479" s="266">
        <f t="shared" si="35"/>
        <v>-901</v>
      </c>
      <c r="I479" s="274"/>
      <c r="J479" s="274"/>
      <c r="K479" s="274"/>
      <c r="L479" s="274"/>
    </row>
    <row r="480" spans="1:12">
      <c r="A480" s="263">
        <f t="shared" si="34"/>
        <v>1960</v>
      </c>
      <c r="B480" s="271">
        <v>22097</v>
      </c>
      <c r="C480" s="265">
        <v>-901</v>
      </c>
      <c r="D480" s="266">
        <f t="shared" si="35"/>
        <v>-901</v>
      </c>
      <c r="I480" s="274"/>
      <c r="J480" s="274"/>
      <c r="K480" s="274"/>
      <c r="L480" s="274"/>
    </row>
    <row r="481" spans="1:12">
      <c r="A481" s="263">
        <f t="shared" si="34"/>
        <v>1960</v>
      </c>
      <c r="B481" s="271">
        <v>22128</v>
      </c>
      <c r="C481" s="265">
        <v>-901</v>
      </c>
      <c r="D481" s="266">
        <f t="shared" si="35"/>
        <v>-901</v>
      </c>
      <c r="I481" s="274"/>
      <c r="J481" s="274"/>
      <c r="K481" s="274"/>
      <c r="L481" s="274"/>
    </row>
    <row r="482" spans="1:12">
      <c r="A482" s="263">
        <f t="shared" si="34"/>
        <v>1960</v>
      </c>
      <c r="B482" s="271">
        <v>22159</v>
      </c>
      <c r="C482" s="265">
        <v>-901</v>
      </c>
      <c r="D482" s="266">
        <f t="shared" si="35"/>
        <v>-901</v>
      </c>
      <c r="I482" s="274"/>
      <c r="J482" s="274"/>
      <c r="K482" s="274"/>
      <c r="L482" s="274"/>
    </row>
    <row r="483" spans="1:12">
      <c r="A483" s="263">
        <f t="shared" si="34"/>
        <v>1960</v>
      </c>
      <c r="B483" s="271">
        <v>22189</v>
      </c>
      <c r="C483" s="265">
        <v>-901</v>
      </c>
      <c r="D483" s="266">
        <f t="shared" si="35"/>
        <v>-901</v>
      </c>
      <c r="I483" s="274"/>
      <c r="J483" s="274"/>
      <c r="K483" s="274"/>
      <c r="L483" s="274"/>
    </row>
    <row r="484" spans="1:12">
      <c r="A484" s="263">
        <f t="shared" si="34"/>
        <v>1961</v>
      </c>
      <c r="B484" s="271">
        <v>22220</v>
      </c>
      <c r="C484" s="265">
        <v>-901</v>
      </c>
      <c r="D484" s="266">
        <f t="shared" si="35"/>
        <v>-901</v>
      </c>
      <c r="I484" s="274"/>
      <c r="J484" s="274"/>
      <c r="K484" s="274"/>
      <c r="L484" s="274"/>
    </row>
    <row r="485" spans="1:12">
      <c r="A485" s="263">
        <f t="shared" si="34"/>
        <v>1961</v>
      </c>
      <c r="B485" s="271">
        <v>22250</v>
      </c>
      <c r="C485" s="265">
        <v>-901</v>
      </c>
      <c r="D485" s="266">
        <f t="shared" si="35"/>
        <v>-901</v>
      </c>
      <c r="I485" s="274"/>
      <c r="J485" s="274"/>
      <c r="K485" s="274"/>
      <c r="L485" s="274"/>
    </row>
    <row r="486" spans="1:12">
      <c r="A486" s="263">
        <f t="shared" si="34"/>
        <v>1961</v>
      </c>
      <c r="B486" s="271">
        <v>22281</v>
      </c>
      <c r="C486" s="265">
        <v>-901</v>
      </c>
      <c r="D486" s="266">
        <f t="shared" si="35"/>
        <v>-901</v>
      </c>
      <c r="I486" s="274"/>
      <c r="J486" s="274"/>
      <c r="K486" s="274"/>
      <c r="L486" s="274"/>
    </row>
    <row r="487" spans="1:12">
      <c r="A487" s="263">
        <f t="shared" si="34"/>
        <v>1961</v>
      </c>
      <c r="B487" s="271">
        <v>22312</v>
      </c>
      <c r="C487" s="265">
        <v>-901</v>
      </c>
      <c r="D487" s="266">
        <f t="shared" si="35"/>
        <v>-901</v>
      </c>
      <c r="I487" s="274"/>
      <c r="J487" s="274"/>
      <c r="K487" s="274"/>
      <c r="L487" s="274"/>
    </row>
    <row r="488" spans="1:12">
      <c r="A488" s="263">
        <f t="shared" si="34"/>
        <v>1961</v>
      </c>
      <c r="B488" s="271">
        <v>22340</v>
      </c>
      <c r="C488" s="265">
        <v>-901</v>
      </c>
      <c r="D488" s="266">
        <f t="shared" si="35"/>
        <v>-901</v>
      </c>
      <c r="I488" s="274"/>
      <c r="J488" s="274"/>
      <c r="K488" s="274"/>
      <c r="L488" s="274"/>
    </row>
    <row r="489" spans="1:12">
      <c r="A489" s="263">
        <f t="shared" si="34"/>
        <v>1961</v>
      </c>
      <c r="B489" s="271">
        <v>22371</v>
      </c>
      <c r="C489" s="265">
        <v>-901</v>
      </c>
      <c r="D489" s="266">
        <f t="shared" si="35"/>
        <v>-901</v>
      </c>
      <c r="I489" s="274"/>
      <c r="J489" s="274"/>
      <c r="K489" s="274"/>
      <c r="L489" s="274"/>
    </row>
    <row r="490" spans="1:12">
      <c r="A490" s="263">
        <f t="shared" si="34"/>
        <v>1961</v>
      </c>
      <c r="B490" s="271">
        <v>22401</v>
      </c>
      <c r="C490" s="265">
        <v>-901</v>
      </c>
      <c r="D490" s="266">
        <f t="shared" si="35"/>
        <v>-901</v>
      </c>
      <c r="I490" s="274"/>
      <c r="J490" s="274"/>
      <c r="K490" s="274"/>
      <c r="L490" s="274"/>
    </row>
    <row r="491" spans="1:12">
      <c r="A491" s="263">
        <f t="shared" si="34"/>
        <v>1961</v>
      </c>
      <c r="B491" s="271">
        <v>22432</v>
      </c>
      <c r="C491" s="265">
        <v>-901</v>
      </c>
      <c r="D491" s="266">
        <f t="shared" si="35"/>
        <v>-901</v>
      </c>
      <c r="I491" s="274"/>
      <c r="J491" s="274"/>
      <c r="K491" s="274"/>
      <c r="L491" s="274"/>
    </row>
    <row r="492" spans="1:12">
      <c r="A492" s="263">
        <f t="shared" si="34"/>
        <v>1961</v>
      </c>
      <c r="B492" s="271">
        <v>22462</v>
      </c>
      <c r="C492" s="265">
        <v>-901</v>
      </c>
      <c r="D492" s="266">
        <f t="shared" si="35"/>
        <v>-901</v>
      </c>
      <c r="I492" s="274"/>
      <c r="J492" s="274"/>
      <c r="K492" s="274"/>
      <c r="L492" s="274"/>
    </row>
    <row r="493" spans="1:12">
      <c r="A493" s="263">
        <f t="shared" si="34"/>
        <v>1961</v>
      </c>
      <c r="B493" s="271">
        <v>22493</v>
      </c>
      <c r="C493" s="265">
        <v>-901</v>
      </c>
      <c r="D493" s="266">
        <f t="shared" si="35"/>
        <v>-901</v>
      </c>
      <c r="I493" s="274"/>
      <c r="J493" s="274"/>
      <c r="K493" s="274"/>
      <c r="L493" s="274"/>
    </row>
    <row r="494" spans="1:12">
      <c r="A494" s="263">
        <f t="shared" si="34"/>
        <v>1961</v>
      </c>
      <c r="B494" s="271">
        <v>22524</v>
      </c>
      <c r="C494" s="265">
        <v>-901</v>
      </c>
      <c r="D494" s="266">
        <f t="shared" si="35"/>
        <v>-901</v>
      </c>
      <c r="I494" s="274"/>
      <c r="J494" s="274"/>
      <c r="K494" s="274"/>
      <c r="L494" s="274"/>
    </row>
    <row r="495" spans="1:12">
      <c r="A495" s="263">
        <f t="shared" si="34"/>
        <v>1961</v>
      </c>
      <c r="B495" s="271">
        <v>22554</v>
      </c>
      <c r="C495" s="265">
        <v>-901</v>
      </c>
      <c r="D495" s="266">
        <f t="shared" si="35"/>
        <v>-901</v>
      </c>
      <c r="I495" s="274"/>
      <c r="J495" s="274"/>
      <c r="K495" s="274"/>
      <c r="L495" s="274"/>
    </row>
    <row r="496" spans="1:12">
      <c r="A496" s="263">
        <f t="shared" si="34"/>
        <v>1962</v>
      </c>
      <c r="B496" s="271">
        <v>22585</v>
      </c>
      <c r="C496" s="265">
        <v>-901</v>
      </c>
      <c r="D496" s="266">
        <f t="shared" si="35"/>
        <v>-901</v>
      </c>
      <c r="I496" s="274"/>
      <c r="J496" s="274"/>
      <c r="K496" s="274"/>
      <c r="L496" s="274"/>
    </row>
    <row r="497" spans="1:12">
      <c r="A497" s="263">
        <f t="shared" si="34"/>
        <v>1962</v>
      </c>
      <c r="B497" s="271">
        <v>22615</v>
      </c>
      <c r="C497" s="265">
        <v>-901</v>
      </c>
      <c r="D497" s="266">
        <f t="shared" si="35"/>
        <v>-901</v>
      </c>
      <c r="I497" s="274"/>
      <c r="J497" s="274"/>
      <c r="K497" s="274"/>
      <c r="L497" s="274"/>
    </row>
    <row r="498" spans="1:12">
      <c r="A498" s="263">
        <f t="shared" si="34"/>
        <v>1962</v>
      </c>
      <c r="B498" s="271">
        <v>22646</v>
      </c>
      <c r="C498" s="265">
        <v>-901</v>
      </c>
      <c r="D498" s="266">
        <f t="shared" si="35"/>
        <v>-901</v>
      </c>
      <c r="I498" s="274"/>
      <c r="J498" s="274"/>
      <c r="K498" s="274"/>
      <c r="L498" s="274"/>
    </row>
    <row r="499" spans="1:12">
      <c r="A499" s="263">
        <f t="shared" si="34"/>
        <v>1962</v>
      </c>
      <c r="B499" s="271">
        <v>22677</v>
      </c>
      <c r="C499" s="265">
        <v>-901</v>
      </c>
      <c r="D499" s="266">
        <f t="shared" si="35"/>
        <v>-901</v>
      </c>
      <c r="I499" s="274"/>
      <c r="J499" s="274"/>
      <c r="K499" s="274"/>
      <c r="L499" s="274"/>
    </row>
    <row r="500" spans="1:12">
      <c r="A500" s="263">
        <f t="shared" si="34"/>
        <v>1962</v>
      </c>
      <c r="B500" s="271">
        <v>22705</v>
      </c>
      <c r="C500" s="265">
        <v>-901</v>
      </c>
      <c r="D500" s="266">
        <f t="shared" si="35"/>
        <v>-901</v>
      </c>
      <c r="I500" s="274"/>
      <c r="J500" s="274"/>
      <c r="K500" s="274"/>
      <c r="L500" s="274"/>
    </row>
    <row r="501" spans="1:12">
      <c r="A501" s="263">
        <f t="shared" si="34"/>
        <v>1962</v>
      </c>
      <c r="B501" s="271">
        <v>22736</v>
      </c>
      <c r="C501" s="265">
        <v>-901</v>
      </c>
      <c r="D501" s="266">
        <f t="shared" si="35"/>
        <v>-901</v>
      </c>
      <c r="I501" s="274"/>
      <c r="J501" s="274"/>
      <c r="K501" s="274"/>
      <c r="L501" s="274"/>
    </row>
    <row r="502" spans="1:12">
      <c r="A502" s="263">
        <f t="shared" si="34"/>
        <v>1962</v>
      </c>
      <c r="B502" s="271">
        <v>22766</v>
      </c>
      <c r="C502" s="265">
        <v>-901</v>
      </c>
      <c r="D502" s="266">
        <f t="shared" si="35"/>
        <v>-901</v>
      </c>
      <c r="I502" s="274"/>
      <c r="J502" s="274"/>
      <c r="K502" s="274"/>
      <c r="L502" s="274"/>
    </row>
    <row r="503" spans="1:12">
      <c r="A503" s="263">
        <f t="shared" si="34"/>
        <v>1962</v>
      </c>
      <c r="B503" s="271">
        <v>22797</v>
      </c>
      <c r="C503" s="265">
        <v>-901</v>
      </c>
      <c r="D503" s="266">
        <f t="shared" si="35"/>
        <v>-901</v>
      </c>
      <c r="I503" s="274"/>
      <c r="J503" s="274"/>
      <c r="K503" s="274"/>
      <c r="L503" s="274"/>
    </row>
    <row r="504" spans="1:12">
      <c r="A504" s="263">
        <f t="shared" si="34"/>
        <v>1962</v>
      </c>
      <c r="B504" s="271">
        <v>22827</v>
      </c>
      <c r="C504" s="265">
        <v>-901</v>
      </c>
      <c r="D504" s="266">
        <f t="shared" si="35"/>
        <v>-901</v>
      </c>
      <c r="I504" s="274"/>
      <c r="J504" s="274"/>
      <c r="K504" s="274"/>
      <c r="L504" s="274"/>
    </row>
    <row r="505" spans="1:12">
      <c r="A505" s="263">
        <f t="shared" si="34"/>
        <v>1962</v>
      </c>
      <c r="B505" s="271">
        <v>22858</v>
      </c>
      <c r="C505" s="265">
        <v>-901</v>
      </c>
      <c r="D505" s="266">
        <f t="shared" si="35"/>
        <v>-901</v>
      </c>
      <c r="I505" s="274"/>
      <c r="J505" s="274"/>
      <c r="K505" s="274"/>
      <c r="L505" s="274"/>
    </row>
    <row r="506" spans="1:12">
      <c r="A506" s="263">
        <f t="shared" si="34"/>
        <v>1962</v>
      </c>
      <c r="B506" s="271">
        <v>22889</v>
      </c>
      <c r="C506" s="265">
        <v>-901</v>
      </c>
      <c r="D506" s="266">
        <f t="shared" si="35"/>
        <v>-901</v>
      </c>
      <c r="I506" s="274"/>
      <c r="J506" s="274"/>
      <c r="K506" s="274"/>
      <c r="L506" s="274"/>
    </row>
    <row r="507" spans="1:12">
      <c r="A507" s="263">
        <f t="shared" si="34"/>
        <v>1962</v>
      </c>
      <c r="B507" s="271">
        <v>22919</v>
      </c>
      <c r="C507" s="265">
        <v>-901</v>
      </c>
      <c r="D507" s="266">
        <f t="shared" si="35"/>
        <v>-901</v>
      </c>
      <c r="I507" s="274"/>
      <c r="J507" s="274"/>
      <c r="K507" s="274"/>
      <c r="L507" s="274"/>
    </row>
    <row r="508" spans="1:12">
      <c r="A508" s="263">
        <f t="shared" si="34"/>
        <v>1963</v>
      </c>
      <c r="B508" s="271">
        <v>22950</v>
      </c>
      <c r="C508" s="265">
        <v>-901</v>
      </c>
      <c r="D508" s="266">
        <f t="shared" si="35"/>
        <v>-901</v>
      </c>
      <c r="I508" s="274"/>
      <c r="J508" s="274"/>
      <c r="K508" s="274"/>
      <c r="L508" s="274"/>
    </row>
    <row r="509" spans="1:12">
      <c r="A509" s="263">
        <f t="shared" si="34"/>
        <v>1963</v>
      </c>
      <c r="B509" s="271">
        <v>22980</v>
      </c>
      <c r="C509" s="265">
        <v>-901</v>
      </c>
      <c r="D509" s="266">
        <f t="shared" si="35"/>
        <v>-901</v>
      </c>
      <c r="I509" s="274"/>
      <c r="J509" s="274"/>
      <c r="K509" s="274"/>
      <c r="L509" s="274"/>
    </row>
    <row r="510" spans="1:12">
      <c r="A510" s="263">
        <f t="shared" si="34"/>
        <v>1963</v>
      </c>
      <c r="B510" s="271">
        <v>23011</v>
      </c>
      <c r="C510" s="265">
        <v>-901</v>
      </c>
      <c r="D510" s="266">
        <f t="shared" si="35"/>
        <v>-901</v>
      </c>
      <c r="I510" s="274"/>
      <c r="J510" s="274"/>
      <c r="K510" s="274"/>
      <c r="L510" s="274"/>
    </row>
    <row r="511" spans="1:12">
      <c r="A511" s="263">
        <f t="shared" si="34"/>
        <v>1963</v>
      </c>
      <c r="B511" s="271">
        <v>23042</v>
      </c>
      <c r="C511" s="265">
        <v>-901</v>
      </c>
      <c r="D511" s="266">
        <f t="shared" si="35"/>
        <v>-901</v>
      </c>
      <c r="I511" s="274"/>
      <c r="J511" s="274"/>
      <c r="K511" s="274"/>
      <c r="L511" s="274"/>
    </row>
    <row r="512" spans="1:12">
      <c r="A512" s="263">
        <f t="shared" si="34"/>
        <v>1963</v>
      </c>
      <c r="B512" s="271">
        <v>23070</v>
      </c>
      <c r="C512" s="265">
        <v>-901</v>
      </c>
      <c r="D512" s="266">
        <f t="shared" si="35"/>
        <v>-901</v>
      </c>
      <c r="I512" s="274"/>
      <c r="J512" s="274"/>
      <c r="K512" s="274"/>
      <c r="L512" s="274"/>
    </row>
    <row r="513" spans="1:12">
      <c r="A513" s="263">
        <f t="shared" si="34"/>
        <v>1963</v>
      </c>
      <c r="B513" s="271">
        <v>23101</v>
      </c>
      <c r="C513" s="265">
        <v>-901</v>
      </c>
      <c r="D513" s="266">
        <f t="shared" si="35"/>
        <v>-901</v>
      </c>
      <c r="I513" s="274"/>
      <c r="J513" s="274"/>
      <c r="K513" s="274"/>
      <c r="L513" s="274"/>
    </row>
    <row r="514" spans="1:12">
      <c r="A514" s="263">
        <f t="shared" si="34"/>
        <v>1963</v>
      </c>
      <c r="B514" s="271">
        <v>23131</v>
      </c>
      <c r="C514" s="265">
        <v>-901</v>
      </c>
      <c r="D514" s="266">
        <f t="shared" si="35"/>
        <v>-901</v>
      </c>
      <c r="I514" s="274"/>
      <c r="J514" s="274"/>
      <c r="K514" s="274"/>
      <c r="L514" s="274"/>
    </row>
    <row r="515" spans="1:12">
      <c r="A515" s="263">
        <f t="shared" si="34"/>
        <v>1963</v>
      </c>
      <c r="B515" s="271">
        <v>23162</v>
      </c>
      <c r="C515" s="265">
        <v>-901</v>
      </c>
      <c r="D515" s="266">
        <f t="shared" si="35"/>
        <v>-901</v>
      </c>
      <c r="I515" s="274"/>
      <c r="J515" s="274"/>
      <c r="K515" s="274"/>
      <c r="L515" s="274"/>
    </row>
    <row r="516" spans="1:12">
      <c r="A516" s="263">
        <f t="shared" si="34"/>
        <v>1963</v>
      </c>
      <c r="B516" s="271">
        <v>23192</v>
      </c>
      <c r="C516" s="265">
        <v>-901</v>
      </c>
      <c r="D516" s="266">
        <f t="shared" si="35"/>
        <v>-901</v>
      </c>
      <c r="I516" s="274"/>
      <c r="J516" s="274"/>
      <c r="K516" s="274"/>
      <c r="L516" s="274"/>
    </row>
    <row r="517" spans="1:12">
      <c r="A517" s="263">
        <f t="shared" si="34"/>
        <v>1963</v>
      </c>
      <c r="B517" s="271">
        <v>23223</v>
      </c>
      <c r="C517" s="265">
        <v>-901</v>
      </c>
      <c r="D517" s="266">
        <f t="shared" si="35"/>
        <v>-901</v>
      </c>
      <c r="I517" s="274"/>
      <c r="J517" s="274"/>
      <c r="K517" s="274"/>
      <c r="L517" s="274"/>
    </row>
    <row r="518" spans="1:12">
      <c r="A518" s="263">
        <f t="shared" si="34"/>
        <v>1963</v>
      </c>
      <c r="B518" s="271">
        <v>23254</v>
      </c>
      <c r="C518" s="265">
        <v>-901</v>
      </c>
      <c r="D518" s="266">
        <f t="shared" si="35"/>
        <v>-901</v>
      </c>
      <c r="I518" s="274"/>
      <c r="J518" s="274"/>
      <c r="K518" s="274"/>
      <c r="L518" s="274"/>
    </row>
    <row r="519" spans="1:12">
      <c r="A519" s="263">
        <f t="shared" si="34"/>
        <v>1963</v>
      </c>
      <c r="B519" s="271">
        <v>23284</v>
      </c>
      <c r="C519" s="265">
        <v>-901</v>
      </c>
      <c r="D519" s="266">
        <f t="shared" si="35"/>
        <v>-901</v>
      </c>
      <c r="I519" s="274"/>
      <c r="J519" s="274"/>
      <c r="K519" s="274"/>
      <c r="L519" s="274"/>
    </row>
    <row r="520" spans="1:12">
      <c r="A520" s="263">
        <f t="shared" si="34"/>
        <v>1964</v>
      </c>
      <c r="B520" s="271">
        <v>23315</v>
      </c>
      <c r="C520" s="265">
        <v>-901</v>
      </c>
      <c r="D520" s="266">
        <f t="shared" si="35"/>
        <v>-901</v>
      </c>
      <c r="I520" s="274"/>
      <c r="J520" s="274"/>
      <c r="K520" s="274"/>
      <c r="L520" s="274"/>
    </row>
    <row r="521" spans="1:12">
      <c r="A521" s="263">
        <f t="shared" si="34"/>
        <v>1964</v>
      </c>
      <c r="B521" s="271">
        <v>23345</v>
      </c>
      <c r="C521" s="265">
        <v>-901</v>
      </c>
      <c r="D521" s="266">
        <f t="shared" si="35"/>
        <v>-901</v>
      </c>
      <c r="I521" s="274"/>
      <c r="J521" s="274"/>
      <c r="K521" s="274"/>
      <c r="L521" s="274"/>
    </row>
    <row r="522" spans="1:12">
      <c r="A522" s="263">
        <f t="shared" si="34"/>
        <v>1964</v>
      </c>
      <c r="B522" s="271">
        <v>23376</v>
      </c>
      <c r="C522" s="265">
        <v>-901</v>
      </c>
      <c r="D522" s="266">
        <f t="shared" si="35"/>
        <v>-901</v>
      </c>
      <c r="I522" s="274"/>
      <c r="J522" s="274"/>
      <c r="K522" s="274"/>
      <c r="L522" s="274"/>
    </row>
    <row r="523" spans="1:12">
      <c r="A523" s="263">
        <f t="shared" si="34"/>
        <v>1964</v>
      </c>
      <c r="B523" s="271">
        <v>23407</v>
      </c>
      <c r="C523" s="265">
        <v>-901</v>
      </c>
      <c r="D523" s="266">
        <f t="shared" si="35"/>
        <v>-901</v>
      </c>
      <c r="I523" s="274"/>
      <c r="J523" s="274"/>
      <c r="K523" s="274"/>
      <c r="L523" s="274"/>
    </row>
    <row r="524" spans="1:12">
      <c r="A524" s="263">
        <f t="shared" si="34"/>
        <v>1964</v>
      </c>
      <c r="B524" s="271">
        <v>23436</v>
      </c>
      <c r="C524" s="265">
        <v>-901</v>
      </c>
      <c r="D524" s="266">
        <f t="shared" si="35"/>
        <v>-901</v>
      </c>
      <c r="I524" s="274"/>
      <c r="J524" s="274"/>
      <c r="K524" s="274"/>
      <c r="L524" s="274"/>
    </row>
    <row r="525" spans="1:12">
      <c r="A525" s="263">
        <f t="shared" si="34"/>
        <v>1964</v>
      </c>
      <c r="B525" s="271">
        <v>23467</v>
      </c>
      <c r="C525" s="265">
        <v>-901</v>
      </c>
      <c r="D525" s="266">
        <f t="shared" si="35"/>
        <v>-901</v>
      </c>
      <c r="I525" s="274"/>
      <c r="J525" s="274"/>
      <c r="K525" s="274"/>
      <c r="L525" s="274"/>
    </row>
    <row r="526" spans="1:12">
      <c r="A526" s="263">
        <f t="shared" si="34"/>
        <v>1964</v>
      </c>
      <c r="B526" s="271">
        <v>23497</v>
      </c>
      <c r="C526" s="265">
        <v>-901</v>
      </c>
      <c r="D526" s="266">
        <f t="shared" si="35"/>
        <v>-901</v>
      </c>
      <c r="I526" s="274"/>
      <c r="J526" s="274"/>
      <c r="K526" s="274"/>
      <c r="L526" s="274"/>
    </row>
    <row r="527" spans="1:12">
      <c r="A527" s="263">
        <f t="shared" si="34"/>
        <v>1964</v>
      </c>
      <c r="B527" s="271">
        <v>23528</v>
      </c>
      <c r="C527" s="265">
        <v>-901</v>
      </c>
      <c r="D527" s="266">
        <f t="shared" si="35"/>
        <v>-901</v>
      </c>
      <c r="I527" s="274"/>
      <c r="J527" s="274"/>
      <c r="K527" s="274"/>
      <c r="L527" s="274"/>
    </row>
    <row r="528" spans="1:12">
      <c r="A528" s="263">
        <f t="shared" si="34"/>
        <v>1964</v>
      </c>
      <c r="B528" s="271">
        <v>23558</v>
      </c>
      <c r="C528" s="265">
        <v>-901</v>
      </c>
      <c r="D528" s="266">
        <f t="shared" si="35"/>
        <v>-901</v>
      </c>
      <c r="I528" s="274"/>
      <c r="J528" s="274"/>
      <c r="K528" s="274"/>
      <c r="L528" s="274"/>
    </row>
    <row r="529" spans="1:12">
      <c r="A529" s="263">
        <f t="shared" ref="A529:A592" si="36">IF(MONTH(B529)&gt;9,YEAR(B529)+1,YEAR(B529))</f>
        <v>1964</v>
      </c>
      <c r="B529" s="271">
        <v>23589</v>
      </c>
      <c r="C529" s="265">
        <v>-901</v>
      </c>
      <c r="D529" s="266">
        <f t="shared" ref="D529:D592" si="37">IF(C529&lt;&gt;-901,C529*DAY(B529)*24*60*60/(220*22*9*1000),-901)</f>
        <v>-901</v>
      </c>
      <c r="I529" s="274"/>
      <c r="J529" s="274"/>
      <c r="K529" s="274"/>
      <c r="L529" s="274"/>
    </row>
    <row r="530" spans="1:12">
      <c r="A530" s="263">
        <f t="shared" si="36"/>
        <v>1964</v>
      </c>
      <c r="B530" s="271">
        <v>23620</v>
      </c>
      <c r="C530" s="265">
        <v>-901</v>
      </c>
      <c r="D530" s="266">
        <f t="shared" si="37"/>
        <v>-901</v>
      </c>
      <c r="I530" s="274"/>
      <c r="J530" s="274"/>
      <c r="K530" s="274"/>
      <c r="L530" s="274"/>
    </row>
    <row r="531" spans="1:12">
      <c r="A531" s="263">
        <f t="shared" si="36"/>
        <v>1964</v>
      </c>
      <c r="B531" s="275">
        <v>23650</v>
      </c>
      <c r="C531" s="265">
        <v>-901</v>
      </c>
      <c r="D531" s="266">
        <f t="shared" si="37"/>
        <v>-901</v>
      </c>
      <c r="I531" s="274"/>
      <c r="J531" s="274"/>
      <c r="K531" s="274"/>
      <c r="L531" s="274"/>
    </row>
    <row r="532" spans="1:12">
      <c r="A532" s="263">
        <f t="shared" si="36"/>
        <v>1965</v>
      </c>
      <c r="B532" s="264">
        <v>23681</v>
      </c>
      <c r="C532" s="265">
        <v>-901</v>
      </c>
      <c r="D532" s="266">
        <f t="shared" si="37"/>
        <v>-901</v>
      </c>
      <c r="I532" s="274"/>
      <c r="J532" s="274"/>
      <c r="K532" s="274"/>
      <c r="L532" s="274"/>
    </row>
    <row r="533" spans="1:12">
      <c r="A533" s="263">
        <f t="shared" si="36"/>
        <v>1965</v>
      </c>
      <c r="B533" s="271">
        <v>23711</v>
      </c>
      <c r="C533" s="265">
        <v>-901</v>
      </c>
      <c r="D533" s="266">
        <f t="shared" si="37"/>
        <v>-901</v>
      </c>
      <c r="I533" s="274"/>
      <c r="J533" s="274"/>
      <c r="K533" s="274"/>
      <c r="L533" s="274"/>
    </row>
    <row r="534" spans="1:12">
      <c r="A534" s="263">
        <f t="shared" si="36"/>
        <v>1965</v>
      </c>
      <c r="B534" s="271">
        <v>23742</v>
      </c>
      <c r="C534" s="265">
        <v>-901</v>
      </c>
      <c r="D534" s="266">
        <f t="shared" si="37"/>
        <v>-901</v>
      </c>
      <c r="I534" s="274"/>
      <c r="J534" s="274"/>
      <c r="K534" s="274"/>
      <c r="L534" s="274"/>
    </row>
    <row r="535" spans="1:12">
      <c r="A535" s="263">
        <f t="shared" si="36"/>
        <v>1965</v>
      </c>
      <c r="B535" s="271">
        <v>23773</v>
      </c>
      <c r="C535" s="265">
        <v>-901</v>
      </c>
      <c r="D535" s="266">
        <f t="shared" si="37"/>
        <v>-901</v>
      </c>
      <c r="I535" s="274"/>
      <c r="J535" s="274"/>
      <c r="K535" s="274"/>
      <c r="L535" s="274"/>
    </row>
    <row r="536" spans="1:12">
      <c r="A536" s="263">
        <f t="shared" si="36"/>
        <v>1965</v>
      </c>
      <c r="B536" s="271">
        <v>23801</v>
      </c>
      <c r="C536" s="265">
        <v>-901</v>
      </c>
      <c r="D536" s="266">
        <f t="shared" si="37"/>
        <v>-901</v>
      </c>
      <c r="I536" s="274"/>
      <c r="J536" s="274"/>
      <c r="K536" s="274"/>
      <c r="L536" s="274"/>
    </row>
    <row r="537" spans="1:12">
      <c r="A537" s="263">
        <f t="shared" si="36"/>
        <v>1965</v>
      </c>
      <c r="B537" s="271">
        <v>23832</v>
      </c>
      <c r="C537" s="265">
        <v>-901</v>
      </c>
      <c r="D537" s="266">
        <f t="shared" si="37"/>
        <v>-901</v>
      </c>
      <c r="I537" s="274"/>
      <c r="J537" s="274"/>
      <c r="K537" s="274"/>
      <c r="L537" s="274"/>
    </row>
    <row r="538" spans="1:12">
      <c r="A538" s="263">
        <f t="shared" si="36"/>
        <v>1965</v>
      </c>
      <c r="B538" s="271">
        <v>23862</v>
      </c>
      <c r="C538" s="265">
        <v>-901</v>
      </c>
      <c r="D538" s="266">
        <f t="shared" si="37"/>
        <v>-901</v>
      </c>
      <c r="I538" s="274"/>
      <c r="J538" s="274"/>
      <c r="K538" s="274"/>
      <c r="L538" s="274"/>
    </row>
    <row r="539" spans="1:12">
      <c r="A539" s="263">
        <f t="shared" si="36"/>
        <v>1965</v>
      </c>
      <c r="B539" s="271">
        <v>23893</v>
      </c>
      <c r="C539" s="265">
        <v>-901</v>
      </c>
      <c r="D539" s="266">
        <f t="shared" si="37"/>
        <v>-901</v>
      </c>
      <c r="I539" s="274"/>
      <c r="J539" s="274"/>
      <c r="K539" s="274"/>
      <c r="L539" s="274"/>
    </row>
    <row r="540" spans="1:12">
      <c r="A540" s="263">
        <f t="shared" si="36"/>
        <v>1965</v>
      </c>
      <c r="B540" s="271">
        <v>23923</v>
      </c>
      <c r="C540" s="265">
        <v>-901</v>
      </c>
      <c r="D540" s="266">
        <f t="shared" si="37"/>
        <v>-901</v>
      </c>
      <c r="I540" s="274"/>
      <c r="J540" s="274"/>
      <c r="K540" s="274"/>
      <c r="L540" s="274"/>
    </row>
    <row r="541" spans="1:12">
      <c r="A541" s="263">
        <f t="shared" si="36"/>
        <v>1965</v>
      </c>
      <c r="B541" s="271">
        <v>23954</v>
      </c>
      <c r="C541" s="265">
        <v>-901</v>
      </c>
      <c r="D541" s="266">
        <f t="shared" si="37"/>
        <v>-901</v>
      </c>
      <c r="I541" s="274"/>
      <c r="J541" s="274"/>
      <c r="K541" s="274"/>
      <c r="L541" s="274"/>
    </row>
    <row r="542" spans="1:12">
      <c r="A542" s="263">
        <f t="shared" si="36"/>
        <v>1965</v>
      </c>
      <c r="B542" s="271">
        <v>23985</v>
      </c>
      <c r="C542" s="265">
        <v>-901</v>
      </c>
      <c r="D542" s="266">
        <f t="shared" si="37"/>
        <v>-901</v>
      </c>
      <c r="I542" s="274"/>
      <c r="J542" s="274"/>
      <c r="K542" s="274"/>
      <c r="L542" s="274"/>
    </row>
    <row r="543" spans="1:12">
      <c r="A543" s="263">
        <f t="shared" si="36"/>
        <v>1965</v>
      </c>
      <c r="B543" s="271">
        <v>24015</v>
      </c>
      <c r="C543" s="265">
        <v>-901</v>
      </c>
      <c r="D543" s="266">
        <f t="shared" si="37"/>
        <v>-901</v>
      </c>
      <c r="I543" s="274"/>
      <c r="J543" s="274"/>
      <c r="K543" s="274"/>
      <c r="L543" s="274"/>
    </row>
    <row r="544" spans="1:12">
      <c r="A544" s="263">
        <f t="shared" si="36"/>
        <v>1966</v>
      </c>
      <c r="B544" s="271">
        <v>24046</v>
      </c>
      <c r="C544" s="265">
        <v>-901</v>
      </c>
      <c r="D544" s="266">
        <f t="shared" si="37"/>
        <v>-901</v>
      </c>
      <c r="I544" s="274"/>
      <c r="J544" s="274"/>
      <c r="K544" s="274"/>
      <c r="L544" s="274"/>
    </row>
    <row r="545" spans="1:12">
      <c r="A545" s="263">
        <f t="shared" si="36"/>
        <v>1966</v>
      </c>
      <c r="B545" s="271">
        <v>24076</v>
      </c>
      <c r="C545" s="265">
        <v>-901</v>
      </c>
      <c r="D545" s="266">
        <f t="shared" si="37"/>
        <v>-901</v>
      </c>
      <c r="I545" s="274"/>
      <c r="J545" s="274"/>
      <c r="K545" s="274"/>
      <c r="L545" s="274"/>
    </row>
    <row r="546" spans="1:12">
      <c r="A546" s="263">
        <f t="shared" si="36"/>
        <v>1966</v>
      </c>
      <c r="B546" s="271">
        <v>24107</v>
      </c>
      <c r="C546" s="265">
        <v>-901</v>
      </c>
      <c r="D546" s="266">
        <f t="shared" si="37"/>
        <v>-901</v>
      </c>
      <c r="I546" s="274"/>
      <c r="J546" s="274"/>
      <c r="K546" s="274"/>
      <c r="L546" s="274"/>
    </row>
    <row r="547" spans="1:12">
      <c r="A547" s="263">
        <f t="shared" si="36"/>
        <v>1966</v>
      </c>
      <c r="B547" s="271">
        <v>24138</v>
      </c>
      <c r="C547" s="265">
        <v>-901</v>
      </c>
      <c r="D547" s="266">
        <f t="shared" si="37"/>
        <v>-901</v>
      </c>
      <c r="I547" s="274"/>
      <c r="J547" s="274"/>
      <c r="K547" s="274"/>
      <c r="L547" s="274"/>
    </row>
    <row r="548" spans="1:12">
      <c r="A548" s="263">
        <f t="shared" si="36"/>
        <v>1966</v>
      </c>
      <c r="B548" s="271">
        <v>24166</v>
      </c>
      <c r="C548" s="265">
        <v>-901</v>
      </c>
      <c r="D548" s="266">
        <f t="shared" si="37"/>
        <v>-901</v>
      </c>
      <c r="I548" s="274"/>
      <c r="J548" s="274"/>
      <c r="K548" s="274"/>
      <c r="L548" s="274"/>
    </row>
    <row r="549" spans="1:12">
      <c r="A549" s="263">
        <f t="shared" si="36"/>
        <v>1966</v>
      </c>
      <c r="B549" s="271">
        <v>24197</v>
      </c>
      <c r="C549" s="265">
        <v>-901</v>
      </c>
      <c r="D549" s="266">
        <f t="shared" si="37"/>
        <v>-901</v>
      </c>
      <c r="I549" s="274"/>
      <c r="J549" s="274"/>
      <c r="K549" s="274"/>
      <c r="L549" s="274"/>
    </row>
    <row r="550" spans="1:12">
      <c r="A550" s="263">
        <f t="shared" si="36"/>
        <v>1966</v>
      </c>
      <c r="B550" s="271">
        <v>24227</v>
      </c>
      <c r="C550" s="265">
        <v>-901</v>
      </c>
      <c r="D550" s="266">
        <f t="shared" si="37"/>
        <v>-901</v>
      </c>
      <c r="I550" s="274"/>
      <c r="J550" s="274"/>
      <c r="K550" s="274"/>
      <c r="L550" s="274"/>
    </row>
    <row r="551" spans="1:12">
      <c r="A551" s="263">
        <f t="shared" si="36"/>
        <v>1966</v>
      </c>
      <c r="B551" s="271">
        <v>24258</v>
      </c>
      <c r="C551" s="265">
        <v>-901</v>
      </c>
      <c r="D551" s="266">
        <f t="shared" si="37"/>
        <v>-901</v>
      </c>
      <c r="I551" s="274"/>
      <c r="J551" s="274"/>
      <c r="K551" s="274"/>
      <c r="L551" s="274"/>
    </row>
    <row r="552" spans="1:12">
      <c r="A552" s="263">
        <f t="shared" si="36"/>
        <v>1966</v>
      </c>
      <c r="B552" s="271">
        <v>24288</v>
      </c>
      <c r="C552" s="265">
        <v>-901</v>
      </c>
      <c r="D552" s="266">
        <f t="shared" si="37"/>
        <v>-901</v>
      </c>
      <c r="I552" s="274"/>
      <c r="J552" s="274"/>
      <c r="K552" s="274"/>
      <c r="L552" s="274"/>
    </row>
    <row r="553" spans="1:12">
      <c r="A553" s="263">
        <f t="shared" si="36"/>
        <v>1966</v>
      </c>
      <c r="B553" s="271">
        <v>24319</v>
      </c>
      <c r="C553" s="265">
        <v>-901</v>
      </c>
      <c r="D553" s="266">
        <f t="shared" si="37"/>
        <v>-901</v>
      </c>
      <c r="I553" s="274"/>
      <c r="J553" s="274"/>
      <c r="K553" s="274"/>
      <c r="L553" s="274"/>
    </row>
    <row r="554" spans="1:12">
      <c r="A554" s="263">
        <f t="shared" si="36"/>
        <v>1966</v>
      </c>
      <c r="B554" s="271">
        <v>24350</v>
      </c>
      <c r="C554" s="265">
        <v>-901</v>
      </c>
      <c r="D554" s="266">
        <f t="shared" si="37"/>
        <v>-901</v>
      </c>
      <c r="I554" s="274"/>
      <c r="J554" s="274"/>
      <c r="K554" s="274"/>
      <c r="L554" s="274"/>
    </row>
    <row r="555" spans="1:12">
      <c r="A555" s="263">
        <f t="shared" si="36"/>
        <v>1966</v>
      </c>
      <c r="B555" s="271">
        <v>24380</v>
      </c>
      <c r="C555" s="265">
        <v>-901</v>
      </c>
      <c r="D555" s="266">
        <f t="shared" si="37"/>
        <v>-901</v>
      </c>
      <c r="I555" s="274"/>
      <c r="J555" s="274"/>
      <c r="K555" s="274"/>
      <c r="L555" s="274"/>
    </row>
    <row r="556" spans="1:12">
      <c r="A556" s="263">
        <f t="shared" si="36"/>
        <v>1967</v>
      </c>
      <c r="B556" s="271">
        <v>24411</v>
      </c>
      <c r="C556" s="265">
        <v>-901</v>
      </c>
      <c r="D556" s="266">
        <f t="shared" si="37"/>
        <v>-901</v>
      </c>
      <c r="I556" s="274"/>
      <c r="J556" s="274"/>
      <c r="K556" s="274"/>
      <c r="L556" s="274"/>
    </row>
    <row r="557" spans="1:12">
      <c r="A557" s="263">
        <f t="shared" si="36"/>
        <v>1967</v>
      </c>
      <c r="B557" s="271">
        <v>24441</v>
      </c>
      <c r="C557" s="265">
        <v>-901</v>
      </c>
      <c r="D557" s="266">
        <f t="shared" si="37"/>
        <v>-901</v>
      </c>
      <c r="I557" s="274"/>
      <c r="J557" s="274"/>
      <c r="K557" s="274"/>
      <c r="L557" s="274"/>
    </row>
    <row r="558" spans="1:12">
      <c r="A558" s="263">
        <f t="shared" si="36"/>
        <v>1967</v>
      </c>
      <c r="B558" s="271">
        <v>24472</v>
      </c>
      <c r="C558" s="265">
        <v>-901</v>
      </c>
      <c r="D558" s="266">
        <f t="shared" si="37"/>
        <v>-901</v>
      </c>
      <c r="I558" s="274"/>
      <c r="J558" s="274"/>
      <c r="K558" s="274"/>
      <c r="L558" s="274"/>
    </row>
    <row r="559" spans="1:12">
      <c r="A559" s="263">
        <f t="shared" si="36"/>
        <v>1967</v>
      </c>
      <c r="B559" s="271">
        <v>24503</v>
      </c>
      <c r="C559" s="265">
        <v>-901</v>
      </c>
      <c r="D559" s="266">
        <f t="shared" si="37"/>
        <v>-901</v>
      </c>
      <c r="I559" s="274"/>
      <c r="J559" s="274"/>
      <c r="K559" s="274"/>
      <c r="L559" s="274"/>
    </row>
    <row r="560" spans="1:12">
      <c r="A560" s="263">
        <f t="shared" si="36"/>
        <v>1967</v>
      </c>
      <c r="B560" s="271">
        <v>24531</v>
      </c>
      <c r="C560" s="265">
        <v>-901</v>
      </c>
      <c r="D560" s="266">
        <f t="shared" si="37"/>
        <v>-901</v>
      </c>
      <c r="I560" s="274"/>
      <c r="J560" s="274"/>
      <c r="K560" s="274"/>
      <c r="L560" s="274"/>
    </row>
    <row r="561" spans="1:12">
      <c r="A561" s="263">
        <f t="shared" si="36"/>
        <v>1967</v>
      </c>
      <c r="B561" s="271">
        <v>24562</v>
      </c>
      <c r="C561" s="265">
        <v>-901</v>
      </c>
      <c r="D561" s="266">
        <f t="shared" si="37"/>
        <v>-901</v>
      </c>
      <c r="I561" s="274"/>
      <c r="J561" s="274"/>
      <c r="K561" s="274"/>
      <c r="L561" s="274"/>
    </row>
    <row r="562" spans="1:12">
      <c r="A562" s="263">
        <f t="shared" si="36"/>
        <v>1967</v>
      </c>
      <c r="B562" s="271">
        <v>24592</v>
      </c>
      <c r="C562" s="265">
        <v>-901</v>
      </c>
      <c r="D562" s="266">
        <f t="shared" si="37"/>
        <v>-901</v>
      </c>
      <c r="I562" s="274"/>
      <c r="J562" s="274"/>
      <c r="K562" s="274"/>
      <c r="L562" s="274"/>
    </row>
    <row r="563" spans="1:12">
      <c r="A563" s="263">
        <f t="shared" si="36"/>
        <v>1967</v>
      </c>
      <c r="B563" s="271">
        <v>24623</v>
      </c>
      <c r="C563" s="265">
        <v>-901</v>
      </c>
      <c r="D563" s="266">
        <f t="shared" si="37"/>
        <v>-901</v>
      </c>
      <c r="I563" s="274"/>
      <c r="J563" s="274"/>
      <c r="K563" s="274"/>
      <c r="L563" s="274"/>
    </row>
    <row r="564" spans="1:12">
      <c r="A564" s="263">
        <f t="shared" si="36"/>
        <v>1967</v>
      </c>
      <c r="B564" s="271">
        <v>24653</v>
      </c>
      <c r="C564" s="265">
        <v>-901</v>
      </c>
      <c r="D564" s="266">
        <f t="shared" si="37"/>
        <v>-901</v>
      </c>
      <c r="I564" s="274"/>
      <c r="J564" s="274"/>
      <c r="K564" s="274"/>
      <c r="L564" s="274"/>
    </row>
    <row r="565" spans="1:12">
      <c r="A565" s="263">
        <f t="shared" si="36"/>
        <v>1967</v>
      </c>
      <c r="B565" s="271">
        <v>24684</v>
      </c>
      <c r="C565" s="265">
        <v>-901</v>
      </c>
      <c r="D565" s="266">
        <f t="shared" si="37"/>
        <v>-901</v>
      </c>
      <c r="I565" s="274"/>
      <c r="J565" s="274"/>
      <c r="K565" s="274"/>
      <c r="L565" s="274"/>
    </row>
    <row r="566" spans="1:12">
      <c r="A566" s="263">
        <f t="shared" si="36"/>
        <v>1967</v>
      </c>
      <c r="B566" s="271">
        <v>24715</v>
      </c>
      <c r="C566" s="265">
        <v>-901</v>
      </c>
      <c r="D566" s="266">
        <f t="shared" si="37"/>
        <v>-901</v>
      </c>
      <c r="I566" s="274"/>
      <c r="J566" s="274"/>
      <c r="K566" s="274"/>
      <c r="L566" s="274"/>
    </row>
    <row r="567" spans="1:12">
      <c r="A567" s="263">
        <f t="shared" si="36"/>
        <v>1967</v>
      </c>
      <c r="B567" s="271">
        <v>24745</v>
      </c>
      <c r="C567" s="265">
        <v>-901</v>
      </c>
      <c r="D567" s="266">
        <f t="shared" si="37"/>
        <v>-901</v>
      </c>
      <c r="I567" s="274"/>
      <c r="J567" s="274"/>
      <c r="K567" s="274"/>
      <c r="L567" s="274"/>
    </row>
    <row r="568" spans="1:12">
      <c r="A568" s="263">
        <f t="shared" si="36"/>
        <v>1968</v>
      </c>
      <c r="B568" s="271">
        <v>24776</v>
      </c>
      <c r="C568" s="265">
        <v>-901</v>
      </c>
      <c r="D568" s="266">
        <f t="shared" si="37"/>
        <v>-901</v>
      </c>
      <c r="I568" s="274"/>
      <c r="J568" s="274"/>
      <c r="K568" s="274"/>
      <c r="L568" s="274"/>
    </row>
    <row r="569" spans="1:12">
      <c r="A569" s="263">
        <f t="shared" si="36"/>
        <v>1968</v>
      </c>
      <c r="B569" s="271">
        <v>24806</v>
      </c>
      <c r="C569" s="265">
        <v>-901</v>
      </c>
      <c r="D569" s="266">
        <f t="shared" si="37"/>
        <v>-901</v>
      </c>
      <c r="I569" s="274"/>
      <c r="J569" s="274"/>
      <c r="K569" s="274"/>
      <c r="L569" s="274"/>
    </row>
    <row r="570" spans="1:12">
      <c r="A570" s="263">
        <f t="shared" si="36"/>
        <v>1968</v>
      </c>
      <c r="B570" s="271">
        <v>24837</v>
      </c>
      <c r="C570" s="265">
        <v>-901</v>
      </c>
      <c r="D570" s="266">
        <f t="shared" si="37"/>
        <v>-901</v>
      </c>
      <c r="I570" s="274"/>
      <c r="J570" s="274"/>
      <c r="K570" s="274"/>
      <c r="L570" s="274"/>
    </row>
    <row r="571" spans="1:12">
      <c r="A571" s="263">
        <f t="shared" si="36"/>
        <v>1968</v>
      </c>
      <c r="B571" s="271">
        <v>24868</v>
      </c>
      <c r="C571" s="265">
        <v>-901</v>
      </c>
      <c r="D571" s="266">
        <f t="shared" si="37"/>
        <v>-901</v>
      </c>
      <c r="I571" s="274"/>
      <c r="J571" s="274"/>
      <c r="K571" s="274"/>
      <c r="L571" s="274"/>
    </row>
    <row r="572" spans="1:12">
      <c r="A572" s="263">
        <f t="shared" si="36"/>
        <v>1968</v>
      </c>
      <c r="B572" s="271">
        <v>24897</v>
      </c>
      <c r="C572" s="265">
        <v>-901</v>
      </c>
      <c r="D572" s="266">
        <f t="shared" si="37"/>
        <v>-901</v>
      </c>
      <c r="I572" s="274"/>
      <c r="J572" s="274"/>
      <c r="K572" s="274"/>
      <c r="L572" s="274"/>
    </row>
    <row r="573" spans="1:12">
      <c r="A573" s="263">
        <f t="shared" si="36"/>
        <v>1968</v>
      </c>
      <c r="B573" s="271">
        <v>24928</v>
      </c>
      <c r="C573" s="265">
        <v>-901</v>
      </c>
      <c r="D573" s="266">
        <f t="shared" si="37"/>
        <v>-901</v>
      </c>
      <c r="I573" s="274"/>
      <c r="J573" s="274"/>
      <c r="K573" s="274"/>
      <c r="L573" s="274"/>
    </row>
    <row r="574" spans="1:12">
      <c r="A574" s="263">
        <f t="shared" si="36"/>
        <v>1968</v>
      </c>
      <c r="B574" s="271">
        <v>24958</v>
      </c>
      <c r="C574" s="265">
        <v>-901</v>
      </c>
      <c r="D574" s="266">
        <f t="shared" si="37"/>
        <v>-901</v>
      </c>
      <c r="I574" s="274"/>
      <c r="J574" s="274"/>
      <c r="K574" s="274"/>
      <c r="L574" s="274"/>
    </row>
    <row r="575" spans="1:12">
      <c r="A575" s="263">
        <f t="shared" si="36"/>
        <v>1968</v>
      </c>
      <c r="B575" s="271">
        <v>24989</v>
      </c>
      <c r="C575" s="265">
        <v>-901</v>
      </c>
      <c r="D575" s="266">
        <f t="shared" si="37"/>
        <v>-901</v>
      </c>
      <c r="I575" s="274"/>
      <c r="J575" s="274"/>
      <c r="K575" s="274"/>
      <c r="L575" s="274"/>
    </row>
    <row r="576" spans="1:12">
      <c r="A576" s="263">
        <f t="shared" si="36"/>
        <v>1968</v>
      </c>
      <c r="B576" s="271">
        <v>25019</v>
      </c>
      <c r="C576" s="265">
        <v>-901</v>
      </c>
      <c r="D576" s="266">
        <f t="shared" si="37"/>
        <v>-901</v>
      </c>
      <c r="I576" s="274"/>
      <c r="J576" s="274"/>
      <c r="K576" s="274"/>
      <c r="L576" s="274"/>
    </row>
    <row r="577" spans="1:12">
      <c r="A577" s="263">
        <f t="shared" si="36"/>
        <v>1968</v>
      </c>
      <c r="B577" s="271">
        <v>25050</v>
      </c>
      <c r="C577" s="265">
        <v>-901</v>
      </c>
      <c r="D577" s="266">
        <f t="shared" si="37"/>
        <v>-901</v>
      </c>
      <c r="I577" s="274"/>
      <c r="J577" s="274"/>
      <c r="K577" s="274"/>
      <c r="L577" s="274"/>
    </row>
    <row r="578" spans="1:12">
      <c r="A578" s="263">
        <f t="shared" si="36"/>
        <v>1968</v>
      </c>
      <c r="B578" s="271">
        <v>25081</v>
      </c>
      <c r="C578" s="265">
        <v>-901</v>
      </c>
      <c r="D578" s="266">
        <f t="shared" si="37"/>
        <v>-901</v>
      </c>
      <c r="I578" s="274"/>
      <c r="J578" s="274"/>
      <c r="K578" s="274"/>
      <c r="L578" s="274"/>
    </row>
    <row r="579" spans="1:12">
      <c r="A579" s="263">
        <f t="shared" si="36"/>
        <v>1968</v>
      </c>
      <c r="B579" s="271">
        <v>25111</v>
      </c>
      <c r="C579" s="265">
        <v>-901</v>
      </c>
      <c r="D579" s="266">
        <f t="shared" si="37"/>
        <v>-901</v>
      </c>
      <c r="I579" s="274"/>
      <c r="J579" s="274"/>
      <c r="K579" s="274"/>
      <c r="L579" s="274"/>
    </row>
    <row r="580" spans="1:12">
      <c r="A580" s="263">
        <f t="shared" si="36"/>
        <v>1969</v>
      </c>
      <c r="B580" s="271">
        <v>25142</v>
      </c>
      <c r="C580" s="265">
        <v>-901</v>
      </c>
      <c r="D580" s="266">
        <f t="shared" si="37"/>
        <v>-901</v>
      </c>
      <c r="I580" s="274"/>
      <c r="J580" s="274"/>
      <c r="K580" s="274"/>
      <c r="L580" s="274"/>
    </row>
    <row r="581" spans="1:12">
      <c r="A581" s="263">
        <f t="shared" si="36"/>
        <v>1969</v>
      </c>
      <c r="B581" s="271">
        <v>25172</v>
      </c>
      <c r="C581" s="265">
        <v>-901</v>
      </c>
      <c r="D581" s="266">
        <f t="shared" si="37"/>
        <v>-901</v>
      </c>
      <c r="I581" s="274"/>
      <c r="J581" s="274"/>
      <c r="K581" s="274"/>
      <c r="L581" s="274"/>
    </row>
    <row r="582" spans="1:12">
      <c r="A582" s="263">
        <f t="shared" si="36"/>
        <v>1969</v>
      </c>
      <c r="B582" s="271">
        <v>25203</v>
      </c>
      <c r="C582" s="265">
        <v>-901</v>
      </c>
      <c r="D582" s="266">
        <f t="shared" si="37"/>
        <v>-901</v>
      </c>
      <c r="I582" s="274"/>
      <c r="J582" s="274"/>
      <c r="K582" s="274"/>
      <c r="L582" s="274"/>
    </row>
    <row r="583" spans="1:12">
      <c r="A583" s="263">
        <f t="shared" si="36"/>
        <v>1969</v>
      </c>
      <c r="B583" s="271">
        <v>25234</v>
      </c>
      <c r="C583" s="265">
        <v>-901</v>
      </c>
      <c r="D583" s="266">
        <f t="shared" si="37"/>
        <v>-901</v>
      </c>
      <c r="I583" s="274"/>
      <c r="J583" s="274"/>
      <c r="K583" s="274"/>
      <c r="L583" s="274"/>
    </row>
    <row r="584" spans="1:12">
      <c r="A584" s="263">
        <f t="shared" si="36"/>
        <v>1969</v>
      </c>
      <c r="B584" s="271">
        <v>25262</v>
      </c>
      <c r="C584" s="265">
        <v>-901</v>
      </c>
      <c r="D584" s="266">
        <f t="shared" si="37"/>
        <v>-901</v>
      </c>
      <c r="I584" s="274"/>
      <c r="J584" s="274"/>
      <c r="K584" s="274"/>
      <c r="L584" s="274"/>
    </row>
    <row r="585" spans="1:12">
      <c r="A585" s="263">
        <f t="shared" si="36"/>
        <v>1969</v>
      </c>
      <c r="B585" s="271">
        <v>25293</v>
      </c>
      <c r="C585" s="265">
        <v>-901</v>
      </c>
      <c r="D585" s="266">
        <f t="shared" si="37"/>
        <v>-901</v>
      </c>
      <c r="I585" s="274"/>
      <c r="J585" s="274"/>
      <c r="K585" s="274"/>
      <c r="L585" s="274"/>
    </row>
    <row r="586" spans="1:12">
      <c r="A586" s="263">
        <f t="shared" si="36"/>
        <v>1969</v>
      </c>
      <c r="B586" s="271">
        <v>25323</v>
      </c>
      <c r="C586" s="265">
        <v>-901</v>
      </c>
      <c r="D586" s="266">
        <f t="shared" si="37"/>
        <v>-901</v>
      </c>
      <c r="I586" s="274"/>
      <c r="J586" s="274"/>
      <c r="K586" s="274"/>
      <c r="L586" s="274"/>
    </row>
    <row r="587" spans="1:12">
      <c r="A587" s="263">
        <f t="shared" si="36"/>
        <v>1969</v>
      </c>
      <c r="B587" s="271">
        <v>25354</v>
      </c>
      <c r="C587" s="265">
        <v>-901</v>
      </c>
      <c r="D587" s="266">
        <f t="shared" si="37"/>
        <v>-901</v>
      </c>
      <c r="I587" s="274"/>
      <c r="J587" s="274"/>
      <c r="K587" s="274"/>
      <c r="L587" s="274"/>
    </row>
    <row r="588" spans="1:12">
      <c r="A588" s="263">
        <f t="shared" si="36"/>
        <v>1969</v>
      </c>
      <c r="B588" s="271">
        <v>25384</v>
      </c>
      <c r="C588" s="265">
        <v>-901</v>
      </c>
      <c r="D588" s="266">
        <f t="shared" si="37"/>
        <v>-901</v>
      </c>
      <c r="I588" s="274"/>
      <c r="J588" s="274"/>
      <c r="K588" s="274"/>
      <c r="L588" s="274"/>
    </row>
    <row r="589" spans="1:12">
      <c r="A589" s="263">
        <f t="shared" si="36"/>
        <v>1969</v>
      </c>
      <c r="B589" s="271">
        <v>25415</v>
      </c>
      <c r="C589" s="265">
        <v>-901</v>
      </c>
      <c r="D589" s="266">
        <f t="shared" si="37"/>
        <v>-901</v>
      </c>
      <c r="I589" s="274"/>
      <c r="J589" s="274"/>
      <c r="K589" s="274"/>
      <c r="L589" s="274"/>
    </row>
    <row r="590" spans="1:12">
      <c r="A590" s="263">
        <f t="shared" si="36"/>
        <v>1969</v>
      </c>
      <c r="B590" s="271">
        <v>25446</v>
      </c>
      <c r="C590" s="265">
        <v>-901</v>
      </c>
      <c r="D590" s="266">
        <f t="shared" si="37"/>
        <v>-901</v>
      </c>
      <c r="I590" s="274"/>
      <c r="J590" s="274"/>
      <c r="K590" s="274"/>
      <c r="L590" s="274"/>
    </row>
    <row r="591" spans="1:12">
      <c r="A591" s="263">
        <f t="shared" si="36"/>
        <v>1969</v>
      </c>
      <c r="B591" s="271">
        <v>25476</v>
      </c>
      <c r="C591" s="265">
        <v>-901</v>
      </c>
      <c r="D591" s="266">
        <f t="shared" si="37"/>
        <v>-901</v>
      </c>
      <c r="I591" s="274"/>
      <c r="J591" s="274"/>
      <c r="K591" s="274"/>
      <c r="L591" s="274"/>
    </row>
    <row r="592" spans="1:12">
      <c r="A592" s="263">
        <f t="shared" si="36"/>
        <v>1970</v>
      </c>
      <c r="B592" s="271">
        <v>25507</v>
      </c>
      <c r="C592" s="265">
        <v>-901</v>
      </c>
      <c r="D592" s="266">
        <f t="shared" si="37"/>
        <v>-901</v>
      </c>
      <c r="I592" s="274"/>
      <c r="J592" s="274"/>
      <c r="K592" s="274"/>
      <c r="L592" s="274"/>
    </row>
    <row r="593" spans="1:12">
      <c r="A593" s="263">
        <f t="shared" ref="A593:A656" si="38">IF(MONTH(B593)&gt;9,YEAR(B593)+1,YEAR(B593))</f>
        <v>1970</v>
      </c>
      <c r="B593" s="271">
        <v>25537</v>
      </c>
      <c r="C593" s="265">
        <v>-901</v>
      </c>
      <c r="D593" s="266">
        <f t="shared" ref="D593:D656" si="39">IF(C593&lt;&gt;-901,C593*DAY(B593)*24*60*60/(220*22*9*1000),-901)</f>
        <v>-901</v>
      </c>
      <c r="I593" s="274"/>
      <c r="J593" s="274"/>
      <c r="K593" s="274"/>
      <c r="L593" s="274"/>
    </row>
    <row r="594" spans="1:12">
      <c r="A594" s="263">
        <f t="shared" si="38"/>
        <v>1970</v>
      </c>
      <c r="B594" s="271">
        <v>25568</v>
      </c>
      <c r="C594" s="265">
        <v>-901</v>
      </c>
      <c r="D594" s="266">
        <f t="shared" si="39"/>
        <v>-901</v>
      </c>
      <c r="I594" s="274"/>
      <c r="J594" s="274"/>
      <c r="K594" s="274"/>
      <c r="L594" s="274"/>
    </row>
    <row r="595" spans="1:12">
      <c r="A595" s="263">
        <f t="shared" si="38"/>
        <v>1970</v>
      </c>
      <c r="B595" s="271">
        <v>25599</v>
      </c>
      <c r="C595" s="265">
        <v>-901</v>
      </c>
      <c r="D595" s="266">
        <f t="shared" si="39"/>
        <v>-901</v>
      </c>
      <c r="I595" s="274"/>
      <c r="J595" s="274"/>
      <c r="K595" s="274"/>
      <c r="L595" s="274"/>
    </row>
    <row r="596" spans="1:12">
      <c r="A596" s="263">
        <f t="shared" si="38"/>
        <v>1970</v>
      </c>
      <c r="B596" s="271">
        <v>25627</v>
      </c>
      <c r="C596" s="265">
        <v>-901</v>
      </c>
      <c r="D596" s="266">
        <f t="shared" si="39"/>
        <v>-901</v>
      </c>
      <c r="I596" s="274"/>
      <c r="J596" s="274"/>
      <c r="K596" s="274"/>
      <c r="L596" s="274"/>
    </row>
    <row r="597" spans="1:12">
      <c r="A597" s="263">
        <f t="shared" si="38"/>
        <v>1970</v>
      </c>
      <c r="B597" s="271">
        <v>25658</v>
      </c>
      <c r="C597" s="265">
        <v>-901</v>
      </c>
      <c r="D597" s="266">
        <f t="shared" si="39"/>
        <v>-901</v>
      </c>
      <c r="I597" s="274"/>
      <c r="J597" s="274"/>
      <c r="K597" s="274"/>
      <c r="L597" s="274"/>
    </row>
    <row r="598" spans="1:12">
      <c r="A598" s="263">
        <f t="shared" si="38"/>
        <v>1970</v>
      </c>
      <c r="B598" s="271">
        <v>25688</v>
      </c>
      <c r="C598" s="265">
        <v>-901</v>
      </c>
      <c r="D598" s="266">
        <f t="shared" si="39"/>
        <v>-901</v>
      </c>
      <c r="I598" s="274"/>
      <c r="J598" s="274"/>
      <c r="K598" s="274"/>
      <c r="L598" s="274"/>
    </row>
    <row r="599" spans="1:12">
      <c r="A599" s="263">
        <f t="shared" si="38"/>
        <v>1970</v>
      </c>
      <c r="B599" s="271">
        <v>25719</v>
      </c>
      <c r="C599" s="265">
        <v>-901</v>
      </c>
      <c r="D599" s="266">
        <f t="shared" si="39"/>
        <v>-901</v>
      </c>
      <c r="I599" s="274"/>
      <c r="J599" s="274"/>
      <c r="K599" s="274"/>
      <c r="L599" s="274"/>
    </row>
    <row r="600" spans="1:12">
      <c r="A600" s="263">
        <f t="shared" si="38"/>
        <v>1970</v>
      </c>
      <c r="B600" s="271">
        <v>25749</v>
      </c>
      <c r="C600" s="265">
        <v>-901</v>
      </c>
      <c r="D600" s="266">
        <f t="shared" si="39"/>
        <v>-901</v>
      </c>
      <c r="I600" s="274"/>
      <c r="J600" s="274"/>
      <c r="K600" s="274"/>
      <c r="L600" s="274"/>
    </row>
    <row r="601" spans="1:12">
      <c r="A601" s="263">
        <f t="shared" si="38"/>
        <v>1970</v>
      </c>
      <c r="B601" s="271">
        <v>25780</v>
      </c>
      <c r="C601" s="265">
        <v>-901</v>
      </c>
      <c r="D601" s="266">
        <f t="shared" si="39"/>
        <v>-901</v>
      </c>
      <c r="I601" s="274"/>
      <c r="J601" s="274"/>
      <c r="K601" s="274"/>
      <c r="L601" s="274"/>
    </row>
    <row r="602" spans="1:12">
      <c r="A602" s="263">
        <f t="shared" si="38"/>
        <v>1970</v>
      </c>
      <c r="B602" s="271">
        <v>25811</v>
      </c>
      <c r="C602" s="265">
        <v>-901</v>
      </c>
      <c r="D602" s="266">
        <f t="shared" si="39"/>
        <v>-901</v>
      </c>
      <c r="I602" s="274"/>
      <c r="J602" s="274"/>
      <c r="K602" s="274"/>
      <c r="L602" s="274"/>
    </row>
    <row r="603" spans="1:12">
      <c r="A603" s="263">
        <f t="shared" si="38"/>
        <v>1970</v>
      </c>
      <c r="B603" s="271">
        <v>25841</v>
      </c>
      <c r="C603" s="265">
        <v>-901</v>
      </c>
      <c r="D603" s="266">
        <f t="shared" si="39"/>
        <v>-901</v>
      </c>
      <c r="I603" s="274"/>
      <c r="J603" s="274"/>
      <c r="K603" s="274"/>
      <c r="L603" s="274"/>
    </row>
    <row r="604" spans="1:12">
      <c r="A604" s="263">
        <f t="shared" si="38"/>
        <v>1971</v>
      </c>
      <c r="B604" s="271">
        <v>25872</v>
      </c>
      <c r="C604" s="265">
        <v>-901</v>
      </c>
      <c r="D604" s="266">
        <f t="shared" si="39"/>
        <v>-901</v>
      </c>
      <c r="I604" s="274"/>
      <c r="J604" s="274"/>
      <c r="K604" s="274"/>
      <c r="L604" s="274"/>
    </row>
    <row r="605" spans="1:12">
      <c r="A605" s="263">
        <f t="shared" si="38"/>
        <v>1971</v>
      </c>
      <c r="B605" s="271">
        <v>25902</v>
      </c>
      <c r="C605" s="265">
        <v>-901</v>
      </c>
      <c r="D605" s="266">
        <f t="shared" si="39"/>
        <v>-901</v>
      </c>
      <c r="I605" s="274"/>
      <c r="J605" s="274"/>
      <c r="K605" s="274"/>
      <c r="L605" s="274"/>
    </row>
    <row r="606" spans="1:12">
      <c r="A606" s="263">
        <f t="shared" si="38"/>
        <v>1971</v>
      </c>
      <c r="B606" s="271">
        <v>25933</v>
      </c>
      <c r="C606" s="265">
        <v>-901</v>
      </c>
      <c r="D606" s="266">
        <f t="shared" si="39"/>
        <v>-901</v>
      </c>
      <c r="I606" s="274"/>
      <c r="J606" s="274"/>
      <c r="K606" s="274"/>
      <c r="L606" s="274"/>
    </row>
    <row r="607" spans="1:12">
      <c r="A607" s="263">
        <f t="shared" si="38"/>
        <v>1971</v>
      </c>
      <c r="B607" s="271">
        <v>25964</v>
      </c>
      <c r="C607" s="265">
        <v>-901</v>
      </c>
      <c r="D607" s="266">
        <f t="shared" si="39"/>
        <v>-901</v>
      </c>
      <c r="I607" s="274"/>
      <c r="J607" s="274"/>
      <c r="K607" s="274"/>
      <c r="L607" s="274"/>
    </row>
    <row r="608" spans="1:12">
      <c r="A608" s="263">
        <f t="shared" si="38"/>
        <v>1971</v>
      </c>
      <c r="B608" s="271">
        <v>25992</v>
      </c>
      <c r="C608" s="265">
        <v>-901</v>
      </c>
      <c r="D608" s="266">
        <f t="shared" si="39"/>
        <v>-901</v>
      </c>
      <c r="I608" s="274"/>
      <c r="J608" s="274"/>
      <c r="K608" s="274"/>
      <c r="L608" s="274"/>
    </row>
    <row r="609" spans="1:12">
      <c r="A609" s="263">
        <f t="shared" si="38"/>
        <v>1971</v>
      </c>
      <c r="B609" s="271">
        <v>26023</v>
      </c>
      <c r="C609" s="265">
        <v>-901</v>
      </c>
      <c r="D609" s="266">
        <f t="shared" si="39"/>
        <v>-901</v>
      </c>
      <c r="I609" s="274"/>
      <c r="J609" s="274"/>
      <c r="K609" s="274"/>
      <c r="L609" s="274"/>
    </row>
    <row r="610" spans="1:12">
      <c r="A610" s="263">
        <f t="shared" si="38"/>
        <v>1971</v>
      </c>
      <c r="B610" s="271">
        <v>26053</v>
      </c>
      <c r="C610" s="265">
        <v>-901</v>
      </c>
      <c r="D610" s="266">
        <f t="shared" si="39"/>
        <v>-901</v>
      </c>
      <c r="I610" s="274"/>
      <c r="J610" s="274"/>
      <c r="K610" s="274"/>
      <c r="L610" s="274"/>
    </row>
    <row r="611" spans="1:12">
      <c r="A611" s="263">
        <f t="shared" si="38"/>
        <v>1971</v>
      </c>
      <c r="B611" s="271">
        <v>26084</v>
      </c>
      <c r="C611" s="265">
        <v>-901</v>
      </c>
      <c r="D611" s="266">
        <f t="shared" si="39"/>
        <v>-901</v>
      </c>
      <c r="I611" s="274"/>
      <c r="J611" s="274"/>
      <c r="K611" s="274"/>
      <c r="L611" s="274"/>
    </row>
    <row r="612" spans="1:12">
      <c r="A612" s="263">
        <f t="shared" si="38"/>
        <v>1971</v>
      </c>
      <c r="B612" s="271">
        <v>26114</v>
      </c>
      <c r="C612" s="265">
        <v>-901</v>
      </c>
      <c r="D612" s="266">
        <f t="shared" si="39"/>
        <v>-901</v>
      </c>
      <c r="I612" s="274"/>
      <c r="J612" s="274"/>
      <c r="K612" s="274"/>
      <c r="L612" s="274"/>
    </row>
    <row r="613" spans="1:12">
      <c r="A613" s="263">
        <f t="shared" si="38"/>
        <v>1971</v>
      </c>
      <c r="B613" s="271">
        <v>26145</v>
      </c>
      <c r="C613" s="265">
        <v>-901</v>
      </c>
      <c r="D613" s="266">
        <f t="shared" si="39"/>
        <v>-901</v>
      </c>
      <c r="I613" s="274"/>
      <c r="J613" s="274"/>
      <c r="K613" s="274"/>
      <c r="L613" s="274"/>
    </row>
    <row r="614" spans="1:12">
      <c r="A614" s="263">
        <f t="shared" si="38"/>
        <v>1971</v>
      </c>
      <c r="B614" s="271">
        <v>26176</v>
      </c>
      <c r="C614" s="265">
        <v>-901</v>
      </c>
      <c r="D614" s="266">
        <f t="shared" si="39"/>
        <v>-901</v>
      </c>
      <c r="I614" s="274"/>
      <c r="J614" s="274"/>
      <c r="K614" s="274"/>
      <c r="L614" s="274"/>
    </row>
    <row r="615" spans="1:12">
      <c r="A615" s="263">
        <f t="shared" si="38"/>
        <v>1971</v>
      </c>
      <c r="B615" s="271">
        <v>26206</v>
      </c>
      <c r="C615" s="265">
        <v>-901</v>
      </c>
      <c r="D615" s="266">
        <f t="shared" si="39"/>
        <v>-901</v>
      </c>
      <c r="I615" s="274"/>
      <c r="J615" s="274"/>
      <c r="K615" s="274"/>
      <c r="L615" s="274"/>
    </row>
    <row r="616" spans="1:12">
      <c r="A616" s="263">
        <f t="shared" si="38"/>
        <v>1972</v>
      </c>
      <c r="B616" s="271">
        <v>26237</v>
      </c>
      <c r="C616" s="265">
        <v>-901</v>
      </c>
      <c r="D616" s="266">
        <f t="shared" si="39"/>
        <v>-901</v>
      </c>
      <c r="I616" s="274"/>
      <c r="J616" s="274"/>
      <c r="K616" s="274"/>
      <c r="L616" s="274"/>
    </row>
    <row r="617" spans="1:12">
      <c r="A617" s="263">
        <f t="shared" si="38"/>
        <v>1972</v>
      </c>
      <c r="B617" s="271">
        <v>26267</v>
      </c>
      <c r="C617" s="265">
        <v>-901</v>
      </c>
      <c r="D617" s="266">
        <f t="shared" si="39"/>
        <v>-901</v>
      </c>
      <c r="I617" s="274"/>
      <c r="J617" s="274"/>
      <c r="K617" s="274"/>
      <c r="L617" s="274"/>
    </row>
    <row r="618" spans="1:12">
      <c r="A618" s="263">
        <f t="shared" si="38"/>
        <v>1972</v>
      </c>
      <c r="B618" s="271">
        <v>26298</v>
      </c>
      <c r="C618" s="265">
        <v>-901</v>
      </c>
      <c r="D618" s="266">
        <f t="shared" si="39"/>
        <v>-901</v>
      </c>
      <c r="I618" s="274"/>
      <c r="J618" s="274"/>
      <c r="K618" s="274"/>
      <c r="L618" s="274"/>
    </row>
    <row r="619" spans="1:12">
      <c r="A619" s="263">
        <f t="shared" si="38"/>
        <v>1972</v>
      </c>
      <c r="B619" s="271">
        <v>26329</v>
      </c>
      <c r="C619" s="265">
        <v>-901</v>
      </c>
      <c r="D619" s="266">
        <f t="shared" si="39"/>
        <v>-901</v>
      </c>
      <c r="I619" s="274"/>
      <c r="J619" s="274"/>
      <c r="K619" s="274"/>
      <c r="L619" s="274"/>
    </row>
    <row r="620" spans="1:12">
      <c r="A620" s="263">
        <f t="shared" si="38"/>
        <v>1972</v>
      </c>
      <c r="B620" s="271">
        <v>26358</v>
      </c>
      <c r="C620" s="265">
        <v>-901</v>
      </c>
      <c r="D620" s="266">
        <f t="shared" si="39"/>
        <v>-901</v>
      </c>
      <c r="I620" s="274"/>
      <c r="J620" s="274"/>
      <c r="K620" s="274"/>
      <c r="L620" s="274"/>
    </row>
    <row r="621" spans="1:12">
      <c r="A621" s="263">
        <f t="shared" si="38"/>
        <v>1972</v>
      </c>
      <c r="B621" s="271">
        <v>26389</v>
      </c>
      <c r="C621" s="265">
        <v>-901</v>
      </c>
      <c r="D621" s="266">
        <f t="shared" si="39"/>
        <v>-901</v>
      </c>
      <c r="I621" s="274"/>
      <c r="J621" s="274"/>
      <c r="K621" s="274"/>
      <c r="L621" s="274"/>
    </row>
    <row r="622" spans="1:12">
      <c r="A622" s="263">
        <f t="shared" si="38"/>
        <v>1972</v>
      </c>
      <c r="B622" s="271">
        <v>26419</v>
      </c>
      <c r="C622" s="265">
        <v>-901</v>
      </c>
      <c r="D622" s="266">
        <f t="shared" si="39"/>
        <v>-901</v>
      </c>
      <c r="I622" s="274"/>
      <c r="J622" s="274"/>
      <c r="K622" s="274"/>
      <c r="L622" s="274"/>
    </row>
    <row r="623" spans="1:12">
      <c r="A623" s="263">
        <f t="shared" si="38"/>
        <v>1972</v>
      </c>
      <c r="B623" s="271">
        <v>26450</v>
      </c>
      <c r="C623" s="265">
        <v>-901</v>
      </c>
      <c r="D623" s="266">
        <f t="shared" si="39"/>
        <v>-901</v>
      </c>
      <c r="I623" s="274"/>
      <c r="J623" s="274"/>
      <c r="K623" s="274"/>
      <c r="L623" s="274"/>
    </row>
    <row r="624" spans="1:12">
      <c r="A624" s="263">
        <f t="shared" si="38"/>
        <v>1972</v>
      </c>
      <c r="B624" s="271">
        <v>26480</v>
      </c>
      <c r="C624" s="265">
        <v>-901</v>
      </c>
      <c r="D624" s="266">
        <f t="shared" si="39"/>
        <v>-901</v>
      </c>
      <c r="I624" s="274"/>
      <c r="J624" s="274"/>
      <c r="K624" s="274"/>
      <c r="L624" s="274"/>
    </row>
    <row r="625" spans="1:12">
      <c r="A625" s="263">
        <f t="shared" si="38"/>
        <v>1972</v>
      </c>
      <c r="B625" s="271">
        <v>26511</v>
      </c>
      <c r="C625" s="265">
        <v>-901</v>
      </c>
      <c r="D625" s="266">
        <f t="shared" si="39"/>
        <v>-901</v>
      </c>
      <c r="I625" s="274"/>
      <c r="J625" s="274"/>
      <c r="K625" s="274"/>
      <c r="L625" s="274"/>
    </row>
    <row r="626" spans="1:12">
      <c r="A626" s="263">
        <f t="shared" si="38"/>
        <v>1972</v>
      </c>
      <c r="B626" s="271">
        <v>26542</v>
      </c>
      <c r="C626" s="265">
        <v>-901</v>
      </c>
      <c r="D626" s="266">
        <f t="shared" si="39"/>
        <v>-901</v>
      </c>
      <c r="I626" s="274"/>
      <c r="J626" s="274"/>
      <c r="K626" s="274"/>
      <c r="L626" s="274"/>
    </row>
    <row r="627" spans="1:12">
      <c r="A627" s="263">
        <f t="shared" si="38"/>
        <v>1972</v>
      </c>
      <c r="B627" s="271">
        <v>26572</v>
      </c>
      <c r="C627" s="265">
        <v>-901</v>
      </c>
      <c r="D627" s="266">
        <f t="shared" si="39"/>
        <v>-901</v>
      </c>
      <c r="I627" s="274"/>
      <c r="J627" s="274"/>
      <c r="K627" s="274"/>
      <c r="L627" s="274"/>
    </row>
    <row r="628" spans="1:12">
      <c r="A628" s="263">
        <f t="shared" si="38"/>
        <v>1973</v>
      </c>
      <c r="B628" s="271">
        <v>26603</v>
      </c>
      <c r="C628" s="265">
        <v>-901</v>
      </c>
      <c r="D628" s="266">
        <f t="shared" si="39"/>
        <v>-901</v>
      </c>
      <c r="I628" s="274"/>
      <c r="J628" s="274"/>
      <c r="K628" s="274"/>
      <c r="L628" s="274"/>
    </row>
    <row r="629" spans="1:12">
      <c r="A629" s="263">
        <f t="shared" si="38"/>
        <v>1973</v>
      </c>
      <c r="B629" s="271">
        <v>26633</v>
      </c>
      <c r="C629" s="265">
        <v>-901</v>
      </c>
      <c r="D629" s="266">
        <f t="shared" si="39"/>
        <v>-901</v>
      </c>
      <c r="I629" s="274"/>
      <c r="J629" s="274"/>
      <c r="K629" s="274"/>
      <c r="L629" s="274"/>
    </row>
    <row r="630" spans="1:12">
      <c r="A630" s="263">
        <f t="shared" si="38"/>
        <v>1973</v>
      </c>
      <c r="B630" s="271">
        <v>26664</v>
      </c>
      <c r="C630" s="265">
        <v>-901</v>
      </c>
      <c r="D630" s="266">
        <f t="shared" si="39"/>
        <v>-901</v>
      </c>
      <c r="I630" s="274"/>
      <c r="J630" s="274"/>
      <c r="K630" s="274"/>
      <c r="L630" s="274"/>
    </row>
    <row r="631" spans="1:12">
      <c r="A631" s="263">
        <f t="shared" si="38"/>
        <v>1973</v>
      </c>
      <c r="B631" s="271">
        <v>26695</v>
      </c>
      <c r="C631" s="265">
        <v>-901</v>
      </c>
      <c r="D631" s="266">
        <f t="shared" si="39"/>
        <v>-901</v>
      </c>
      <c r="I631" s="274"/>
      <c r="J631" s="274"/>
      <c r="K631" s="274"/>
      <c r="L631" s="274"/>
    </row>
    <row r="632" spans="1:12">
      <c r="A632" s="263">
        <f t="shared" si="38"/>
        <v>1973</v>
      </c>
      <c r="B632" s="271">
        <v>26723</v>
      </c>
      <c r="C632" s="265">
        <v>-901</v>
      </c>
      <c r="D632" s="266">
        <f t="shared" si="39"/>
        <v>-901</v>
      </c>
      <c r="I632" s="274"/>
      <c r="J632" s="274"/>
      <c r="K632" s="274"/>
      <c r="L632" s="274"/>
    </row>
    <row r="633" spans="1:12">
      <c r="A633" s="263">
        <f t="shared" si="38"/>
        <v>1973</v>
      </c>
      <c r="B633" s="271">
        <v>26754</v>
      </c>
      <c r="C633" s="265">
        <v>-901</v>
      </c>
      <c r="D633" s="266">
        <f t="shared" si="39"/>
        <v>-901</v>
      </c>
      <c r="I633" s="274"/>
      <c r="J633" s="274"/>
      <c r="K633" s="274"/>
      <c r="L633" s="274"/>
    </row>
    <row r="634" spans="1:12">
      <c r="A634" s="263">
        <f t="shared" si="38"/>
        <v>1973</v>
      </c>
      <c r="B634" s="271">
        <v>26784</v>
      </c>
      <c r="C634" s="265">
        <v>-901</v>
      </c>
      <c r="D634" s="266">
        <f t="shared" si="39"/>
        <v>-901</v>
      </c>
      <c r="I634" s="274"/>
      <c r="J634" s="274"/>
      <c r="K634" s="274"/>
      <c r="L634" s="274"/>
    </row>
    <row r="635" spans="1:12">
      <c r="A635" s="263">
        <f t="shared" si="38"/>
        <v>1973</v>
      </c>
      <c r="B635" s="271">
        <v>26815</v>
      </c>
      <c r="C635" s="265">
        <v>-901</v>
      </c>
      <c r="D635" s="266">
        <f t="shared" si="39"/>
        <v>-901</v>
      </c>
      <c r="I635" s="274"/>
      <c r="J635" s="274"/>
      <c r="K635" s="274"/>
      <c r="L635" s="274"/>
    </row>
    <row r="636" spans="1:12">
      <c r="A636" s="263">
        <f t="shared" si="38"/>
        <v>1973</v>
      </c>
      <c r="B636" s="271">
        <v>26845</v>
      </c>
      <c r="C636" s="265">
        <v>-901</v>
      </c>
      <c r="D636" s="266">
        <f t="shared" si="39"/>
        <v>-901</v>
      </c>
      <c r="I636" s="274"/>
      <c r="J636" s="274"/>
      <c r="K636" s="274"/>
      <c r="L636" s="274"/>
    </row>
    <row r="637" spans="1:12">
      <c r="A637" s="263">
        <f t="shared" si="38"/>
        <v>1973</v>
      </c>
      <c r="B637" s="271">
        <v>26876</v>
      </c>
      <c r="C637" s="265">
        <v>-901</v>
      </c>
      <c r="D637" s="266">
        <f t="shared" si="39"/>
        <v>-901</v>
      </c>
      <c r="I637" s="274"/>
      <c r="J637" s="274"/>
      <c r="K637" s="274"/>
      <c r="L637" s="274"/>
    </row>
    <row r="638" spans="1:12">
      <c r="A638" s="263">
        <f t="shared" si="38"/>
        <v>1973</v>
      </c>
      <c r="B638" s="271">
        <v>26907</v>
      </c>
      <c r="C638" s="265">
        <v>-901</v>
      </c>
      <c r="D638" s="266">
        <f t="shared" si="39"/>
        <v>-901</v>
      </c>
      <c r="I638" s="274"/>
      <c r="J638" s="274"/>
      <c r="K638" s="274"/>
      <c r="L638" s="274"/>
    </row>
    <row r="639" spans="1:12">
      <c r="A639" s="263">
        <f t="shared" si="38"/>
        <v>1973</v>
      </c>
      <c r="B639" s="271">
        <v>26937</v>
      </c>
      <c r="C639" s="265">
        <v>-901</v>
      </c>
      <c r="D639" s="266">
        <f t="shared" si="39"/>
        <v>-901</v>
      </c>
      <c r="I639" s="274"/>
      <c r="J639" s="274"/>
      <c r="K639" s="274"/>
      <c r="L639" s="274"/>
    </row>
    <row r="640" spans="1:12">
      <c r="A640" s="263">
        <f t="shared" si="38"/>
        <v>1974</v>
      </c>
      <c r="B640" s="271">
        <v>26968</v>
      </c>
      <c r="C640" s="265">
        <v>-901</v>
      </c>
      <c r="D640" s="266">
        <f t="shared" si="39"/>
        <v>-901</v>
      </c>
      <c r="I640" s="274"/>
      <c r="J640" s="274"/>
      <c r="K640" s="274"/>
      <c r="L640" s="274"/>
    </row>
    <row r="641" spans="1:12">
      <c r="A641" s="263">
        <f t="shared" si="38"/>
        <v>1974</v>
      </c>
      <c r="B641" s="271">
        <v>26998</v>
      </c>
      <c r="C641" s="265">
        <v>-901</v>
      </c>
      <c r="D641" s="266">
        <f t="shared" si="39"/>
        <v>-901</v>
      </c>
      <c r="I641" s="274"/>
      <c r="J641" s="274"/>
      <c r="K641" s="274"/>
      <c r="L641" s="274"/>
    </row>
    <row r="642" spans="1:12">
      <c r="A642" s="263">
        <f t="shared" si="38"/>
        <v>1974</v>
      </c>
      <c r="B642" s="271">
        <v>27029</v>
      </c>
      <c r="C642" s="265">
        <v>-901</v>
      </c>
      <c r="D642" s="266">
        <f t="shared" si="39"/>
        <v>-901</v>
      </c>
      <c r="I642" s="274"/>
      <c r="J642" s="274"/>
      <c r="K642" s="274"/>
      <c r="L642" s="274"/>
    </row>
    <row r="643" spans="1:12">
      <c r="A643" s="263">
        <f t="shared" si="38"/>
        <v>1974</v>
      </c>
      <c r="B643" s="271">
        <v>27060</v>
      </c>
      <c r="C643" s="265">
        <v>-901</v>
      </c>
      <c r="D643" s="266">
        <f t="shared" si="39"/>
        <v>-901</v>
      </c>
      <c r="I643" s="274"/>
      <c r="J643" s="274"/>
      <c r="K643" s="274"/>
      <c r="L643" s="274"/>
    </row>
    <row r="644" spans="1:12">
      <c r="A644" s="263">
        <f t="shared" si="38"/>
        <v>1974</v>
      </c>
      <c r="B644" s="271">
        <v>27088</v>
      </c>
      <c r="C644" s="265">
        <v>-901</v>
      </c>
      <c r="D644" s="266">
        <f t="shared" si="39"/>
        <v>-901</v>
      </c>
      <c r="I644" s="274"/>
      <c r="J644" s="274"/>
      <c r="K644" s="274"/>
      <c r="L644" s="274"/>
    </row>
    <row r="645" spans="1:12">
      <c r="A645" s="263">
        <f t="shared" si="38"/>
        <v>1974</v>
      </c>
      <c r="B645" s="271">
        <v>27119</v>
      </c>
      <c r="C645" s="265">
        <v>-901</v>
      </c>
      <c r="D645" s="266">
        <f t="shared" si="39"/>
        <v>-901</v>
      </c>
      <c r="I645" s="274"/>
      <c r="J645" s="274"/>
      <c r="K645" s="274"/>
      <c r="L645" s="274"/>
    </row>
    <row r="646" spans="1:12">
      <c r="A646" s="263">
        <f t="shared" si="38"/>
        <v>1974</v>
      </c>
      <c r="B646" s="271">
        <v>27149</v>
      </c>
      <c r="C646" s="265">
        <v>-901</v>
      </c>
      <c r="D646" s="266">
        <f t="shared" si="39"/>
        <v>-901</v>
      </c>
      <c r="I646" s="274"/>
      <c r="J646" s="274"/>
      <c r="K646" s="274"/>
      <c r="L646" s="274"/>
    </row>
    <row r="647" spans="1:12">
      <c r="A647" s="263">
        <f t="shared" si="38"/>
        <v>1974</v>
      </c>
      <c r="B647" s="271">
        <v>27180</v>
      </c>
      <c r="C647" s="265">
        <v>-901</v>
      </c>
      <c r="D647" s="266">
        <f t="shared" si="39"/>
        <v>-901</v>
      </c>
      <c r="I647" s="274"/>
      <c r="J647" s="274"/>
      <c r="K647" s="274"/>
      <c r="L647" s="274"/>
    </row>
    <row r="648" spans="1:12">
      <c r="A648" s="263">
        <f t="shared" si="38"/>
        <v>1974</v>
      </c>
      <c r="B648" s="271">
        <v>27210</v>
      </c>
      <c r="C648" s="265">
        <v>-901</v>
      </c>
      <c r="D648" s="266">
        <f t="shared" si="39"/>
        <v>-901</v>
      </c>
      <c r="I648" s="274"/>
      <c r="J648" s="274"/>
      <c r="K648" s="274"/>
      <c r="L648" s="274"/>
    </row>
    <row r="649" spans="1:12">
      <c r="A649" s="263">
        <f t="shared" si="38"/>
        <v>1974</v>
      </c>
      <c r="B649" s="271">
        <v>27241</v>
      </c>
      <c r="C649" s="265">
        <v>-901</v>
      </c>
      <c r="D649" s="266">
        <f t="shared" si="39"/>
        <v>-901</v>
      </c>
      <c r="I649" s="274"/>
      <c r="J649" s="274"/>
      <c r="K649" s="274"/>
      <c r="L649" s="274"/>
    </row>
    <row r="650" spans="1:12">
      <c r="A650" s="263">
        <f t="shared" si="38"/>
        <v>1974</v>
      </c>
      <c r="B650" s="271">
        <v>27272</v>
      </c>
      <c r="C650" s="265">
        <v>-901</v>
      </c>
      <c r="D650" s="266">
        <f t="shared" si="39"/>
        <v>-901</v>
      </c>
      <c r="I650" s="274"/>
      <c r="J650" s="274"/>
      <c r="K650" s="274"/>
      <c r="L650" s="274"/>
    </row>
    <row r="651" spans="1:12">
      <c r="A651" s="263">
        <f t="shared" si="38"/>
        <v>1974</v>
      </c>
      <c r="B651" s="271">
        <v>27302</v>
      </c>
      <c r="C651" s="265">
        <v>-901</v>
      </c>
      <c r="D651" s="266">
        <f t="shared" si="39"/>
        <v>-901</v>
      </c>
      <c r="I651" s="274"/>
      <c r="J651" s="274"/>
      <c r="K651" s="274"/>
      <c r="L651" s="274"/>
    </row>
    <row r="652" spans="1:12">
      <c r="A652" s="263">
        <f t="shared" si="38"/>
        <v>1975</v>
      </c>
      <c r="B652" s="271">
        <v>27333</v>
      </c>
      <c r="C652" s="265">
        <v>-901</v>
      </c>
      <c r="D652" s="266">
        <f t="shared" si="39"/>
        <v>-901</v>
      </c>
      <c r="I652" s="274"/>
      <c r="J652" s="274"/>
      <c r="K652" s="274"/>
      <c r="L652" s="274"/>
    </row>
    <row r="653" spans="1:12">
      <c r="A653" s="263">
        <f t="shared" si="38"/>
        <v>1975</v>
      </c>
      <c r="B653" s="271">
        <v>27363</v>
      </c>
      <c r="C653" s="265">
        <v>-901</v>
      </c>
      <c r="D653" s="266">
        <f t="shared" si="39"/>
        <v>-901</v>
      </c>
      <c r="I653" s="274"/>
      <c r="J653" s="274"/>
      <c r="K653" s="274"/>
      <c r="L653" s="274"/>
    </row>
    <row r="654" spans="1:12">
      <c r="A654" s="263">
        <f t="shared" si="38"/>
        <v>1975</v>
      </c>
      <c r="B654" s="271">
        <v>27394</v>
      </c>
      <c r="C654" s="265">
        <v>-901</v>
      </c>
      <c r="D654" s="266">
        <f t="shared" si="39"/>
        <v>-901</v>
      </c>
      <c r="I654" s="274"/>
      <c r="J654" s="274"/>
      <c r="K654" s="274"/>
      <c r="L654" s="274"/>
    </row>
    <row r="655" spans="1:12">
      <c r="A655" s="263">
        <f t="shared" si="38"/>
        <v>1975</v>
      </c>
      <c r="B655" s="271">
        <v>27425</v>
      </c>
      <c r="C655" s="265">
        <v>-901</v>
      </c>
      <c r="D655" s="266">
        <f t="shared" si="39"/>
        <v>-901</v>
      </c>
      <c r="I655" s="274"/>
      <c r="J655" s="274"/>
      <c r="K655" s="274"/>
      <c r="L655" s="274"/>
    </row>
    <row r="656" spans="1:12">
      <c r="A656" s="263">
        <f t="shared" si="38"/>
        <v>1975</v>
      </c>
      <c r="B656" s="271">
        <v>27453</v>
      </c>
      <c r="C656" s="265">
        <v>-901</v>
      </c>
      <c r="D656" s="266">
        <f t="shared" si="39"/>
        <v>-901</v>
      </c>
      <c r="I656" s="274"/>
      <c r="J656" s="274"/>
      <c r="K656" s="274"/>
      <c r="L656" s="274"/>
    </row>
    <row r="657" spans="1:12">
      <c r="A657" s="263">
        <f t="shared" ref="A657:A720" si="40">IF(MONTH(B657)&gt;9,YEAR(B657)+1,YEAR(B657))</f>
        <v>1975</v>
      </c>
      <c r="B657" s="271">
        <v>27484</v>
      </c>
      <c r="C657" s="265">
        <v>-901</v>
      </c>
      <c r="D657" s="266">
        <f t="shared" ref="D657:D720" si="41">IF(C657&lt;&gt;-901,C657*DAY(B657)*24*60*60/(220*22*9*1000),-901)</f>
        <v>-901</v>
      </c>
      <c r="I657" s="274"/>
      <c r="J657" s="274"/>
      <c r="K657" s="274"/>
      <c r="L657" s="274"/>
    </row>
    <row r="658" spans="1:12">
      <c r="A658" s="263">
        <f t="shared" si="40"/>
        <v>1975</v>
      </c>
      <c r="B658" s="271">
        <v>27514</v>
      </c>
      <c r="C658" s="265">
        <v>-901</v>
      </c>
      <c r="D658" s="266">
        <f t="shared" si="41"/>
        <v>-901</v>
      </c>
      <c r="I658" s="274"/>
      <c r="J658" s="274"/>
      <c r="K658" s="274"/>
      <c r="L658" s="274"/>
    </row>
    <row r="659" spans="1:12">
      <c r="A659" s="263">
        <f t="shared" si="40"/>
        <v>1975</v>
      </c>
      <c r="B659" s="271">
        <v>27545</v>
      </c>
      <c r="C659" s="265">
        <v>-901</v>
      </c>
      <c r="D659" s="266">
        <f t="shared" si="41"/>
        <v>-901</v>
      </c>
      <c r="I659" s="274"/>
      <c r="J659" s="274"/>
      <c r="K659" s="274"/>
      <c r="L659" s="274"/>
    </row>
    <row r="660" spans="1:12">
      <c r="A660" s="263">
        <f t="shared" si="40"/>
        <v>1975</v>
      </c>
      <c r="B660" s="271">
        <v>27575</v>
      </c>
      <c r="C660" s="265">
        <v>-901</v>
      </c>
      <c r="D660" s="266">
        <f t="shared" si="41"/>
        <v>-901</v>
      </c>
      <c r="I660" s="274"/>
      <c r="J660" s="274"/>
      <c r="K660" s="274"/>
      <c r="L660" s="274"/>
    </row>
    <row r="661" spans="1:12">
      <c r="A661" s="263">
        <f t="shared" si="40"/>
        <v>1975</v>
      </c>
      <c r="B661" s="271">
        <v>27606</v>
      </c>
      <c r="C661" s="265">
        <v>-901</v>
      </c>
      <c r="D661" s="266">
        <f t="shared" si="41"/>
        <v>-901</v>
      </c>
      <c r="I661" s="274"/>
      <c r="J661" s="274"/>
      <c r="K661" s="274"/>
      <c r="L661" s="274"/>
    </row>
    <row r="662" spans="1:12">
      <c r="A662" s="263">
        <f t="shared" si="40"/>
        <v>1975</v>
      </c>
      <c r="B662" s="271">
        <v>27637</v>
      </c>
      <c r="C662" s="265">
        <v>-901</v>
      </c>
      <c r="D662" s="266">
        <f t="shared" si="41"/>
        <v>-901</v>
      </c>
      <c r="I662" s="274"/>
      <c r="J662" s="274"/>
      <c r="K662" s="274"/>
      <c r="L662" s="274"/>
    </row>
    <row r="663" spans="1:12">
      <c r="A663" s="263">
        <f t="shared" si="40"/>
        <v>1975</v>
      </c>
      <c r="B663" s="271">
        <v>27667</v>
      </c>
      <c r="C663" s="265">
        <v>-901</v>
      </c>
      <c r="D663" s="266">
        <f t="shared" si="41"/>
        <v>-901</v>
      </c>
      <c r="I663" s="274"/>
      <c r="J663" s="274"/>
      <c r="K663" s="274"/>
      <c r="L663" s="274"/>
    </row>
    <row r="664" spans="1:12">
      <c r="A664" s="263">
        <f t="shared" si="40"/>
        <v>1976</v>
      </c>
      <c r="B664" s="271">
        <v>27698</v>
      </c>
      <c r="C664" s="265">
        <v>-901</v>
      </c>
      <c r="D664" s="266">
        <f t="shared" si="41"/>
        <v>-901</v>
      </c>
      <c r="I664" s="274"/>
      <c r="J664" s="274"/>
      <c r="K664" s="274"/>
      <c r="L664" s="274"/>
    </row>
    <row r="665" spans="1:12">
      <c r="A665" s="263">
        <f t="shared" si="40"/>
        <v>1976</v>
      </c>
      <c r="B665" s="271">
        <v>27728</v>
      </c>
      <c r="C665" s="265">
        <v>-901</v>
      </c>
      <c r="D665" s="266">
        <f t="shared" si="41"/>
        <v>-901</v>
      </c>
      <c r="I665" s="274"/>
      <c r="J665" s="274"/>
      <c r="K665" s="274"/>
      <c r="L665" s="274"/>
    </row>
    <row r="666" spans="1:12">
      <c r="A666" s="263">
        <f t="shared" si="40"/>
        <v>1976</v>
      </c>
      <c r="B666" s="271">
        <v>27759</v>
      </c>
      <c r="C666" s="265">
        <v>-901</v>
      </c>
      <c r="D666" s="266">
        <f t="shared" si="41"/>
        <v>-901</v>
      </c>
      <c r="I666" s="274"/>
      <c r="J666" s="274"/>
      <c r="K666" s="274"/>
      <c r="L666" s="274"/>
    </row>
    <row r="667" spans="1:12">
      <c r="A667" s="263">
        <f t="shared" si="40"/>
        <v>1976</v>
      </c>
      <c r="B667" s="271">
        <v>27790</v>
      </c>
      <c r="C667" s="265">
        <v>-901</v>
      </c>
      <c r="D667" s="266">
        <f t="shared" si="41"/>
        <v>-901</v>
      </c>
      <c r="I667" s="274"/>
      <c r="J667" s="274"/>
      <c r="K667" s="274"/>
      <c r="L667" s="274"/>
    </row>
    <row r="668" spans="1:12">
      <c r="A668" s="263">
        <f t="shared" si="40"/>
        <v>1976</v>
      </c>
      <c r="B668" s="271">
        <v>27819</v>
      </c>
      <c r="C668" s="265">
        <v>-901</v>
      </c>
      <c r="D668" s="266">
        <f t="shared" si="41"/>
        <v>-901</v>
      </c>
      <c r="I668" s="274"/>
      <c r="J668" s="274"/>
      <c r="K668" s="274"/>
      <c r="L668" s="274"/>
    </row>
    <row r="669" spans="1:12">
      <c r="A669" s="263">
        <f t="shared" si="40"/>
        <v>1976</v>
      </c>
      <c r="B669" s="271">
        <v>27850</v>
      </c>
      <c r="C669" s="265">
        <v>-901</v>
      </c>
      <c r="D669" s="266">
        <f t="shared" si="41"/>
        <v>-901</v>
      </c>
      <c r="I669" s="274"/>
      <c r="J669" s="274"/>
      <c r="K669" s="274"/>
      <c r="L669" s="274"/>
    </row>
    <row r="670" spans="1:12">
      <c r="A670" s="263">
        <f t="shared" si="40"/>
        <v>1976</v>
      </c>
      <c r="B670" s="271">
        <v>27880</v>
      </c>
      <c r="C670" s="265">
        <v>-901</v>
      </c>
      <c r="D670" s="266">
        <f t="shared" si="41"/>
        <v>-901</v>
      </c>
      <c r="I670" s="274"/>
      <c r="J670" s="274"/>
      <c r="K670" s="274"/>
      <c r="L670" s="274"/>
    </row>
    <row r="671" spans="1:12">
      <c r="A671" s="263">
        <f t="shared" si="40"/>
        <v>1976</v>
      </c>
      <c r="B671" s="271">
        <v>27911</v>
      </c>
      <c r="C671" s="265">
        <v>-901</v>
      </c>
      <c r="D671" s="266">
        <f t="shared" si="41"/>
        <v>-901</v>
      </c>
      <c r="I671" s="274"/>
      <c r="J671" s="274"/>
      <c r="K671" s="274"/>
      <c r="L671" s="274"/>
    </row>
    <row r="672" spans="1:12">
      <c r="A672" s="263">
        <f t="shared" si="40"/>
        <v>1976</v>
      </c>
      <c r="B672" s="271">
        <v>27941</v>
      </c>
      <c r="C672" s="265">
        <v>-901</v>
      </c>
      <c r="D672" s="266">
        <f t="shared" si="41"/>
        <v>-901</v>
      </c>
      <c r="I672" s="274"/>
      <c r="J672" s="274"/>
      <c r="K672" s="274"/>
      <c r="L672" s="274"/>
    </row>
    <row r="673" spans="1:12">
      <c r="A673" s="263">
        <f t="shared" si="40"/>
        <v>1976</v>
      </c>
      <c r="B673" s="271">
        <v>27972</v>
      </c>
      <c r="C673" s="265">
        <v>-901</v>
      </c>
      <c r="D673" s="266">
        <f t="shared" si="41"/>
        <v>-901</v>
      </c>
      <c r="I673" s="274"/>
      <c r="J673" s="274"/>
      <c r="K673" s="274"/>
      <c r="L673" s="274"/>
    </row>
    <row r="674" spans="1:12">
      <c r="A674" s="263">
        <f t="shared" si="40"/>
        <v>1976</v>
      </c>
      <c r="B674" s="271">
        <v>28003</v>
      </c>
      <c r="C674" s="265">
        <v>-901</v>
      </c>
      <c r="D674" s="266">
        <f t="shared" si="41"/>
        <v>-901</v>
      </c>
      <c r="I674" s="274"/>
      <c r="J674" s="274"/>
      <c r="K674" s="274"/>
      <c r="L674" s="274"/>
    </row>
    <row r="675" spans="1:12">
      <c r="A675" s="263">
        <f t="shared" si="40"/>
        <v>1976</v>
      </c>
      <c r="B675" s="271">
        <v>28033</v>
      </c>
      <c r="C675" s="265">
        <v>-901</v>
      </c>
      <c r="D675" s="266">
        <f t="shared" si="41"/>
        <v>-901</v>
      </c>
      <c r="I675" s="274"/>
      <c r="J675" s="274"/>
      <c r="K675" s="274"/>
      <c r="L675" s="274"/>
    </row>
    <row r="676" spans="1:12">
      <c r="A676" s="263">
        <f t="shared" si="40"/>
        <v>1977</v>
      </c>
      <c r="B676" s="271">
        <v>28064</v>
      </c>
      <c r="C676" s="265">
        <v>-901</v>
      </c>
      <c r="D676" s="266">
        <f t="shared" si="41"/>
        <v>-901</v>
      </c>
      <c r="I676" s="274"/>
      <c r="J676" s="274"/>
      <c r="K676" s="274"/>
      <c r="L676" s="274"/>
    </row>
    <row r="677" spans="1:12">
      <c r="A677" s="263">
        <f t="shared" si="40"/>
        <v>1977</v>
      </c>
      <c r="B677" s="271">
        <v>28094</v>
      </c>
      <c r="C677" s="265">
        <v>-901</v>
      </c>
      <c r="D677" s="266">
        <f t="shared" si="41"/>
        <v>-901</v>
      </c>
      <c r="I677" s="274"/>
      <c r="J677" s="274"/>
      <c r="K677" s="274"/>
      <c r="L677" s="274"/>
    </row>
    <row r="678" spans="1:12">
      <c r="A678" s="263">
        <f t="shared" si="40"/>
        <v>1977</v>
      </c>
      <c r="B678" s="271">
        <v>28125</v>
      </c>
      <c r="C678" s="265">
        <v>-901</v>
      </c>
      <c r="D678" s="266">
        <f t="shared" si="41"/>
        <v>-901</v>
      </c>
      <c r="I678" s="274"/>
      <c r="J678" s="274"/>
      <c r="K678" s="274"/>
      <c r="L678" s="274"/>
    </row>
    <row r="679" spans="1:12">
      <c r="A679" s="263">
        <f t="shared" si="40"/>
        <v>1977</v>
      </c>
      <c r="B679" s="271">
        <v>28156</v>
      </c>
      <c r="C679" s="265">
        <v>-901</v>
      </c>
      <c r="D679" s="266">
        <f t="shared" si="41"/>
        <v>-901</v>
      </c>
      <c r="I679" s="274"/>
      <c r="J679" s="274"/>
      <c r="K679" s="274"/>
      <c r="L679" s="274"/>
    </row>
    <row r="680" spans="1:12">
      <c r="A680" s="263">
        <f t="shared" si="40"/>
        <v>1977</v>
      </c>
      <c r="B680" s="271">
        <v>28184</v>
      </c>
      <c r="C680" s="265">
        <v>-901</v>
      </c>
      <c r="D680" s="266">
        <f t="shared" si="41"/>
        <v>-901</v>
      </c>
      <c r="I680" s="274"/>
      <c r="J680" s="274"/>
      <c r="K680" s="274"/>
      <c r="L680" s="274"/>
    </row>
    <row r="681" spans="1:12">
      <c r="A681" s="263">
        <f t="shared" si="40"/>
        <v>1977</v>
      </c>
      <c r="B681" s="271">
        <v>28215</v>
      </c>
      <c r="C681" s="265">
        <v>-901</v>
      </c>
      <c r="D681" s="266">
        <f t="shared" si="41"/>
        <v>-901</v>
      </c>
      <c r="I681" s="274"/>
      <c r="J681" s="274"/>
      <c r="K681" s="274"/>
      <c r="L681" s="274"/>
    </row>
    <row r="682" spans="1:12">
      <c r="A682" s="263">
        <f t="shared" si="40"/>
        <v>1977</v>
      </c>
      <c r="B682" s="271">
        <v>28245</v>
      </c>
      <c r="C682" s="265">
        <v>-901</v>
      </c>
      <c r="D682" s="266">
        <f t="shared" si="41"/>
        <v>-901</v>
      </c>
      <c r="I682" s="274"/>
      <c r="J682" s="274"/>
      <c r="K682" s="274"/>
      <c r="L682" s="274"/>
    </row>
    <row r="683" spans="1:12">
      <c r="A683" s="263">
        <f t="shared" si="40"/>
        <v>1977</v>
      </c>
      <c r="B683" s="271">
        <v>28276</v>
      </c>
      <c r="C683" s="265">
        <v>-901</v>
      </c>
      <c r="D683" s="266">
        <f t="shared" si="41"/>
        <v>-901</v>
      </c>
      <c r="I683" s="274"/>
      <c r="J683" s="274"/>
      <c r="K683" s="274"/>
      <c r="L683" s="274"/>
    </row>
    <row r="684" spans="1:12">
      <c r="A684" s="263">
        <f t="shared" si="40"/>
        <v>1977</v>
      </c>
      <c r="B684" s="271">
        <v>28306</v>
      </c>
      <c r="C684" s="265">
        <v>-901</v>
      </c>
      <c r="D684" s="266">
        <f t="shared" si="41"/>
        <v>-901</v>
      </c>
      <c r="I684" s="274"/>
      <c r="J684" s="274"/>
      <c r="K684" s="274"/>
      <c r="L684" s="274"/>
    </row>
    <row r="685" spans="1:12">
      <c r="A685" s="263">
        <f t="shared" si="40"/>
        <v>1977</v>
      </c>
      <c r="B685" s="271">
        <v>28337</v>
      </c>
      <c r="C685" s="265">
        <v>-901</v>
      </c>
      <c r="D685" s="266">
        <f t="shared" si="41"/>
        <v>-901</v>
      </c>
      <c r="I685" s="274"/>
      <c r="J685" s="274"/>
      <c r="K685" s="274"/>
      <c r="L685" s="274"/>
    </row>
    <row r="686" spans="1:12">
      <c r="A686" s="263">
        <f t="shared" si="40"/>
        <v>1977</v>
      </c>
      <c r="B686" s="271">
        <v>28368</v>
      </c>
      <c r="C686" s="265">
        <v>-901</v>
      </c>
      <c r="D686" s="266">
        <f t="shared" si="41"/>
        <v>-901</v>
      </c>
      <c r="I686" s="274"/>
      <c r="J686" s="274"/>
      <c r="K686" s="274"/>
      <c r="L686" s="274"/>
    </row>
    <row r="687" spans="1:12">
      <c r="A687" s="263">
        <f t="shared" si="40"/>
        <v>1977</v>
      </c>
      <c r="B687" s="271">
        <v>28398</v>
      </c>
      <c r="C687" s="265">
        <v>-901</v>
      </c>
      <c r="D687" s="266">
        <f t="shared" si="41"/>
        <v>-901</v>
      </c>
      <c r="I687" s="274"/>
      <c r="J687" s="274"/>
      <c r="K687" s="274"/>
      <c r="L687" s="274"/>
    </row>
    <row r="688" spans="1:12">
      <c r="A688" s="263">
        <f t="shared" si="40"/>
        <v>1978</v>
      </c>
      <c r="B688" s="271">
        <v>28429</v>
      </c>
      <c r="C688" s="265">
        <v>-901</v>
      </c>
      <c r="D688" s="266">
        <f t="shared" si="41"/>
        <v>-901</v>
      </c>
      <c r="I688" s="274"/>
      <c r="J688" s="274"/>
      <c r="K688" s="274"/>
      <c r="L688" s="274"/>
    </row>
    <row r="689" spans="1:12">
      <c r="A689" s="263">
        <f t="shared" si="40"/>
        <v>1978</v>
      </c>
      <c r="B689" s="271">
        <v>28459</v>
      </c>
      <c r="C689" s="265">
        <v>-901</v>
      </c>
      <c r="D689" s="266">
        <f t="shared" si="41"/>
        <v>-901</v>
      </c>
      <c r="I689" s="274"/>
      <c r="J689" s="274"/>
      <c r="K689" s="274"/>
      <c r="L689" s="274"/>
    </row>
    <row r="690" spans="1:12">
      <c r="A690" s="263">
        <f t="shared" si="40"/>
        <v>1978</v>
      </c>
      <c r="B690" s="271">
        <v>28490</v>
      </c>
      <c r="C690" s="265">
        <v>-901</v>
      </c>
      <c r="D690" s="266">
        <f t="shared" si="41"/>
        <v>-901</v>
      </c>
      <c r="I690" s="274"/>
      <c r="J690" s="274"/>
      <c r="K690" s="274"/>
      <c r="L690" s="274"/>
    </row>
    <row r="691" spans="1:12">
      <c r="A691" s="263">
        <f t="shared" si="40"/>
        <v>1978</v>
      </c>
      <c r="B691" s="271">
        <v>28521</v>
      </c>
      <c r="C691" s="265">
        <v>-901</v>
      </c>
      <c r="D691" s="266">
        <f t="shared" si="41"/>
        <v>-901</v>
      </c>
      <c r="I691" s="274"/>
      <c r="J691" s="274"/>
      <c r="K691" s="274"/>
      <c r="L691" s="274"/>
    </row>
    <row r="692" spans="1:12">
      <c r="A692" s="263">
        <f t="shared" si="40"/>
        <v>1978</v>
      </c>
      <c r="B692" s="271">
        <v>28549</v>
      </c>
      <c r="C692" s="265">
        <v>-901</v>
      </c>
      <c r="D692" s="266">
        <f t="shared" si="41"/>
        <v>-901</v>
      </c>
      <c r="I692" s="274"/>
      <c r="J692" s="274"/>
      <c r="K692" s="274"/>
      <c r="L692" s="274"/>
    </row>
    <row r="693" spans="1:12">
      <c r="A693" s="263">
        <f t="shared" si="40"/>
        <v>1978</v>
      </c>
      <c r="B693" s="271">
        <v>28580</v>
      </c>
      <c r="C693" s="265">
        <v>-901</v>
      </c>
      <c r="D693" s="266">
        <f t="shared" si="41"/>
        <v>-901</v>
      </c>
      <c r="I693" s="274"/>
      <c r="J693" s="274"/>
      <c r="K693" s="274"/>
      <c r="L693" s="274"/>
    </row>
    <row r="694" spans="1:12">
      <c r="A694" s="263">
        <f t="shared" si="40"/>
        <v>1978</v>
      </c>
      <c r="B694" s="271">
        <v>28610</v>
      </c>
      <c r="C694" s="265">
        <v>-901</v>
      </c>
      <c r="D694" s="266">
        <f t="shared" si="41"/>
        <v>-901</v>
      </c>
      <c r="I694" s="274"/>
      <c r="J694" s="274"/>
      <c r="K694" s="274"/>
      <c r="L694" s="274"/>
    </row>
    <row r="695" spans="1:12">
      <c r="A695" s="263">
        <f t="shared" si="40"/>
        <v>1978</v>
      </c>
      <c r="B695" s="271">
        <v>28641</v>
      </c>
      <c r="C695" s="265">
        <v>-901</v>
      </c>
      <c r="D695" s="266">
        <f t="shared" si="41"/>
        <v>-901</v>
      </c>
      <c r="I695" s="274"/>
      <c r="J695" s="274"/>
      <c r="K695" s="274"/>
      <c r="L695" s="274"/>
    </row>
    <row r="696" spans="1:12">
      <c r="A696" s="263">
        <f t="shared" si="40"/>
        <v>1978</v>
      </c>
      <c r="B696" s="271">
        <v>28671</v>
      </c>
      <c r="C696" s="265">
        <v>-901</v>
      </c>
      <c r="D696" s="266">
        <f t="shared" si="41"/>
        <v>-901</v>
      </c>
      <c r="I696" s="274"/>
      <c r="J696" s="274"/>
      <c r="K696" s="274"/>
      <c r="L696" s="274"/>
    </row>
    <row r="697" spans="1:12">
      <c r="A697" s="263">
        <f t="shared" si="40"/>
        <v>1978</v>
      </c>
      <c r="B697" s="271">
        <v>28702</v>
      </c>
      <c r="C697" s="265">
        <v>-901</v>
      </c>
      <c r="D697" s="266">
        <f t="shared" si="41"/>
        <v>-901</v>
      </c>
      <c r="I697" s="274"/>
      <c r="J697" s="274"/>
      <c r="K697" s="274"/>
      <c r="L697" s="274"/>
    </row>
    <row r="698" spans="1:12">
      <c r="A698" s="263">
        <f t="shared" si="40"/>
        <v>1978</v>
      </c>
      <c r="B698" s="271">
        <v>28733</v>
      </c>
      <c r="C698" s="265">
        <v>-901</v>
      </c>
      <c r="D698" s="266">
        <f t="shared" si="41"/>
        <v>-901</v>
      </c>
      <c r="I698" s="274"/>
      <c r="J698" s="274"/>
      <c r="K698" s="274"/>
      <c r="L698" s="274"/>
    </row>
    <row r="699" spans="1:12">
      <c r="A699" s="263">
        <f t="shared" si="40"/>
        <v>1978</v>
      </c>
      <c r="B699" s="271">
        <v>28763</v>
      </c>
      <c r="C699" s="265">
        <v>-901</v>
      </c>
      <c r="D699" s="266">
        <f t="shared" si="41"/>
        <v>-901</v>
      </c>
      <c r="I699" s="274"/>
      <c r="J699" s="274"/>
      <c r="K699" s="274"/>
      <c r="L699" s="274"/>
    </row>
    <row r="700" spans="1:12">
      <c r="A700" s="263">
        <f t="shared" si="40"/>
        <v>1979</v>
      </c>
      <c r="B700" s="271">
        <v>28794</v>
      </c>
      <c r="C700" s="265">
        <v>-901</v>
      </c>
      <c r="D700" s="266">
        <f t="shared" si="41"/>
        <v>-901</v>
      </c>
      <c r="I700" s="274"/>
      <c r="J700" s="274"/>
      <c r="K700" s="274"/>
      <c r="L700" s="274"/>
    </row>
    <row r="701" spans="1:12">
      <c r="A701" s="263">
        <f t="shared" si="40"/>
        <v>1979</v>
      </c>
      <c r="B701" s="271">
        <v>28824</v>
      </c>
      <c r="C701" s="265">
        <v>-901</v>
      </c>
      <c r="D701" s="266">
        <f t="shared" si="41"/>
        <v>-901</v>
      </c>
      <c r="I701" s="274"/>
      <c r="J701" s="274"/>
      <c r="K701" s="274"/>
      <c r="L701" s="274"/>
    </row>
    <row r="702" spans="1:12">
      <c r="A702" s="263">
        <f t="shared" si="40"/>
        <v>1979</v>
      </c>
      <c r="B702" s="271">
        <v>28855</v>
      </c>
      <c r="C702" s="265">
        <v>-901</v>
      </c>
      <c r="D702" s="266">
        <f t="shared" si="41"/>
        <v>-901</v>
      </c>
      <c r="I702" s="274"/>
      <c r="J702" s="274"/>
      <c r="K702" s="274"/>
      <c r="L702" s="274"/>
    </row>
    <row r="703" spans="1:12">
      <c r="A703" s="263">
        <f t="shared" si="40"/>
        <v>1979</v>
      </c>
      <c r="B703" s="271">
        <v>28886</v>
      </c>
      <c r="C703" s="265">
        <v>-901</v>
      </c>
      <c r="D703" s="266">
        <f t="shared" si="41"/>
        <v>-901</v>
      </c>
      <c r="I703" s="274"/>
      <c r="J703" s="274"/>
      <c r="K703" s="274"/>
      <c r="L703" s="274"/>
    </row>
    <row r="704" spans="1:12">
      <c r="A704" s="263">
        <f t="shared" si="40"/>
        <v>1979</v>
      </c>
      <c r="B704" s="271">
        <v>28914</v>
      </c>
      <c r="C704" s="265">
        <v>-901</v>
      </c>
      <c r="D704" s="266">
        <f t="shared" si="41"/>
        <v>-901</v>
      </c>
      <c r="I704" s="274"/>
      <c r="J704" s="274"/>
      <c r="K704" s="274"/>
      <c r="L704" s="274"/>
    </row>
    <row r="705" spans="1:12">
      <c r="A705" s="263">
        <f t="shared" si="40"/>
        <v>1979</v>
      </c>
      <c r="B705" s="271">
        <v>28945</v>
      </c>
      <c r="C705" s="265">
        <v>-901</v>
      </c>
      <c r="D705" s="266">
        <f t="shared" si="41"/>
        <v>-901</v>
      </c>
      <c r="I705" s="274"/>
      <c r="J705" s="274"/>
      <c r="K705" s="274"/>
      <c r="L705" s="274"/>
    </row>
    <row r="706" spans="1:12">
      <c r="A706" s="263">
        <f t="shared" si="40"/>
        <v>1979</v>
      </c>
      <c r="B706" s="271">
        <v>28975</v>
      </c>
      <c r="C706" s="265">
        <v>-901</v>
      </c>
      <c r="D706" s="266">
        <f t="shared" si="41"/>
        <v>-901</v>
      </c>
      <c r="I706" s="274"/>
      <c r="J706" s="274"/>
      <c r="K706" s="274"/>
      <c r="L706" s="274"/>
    </row>
    <row r="707" spans="1:12">
      <c r="A707" s="263">
        <f t="shared" si="40"/>
        <v>1979</v>
      </c>
      <c r="B707" s="271">
        <v>29006</v>
      </c>
      <c r="C707" s="265">
        <v>-901</v>
      </c>
      <c r="D707" s="266">
        <f t="shared" si="41"/>
        <v>-901</v>
      </c>
      <c r="I707" s="274"/>
      <c r="J707" s="274"/>
      <c r="K707" s="274"/>
      <c r="L707" s="274"/>
    </row>
    <row r="708" spans="1:12">
      <c r="A708" s="263">
        <f t="shared" si="40"/>
        <v>1979</v>
      </c>
      <c r="B708" s="271">
        <v>29036</v>
      </c>
      <c r="C708" s="265">
        <v>-901</v>
      </c>
      <c r="D708" s="266">
        <f t="shared" si="41"/>
        <v>-901</v>
      </c>
      <c r="I708" s="274"/>
      <c r="J708" s="274"/>
      <c r="K708" s="274"/>
      <c r="L708" s="274"/>
    </row>
    <row r="709" spans="1:12">
      <c r="A709" s="263">
        <f t="shared" si="40"/>
        <v>1979</v>
      </c>
      <c r="B709" s="271">
        <v>29067</v>
      </c>
      <c r="C709" s="265">
        <v>-901</v>
      </c>
      <c r="D709" s="266">
        <f t="shared" si="41"/>
        <v>-901</v>
      </c>
      <c r="I709" s="274"/>
      <c r="J709" s="274"/>
      <c r="K709" s="274"/>
      <c r="L709" s="274"/>
    </row>
    <row r="710" spans="1:12">
      <c r="A710" s="263">
        <f t="shared" si="40"/>
        <v>1979</v>
      </c>
      <c r="B710" s="271">
        <v>29098</v>
      </c>
      <c r="C710" s="265">
        <v>-901</v>
      </c>
      <c r="D710" s="266">
        <f t="shared" si="41"/>
        <v>-901</v>
      </c>
      <c r="I710" s="274"/>
      <c r="J710" s="274"/>
      <c r="K710" s="274"/>
      <c r="L710" s="274"/>
    </row>
    <row r="711" spans="1:12">
      <c r="A711" s="263">
        <f t="shared" si="40"/>
        <v>1979</v>
      </c>
      <c r="B711" s="271">
        <v>29128</v>
      </c>
      <c r="C711" s="265">
        <v>-901</v>
      </c>
      <c r="D711" s="266">
        <f t="shared" si="41"/>
        <v>-901</v>
      </c>
      <c r="I711" s="274"/>
      <c r="J711" s="274"/>
      <c r="K711" s="274"/>
      <c r="L711" s="274"/>
    </row>
    <row r="712" spans="1:12">
      <c r="A712" s="263">
        <f t="shared" si="40"/>
        <v>1980</v>
      </c>
      <c r="B712" s="271">
        <v>29159</v>
      </c>
      <c r="C712" s="265">
        <v>-901</v>
      </c>
      <c r="D712" s="266">
        <f t="shared" si="41"/>
        <v>-901</v>
      </c>
      <c r="I712" s="274"/>
      <c r="J712" s="274"/>
      <c r="K712" s="274"/>
      <c r="L712" s="274"/>
    </row>
    <row r="713" spans="1:12">
      <c r="A713" s="263">
        <f t="shared" si="40"/>
        <v>1980</v>
      </c>
      <c r="B713" s="271">
        <v>29189</v>
      </c>
      <c r="C713" s="265">
        <v>-901</v>
      </c>
      <c r="D713" s="266">
        <f t="shared" si="41"/>
        <v>-901</v>
      </c>
      <c r="I713" s="274"/>
      <c r="J713" s="274"/>
      <c r="K713" s="274"/>
      <c r="L713" s="274"/>
    </row>
    <row r="714" spans="1:12">
      <c r="A714" s="263">
        <f t="shared" si="40"/>
        <v>1980</v>
      </c>
      <c r="B714" s="271">
        <v>29220</v>
      </c>
      <c r="C714" s="265">
        <v>-901</v>
      </c>
      <c r="D714" s="266">
        <f t="shared" si="41"/>
        <v>-901</v>
      </c>
      <c r="I714" s="274"/>
      <c r="J714" s="274"/>
      <c r="K714" s="274"/>
      <c r="L714" s="274"/>
    </row>
    <row r="715" spans="1:12">
      <c r="A715" s="263">
        <f t="shared" si="40"/>
        <v>1980</v>
      </c>
      <c r="B715" s="271">
        <v>29251</v>
      </c>
      <c r="C715" s="265">
        <v>-901</v>
      </c>
      <c r="D715" s="266">
        <f t="shared" si="41"/>
        <v>-901</v>
      </c>
      <c r="I715" s="274"/>
      <c r="J715" s="274"/>
      <c r="K715" s="274"/>
      <c r="L715" s="274"/>
    </row>
    <row r="716" spans="1:12">
      <c r="A716" s="263">
        <f t="shared" si="40"/>
        <v>1980</v>
      </c>
      <c r="B716" s="271">
        <v>29280</v>
      </c>
      <c r="C716" s="265">
        <v>-901</v>
      </c>
      <c r="D716" s="266">
        <f t="shared" si="41"/>
        <v>-901</v>
      </c>
      <c r="I716" s="274"/>
      <c r="J716" s="274"/>
      <c r="K716" s="274"/>
      <c r="L716" s="274"/>
    </row>
    <row r="717" spans="1:12">
      <c r="A717" s="263">
        <f t="shared" si="40"/>
        <v>1980</v>
      </c>
      <c r="B717" s="271">
        <v>29311</v>
      </c>
      <c r="C717" s="265">
        <v>-901</v>
      </c>
      <c r="D717" s="266">
        <f t="shared" si="41"/>
        <v>-901</v>
      </c>
      <c r="I717" s="274"/>
      <c r="J717" s="274"/>
      <c r="K717" s="274"/>
      <c r="L717" s="274"/>
    </row>
    <row r="718" spans="1:12">
      <c r="A718" s="263">
        <f t="shared" si="40"/>
        <v>1980</v>
      </c>
      <c r="B718" s="271">
        <v>29341</v>
      </c>
      <c r="C718" s="265">
        <v>-901</v>
      </c>
      <c r="D718" s="266">
        <f t="shared" si="41"/>
        <v>-901</v>
      </c>
      <c r="I718" s="274"/>
      <c r="J718" s="274"/>
      <c r="K718" s="274"/>
      <c r="L718" s="274"/>
    </row>
    <row r="719" spans="1:12">
      <c r="A719" s="263">
        <f t="shared" si="40"/>
        <v>1980</v>
      </c>
      <c r="B719" s="271">
        <v>29372</v>
      </c>
      <c r="C719" s="265">
        <v>-901</v>
      </c>
      <c r="D719" s="266">
        <f t="shared" si="41"/>
        <v>-901</v>
      </c>
      <c r="I719" s="274"/>
      <c r="J719" s="274"/>
      <c r="K719" s="274"/>
      <c r="L719" s="274"/>
    </row>
    <row r="720" spans="1:12">
      <c r="A720" s="263">
        <f t="shared" si="40"/>
        <v>1980</v>
      </c>
      <c r="B720" s="271">
        <v>29402</v>
      </c>
      <c r="C720" s="265">
        <v>-901</v>
      </c>
      <c r="D720" s="266">
        <f t="shared" si="41"/>
        <v>-901</v>
      </c>
      <c r="I720" s="274"/>
      <c r="J720" s="274"/>
      <c r="K720" s="274"/>
      <c r="L720" s="274"/>
    </row>
    <row r="721" spans="1:12">
      <c r="A721" s="263">
        <f t="shared" ref="A721:A784" si="42">IF(MONTH(B721)&gt;9,YEAR(B721)+1,YEAR(B721))</f>
        <v>1980</v>
      </c>
      <c r="B721" s="271">
        <v>29433</v>
      </c>
      <c r="C721" s="265">
        <v>-901</v>
      </c>
      <c r="D721" s="266">
        <f t="shared" ref="D721:D784" si="43">IF(C721&lt;&gt;-901,C721*DAY(B721)*24*60*60/(220*22*9*1000),-901)</f>
        <v>-901</v>
      </c>
      <c r="I721" s="274"/>
      <c r="J721" s="274"/>
      <c r="K721" s="274"/>
      <c r="L721" s="274"/>
    </row>
    <row r="722" spans="1:12">
      <c r="A722" s="263">
        <f t="shared" si="42"/>
        <v>1980</v>
      </c>
      <c r="B722" s="271">
        <v>29464</v>
      </c>
      <c r="C722" s="265">
        <v>-901</v>
      </c>
      <c r="D722" s="266">
        <f t="shared" si="43"/>
        <v>-901</v>
      </c>
      <c r="I722" s="274"/>
      <c r="J722" s="274"/>
      <c r="K722" s="274"/>
      <c r="L722" s="274"/>
    </row>
    <row r="723" spans="1:12">
      <c r="A723" s="263">
        <f t="shared" si="42"/>
        <v>1980</v>
      </c>
      <c r="B723" s="271">
        <v>29494</v>
      </c>
      <c r="C723" s="265">
        <v>-901</v>
      </c>
      <c r="D723" s="266">
        <f t="shared" si="43"/>
        <v>-901</v>
      </c>
      <c r="I723" s="274"/>
      <c r="J723" s="274"/>
      <c r="K723" s="274"/>
      <c r="L723" s="274"/>
    </row>
    <row r="724" spans="1:12">
      <c r="A724" s="263">
        <f t="shared" si="42"/>
        <v>1981</v>
      </c>
      <c r="B724" s="271">
        <v>29525</v>
      </c>
      <c r="C724" s="265">
        <v>-901</v>
      </c>
      <c r="D724" s="266">
        <f t="shared" si="43"/>
        <v>-901</v>
      </c>
      <c r="I724" s="274"/>
      <c r="J724" s="274"/>
      <c r="K724" s="274"/>
      <c r="L724" s="274"/>
    </row>
    <row r="725" spans="1:12">
      <c r="A725" s="263">
        <f t="shared" si="42"/>
        <v>1981</v>
      </c>
      <c r="B725" s="271">
        <v>29555</v>
      </c>
      <c r="C725" s="265">
        <v>-901</v>
      </c>
      <c r="D725" s="266">
        <f t="shared" si="43"/>
        <v>-901</v>
      </c>
      <c r="I725" s="274"/>
      <c r="J725" s="274"/>
      <c r="K725" s="274"/>
      <c r="L725" s="274"/>
    </row>
    <row r="726" spans="1:12">
      <c r="A726" s="263">
        <f t="shared" si="42"/>
        <v>1981</v>
      </c>
      <c r="B726" s="271">
        <v>29586</v>
      </c>
      <c r="C726" s="265">
        <v>-901</v>
      </c>
      <c r="D726" s="266">
        <f t="shared" si="43"/>
        <v>-901</v>
      </c>
      <c r="I726" s="274"/>
      <c r="J726" s="274"/>
      <c r="K726" s="274"/>
      <c r="L726" s="274"/>
    </row>
    <row r="727" spans="1:12">
      <c r="A727" s="263">
        <f t="shared" si="42"/>
        <v>1981</v>
      </c>
      <c r="B727" s="271">
        <v>29617</v>
      </c>
      <c r="C727" s="265">
        <v>-901</v>
      </c>
      <c r="D727" s="266">
        <f t="shared" si="43"/>
        <v>-901</v>
      </c>
      <c r="I727" s="274"/>
      <c r="J727" s="274"/>
      <c r="K727" s="274"/>
      <c r="L727" s="274"/>
    </row>
    <row r="728" spans="1:12">
      <c r="A728" s="263">
        <f t="shared" si="42"/>
        <v>1981</v>
      </c>
      <c r="B728" s="271">
        <v>29645</v>
      </c>
      <c r="C728" s="265">
        <v>-901</v>
      </c>
      <c r="D728" s="266">
        <f t="shared" si="43"/>
        <v>-901</v>
      </c>
      <c r="I728" s="274"/>
      <c r="J728" s="274"/>
      <c r="K728" s="274"/>
      <c r="L728" s="274"/>
    </row>
    <row r="729" spans="1:12">
      <c r="A729" s="263">
        <f t="shared" si="42"/>
        <v>1981</v>
      </c>
      <c r="B729" s="271">
        <v>29676</v>
      </c>
      <c r="C729" s="265">
        <v>-901</v>
      </c>
      <c r="D729" s="266">
        <f t="shared" si="43"/>
        <v>-901</v>
      </c>
      <c r="I729" s="274"/>
      <c r="J729" s="274"/>
      <c r="K729" s="274"/>
      <c r="L729" s="274"/>
    </row>
    <row r="730" spans="1:12">
      <c r="A730" s="263">
        <f t="shared" si="42"/>
        <v>1981</v>
      </c>
      <c r="B730" s="271">
        <v>29706</v>
      </c>
      <c r="C730" s="265">
        <v>-901</v>
      </c>
      <c r="D730" s="266">
        <f t="shared" si="43"/>
        <v>-901</v>
      </c>
      <c r="I730" s="274"/>
      <c r="J730" s="274"/>
      <c r="K730" s="274"/>
      <c r="L730" s="274"/>
    </row>
    <row r="731" spans="1:12">
      <c r="A731" s="263">
        <f t="shared" si="42"/>
        <v>1981</v>
      </c>
      <c r="B731" s="271">
        <v>29737</v>
      </c>
      <c r="C731" s="265">
        <v>-901</v>
      </c>
      <c r="D731" s="266">
        <f t="shared" si="43"/>
        <v>-901</v>
      </c>
      <c r="I731" s="274"/>
      <c r="J731" s="274"/>
      <c r="K731" s="274"/>
      <c r="L731" s="274"/>
    </row>
    <row r="732" spans="1:12">
      <c r="A732" s="263">
        <f t="shared" si="42"/>
        <v>1981</v>
      </c>
      <c r="B732" s="271">
        <v>29767</v>
      </c>
      <c r="C732" s="265">
        <v>-901</v>
      </c>
      <c r="D732" s="266">
        <f t="shared" si="43"/>
        <v>-901</v>
      </c>
      <c r="I732" s="274"/>
      <c r="J732" s="274"/>
      <c r="K732" s="274"/>
      <c r="L732" s="274"/>
    </row>
    <row r="733" spans="1:12">
      <c r="A733" s="263">
        <f t="shared" si="42"/>
        <v>1981</v>
      </c>
      <c r="B733" s="271">
        <v>29798</v>
      </c>
      <c r="C733" s="265">
        <v>-901</v>
      </c>
      <c r="D733" s="266">
        <f t="shared" si="43"/>
        <v>-901</v>
      </c>
      <c r="I733" s="274"/>
      <c r="J733" s="274"/>
      <c r="K733" s="274"/>
      <c r="L733" s="274"/>
    </row>
    <row r="734" spans="1:12">
      <c r="A734" s="263">
        <f t="shared" si="42"/>
        <v>1981</v>
      </c>
      <c r="B734" s="271">
        <v>29829</v>
      </c>
      <c r="C734" s="265">
        <v>-901</v>
      </c>
      <c r="D734" s="266">
        <f t="shared" si="43"/>
        <v>-901</v>
      </c>
      <c r="I734" s="274"/>
      <c r="J734" s="274"/>
      <c r="K734" s="274"/>
      <c r="L734" s="274"/>
    </row>
    <row r="735" spans="1:12">
      <c r="A735" s="263">
        <f t="shared" si="42"/>
        <v>1981</v>
      </c>
      <c r="B735" s="271">
        <v>29859</v>
      </c>
      <c r="C735" s="265">
        <v>-901</v>
      </c>
      <c r="D735" s="266">
        <f t="shared" si="43"/>
        <v>-901</v>
      </c>
      <c r="I735" s="274"/>
      <c r="J735" s="274"/>
      <c r="K735" s="274"/>
      <c r="L735" s="274"/>
    </row>
    <row r="736" spans="1:12">
      <c r="A736" s="263">
        <f t="shared" si="42"/>
        <v>1982</v>
      </c>
      <c r="B736" s="271">
        <v>29890</v>
      </c>
      <c r="C736" s="265">
        <v>-901</v>
      </c>
      <c r="D736" s="266">
        <f t="shared" si="43"/>
        <v>-901</v>
      </c>
      <c r="I736" s="274"/>
      <c r="J736" s="274"/>
      <c r="K736" s="274"/>
      <c r="L736" s="274"/>
    </row>
    <row r="737" spans="1:12">
      <c r="A737" s="263">
        <f t="shared" si="42"/>
        <v>1982</v>
      </c>
      <c r="B737" s="271">
        <v>29920</v>
      </c>
      <c r="C737" s="265">
        <v>-901</v>
      </c>
      <c r="D737" s="266">
        <f t="shared" si="43"/>
        <v>-901</v>
      </c>
      <c r="I737" s="274"/>
      <c r="J737" s="274"/>
      <c r="K737" s="274"/>
      <c r="L737" s="274"/>
    </row>
    <row r="738" spans="1:12">
      <c r="A738" s="263">
        <f t="shared" si="42"/>
        <v>1982</v>
      </c>
      <c r="B738" s="271">
        <v>29951</v>
      </c>
      <c r="C738" s="265">
        <v>-901</v>
      </c>
      <c r="D738" s="266">
        <f t="shared" si="43"/>
        <v>-901</v>
      </c>
      <c r="I738" s="274"/>
      <c r="J738" s="274"/>
      <c r="K738" s="274"/>
      <c r="L738" s="274"/>
    </row>
    <row r="739" spans="1:12">
      <c r="A739" s="263">
        <f t="shared" si="42"/>
        <v>1982</v>
      </c>
      <c r="B739" s="271">
        <v>29982</v>
      </c>
      <c r="C739" s="265">
        <v>-901</v>
      </c>
      <c r="D739" s="266">
        <f t="shared" si="43"/>
        <v>-901</v>
      </c>
      <c r="I739" s="274"/>
      <c r="J739" s="274"/>
      <c r="K739" s="274"/>
      <c r="L739" s="274"/>
    </row>
    <row r="740" spans="1:12">
      <c r="A740" s="263">
        <f t="shared" si="42"/>
        <v>1982</v>
      </c>
      <c r="B740" s="271">
        <v>30010</v>
      </c>
      <c r="C740" s="265">
        <v>-901</v>
      </c>
      <c r="D740" s="266">
        <f t="shared" si="43"/>
        <v>-901</v>
      </c>
      <c r="I740" s="274"/>
      <c r="J740" s="274"/>
      <c r="K740" s="274"/>
      <c r="L740" s="274"/>
    </row>
    <row r="741" spans="1:12">
      <c r="A741" s="263">
        <f t="shared" si="42"/>
        <v>1982</v>
      </c>
      <c r="B741" s="271">
        <v>30041</v>
      </c>
      <c r="C741" s="265">
        <v>-901</v>
      </c>
      <c r="D741" s="266">
        <f t="shared" si="43"/>
        <v>-901</v>
      </c>
      <c r="I741" s="274"/>
      <c r="J741" s="274"/>
      <c r="K741" s="274"/>
      <c r="L741" s="274"/>
    </row>
    <row r="742" spans="1:12">
      <c r="A742" s="263">
        <f t="shared" si="42"/>
        <v>1982</v>
      </c>
      <c r="B742" s="271">
        <v>30071</v>
      </c>
      <c r="C742" s="265">
        <v>-901</v>
      </c>
      <c r="D742" s="266">
        <f t="shared" si="43"/>
        <v>-901</v>
      </c>
      <c r="I742" s="274"/>
      <c r="J742" s="274"/>
      <c r="K742" s="274"/>
      <c r="L742" s="274"/>
    </row>
    <row r="743" spans="1:12">
      <c r="A743" s="263">
        <f t="shared" si="42"/>
        <v>1982</v>
      </c>
      <c r="B743" s="271">
        <v>30102</v>
      </c>
      <c r="C743" s="265">
        <v>-901</v>
      </c>
      <c r="D743" s="266">
        <f t="shared" si="43"/>
        <v>-901</v>
      </c>
      <c r="I743" s="274"/>
      <c r="J743" s="274"/>
      <c r="K743" s="274"/>
      <c r="L743" s="274"/>
    </row>
    <row r="744" spans="1:12">
      <c r="A744" s="263">
        <f t="shared" si="42"/>
        <v>1982</v>
      </c>
      <c r="B744" s="271">
        <v>30132</v>
      </c>
      <c r="C744" s="265">
        <v>-901</v>
      </c>
      <c r="D744" s="266">
        <f t="shared" si="43"/>
        <v>-901</v>
      </c>
      <c r="I744" s="274"/>
      <c r="J744" s="274"/>
      <c r="K744" s="274"/>
      <c r="L744" s="274"/>
    </row>
    <row r="745" spans="1:12">
      <c r="A745" s="263">
        <f t="shared" si="42"/>
        <v>1982</v>
      </c>
      <c r="B745" s="271">
        <v>30163</v>
      </c>
      <c r="C745" s="265">
        <v>-901</v>
      </c>
      <c r="D745" s="266">
        <f t="shared" si="43"/>
        <v>-901</v>
      </c>
      <c r="I745" s="274"/>
      <c r="J745" s="274"/>
      <c r="K745" s="274"/>
      <c r="L745" s="274"/>
    </row>
    <row r="746" spans="1:12">
      <c r="A746" s="263">
        <f t="shared" si="42"/>
        <v>1982</v>
      </c>
      <c r="B746" s="271">
        <v>30194</v>
      </c>
      <c r="C746" s="265">
        <v>-901</v>
      </c>
      <c r="D746" s="266">
        <f t="shared" si="43"/>
        <v>-901</v>
      </c>
      <c r="I746" s="274"/>
      <c r="J746" s="274"/>
      <c r="K746" s="274"/>
      <c r="L746" s="274"/>
    </row>
    <row r="747" spans="1:12">
      <c r="A747" s="263">
        <f t="shared" si="42"/>
        <v>1982</v>
      </c>
      <c r="B747" s="271">
        <v>30224</v>
      </c>
      <c r="C747" s="265">
        <v>-901</v>
      </c>
      <c r="D747" s="266">
        <f t="shared" si="43"/>
        <v>-901</v>
      </c>
      <c r="I747" s="274"/>
      <c r="J747" s="274"/>
      <c r="K747" s="274"/>
      <c r="L747" s="274"/>
    </row>
    <row r="748" spans="1:12">
      <c r="A748" s="263">
        <f t="shared" si="42"/>
        <v>1983</v>
      </c>
      <c r="B748" s="271">
        <v>30255</v>
      </c>
      <c r="C748" s="265">
        <v>-901</v>
      </c>
      <c r="D748" s="266">
        <f t="shared" si="43"/>
        <v>-901</v>
      </c>
      <c r="I748" s="274"/>
      <c r="J748" s="274"/>
      <c r="K748" s="274"/>
      <c r="L748" s="274"/>
    </row>
    <row r="749" spans="1:12">
      <c r="A749" s="263">
        <f t="shared" si="42"/>
        <v>1983</v>
      </c>
      <c r="B749" s="271">
        <v>30285</v>
      </c>
      <c r="C749" s="265">
        <v>-901</v>
      </c>
      <c r="D749" s="266">
        <f t="shared" si="43"/>
        <v>-901</v>
      </c>
      <c r="I749" s="274"/>
      <c r="J749" s="274"/>
      <c r="K749" s="274"/>
      <c r="L749" s="274"/>
    </row>
    <row r="750" spans="1:12">
      <c r="A750" s="263">
        <f t="shared" si="42"/>
        <v>1983</v>
      </c>
      <c r="B750" s="271">
        <v>30316</v>
      </c>
      <c r="C750" s="265">
        <v>-901</v>
      </c>
      <c r="D750" s="266">
        <f t="shared" si="43"/>
        <v>-901</v>
      </c>
      <c r="I750" s="274"/>
      <c r="J750" s="274"/>
      <c r="K750" s="274"/>
      <c r="L750" s="274"/>
    </row>
    <row r="751" spans="1:12">
      <c r="A751" s="263">
        <f t="shared" si="42"/>
        <v>1983</v>
      </c>
      <c r="B751" s="271">
        <v>30347</v>
      </c>
      <c r="C751" s="265">
        <v>-901</v>
      </c>
      <c r="D751" s="266">
        <f t="shared" si="43"/>
        <v>-901</v>
      </c>
      <c r="I751" s="274"/>
      <c r="J751" s="274"/>
      <c r="K751" s="274"/>
      <c r="L751" s="274"/>
    </row>
    <row r="752" spans="1:12">
      <c r="A752" s="263">
        <f t="shared" si="42"/>
        <v>1983</v>
      </c>
      <c r="B752" s="271">
        <v>30375</v>
      </c>
      <c r="C752" s="265">
        <v>-901</v>
      </c>
      <c r="D752" s="266">
        <f t="shared" si="43"/>
        <v>-901</v>
      </c>
      <c r="I752" s="274"/>
      <c r="J752" s="274"/>
      <c r="K752" s="274"/>
      <c r="L752" s="274"/>
    </row>
    <row r="753" spans="1:12">
      <c r="A753" s="263">
        <f t="shared" si="42"/>
        <v>1983</v>
      </c>
      <c r="B753" s="271">
        <v>30406</v>
      </c>
      <c r="C753" s="265">
        <v>-901</v>
      </c>
      <c r="D753" s="266">
        <f t="shared" si="43"/>
        <v>-901</v>
      </c>
      <c r="I753" s="274"/>
      <c r="J753" s="274"/>
      <c r="K753" s="274"/>
      <c r="L753" s="274"/>
    </row>
    <row r="754" spans="1:12">
      <c r="A754" s="263">
        <f t="shared" si="42"/>
        <v>1983</v>
      </c>
      <c r="B754" s="271">
        <v>30436</v>
      </c>
      <c r="C754" s="265">
        <v>-901</v>
      </c>
      <c r="D754" s="266">
        <f t="shared" si="43"/>
        <v>-901</v>
      </c>
      <c r="I754" s="274"/>
      <c r="J754" s="274"/>
      <c r="K754" s="274"/>
      <c r="L754" s="274"/>
    </row>
    <row r="755" spans="1:12">
      <c r="A755" s="263">
        <f t="shared" si="42"/>
        <v>1983</v>
      </c>
      <c r="B755" s="271">
        <v>30467</v>
      </c>
      <c r="C755" s="265">
        <v>-901</v>
      </c>
      <c r="D755" s="266">
        <f t="shared" si="43"/>
        <v>-901</v>
      </c>
      <c r="I755" s="274"/>
      <c r="J755" s="274"/>
      <c r="K755" s="274"/>
      <c r="L755" s="274"/>
    </row>
    <row r="756" spans="1:12">
      <c r="A756" s="263">
        <f t="shared" si="42"/>
        <v>1983</v>
      </c>
      <c r="B756" s="271">
        <v>30497</v>
      </c>
      <c r="C756" s="265">
        <v>-901</v>
      </c>
      <c r="D756" s="266">
        <f t="shared" si="43"/>
        <v>-901</v>
      </c>
      <c r="I756" s="274"/>
      <c r="J756" s="274"/>
      <c r="K756" s="274"/>
      <c r="L756" s="274"/>
    </row>
    <row r="757" spans="1:12">
      <c r="A757" s="263">
        <f t="shared" si="42"/>
        <v>1983</v>
      </c>
      <c r="B757" s="271">
        <v>30528</v>
      </c>
      <c r="C757" s="265">
        <v>-901</v>
      </c>
      <c r="D757" s="266">
        <f t="shared" si="43"/>
        <v>-901</v>
      </c>
      <c r="I757" s="274"/>
      <c r="J757" s="274"/>
      <c r="K757" s="274"/>
      <c r="L757" s="274"/>
    </row>
    <row r="758" spans="1:12">
      <c r="A758" s="263">
        <f t="shared" si="42"/>
        <v>1983</v>
      </c>
      <c r="B758" s="271">
        <v>30559</v>
      </c>
      <c r="C758" s="265">
        <v>-901</v>
      </c>
      <c r="D758" s="266">
        <f t="shared" si="43"/>
        <v>-901</v>
      </c>
      <c r="I758" s="274"/>
      <c r="J758" s="274"/>
      <c r="K758" s="274"/>
      <c r="L758" s="274"/>
    </row>
    <row r="759" spans="1:12">
      <c r="A759" s="263">
        <f t="shared" si="42"/>
        <v>1983</v>
      </c>
      <c r="B759" s="271">
        <v>30589</v>
      </c>
      <c r="C759" s="265">
        <v>-901</v>
      </c>
      <c r="D759" s="266">
        <f t="shared" si="43"/>
        <v>-901</v>
      </c>
      <c r="I759" s="274"/>
      <c r="J759" s="274"/>
      <c r="K759" s="274"/>
      <c r="L759" s="274"/>
    </row>
    <row r="760" spans="1:12">
      <c r="A760" s="263">
        <f t="shared" si="42"/>
        <v>1984</v>
      </c>
      <c r="B760" s="271">
        <v>30620</v>
      </c>
      <c r="C760" s="265">
        <v>-901</v>
      </c>
      <c r="D760" s="266">
        <f t="shared" si="43"/>
        <v>-901</v>
      </c>
      <c r="I760" s="274"/>
      <c r="J760" s="274"/>
      <c r="K760" s="274"/>
      <c r="L760" s="274"/>
    </row>
    <row r="761" spans="1:12">
      <c r="A761" s="263">
        <f t="shared" si="42"/>
        <v>1984</v>
      </c>
      <c r="B761" s="271">
        <v>30650</v>
      </c>
      <c r="C761" s="265">
        <v>-901</v>
      </c>
      <c r="D761" s="266">
        <f t="shared" si="43"/>
        <v>-901</v>
      </c>
      <c r="I761" s="274"/>
      <c r="J761" s="274"/>
      <c r="K761" s="274"/>
      <c r="L761" s="274"/>
    </row>
    <row r="762" spans="1:12">
      <c r="A762" s="263">
        <f t="shared" si="42"/>
        <v>1984</v>
      </c>
      <c r="B762" s="271">
        <v>30681</v>
      </c>
      <c r="C762" s="265">
        <v>-901</v>
      </c>
      <c r="D762" s="266">
        <f t="shared" si="43"/>
        <v>-901</v>
      </c>
      <c r="I762" s="274"/>
      <c r="J762" s="274"/>
      <c r="K762" s="274"/>
      <c r="L762" s="274"/>
    </row>
    <row r="763" spans="1:12">
      <c r="A763" s="263">
        <f t="shared" si="42"/>
        <v>1984</v>
      </c>
      <c r="B763" s="271">
        <v>30712</v>
      </c>
      <c r="C763" s="265">
        <v>-901</v>
      </c>
      <c r="D763" s="266">
        <f t="shared" si="43"/>
        <v>-901</v>
      </c>
      <c r="I763" s="274"/>
      <c r="J763" s="274"/>
      <c r="K763" s="274"/>
      <c r="L763" s="274"/>
    </row>
    <row r="764" spans="1:12">
      <c r="A764" s="263">
        <f t="shared" si="42"/>
        <v>1984</v>
      </c>
      <c r="B764" s="271">
        <v>30741</v>
      </c>
      <c r="C764" s="265">
        <v>-901</v>
      </c>
      <c r="D764" s="266">
        <f t="shared" si="43"/>
        <v>-901</v>
      </c>
      <c r="I764" s="274"/>
      <c r="J764" s="274"/>
      <c r="K764" s="274"/>
      <c r="L764" s="274"/>
    </row>
    <row r="765" spans="1:12">
      <c r="A765" s="263">
        <f t="shared" si="42"/>
        <v>1984</v>
      </c>
      <c r="B765" s="271">
        <v>30772</v>
      </c>
      <c r="C765" s="265">
        <v>-901</v>
      </c>
      <c r="D765" s="266">
        <f t="shared" si="43"/>
        <v>-901</v>
      </c>
      <c r="I765" s="274"/>
      <c r="J765" s="274"/>
      <c r="K765" s="274"/>
      <c r="L765" s="274"/>
    </row>
    <row r="766" spans="1:12">
      <c r="A766" s="263">
        <f t="shared" si="42"/>
        <v>1984</v>
      </c>
      <c r="B766" s="271">
        <v>30802</v>
      </c>
      <c r="C766" s="265">
        <v>-901</v>
      </c>
      <c r="D766" s="266">
        <f t="shared" si="43"/>
        <v>-901</v>
      </c>
      <c r="I766" s="274"/>
      <c r="J766" s="274"/>
      <c r="K766" s="274"/>
      <c r="L766" s="274"/>
    </row>
    <row r="767" spans="1:12">
      <c r="A767" s="263">
        <f t="shared" si="42"/>
        <v>1984</v>
      </c>
      <c r="B767" s="271">
        <v>30833</v>
      </c>
      <c r="C767" s="265">
        <v>-901</v>
      </c>
      <c r="D767" s="266">
        <f t="shared" si="43"/>
        <v>-901</v>
      </c>
      <c r="I767" s="274"/>
      <c r="J767" s="274"/>
      <c r="K767" s="274"/>
      <c r="L767" s="274"/>
    </row>
    <row r="768" spans="1:12">
      <c r="A768" s="263">
        <f t="shared" si="42"/>
        <v>1984</v>
      </c>
      <c r="B768" s="271">
        <v>30863</v>
      </c>
      <c r="C768" s="265">
        <v>-901</v>
      </c>
      <c r="D768" s="266">
        <f t="shared" si="43"/>
        <v>-901</v>
      </c>
      <c r="I768" s="274"/>
      <c r="J768" s="274"/>
      <c r="K768" s="274"/>
      <c r="L768" s="274"/>
    </row>
    <row r="769" spans="1:12">
      <c r="A769" s="263">
        <f t="shared" si="42"/>
        <v>1984</v>
      </c>
      <c r="B769" s="271">
        <v>30894</v>
      </c>
      <c r="C769" s="265">
        <v>-901</v>
      </c>
      <c r="D769" s="266">
        <f t="shared" si="43"/>
        <v>-901</v>
      </c>
      <c r="I769" s="274"/>
      <c r="J769" s="274"/>
      <c r="K769" s="274"/>
      <c r="L769" s="274"/>
    </row>
    <row r="770" spans="1:12">
      <c r="A770" s="263">
        <f t="shared" si="42"/>
        <v>1984</v>
      </c>
      <c r="B770" s="271">
        <v>30925</v>
      </c>
      <c r="C770" s="265">
        <v>-901</v>
      </c>
      <c r="D770" s="266">
        <f t="shared" si="43"/>
        <v>-901</v>
      </c>
      <c r="I770" s="274"/>
      <c r="J770" s="274"/>
      <c r="K770" s="274"/>
      <c r="L770" s="274"/>
    </row>
    <row r="771" spans="1:12">
      <c r="A771" s="263">
        <f t="shared" si="42"/>
        <v>1984</v>
      </c>
      <c r="B771" s="271">
        <v>30955</v>
      </c>
      <c r="C771" s="265">
        <v>-901</v>
      </c>
      <c r="D771" s="266">
        <f t="shared" si="43"/>
        <v>-901</v>
      </c>
      <c r="I771" s="274"/>
      <c r="J771" s="274"/>
      <c r="K771" s="274"/>
      <c r="L771" s="274"/>
    </row>
    <row r="772" spans="1:12">
      <c r="A772" s="263">
        <f t="shared" si="42"/>
        <v>1985</v>
      </c>
      <c r="B772" s="271">
        <v>30986</v>
      </c>
      <c r="C772" s="265">
        <v>-901</v>
      </c>
      <c r="D772" s="266">
        <f t="shared" si="43"/>
        <v>-901</v>
      </c>
      <c r="I772" s="274"/>
      <c r="J772" s="274"/>
      <c r="K772" s="274"/>
      <c r="L772" s="274"/>
    </row>
    <row r="773" spans="1:12">
      <c r="A773" s="263">
        <f t="shared" si="42"/>
        <v>1985</v>
      </c>
      <c r="B773" s="271">
        <v>31016</v>
      </c>
      <c r="C773" s="265">
        <v>-901</v>
      </c>
      <c r="D773" s="266">
        <f t="shared" si="43"/>
        <v>-901</v>
      </c>
      <c r="I773" s="274"/>
      <c r="J773" s="274"/>
      <c r="K773" s="274"/>
      <c r="L773" s="274"/>
    </row>
    <row r="774" spans="1:12">
      <c r="A774" s="263">
        <f t="shared" si="42"/>
        <v>1985</v>
      </c>
      <c r="B774" s="271">
        <v>31047</v>
      </c>
      <c r="C774" s="265">
        <v>-901</v>
      </c>
      <c r="D774" s="266">
        <f t="shared" si="43"/>
        <v>-901</v>
      </c>
      <c r="I774" s="274"/>
      <c r="J774" s="274"/>
      <c r="K774" s="274"/>
      <c r="L774" s="274"/>
    </row>
    <row r="775" spans="1:12">
      <c r="A775" s="263">
        <f t="shared" si="42"/>
        <v>1985</v>
      </c>
      <c r="B775" s="271">
        <v>31078</v>
      </c>
      <c r="C775" s="265">
        <v>-901</v>
      </c>
      <c r="D775" s="266">
        <f t="shared" si="43"/>
        <v>-901</v>
      </c>
      <c r="I775" s="274"/>
      <c r="J775" s="274"/>
      <c r="K775" s="274"/>
      <c r="L775" s="274"/>
    </row>
    <row r="776" spans="1:12">
      <c r="A776" s="263">
        <f t="shared" si="42"/>
        <v>1985</v>
      </c>
      <c r="B776" s="271">
        <v>31106</v>
      </c>
      <c r="C776" s="265">
        <v>-901</v>
      </c>
      <c r="D776" s="266">
        <f t="shared" si="43"/>
        <v>-901</v>
      </c>
      <c r="I776" s="274"/>
      <c r="J776" s="274"/>
      <c r="K776" s="274"/>
      <c r="L776" s="274"/>
    </row>
    <row r="777" spans="1:12">
      <c r="A777" s="263">
        <f t="shared" si="42"/>
        <v>1985</v>
      </c>
      <c r="B777" s="271">
        <v>31137</v>
      </c>
      <c r="C777" s="265">
        <v>-901</v>
      </c>
      <c r="D777" s="266">
        <f t="shared" si="43"/>
        <v>-901</v>
      </c>
      <c r="I777" s="274"/>
      <c r="J777" s="274"/>
      <c r="K777" s="274"/>
      <c r="L777" s="274"/>
    </row>
    <row r="778" spans="1:12">
      <c r="A778" s="263">
        <f t="shared" si="42"/>
        <v>1985</v>
      </c>
      <c r="B778" s="271">
        <v>31167</v>
      </c>
      <c r="C778" s="265">
        <v>-901</v>
      </c>
      <c r="D778" s="266">
        <f t="shared" si="43"/>
        <v>-901</v>
      </c>
      <c r="I778" s="274"/>
      <c r="J778" s="274"/>
      <c r="K778" s="274"/>
      <c r="L778" s="274"/>
    </row>
    <row r="779" spans="1:12">
      <c r="A779" s="263">
        <f t="shared" si="42"/>
        <v>1985</v>
      </c>
      <c r="B779" s="271">
        <v>31198</v>
      </c>
      <c r="C779" s="265">
        <v>-901</v>
      </c>
      <c r="D779" s="266">
        <f t="shared" si="43"/>
        <v>-901</v>
      </c>
      <c r="I779" s="274"/>
      <c r="J779" s="274"/>
      <c r="K779" s="274"/>
      <c r="L779" s="274"/>
    </row>
    <row r="780" spans="1:12">
      <c r="A780" s="263">
        <f t="shared" si="42"/>
        <v>1985</v>
      </c>
      <c r="B780" s="271">
        <v>31228</v>
      </c>
      <c r="C780" s="265">
        <v>-901</v>
      </c>
      <c r="D780" s="266">
        <f t="shared" si="43"/>
        <v>-901</v>
      </c>
      <c r="I780" s="274"/>
      <c r="J780" s="274"/>
      <c r="K780" s="274"/>
      <c r="L780" s="274"/>
    </row>
    <row r="781" spans="1:12">
      <c r="A781" s="263">
        <f t="shared" si="42"/>
        <v>1985</v>
      </c>
      <c r="B781" s="271">
        <v>31259</v>
      </c>
      <c r="C781" s="265">
        <v>-901</v>
      </c>
      <c r="D781" s="266">
        <f t="shared" si="43"/>
        <v>-901</v>
      </c>
      <c r="I781" s="274"/>
      <c r="J781" s="274"/>
      <c r="K781" s="274"/>
      <c r="L781" s="274"/>
    </row>
    <row r="782" spans="1:12">
      <c r="A782" s="263">
        <f t="shared" si="42"/>
        <v>1985</v>
      </c>
      <c r="B782" s="271">
        <v>31290</v>
      </c>
      <c r="C782" s="265">
        <v>-901</v>
      </c>
      <c r="D782" s="266">
        <f t="shared" si="43"/>
        <v>-901</v>
      </c>
      <c r="I782" s="274"/>
      <c r="J782" s="274"/>
      <c r="K782" s="274"/>
      <c r="L782" s="274"/>
    </row>
    <row r="783" spans="1:12">
      <c r="A783" s="263">
        <f t="shared" si="42"/>
        <v>1985</v>
      </c>
      <c r="B783" s="271">
        <v>31320</v>
      </c>
      <c r="C783" s="265">
        <v>-901</v>
      </c>
      <c r="D783" s="266">
        <f t="shared" si="43"/>
        <v>-901</v>
      </c>
      <c r="I783" s="274"/>
      <c r="J783" s="274"/>
      <c r="K783" s="274"/>
      <c r="L783" s="274"/>
    </row>
    <row r="784" spans="1:12">
      <c r="A784" s="263">
        <f t="shared" si="42"/>
        <v>1986</v>
      </c>
      <c r="B784" s="271">
        <v>31351</v>
      </c>
      <c r="C784" s="265">
        <v>-901</v>
      </c>
      <c r="D784" s="266">
        <f t="shared" si="43"/>
        <v>-901</v>
      </c>
      <c r="I784" s="274"/>
      <c r="J784" s="274"/>
      <c r="K784" s="274"/>
      <c r="L784" s="274"/>
    </row>
    <row r="785" spans="1:12">
      <c r="A785" s="263">
        <f t="shared" ref="A785:A848" si="44">IF(MONTH(B785)&gt;9,YEAR(B785)+1,YEAR(B785))</f>
        <v>1986</v>
      </c>
      <c r="B785" s="271">
        <v>31381</v>
      </c>
      <c r="C785" s="265">
        <v>-901</v>
      </c>
      <c r="D785" s="266">
        <f t="shared" ref="D785:D848" si="45">IF(C785&lt;&gt;-901,C785*DAY(B785)*24*60*60/(220*22*9*1000),-901)</f>
        <v>-901</v>
      </c>
      <c r="I785" s="274"/>
      <c r="J785" s="274"/>
      <c r="K785" s="274"/>
      <c r="L785" s="274"/>
    </row>
    <row r="786" spans="1:12">
      <c r="A786" s="263">
        <f t="shared" si="44"/>
        <v>1986</v>
      </c>
      <c r="B786" s="271">
        <v>31412</v>
      </c>
      <c r="C786" s="265">
        <v>-901</v>
      </c>
      <c r="D786" s="266">
        <f t="shared" si="45"/>
        <v>-901</v>
      </c>
      <c r="I786" s="274"/>
      <c r="J786" s="274"/>
      <c r="K786" s="274"/>
      <c r="L786" s="274"/>
    </row>
    <row r="787" spans="1:12">
      <c r="A787" s="263">
        <f t="shared" si="44"/>
        <v>1986</v>
      </c>
      <c r="B787" s="271">
        <v>31443</v>
      </c>
      <c r="C787" s="265">
        <v>-901</v>
      </c>
      <c r="D787" s="266">
        <f t="shared" si="45"/>
        <v>-901</v>
      </c>
      <c r="I787" s="274"/>
      <c r="J787" s="274"/>
      <c r="K787" s="274"/>
      <c r="L787" s="274"/>
    </row>
    <row r="788" spans="1:12">
      <c r="A788" s="263">
        <f t="shared" si="44"/>
        <v>1986</v>
      </c>
      <c r="B788" s="271">
        <v>31471</v>
      </c>
      <c r="C788" s="265">
        <v>-901</v>
      </c>
      <c r="D788" s="266">
        <f t="shared" si="45"/>
        <v>-901</v>
      </c>
      <c r="I788" s="274"/>
      <c r="J788" s="274"/>
      <c r="K788" s="274"/>
      <c r="L788" s="274"/>
    </row>
    <row r="789" spans="1:12">
      <c r="A789" s="263">
        <f t="shared" si="44"/>
        <v>1986</v>
      </c>
      <c r="B789" s="271">
        <v>31502</v>
      </c>
      <c r="C789" s="265">
        <v>-901</v>
      </c>
      <c r="D789" s="266">
        <f t="shared" si="45"/>
        <v>-901</v>
      </c>
      <c r="I789" s="274"/>
      <c r="J789" s="274"/>
      <c r="K789" s="274"/>
      <c r="L789" s="274"/>
    </row>
    <row r="790" spans="1:12">
      <c r="A790" s="263">
        <f t="shared" si="44"/>
        <v>1986</v>
      </c>
      <c r="B790" s="271">
        <v>31532</v>
      </c>
      <c r="C790" s="265">
        <v>-901</v>
      </c>
      <c r="D790" s="266">
        <f t="shared" si="45"/>
        <v>-901</v>
      </c>
      <c r="I790" s="274"/>
      <c r="J790" s="274"/>
      <c r="K790" s="274"/>
      <c r="L790" s="274"/>
    </row>
    <row r="791" spans="1:12">
      <c r="A791" s="263">
        <f t="shared" si="44"/>
        <v>1986</v>
      </c>
      <c r="B791" s="271">
        <v>31563</v>
      </c>
      <c r="C791" s="265">
        <v>-901</v>
      </c>
      <c r="D791" s="266">
        <f t="shared" si="45"/>
        <v>-901</v>
      </c>
      <c r="I791" s="274"/>
      <c r="J791" s="274"/>
      <c r="K791" s="274"/>
      <c r="L791" s="274"/>
    </row>
    <row r="792" spans="1:12">
      <c r="A792" s="263">
        <f t="shared" si="44"/>
        <v>1986</v>
      </c>
      <c r="B792" s="271">
        <v>31593</v>
      </c>
      <c r="C792" s="265">
        <v>-901</v>
      </c>
      <c r="D792" s="266">
        <f t="shared" si="45"/>
        <v>-901</v>
      </c>
      <c r="I792" s="274"/>
      <c r="J792" s="274"/>
      <c r="K792" s="274"/>
      <c r="L792" s="274"/>
    </row>
    <row r="793" spans="1:12">
      <c r="A793" s="263">
        <f t="shared" si="44"/>
        <v>1986</v>
      </c>
      <c r="B793" s="271">
        <v>31624</v>
      </c>
      <c r="C793" s="265">
        <v>-901</v>
      </c>
      <c r="D793" s="266">
        <f t="shared" si="45"/>
        <v>-901</v>
      </c>
      <c r="I793" s="274"/>
      <c r="J793" s="274"/>
      <c r="K793" s="274"/>
      <c r="L793" s="274"/>
    </row>
    <row r="794" spans="1:12">
      <c r="A794" s="263">
        <f t="shared" si="44"/>
        <v>1986</v>
      </c>
      <c r="B794" s="271">
        <v>31655</v>
      </c>
      <c r="C794" s="265">
        <v>-901</v>
      </c>
      <c r="D794" s="266">
        <f t="shared" si="45"/>
        <v>-901</v>
      </c>
      <c r="I794" s="274"/>
      <c r="J794" s="274"/>
      <c r="K794" s="274"/>
      <c r="L794" s="274"/>
    </row>
    <row r="795" spans="1:12">
      <c r="A795" s="263">
        <f t="shared" si="44"/>
        <v>1986</v>
      </c>
      <c r="B795" s="271">
        <v>31685</v>
      </c>
      <c r="C795" s="265">
        <v>-901</v>
      </c>
      <c r="D795" s="266">
        <f t="shared" si="45"/>
        <v>-901</v>
      </c>
      <c r="I795" s="274"/>
      <c r="J795" s="274"/>
      <c r="K795" s="274"/>
      <c r="L795" s="274"/>
    </row>
    <row r="796" spans="1:12">
      <c r="A796" s="263">
        <f t="shared" si="44"/>
        <v>1987</v>
      </c>
      <c r="B796" s="271">
        <v>31716</v>
      </c>
      <c r="C796" s="410">
        <v>-901</v>
      </c>
      <c r="D796" s="266">
        <f t="shared" si="45"/>
        <v>-901</v>
      </c>
      <c r="I796" s="274"/>
      <c r="J796" s="274"/>
      <c r="K796" s="274"/>
      <c r="L796" s="274"/>
    </row>
    <row r="797" spans="1:12">
      <c r="A797" s="263">
        <f t="shared" si="44"/>
        <v>1987</v>
      </c>
      <c r="B797" s="406">
        <v>31746</v>
      </c>
      <c r="C797" s="411">
        <v>5.4513333333333343</v>
      </c>
      <c r="D797" s="408">
        <f t="shared" si="45"/>
        <v>0.32437685950413225</v>
      </c>
      <c r="I797" s="274"/>
      <c r="J797" s="274"/>
      <c r="K797" s="274"/>
      <c r="L797" s="274"/>
    </row>
    <row r="798" spans="1:12">
      <c r="A798" s="263">
        <f t="shared" si="44"/>
        <v>1987</v>
      </c>
      <c r="B798" s="406">
        <v>31777</v>
      </c>
      <c r="C798" s="411">
        <v>6.4741935483870972</v>
      </c>
      <c r="D798" s="408">
        <f t="shared" si="45"/>
        <v>0.39808264462809917</v>
      </c>
      <c r="I798" s="274"/>
      <c r="J798" s="274"/>
      <c r="K798" s="274"/>
      <c r="L798" s="274"/>
    </row>
    <row r="799" spans="1:12">
      <c r="A799" s="263">
        <f t="shared" si="44"/>
        <v>1987</v>
      </c>
      <c r="B799" s="406">
        <v>31808</v>
      </c>
      <c r="C799" s="411">
        <v>18.841935483870966</v>
      </c>
      <c r="D799" s="408">
        <f t="shared" si="45"/>
        <v>1.1585454545454543</v>
      </c>
      <c r="I799" s="274"/>
      <c r="J799" s="274"/>
      <c r="K799" s="274"/>
      <c r="L799" s="274"/>
    </row>
    <row r="800" spans="1:12">
      <c r="A800" s="263">
        <f t="shared" si="44"/>
        <v>1987</v>
      </c>
      <c r="B800" s="406">
        <v>31836</v>
      </c>
      <c r="C800" s="411">
        <v>26.935714285714287</v>
      </c>
      <c r="D800" s="408">
        <f t="shared" si="45"/>
        <v>1.4959338842975209</v>
      </c>
      <c r="I800" s="274"/>
      <c r="J800" s="274"/>
      <c r="K800" s="274"/>
      <c r="L800" s="274"/>
    </row>
    <row r="801" spans="1:12">
      <c r="A801" s="263">
        <f t="shared" si="44"/>
        <v>1987</v>
      </c>
      <c r="B801" s="406">
        <v>31867</v>
      </c>
      <c r="C801" s="411">
        <v>70</v>
      </c>
      <c r="D801" s="408">
        <f t="shared" si="45"/>
        <v>4.3041322314049584</v>
      </c>
      <c r="I801" s="274"/>
      <c r="J801" s="274"/>
      <c r="K801" s="274"/>
      <c r="L801" s="274"/>
    </row>
    <row r="802" spans="1:12">
      <c r="A802" s="263">
        <f t="shared" si="44"/>
        <v>1987</v>
      </c>
      <c r="B802" s="406">
        <v>31897</v>
      </c>
      <c r="C802" s="411">
        <v>24</v>
      </c>
      <c r="D802" s="408">
        <f t="shared" si="45"/>
        <v>1.428099173553719</v>
      </c>
      <c r="I802" s="274"/>
      <c r="J802" s="274"/>
      <c r="K802" s="274"/>
      <c r="L802" s="274"/>
    </row>
    <row r="803" spans="1:12">
      <c r="A803" s="263">
        <f t="shared" si="44"/>
        <v>1987</v>
      </c>
      <c r="B803" s="406">
        <v>31928</v>
      </c>
      <c r="C803" s="411">
        <v>16.193548387096776</v>
      </c>
      <c r="D803" s="408">
        <f t="shared" si="45"/>
        <v>0.99570247933884315</v>
      </c>
      <c r="I803" s="274"/>
      <c r="J803" s="274"/>
      <c r="K803" s="274"/>
      <c r="L803" s="274"/>
    </row>
    <row r="804" spans="1:12">
      <c r="A804" s="263">
        <f t="shared" si="44"/>
        <v>1987</v>
      </c>
      <c r="B804" s="406">
        <v>31958</v>
      </c>
      <c r="C804" s="411">
        <v>9.0166666666666639</v>
      </c>
      <c r="D804" s="408">
        <f t="shared" si="45"/>
        <v>0.53652892561983456</v>
      </c>
      <c r="I804" s="274"/>
      <c r="J804" s="274"/>
      <c r="K804" s="274"/>
      <c r="L804" s="274"/>
    </row>
    <row r="805" spans="1:12">
      <c r="A805" s="263">
        <f t="shared" si="44"/>
        <v>1987</v>
      </c>
      <c r="B805" s="406">
        <v>31989</v>
      </c>
      <c r="C805" s="411">
        <v>4.5741935483870959</v>
      </c>
      <c r="D805" s="408">
        <f t="shared" si="45"/>
        <v>0.28125619834710741</v>
      </c>
      <c r="I805" s="274"/>
      <c r="J805" s="274"/>
      <c r="K805" s="274"/>
      <c r="L805" s="274"/>
    </row>
    <row r="806" spans="1:12">
      <c r="A806" s="263">
        <f t="shared" si="44"/>
        <v>1987</v>
      </c>
      <c r="B806" s="406">
        <v>32020</v>
      </c>
      <c r="C806" s="411">
        <v>2.0935483870967739</v>
      </c>
      <c r="D806" s="408">
        <f t="shared" si="45"/>
        <v>0.12872727272727272</v>
      </c>
      <c r="I806" s="274"/>
      <c r="J806" s="274"/>
      <c r="K806" s="274"/>
      <c r="L806" s="274"/>
    </row>
    <row r="807" spans="1:12">
      <c r="A807" s="263">
        <f t="shared" si="44"/>
        <v>1987</v>
      </c>
      <c r="B807" s="406">
        <v>32050</v>
      </c>
      <c r="C807" s="411">
        <v>0.35333333333333333</v>
      </c>
      <c r="D807" s="408">
        <f t="shared" si="45"/>
        <v>2.102479338842975E-2</v>
      </c>
      <c r="I807" s="274"/>
      <c r="J807" s="274"/>
      <c r="K807" s="274"/>
      <c r="L807" s="274"/>
    </row>
    <row r="808" spans="1:12">
      <c r="A808" s="263">
        <f t="shared" si="44"/>
        <v>1988</v>
      </c>
      <c r="B808" s="406">
        <v>32081</v>
      </c>
      <c r="C808" s="411">
        <v>2.8667741935483879</v>
      </c>
      <c r="D808" s="408">
        <f t="shared" si="45"/>
        <v>0.17627107438016534</v>
      </c>
      <c r="I808" s="274"/>
      <c r="J808" s="274"/>
      <c r="K808" s="274"/>
      <c r="L808" s="274"/>
    </row>
    <row r="809" spans="1:12">
      <c r="A809" s="263">
        <f t="shared" si="44"/>
        <v>1988</v>
      </c>
      <c r="B809" s="406">
        <v>32111</v>
      </c>
      <c r="C809" s="411">
        <v>9.9666666666666668</v>
      </c>
      <c r="D809" s="408">
        <f t="shared" si="45"/>
        <v>0.59305785123966948</v>
      </c>
      <c r="I809" s="274"/>
      <c r="J809" s="274"/>
      <c r="K809" s="274"/>
      <c r="L809" s="274"/>
    </row>
    <row r="810" spans="1:12">
      <c r="A810" s="263">
        <f t="shared" si="44"/>
        <v>1988</v>
      </c>
      <c r="B810" s="406">
        <v>32142</v>
      </c>
      <c r="C810" s="411">
        <v>12.579677419354837</v>
      </c>
      <c r="D810" s="408">
        <f t="shared" si="45"/>
        <v>0.77349421487603287</v>
      </c>
      <c r="I810" s="274"/>
      <c r="J810" s="274"/>
      <c r="K810" s="274"/>
      <c r="L810" s="274"/>
    </row>
    <row r="811" spans="1:12">
      <c r="A811" s="263">
        <f t="shared" si="44"/>
        <v>1988</v>
      </c>
      <c r="B811" s="406">
        <v>32173</v>
      </c>
      <c r="C811" s="411">
        <v>19.820645161290326</v>
      </c>
      <c r="D811" s="408">
        <f t="shared" si="45"/>
        <v>1.218723966942149</v>
      </c>
      <c r="I811" s="274"/>
      <c r="J811" s="274"/>
      <c r="K811" s="274"/>
      <c r="L811" s="274"/>
    </row>
    <row r="812" spans="1:12">
      <c r="A812" s="263">
        <f t="shared" si="44"/>
        <v>1988</v>
      </c>
      <c r="B812" s="406">
        <v>32202</v>
      </c>
      <c r="C812" s="411">
        <v>0</v>
      </c>
      <c r="D812" s="408">
        <f t="shared" si="45"/>
        <v>0</v>
      </c>
      <c r="I812" s="274"/>
      <c r="J812" s="274"/>
      <c r="K812" s="274"/>
      <c r="L812" s="274"/>
    </row>
    <row r="813" spans="1:12">
      <c r="A813" s="263">
        <f t="shared" si="44"/>
        <v>1988</v>
      </c>
      <c r="B813" s="406">
        <v>32233</v>
      </c>
      <c r="C813" s="411">
        <v>3.8258064516129031</v>
      </c>
      <c r="D813" s="408">
        <f t="shared" si="45"/>
        <v>0.23523966942148755</v>
      </c>
      <c r="I813" s="274"/>
      <c r="J813" s="274"/>
      <c r="K813" s="274"/>
      <c r="L813" s="274"/>
    </row>
    <row r="814" spans="1:12">
      <c r="A814" s="263">
        <f t="shared" si="44"/>
        <v>1988</v>
      </c>
      <c r="B814" s="406">
        <v>32263</v>
      </c>
      <c r="C814" s="411">
        <v>13.68</v>
      </c>
      <c r="D814" s="408">
        <f t="shared" si="45"/>
        <v>0.81401652892561971</v>
      </c>
      <c r="I814" s="274"/>
      <c r="J814" s="274"/>
      <c r="K814" s="274"/>
      <c r="L814" s="274"/>
    </row>
    <row r="815" spans="1:12">
      <c r="A815" s="263">
        <f t="shared" si="44"/>
        <v>1988</v>
      </c>
      <c r="B815" s="406">
        <v>32294</v>
      </c>
      <c r="C815" s="411">
        <v>0.32258064516129031</v>
      </c>
      <c r="D815" s="408">
        <f t="shared" si="45"/>
        <v>1.9834710743801654E-2</v>
      </c>
      <c r="I815" s="274"/>
      <c r="J815" s="274"/>
      <c r="K815" s="274"/>
      <c r="L815" s="274"/>
    </row>
    <row r="816" spans="1:12">
      <c r="A816" s="263">
        <f t="shared" si="44"/>
        <v>1988</v>
      </c>
      <c r="B816" s="406">
        <v>32324</v>
      </c>
      <c r="C816" s="411">
        <v>0</v>
      </c>
      <c r="D816" s="408">
        <f t="shared" si="45"/>
        <v>0</v>
      </c>
      <c r="I816" s="274"/>
      <c r="J816" s="274"/>
      <c r="K816" s="274"/>
      <c r="L816" s="274"/>
    </row>
    <row r="817" spans="1:12">
      <c r="A817" s="263">
        <f t="shared" si="44"/>
        <v>1988</v>
      </c>
      <c r="B817" s="406">
        <v>32355</v>
      </c>
      <c r="C817" s="411">
        <v>0</v>
      </c>
      <c r="D817" s="408">
        <f t="shared" si="45"/>
        <v>0</v>
      </c>
      <c r="I817" s="274"/>
      <c r="J817" s="274"/>
      <c r="K817" s="274"/>
      <c r="L817" s="274"/>
    </row>
    <row r="818" spans="1:12">
      <c r="A818" s="263">
        <f t="shared" si="44"/>
        <v>1988</v>
      </c>
      <c r="B818" s="406">
        <v>32386</v>
      </c>
      <c r="C818" s="411">
        <v>0</v>
      </c>
      <c r="D818" s="408">
        <f t="shared" si="45"/>
        <v>0</v>
      </c>
      <c r="I818" s="274"/>
      <c r="J818" s="274"/>
      <c r="K818" s="274"/>
      <c r="L818" s="274"/>
    </row>
    <row r="819" spans="1:12">
      <c r="A819" s="263">
        <f t="shared" si="44"/>
        <v>1988</v>
      </c>
      <c r="B819" s="406">
        <v>32416</v>
      </c>
      <c r="C819" s="411">
        <v>1.7333333333333336</v>
      </c>
      <c r="D819" s="408">
        <f t="shared" si="45"/>
        <v>0.10314049586776862</v>
      </c>
      <c r="I819" s="274"/>
      <c r="J819" s="274"/>
      <c r="K819" s="274"/>
      <c r="L819" s="274"/>
    </row>
    <row r="820" spans="1:12">
      <c r="A820" s="263">
        <f t="shared" si="44"/>
        <v>1989</v>
      </c>
      <c r="B820" s="406">
        <v>32447</v>
      </c>
      <c r="C820" s="411">
        <v>5.0129032258064496</v>
      </c>
      <c r="D820" s="408">
        <f t="shared" si="45"/>
        <v>0.30823140495867757</v>
      </c>
      <c r="I820" s="274"/>
      <c r="J820" s="274"/>
      <c r="K820" s="274"/>
      <c r="L820" s="274"/>
    </row>
    <row r="821" spans="1:12">
      <c r="A821" s="263">
        <f t="shared" si="44"/>
        <v>1989</v>
      </c>
      <c r="B821" s="406">
        <v>32477</v>
      </c>
      <c r="C821" s="411">
        <v>16.136666666666667</v>
      </c>
      <c r="D821" s="408">
        <f t="shared" si="45"/>
        <v>0.96019834710743823</v>
      </c>
      <c r="I821" s="274"/>
      <c r="J821" s="274"/>
      <c r="K821" s="274"/>
      <c r="L821" s="274"/>
    </row>
    <row r="822" spans="1:12">
      <c r="A822" s="263">
        <f t="shared" si="44"/>
        <v>1989</v>
      </c>
      <c r="B822" s="406">
        <v>32508</v>
      </c>
      <c r="C822" s="411">
        <v>13.260967741935483</v>
      </c>
      <c r="D822" s="408">
        <f t="shared" si="45"/>
        <v>0.81538512396694218</v>
      </c>
      <c r="I822" s="274"/>
      <c r="J822" s="274"/>
      <c r="K822" s="274"/>
      <c r="L822" s="274"/>
    </row>
    <row r="823" spans="1:12">
      <c r="A823" s="263">
        <f t="shared" si="44"/>
        <v>1989</v>
      </c>
      <c r="B823" s="406">
        <v>32539</v>
      </c>
      <c r="C823" s="411">
        <v>12.290645161290323</v>
      </c>
      <c r="D823" s="408">
        <f t="shared" si="45"/>
        <v>0.75572231404958679</v>
      </c>
      <c r="I823" s="274"/>
      <c r="J823" s="274"/>
      <c r="K823" s="274"/>
      <c r="L823" s="274"/>
    </row>
    <row r="824" spans="1:12">
      <c r="A824" s="263">
        <f t="shared" si="44"/>
        <v>1989</v>
      </c>
      <c r="B824" s="406">
        <v>32567</v>
      </c>
      <c r="C824" s="411">
        <v>10.558571428571428</v>
      </c>
      <c r="D824" s="408">
        <f t="shared" si="45"/>
        <v>0.58639338842975208</v>
      </c>
      <c r="I824" s="274"/>
      <c r="J824" s="274"/>
      <c r="K824" s="274"/>
      <c r="L824" s="274"/>
    </row>
    <row r="825" spans="1:12">
      <c r="A825" s="263">
        <f t="shared" si="44"/>
        <v>1989</v>
      </c>
      <c r="B825" s="406">
        <v>32598</v>
      </c>
      <c r="C825" s="411">
        <v>135.18387096774194</v>
      </c>
      <c r="D825" s="408">
        <f t="shared" si="45"/>
        <v>8.3121322314049575</v>
      </c>
      <c r="I825" s="274"/>
      <c r="J825" s="274"/>
      <c r="K825" s="274"/>
      <c r="L825" s="274"/>
    </row>
    <row r="826" spans="1:12">
      <c r="A826" s="263">
        <f t="shared" si="44"/>
        <v>1989</v>
      </c>
      <c r="B826" s="406">
        <v>32628</v>
      </c>
      <c r="C826" s="411">
        <v>15.079666666666665</v>
      </c>
      <c r="D826" s="408">
        <f t="shared" si="45"/>
        <v>0.897302479338843</v>
      </c>
      <c r="I826" s="274"/>
      <c r="J826" s="274"/>
      <c r="K826" s="274"/>
      <c r="L826" s="274"/>
    </row>
    <row r="827" spans="1:12">
      <c r="A827" s="263">
        <f t="shared" si="44"/>
        <v>1989</v>
      </c>
      <c r="B827" s="406">
        <v>32659</v>
      </c>
      <c r="C827" s="411">
        <v>0.26354838709677419</v>
      </c>
      <c r="D827" s="408">
        <f t="shared" si="45"/>
        <v>1.6204958677685951E-2</v>
      </c>
      <c r="I827" s="274"/>
      <c r="J827" s="274"/>
      <c r="K827" s="274"/>
      <c r="L827" s="274"/>
    </row>
    <row r="828" spans="1:12">
      <c r="A828" s="263">
        <f t="shared" si="44"/>
        <v>1989</v>
      </c>
      <c r="B828" s="406">
        <v>32689</v>
      </c>
      <c r="C828" s="411">
        <v>1.4666666666666666E-2</v>
      </c>
      <c r="D828" s="408">
        <f t="shared" si="45"/>
        <v>8.7272727272727274E-4</v>
      </c>
      <c r="I828" s="274"/>
      <c r="J828" s="274"/>
      <c r="K828" s="274"/>
      <c r="L828" s="274"/>
    </row>
    <row r="829" spans="1:12">
      <c r="A829" s="263">
        <f t="shared" si="44"/>
        <v>1989</v>
      </c>
      <c r="B829" s="406">
        <v>32720</v>
      </c>
      <c r="C829" s="411">
        <v>0</v>
      </c>
      <c r="D829" s="408">
        <f t="shared" si="45"/>
        <v>0</v>
      </c>
      <c r="I829" s="274"/>
      <c r="J829" s="274"/>
      <c r="K829" s="274"/>
      <c r="L829" s="274"/>
    </row>
    <row r="830" spans="1:12">
      <c r="A830" s="263">
        <f t="shared" si="44"/>
        <v>1989</v>
      </c>
      <c r="B830" s="406">
        <v>32751</v>
      </c>
      <c r="C830" s="411">
        <v>0</v>
      </c>
      <c r="D830" s="408">
        <f t="shared" si="45"/>
        <v>0</v>
      </c>
      <c r="I830" s="274"/>
      <c r="J830" s="274"/>
      <c r="K830" s="274"/>
      <c r="L830" s="274"/>
    </row>
    <row r="831" spans="1:12">
      <c r="A831" s="263">
        <f t="shared" si="44"/>
        <v>1989</v>
      </c>
      <c r="B831" s="406">
        <v>32781</v>
      </c>
      <c r="C831" s="411">
        <v>0.34333333333333338</v>
      </c>
      <c r="D831" s="408">
        <f t="shared" si="45"/>
        <v>2.0429752066115706E-2</v>
      </c>
      <c r="I831" s="274"/>
      <c r="J831" s="274"/>
      <c r="K831" s="274"/>
      <c r="L831" s="274"/>
    </row>
    <row r="832" spans="1:12">
      <c r="A832" s="263">
        <f t="shared" si="44"/>
        <v>1990</v>
      </c>
      <c r="B832" s="406">
        <v>32812</v>
      </c>
      <c r="C832" s="411">
        <v>5.3935483870967742</v>
      </c>
      <c r="D832" s="408">
        <f t="shared" si="45"/>
        <v>0.33163636363636362</v>
      </c>
      <c r="I832" s="274"/>
      <c r="J832" s="274"/>
      <c r="K832" s="274"/>
      <c r="L832" s="274"/>
    </row>
    <row r="833" spans="1:12">
      <c r="A833" s="263">
        <f t="shared" si="44"/>
        <v>1990</v>
      </c>
      <c r="B833" s="406">
        <v>32842</v>
      </c>
      <c r="C833" s="411">
        <v>17.823333333333331</v>
      </c>
      <c r="D833" s="408">
        <f t="shared" si="45"/>
        <v>1.0605619834710744</v>
      </c>
      <c r="I833" s="274"/>
      <c r="J833" s="274"/>
      <c r="K833" s="274"/>
      <c r="L833" s="274"/>
    </row>
    <row r="834" spans="1:12">
      <c r="A834" s="263">
        <f t="shared" si="44"/>
        <v>1990</v>
      </c>
      <c r="B834" s="406">
        <v>32873</v>
      </c>
      <c r="C834" s="411">
        <v>6.241935483870968</v>
      </c>
      <c r="D834" s="408">
        <f t="shared" si="45"/>
        <v>0.38380165289256196</v>
      </c>
      <c r="I834" s="274"/>
      <c r="J834" s="274"/>
      <c r="K834" s="274"/>
      <c r="L834" s="274"/>
    </row>
    <row r="835" spans="1:12">
      <c r="A835" s="263">
        <f t="shared" si="44"/>
        <v>1990</v>
      </c>
      <c r="B835" s="406">
        <v>32904</v>
      </c>
      <c r="C835" s="411">
        <v>17.722903225806451</v>
      </c>
      <c r="D835" s="408">
        <f t="shared" si="45"/>
        <v>1.0897388429752066</v>
      </c>
      <c r="I835" s="274"/>
      <c r="J835" s="274"/>
      <c r="K835" s="274"/>
      <c r="L835" s="274"/>
    </row>
    <row r="836" spans="1:12">
      <c r="A836" s="263">
        <f t="shared" si="44"/>
        <v>1990</v>
      </c>
      <c r="B836" s="406">
        <v>32932</v>
      </c>
      <c r="C836" s="411">
        <v>26.75714285714286</v>
      </c>
      <c r="D836" s="408">
        <f t="shared" si="45"/>
        <v>1.4860165289256202</v>
      </c>
      <c r="I836" s="274"/>
      <c r="J836" s="274"/>
      <c r="K836" s="274"/>
      <c r="L836" s="274"/>
    </row>
    <row r="837" spans="1:12">
      <c r="A837" s="263">
        <f t="shared" si="44"/>
        <v>1990</v>
      </c>
      <c r="B837" s="406">
        <v>32963</v>
      </c>
      <c r="C837" s="411">
        <v>46.612903225806448</v>
      </c>
      <c r="D837" s="408">
        <f t="shared" si="45"/>
        <v>2.8661157024793389</v>
      </c>
      <c r="I837" s="274"/>
      <c r="J837" s="274"/>
      <c r="K837" s="274"/>
      <c r="L837" s="274"/>
    </row>
    <row r="838" spans="1:12">
      <c r="A838" s="263">
        <f t="shared" si="44"/>
        <v>1990</v>
      </c>
      <c r="B838" s="406">
        <v>32993</v>
      </c>
      <c r="C838" s="411">
        <v>15.253333333333332</v>
      </c>
      <c r="D838" s="408">
        <f t="shared" si="45"/>
        <v>0.90763636363636369</v>
      </c>
      <c r="I838" s="274"/>
      <c r="J838" s="274"/>
      <c r="K838" s="274"/>
      <c r="L838" s="274"/>
    </row>
    <row r="839" spans="1:12">
      <c r="A839" s="263">
        <f t="shared" si="44"/>
        <v>1990</v>
      </c>
      <c r="B839" s="406">
        <v>33024</v>
      </c>
      <c r="C839" s="411">
        <v>11.980645161290322</v>
      </c>
      <c r="D839" s="408">
        <f t="shared" si="45"/>
        <v>0.73666115702479318</v>
      </c>
      <c r="I839" s="274"/>
      <c r="J839" s="274"/>
      <c r="K839" s="274"/>
      <c r="L839" s="274"/>
    </row>
    <row r="840" spans="1:12">
      <c r="A840" s="263">
        <f t="shared" si="44"/>
        <v>1990</v>
      </c>
      <c r="B840" s="406">
        <v>33054</v>
      </c>
      <c r="C840" s="411">
        <v>3.1299999999999994</v>
      </c>
      <c r="D840" s="408">
        <f t="shared" si="45"/>
        <v>0.18624793388429747</v>
      </c>
      <c r="I840" s="274"/>
      <c r="J840" s="274"/>
      <c r="K840" s="274"/>
      <c r="L840" s="274"/>
    </row>
    <row r="841" spans="1:12">
      <c r="A841" s="263">
        <f t="shared" si="44"/>
        <v>1990</v>
      </c>
      <c r="B841" s="406">
        <v>33085</v>
      </c>
      <c r="C841" s="411">
        <v>0</v>
      </c>
      <c r="D841" s="408">
        <f t="shared" si="45"/>
        <v>0</v>
      </c>
      <c r="I841" s="274"/>
      <c r="J841" s="274"/>
      <c r="K841" s="274"/>
      <c r="L841" s="274"/>
    </row>
    <row r="842" spans="1:12">
      <c r="A842" s="263">
        <f t="shared" si="44"/>
        <v>1990</v>
      </c>
      <c r="B842" s="406">
        <v>33116</v>
      </c>
      <c r="C842" s="411">
        <v>0</v>
      </c>
      <c r="D842" s="408">
        <f t="shared" si="45"/>
        <v>0</v>
      </c>
      <c r="I842" s="274"/>
      <c r="J842" s="274"/>
      <c r="K842" s="274"/>
      <c r="L842" s="274"/>
    </row>
    <row r="843" spans="1:12">
      <c r="A843" s="263">
        <f t="shared" si="44"/>
        <v>1990</v>
      </c>
      <c r="B843" s="406">
        <v>33146</v>
      </c>
      <c r="C843" s="411">
        <v>0</v>
      </c>
      <c r="D843" s="408">
        <f t="shared" si="45"/>
        <v>0</v>
      </c>
      <c r="I843" s="274"/>
      <c r="J843" s="274"/>
      <c r="K843" s="274"/>
      <c r="L843" s="274"/>
    </row>
    <row r="844" spans="1:12">
      <c r="A844" s="263">
        <f t="shared" si="44"/>
        <v>1991</v>
      </c>
      <c r="B844" s="406">
        <v>33177</v>
      </c>
      <c r="C844" s="411">
        <v>0</v>
      </c>
      <c r="D844" s="408">
        <f t="shared" si="45"/>
        <v>0</v>
      </c>
      <c r="I844" s="274"/>
      <c r="J844" s="274"/>
      <c r="K844" s="274"/>
      <c r="L844" s="274"/>
    </row>
    <row r="845" spans="1:12">
      <c r="A845" s="263">
        <f t="shared" si="44"/>
        <v>1991</v>
      </c>
      <c r="B845" s="406">
        <v>33207</v>
      </c>
      <c r="C845" s="411">
        <v>0.92033333333333323</v>
      </c>
      <c r="D845" s="408">
        <f t="shared" si="45"/>
        <v>5.4763636363636355E-2</v>
      </c>
      <c r="I845" s="274"/>
      <c r="J845" s="274"/>
      <c r="K845" s="274"/>
      <c r="L845" s="274"/>
    </row>
    <row r="846" spans="1:12">
      <c r="A846" s="263">
        <f t="shared" si="44"/>
        <v>1991</v>
      </c>
      <c r="B846" s="406">
        <v>33238</v>
      </c>
      <c r="C846" s="411">
        <v>6.5161290322580667</v>
      </c>
      <c r="D846" s="408">
        <f t="shared" si="45"/>
        <v>0.40066115702479355</v>
      </c>
      <c r="I846" s="274"/>
      <c r="J846" s="274"/>
      <c r="K846" s="274"/>
      <c r="L846" s="274"/>
    </row>
    <row r="847" spans="1:12">
      <c r="A847" s="263">
        <f t="shared" si="44"/>
        <v>1991</v>
      </c>
      <c r="B847" s="406">
        <v>33269</v>
      </c>
      <c r="C847" s="411">
        <v>5.8903225806451607</v>
      </c>
      <c r="D847" s="408">
        <f t="shared" si="45"/>
        <v>0.36218181818181816</v>
      </c>
      <c r="I847" s="274"/>
      <c r="J847" s="274"/>
      <c r="K847" s="274"/>
      <c r="L847" s="274"/>
    </row>
    <row r="848" spans="1:12">
      <c r="A848" s="263">
        <f t="shared" si="44"/>
        <v>1991</v>
      </c>
      <c r="B848" s="406">
        <v>33297</v>
      </c>
      <c r="C848" s="411">
        <v>3.0860714285714281</v>
      </c>
      <c r="D848" s="408">
        <f t="shared" si="45"/>
        <v>0.17139173553719006</v>
      </c>
      <c r="I848" s="274"/>
      <c r="J848" s="274"/>
      <c r="K848" s="274"/>
      <c r="L848" s="274"/>
    </row>
    <row r="849" spans="1:12">
      <c r="A849" s="263">
        <f t="shared" ref="A849:A912" si="46">IF(MONTH(B849)&gt;9,YEAR(B849)+1,YEAR(B849))</f>
        <v>1991</v>
      </c>
      <c r="B849" s="406">
        <v>33328</v>
      </c>
      <c r="C849" s="411">
        <v>110.40645161290323</v>
      </c>
      <c r="D849" s="408">
        <f t="shared" ref="D849:D912" si="47">IF(C849&lt;&gt;-901,C849*DAY(B849)*24*60*60/(220*22*9*1000),-901)</f>
        <v>6.7886280991735539</v>
      </c>
      <c r="I849" s="274"/>
      <c r="J849" s="274"/>
      <c r="K849" s="274"/>
      <c r="L849" s="274"/>
    </row>
    <row r="850" spans="1:12">
      <c r="A850" s="263">
        <f t="shared" si="46"/>
        <v>1991</v>
      </c>
      <c r="B850" s="406">
        <v>33358</v>
      </c>
      <c r="C850" s="411">
        <v>34.200000000000003</v>
      </c>
      <c r="D850" s="408">
        <f t="shared" si="47"/>
        <v>2.0350413223140498</v>
      </c>
      <c r="I850" s="274"/>
      <c r="J850" s="274"/>
      <c r="K850" s="274"/>
      <c r="L850" s="274"/>
    </row>
    <row r="851" spans="1:12">
      <c r="A851" s="263">
        <f t="shared" si="46"/>
        <v>1991</v>
      </c>
      <c r="B851" s="406">
        <v>33389</v>
      </c>
      <c r="C851" s="411">
        <v>20.967741935483872</v>
      </c>
      <c r="D851" s="408">
        <f t="shared" si="47"/>
        <v>1.2892561983471074</v>
      </c>
      <c r="I851" s="274"/>
      <c r="J851" s="274"/>
      <c r="K851" s="274"/>
      <c r="L851" s="274"/>
    </row>
    <row r="852" spans="1:12">
      <c r="A852" s="263">
        <f t="shared" si="46"/>
        <v>1991</v>
      </c>
      <c r="B852" s="406">
        <v>33419</v>
      </c>
      <c r="C852" s="411">
        <v>11.526666666666666</v>
      </c>
      <c r="D852" s="408">
        <f t="shared" si="47"/>
        <v>0.68588429752066105</v>
      </c>
      <c r="I852" s="274"/>
      <c r="J852" s="274"/>
      <c r="K852" s="274"/>
      <c r="L852" s="274"/>
    </row>
    <row r="853" spans="1:12">
      <c r="A853" s="263">
        <f t="shared" si="46"/>
        <v>1991</v>
      </c>
      <c r="B853" s="406">
        <v>33450</v>
      </c>
      <c r="C853" s="411">
        <v>1.2974193548387094</v>
      </c>
      <c r="D853" s="408">
        <f t="shared" si="47"/>
        <v>7.9775206611570226E-2</v>
      </c>
      <c r="I853" s="274"/>
      <c r="J853" s="274"/>
      <c r="K853" s="274"/>
      <c r="L853" s="274"/>
    </row>
    <row r="854" spans="1:12">
      <c r="A854" s="263">
        <f t="shared" si="46"/>
        <v>1991</v>
      </c>
      <c r="B854" s="406">
        <v>33481</v>
      </c>
      <c r="C854" s="411">
        <v>2.6129032258064511</v>
      </c>
      <c r="D854" s="408">
        <f t="shared" si="47"/>
        <v>0.16066115702479333</v>
      </c>
      <c r="I854" s="274"/>
      <c r="J854" s="274"/>
      <c r="K854" s="274"/>
      <c r="L854" s="274"/>
    </row>
    <row r="855" spans="1:12">
      <c r="A855" s="263">
        <f t="shared" si="46"/>
        <v>1991</v>
      </c>
      <c r="B855" s="406">
        <v>33511</v>
      </c>
      <c r="C855" s="411">
        <v>1.57</v>
      </c>
      <c r="D855" s="408">
        <f t="shared" si="47"/>
        <v>9.3421487603305792E-2</v>
      </c>
      <c r="I855" s="274"/>
      <c r="J855" s="274"/>
      <c r="K855" s="274"/>
      <c r="L855" s="274"/>
    </row>
    <row r="856" spans="1:12">
      <c r="A856" s="263">
        <f t="shared" si="46"/>
        <v>1992</v>
      </c>
      <c r="B856" s="406">
        <v>33542</v>
      </c>
      <c r="C856" s="411">
        <v>4.5258064516129028</v>
      </c>
      <c r="D856" s="408">
        <f t="shared" si="47"/>
        <v>0.27828099173553716</v>
      </c>
      <c r="I856" s="274"/>
      <c r="J856" s="274"/>
      <c r="K856" s="274"/>
      <c r="L856" s="274"/>
    </row>
    <row r="857" spans="1:12">
      <c r="A857" s="263">
        <f t="shared" si="46"/>
        <v>1992</v>
      </c>
      <c r="B857" s="406">
        <v>33572</v>
      </c>
      <c r="C857" s="411">
        <v>7.7333333333333334</v>
      </c>
      <c r="D857" s="408">
        <f t="shared" si="47"/>
        <v>0.46016528925619837</v>
      </c>
      <c r="I857" s="274"/>
      <c r="J857" s="274"/>
      <c r="K857" s="274"/>
      <c r="L857" s="274"/>
    </row>
    <row r="858" spans="1:12">
      <c r="A858" s="263">
        <f t="shared" si="46"/>
        <v>1992</v>
      </c>
      <c r="B858" s="406">
        <v>33603</v>
      </c>
      <c r="C858" s="411">
        <v>10.874193548387098</v>
      </c>
      <c r="D858" s="408">
        <f t="shared" si="47"/>
        <v>0.66862809917355381</v>
      </c>
      <c r="I858" s="274"/>
      <c r="J858" s="274"/>
      <c r="K858" s="274"/>
      <c r="L858" s="274"/>
    </row>
    <row r="859" spans="1:12">
      <c r="A859" s="263">
        <f t="shared" si="46"/>
        <v>1992</v>
      </c>
      <c r="B859" s="406">
        <v>33634</v>
      </c>
      <c r="C859" s="411">
        <v>7.5877419354838729</v>
      </c>
      <c r="D859" s="408">
        <f t="shared" si="47"/>
        <v>0.46655206611570266</v>
      </c>
      <c r="I859" s="274"/>
      <c r="J859" s="274"/>
      <c r="K859" s="274"/>
      <c r="L859" s="274"/>
    </row>
    <row r="860" spans="1:12">
      <c r="A860" s="263">
        <f t="shared" si="46"/>
        <v>1992</v>
      </c>
      <c r="B860" s="406">
        <v>33663</v>
      </c>
      <c r="C860" s="411">
        <v>79.418275862068967</v>
      </c>
      <c r="D860" s="408">
        <f t="shared" si="47"/>
        <v>4.5681917355371899</v>
      </c>
      <c r="I860" s="274"/>
      <c r="J860" s="274"/>
      <c r="K860" s="274"/>
      <c r="L860" s="274"/>
    </row>
    <row r="861" spans="1:12">
      <c r="A861" s="263">
        <f t="shared" si="46"/>
        <v>1992</v>
      </c>
      <c r="B861" s="406">
        <v>33694</v>
      </c>
      <c r="C861" s="411">
        <v>37.270967741935479</v>
      </c>
      <c r="D861" s="408">
        <f t="shared" si="47"/>
        <v>2.2917024793388432</v>
      </c>
      <c r="I861" s="274"/>
      <c r="J861" s="274"/>
      <c r="K861" s="274"/>
      <c r="L861" s="274"/>
    </row>
    <row r="862" spans="1:12">
      <c r="A862" s="263">
        <f t="shared" si="46"/>
        <v>1992</v>
      </c>
      <c r="B862" s="406">
        <v>33724</v>
      </c>
      <c r="C862" s="411">
        <v>12.266333333333334</v>
      </c>
      <c r="D862" s="408">
        <f t="shared" si="47"/>
        <v>0.72989752066115698</v>
      </c>
      <c r="I862" s="274"/>
      <c r="J862" s="274"/>
      <c r="K862" s="274"/>
      <c r="L862" s="274"/>
    </row>
    <row r="863" spans="1:12">
      <c r="A863" s="263">
        <f t="shared" si="46"/>
        <v>1992</v>
      </c>
      <c r="B863" s="406">
        <v>33755</v>
      </c>
      <c r="C863" s="411">
        <v>6.6161290322580646</v>
      </c>
      <c r="D863" s="408">
        <f t="shared" si="47"/>
        <v>0.40680991735537192</v>
      </c>
      <c r="I863" s="274"/>
      <c r="J863" s="274"/>
      <c r="K863" s="274"/>
      <c r="L863" s="274"/>
    </row>
    <row r="864" spans="1:12">
      <c r="A864" s="263">
        <f t="shared" si="46"/>
        <v>1992</v>
      </c>
      <c r="B864" s="406">
        <v>33785</v>
      </c>
      <c r="C864" s="411">
        <v>2.1213333333333328</v>
      </c>
      <c r="D864" s="408">
        <f t="shared" si="47"/>
        <v>0.12622809917355368</v>
      </c>
      <c r="I864" s="274"/>
      <c r="J864" s="274"/>
      <c r="K864" s="274"/>
      <c r="L864" s="274"/>
    </row>
    <row r="865" spans="1:12">
      <c r="A865" s="263">
        <f t="shared" si="46"/>
        <v>1992</v>
      </c>
      <c r="B865" s="406">
        <v>33816</v>
      </c>
      <c r="C865" s="411">
        <v>0.2796774193548387</v>
      </c>
      <c r="D865" s="408">
        <f t="shared" si="47"/>
        <v>1.7196694214876032E-2</v>
      </c>
      <c r="I865" s="274"/>
      <c r="J865" s="274"/>
      <c r="K865" s="274"/>
      <c r="L865" s="274"/>
    </row>
    <row r="866" spans="1:12">
      <c r="A866" s="263">
        <f t="shared" si="46"/>
        <v>1992</v>
      </c>
      <c r="B866" s="406">
        <v>33847</v>
      </c>
      <c r="C866" s="411">
        <v>0</v>
      </c>
      <c r="D866" s="408">
        <f t="shared" si="47"/>
        <v>0</v>
      </c>
      <c r="I866" s="274"/>
      <c r="J866" s="274"/>
      <c r="K866" s="274"/>
      <c r="L866" s="274"/>
    </row>
    <row r="867" spans="1:12">
      <c r="A867" s="263">
        <f t="shared" si="46"/>
        <v>1992</v>
      </c>
      <c r="B867" s="406">
        <v>33877</v>
      </c>
      <c r="C867" s="411">
        <v>0</v>
      </c>
      <c r="D867" s="408">
        <f t="shared" si="47"/>
        <v>0</v>
      </c>
      <c r="I867" s="274"/>
      <c r="J867" s="274"/>
      <c r="K867" s="274"/>
      <c r="L867" s="274"/>
    </row>
    <row r="868" spans="1:12">
      <c r="A868" s="263">
        <f t="shared" si="46"/>
        <v>1993</v>
      </c>
      <c r="B868" s="406">
        <v>33908</v>
      </c>
      <c r="C868" s="411">
        <v>1.1322580645161291</v>
      </c>
      <c r="D868" s="408">
        <f t="shared" si="47"/>
        <v>6.9619834710743816E-2</v>
      </c>
      <c r="I868" s="274"/>
      <c r="J868" s="274"/>
      <c r="K868" s="274"/>
      <c r="L868" s="274"/>
    </row>
    <row r="869" spans="1:12">
      <c r="A869" s="263">
        <f t="shared" si="46"/>
        <v>1993</v>
      </c>
      <c r="B869" s="406">
        <v>33938</v>
      </c>
      <c r="C869" s="411">
        <v>0</v>
      </c>
      <c r="D869" s="408">
        <f t="shared" si="47"/>
        <v>0</v>
      </c>
      <c r="I869" s="274"/>
      <c r="J869" s="274"/>
      <c r="K869" s="274"/>
      <c r="L869" s="274"/>
    </row>
    <row r="870" spans="1:12">
      <c r="A870" s="263">
        <f t="shared" si="46"/>
        <v>1993</v>
      </c>
      <c r="B870" s="406">
        <v>33969</v>
      </c>
      <c r="C870" s="411">
        <v>53.654838709677428</v>
      </c>
      <c r="D870" s="408">
        <f t="shared" si="47"/>
        <v>3.2991074380165295</v>
      </c>
      <c r="I870" s="274"/>
      <c r="J870" s="274"/>
      <c r="K870" s="274"/>
      <c r="L870" s="274"/>
    </row>
    <row r="871" spans="1:12">
      <c r="A871" s="263">
        <f t="shared" si="46"/>
        <v>1993</v>
      </c>
      <c r="B871" s="406">
        <v>34000</v>
      </c>
      <c r="C871" s="411">
        <v>230.83870967741936</v>
      </c>
      <c r="D871" s="408">
        <f t="shared" si="47"/>
        <v>14.193719008264463</v>
      </c>
      <c r="I871" s="274"/>
      <c r="J871" s="274"/>
      <c r="K871" s="274"/>
      <c r="L871" s="274"/>
    </row>
    <row r="872" spans="1:12">
      <c r="A872" s="263">
        <f t="shared" si="46"/>
        <v>1993</v>
      </c>
      <c r="B872" s="406">
        <v>34028</v>
      </c>
      <c r="C872" s="411">
        <v>167.07142857142858</v>
      </c>
      <c r="D872" s="408">
        <f t="shared" si="47"/>
        <v>9.278677685950413</v>
      </c>
      <c r="I872" s="274"/>
      <c r="J872" s="274"/>
      <c r="K872" s="274"/>
      <c r="L872" s="274"/>
    </row>
    <row r="873" spans="1:12">
      <c r="A873" s="263">
        <f t="shared" si="46"/>
        <v>1993</v>
      </c>
      <c r="B873" s="406">
        <v>34059</v>
      </c>
      <c r="C873" s="411">
        <v>120.80645161290323</v>
      </c>
      <c r="D873" s="408">
        <f t="shared" si="47"/>
        <v>7.4280991735537194</v>
      </c>
      <c r="I873" s="274"/>
      <c r="J873" s="274"/>
      <c r="K873" s="274"/>
      <c r="L873" s="274"/>
    </row>
    <row r="874" spans="1:12">
      <c r="A874" s="263">
        <f t="shared" si="46"/>
        <v>1993</v>
      </c>
      <c r="B874" s="406">
        <v>34089</v>
      </c>
      <c r="C874" s="411">
        <v>46.633333333333333</v>
      </c>
      <c r="D874" s="408">
        <f t="shared" si="47"/>
        <v>2.774876033057851</v>
      </c>
      <c r="I874" s="274"/>
      <c r="J874" s="274"/>
      <c r="K874" s="274"/>
      <c r="L874" s="274"/>
    </row>
    <row r="875" spans="1:12">
      <c r="A875" s="263">
        <f t="shared" si="46"/>
        <v>1993</v>
      </c>
      <c r="B875" s="406">
        <v>34120</v>
      </c>
      <c r="C875" s="411">
        <v>8.3903225806451616</v>
      </c>
      <c r="D875" s="408">
        <f t="shared" si="47"/>
        <v>0.5159008264462811</v>
      </c>
      <c r="I875" s="274"/>
      <c r="J875" s="274"/>
      <c r="K875" s="274"/>
      <c r="L875" s="274"/>
    </row>
    <row r="876" spans="1:12">
      <c r="A876" s="263">
        <f t="shared" si="46"/>
        <v>1993</v>
      </c>
      <c r="B876" s="406">
        <v>34150</v>
      </c>
      <c r="C876" s="411">
        <v>7.8993333333333329</v>
      </c>
      <c r="D876" s="408">
        <f t="shared" si="47"/>
        <v>0.47004297520661148</v>
      </c>
      <c r="I876" s="274"/>
      <c r="J876" s="274"/>
      <c r="K876" s="274"/>
      <c r="L876" s="274"/>
    </row>
    <row r="877" spans="1:12">
      <c r="A877" s="263">
        <f t="shared" si="46"/>
        <v>1993</v>
      </c>
      <c r="B877" s="406">
        <v>34181</v>
      </c>
      <c r="C877" s="411">
        <v>2.8677419354838714</v>
      </c>
      <c r="D877" s="408">
        <f t="shared" si="47"/>
        <v>0.17633057851239672</v>
      </c>
      <c r="I877" s="274"/>
      <c r="J877" s="274"/>
      <c r="K877" s="274"/>
      <c r="L877" s="274"/>
    </row>
    <row r="878" spans="1:12">
      <c r="A878" s="263">
        <f t="shared" si="46"/>
        <v>1993</v>
      </c>
      <c r="B878" s="406">
        <v>34212</v>
      </c>
      <c r="C878" s="411">
        <v>5.9903225806451603</v>
      </c>
      <c r="D878" s="408">
        <f t="shared" si="47"/>
        <v>0.36833057851239659</v>
      </c>
      <c r="I878" s="274"/>
      <c r="J878" s="274"/>
      <c r="K878" s="274"/>
      <c r="L878" s="274"/>
    </row>
    <row r="879" spans="1:12">
      <c r="A879" s="263">
        <f t="shared" si="46"/>
        <v>1993</v>
      </c>
      <c r="B879" s="406">
        <v>34242</v>
      </c>
      <c r="C879" s="411">
        <v>8.7299999999999986</v>
      </c>
      <c r="D879" s="408">
        <f t="shared" si="47"/>
        <v>0.51947107438016515</v>
      </c>
      <c r="I879" s="274"/>
      <c r="J879" s="274"/>
      <c r="K879" s="274"/>
      <c r="L879" s="274"/>
    </row>
    <row r="880" spans="1:12">
      <c r="A880" s="263">
        <f t="shared" si="46"/>
        <v>1994</v>
      </c>
      <c r="B880" s="406">
        <v>34273</v>
      </c>
      <c r="C880" s="411">
        <v>10.832258064516129</v>
      </c>
      <c r="D880" s="408">
        <f t="shared" si="47"/>
        <v>0.66604958677685955</v>
      </c>
      <c r="I880" s="274"/>
      <c r="J880" s="274"/>
      <c r="K880" s="274"/>
      <c r="L880" s="274"/>
    </row>
    <row r="881" spans="1:12">
      <c r="A881" s="263">
        <f t="shared" si="46"/>
        <v>1994</v>
      </c>
      <c r="B881" s="406">
        <v>34303</v>
      </c>
      <c r="C881" s="411">
        <v>14.129999999999999</v>
      </c>
      <c r="D881" s="408">
        <f t="shared" si="47"/>
        <v>0.84079338842975193</v>
      </c>
      <c r="I881" s="274"/>
      <c r="J881" s="274"/>
      <c r="K881" s="274"/>
      <c r="L881" s="274"/>
    </row>
    <row r="882" spans="1:12">
      <c r="A882" s="263">
        <f t="shared" si="46"/>
        <v>1994</v>
      </c>
      <c r="B882" s="406">
        <v>34334</v>
      </c>
      <c r="C882" s="411">
        <v>13.448387096774191</v>
      </c>
      <c r="D882" s="408">
        <f t="shared" si="47"/>
        <v>0.8269090909090907</v>
      </c>
      <c r="I882" s="274"/>
      <c r="J882" s="274"/>
      <c r="K882" s="274"/>
      <c r="L882" s="274"/>
    </row>
    <row r="883" spans="1:12">
      <c r="A883" s="263">
        <f t="shared" si="46"/>
        <v>1994</v>
      </c>
      <c r="B883" s="406">
        <v>34365</v>
      </c>
      <c r="C883" s="411">
        <v>6.6977419354838696</v>
      </c>
      <c r="D883" s="408">
        <f t="shared" si="47"/>
        <v>0.41182809917355362</v>
      </c>
      <c r="I883" s="274"/>
      <c r="J883" s="274"/>
      <c r="K883" s="274"/>
      <c r="L883" s="274"/>
    </row>
    <row r="884" spans="1:12">
      <c r="A884" s="263">
        <f t="shared" si="46"/>
        <v>1994</v>
      </c>
      <c r="B884" s="406">
        <v>34393</v>
      </c>
      <c r="C884" s="411">
        <v>44.746428571428567</v>
      </c>
      <c r="D884" s="408">
        <f t="shared" si="47"/>
        <v>2.4850909090909092</v>
      </c>
      <c r="I884" s="274"/>
      <c r="J884" s="274"/>
      <c r="K884" s="274"/>
      <c r="L884" s="274"/>
    </row>
    <row r="885" spans="1:12">
      <c r="A885" s="263">
        <f t="shared" si="46"/>
        <v>1994</v>
      </c>
      <c r="B885" s="406">
        <v>34424</v>
      </c>
      <c r="C885" s="411">
        <v>3.3929032258064509</v>
      </c>
      <c r="D885" s="408">
        <f t="shared" si="47"/>
        <v>0.20862148760330573</v>
      </c>
      <c r="I885" s="274"/>
      <c r="J885" s="274"/>
      <c r="K885" s="274"/>
      <c r="L885" s="274"/>
    </row>
    <row r="886" spans="1:12">
      <c r="A886" s="263">
        <f t="shared" si="46"/>
        <v>1994</v>
      </c>
      <c r="B886" s="406">
        <v>34454</v>
      </c>
      <c r="C886" s="411">
        <v>3.663666666666666</v>
      </c>
      <c r="D886" s="408">
        <f t="shared" si="47"/>
        <v>0.21800330578512397</v>
      </c>
      <c r="I886" s="274"/>
      <c r="J886" s="274"/>
      <c r="K886" s="274"/>
      <c r="L886" s="274"/>
    </row>
    <row r="887" spans="1:12">
      <c r="A887" s="263">
        <f t="shared" si="46"/>
        <v>1994</v>
      </c>
      <c r="B887" s="406">
        <v>34485</v>
      </c>
      <c r="C887" s="411">
        <v>3.5151612903225802</v>
      </c>
      <c r="D887" s="408">
        <f t="shared" si="47"/>
        <v>0.21613884297520661</v>
      </c>
      <c r="I887" s="274"/>
      <c r="J887" s="274"/>
      <c r="K887" s="274"/>
      <c r="L887" s="274"/>
    </row>
    <row r="888" spans="1:12">
      <c r="A888" s="263">
        <f t="shared" si="46"/>
        <v>1994</v>
      </c>
      <c r="B888" s="406">
        <v>34515</v>
      </c>
      <c r="C888" s="411">
        <v>6.1866666666666665</v>
      </c>
      <c r="D888" s="408">
        <f t="shared" si="47"/>
        <v>0.36813223140495865</v>
      </c>
      <c r="I888" s="274"/>
      <c r="J888" s="274"/>
      <c r="K888" s="274"/>
      <c r="L888" s="274"/>
    </row>
    <row r="889" spans="1:12">
      <c r="A889" s="263">
        <f t="shared" si="46"/>
        <v>1994</v>
      </c>
      <c r="B889" s="406">
        <v>34546</v>
      </c>
      <c r="C889" s="411">
        <v>4.3838709677419345</v>
      </c>
      <c r="D889" s="408">
        <f t="shared" si="47"/>
        <v>0.26955371900826441</v>
      </c>
      <c r="I889" s="274"/>
      <c r="J889" s="274"/>
      <c r="K889" s="274"/>
      <c r="L889" s="274"/>
    </row>
    <row r="890" spans="1:12">
      <c r="A890" s="263">
        <f t="shared" si="46"/>
        <v>1994</v>
      </c>
      <c r="B890" s="406">
        <v>34577</v>
      </c>
      <c r="C890" s="411">
        <v>1.9709677419354839</v>
      </c>
      <c r="D890" s="408">
        <f t="shared" si="47"/>
        <v>0.12119008264462811</v>
      </c>
      <c r="I890" s="274"/>
      <c r="J890" s="274"/>
      <c r="K890" s="274"/>
      <c r="L890" s="274"/>
    </row>
    <row r="891" spans="1:12">
      <c r="A891" s="263">
        <f t="shared" si="46"/>
        <v>1994</v>
      </c>
      <c r="B891" s="406">
        <v>34607</v>
      </c>
      <c r="C891" s="411">
        <v>2.9466666666666663</v>
      </c>
      <c r="D891" s="408">
        <f t="shared" si="47"/>
        <v>0.1753388429752066</v>
      </c>
      <c r="I891" s="274"/>
      <c r="J891" s="274"/>
      <c r="K891" s="274"/>
      <c r="L891" s="274"/>
    </row>
    <row r="892" spans="1:12">
      <c r="A892" s="263">
        <f t="shared" si="46"/>
        <v>1995</v>
      </c>
      <c r="B892" s="406">
        <v>34638</v>
      </c>
      <c r="C892" s="411">
        <v>8.3838709677419363</v>
      </c>
      <c r="D892" s="408">
        <f t="shared" si="47"/>
        <v>0.51550413223140501</v>
      </c>
      <c r="I892" s="274"/>
      <c r="J892" s="274"/>
      <c r="K892" s="274"/>
      <c r="L892" s="274"/>
    </row>
    <row r="893" spans="1:12">
      <c r="A893" s="263">
        <f t="shared" si="46"/>
        <v>1995</v>
      </c>
      <c r="B893" s="406">
        <v>34668</v>
      </c>
      <c r="C893" s="411">
        <v>18.579333333333334</v>
      </c>
      <c r="D893" s="408">
        <f t="shared" si="47"/>
        <v>1.1055471074380165</v>
      </c>
      <c r="I893" s="274"/>
      <c r="J893" s="274"/>
      <c r="K893" s="274"/>
      <c r="L893" s="274"/>
    </row>
    <row r="894" spans="1:12">
      <c r="A894" s="263">
        <f t="shared" si="46"/>
        <v>1995</v>
      </c>
      <c r="B894" s="406">
        <v>34699</v>
      </c>
      <c r="C894" s="411">
        <v>52.329032258064515</v>
      </c>
      <c r="D894" s="408">
        <f t="shared" si="47"/>
        <v>3.2175867768595041</v>
      </c>
      <c r="I894" s="274"/>
      <c r="J894" s="274"/>
      <c r="K894" s="274"/>
      <c r="L894" s="274"/>
    </row>
    <row r="895" spans="1:12">
      <c r="A895" s="263">
        <f t="shared" si="46"/>
        <v>1995</v>
      </c>
      <c r="B895" s="406">
        <v>34730</v>
      </c>
      <c r="C895" s="411">
        <v>317.38709677419354</v>
      </c>
      <c r="D895" s="408">
        <f t="shared" si="47"/>
        <v>19.515371900826445</v>
      </c>
      <c r="I895" s="274"/>
      <c r="J895" s="274"/>
      <c r="K895" s="274"/>
      <c r="L895" s="274"/>
    </row>
    <row r="896" spans="1:12">
      <c r="A896" s="263">
        <f t="shared" si="46"/>
        <v>1995</v>
      </c>
      <c r="B896" s="406">
        <v>34758</v>
      </c>
      <c r="C896" s="411">
        <v>18.618571428571435</v>
      </c>
      <c r="D896" s="408">
        <f t="shared" si="47"/>
        <v>1.0340231404958682</v>
      </c>
      <c r="I896" s="274"/>
      <c r="J896" s="274"/>
      <c r="K896" s="274"/>
      <c r="L896" s="274"/>
    </row>
    <row r="897" spans="1:12">
      <c r="A897" s="263">
        <f t="shared" si="46"/>
        <v>1995</v>
      </c>
      <c r="B897" s="406">
        <v>34789</v>
      </c>
      <c r="C897" s="411">
        <v>428.34225806451616</v>
      </c>
      <c r="D897" s="408">
        <f t="shared" si="47"/>
        <v>26.337738842975213</v>
      </c>
      <c r="I897" s="274"/>
      <c r="J897" s="274"/>
      <c r="K897" s="274"/>
      <c r="L897" s="274"/>
    </row>
    <row r="898" spans="1:12">
      <c r="A898" s="263">
        <f t="shared" si="46"/>
        <v>1995</v>
      </c>
      <c r="B898" s="406">
        <v>34819</v>
      </c>
      <c r="C898" s="411">
        <v>79.86</v>
      </c>
      <c r="D898" s="408">
        <f t="shared" si="47"/>
        <v>4.7520000000000007</v>
      </c>
      <c r="I898" s="274"/>
      <c r="J898" s="274"/>
      <c r="K898" s="274"/>
      <c r="L898" s="274"/>
    </row>
    <row r="899" spans="1:12">
      <c r="A899" s="263">
        <f t="shared" si="46"/>
        <v>1995</v>
      </c>
      <c r="B899" s="406">
        <v>34850</v>
      </c>
      <c r="C899" s="411">
        <v>104.17096774193548</v>
      </c>
      <c r="D899" s="408">
        <f t="shared" si="47"/>
        <v>6.4052231404958695</v>
      </c>
      <c r="I899" s="274"/>
      <c r="J899" s="274"/>
      <c r="K899" s="274"/>
      <c r="L899" s="274"/>
    </row>
    <row r="900" spans="1:12">
      <c r="A900" s="263">
        <f t="shared" si="46"/>
        <v>1995</v>
      </c>
      <c r="B900" s="406">
        <v>34880</v>
      </c>
      <c r="C900" s="411">
        <v>10.479000000000001</v>
      </c>
      <c r="D900" s="408">
        <f t="shared" si="47"/>
        <v>0.62354380165289258</v>
      </c>
      <c r="I900" s="274"/>
      <c r="J900" s="274"/>
      <c r="K900" s="274"/>
      <c r="L900" s="274"/>
    </row>
    <row r="901" spans="1:12">
      <c r="A901" s="263">
        <f t="shared" si="46"/>
        <v>1995</v>
      </c>
      <c r="B901" s="406">
        <v>34911</v>
      </c>
      <c r="C901" s="411">
        <v>3.556451612903226</v>
      </c>
      <c r="D901" s="408">
        <f t="shared" si="47"/>
        <v>0.21867768595041323</v>
      </c>
      <c r="I901" s="274"/>
      <c r="J901" s="274"/>
      <c r="K901" s="274"/>
      <c r="L901" s="274"/>
    </row>
    <row r="902" spans="1:12">
      <c r="A902" s="263">
        <f t="shared" si="46"/>
        <v>1995</v>
      </c>
      <c r="B902" s="406">
        <v>34942</v>
      </c>
      <c r="C902" s="411">
        <v>7.6225806451612925</v>
      </c>
      <c r="D902" s="408">
        <f t="shared" si="47"/>
        <v>0.46869421487603324</v>
      </c>
      <c r="I902" s="274"/>
      <c r="J902" s="274"/>
      <c r="K902" s="274"/>
      <c r="L902" s="274"/>
    </row>
    <row r="903" spans="1:12">
      <c r="A903" s="263">
        <f t="shared" si="46"/>
        <v>1995</v>
      </c>
      <c r="B903" s="406">
        <v>34972</v>
      </c>
      <c r="C903" s="411">
        <v>18.123333333333335</v>
      </c>
      <c r="D903" s="408">
        <f t="shared" si="47"/>
        <v>1.0784132231404961</v>
      </c>
      <c r="I903" s="274"/>
      <c r="J903" s="274"/>
      <c r="K903" s="274"/>
      <c r="L903" s="274"/>
    </row>
    <row r="904" spans="1:12">
      <c r="A904" s="263">
        <f t="shared" si="46"/>
        <v>1996</v>
      </c>
      <c r="B904" s="406">
        <v>35003</v>
      </c>
      <c r="C904" s="411">
        <v>23.225806451612904</v>
      </c>
      <c r="D904" s="408">
        <f t="shared" si="47"/>
        <v>1.428099173553719</v>
      </c>
      <c r="I904" s="274"/>
      <c r="J904" s="274"/>
      <c r="K904" s="274"/>
      <c r="L904" s="274"/>
    </row>
    <row r="905" spans="1:12">
      <c r="A905" s="263">
        <f t="shared" si="46"/>
        <v>1996</v>
      </c>
      <c r="B905" s="406">
        <v>35033</v>
      </c>
      <c r="C905" s="411">
        <v>24.5</v>
      </c>
      <c r="D905" s="408">
        <f t="shared" si="47"/>
        <v>1.4578512396694214</v>
      </c>
      <c r="I905" s="274"/>
      <c r="J905" s="274"/>
      <c r="K905" s="274"/>
      <c r="L905" s="274"/>
    </row>
    <row r="906" spans="1:12">
      <c r="A906" s="263">
        <f t="shared" si="46"/>
        <v>1996</v>
      </c>
      <c r="B906" s="406">
        <v>35064</v>
      </c>
      <c r="C906" s="411">
        <v>30.87935483870967</v>
      </c>
      <c r="D906" s="408">
        <f t="shared" si="47"/>
        <v>1.8986975206611567</v>
      </c>
      <c r="I906" s="274"/>
      <c r="J906" s="274"/>
      <c r="K906" s="274"/>
      <c r="L906" s="274"/>
    </row>
    <row r="907" spans="1:12">
      <c r="A907" s="263">
        <f t="shared" si="46"/>
        <v>1996</v>
      </c>
      <c r="B907" s="406">
        <v>35095</v>
      </c>
      <c r="C907" s="411">
        <v>150.23870967741934</v>
      </c>
      <c r="D907" s="408">
        <f t="shared" si="47"/>
        <v>9.2378181818181808</v>
      </c>
      <c r="I907" s="274"/>
      <c r="J907" s="274"/>
      <c r="K907" s="274"/>
      <c r="L907" s="274"/>
    </row>
    <row r="908" spans="1:12">
      <c r="A908" s="263">
        <f t="shared" si="46"/>
        <v>1996</v>
      </c>
      <c r="B908" s="406">
        <v>35124</v>
      </c>
      <c r="C908" s="411">
        <v>185.3551724137931</v>
      </c>
      <c r="D908" s="408">
        <f t="shared" si="47"/>
        <v>10.661752066115703</v>
      </c>
      <c r="I908" s="274"/>
      <c r="J908" s="274"/>
      <c r="K908" s="274"/>
      <c r="L908" s="274"/>
    </row>
    <row r="909" spans="1:12">
      <c r="A909" s="263">
        <f t="shared" si="46"/>
        <v>1996</v>
      </c>
      <c r="B909" s="406">
        <v>35155</v>
      </c>
      <c r="C909" s="411">
        <v>69.396774193548382</v>
      </c>
      <c r="D909" s="408">
        <f t="shared" si="47"/>
        <v>4.26704132231405</v>
      </c>
      <c r="I909" s="274"/>
      <c r="J909" s="274"/>
      <c r="K909" s="274"/>
      <c r="L909" s="274"/>
    </row>
    <row r="910" spans="1:12">
      <c r="A910" s="263">
        <f t="shared" si="46"/>
        <v>1996</v>
      </c>
      <c r="B910" s="406">
        <v>35185</v>
      </c>
      <c r="C910" s="411">
        <v>31.146666666666668</v>
      </c>
      <c r="D910" s="408">
        <f t="shared" si="47"/>
        <v>1.8533553719008269</v>
      </c>
      <c r="I910" s="274"/>
      <c r="J910" s="274"/>
      <c r="K910" s="274"/>
      <c r="L910" s="274"/>
    </row>
    <row r="911" spans="1:12">
      <c r="A911" s="263">
        <f t="shared" si="46"/>
        <v>1996</v>
      </c>
      <c r="B911" s="406">
        <v>35216</v>
      </c>
      <c r="C911" s="411">
        <v>28.054838709677419</v>
      </c>
      <c r="D911" s="408">
        <f t="shared" si="47"/>
        <v>1.7250247933884302</v>
      </c>
      <c r="I911" s="274"/>
      <c r="J911" s="274"/>
      <c r="K911" s="274"/>
      <c r="L911" s="274"/>
    </row>
    <row r="912" spans="1:12">
      <c r="A912" s="263">
        <f t="shared" si="46"/>
        <v>1996</v>
      </c>
      <c r="B912" s="406">
        <v>35246</v>
      </c>
      <c r="C912" s="411">
        <v>5.5933333333333337</v>
      </c>
      <c r="D912" s="408">
        <f t="shared" si="47"/>
        <v>0.33282644628099178</v>
      </c>
      <c r="I912" s="274"/>
      <c r="J912" s="274"/>
      <c r="K912" s="274"/>
      <c r="L912" s="274"/>
    </row>
    <row r="913" spans="1:12">
      <c r="A913" s="263">
        <f t="shared" ref="A913:A976" si="48">IF(MONTH(B913)&gt;9,YEAR(B913)+1,YEAR(B913))</f>
        <v>1996</v>
      </c>
      <c r="B913" s="406">
        <v>35277</v>
      </c>
      <c r="C913" s="411">
        <v>10.548387096774194</v>
      </c>
      <c r="D913" s="408">
        <f t="shared" ref="D913:D976" si="49">IF(C913&lt;&gt;-901,C913*DAY(B913)*24*60*60/(220*22*9*1000),-901)</f>
        <v>0.64859504132231405</v>
      </c>
      <c r="I913" s="274"/>
      <c r="J913" s="274"/>
      <c r="K913" s="274"/>
      <c r="L913" s="274"/>
    </row>
    <row r="914" spans="1:12">
      <c r="A914" s="263">
        <f t="shared" si="48"/>
        <v>1996</v>
      </c>
      <c r="B914" s="406">
        <v>35308</v>
      </c>
      <c r="C914" s="411">
        <v>1.4200000000000002</v>
      </c>
      <c r="D914" s="408">
        <f t="shared" si="49"/>
        <v>8.731239669421488E-2</v>
      </c>
      <c r="I914" s="274"/>
      <c r="J914" s="274"/>
      <c r="K914" s="274"/>
      <c r="L914" s="274"/>
    </row>
    <row r="915" spans="1:12">
      <c r="A915" s="263">
        <f t="shared" si="48"/>
        <v>1996</v>
      </c>
      <c r="B915" s="406">
        <v>35338</v>
      </c>
      <c r="C915" s="411">
        <v>11.6</v>
      </c>
      <c r="D915" s="408">
        <f t="shared" si="49"/>
        <v>0.6902479338842975</v>
      </c>
      <c r="I915" s="274"/>
      <c r="J915" s="274"/>
      <c r="K915" s="274"/>
      <c r="L915" s="274"/>
    </row>
    <row r="916" spans="1:12">
      <c r="A916" s="263">
        <f t="shared" si="48"/>
        <v>1997</v>
      </c>
      <c r="B916" s="406">
        <v>35369</v>
      </c>
      <c r="C916" s="411">
        <v>14.709677419354838</v>
      </c>
      <c r="D916" s="408">
        <f t="shared" si="49"/>
        <v>0.90446280991735539</v>
      </c>
      <c r="I916" s="274"/>
      <c r="J916" s="274"/>
      <c r="K916" s="274"/>
      <c r="L916" s="274"/>
    </row>
    <row r="917" spans="1:12">
      <c r="A917" s="263">
        <f t="shared" si="48"/>
        <v>1997</v>
      </c>
      <c r="B917" s="406">
        <v>35399</v>
      </c>
      <c r="C917" s="411">
        <v>32.453333333333333</v>
      </c>
      <c r="D917" s="408">
        <f t="shared" si="49"/>
        <v>1.931107438016529</v>
      </c>
      <c r="I917" s="274"/>
      <c r="J917" s="274"/>
      <c r="K917" s="274"/>
      <c r="L917" s="274"/>
    </row>
    <row r="918" spans="1:12">
      <c r="A918" s="263">
        <f t="shared" si="48"/>
        <v>1997</v>
      </c>
      <c r="B918" s="406">
        <v>35430</v>
      </c>
      <c r="C918" s="411">
        <v>384.72903225806459</v>
      </c>
      <c r="D918" s="408">
        <f t="shared" si="49"/>
        <v>23.65606611570248</v>
      </c>
      <c r="I918" s="274"/>
      <c r="J918" s="274"/>
      <c r="K918" s="274"/>
      <c r="L918" s="274"/>
    </row>
    <row r="919" spans="1:12">
      <c r="A919" s="263">
        <f t="shared" si="48"/>
        <v>1997</v>
      </c>
      <c r="B919" s="406">
        <v>35461</v>
      </c>
      <c r="C919" s="411">
        <v>720.816129032258</v>
      </c>
      <c r="D919" s="408">
        <f t="shared" si="49"/>
        <v>44.321256198347101</v>
      </c>
      <c r="I919" s="274"/>
      <c r="J919" s="274"/>
      <c r="K919" s="274"/>
      <c r="L919" s="274"/>
    </row>
    <row r="920" spans="1:12">
      <c r="A920" s="263">
        <f t="shared" si="48"/>
        <v>1997</v>
      </c>
      <c r="B920" s="406">
        <v>35489</v>
      </c>
      <c r="C920" s="411">
        <v>49.417857142857144</v>
      </c>
      <c r="D920" s="408">
        <f t="shared" si="49"/>
        <v>2.7445289256198349</v>
      </c>
      <c r="I920" s="274"/>
      <c r="J920" s="274"/>
      <c r="K920" s="274"/>
      <c r="L920" s="274"/>
    </row>
    <row r="921" spans="1:12">
      <c r="A921" s="263">
        <f t="shared" si="48"/>
        <v>1997</v>
      </c>
      <c r="B921" s="406">
        <v>35520</v>
      </c>
      <c r="C921" s="411">
        <v>4.9774193548387098</v>
      </c>
      <c r="D921" s="408">
        <f t="shared" si="49"/>
        <v>0.30604958677685956</v>
      </c>
      <c r="I921" s="274"/>
      <c r="J921" s="274"/>
      <c r="K921" s="274"/>
      <c r="L921" s="274"/>
    </row>
    <row r="922" spans="1:12">
      <c r="A922" s="263">
        <f t="shared" si="48"/>
        <v>1997</v>
      </c>
      <c r="B922" s="406">
        <v>35550</v>
      </c>
      <c r="C922" s="411">
        <v>5.416666666666667</v>
      </c>
      <c r="D922" s="408">
        <f t="shared" si="49"/>
        <v>0.32231404958677684</v>
      </c>
      <c r="I922" s="274"/>
      <c r="J922" s="274"/>
      <c r="K922" s="274"/>
      <c r="L922" s="274"/>
    </row>
    <row r="923" spans="1:12">
      <c r="A923" s="263">
        <f t="shared" si="48"/>
        <v>1997</v>
      </c>
      <c r="B923" s="406">
        <v>35581</v>
      </c>
      <c r="C923" s="411">
        <v>4.2709677419354852</v>
      </c>
      <c r="D923" s="408">
        <f t="shared" si="49"/>
        <v>0.26261157024793397</v>
      </c>
      <c r="I923" s="274"/>
      <c r="J923" s="274"/>
      <c r="K923" s="274"/>
      <c r="L923" s="274"/>
    </row>
    <row r="924" spans="1:12">
      <c r="A924" s="263">
        <f t="shared" si="48"/>
        <v>1997</v>
      </c>
      <c r="B924" s="406">
        <v>35611</v>
      </c>
      <c r="C924" s="411">
        <v>10.876666666666665</v>
      </c>
      <c r="D924" s="408">
        <f t="shared" si="49"/>
        <v>0.64720661157024784</v>
      </c>
      <c r="I924" s="274"/>
      <c r="J924" s="274"/>
      <c r="K924" s="274"/>
      <c r="L924" s="274"/>
    </row>
    <row r="925" spans="1:12">
      <c r="A925" s="263">
        <f t="shared" si="48"/>
        <v>1997</v>
      </c>
      <c r="B925" s="406">
        <v>35642</v>
      </c>
      <c r="C925" s="411">
        <v>0.70677419354838711</v>
      </c>
      <c r="D925" s="408">
        <f t="shared" si="49"/>
        <v>4.3457851239669422E-2</v>
      </c>
      <c r="I925" s="274"/>
      <c r="J925" s="274"/>
      <c r="K925" s="274"/>
      <c r="L925" s="274"/>
    </row>
    <row r="926" spans="1:12">
      <c r="A926" s="263">
        <f t="shared" si="48"/>
        <v>1997</v>
      </c>
      <c r="B926" s="406">
        <v>35673</v>
      </c>
      <c r="C926" s="411">
        <v>5.4806451612903224</v>
      </c>
      <c r="D926" s="408">
        <f t="shared" si="49"/>
        <v>0.33699173553719014</v>
      </c>
      <c r="I926" s="274"/>
      <c r="J926" s="274"/>
      <c r="K926" s="274"/>
      <c r="L926" s="274"/>
    </row>
    <row r="927" spans="1:12">
      <c r="A927" s="263">
        <f t="shared" si="48"/>
        <v>1997</v>
      </c>
      <c r="B927" s="406">
        <v>35703</v>
      </c>
      <c r="C927" s="411">
        <v>5.5033333333333321</v>
      </c>
      <c r="D927" s="408">
        <f t="shared" si="49"/>
        <v>0.32747107438016521</v>
      </c>
      <c r="I927" s="274"/>
      <c r="J927" s="274"/>
      <c r="K927" s="274"/>
      <c r="L927" s="274"/>
    </row>
    <row r="928" spans="1:12">
      <c r="A928" s="263">
        <f t="shared" si="48"/>
        <v>1998</v>
      </c>
      <c r="B928" s="406">
        <v>35734</v>
      </c>
      <c r="C928" s="411">
        <v>9.7387096774193562</v>
      </c>
      <c r="D928" s="408">
        <f t="shared" si="49"/>
        <v>0.59880991735537192</v>
      </c>
      <c r="I928" s="274"/>
      <c r="J928" s="274"/>
      <c r="K928" s="274"/>
      <c r="L928" s="274"/>
    </row>
    <row r="929" spans="1:12">
      <c r="A929" s="263">
        <f t="shared" si="48"/>
        <v>1998</v>
      </c>
      <c r="B929" s="406">
        <v>35764</v>
      </c>
      <c r="C929" s="411">
        <v>11.977000000000002</v>
      </c>
      <c r="D929" s="408">
        <f t="shared" si="49"/>
        <v>0.71268099173553734</v>
      </c>
      <c r="I929" s="274"/>
      <c r="J929" s="274"/>
      <c r="K929" s="274"/>
      <c r="L929" s="274"/>
    </row>
    <row r="930" spans="1:12">
      <c r="A930" s="263">
        <f t="shared" si="48"/>
        <v>1998</v>
      </c>
      <c r="B930" s="406">
        <v>35795</v>
      </c>
      <c r="C930" s="411">
        <v>13.806451612903222</v>
      </c>
      <c r="D930" s="408">
        <f t="shared" si="49"/>
        <v>0.84892561983471038</v>
      </c>
      <c r="I930" s="274"/>
      <c r="J930" s="274"/>
      <c r="K930" s="274"/>
      <c r="L930" s="274"/>
    </row>
    <row r="931" spans="1:12">
      <c r="A931" s="263">
        <f t="shared" si="48"/>
        <v>1998</v>
      </c>
      <c r="B931" s="406">
        <v>35826</v>
      </c>
      <c r="C931" s="411">
        <v>191.06774193548384</v>
      </c>
      <c r="D931" s="408">
        <f t="shared" si="49"/>
        <v>11.748297520661154</v>
      </c>
      <c r="I931" s="274"/>
      <c r="J931" s="274"/>
      <c r="K931" s="274"/>
      <c r="L931" s="274"/>
    </row>
    <row r="932" spans="1:12">
      <c r="A932" s="263">
        <f t="shared" si="48"/>
        <v>1998</v>
      </c>
      <c r="B932" s="406">
        <v>35854</v>
      </c>
      <c r="C932" s="411">
        <v>302.53571428571428</v>
      </c>
      <c r="D932" s="408">
        <f t="shared" si="49"/>
        <v>16.801983471074379</v>
      </c>
      <c r="I932" s="274"/>
      <c r="J932" s="274"/>
      <c r="K932" s="274"/>
      <c r="L932" s="274"/>
    </row>
    <row r="933" spans="1:12">
      <c r="A933" s="263">
        <f t="shared" si="48"/>
        <v>1998</v>
      </c>
      <c r="B933" s="406">
        <v>35885</v>
      </c>
      <c r="C933" s="411">
        <v>36.303225806451614</v>
      </c>
      <c r="D933" s="408">
        <f t="shared" si="49"/>
        <v>2.2321983471074383</v>
      </c>
      <c r="I933" s="274"/>
      <c r="J933" s="274"/>
      <c r="K933" s="274"/>
      <c r="L933" s="274"/>
    </row>
    <row r="934" spans="1:12">
      <c r="A934" s="263">
        <f t="shared" si="48"/>
        <v>1998</v>
      </c>
      <c r="B934" s="406">
        <v>35915</v>
      </c>
      <c r="C934" s="411">
        <v>71.410000000000011</v>
      </c>
      <c r="D934" s="408">
        <f t="shared" si="49"/>
        <v>4.2491900826446285</v>
      </c>
      <c r="I934" s="274"/>
      <c r="J934" s="274"/>
      <c r="K934" s="274"/>
      <c r="L934" s="274"/>
    </row>
    <row r="935" spans="1:12">
      <c r="A935" s="263">
        <f t="shared" si="48"/>
        <v>1998</v>
      </c>
      <c r="B935" s="406">
        <v>35946</v>
      </c>
      <c r="C935" s="411">
        <v>25.229032258064517</v>
      </c>
      <c r="D935" s="408">
        <f t="shared" si="49"/>
        <v>1.5512727272727274</v>
      </c>
      <c r="I935" s="274"/>
      <c r="J935" s="274"/>
      <c r="K935" s="274"/>
      <c r="L935" s="274"/>
    </row>
    <row r="936" spans="1:12">
      <c r="A936" s="263">
        <f t="shared" si="48"/>
        <v>1998</v>
      </c>
      <c r="B936" s="406">
        <v>35976</v>
      </c>
      <c r="C936" s="411">
        <v>5.0966666666666676</v>
      </c>
      <c r="D936" s="408">
        <f t="shared" si="49"/>
        <v>0.30327272727272736</v>
      </c>
      <c r="I936" s="274"/>
      <c r="J936" s="274"/>
      <c r="K936" s="274"/>
      <c r="L936" s="274"/>
    </row>
    <row r="937" spans="1:12">
      <c r="A937" s="263">
        <f t="shared" si="48"/>
        <v>1998</v>
      </c>
      <c r="B937" s="406">
        <v>36007</v>
      </c>
      <c r="C937" s="411">
        <v>6.1322580645161286</v>
      </c>
      <c r="D937" s="408">
        <f t="shared" si="49"/>
        <v>0.37705785123966939</v>
      </c>
      <c r="I937" s="274"/>
      <c r="J937" s="274"/>
      <c r="K937" s="274"/>
      <c r="L937" s="274"/>
    </row>
    <row r="938" spans="1:12">
      <c r="A938" s="263">
        <f t="shared" si="48"/>
        <v>1998</v>
      </c>
      <c r="B938" s="406">
        <v>36038</v>
      </c>
      <c r="C938" s="411">
        <v>16.20967741935484</v>
      </c>
      <c r="D938" s="408">
        <f t="shared" si="49"/>
        <v>0.99669421487603327</v>
      </c>
      <c r="I938" s="274"/>
      <c r="J938" s="274"/>
      <c r="K938" s="274"/>
      <c r="L938" s="274"/>
    </row>
    <row r="939" spans="1:12">
      <c r="A939" s="263">
        <f t="shared" si="48"/>
        <v>1998</v>
      </c>
      <c r="B939" s="406">
        <v>36068</v>
      </c>
      <c r="C939" s="411">
        <v>20.266666666666666</v>
      </c>
      <c r="D939" s="408">
        <f t="shared" si="49"/>
        <v>1.2059504132231404</v>
      </c>
      <c r="I939" s="274"/>
      <c r="J939" s="274"/>
      <c r="K939" s="274"/>
      <c r="L939" s="274"/>
    </row>
    <row r="940" spans="1:12">
      <c r="A940" s="263">
        <f t="shared" si="48"/>
        <v>1999</v>
      </c>
      <c r="B940" s="406">
        <v>36099</v>
      </c>
      <c r="C940" s="411">
        <v>13.793548387096774</v>
      </c>
      <c r="D940" s="408">
        <f t="shared" si="49"/>
        <v>0.84813223140495864</v>
      </c>
      <c r="I940" s="274"/>
      <c r="J940" s="274"/>
      <c r="K940" s="274"/>
      <c r="L940" s="274"/>
    </row>
    <row r="941" spans="1:12">
      <c r="A941" s="263">
        <f t="shared" si="48"/>
        <v>1999</v>
      </c>
      <c r="B941" s="406">
        <v>36129</v>
      </c>
      <c r="C941" s="411">
        <v>16.43</v>
      </c>
      <c r="D941" s="408">
        <f t="shared" si="49"/>
        <v>0.97765289256198329</v>
      </c>
      <c r="I941" s="274"/>
      <c r="J941" s="274"/>
      <c r="K941" s="274"/>
      <c r="L941" s="274"/>
    </row>
    <row r="942" spans="1:12">
      <c r="A942" s="263">
        <f t="shared" si="48"/>
        <v>1999</v>
      </c>
      <c r="B942" s="406">
        <v>36160</v>
      </c>
      <c r="C942" s="411">
        <v>17.958064516129035</v>
      </c>
      <c r="D942" s="408">
        <f t="shared" si="49"/>
        <v>1.1041983471074381</v>
      </c>
      <c r="I942" s="274"/>
      <c r="J942" s="274"/>
      <c r="K942" s="274"/>
      <c r="L942" s="274"/>
    </row>
    <row r="943" spans="1:12">
      <c r="A943" s="263">
        <f t="shared" si="48"/>
        <v>1999</v>
      </c>
      <c r="B943" s="406">
        <v>36191</v>
      </c>
      <c r="C943" s="411">
        <v>105.71935483870966</v>
      </c>
      <c r="D943" s="408">
        <f t="shared" si="49"/>
        <v>6.5004297520661156</v>
      </c>
      <c r="I943" s="274"/>
      <c r="J943" s="274"/>
      <c r="K943" s="274"/>
      <c r="L943" s="274"/>
    </row>
    <row r="944" spans="1:12">
      <c r="A944" s="263">
        <f t="shared" si="48"/>
        <v>1999</v>
      </c>
      <c r="B944" s="406">
        <v>36219</v>
      </c>
      <c r="C944" s="411">
        <v>292.91071428571428</v>
      </c>
      <c r="D944" s="408">
        <f t="shared" si="49"/>
        <v>16.267438016528924</v>
      </c>
      <c r="I944" s="274"/>
      <c r="J944" s="274"/>
      <c r="K944" s="274"/>
      <c r="L944" s="274"/>
    </row>
    <row r="945" spans="1:12">
      <c r="A945" s="263">
        <f t="shared" si="48"/>
        <v>1999</v>
      </c>
      <c r="B945" s="406">
        <v>36250</v>
      </c>
      <c r="C945" s="411">
        <v>41.129032258064534</v>
      </c>
      <c r="D945" s="408">
        <f t="shared" si="49"/>
        <v>2.5289256198347116</v>
      </c>
      <c r="I945" s="274"/>
      <c r="J945" s="274"/>
      <c r="K945" s="274"/>
      <c r="L945" s="274"/>
    </row>
    <row r="946" spans="1:12">
      <c r="A946" s="263">
        <f t="shared" si="48"/>
        <v>1999</v>
      </c>
      <c r="B946" s="406">
        <v>36280</v>
      </c>
      <c r="C946" s="411">
        <v>11.459999999999999</v>
      </c>
      <c r="D946" s="408">
        <f t="shared" si="49"/>
        <v>0.68191735537190079</v>
      </c>
      <c r="I946" s="274"/>
      <c r="J946" s="274"/>
      <c r="K946" s="274"/>
      <c r="L946" s="274"/>
    </row>
    <row r="947" spans="1:12">
      <c r="A947" s="263">
        <f t="shared" si="48"/>
        <v>1999</v>
      </c>
      <c r="B947" s="406">
        <v>36311</v>
      </c>
      <c r="C947" s="411">
        <v>10.119354838709677</v>
      </c>
      <c r="D947" s="408">
        <f t="shared" si="49"/>
        <v>0.62221487603305781</v>
      </c>
      <c r="I947" s="274"/>
      <c r="J947" s="274"/>
      <c r="K947" s="274"/>
      <c r="L947" s="274"/>
    </row>
    <row r="948" spans="1:12">
      <c r="A948" s="263">
        <f t="shared" si="48"/>
        <v>1999</v>
      </c>
      <c r="B948" s="406">
        <v>36341</v>
      </c>
      <c r="C948" s="411">
        <v>7.1800000000000006</v>
      </c>
      <c r="D948" s="408">
        <f t="shared" si="49"/>
        <v>0.42723966942148761</v>
      </c>
      <c r="I948" s="274"/>
      <c r="J948" s="274"/>
      <c r="K948" s="274"/>
      <c r="L948" s="274"/>
    </row>
    <row r="949" spans="1:12">
      <c r="A949" s="263">
        <f t="shared" si="48"/>
        <v>1999</v>
      </c>
      <c r="B949" s="406">
        <v>36372</v>
      </c>
      <c r="C949" s="411">
        <v>17.870967741935484</v>
      </c>
      <c r="D949" s="408">
        <f t="shared" si="49"/>
        <v>1.0988429752066116</v>
      </c>
      <c r="I949" s="274"/>
      <c r="J949" s="274"/>
      <c r="K949" s="274"/>
      <c r="L949" s="274"/>
    </row>
    <row r="950" spans="1:12">
      <c r="A950" s="263">
        <f t="shared" si="48"/>
        <v>1999</v>
      </c>
      <c r="B950" s="406">
        <v>36403</v>
      </c>
      <c r="C950" s="411">
        <v>19.129032258064516</v>
      </c>
      <c r="D950" s="408">
        <f t="shared" si="49"/>
        <v>1.176198347107438</v>
      </c>
      <c r="I950" s="274"/>
      <c r="J950" s="274"/>
      <c r="K950" s="274"/>
      <c r="L950" s="274"/>
    </row>
    <row r="951" spans="1:12">
      <c r="A951" s="263">
        <f t="shared" si="48"/>
        <v>1999</v>
      </c>
      <c r="B951" s="406">
        <v>36433</v>
      </c>
      <c r="C951" s="411">
        <v>11.1</v>
      </c>
      <c r="D951" s="408">
        <f t="shared" si="49"/>
        <v>0.66049586776859504</v>
      </c>
      <c r="I951" s="274"/>
      <c r="J951" s="274"/>
      <c r="K951" s="274"/>
      <c r="L951" s="274"/>
    </row>
    <row r="952" spans="1:12">
      <c r="A952" s="263">
        <f t="shared" si="48"/>
        <v>2000</v>
      </c>
      <c r="B952" s="406">
        <v>36464</v>
      </c>
      <c r="C952" s="411">
        <v>11.674193548387096</v>
      </c>
      <c r="D952" s="408">
        <f t="shared" si="49"/>
        <v>0.71781818181818169</v>
      </c>
      <c r="I952" s="274"/>
      <c r="J952" s="274"/>
      <c r="K952" s="274"/>
      <c r="L952" s="274"/>
    </row>
    <row r="953" spans="1:12">
      <c r="A953" s="263">
        <f t="shared" si="48"/>
        <v>2000</v>
      </c>
      <c r="B953" s="406">
        <v>36494</v>
      </c>
      <c r="C953" s="411">
        <v>7.5333333333333332</v>
      </c>
      <c r="D953" s="408">
        <f t="shared" si="49"/>
        <v>0.44826446280991733</v>
      </c>
      <c r="I953" s="274"/>
      <c r="J953" s="274"/>
      <c r="K953" s="274"/>
      <c r="L953" s="274"/>
    </row>
    <row r="954" spans="1:12">
      <c r="A954" s="263">
        <f t="shared" si="48"/>
        <v>2000</v>
      </c>
      <c r="B954" s="406">
        <v>36525</v>
      </c>
      <c r="C954" s="411">
        <v>7.6032258064516149</v>
      </c>
      <c r="D954" s="408">
        <f t="shared" si="49"/>
        <v>0.46750413223140513</v>
      </c>
      <c r="I954" s="274"/>
      <c r="J954" s="274"/>
      <c r="K954" s="274"/>
      <c r="L954" s="274"/>
    </row>
    <row r="955" spans="1:12">
      <c r="A955" s="263">
        <f t="shared" si="48"/>
        <v>2000</v>
      </c>
      <c r="B955" s="406">
        <v>36556</v>
      </c>
      <c r="C955" s="411">
        <v>59.98387096774195</v>
      </c>
      <c r="D955" s="408">
        <f t="shared" si="49"/>
        <v>3.6882644628099186</v>
      </c>
      <c r="I955" s="274"/>
      <c r="J955" s="274"/>
      <c r="K955" s="274"/>
      <c r="L955" s="274"/>
    </row>
    <row r="956" spans="1:12">
      <c r="A956" s="263">
        <f t="shared" si="48"/>
        <v>2000</v>
      </c>
      <c r="B956" s="406">
        <v>36585</v>
      </c>
      <c r="C956" s="411">
        <v>233.27241379310345</v>
      </c>
      <c r="D956" s="408">
        <f t="shared" si="49"/>
        <v>13.417983471074381</v>
      </c>
      <c r="I956" s="274"/>
      <c r="J956" s="274"/>
      <c r="K956" s="274"/>
      <c r="L956" s="274"/>
    </row>
    <row r="957" spans="1:12">
      <c r="A957" s="263">
        <f t="shared" si="48"/>
        <v>2000</v>
      </c>
      <c r="B957" s="406">
        <v>36616</v>
      </c>
      <c r="C957" s="411">
        <v>26.177419354838712</v>
      </c>
      <c r="D957" s="408">
        <f t="shared" si="49"/>
        <v>1.6095867768595045</v>
      </c>
      <c r="I957" s="274"/>
      <c r="J957" s="274"/>
      <c r="K957" s="274"/>
      <c r="L957" s="274"/>
    </row>
    <row r="958" spans="1:12">
      <c r="A958" s="263">
        <f t="shared" si="48"/>
        <v>2000</v>
      </c>
      <c r="B958" s="406">
        <v>36646</v>
      </c>
      <c r="C958" s="411">
        <v>3.5433333333333334</v>
      </c>
      <c r="D958" s="408">
        <f t="shared" si="49"/>
        <v>0.21084297520661158</v>
      </c>
      <c r="I958" s="274"/>
      <c r="J958" s="274"/>
      <c r="K958" s="274"/>
      <c r="L958" s="274"/>
    </row>
    <row r="959" spans="1:12">
      <c r="A959" s="263">
        <f t="shared" si="48"/>
        <v>2000</v>
      </c>
      <c r="B959" s="406">
        <v>36677</v>
      </c>
      <c r="C959" s="411">
        <v>9.4741935483870972</v>
      </c>
      <c r="D959" s="408">
        <f t="shared" si="49"/>
        <v>0.58254545454545448</v>
      </c>
      <c r="I959" s="274"/>
      <c r="J959" s="274"/>
      <c r="K959" s="274"/>
      <c r="L959" s="274"/>
    </row>
    <row r="960" spans="1:12">
      <c r="A960" s="263">
        <f t="shared" si="48"/>
        <v>2000</v>
      </c>
      <c r="B960" s="406">
        <v>36707</v>
      </c>
      <c r="C960" s="411">
        <v>11.78</v>
      </c>
      <c r="D960" s="408">
        <f t="shared" si="49"/>
        <v>0.70095867768595022</v>
      </c>
      <c r="I960" s="274"/>
      <c r="J960" s="274"/>
      <c r="K960" s="274"/>
      <c r="L960" s="274"/>
    </row>
    <row r="961" spans="1:12">
      <c r="A961" s="263">
        <f t="shared" si="48"/>
        <v>2000</v>
      </c>
      <c r="B961" s="406">
        <v>36738</v>
      </c>
      <c r="C961" s="411">
        <v>16.36774193548387</v>
      </c>
      <c r="D961" s="408">
        <f t="shared" si="49"/>
        <v>1.0064132231404956</v>
      </c>
      <c r="I961" s="274"/>
      <c r="J961" s="274"/>
      <c r="K961" s="274"/>
      <c r="L961" s="274"/>
    </row>
    <row r="962" spans="1:12">
      <c r="A962" s="263">
        <f t="shared" si="48"/>
        <v>2000</v>
      </c>
      <c r="B962" s="406">
        <v>36769</v>
      </c>
      <c r="C962" s="411">
        <v>7.4032258064516139</v>
      </c>
      <c r="D962" s="408">
        <f t="shared" si="49"/>
        <v>0.455206611570248</v>
      </c>
      <c r="I962" s="274"/>
      <c r="J962" s="274"/>
      <c r="K962" s="274"/>
      <c r="L962" s="274"/>
    </row>
    <row r="963" spans="1:12">
      <c r="A963" s="263">
        <f t="shared" si="48"/>
        <v>2000</v>
      </c>
      <c r="B963" s="406">
        <v>36799</v>
      </c>
      <c r="C963" s="411">
        <v>6.7099999999999982</v>
      </c>
      <c r="D963" s="408">
        <f t="shared" si="49"/>
        <v>0.39927272727272717</v>
      </c>
      <c r="I963" s="274"/>
      <c r="J963" s="274"/>
      <c r="K963" s="274"/>
      <c r="L963" s="274"/>
    </row>
    <row r="964" spans="1:12">
      <c r="A964" s="263">
        <f t="shared" si="48"/>
        <v>2001</v>
      </c>
      <c r="B964" s="406">
        <v>36830</v>
      </c>
      <c r="C964" s="411">
        <v>12.406451612903227</v>
      </c>
      <c r="D964" s="408">
        <f t="shared" si="49"/>
        <v>0.76284297520661171</v>
      </c>
      <c r="I964" s="274"/>
      <c r="J964" s="274"/>
      <c r="K964" s="274"/>
      <c r="L964" s="274"/>
    </row>
    <row r="965" spans="1:12">
      <c r="A965" s="263">
        <f t="shared" si="48"/>
        <v>2001</v>
      </c>
      <c r="B965" s="406">
        <v>36860</v>
      </c>
      <c r="C965" s="411">
        <v>11.18</v>
      </c>
      <c r="D965" s="408">
        <f t="shared" si="49"/>
        <v>0.66525619834710736</v>
      </c>
      <c r="I965" s="274"/>
      <c r="J965" s="274"/>
      <c r="K965" s="274"/>
      <c r="L965" s="274"/>
    </row>
    <row r="966" spans="1:12">
      <c r="A966" s="263">
        <f t="shared" si="48"/>
        <v>2001</v>
      </c>
      <c r="B966" s="406">
        <v>36891</v>
      </c>
      <c r="C966" s="411">
        <v>12.158064516129032</v>
      </c>
      <c r="D966" s="408">
        <f t="shared" si="49"/>
        <v>0.74757024793388416</v>
      </c>
      <c r="I966" s="274"/>
      <c r="J966" s="274"/>
      <c r="K966" s="274"/>
      <c r="L966" s="274"/>
    </row>
    <row r="967" spans="1:12">
      <c r="A967" s="263">
        <f t="shared" si="48"/>
        <v>2001</v>
      </c>
      <c r="B967" s="406">
        <v>36922</v>
      </c>
      <c r="C967" s="411">
        <v>12.719354838709679</v>
      </c>
      <c r="D967" s="408">
        <f t="shared" si="49"/>
        <v>0.78208264462809918</v>
      </c>
      <c r="I967" s="274"/>
      <c r="J967" s="274"/>
      <c r="K967" s="274"/>
      <c r="L967" s="274"/>
    </row>
    <row r="968" spans="1:12">
      <c r="A968" s="263">
        <f t="shared" si="48"/>
        <v>2001</v>
      </c>
      <c r="B968" s="406">
        <v>36950</v>
      </c>
      <c r="C968" s="411">
        <v>38.48571428571428</v>
      </c>
      <c r="D968" s="408">
        <f t="shared" si="49"/>
        <v>2.1373884297520656</v>
      </c>
      <c r="I968" s="274"/>
      <c r="J968" s="274"/>
      <c r="K968" s="274"/>
      <c r="L968" s="274"/>
    </row>
    <row r="969" spans="1:12">
      <c r="A969" s="263">
        <f t="shared" si="48"/>
        <v>2001</v>
      </c>
      <c r="B969" s="406">
        <v>36981</v>
      </c>
      <c r="C969" s="411">
        <v>17.258064516129032</v>
      </c>
      <c r="D969" s="408">
        <f t="shared" si="49"/>
        <v>1.0611570247933884</v>
      </c>
      <c r="I969" s="274"/>
      <c r="J969" s="274"/>
      <c r="K969" s="274"/>
      <c r="L969" s="274"/>
    </row>
    <row r="970" spans="1:12">
      <c r="A970" s="263">
        <f t="shared" si="48"/>
        <v>2001</v>
      </c>
      <c r="B970" s="406">
        <v>37011</v>
      </c>
      <c r="C970" s="411">
        <v>17.033333333333335</v>
      </c>
      <c r="D970" s="408">
        <f t="shared" si="49"/>
        <v>1.0135537190082646</v>
      </c>
      <c r="I970" s="274"/>
      <c r="J970" s="274"/>
      <c r="K970" s="274"/>
      <c r="L970" s="274"/>
    </row>
    <row r="971" spans="1:12">
      <c r="A971" s="263">
        <f t="shared" si="48"/>
        <v>2001</v>
      </c>
      <c r="B971" s="406">
        <v>37042</v>
      </c>
      <c r="C971" s="411">
        <v>14.63225806451613</v>
      </c>
      <c r="D971" s="408">
        <f t="shared" si="49"/>
        <v>0.89970247933884318</v>
      </c>
      <c r="I971" s="274"/>
      <c r="J971" s="274"/>
      <c r="K971" s="274"/>
      <c r="L971" s="274"/>
    </row>
    <row r="972" spans="1:12">
      <c r="A972" s="263">
        <f t="shared" si="48"/>
        <v>2001</v>
      </c>
      <c r="B972" s="406">
        <v>37072</v>
      </c>
      <c r="C972" s="411">
        <v>4.4333333333333353</v>
      </c>
      <c r="D972" s="408">
        <f t="shared" si="49"/>
        <v>0.26380165289256213</v>
      </c>
      <c r="I972" s="274"/>
      <c r="J972" s="274"/>
      <c r="K972" s="274"/>
      <c r="L972" s="274"/>
    </row>
    <row r="973" spans="1:12">
      <c r="A973" s="263">
        <f t="shared" si="48"/>
        <v>2001</v>
      </c>
      <c r="B973" s="406">
        <v>37103</v>
      </c>
      <c r="C973" s="411">
        <v>1.93</v>
      </c>
      <c r="D973" s="408">
        <f t="shared" si="49"/>
        <v>0.11867107438016532</v>
      </c>
      <c r="I973" s="274"/>
      <c r="J973" s="274"/>
      <c r="K973" s="274"/>
      <c r="L973" s="274"/>
    </row>
    <row r="974" spans="1:12">
      <c r="A974" s="263">
        <f t="shared" si="48"/>
        <v>2001</v>
      </c>
      <c r="B974" s="406">
        <v>37134</v>
      </c>
      <c r="C974" s="411">
        <v>5.209677419354839</v>
      </c>
      <c r="D974" s="408">
        <f t="shared" si="49"/>
        <v>0.32033057851239671</v>
      </c>
      <c r="I974" s="274"/>
      <c r="J974" s="274"/>
      <c r="K974" s="274"/>
      <c r="L974" s="274"/>
    </row>
    <row r="975" spans="1:12">
      <c r="A975" s="263">
        <f t="shared" si="48"/>
        <v>2001</v>
      </c>
      <c r="B975" s="406">
        <v>37164</v>
      </c>
      <c r="C975" s="411">
        <v>4.623333333333334</v>
      </c>
      <c r="D975" s="408">
        <f t="shared" si="49"/>
        <v>0.27510743801652893</v>
      </c>
      <c r="I975" s="274"/>
      <c r="J975" s="274"/>
      <c r="K975" s="274"/>
      <c r="L975" s="274"/>
    </row>
    <row r="976" spans="1:12">
      <c r="A976" s="263">
        <f t="shared" si="48"/>
        <v>2002</v>
      </c>
      <c r="B976" s="406">
        <v>37195</v>
      </c>
      <c r="C976" s="411">
        <v>0.31290322580645158</v>
      </c>
      <c r="D976" s="408">
        <f t="shared" si="49"/>
        <v>1.9239669421487599E-2</v>
      </c>
      <c r="I976" s="274"/>
      <c r="J976" s="274"/>
      <c r="K976" s="274"/>
      <c r="L976" s="274"/>
    </row>
    <row r="977" spans="1:12">
      <c r="A977" s="263">
        <f t="shared" ref="A977:A1040" si="50">IF(MONTH(B977)&gt;9,YEAR(B977)+1,YEAR(B977))</f>
        <v>2002</v>
      </c>
      <c r="B977" s="406">
        <v>37225</v>
      </c>
      <c r="C977" s="411">
        <v>8.7349999999999977</v>
      </c>
      <c r="D977" s="408">
        <f t="shared" ref="D977:D1040" si="51">IF(C977&lt;&gt;-901,C977*DAY(B977)*24*60*60/(220*22*9*1000),-901)</f>
        <v>0.51976859504132222</v>
      </c>
      <c r="I977" s="274"/>
      <c r="J977" s="274"/>
      <c r="K977" s="274"/>
      <c r="L977" s="274"/>
    </row>
    <row r="978" spans="1:12">
      <c r="A978" s="263">
        <f t="shared" si="50"/>
        <v>2002</v>
      </c>
      <c r="B978" s="406">
        <v>37256</v>
      </c>
      <c r="C978" s="411">
        <v>37.29032258064516</v>
      </c>
      <c r="D978" s="408">
        <f t="shared" si="51"/>
        <v>2.292892561983471</v>
      </c>
      <c r="I978" s="274"/>
      <c r="J978" s="274"/>
      <c r="K978" s="274"/>
      <c r="L978" s="274"/>
    </row>
    <row r="979" spans="1:12">
      <c r="A979" s="263">
        <f t="shared" si="50"/>
        <v>2002</v>
      </c>
      <c r="B979" s="406">
        <v>37287</v>
      </c>
      <c r="C979" s="411">
        <v>32.70967741935484</v>
      </c>
      <c r="D979" s="408">
        <f t="shared" si="51"/>
        <v>2.0112396694214878</v>
      </c>
      <c r="I979" s="274"/>
      <c r="J979" s="274"/>
      <c r="K979" s="274"/>
      <c r="L979" s="274"/>
    </row>
    <row r="980" spans="1:12">
      <c r="A980" s="263">
        <f t="shared" si="50"/>
        <v>2002</v>
      </c>
      <c r="B980" s="406">
        <v>37315</v>
      </c>
      <c r="C980" s="411">
        <v>42.571428571428569</v>
      </c>
      <c r="D980" s="408">
        <f t="shared" si="51"/>
        <v>2.3642975206611569</v>
      </c>
      <c r="I980" s="274"/>
      <c r="J980" s="274"/>
      <c r="K980" s="274"/>
      <c r="L980" s="274"/>
    </row>
    <row r="981" spans="1:12">
      <c r="A981" s="263">
        <f t="shared" si="50"/>
        <v>2002</v>
      </c>
      <c r="B981" s="406">
        <v>37346</v>
      </c>
      <c r="C981" s="411">
        <v>52.903225806451616</v>
      </c>
      <c r="D981" s="408">
        <f t="shared" si="51"/>
        <v>3.252892561983471</v>
      </c>
      <c r="I981" s="274"/>
      <c r="J981" s="274"/>
      <c r="K981" s="274"/>
      <c r="L981" s="274"/>
    </row>
    <row r="982" spans="1:12">
      <c r="A982" s="263">
        <f t="shared" si="50"/>
        <v>2002</v>
      </c>
      <c r="B982" s="406">
        <v>37376</v>
      </c>
      <c r="C982" s="411">
        <v>6.2233333333333327</v>
      </c>
      <c r="D982" s="408">
        <f t="shared" si="51"/>
        <v>0.37031404958677677</v>
      </c>
      <c r="I982" s="274"/>
      <c r="J982" s="274"/>
      <c r="K982" s="274"/>
      <c r="L982" s="274"/>
    </row>
    <row r="983" spans="1:12">
      <c r="A983" s="263">
        <f t="shared" si="50"/>
        <v>2002</v>
      </c>
      <c r="B983" s="406">
        <v>37407</v>
      </c>
      <c r="C983" s="411">
        <v>13.370967741935484</v>
      </c>
      <c r="D983" s="408">
        <f t="shared" si="51"/>
        <v>0.82214876033057849</v>
      </c>
      <c r="I983" s="274"/>
      <c r="J983" s="274"/>
      <c r="K983" s="274"/>
      <c r="L983" s="274"/>
    </row>
    <row r="984" spans="1:12">
      <c r="A984" s="263">
        <f t="shared" si="50"/>
        <v>2002</v>
      </c>
      <c r="B984" s="406">
        <v>37437</v>
      </c>
      <c r="C984" s="411">
        <v>11.84</v>
      </c>
      <c r="D984" s="408">
        <f t="shared" si="51"/>
        <v>0.7045289256198346</v>
      </c>
      <c r="I984" s="274"/>
      <c r="J984" s="274"/>
      <c r="K984" s="274"/>
      <c r="L984" s="274"/>
    </row>
    <row r="985" spans="1:12">
      <c r="A985" s="263">
        <f t="shared" si="50"/>
        <v>2002</v>
      </c>
      <c r="B985" s="406">
        <v>37468</v>
      </c>
      <c r="C985" s="411">
        <v>9.3225806451612936</v>
      </c>
      <c r="D985" s="408">
        <f t="shared" si="51"/>
        <v>0.57322314049586798</v>
      </c>
      <c r="I985" s="274"/>
      <c r="J985" s="274"/>
      <c r="K985" s="274"/>
      <c r="L985" s="274"/>
    </row>
    <row r="986" spans="1:12">
      <c r="A986" s="263">
        <f t="shared" si="50"/>
        <v>2002</v>
      </c>
      <c r="B986" s="406">
        <v>37499</v>
      </c>
      <c r="C986" s="411">
        <v>0.65967741935483892</v>
      </c>
      <c r="D986" s="408">
        <f t="shared" si="51"/>
        <v>4.0561983471074398E-2</v>
      </c>
      <c r="I986" s="274"/>
      <c r="J986" s="274"/>
      <c r="K986" s="274"/>
      <c r="L986" s="274"/>
    </row>
    <row r="987" spans="1:12">
      <c r="A987" s="263">
        <f t="shared" si="50"/>
        <v>2002</v>
      </c>
      <c r="B987" s="406">
        <v>37529</v>
      </c>
      <c r="C987" s="411">
        <v>4.5000000000000005E-2</v>
      </c>
      <c r="D987" s="408">
        <f t="shared" si="51"/>
        <v>2.6776859504132238E-3</v>
      </c>
      <c r="I987" s="274"/>
      <c r="J987" s="274"/>
      <c r="K987" s="274"/>
      <c r="L987" s="274"/>
    </row>
    <row r="988" spans="1:12">
      <c r="A988" s="263">
        <f t="shared" si="50"/>
        <v>2003</v>
      </c>
      <c r="B988" s="406">
        <v>37560</v>
      </c>
      <c r="C988" s="411">
        <v>0.10548387096774192</v>
      </c>
      <c r="D988" s="408">
        <f t="shared" si="51"/>
        <v>6.4859504132231387E-3</v>
      </c>
      <c r="I988" s="274"/>
      <c r="J988" s="274"/>
      <c r="K988" s="274"/>
      <c r="L988" s="274"/>
    </row>
    <row r="989" spans="1:12">
      <c r="A989" s="263">
        <f t="shared" si="50"/>
        <v>2003</v>
      </c>
      <c r="B989" s="406">
        <v>37590</v>
      </c>
      <c r="C989" s="411">
        <v>8.5326666666666622</v>
      </c>
      <c r="D989" s="408">
        <f t="shared" si="51"/>
        <v>0.5077289256198344</v>
      </c>
      <c r="I989" s="274"/>
      <c r="J989" s="274"/>
      <c r="K989" s="274"/>
      <c r="L989" s="274"/>
    </row>
    <row r="990" spans="1:12">
      <c r="A990" s="263">
        <f t="shared" si="50"/>
        <v>2003</v>
      </c>
      <c r="B990" s="406">
        <v>37621</v>
      </c>
      <c r="C990" s="411">
        <v>29.95967741935484</v>
      </c>
      <c r="D990" s="408">
        <f t="shared" si="51"/>
        <v>1.8421487603305786</v>
      </c>
      <c r="I990" s="274"/>
      <c r="J990" s="274"/>
      <c r="K990" s="274"/>
      <c r="L990" s="274"/>
    </row>
    <row r="991" spans="1:12">
      <c r="A991" s="263">
        <f t="shared" si="50"/>
        <v>2003</v>
      </c>
      <c r="B991" s="406">
        <v>37652</v>
      </c>
      <c r="C991" s="411">
        <v>18.329032258064519</v>
      </c>
      <c r="D991" s="408">
        <f t="shared" si="51"/>
        <v>1.1270082644628101</v>
      </c>
      <c r="I991" s="274"/>
      <c r="J991" s="274"/>
      <c r="K991" s="274"/>
      <c r="L991" s="274"/>
    </row>
    <row r="992" spans="1:12">
      <c r="A992" s="263">
        <f t="shared" si="50"/>
        <v>2003</v>
      </c>
      <c r="B992" s="406">
        <v>37680</v>
      </c>
      <c r="C992" s="411">
        <v>18.060714285714287</v>
      </c>
      <c r="D992" s="408">
        <f t="shared" si="51"/>
        <v>1.0030413223140497</v>
      </c>
      <c r="I992" s="274"/>
      <c r="J992" s="274"/>
      <c r="K992" s="274"/>
      <c r="L992" s="274"/>
    </row>
    <row r="993" spans="1:12">
      <c r="A993" s="263">
        <f t="shared" si="50"/>
        <v>2003</v>
      </c>
      <c r="B993" s="406">
        <v>37711</v>
      </c>
      <c r="C993" s="411">
        <v>18.93225806451613</v>
      </c>
      <c r="D993" s="408">
        <f t="shared" si="51"/>
        <v>1.1640991735537192</v>
      </c>
      <c r="I993" s="274"/>
      <c r="J993" s="274"/>
      <c r="K993" s="274"/>
      <c r="L993" s="274"/>
    </row>
    <row r="994" spans="1:12">
      <c r="A994" s="263">
        <f t="shared" si="50"/>
        <v>2003</v>
      </c>
      <c r="B994" s="406">
        <v>37741</v>
      </c>
      <c r="C994" s="411">
        <v>53.503333333333323</v>
      </c>
      <c r="D994" s="408">
        <f t="shared" si="51"/>
        <v>3.1836694214876027</v>
      </c>
      <c r="I994" s="274"/>
      <c r="J994" s="274"/>
      <c r="K994" s="274"/>
      <c r="L994" s="274"/>
    </row>
    <row r="995" spans="1:12">
      <c r="A995" s="263">
        <f t="shared" si="50"/>
        <v>2003</v>
      </c>
      <c r="B995" s="406">
        <v>37772</v>
      </c>
      <c r="C995" s="411">
        <v>25.13225806451613</v>
      </c>
      <c r="D995" s="408">
        <f t="shared" si="51"/>
        <v>1.5453223140495869</v>
      </c>
      <c r="I995" s="274"/>
      <c r="J995" s="274"/>
      <c r="K995" s="274"/>
      <c r="L995" s="274"/>
    </row>
    <row r="996" spans="1:12">
      <c r="A996" s="263">
        <f t="shared" si="50"/>
        <v>2003</v>
      </c>
      <c r="B996" s="406">
        <v>37802</v>
      </c>
      <c r="C996" s="411">
        <v>25.633333333333336</v>
      </c>
      <c r="D996" s="408">
        <f t="shared" si="51"/>
        <v>1.5252892561983475</v>
      </c>
      <c r="I996" s="274"/>
      <c r="J996" s="274"/>
      <c r="K996" s="274"/>
      <c r="L996" s="274"/>
    </row>
    <row r="997" spans="1:12">
      <c r="A997" s="263">
        <f t="shared" si="50"/>
        <v>2003</v>
      </c>
      <c r="B997" s="406">
        <v>37833</v>
      </c>
      <c r="C997" s="411">
        <v>10.955806451612904</v>
      </c>
      <c r="D997" s="408">
        <f t="shared" si="51"/>
        <v>0.67364628099173562</v>
      </c>
      <c r="I997" s="274"/>
      <c r="J997" s="274"/>
      <c r="K997" s="274"/>
      <c r="L997" s="274"/>
    </row>
    <row r="998" spans="1:12">
      <c r="A998" s="263">
        <f t="shared" si="50"/>
        <v>2003</v>
      </c>
      <c r="B998" s="406">
        <v>37864</v>
      </c>
      <c r="C998" s="411">
        <v>4.9251612903225812</v>
      </c>
      <c r="D998" s="408">
        <f t="shared" si="51"/>
        <v>0.30283636363636363</v>
      </c>
      <c r="I998" s="274"/>
      <c r="J998" s="274"/>
      <c r="K998" s="274"/>
      <c r="L998" s="274"/>
    </row>
    <row r="999" spans="1:12">
      <c r="A999" s="263">
        <f t="shared" si="50"/>
        <v>2003</v>
      </c>
      <c r="B999" s="406">
        <v>37894</v>
      </c>
      <c r="C999" s="411">
        <v>0.27999999999999997</v>
      </c>
      <c r="D999" s="408">
        <f t="shared" si="51"/>
        <v>1.6661157024793385E-2</v>
      </c>
      <c r="I999" s="274"/>
      <c r="J999" s="274"/>
      <c r="K999" s="274"/>
      <c r="L999" s="274"/>
    </row>
    <row r="1000" spans="1:12">
      <c r="A1000" s="263">
        <f t="shared" si="50"/>
        <v>2004</v>
      </c>
      <c r="B1000" s="406">
        <v>37925</v>
      </c>
      <c r="C1000" s="411">
        <v>0</v>
      </c>
      <c r="D1000" s="408">
        <f t="shared" si="51"/>
        <v>0</v>
      </c>
      <c r="I1000" s="274"/>
      <c r="J1000" s="274"/>
      <c r="K1000" s="274"/>
      <c r="L1000" s="274"/>
    </row>
    <row r="1001" spans="1:12">
      <c r="A1001" s="263">
        <f t="shared" si="50"/>
        <v>2004</v>
      </c>
      <c r="B1001" s="406">
        <v>37955</v>
      </c>
      <c r="C1001" s="411">
        <v>7.8880000000000008</v>
      </c>
      <c r="D1001" s="408">
        <f t="shared" si="51"/>
        <v>0.46936859504132239</v>
      </c>
      <c r="I1001" s="274"/>
      <c r="J1001" s="274"/>
      <c r="K1001" s="274"/>
      <c r="L1001" s="274"/>
    </row>
    <row r="1002" spans="1:12">
      <c r="A1002" s="263">
        <f t="shared" si="50"/>
        <v>2004</v>
      </c>
      <c r="B1002" s="406">
        <v>37986</v>
      </c>
      <c r="C1002" s="411">
        <v>23.926129032258064</v>
      </c>
      <c r="D1002" s="408">
        <f t="shared" si="51"/>
        <v>1.4711603305785126</v>
      </c>
      <c r="I1002" s="274"/>
      <c r="J1002" s="274"/>
      <c r="K1002" s="274"/>
      <c r="L1002" s="274"/>
    </row>
    <row r="1003" spans="1:12">
      <c r="A1003" s="263">
        <f t="shared" si="50"/>
        <v>2004</v>
      </c>
      <c r="B1003" s="406">
        <v>38017</v>
      </c>
      <c r="C1003" s="411">
        <v>21.545161290322579</v>
      </c>
      <c r="D1003" s="408">
        <f t="shared" si="51"/>
        <v>1.3247603305785123</v>
      </c>
      <c r="I1003" s="274"/>
      <c r="J1003" s="274"/>
      <c r="K1003" s="274"/>
      <c r="L1003" s="274"/>
    </row>
    <row r="1004" spans="1:12">
      <c r="A1004" s="263">
        <f t="shared" si="50"/>
        <v>2004</v>
      </c>
      <c r="B1004" s="406">
        <v>38046</v>
      </c>
      <c r="C1004" s="411">
        <v>44.452413793103453</v>
      </c>
      <c r="D1004" s="408">
        <f t="shared" si="51"/>
        <v>2.556932231404959</v>
      </c>
      <c r="I1004" s="274"/>
      <c r="J1004" s="274"/>
      <c r="K1004" s="274"/>
      <c r="L1004" s="274"/>
    </row>
    <row r="1005" spans="1:12">
      <c r="A1005" s="263">
        <f t="shared" si="50"/>
        <v>2004</v>
      </c>
      <c r="B1005" s="406">
        <v>38077</v>
      </c>
      <c r="C1005" s="411">
        <v>13.90935483870968</v>
      </c>
      <c r="D1005" s="408">
        <f t="shared" si="51"/>
        <v>0.85525289256198367</v>
      </c>
      <c r="I1005" s="274"/>
      <c r="J1005" s="274"/>
      <c r="K1005" s="274"/>
      <c r="L1005" s="274"/>
    </row>
    <row r="1006" spans="1:12">
      <c r="A1006" s="263">
        <f t="shared" si="50"/>
        <v>2004</v>
      </c>
      <c r="B1006" s="406">
        <v>38107</v>
      </c>
      <c r="C1006" s="411">
        <v>10.363333333333337</v>
      </c>
      <c r="D1006" s="408">
        <f t="shared" si="51"/>
        <v>0.61666115702479352</v>
      </c>
      <c r="I1006" s="274"/>
      <c r="J1006" s="274"/>
      <c r="K1006" s="274"/>
      <c r="L1006" s="274"/>
    </row>
    <row r="1007" spans="1:12">
      <c r="A1007" s="263">
        <f t="shared" si="50"/>
        <v>2004</v>
      </c>
      <c r="B1007" s="406">
        <v>38138</v>
      </c>
      <c r="C1007" s="411">
        <v>3.6554838709677413</v>
      </c>
      <c r="D1007" s="408">
        <f t="shared" si="51"/>
        <v>0.22476694214876028</v>
      </c>
      <c r="I1007" s="274"/>
      <c r="J1007" s="274"/>
      <c r="K1007" s="274"/>
      <c r="L1007" s="274"/>
    </row>
    <row r="1008" spans="1:12">
      <c r="A1008" s="263">
        <f t="shared" si="50"/>
        <v>2004</v>
      </c>
      <c r="B1008" s="406">
        <v>38168</v>
      </c>
      <c r="C1008" s="411">
        <v>0</v>
      </c>
      <c r="D1008" s="408">
        <f t="shared" si="51"/>
        <v>0</v>
      </c>
      <c r="I1008" s="274"/>
      <c r="J1008" s="274"/>
      <c r="K1008" s="274"/>
      <c r="L1008" s="274"/>
    </row>
    <row r="1009" spans="1:12">
      <c r="A1009" s="263">
        <f t="shared" si="50"/>
        <v>2004</v>
      </c>
      <c r="B1009" s="406">
        <v>38199</v>
      </c>
      <c r="C1009" s="411">
        <v>0</v>
      </c>
      <c r="D1009" s="408">
        <f t="shared" si="51"/>
        <v>0</v>
      </c>
      <c r="I1009" s="274"/>
      <c r="J1009" s="274"/>
      <c r="K1009" s="274"/>
      <c r="L1009" s="274"/>
    </row>
    <row r="1010" spans="1:12">
      <c r="A1010" s="263">
        <f t="shared" si="50"/>
        <v>2004</v>
      </c>
      <c r="B1010" s="406">
        <v>38230</v>
      </c>
      <c r="C1010" s="411">
        <v>0</v>
      </c>
      <c r="D1010" s="408">
        <f t="shared" si="51"/>
        <v>0</v>
      </c>
      <c r="I1010" s="274"/>
      <c r="J1010" s="274"/>
      <c r="K1010" s="274"/>
      <c r="L1010" s="274"/>
    </row>
    <row r="1011" spans="1:12">
      <c r="A1011" s="263">
        <f t="shared" si="50"/>
        <v>2004</v>
      </c>
      <c r="B1011" s="406">
        <v>38260</v>
      </c>
      <c r="C1011" s="411">
        <v>0</v>
      </c>
      <c r="D1011" s="408">
        <f t="shared" si="51"/>
        <v>0</v>
      </c>
      <c r="I1011" s="274"/>
      <c r="J1011" s="274"/>
      <c r="K1011" s="274"/>
      <c r="L1011" s="274"/>
    </row>
    <row r="1012" spans="1:12">
      <c r="A1012" s="263">
        <f t="shared" si="50"/>
        <v>2005</v>
      </c>
      <c r="B1012" s="406">
        <v>38291</v>
      </c>
      <c r="C1012" s="411">
        <v>1.2338709677419355</v>
      </c>
      <c r="D1012" s="408">
        <f t="shared" si="51"/>
        <v>7.5867768595041324E-2</v>
      </c>
      <c r="I1012" s="274"/>
      <c r="J1012" s="274"/>
      <c r="K1012" s="274"/>
      <c r="L1012" s="274"/>
    </row>
    <row r="1013" spans="1:12">
      <c r="A1013" s="263">
        <f t="shared" si="50"/>
        <v>2005</v>
      </c>
      <c r="B1013" s="406">
        <v>38321</v>
      </c>
      <c r="C1013" s="411">
        <v>4.8660000000000005</v>
      </c>
      <c r="D1013" s="408">
        <f t="shared" si="51"/>
        <v>0.28954710743801654</v>
      </c>
      <c r="I1013" s="274"/>
      <c r="J1013" s="274"/>
      <c r="K1013" s="274"/>
      <c r="L1013" s="274"/>
    </row>
    <row r="1014" spans="1:12">
      <c r="A1014" s="263">
        <f t="shared" si="50"/>
        <v>2005</v>
      </c>
      <c r="B1014" s="406">
        <v>38352</v>
      </c>
      <c r="C1014" s="411">
        <v>39.565483870967739</v>
      </c>
      <c r="D1014" s="408">
        <f t="shared" si="51"/>
        <v>2.4327867768595044</v>
      </c>
      <c r="I1014" s="274"/>
      <c r="J1014" s="274"/>
      <c r="K1014" s="274"/>
      <c r="L1014" s="274"/>
    </row>
    <row r="1015" spans="1:12">
      <c r="A1015" s="263">
        <f t="shared" si="50"/>
        <v>2005</v>
      </c>
      <c r="B1015" s="406">
        <v>38383</v>
      </c>
      <c r="C1015" s="411">
        <v>99.567741935483852</v>
      </c>
      <c r="D1015" s="408">
        <f t="shared" si="51"/>
        <v>6.1221818181818186</v>
      </c>
      <c r="I1015" s="274"/>
      <c r="J1015" s="274"/>
      <c r="K1015" s="274"/>
      <c r="L1015" s="274"/>
    </row>
    <row r="1016" spans="1:12">
      <c r="A1016" s="263">
        <f t="shared" si="50"/>
        <v>2005</v>
      </c>
      <c r="B1016" s="406">
        <v>38411</v>
      </c>
      <c r="C1016" s="411">
        <v>36.667857142857144</v>
      </c>
      <c r="D1016" s="408">
        <f t="shared" si="51"/>
        <v>2.0364297520661161</v>
      </c>
      <c r="I1016" s="274"/>
      <c r="J1016" s="274"/>
      <c r="K1016" s="274"/>
      <c r="L1016" s="274"/>
    </row>
    <row r="1017" spans="1:12">
      <c r="A1017" s="263">
        <f t="shared" si="50"/>
        <v>2005</v>
      </c>
      <c r="B1017" s="406">
        <v>38442</v>
      </c>
      <c r="C1017" s="411">
        <v>152.65806451612906</v>
      </c>
      <c r="D1017" s="408">
        <f t="shared" si="51"/>
        <v>9.3865785123966941</v>
      </c>
      <c r="I1017" s="274"/>
      <c r="J1017" s="274"/>
      <c r="K1017" s="274"/>
      <c r="L1017" s="274"/>
    </row>
    <row r="1018" spans="1:12">
      <c r="A1018" s="263">
        <f t="shared" si="50"/>
        <v>2005</v>
      </c>
      <c r="B1018" s="406">
        <v>38472</v>
      </c>
      <c r="C1018" s="411">
        <v>30.766666666666669</v>
      </c>
      <c r="D1018" s="408">
        <f t="shared" si="51"/>
        <v>1.830743801652893</v>
      </c>
      <c r="I1018" s="274"/>
      <c r="J1018" s="274"/>
      <c r="K1018" s="274"/>
      <c r="L1018" s="274"/>
    </row>
    <row r="1019" spans="1:12">
      <c r="A1019" s="263">
        <f t="shared" si="50"/>
        <v>2005</v>
      </c>
      <c r="B1019" s="406">
        <v>38503</v>
      </c>
      <c r="C1019" s="411">
        <v>40.161290322580648</v>
      </c>
      <c r="D1019" s="408">
        <f t="shared" si="51"/>
        <v>2.4694214876033058</v>
      </c>
      <c r="I1019" s="274"/>
      <c r="J1019" s="274"/>
      <c r="K1019" s="274"/>
      <c r="L1019" s="274"/>
    </row>
    <row r="1020" spans="1:12">
      <c r="A1020" s="263">
        <f t="shared" si="50"/>
        <v>2005</v>
      </c>
      <c r="B1020" s="406">
        <v>38533</v>
      </c>
      <c r="C1020" s="411">
        <v>25.279999999999994</v>
      </c>
      <c r="D1020" s="408">
        <f t="shared" si="51"/>
        <v>1.5042644628099173</v>
      </c>
      <c r="I1020" s="274"/>
      <c r="J1020" s="274"/>
      <c r="K1020" s="274"/>
      <c r="L1020" s="274"/>
    </row>
    <row r="1021" spans="1:12">
      <c r="A1021" s="263">
        <f t="shared" si="50"/>
        <v>2005</v>
      </c>
      <c r="B1021" s="406">
        <v>38564</v>
      </c>
      <c r="C1021" s="411">
        <v>29.009677419354841</v>
      </c>
      <c r="D1021" s="408">
        <f t="shared" si="51"/>
        <v>1.7837355371900827</v>
      </c>
      <c r="I1021" s="274"/>
      <c r="J1021" s="274"/>
      <c r="K1021" s="274"/>
      <c r="L1021" s="274"/>
    </row>
    <row r="1022" spans="1:12">
      <c r="A1022" s="263">
        <f t="shared" si="50"/>
        <v>2005</v>
      </c>
      <c r="B1022" s="406">
        <v>38595</v>
      </c>
      <c r="C1022" s="411">
        <v>6.4632258064516117</v>
      </c>
      <c r="D1022" s="408">
        <f t="shared" si="51"/>
        <v>0.39740826446280986</v>
      </c>
      <c r="I1022" s="274"/>
      <c r="J1022" s="274"/>
      <c r="K1022" s="274"/>
      <c r="L1022" s="274"/>
    </row>
    <row r="1023" spans="1:12">
      <c r="A1023" s="263">
        <f t="shared" si="50"/>
        <v>2005</v>
      </c>
      <c r="B1023" s="406">
        <v>38625</v>
      </c>
      <c r="C1023" s="411">
        <v>4.1273333333333335</v>
      </c>
      <c r="D1023" s="408">
        <f t="shared" si="51"/>
        <v>0.24559338842975212</v>
      </c>
      <c r="I1023" s="274"/>
      <c r="J1023" s="274"/>
      <c r="K1023" s="274"/>
      <c r="L1023" s="274"/>
    </row>
    <row r="1024" spans="1:12">
      <c r="A1024" s="263">
        <f t="shared" si="50"/>
        <v>2006</v>
      </c>
      <c r="B1024" s="406">
        <v>38656</v>
      </c>
      <c r="C1024" s="411">
        <v>3.9219354838709677</v>
      </c>
      <c r="D1024" s="408">
        <f t="shared" si="51"/>
        <v>0.24115041322314049</v>
      </c>
      <c r="I1024" s="274"/>
      <c r="J1024" s="274"/>
      <c r="K1024" s="274"/>
      <c r="L1024" s="274"/>
    </row>
    <row r="1025" spans="1:12">
      <c r="A1025" s="263">
        <f t="shared" si="50"/>
        <v>2006</v>
      </c>
      <c r="B1025" s="406">
        <v>38686</v>
      </c>
      <c r="C1025" s="411">
        <v>6.8673333333333328</v>
      </c>
      <c r="D1025" s="408">
        <f t="shared" si="51"/>
        <v>0.40863471074380164</v>
      </c>
      <c r="I1025" s="274"/>
      <c r="J1025" s="274"/>
      <c r="K1025" s="274"/>
      <c r="L1025" s="274"/>
    </row>
    <row r="1026" spans="1:12">
      <c r="A1026" s="263">
        <f t="shared" si="50"/>
        <v>2006</v>
      </c>
      <c r="B1026" s="406">
        <v>38717</v>
      </c>
      <c r="C1026" s="411">
        <v>192.96032258064517</v>
      </c>
      <c r="D1026" s="408">
        <f t="shared" si="51"/>
        <v>11.864667768595043</v>
      </c>
      <c r="I1026" s="274"/>
      <c r="J1026" s="274"/>
      <c r="K1026" s="274"/>
      <c r="L1026" s="274"/>
    </row>
    <row r="1027" spans="1:12">
      <c r="A1027" s="263">
        <f t="shared" si="50"/>
        <v>2006</v>
      </c>
      <c r="B1027" s="406">
        <v>38748</v>
      </c>
      <c r="C1027" s="411">
        <v>133.90645161290323</v>
      </c>
      <c r="D1027" s="408">
        <f t="shared" si="51"/>
        <v>8.2335867768595055</v>
      </c>
      <c r="I1027" s="274"/>
      <c r="J1027" s="274"/>
      <c r="K1027" s="274"/>
      <c r="L1027" s="274"/>
    </row>
    <row r="1028" spans="1:12">
      <c r="A1028" s="263">
        <f t="shared" si="50"/>
        <v>2006</v>
      </c>
      <c r="B1028" s="406">
        <v>38776</v>
      </c>
      <c r="C1028" s="411">
        <v>90.228571428571428</v>
      </c>
      <c r="D1028" s="408">
        <f t="shared" si="51"/>
        <v>5.0110413223140506</v>
      </c>
      <c r="I1028" s="274"/>
      <c r="J1028" s="274"/>
      <c r="K1028" s="274"/>
      <c r="L1028" s="274"/>
    </row>
    <row r="1029" spans="1:12">
      <c r="A1029" s="263">
        <f t="shared" si="50"/>
        <v>2006</v>
      </c>
      <c r="B1029" s="406">
        <v>38807</v>
      </c>
      <c r="C1029" s="411">
        <v>227.70967741935485</v>
      </c>
      <c r="D1029" s="408">
        <f t="shared" si="51"/>
        <v>14.001322314049586</v>
      </c>
      <c r="I1029" s="274"/>
      <c r="J1029" s="274"/>
      <c r="K1029" s="274"/>
      <c r="L1029" s="274"/>
    </row>
    <row r="1030" spans="1:12">
      <c r="A1030" s="263">
        <f t="shared" si="50"/>
        <v>2006</v>
      </c>
      <c r="B1030" s="406">
        <v>38837</v>
      </c>
      <c r="C1030" s="411">
        <v>481.03</v>
      </c>
      <c r="D1030" s="408">
        <f t="shared" si="51"/>
        <v>28.623272727272727</v>
      </c>
      <c r="I1030" s="274"/>
      <c r="J1030" s="274"/>
      <c r="K1030" s="274"/>
      <c r="L1030" s="274"/>
    </row>
    <row r="1031" spans="1:12">
      <c r="A1031" s="263">
        <f t="shared" si="50"/>
        <v>2006</v>
      </c>
      <c r="B1031" s="406">
        <v>38868</v>
      </c>
      <c r="C1031" s="411">
        <v>17.512903225806451</v>
      </c>
      <c r="D1031" s="408">
        <f t="shared" si="51"/>
        <v>1.0768264462809916</v>
      </c>
      <c r="I1031" s="274"/>
      <c r="J1031" s="274"/>
      <c r="K1031" s="274"/>
      <c r="L1031" s="274"/>
    </row>
    <row r="1032" spans="1:12">
      <c r="A1032" s="263">
        <f t="shared" si="50"/>
        <v>2006</v>
      </c>
      <c r="B1032" s="406">
        <v>38898</v>
      </c>
      <c r="C1032" s="411">
        <v>16.296666666666667</v>
      </c>
      <c r="D1032" s="408">
        <f t="shared" si="51"/>
        <v>0.96971900826446267</v>
      </c>
      <c r="I1032" s="274"/>
      <c r="J1032" s="274"/>
      <c r="K1032" s="274"/>
      <c r="L1032" s="274"/>
    </row>
    <row r="1033" spans="1:12">
      <c r="A1033" s="263">
        <f t="shared" si="50"/>
        <v>2006</v>
      </c>
      <c r="B1033" s="406">
        <v>38929</v>
      </c>
      <c r="C1033" s="411">
        <v>20.409677419354836</v>
      </c>
      <c r="D1033" s="408">
        <f t="shared" si="51"/>
        <v>1.2549421487603305</v>
      </c>
      <c r="I1033" s="274"/>
      <c r="J1033" s="274"/>
      <c r="K1033" s="274"/>
      <c r="L1033" s="274"/>
    </row>
    <row r="1034" spans="1:12">
      <c r="A1034" s="263">
        <f t="shared" si="50"/>
        <v>2006</v>
      </c>
      <c r="B1034" s="406">
        <v>38960</v>
      </c>
      <c r="C1034" s="411">
        <v>16.583870967741937</v>
      </c>
      <c r="D1034" s="408">
        <f t="shared" si="51"/>
        <v>1.0197024793388432</v>
      </c>
      <c r="I1034" s="274"/>
      <c r="J1034" s="274"/>
      <c r="K1034" s="274"/>
      <c r="L1034" s="274"/>
    </row>
    <row r="1035" spans="1:12">
      <c r="A1035" s="263">
        <f t="shared" si="50"/>
        <v>2006</v>
      </c>
      <c r="B1035" s="406">
        <v>38990</v>
      </c>
      <c r="C1035" s="411">
        <v>11.098000000000003</v>
      </c>
      <c r="D1035" s="408">
        <f t="shared" si="51"/>
        <v>0.66037685950413239</v>
      </c>
      <c r="I1035" s="274"/>
      <c r="J1035" s="274"/>
      <c r="K1035" s="274"/>
      <c r="L1035" s="274"/>
    </row>
    <row r="1036" spans="1:12">
      <c r="A1036" s="263">
        <f t="shared" si="50"/>
        <v>2007</v>
      </c>
      <c r="B1036" s="406">
        <v>39021</v>
      </c>
      <c r="C1036" s="411">
        <v>11.41935483870968</v>
      </c>
      <c r="D1036" s="408">
        <f t="shared" si="51"/>
        <v>0.70214876033057871</v>
      </c>
      <c r="I1036" s="274"/>
      <c r="J1036" s="274"/>
      <c r="K1036" s="274"/>
      <c r="L1036" s="274"/>
    </row>
    <row r="1037" spans="1:12">
      <c r="A1037" s="263">
        <f t="shared" si="50"/>
        <v>2007</v>
      </c>
      <c r="B1037" s="406">
        <v>39051</v>
      </c>
      <c r="C1037" s="411">
        <v>17.990000000000002</v>
      </c>
      <c r="D1037" s="408">
        <f t="shared" si="51"/>
        <v>1.0704793388429754</v>
      </c>
      <c r="I1037" s="274"/>
      <c r="J1037" s="274"/>
      <c r="K1037" s="274"/>
      <c r="L1037" s="274"/>
    </row>
    <row r="1038" spans="1:12">
      <c r="A1038" s="263">
        <f t="shared" si="50"/>
        <v>2007</v>
      </c>
      <c r="B1038" s="406">
        <v>39082</v>
      </c>
      <c r="C1038" s="411">
        <v>23.729032258064517</v>
      </c>
      <c r="D1038" s="408">
        <f t="shared" si="51"/>
        <v>1.4590413223140495</v>
      </c>
      <c r="I1038" s="274"/>
      <c r="J1038" s="274"/>
      <c r="K1038" s="274"/>
      <c r="L1038" s="274"/>
    </row>
    <row r="1039" spans="1:12">
      <c r="A1039" s="263">
        <f t="shared" si="50"/>
        <v>2007</v>
      </c>
      <c r="B1039" s="406">
        <v>39113</v>
      </c>
      <c r="C1039" s="411">
        <v>30.387096774193548</v>
      </c>
      <c r="D1039" s="408">
        <f t="shared" si="51"/>
        <v>1.8684297520661157</v>
      </c>
      <c r="I1039" s="274"/>
      <c r="J1039" s="274"/>
      <c r="K1039" s="274"/>
      <c r="L1039" s="274"/>
    </row>
    <row r="1040" spans="1:12">
      <c r="A1040" s="263">
        <f t="shared" si="50"/>
        <v>2007</v>
      </c>
      <c r="B1040" s="406">
        <v>39141</v>
      </c>
      <c r="C1040" s="411">
        <v>102.21428571428571</v>
      </c>
      <c r="D1040" s="408">
        <f t="shared" si="51"/>
        <v>5.6766942148760329</v>
      </c>
      <c r="I1040" s="274"/>
      <c r="J1040" s="274"/>
      <c r="K1040" s="274"/>
      <c r="L1040" s="274"/>
    </row>
    <row r="1041" spans="1:12">
      <c r="A1041" s="263">
        <f t="shared" ref="A1041:A1104" si="52">IF(MONTH(B1041)&gt;9,YEAR(B1041)+1,YEAR(B1041))</f>
        <v>2007</v>
      </c>
      <c r="B1041" s="406">
        <v>39172</v>
      </c>
      <c r="C1041" s="411">
        <v>21.612903225806452</v>
      </c>
      <c r="D1041" s="408">
        <f t="shared" ref="D1041:D1104" si="53">IF(C1041&lt;&gt;-901,C1041*DAY(B1041)*24*60*60/(220*22*9*1000),-901)</f>
        <v>1.3289256198347108</v>
      </c>
      <c r="I1041" s="274"/>
      <c r="J1041" s="274"/>
      <c r="K1041" s="274"/>
      <c r="L1041" s="274"/>
    </row>
    <row r="1042" spans="1:12">
      <c r="A1042" s="263">
        <f t="shared" si="52"/>
        <v>2007</v>
      </c>
      <c r="B1042" s="406">
        <v>39202</v>
      </c>
      <c r="C1042" s="411">
        <v>30.016666666666666</v>
      </c>
      <c r="D1042" s="408">
        <f t="shared" si="53"/>
        <v>1.7861157024793388</v>
      </c>
      <c r="I1042" s="274"/>
      <c r="J1042" s="274"/>
      <c r="K1042" s="274"/>
      <c r="L1042" s="274"/>
    </row>
    <row r="1043" spans="1:12">
      <c r="A1043" s="263">
        <f t="shared" si="52"/>
        <v>2007</v>
      </c>
      <c r="B1043" s="406">
        <v>39233</v>
      </c>
      <c r="C1043" s="411">
        <v>26.612903225806452</v>
      </c>
      <c r="D1043" s="408">
        <f t="shared" si="53"/>
        <v>1.6363636363636365</v>
      </c>
      <c r="I1043" s="274"/>
      <c r="J1043" s="274"/>
      <c r="K1043" s="274"/>
      <c r="L1043" s="274"/>
    </row>
    <row r="1044" spans="1:12">
      <c r="A1044" s="263">
        <f t="shared" si="52"/>
        <v>2007</v>
      </c>
      <c r="B1044" s="406">
        <v>39263</v>
      </c>
      <c r="C1044" s="411">
        <v>16.237000000000002</v>
      </c>
      <c r="D1044" s="408">
        <f t="shared" si="53"/>
        <v>0.96616859504132235</v>
      </c>
      <c r="I1044" s="274"/>
      <c r="J1044" s="274"/>
      <c r="K1044" s="274"/>
      <c r="L1044" s="274"/>
    </row>
    <row r="1045" spans="1:12">
      <c r="A1045" s="263">
        <f t="shared" si="52"/>
        <v>2007</v>
      </c>
      <c r="B1045" s="406">
        <v>39294</v>
      </c>
      <c r="C1045" s="411">
        <v>5.9729032258064505</v>
      </c>
      <c r="D1045" s="408">
        <f t="shared" si="53"/>
        <v>0.36725950413223135</v>
      </c>
      <c r="I1045" s="274"/>
      <c r="J1045" s="274"/>
      <c r="K1045" s="274"/>
      <c r="L1045" s="274"/>
    </row>
    <row r="1046" spans="1:12">
      <c r="A1046" s="263">
        <f t="shared" si="52"/>
        <v>2007</v>
      </c>
      <c r="B1046" s="406">
        <v>39325</v>
      </c>
      <c r="C1046" s="411">
        <v>1.8629032258064522</v>
      </c>
      <c r="D1046" s="408">
        <f t="shared" si="53"/>
        <v>0.11454545454545459</v>
      </c>
      <c r="I1046" s="274"/>
      <c r="J1046" s="274"/>
      <c r="K1046" s="274"/>
      <c r="L1046" s="274"/>
    </row>
    <row r="1047" spans="1:12">
      <c r="A1047" s="263">
        <f t="shared" si="52"/>
        <v>2007</v>
      </c>
      <c r="B1047" s="406">
        <v>39355</v>
      </c>
      <c r="C1047" s="411">
        <v>3.2273333333333332</v>
      </c>
      <c r="D1047" s="408">
        <f t="shared" si="53"/>
        <v>0.19203966942148759</v>
      </c>
      <c r="I1047" s="274"/>
      <c r="J1047" s="274"/>
      <c r="K1047" s="274"/>
      <c r="L1047" s="274"/>
    </row>
    <row r="1048" spans="1:12">
      <c r="A1048" s="263">
        <f t="shared" si="52"/>
        <v>2008</v>
      </c>
      <c r="B1048" s="406">
        <v>39386</v>
      </c>
      <c r="C1048" s="411">
        <v>6.4612903225806448</v>
      </c>
      <c r="D1048" s="408">
        <f t="shared" si="53"/>
        <v>0.3972892561983471</v>
      </c>
      <c r="I1048" s="274"/>
      <c r="J1048" s="274"/>
      <c r="K1048" s="274"/>
      <c r="L1048" s="274"/>
    </row>
    <row r="1049" spans="1:12">
      <c r="A1049" s="263">
        <f t="shared" si="52"/>
        <v>2008</v>
      </c>
      <c r="B1049" s="406">
        <v>39416</v>
      </c>
      <c r="C1049" s="411">
        <v>7.5166666666666675</v>
      </c>
      <c r="D1049" s="408">
        <f t="shared" si="53"/>
        <v>0.44727272727272738</v>
      </c>
      <c r="I1049" s="274"/>
      <c r="J1049" s="274"/>
      <c r="K1049" s="274"/>
      <c r="L1049" s="274"/>
    </row>
    <row r="1050" spans="1:12">
      <c r="A1050" s="263">
        <f t="shared" si="52"/>
        <v>2008</v>
      </c>
      <c r="B1050" s="406">
        <v>39447</v>
      </c>
      <c r="C1050" s="411">
        <v>15.877419354838707</v>
      </c>
      <c r="D1050" s="408">
        <f t="shared" si="53"/>
        <v>0.97626446280991741</v>
      </c>
      <c r="I1050" s="274"/>
      <c r="J1050" s="274"/>
      <c r="K1050" s="274"/>
      <c r="L1050" s="274"/>
    </row>
    <row r="1051" spans="1:12">
      <c r="A1051" s="263">
        <f t="shared" si="52"/>
        <v>2008</v>
      </c>
      <c r="B1051" s="406">
        <v>39478</v>
      </c>
      <c r="C1051" s="411">
        <v>34.935483870967744</v>
      </c>
      <c r="D1051" s="408">
        <f t="shared" si="53"/>
        <v>2.1480991735537192</v>
      </c>
      <c r="I1051" s="274"/>
      <c r="J1051" s="274"/>
      <c r="K1051" s="274"/>
      <c r="L1051" s="274"/>
    </row>
    <row r="1052" spans="1:12">
      <c r="A1052" s="263">
        <f t="shared" si="52"/>
        <v>2008</v>
      </c>
      <c r="B1052" s="406">
        <v>39507</v>
      </c>
      <c r="C1052" s="411">
        <v>40.862068965517238</v>
      </c>
      <c r="D1052" s="408">
        <f t="shared" si="53"/>
        <v>2.3504132231404959</v>
      </c>
      <c r="I1052" s="274"/>
      <c r="J1052" s="274"/>
      <c r="K1052" s="274"/>
      <c r="L1052" s="274"/>
    </row>
    <row r="1053" spans="1:12">
      <c r="A1053" s="263">
        <f t="shared" si="52"/>
        <v>2008</v>
      </c>
      <c r="B1053" s="406">
        <v>39538</v>
      </c>
      <c r="C1053" s="411">
        <v>22.225806451612904</v>
      </c>
      <c r="D1053" s="408">
        <f t="shared" si="53"/>
        <v>1.3666115702479338</v>
      </c>
      <c r="I1053" s="274"/>
      <c r="J1053" s="274"/>
      <c r="K1053" s="274"/>
      <c r="L1053" s="274"/>
    </row>
    <row r="1054" spans="1:12">
      <c r="A1054" s="263">
        <f t="shared" si="52"/>
        <v>2008</v>
      </c>
      <c r="B1054" s="406">
        <v>39568</v>
      </c>
      <c r="C1054" s="411">
        <v>11.813333333333331</v>
      </c>
      <c r="D1054" s="408">
        <f t="shared" si="53"/>
        <v>0.70294214876033045</v>
      </c>
      <c r="I1054" s="274"/>
      <c r="J1054" s="274"/>
      <c r="K1054" s="274"/>
      <c r="L1054" s="274"/>
    </row>
    <row r="1055" spans="1:12">
      <c r="A1055" s="263">
        <f t="shared" si="52"/>
        <v>2008</v>
      </c>
      <c r="B1055" s="406">
        <v>39599</v>
      </c>
      <c r="C1055" s="411">
        <v>7</v>
      </c>
      <c r="D1055" s="408">
        <f t="shared" si="53"/>
        <v>0.43041322314049585</v>
      </c>
      <c r="I1055" s="274"/>
      <c r="J1055" s="274"/>
      <c r="K1055" s="274"/>
      <c r="L1055" s="274"/>
    </row>
    <row r="1056" spans="1:12">
      <c r="A1056" s="263">
        <f t="shared" si="52"/>
        <v>2008</v>
      </c>
      <c r="B1056" s="406">
        <v>39629</v>
      </c>
      <c r="C1056" s="411">
        <v>2.7383333333333337</v>
      </c>
      <c r="D1056" s="408">
        <f t="shared" si="53"/>
        <v>0.16294214876033061</v>
      </c>
      <c r="I1056" s="274"/>
      <c r="J1056" s="274"/>
      <c r="K1056" s="274"/>
      <c r="L1056" s="274"/>
    </row>
    <row r="1057" spans="1:12">
      <c r="A1057" s="263">
        <f t="shared" si="52"/>
        <v>2008</v>
      </c>
      <c r="B1057" s="406">
        <v>39660</v>
      </c>
      <c r="C1057" s="411">
        <v>0.14870967741935484</v>
      </c>
      <c r="D1057" s="408">
        <f t="shared" si="53"/>
        <v>9.1438016528925629E-3</v>
      </c>
      <c r="I1057" s="274"/>
      <c r="J1057" s="274"/>
      <c r="K1057" s="274"/>
      <c r="L1057" s="274"/>
    </row>
    <row r="1058" spans="1:12">
      <c r="A1058" s="263">
        <f t="shared" si="52"/>
        <v>2008</v>
      </c>
      <c r="B1058" s="406">
        <v>39691</v>
      </c>
      <c r="C1058" s="411">
        <v>0</v>
      </c>
      <c r="D1058" s="408">
        <f t="shared" si="53"/>
        <v>0</v>
      </c>
      <c r="I1058" s="274"/>
      <c r="J1058" s="274"/>
      <c r="K1058" s="274"/>
      <c r="L1058" s="274"/>
    </row>
    <row r="1059" spans="1:12">
      <c r="A1059" s="263">
        <f t="shared" si="52"/>
        <v>2008</v>
      </c>
      <c r="B1059" s="406">
        <v>39721</v>
      </c>
      <c r="C1059" s="411">
        <v>0</v>
      </c>
      <c r="D1059" s="408">
        <f t="shared" si="53"/>
        <v>0</v>
      </c>
      <c r="I1059" s="274"/>
      <c r="J1059" s="274"/>
      <c r="K1059" s="274"/>
      <c r="L1059" s="274"/>
    </row>
    <row r="1060" spans="1:12">
      <c r="A1060" s="263">
        <f t="shared" si="52"/>
        <v>2009</v>
      </c>
      <c r="B1060" s="406">
        <v>39752</v>
      </c>
      <c r="C1060" s="411">
        <v>-901</v>
      </c>
      <c r="D1060" s="408">
        <f t="shared" si="53"/>
        <v>-901</v>
      </c>
      <c r="I1060" s="274"/>
      <c r="J1060" s="274"/>
      <c r="K1060" s="274"/>
      <c r="L1060" s="274"/>
    </row>
    <row r="1061" spans="1:12">
      <c r="A1061" s="263">
        <f t="shared" si="52"/>
        <v>2009</v>
      </c>
      <c r="B1061" s="406">
        <v>39782</v>
      </c>
      <c r="C1061" s="411">
        <v>-901</v>
      </c>
      <c r="D1061" s="408">
        <f t="shared" si="53"/>
        <v>-901</v>
      </c>
      <c r="I1061" s="274"/>
      <c r="J1061" s="274"/>
      <c r="K1061" s="274"/>
      <c r="L1061" s="274"/>
    </row>
    <row r="1062" spans="1:12">
      <c r="A1062" s="263">
        <f t="shared" si="52"/>
        <v>2009</v>
      </c>
      <c r="B1062" s="406">
        <v>39813</v>
      </c>
      <c r="C1062" s="411">
        <v>-901</v>
      </c>
      <c r="D1062" s="408">
        <f t="shared" si="53"/>
        <v>-901</v>
      </c>
      <c r="I1062" s="274"/>
      <c r="J1062" s="274"/>
      <c r="K1062" s="274"/>
      <c r="L1062" s="274"/>
    </row>
    <row r="1063" spans="1:12">
      <c r="A1063" s="263">
        <f t="shared" si="52"/>
        <v>2009</v>
      </c>
      <c r="B1063" s="406">
        <v>39844</v>
      </c>
      <c r="C1063" s="411">
        <v>-901</v>
      </c>
      <c r="D1063" s="408">
        <f t="shared" si="53"/>
        <v>-901</v>
      </c>
      <c r="I1063" s="274"/>
      <c r="J1063" s="274"/>
      <c r="K1063" s="274"/>
      <c r="L1063" s="274"/>
    </row>
    <row r="1064" spans="1:12">
      <c r="A1064" s="263">
        <f t="shared" si="52"/>
        <v>2009</v>
      </c>
      <c r="B1064" s="406">
        <v>39872</v>
      </c>
      <c r="C1064" s="411">
        <v>-901</v>
      </c>
      <c r="D1064" s="408">
        <f t="shared" si="53"/>
        <v>-901</v>
      </c>
      <c r="I1064" s="274"/>
      <c r="J1064" s="274"/>
      <c r="K1064" s="274"/>
      <c r="L1064" s="274"/>
    </row>
    <row r="1065" spans="1:12">
      <c r="A1065" s="263">
        <f t="shared" si="52"/>
        <v>2009</v>
      </c>
      <c r="B1065" s="406">
        <v>39903</v>
      </c>
      <c r="C1065" s="411">
        <v>-901</v>
      </c>
      <c r="D1065" s="408">
        <f t="shared" si="53"/>
        <v>-901</v>
      </c>
      <c r="I1065" s="274"/>
      <c r="J1065" s="274"/>
      <c r="K1065" s="274"/>
      <c r="L1065" s="274"/>
    </row>
    <row r="1066" spans="1:12">
      <c r="A1066" s="263">
        <f t="shared" si="52"/>
        <v>2009</v>
      </c>
      <c r="B1066" s="406">
        <v>39933</v>
      </c>
      <c r="C1066" s="411">
        <v>-901</v>
      </c>
      <c r="D1066" s="408">
        <f t="shared" si="53"/>
        <v>-901</v>
      </c>
      <c r="I1066" s="274"/>
      <c r="J1066" s="274"/>
      <c r="K1066" s="274"/>
      <c r="L1066" s="274"/>
    </row>
    <row r="1067" spans="1:12">
      <c r="A1067" s="263">
        <f t="shared" si="52"/>
        <v>2009</v>
      </c>
      <c r="B1067" s="406">
        <v>39964</v>
      </c>
      <c r="C1067" s="411">
        <v>-901</v>
      </c>
      <c r="D1067" s="408">
        <f t="shared" si="53"/>
        <v>-901</v>
      </c>
      <c r="I1067" s="274"/>
      <c r="J1067" s="274"/>
      <c r="K1067" s="274"/>
      <c r="L1067" s="274"/>
    </row>
    <row r="1068" spans="1:12">
      <c r="A1068" s="263">
        <f t="shared" si="52"/>
        <v>2009</v>
      </c>
      <c r="B1068" s="406">
        <v>39994</v>
      </c>
      <c r="C1068" s="411">
        <v>-901</v>
      </c>
      <c r="D1068" s="408">
        <f t="shared" si="53"/>
        <v>-901</v>
      </c>
      <c r="I1068" s="274"/>
      <c r="J1068" s="274"/>
      <c r="K1068" s="274"/>
      <c r="L1068" s="274"/>
    </row>
    <row r="1069" spans="1:12">
      <c r="A1069" s="263">
        <f t="shared" si="52"/>
        <v>2009</v>
      </c>
      <c r="B1069" s="406">
        <v>40025</v>
      </c>
      <c r="C1069" s="411">
        <v>-901</v>
      </c>
      <c r="D1069" s="408">
        <f t="shared" si="53"/>
        <v>-901</v>
      </c>
      <c r="I1069" s="274"/>
      <c r="J1069" s="274"/>
      <c r="K1069" s="274"/>
      <c r="L1069" s="274"/>
    </row>
    <row r="1070" spans="1:12">
      <c r="A1070" s="263">
        <f t="shared" si="52"/>
        <v>2009</v>
      </c>
      <c r="B1070" s="406">
        <v>40056</v>
      </c>
      <c r="C1070" s="411">
        <v>-901</v>
      </c>
      <c r="D1070" s="408">
        <f t="shared" si="53"/>
        <v>-901</v>
      </c>
      <c r="I1070" s="274"/>
      <c r="J1070" s="274"/>
      <c r="K1070" s="274"/>
      <c r="L1070" s="274"/>
    </row>
    <row r="1071" spans="1:12">
      <c r="A1071" s="263">
        <f t="shared" si="52"/>
        <v>2009</v>
      </c>
      <c r="B1071" s="406">
        <v>40086</v>
      </c>
      <c r="C1071" s="411">
        <v>-901</v>
      </c>
      <c r="D1071" s="408">
        <f t="shared" si="53"/>
        <v>-901</v>
      </c>
      <c r="I1071" s="274"/>
      <c r="J1071" s="274"/>
      <c r="K1071" s="274"/>
      <c r="L1071" s="274"/>
    </row>
    <row r="1072" spans="1:12">
      <c r="A1072" s="263">
        <f t="shared" si="52"/>
        <v>2010</v>
      </c>
      <c r="B1072" s="406">
        <v>40117</v>
      </c>
      <c r="C1072" s="411">
        <v>4.3325806451612907</v>
      </c>
      <c r="D1072" s="408">
        <f t="shared" si="53"/>
        <v>0.26640000000000003</v>
      </c>
      <c r="I1072" s="274"/>
      <c r="J1072" s="274"/>
      <c r="K1072" s="274"/>
      <c r="L1072" s="274"/>
    </row>
    <row r="1073" spans="1:12">
      <c r="A1073" s="263">
        <f t="shared" si="52"/>
        <v>2010</v>
      </c>
      <c r="B1073" s="406">
        <v>40147</v>
      </c>
      <c r="C1073" s="411">
        <v>4.6829999999999989</v>
      </c>
      <c r="D1073" s="408">
        <f t="shared" si="53"/>
        <v>0.27865785123966935</v>
      </c>
      <c r="I1073" s="274"/>
      <c r="J1073" s="274"/>
      <c r="K1073" s="274"/>
      <c r="L1073" s="274"/>
    </row>
    <row r="1074" spans="1:12">
      <c r="A1074" s="263">
        <f t="shared" si="52"/>
        <v>2010</v>
      </c>
      <c r="B1074" s="406">
        <v>40178</v>
      </c>
      <c r="C1074" s="411">
        <v>13.599032258064515</v>
      </c>
      <c r="D1074" s="408">
        <f t="shared" si="53"/>
        <v>0.8361719008264461</v>
      </c>
      <c r="I1074" s="274"/>
      <c r="J1074" s="274"/>
      <c r="K1074" s="274"/>
      <c r="L1074" s="274"/>
    </row>
    <row r="1075" spans="1:12">
      <c r="A1075" s="263">
        <f t="shared" si="52"/>
        <v>2010</v>
      </c>
      <c r="B1075" s="406">
        <v>40209</v>
      </c>
      <c r="C1075" s="411">
        <v>20.493548387096773</v>
      </c>
      <c r="D1075" s="408">
        <f t="shared" si="53"/>
        <v>1.2600991735537188</v>
      </c>
      <c r="I1075" s="274"/>
      <c r="J1075" s="274"/>
      <c r="K1075" s="274"/>
      <c r="L1075" s="274"/>
    </row>
    <row r="1076" spans="1:12">
      <c r="A1076" s="263">
        <f t="shared" si="52"/>
        <v>2010</v>
      </c>
      <c r="B1076" s="406">
        <v>40237</v>
      </c>
      <c r="C1076" s="411">
        <v>35.196428571428569</v>
      </c>
      <c r="D1076" s="408">
        <f t="shared" si="53"/>
        <v>1.9547107438016529</v>
      </c>
      <c r="I1076" s="274"/>
      <c r="J1076" s="274"/>
      <c r="K1076" s="274"/>
      <c r="L1076" s="274"/>
    </row>
    <row r="1077" spans="1:12">
      <c r="A1077" s="263">
        <f t="shared" si="52"/>
        <v>2010</v>
      </c>
      <c r="B1077" s="406">
        <v>40268</v>
      </c>
      <c r="C1077" s="411">
        <v>14.841935483870968</v>
      </c>
      <c r="D1077" s="408">
        <f t="shared" si="53"/>
        <v>0.91259504132231417</v>
      </c>
      <c r="I1077" s="274"/>
      <c r="J1077" s="274"/>
      <c r="K1077" s="274"/>
      <c r="L1077" s="274"/>
    </row>
    <row r="1078" spans="1:12">
      <c r="A1078" s="263">
        <f t="shared" si="52"/>
        <v>2010</v>
      </c>
      <c r="B1078" s="406">
        <v>40298</v>
      </c>
      <c r="C1078" s="411">
        <v>19.100000000000005</v>
      </c>
      <c r="D1078" s="408">
        <f t="shared" si="53"/>
        <v>1.136528925619835</v>
      </c>
      <c r="I1078" s="274"/>
      <c r="J1078" s="274"/>
      <c r="K1078" s="274"/>
      <c r="L1078" s="274"/>
    </row>
    <row r="1079" spans="1:12">
      <c r="A1079" s="263">
        <f t="shared" si="52"/>
        <v>2010</v>
      </c>
      <c r="B1079" s="406">
        <v>40329</v>
      </c>
      <c r="C1079" s="411">
        <v>16.732258064516127</v>
      </c>
      <c r="D1079" s="408">
        <f t="shared" si="53"/>
        <v>1.0288264462809917</v>
      </c>
      <c r="I1079" s="274"/>
      <c r="J1079" s="274"/>
      <c r="K1079" s="274"/>
      <c r="L1079" s="274"/>
    </row>
    <row r="1080" spans="1:12">
      <c r="A1080" s="263">
        <f t="shared" si="52"/>
        <v>2010</v>
      </c>
      <c r="B1080" s="406">
        <v>40359</v>
      </c>
      <c r="C1080" s="411">
        <v>17.95</v>
      </c>
      <c r="D1080" s="408">
        <f t="shared" si="53"/>
        <v>1.0680991735537191</v>
      </c>
      <c r="I1080" s="274"/>
      <c r="J1080" s="274"/>
      <c r="K1080" s="274"/>
      <c r="L1080" s="274"/>
    </row>
    <row r="1081" spans="1:12">
      <c r="A1081" s="263">
        <f t="shared" si="52"/>
        <v>2010</v>
      </c>
      <c r="B1081" s="406">
        <v>40390</v>
      </c>
      <c r="C1081" s="411">
        <v>10.160967741935487</v>
      </c>
      <c r="D1081" s="408">
        <f t="shared" si="53"/>
        <v>0.62477355371900845</v>
      </c>
      <c r="I1081" s="274"/>
      <c r="J1081" s="274"/>
      <c r="K1081" s="274"/>
      <c r="L1081" s="274"/>
    </row>
    <row r="1082" spans="1:12">
      <c r="A1082" s="263">
        <f t="shared" si="52"/>
        <v>2010</v>
      </c>
      <c r="B1082" s="406">
        <v>40421</v>
      </c>
      <c r="C1082" s="411">
        <v>8.4229032258064525</v>
      </c>
      <c r="D1082" s="408">
        <f t="shared" si="53"/>
        <v>0.51790413223140497</v>
      </c>
      <c r="I1082" s="274"/>
      <c r="J1082" s="274"/>
      <c r="K1082" s="274"/>
      <c r="L1082" s="274"/>
    </row>
    <row r="1083" spans="1:12">
      <c r="A1083" s="263">
        <f t="shared" si="52"/>
        <v>2010</v>
      </c>
      <c r="B1083" s="406">
        <v>40451</v>
      </c>
      <c r="C1083" s="411">
        <v>8.0633333333333361</v>
      </c>
      <c r="D1083" s="408">
        <f t="shared" si="53"/>
        <v>0.47980165289256216</v>
      </c>
      <c r="I1083" s="274"/>
      <c r="J1083" s="274"/>
      <c r="K1083" s="274"/>
      <c r="L1083" s="274"/>
    </row>
    <row r="1084" spans="1:12">
      <c r="A1084" s="263">
        <f t="shared" si="52"/>
        <v>2011</v>
      </c>
      <c r="B1084" s="406">
        <v>40482</v>
      </c>
      <c r="C1084" s="411">
        <v>-901</v>
      </c>
      <c r="D1084" s="408">
        <f t="shared" si="53"/>
        <v>-901</v>
      </c>
      <c r="I1084" s="274"/>
      <c r="J1084" s="274"/>
      <c r="K1084" s="274"/>
      <c r="L1084" s="274"/>
    </row>
    <row r="1085" spans="1:12">
      <c r="A1085" s="263">
        <f t="shared" si="52"/>
        <v>2011</v>
      </c>
      <c r="B1085" s="406">
        <v>40512</v>
      </c>
      <c r="C1085" s="411">
        <v>-901</v>
      </c>
      <c r="D1085" s="408">
        <f t="shared" si="53"/>
        <v>-901</v>
      </c>
      <c r="I1085" s="274"/>
      <c r="J1085" s="274"/>
      <c r="K1085" s="274"/>
      <c r="L1085" s="274"/>
    </row>
    <row r="1086" spans="1:12">
      <c r="A1086" s="263">
        <f t="shared" si="52"/>
        <v>2011</v>
      </c>
      <c r="B1086" s="406">
        <v>40543</v>
      </c>
      <c r="C1086" s="411">
        <v>-901</v>
      </c>
      <c r="D1086" s="408">
        <f t="shared" si="53"/>
        <v>-901</v>
      </c>
      <c r="I1086" s="274"/>
      <c r="J1086" s="274"/>
      <c r="K1086" s="274"/>
      <c r="L1086" s="274"/>
    </row>
    <row r="1087" spans="1:12">
      <c r="A1087" s="263">
        <f t="shared" si="52"/>
        <v>2011</v>
      </c>
      <c r="B1087" s="406">
        <v>40574</v>
      </c>
      <c r="C1087" s="411">
        <v>-901</v>
      </c>
      <c r="D1087" s="408">
        <f t="shared" si="53"/>
        <v>-901</v>
      </c>
      <c r="I1087" s="274"/>
      <c r="J1087" s="274"/>
      <c r="K1087" s="274"/>
      <c r="L1087" s="274"/>
    </row>
    <row r="1088" spans="1:12">
      <c r="A1088" s="263">
        <f t="shared" si="52"/>
        <v>2011</v>
      </c>
      <c r="B1088" s="406">
        <v>40602</v>
      </c>
      <c r="C1088" s="411">
        <v>-901</v>
      </c>
      <c r="D1088" s="408">
        <f t="shared" si="53"/>
        <v>-901</v>
      </c>
      <c r="I1088" s="274"/>
      <c r="J1088" s="274"/>
      <c r="K1088" s="274"/>
      <c r="L1088" s="274"/>
    </row>
    <row r="1089" spans="1:12">
      <c r="A1089" s="263">
        <f t="shared" si="52"/>
        <v>2011</v>
      </c>
      <c r="B1089" s="406">
        <v>40633</v>
      </c>
      <c r="C1089" s="411">
        <v>-901</v>
      </c>
      <c r="D1089" s="408">
        <f t="shared" si="53"/>
        <v>-901</v>
      </c>
      <c r="I1089" s="274"/>
      <c r="J1089" s="274"/>
      <c r="K1089" s="274"/>
      <c r="L1089" s="274"/>
    </row>
    <row r="1090" spans="1:12">
      <c r="A1090" s="263">
        <f t="shared" si="52"/>
        <v>2011</v>
      </c>
      <c r="B1090" s="406">
        <v>40663</v>
      </c>
      <c r="C1090" s="411">
        <v>-901</v>
      </c>
      <c r="D1090" s="408">
        <f t="shared" si="53"/>
        <v>-901</v>
      </c>
      <c r="I1090" s="274"/>
      <c r="J1090" s="274"/>
      <c r="K1090" s="274"/>
      <c r="L1090" s="274"/>
    </row>
    <row r="1091" spans="1:12">
      <c r="A1091" s="263">
        <f t="shared" si="52"/>
        <v>2011</v>
      </c>
      <c r="B1091" s="406">
        <v>40694</v>
      </c>
      <c r="C1091" s="411">
        <v>-901</v>
      </c>
      <c r="D1091" s="408">
        <f t="shared" si="53"/>
        <v>-901</v>
      </c>
      <c r="I1091" s="274"/>
      <c r="J1091" s="274"/>
      <c r="K1091" s="274"/>
      <c r="L1091" s="274"/>
    </row>
    <row r="1092" spans="1:12">
      <c r="A1092" s="263">
        <f t="shared" si="52"/>
        <v>2011</v>
      </c>
      <c r="B1092" s="406">
        <v>40724</v>
      </c>
      <c r="C1092" s="411">
        <v>-901</v>
      </c>
      <c r="D1092" s="408">
        <f t="shared" si="53"/>
        <v>-901</v>
      </c>
      <c r="I1092" s="274"/>
      <c r="J1092" s="274"/>
      <c r="K1092" s="274"/>
      <c r="L1092" s="274"/>
    </row>
    <row r="1093" spans="1:12">
      <c r="A1093" s="263">
        <f t="shared" si="52"/>
        <v>2011</v>
      </c>
      <c r="B1093" s="406">
        <v>40755</v>
      </c>
      <c r="C1093" s="411">
        <v>-901</v>
      </c>
      <c r="D1093" s="408">
        <f t="shared" si="53"/>
        <v>-901</v>
      </c>
      <c r="I1093" s="274"/>
      <c r="J1093" s="274"/>
      <c r="K1093" s="274"/>
      <c r="L1093" s="274"/>
    </row>
    <row r="1094" spans="1:12">
      <c r="A1094" s="263">
        <f t="shared" si="52"/>
        <v>2011</v>
      </c>
      <c r="B1094" s="406">
        <v>40786</v>
      </c>
      <c r="C1094" s="411">
        <v>-901</v>
      </c>
      <c r="D1094" s="408">
        <f t="shared" si="53"/>
        <v>-901</v>
      </c>
      <c r="I1094" s="274"/>
      <c r="J1094" s="274"/>
      <c r="K1094" s="274"/>
      <c r="L1094" s="274"/>
    </row>
    <row r="1095" spans="1:12">
      <c r="A1095" s="263">
        <f t="shared" si="52"/>
        <v>2011</v>
      </c>
      <c r="B1095" s="406">
        <v>40816</v>
      </c>
      <c r="C1095" s="411">
        <v>-901</v>
      </c>
      <c r="D1095" s="408">
        <f t="shared" si="53"/>
        <v>-901</v>
      </c>
      <c r="I1095" s="274"/>
      <c r="J1095" s="274"/>
      <c r="K1095" s="274"/>
      <c r="L1095" s="274"/>
    </row>
    <row r="1096" spans="1:12">
      <c r="A1096" s="263">
        <f t="shared" si="52"/>
        <v>2012</v>
      </c>
      <c r="B1096" s="406">
        <v>40847</v>
      </c>
      <c r="C1096" s="411">
        <v>23.690322580645162</v>
      </c>
      <c r="D1096" s="408">
        <f t="shared" si="53"/>
        <v>1.4566611570247934</v>
      </c>
      <c r="I1096" s="274"/>
      <c r="J1096" s="274"/>
      <c r="K1096" s="274"/>
      <c r="L1096" s="274"/>
    </row>
    <row r="1097" spans="1:12">
      <c r="A1097" s="263">
        <f t="shared" si="52"/>
        <v>2012</v>
      </c>
      <c r="B1097" s="406">
        <v>40877</v>
      </c>
      <c r="C1097" s="411">
        <v>16.896666666666665</v>
      </c>
      <c r="D1097" s="408">
        <f t="shared" si="53"/>
        <v>1.0054214876033056</v>
      </c>
      <c r="I1097" s="274"/>
      <c r="J1097" s="274"/>
      <c r="K1097" s="274"/>
      <c r="L1097" s="274"/>
    </row>
    <row r="1098" spans="1:12">
      <c r="A1098" s="263">
        <f t="shared" si="52"/>
        <v>2012</v>
      </c>
      <c r="B1098" s="406">
        <v>40908</v>
      </c>
      <c r="C1098" s="411">
        <v>14.232258064516126</v>
      </c>
      <c r="D1098" s="408">
        <f t="shared" si="53"/>
        <v>0.87510743801652879</v>
      </c>
      <c r="I1098" s="274"/>
      <c r="J1098" s="274"/>
      <c r="K1098" s="274"/>
      <c r="L1098" s="274"/>
    </row>
    <row r="1099" spans="1:12">
      <c r="A1099" s="263">
        <f t="shared" si="52"/>
        <v>2012</v>
      </c>
      <c r="B1099" s="406">
        <v>40939</v>
      </c>
      <c r="C1099" s="411">
        <v>21.001935483870966</v>
      </c>
      <c r="D1099" s="408">
        <f t="shared" si="53"/>
        <v>1.2913586776859503</v>
      </c>
      <c r="I1099" s="274"/>
      <c r="J1099" s="274"/>
      <c r="K1099" s="274"/>
      <c r="L1099" s="274"/>
    </row>
    <row r="1100" spans="1:12">
      <c r="A1100" s="263">
        <f t="shared" si="52"/>
        <v>2012</v>
      </c>
      <c r="B1100" s="406">
        <v>40968</v>
      </c>
      <c r="C1100" s="411">
        <v>15.479310344827585</v>
      </c>
      <c r="D1100" s="408">
        <f t="shared" si="53"/>
        <v>0.89038016528925601</v>
      </c>
      <c r="I1100" s="274"/>
      <c r="J1100" s="274"/>
      <c r="K1100" s="274"/>
      <c r="L1100" s="274"/>
    </row>
    <row r="1101" spans="1:12">
      <c r="A1101" s="263">
        <f t="shared" si="52"/>
        <v>2012</v>
      </c>
      <c r="B1101" s="406">
        <v>40999</v>
      </c>
      <c r="C1101" s="411">
        <v>92.219354838709677</v>
      </c>
      <c r="D1101" s="408">
        <f t="shared" si="53"/>
        <v>5.6703471074380181</v>
      </c>
      <c r="I1101" s="274"/>
      <c r="J1101" s="274"/>
      <c r="K1101" s="274"/>
      <c r="L1101" s="274"/>
    </row>
    <row r="1102" spans="1:12">
      <c r="A1102" s="263">
        <f t="shared" si="52"/>
        <v>2012</v>
      </c>
      <c r="B1102" s="406">
        <v>41029</v>
      </c>
      <c r="C1102" s="411">
        <v>41.699999999999996</v>
      </c>
      <c r="D1102" s="408">
        <f t="shared" si="53"/>
        <v>2.4813223140495859</v>
      </c>
      <c r="I1102" s="274"/>
      <c r="J1102" s="274"/>
      <c r="K1102" s="274"/>
      <c r="L1102" s="274"/>
    </row>
    <row r="1103" spans="1:12">
      <c r="A1103" s="263">
        <f t="shared" si="52"/>
        <v>2012</v>
      </c>
      <c r="B1103" s="406">
        <v>41060</v>
      </c>
      <c r="C1103" s="411">
        <v>19.780645161290327</v>
      </c>
      <c r="D1103" s="408">
        <f t="shared" si="53"/>
        <v>1.2162644628099177</v>
      </c>
      <c r="I1103" s="274"/>
      <c r="J1103" s="274"/>
      <c r="K1103" s="274"/>
      <c r="L1103" s="274"/>
    </row>
    <row r="1104" spans="1:12">
      <c r="A1104" s="263">
        <f t="shared" si="52"/>
        <v>2012</v>
      </c>
      <c r="B1104" s="406">
        <v>41090</v>
      </c>
      <c r="C1104" s="411">
        <v>19.566666666666666</v>
      </c>
      <c r="D1104" s="408">
        <f t="shared" si="53"/>
        <v>1.164297520661157</v>
      </c>
      <c r="I1104" s="274"/>
      <c r="J1104" s="274"/>
      <c r="K1104" s="274"/>
      <c r="L1104" s="274"/>
    </row>
    <row r="1105" spans="1:12">
      <c r="A1105" s="263">
        <f t="shared" ref="A1105:A1143" si="54">IF(MONTH(B1105)&gt;9,YEAR(B1105)+1,YEAR(B1105))</f>
        <v>2012</v>
      </c>
      <c r="B1105" s="406">
        <v>41121</v>
      </c>
      <c r="C1105" s="411">
        <v>8.1667741935483882</v>
      </c>
      <c r="D1105" s="408">
        <f t="shared" ref="D1105:D1168" si="55">IF(C1105&lt;&gt;-901,C1105*DAY(B1105)*24*60*60/(220*22*9*1000),-901)</f>
        <v>0.50215537190082649</v>
      </c>
      <c r="I1105" s="274"/>
      <c r="J1105" s="274"/>
      <c r="K1105" s="274"/>
      <c r="L1105" s="274"/>
    </row>
    <row r="1106" spans="1:12">
      <c r="A1106" s="263">
        <f t="shared" si="54"/>
        <v>2012</v>
      </c>
      <c r="B1106" s="406">
        <v>41152</v>
      </c>
      <c r="C1106" s="411">
        <v>3.1993548387096804</v>
      </c>
      <c r="D1106" s="408">
        <f t="shared" si="55"/>
        <v>0.196720661157025</v>
      </c>
      <c r="I1106" s="274"/>
      <c r="J1106" s="274"/>
      <c r="K1106" s="274"/>
      <c r="L1106" s="274"/>
    </row>
    <row r="1107" spans="1:12">
      <c r="A1107" s="263">
        <f t="shared" si="54"/>
        <v>2012</v>
      </c>
      <c r="B1107" s="406">
        <v>41182</v>
      </c>
      <c r="C1107" s="411">
        <v>0.96099999999999997</v>
      </c>
      <c r="D1107" s="408">
        <f t="shared" si="55"/>
        <v>5.7183471074380168E-2</v>
      </c>
      <c r="I1107" s="274"/>
      <c r="J1107" s="274"/>
      <c r="K1107" s="274"/>
      <c r="L1107" s="274"/>
    </row>
    <row r="1108" spans="1:12">
      <c r="A1108" s="263">
        <f t="shared" si="54"/>
        <v>2013</v>
      </c>
      <c r="B1108" s="406">
        <v>41213</v>
      </c>
      <c r="C1108" s="411">
        <v>2.7816129032258066</v>
      </c>
      <c r="D1108" s="408">
        <f t="shared" si="55"/>
        <v>0.17103471074380167</v>
      </c>
      <c r="I1108" s="274"/>
      <c r="J1108" s="274"/>
      <c r="K1108" s="274"/>
      <c r="L1108" s="274"/>
    </row>
    <row r="1109" spans="1:12">
      <c r="A1109" s="263">
        <f t="shared" si="54"/>
        <v>2013</v>
      </c>
      <c r="B1109" s="406">
        <v>41243</v>
      </c>
      <c r="C1109" s="411">
        <v>21.934000000000001</v>
      </c>
      <c r="D1109" s="408">
        <f t="shared" si="55"/>
        <v>1.3051636363636363</v>
      </c>
      <c r="I1109" s="274"/>
      <c r="J1109" s="274"/>
      <c r="K1109" s="274"/>
      <c r="L1109" s="274"/>
    </row>
    <row r="1110" spans="1:12">
      <c r="A1110" s="263">
        <f t="shared" si="54"/>
        <v>2013</v>
      </c>
      <c r="B1110" s="406">
        <v>41274</v>
      </c>
      <c r="C1110" s="411">
        <v>82.388709677419357</v>
      </c>
      <c r="D1110" s="408">
        <f t="shared" si="55"/>
        <v>5.0658842975206619</v>
      </c>
      <c r="I1110" s="274"/>
      <c r="J1110" s="274"/>
      <c r="K1110" s="274"/>
      <c r="L1110" s="274"/>
    </row>
    <row r="1111" spans="1:12">
      <c r="A1111" s="263">
        <f t="shared" si="54"/>
        <v>2013</v>
      </c>
      <c r="B1111" s="406">
        <v>41305</v>
      </c>
      <c r="C1111" s="411">
        <v>21.709677419354843</v>
      </c>
      <c r="D1111" s="408">
        <f t="shared" si="55"/>
        <v>1.3348760330578515</v>
      </c>
      <c r="I1111" s="274"/>
      <c r="J1111" s="274"/>
      <c r="K1111" s="274"/>
      <c r="L1111" s="274"/>
    </row>
    <row r="1112" spans="1:12">
      <c r="A1112" s="263">
        <f t="shared" si="54"/>
        <v>2013</v>
      </c>
      <c r="B1112" s="406">
        <v>41333</v>
      </c>
      <c r="C1112" s="411">
        <v>16.078571428571429</v>
      </c>
      <c r="D1112" s="408">
        <f t="shared" si="55"/>
        <v>0.89295867768595061</v>
      </c>
      <c r="I1112" s="274"/>
      <c r="J1112" s="274"/>
      <c r="K1112" s="274"/>
      <c r="L1112" s="274"/>
    </row>
    <row r="1113" spans="1:12">
      <c r="A1113" s="263">
        <f t="shared" si="54"/>
        <v>2013</v>
      </c>
      <c r="B1113" s="406">
        <v>41364</v>
      </c>
      <c r="C1113" s="411">
        <v>18.954838709677418</v>
      </c>
      <c r="D1113" s="408">
        <f t="shared" si="55"/>
        <v>1.165487603305785</v>
      </c>
      <c r="I1113" s="274"/>
      <c r="J1113" s="274"/>
      <c r="K1113" s="274"/>
      <c r="L1113" s="274"/>
    </row>
    <row r="1114" spans="1:12">
      <c r="A1114" s="263">
        <f t="shared" si="54"/>
        <v>2013</v>
      </c>
      <c r="B1114" s="406">
        <v>41394</v>
      </c>
      <c r="C1114" s="411">
        <v>16.083333333333336</v>
      </c>
      <c r="D1114" s="408">
        <f t="shared" si="55"/>
        <v>0.95702479338842994</v>
      </c>
      <c r="I1114" s="274"/>
      <c r="J1114" s="274"/>
      <c r="K1114" s="274"/>
      <c r="L1114" s="274"/>
    </row>
    <row r="1115" spans="1:12">
      <c r="A1115" s="263">
        <f t="shared" si="54"/>
        <v>2013</v>
      </c>
      <c r="B1115" s="406">
        <v>41425</v>
      </c>
      <c r="C1115" s="411">
        <v>10.939354838709676</v>
      </c>
      <c r="D1115" s="408">
        <f t="shared" si="55"/>
        <v>0.67263471074380154</v>
      </c>
      <c r="I1115" s="274"/>
      <c r="J1115" s="274"/>
      <c r="K1115" s="274"/>
      <c r="L1115" s="274"/>
    </row>
    <row r="1116" spans="1:12">
      <c r="A1116" s="263">
        <f t="shared" si="54"/>
        <v>2013</v>
      </c>
      <c r="B1116" s="406">
        <v>41455</v>
      </c>
      <c r="C1116" s="411">
        <v>6.6749999999999989</v>
      </c>
      <c r="D1116" s="408">
        <f t="shared" si="55"/>
        <v>0.39719008264462802</v>
      </c>
      <c r="I1116" s="274"/>
      <c r="J1116" s="274"/>
      <c r="K1116" s="274"/>
      <c r="L1116" s="274"/>
    </row>
    <row r="1117" spans="1:12">
      <c r="A1117" s="263">
        <f t="shared" si="54"/>
        <v>2013</v>
      </c>
      <c r="B1117" s="406">
        <v>41486</v>
      </c>
      <c r="C1117" s="411">
        <v>1.5</v>
      </c>
      <c r="D1117" s="408">
        <f t="shared" si="55"/>
        <v>9.2231404958677682E-2</v>
      </c>
      <c r="I1117" s="274"/>
      <c r="J1117" s="274"/>
      <c r="K1117" s="274"/>
      <c r="L1117" s="274"/>
    </row>
    <row r="1118" spans="1:12">
      <c r="A1118" s="263">
        <f t="shared" si="54"/>
        <v>2013</v>
      </c>
      <c r="B1118" s="406">
        <v>41517</v>
      </c>
      <c r="C1118" s="411">
        <v>3.2258064516129032E-4</v>
      </c>
      <c r="D1118" s="408">
        <f t="shared" si="55"/>
        <v>1.9834710743801649E-5</v>
      </c>
      <c r="I1118" s="274"/>
      <c r="J1118" s="274"/>
      <c r="K1118" s="274"/>
      <c r="L1118" s="274"/>
    </row>
    <row r="1119" spans="1:12">
      <c r="A1119" s="263">
        <f t="shared" si="54"/>
        <v>2013</v>
      </c>
      <c r="B1119" s="406">
        <v>41547</v>
      </c>
      <c r="C1119" s="411">
        <v>0.45066666666666655</v>
      </c>
      <c r="D1119" s="408">
        <f t="shared" si="55"/>
        <v>2.681652892561983E-2</v>
      </c>
      <c r="I1119" s="274"/>
      <c r="J1119" s="274"/>
      <c r="K1119" s="274"/>
      <c r="L1119" s="274"/>
    </row>
    <row r="1120" spans="1:12">
      <c r="A1120" s="263">
        <f t="shared" si="54"/>
        <v>2014</v>
      </c>
      <c r="B1120" s="406">
        <v>41578</v>
      </c>
      <c r="C1120" s="411">
        <v>-901</v>
      </c>
      <c r="D1120" s="408">
        <f t="shared" si="55"/>
        <v>-901</v>
      </c>
      <c r="I1120" s="274"/>
      <c r="J1120" s="274"/>
      <c r="K1120" s="274"/>
      <c r="L1120" s="274"/>
    </row>
    <row r="1121" spans="1:12">
      <c r="A1121" s="263">
        <f t="shared" si="54"/>
        <v>2014</v>
      </c>
      <c r="B1121" s="406">
        <v>41608</v>
      </c>
      <c r="C1121" s="411">
        <v>-901</v>
      </c>
      <c r="D1121" s="408">
        <f t="shared" si="55"/>
        <v>-901</v>
      </c>
      <c r="I1121" s="274"/>
      <c r="J1121" s="274"/>
      <c r="K1121" s="274"/>
      <c r="L1121" s="274"/>
    </row>
    <row r="1122" spans="1:12">
      <c r="A1122" s="263">
        <f t="shared" si="54"/>
        <v>2014</v>
      </c>
      <c r="B1122" s="406">
        <v>41639</v>
      </c>
      <c r="C1122" s="411">
        <v>-901</v>
      </c>
      <c r="D1122" s="408">
        <f t="shared" si="55"/>
        <v>-901</v>
      </c>
      <c r="I1122" s="274"/>
      <c r="J1122" s="274"/>
      <c r="K1122" s="274"/>
      <c r="L1122" s="274"/>
    </row>
    <row r="1123" spans="1:12">
      <c r="A1123" s="263">
        <f t="shared" si="54"/>
        <v>2014</v>
      </c>
      <c r="B1123" s="406">
        <v>41670</v>
      </c>
      <c r="C1123" s="411">
        <v>-901</v>
      </c>
      <c r="D1123" s="408">
        <f t="shared" si="55"/>
        <v>-901</v>
      </c>
      <c r="I1123" s="274"/>
      <c r="J1123" s="274"/>
      <c r="K1123" s="274"/>
      <c r="L1123" s="274"/>
    </row>
    <row r="1124" spans="1:12">
      <c r="A1124" s="263">
        <f t="shared" si="54"/>
        <v>2014</v>
      </c>
      <c r="B1124" s="406">
        <v>41698</v>
      </c>
      <c r="C1124" s="411">
        <v>-901</v>
      </c>
      <c r="D1124" s="408">
        <f t="shared" si="55"/>
        <v>-901</v>
      </c>
      <c r="I1124" s="274"/>
      <c r="J1124" s="274"/>
      <c r="K1124" s="274"/>
      <c r="L1124" s="274"/>
    </row>
    <row r="1125" spans="1:12">
      <c r="A1125" s="263">
        <f t="shared" si="54"/>
        <v>2014</v>
      </c>
      <c r="B1125" s="406">
        <v>41729</v>
      </c>
      <c r="C1125" s="411">
        <v>-901</v>
      </c>
      <c r="D1125" s="408">
        <f t="shared" si="55"/>
        <v>-901</v>
      </c>
      <c r="I1125" s="274"/>
      <c r="J1125" s="274"/>
      <c r="K1125" s="274"/>
      <c r="L1125" s="274"/>
    </row>
    <row r="1126" spans="1:12">
      <c r="A1126" s="263">
        <f t="shared" si="54"/>
        <v>2014</v>
      </c>
      <c r="B1126" s="406">
        <v>41759</v>
      </c>
      <c r="C1126" s="411">
        <v>-901</v>
      </c>
      <c r="D1126" s="408">
        <f t="shared" si="55"/>
        <v>-901</v>
      </c>
      <c r="I1126" s="274"/>
      <c r="J1126" s="274"/>
      <c r="K1126" s="274"/>
      <c r="L1126" s="274"/>
    </row>
    <row r="1127" spans="1:12">
      <c r="A1127" s="263">
        <f t="shared" si="54"/>
        <v>2014</v>
      </c>
      <c r="B1127" s="406">
        <v>41790</v>
      </c>
      <c r="C1127" s="411">
        <v>-901</v>
      </c>
      <c r="D1127" s="408">
        <f t="shared" si="55"/>
        <v>-901</v>
      </c>
      <c r="I1127" s="274"/>
      <c r="J1127" s="274"/>
      <c r="K1127" s="274"/>
      <c r="L1127" s="274"/>
    </row>
    <row r="1128" spans="1:12">
      <c r="A1128" s="263">
        <f t="shared" si="54"/>
        <v>2014</v>
      </c>
      <c r="B1128" s="406">
        <v>41820</v>
      </c>
      <c r="C1128" s="411">
        <v>-901</v>
      </c>
      <c r="D1128" s="408">
        <f t="shared" si="55"/>
        <v>-901</v>
      </c>
      <c r="I1128" s="274"/>
      <c r="J1128" s="274"/>
      <c r="K1128" s="274"/>
      <c r="L1128" s="274"/>
    </row>
    <row r="1129" spans="1:12">
      <c r="A1129" s="263">
        <f t="shared" si="54"/>
        <v>2014</v>
      </c>
      <c r="B1129" s="406">
        <v>41851</v>
      </c>
      <c r="C1129" s="411">
        <v>-901</v>
      </c>
      <c r="D1129" s="408">
        <f t="shared" si="55"/>
        <v>-901</v>
      </c>
      <c r="I1129" s="274"/>
      <c r="J1129" s="274"/>
      <c r="K1129" s="274"/>
      <c r="L1129" s="274"/>
    </row>
    <row r="1130" spans="1:12">
      <c r="A1130" s="263">
        <f t="shared" si="54"/>
        <v>2014</v>
      </c>
      <c r="B1130" s="406">
        <v>41882</v>
      </c>
      <c r="C1130" s="411">
        <v>-901</v>
      </c>
      <c r="D1130" s="408">
        <f t="shared" si="55"/>
        <v>-901</v>
      </c>
      <c r="I1130" s="274"/>
      <c r="J1130" s="274"/>
      <c r="K1130" s="274"/>
      <c r="L1130" s="274"/>
    </row>
    <row r="1131" spans="1:12">
      <c r="A1131" s="263">
        <f t="shared" si="54"/>
        <v>2014</v>
      </c>
      <c r="B1131" s="406">
        <v>41912</v>
      </c>
      <c r="C1131" s="411">
        <v>-901</v>
      </c>
      <c r="D1131" s="408">
        <f t="shared" si="55"/>
        <v>-901</v>
      </c>
      <c r="I1131" s="274"/>
      <c r="J1131" s="274"/>
      <c r="K1131" s="274"/>
      <c r="L1131" s="274"/>
    </row>
    <row r="1132" spans="1:12">
      <c r="A1132" s="263">
        <f t="shared" si="54"/>
        <v>2015</v>
      </c>
      <c r="B1132" s="406">
        <v>41943</v>
      </c>
      <c r="C1132" s="411">
        <v>-901</v>
      </c>
      <c r="D1132" s="408">
        <f t="shared" si="55"/>
        <v>-901</v>
      </c>
      <c r="I1132" s="274"/>
      <c r="J1132" s="274"/>
      <c r="K1132" s="274"/>
      <c r="L1132" s="274"/>
    </row>
    <row r="1133" spans="1:12">
      <c r="A1133" s="263">
        <f t="shared" si="54"/>
        <v>2015</v>
      </c>
      <c r="B1133" s="406">
        <v>41973</v>
      </c>
      <c r="C1133" s="411">
        <v>-901</v>
      </c>
      <c r="D1133" s="408">
        <f t="shared" si="55"/>
        <v>-901</v>
      </c>
      <c r="I1133" s="274"/>
      <c r="J1133" s="274"/>
      <c r="K1133" s="274"/>
      <c r="L1133" s="274"/>
    </row>
    <row r="1134" spans="1:12">
      <c r="A1134" s="263">
        <f t="shared" si="54"/>
        <v>2015</v>
      </c>
      <c r="B1134" s="406">
        <v>42004</v>
      </c>
      <c r="C1134" s="411">
        <v>-901</v>
      </c>
      <c r="D1134" s="408">
        <f t="shared" si="55"/>
        <v>-901</v>
      </c>
      <c r="I1134" s="274"/>
      <c r="J1134" s="274"/>
      <c r="K1134" s="274"/>
      <c r="L1134" s="274"/>
    </row>
    <row r="1135" spans="1:12">
      <c r="A1135" s="263">
        <f t="shared" si="54"/>
        <v>2015</v>
      </c>
      <c r="B1135" s="406">
        <v>42035</v>
      </c>
      <c r="C1135" s="411">
        <v>-901</v>
      </c>
      <c r="D1135" s="408">
        <f t="shared" si="55"/>
        <v>-901</v>
      </c>
      <c r="I1135" s="274"/>
      <c r="J1135" s="274"/>
      <c r="K1135" s="274"/>
      <c r="L1135" s="274"/>
    </row>
    <row r="1136" spans="1:12">
      <c r="A1136" s="263">
        <f t="shared" si="54"/>
        <v>2015</v>
      </c>
      <c r="B1136" s="406">
        <v>42063</v>
      </c>
      <c r="C1136" s="411">
        <v>-901</v>
      </c>
      <c r="D1136" s="408">
        <f t="shared" si="55"/>
        <v>-901</v>
      </c>
      <c r="I1136" s="274"/>
      <c r="J1136" s="274"/>
      <c r="K1136" s="274"/>
      <c r="L1136" s="274"/>
    </row>
    <row r="1137" spans="1:12">
      <c r="A1137" s="263">
        <f t="shared" si="54"/>
        <v>2015</v>
      </c>
      <c r="B1137" s="406">
        <v>42094</v>
      </c>
      <c r="C1137" s="411">
        <v>-901</v>
      </c>
      <c r="D1137" s="408">
        <f t="shared" si="55"/>
        <v>-901</v>
      </c>
      <c r="I1137" s="274"/>
      <c r="J1137" s="274"/>
      <c r="K1137" s="274"/>
      <c r="L1137" s="274"/>
    </row>
    <row r="1138" spans="1:12">
      <c r="A1138" s="263">
        <f t="shared" si="54"/>
        <v>2015</v>
      </c>
      <c r="B1138" s="406">
        <v>42124</v>
      </c>
      <c r="C1138" s="411">
        <v>-901</v>
      </c>
      <c r="D1138" s="408">
        <f t="shared" si="55"/>
        <v>-901</v>
      </c>
      <c r="I1138" s="274"/>
      <c r="J1138" s="274"/>
      <c r="K1138" s="274"/>
      <c r="L1138" s="274"/>
    </row>
    <row r="1139" spans="1:12">
      <c r="A1139" s="263">
        <f t="shared" si="54"/>
        <v>2015</v>
      </c>
      <c r="B1139" s="406">
        <v>42155</v>
      </c>
      <c r="C1139" s="411">
        <v>-901</v>
      </c>
      <c r="D1139" s="408">
        <f t="shared" si="55"/>
        <v>-901</v>
      </c>
      <c r="I1139" s="274"/>
      <c r="J1139" s="274"/>
      <c r="K1139" s="274"/>
      <c r="L1139" s="274"/>
    </row>
    <row r="1140" spans="1:12">
      <c r="A1140" s="263">
        <f t="shared" si="54"/>
        <v>2015</v>
      </c>
      <c r="B1140" s="406">
        <v>42185</v>
      </c>
      <c r="C1140" s="411">
        <v>-901</v>
      </c>
      <c r="D1140" s="408">
        <f t="shared" si="55"/>
        <v>-901</v>
      </c>
      <c r="I1140" s="274"/>
      <c r="J1140" s="274"/>
      <c r="K1140" s="274"/>
      <c r="L1140" s="274"/>
    </row>
    <row r="1141" spans="1:12">
      <c r="A1141" s="263">
        <f t="shared" si="54"/>
        <v>2015</v>
      </c>
      <c r="B1141" s="406">
        <v>42216</v>
      </c>
      <c r="C1141" s="411">
        <v>-901</v>
      </c>
      <c r="D1141" s="408">
        <f t="shared" si="55"/>
        <v>-901</v>
      </c>
      <c r="I1141" s="274"/>
      <c r="J1141" s="274"/>
      <c r="K1141" s="274"/>
      <c r="L1141" s="274"/>
    </row>
    <row r="1142" spans="1:12">
      <c r="A1142" s="263">
        <f t="shared" si="54"/>
        <v>2015</v>
      </c>
      <c r="B1142" s="406">
        <v>42247</v>
      </c>
      <c r="C1142" s="411">
        <v>-901</v>
      </c>
      <c r="D1142" s="408">
        <f t="shared" si="55"/>
        <v>-901</v>
      </c>
      <c r="I1142" s="274"/>
      <c r="J1142" s="274"/>
      <c r="K1142" s="274"/>
      <c r="L1142" s="274"/>
    </row>
    <row r="1143" spans="1:12">
      <c r="A1143" s="263">
        <f t="shared" si="54"/>
        <v>2015</v>
      </c>
      <c r="B1143" s="413">
        <v>42277</v>
      </c>
      <c r="C1143" s="411">
        <v>-901</v>
      </c>
      <c r="D1143" s="414">
        <f t="shared" si="55"/>
        <v>-901</v>
      </c>
      <c r="I1143" s="274"/>
      <c r="J1143" s="274"/>
      <c r="K1143" s="274"/>
      <c r="L1143" s="274"/>
    </row>
    <row r="1144" spans="1:12">
      <c r="A1144" s="263">
        <f t="shared" ref="A1144:A1207" si="56">IF(MONTH(B1144)&gt;9,YEAR(B1144)+1,YEAR(B1144))</f>
        <v>2016</v>
      </c>
      <c r="B1144" s="406">
        <v>42308</v>
      </c>
      <c r="C1144" s="411">
        <v>-901</v>
      </c>
      <c r="D1144" s="408">
        <f t="shared" si="55"/>
        <v>-901</v>
      </c>
      <c r="I1144" s="274"/>
      <c r="J1144" s="274"/>
      <c r="K1144" s="274"/>
      <c r="L1144" s="274"/>
    </row>
    <row r="1145" spans="1:12">
      <c r="A1145" s="263">
        <f t="shared" si="56"/>
        <v>2016</v>
      </c>
      <c r="B1145" s="406">
        <v>42338</v>
      </c>
      <c r="C1145" s="411">
        <v>-901</v>
      </c>
      <c r="D1145" s="408">
        <f t="shared" si="55"/>
        <v>-901</v>
      </c>
      <c r="I1145" s="274"/>
      <c r="J1145" s="274"/>
      <c r="K1145" s="274"/>
      <c r="L1145" s="274"/>
    </row>
    <row r="1146" spans="1:12">
      <c r="A1146" s="263">
        <f t="shared" si="56"/>
        <v>2016</v>
      </c>
      <c r="B1146" s="406">
        <v>42369</v>
      </c>
      <c r="C1146" s="411">
        <v>-901</v>
      </c>
      <c r="D1146" s="408">
        <f t="shared" si="55"/>
        <v>-901</v>
      </c>
      <c r="I1146" s="274"/>
      <c r="J1146" s="274"/>
      <c r="K1146" s="274"/>
      <c r="L1146" s="274"/>
    </row>
    <row r="1147" spans="1:12">
      <c r="A1147" s="263">
        <f t="shared" si="56"/>
        <v>2016</v>
      </c>
      <c r="B1147" s="406">
        <v>42400</v>
      </c>
      <c r="C1147" s="411">
        <v>-901</v>
      </c>
      <c r="D1147" s="414">
        <f t="shared" si="55"/>
        <v>-901</v>
      </c>
      <c r="I1147" s="274"/>
      <c r="J1147" s="274"/>
      <c r="K1147" s="274"/>
      <c r="L1147" s="274"/>
    </row>
    <row r="1148" spans="1:12">
      <c r="A1148" s="263">
        <f t="shared" si="56"/>
        <v>2016</v>
      </c>
      <c r="B1148" s="413">
        <v>42429</v>
      </c>
      <c r="C1148" s="411">
        <v>-901</v>
      </c>
      <c r="D1148" s="408">
        <f t="shared" si="55"/>
        <v>-901</v>
      </c>
      <c r="I1148" s="274"/>
      <c r="J1148" s="274"/>
      <c r="K1148" s="274"/>
      <c r="L1148" s="274"/>
    </row>
    <row r="1149" spans="1:12">
      <c r="A1149" s="263">
        <f t="shared" si="56"/>
        <v>2016</v>
      </c>
      <c r="B1149" s="406">
        <v>42460</v>
      </c>
      <c r="C1149" s="411">
        <v>-901</v>
      </c>
      <c r="D1149" s="408">
        <f t="shared" si="55"/>
        <v>-901</v>
      </c>
      <c r="I1149" s="274"/>
      <c r="J1149" s="274"/>
      <c r="K1149" s="274"/>
      <c r="L1149" s="274"/>
    </row>
    <row r="1150" spans="1:12">
      <c r="A1150" s="263">
        <f t="shared" si="56"/>
        <v>2016</v>
      </c>
      <c r="B1150" s="406">
        <v>42490</v>
      </c>
      <c r="C1150" s="411">
        <v>-901</v>
      </c>
      <c r="D1150" s="408">
        <f t="shared" si="55"/>
        <v>-901</v>
      </c>
      <c r="I1150" s="274"/>
      <c r="J1150" s="274"/>
      <c r="K1150" s="274"/>
      <c r="L1150" s="274"/>
    </row>
    <row r="1151" spans="1:12">
      <c r="A1151" s="263">
        <f t="shared" si="56"/>
        <v>2016</v>
      </c>
      <c r="B1151" s="406">
        <v>42521</v>
      </c>
      <c r="C1151" s="411">
        <v>-901</v>
      </c>
      <c r="D1151" s="414">
        <f t="shared" si="55"/>
        <v>-901</v>
      </c>
      <c r="I1151" s="274"/>
      <c r="J1151" s="274"/>
      <c r="K1151" s="274"/>
      <c r="L1151" s="274"/>
    </row>
    <row r="1152" spans="1:12">
      <c r="A1152" s="263">
        <f t="shared" si="56"/>
        <v>2016</v>
      </c>
      <c r="B1152" s="406">
        <v>42551</v>
      </c>
      <c r="C1152" s="411">
        <v>-901</v>
      </c>
      <c r="D1152" s="408">
        <f t="shared" si="55"/>
        <v>-901</v>
      </c>
      <c r="I1152" s="274"/>
      <c r="J1152" s="274"/>
      <c r="K1152" s="274"/>
      <c r="L1152" s="274"/>
    </row>
    <row r="1153" spans="1:12">
      <c r="A1153" s="263">
        <f t="shared" si="56"/>
        <v>2016</v>
      </c>
      <c r="B1153" s="413">
        <v>42582</v>
      </c>
      <c r="C1153" s="411">
        <v>-901</v>
      </c>
      <c r="D1153" s="408">
        <f t="shared" si="55"/>
        <v>-901</v>
      </c>
      <c r="I1153" s="274"/>
      <c r="J1153" s="274"/>
      <c r="K1153" s="274"/>
      <c r="L1153" s="274"/>
    </row>
    <row r="1154" spans="1:12">
      <c r="A1154" s="263">
        <f t="shared" si="56"/>
        <v>2016</v>
      </c>
      <c r="B1154" s="406">
        <v>42613</v>
      </c>
      <c r="C1154" s="411">
        <v>-901</v>
      </c>
      <c r="D1154" s="408">
        <f t="shared" si="55"/>
        <v>-901</v>
      </c>
      <c r="I1154" s="274"/>
      <c r="J1154" s="274"/>
      <c r="K1154" s="274"/>
      <c r="L1154" s="274"/>
    </row>
    <row r="1155" spans="1:12">
      <c r="A1155" s="263">
        <f t="shared" si="56"/>
        <v>2016</v>
      </c>
      <c r="B1155" s="406">
        <v>42643</v>
      </c>
      <c r="C1155" s="411">
        <v>-901</v>
      </c>
      <c r="D1155" s="414">
        <f t="shared" si="55"/>
        <v>-901</v>
      </c>
      <c r="I1155" s="274"/>
      <c r="J1155" s="274"/>
      <c r="K1155" s="274"/>
      <c r="L1155" s="274"/>
    </row>
    <row r="1156" spans="1:12">
      <c r="A1156" s="263">
        <f t="shared" si="56"/>
        <v>2017</v>
      </c>
      <c r="B1156" s="406">
        <v>42674</v>
      </c>
      <c r="C1156" s="411">
        <v>-901</v>
      </c>
      <c r="D1156" s="408">
        <f t="shared" si="55"/>
        <v>-901</v>
      </c>
      <c r="I1156" s="274"/>
      <c r="J1156" s="274"/>
      <c r="K1156" s="274"/>
      <c r="L1156" s="274"/>
    </row>
    <row r="1157" spans="1:12">
      <c r="A1157" s="263">
        <f t="shared" si="56"/>
        <v>2017</v>
      </c>
      <c r="B1157" s="406">
        <v>42704</v>
      </c>
      <c r="C1157" s="412">
        <v>37.326956521739127</v>
      </c>
      <c r="D1157" s="408">
        <f t="shared" si="55"/>
        <v>2.2211081566654691</v>
      </c>
      <c r="I1157" s="274"/>
      <c r="J1157" s="274"/>
      <c r="K1157" s="274"/>
      <c r="L1157" s="274"/>
    </row>
    <row r="1158" spans="1:12">
      <c r="A1158" s="263">
        <f t="shared" si="56"/>
        <v>2017</v>
      </c>
      <c r="B1158" s="413">
        <v>42735</v>
      </c>
      <c r="C1158" s="412">
        <v>142.95483870967743</v>
      </c>
      <c r="D1158" s="408">
        <f t="shared" si="55"/>
        <v>8.7899504132231421</v>
      </c>
      <c r="I1158" s="274"/>
      <c r="J1158" s="274"/>
      <c r="K1158" s="274"/>
      <c r="L1158" s="274"/>
    </row>
    <row r="1159" spans="1:12">
      <c r="A1159" s="263">
        <f t="shared" si="56"/>
        <v>2017</v>
      </c>
      <c r="B1159" s="406">
        <v>42766</v>
      </c>
      <c r="C1159" s="412">
        <v>644.22903225806442</v>
      </c>
      <c r="D1159" s="414">
        <f t="shared" si="55"/>
        <v>39.612099173553716</v>
      </c>
      <c r="I1159" s="274"/>
      <c r="J1159" s="274"/>
      <c r="K1159" s="274"/>
      <c r="L1159" s="274"/>
    </row>
    <row r="1160" spans="1:12">
      <c r="A1160" s="263">
        <f t="shared" si="56"/>
        <v>2017</v>
      </c>
      <c r="B1160" s="406">
        <v>42794</v>
      </c>
      <c r="C1160" s="412">
        <v>875.39285714285711</v>
      </c>
      <c r="D1160" s="408">
        <f t="shared" si="55"/>
        <v>48.616859504132229</v>
      </c>
      <c r="I1160" s="274"/>
      <c r="J1160" s="274"/>
      <c r="K1160" s="274"/>
      <c r="L1160" s="274"/>
    </row>
    <row r="1161" spans="1:12">
      <c r="A1161" s="263">
        <f t="shared" si="56"/>
        <v>2017</v>
      </c>
      <c r="B1161" s="406">
        <v>42825</v>
      </c>
      <c r="C1161" s="412">
        <v>203.25806451612902</v>
      </c>
      <c r="D1161" s="408">
        <f t="shared" si="55"/>
        <v>12.497851239669421</v>
      </c>
      <c r="I1161" s="274"/>
      <c r="J1161" s="274"/>
      <c r="K1161" s="274"/>
      <c r="L1161" s="274"/>
    </row>
    <row r="1162" spans="1:12">
      <c r="A1162" s="263">
        <f t="shared" si="56"/>
        <v>2017</v>
      </c>
      <c r="B1162" s="406">
        <v>42855</v>
      </c>
      <c r="C1162" s="412">
        <v>132.60666666666668</v>
      </c>
      <c r="D1162" s="408">
        <f t="shared" si="55"/>
        <v>7.8906446280991753</v>
      </c>
      <c r="I1162" s="274"/>
      <c r="J1162" s="274"/>
      <c r="K1162" s="274"/>
      <c r="L1162" s="274"/>
    </row>
    <row r="1163" spans="1:12">
      <c r="A1163" s="263">
        <f t="shared" si="56"/>
        <v>2017</v>
      </c>
      <c r="B1163" s="413">
        <v>42886</v>
      </c>
      <c r="C1163" s="412">
        <v>37.651612903225804</v>
      </c>
      <c r="D1163" s="414">
        <f t="shared" si="55"/>
        <v>2.3151074380165286</v>
      </c>
      <c r="I1163" s="274"/>
      <c r="J1163" s="274"/>
      <c r="K1163" s="274"/>
      <c r="L1163" s="274"/>
    </row>
    <row r="1164" spans="1:12">
      <c r="A1164" s="263">
        <f t="shared" si="56"/>
        <v>2017</v>
      </c>
      <c r="B1164" s="406">
        <v>42916</v>
      </c>
      <c r="C1164" s="412">
        <v>29.24</v>
      </c>
      <c r="D1164" s="408">
        <f t="shared" si="55"/>
        <v>1.739900826446281</v>
      </c>
      <c r="I1164" s="274"/>
      <c r="J1164" s="274"/>
      <c r="K1164" s="274"/>
      <c r="L1164" s="274"/>
    </row>
    <row r="1165" spans="1:12">
      <c r="A1165" s="263">
        <f t="shared" si="56"/>
        <v>2017</v>
      </c>
      <c r="B1165" s="406">
        <v>42947</v>
      </c>
      <c r="C1165" s="412">
        <v>30.21612903225806</v>
      </c>
      <c r="D1165" s="408">
        <f t="shared" si="55"/>
        <v>1.8579173553719004</v>
      </c>
      <c r="I1165" s="274"/>
      <c r="J1165" s="274"/>
      <c r="K1165" s="274"/>
      <c r="L1165" s="274"/>
    </row>
    <row r="1166" spans="1:12">
      <c r="A1166" s="263">
        <f t="shared" si="56"/>
        <v>2017</v>
      </c>
      <c r="B1166" s="406">
        <v>42978</v>
      </c>
      <c r="C1166" s="412">
        <v>15.774193548387094</v>
      </c>
      <c r="D1166" s="408">
        <f t="shared" si="55"/>
        <v>0.9699173553719006</v>
      </c>
      <c r="I1166" s="274"/>
      <c r="J1166" s="274"/>
      <c r="K1166" s="274"/>
      <c r="L1166" s="274"/>
    </row>
    <row r="1167" spans="1:12">
      <c r="A1167" s="263">
        <f t="shared" si="56"/>
        <v>2017</v>
      </c>
      <c r="B1167" s="406">
        <v>43008</v>
      </c>
      <c r="C1167" s="412">
        <v>11.87233333333333</v>
      </c>
      <c r="D1167" s="414">
        <f t="shared" si="55"/>
        <v>0.70645289256198329</v>
      </c>
      <c r="I1167" s="274"/>
      <c r="J1167" s="274"/>
      <c r="K1167" s="274"/>
      <c r="L1167" s="274"/>
    </row>
    <row r="1168" spans="1:12">
      <c r="A1168" s="263">
        <f t="shared" si="56"/>
        <v>2018</v>
      </c>
      <c r="B1168" s="413">
        <v>43039</v>
      </c>
      <c r="C1168" s="411">
        <v>-901</v>
      </c>
      <c r="D1168" s="408">
        <f t="shared" si="55"/>
        <v>-901</v>
      </c>
      <c r="I1168" s="274"/>
      <c r="J1168" s="274"/>
      <c r="K1168" s="274"/>
      <c r="L1168" s="274"/>
    </row>
    <row r="1169" spans="1:12">
      <c r="A1169" s="263">
        <f t="shared" si="56"/>
        <v>2018</v>
      </c>
      <c r="B1169" s="406">
        <v>43069</v>
      </c>
      <c r="C1169" s="411">
        <v>-901</v>
      </c>
      <c r="D1169" s="408">
        <f t="shared" ref="D1169:D1215" si="57">IF(C1169&lt;&gt;-901,C1169*DAY(B1169)*24*60*60/(220*22*9*1000),-901)</f>
        <v>-901</v>
      </c>
      <c r="I1169" s="274"/>
      <c r="J1169" s="274"/>
      <c r="K1169" s="274"/>
      <c r="L1169" s="274"/>
    </row>
    <row r="1170" spans="1:12">
      <c r="A1170" s="263">
        <f t="shared" si="56"/>
        <v>2018</v>
      </c>
      <c r="B1170" s="406">
        <v>43100</v>
      </c>
      <c r="C1170" s="411">
        <v>-901</v>
      </c>
      <c r="D1170" s="408">
        <f t="shared" si="57"/>
        <v>-901</v>
      </c>
      <c r="I1170" s="274"/>
      <c r="J1170" s="274"/>
      <c r="K1170" s="274"/>
      <c r="L1170" s="274"/>
    </row>
    <row r="1171" spans="1:12">
      <c r="A1171" s="263">
        <f t="shared" si="56"/>
        <v>2018</v>
      </c>
      <c r="B1171" s="406">
        <v>43131</v>
      </c>
      <c r="C1171" s="411">
        <v>-901</v>
      </c>
      <c r="D1171" s="414">
        <f t="shared" si="57"/>
        <v>-901</v>
      </c>
      <c r="I1171" s="274"/>
      <c r="J1171" s="274"/>
      <c r="K1171" s="274"/>
      <c r="L1171" s="274"/>
    </row>
    <row r="1172" spans="1:12">
      <c r="A1172" s="263">
        <f t="shared" si="56"/>
        <v>2018</v>
      </c>
      <c r="B1172" s="406">
        <v>43159</v>
      </c>
      <c r="C1172" s="411">
        <v>-901</v>
      </c>
      <c r="D1172" s="408">
        <f t="shared" si="57"/>
        <v>-901</v>
      </c>
      <c r="I1172" s="274"/>
      <c r="J1172" s="274"/>
      <c r="K1172" s="274"/>
      <c r="L1172" s="274"/>
    </row>
    <row r="1173" spans="1:12">
      <c r="A1173" s="263">
        <f t="shared" si="56"/>
        <v>2018</v>
      </c>
      <c r="B1173" s="413">
        <v>43190</v>
      </c>
      <c r="C1173" s="411">
        <v>-901</v>
      </c>
      <c r="D1173" s="408">
        <f t="shared" si="57"/>
        <v>-901</v>
      </c>
      <c r="I1173" s="274"/>
      <c r="J1173" s="274"/>
      <c r="K1173" s="274"/>
      <c r="L1173" s="274"/>
    </row>
    <row r="1174" spans="1:12">
      <c r="A1174" s="263">
        <f t="shared" si="56"/>
        <v>2018</v>
      </c>
      <c r="B1174" s="406">
        <v>43220</v>
      </c>
      <c r="C1174" s="411">
        <v>-901</v>
      </c>
      <c r="D1174" s="408">
        <f t="shared" si="57"/>
        <v>-901</v>
      </c>
      <c r="I1174" s="274"/>
      <c r="J1174" s="274"/>
      <c r="K1174" s="274"/>
      <c r="L1174" s="274"/>
    </row>
    <row r="1175" spans="1:12">
      <c r="A1175" s="263">
        <f t="shared" si="56"/>
        <v>2018</v>
      </c>
      <c r="B1175" s="406">
        <v>43251</v>
      </c>
      <c r="C1175" s="411">
        <v>-901</v>
      </c>
      <c r="D1175" s="414">
        <f t="shared" si="57"/>
        <v>-901</v>
      </c>
      <c r="I1175" s="274"/>
      <c r="J1175" s="274"/>
      <c r="K1175" s="274"/>
      <c r="L1175" s="274"/>
    </row>
    <row r="1176" spans="1:12">
      <c r="A1176" s="263">
        <f t="shared" si="56"/>
        <v>2018</v>
      </c>
      <c r="B1176" s="406">
        <v>43281</v>
      </c>
      <c r="C1176" s="411">
        <v>-901</v>
      </c>
      <c r="D1176" s="408">
        <f t="shared" si="57"/>
        <v>-901</v>
      </c>
      <c r="I1176" s="274"/>
      <c r="J1176" s="274"/>
      <c r="K1176" s="274"/>
      <c r="L1176" s="274"/>
    </row>
    <row r="1177" spans="1:12">
      <c r="A1177" s="263">
        <f t="shared" si="56"/>
        <v>2018</v>
      </c>
      <c r="B1177" s="406">
        <v>43312</v>
      </c>
      <c r="C1177" s="411">
        <v>-901</v>
      </c>
      <c r="D1177" s="408">
        <f t="shared" si="57"/>
        <v>-901</v>
      </c>
      <c r="I1177" s="274"/>
      <c r="J1177" s="274"/>
      <c r="K1177" s="274"/>
      <c r="L1177" s="274"/>
    </row>
    <row r="1178" spans="1:12">
      <c r="A1178" s="263">
        <f t="shared" si="56"/>
        <v>2018</v>
      </c>
      <c r="B1178" s="413">
        <v>43343</v>
      </c>
      <c r="C1178" s="411">
        <v>-901</v>
      </c>
      <c r="D1178" s="408">
        <f t="shared" si="57"/>
        <v>-901</v>
      </c>
      <c r="I1178" s="274"/>
      <c r="J1178" s="274"/>
      <c r="K1178" s="274"/>
      <c r="L1178" s="274"/>
    </row>
    <row r="1179" spans="1:12">
      <c r="A1179" s="263">
        <f t="shared" si="56"/>
        <v>2018</v>
      </c>
      <c r="B1179" s="406">
        <v>43373</v>
      </c>
      <c r="C1179" s="411">
        <v>-901</v>
      </c>
      <c r="D1179" s="414">
        <f t="shared" si="57"/>
        <v>-901</v>
      </c>
      <c r="I1179" s="274"/>
      <c r="J1179" s="274"/>
      <c r="K1179" s="274"/>
      <c r="L1179" s="274"/>
    </row>
    <row r="1180" spans="1:12">
      <c r="A1180" s="263">
        <f t="shared" si="56"/>
        <v>2019</v>
      </c>
      <c r="B1180" s="406">
        <v>43404</v>
      </c>
      <c r="C1180" s="411">
        <v>-901</v>
      </c>
      <c r="D1180" s="408">
        <f t="shared" si="57"/>
        <v>-901</v>
      </c>
      <c r="I1180" s="274"/>
      <c r="J1180" s="274"/>
      <c r="K1180" s="274"/>
      <c r="L1180" s="274"/>
    </row>
    <row r="1181" spans="1:12">
      <c r="A1181" s="263">
        <f t="shared" si="56"/>
        <v>2019</v>
      </c>
      <c r="B1181" s="406">
        <v>43434</v>
      </c>
      <c r="C1181" s="411">
        <v>-901</v>
      </c>
      <c r="D1181" s="408">
        <f t="shared" si="57"/>
        <v>-901</v>
      </c>
      <c r="I1181" s="274"/>
      <c r="J1181" s="274"/>
      <c r="K1181" s="274"/>
      <c r="L1181" s="274"/>
    </row>
    <row r="1182" spans="1:12">
      <c r="A1182" s="263">
        <f t="shared" si="56"/>
        <v>2019</v>
      </c>
      <c r="B1182" s="406">
        <v>43465</v>
      </c>
      <c r="C1182" s="411">
        <v>-901</v>
      </c>
      <c r="D1182" s="408">
        <f t="shared" si="57"/>
        <v>-901</v>
      </c>
      <c r="I1182" s="274"/>
      <c r="J1182" s="274"/>
      <c r="K1182" s="274"/>
      <c r="L1182" s="274"/>
    </row>
    <row r="1183" spans="1:12">
      <c r="A1183" s="263">
        <f t="shared" si="56"/>
        <v>2019</v>
      </c>
      <c r="B1183" s="413">
        <v>43496</v>
      </c>
      <c r="C1183" s="411">
        <v>-901</v>
      </c>
      <c r="D1183" s="414">
        <f t="shared" si="57"/>
        <v>-901</v>
      </c>
      <c r="I1183" s="274"/>
      <c r="J1183" s="274"/>
      <c r="K1183" s="274"/>
      <c r="L1183" s="274"/>
    </row>
    <row r="1184" spans="1:12">
      <c r="A1184" s="263">
        <f t="shared" si="56"/>
        <v>2019</v>
      </c>
      <c r="B1184" s="406">
        <v>43524</v>
      </c>
      <c r="C1184" s="411">
        <v>-901</v>
      </c>
      <c r="D1184" s="408">
        <f t="shared" si="57"/>
        <v>-901</v>
      </c>
      <c r="I1184" s="274"/>
      <c r="J1184" s="274"/>
      <c r="K1184" s="274"/>
      <c r="L1184" s="274"/>
    </row>
    <row r="1185" spans="1:12">
      <c r="A1185" s="263">
        <f t="shared" si="56"/>
        <v>2019</v>
      </c>
      <c r="B1185" s="406">
        <v>43555</v>
      </c>
      <c r="C1185" s="411">
        <v>-901</v>
      </c>
      <c r="D1185" s="408">
        <f t="shared" si="57"/>
        <v>-901</v>
      </c>
      <c r="I1185" s="274"/>
      <c r="J1185" s="274"/>
      <c r="K1185" s="274"/>
      <c r="L1185" s="274"/>
    </row>
    <row r="1186" spans="1:12">
      <c r="A1186" s="263">
        <f t="shared" si="56"/>
        <v>2019</v>
      </c>
      <c r="B1186" s="406">
        <v>43585</v>
      </c>
      <c r="C1186" s="411">
        <v>-901</v>
      </c>
      <c r="D1186" s="408">
        <f t="shared" si="57"/>
        <v>-901</v>
      </c>
      <c r="I1186" s="274"/>
      <c r="J1186" s="274"/>
      <c r="K1186" s="274"/>
      <c r="L1186" s="274"/>
    </row>
    <row r="1187" spans="1:12">
      <c r="A1187" s="263">
        <f t="shared" si="56"/>
        <v>2019</v>
      </c>
      <c r="B1187" s="406">
        <v>43616</v>
      </c>
      <c r="C1187" s="411">
        <v>-901</v>
      </c>
      <c r="D1187" s="414">
        <f t="shared" si="57"/>
        <v>-901</v>
      </c>
      <c r="I1187" s="274"/>
      <c r="J1187" s="274"/>
      <c r="K1187" s="274"/>
      <c r="L1187" s="274"/>
    </row>
    <row r="1188" spans="1:12">
      <c r="A1188" s="263">
        <f t="shared" si="56"/>
        <v>2019</v>
      </c>
      <c r="B1188" s="413">
        <v>43646</v>
      </c>
      <c r="C1188" s="411">
        <v>-901</v>
      </c>
      <c r="D1188" s="408">
        <f t="shared" si="57"/>
        <v>-901</v>
      </c>
      <c r="I1188" s="274"/>
      <c r="J1188" s="274"/>
      <c r="K1188" s="274"/>
      <c r="L1188" s="274"/>
    </row>
    <row r="1189" spans="1:12">
      <c r="A1189" s="263">
        <f t="shared" si="56"/>
        <v>2019</v>
      </c>
      <c r="B1189" s="406">
        <v>43677</v>
      </c>
      <c r="C1189" s="411">
        <v>-901</v>
      </c>
      <c r="D1189" s="408">
        <f t="shared" si="57"/>
        <v>-901</v>
      </c>
      <c r="I1189" s="274"/>
      <c r="J1189" s="274"/>
      <c r="K1189" s="274"/>
      <c r="L1189" s="274"/>
    </row>
    <row r="1190" spans="1:12">
      <c r="A1190" s="263">
        <f t="shared" si="56"/>
        <v>2019</v>
      </c>
      <c r="B1190" s="406">
        <v>43708</v>
      </c>
      <c r="C1190" s="411">
        <v>-901</v>
      </c>
      <c r="D1190" s="408">
        <f t="shared" si="57"/>
        <v>-901</v>
      </c>
      <c r="I1190" s="274"/>
      <c r="J1190" s="274"/>
      <c r="K1190" s="274"/>
      <c r="L1190" s="274"/>
    </row>
    <row r="1191" spans="1:12">
      <c r="A1191" s="263">
        <f t="shared" si="56"/>
        <v>2019</v>
      </c>
      <c r="B1191" s="406">
        <v>43738</v>
      </c>
      <c r="C1191" s="411">
        <v>-901</v>
      </c>
      <c r="D1191" s="414">
        <f t="shared" si="57"/>
        <v>-901</v>
      </c>
      <c r="I1191" s="274"/>
      <c r="J1191" s="274"/>
      <c r="K1191" s="274"/>
      <c r="L1191" s="274"/>
    </row>
    <row r="1192" spans="1:12">
      <c r="A1192" s="263">
        <f t="shared" si="56"/>
        <v>2020</v>
      </c>
      <c r="B1192" s="406">
        <v>43769</v>
      </c>
      <c r="C1192" s="411">
        <v>-901</v>
      </c>
      <c r="D1192" s="408">
        <f t="shared" si="57"/>
        <v>-901</v>
      </c>
      <c r="I1192" s="274"/>
      <c r="J1192" s="274"/>
      <c r="K1192" s="274"/>
      <c r="L1192" s="274"/>
    </row>
    <row r="1193" spans="1:12">
      <c r="A1193" s="263">
        <f t="shared" si="56"/>
        <v>2020</v>
      </c>
      <c r="B1193" s="413">
        <v>43799</v>
      </c>
      <c r="C1193" s="411">
        <v>-901</v>
      </c>
      <c r="D1193" s="408">
        <f t="shared" si="57"/>
        <v>-901</v>
      </c>
      <c r="I1193" s="274"/>
      <c r="J1193" s="274"/>
      <c r="K1193" s="274"/>
      <c r="L1193" s="274"/>
    </row>
    <row r="1194" spans="1:12">
      <c r="A1194" s="263">
        <f t="shared" si="56"/>
        <v>2020</v>
      </c>
      <c r="B1194" s="406">
        <v>43830</v>
      </c>
      <c r="C1194" s="411">
        <v>-901</v>
      </c>
      <c r="D1194" s="408">
        <f t="shared" si="57"/>
        <v>-901</v>
      </c>
      <c r="I1194" s="274"/>
      <c r="J1194" s="274"/>
      <c r="K1194" s="274"/>
      <c r="L1194" s="274"/>
    </row>
    <row r="1195" spans="1:12">
      <c r="A1195" s="263">
        <f t="shared" si="56"/>
        <v>2020</v>
      </c>
      <c r="B1195" s="406">
        <v>43861</v>
      </c>
      <c r="C1195" s="411">
        <v>-901</v>
      </c>
      <c r="D1195" s="414">
        <f t="shared" si="57"/>
        <v>-901</v>
      </c>
      <c r="I1195" s="274"/>
      <c r="J1195" s="274"/>
      <c r="K1195" s="274"/>
      <c r="L1195" s="274"/>
    </row>
    <row r="1196" spans="1:12">
      <c r="A1196" s="263">
        <f t="shared" si="56"/>
        <v>2020</v>
      </c>
      <c r="B1196" s="406">
        <v>43890</v>
      </c>
      <c r="C1196" s="411">
        <v>-901</v>
      </c>
      <c r="D1196" s="408">
        <f t="shared" si="57"/>
        <v>-901</v>
      </c>
      <c r="I1196" s="274"/>
      <c r="J1196" s="274"/>
      <c r="K1196" s="274"/>
      <c r="L1196" s="274"/>
    </row>
    <row r="1197" spans="1:12">
      <c r="A1197" s="263">
        <f t="shared" si="56"/>
        <v>2020</v>
      </c>
      <c r="B1197" s="406">
        <v>43921</v>
      </c>
      <c r="C1197" s="411">
        <v>-901</v>
      </c>
      <c r="D1197" s="408">
        <f t="shared" si="57"/>
        <v>-901</v>
      </c>
      <c r="I1197" s="274"/>
      <c r="J1197" s="274"/>
      <c r="K1197" s="274"/>
      <c r="L1197" s="274"/>
    </row>
    <row r="1198" spans="1:12">
      <c r="A1198" s="263">
        <f t="shared" si="56"/>
        <v>2020</v>
      </c>
      <c r="B1198" s="413">
        <v>43951</v>
      </c>
      <c r="C1198" s="411">
        <v>-901</v>
      </c>
      <c r="D1198" s="408">
        <f t="shared" si="57"/>
        <v>-901</v>
      </c>
      <c r="I1198" s="274"/>
      <c r="J1198" s="274"/>
      <c r="K1198" s="274"/>
      <c r="L1198" s="274"/>
    </row>
    <row r="1199" spans="1:12">
      <c r="A1199" s="263">
        <f t="shared" si="56"/>
        <v>2020</v>
      </c>
      <c r="B1199" s="406">
        <v>43982</v>
      </c>
      <c r="C1199" s="411">
        <v>-901</v>
      </c>
      <c r="D1199" s="414">
        <f t="shared" si="57"/>
        <v>-901</v>
      </c>
      <c r="I1199" s="274"/>
      <c r="J1199" s="274"/>
      <c r="K1199" s="274"/>
      <c r="L1199" s="274"/>
    </row>
    <row r="1200" spans="1:12">
      <c r="A1200" s="263">
        <f t="shared" si="56"/>
        <v>2020</v>
      </c>
      <c r="B1200" s="406">
        <v>44012</v>
      </c>
      <c r="C1200" s="411">
        <v>-901</v>
      </c>
      <c r="D1200" s="408">
        <f t="shared" si="57"/>
        <v>-901</v>
      </c>
      <c r="I1200" s="274"/>
      <c r="J1200" s="274"/>
      <c r="K1200" s="274"/>
      <c r="L1200" s="274"/>
    </row>
    <row r="1201" spans="1:12">
      <c r="A1201" s="263">
        <f t="shared" si="56"/>
        <v>2020</v>
      </c>
      <c r="B1201" s="406">
        <v>44043</v>
      </c>
      <c r="C1201" s="411">
        <v>-901</v>
      </c>
      <c r="D1201" s="408">
        <f t="shared" si="57"/>
        <v>-901</v>
      </c>
      <c r="I1201" s="274"/>
      <c r="J1201" s="274"/>
      <c r="K1201" s="274"/>
      <c r="L1201" s="274"/>
    </row>
    <row r="1202" spans="1:12">
      <c r="A1202" s="263">
        <f t="shared" si="56"/>
        <v>2020</v>
      </c>
      <c r="B1202" s="406">
        <v>44074</v>
      </c>
      <c r="C1202" s="411">
        <v>-901</v>
      </c>
      <c r="D1202" s="408">
        <f t="shared" si="57"/>
        <v>-901</v>
      </c>
      <c r="I1202" s="274"/>
      <c r="J1202" s="274"/>
      <c r="K1202" s="274"/>
      <c r="L1202" s="274"/>
    </row>
    <row r="1203" spans="1:12">
      <c r="A1203" s="263">
        <f t="shared" si="56"/>
        <v>2020</v>
      </c>
      <c r="B1203" s="413">
        <v>44104</v>
      </c>
      <c r="C1203" s="411">
        <v>-901</v>
      </c>
      <c r="D1203" s="414">
        <f t="shared" si="57"/>
        <v>-901</v>
      </c>
      <c r="I1203" s="274"/>
      <c r="J1203" s="274"/>
      <c r="K1203" s="274"/>
      <c r="L1203" s="274"/>
    </row>
    <row r="1204" spans="1:12">
      <c r="A1204" s="263">
        <f t="shared" si="56"/>
        <v>2021</v>
      </c>
      <c r="B1204" s="406">
        <v>44135</v>
      </c>
      <c r="C1204" s="411">
        <v>-901</v>
      </c>
      <c r="D1204" s="408">
        <f t="shared" si="57"/>
        <v>-901</v>
      </c>
      <c r="I1204" s="274"/>
      <c r="J1204" s="274"/>
      <c r="K1204" s="274"/>
      <c r="L1204" s="274"/>
    </row>
    <row r="1205" spans="1:12">
      <c r="A1205" s="263">
        <f t="shared" si="56"/>
        <v>2021</v>
      </c>
      <c r="B1205" s="406">
        <v>44165</v>
      </c>
      <c r="C1205" s="411">
        <v>-901</v>
      </c>
      <c r="D1205" s="408">
        <f t="shared" si="57"/>
        <v>-901</v>
      </c>
      <c r="I1205" s="274"/>
      <c r="J1205" s="274"/>
      <c r="K1205" s="274"/>
      <c r="L1205" s="274"/>
    </row>
    <row r="1206" spans="1:12">
      <c r="A1206" s="263">
        <f t="shared" si="56"/>
        <v>2021</v>
      </c>
      <c r="B1206" s="406">
        <v>44196</v>
      </c>
      <c r="C1206" s="411">
        <v>-901</v>
      </c>
      <c r="D1206" s="408">
        <f t="shared" si="57"/>
        <v>-901</v>
      </c>
      <c r="I1206" s="274"/>
      <c r="J1206" s="274"/>
      <c r="K1206" s="274"/>
      <c r="L1206" s="274"/>
    </row>
    <row r="1207" spans="1:12">
      <c r="A1207" s="263">
        <f t="shared" si="56"/>
        <v>2021</v>
      </c>
      <c r="B1207" s="406">
        <v>44227</v>
      </c>
      <c r="C1207" s="411">
        <v>-901</v>
      </c>
      <c r="D1207" s="414">
        <f t="shared" si="57"/>
        <v>-901</v>
      </c>
      <c r="I1207" s="274"/>
      <c r="J1207" s="274"/>
      <c r="K1207" s="274"/>
      <c r="L1207" s="274"/>
    </row>
    <row r="1208" spans="1:12">
      <c r="A1208" s="263">
        <f t="shared" ref="A1208:A1215" si="58">IF(MONTH(B1208)&gt;9,YEAR(B1208)+1,YEAR(B1208))</f>
        <v>2021</v>
      </c>
      <c r="B1208" s="413">
        <v>44255</v>
      </c>
      <c r="C1208" s="411">
        <v>-901</v>
      </c>
      <c r="D1208" s="408">
        <f t="shared" si="57"/>
        <v>-901</v>
      </c>
      <c r="I1208" s="274"/>
      <c r="J1208" s="274"/>
      <c r="K1208" s="274"/>
      <c r="L1208" s="274"/>
    </row>
    <row r="1209" spans="1:12">
      <c r="A1209" s="263">
        <f t="shared" si="58"/>
        <v>2021</v>
      </c>
      <c r="B1209" s="406">
        <v>44286</v>
      </c>
      <c r="C1209" s="411">
        <v>-901</v>
      </c>
      <c r="D1209" s="408">
        <f t="shared" si="57"/>
        <v>-901</v>
      </c>
      <c r="I1209" s="274"/>
      <c r="J1209" s="274"/>
      <c r="K1209" s="274"/>
      <c r="L1209" s="274"/>
    </row>
    <row r="1210" spans="1:12">
      <c r="A1210" s="263">
        <f t="shared" si="58"/>
        <v>2021</v>
      </c>
      <c r="B1210" s="406">
        <v>44316</v>
      </c>
      <c r="C1210" s="411">
        <v>-901</v>
      </c>
      <c r="D1210" s="408">
        <f t="shared" si="57"/>
        <v>-901</v>
      </c>
      <c r="I1210" s="274"/>
      <c r="J1210" s="274"/>
      <c r="K1210" s="274"/>
      <c r="L1210" s="274"/>
    </row>
    <row r="1211" spans="1:12">
      <c r="A1211" s="263">
        <f t="shared" si="58"/>
        <v>2021</v>
      </c>
      <c r="B1211" s="406">
        <v>44347</v>
      </c>
      <c r="C1211" s="411">
        <v>-901</v>
      </c>
      <c r="D1211" s="414">
        <f t="shared" si="57"/>
        <v>-901</v>
      </c>
      <c r="I1211" s="274"/>
      <c r="J1211" s="274"/>
      <c r="K1211" s="274"/>
      <c r="L1211" s="274"/>
    </row>
    <row r="1212" spans="1:12">
      <c r="A1212" s="263">
        <f t="shared" si="58"/>
        <v>2021</v>
      </c>
      <c r="B1212" s="406">
        <v>44377</v>
      </c>
      <c r="C1212" s="411">
        <v>-901</v>
      </c>
      <c r="D1212" s="408">
        <f t="shared" si="57"/>
        <v>-901</v>
      </c>
      <c r="I1212" s="274"/>
      <c r="J1212" s="274"/>
      <c r="K1212" s="274"/>
      <c r="L1212" s="274"/>
    </row>
    <row r="1213" spans="1:12">
      <c r="A1213" s="263">
        <f t="shared" si="58"/>
        <v>2021</v>
      </c>
      <c r="B1213" s="413">
        <v>44408</v>
      </c>
      <c r="C1213" s="411">
        <v>-901</v>
      </c>
      <c r="D1213" s="408">
        <f t="shared" si="57"/>
        <v>-901</v>
      </c>
      <c r="I1213" s="274"/>
      <c r="J1213" s="274"/>
      <c r="K1213" s="274"/>
      <c r="L1213" s="274"/>
    </row>
    <row r="1214" spans="1:12">
      <c r="A1214" s="263">
        <f t="shared" si="58"/>
        <v>2021</v>
      </c>
      <c r="B1214" s="406">
        <v>44439</v>
      </c>
      <c r="C1214" s="411">
        <v>-901</v>
      </c>
      <c r="D1214" s="408">
        <f t="shared" si="57"/>
        <v>-901</v>
      </c>
      <c r="I1214" s="274"/>
      <c r="J1214" s="274"/>
      <c r="K1214" s="274"/>
      <c r="L1214" s="274"/>
    </row>
    <row r="1215" spans="1:12">
      <c r="A1215" s="263">
        <f t="shared" si="58"/>
        <v>2021</v>
      </c>
      <c r="B1215" s="407">
        <v>44469</v>
      </c>
      <c r="C1215" s="415">
        <v>-901</v>
      </c>
      <c r="D1215" s="409">
        <f t="shared" si="57"/>
        <v>-901</v>
      </c>
      <c r="I1215" s="274"/>
      <c r="J1215" s="274"/>
      <c r="K1215" s="274"/>
      <c r="L1215" s="274"/>
    </row>
    <row r="1216" spans="1:12">
      <c r="I1216" s="274"/>
      <c r="J1216" s="274"/>
      <c r="K1216" s="274"/>
      <c r="L1216" s="274"/>
    </row>
    <row r="1217" spans="9:12">
      <c r="I1217" s="274"/>
      <c r="J1217" s="274"/>
      <c r="K1217" s="274"/>
      <c r="L1217" s="274"/>
    </row>
    <row r="1218" spans="9:12">
      <c r="I1218" s="274"/>
      <c r="J1218" s="274"/>
      <c r="K1218" s="274"/>
      <c r="L1218" s="274"/>
    </row>
    <row r="1219" spans="9:12">
      <c r="I1219" s="274"/>
      <c r="J1219" s="274"/>
      <c r="K1219" s="274"/>
      <c r="L1219" s="274"/>
    </row>
    <row r="1220" spans="9:12">
      <c r="I1220" s="274"/>
      <c r="J1220" s="274"/>
      <c r="K1220" s="274"/>
      <c r="L1220" s="274"/>
    </row>
    <row r="1221" spans="9:12">
      <c r="I1221" s="274"/>
      <c r="J1221" s="274"/>
      <c r="K1221" s="274"/>
      <c r="L1221" s="274"/>
    </row>
    <row r="1222" spans="9:12">
      <c r="I1222" s="274"/>
      <c r="J1222" s="274"/>
      <c r="K1222" s="274"/>
      <c r="L1222" s="274"/>
    </row>
    <row r="1223" spans="9:12">
      <c r="I1223" s="274"/>
      <c r="J1223" s="274"/>
      <c r="K1223" s="274"/>
      <c r="L1223" s="274"/>
    </row>
    <row r="1224" spans="9:12">
      <c r="I1224" s="274"/>
      <c r="J1224" s="274"/>
      <c r="K1224" s="274"/>
      <c r="L1224" s="274"/>
    </row>
    <row r="1225" spans="9:12">
      <c r="I1225" s="274"/>
      <c r="J1225" s="274"/>
      <c r="K1225" s="274"/>
      <c r="L1225" s="274"/>
    </row>
    <row r="1226" spans="9:12">
      <c r="I1226" s="274"/>
      <c r="J1226" s="274"/>
      <c r="K1226" s="274"/>
      <c r="L1226" s="274"/>
    </row>
    <row r="1227" spans="9:12">
      <c r="I1227" s="274"/>
      <c r="J1227" s="274"/>
      <c r="K1227" s="274"/>
      <c r="L1227" s="274"/>
    </row>
    <row r="1228" spans="9:12">
      <c r="I1228" s="274"/>
      <c r="J1228" s="274"/>
      <c r="K1228" s="274"/>
      <c r="L1228" s="274"/>
    </row>
    <row r="1229" spans="9:12">
      <c r="I1229" s="274"/>
      <c r="J1229" s="274"/>
      <c r="K1229" s="274"/>
      <c r="L1229" s="274"/>
    </row>
    <row r="1230" spans="9:12">
      <c r="I1230" s="274"/>
      <c r="J1230" s="274"/>
      <c r="K1230" s="274"/>
      <c r="L1230" s="274"/>
    </row>
    <row r="1231" spans="9:12">
      <c r="I1231" s="274"/>
      <c r="J1231" s="274"/>
      <c r="K1231" s="274"/>
      <c r="L1231" s="274"/>
    </row>
    <row r="1232" spans="9:12">
      <c r="I1232" s="274"/>
      <c r="J1232" s="274"/>
      <c r="K1232" s="274"/>
      <c r="L1232" s="274"/>
    </row>
    <row r="1233" spans="9:11">
      <c r="I1233" s="274"/>
      <c r="J1233" s="274"/>
      <c r="K1233" s="274"/>
    </row>
    <row r="1234" spans="9:11">
      <c r="I1234" s="274"/>
      <c r="J1234" s="274"/>
      <c r="K1234" s="274"/>
    </row>
    <row r="1235" spans="9:11">
      <c r="I1235" s="274"/>
      <c r="J1235" s="274"/>
      <c r="K1235" s="274"/>
    </row>
    <row r="1236" spans="9:11">
      <c r="I1236" s="274"/>
      <c r="J1236" s="274"/>
      <c r="K1236" s="274"/>
    </row>
    <row r="1237" spans="9:11">
      <c r="I1237" s="274"/>
      <c r="J1237" s="274"/>
      <c r="K1237" s="274"/>
    </row>
    <row r="1238" spans="9:11">
      <c r="I1238" s="274"/>
      <c r="J1238" s="274"/>
      <c r="K1238" s="274"/>
    </row>
    <row r="1239" spans="9:11">
      <c r="I1239" s="274"/>
      <c r="J1239" s="274"/>
      <c r="K1239" s="274"/>
    </row>
    <row r="1240" spans="9:11">
      <c r="I1240" s="274"/>
      <c r="J1240" s="274"/>
      <c r="K1240" s="274"/>
    </row>
    <row r="1241" spans="9:11">
      <c r="I1241" s="274"/>
      <c r="J1241" s="274"/>
      <c r="K1241" s="274"/>
    </row>
    <row r="1242" spans="9:11">
      <c r="I1242" s="274"/>
      <c r="J1242" s="274"/>
      <c r="K1242" s="274"/>
    </row>
    <row r="1243" spans="9:11">
      <c r="I1243" s="274"/>
      <c r="J1243" s="274"/>
      <c r="K1243" s="274"/>
    </row>
    <row r="1244" spans="9:11">
      <c r="I1244" s="274"/>
      <c r="J1244" s="274"/>
      <c r="K1244" s="274"/>
    </row>
    <row r="1245" spans="9:11">
      <c r="I1245" s="274"/>
      <c r="J1245" s="274"/>
      <c r="K1245" s="274"/>
    </row>
    <row r="1246" spans="9:11">
      <c r="I1246" s="274"/>
      <c r="J1246" s="274"/>
      <c r="K1246" s="274"/>
    </row>
  </sheetData>
  <mergeCells count="6">
    <mergeCell ref="AH14:AH15"/>
    <mergeCell ref="F14:F15"/>
    <mergeCell ref="G14:R14"/>
    <mergeCell ref="S14:S15"/>
    <mergeCell ref="U14:U15"/>
    <mergeCell ref="V14:AG14"/>
  </mergeCells>
  <conditionalFormatting sqref="C16:C1156">
    <cfRule type="cellIs" dxfId="63" priority="5" operator="equal">
      <formula>-901</formula>
    </cfRule>
  </conditionalFormatting>
  <conditionalFormatting sqref="G16:R115">
    <cfRule type="cellIs" dxfId="62" priority="4" operator="equal">
      <formula>-901</formula>
    </cfRule>
  </conditionalFormatting>
  <conditionalFormatting sqref="V16:AG115">
    <cfRule type="cellIs" dxfId="61" priority="3" operator="equal">
      <formula>-901</formula>
    </cfRule>
  </conditionalFormatting>
  <conditionalFormatting sqref="D16:D1215">
    <cfRule type="cellIs" dxfId="60" priority="2" operator="equal">
      <formula>-901</formula>
    </cfRule>
  </conditionalFormatting>
  <conditionalFormatting sqref="C1168:C1215">
    <cfRule type="cellIs" dxfId="59" priority="1" operator="equal">
      <formula>-901</formula>
    </cfRule>
  </conditionalFormatting>
  <pageMargins left="0.75" right="0.75" top="1" bottom="1" header="0.5" footer="0.5"/>
  <pageSetup orientation="portrait" horizontalDpi="1200" verticalDpi="1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5" tint="0.59999389629810485"/>
  </sheetPr>
  <dimension ref="A1:AI1246"/>
  <sheetViews>
    <sheetView topLeftCell="A94" zoomScale="80" zoomScaleNormal="80" workbookViewId="0">
      <selection activeCell="C27" sqref="C27"/>
    </sheetView>
  </sheetViews>
  <sheetFormatPr defaultColWidth="9.1640625" defaultRowHeight="12.3"/>
  <cols>
    <col min="1" max="1" width="9.1640625" style="246"/>
    <col min="2" max="2" width="10.5546875" style="246" bestFit="1" customWidth="1"/>
    <col min="3" max="4" width="9.1640625" style="246"/>
    <col min="5" max="18" width="9.1640625" style="133"/>
    <col min="19" max="19" width="9.71875" style="133" customWidth="1"/>
    <col min="20" max="34" width="9.1640625" style="133"/>
    <col min="35" max="16384" width="9.1640625" style="246"/>
  </cols>
  <sheetData>
    <row r="1" spans="1:35" ht="17.100000000000001">
      <c r="A1" s="245" t="s">
        <v>125</v>
      </c>
      <c r="N1" s="247"/>
      <c r="U1" s="248"/>
      <c r="AC1" s="247"/>
    </row>
    <row r="2" spans="1:35">
      <c r="A2" s="249" t="s">
        <v>109</v>
      </c>
      <c r="U2" s="250"/>
    </row>
    <row r="3" spans="1:35">
      <c r="A3" s="249" t="s">
        <v>110</v>
      </c>
      <c r="U3" s="250"/>
    </row>
    <row r="4" spans="1:35">
      <c r="A4" s="249" t="s">
        <v>111</v>
      </c>
      <c r="U4" s="250"/>
    </row>
    <row r="5" spans="1:35">
      <c r="A5" s="249" t="s">
        <v>112</v>
      </c>
      <c r="U5" s="250"/>
    </row>
    <row r="6" spans="1:35">
      <c r="A6" s="249"/>
      <c r="U6" s="250"/>
    </row>
    <row r="7" spans="1:35">
      <c r="A7" s="249"/>
      <c r="U7" s="250"/>
    </row>
    <row r="8" spans="1:35">
      <c r="A8" s="251" t="s">
        <v>113</v>
      </c>
      <c r="B8" s="252"/>
      <c r="C8" s="252"/>
      <c r="U8" s="250"/>
    </row>
    <row r="9" spans="1:35">
      <c r="A9" s="251" t="s">
        <v>114</v>
      </c>
      <c r="B9" s="252"/>
      <c r="C9" s="252"/>
      <c r="U9" s="250"/>
    </row>
    <row r="10" spans="1:35">
      <c r="A10" s="249"/>
      <c r="U10" s="250"/>
    </row>
    <row r="11" spans="1:35">
      <c r="A11" s="249"/>
      <c r="U11" s="250"/>
    </row>
    <row r="12" spans="1:35">
      <c r="A12" s="249"/>
      <c r="G12" s="130">
        <v>1</v>
      </c>
      <c r="H12" s="130">
        <v>2</v>
      </c>
      <c r="I12" s="130">
        <v>3</v>
      </c>
      <c r="J12" s="130">
        <v>4</v>
      </c>
      <c r="K12" s="130">
        <v>5</v>
      </c>
      <c r="L12" s="130">
        <v>6</v>
      </c>
      <c r="M12" s="130">
        <v>7</v>
      </c>
      <c r="N12" s="130">
        <v>8</v>
      </c>
      <c r="O12" s="130">
        <v>9</v>
      </c>
      <c r="P12" s="130">
        <v>10</v>
      </c>
      <c r="Q12" s="130">
        <v>11</v>
      </c>
      <c r="R12" s="130">
        <v>12</v>
      </c>
      <c r="U12" s="250"/>
      <c r="V12" s="130">
        <v>1</v>
      </c>
      <c r="W12" s="130">
        <v>2</v>
      </c>
      <c r="X12" s="130">
        <v>3</v>
      </c>
      <c r="Y12" s="130">
        <v>4</v>
      </c>
      <c r="Z12" s="130">
        <v>5</v>
      </c>
      <c r="AA12" s="130">
        <v>6</v>
      </c>
      <c r="AB12" s="130">
        <v>7</v>
      </c>
      <c r="AC12" s="130">
        <v>8</v>
      </c>
      <c r="AD12" s="130">
        <v>9</v>
      </c>
      <c r="AE12" s="130">
        <v>10</v>
      </c>
      <c r="AF12" s="130">
        <v>11</v>
      </c>
      <c r="AG12" s="130">
        <v>12</v>
      </c>
    </row>
    <row r="13" spans="1:35">
      <c r="F13" s="250"/>
      <c r="G13" s="130">
        <v>31</v>
      </c>
      <c r="H13" s="130">
        <v>30</v>
      </c>
      <c r="I13" s="130">
        <v>31</v>
      </c>
      <c r="J13" s="130">
        <v>31</v>
      </c>
      <c r="K13" s="253">
        <v>28</v>
      </c>
      <c r="L13" s="130">
        <v>31</v>
      </c>
      <c r="M13" s="130">
        <v>30</v>
      </c>
      <c r="N13" s="130">
        <v>31</v>
      </c>
      <c r="O13" s="130">
        <v>30</v>
      </c>
      <c r="P13" s="130">
        <v>31</v>
      </c>
      <c r="Q13" s="130">
        <v>31</v>
      </c>
      <c r="R13" s="130">
        <v>30</v>
      </c>
      <c r="U13" s="250"/>
      <c r="V13" s="130">
        <v>31</v>
      </c>
      <c r="W13" s="130">
        <v>30</v>
      </c>
      <c r="X13" s="130">
        <v>31</v>
      </c>
      <c r="Y13" s="130">
        <v>31</v>
      </c>
      <c r="Z13" s="253" t="s">
        <v>115</v>
      </c>
      <c r="AA13" s="130">
        <v>31</v>
      </c>
      <c r="AB13" s="130">
        <v>30</v>
      </c>
      <c r="AC13" s="130">
        <v>31</v>
      </c>
      <c r="AD13" s="130">
        <v>30</v>
      </c>
      <c r="AE13" s="130">
        <v>31</v>
      </c>
      <c r="AF13" s="130">
        <v>31</v>
      </c>
      <c r="AG13" s="130">
        <v>30</v>
      </c>
    </row>
    <row r="14" spans="1:35" ht="13.15" customHeight="1">
      <c r="B14" s="254" t="str">
        <f>IF(SUM(S16:S103)&lt;&gt;SUM(AH16:AH103),"Error","")</f>
        <v/>
      </c>
      <c r="F14" s="494" t="s">
        <v>50</v>
      </c>
      <c r="G14" s="497" t="s">
        <v>116</v>
      </c>
      <c r="H14" s="498"/>
      <c r="I14" s="498"/>
      <c r="J14" s="498"/>
      <c r="K14" s="498"/>
      <c r="L14" s="498"/>
      <c r="M14" s="498"/>
      <c r="N14" s="498"/>
      <c r="O14" s="498"/>
      <c r="P14" s="498"/>
      <c r="Q14" s="498"/>
      <c r="R14" s="499"/>
      <c r="S14" s="494" t="s">
        <v>117</v>
      </c>
      <c r="U14" s="494" t="s">
        <v>50</v>
      </c>
      <c r="V14" s="497" t="s">
        <v>118</v>
      </c>
      <c r="W14" s="498"/>
      <c r="X14" s="498"/>
      <c r="Y14" s="498"/>
      <c r="Z14" s="498"/>
      <c r="AA14" s="498"/>
      <c r="AB14" s="498"/>
      <c r="AC14" s="498"/>
      <c r="AD14" s="498"/>
      <c r="AE14" s="498"/>
      <c r="AF14" s="498"/>
      <c r="AG14" s="499"/>
      <c r="AH14" s="494" t="s">
        <v>117</v>
      </c>
      <c r="AI14" s="255"/>
    </row>
    <row r="15" spans="1:35">
      <c r="B15" s="256"/>
      <c r="C15" s="257" t="s">
        <v>119</v>
      </c>
      <c r="D15" s="258" t="s">
        <v>53</v>
      </c>
      <c r="F15" s="496"/>
      <c r="G15" s="259" t="s">
        <v>54</v>
      </c>
      <c r="H15" s="260" t="s">
        <v>55</v>
      </c>
      <c r="I15" s="260" t="s">
        <v>56</v>
      </c>
      <c r="J15" s="260" t="s">
        <v>57</v>
      </c>
      <c r="K15" s="260" t="s">
        <v>58</v>
      </c>
      <c r="L15" s="260" t="s">
        <v>59</v>
      </c>
      <c r="M15" s="260" t="s">
        <v>60</v>
      </c>
      <c r="N15" s="260" t="s">
        <v>61</v>
      </c>
      <c r="O15" s="260" t="s">
        <v>62</v>
      </c>
      <c r="P15" s="260" t="s">
        <v>63</v>
      </c>
      <c r="Q15" s="260" t="s">
        <v>64</v>
      </c>
      <c r="R15" s="261" t="s">
        <v>65</v>
      </c>
      <c r="S15" s="495"/>
      <c r="U15" s="496"/>
      <c r="V15" s="259" t="s">
        <v>54</v>
      </c>
      <c r="W15" s="260" t="s">
        <v>55</v>
      </c>
      <c r="X15" s="260" t="s">
        <v>56</v>
      </c>
      <c r="Y15" s="260" t="s">
        <v>57</v>
      </c>
      <c r="Z15" s="260" t="s">
        <v>58</v>
      </c>
      <c r="AA15" s="260" t="s">
        <v>59</v>
      </c>
      <c r="AB15" s="260" t="s">
        <v>60</v>
      </c>
      <c r="AC15" s="260" t="s">
        <v>61</v>
      </c>
      <c r="AD15" s="260" t="s">
        <v>62</v>
      </c>
      <c r="AE15" s="260" t="s">
        <v>63</v>
      </c>
      <c r="AF15" s="260" t="s">
        <v>64</v>
      </c>
      <c r="AG15" s="261" t="s">
        <v>65</v>
      </c>
      <c r="AH15" s="495"/>
      <c r="AI15" s="262"/>
    </row>
    <row r="16" spans="1:35">
      <c r="A16" s="263">
        <f>IF(MONTH(B16)&gt;9,YEAR(B16)+1,YEAR(B16))</f>
        <v>1922</v>
      </c>
      <c r="B16" s="264">
        <v>7975</v>
      </c>
      <c r="C16" s="265">
        <v>-901</v>
      </c>
      <c r="D16" s="266">
        <f>IF(C16&lt;&gt;-901,C16*DAY(B16)*24*60*60/(220*22*9*1000),-901)</f>
        <v>-901</v>
      </c>
      <c r="E16" s="130">
        <v>28</v>
      </c>
      <c r="F16" s="267">
        <v>1922</v>
      </c>
      <c r="G16" s="268">
        <f>INDEX($C$16:$C$2000,($F16-1922)*12+G$12,1)</f>
        <v>-901</v>
      </c>
      <c r="H16" s="268">
        <f t="shared" ref="H16:R31" si="0">INDEX($C$16:$C$2000,($F16-1922)*12+H$12,1)</f>
        <v>-901</v>
      </c>
      <c r="I16" s="268">
        <f t="shared" si="0"/>
        <v>-901</v>
      </c>
      <c r="J16" s="268">
        <f t="shared" si="0"/>
        <v>-901</v>
      </c>
      <c r="K16" s="268">
        <f t="shared" si="0"/>
        <v>-901</v>
      </c>
      <c r="L16" s="268">
        <f t="shared" si="0"/>
        <v>-901</v>
      </c>
      <c r="M16" s="268">
        <f t="shared" si="0"/>
        <v>-901</v>
      </c>
      <c r="N16" s="268">
        <f t="shared" si="0"/>
        <v>-901</v>
      </c>
      <c r="O16" s="268">
        <f t="shared" si="0"/>
        <v>-901</v>
      </c>
      <c r="P16" s="268">
        <f t="shared" si="0"/>
        <v>-901</v>
      </c>
      <c r="Q16" s="268">
        <f t="shared" si="0"/>
        <v>-901</v>
      </c>
      <c r="R16" s="268">
        <f t="shared" si="0"/>
        <v>-901</v>
      </c>
      <c r="S16" s="269" t="str">
        <f>IF(ISERROR(MATCH(-901,G16:R16,0)),(SUMPRODUCT(G16:R16,$G$13:$R$13)+(E16-$K$13)*K16)*24*60*60/(220*22*9*1000),"")</f>
        <v/>
      </c>
      <c r="U16" s="267">
        <v>1922</v>
      </c>
      <c r="V16" s="268">
        <f>IF(INDEX($D$16:$D$2000,($U16-1922)*12+V$12,1)&lt;&gt;-901,INDEX($D$16:$D$2000,($U16-1922)*12+V$12,1)*1000,-901)</f>
        <v>-901</v>
      </c>
      <c r="W16" s="268">
        <f t="shared" ref="W16:AG31" si="1">IF(INDEX($D$16:$D$2000,($U16-1922)*12+W$12,1)&lt;&gt;-901,INDEX($D$16:$D$2000,($U16-1922)*12+W$12,1)*1000,-901)</f>
        <v>-901</v>
      </c>
      <c r="X16" s="268">
        <f t="shared" si="1"/>
        <v>-901</v>
      </c>
      <c r="Y16" s="268">
        <f t="shared" si="1"/>
        <v>-901</v>
      </c>
      <c r="Z16" s="268">
        <f t="shared" si="1"/>
        <v>-901</v>
      </c>
      <c r="AA16" s="268">
        <f t="shared" si="1"/>
        <v>-901</v>
      </c>
      <c r="AB16" s="268">
        <f t="shared" si="1"/>
        <v>-901</v>
      </c>
      <c r="AC16" s="268">
        <f t="shared" si="1"/>
        <v>-901</v>
      </c>
      <c r="AD16" s="268">
        <f t="shared" si="1"/>
        <v>-901</v>
      </c>
      <c r="AE16" s="268">
        <f t="shared" si="1"/>
        <v>-901</v>
      </c>
      <c r="AF16" s="268">
        <f t="shared" si="1"/>
        <v>-901</v>
      </c>
      <c r="AG16" s="268">
        <f t="shared" si="1"/>
        <v>-901</v>
      </c>
      <c r="AH16" s="270" t="str">
        <f>IF(ISERROR(MATCH(-901,V16:AG16,0)),SUM(V16:AG16)/1000,"")</f>
        <v/>
      </c>
    </row>
    <row r="17" spans="1:35">
      <c r="A17" s="263">
        <f t="shared" ref="A17:A80" si="2">IF(MONTH(B17)&gt;9,YEAR(B17)+1,YEAR(B17))</f>
        <v>1922</v>
      </c>
      <c r="B17" s="271">
        <v>8005</v>
      </c>
      <c r="C17" s="265">
        <v>-901</v>
      </c>
      <c r="D17" s="266">
        <f t="shared" ref="D17:D80" si="3">IF(C17&lt;&gt;-901,C17*DAY(B17)*24*60*60/(220*22*9*1000),-901)</f>
        <v>-901</v>
      </c>
      <c r="E17" s="130">
        <v>28</v>
      </c>
      <c r="F17" s="131">
        <v>1923</v>
      </c>
      <c r="G17" s="268">
        <f t="shared" ref="G17:R48" si="4">INDEX($C$16:$C$2000,($F17-1922)*12+G$12,1)</f>
        <v>-901</v>
      </c>
      <c r="H17" s="268">
        <f t="shared" si="0"/>
        <v>-901</v>
      </c>
      <c r="I17" s="268">
        <f t="shared" si="0"/>
        <v>-901</v>
      </c>
      <c r="J17" s="268">
        <f t="shared" si="0"/>
        <v>-901</v>
      </c>
      <c r="K17" s="268">
        <f t="shared" si="0"/>
        <v>-901</v>
      </c>
      <c r="L17" s="268">
        <f t="shared" si="0"/>
        <v>-901</v>
      </c>
      <c r="M17" s="268">
        <f t="shared" si="0"/>
        <v>-901</v>
      </c>
      <c r="N17" s="268">
        <f t="shared" si="0"/>
        <v>-901</v>
      </c>
      <c r="O17" s="268">
        <f t="shared" si="0"/>
        <v>-901</v>
      </c>
      <c r="P17" s="268">
        <f t="shared" si="0"/>
        <v>-901</v>
      </c>
      <c r="Q17" s="268">
        <f t="shared" si="0"/>
        <v>-901</v>
      </c>
      <c r="R17" s="268">
        <f t="shared" si="0"/>
        <v>-901</v>
      </c>
      <c r="S17" s="132" t="str">
        <f t="shared" ref="S17:S80" si="5">IF(ISERROR(MATCH(-901,G17:R17,0)),(SUMPRODUCT(G17:R17,$G$13:$R$13)+(E17-$K$13)*K17)*24*60*60/(220*22*9*1000),"")</f>
        <v/>
      </c>
      <c r="U17" s="131">
        <v>1923</v>
      </c>
      <c r="V17" s="268">
        <f t="shared" ref="V17:AG48" si="6">IF(INDEX($D$16:$D$2000,($U17-1922)*12+V$12,1)&lt;&gt;-901,INDEX($D$16:$D$2000,($U17-1922)*12+V$12,1)*1000,-901)</f>
        <v>-901</v>
      </c>
      <c r="W17" s="268">
        <f t="shared" si="1"/>
        <v>-901</v>
      </c>
      <c r="X17" s="268">
        <f t="shared" si="1"/>
        <v>-901</v>
      </c>
      <c r="Y17" s="268">
        <f t="shared" si="1"/>
        <v>-901</v>
      </c>
      <c r="Z17" s="268">
        <f t="shared" si="1"/>
        <v>-901</v>
      </c>
      <c r="AA17" s="268">
        <f t="shared" si="1"/>
        <v>-901</v>
      </c>
      <c r="AB17" s="268">
        <f t="shared" si="1"/>
        <v>-901</v>
      </c>
      <c r="AC17" s="268">
        <f t="shared" si="1"/>
        <v>-901</v>
      </c>
      <c r="AD17" s="268">
        <f t="shared" si="1"/>
        <v>-901</v>
      </c>
      <c r="AE17" s="268">
        <f t="shared" si="1"/>
        <v>-901</v>
      </c>
      <c r="AF17" s="268">
        <f t="shared" si="1"/>
        <v>-901</v>
      </c>
      <c r="AG17" s="268">
        <f t="shared" si="1"/>
        <v>-901</v>
      </c>
      <c r="AH17" s="134" t="str">
        <f t="shared" ref="AH17:AH80" si="7">IF(ISERROR(MATCH(-901,V17:AG17,0)),SUM(V17:AG17)/1000,"")</f>
        <v/>
      </c>
    </row>
    <row r="18" spans="1:35">
      <c r="A18" s="263">
        <f t="shared" si="2"/>
        <v>1922</v>
      </c>
      <c r="B18" s="271">
        <v>8036</v>
      </c>
      <c r="C18" s="265">
        <v>-901</v>
      </c>
      <c r="D18" s="266">
        <f t="shared" si="3"/>
        <v>-901</v>
      </c>
      <c r="E18" s="130">
        <v>29</v>
      </c>
      <c r="F18" s="131">
        <v>1924</v>
      </c>
      <c r="G18" s="268">
        <f t="shared" si="4"/>
        <v>-901</v>
      </c>
      <c r="H18" s="268">
        <f t="shared" si="0"/>
        <v>-901</v>
      </c>
      <c r="I18" s="268">
        <f t="shared" si="0"/>
        <v>-901</v>
      </c>
      <c r="J18" s="268">
        <f t="shared" si="0"/>
        <v>-901</v>
      </c>
      <c r="K18" s="268">
        <f t="shared" si="0"/>
        <v>-901</v>
      </c>
      <c r="L18" s="268">
        <f t="shared" si="0"/>
        <v>-901</v>
      </c>
      <c r="M18" s="268">
        <f t="shared" si="0"/>
        <v>-901</v>
      </c>
      <c r="N18" s="268">
        <f t="shared" si="0"/>
        <v>-901</v>
      </c>
      <c r="O18" s="268">
        <f t="shared" si="0"/>
        <v>-901</v>
      </c>
      <c r="P18" s="268">
        <f t="shared" si="0"/>
        <v>-901</v>
      </c>
      <c r="Q18" s="268">
        <f t="shared" si="0"/>
        <v>-901</v>
      </c>
      <c r="R18" s="268">
        <f t="shared" si="0"/>
        <v>-901</v>
      </c>
      <c r="S18" s="132" t="str">
        <f t="shared" si="5"/>
        <v/>
      </c>
      <c r="U18" s="131">
        <v>1924</v>
      </c>
      <c r="V18" s="268">
        <f t="shared" si="6"/>
        <v>-901</v>
      </c>
      <c r="W18" s="268">
        <f t="shared" si="1"/>
        <v>-901</v>
      </c>
      <c r="X18" s="268">
        <f t="shared" si="1"/>
        <v>-901</v>
      </c>
      <c r="Y18" s="268">
        <f t="shared" si="1"/>
        <v>-901</v>
      </c>
      <c r="Z18" s="268">
        <f t="shared" si="1"/>
        <v>-901</v>
      </c>
      <c r="AA18" s="268">
        <f t="shared" si="1"/>
        <v>-901</v>
      </c>
      <c r="AB18" s="268">
        <f t="shared" si="1"/>
        <v>-901</v>
      </c>
      <c r="AC18" s="268">
        <f t="shared" si="1"/>
        <v>-901</v>
      </c>
      <c r="AD18" s="268">
        <f t="shared" si="1"/>
        <v>-901</v>
      </c>
      <c r="AE18" s="268">
        <f t="shared" si="1"/>
        <v>-901</v>
      </c>
      <c r="AF18" s="268">
        <f t="shared" si="1"/>
        <v>-901</v>
      </c>
      <c r="AG18" s="268">
        <f t="shared" si="1"/>
        <v>-901</v>
      </c>
      <c r="AH18" s="134" t="str">
        <f t="shared" si="7"/>
        <v/>
      </c>
    </row>
    <row r="19" spans="1:35">
      <c r="A19" s="263">
        <f t="shared" si="2"/>
        <v>1922</v>
      </c>
      <c r="B19" s="271">
        <v>8067</v>
      </c>
      <c r="C19" s="265">
        <v>-901</v>
      </c>
      <c r="D19" s="266">
        <f t="shared" si="3"/>
        <v>-901</v>
      </c>
      <c r="E19" s="130">
        <v>28</v>
      </c>
      <c r="F19" s="131">
        <v>1925</v>
      </c>
      <c r="G19" s="268">
        <f t="shared" si="4"/>
        <v>-901</v>
      </c>
      <c r="H19" s="268">
        <f t="shared" si="0"/>
        <v>-901</v>
      </c>
      <c r="I19" s="268">
        <f t="shared" si="0"/>
        <v>-901</v>
      </c>
      <c r="J19" s="268">
        <f t="shared" si="0"/>
        <v>-901</v>
      </c>
      <c r="K19" s="268">
        <f t="shared" si="0"/>
        <v>-901</v>
      </c>
      <c r="L19" s="268">
        <f t="shared" si="0"/>
        <v>-901</v>
      </c>
      <c r="M19" s="268">
        <f t="shared" si="0"/>
        <v>-901</v>
      </c>
      <c r="N19" s="268">
        <f t="shared" si="0"/>
        <v>-901</v>
      </c>
      <c r="O19" s="268">
        <f t="shared" si="0"/>
        <v>-901</v>
      </c>
      <c r="P19" s="268">
        <f t="shared" si="0"/>
        <v>-901</v>
      </c>
      <c r="Q19" s="268">
        <f t="shared" si="0"/>
        <v>-901</v>
      </c>
      <c r="R19" s="268">
        <f t="shared" si="0"/>
        <v>-901</v>
      </c>
      <c r="S19" s="132" t="str">
        <f t="shared" si="5"/>
        <v/>
      </c>
      <c r="U19" s="131">
        <v>1925</v>
      </c>
      <c r="V19" s="268">
        <f t="shared" si="6"/>
        <v>-901</v>
      </c>
      <c r="W19" s="268">
        <f t="shared" si="1"/>
        <v>-901</v>
      </c>
      <c r="X19" s="268">
        <f t="shared" si="1"/>
        <v>-901</v>
      </c>
      <c r="Y19" s="268">
        <f t="shared" si="1"/>
        <v>-901</v>
      </c>
      <c r="Z19" s="268">
        <f t="shared" si="1"/>
        <v>-901</v>
      </c>
      <c r="AA19" s="268">
        <f t="shared" si="1"/>
        <v>-901</v>
      </c>
      <c r="AB19" s="268">
        <f t="shared" si="1"/>
        <v>-901</v>
      </c>
      <c r="AC19" s="268">
        <f t="shared" si="1"/>
        <v>-901</v>
      </c>
      <c r="AD19" s="268">
        <f t="shared" si="1"/>
        <v>-901</v>
      </c>
      <c r="AE19" s="268">
        <f t="shared" si="1"/>
        <v>-901</v>
      </c>
      <c r="AF19" s="268">
        <f t="shared" si="1"/>
        <v>-901</v>
      </c>
      <c r="AG19" s="268">
        <f t="shared" si="1"/>
        <v>-901</v>
      </c>
      <c r="AH19" s="134" t="str">
        <f t="shared" si="7"/>
        <v/>
      </c>
    </row>
    <row r="20" spans="1:35">
      <c r="A20" s="263">
        <f t="shared" si="2"/>
        <v>1922</v>
      </c>
      <c r="B20" s="271">
        <v>8095</v>
      </c>
      <c r="C20" s="265">
        <v>-901</v>
      </c>
      <c r="D20" s="266">
        <f t="shared" si="3"/>
        <v>-901</v>
      </c>
      <c r="E20" s="130">
        <v>28</v>
      </c>
      <c r="F20" s="131">
        <v>1926</v>
      </c>
      <c r="G20" s="268">
        <f t="shared" si="4"/>
        <v>-901</v>
      </c>
      <c r="H20" s="268">
        <f t="shared" si="0"/>
        <v>-901</v>
      </c>
      <c r="I20" s="268">
        <f t="shared" si="0"/>
        <v>-901</v>
      </c>
      <c r="J20" s="268">
        <f t="shared" si="0"/>
        <v>-901</v>
      </c>
      <c r="K20" s="268">
        <f t="shared" si="0"/>
        <v>-901</v>
      </c>
      <c r="L20" s="268">
        <f t="shared" si="0"/>
        <v>-901</v>
      </c>
      <c r="M20" s="268">
        <f t="shared" si="0"/>
        <v>-901</v>
      </c>
      <c r="N20" s="268">
        <f t="shared" si="0"/>
        <v>-901</v>
      </c>
      <c r="O20" s="268">
        <f t="shared" si="0"/>
        <v>-901</v>
      </c>
      <c r="P20" s="268">
        <f t="shared" si="0"/>
        <v>-901</v>
      </c>
      <c r="Q20" s="268">
        <f t="shared" si="0"/>
        <v>-901</v>
      </c>
      <c r="R20" s="268">
        <f t="shared" si="0"/>
        <v>-901</v>
      </c>
      <c r="S20" s="132" t="str">
        <f t="shared" si="5"/>
        <v/>
      </c>
      <c r="U20" s="131">
        <v>1926</v>
      </c>
      <c r="V20" s="268">
        <f t="shared" si="6"/>
        <v>-901</v>
      </c>
      <c r="W20" s="268">
        <f t="shared" si="1"/>
        <v>-901</v>
      </c>
      <c r="X20" s="268">
        <f t="shared" si="1"/>
        <v>-901</v>
      </c>
      <c r="Y20" s="268">
        <f t="shared" si="1"/>
        <v>-901</v>
      </c>
      <c r="Z20" s="268">
        <f t="shared" si="1"/>
        <v>-901</v>
      </c>
      <c r="AA20" s="268">
        <f t="shared" si="1"/>
        <v>-901</v>
      </c>
      <c r="AB20" s="268">
        <f t="shared" si="1"/>
        <v>-901</v>
      </c>
      <c r="AC20" s="268">
        <f t="shared" si="1"/>
        <v>-901</v>
      </c>
      <c r="AD20" s="268">
        <f t="shared" si="1"/>
        <v>-901</v>
      </c>
      <c r="AE20" s="268">
        <f t="shared" si="1"/>
        <v>-901</v>
      </c>
      <c r="AF20" s="268">
        <f t="shared" si="1"/>
        <v>-901</v>
      </c>
      <c r="AG20" s="268">
        <f t="shared" si="1"/>
        <v>-901</v>
      </c>
      <c r="AH20" s="134" t="str">
        <f t="shared" si="7"/>
        <v/>
      </c>
    </row>
    <row r="21" spans="1:35">
      <c r="A21" s="263">
        <f t="shared" si="2"/>
        <v>1922</v>
      </c>
      <c r="B21" s="271">
        <v>8126</v>
      </c>
      <c r="C21" s="265">
        <v>-901</v>
      </c>
      <c r="D21" s="266">
        <f t="shared" si="3"/>
        <v>-901</v>
      </c>
      <c r="E21" s="130">
        <v>28</v>
      </c>
      <c r="F21" s="131">
        <v>1927</v>
      </c>
      <c r="G21" s="268">
        <f t="shared" si="4"/>
        <v>-901</v>
      </c>
      <c r="H21" s="268">
        <f t="shared" si="0"/>
        <v>-901</v>
      </c>
      <c r="I21" s="268">
        <f t="shared" si="0"/>
        <v>-901</v>
      </c>
      <c r="J21" s="268">
        <f t="shared" si="0"/>
        <v>-901</v>
      </c>
      <c r="K21" s="268">
        <f t="shared" si="0"/>
        <v>-901</v>
      </c>
      <c r="L21" s="268">
        <f t="shared" si="0"/>
        <v>-901</v>
      </c>
      <c r="M21" s="268">
        <f t="shared" si="0"/>
        <v>-901</v>
      </c>
      <c r="N21" s="268">
        <f t="shared" si="0"/>
        <v>-901</v>
      </c>
      <c r="O21" s="268">
        <f t="shared" si="0"/>
        <v>-901</v>
      </c>
      <c r="P21" s="268">
        <f t="shared" si="0"/>
        <v>-901</v>
      </c>
      <c r="Q21" s="268">
        <f t="shared" si="0"/>
        <v>-901</v>
      </c>
      <c r="R21" s="268">
        <f t="shared" si="0"/>
        <v>-901</v>
      </c>
      <c r="S21" s="132" t="str">
        <f t="shared" si="5"/>
        <v/>
      </c>
      <c r="U21" s="131">
        <v>1927</v>
      </c>
      <c r="V21" s="268">
        <f t="shared" si="6"/>
        <v>-901</v>
      </c>
      <c r="W21" s="268">
        <f t="shared" si="1"/>
        <v>-901</v>
      </c>
      <c r="X21" s="268">
        <f t="shared" si="1"/>
        <v>-901</v>
      </c>
      <c r="Y21" s="268">
        <f t="shared" si="1"/>
        <v>-901</v>
      </c>
      <c r="Z21" s="268">
        <f t="shared" si="1"/>
        <v>-901</v>
      </c>
      <c r="AA21" s="268">
        <f t="shared" si="1"/>
        <v>-901</v>
      </c>
      <c r="AB21" s="268">
        <f t="shared" si="1"/>
        <v>-901</v>
      </c>
      <c r="AC21" s="268">
        <f t="shared" si="1"/>
        <v>-901</v>
      </c>
      <c r="AD21" s="268">
        <f t="shared" si="1"/>
        <v>-901</v>
      </c>
      <c r="AE21" s="268">
        <f t="shared" si="1"/>
        <v>-901</v>
      </c>
      <c r="AF21" s="268">
        <f t="shared" si="1"/>
        <v>-901</v>
      </c>
      <c r="AG21" s="268">
        <f t="shared" si="1"/>
        <v>-901</v>
      </c>
      <c r="AH21" s="134" t="str">
        <f t="shared" si="7"/>
        <v/>
      </c>
    </row>
    <row r="22" spans="1:35">
      <c r="A22" s="263">
        <f t="shared" si="2"/>
        <v>1922</v>
      </c>
      <c r="B22" s="271">
        <v>8156</v>
      </c>
      <c r="C22" s="265">
        <v>-901</v>
      </c>
      <c r="D22" s="266">
        <f t="shared" si="3"/>
        <v>-901</v>
      </c>
      <c r="E22" s="130">
        <v>29</v>
      </c>
      <c r="F22" s="131">
        <v>1928</v>
      </c>
      <c r="G22" s="268">
        <f t="shared" si="4"/>
        <v>-901</v>
      </c>
      <c r="H22" s="268">
        <f t="shared" si="0"/>
        <v>-901</v>
      </c>
      <c r="I22" s="268">
        <f t="shared" si="0"/>
        <v>-901</v>
      </c>
      <c r="J22" s="268">
        <f t="shared" si="0"/>
        <v>-901</v>
      </c>
      <c r="K22" s="268">
        <f t="shared" si="0"/>
        <v>-901</v>
      </c>
      <c r="L22" s="268">
        <f t="shared" si="0"/>
        <v>-901</v>
      </c>
      <c r="M22" s="268">
        <f t="shared" si="0"/>
        <v>-901</v>
      </c>
      <c r="N22" s="268">
        <f t="shared" si="0"/>
        <v>-901</v>
      </c>
      <c r="O22" s="268">
        <f t="shared" si="0"/>
        <v>-901</v>
      </c>
      <c r="P22" s="268">
        <f t="shared" si="0"/>
        <v>-901</v>
      </c>
      <c r="Q22" s="268">
        <f t="shared" si="0"/>
        <v>-901</v>
      </c>
      <c r="R22" s="268">
        <f t="shared" si="0"/>
        <v>-901</v>
      </c>
      <c r="S22" s="132" t="str">
        <f t="shared" si="5"/>
        <v/>
      </c>
      <c r="U22" s="131">
        <v>1928</v>
      </c>
      <c r="V22" s="268">
        <f t="shared" si="6"/>
        <v>-901</v>
      </c>
      <c r="W22" s="268">
        <f t="shared" si="1"/>
        <v>-901</v>
      </c>
      <c r="X22" s="268">
        <f t="shared" si="1"/>
        <v>-901</v>
      </c>
      <c r="Y22" s="268">
        <f t="shared" si="1"/>
        <v>-901</v>
      </c>
      <c r="Z22" s="268">
        <f t="shared" si="1"/>
        <v>-901</v>
      </c>
      <c r="AA22" s="268">
        <f t="shared" si="1"/>
        <v>-901</v>
      </c>
      <c r="AB22" s="268">
        <f t="shared" si="1"/>
        <v>-901</v>
      </c>
      <c r="AC22" s="268">
        <f t="shared" si="1"/>
        <v>-901</v>
      </c>
      <c r="AD22" s="268">
        <f t="shared" si="1"/>
        <v>-901</v>
      </c>
      <c r="AE22" s="268">
        <f t="shared" si="1"/>
        <v>-901</v>
      </c>
      <c r="AF22" s="268">
        <f t="shared" si="1"/>
        <v>-901</v>
      </c>
      <c r="AG22" s="268">
        <f t="shared" si="1"/>
        <v>-901</v>
      </c>
      <c r="AH22" s="134" t="str">
        <f t="shared" si="7"/>
        <v/>
      </c>
    </row>
    <row r="23" spans="1:35">
      <c r="A23" s="263">
        <f t="shared" si="2"/>
        <v>1922</v>
      </c>
      <c r="B23" s="271">
        <v>8187</v>
      </c>
      <c r="C23" s="265">
        <v>-901</v>
      </c>
      <c r="D23" s="266">
        <f t="shared" si="3"/>
        <v>-901</v>
      </c>
      <c r="E23" s="130">
        <v>28</v>
      </c>
      <c r="F23" s="131">
        <v>1929</v>
      </c>
      <c r="G23" s="268">
        <f t="shared" si="4"/>
        <v>-901</v>
      </c>
      <c r="H23" s="268">
        <f t="shared" si="0"/>
        <v>-901</v>
      </c>
      <c r="I23" s="268">
        <f t="shared" si="0"/>
        <v>-901</v>
      </c>
      <c r="J23" s="268">
        <f t="shared" si="0"/>
        <v>-901</v>
      </c>
      <c r="K23" s="268">
        <f t="shared" si="0"/>
        <v>-901</v>
      </c>
      <c r="L23" s="268">
        <f t="shared" si="0"/>
        <v>-901</v>
      </c>
      <c r="M23" s="268">
        <f t="shared" si="0"/>
        <v>-901</v>
      </c>
      <c r="N23" s="268">
        <f t="shared" si="0"/>
        <v>-901</v>
      </c>
      <c r="O23" s="268">
        <f t="shared" si="0"/>
        <v>-901</v>
      </c>
      <c r="P23" s="268">
        <f t="shared" si="0"/>
        <v>-901</v>
      </c>
      <c r="Q23" s="268">
        <f t="shared" si="0"/>
        <v>-901</v>
      </c>
      <c r="R23" s="268">
        <f t="shared" si="0"/>
        <v>-901</v>
      </c>
      <c r="S23" s="132" t="str">
        <f t="shared" si="5"/>
        <v/>
      </c>
      <c r="U23" s="131">
        <v>1929</v>
      </c>
      <c r="V23" s="268">
        <f t="shared" si="6"/>
        <v>-901</v>
      </c>
      <c r="W23" s="268">
        <f t="shared" si="1"/>
        <v>-901</v>
      </c>
      <c r="X23" s="268">
        <f t="shared" si="1"/>
        <v>-901</v>
      </c>
      <c r="Y23" s="268">
        <f t="shared" si="1"/>
        <v>-901</v>
      </c>
      <c r="Z23" s="268">
        <f t="shared" si="1"/>
        <v>-901</v>
      </c>
      <c r="AA23" s="268">
        <f t="shared" si="1"/>
        <v>-901</v>
      </c>
      <c r="AB23" s="268">
        <f t="shared" si="1"/>
        <v>-901</v>
      </c>
      <c r="AC23" s="268">
        <f t="shared" si="1"/>
        <v>-901</v>
      </c>
      <c r="AD23" s="268">
        <f t="shared" si="1"/>
        <v>-901</v>
      </c>
      <c r="AE23" s="268">
        <f t="shared" si="1"/>
        <v>-901</v>
      </c>
      <c r="AF23" s="268">
        <f t="shared" si="1"/>
        <v>-901</v>
      </c>
      <c r="AG23" s="268">
        <f t="shared" si="1"/>
        <v>-901</v>
      </c>
      <c r="AH23" s="134" t="str">
        <f t="shared" si="7"/>
        <v/>
      </c>
      <c r="AI23" s="272"/>
    </row>
    <row r="24" spans="1:35">
      <c r="A24" s="263">
        <f t="shared" si="2"/>
        <v>1922</v>
      </c>
      <c r="B24" s="271">
        <v>8217</v>
      </c>
      <c r="C24" s="265">
        <v>-901</v>
      </c>
      <c r="D24" s="266">
        <f t="shared" si="3"/>
        <v>-901</v>
      </c>
      <c r="E24" s="130">
        <v>28</v>
      </c>
      <c r="F24" s="131">
        <v>1930</v>
      </c>
      <c r="G24" s="268">
        <f t="shared" si="4"/>
        <v>-901</v>
      </c>
      <c r="H24" s="268">
        <f t="shared" si="0"/>
        <v>-901</v>
      </c>
      <c r="I24" s="268">
        <f t="shared" si="0"/>
        <v>-901</v>
      </c>
      <c r="J24" s="268">
        <f t="shared" si="0"/>
        <v>-901</v>
      </c>
      <c r="K24" s="268">
        <f t="shared" si="0"/>
        <v>-901</v>
      </c>
      <c r="L24" s="268">
        <f t="shared" si="0"/>
        <v>-901</v>
      </c>
      <c r="M24" s="268">
        <f t="shared" si="0"/>
        <v>-901</v>
      </c>
      <c r="N24" s="268">
        <f t="shared" si="0"/>
        <v>-901</v>
      </c>
      <c r="O24" s="268">
        <f t="shared" si="0"/>
        <v>-901</v>
      </c>
      <c r="P24" s="268">
        <f t="shared" si="0"/>
        <v>-901</v>
      </c>
      <c r="Q24" s="268">
        <f t="shared" si="0"/>
        <v>-901</v>
      </c>
      <c r="R24" s="268">
        <f t="shared" si="0"/>
        <v>-901</v>
      </c>
      <c r="S24" s="132" t="str">
        <f t="shared" si="5"/>
        <v/>
      </c>
      <c r="U24" s="131">
        <v>1930</v>
      </c>
      <c r="V24" s="268">
        <f t="shared" si="6"/>
        <v>-901</v>
      </c>
      <c r="W24" s="268">
        <f t="shared" si="1"/>
        <v>-901</v>
      </c>
      <c r="X24" s="268">
        <f t="shared" si="1"/>
        <v>-901</v>
      </c>
      <c r="Y24" s="268">
        <f t="shared" si="1"/>
        <v>-901</v>
      </c>
      <c r="Z24" s="268">
        <f t="shared" si="1"/>
        <v>-901</v>
      </c>
      <c r="AA24" s="268">
        <f t="shared" si="1"/>
        <v>-901</v>
      </c>
      <c r="AB24" s="268">
        <f t="shared" si="1"/>
        <v>-901</v>
      </c>
      <c r="AC24" s="268">
        <f t="shared" si="1"/>
        <v>-901</v>
      </c>
      <c r="AD24" s="268">
        <f t="shared" si="1"/>
        <v>-901</v>
      </c>
      <c r="AE24" s="268">
        <f t="shared" si="1"/>
        <v>-901</v>
      </c>
      <c r="AF24" s="268">
        <f t="shared" si="1"/>
        <v>-901</v>
      </c>
      <c r="AG24" s="268">
        <f t="shared" si="1"/>
        <v>-901</v>
      </c>
      <c r="AH24" s="134" t="str">
        <f t="shared" si="7"/>
        <v/>
      </c>
      <c r="AI24" s="272"/>
    </row>
    <row r="25" spans="1:35">
      <c r="A25" s="263">
        <f t="shared" si="2"/>
        <v>1922</v>
      </c>
      <c r="B25" s="271">
        <v>8248</v>
      </c>
      <c r="C25" s="265">
        <v>-901</v>
      </c>
      <c r="D25" s="266">
        <f t="shared" si="3"/>
        <v>-901</v>
      </c>
      <c r="E25" s="130">
        <v>28</v>
      </c>
      <c r="F25" s="131">
        <v>1931</v>
      </c>
      <c r="G25" s="268">
        <f t="shared" si="4"/>
        <v>-901</v>
      </c>
      <c r="H25" s="268">
        <f t="shared" si="0"/>
        <v>-901</v>
      </c>
      <c r="I25" s="268">
        <f t="shared" si="0"/>
        <v>-901</v>
      </c>
      <c r="J25" s="268">
        <f t="shared" si="0"/>
        <v>-901</v>
      </c>
      <c r="K25" s="268">
        <f t="shared" si="0"/>
        <v>-901</v>
      </c>
      <c r="L25" s="268">
        <f t="shared" si="0"/>
        <v>-901</v>
      </c>
      <c r="M25" s="268">
        <f t="shared" si="0"/>
        <v>-901</v>
      </c>
      <c r="N25" s="268">
        <f t="shared" si="0"/>
        <v>-901</v>
      </c>
      <c r="O25" s="268">
        <f t="shared" si="0"/>
        <v>-901</v>
      </c>
      <c r="P25" s="268">
        <f t="shared" si="0"/>
        <v>-901</v>
      </c>
      <c r="Q25" s="268">
        <f t="shared" si="0"/>
        <v>-901</v>
      </c>
      <c r="R25" s="268">
        <f t="shared" si="0"/>
        <v>-901</v>
      </c>
      <c r="S25" s="132" t="str">
        <f t="shared" si="5"/>
        <v/>
      </c>
      <c r="U25" s="131">
        <v>1931</v>
      </c>
      <c r="V25" s="268">
        <f t="shared" si="6"/>
        <v>-901</v>
      </c>
      <c r="W25" s="268">
        <f t="shared" si="1"/>
        <v>-901</v>
      </c>
      <c r="X25" s="268">
        <f t="shared" si="1"/>
        <v>-901</v>
      </c>
      <c r="Y25" s="268">
        <f t="shared" si="1"/>
        <v>-901</v>
      </c>
      <c r="Z25" s="268">
        <f t="shared" si="1"/>
        <v>-901</v>
      </c>
      <c r="AA25" s="268">
        <f t="shared" si="1"/>
        <v>-901</v>
      </c>
      <c r="AB25" s="268">
        <f t="shared" si="1"/>
        <v>-901</v>
      </c>
      <c r="AC25" s="268">
        <f t="shared" si="1"/>
        <v>-901</v>
      </c>
      <c r="AD25" s="268">
        <f t="shared" si="1"/>
        <v>-901</v>
      </c>
      <c r="AE25" s="268">
        <f t="shared" si="1"/>
        <v>-901</v>
      </c>
      <c r="AF25" s="268">
        <f t="shared" si="1"/>
        <v>-901</v>
      </c>
      <c r="AG25" s="268">
        <f t="shared" si="1"/>
        <v>-901</v>
      </c>
      <c r="AH25" s="134" t="str">
        <f t="shared" si="7"/>
        <v/>
      </c>
      <c r="AI25" s="272"/>
    </row>
    <row r="26" spans="1:35">
      <c r="A26" s="263">
        <f t="shared" si="2"/>
        <v>1922</v>
      </c>
      <c r="B26" s="271">
        <v>8279</v>
      </c>
      <c r="C26" s="265">
        <v>-901</v>
      </c>
      <c r="D26" s="266">
        <f t="shared" si="3"/>
        <v>-901</v>
      </c>
      <c r="E26" s="130">
        <v>29</v>
      </c>
      <c r="F26" s="131">
        <v>1932</v>
      </c>
      <c r="G26" s="268">
        <f t="shared" si="4"/>
        <v>-901</v>
      </c>
      <c r="H26" s="268">
        <f t="shared" si="0"/>
        <v>-901</v>
      </c>
      <c r="I26" s="268">
        <f t="shared" si="0"/>
        <v>-901</v>
      </c>
      <c r="J26" s="268">
        <f t="shared" si="0"/>
        <v>-901</v>
      </c>
      <c r="K26" s="268">
        <f t="shared" si="0"/>
        <v>-901</v>
      </c>
      <c r="L26" s="268">
        <f t="shared" si="0"/>
        <v>-901</v>
      </c>
      <c r="M26" s="268">
        <f t="shared" si="0"/>
        <v>-901</v>
      </c>
      <c r="N26" s="268">
        <f t="shared" si="0"/>
        <v>-901</v>
      </c>
      <c r="O26" s="268">
        <f t="shared" si="0"/>
        <v>-901</v>
      </c>
      <c r="P26" s="268">
        <f t="shared" si="0"/>
        <v>-901</v>
      </c>
      <c r="Q26" s="268">
        <f t="shared" si="0"/>
        <v>-901</v>
      </c>
      <c r="R26" s="268">
        <f t="shared" si="0"/>
        <v>-901</v>
      </c>
      <c r="S26" s="132" t="str">
        <f t="shared" si="5"/>
        <v/>
      </c>
      <c r="U26" s="131">
        <v>1932</v>
      </c>
      <c r="V26" s="268">
        <f t="shared" si="6"/>
        <v>-901</v>
      </c>
      <c r="W26" s="268">
        <f t="shared" si="1"/>
        <v>-901</v>
      </c>
      <c r="X26" s="268">
        <f t="shared" si="1"/>
        <v>-901</v>
      </c>
      <c r="Y26" s="268">
        <f t="shared" si="1"/>
        <v>-901</v>
      </c>
      <c r="Z26" s="268">
        <f t="shared" si="1"/>
        <v>-901</v>
      </c>
      <c r="AA26" s="268">
        <f t="shared" si="1"/>
        <v>-901</v>
      </c>
      <c r="AB26" s="268">
        <f t="shared" si="1"/>
        <v>-901</v>
      </c>
      <c r="AC26" s="268">
        <f t="shared" si="1"/>
        <v>-901</v>
      </c>
      <c r="AD26" s="268">
        <f t="shared" si="1"/>
        <v>-901</v>
      </c>
      <c r="AE26" s="268">
        <f t="shared" si="1"/>
        <v>-901</v>
      </c>
      <c r="AF26" s="268">
        <f t="shared" si="1"/>
        <v>-901</v>
      </c>
      <c r="AG26" s="268">
        <f t="shared" si="1"/>
        <v>-901</v>
      </c>
      <c r="AH26" s="134" t="str">
        <f t="shared" si="7"/>
        <v/>
      </c>
      <c r="AI26" s="272"/>
    </row>
    <row r="27" spans="1:35">
      <c r="A27" s="263">
        <f t="shared" si="2"/>
        <v>1922</v>
      </c>
      <c r="B27" s="271">
        <v>8309</v>
      </c>
      <c r="C27" s="265">
        <v>-901</v>
      </c>
      <c r="D27" s="266">
        <f t="shared" si="3"/>
        <v>-901</v>
      </c>
      <c r="E27" s="130">
        <v>28</v>
      </c>
      <c r="F27" s="131">
        <v>1933</v>
      </c>
      <c r="G27" s="268">
        <f t="shared" si="4"/>
        <v>-901</v>
      </c>
      <c r="H27" s="268">
        <f t="shared" si="0"/>
        <v>-901</v>
      </c>
      <c r="I27" s="268">
        <f t="shared" si="0"/>
        <v>-901</v>
      </c>
      <c r="J27" s="268">
        <f t="shared" si="0"/>
        <v>-901</v>
      </c>
      <c r="K27" s="268">
        <f t="shared" si="0"/>
        <v>-901</v>
      </c>
      <c r="L27" s="268">
        <f t="shared" si="0"/>
        <v>-901</v>
      </c>
      <c r="M27" s="268">
        <f t="shared" si="0"/>
        <v>-901</v>
      </c>
      <c r="N27" s="268">
        <f t="shared" si="0"/>
        <v>-901</v>
      </c>
      <c r="O27" s="268">
        <f t="shared" si="0"/>
        <v>-901</v>
      </c>
      <c r="P27" s="268">
        <f t="shared" si="0"/>
        <v>-901</v>
      </c>
      <c r="Q27" s="268">
        <f t="shared" si="0"/>
        <v>-901</v>
      </c>
      <c r="R27" s="268">
        <f t="shared" si="0"/>
        <v>-901</v>
      </c>
      <c r="S27" s="132" t="str">
        <f t="shared" si="5"/>
        <v/>
      </c>
      <c r="U27" s="131">
        <v>1933</v>
      </c>
      <c r="V27" s="268">
        <f t="shared" si="6"/>
        <v>-901</v>
      </c>
      <c r="W27" s="268">
        <f t="shared" si="1"/>
        <v>-901</v>
      </c>
      <c r="X27" s="268">
        <f t="shared" si="1"/>
        <v>-901</v>
      </c>
      <c r="Y27" s="268">
        <f t="shared" si="1"/>
        <v>-901</v>
      </c>
      <c r="Z27" s="268">
        <f t="shared" si="1"/>
        <v>-901</v>
      </c>
      <c r="AA27" s="268">
        <f t="shared" si="1"/>
        <v>-901</v>
      </c>
      <c r="AB27" s="268">
        <f t="shared" si="1"/>
        <v>-901</v>
      </c>
      <c r="AC27" s="268">
        <f t="shared" si="1"/>
        <v>-901</v>
      </c>
      <c r="AD27" s="268">
        <f t="shared" si="1"/>
        <v>-901</v>
      </c>
      <c r="AE27" s="268">
        <f t="shared" si="1"/>
        <v>-901</v>
      </c>
      <c r="AF27" s="268">
        <f t="shared" si="1"/>
        <v>-901</v>
      </c>
      <c r="AG27" s="268">
        <f t="shared" si="1"/>
        <v>-901</v>
      </c>
      <c r="AH27" s="134" t="str">
        <f t="shared" si="7"/>
        <v/>
      </c>
      <c r="AI27" s="272"/>
    </row>
    <row r="28" spans="1:35">
      <c r="A28" s="263">
        <f t="shared" si="2"/>
        <v>1923</v>
      </c>
      <c r="B28" s="271">
        <v>8340</v>
      </c>
      <c r="C28" s="265">
        <v>-901</v>
      </c>
      <c r="D28" s="266">
        <f t="shared" si="3"/>
        <v>-901</v>
      </c>
      <c r="E28" s="130">
        <v>28</v>
      </c>
      <c r="F28" s="131">
        <v>1934</v>
      </c>
      <c r="G28" s="268">
        <f t="shared" si="4"/>
        <v>-901</v>
      </c>
      <c r="H28" s="268">
        <f t="shared" si="0"/>
        <v>-901</v>
      </c>
      <c r="I28" s="268">
        <f t="shared" si="0"/>
        <v>-901</v>
      </c>
      <c r="J28" s="268">
        <f t="shared" si="0"/>
        <v>-901</v>
      </c>
      <c r="K28" s="268">
        <f t="shared" si="0"/>
        <v>-901</v>
      </c>
      <c r="L28" s="268">
        <f t="shared" si="0"/>
        <v>-901</v>
      </c>
      <c r="M28" s="268">
        <f t="shared" si="0"/>
        <v>-901</v>
      </c>
      <c r="N28" s="268">
        <f t="shared" si="0"/>
        <v>-901</v>
      </c>
      <c r="O28" s="268">
        <f t="shared" si="0"/>
        <v>-901</v>
      </c>
      <c r="P28" s="268">
        <f t="shared" si="0"/>
        <v>-901</v>
      </c>
      <c r="Q28" s="268">
        <f t="shared" si="0"/>
        <v>-901</v>
      </c>
      <c r="R28" s="268">
        <f t="shared" si="0"/>
        <v>-901</v>
      </c>
      <c r="S28" s="132" t="str">
        <f t="shared" si="5"/>
        <v/>
      </c>
      <c r="U28" s="131">
        <v>1934</v>
      </c>
      <c r="V28" s="268">
        <f t="shared" si="6"/>
        <v>-901</v>
      </c>
      <c r="W28" s="268">
        <f t="shared" si="1"/>
        <v>-901</v>
      </c>
      <c r="X28" s="268">
        <f t="shared" si="1"/>
        <v>-901</v>
      </c>
      <c r="Y28" s="268">
        <f t="shared" si="1"/>
        <v>-901</v>
      </c>
      <c r="Z28" s="268">
        <f t="shared" si="1"/>
        <v>-901</v>
      </c>
      <c r="AA28" s="268">
        <f t="shared" si="1"/>
        <v>-901</v>
      </c>
      <c r="AB28" s="268">
        <f t="shared" si="1"/>
        <v>-901</v>
      </c>
      <c r="AC28" s="268">
        <f t="shared" si="1"/>
        <v>-901</v>
      </c>
      <c r="AD28" s="268">
        <f t="shared" si="1"/>
        <v>-901</v>
      </c>
      <c r="AE28" s="268">
        <f t="shared" si="1"/>
        <v>-901</v>
      </c>
      <c r="AF28" s="268">
        <f t="shared" si="1"/>
        <v>-901</v>
      </c>
      <c r="AG28" s="268">
        <f t="shared" si="1"/>
        <v>-901</v>
      </c>
      <c r="AH28" s="134" t="str">
        <f t="shared" si="7"/>
        <v/>
      </c>
      <c r="AI28" s="272"/>
    </row>
    <row r="29" spans="1:35">
      <c r="A29" s="263">
        <f t="shared" si="2"/>
        <v>1923</v>
      </c>
      <c r="B29" s="271">
        <v>8370</v>
      </c>
      <c r="C29" s="265">
        <v>-901</v>
      </c>
      <c r="D29" s="266">
        <f t="shared" si="3"/>
        <v>-901</v>
      </c>
      <c r="E29" s="130">
        <v>28</v>
      </c>
      <c r="F29" s="131">
        <v>1935</v>
      </c>
      <c r="G29" s="268">
        <f t="shared" si="4"/>
        <v>-901</v>
      </c>
      <c r="H29" s="268">
        <f t="shared" si="0"/>
        <v>-901</v>
      </c>
      <c r="I29" s="268">
        <f t="shared" si="0"/>
        <v>-901</v>
      </c>
      <c r="J29" s="268">
        <f t="shared" si="0"/>
        <v>-901</v>
      </c>
      <c r="K29" s="268">
        <f t="shared" si="0"/>
        <v>-901</v>
      </c>
      <c r="L29" s="268">
        <f t="shared" si="0"/>
        <v>-901</v>
      </c>
      <c r="M29" s="268">
        <f t="shared" si="0"/>
        <v>-901</v>
      </c>
      <c r="N29" s="268">
        <f t="shared" si="0"/>
        <v>-901</v>
      </c>
      <c r="O29" s="268">
        <f t="shared" si="0"/>
        <v>-901</v>
      </c>
      <c r="P29" s="268">
        <f t="shared" si="0"/>
        <v>-901</v>
      </c>
      <c r="Q29" s="268">
        <f t="shared" si="0"/>
        <v>-901</v>
      </c>
      <c r="R29" s="268">
        <f t="shared" si="0"/>
        <v>-901</v>
      </c>
      <c r="S29" s="132" t="str">
        <f t="shared" si="5"/>
        <v/>
      </c>
      <c r="U29" s="131">
        <v>1935</v>
      </c>
      <c r="V29" s="268">
        <f t="shared" si="6"/>
        <v>-901</v>
      </c>
      <c r="W29" s="268">
        <f t="shared" si="1"/>
        <v>-901</v>
      </c>
      <c r="X29" s="268">
        <f t="shared" si="1"/>
        <v>-901</v>
      </c>
      <c r="Y29" s="268">
        <f t="shared" si="1"/>
        <v>-901</v>
      </c>
      <c r="Z29" s="268">
        <f t="shared" si="1"/>
        <v>-901</v>
      </c>
      <c r="AA29" s="268">
        <f t="shared" si="1"/>
        <v>-901</v>
      </c>
      <c r="AB29" s="268">
        <f t="shared" si="1"/>
        <v>-901</v>
      </c>
      <c r="AC29" s="268">
        <f t="shared" si="1"/>
        <v>-901</v>
      </c>
      <c r="AD29" s="268">
        <f t="shared" si="1"/>
        <v>-901</v>
      </c>
      <c r="AE29" s="268">
        <f t="shared" si="1"/>
        <v>-901</v>
      </c>
      <c r="AF29" s="268">
        <f t="shared" si="1"/>
        <v>-901</v>
      </c>
      <c r="AG29" s="268">
        <f t="shared" si="1"/>
        <v>-901</v>
      </c>
      <c r="AH29" s="134" t="str">
        <f t="shared" si="7"/>
        <v/>
      </c>
      <c r="AI29" s="272"/>
    </row>
    <row r="30" spans="1:35">
      <c r="A30" s="263">
        <f t="shared" si="2"/>
        <v>1923</v>
      </c>
      <c r="B30" s="271">
        <v>8401</v>
      </c>
      <c r="C30" s="265">
        <v>-901</v>
      </c>
      <c r="D30" s="266">
        <f t="shared" si="3"/>
        <v>-901</v>
      </c>
      <c r="E30" s="130">
        <v>29</v>
      </c>
      <c r="F30" s="131">
        <v>1936</v>
      </c>
      <c r="G30" s="268">
        <f t="shared" si="4"/>
        <v>-901</v>
      </c>
      <c r="H30" s="268">
        <f t="shared" si="0"/>
        <v>-901</v>
      </c>
      <c r="I30" s="268">
        <f t="shared" si="0"/>
        <v>-901</v>
      </c>
      <c r="J30" s="268">
        <f t="shared" si="0"/>
        <v>-901</v>
      </c>
      <c r="K30" s="268">
        <f t="shared" si="0"/>
        <v>-901</v>
      </c>
      <c r="L30" s="268">
        <f t="shared" si="0"/>
        <v>-901</v>
      </c>
      <c r="M30" s="268">
        <f t="shared" si="0"/>
        <v>-901</v>
      </c>
      <c r="N30" s="268">
        <f t="shared" si="0"/>
        <v>-901</v>
      </c>
      <c r="O30" s="268">
        <f t="shared" si="0"/>
        <v>-901</v>
      </c>
      <c r="P30" s="268">
        <f t="shared" si="0"/>
        <v>-901</v>
      </c>
      <c r="Q30" s="268">
        <f t="shared" si="0"/>
        <v>-901</v>
      </c>
      <c r="R30" s="268">
        <f t="shared" si="0"/>
        <v>-901</v>
      </c>
      <c r="S30" s="132" t="str">
        <f t="shared" si="5"/>
        <v/>
      </c>
      <c r="U30" s="131">
        <v>1936</v>
      </c>
      <c r="V30" s="268">
        <f t="shared" si="6"/>
        <v>-901</v>
      </c>
      <c r="W30" s="268">
        <f t="shared" si="1"/>
        <v>-901</v>
      </c>
      <c r="X30" s="268">
        <f t="shared" si="1"/>
        <v>-901</v>
      </c>
      <c r="Y30" s="268">
        <f t="shared" si="1"/>
        <v>-901</v>
      </c>
      <c r="Z30" s="268">
        <f t="shared" si="1"/>
        <v>-901</v>
      </c>
      <c r="AA30" s="268">
        <f t="shared" si="1"/>
        <v>-901</v>
      </c>
      <c r="AB30" s="268">
        <f t="shared" si="1"/>
        <v>-901</v>
      </c>
      <c r="AC30" s="268">
        <f t="shared" si="1"/>
        <v>-901</v>
      </c>
      <c r="AD30" s="268">
        <f t="shared" si="1"/>
        <v>-901</v>
      </c>
      <c r="AE30" s="268">
        <f t="shared" si="1"/>
        <v>-901</v>
      </c>
      <c r="AF30" s="268">
        <f t="shared" si="1"/>
        <v>-901</v>
      </c>
      <c r="AG30" s="268">
        <f t="shared" si="1"/>
        <v>-901</v>
      </c>
      <c r="AH30" s="134" t="str">
        <f t="shared" si="7"/>
        <v/>
      </c>
      <c r="AI30" s="272"/>
    </row>
    <row r="31" spans="1:35">
      <c r="A31" s="263">
        <f t="shared" si="2"/>
        <v>1923</v>
      </c>
      <c r="B31" s="271">
        <v>8432</v>
      </c>
      <c r="C31" s="265">
        <v>-901</v>
      </c>
      <c r="D31" s="266">
        <f t="shared" si="3"/>
        <v>-901</v>
      </c>
      <c r="E31" s="130">
        <v>28</v>
      </c>
      <c r="F31" s="131">
        <v>1937</v>
      </c>
      <c r="G31" s="268">
        <f t="shared" si="4"/>
        <v>-901</v>
      </c>
      <c r="H31" s="268">
        <f t="shared" si="0"/>
        <v>-901</v>
      </c>
      <c r="I31" s="268">
        <f t="shared" si="0"/>
        <v>-901</v>
      </c>
      <c r="J31" s="268">
        <f t="shared" si="0"/>
        <v>-901</v>
      </c>
      <c r="K31" s="268">
        <f t="shared" si="0"/>
        <v>-901</v>
      </c>
      <c r="L31" s="268">
        <f t="shared" si="0"/>
        <v>-901</v>
      </c>
      <c r="M31" s="268">
        <f t="shared" si="0"/>
        <v>-901</v>
      </c>
      <c r="N31" s="268">
        <f t="shared" si="0"/>
        <v>-901</v>
      </c>
      <c r="O31" s="268">
        <f t="shared" si="0"/>
        <v>-901</v>
      </c>
      <c r="P31" s="268">
        <f t="shared" si="0"/>
        <v>-901</v>
      </c>
      <c r="Q31" s="268">
        <f t="shared" si="0"/>
        <v>-901</v>
      </c>
      <c r="R31" s="268">
        <f t="shared" si="0"/>
        <v>-901</v>
      </c>
      <c r="S31" s="132" t="str">
        <f t="shared" si="5"/>
        <v/>
      </c>
      <c r="U31" s="131">
        <v>1937</v>
      </c>
      <c r="V31" s="268">
        <f t="shared" si="6"/>
        <v>-901</v>
      </c>
      <c r="W31" s="268">
        <f t="shared" si="1"/>
        <v>-901</v>
      </c>
      <c r="X31" s="268">
        <f t="shared" si="1"/>
        <v>-901</v>
      </c>
      <c r="Y31" s="268">
        <f t="shared" si="1"/>
        <v>-901</v>
      </c>
      <c r="Z31" s="268">
        <f t="shared" si="1"/>
        <v>-901</v>
      </c>
      <c r="AA31" s="268">
        <f t="shared" si="1"/>
        <v>-901</v>
      </c>
      <c r="AB31" s="268">
        <f t="shared" si="1"/>
        <v>-901</v>
      </c>
      <c r="AC31" s="268">
        <f t="shared" si="1"/>
        <v>-901</v>
      </c>
      <c r="AD31" s="268">
        <f t="shared" si="1"/>
        <v>-901</v>
      </c>
      <c r="AE31" s="268">
        <f t="shared" si="1"/>
        <v>-901</v>
      </c>
      <c r="AF31" s="268">
        <f t="shared" si="1"/>
        <v>-901</v>
      </c>
      <c r="AG31" s="268">
        <f t="shared" si="1"/>
        <v>-901</v>
      </c>
      <c r="AH31" s="134" t="str">
        <f t="shared" si="7"/>
        <v/>
      </c>
      <c r="AI31" s="272"/>
    </row>
    <row r="32" spans="1:35">
      <c r="A32" s="263">
        <f t="shared" si="2"/>
        <v>1923</v>
      </c>
      <c r="B32" s="271">
        <v>8460</v>
      </c>
      <c r="C32" s="265">
        <v>-901</v>
      </c>
      <c r="D32" s="266">
        <f t="shared" si="3"/>
        <v>-901</v>
      </c>
      <c r="E32" s="130">
        <v>28</v>
      </c>
      <c r="F32" s="131">
        <v>1938</v>
      </c>
      <c r="G32" s="268">
        <f t="shared" si="4"/>
        <v>-901</v>
      </c>
      <c r="H32" s="268">
        <f t="shared" si="4"/>
        <v>-901</v>
      </c>
      <c r="I32" s="268">
        <f t="shared" si="4"/>
        <v>-901</v>
      </c>
      <c r="J32" s="268">
        <f t="shared" si="4"/>
        <v>-901</v>
      </c>
      <c r="K32" s="268">
        <f t="shared" si="4"/>
        <v>-901</v>
      </c>
      <c r="L32" s="268">
        <f t="shared" si="4"/>
        <v>-901</v>
      </c>
      <c r="M32" s="268">
        <f t="shared" si="4"/>
        <v>-901</v>
      </c>
      <c r="N32" s="268">
        <f t="shared" si="4"/>
        <v>-901</v>
      </c>
      <c r="O32" s="268">
        <f t="shared" si="4"/>
        <v>-901</v>
      </c>
      <c r="P32" s="268">
        <f t="shared" si="4"/>
        <v>-901</v>
      </c>
      <c r="Q32" s="268">
        <f t="shared" si="4"/>
        <v>-901</v>
      </c>
      <c r="R32" s="268">
        <f t="shared" si="4"/>
        <v>-901</v>
      </c>
      <c r="S32" s="132" t="str">
        <f t="shared" si="5"/>
        <v/>
      </c>
      <c r="U32" s="131">
        <v>1938</v>
      </c>
      <c r="V32" s="268">
        <f t="shared" si="6"/>
        <v>-901</v>
      </c>
      <c r="W32" s="268">
        <f t="shared" si="6"/>
        <v>-901</v>
      </c>
      <c r="X32" s="268">
        <f t="shared" si="6"/>
        <v>-901</v>
      </c>
      <c r="Y32" s="268">
        <f t="shared" si="6"/>
        <v>-901</v>
      </c>
      <c r="Z32" s="268">
        <f t="shared" si="6"/>
        <v>-901</v>
      </c>
      <c r="AA32" s="268">
        <f t="shared" si="6"/>
        <v>-901</v>
      </c>
      <c r="AB32" s="268">
        <f t="shared" si="6"/>
        <v>-901</v>
      </c>
      <c r="AC32" s="268">
        <f t="shared" si="6"/>
        <v>-901</v>
      </c>
      <c r="AD32" s="268">
        <f t="shared" si="6"/>
        <v>-901</v>
      </c>
      <c r="AE32" s="268">
        <f t="shared" si="6"/>
        <v>-901</v>
      </c>
      <c r="AF32" s="268">
        <f t="shared" si="6"/>
        <v>-901</v>
      </c>
      <c r="AG32" s="268">
        <f t="shared" si="6"/>
        <v>-901</v>
      </c>
      <c r="AH32" s="134" t="str">
        <f t="shared" si="7"/>
        <v/>
      </c>
      <c r="AI32" s="272"/>
    </row>
    <row r="33" spans="1:35">
      <c r="A33" s="263">
        <f t="shared" si="2"/>
        <v>1923</v>
      </c>
      <c r="B33" s="271">
        <v>8491</v>
      </c>
      <c r="C33" s="265">
        <v>-901</v>
      </c>
      <c r="D33" s="266">
        <f t="shared" si="3"/>
        <v>-901</v>
      </c>
      <c r="E33" s="130">
        <v>28</v>
      </c>
      <c r="F33" s="131">
        <v>1939</v>
      </c>
      <c r="G33" s="268">
        <f t="shared" si="4"/>
        <v>-901</v>
      </c>
      <c r="H33" s="268">
        <f t="shared" si="4"/>
        <v>-901</v>
      </c>
      <c r="I33" s="268">
        <f t="shared" si="4"/>
        <v>-901</v>
      </c>
      <c r="J33" s="268">
        <f t="shared" si="4"/>
        <v>-901</v>
      </c>
      <c r="K33" s="268">
        <f t="shared" si="4"/>
        <v>-901</v>
      </c>
      <c r="L33" s="268">
        <f t="shared" si="4"/>
        <v>-901</v>
      </c>
      <c r="M33" s="268">
        <f t="shared" si="4"/>
        <v>-901</v>
      </c>
      <c r="N33" s="268">
        <f t="shared" si="4"/>
        <v>-901</v>
      </c>
      <c r="O33" s="268">
        <f t="shared" si="4"/>
        <v>-901</v>
      </c>
      <c r="P33" s="268">
        <f t="shared" si="4"/>
        <v>-901</v>
      </c>
      <c r="Q33" s="268">
        <f t="shared" si="4"/>
        <v>-901</v>
      </c>
      <c r="R33" s="268">
        <f t="shared" si="4"/>
        <v>-901</v>
      </c>
      <c r="S33" s="132" t="str">
        <f t="shared" si="5"/>
        <v/>
      </c>
      <c r="U33" s="131">
        <v>1939</v>
      </c>
      <c r="V33" s="268">
        <f t="shared" si="6"/>
        <v>-901</v>
      </c>
      <c r="W33" s="268">
        <f t="shared" si="6"/>
        <v>-901</v>
      </c>
      <c r="X33" s="268">
        <f t="shared" si="6"/>
        <v>-901</v>
      </c>
      <c r="Y33" s="268">
        <f t="shared" si="6"/>
        <v>-901</v>
      </c>
      <c r="Z33" s="268">
        <f t="shared" si="6"/>
        <v>-901</v>
      </c>
      <c r="AA33" s="268">
        <f t="shared" si="6"/>
        <v>-901</v>
      </c>
      <c r="AB33" s="268">
        <f t="shared" si="6"/>
        <v>-901</v>
      </c>
      <c r="AC33" s="268">
        <f t="shared" si="6"/>
        <v>-901</v>
      </c>
      <c r="AD33" s="268">
        <f t="shared" si="6"/>
        <v>-901</v>
      </c>
      <c r="AE33" s="268">
        <f t="shared" si="6"/>
        <v>-901</v>
      </c>
      <c r="AF33" s="268">
        <f t="shared" si="6"/>
        <v>-901</v>
      </c>
      <c r="AG33" s="268">
        <f t="shared" si="6"/>
        <v>-901</v>
      </c>
      <c r="AH33" s="134" t="str">
        <f t="shared" si="7"/>
        <v/>
      </c>
      <c r="AI33" s="272"/>
    </row>
    <row r="34" spans="1:35">
      <c r="A34" s="263">
        <f t="shared" si="2"/>
        <v>1923</v>
      </c>
      <c r="B34" s="271">
        <v>8521</v>
      </c>
      <c r="C34" s="265">
        <v>-901</v>
      </c>
      <c r="D34" s="266">
        <f t="shared" si="3"/>
        <v>-901</v>
      </c>
      <c r="E34" s="130">
        <v>29</v>
      </c>
      <c r="F34" s="131">
        <v>1940</v>
      </c>
      <c r="G34" s="268">
        <f t="shared" si="4"/>
        <v>-901</v>
      </c>
      <c r="H34" s="268">
        <f t="shared" si="4"/>
        <v>-901</v>
      </c>
      <c r="I34" s="268">
        <f t="shared" si="4"/>
        <v>-901</v>
      </c>
      <c r="J34" s="268">
        <f t="shared" si="4"/>
        <v>-901</v>
      </c>
      <c r="K34" s="268">
        <f t="shared" si="4"/>
        <v>-901</v>
      </c>
      <c r="L34" s="268">
        <f t="shared" si="4"/>
        <v>-901</v>
      </c>
      <c r="M34" s="268">
        <f t="shared" si="4"/>
        <v>-901</v>
      </c>
      <c r="N34" s="268">
        <f t="shared" si="4"/>
        <v>-901</v>
      </c>
      <c r="O34" s="268">
        <f t="shared" si="4"/>
        <v>-901</v>
      </c>
      <c r="P34" s="268">
        <f t="shared" si="4"/>
        <v>-901</v>
      </c>
      <c r="Q34" s="268">
        <f t="shared" si="4"/>
        <v>-901</v>
      </c>
      <c r="R34" s="268">
        <f t="shared" si="4"/>
        <v>-901</v>
      </c>
      <c r="S34" s="132" t="str">
        <f t="shared" si="5"/>
        <v/>
      </c>
      <c r="U34" s="131">
        <v>1940</v>
      </c>
      <c r="V34" s="268">
        <f t="shared" si="6"/>
        <v>-901</v>
      </c>
      <c r="W34" s="268">
        <f t="shared" si="6"/>
        <v>-901</v>
      </c>
      <c r="X34" s="268">
        <f t="shared" si="6"/>
        <v>-901</v>
      </c>
      <c r="Y34" s="268">
        <f t="shared" si="6"/>
        <v>-901</v>
      </c>
      <c r="Z34" s="268">
        <f t="shared" si="6"/>
        <v>-901</v>
      </c>
      <c r="AA34" s="268">
        <f t="shared" si="6"/>
        <v>-901</v>
      </c>
      <c r="AB34" s="268">
        <f t="shared" si="6"/>
        <v>-901</v>
      </c>
      <c r="AC34" s="268">
        <f t="shared" si="6"/>
        <v>-901</v>
      </c>
      <c r="AD34" s="268">
        <f t="shared" si="6"/>
        <v>-901</v>
      </c>
      <c r="AE34" s="268">
        <f t="shared" si="6"/>
        <v>-901</v>
      </c>
      <c r="AF34" s="268">
        <f t="shared" si="6"/>
        <v>-901</v>
      </c>
      <c r="AG34" s="268">
        <f t="shared" si="6"/>
        <v>-901</v>
      </c>
      <c r="AH34" s="134" t="str">
        <f t="shared" si="7"/>
        <v/>
      </c>
      <c r="AI34" s="272"/>
    </row>
    <row r="35" spans="1:35">
      <c r="A35" s="263">
        <f t="shared" si="2"/>
        <v>1923</v>
      </c>
      <c r="B35" s="271">
        <v>8552</v>
      </c>
      <c r="C35" s="265">
        <v>-901</v>
      </c>
      <c r="D35" s="266">
        <f t="shared" si="3"/>
        <v>-901</v>
      </c>
      <c r="E35" s="130">
        <v>28</v>
      </c>
      <c r="F35" s="131">
        <v>1941</v>
      </c>
      <c r="G35" s="268">
        <f t="shared" si="4"/>
        <v>-901</v>
      </c>
      <c r="H35" s="268">
        <f t="shared" si="4"/>
        <v>-901</v>
      </c>
      <c r="I35" s="268">
        <f t="shared" si="4"/>
        <v>-901</v>
      </c>
      <c r="J35" s="268">
        <f t="shared" si="4"/>
        <v>-901</v>
      </c>
      <c r="K35" s="268">
        <f t="shared" si="4"/>
        <v>-901</v>
      </c>
      <c r="L35" s="268">
        <f t="shared" si="4"/>
        <v>-901</v>
      </c>
      <c r="M35" s="268">
        <f t="shared" si="4"/>
        <v>-901</v>
      </c>
      <c r="N35" s="268">
        <f t="shared" si="4"/>
        <v>-901</v>
      </c>
      <c r="O35" s="268">
        <f t="shared" si="4"/>
        <v>-901</v>
      </c>
      <c r="P35" s="268">
        <f t="shared" si="4"/>
        <v>-901</v>
      </c>
      <c r="Q35" s="268">
        <f t="shared" si="4"/>
        <v>-901</v>
      </c>
      <c r="R35" s="268">
        <f t="shared" si="4"/>
        <v>-901</v>
      </c>
      <c r="S35" s="132" t="str">
        <f t="shared" si="5"/>
        <v/>
      </c>
      <c r="U35" s="131">
        <v>1941</v>
      </c>
      <c r="V35" s="268">
        <f t="shared" si="6"/>
        <v>-901</v>
      </c>
      <c r="W35" s="268">
        <f t="shared" si="6"/>
        <v>-901</v>
      </c>
      <c r="X35" s="268">
        <f t="shared" si="6"/>
        <v>-901</v>
      </c>
      <c r="Y35" s="268">
        <f t="shared" si="6"/>
        <v>-901</v>
      </c>
      <c r="Z35" s="268">
        <f t="shared" si="6"/>
        <v>-901</v>
      </c>
      <c r="AA35" s="268">
        <f t="shared" si="6"/>
        <v>-901</v>
      </c>
      <c r="AB35" s="268">
        <f t="shared" si="6"/>
        <v>-901</v>
      </c>
      <c r="AC35" s="268">
        <f t="shared" si="6"/>
        <v>-901</v>
      </c>
      <c r="AD35" s="268">
        <f t="shared" si="6"/>
        <v>-901</v>
      </c>
      <c r="AE35" s="268">
        <f t="shared" si="6"/>
        <v>-901</v>
      </c>
      <c r="AF35" s="268">
        <f t="shared" si="6"/>
        <v>-901</v>
      </c>
      <c r="AG35" s="268">
        <f t="shared" si="6"/>
        <v>-901</v>
      </c>
      <c r="AH35" s="134" t="str">
        <f t="shared" si="7"/>
        <v/>
      </c>
      <c r="AI35" s="272"/>
    </row>
    <row r="36" spans="1:35">
      <c r="A36" s="263">
        <f t="shared" si="2"/>
        <v>1923</v>
      </c>
      <c r="B36" s="271">
        <v>8582</v>
      </c>
      <c r="C36" s="265">
        <v>-901</v>
      </c>
      <c r="D36" s="266">
        <f t="shared" si="3"/>
        <v>-901</v>
      </c>
      <c r="E36" s="130">
        <v>28</v>
      </c>
      <c r="F36" s="131">
        <v>1942</v>
      </c>
      <c r="G36" s="268">
        <f t="shared" si="4"/>
        <v>-901</v>
      </c>
      <c r="H36" s="268">
        <f t="shared" si="4"/>
        <v>-901</v>
      </c>
      <c r="I36" s="268">
        <f t="shared" si="4"/>
        <v>-901</v>
      </c>
      <c r="J36" s="268">
        <f t="shared" si="4"/>
        <v>-901</v>
      </c>
      <c r="K36" s="268">
        <f t="shared" si="4"/>
        <v>-901</v>
      </c>
      <c r="L36" s="268">
        <f t="shared" si="4"/>
        <v>-901</v>
      </c>
      <c r="M36" s="268">
        <f t="shared" si="4"/>
        <v>-901</v>
      </c>
      <c r="N36" s="268">
        <f t="shared" si="4"/>
        <v>-901</v>
      </c>
      <c r="O36" s="268">
        <f t="shared" si="4"/>
        <v>-901</v>
      </c>
      <c r="P36" s="268">
        <f t="shared" si="4"/>
        <v>-901</v>
      </c>
      <c r="Q36" s="268">
        <f t="shared" si="4"/>
        <v>-901</v>
      </c>
      <c r="R36" s="268">
        <f t="shared" si="4"/>
        <v>-901</v>
      </c>
      <c r="S36" s="132" t="str">
        <f t="shared" si="5"/>
        <v/>
      </c>
      <c r="U36" s="131">
        <v>1942</v>
      </c>
      <c r="V36" s="268">
        <f t="shared" si="6"/>
        <v>-901</v>
      </c>
      <c r="W36" s="268">
        <f t="shared" si="6"/>
        <v>-901</v>
      </c>
      <c r="X36" s="268">
        <f t="shared" si="6"/>
        <v>-901</v>
      </c>
      <c r="Y36" s="268">
        <f t="shared" si="6"/>
        <v>-901</v>
      </c>
      <c r="Z36" s="268">
        <f t="shared" si="6"/>
        <v>-901</v>
      </c>
      <c r="AA36" s="268">
        <f t="shared" si="6"/>
        <v>-901</v>
      </c>
      <c r="AB36" s="268">
        <f t="shared" si="6"/>
        <v>-901</v>
      </c>
      <c r="AC36" s="268">
        <f t="shared" si="6"/>
        <v>-901</v>
      </c>
      <c r="AD36" s="268">
        <f t="shared" si="6"/>
        <v>-901</v>
      </c>
      <c r="AE36" s="268">
        <f t="shared" si="6"/>
        <v>-901</v>
      </c>
      <c r="AF36" s="268">
        <f t="shared" si="6"/>
        <v>-901</v>
      </c>
      <c r="AG36" s="268">
        <f t="shared" si="6"/>
        <v>-901</v>
      </c>
      <c r="AH36" s="134" t="str">
        <f t="shared" si="7"/>
        <v/>
      </c>
      <c r="AI36" s="272"/>
    </row>
    <row r="37" spans="1:35">
      <c r="A37" s="263">
        <f t="shared" si="2"/>
        <v>1923</v>
      </c>
      <c r="B37" s="271">
        <v>8613</v>
      </c>
      <c r="C37" s="265">
        <v>-901</v>
      </c>
      <c r="D37" s="266">
        <f t="shared" si="3"/>
        <v>-901</v>
      </c>
      <c r="E37" s="130">
        <v>28</v>
      </c>
      <c r="F37" s="131">
        <v>1943</v>
      </c>
      <c r="G37" s="268">
        <f t="shared" si="4"/>
        <v>-901</v>
      </c>
      <c r="H37" s="268">
        <f t="shared" si="4"/>
        <v>-901</v>
      </c>
      <c r="I37" s="268">
        <f t="shared" si="4"/>
        <v>-901</v>
      </c>
      <c r="J37" s="268">
        <f t="shared" si="4"/>
        <v>-901</v>
      </c>
      <c r="K37" s="268">
        <f t="shared" si="4"/>
        <v>-901</v>
      </c>
      <c r="L37" s="268">
        <f t="shared" si="4"/>
        <v>-901</v>
      </c>
      <c r="M37" s="268">
        <f t="shared" si="4"/>
        <v>-901</v>
      </c>
      <c r="N37" s="268">
        <f t="shared" si="4"/>
        <v>-901</v>
      </c>
      <c r="O37" s="268">
        <f t="shared" si="4"/>
        <v>-901</v>
      </c>
      <c r="P37" s="268">
        <f t="shared" si="4"/>
        <v>-901</v>
      </c>
      <c r="Q37" s="268">
        <f t="shared" si="4"/>
        <v>-901</v>
      </c>
      <c r="R37" s="268">
        <f t="shared" si="4"/>
        <v>-901</v>
      </c>
      <c r="S37" s="132" t="str">
        <f t="shared" si="5"/>
        <v/>
      </c>
      <c r="U37" s="131">
        <v>1943</v>
      </c>
      <c r="V37" s="268">
        <f t="shared" si="6"/>
        <v>-901</v>
      </c>
      <c r="W37" s="268">
        <f t="shared" si="6"/>
        <v>-901</v>
      </c>
      <c r="X37" s="268">
        <f t="shared" si="6"/>
        <v>-901</v>
      </c>
      <c r="Y37" s="268">
        <f t="shared" si="6"/>
        <v>-901</v>
      </c>
      <c r="Z37" s="268">
        <f t="shared" si="6"/>
        <v>-901</v>
      </c>
      <c r="AA37" s="268">
        <f t="shared" si="6"/>
        <v>-901</v>
      </c>
      <c r="AB37" s="268">
        <f t="shared" si="6"/>
        <v>-901</v>
      </c>
      <c r="AC37" s="268">
        <f t="shared" si="6"/>
        <v>-901</v>
      </c>
      <c r="AD37" s="268">
        <f t="shared" si="6"/>
        <v>-901</v>
      </c>
      <c r="AE37" s="268">
        <f t="shared" si="6"/>
        <v>-901</v>
      </c>
      <c r="AF37" s="268">
        <f t="shared" si="6"/>
        <v>-901</v>
      </c>
      <c r="AG37" s="268">
        <f t="shared" si="6"/>
        <v>-901</v>
      </c>
      <c r="AH37" s="134" t="str">
        <f t="shared" si="7"/>
        <v/>
      </c>
      <c r="AI37" s="272"/>
    </row>
    <row r="38" spans="1:35">
      <c r="A38" s="263">
        <f t="shared" si="2"/>
        <v>1923</v>
      </c>
      <c r="B38" s="271">
        <v>8644</v>
      </c>
      <c r="C38" s="265">
        <v>-901</v>
      </c>
      <c r="D38" s="266">
        <f t="shared" si="3"/>
        <v>-901</v>
      </c>
      <c r="E38" s="130">
        <v>29</v>
      </c>
      <c r="F38" s="131">
        <v>1944</v>
      </c>
      <c r="G38" s="268">
        <f t="shared" si="4"/>
        <v>-901</v>
      </c>
      <c r="H38" s="268">
        <f t="shared" si="4"/>
        <v>-901</v>
      </c>
      <c r="I38" s="268">
        <f t="shared" si="4"/>
        <v>-901</v>
      </c>
      <c r="J38" s="268">
        <f t="shared" si="4"/>
        <v>-901</v>
      </c>
      <c r="K38" s="268">
        <f t="shared" si="4"/>
        <v>-901</v>
      </c>
      <c r="L38" s="268">
        <f t="shared" si="4"/>
        <v>-901</v>
      </c>
      <c r="M38" s="268">
        <f t="shared" si="4"/>
        <v>-901</v>
      </c>
      <c r="N38" s="268">
        <f t="shared" si="4"/>
        <v>-901</v>
      </c>
      <c r="O38" s="268">
        <f t="shared" si="4"/>
        <v>-901</v>
      </c>
      <c r="P38" s="268">
        <f t="shared" si="4"/>
        <v>-901</v>
      </c>
      <c r="Q38" s="268">
        <f t="shared" si="4"/>
        <v>-901</v>
      </c>
      <c r="R38" s="268">
        <f t="shared" si="4"/>
        <v>-901</v>
      </c>
      <c r="S38" s="132" t="str">
        <f t="shared" si="5"/>
        <v/>
      </c>
      <c r="U38" s="131">
        <v>1944</v>
      </c>
      <c r="V38" s="268">
        <f t="shared" si="6"/>
        <v>-901</v>
      </c>
      <c r="W38" s="268">
        <f t="shared" si="6"/>
        <v>-901</v>
      </c>
      <c r="X38" s="268">
        <f t="shared" si="6"/>
        <v>-901</v>
      </c>
      <c r="Y38" s="268">
        <f t="shared" si="6"/>
        <v>-901</v>
      </c>
      <c r="Z38" s="268">
        <f t="shared" si="6"/>
        <v>-901</v>
      </c>
      <c r="AA38" s="268">
        <f t="shared" si="6"/>
        <v>-901</v>
      </c>
      <c r="AB38" s="268">
        <f t="shared" si="6"/>
        <v>-901</v>
      </c>
      <c r="AC38" s="268">
        <f t="shared" si="6"/>
        <v>-901</v>
      </c>
      <c r="AD38" s="268">
        <f t="shared" si="6"/>
        <v>-901</v>
      </c>
      <c r="AE38" s="268">
        <f t="shared" si="6"/>
        <v>-901</v>
      </c>
      <c r="AF38" s="268">
        <f t="shared" si="6"/>
        <v>-901</v>
      </c>
      <c r="AG38" s="268">
        <f t="shared" si="6"/>
        <v>-901</v>
      </c>
      <c r="AH38" s="134" t="str">
        <f t="shared" si="7"/>
        <v/>
      </c>
      <c r="AI38" s="272"/>
    </row>
    <row r="39" spans="1:35">
      <c r="A39" s="263">
        <f t="shared" si="2"/>
        <v>1923</v>
      </c>
      <c r="B39" s="271">
        <v>8674</v>
      </c>
      <c r="C39" s="265">
        <v>-901</v>
      </c>
      <c r="D39" s="266">
        <f t="shared" si="3"/>
        <v>-901</v>
      </c>
      <c r="E39" s="130">
        <v>28</v>
      </c>
      <c r="F39" s="131">
        <v>1945</v>
      </c>
      <c r="G39" s="268">
        <f t="shared" si="4"/>
        <v>-901</v>
      </c>
      <c r="H39" s="268">
        <f t="shared" si="4"/>
        <v>-901</v>
      </c>
      <c r="I39" s="268">
        <f t="shared" si="4"/>
        <v>-901</v>
      </c>
      <c r="J39" s="268">
        <f t="shared" si="4"/>
        <v>-901</v>
      </c>
      <c r="K39" s="268">
        <f t="shared" si="4"/>
        <v>-901</v>
      </c>
      <c r="L39" s="268">
        <f t="shared" si="4"/>
        <v>-901</v>
      </c>
      <c r="M39" s="268">
        <f t="shared" si="4"/>
        <v>-901</v>
      </c>
      <c r="N39" s="268">
        <f t="shared" si="4"/>
        <v>-901</v>
      </c>
      <c r="O39" s="268">
        <f t="shared" si="4"/>
        <v>-901</v>
      </c>
      <c r="P39" s="268">
        <f t="shared" si="4"/>
        <v>-901</v>
      </c>
      <c r="Q39" s="268">
        <f t="shared" si="4"/>
        <v>-901</v>
      </c>
      <c r="R39" s="268">
        <f t="shared" si="4"/>
        <v>-901</v>
      </c>
      <c r="S39" s="132" t="str">
        <f t="shared" si="5"/>
        <v/>
      </c>
      <c r="U39" s="131">
        <v>1945</v>
      </c>
      <c r="V39" s="268">
        <f t="shared" si="6"/>
        <v>-901</v>
      </c>
      <c r="W39" s="268">
        <f t="shared" si="6"/>
        <v>-901</v>
      </c>
      <c r="X39" s="268">
        <f t="shared" si="6"/>
        <v>-901</v>
      </c>
      <c r="Y39" s="268">
        <f t="shared" si="6"/>
        <v>-901</v>
      </c>
      <c r="Z39" s="268">
        <f t="shared" si="6"/>
        <v>-901</v>
      </c>
      <c r="AA39" s="268">
        <f t="shared" si="6"/>
        <v>-901</v>
      </c>
      <c r="AB39" s="268">
        <f t="shared" si="6"/>
        <v>-901</v>
      </c>
      <c r="AC39" s="268">
        <f t="shared" si="6"/>
        <v>-901</v>
      </c>
      <c r="AD39" s="268">
        <f t="shared" si="6"/>
        <v>-901</v>
      </c>
      <c r="AE39" s="268">
        <f t="shared" si="6"/>
        <v>-901</v>
      </c>
      <c r="AF39" s="268">
        <f t="shared" si="6"/>
        <v>-901</v>
      </c>
      <c r="AG39" s="268">
        <f t="shared" si="6"/>
        <v>-901</v>
      </c>
      <c r="AH39" s="134" t="str">
        <f t="shared" si="7"/>
        <v/>
      </c>
      <c r="AI39" s="272"/>
    </row>
    <row r="40" spans="1:35">
      <c r="A40" s="263">
        <f t="shared" si="2"/>
        <v>1924</v>
      </c>
      <c r="B40" s="271">
        <v>8705</v>
      </c>
      <c r="C40" s="265">
        <v>-901</v>
      </c>
      <c r="D40" s="266">
        <f t="shared" si="3"/>
        <v>-901</v>
      </c>
      <c r="E40" s="130">
        <v>28</v>
      </c>
      <c r="F40" s="131">
        <v>1946</v>
      </c>
      <c r="G40" s="268">
        <f t="shared" si="4"/>
        <v>-901</v>
      </c>
      <c r="H40" s="268">
        <f t="shared" si="4"/>
        <v>-901</v>
      </c>
      <c r="I40" s="268">
        <f t="shared" si="4"/>
        <v>-901</v>
      </c>
      <c r="J40" s="268">
        <f t="shared" si="4"/>
        <v>-901</v>
      </c>
      <c r="K40" s="268">
        <f t="shared" si="4"/>
        <v>-901</v>
      </c>
      <c r="L40" s="268">
        <f t="shared" si="4"/>
        <v>-901</v>
      </c>
      <c r="M40" s="268">
        <f t="shared" si="4"/>
        <v>-901</v>
      </c>
      <c r="N40" s="268">
        <f t="shared" si="4"/>
        <v>-901</v>
      </c>
      <c r="O40" s="268">
        <f t="shared" si="4"/>
        <v>-901</v>
      </c>
      <c r="P40" s="268">
        <f t="shared" si="4"/>
        <v>-901</v>
      </c>
      <c r="Q40" s="268">
        <f t="shared" si="4"/>
        <v>-901</v>
      </c>
      <c r="R40" s="268">
        <f t="shared" si="4"/>
        <v>-901</v>
      </c>
      <c r="S40" s="132" t="str">
        <f t="shared" si="5"/>
        <v/>
      </c>
      <c r="U40" s="131">
        <v>1946</v>
      </c>
      <c r="V40" s="268">
        <f t="shared" si="6"/>
        <v>-901</v>
      </c>
      <c r="W40" s="268">
        <f t="shared" si="6"/>
        <v>-901</v>
      </c>
      <c r="X40" s="268">
        <f t="shared" si="6"/>
        <v>-901</v>
      </c>
      <c r="Y40" s="268">
        <f t="shared" si="6"/>
        <v>-901</v>
      </c>
      <c r="Z40" s="268">
        <f t="shared" si="6"/>
        <v>-901</v>
      </c>
      <c r="AA40" s="268">
        <f t="shared" si="6"/>
        <v>-901</v>
      </c>
      <c r="AB40" s="268">
        <f t="shared" si="6"/>
        <v>-901</v>
      </c>
      <c r="AC40" s="268">
        <f t="shared" si="6"/>
        <v>-901</v>
      </c>
      <c r="AD40" s="268">
        <f t="shared" si="6"/>
        <v>-901</v>
      </c>
      <c r="AE40" s="268">
        <f t="shared" si="6"/>
        <v>-901</v>
      </c>
      <c r="AF40" s="268">
        <f t="shared" si="6"/>
        <v>-901</v>
      </c>
      <c r="AG40" s="268">
        <f t="shared" si="6"/>
        <v>-901</v>
      </c>
      <c r="AH40" s="134" t="str">
        <f t="shared" si="7"/>
        <v/>
      </c>
      <c r="AI40" s="272"/>
    </row>
    <row r="41" spans="1:35">
      <c r="A41" s="263">
        <f t="shared" si="2"/>
        <v>1924</v>
      </c>
      <c r="B41" s="271">
        <v>8735</v>
      </c>
      <c r="C41" s="265">
        <v>-901</v>
      </c>
      <c r="D41" s="266">
        <f t="shared" si="3"/>
        <v>-901</v>
      </c>
      <c r="E41" s="130">
        <v>28</v>
      </c>
      <c r="F41" s="131">
        <v>1947</v>
      </c>
      <c r="G41" s="268">
        <f t="shared" si="4"/>
        <v>-901</v>
      </c>
      <c r="H41" s="268">
        <f t="shared" si="4"/>
        <v>-901</v>
      </c>
      <c r="I41" s="268">
        <f t="shared" si="4"/>
        <v>-901</v>
      </c>
      <c r="J41" s="268">
        <f t="shared" si="4"/>
        <v>-901</v>
      </c>
      <c r="K41" s="268">
        <f t="shared" si="4"/>
        <v>-901</v>
      </c>
      <c r="L41" s="268">
        <f t="shared" si="4"/>
        <v>-901</v>
      </c>
      <c r="M41" s="268">
        <f t="shared" si="4"/>
        <v>-901</v>
      </c>
      <c r="N41" s="268">
        <f t="shared" si="4"/>
        <v>-901</v>
      </c>
      <c r="O41" s="268">
        <f t="shared" si="4"/>
        <v>-901</v>
      </c>
      <c r="P41" s="268">
        <f t="shared" si="4"/>
        <v>-901</v>
      </c>
      <c r="Q41" s="268">
        <f t="shared" si="4"/>
        <v>-901</v>
      </c>
      <c r="R41" s="268">
        <f t="shared" si="4"/>
        <v>-901</v>
      </c>
      <c r="S41" s="132" t="str">
        <f t="shared" si="5"/>
        <v/>
      </c>
      <c r="U41" s="131">
        <v>1947</v>
      </c>
      <c r="V41" s="268">
        <f t="shared" si="6"/>
        <v>-901</v>
      </c>
      <c r="W41" s="268">
        <f t="shared" si="6"/>
        <v>-901</v>
      </c>
      <c r="X41" s="268">
        <f t="shared" si="6"/>
        <v>-901</v>
      </c>
      <c r="Y41" s="268">
        <f t="shared" si="6"/>
        <v>-901</v>
      </c>
      <c r="Z41" s="268">
        <f t="shared" si="6"/>
        <v>-901</v>
      </c>
      <c r="AA41" s="268">
        <f t="shared" si="6"/>
        <v>-901</v>
      </c>
      <c r="AB41" s="268">
        <f t="shared" si="6"/>
        <v>-901</v>
      </c>
      <c r="AC41" s="268">
        <f t="shared" si="6"/>
        <v>-901</v>
      </c>
      <c r="AD41" s="268">
        <f t="shared" si="6"/>
        <v>-901</v>
      </c>
      <c r="AE41" s="268">
        <f t="shared" si="6"/>
        <v>-901</v>
      </c>
      <c r="AF41" s="268">
        <f t="shared" si="6"/>
        <v>-901</v>
      </c>
      <c r="AG41" s="268">
        <f t="shared" si="6"/>
        <v>-901</v>
      </c>
      <c r="AH41" s="134" t="str">
        <f t="shared" si="7"/>
        <v/>
      </c>
      <c r="AI41" s="272"/>
    </row>
    <row r="42" spans="1:35">
      <c r="A42" s="263">
        <f t="shared" si="2"/>
        <v>1924</v>
      </c>
      <c r="B42" s="271">
        <v>8766</v>
      </c>
      <c r="C42" s="265">
        <v>-901</v>
      </c>
      <c r="D42" s="266">
        <f t="shared" si="3"/>
        <v>-901</v>
      </c>
      <c r="E42" s="130">
        <v>29</v>
      </c>
      <c r="F42" s="131">
        <v>1948</v>
      </c>
      <c r="G42" s="268">
        <f t="shared" si="4"/>
        <v>-901</v>
      </c>
      <c r="H42" s="268">
        <f t="shared" si="4"/>
        <v>-901</v>
      </c>
      <c r="I42" s="268">
        <f t="shared" si="4"/>
        <v>-901</v>
      </c>
      <c r="J42" s="268">
        <f t="shared" si="4"/>
        <v>-901</v>
      </c>
      <c r="K42" s="268">
        <f t="shared" si="4"/>
        <v>-901</v>
      </c>
      <c r="L42" s="268">
        <f t="shared" si="4"/>
        <v>-901</v>
      </c>
      <c r="M42" s="268">
        <f t="shared" si="4"/>
        <v>-901</v>
      </c>
      <c r="N42" s="268">
        <f t="shared" si="4"/>
        <v>-901</v>
      </c>
      <c r="O42" s="268">
        <f t="shared" si="4"/>
        <v>-901</v>
      </c>
      <c r="P42" s="268">
        <f t="shared" si="4"/>
        <v>-901</v>
      </c>
      <c r="Q42" s="268">
        <f t="shared" si="4"/>
        <v>-901</v>
      </c>
      <c r="R42" s="268">
        <f t="shared" si="4"/>
        <v>-901</v>
      </c>
      <c r="S42" s="132" t="str">
        <f t="shared" si="5"/>
        <v/>
      </c>
      <c r="U42" s="131">
        <v>1948</v>
      </c>
      <c r="V42" s="268">
        <f t="shared" si="6"/>
        <v>-901</v>
      </c>
      <c r="W42" s="268">
        <f t="shared" si="6"/>
        <v>-901</v>
      </c>
      <c r="X42" s="268">
        <f t="shared" si="6"/>
        <v>-901</v>
      </c>
      <c r="Y42" s="268">
        <f t="shared" si="6"/>
        <v>-901</v>
      </c>
      <c r="Z42" s="268">
        <f t="shared" si="6"/>
        <v>-901</v>
      </c>
      <c r="AA42" s="268">
        <f t="shared" si="6"/>
        <v>-901</v>
      </c>
      <c r="AB42" s="268">
        <f t="shared" si="6"/>
        <v>-901</v>
      </c>
      <c r="AC42" s="268">
        <f t="shared" si="6"/>
        <v>-901</v>
      </c>
      <c r="AD42" s="268">
        <f t="shared" si="6"/>
        <v>-901</v>
      </c>
      <c r="AE42" s="268">
        <f t="shared" si="6"/>
        <v>-901</v>
      </c>
      <c r="AF42" s="268">
        <f t="shared" si="6"/>
        <v>-901</v>
      </c>
      <c r="AG42" s="268">
        <f t="shared" si="6"/>
        <v>-901</v>
      </c>
      <c r="AH42" s="134" t="str">
        <f t="shared" si="7"/>
        <v/>
      </c>
      <c r="AI42" s="272"/>
    </row>
    <row r="43" spans="1:35">
      <c r="A43" s="263">
        <f t="shared" si="2"/>
        <v>1924</v>
      </c>
      <c r="B43" s="271">
        <v>8797</v>
      </c>
      <c r="C43" s="265">
        <v>-901</v>
      </c>
      <c r="D43" s="266">
        <f t="shared" si="3"/>
        <v>-901</v>
      </c>
      <c r="E43" s="130">
        <v>28</v>
      </c>
      <c r="F43" s="131">
        <v>1949</v>
      </c>
      <c r="G43" s="268">
        <f t="shared" si="4"/>
        <v>-901</v>
      </c>
      <c r="H43" s="268">
        <f t="shared" si="4"/>
        <v>-901</v>
      </c>
      <c r="I43" s="268">
        <f t="shared" si="4"/>
        <v>-901</v>
      </c>
      <c r="J43" s="268">
        <f t="shared" si="4"/>
        <v>-901</v>
      </c>
      <c r="K43" s="268">
        <f t="shared" si="4"/>
        <v>-901</v>
      </c>
      <c r="L43" s="268">
        <f t="shared" si="4"/>
        <v>-901</v>
      </c>
      <c r="M43" s="268">
        <f t="shared" si="4"/>
        <v>-901</v>
      </c>
      <c r="N43" s="268">
        <f t="shared" si="4"/>
        <v>-901</v>
      </c>
      <c r="O43" s="268">
        <f t="shared" si="4"/>
        <v>-901</v>
      </c>
      <c r="P43" s="268">
        <f t="shared" si="4"/>
        <v>-901</v>
      </c>
      <c r="Q43" s="268">
        <f t="shared" si="4"/>
        <v>-901</v>
      </c>
      <c r="R43" s="268">
        <f t="shared" si="4"/>
        <v>-901</v>
      </c>
      <c r="S43" s="132" t="str">
        <f t="shared" si="5"/>
        <v/>
      </c>
      <c r="U43" s="131">
        <v>1949</v>
      </c>
      <c r="V43" s="268">
        <f t="shared" si="6"/>
        <v>-901</v>
      </c>
      <c r="W43" s="268">
        <f t="shared" si="6"/>
        <v>-901</v>
      </c>
      <c r="X43" s="268">
        <f t="shared" si="6"/>
        <v>-901</v>
      </c>
      <c r="Y43" s="268">
        <f t="shared" si="6"/>
        <v>-901</v>
      </c>
      <c r="Z43" s="268">
        <f t="shared" si="6"/>
        <v>-901</v>
      </c>
      <c r="AA43" s="268">
        <f t="shared" si="6"/>
        <v>-901</v>
      </c>
      <c r="AB43" s="268">
        <f t="shared" si="6"/>
        <v>-901</v>
      </c>
      <c r="AC43" s="268">
        <f t="shared" si="6"/>
        <v>-901</v>
      </c>
      <c r="AD43" s="268">
        <f t="shared" si="6"/>
        <v>-901</v>
      </c>
      <c r="AE43" s="268">
        <f t="shared" si="6"/>
        <v>-901</v>
      </c>
      <c r="AF43" s="268">
        <f t="shared" si="6"/>
        <v>-901</v>
      </c>
      <c r="AG43" s="268">
        <f t="shared" si="6"/>
        <v>-901</v>
      </c>
      <c r="AH43" s="134" t="str">
        <f t="shared" si="7"/>
        <v/>
      </c>
      <c r="AI43" s="272"/>
    </row>
    <row r="44" spans="1:35">
      <c r="A44" s="263">
        <f t="shared" si="2"/>
        <v>1924</v>
      </c>
      <c r="B44" s="271">
        <v>8826</v>
      </c>
      <c r="C44" s="265">
        <v>-901</v>
      </c>
      <c r="D44" s="266">
        <f t="shared" si="3"/>
        <v>-901</v>
      </c>
      <c r="E44" s="130">
        <v>28</v>
      </c>
      <c r="F44" s="131">
        <v>1950</v>
      </c>
      <c r="G44" s="268">
        <f t="shared" si="4"/>
        <v>-901</v>
      </c>
      <c r="H44" s="268">
        <f t="shared" si="4"/>
        <v>-901</v>
      </c>
      <c r="I44" s="268">
        <f t="shared" si="4"/>
        <v>-901</v>
      </c>
      <c r="J44" s="268">
        <f t="shared" si="4"/>
        <v>-901</v>
      </c>
      <c r="K44" s="268">
        <f t="shared" si="4"/>
        <v>-901</v>
      </c>
      <c r="L44" s="268">
        <f t="shared" si="4"/>
        <v>-901</v>
      </c>
      <c r="M44" s="268">
        <f t="shared" si="4"/>
        <v>-901</v>
      </c>
      <c r="N44" s="268">
        <f t="shared" si="4"/>
        <v>-901</v>
      </c>
      <c r="O44" s="268">
        <f t="shared" si="4"/>
        <v>-901</v>
      </c>
      <c r="P44" s="268">
        <f t="shared" si="4"/>
        <v>-901</v>
      </c>
      <c r="Q44" s="268">
        <f t="shared" si="4"/>
        <v>-901</v>
      </c>
      <c r="R44" s="268">
        <f t="shared" si="4"/>
        <v>-901</v>
      </c>
      <c r="S44" s="132" t="str">
        <f t="shared" si="5"/>
        <v/>
      </c>
      <c r="U44" s="131">
        <v>1950</v>
      </c>
      <c r="V44" s="268">
        <f t="shared" si="6"/>
        <v>-901</v>
      </c>
      <c r="W44" s="268">
        <f t="shared" si="6"/>
        <v>-901</v>
      </c>
      <c r="X44" s="268">
        <f t="shared" si="6"/>
        <v>-901</v>
      </c>
      <c r="Y44" s="268">
        <f t="shared" si="6"/>
        <v>-901</v>
      </c>
      <c r="Z44" s="268">
        <f t="shared" si="6"/>
        <v>-901</v>
      </c>
      <c r="AA44" s="268">
        <f t="shared" si="6"/>
        <v>-901</v>
      </c>
      <c r="AB44" s="268">
        <f t="shared" si="6"/>
        <v>-901</v>
      </c>
      <c r="AC44" s="268">
        <f t="shared" si="6"/>
        <v>-901</v>
      </c>
      <c r="AD44" s="268">
        <f t="shared" si="6"/>
        <v>-901</v>
      </c>
      <c r="AE44" s="268">
        <f t="shared" si="6"/>
        <v>-901</v>
      </c>
      <c r="AF44" s="268">
        <f t="shared" si="6"/>
        <v>-901</v>
      </c>
      <c r="AG44" s="268">
        <f t="shared" si="6"/>
        <v>-901</v>
      </c>
      <c r="AH44" s="134" t="str">
        <f t="shared" si="7"/>
        <v/>
      </c>
      <c r="AI44" s="272"/>
    </row>
    <row r="45" spans="1:35">
      <c r="A45" s="263">
        <f t="shared" si="2"/>
        <v>1924</v>
      </c>
      <c r="B45" s="271">
        <v>8857</v>
      </c>
      <c r="C45" s="265">
        <v>-901</v>
      </c>
      <c r="D45" s="266">
        <f t="shared" si="3"/>
        <v>-901</v>
      </c>
      <c r="E45" s="130">
        <v>28</v>
      </c>
      <c r="F45" s="131">
        <v>1951</v>
      </c>
      <c r="G45" s="268">
        <f t="shared" si="4"/>
        <v>-901</v>
      </c>
      <c r="H45" s="268">
        <f t="shared" si="4"/>
        <v>-901</v>
      </c>
      <c r="I45" s="268">
        <f t="shared" si="4"/>
        <v>-901</v>
      </c>
      <c r="J45" s="268">
        <f t="shared" si="4"/>
        <v>-901</v>
      </c>
      <c r="K45" s="268">
        <f t="shared" si="4"/>
        <v>-901</v>
      </c>
      <c r="L45" s="268">
        <f t="shared" si="4"/>
        <v>-901</v>
      </c>
      <c r="M45" s="268">
        <f t="shared" si="4"/>
        <v>-901</v>
      </c>
      <c r="N45" s="268">
        <f t="shared" si="4"/>
        <v>-901</v>
      </c>
      <c r="O45" s="268">
        <f t="shared" si="4"/>
        <v>-901</v>
      </c>
      <c r="P45" s="268">
        <f t="shared" si="4"/>
        <v>-901</v>
      </c>
      <c r="Q45" s="268">
        <f t="shared" si="4"/>
        <v>-901</v>
      </c>
      <c r="R45" s="268">
        <f t="shared" si="4"/>
        <v>-901</v>
      </c>
      <c r="S45" s="132" t="str">
        <f t="shared" si="5"/>
        <v/>
      </c>
      <c r="U45" s="131">
        <v>1951</v>
      </c>
      <c r="V45" s="268">
        <f t="shared" si="6"/>
        <v>-901</v>
      </c>
      <c r="W45" s="268">
        <f t="shared" si="6"/>
        <v>-901</v>
      </c>
      <c r="X45" s="268">
        <f t="shared" si="6"/>
        <v>-901</v>
      </c>
      <c r="Y45" s="268">
        <f t="shared" si="6"/>
        <v>-901</v>
      </c>
      <c r="Z45" s="268">
        <f t="shared" si="6"/>
        <v>-901</v>
      </c>
      <c r="AA45" s="268">
        <f t="shared" si="6"/>
        <v>-901</v>
      </c>
      <c r="AB45" s="268">
        <f t="shared" si="6"/>
        <v>-901</v>
      </c>
      <c r="AC45" s="268">
        <f t="shared" si="6"/>
        <v>-901</v>
      </c>
      <c r="AD45" s="268">
        <f t="shared" si="6"/>
        <v>-901</v>
      </c>
      <c r="AE45" s="268">
        <f t="shared" si="6"/>
        <v>-901</v>
      </c>
      <c r="AF45" s="268">
        <f t="shared" si="6"/>
        <v>-901</v>
      </c>
      <c r="AG45" s="268">
        <f t="shared" si="6"/>
        <v>-901</v>
      </c>
      <c r="AH45" s="134" t="str">
        <f t="shared" si="7"/>
        <v/>
      </c>
      <c r="AI45" s="272"/>
    </row>
    <row r="46" spans="1:35">
      <c r="A46" s="263">
        <f t="shared" si="2"/>
        <v>1924</v>
      </c>
      <c r="B46" s="271">
        <v>8887</v>
      </c>
      <c r="C46" s="265">
        <v>-901</v>
      </c>
      <c r="D46" s="266">
        <f t="shared" si="3"/>
        <v>-901</v>
      </c>
      <c r="E46" s="130">
        <v>29</v>
      </c>
      <c r="F46" s="131">
        <v>1952</v>
      </c>
      <c r="G46" s="268">
        <f t="shared" si="4"/>
        <v>-901</v>
      </c>
      <c r="H46" s="268">
        <f t="shared" si="4"/>
        <v>-901</v>
      </c>
      <c r="I46" s="268">
        <f t="shared" si="4"/>
        <v>-901</v>
      </c>
      <c r="J46" s="268">
        <f t="shared" si="4"/>
        <v>-901</v>
      </c>
      <c r="K46" s="268">
        <f t="shared" si="4"/>
        <v>-901</v>
      </c>
      <c r="L46" s="268">
        <f t="shared" si="4"/>
        <v>-901</v>
      </c>
      <c r="M46" s="268">
        <f t="shared" si="4"/>
        <v>-901</v>
      </c>
      <c r="N46" s="268">
        <f t="shared" si="4"/>
        <v>-901</v>
      </c>
      <c r="O46" s="268">
        <f t="shared" si="4"/>
        <v>-901</v>
      </c>
      <c r="P46" s="268">
        <f t="shared" si="4"/>
        <v>-901</v>
      </c>
      <c r="Q46" s="268">
        <f t="shared" si="4"/>
        <v>-901</v>
      </c>
      <c r="R46" s="268">
        <f t="shared" si="4"/>
        <v>-901</v>
      </c>
      <c r="S46" s="132" t="str">
        <f t="shared" si="5"/>
        <v/>
      </c>
      <c r="U46" s="131">
        <v>1952</v>
      </c>
      <c r="V46" s="268">
        <f t="shared" si="6"/>
        <v>-901</v>
      </c>
      <c r="W46" s="268">
        <f t="shared" si="6"/>
        <v>-901</v>
      </c>
      <c r="X46" s="268">
        <f t="shared" si="6"/>
        <v>-901</v>
      </c>
      <c r="Y46" s="268">
        <f t="shared" si="6"/>
        <v>-901</v>
      </c>
      <c r="Z46" s="268">
        <f t="shared" si="6"/>
        <v>-901</v>
      </c>
      <c r="AA46" s="268">
        <f t="shared" si="6"/>
        <v>-901</v>
      </c>
      <c r="AB46" s="268">
        <f t="shared" si="6"/>
        <v>-901</v>
      </c>
      <c r="AC46" s="268">
        <f t="shared" si="6"/>
        <v>-901</v>
      </c>
      <c r="AD46" s="268">
        <f t="shared" si="6"/>
        <v>-901</v>
      </c>
      <c r="AE46" s="268">
        <f t="shared" si="6"/>
        <v>-901</v>
      </c>
      <c r="AF46" s="268">
        <f t="shared" si="6"/>
        <v>-901</v>
      </c>
      <c r="AG46" s="268">
        <f t="shared" si="6"/>
        <v>-901</v>
      </c>
      <c r="AH46" s="134" t="str">
        <f t="shared" si="7"/>
        <v/>
      </c>
      <c r="AI46" s="272"/>
    </row>
    <row r="47" spans="1:35">
      <c r="A47" s="263">
        <f t="shared" si="2"/>
        <v>1924</v>
      </c>
      <c r="B47" s="271">
        <v>8918</v>
      </c>
      <c r="C47" s="265">
        <v>-901</v>
      </c>
      <c r="D47" s="266">
        <f t="shared" si="3"/>
        <v>-901</v>
      </c>
      <c r="E47" s="130">
        <v>28</v>
      </c>
      <c r="F47" s="131">
        <v>1953</v>
      </c>
      <c r="G47" s="268">
        <f t="shared" si="4"/>
        <v>-901</v>
      </c>
      <c r="H47" s="268">
        <f t="shared" si="4"/>
        <v>-901</v>
      </c>
      <c r="I47" s="268">
        <f t="shared" si="4"/>
        <v>-901</v>
      </c>
      <c r="J47" s="268">
        <f t="shared" si="4"/>
        <v>-901</v>
      </c>
      <c r="K47" s="268">
        <f t="shared" si="4"/>
        <v>-901</v>
      </c>
      <c r="L47" s="268">
        <f t="shared" si="4"/>
        <v>-901</v>
      </c>
      <c r="M47" s="268">
        <f t="shared" si="4"/>
        <v>-901</v>
      </c>
      <c r="N47" s="268">
        <f t="shared" si="4"/>
        <v>-901</v>
      </c>
      <c r="O47" s="268">
        <f t="shared" si="4"/>
        <v>-901</v>
      </c>
      <c r="P47" s="268">
        <f t="shared" si="4"/>
        <v>-901</v>
      </c>
      <c r="Q47" s="268">
        <f t="shared" si="4"/>
        <v>-901</v>
      </c>
      <c r="R47" s="268">
        <f t="shared" si="4"/>
        <v>-901</v>
      </c>
      <c r="S47" s="132" t="str">
        <f t="shared" si="5"/>
        <v/>
      </c>
      <c r="U47" s="131">
        <v>1953</v>
      </c>
      <c r="V47" s="268">
        <f t="shared" si="6"/>
        <v>-901</v>
      </c>
      <c r="W47" s="268">
        <f t="shared" si="6"/>
        <v>-901</v>
      </c>
      <c r="X47" s="268">
        <f t="shared" si="6"/>
        <v>-901</v>
      </c>
      <c r="Y47" s="268">
        <f t="shared" si="6"/>
        <v>-901</v>
      </c>
      <c r="Z47" s="268">
        <f t="shared" si="6"/>
        <v>-901</v>
      </c>
      <c r="AA47" s="268">
        <f t="shared" si="6"/>
        <v>-901</v>
      </c>
      <c r="AB47" s="268">
        <f t="shared" si="6"/>
        <v>-901</v>
      </c>
      <c r="AC47" s="268">
        <f t="shared" si="6"/>
        <v>-901</v>
      </c>
      <c r="AD47" s="268">
        <f t="shared" si="6"/>
        <v>-901</v>
      </c>
      <c r="AE47" s="268">
        <f t="shared" si="6"/>
        <v>-901</v>
      </c>
      <c r="AF47" s="268">
        <f t="shared" si="6"/>
        <v>-901</v>
      </c>
      <c r="AG47" s="268">
        <f t="shared" si="6"/>
        <v>-901</v>
      </c>
      <c r="AH47" s="134" t="str">
        <f t="shared" si="7"/>
        <v/>
      </c>
      <c r="AI47" s="272"/>
    </row>
    <row r="48" spans="1:35">
      <c r="A48" s="263">
        <f t="shared" si="2"/>
        <v>1924</v>
      </c>
      <c r="B48" s="271">
        <v>8948</v>
      </c>
      <c r="C48" s="265">
        <v>-901</v>
      </c>
      <c r="D48" s="266">
        <f t="shared" si="3"/>
        <v>-901</v>
      </c>
      <c r="E48" s="130">
        <v>28</v>
      </c>
      <c r="F48" s="131">
        <v>1954</v>
      </c>
      <c r="G48" s="268">
        <f t="shared" si="4"/>
        <v>-901</v>
      </c>
      <c r="H48" s="268">
        <f t="shared" si="4"/>
        <v>-901</v>
      </c>
      <c r="I48" s="268">
        <f t="shared" si="4"/>
        <v>-901</v>
      </c>
      <c r="J48" s="268">
        <f t="shared" si="4"/>
        <v>-901</v>
      </c>
      <c r="K48" s="268">
        <f t="shared" si="4"/>
        <v>-901</v>
      </c>
      <c r="L48" s="268">
        <f t="shared" si="4"/>
        <v>-901</v>
      </c>
      <c r="M48" s="268">
        <f t="shared" si="4"/>
        <v>-901</v>
      </c>
      <c r="N48" s="268">
        <f t="shared" si="4"/>
        <v>-901</v>
      </c>
      <c r="O48" s="268">
        <f t="shared" si="4"/>
        <v>-901</v>
      </c>
      <c r="P48" s="268">
        <f t="shared" si="4"/>
        <v>-901</v>
      </c>
      <c r="Q48" s="268">
        <f t="shared" si="4"/>
        <v>-901</v>
      </c>
      <c r="R48" s="268">
        <f t="shared" si="4"/>
        <v>-901</v>
      </c>
      <c r="S48" s="132" t="str">
        <f t="shared" si="5"/>
        <v/>
      </c>
      <c r="U48" s="131">
        <v>1954</v>
      </c>
      <c r="V48" s="268">
        <f t="shared" si="6"/>
        <v>-901</v>
      </c>
      <c r="W48" s="268">
        <f t="shared" si="6"/>
        <v>-901</v>
      </c>
      <c r="X48" s="268">
        <f t="shared" si="6"/>
        <v>-901</v>
      </c>
      <c r="Y48" s="268">
        <f t="shared" si="6"/>
        <v>-901</v>
      </c>
      <c r="Z48" s="268">
        <f t="shared" si="6"/>
        <v>-901</v>
      </c>
      <c r="AA48" s="268">
        <f t="shared" si="6"/>
        <v>-901</v>
      </c>
      <c r="AB48" s="268">
        <f t="shared" si="6"/>
        <v>-901</v>
      </c>
      <c r="AC48" s="268">
        <f t="shared" si="6"/>
        <v>-901</v>
      </c>
      <c r="AD48" s="268">
        <f t="shared" si="6"/>
        <v>-901</v>
      </c>
      <c r="AE48" s="268">
        <f t="shared" si="6"/>
        <v>-901</v>
      </c>
      <c r="AF48" s="268">
        <f t="shared" si="6"/>
        <v>-901</v>
      </c>
      <c r="AG48" s="268">
        <f t="shared" si="6"/>
        <v>-901</v>
      </c>
      <c r="AH48" s="134" t="str">
        <f t="shared" si="7"/>
        <v/>
      </c>
      <c r="AI48" s="272"/>
    </row>
    <row r="49" spans="1:35">
      <c r="A49" s="263">
        <f t="shared" si="2"/>
        <v>1924</v>
      </c>
      <c r="B49" s="271">
        <v>8979</v>
      </c>
      <c r="C49" s="265">
        <v>-901</v>
      </c>
      <c r="D49" s="266">
        <f t="shared" si="3"/>
        <v>-901</v>
      </c>
      <c r="E49" s="130">
        <v>28</v>
      </c>
      <c r="F49" s="131">
        <v>1955</v>
      </c>
      <c r="G49" s="268">
        <f t="shared" ref="G49:R70" si="8">INDEX($C$16:$C$2000,($F49-1922)*12+G$12,1)</f>
        <v>-901</v>
      </c>
      <c r="H49" s="268">
        <f t="shared" si="8"/>
        <v>-901</v>
      </c>
      <c r="I49" s="268">
        <f t="shared" si="8"/>
        <v>-901</v>
      </c>
      <c r="J49" s="268">
        <f t="shared" si="8"/>
        <v>-901</v>
      </c>
      <c r="K49" s="268">
        <f t="shared" si="8"/>
        <v>-901</v>
      </c>
      <c r="L49" s="268">
        <f t="shared" si="8"/>
        <v>-901</v>
      </c>
      <c r="M49" s="268">
        <f t="shared" si="8"/>
        <v>-901</v>
      </c>
      <c r="N49" s="268">
        <f t="shared" si="8"/>
        <v>-901</v>
      </c>
      <c r="O49" s="268">
        <f t="shared" si="8"/>
        <v>-901</v>
      </c>
      <c r="P49" s="268">
        <f t="shared" si="8"/>
        <v>-901</v>
      </c>
      <c r="Q49" s="268">
        <f t="shared" si="8"/>
        <v>-901</v>
      </c>
      <c r="R49" s="268">
        <f t="shared" si="8"/>
        <v>-901</v>
      </c>
      <c r="S49" s="132" t="str">
        <f t="shared" si="5"/>
        <v/>
      </c>
      <c r="U49" s="131">
        <v>1955</v>
      </c>
      <c r="V49" s="268">
        <f t="shared" ref="V49:AG70" si="9">IF(INDEX($D$16:$D$2000,($U49-1922)*12+V$12,1)&lt;&gt;-901,INDEX($D$16:$D$2000,($U49-1922)*12+V$12,1)*1000,-901)</f>
        <v>-901</v>
      </c>
      <c r="W49" s="268">
        <f t="shared" si="9"/>
        <v>-901</v>
      </c>
      <c r="X49" s="268">
        <f t="shared" si="9"/>
        <v>-901</v>
      </c>
      <c r="Y49" s="268">
        <f t="shared" si="9"/>
        <v>-901</v>
      </c>
      <c r="Z49" s="268">
        <f t="shared" si="9"/>
        <v>-901</v>
      </c>
      <c r="AA49" s="268">
        <f t="shared" si="9"/>
        <v>-901</v>
      </c>
      <c r="AB49" s="268">
        <f t="shared" si="9"/>
        <v>-901</v>
      </c>
      <c r="AC49" s="268">
        <f t="shared" si="9"/>
        <v>-901</v>
      </c>
      <c r="AD49" s="268">
        <f t="shared" si="9"/>
        <v>-901</v>
      </c>
      <c r="AE49" s="268">
        <f t="shared" si="9"/>
        <v>-901</v>
      </c>
      <c r="AF49" s="268">
        <f t="shared" si="9"/>
        <v>-901</v>
      </c>
      <c r="AG49" s="268">
        <f t="shared" si="9"/>
        <v>-901</v>
      </c>
      <c r="AH49" s="134" t="str">
        <f t="shared" si="7"/>
        <v/>
      </c>
      <c r="AI49" s="272"/>
    </row>
    <row r="50" spans="1:35">
      <c r="A50" s="263">
        <f t="shared" si="2"/>
        <v>1924</v>
      </c>
      <c r="B50" s="271">
        <v>9010</v>
      </c>
      <c r="C50" s="265">
        <v>-901</v>
      </c>
      <c r="D50" s="266">
        <f t="shared" si="3"/>
        <v>-901</v>
      </c>
      <c r="E50" s="130">
        <v>29</v>
      </c>
      <c r="F50" s="131">
        <v>1956</v>
      </c>
      <c r="G50" s="268">
        <f t="shared" si="8"/>
        <v>-901</v>
      </c>
      <c r="H50" s="268">
        <f t="shared" si="8"/>
        <v>-901</v>
      </c>
      <c r="I50" s="268">
        <f t="shared" si="8"/>
        <v>-901</v>
      </c>
      <c r="J50" s="268">
        <f t="shared" si="8"/>
        <v>-901</v>
      </c>
      <c r="K50" s="268">
        <f t="shared" si="8"/>
        <v>-901</v>
      </c>
      <c r="L50" s="268">
        <f t="shared" si="8"/>
        <v>-901</v>
      </c>
      <c r="M50" s="268">
        <f t="shared" si="8"/>
        <v>-901</v>
      </c>
      <c r="N50" s="268">
        <f t="shared" si="8"/>
        <v>-901</v>
      </c>
      <c r="O50" s="268">
        <f t="shared" si="8"/>
        <v>-901</v>
      </c>
      <c r="P50" s="268">
        <f t="shared" si="8"/>
        <v>-901</v>
      </c>
      <c r="Q50" s="268">
        <f t="shared" si="8"/>
        <v>-901</v>
      </c>
      <c r="R50" s="268">
        <f t="shared" si="8"/>
        <v>-901</v>
      </c>
      <c r="S50" s="132" t="str">
        <f t="shared" si="5"/>
        <v/>
      </c>
      <c r="U50" s="131">
        <v>1956</v>
      </c>
      <c r="V50" s="268">
        <f t="shared" si="9"/>
        <v>-901</v>
      </c>
      <c r="W50" s="268">
        <f t="shared" si="9"/>
        <v>-901</v>
      </c>
      <c r="X50" s="268">
        <f t="shared" si="9"/>
        <v>-901</v>
      </c>
      <c r="Y50" s="268">
        <f t="shared" si="9"/>
        <v>-901</v>
      </c>
      <c r="Z50" s="268">
        <f t="shared" si="9"/>
        <v>-901</v>
      </c>
      <c r="AA50" s="268">
        <f t="shared" si="9"/>
        <v>-901</v>
      </c>
      <c r="AB50" s="268">
        <f t="shared" si="9"/>
        <v>-901</v>
      </c>
      <c r="AC50" s="268">
        <f t="shared" si="9"/>
        <v>-901</v>
      </c>
      <c r="AD50" s="268">
        <f t="shared" si="9"/>
        <v>-901</v>
      </c>
      <c r="AE50" s="268">
        <f t="shared" si="9"/>
        <v>-901</v>
      </c>
      <c r="AF50" s="268">
        <f t="shared" si="9"/>
        <v>-901</v>
      </c>
      <c r="AG50" s="268">
        <f t="shared" si="9"/>
        <v>-901</v>
      </c>
      <c r="AH50" s="134" t="str">
        <f t="shared" si="7"/>
        <v/>
      </c>
      <c r="AI50" s="272"/>
    </row>
    <row r="51" spans="1:35">
      <c r="A51" s="263">
        <f t="shared" si="2"/>
        <v>1924</v>
      </c>
      <c r="B51" s="271">
        <v>9040</v>
      </c>
      <c r="C51" s="265">
        <v>-901</v>
      </c>
      <c r="D51" s="266">
        <f t="shared" si="3"/>
        <v>-901</v>
      </c>
      <c r="E51" s="130">
        <v>28</v>
      </c>
      <c r="F51" s="131">
        <v>1957</v>
      </c>
      <c r="G51" s="268">
        <f t="shared" si="8"/>
        <v>-901</v>
      </c>
      <c r="H51" s="268">
        <f t="shared" si="8"/>
        <v>-901</v>
      </c>
      <c r="I51" s="268">
        <f t="shared" si="8"/>
        <v>-901</v>
      </c>
      <c r="J51" s="268">
        <f t="shared" si="8"/>
        <v>-901</v>
      </c>
      <c r="K51" s="268">
        <f t="shared" si="8"/>
        <v>-901</v>
      </c>
      <c r="L51" s="268">
        <f t="shared" si="8"/>
        <v>-901</v>
      </c>
      <c r="M51" s="268">
        <f t="shared" si="8"/>
        <v>-901</v>
      </c>
      <c r="N51" s="268">
        <f t="shared" si="8"/>
        <v>-901</v>
      </c>
      <c r="O51" s="268">
        <f t="shared" si="8"/>
        <v>-901</v>
      </c>
      <c r="P51" s="268">
        <f t="shared" si="8"/>
        <v>-901</v>
      </c>
      <c r="Q51" s="268">
        <f t="shared" si="8"/>
        <v>-901</v>
      </c>
      <c r="R51" s="268">
        <f t="shared" si="8"/>
        <v>-901</v>
      </c>
      <c r="S51" s="132" t="str">
        <f t="shared" si="5"/>
        <v/>
      </c>
      <c r="U51" s="131">
        <v>1957</v>
      </c>
      <c r="V51" s="268">
        <f t="shared" si="9"/>
        <v>-901</v>
      </c>
      <c r="W51" s="268">
        <f t="shared" si="9"/>
        <v>-901</v>
      </c>
      <c r="X51" s="268">
        <f t="shared" si="9"/>
        <v>-901</v>
      </c>
      <c r="Y51" s="268">
        <f t="shared" si="9"/>
        <v>-901</v>
      </c>
      <c r="Z51" s="268">
        <f t="shared" si="9"/>
        <v>-901</v>
      </c>
      <c r="AA51" s="268">
        <f t="shared" si="9"/>
        <v>-901</v>
      </c>
      <c r="AB51" s="268">
        <f t="shared" si="9"/>
        <v>-901</v>
      </c>
      <c r="AC51" s="268">
        <f t="shared" si="9"/>
        <v>-901</v>
      </c>
      <c r="AD51" s="268">
        <f t="shared" si="9"/>
        <v>-901</v>
      </c>
      <c r="AE51" s="268">
        <f t="shared" si="9"/>
        <v>-901</v>
      </c>
      <c r="AF51" s="268">
        <f t="shared" si="9"/>
        <v>-901</v>
      </c>
      <c r="AG51" s="268">
        <f t="shared" si="9"/>
        <v>-901</v>
      </c>
      <c r="AH51" s="134" t="str">
        <f t="shared" si="7"/>
        <v/>
      </c>
      <c r="AI51" s="272"/>
    </row>
    <row r="52" spans="1:35">
      <c r="A52" s="263">
        <f t="shared" si="2"/>
        <v>1925</v>
      </c>
      <c r="B52" s="271">
        <v>9071</v>
      </c>
      <c r="C52" s="265">
        <v>-901</v>
      </c>
      <c r="D52" s="266">
        <f t="shared" si="3"/>
        <v>-901</v>
      </c>
      <c r="E52" s="130">
        <v>28</v>
      </c>
      <c r="F52" s="131">
        <v>1958</v>
      </c>
      <c r="G52" s="268">
        <f t="shared" si="8"/>
        <v>-901</v>
      </c>
      <c r="H52" s="268">
        <f t="shared" si="8"/>
        <v>-901</v>
      </c>
      <c r="I52" s="268">
        <f t="shared" si="8"/>
        <v>-901</v>
      </c>
      <c r="J52" s="268">
        <f t="shared" si="8"/>
        <v>-901</v>
      </c>
      <c r="K52" s="268">
        <f t="shared" si="8"/>
        <v>-901</v>
      </c>
      <c r="L52" s="268">
        <f t="shared" si="8"/>
        <v>-901</v>
      </c>
      <c r="M52" s="268">
        <f t="shared" si="8"/>
        <v>-901</v>
      </c>
      <c r="N52" s="268">
        <f t="shared" si="8"/>
        <v>-901</v>
      </c>
      <c r="O52" s="268">
        <f t="shared" si="8"/>
        <v>-901</v>
      </c>
      <c r="P52" s="268">
        <f t="shared" si="8"/>
        <v>-901</v>
      </c>
      <c r="Q52" s="268">
        <f t="shared" si="8"/>
        <v>-901</v>
      </c>
      <c r="R52" s="268">
        <f t="shared" si="8"/>
        <v>-901</v>
      </c>
      <c r="S52" s="132" t="str">
        <f t="shared" si="5"/>
        <v/>
      </c>
      <c r="U52" s="131">
        <v>1958</v>
      </c>
      <c r="V52" s="268">
        <f t="shared" si="9"/>
        <v>-901</v>
      </c>
      <c r="W52" s="268">
        <f t="shared" si="9"/>
        <v>-901</v>
      </c>
      <c r="X52" s="268">
        <f t="shared" si="9"/>
        <v>-901</v>
      </c>
      <c r="Y52" s="268">
        <f t="shared" si="9"/>
        <v>-901</v>
      </c>
      <c r="Z52" s="268">
        <f t="shared" si="9"/>
        <v>-901</v>
      </c>
      <c r="AA52" s="268">
        <f t="shared" si="9"/>
        <v>-901</v>
      </c>
      <c r="AB52" s="268">
        <f t="shared" si="9"/>
        <v>-901</v>
      </c>
      <c r="AC52" s="268">
        <f t="shared" si="9"/>
        <v>-901</v>
      </c>
      <c r="AD52" s="268">
        <f t="shared" si="9"/>
        <v>-901</v>
      </c>
      <c r="AE52" s="268">
        <f t="shared" si="9"/>
        <v>-901</v>
      </c>
      <c r="AF52" s="268">
        <f t="shared" si="9"/>
        <v>-901</v>
      </c>
      <c r="AG52" s="268">
        <f t="shared" si="9"/>
        <v>-901</v>
      </c>
      <c r="AH52" s="134" t="str">
        <f t="shared" si="7"/>
        <v/>
      </c>
      <c r="AI52" s="272"/>
    </row>
    <row r="53" spans="1:35">
      <c r="A53" s="263">
        <f t="shared" si="2"/>
        <v>1925</v>
      </c>
      <c r="B53" s="271">
        <v>9101</v>
      </c>
      <c r="C53" s="265">
        <v>-901</v>
      </c>
      <c r="D53" s="266">
        <f t="shared" si="3"/>
        <v>-901</v>
      </c>
      <c r="E53" s="130">
        <v>28</v>
      </c>
      <c r="F53" s="131">
        <v>1959</v>
      </c>
      <c r="G53" s="268">
        <f t="shared" si="8"/>
        <v>-901</v>
      </c>
      <c r="H53" s="268">
        <f t="shared" si="8"/>
        <v>-901</v>
      </c>
      <c r="I53" s="268">
        <f t="shared" si="8"/>
        <v>-901</v>
      </c>
      <c r="J53" s="268">
        <f t="shared" si="8"/>
        <v>-901</v>
      </c>
      <c r="K53" s="268">
        <f t="shared" si="8"/>
        <v>-901</v>
      </c>
      <c r="L53" s="268">
        <f t="shared" si="8"/>
        <v>-901</v>
      </c>
      <c r="M53" s="268">
        <f t="shared" si="8"/>
        <v>-901</v>
      </c>
      <c r="N53" s="268">
        <f t="shared" si="8"/>
        <v>-901</v>
      </c>
      <c r="O53" s="268">
        <f t="shared" si="8"/>
        <v>-901</v>
      </c>
      <c r="P53" s="268">
        <f t="shared" si="8"/>
        <v>-901</v>
      </c>
      <c r="Q53" s="268">
        <f t="shared" si="8"/>
        <v>-901</v>
      </c>
      <c r="R53" s="268">
        <f t="shared" si="8"/>
        <v>-901</v>
      </c>
      <c r="S53" s="132" t="str">
        <f t="shared" si="5"/>
        <v/>
      </c>
      <c r="U53" s="131">
        <v>1959</v>
      </c>
      <c r="V53" s="268">
        <f t="shared" si="9"/>
        <v>-901</v>
      </c>
      <c r="W53" s="268">
        <f t="shared" si="9"/>
        <v>-901</v>
      </c>
      <c r="X53" s="268">
        <f t="shared" si="9"/>
        <v>-901</v>
      </c>
      <c r="Y53" s="268">
        <f t="shared" si="9"/>
        <v>-901</v>
      </c>
      <c r="Z53" s="268">
        <f t="shared" si="9"/>
        <v>-901</v>
      </c>
      <c r="AA53" s="268">
        <f t="shared" si="9"/>
        <v>-901</v>
      </c>
      <c r="AB53" s="268">
        <f t="shared" si="9"/>
        <v>-901</v>
      </c>
      <c r="AC53" s="268">
        <f t="shared" si="9"/>
        <v>-901</v>
      </c>
      <c r="AD53" s="268">
        <f t="shared" si="9"/>
        <v>-901</v>
      </c>
      <c r="AE53" s="268">
        <f t="shared" si="9"/>
        <v>-901</v>
      </c>
      <c r="AF53" s="268">
        <f t="shared" si="9"/>
        <v>-901</v>
      </c>
      <c r="AG53" s="268">
        <f t="shared" si="9"/>
        <v>-901</v>
      </c>
      <c r="AH53" s="134" t="str">
        <f t="shared" si="7"/>
        <v/>
      </c>
      <c r="AI53" s="272"/>
    </row>
    <row r="54" spans="1:35">
      <c r="A54" s="263">
        <f t="shared" si="2"/>
        <v>1925</v>
      </c>
      <c r="B54" s="271">
        <v>9132</v>
      </c>
      <c r="C54" s="265">
        <v>-901</v>
      </c>
      <c r="D54" s="266">
        <f t="shared" si="3"/>
        <v>-901</v>
      </c>
      <c r="E54" s="130">
        <v>29</v>
      </c>
      <c r="F54" s="131">
        <v>1960</v>
      </c>
      <c r="G54" s="268">
        <f t="shared" si="8"/>
        <v>-901</v>
      </c>
      <c r="H54" s="268">
        <f t="shared" si="8"/>
        <v>-901</v>
      </c>
      <c r="I54" s="268">
        <f t="shared" si="8"/>
        <v>-901</v>
      </c>
      <c r="J54" s="268">
        <f t="shared" si="8"/>
        <v>-901</v>
      </c>
      <c r="K54" s="268">
        <f t="shared" si="8"/>
        <v>-901</v>
      </c>
      <c r="L54" s="268">
        <f t="shared" si="8"/>
        <v>-901</v>
      </c>
      <c r="M54" s="268">
        <f t="shared" si="8"/>
        <v>-901</v>
      </c>
      <c r="N54" s="268">
        <f t="shared" si="8"/>
        <v>-901</v>
      </c>
      <c r="O54" s="268">
        <f t="shared" si="8"/>
        <v>-901</v>
      </c>
      <c r="P54" s="268">
        <f t="shared" si="8"/>
        <v>-901</v>
      </c>
      <c r="Q54" s="268">
        <f t="shared" si="8"/>
        <v>-901</v>
      </c>
      <c r="R54" s="268">
        <f t="shared" si="8"/>
        <v>-901</v>
      </c>
      <c r="S54" s="132" t="str">
        <f t="shared" si="5"/>
        <v/>
      </c>
      <c r="U54" s="131">
        <v>1960</v>
      </c>
      <c r="V54" s="268">
        <f t="shared" si="9"/>
        <v>-901</v>
      </c>
      <c r="W54" s="268">
        <f t="shared" si="9"/>
        <v>-901</v>
      </c>
      <c r="X54" s="268">
        <f t="shared" si="9"/>
        <v>-901</v>
      </c>
      <c r="Y54" s="268">
        <f t="shared" si="9"/>
        <v>-901</v>
      </c>
      <c r="Z54" s="268">
        <f t="shared" si="9"/>
        <v>-901</v>
      </c>
      <c r="AA54" s="268">
        <f t="shared" si="9"/>
        <v>-901</v>
      </c>
      <c r="AB54" s="268">
        <f t="shared" si="9"/>
        <v>-901</v>
      </c>
      <c r="AC54" s="268">
        <f t="shared" si="9"/>
        <v>-901</v>
      </c>
      <c r="AD54" s="268">
        <f t="shared" si="9"/>
        <v>-901</v>
      </c>
      <c r="AE54" s="268">
        <f t="shared" si="9"/>
        <v>-901</v>
      </c>
      <c r="AF54" s="268">
        <f t="shared" si="9"/>
        <v>-901</v>
      </c>
      <c r="AG54" s="268">
        <f t="shared" si="9"/>
        <v>-901</v>
      </c>
      <c r="AH54" s="134" t="str">
        <f t="shared" si="7"/>
        <v/>
      </c>
      <c r="AI54" s="272"/>
    </row>
    <row r="55" spans="1:35">
      <c r="A55" s="263">
        <f t="shared" si="2"/>
        <v>1925</v>
      </c>
      <c r="B55" s="271">
        <v>9163</v>
      </c>
      <c r="C55" s="265">
        <v>-901</v>
      </c>
      <c r="D55" s="266">
        <f t="shared" si="3"/>
        <v>-901</v>
      </c>
      <c r="E55" s="130">
        <v>28</v>
      </c>
      <c r="F55" s="131">
        <v>1961</v>
      </c>
      <c r="G55" s="268">
        <f t="shared" si="8"/>
        <v>-901</v>
      </c>
      <c r="H55" s="268">
        <f t="shared" si="8"/>
        <v>-901</v>
      </c>
      <c r="I55" s="268">
        <f t="shared" si="8"/>
        <v>-901</v>
      </c>
      <c r="J55" s="268">
        <f t="shared" si="8"/>
        <v>-901</v>
      </c>
      <c r="K55" s="268">
        <f t="shared" si="8"/>
        <v>-901</v>
      </c>
      <c r="L55" s="268">
        <f t="shared" si="8"/>
        <v>-901</v>
      </c>
      <c r="M55" s="268">
        <f t="shared" si="8"/>
        <v>-901</v>
      </c>
      <c r="N55" s="268">
        <f t="shared" si="8"/>
        <v>-901</v>
      </c>
      <c r="O55" s="268">
        <f t="shared" si="8"/>
        <v>-901</v>
      </c>
      <c r="P55" s="268">
        <f t="shared" si="8"/>
        <v>-901</v>
      </c>
      <c r="Q55" s="268">
        <f t="shared" si="8"/>
        <v>-901</v>
      </c>
      <c r="R55" s="268">
        <f t="shared" si="8"/>
        <v>-901</v>
      </c>
      <c r="S55" s="132" t="str">
        <f t="shared" si="5"/>
        <v/>
      </c>
      <c r="U55" s="131">
        <v>1961</v>
      </c>
      <c r="V55" s="268">
        <f t="shared" si="9"/>
        <v>-901</v>
      </c>
      <c r="W55" s="268">
        <f t="shared" si="9"/>
        <v>-901</v>
      </c>
      <c r="X55" s="268">
        <f t="shared" si="9"/>
        <v>-901</v>
      </c>
      <c r="Y55" s="268">
        <f t="shared" si="9"/>
        <v>-901</v>
      </c>
      <c r="Z55" s="268">
        <f t="shared" si="9"/>
        <v>-901</v>
      </c>
      <c r="AA55" s="268">
        <f t="shared" si="9"/>
        <v>-901</v>
      </c>
      <c r="AB55" s="268">
        <f t="shared" si="9"/>
        <v>-901</v>
      </c>
      <c r="AC55" s="268">
        <f t="shared" si="9"/>
        <v>-901</v>
      </c>
      <c r="AD55" s="268">
        <f t="shared" si="9"/>
        <v>-901</v>
      </c>
      <c r="AE55" s="268">
        <f t="shared" si="9"/>
        <v>-901</v>
      </c>
      <c r="AF55" s="268">
        <f t="shared" si="9"/>
        <v>-901</v>
      </c>
      <c r="AG55" s="268">
        <f t="shared" si="9"/>
        <v>-901</v>
      </c>
      <c r="AH55" s="134" t="str">
        <f t="shared" si="7"/>
        <v/>
      </c>
      <c r="AI55" s="272"/>
    </row>
    <row r="56" spans="1:35">
      <c r="A56" s="263">
        <f t="shared" si="2"/>
        <v>1925</v>
      </c>
      <c r="B56" s="271">
        <v>9191</v>
      </c>
      <c r="C56" s="265">
        <v>-901</v>
      </c>
      <c r="D56" s="266">
        <f t="shared" si="3"/>
        <v>-901</v>
      </c>
      <c r="E56" s="130">
        <v>28</v>
      </c>
      <c r="F56" s="131">
        <v>1962</v>
      </c>
      <c r="G56" s="268">
        <f t="shared" si="8"/>
        <v>-901</v>
      </c>
      <c r="H56" s="268">
        <f t="shared" si="8"/>
        <v>-901</v>
      </c>
      <c r="I56" s="268">
        <f t="shared" si="8"/>
        <v>-901</v>
      </c>
      <c r="J56" s="268">
        <f t="shared" si="8"/>
        <v>-901</v>
      </c>
      <c r="K56" s="268">
        <f t="shared" si="8"/>
        <v>-901</v>
      </c>
      <c r="L56" s="268">
        <f t="shared" si="8"/>
        <v>-901</v>
      </c>
      <c r="M56" s="268">
        <f t="shared" si="8"/>
        <v>-901</v>
      </c>
      <c r="N56" s="268">
        <f t="shared" si="8"/>
        <v>-901</v>
      </c>
      <c r="O56" s="268">
        <f t="shared" si="8"/>
        <v>-901</v>
      </c>
      <c r="P56" s="268">
        <f t="shared" si="8"/>
        <v>-901</v>
      </c>
      <c r="Q56" s="268">
        <f t="shared" si="8"/>
        <v>-901</v>
      </c>
      <c r="R56" s="268">
        <f t="shared" si="8"/>
        <v>-901</v>
      </c>
      <c r="S56" s="132" t="str">
        <f t="shared" si="5"/>
        <v/>
      </c>
      <c r="U56" s="131">
        <v>1962</v>
      </c>
      <c r="V56" s="268">
        <f t="shared" si="9"/>
        <v>-901</v>
      </c>
      <c r="W56" s="268">
        <f t="shared" si="9"/>
        <v>-901</v>
      </c>
      <c r="X56" s="268">
        <f t="shared" si="9"/>
        <v>-901</v>
      </c>
      <c r="Y56" s="268">
        <f t="shared" si="9"/>
        <v>-901</v>
      </c>
      <c r="Z56" s="268">
        <f t="shared" si="9"/>
        <v>-901</v>
      </c>
      <c r="AA56" s="268">
        <f t="shared" si="9"/>
        <v>-901</v>
      </c>
      <c r="AB56" s="268">
        <f t="shared" si="9"/>
        <v>-901</v>
      </c>
      <c r="AC56" s="268">
        <f t="shared" si="9"/>
        <v>-901</v>
      </c>
      <c r="AD56" s="268">
        <f t="shared" si="9"/>
        <v>-901</v>
      </c>
      <c r="AE56" s="268">
        <f t="shared" si="9"/>
        <v>-901</v>
      </c>
      <c r="AF56" s="268">
        <f t="shared" si="9"/>
        <v>-901</v>
      </c>
      <c r="AG56" s="268">
        <f t="shared" si="9"/>
        <v>-901</v>
      </c>
      <c r="AH56" s="134" t="str">
        <f t="shared" si="7"/>
        <v/>
      </c>
      <c r="AI56" s="272"/>
    </row>
    <row r="57" spans="1:35">
      <c r="A57" s="263">
        <f t="shared" si="2"/>
        <v>1925</v>
      </c>
      <c r="B57" s="271">
        <v>9222</v>
      </c>
      <c r="C57" s="265">
        <v>-901</v>
      </c>
      <c r="D57" s="266">
        <f t="shared" si="3"/>
        <v>-901</v>
      </c>
      <c r="E57" s="130">
        <v>28</v>
      </c>
      <c r="F57" s="131">
        <v>1963</v>
      </c>
      <c r="G57" s="268">
        <f t="shared" si="8"/>
        <v>-901</v>
      </c>
      <c r="H57" s="268">
        <f t="shared" si="8"/>
        <v>-901</v>
      </c>
      <c r="I57" s="268">
        <f t="shared" si="8"/>
        <v>-901</v>
      </c>
      <c r="J57" s="268">
        <f t="shared" si="8"/>
        <v>-901</v>
      </c>
      <c r="K57" s="268">
        <f t="shared" si="8"/>
        <v>-901</v>
      </c>
      <c r="L57" s="268">
        <f t="shared" si="8"/>
        <v>-901</v>
      </c>
      <c r="M57" s="268">
        <f t="shared" si="8"/>
        <v>-901</v>
      </c>
      <c r="N57" s="268">
        <f t="shared" si="8"/>
        <v>-901</v>
      </c>
      <c r="O57" s="268">
        <f t="shared" si="8"/>
        <v>-901</v>
      </c>
      <c r="P57" s="268">
        <f t="shared" si="8"/>
        <v>-901</v>
      </c>
      <c r="Q57" s="268">
        <f t="shared" si="8"/>
        <v>-901</v>
      </c>
      <c r="R57" s="268">
        <f t="shared" si="8"/>
        <v>-901</v>
      </c>
      <c r="S57" s="132" t="str">
        <f t="shared" si="5"/>
        <v/>
      </c>
      <c r="U57" s="131">
        <v>1963</v>
      </c>
      <c r="V57" s="268">
        <f t="shared" si="9"/>
        <v>-901</v>
      </c>
      <c r="W57" s="268">
        <f t="shared" si="9"/>
        <v>-901</v>
      </c>
      <c r="X57" s="268">
        <f t="shared" si="9"/>
        <v>-901</v>
      </c>
      <c r="Y57" s="268">
        <f t="shared" si="9"/>
        <v>-901</v>
      </c>
      <c r="Z57" s="268">
        <f t="shared" si="9"/>
        <v>-901</v>
      </c>
      <c r="AA57" s="268">
        <f t="shared" si="9"/>
        <v>-901</v>
      </c>
      <c r="AB57" s="268">
        <f t="shared" si="9"/>
        <v>-901</v>
      </c>
      <c r="AC57" s="268">
        <f t="shared" si="9"/>
        <v>-901</v>
      </c>
      <c r="AD57" s="268">
        <f t="shared" si="9"/>
        <v>-901</v>
      </c>
      <c r="AE57" s="268">
        <f t="shared" si="9"/>
        <v>-901</v>
      </c>
      <c r="AF57" s="268">
        <f t="shared" si="9"/>
        <v>-901</v>
      </c>
      <c r="AG57" s="268">
        <f t="shared" si="9"/>
        <v>-901</v>
      </c>
      <c r="AH57" s="134" t="str">
        <f t="shared" si="7"/>
        <v/>
      </c>
      <c r="AI57" s="272"/>
    </row>
    <row r="58" spans="1:35">
      <c r="A58" s="263">
        <f t="shared" si="2"/>
        <v>1925</v>
      </c>
      <c r="B58" s="271">
        <v>9252</v>
      </c>
      <c r="C58" s="265">
        <v>-901</v>
      </c>
      <c r="D58" s="266">
        <f t="shared" si="3"/>
        <v>-901</v>
      </c>
      <c r="E58" s="130">
        <v>29</v>
      </c>
      <c r="F58" s="131">
        <v>1964</v>
      </c>
      <c r="G58" s="268">
        <f t="shared" si="8"/>
        <v>-901</v>
      </c>
      <c r="H58" s="268">
        <f t="shared" si="8"/>
        <v>-901</v>
      </c>
      <c r="I58" s="268">
        <f t="shared" si="8"/>
        <v>-901</v>
      </c>
      <c r="J58" s="268">
        <f t="shared" si="8"/>
        <v>-901</v>
      </c>
      <c r="K58" s="268">
        <f t="shared" si="8"/>
        <v>-901</v>
      </c>
      <c r="L58" s="268">
        <f t="shared" si="8"/>
        <v>-901</v>
      </c>
      <c r="M58" s="268">
        <f t="shared" si="8"/>
        <v>-901</v>
      </c>
      <c r="N58" s="268">
        <f t="shared" si="8"/>
        <v>-901</v>
      </c>
      <c r="O58" s="268">
        <f t="shared" si="8"/>
        <v>-901</v>
      </c>
      <c r="P58" s="268">
        <f t="shared" si="8"/>
        <v>-901</v>
      </c>
      <c r="Q58" s="268">
        <f t="shared" si="8"/>
        <v>-901</v>
      </c>
      <c r="R58" s="268">
        <f t="shared" si="8"/>
        <v>-901</v>
      </c>
      <c r="S58" s="132" t="str">
        <f t="shared" si="5"/>
        <v/>
      </c>
      <c r="U58" s="131">
        <v>1964</v>
      </c>
      <c r="V58" s="268">
        <f t="shared" si="9"/>
        <v>-901</v>
      </c>
      <c r="W58" s="268">
        <f t="shared" si="9"/>
        <v>-901</v>
      </c>
      <c r="X58" s="268">
        <f t="shared" si="9"/>
        <v>-901</v>
      </c>
      <c r="Y58" s="268">
        <f t="shared" si="9"/>
        <v>-901</v>
      </c>
      <c r="Z58" s="268">
        <f t="shared" si="9"/>
        <v>-901</v>
      </c>
      <c r="AA58" s="268">
        <f t="shared" si="9"/>
        <v>-901</v>
      </c>
      <c r="AB58" s="268">
        <f t="shared" si="9"/>
        <v>-901</v>
      </c>
      <c r="AC58" s="268">
        <f t="shared" si="9"/>
        <v>-901</v>
      </c>
      <c r="AD58" s="268">
        <f t="shared" si="9"/>
        <v>-901</v>
      </c>
      <c r="AE58" s="268">
        <f t="shared" si="9"/>
        <v>-901</v>
      </c>
      <c r="AF58" s="268">
        <f t="shared" si="9"/>
        <v>-901</v>
      </c>
      <c r="AG58" s="268">
        <f t="shared" si="9"/>
        <v>-901</v>
      </c>
      <c r="AH58" s="134" t="str">
        <f t="shared" si="7"/>
        <v/>
      </c>
      <c r="AI58" s="272"/>
    </row>
    <row r="59" spans="1:35">
      <c r="A59" s="263">
        <f t="shared" si="2"/>
        <v>1925</v>
      </c>
      <c r="B59" s="271">
        <v>9283</v>
      </c>
      <c r="C59" s="265">
        <v>-901</v>
      </c>
      <c r="D59" s="266">
        <f t="shared" si="3"/>
        <v>-901</v>
      </c>
      <c r="E59" s="130">
        <v>28</v>
      </c>
      <c r="F59" s="131">
        <v>1965</v>
      </c>
      <c r="G59" s="268">
        <f t="shared" si="8"/>
        <v>-901</v>
      </c>
      <c r="H59" s="268">
        <f t="shared" si="8"/>
        <v>-901</v>
      </c>
      <c r="I59" s="268">
        <f t="shared" si="8"/>
        <v>-901</v>
      </c>
      <c r="J59" s="268">
        <f t="shared" si="8"/>
        <v>-901</v>
      </c>
      <c r="K59" s="268">
        <f t="shared" si="8"/>
        <v>-901</v>
      </c>
      <c r="L59" s="268">
        <f t="shared" si="8"/>
        <v>-901</v>
      </c>
      <c r="M59" s="268">
        <f t="shared" si="8"/>
        <v>-901</v>
      </c>
      <c r="N59" s="268">
        <f t="shared" si="8"/>
        <v>-901</v>
      </c>
      <c r="O59" s="268">
        <f t="shared" si="8"/>
        <v>-901</v>
      </c>
      <c r="P59" s="268">
        <f t="shared" si="8"/>
        <v>-901</v>
      </c>
      <c r="Q59" s="268">
        <f t="shared" si="8"/>
        <v>-901</v>
      </c>
      <c r="R59" s="268">
        <f t="shared" si="8"/>
        <v>-901</v>
      </c>
      <c r="S59" s="132" t="str">
        <f t="shared" si="5"/>
        <v/>
      </c>
      <c r="U59" s="131">
        <v>1965</v>
      </c>
      <c r="V59" s="268">
        <f t="shared" si="9"/>
        <v>-901</v>
      </c>
      <c r="W59" s="268">
        <f t="shared" si="9"/>
        <v>-901</v>
      </c>
      <c r="X59" s="268">
        <f t="shared" si="9"/>
        <v>-901</v>
      </c>
      <c r="Y59" s="268">
        <f t="shared" si="9"/>
        <v>-901</v>
      </c>
      <c r="Z59" s="268">
        <f t="shared" si="9"/>
        <v>-901</v>
      </c>
      <c r="AA59" s="268">
        <f t="shared" si="9"/>
        <v>-901</v>
      </c>
      <c r="AB59" s="268">
        <f t="shared" si="9"/>
        <v>-901</v>
      </c>
      <c r="AC59" s="268">
        <f t="shared" si="9"/>
        <v>-901</v>
      </c>
      <c r="AD59" s="268">
        <f t="shared" si="9"/>
        <v>-901</v>
      </c>
      <c r="AE59" s="268">
        <f t="shared" si="9"/>
        <v>-901</v>
      </c>
      <c r="AF59" s="268">
        <f t="shared" si="9"/>
        <v>-901</v>
      </c>
      <c r="AG59" s="268">
        <f t="shared" si="9"/>
        <v>-901</v>
      </c>
      <c r="AH59" s="134" t="str">
        <f t="shared" si="7"/>
        <v/>
      </c>
      <c r="AI59" s="272"/>
    </row>
    <row r="60" spans="1:35">
      <c r="A60" s="263">
        <f t="shared" si="2"/>
        <v>1925</v>
      </c>
      <c r="B60" s="271">
        <v>9313</v>
      </c>
      <c r="C60" s="265">
        <v>-901</v>
      </c>
      <c r="D60" s="266">
        <f t="shared" si="3"/>
        <v>-901</v>
      </c>
      <c r="E60" s="130">
        <v>28</v>
      </c>
      <c r="F60" s="131">
        <v>1966</v>
      </c>
      <c r="G60" s="268">
        <f t="shared" si="8"/>
        <v>-901</v>
      </c>
      <c r="H60" s="268">
        <f t="shared" si="8"/>
        <v>-901</v>
      </c>
      <c r="I60" s="268">
        <f t="shared" si="8"/>
        <v>-901</v>
      </c>
      <c r="J60" s="268">
        <f t="shared" si="8"/>
        <v>-901</v>
      </c>
      <c r="K60" s="268">
        <f t="shared" si="8"/>
        <v>-901</v>
      </c>
      <c r="L60" s="268">
        <f t="shared" si="8"/>
        <v>-901</v>
      </c>
      <c r="M60" s="268">
        <f t="shared" si="8"/>
        <v>-901</v>
      </c>
      <c r="N60" s="268">
        <f t="shared" si="8"/>
        <v>-901</v>
      </c>
      <c r="O60" s="268">
        <f t="shared" si="8"/>
        <v>-901</v>
      </c>
      <c r="P60" s="268">
        <f t="shared" si="8"/>
        <v>-901</v>
      </c>
      <c r="Q60" s="268">
        <f t="shared" si="8"/>
        <v>-901</v>
      </c>
      <c r="R60" s="268">
        <f t="shared" si="8"/>
        <v>-901</v>
      </c>
      <c r="S60" s="132" t="str">
        <f t="shared" si="5"/>
        <v/>
      </c>
      <c r="U60" s="131">
        <v>1966</v>
      </c>
      <c r="V60" s="268">
        <f t="shared" si="9"/>
        <v>-901</v>
      </c>
      <c r="W60" s="268">
        <f t="shared" si="9"/>
        <v>-901</v>
      </c>
      <c r="X60" s="268">
        <f t="shared" si="9"/>
        <v>-901</v>
      </c>
      <c r="Y60" s="268">
        <f t="shared" si="9"/>
        <v>-901</v>
      </c>
      <c r="Z60" s="268">
        <f t="shared" si="9"/>
        <v>-901</v>
      </c>
      <c r="AA60" s="268">
        <f t="shared" si="9"/>
        <v>-901</v>
      </c>
      <c r="AB60" s="268">
        <f t="shared" si="9"/>
        <v>-901</v>
      </c>
      <c r="AC60" s="268">
        <f t="shared" si="9"/>
        <v>-901</v>
      </c>
      <c r="AD60" s="268">
        <f t="shared" si="9"/>
        <v>-901</v>
      </c>
      <c r="AE60" s="268">
        <f t="shared" si="9"/>
        <v>-901</v>
      </c>
      <c r="AF60" s="268">
        <f t="shared" si="9"/>
        <v>-901</v>
      </c>
      <c r="AG60" s="268">
        <f t="shared" si="9"/>
        <v>-901</v>
      </c>
      <c r="AH60" s="134" t="str">
        <f t="shared" si="7"/>
        <v/>
      </c>
      <c r="AI60" s="272"/>
    </row>
    <row r="61" spans="1:35">
      <c r="A61" s="263">
        <f t="shared" si="2"/>
        <v>1925</v>
      </c>
      <c r="B61" s="271">
        <v>9344</v>
      </c>
      <c r="C61" s="265">
        <v>-901</v>
      </c>
      <c r="D61" s="266">
        <f t="shared" si="3"/>
        <v>-901</v>
      </c>
      <c r="E61" s="130">
        <v>28</v>
      </c>
      <c r="F61" s="131">
        <v>1967</v>
      </c>
      <c r="G61" s="268">
        <f t="shared" si="8"/>
        <v>-901</v>
      </c>
      <c r="H61" s="268">
        <f t="shared" si="8"/>
        <v>-901</v>
      </c>
      <c r="I61" s="268">
        <f t="shared" si="8"/>
        <v>-901</v>
      </c>
      <c r="J61" s="268">
        <f t="shared" si="8"/>
        <v>-901</v>
      </c>
      <c r="K61" s="268">
        <f t="shared" si="8"/>
        <v>-901</v>
      </c>
      <c r="L61" s="268">
        <f t="shared" si="8"/>
        <v>-901</v>
      </c>
      <c r="M61" s="268">
        <f t="shared" si="8"/>
        <v>-901</v>
      </c>
      <c r="N61" s="268">
        <f t="shared" si="8"/>
        <v>-901</v>
      </c>
      <c r="O61" s="268">
        <f t="shared" si="8"/>
        <v>-901</v>
      </c>
      <c r="P61" s="268">
        <f t="shared" si="8"/>
        <v>-901</v>
      </c>
      <c r="Q61" s="268">
        <f t="shared" si="8"/>
        <v>-901</v>
      </c>
      <c r="R61" s="268">
        <f t="shared" si="8"/>
        <v>-901</v>
      </c>
      <c r="S61" s="132" t="str">
        <f t="shared" si="5"/>
        <v/>
      </c>
      <c r="U61" s="131">
        <v>1967</v>
      </c>
      <c r="V61" s="268">
        <f t="shared" si="9"/>
        <v>-901</v>
      </c>
      <c r="W61" s="268">
        <f t="shared" si="9"/>
        <v>-901</v>
      </c>
      <c r="X61" s="268">
        <f t="shared" si="9"/>
        <v>-901</v>
      </c>
      <c r="Y61" s="268">
        <f t="shared" si="9"/>
        <v>-901</v>
      </c>
      <c r="Z61" s="268">
        <f t="shared" si="9"/>
        <v>-901</v>
      </c>
      <c r="AA61" s="268">
        <f t="shared" si="9"/>
        <v>-901</v>
      </c>
      <c r="AB61" s="268">
        <f t="shared" si="9"/>
        <v>-901</v>
      </c>
      <c r="AC61" s="268">
        <f t="shared" si="9"/>
        <v>-901</v>
      </c>
      <c r="AD61" s="268">
        <f t="shared" si="9"/>
        <v>-901</v>
      </c>
      <c r="AE61" s="268">
        <f t="shared" si="9"/>
        <v>-901</v>
      </c>
      <c r="AF61" s="268">
        <f t="shared" si="9"/>
        <v>-901</v>
      </c>
      <c r="AG61" s="268">
        <f t="shared" si="9"/>
        <v>-901</v>
      </c>
      <c r="AH61" s="134" t="str">
        <f t="shared" si="7"/>
        <v/>
      </c>
      <c r="AI61" s="272"/>
    </row>
    <row r="62" spans="1:35">
      <c r="A62" s="263">
        <f t="shared" si="2"/>
        <v>1925</v>
      </c>
      <c r="B62" s="271">
        <v>9375</v>
      </c>
      <c r="C62" s="265">
        <v>-901</v>
      </c>
      <c r="D62" s="266">
        <f t="shared" si="3"/>
        <v>-901</v>
      </c>
      <c r="E62" s="130">
        <v>29</v>
      </c>
      <c r="F62" s="131">
        <v>1968</v>
      </c>
      <c r="G62" s="268">
        <f t="shared" si="8"/>
        <v>-901</v>
      </c>
      <c r="H62" s="268">
        <f t="shared" si="8"/>
        <v>-901</v>
      </c>
      <c r="I62" s="268">
        <f t="shared" si="8"/>
        <v>-901</v>
      </c>
      <c r="J62" s="268">
        <f t="shared" si="8"/>
        <v>-901</v>
      </c>
      <c r="K62" s="268">
        <f t="shared" si="8"/>
        <v>-901</v>
      </c>
      <c r="L62" s="268">
        <f t="shared" si="8"/>
        <v>-901</v>
      </c>
      <c r="M62" s="268">
        <f t="shared" si="8"/>
        <v>-901</v>
      </c>
      <c r="N62" s="268">
        <f t="shared" si="8"/>
        <v>-901</v>
      </c>
      <c r="O62" s="268">
        <f t="shared" si="8"/>
        <v>-901</v>
      </c>
      <c r="P62" s="268">
        <f t="shared" si="8"/>
        <v>-901</v>
      </c>
      <c r="Q62" s="268">
        <f t="shared" si="8"/>
        <v>-901</v>
      </c>
      <c r="R62" s="268">
        <f t="shared" si="8"/>
        <v>-901</v>
      </c>
      <c r="S62" s="132" t="str">
        <f t="shared" si="5"/>
        <v/>
      </c>
      <c r="U62" s="131">
        <v>1968</v>
      </c>
      <c r="V62" s="268">
        <f t="shared" si="9"/>
        <v>-901</v>
      </c>
      <c r="W62" s="268">
        <f t="shared" si="9"/>
        <v>-901</v>
      </c>
      <c r="X62" s="268">
        <f t="shared" si="9"/>
        <v>-901</v>
      </c>
      <c r="Y62" s="268">
        <f t="shared" si="9"/>
        <v>-901</v>
      </c>
      <c r="Z62" s="268">
        <f t="shared" si="9"/>
        <v>-901</v>
      </c>
      <c r="AA62" s="268">
        <f t="shared" si="9"/>
        <v>-901</v>
      </c>
      <c r="AB62" s="268">
        <f t="shared" si="9"/>
        <v>-901</v>
      </c>
      <c r="AC62" s="268">
        <f t="shared" si="9"/>
        <v>-901</v>
      </c>
      <c r="AD62" s="268">
        <f t="shared" si="9"/>
        <v>-901</v>
      </c>
      <c r="AE62" s="268">
        <f t="shared" si="9"/>
        <v>-901</v>
      </c>
      <c r="AF62" s="268">
        <f t="shared" si="9"/>
        <v>-901</v>
      </c>
      <c r="AG62" s="268">
        <f t="shared" si="9"/>
        <v>-901</v>
      </c>
      <c r="AH62" s="134" t="str">
        <f t="shared" si="7"/>
        <v/>
      </c>
      <c r="AI62" s="272"/>
    </row>
    <row r="63" spans="1:35">
      <c r="A63" s="263">
        <f t="shared" si="2"/>
        <v>1925</v>
      </c>
      <c r="B63" s="271">
        <v>9405</v>
      </c>
      <c r="C63" s="265">
        <v>-901</v>
      </c>
      <c r="D63" s="266">
        <f t="shared" si="3"/>
        <v>-901</v>
      </c>
      <c r="E63" s="130">
        <v>28</v>
      </c>
      <c r="F63" s="131">
        <v>1969</v>
      </c>
      <c r="G63" s="268">
        <f t="shared" si="8"/>
        <v>-901</v>
      </c>
      <c r="H63" s="268">
        <f t="shared" si="8"/>
        <v>-901</v>
      </c>
      <c r="I63" s="268">
        <f t="shared" si="8"/>
        <v>-901</v>
      </c>
      <c r="J63" s="268">
        <f t="shared" si="8"/>
        <v>-901</v>
      </c>
      <c r="K63" s="268">
        <f t="shared" si="8"/>
        <v>-901</v>
      </c>
      <c r="L63" s="268">
        <f t="shared" si="8"/>
        <v>-901</v>
      </c>
      <c r="M63" s="268">
        <f t="shared" si="8"/>
        <v>-901</v>
      </c>
      <c r="N63" s="268">
        <f t="shared" si="8"/>
        <v>-901</v>
      </c>
      <c r="O63" s="268">
        <f t="shared" si="8"/>
        <v>-901</v>
      </c>
      <c r="P63" s="268">
        <f t="shared" si="8"/>
        <v>-901</v>
      </c>
      <c r="Q63" s="268">
        <f t="shared" si="8"/>
        <v>-901</v>
      </c>
      <c r="R63" s="268">
        <f t="shared" si="8"/>
        <v>-901</v>
      </c>
      <c r="S63" s="132" t="str">
        <f t="shared" si="5"/>
        <v/>
      </c>
      <c r="U63" s="131">
        <v>1969</v>
      </c>
      <c r="V63" s="268">
        <f t="shared" si="9"/>
        <v>-901</v>
      </c>
      <c r="W63" s="268">
        <f t="shared" si="9"/>
        <v>-901</v>
      </c>
      <c r="X63" s="268">
        <f t="shared" si="9"/>
        <v>-901</v>
      </c>
      <c r="Y63" s="268">
        <f t="shared" si="9"/>
        <v>-901</v>
      </c>
      <c r="Z63" s="268">
        <f t="shared" si="9"/>
        <v>-901</v>
      </c>
      <c r="AA63" s="268">
        <f t="shared" si="9"/>
        <v>-901</v>
      </c>
      <c r="AB63" s="268">
        <f t="shared" si="9"/>
        <v>-901</v>
      </c>
      <c r="AC63" s="268">
        <f t="shared" si="9"/>
        <v>-901</v>
      </c>
      <c r="AD63" s="268">
        <f t="shared" si="9"/>
        <v>-901</v>
      </c>
      <c r="AE63" s="268">
        <f t="shared" si="9"/>
        <v>-901</v>
      </c>
      <c r="AF63" s="268">
        <f t="shared" si="9"/>
        <v>-901</v>
      </c>
      <c r="AG63" s="268">
        <f t="shared" si="9"/>
        <v>-901</v>
      </c>
      <c r="AH63" s="134" t="str">
        <f t="shared" si="7"/>
        <v/>
      </c>
      <c r="AI63" s="272"/>
    </row>
    <row r="64" spans="1:35">
      <c r="A64" s="263">
        <f t="shared" si="2"/>
        <v>1926</v>
      </c>
      <c r="B64" s="271">
        <v>9436</v>
      </c>
      <c r="C64" s="265">
        <v>-901</v>
      </c>
      <c r="D64" s="266">
        <f t="shared" si="3"/>
        <v>-901</v>
      </c>
      <c r="E64" s="130">
        <v>28</v>
      </c>
      <c r="F64" s="131">
        <v>1970</v>
      </c>
      <c r="G64" s="268">
        <f t="shared" si="8"/>
        <v>-901</v>
      </c>
      <c r="H64" s="268">
        <f t="shared" si="8"/>
        <v>-901</v>
      </c>
      <c r="I64" s="268">
        <f t="shared" si="8"/>
        <v>-901</v>
      </c>
      <c r="J64" s="268">
        <f t="shared" si="8"/>
        <v>-901</v>
      </c>
      <c r="K64" s="268">
        <f t="shared" si="8"/>
        <v>-901</v>
      </c>
      <c r="L64" s="268">
        <f t="shared" si="8"/>
        <v>-901</v>
      </c>
      <c r="M64" s="268">
        <f t="shared" si="8"/>
        <v>-901</v>
      </c>
      <c r="N64" s="268">
        <f t="shared" si="8"/>
        <v>-901</v>
      </c>
      <c r="O64" s="268">
        <f t="shared" si="8"/>
        <v>-901</v>
      </c>
      <c r="P64" s="268">
        <f t="shared" si="8"/>
        <v>-901</v>
      </c>
      <c r="Q64" s="268">
        <f t="shared" si="8"/>
        <v>-901</v>
      </c>
      <c r="R64" s="268">
        <f t="shared" si="8"/>
        <v>-901</v>
      </c>
      <c r="S64" s="132" t="str">
        <f t="shared" si="5"/>
        <v/>
      </c>
      <c r="U64" s="131">
        <v>1970</v>
      </c>
      <c r="V64" s="268">
        <f t="shared" si="9"/>
        <v>-901</v>
      </c>
      <c r="W64" s="268">
        <f t="shared" si="9"/>
        <v>-901</v>
      </c>
      <c r="X64" s="268">
        <f t="shared" si="9"/>
        <v>-901</v>
      </c>
      <c r="Y64" s="268">
        <f t="shared" si="9"/>
        <v>-901</v>
      </c>
      <c r="Z64" s="268">
        <f t="shared" si="9"/>
        <v>-901</v>
      </c>
      <c r="AA64" s="268">
        <f t="shared" si="9"/>
        <v>-901</v>
      </c>
      <c r="AB64" s="268">
        <f t="shared" si="9"/>
        <v>-901</v>
      </c>
      <c r="AC64" s="268">
        <f t="shared" si="9"/>
        <v>-901</v>
      </c>
      <c r="AD64" s="268">
        <f t="shared" si="9"/>
        <v>-901</v>
      </c>
      <c r="AE64" s="268">
        <f t="shared" si="9"/>
        <v>-901</v>
      </c>
      <c r="AF64" s="268">
        <f t="shared" si="9"/>
        <v>-901</v>
      </c>
      <c r="AG64" s="268">
        <f t="shared" si="9"/>
        <v>-901</v>
      </c>
      <c r="AH64" s="134" t="str">
        <f t="shared" si="7"/>
        <v/>
      </c>
      <c r="AI64" s="272"/>
    </row>
    <row r="65" spans="1:35">
      <c r="A65" s="263">
        <f t="shared" si="2"/>
        <v>1926</v>
      </c>
      <c r="B65" s="271">
        <v>9466</v>
      </c>
      <c r="C65" s="265">
        <v>-901</v>
      </c>
      <c r="D65" s="266">
        <f t="shared" si="3"/>
        <v>-901</v>
      </c>
      <c r="E65" s="130">
        <v>28</v>
      </c>
      <c r="F65" s="131">
        <v>1971</v>
      </c>
      <c r="G65" s="268">
        <f t="shared" si="8"/>
        <v>-901</v>
      </c>
      <c r="H65" s="268">
        <f t="shared" si="8"/>
        <v>-901</v>
      </c>
      <c r="I65" s="268">
        <f t="shared" si="8"/>
        <v>-901</v>
      </c>
      <c r="J65" s="268">
        <f t="shared" si="8"/>
        <v>-901</v>
      </c>
      <c r="K65" s="268">
        <f t="shared" si="8"/>
        <v>-901</v>
      </c>
      <c r="L65" s="268">
        <f t="shared" si="8"/>
        <v>-901</v>
      </c>
      <c r="M65" s="268">
        <f t="shared" si="8"/>
        <v>-901</v>
      </c>
      <c r="N65" s="268">
        <f t="shared" si="8"/>
        <v>-901</v>
      </c>
      <c r="O65" s="268">
        <f t="shared" si="8"/>
        <v>-901</v>
      </c>
      <c r="P65" s="268">
        <f t="shared" si="8"/>
        <v>-901</v>
      </c>
      <c r="Q65" s="268">
        <f t="shared" si="8"/>
        <v>-901</v>
      </c>
      <c r="R65" s="268">
        <f t="shared" si="8"/>
        <v>-901</v>
      </c>
      <c r="S65" s="132" t="str">
        <f t="shared" si="5"/>
        <v/>
      </c>
      <c r="U65" s="131">
        <v>1971</v>
      </c>
      <c r="V65" s="268">
        <f t="shared" si="9"/>
        <v>-901</v>
      </c>
      <c r="W65" s="268">
        <f t="shared" si="9"/>
        <v>-901</v>
      </c>
      <c r="X65" s="268">
        <f t="shared" si="9"/>
        <v>-901</v>
      </c>
      <c r="Y65" s="268">
        <f t="shared" si="9"/>
        <v>-901</v>
      </c>
      <c r="Z65" s="268">
        <f t="shared" si="9"/>
        <v>-901</v>
      </c>
      <c r="AA65" s="268">
        <f t="shared" si="9"/>
        <v>-901</v>
      </c>
      <c r="AB65" s="268">
        <f t="shared" si="9"/>
        <v>-901</v>
      </c>
      <c r="AC65" s="268">
        <f t="shared" si="9"/>
        <v>-901</v>
      </c>
      <c r="AD65" s="268">
        <f t="shared" si="9"/>
        <v>-901</v>
      </c>
      <c r="AE65" s="268">
        <f t="shared" si="9"/>
        <v>-901</v>
      </c>
      <c r="AF65" s="268">
        <f t="shared" si="9"/>
        <v>-901</v>
      </c>
      <c r="AG65" s="268">
        <f t="shared" si="9"/>
        <v>-901</v>
      </c>
      <c r="AH65" s="134" t="str">
        <f t="shared" si="7"/>
        <v/>
      </c>
      <c r="AI65" s="272"/>
    </row>
    <row r="66" spans="1:35">
      <c r="A66" s="263">
        <f t="shared" si="2"/>
        <v>1926</v>
      </c>
      <c r="B66" s="271">
        <v>9497</v>
      </c>
      <c r="C66" s="265">
        <v>-901</v>
      </c>
      <c r="D66" s="266">
        <f t="shared" si="3"/>
        <v>-901</v>
      </c>
      <c r="E66" s="130">
        <v>29</v>
      </c>
      <c r="F66" s="131">
        <v>1972</v>
      </c>
      <c r="G66" s="268">
        <f t="shared" si="8"/>
        <v>-901</v>
      </c>
      <c r="H66" s="268">
        <f t="shared" si="8"/>
        <v>-901</v>
      </c>
      <c r="I66" s="268">
        <f t="shared" si="8"/>
        <v>-901</v>
      </c>
      <c r="J66" s="268">
        <f t="shared" si="8"/>
        <v>-901</v>
      </c>
      <c r="K66" s="268">
        <f t="shared" si="8"/>
        <v>-901</v>
      </c>
      <c r="L66" s="268">
        <f t="shared" si="8"/>
        <v>-901</v>
      </c>
      <c r="M66" s="268">
        <f t="shared" si="8"/>
        <v>-901</v>
      </c>
      <c r="N66" s="268">
        <f t="shared" si="8"/>
        <v>-901</v>
      </c>
      <c r="O66" s="268">
        <f t="shared" si="8"/>
        <v>-901</v>
      </c>
      <c r="P66" s="268">
        <f t="shared" si="8"/>
        <v>-901</v>
      </c>
      <c r="Q66" s="268">
        <f t="shared" si="8"/>
        <v>-901</v>
      </c>
      <c r="R66" s="268">
        <f t="shared" si="8"/>
        <v>-901</v>
      </c>
      <c r="S66" s="132" t="str">
        <f t="shared" si="5"/>
        <v/>
      </c>
      <c r="U66" s="131">
        <v>1972</v>
      </c>
      <c r="V66" s="268">
        <f t="shared" si="9"/>
        <v>-901</v>
      </c>
      <c r="W66" s="268">
        <f t="shared" si="9"/>
        <v>-901</v>
      </c>
      <c r="X66" s="268">
        <f t="shared" si="9"/>
        <v>-901</v>
      </c>
      <c r="Y66" s="268">
        <f t="shared" si="9"/>
        <v>-901</v>
      </c>
      <c r="Z66" s="268">
        <f t="shared" si="9"/>
        <v>-901</v>
      </c>
      <c r="AA66" s="268">
        <f t="shared" si="9"/>
        <v>-901</v>
      </c>
      <c r="AB66" s="268">
        <f t="shared" si="9"/>
        <v>-901</v>
      </c>
      <c r="AC66" s="268">
        <f t="shared" si="9"/>
        <v>-901</v>
      </c>
      <c r="AD66" s="268">
        <f t="shared" si="9"/>
        <v>-901</v>
      </c>
      <c r="AE66" s="268">
        <f t="shared" si="9"/>
        <v>-901</v>
      </c>
      <c r="AF66" s="268">
        <f t="shared" si="9"/>
        <v>-901</v>
      </c>
      <c r="AG66" s="268">
        <f t="shared" si="9"/>
        <v>-901</v>
      </c>
      <c r="AH66" s="134" t="str">
        <f t="shared" si="7"/>
        <v/>
      </c>
      <c r="AI66" s="272"/>
    </row>
    <row r="67" spans="1:35">
      <c r="A67" s="263">
        <f t="shared" si="2"/>
        <v>1926</v>
      </c>
      <c r="B67" s="271">
        <v>9528</v>
      </c>
      <c r="C67" s="265">
        <v>-901</v>
      </c>
      <c r="D67" s="266">
        <f t="shared" si="3"/>
        <v>-901</v>
      </c>
      <c r="E67" s="130">
        <v>28</v>
      </c>
      <c r="F67" s="131">
        <v>1973</v>
      </c>
      <c r="G67" s="268">
        <f t="shared" si="8"/>
        <v>-901</v>
      </c>
      <c r="H67" s="268">
        <f t="shared" si="8"/>
        <v>-901</v>
      </c>
      <c r="I67" s="268">
        <f t="shared" si="8"/>
        <v>-901</v>
      </c>
      <c r="J67" s="268">
        <f t="shared" si="8"/>
        <v>-901</v>
      </c>
      <c r="K67" s="268">
        <f t="shared" si="8"/>
        <v>-901</v>
      </c>
      <c r="L67" s="268">
        <f t="shared" si="8"/>
        <v>-901</v>
      </c>
      <c r="M67" s="268">
        <f t="shared" si="8"/>
        <v>-901</v>
      </c>
      <c r="N67" s="268">
        <f t="shared" si="8"/>
        <v>-901</v>
      </c>
      <c r="O67" s="268">
        <f t="shared" si="8"/>
        <v>-901</v>
      </c>
      <c r="P67" s="268">
        <f t="shared" si="8"/>
        <v>-901</v>
      </c>
      <c r="Q67" s="268">
        <f t="shared" si="8"/>
        <v>-901</v>
      </c>
      <c r="R67" s="268">
        <f t="shared" si="8"/>
        <v>-901</v>
      </c>
      <c r="S67" s="132" t="str">
        <f t="shared" si="5"/>
        <v/>
      </c>
      <c r="U67" s="131">
        <v>1973</v>
      </c>
      <c r="V67" s="268">
        <f t="shared" si="9"/>
        <v>-901</v>
      </c>
      <c r="W67" s="268">
        <f t="shared" si="9"/>
        <v>-901</v>
      </c>
      <c r="X67" s="268">
        <f t="shared" si="9"/>
        <v>-901</v>
      </c>
      <c r="Y67" s="268">
        <f t="shared" si="9"/>
        <v>-901</v>
      </c>
      <c r="Z67" s="268">
        <f t="shared" si="9"/>
        <v>-901</v>
      </c>
      <c r="AA67" s="268">
        <f t="shared" si="9"/>
        <v>-901</v>
      </c>
      <c r="AB67" s="268">
        <f t="shared" si="9"/>
        <v>-901</v>
      </c>
      <c r="AC67" s="268">
        <f t="shared" si="9"/>
        <v>-901</v>
      </c>
      <c r="AD67" s="268">
        <f t="shared" si="9"/>
        <v>-901</v>
      </c>
      <c r="AE67" s="268">
        <f t="shared" si="9"/>
        <v>-901</v>
      </c>
      <c r="AF67" s="268">
        <f t="shared" si="9"/>
        <v>-901</v>
      </c>
      <c r="AG67" s="268">
        <f t="shared" si="9"/>
        <v>-901</v>
      </c>
      <c r="AH67" s="134" t="str">
        <f t="shared" si="7"/>
        <v/>
      </c>
      <c r="AI67" s="272"/>
    </row>
    <row r="68" spans="1:35">
      <c r="A68" s="263">
        <f t="shared" si="2"/>
        <v>1926</v>
      </c>
      <c r="B68" s="271">
        <v>9556</v>
      </c>
      <c r="C68" s="265">
        <v>-901</v>
      </c>
      <c r="D68" s="266">
        <f t="shared" si="3"/>
        <v>-901</v>
      </c>
      <c r="E68" s="130">
        <v>28</v>
      </c>
      <c r="F68" s="131">
        <v>1974</v>
      </c>
      <c r="G68" s="268">
        <f t="shared" si="8"/>
        <v>-901</v>
      </c>
      <c r="H68" s="268">
        <f t="shared" si="8"/>
        <v>-901</v>
      </c>
      <c r="I68" s="268">
        <f t="shared" si="8"/>
        <v>-901</v>
      </c>
      <c r="J68" s="268">
        <f t="shared" si="8"/>
        <v>-901</v>
      </c>
      <c r="K68" s="268">
        <f t="shared" si="8"/>
        <v>-901</v>
      </c>
      <c r="L68" s="268">
        <f t="shared" si="8"/>
        <v>-901</v>
      </c>
      <c r="M68" s="268">
        <f t="shared" si="8"/>
        <v>-901</v>
      </c>
      <c r="N68" s="268">
        <f t="shared" si="8"/>
        <v>-901</v>
      </c>
      <c r="O68" s="268">
        <f t="shared" si="8"/>
        <v>-901</v>
      </c>
      <c r="P68" s="268">
        <f t="shared" si="8"/>
        <v>-901</v>
      </c>
      <c r="Q68" s="268">
        <f t="shared" si="8"/>
        <v>-901</v>
      </c>
      <c r="R68" s="268">
        <f t="shared" si="8"/>
        <v>-901</v>
      </c>
      <c r="S68" s="132" t="str">
        <f t="shared" si="5"/>
        <v/>
      </c>
      <c r="U68" s="131">
        <v>1974</v>
      </c>
      <c r="V68" s="268">
        <f t="shared" si="9"/>
        <v>-901</v>
      </c>
      <c r="W68" s="268">
        <f t="shared" si="9"/>
        <v>-901</v>
      </c>
      <c r="X68" s="268">
        <f t="shared" si="9"/>
        <v>-901</v>
      </c>
      <c r="Y68" s="268">
        <f t="shared" si="9"/>
        <v>-901</v>
      </c>
      <c r="Z68" s="268">
        <f t="shared" si="9"/>
        <v>-901</v>
      </c>
      <c r="AA68" s="268">
        <f t="shared" si="9"/>
        <v>-901</v>
      </c>
      <c r="AB68" s="268">
        <f t="shared" si="9"/>
        <v>-901</v>
      </c>
      <c r="AC68" s="268">
        <f t="shared" si="9"/>
        <v>-901</v>
      </c>
      <c r="AD68" s="268">
        <f t="shared" si="9"/>
        <v>-901</v>
      </c>
      <c r="AE68" s="268">
        <f t="shared" si="9"/>
        <v>-901</v>
      </c>
      <c r="AF68" s="268">
        <f t="shared" si="9"/>
        <v>-901</v>
      </c>
      <c r="AG68" s="268">
        <f t="shared" si="9"/>
        <v>-901</v>
      </c>
      <c r="AH68" s="134" t="str">
        <f t="shared" si="7"/>
        <v/>
      </c>
      <c r="AI68" s="272"/>
    </row>
    <row r="69" spans="1:35">
      <c r="A69" s="263">
        <f t="shared" si="2"/>
        <v>1926</v>
      </c>
      <c r="B69" s="271">
        <v>9587</v>
      </c>
      <c r="C69" s="265">
        <v>-901</v>
      </c>
      <c r="D69" s="266">
        <f t="shared" si="3"/>
        <v>-901</v>
      </c>
      <c r="E69" s="130">
        <v>28</v>
      </c>
      <c r="F69" s="131">
        <v>1975</v>
      </c>
      <c r="G69" s="268">
        <f t="shared" si="8"/>
        <v>-901</v>
      </c>
      <c r="H69" s="268">
        <f t="shared" si="8"/>
        <v>-901</v>
      </c>
      <c r="I69" s="268">
        <f t="shared" si="8"/>
        <v>-901</v>
      </c>
      <c r="J69" s="268">
        <f t="shared" si="8"/>
        <v>-901</v>
      </c>
      <c r="K69" s="268">
        <f t="shared" si="8"/>
        <v>-901</v>
      </c>
      <c r="L69" s="268">
        <f t="shared" si="8"/>
        <v>-901</v>
      </c>
      <c r="M69" s="268">
        <f t="shared" si="8"/>
        <v>-901</v>
      </c>
      <c r="N69" s="268">
        <f t="shared" si="8"/>
        <v>-901</v>
      </c>
      <c r="O69" s="268">
        <f t="shared" si="8"/>
        <v>-901</v>
      </c>
      <c r="P69" s="268">
        <f t="shared" si="8"/>
        <v>-901</v>
      </c>
      <c r="Q69" s="268">
        <f t="shared" si="8"/>
        <v>-901</v>
      </c>
      <c r="R69" s="268">
        <f t="shared" si="8"/>
        <v>-901</v>
      </c>
      <c r="S69" s="132" t="str">
        <f t="shared" si="5"/>
        <v/>
      </c>
      <c r="U69" s="131">
        <v>1975</v>
      </c>
      <c r="V69" s="268">
        <f t="shared" si="9"/>
        <v>-901</v>
      </c>
      <c r="W69" s="268">
        <f t="shared" si="9"/>
        <v>-901</v>
      </c>
      <c r="X69" s="268">
        <f t="shared" si="9"/>
        <v>-901</v>
      </c>
      <c r="Y69" s="268">
        <f t="shared" si="9"/>
        <v>-901</v>
      </c>
      <c r="Z69" s="268">
        <f t="shared" si="9"/>
        <v>-901</v>
      </c>
      <c r="AA69" s="268">
        <f t="shared" si="9"/>
        <v>-901</v>
      </c>
      <c r="AB69" s="268">
        <f t="shared" si="9"/>
        <v>-901</v>
      </c>
      <c r="AC69" s="268">
        <f t="shared" si="9"/>
        <v>-901</v>
      </c>
      <c r="AD69" s="268">
        <f t="shared" si="9"/>
        <v>-901</v>
      </c>
      <c r="AE69" s="268">
        <f t="shared" si="9"/>
        <v>-901</v>
      </c>
      <c r="AF69" s="268">
        <f t="shared" si="9"/>
        <v>-901</v>
      </c>
      <c r="AG69" s="268">
        <f t="shared" si="9"/>
        <v>-901</v>
      </c>
      <c r="AH69" s="134" t="str">
        <f t="shared" si="7"/>
        <v/>
      </c>
      <c r="AI69" s="272"/>
    </row>
    <row r="70" spans="1:35">
      <c r="A70" s="263">
        <f t="shared" si="2"/>
        <v>1926</v>
      </c>
      <c r="B70" s="271">
        <v>9617</v>
      </c>
      <c r="C70" s="265">
        <v>-901</v>
      </c>
      <c r="D70" s="266">
        <f t="shared" si="3"/>
        <v>-901</v>
      </c>
      <c r="E70" s="130">
        <v>29</v>
      </c>
      <c r="F70" s="131">
        <v>1976</v>
      </c>
      <c r="G70" s="268">
        <f t="shared" si="8"/>
        <v>-901</v>
      </c>
      <c r="H70" s="268">
        <f t="shared" si="8"/>
        <v>-901</v>
      </c>
      <c r="I70" s="268">
        <f t="shared" si="8"/>
        <v>-901</v>
      </c>
      <c r="J70" s="268">
        <f t="shared" ref="H70:R93" si="10">INDEX($C$16:$C$2000,($F70-1922)*12+J$12,1)</f>
        <v>-901</v>
      </c>
      <c r="K70" s="268">
        <f t="shared" si="10"/>
        <v>-901</v>
      </c>
      <c r="L70" s="268">
        <f t="shared" si="10"/>
        <v>-901</v>
      </c>
      <c r="M70" s="268">
        <f t="shared" si="10"/>
        <v>-901</v>
      </c>
      <c r="N70" s="268">
        <f t="shared" si="10"/>
        <v>-901</v>
      </c>
      <c r="O70" s="268">
        <f t="shared" si="10"/>
        <v>-901</v>
      </c>
      <c r="P70" s="268">
        <f t="shared" si="10"/>
        <v>-901</v>
      </c>
      <c r="Q70" s="268">
        <f t="shared" si="10"/>
        <v>-901</v>
      </c>
      <c r="R70" s="268">
        <f t="shared" si="10"/>
        <v>-901</v>
      </c>
      <c r="S70" s="132" t="str">
        <f t="shared" si="5"/>
        <v/>
      </c>
      <c r="U70" s="131">
        <v>1976</v>
      </c>
      <c r="V70" s="268">
        <f t="shared" si="9"/>
        <v>-901</v>
      </c>
      <c r="W70" s="268">
        <f t="shared" si="9"/>
        <v>-901</v>
      </c>
      <c r="X70" s="268">
        <f t="shared" si="9"/>
        <v>-901</v>
      </c>
      <c r="Y70" s="268">
        <f t="shared" ref="W70:AG93" si="11">IF(INDEX($D$16:$D$2000,($U70-1922)*12+Y$12,1)&lt;&gt;-901,INDEX($D$16:$D$2000,($U70-1922)*12+Y$12,1)*1000,-901)</f>
        <v>-901</v>
      </c>
      <c r="Z70" s="268">
        <f t="shared" si="11"/>
        <v>-901</v>
      </c>
      <c r="AA70" s="268">
        <f t="shared" si="11"/>
        <v>-901</v>
      </c>
      <c r="AB70" s="268">
        <f t="shared" si="11"/>
        <v>-901</v>
      </c>
      <c r="AC70" s="268">
        <f t="shared" si="11"/>
        <v>-901</v>
      </c>
      <c r="AD70" s="268">
        <f t="shared" si="11"/>
        <v>-901</v>
      </c>
      <c r="AE70" s="268">
        <f t="shared" si="11"/>
        <v>-901</v>
      </c>
      <c r="AF70" s="268">
        <f t="shared" si="11"/>
        <v>-901</v>
      </c>
      <c r="AG70" s="268">
        <f t="shared" si="11"/>
        <v>-901</v>
      </c>
      <c r="AH70" s="134" t="str">
        <f t="shared" si="7"/>
        <v/>
      </c>
      <c r="AI70" s="272"/>
    </row>
    <row r="71" spans="1:35">
      <c r="A71" s="263">
        <f t="shared" si="2"/>
        <v>1926</v>
      </c>
      <c r="B71" s="271">
        <v>9648</v>
      </c>
      <c r="C71" s="265">
        <v>-901</v>
      </c>
      <c r="D71" s="266">
        <f t="shared" si="3"/>
        <v>-901</v>
      </c>
      <c r="E71" s="130">
        <v>28</v>
      </c>
      <c r="F71" s="131">
        <v>1977</v>
      </c>
      <c r="G71" s="268">
        <f t="shared" ref="G71:R111" si="12">INDEX($C$16:$C$2000,($F71-1922)*12+G$12,1)</f>
        <v>-901</v>
      </c>
      <c r="H71" s="268">
        <f t="shared" si="10"/>
        <v>-901</v>
      </c>
      <c r="I71" s="268">
        <f t="shared" si="10"/>
        <v>-901</v>
      </c>
      <c r="J71" s="268">
        <f t="shared" si="10"/>
        <v>-901</v>
      </c>
      <c r="K71" s="268">
        <f t="shared" si="10"/>
        <v>-901</v>
      </c>
      <c r="L71" s="268">
        <f t="shared" si="10"/>
        <v>-901</v>
      </c>
      <c r="M71" s="268">
        <f t="shared" si="10"/>
        <v>-901</v>
      </c>
      <c r="N71" s="268">
        <f t="shared" si="10"/>
        <v>-901</v>
      </c>
      <c r="O71" s="268">
        <f t="shared" si="10"/>
        <v>-901</v>
      </c>
      <c r="P71" s="268">
        <f t="shared" si="10"/>
        <v>-901</v>
      </c>
      <c r="Q71" s="268">
        <f t="shared" si="10"/>
        <v>-901</v>
      </c>
      <c r="R71" s="268">
        <f t="shared" si="10"/>
        <v>-901</v>
      </c>
      <c r="S71" s="132" t="str">
        <f t="shared" si="5"/>
        <v/>
      </c>
      <c r="U71" s="131">
        <v>1977</v>
      </c>
      <c r="V71" s="268">
        <f t="shared" ref="V71:AG111" si="13">IF(INDEX($D$16:$D$2000,($U71-1922)*12+V$12,1)&lt;&gt;-901,INDEX($D$16:$D$2000,($U71-1922)*12+V$12,1)*1000,-901)</f>
        <v>-901</v>
      </c>
      <c r="W71" s="268">
        <f t="shared" si="11"/>
        <v>-901</v>
      </c>
      <c r="X71" s="268">
        <f t="shared" si="11"/>
        <v>-901</v>
      </c>
      <c r="Y71" s="268">
        <f t="shared" si="11"/>
        <v>-901</v>
      </c>
      <c r="Z71" s="268">
        <f t="shared" si="11"/>
        <v>-901</v>
      </c>
      <c r="AA71" s="268">
        <f t="shared" si="11"/>
        <v>-901</v>
      </c>
      <c r="AB71" s="268">
        <f t="shared" si="11"/>
        <v>-901</v>
      </c>
      <c r="AC71" s="268">
        <f t="shared" si="11"/>
        <v>-901</v>
      </c>
      <c r="AD71" s="268">
        <f t="shared" si="11"/>
        <v>-901</v>
      </c>
      <c r="AE71" s="268">
        <f t="shared" si="11"/>
        <v>-901</v>
      </c>
      <c r="AF71" s="268">
        <f t="shared" si="11"/>
        <v>-901</v>
      </c>
      <c r="AG71" s="268">
        <f t="shared" si="11"/>
        <v>-901</v>
      </c>
      <c r="AH71" s="134" t="str">
        <f t="shared" si="7"/>
        <v/>
      </c>
      <c r="AI71" s="272"/>
    </row>
    <row r="72" spans="1:35">
      <c r="A72" s="263">
        <f t="shared" si="2"/>
        <v>1926</v>
      </c>
      <c r="B72" s="271">
        <v>9678</v>
      </c>
      <c r="C72" s="265">
        <v>-901</v>
      </c>
      <c r="D72" s="266">
        <f t="shared" si="3"/>
        <v>-901</v>
      </c>
      <c r="E72" s="130">
        <v>28</v>
      </c>
      <c r="F72" s="131">
        <v>1978</v>
      </c>
      <c r="G72" s="268">
        <f t="shared" si="12"/>
        <v>-901</v>
      </c>
      <c r="H72" s="268">
        <f t="shared" si="10"/>
        <v>-901</v>
      </c>
      <c r="I72" s="268">
        <f t="shared" si="10"/>
        <v>-901</v>
      </c>
      <c r="J72" s="268">
        <f t="shared" si="10"/>
        <v>-901</v>
      </c>
      <c r="K72" s="268">
        <f t="shared" si="10"/>
        <v>-901</v>
      </c>
      <c r="L72" s="268">
        <f t="shared" si="10"/>
        <v>-901</v>
      </c>
      <c r="M72" s="268">
        <f t="shared" si="10"/>
        <v>-901</v>
      </c>
      <c r="N72" s="268">
        <f t="shared" si="10"/>
        <v>-901</v>
      </c>
      <c r="O72" s="268">
        <f t="shared" si="10"/>
        <v>-901</v>
      </c>
      <c r="P72" s="268">
        <f t="shared" si="10"/>
        <v>-901</v>
      </c>
      <c r="Q72" s="268">
        <f t="shared" si="10"/>
        <v>-901</v>
      </c>
      <c r="R72" s="268">
        <f t="shared" si="10"/>
        <v>-901</v>
      </c>
      <c r="S72" s="132" t="str">
        <f t="shared" si="5"/>
        <v/>
      </c>
      <c r="U72" s="131">
        <v>1978</v>
      </c>
      <c r="V72" s="268">
        <f t="shared" si="13"/>
        <v>-901</v>
      </c>
      <c r="W72" s="268">
        <f t="shared" si="11"/>
        <v>-901</v>
      </c>
      <c r="X72" s="268">
        <f t="shared" si="11"/>
        <v>-901</v>
      </c>
      <c r="Y72" s="268">
        <f t="shared" si="11"/>
        <v>-901</v>
      </c>
      <c r="Z72" s="268">
        <f t="shared" si="11"/>
        <v>-901</v>
      </c>
      <c r="AA72" s="268">
        <f t="shared" si="11"/>
        <v>-901</v>
      </c>
      <c r="AB72" s="268">
        <f t="shared" si="11"/>
        <v>-901</v>
      </c>
      <c r="AC72" s="268">
        <f t="shared" si="11"/>
        <v>-901</v>
      </c>
      <c r="AD72" s="268">
        <f t="shared" si="11"/>
        <v>-901</v>
      </c>
      <c r="AE72" s="268">
        <f t="shared" si="11"/>
        <v>-901</v>
      </c>
      <c r="AF72" s="268">
        <f t="shared" si="11"/>
        <v>-901</v>
      </c>
      <c r="AG72" s="268">
        <f t="shared" si="11"/>
        <v>-901</v>
      </c>
      <c r="AH72" s="134" t="str">
        <f t="shared" si="7"/>
        <v/>
      </c>
      <c r="AI72" s="272"/>
    </row>
    <row r="73" spans="1:35">
      <c r="A73" s="263">
        <f t="shared" si="2"/>
        <v>1926</v>
      </c>
      <c r="B73" s="271">
        <v>9709</v>
      </c>
      <c r="C73" s="265">
        <v>-901</v>
      </c>
      <c r="D73" s="266">
        <f t="shared" si="3"/>
        <v>-901</v>
      </c>
      <c r="E73" s="130">
        <v>28</v>
      </c>
      <c r="F73" s="131">
        <v>1979</v>
      </c>
      <c r="G73" s="268">
        <f t="shared" si="12"/>
        <v>-901</v>
      </c>
      <c r="H73" s="268">
        <f t="shared" si="10"/>
        <v>-901</v>
      </c>
      <c r="I73" s="268">
        <f t="shared" si="10"/>
        <v>-901</v>
      </c>
      <c r="J73" s="268">
        <f t="shared" si="10"/>
        <v>-901</v>
      </c>
      <c r="K73" s="268">
        <f t="shared" si="10"/>
        <v>-901</v>
      </c>
      <c r="L73" s="268">
        <f t="shared" si="10"/>
        <v>-901</v>
      </c>
      <c r="M73" s="268">
        <f t="shared" si="10"/>
        <v>-901</v>
      </c>
      <c r="N73" s="268">
        <f t="shared" si="10"/>
        <v>-901</v>
      </c>
      <c r="O73" s="268">
        <f t="shared" si="10"/>
        <v>-901</v>
      </c>
      <c r="P73" s="268">
        <f t="shared" si="10"/>
        <v>-901</v>
      </c>
      <c r="Q73" s="268">
        <f t="shared" si="10"/>
        <v>-901</v>
      </c>
      <c r="R73" s="268">
        <f t="shared" si="10"/>
        <v>-901</v>
      </c>
      <c r="S73" s="132" t="str">
        <f t="shared" si="5"/>
        <v/>
      </c>
      <c r="U73" s="131">
        <v>1979</v>
      </c>
      <c r="V73" s="268">
        <f t="shared" si="13"/>
        <v>-901</v>
      </c>
      <c r="W73" s="268">
        <f t="shared" si="11"/>
        <v>-901</v>
      </c>
      <c r="X73" s="268">
        <f t="shared" si="11"/>
        <v>-901</v>
      </c>
      <c r="Y73" s="268">
        <f t="shared" si="11"/>
        <v>-901</v>
      </c>
      <c r="Z73" s="268">
        <f t="shared" si="11"/>
        <v>-901</v>
      </c>
      <c r="AA73" s="268">
        <f t="shared" si="11"/>
        <v>-901</v>
      </c>
      <c r="AB73" s="268">
        <f t="shared" si="11"/>
        <v>-901</v>
      </c>
      <c r="AC73" s="268">
        <f t="shared" si="11"/>
        <v>-901</v>
      </c>
      <c r="AD73" s="268">
        <f t="shared" si="11"/>
        <v>-901</v>
      </c>
      <c r="AE73" s="268">
        <f t="shared" si="11"/>
        <v>-901</v>
      </c>
      <c r="AF73" s="268">
        <f t="shared" si="11"/>
        <v>-901</v>
      </c>
      <c r="AG73" s="268">
        <f t="shared" si="11"/>
        <v>-901</v>
      </c>
      <c r="AH73" s="134" t="str">
        <f t="shared" si="7"/>
        <v/>
      </c>
      <c r="AI73" s="272"/>
    </row>
    <row r="74" spans="1:35">
      <c r="A74" s="263">
        <f t="shared" si="2"/>
        <v>1926</v>
      </c>
      <c r="B74" s="271">
        <v>9740</v>
      </c>
      <c r="C74" s="265">
        <v>-901</v>
      </c>
      <c r="D74" s="266">
        <f t="shared" si="3"/>
        <v>-901</v>
      </c>
      <c r="E74" s="130">
        <v>29</v>
      </c>
      <c r="F74" s="131">
        <v>1980</v>
      </c>
      <c r="G74" s="268">
        <f t="shared" si="12"/>
        <v>-901</v>
      </c>
      <c r="H74" s="268">
        <f t="shared" si="10"/>
        <v>-901</v>
      </c>
      <c r="I74" s="268">
        <f t="shared" si="10"/>
        <v>-901</v>
      </c>
      <c r="J74" s="268">
        <f t="shared" si="10"/>
        <v>-901</v>
      </c>
      <c r="K74" s="268">
        <f t="shared" si="10"/>
        <v>-901</v>
      </c>
      <c r="L74" s="268">
        <f t="shared" si="10"/>
        <v>-901</v>
      </c>
      <c r="M74" s="268">
        <f t="shared" si="10"/>
        <v>-901</v>
      </c>
      <c r="N74" s="268">
        <f t="shared" si="10"/>
        <v>-901</v>
      </c>
      <c r="O74" s="268">
        <f t="shared" si="10"/>
        <v>-901</v>
      </c>
      <c r="P74" s="268">
        <f t="shared" si="10"/>
        <v>-901</v>
      </c>
      <c r="Q74" s="268">
        <f t="shared" si="10"/>
        <v>-901</v>
      </c>
      <c r="R74" s="268">
        <f t="shared" si="10"/>
        <v>-901</v>
      </c>
      <c r="S74" s="132" t="str">
        <f t="shared" si="5"/>
        <v/>
      </c>
      <c r="U74" s="131">
        <v>1980</v>
      </c>
      <c r="V74" s="268">
        <f t="shared" si="13"/>
        <v>-901</v>
      </c>
      <c r="W74" s="268">
        <f t="shared" si="11"/>
        <v>-901</v>
      </c>
      <c r="X74" s="268">
        <f t="shared" si="11"/>
        <v>-901</v>
      </c>
      <c r="Y74" s="268">
        <f t="shared" si="11"/>
        <v>-901</v>
      </c>
      <c r="Z74" s="268">
        <f t="shared" si="11"/>
        <v>-901</v>
      </c>
      <c r="AA74" s="268">
        <f t="shared" si="11"/>
        <v>-901</v>
      </c>
      <c r="AB74" s="268">
        <f t="shared" si="11"/>
        <v>-901</v>
      </c>
      <c r="AC74" s="268">
        <f t="shared" si="11"/>
        <v>-901</v>
      </c>
      <c r="AD74" s="268">
        <f t="shared" si="11"/>
        <v>-901</v>
      </c>
      <c r="AE74" s="268">
        <f t="shared" si="11"/>
        <v>-901</v>
      </c>
      <c r="AF74" s="268">
        <f t="shared" si="11"/>
        <v>-901</v>
      </c>
      <c r="AG74" s="268">
        <f t="shared" si="11"/>
        <v>-901</v>
      </c>
      <c r="AH74" s="134" t="str">
        <f t="shared" si="7"/>
        <v/>
      </c>
      <c r="AI74" s="272"/>
    </row>
    <row r="75" spans="1:35">
      <c r="A75" s="263">
        <f t="shared" si="2"/>
        <v>1926</v>
      </c>
      <c r="B75" s="271">
        <v>9770</v>
      </c>
      <c r="C75" s="265">
        <v>-901</v>
      </c>
      <c r="D75" s="266">
        <f t="shared" si="3"/>
        <v>-901</v>
      </c>
      <c r="E75" s="130">
        <v>28</v>
      </c>
      <c r="F75" s="131">
        <v>1981</v>
      </c>
      <c r="G75" s="268">
        <f t="shared" si="12"/>
        <v>-901</v>
      </c>
      <c r="H75" s="268">
        <f t="shared" si="10"/>
        <v>-901</v>
      </c>
      <c r="I75" s="268">
        <f t="shared" si="10"/>
        <v>-901</v>
      </c>
      <c r="J75" s="268">
        <f t="shared" si="10"/>
        <v>-901</v>
      </c>
      <c r="K75" s="268">
        <f t="shared" si="10"/>
        <v>-901</v>
      </c>
      <c r="L75" s="268">
        <f t="shared" si="10"/>
        <v>-901</v>
      </c>
      <c r="M75" s="268">
        <f t="shared" si="10"/>
        <v>-901</v>
      </c>
      <c r="N75" s="268">
        <f t="shared" si="10"/>
        <v>-901</v>
      </c>
      <c r="O75" s="268">
        <f t="shared" si="10"/>
        <v>-901</v>
      </c>
      <c r="P75" s="268">
        <f t="shared" si="10"/>
        <v>-901</v>
      </c>
      <c r="Q75" s="268">
        <f t="shared" si="10"/>
        <v>-901</v>
      </c>
      <c r="R75" s="268">
        <f t="shared" si="10"/>
        <v>-901</v>
      </c>
      <c r="S75" s="132" t="str">
        <f t="shared" si="5"/>
        <v/>
      </c>
      <c r="U75" s="131">
        <v>1981</v>
      </c>
      <c r="V75" s="268">
        <f t="shared" si="13"/>
        <v>-901</v>
      </c>
      <c r="W75" s="268">
        <f t="shared" si="11"/>
        <v>-901</v>
      </c>
      <c r="X75" s="268">
        <f t="shared" si="11"/>
        <v>-901</v>
      </c>
      <c r="Y75" s="268">
        <f t="shared" si="11"/>
        <v>-901</v>
      </c>
      <c r="Z75" s="268">
        <f t="shared" si="11"/>
        <v>-901</v>
      </c>
      <c r="AA75" s="268">
        <f t="shared" si="11"/>
        <v>-901</v>
      </c>
      <c r="AB75" s="268">
        <f t="shared" si="11"/>
        <v>-901</v>
      </c>
      <c r="AC75" s="268">
        <f t="shared" si="11"/>
        <v>-901</v>
      </c>
      <c r="AD75" s="268">
        <f t="shared" si="11"/>
        <v>-901</v>
      </c>
      <c r="AE75" s="268">
        <f t="shared" si="11"/>
        <v>-901</v>
      </c>
      <c r="AF75" s="268">
        <f t="shared" si="11"/>
        <v>-901</v>
      </c>
      <c r="AG75" s="268">
        <f t="shared" si="11"/>
        <v>-901</v>
      </c>
      <c r="AH75" s="134" t="str">
        <f t="shared" si="7"/>
        <v/>
      </c>
      <c r="AI75" s="272"/>
    </row>
    <row r="76" spans="1:35">
      <c r="A76" s="263">
        <f t="shared" si="2"/>
        <v>1927</v>
      </c>
      <c r="B76" s="271">
        <v>9801</v>
      </c>
      <c r="C76" s="265">
        <v>-901</v>
      </c>
      <c r="D76" s="266">
        <f t="shared" si="3"/>
        <v>-901</v>
      </c>
      <c r="E76" s="130">
        <v>28</v>
      </c>
      <c r="F76" s="131">
        <v>1982</v>
      </c>
      <c r="G76" s="268">
        <f t="shared" si="12"/>
        <v>-901</v>
      </c>
      <c r="H76" s="268">
        <f t="shared" si="10"/>
        <v>-901</v>
      </c>
      <c r="I76" s="268">
        <f t="shared" si="10"/>
        <v>-901</v>
      </c>
      <c r="J76" s="268">
        <f t="shared" si="10"/>
        <v>-901</v>
      </c>
      <c r="K76" s="268">
        <f t="shared" si="10"/>
        <v>-901</v>
      </c>
      <c r="L76" s="268">
        <f t="shared" si="10"/>
        <v>-901</v>
      </c>
      <c r="M76" s="268">
        <f t="shared" si="10"/>
        <v>-901</v>
      </c>
      <c r="N76" s="268">
        <f t="shared" si="10"/>
        <v>-901</v>
      </c>
      <c r="O76" s="268">
        <f t="shared" si="10"/>
        <v>-901</v>
      </c>
      <c r="P76" s="268">
        <f t="shared" si="10"/>
        <v>-901</v>
      </c>
      <c r="Q76" s="268">
        <f t="shared" si="10"/>
        <v>-901</v>
      </c>
      <c r="R76" s="268">
        <f t="shared" si="10"/>
        <v>-901</v>
      </c>
      <c r="S76" s="132" t="str">
        <f t="shared" si="5"/>
        <v/>
      </c>
      <c r="U76" s="131">
        <v>1982</v>
      </c>
      <c r="V76" s="268">
        <f t="shared" si="13"/>
        <v>-901</v>
      </c>
      <c r="W76" s="268">
        <f t="shared" si="11"/>
        <v>-901</v>
      </c>
      <c r="X76" s="268">
        <f t="shared" si="11"/>
        <v>-901</v>
      </c>
      <c r="Y76" s="268">
        <f t="shared" si="11"/>
        <v>-901</v>
      </c>
      <c r="Z76" s="268">
        <f t="shared" si="11"/>
        <v>-901</v>
      </c>
      <c r="AA76" s="268">
        <f t="shared" si="11"/>
        <v>-901</v>
      </c>
      <c r="AB76" s="268">
        <f t="shared" si="11"/>
        <v>-901</v>
      </c>
      <c r="AC76" s="268">
        <f t="shared" si="11"/>
        <v>-901</v>
      </c>
      <c r="AD76" s="268">
        <f t="shared" si="11"/>
        <v>-901</v>
      </c>
      <c r="AE76" s="268">
        <f t="shared" si="11"/>
        <v>-901</v>
      </c>
      <c r="AF76" s="268">
        <f t="shared" si="11"/>
        <v>-901</v>
      </c>
      <c r="AG76" s="268">
        <f t="shared" si="11"/>
        <v>-901</v>
      </c>
      <c r="AH76" s="134" t="str">
        <f t="shared" si="7"/>
        <v/>
      </c>
      <c r="AI76" s="272"/>
    </row>
    <row r="77" spans="1:35">
      <c r="A77" s="263">
        <f t="shared" si="2"/>
        <v>1927</v>
      </c>
      <c r="B77" s="271">
        <v>9831</v>
      </c>
      <c r="C77" s="265">
        <v>-901</v>
      </c>
      <c r="D77" s="266">
        <f t="shared" si="3"/>
        <v>-901</v>
      </c>
      <c r="E77" s="130">
        <v>28</v>
      </c>
      <c r="F77" s="131">
        <v>1983</v>
      </c>
      <c r="G77" s="268">
        <f t="shared" si="12"/>
        <v>-901</v>
      </c>
      <c r="H77" s="268">
        <f t="shared" si="10"/>
        <v>-901</v>
      </c>
      <c r="I77" s="268">
        <f t="shared" si="10"/>
        <v>-901</v>
      </c>
      <c r="J77" s="268">
        <f t="shared" si="10"/>
        <v>-901</v>
      </c>
      <c r="K77" s="268">
        <f t="shared" si="10"/>
        <v>-901</v>
      </c>
      <c r="L77" s="268">
        <f t="shared" si="10"/>
        <v>-901</v>
      </c>
      <c r="M77" s="268">
        <f t="shared" si="10"/>
        <v>-901</v>
      </c>
      <c r="N77" s="268">
        <f t="shared" si="10"/>
        <v>-901</v>
      </c>
      <c r="O77" s="268">
        <f t="shared" si="10"/>
        <v>-901</v>
      </c>
      <c r="P77" s="268">
        <f t="shared" si="10"/>
        <v>-901</v>
      </c>
      <c r="Q77" s="268">
        <f t="shared" si="10"/>
        <v>-901</v>
      </c>
      <c r="R77" s="268">
        <f t="shared" si="10"/>
        <v>-901</v>
      </c>
      <c r="S77" s="132" t="str">
        <f t="shared" si="5"/>
        <v/>
      </c>
      <c r="U77" s="131">
        <v>1983</v>
      </c>
      <c r="V77" s="268">
        <f t="shared" si="13"/>
        <v>-901</v>
      </c>
      <c r="W77" s="268">
        <f t="shared" si="11"/>
        <v>-901</v>
      </c>
      <c r="X77" s="268">
        <f t="shared" si="11"/>
        <v>-901</v>
      </c>
      <c r="Y77" s="268">
        <f t="shared" si="11"/>
        <v>-901</v>
      </c>
      <c r="Z77" s="268">
        <f t="shared" si="11"/>
        <v>-901</v>
      </c>
      <c r="AA77" s="268">
        <f t="shared" si="11"/>
        <v>-901</v>
      </c>
      <c r="AB77" s="268">
        <f t="shared" si="11"/>
        <v>-901</v>
      </c>
      <c r="AC77" s="268">
        <f t="shared" si="11"/>
        <v>-901</v>
      </c>
      <c r="AD77" s="268">
        <f t="shared" si="11"/>
        <v>-901</v>
      </c>
      <c r="AE77" s="268">
        <f t="shared" si="11"/>
        <v>-901</v>
      </c>
      <c r="AF77" s="268">
        <f t="shared" si="11"/>
        <v>-901</v>
      </c>
      <c r="AG77" s="268">
        <f t="shared" si="11"/>
        <v>-901</v>
      </c>
      <c r="AH77" s="134" t="str">
        <f t="shared" si="7"/>
        <v/>
      </c>
      <c r="AI77" s="272"/>
    </row>
    <row r="78" spans="1:35">
      <c r="A78" s="263">
        <f t="shared" si="2"/>
        <v>1927</v>
      </c>
      <c r="B78" s="271">
        <v>9862</v>
      </c>
      <c r="C78" s="265">
        <v>-901</v>
      </c>
      <c r="D78" s="266">
        <f t="shared" si="3"/>
        <v>-901</v>
      </c>
      <c r="E78" s="130">
        <v>29</v>
      </c>
      <c r="F78" s="131">
        <v>1984</v>
      </c>
      <c r="G78" s="268">
        <f t="shared" si="12"/>
        <v>-901</v>
      </c>
      <c r="H78" s="268">
        <f t="shared" si="10"/>
        <v>-901</v>
      </c>
      <c r="I78" s="268">
        <f t="shared" si="10"/>
        <v>-901</v>
      </c>
      <c r="J78" s="268">
        <f t="shared" si="10"/>
        <v>-901</v>
      </c>
      <c r="K78" s="268">
        <f t="shared" si="10"/>
        <v>-901</v>
      </c>
      <c r="L78" s="268">
        <f t="shared" si="10"/>
        <v>-901</v>
      </c>
      <c r="M78" s="268">
        <f t="shared" si="10"/>
        <v>-901</v>
      </c>
      <c r="N78" s="268">
        <f t="shared" si="10"/>
        <v>-901</v>
      </c>
      <c r="O78" s="268">
        <f t="shared" si="10"/>
        <v>-901</v>
      </c>
      <c r="P78" s="268">
        <f t="shared" si="10"/>
        <v>-901</v>
      </c>
      <c r="Q78" s="268">
        <f t="shared" si="10"/>
        <v>-901</v>
      </c>
      <c r="R78" s="268">
        <f t="shared" si="10"/>
        <v>-901</v>
      </c>
      <c r="S78" s="132" t="str">
        <f t="shared" si="5"/>
        <v/>
      </c>
      <c r="U78" s="131">
        <v>1984</v>
      </c>
      <c r="V78" s="268">
        <f t="shared" si="13"/>
        <v>-901</v>
      </c>
      <c r="W78" s="268">
        <f t="shared" si="11"/>
        <v>-901</v>
      </c>
      <c r="X78" s="268">
        <f t="shared" si="11"/>
        <v>-901</v>
      </c>
      <c r="Y78" s="268">
        <f t="shared" si="11"/>
        <v>-901</v>
      </c>
      <c r="Z78" s="268">
        <f t="shared" si="11"/>
        <v>-901</v>
      </c>
      <c r="AA78" s="268">
        <f t="shared" si="11"/>
        <v>-901</v>
      </c>
      <c r="AB78" s="268">
        <f t="shared" si="11"/>
        <v>-901</v>
      </c>
      <c r="AC78" s="268">
        <f t="shared" si="11"/>
        <v>-901</v>
      </c>
      <c r="AD78" s="268">
        <f t="shared" si="11"/>
        <v>-901</v>
      </c>
      <c r="AE78" s="268">
        <f t="shared" si="11"/>
        <v>-901</v>
      </c>
      <c r="AF78" s="268">
        <f t="shared" si="11"/>
        <v>-901</v>
      </c>
      <c r="AG78" s="268">
        <f t="shared" si="11"/>
        <v>-901</v>
      </c>
      <c r="AH78" s="134" t="str">
        <f t="shared" si="7"/>
        <v/>
      </c>
      <c r="AI78" s="272"/>
    </row>
    <row r="79" spans="1:35">
      <c r="A79" s="263">
        <f t="shared" si="2"/>
        <v>1927</v>
      </c>
      <c r="B79" s="271">
        <v>9893</v>
      </c>
      <c r="C79" s="265">
        <v>-901</v>
      </c>
      <c r="D79" s="266">
        <f t="shared" si="3"/>
        <v>-901</v>
      </c>
      <c r="E79" s="130">
        <v>28</v>
      </c>
      <c r="F79" s="131">
        <v>1985</v>
      </c>
      <c r="G79" s="268">
        <f t="shared" si="12"/>
        <v>-901</v>
      </c>
      <c r="H79" s="268">
        <f t="shared" si="10"/>
        <v>-901</v>
      </c>
      <c r="I79" s="268">
        <f t="shared" si="10"/>
        <v>-901</v>
      </c>
      <c r="J79" s="268">
        <f t="shared" si="10"/>
        <v>-901</v>
      </c>
      <c r="K79" s="268">
        <f t="shared" si="10"/>
        <v>-901</v>
      </c>
      <c r="L79" s="268">
        <f t="shared" si="10"/>
        <v>-901</v>
      </c>
      <c r="M79" s="268">
        <f t="shared" si="10"/>
        <v>-901</v>
      </c>
      <c r="N79" s="268">
        <f t="shared" si="10"/>
        <v>-901</v>
      </c>
      <c r="O79" s="268">
        <f t="shared" si="10"/>
        <v>-901</v>
      </c>
      <c r="P79" s="268">
        <f t="shared" si="10"/>
        <v>-901</v>
      </c>
      <c r="Q79" s="268">
        <f t="shared" si="10"/>
        <v>-901</v>
      </c>
      <c r="R79" s="268">
        <f t="shared" si="10"/>
        <v>-901</v>
      </c>
      <c r="S79" s="132" t="str">
        <f t="shared" si="5"/>
        <v/>
      </c>
      <c r="U79" s="131">
        <v>1985</v>
      </c>
      <c r="V79" s="268">
        <f t="shared" si="13"/>
        <v>-901</v>
      </c>
      <c r="W79" s="268">
        <f t="shared" si="11"/>
        <v>-901</v>
      </c>
      <c r="X79" s="268">
        <f t="shared" si="11"/>
        <v>-901</v>
      </c>
      <c r="Y79" s="268">
        <f t="shared" si="11"/>
        <v>-901</v>
      </c>
      <c r="Z79" s="268">
        <f t="shared" si="11"/>
        <v>-901</v>
      </c>
      <c r="AA79" s="268">
        <f t="shared" si="11"/>
        <v>-901</v>
      </c>
      <c r="AB79" s="268">
        <f t="shared" si="11"/>
        <v>-901</v>
      </c>
      <c r="AC79" s="268">
        <f t="shared" si="11"/>
        <v>-901</v>
      </c>
      <c r="AD79" s="268">
        <f t="shared" si="11"/>
        <v>-901</v>
      </c>
      <c r="AE79" s="268">
        <f t="shared" si="11"/>
        <v>-901</v>
      </c>
      <c r="AF79" s="268">
        <f t="shared" si="11"/>
        <v>-901</v>
      </c>
      <c r="AG79" s="268">
        <f t="shared" si="11"/>
        <v>-901</v>
      </c>
      <c r="AH79" s="134" t="str">
        <f t="shared" si="7"/>
        <v/>
      </c>
      <c r="AI79" s="272"/>
    </row>
    <row r="80" spans="1:35">
      <c r="A80" s="263">
        <f t="shared" si="2"/>
        <v>1927</v>
      </c>
      <c r="B80" s="271">
        <v>9921</v>
      </c>
      <c r="C80" s="265">
        <v>-901</v>
      </c>
      <c r="D80" s="266">
        <f t="shared" si="3"/>
        <v>-901</v>
      </c>
      <c r="E80" s="130">
        <v>28</v>
      </c>
      <c r="F80" s="131">
        <v>1986</v>
      </c>
      <c r="G80" s="268">
        <f t="shared" si="12"/>
        <v>-901</v>
      </c>
      <c r="H80" s="268">
        <f t="shared" si="10"/>
        <v>-901</v>
      </c>
      <c r="I80" s="268">
        <f t="shared" si="10"/>
        <v>-901</v>
      </c>
      <c r="J80" s="268">
        <f t="shared" si="10"/>
        <v>-901</v>
      </c>
      <c r="K80" s="268">
        <f t="shared" si="10"/>
        <v>-901</v>
      </c>
      <c r="L80" s="268">
        <f t="shared" si="10"/>
        <v>-901</v>
      </c>
      <c r="M80" s="268">
        <f t="shared" si="10"/>
        <v>-901</v>
      </c>
      <c r="N80" s="268">
        <f t="shared" si="10"/>
        <v>-901</v>
      </c>
      <c r="O80" s="268">
        <f t="shared" si="10"/>
        <v>-901</v>
      </c>
      <c r="P80" s="268">
        <f t="shared" si="10"/>
        <v>-901</v>
      </c>
      <c r="Q80" s="268">
        <f t="shared" si="10"/>
        <v>-901</v>
      </c>
      <c r="R80" s="268">
        <f t="shared" si="10"/>
        <v>-901</v>
      </c>
      <c r="S80" s="132" t="str">
        <f t="shared" si="5"/>
        <v/>
      </c>
      <c r="U80" s="131">
        <v>1986</v>
      </c>
      <c r="V80" s="268">
        <f t="shared" si="13"/>
        <v>-901</v>
      </c>
      <c r="W80" s="268">
        <f t="shared" si="11"/>
        <v>-901</v>
      </c>
      <c r="X80" s="268">
        <f t="shared" si="11"/>
        <v>-901</v>
      </c>
      <c r="Y80" s="268">
        <f t="shared" si="11"/>
        <v>-901</v>
      </c>
      <c r="Z80" s="268">
        <f t="shared" si="11"/>
        <v>-901</v>
      </c>
      <c r="AA80" s="268">
        <f t="shared" si="11"/>
        <v>-901</v>
      </c>
      <c r="AB80" s="268">
        <f t="shared" si="11"/>
        <v>-901</v>
      </c>
      <c r="AC80" s="268">
        <f t="shared" si="11"/>
        <v>-901</v>
      </c>
      <c r="AD80" s="268">
        <f t="shared" si="11"/>
        <v>-901</v>
      </c>
      <c r="AE80" s="268">
        <f t="shared" si="11"/>
        <v>-901</v>
      </c>
      <c r="AF80" s="268">
        <f t="shared" si="11"/>
        <v>-901</v>
      </c>
      <c r="AG80" s="268">
        <f t="shared" si="11"/>
        <v>-901</v>
      </c>
      <c r="AH80" s="134" t="str">
        <f t="shared" si="7"/>
        <v/>
      </c>
      <c r="AI80" s="272"/>
    </row>
    <row r="81" spans="1:35">
      <c r="A81" s="263">
        <f t="shared" ref="A81:A144" si="14">IF(MONTH(B81)&gt;9,YEAR(B81)+1,YEAR(B81))</f>
        <v>1927</v>
      </c>
      <c r="B81" s="271">
        <v>9952</v>
      </c>
      <c r="C81" s="265">
        <v>-901</v>
      </c>
      <c r="D81" s="266">
        <f t="shared" ref="D81:D144" si="15">IF(C81&lt;&gt;-901,C81*DAY(B81)*24*60*60/(220*22*9*1000),-901)</f>
        <v>-901</v>
      </c>
      <c r="E81" s="130">
        <v>28</v>
      </c>
      <c r="F81" s="131">
        <v>1987</v>
      </c>
      <c r="G81" s="268">
        <f t="shared" si="12"/>
        <v>18.899999999999999</v>
      </c>
      <c r="H81" s="268">
        <f t="shared" si="10"/>
        <v>19.100000000000001</v>
      </c>
      <c r="I81" s="268">
        <f t="shared" si="10"/>
        <v>19.8</v>
      </c>
      <c r="J81" s="268">
        <f t="shared" si="10"/>
        <v>27.8</v>
      </c>
      <c r="K81" s="268">
        <f t="shared" si="10"/>
        <v>41.5</v>
      </c>
      <c r="L81" s="268">
        <f t="shared" si="10"/>
        <v>70</v>
      </c>
      <c r="M81" s="268">
        <f t="shared" si="10"/>
        <v>24</v>
      </c>
      <c r="N81" s="268">
        <f t="shared" si="10"/>
        <v>16.2</v>
      </c>
      <c r="O81" s="268">
        <f t="shared" si="10"/>
        <v>9.02</v>
      </c>
      <c r="P81" s="268">
        <f t="shared" si="10"/>
        <v>4.92</v>
      </c>
      <c r="Q81" s="268">
        <f t="shared" si="10"/>
        <v>2.09</v>
      </c>
      <c r="R81" s="268">
        <f t="shared" si="10"/>
        <v>3.73</v>
      </c>
      <c r="S81" s="132">
        <f t="shared" ref="S81:S109" si="16">IF(ISERROR(MATCH(-901,G81:R81,0)),(SUMPRODUCT(G81:R81,$G$13:$R$13)+(E81-$K$13)*K81)*24*60*60/(220*22*9*1000),"")</f>
        <v>15.448284297520658</v>
      </c>
      <c r="U81" s="131">
        <v>1987</v>
      </c>
      <c r="V81" s="268">
        <f t="shared" si="13"/>
        <v>1162.1157024793388</v>
      </c>
      <c r="W81" s="268">
        <f t="shared" si="11"/>
        <v>1136.5289256198348</v>
      </c>
      <c r="X81" s="268">
        <f t="shared" si="11"/>
        <v>1217.4545454545453</v>
      </c>
      <c r="Y81" s="268">
        <f t="shared" si="11"/>
        <v>1709.3553719008266</v>
      </c>
      <c r="Z81" s="268">
        <f t="shared" si="11"/>
        <v>2304.7933884297522</v>
      </c>
      <c r="AA81" s="268">
        <f t="shared" si="11"/>
        <v>4304.1322314049585</v>
      </c>
      <c r="AB81" s="268">
        <f t="shared" si="11"/>
        <v>1428.0991735537189</v>
      </c>
      <c r="AC81" s="268">
        <f t="shared" si="11"/>
        <v>996.09917355371897</v>
      </c>
      <c r="AD81" s="268">
        <f t="shared" si="11"/>
        <v>536.72727272727275</v>
      </c>
      <c r="AE81" s="268">
        <f t="shared" si="11"/>
        <v>302.51900826446285</v>
      </c>
      <c r="AF81" s="268">
        <f t="shared" si="11"/>
        <v>128.50909090909087</v>
      </c>
      <c r="AG81" s="268">
        <f t="shared" si="11"/>
        <v>221.95041322314054</v>
      </c>
      <c r="AH81" s="134">
        <f t="shared" ref="AH81:AH109" si="17">IF(ISERROR(MATCH(-901,V81:AG81,0)),SUM(V81:AG81)/1000,"")</f>
        <v>15.448284297520662</v>
      </c>
      <c r="AI81" s="272"/>
    </row>
    <row r="82" spans="1:35">
      <c r="A82" s="263">
        <f t="shared" si="14"/>
        <v>1927</v>
      </c>
      <c r="B82" s="271">
        <v>9982</v>
      </c>
      <c r="C82" s="265">
        <v>-901</v>
      </c>
      <c r="D82" s="266">
        <f t="shared" si="15"/>
        <v>-901</v>
      </c>
      <c r="E82" s="130">
        <v>29</v>
      </c>
      <c r="F82" s="131">
        <v>1988</v>
      </c>
      <c r="G82" s="268">
        <f t="shared" si="12"/>
        <v>5.6</v>
      </c>
      <c r="H82" s="268">
        <f t="shared" si="10"/>
        <v>12.3</v>
      </c>
      <c r="I82" s="268">
        <f t="shared" si="10"/>
        <v>22.5</v>
      </c>
      <c r="J82" s="268">
        <f t="shared" si="10"/>
        <v>41.4</v>
      </c>
      <c r="K82" s="268">
        <f t="shared" si="10"/>
        <v>17.2</v>
      </c>
      <c r="L82" s="268">
        <f t="shared" si="10"/>
        <v>16.399999999999999</v>
      </c>
      <c r="M82" s="268">
        <f t="shared" si="10"/>
        <v>21.4</v>
      </c>
      <c r="N82" s="268">
        <f t="shared" si="10"/>
        <v>15.6</v>
      </c>
      <c r="O82" s="268">
        <f t="shared" si="10"/>
        <v>10</v>
      </c>
      <c r="P82" s="268">
        <f t="shared" si="10"/>
        <v>3.18</v>
      </c>
      <c r="Q82" s="268">
        <f t="shared" si="10"/>
        <v>2.65</v>
      </c>
      <c r="R82" s="268">
        <f t="shared" si="10"/>
        <v>3.21</v>
      </c>
      <c r="S82" s="132">
        <f t="shared" si="16"/>
        <v>10.38015867768595</v>
      </c>
      <c r="U82" s="131">
        <v>1988</v>
      </c>
      <c r="V82" s="268">
        <f t="shared" si="13"/>
        <v>344.3305785123967</v>
      </c>
      <c r="W82" s="268">
        <f t="shared" si="11"/>
        <v>731.90082644628092</v>
      </c>
      <c r="X82" s="268">
        <f t="shared" si="11"/>
        <v>1383.4710743801652</v>
      </c>
      <c r="Y82" s="268">
        <f t="shared" si="11"/>
        <v>2545.586776859504</v>
      </c>
      <c r="Z82" s="268">
        <f t="shared" si="11"/>
        <v>989.35537190082619</v>
      </c>
      <c r="AA82" s="268">
        <f t="shared" si="11"/>
        <v>1008.3966942148759</v>
      </c>
      <c r="AB82" s="268">
        <f t="shared" si="11"/>
        <v>1273.388429752066</v>
      </c>
      <c r="AC82" s="268">
        <f t="shared" si="11"/>
        <v>959.2066115702479</v>
      </c>
      <c r="AD82" s="268">
        <f t="shared" si="11"/>
        <v>595.04132231404958</v>
      </c>
      <c r="AE82" s="268">
        <f t="shared" si="11"/>
        <v>195.53057851239669</v>
      </c>
      <c r="AF82" s="268">
        <f t="shared" si="11"/>
        <v>162.94214876033058</v>
      </c>
      <c r="AG82" s="268">
        <f t="shared" si="11"/>
        <v>191.0082644628099</v>
      </c>
      <c r="AH82" s="134">
        <f t="shared" si="17"/>
        <v>10.380158677685946</v>
      </c>
      <c r="AI82" s="272"/>
    </row>
    <row r="83" spans="1:35">
      <c r="A83" s="263">
        <f t="shared" si="14"/>
        <v>1927</v>
      </c>
      <c r="B83" s="271">
        <v>10013</v>
      </c>
      <c r="C83" s="265">
        <v>-901</v>
      </c>
      <c r="D83" s="266">
        <f t="shared" si="15"/>
        <v>-901</v>
      </c>
      <c r="E83" s="130">
        <v>28</v>
      </c>
      <c r="F83" s="131">
        <v>1989</v>
      </c>
      <c r="G83" s="268">
        <f t="shared" si="12"/>
        <v>5.01</v>
      </c>
      <c r="H83" s="268">
        <f t="shared" si="10"/>
        <v>19.600000000000001</v>
      </c>
      <c r="I83" s="268">
        <f t="shared" si="10"/>
        <v>22.1</v>
      </c>
      <c r="J83" s="268">
        <f t="shared" si="10"/>
        <v>28.8</v>
      </c>
      <c r="K83" s="268">
        <f t="shared" si="10"/>
        <v>31.8</v>
      </c>
      <c r="L83" s="268">
        <f t="shared" si="10"/>
        <v>156.6</v>
      </c>
      <c r="M83" s="268">
        <f t="shared" si="10"/>
        <v>32.6</v>
      </c>
      <c r="N83" s="268">
        <f t="shared" si="10"/>
        <v>19.600000000000001</v>
      </c>
      <c r="O83" s="268">
        <f t="shared" si="10"/>
        <v>10.5</v>
      </c>
      <c r="P83" s="268">
        <f t="shared" si="10"/>
        <v>4.09</v>
      </c>
      <c r="Q83" s="268">
        <f t="shared" si="10"/>
        <v>4.95</v>
      </c>
      <c r="R83" s="268">
        <f t="shared" si="10"/>
        <v>7.55</v>
      </c>
      <c r="S83" s="132">
        <f t="shared" si="16"/>
        <v>20.773983471074381</v>
      </c>
      <c r="U83" s="131">
        <v>1989</v>
      </c>
      <c r="V83" s="268">
        <f t="shared" si="13"/>
        <v>308.05289256198347</v>
      </c>
      <c r="W83" s="268">
        <f t="shared" si="11"/>
        <v>1166.2809917355373</v>
      </c>
      <c r="X83" s="268">
        <f t="shared" si="11"/>
        <v>1358.8760330578514</v>
      </c>
      <c r="Y83" s="268">
        <f t="shared" si="11"/>
        <v>1770.8429752066115</v>
      </c>
      <c r="Z83" s="268">
        <f t="shared" si="11"/>
        <v>1766.0826446280994</v>
      </c>
      <c r="AA83" s="268">
        <f t="shared" si="11"/>
        <v>9628.9586776859505</v>
      </c>
      <c r="AB83" s="268">
        <f t="shared" si="11"/>
        <v>1939.8347107438017</v>
      </c>
      <c r="AC83" s="268">
        <f t="shared" si="11"/>
        <v>1205.1570247933887</v>
      </c>
      <c r="AD83" s="268">
        <f t="shared" si="11"/>
        <v>624.7933884297521</v>
      </c>
      <c r="AE83" s="268">
        <f t="shared" si="11"/>
        <v>251.48429752066116</v>
      </c>
      <c r="AF83" s="268">
        <f t="shared" si="11"/>
        <v>304.36363636363632</v>
      </c>
      <c r="AG83" s="268">
        <f t="shared" si="11"/>
        <v>449.25619834710744</v>
      </c>
      <c r="AH83" s="134">
        <f t="shared" si="17"/>
        <v>20.773983471074381</v>
      </c>
      <c r="AI83" s="272"/>
    </row>
    <row r="84" spans="1:35">
      <c r="A84" s="263">
        <f t="shared" si="14"/>
        <v>1927</v>
      </c>
      <c r="B84" s="271">
        <v>10043</v>
      </c>
      <c r="C84" s="265">
        <v>-901</v>
      </c>
      <c r="D84" s="266">
        <f t="shared" si="15"/>
        <v>-901</v>
      </c>
      <c r="E84" s="130">
        <v>28</v>
      </c>
      <c r="F84" s="131">
        <v>1990</v>
      </c>
      <c r="G84" s="268">
        <f t="shared" si="12"/>
        <v>14.2</v>
      </c>
      <c r="H84" s="268">
        <f t="shared" si="10"/>
        <v>23.3</v>
      </c>
      <c r="I84" s="268">
        <f t="shared" si="10"/>
        <v>9.9700000000000006</v>
      </c>
      <c r="J84" s="268">
        <f t="shared" si="10"/>
        <v>29.5</v>
      </c>
      <c r="K84" s="268">
        <f t="shared" si="10"/>
        <v>42.6</v>
      </c>
      <c r="L84" s="268">
        <f t="shared" si="10"/>
        <v>55.1</v>
      </c>
      <c r="M84" s="268">
        <f t="shared" si="10"/>
        <v>21.7</v>
      </c>
      <c r="N84" s="268">
        <f t="shared" si="10"/>
        <v>23.7</v>
      </c>
      <c r="O84" s="268">
        <f t="shared" si="10"/>
        <v>15.6</v>
      </c>
      <c r="P84" s="268">
        <f t="shared" si="10"/>
        <v>6.99</v>
      </c>
      <c r="Q84" s="268">
        <f t="shared" si="10"/>
        <v>4.45</v>
      </c>
      <c r="R84" s="268">
        <f t="shared" si="10"/>
        <v>4.3</v>
      </c>
      <c r="S84" s="132">
        <f t="shared" si="16"/>
        <v>15.076383471074378</v>
      </c>
      <c r="U84" s="131">
        <v>1990</v>
      </c>
      <c r="V84" s="268">
        <f t="shared" si="13"/>
        <v>873.12396694214874</v>
      </c>
      <c r="W84" s="268">
        <f t="shared" si="11"/>
        <v>1386.4462809917354</v>
      </c>
      <c r="X84" s="268">
        <f t="shared" si="11"/>
        <v>613.03140495867785</v>
      </c>
      <c r="Y84" s="268">
        <f t="shared" si="11"/>
        <v>1813.884297520661</v>
      </c>
      <c r="Z84" s="268">
        <f t="shared" si="11"/>
        <v>2365.8842975206608</v>
      </c>
      <c r="AA84" s="268">
        <f t="shared" si="11"/>
        <v>3387.9669421487602</v>
      </c>
      <c r="AB84" s="268">
        <f t="shared" si="11"/>
        <v>1291.2396694214876</v>
      </c>
      <c r="AC84" s="268">
        <f t="shared" si="11"/>
        <v>1457.2561983471076</v>
      </c>
      <c r="AD84" s="268">
        <f t="shared" si="11"/>
        <v>928.2644628099174</v>
      </c>
      <c r="AE84" s="268">
        <f t="shared" si="11"/>
        <v>429.79834710743802</v>
      </c>
      <c r="AF84" s="268">
        <f t="shared" si="11"/>
        <v>273.61983471074382</v>
      </c>
      <c r="AG84" s="268">
        <f t="shared" si="11"/>
        <v>255.86776859504135</v>
      </c>
      <c r="AH84" s="134">
        <f t="shared" si="17"/>
        <v>15.076383471074379</v>
      </c>
      <c r="AI84" s="272"/>
    </row>
    <row r="85" spans="1:35">
      <c r="A85" s="263">
        <f t="shared" si="14"/>
        <v>1927</v>
      </c>
      <c r="B85" s="271">
        <v>10074</v>
      </c>
      <c r="C85" s="265">
        <v>-901</v>
      </c>
      <c r="D85" s="266">
        <f t="shared" si="15"/>
        <v>-901</v>
      </c>
      <c r="E85" s="130">
        <v>28</v>
      </c>
      <c r="F85" s="131">
        <v>1991</v>
      </c>
      <c r="G85" s="268">
        <f t="shared" si="12"/>
        <v>4.75</v>
      </c>
      <c r="H85" s="268">
        <f t="shared" si="10"/>
        <v>7.55</v>
      </c>
      <c r="I85" s="268">
        <f t="shared" si="10"/>
        <v>12.8</v>
      </c>
      <c r="J85" s="268">
        <f t="shared" si="10"/>
        <v>11.4</v>
      </c>
      <c r="K85" s="268">
        <f t="shared" si="10"/>
        <v>12.5</v>
      </c>
      <c r="L85" s="268">
        <f t="shared" si="10"/>
        <v>117.3</v>
      </c>
      <c r="M85" s="268">
        <f t="shared" si="10"/>
        <v>34.200000000000003</v>
      </c>
      <c r="N85" s="268">
        <f t="shared" si="10"/>
        <v>24.7</v>
      </c>
      <c r="O85" s="268">
        <f t="shared" si="10"/>
        <v>16.3</v>
      </c>
      <c r="P85" s="268">
        <f t="shared" si="10"/>
        <v>10.4</v>
      </c>
      <c r="Q85" s="268">
        <f t="shared" si="10"/>
        <v>5.94</v>
      </c>
      <c r="R85" s="268">
        <f t="shared" si="10"/>
        <v>4.57</v>
      </c>
      <c r="S85" s="132">
        <f t="shared" si="16"/>
        <v>15.936376859504133</v>
      </c>
      <c r="U85" s="131">
        <v>1991</v>
      </c>
      <c r="V85" s="268">
        <f t="shared" si="13"/>
        <v>292.06611570247929</v>
      </c>
      <c r="W85" s="268">
        <f t="shared" si="11"/>
        <v>449.25619834710744</v>
      </c>
      <c r="X85" s="268">
        <f t="shared" si="11"/>
        <v>787.04132231404958</v>
      </c>
      <c r="Y85" s="268">
        <f t="shared" si="11"/>
        <v>700.95867768595042</v>
      </c>
      <c r="Z85" s="268">
        <f t="shared" si="11"/>
        <v>694.21487603305786</v>
      </c>
      <c r="AA85" s="268">
        <f t="shared" si="11"/>
        <v>7212.4958677685954</v>
      </c>
      <c r="AB85" s="268">
        <f t="shared" si="11"/>
        <v>2035.0413223140497</v>
      </c>
      <c r="AC85" s="268">
        <f t="shared" si="11"/>
        <v>1518.7438016528924</v>
      </c>
      <c r="AD85" s="268">
        <f t="shared" si="11"/>
        <v>969.91735537190084</v>
      </c>
      <c r="AE85" s="268">
        <f t="shared" si="11"/>
        <v>639.47107438016531</v>
      </c>
      <c r="AF85" s="268">
        <f t="shared" si="11"/>
        <v>365.23636363636371</v>
      </c>
      <c r="AG85" s="268">
        <f t="shared" si="11"/>
        <v>271.93388429752071</v>
      </c>
      <c r="AH85" s="134">
        <f t="shared" si="17"/>
        <v>15.936376859504135</v>
      </c>
      <c r="AI85" s="272"/>
    </row>
    <row r="86" spans="1:35">
      <c r="A86" s="263">
        <f t="shared" si="14"/>
        <v>1927</v>
      </c>
      <c r="B86" s="271">
        <v>10105</v>
      </c>
      <c r="C86" s="265">
        <v>-901</v>
      </c>
      <c r="D86" s="266">
        <f t="shared" si="15"/>
        <v>-901</v>
      </c>
      <c r="E86" s="130">
        <v>29</v>
      </c>
      <c r="F86" s="131">
        <v>1992</v>
      </c>
      <c r="G86" s="268">
        <f t="shared" si="12"/>
        <v>8.67</v>
      </c>
      <c r="H86" s="268">
        <f t="shared" si="10"/>
        <v>13</v>
      </c>
      <c r="I86" s="268">
        <f t="shared" si="10"/>
        <v>12</v>
      </c>
      <c r="J86" s="268">
        <f t="shared" si="10"/>
        <v>19</v>
      </c>
      <c r="K86" s="268">
        <f t="shared" si="10"/>
        <v>86.7</v>
      </c>
      <c r="L86" s="268">
        <f t="shared" si="10"/>
        <v>47.7</v>
      </c>
      <c r="M86" s="268">
        <f t="shared" si="10"/>
        <v>20.399999999999999</v>
      </c>
      <c r="N86" s="268">
        <f t="shared" si="10"/>
        <v>11.3</v>
      </c>
      <c r="O86" s="268">
        <f t="shared" si="10"/>
        <v>6.35</v>
      </c>
      <c r="P86" s="268">
        <f t="shared" si="10"/>
        <v>4.01</v>
      </c>
      <c r="Q86" s="268">
        <f t="shared" si="10"/>
        <v>2.0699999999999998</v>
      </c>
      <c r="R86" s="268">
        <f t="shared" si="10"/>
        <v>1.86</v>
      </c>
      <c r="S86" s="132">
        <f t="shared" si="16"/>
        <v>13.903834710743805</v>
      </c>
      <c r="U86" s="131">
        <v>1992</v>
      </c>
      <c r="V86" s="268">
        <f t="shared" si="13"/>
        <v>533.09752066115698</v>
      </c>
      <c r="W86" s="268">
        <f t="shared" si="11"/>
        <v>773.55371900826447</v>
      </c>
      <c r="X86" s="268">
        <f t="shared" si="11"/>
        <v>737.85123966942149</v>
      </c>
      <c r="Y86" s="268">
        <f t="shared" si="11"/>
        <v>1168.2644628099172</v>
      </c>
      <c r="Z86" s="268">
        <f t="shared" si="11"/>
        <v>4987.0413223140504</v>
      </c>
      <c r="AA86" s="268">
        <f t="shared" si="11"/>
        <v>2932.9586776859501</v>
      </c>
      <c r="AB86" s="268">
        <f t="shared" si="11"/>
        <v>1213.8842975206612</v>
      </c>
      <c r="AC86" s="268">
        <f t="shared" si="11"/>
        <v>694.80991735537202</v>
      </c>
      <c r="AD86" s="268">
        <f t="shared" si="11"/>
        <v>377.85123966942149</v>
      </c>
      <c r="AE86" s="268">
        <f t="shared" si="11"/>
        <v>246.5652892561983</v>
      </c>
      <c r="AF86" s="268">
        <f t="shared" si="11"/>
        <v>127.27933884297518</v>
      </c>
      <c r="AG86" s="268">
        <f t="shared" si="11"/>
        <v>110.67768595041322</v>
      </c>
      <c r="AH86" s="134">
        <f t="shared" si="17"/>
        <v>13.903834710743801</v>
      </c>
      <c r="AI86" s="272"/>
    </row>
    <row r="87" spans="1:35">
      <c r="A87" s="263">
        <f t="shared" si="14"/>
        <v>1927</v>
      </c>
      <c r="B87" s="271">
        <v>10135</v>
      </c>
      <c r="C87" s="265">
        <v>-901</v>
      </c>
      <c r="D87" s="266">
        <f t="shared" si="15"/>
        <v>-901</v>
      </c>
      <c r="E87" s="130">
        <v>28</v>
      </c>
      <c r="F87" s="131">
        <v>1993</v>
      </c>
      <c r="G87" s="268">
        <f t="shared" si="12"/>
        <v>4.5999999999999996</v>
      </c>
      <c r="H87" s="268">
        <f t="shared" si="10"/>
        <v>6.15</v>
      </c>
      <c r="I87" s="268">
        <f t="shared" si="10"/>
        <v>64.7</v>
      </c>
      <c r="J87" s="268">
        <f t="shared" si="10"/>
        <v>249.2</v>
      </c>
      <c r="K87" s="268">
        <f t="shared" si="10"/>
        <v>190.8</v>
      </c>
      <c r="L87" s="268">
        <f t="shared" si="10"/>
        <v>143</v>
      </c>
      <c r="M87" s="268">
        <f t="shared" si="10"/>
        <v>67.7</v>
      </c>
      <c r="N87" s="268">
        <f t="shared" si="10"/>
        <v>29.5</v>
      </c>
      <c r="O87" s="268">
        <f t="shared" si="10"/>
        <v>28.7</v>
      </c>
      <c r="P87" s="268">
        <f t="shared" si="10"/>
        <v>11.3</v>
      </c>
      <c r="Q87" s="268">
        <f t="shared" si="10"/>
        <v>5.99</v>
      </c>
      <c r="R87" s="268">
        <f t="shared" si="10"/>
        <v>8.73</v>
      </c>
      <c r="S87" s="132">
        <f t="shared" si="16"/>
        <v>48.471649586776849</v>
      </c>
      <c r="U87" s="131">
        <v>1993</v>
      </c>
      <c r="V87" s="268">
        <f t="shared" si="13"/>
        <v>282.84297520661153</v>
      </c>
      <c r="W87" s="268">
        <f t="shared" si="11"/>
        <v>365.95041322314046</v>
      </c>
      <c r="X87" s="268">
        <f t="shared" si="11"/>
        <v>3978.2479338842977</v>
      </c>
      <c r="Y87" s="268">
        <f t="shared" si="11"/>
        <v>15322.710743801652</v>
      </c>
      <c r="Z87" s="268">
        <f t="shared" si="11"/>
        <v>10596.495867768595</v>
      </c>
      <c r="AA87" s="268">
        <f t="shared" si="11"/>
        <v>8792.7272727272721</v>
      </c>
      <c r="AB87" s="268">
        <f t="shared" si="11"/>
        <v>4028.4297520661162</v>
      </c>
      <c r="AC87" s="268">
        <f t="shared" si="11"/>
        <v>1813.884297520661</v>
      </c>
      <c r="AD87" s="268">
        <f t="shared" si="11"/>
        <v>1707.7685950413224</v>
      </c>
      <c r="AE87" s="268">
        <f t="shared" si="11"/>
        <v>694.80991735537202</v>
      </c>
      <c r="AF87" s="268">
        <f t="shared" si="11"/>
        <v>368.31074380165285</v>
      </c>
      <c r="AG87" s="268">
        <f t="shared" si="11"/>
        <v>519.47107438016531</v>
      </c>
      <c r="AH87" s="134">
        <f t="shared" si="17"/>
        <v>48.471649586776856</v>
      </c>
      <c r="AI87" s="272"/>
    </row>
    <row r="88" spans="1:35">
      <c r="A88" s="263">
        <f t="shared" si="14"/>
        <v>1928</v>
      </c>
      <c r="B88" s="271">
        <v>10166</v>
      </c>
      <c r="C88" s="265">
        <v>-901</v>
      </c>
      <c r="D88" s="266">
        <f t="shared" si="15"/>
        <v>-901</v>
      </c>
      <c r="E88" s="130">
        <v>28</v>
      </c>
      <c r="F88" s="131">
        <v>1994</v>
      </c>
      <c r="G88" s="268">
        <f t="shared" si="12"/>
        <v>11</v>
      </c>
      <c r="H88" s="268">
        <f t="shared" si="10"/>
        <v>17.399999999999999</v>
      </c>
      <c r="I88" s="268">
        <f t="shared" si="10"/>
        <v>25.1</v>
      </c>
      <c r="J88" s="268">
        <f t="shared" si="10"/>
        <v>21</v>
      </c>
      <c r="K88" s="268">
        <f t="shared" si="10"/>
        <v>51.5</v>
      </c>
      <c r="L88" s="268">
        <f t="shared" si="10"/>
        <v>25.3</v>
      </c>
      <c r="M88" s="268">
        <f t="shared" si="10"/>
        <v>16.600000000000001</v>
      </c>
      <c r="N88" s="268">
        <f t="shared" si="10"/>
        <v>17.3</v>
      </c>
      <c r="O88" s="268">
        <f t="shared" si="10"/>
        <v>11.4</v>
      </c>
      <c r="P88" s="268">
        <f t="shared" si="10"/>
        <v>5.25</v>
      </c>
      <c r="Q88" s="268">
        <f t="shared" si="10"/>
        <v>1.97</v>
      </c>
      <c r="R88" s="268">
        <f t="shared" si="10"/>
        <v>2.95</v>
      </c>
      <c r="S88" s="132">
        <f t="shared" si="16"/>
        <v>12.311444628099173</v>
      </c>
      <c r="U88" s="131">
        <v>1994</v>
      </c>
      <c r="V88" s="268">
        <f t="shared" si="13"/>
        <v>676.36363636363637</v>
      </c>
      <c r="W88" s="268">
        <f t="shared" si="11"/>
        <v>1035.3719008264463</v>
      </c>
      <c r="X88" s="268">
        <f t="shared" si="11"/>
        <v>1543.3388429752067</v>
      </c>
      <c r="Y88" s="268">
        <f t="shared" si="11"/>
        <v>1291.2396694214876</v>
      </c>
      <c r="Z88" s="268">
        <f t="shared" si="11"/>
        <v>2860.1652892561983</v>
      </c>
      <c r="AA88" s="268">
        <f t="shared" si="11"/>
        <v>1555.6363636363637</v>
      </c>
      <c r="AB88" s="268">
        <f t="shared" si="11"/>
        <v>987.76859504132256</v>
      </c>
      <c r="AC88" s="268">
        <f t="shared" si="11"/>
        <v>1063.7355371900828</v>
      </c>
      <c r="AD88" s="268">
        <f t="shared" si="11"/>
        <v>678.34710743801656</v>
      </c>
      <c r="AE88" s="268">
        <f t="shared" si="11"/>
        <v>322.80991735537191</v>
      </c>
      <c r="AF88" s="268">
        <f t="shared" si="11"/>
        <v>121.1305785123967</v>
      </c>
      <c r="AG88" s="268">
        <f t="shared" si="11"/>
        <v>175.53719008264463</v>
      </c>
      <c r="AH88" s="134">
        <f t="shared" si="17"/>
        <v>12.311444628099176</v>
      </c>
      <c r="AI88" s="272"/>
    </row>
    <row r="89" spans="1:35">
      <c r="A89" s="263">
        <f t="shared" si="14"/>
        <v>1928</v>
      </c>
      <c r="B89" s="271">
        <v>10196</v>
      </c>
      <c r="C89" s="265">
        <v>-901</v>
      </c>
      <c r="D89" s="266">
        <f t="shared" si="15"/>
        <v>-901</v>
      </c>
      <c r="E89" s="130">
        <v>28</v>
      </c>
      <c r="F89" s="131">
        <v>1995</v>
      </c>
      <c r="G89" s="268">
        <f t="shared" si="12"/>
        <v>8.3800000000000008</v>
      </c>
      <c r="H89" s="268">
        <f t="shared" si="10"/>
        <v>29.4</v>
      </c>
      <c r="I89" s="268">
        <f t="shared" si="10"/>
        <v>67.2</v>
      </c>
      <c r="J89" s="268">
        <f t="shared" si="10"/>
        <v>341.7</v>
      </c>
      <c r="K89" s="268">
        <f t="shared" si="10"/>
        <v>38.9</v>
      </c>
      <c r="L89" s="268">
        <f t="shared" si="10"/>
        <v>453.7</v>
      </c>
      <c r="M89" s="268">
        <f t="shared" si="10"/>
        <v>99.6</v>
      </c>
      <c r="N89" s="268">
        <f t="shared" si="10"/>
        <v>127.3</v>
      </c>
      <c r="O89" s="268">
        <f t="shared" si="10"/>
        <v>31.5</v>
      </c>
      <c r="P89" s="268">
        <f t="shared" si="10"/>
        <v>23</v>
      </c>
      <c r="Q89" s="268">
        <f t="shared" si="10"/>
        <v>24.8</v>
      </c>
      <c r="R89" s="268">
        <f t="shared" si="10"/>
        <v>21.2</v>
      </c>
      <c r="S89" s="132">
        <f t="shared" si="16"/>
        <v>77.293249586776867</v>
      </c>
      <c r="U89" s="131">
        <v>1995</v>
      </c>
      <c r="V89" s="268">
        <f t="shared" si="13"/>
        <v>515.2661157024794</v>
      </c>
      <c r="W89" s="268">
        <f t="shared" si="11"/>
        <v>1749.4214876033059</v>
      </c>
      <c r="X89" s="268">
        <f t="shared" si="11"/>
        <v>4131.9669421487597</v>
      </c>
      <c r="Y89" s="268">
        <f t="shared" si="11"/>
        <v>21010.314049586777</v>
      </c>
      <c r="Z89" s="268">
        <f t="shared" si="11"/>
        <v>2160.3966942148763</v>
      </c>
      <c r="AA89" s="268">
        <f t="shared" si="11"/>
        <v>27896.92561983471</v>
      </c>
      <c r="AB89" s="268">
        <f t="shared" si="11"/>
        <v>5926.6115702479337</v>
      </c>
      <c r="AC89" s="268">
        <f t="shared" si="11"/>
        <v>7827.371900826447</v>
      </c>
      <c r="AD89" s="268">
        <f t="shared" si="11"/>
        <v>1874.3801652892562</v>
      </c>
      <c r="AE89" s="268">
        <f t="shared" si="11"/>
        <v>1414.2148760330579</v>
      </c>
      <c r="AF89" s="268">
        <f t="shared" si="11"/>
        <v>1524.8925619834711</v>
      </c>
      <c r="AG89" s="268">
        <f t="shared" si="11"/>
        <v>1261.4876033057851</v>
      </c>
      <c r="AH89" s="134">
        <f t="shared" si="17"/>
        <v>77.293249586776881</v>
      </c>
      <c r="AI89" s="272"/>
    </row>
    <row r="90" spans="1:35">
      <c r="A90" s="263">
        <f t="shared" si="14"/>
        <v>1928</v>
      </c>
      <c r="B90" s="271">
        <v>10227</v>
      </c>
      <c r="C90" s="265">
        <v>-901</v>
      </c>
      <c r="D90" s="266">
        <f t="shared" si="15"/>
        <v>-901</v>
      </c>
      <c r="E90" s="130">
        <v>29</v>
      </c>
      <c r="F90" s="131">
        <v>1996</v>
      </c>
      <c r="G90" s="268">
        <f t="shared" si="12"/>
        <v>23.2</v>
      </c>
      <c r="H90" s="268">
        <f t="shared" si="10"/>
        <v>24.5</v>
      </c>
      <c r="I90" s="268">
        <f t="shared" si="10"/>
        <v>51.3</v>
      </c>
      <c r="J90" s="268">
        <f t="shared" si="10"/>
        <v>172.7</v>
      </c>
      <c r="K90" s="268">
        <f t="shared" si="10"/>
        <v>206.7</v>
      </c>
      <c r="L90" s="268">
        <f t="shared" si="10"/>
        <v>88.3</v>
      </c>
      <c r="M90" s="268">
        <f t="shared" si="10"/>
        <v>53.9</v>
      </c>
      <c r="N90" s="268">
        <f t="shared" si="10"/>
        <v>46.6</v>
      </c>
      <c r="O90" s="268">
        <f t="shared" si="10"/>
        <v>25</v>
      </c>
      <c r="P90" s="268">
        <f t="shared" si="10"/>
        <v>30.2</v>
      </c>
      <c r="Q90" s="268">
        <f t="shared" si="10"/>
        <v>19.600000000000001</v>
      </c>
      <c r="R90" s="268">
        <f t="shared" si="10"/>
        <v>17.399999999999999</v>
      </c>
      <c r="S90" s="132">
        <f t="shared" si="16"/>
        <v>45.634115702479335</v>
      </c>
      <c r="U90" s="131">
        <v>1996</v>
      </c>
      <c r="V90" s="268">
        <f t="shared" si="13"/>
        <v>1426.5123966942149</v>
      </c>
      <c r="W90" s="268">
        <f t="shared" si="11"/>
        <v>1457.8512396694214</v>
      </c>
      <c r="X90" s="268">
        <f t="shared" si="11"/>
        <v>3154.3140495867769</v>
      </c>
      <c r="Y90" s="268">
        <f t="shared" si="11"/>
        <v>10618.90909090909</v>
      </c>
      <c r="Z90" s="268">
        <f t="shared" si="11"/>
        <v>11889.520661157021</v>
      </c>
      <c r="AA90" s="268">
        <f t="shared" si="11"/>
        <v>5429.3553719008269</v>
      </c>
      <c r="AB90" s="268">
        <f t="shared" si="11"/>
        <v>3207.272727272727</v>
      </c>
      <c r="AC90" s="268">
        <f t="shared" si="11"/>
        <v>2865.3223140495866</v>
      </c>
      <c r="AD90" s="268">
        <f t="shared" si="11"/>
        <v>1487.6033057851239</v>
      </c>
      <c r="AE90" s="268">
        <f t="shared" si="11"/>
        <v>1856.9256198347109</v>
      </c>
      <c r="AF90" s="268">
        <f t="shared" si="11"/>
        <v>1205.1570247933887</v>
      </c>
      <c r="AG90" s="268">
        <f t="shared" si="11"/>
        <v>1035.3719008264463</v>
      </c>
      <c r="AH90" s="134">
        <f t="shared" si="17"/>
        <v>45.634115702479349</v>
      </c>
      <c r="AI90" s="272"/>
    </row>
    <row r="91" spans="1:35">
      <c r="A91" s="263">
        <f t="shared" si="14"/>
        <v>1928</v>
      </c>
      <c r="B91" s="271">
        <v>10258</v>
      </c>
      <c r="C91" s="265">
        <v>-901</v>
      </c>
      <c r="D91" s="266">
        <f t="shared" si="15"/>
        <v>-901</v>
      </c>
      <c r="E91" s="130">
        <v>28</v>
      </c>
      <c r="F91" s="131">
        <v>1997</v>
      </c>
      <c r="G91" s="268">
        <f t="shared" si="12"/>
        <v>17.7</v>
      </c>
      <c r="H91" s="268">
        <f t="shared" si="10"/>
        <v>36</v>
      </c>
      <c r="I91" s="268">
        <f t="shared" si="10"/>
        <v>402.8</v>
      </c>
      <c r="J91" s="268">
        <f t="shared" si="10"/>
        <v>736.8</v>
      </c>
      <c r="K91" s="268">
        <f t="shared" si="10"/>
        <v>65.599999999999994</v>
      </c>
      <c r="L91" s="268">
        <f t="shared" si="10"/>
        <v>20.100000000000001</v>
      </c>
      <c r="M91" s="268">
        <f t="shared" si="10"/>
        <v>22.3</v>
      </c>
      <c r="N91" s="268">
        <f t="shared" si="10"/>
        <v>23</v>
      </c>
      <c r="O91" s="268">
        <f t="shared" si="10"/>
        <v>31.3</v>
      </c>
      <c r="P91" s="268">
        <f t="shared" si="10"/>
        <v>17.5</v>
      </c>
      <c r="Q91" s="268">
        <f t="shared" si="10"/>
        <v>12.3</v>
      </c>
      <c r="R91" s="268">
        <f t="shared" si="10"/>
        <v>10.1</v>
      </c>
      <c r="S91" s="132">
        <f t="shared" si="16"/>
        <v>85.217851239669443</v>
      </c>
      <c r="U91" s="131">
        <v>1997</v>
      </c>
      <c r="V91" s="268">
        <f t="shared" si="13"/>
        <v>1088.3305785123966</v>
      </c>
      <c r="W91" s="268">
        <f t="shared" si="11"/>
        <v>2142.1487603305786</v>
      </c>
      <c r="X91" s="268">
        <f t="shared" si="11"/>
        <v>24767.206611570247</v>
      </c>
      <c r="Y91" s="268">
        <f t="shared" si="11"/>
        <v>45304.066115702473</v>
      </c>
      <c r="Z91" s="268">
        <f t="shared" si="11"/>
        <v>3643.2396694214876</v>
      </c>
      <c r="AA91" s="268">
        <f t="shared" si="11"/>
        <v>1235.9008264462811</v>
      </c>
      <c r="AB91" s="268">
        <f t="shared" si="11"/>
        <v>1326.9421487603306</v>
      </c>
      <c r="AC91" s="268">
        <f t="shared" si="11"/>
        <v>1414.2148760330579</v>
      </c>
      <c r="AD91" s="268">
        <f t="shared" si="11"/>
        <v>1862.4793388429753</v>
      </c>
      <c r="AE91" s="268">
        <f t="shared" si="11"/>
        <v>1076.0330578512396</v>
      </c>
      <c r="AF91" s="268">
        <f t="shared" si="11"/>
        <v>756.29752066115702</v>
      </c>
      <c r="AG91" s="268">
        <f t="shared" si="11"/>
        <v>600.99173553719015</v>
      </c>
      <c r="AH91" s="134">
        <f t="shared" si="17"/>
        <v>85.2178512396694</v>
      </c>
      <c r="AI91" s="272"/>
    </row>
    <row r="92" spans="1:35">
      <c r="A92" s="263">
        <f t="shared" si="14"/>
        <v>1928</v>
      </c>
      <c r="B92" s="271">
        <v>10287</v>
      </c>
      <c r="C92" s="265">
        <v>-901</v>
      </c>
      <c r="D92" s="266">
        <f t="shared" si="15"/>
        <v>-901</v>
      </c>
      <c r="E92" s="130">
        <v>28</v>
      </c>
      <c r="F92" s="131">
        <v>1998</v>
      </c>
      <c r="G92" s="268">
        <f t="shared" si="12"/>
        <v>14.5</v>
      </c>
      <c r="H92" s="268">
        <f t="shared" si="10"/>
        <v>23.3</v>
      </c>
      <c r="I92" s="268">
        <f t="shared" si="10"/>
        <v>29.4</v>
      </c>
      <c r="J92" s="268">
        <f t="shared" si="10"/>
        <v>210.8</v>
      </c>
      <c r="K92" s="268">
        <f t="shared" si="10"/>
        <v>325.89999999999998</v>
      </c>
      <c r="L92" s="268">
        <f t="shared" si="10"/>
        <v>55.7</v>
      </c>
      <c r="M92" s="268">
        <f t="shared" si="10"/>
        <v>96.7</v>
      </c>
      <c r="N92" s="268">
        <f t="shared" si="10"/>
        <v>46.1</v>
      </c>
      <c r="O92" s="268">
        <f t="shared" si="10"/>
        <v>23.3</v>
      </c>
      <c r="P92" s="268">
        <f t="shared" si="10"/>
        <v>26.4</v>
      </c>
      <c r="Q92" s="268">
        <f t="shared" si="10"/>
        <v>32.299999999999997</v>
      </c>
      <c r="R92" s="268">
        <f t="shared" si="10"/>
        <v>25.7</v>
      </c>
      <c r="S92" s="132">
        <f t="shared" si="16"/>
        <v>53.685421487603314</v>
      </c>
      <c r="U92" s="131">
        <v>1998</v>
      </c>
      <c r="V92" s="268">
        <f t="shared" si="13"/>
        <v>891.57024793388427</v>
      </c>
      <c r="W92" s="268">
        <f t="shared" si="11"/>
        <v>1386.4462809917354</v>
      </c>
      <c r="X92" s="268">
        <f t="shared" si="11"/>
        <v>1807.7355371900828</v>
      </c>
      <c r="Y92" s="268">
        <f t="shared" si="11"/>
        <v>12961.586776859504</v>
      </c>
      <c r="Z92" s="268">
        <f t="shared" si="11"/>
        <v>18099.570247933883</v>
      </c>
      <c r="AA92" s="268">
        <f t="shared" si="11"/>
        <v>3424.8595041322315</v>
      </c>
      <c r="AB92" s="268">
        <f t="shared" si="11"/>
        <v>5754.0495867768595</v>
      </c>
      <c r="AC92" s="268">
        <f t="shared" si="11"/>
        <v>2834.5785123966939</v>
      </c>
      <c r="AD92" s="268">
        <f t="shared" si="11"/>
        <v>1386.4462809917354</v>
      </c>
      <c r="AE92" s="268">
        <f t="shared" si="11"/>
        <v>1623.2727272727273</v>
      </c>
      <c r="AF92" s="268">
        <f t="shared" si="11"/>
        <v>1986.0495867768591</v>
      </c>
      <c r="AG92" s="268">
        <f t="shared" si="11"/>
        <v>1529.2561983471073</v>
      </c>
      <c r="AH92" s="134">
        <f t="shared" si="17"/>
        <v>53.685421487603314</v>
      </c>
      <c r="AI92" s="272"/>
    </row>
    <row r="93" spans="1:35">
      <c r="A93" s="263">
        <f t="shared" si="14"/>
        <v>1928</v>
      </c>
      <c r="B93" s="271">
        <v>10318</v>
      </c>
      <c r="C93" s="265">
        <v>-901</v>
      </c>
      <c r="D93" s="266">
        <f t="shared" si="15"/>
        <v>-901</v>
      </c>
      <c r="E93" s="130">
        <v>28</v>
      </c>
      <c r="F93" s="131">
        <v>1999</v>
      </c>
      <c r="G93" s="268">
        <f t="shared" si="12"/>
        <v>24.8</v>
      </c>
      <c r="H93" s="268">
        <f t="shared" si="10"/>
        <v>36.6</v>
      </c>
      <c r="I93" s="268">
        <f t="shared" si="10"/>
        <v>37.9</v>
      </c>
      <c r="J93" s="268">
        <f t="shared" si="10"/>
        <v>127.4</v>
      </c>
      <c r="K93" s="268">
        <f t="shared" si="10"/>
        <v>318</v>
      </c>
      <c r="L93" s="268">
        <f t="shared" ref="H93:R110" si="18">INDEX($C$16:$C$2000,($F93-1922)*12+L$12,1)</f>
        <v>59.8</v>
      </c>
      <c r="M93" s="268">
        <f t="shared" si="18"/>
        <v>27.4</v>
      </c>
      <c r="N93" s="268">
        <f t="shared" si="18"/>
        <v>27.2</v>
      </c>
      <c r="O93" s="268">
        <f t="shared" si="18"/>
        <v>23.8</v>
      </c>
      <c r="P93" s="268">
        <f t="shared" si="18"/>
        <v>35.200000000000003</v>
      </c>
      <c r="Q93" s="268">
        <f t="shared" si="18"/>
        <v>39.200000000000003</v>
      </c>
      <c r="R93" s="268">
        <f t="shared" si="18"/>
        <v>22.1</v>
      </c>
      <c r="S93" s="132">
        <f t="shared" si="16"/>
        <v>45.813223140495879</v>
      </c>
      <c r="U93" s="131">
        <v>1999</v>
      </c>
      <c r="V93" s="268">
        <f t="shared" si="13"/>
        <v>1524.8925619834711</v>
      </c>
      <c r="W93" s="268">
        <f t="shared" si="11"/>
        <v>2177.8512396694218</v>
      </c>
      <c r="X93" s="268">
        <f t="shared" si="11"/>
        <v>2330.3801652892562</v>
      </c>
      <c r="Y93" s="268">
        <f t="shared" si="11"/>
        <v>7833.5206611570247</v>
      </c>
      <c r="Z93" s="268">
        <f t="shared" si="11"/>
        <v>17660.826446280993</v>
      </c>
      <c r="AA93" s="268">
        <f t="shared" ref="W93:AG110" si="19">IF(INDEX($D$16:$D$2000,($U93-1922)*12+AA$12,1)&lt;&gt;-901,INDEX($D$16:$D$2000,($U93-1922)*12+AA$12,1)*1000,-901)</f>
        <v>3676.9586776859505</v>
      </c>
      <c r="AB93" s="268">
        <f t="shared" si="19"/>
        <v>1630.413223140496</v>
      </c>
      <c r="AC93" s="268">
        <f t="shared" si="19"/>
        <v>1672.4628099173553</v>
      </c>
      <c r="AD93" s="268">
        <f t="shared" si="19"/>
        <v>1416.1983471074379</v>
      </c>
      <c r="AE93" s="268">
        <f t="shared" si="19"/>
        <v>2164.3636363636365</v>
      </c>
      <c r="AF93" s="268">
        <f t="shared" si="19"/>
        <v>2410.3140495867774</v>
      </c>
      <c r="AG93" s="268">
        <f t="shared" si="19"/>
        <v>1315.0413223140495</v>
      </c>
      <c r="AH93" s="134">
        <f t="shared" si="17"/>
        <v>45.813223140495872</v>
      </c>
      <c r="AI93" s="272"/>
    </row>
    <row r="94" spans="1:35">
      <c r="A94" s="263">
        <f t="shared" si="14"/>
        <v>1928</v>
      </c>
      <c r="B94" s="271">
        <v>10348</v>
      </c>
      <c r="C94" s="265">
        <v>-901</v>
      </c>
      <c r="D94" s="266">
        <f t="shared" si="15"/>
        <v>-901</v>
      </c>
      <c r="E94" s="130">
        <v>29</v>
      </c>
      <c r="F94" s="131">
        <v>2000</v>
      </c>
      <c r="G94" s="268">
        <f t="shared" si="12"/>
        <v>22.8</v>
      </c>
      <c r="H94" s="268">
        <f t="shared" si="18"/>
        <v>26.2</v>
      </c>
      <c r="I94" s="268">
        <f t="shared" si="18"/>
        <v>28.8</v>
      </c>
      <c r="J94" s="268">
        <f t="shared" si="18"/>
        <v>82.4</v>
      </c>
      <c r="K94" s="268">
        <f t="shared" si="18"/>
        <v>259.8</v>
      </c>
      <c r="L94" s="268">
        <f t="shared" si="18"/>
        <v>46.6</v>
      </c>
      <c r="M94" s="268">
        <f t="shared" si="18"/>
        <v>22.6</v>
      </c>
      <c r="N94" s="268">
        <f t="shared" si="18"/>
        <v>28.3</v>
      </c>
      <c r="O94" s="268">
        <f t="shared" si="18"/>
        <v>28.8</v>
      </c>
      <c r="P94" s="268">
        <f t="shared" si="18"/>
        <v>23.6</v>
      </c>
      <c r="Q94" s="268">
        <f t="shared" si="18"/>
        <v>17.2</v>
      </c>
      <c r="R94" s="268">
        <f t="shared" si="18"/>
        <v>18.7</v>
      </c>
      <c r="S94" s="132">
        <f t="shared" si="16"/>
        <v>36.027570247933888</v>
      </c>
      <c r="U94" s="131">
        <v>2000</v>
      </c>
      <c r="V94" s="268">
        <f t="shared" si="13"/>
        <v>1401.9173553719008</v>
      </c>
      <c r="W94" s="268">
        <f t="shared" si="19"/>
        <v>1559.0082644628098</v>
      </c>
      <c r="X94" s="268">
        <f t="shared" si="19"/>
        <v>1770.8429752066115</v>
      </c>
      <c r="Y94" s="268">
        <f t="shared" si="19"/>
        <v>5066.5785123966944</v>
      </c>
      <c r="Z94" s="268">
        <f t="shared" si="19"/>
        <v>14943.867768595044</v>
      </c>
      <c r="AA94" s="268">
        <f t="shared" si="19"/>
        <v>2865.3223140495866</v>
      </c>
      <c r="AB94" s="268">
        <f t="shared" si="19"/>
        <v>1344.793388429752</v>
      </c>
      <c r="AC94" s="268">
        <f t="shared" si="19"/>
        <v>1740.0991735537191</v>
      </c>
      <c r="AD94" s="268">
        <f t="shared" si="19"/>
        <v>1713.7190082644629</v>
      </c>
      <c r="AE94" s="268">
        <f t="shared" si="19"/>
        <v>1451.1074380165289</v>
      </c>
      <c r="AF94" s="268">
        <f t="shared" si="19"/>
        <v>1057.5867768595042</v>
      </c>
      <c r="AG94" s="268">
        <f t="shared" si="19"/>
        <v>1112.7272727272727</v>
      </c>
      <c r="AH94" s="134">
        <f t="shared" si="17"/>
        <v>36.027570247933888</v>
      </c>
      <c r="AI94" s="272"/>
    </row>
    <row r="95" spans="1:35">
      <c r="A95" s="263">
        <f t="shared" si="14"/>
        <v>1928</v>
      </c>
      <c r="B95" s="271">
        <v>10379</v>
      </c>
      <c r="C95" s="265">
        <v>-901</v>
      </c>
      <c r="D95" s="266">
        <f t="shared" si="15"/>
        <v>-901</v>
      </c>
      <c r="E95" s="130">
        <v>28</v>
      </c>
      <c r="F95" s="131">
        <v>2001</v>
      </c>
      <c r="G95" s="268">
        <f t="shared" si="12"/>
        <v>25</v>
      </c>
      <c r="H95" s="268">
        <f t="shared" si="18"/>
        <v>23.7</v>
      </c>
      <c r="I95" s="268">
        <f t="shared" si="18"/>
        <v>24.5</v>
      </c>
      <c r="J95" s="268">
        <f t="shared" si="18"/>
        <v>25.5</v>
      </c>
      <c r="K95" s="268">
        <f t="shared" si="18"/>
        <v>52</v>
      </c>
      <c r="L95" s="268">
        <f t="shared" si="18"/>
        <v>29.2</v>
      </c>
      <c r="M95" s="268">
        <f t="shared" si="18"/>
        <v>29.1</v>
      </c>
      <c r="N95" s="268">
        <f t="shared" si="18"/>
        <v>27.1</v>
      </c>
      <c r="O95" s="268">
        <f t="shared" si="18"/>
        <v>16.399999999999999</v>
      </c>
      <c r="P95" s="268">
        <f t="shared" si="18"/>
        <v>10.7</v>
      </c>
      <c r="Q95" s="268">
        <f t="shared" si="18"/>
        <v>7.34</v>
      </c>
      <c r="R95" s="268">
        <f t="shared" si="18"/>
        <v>6.96</v>
      </c>
      <c r="S95" s="132">
        <f t="shared" si="16"/>
        <v>16.602327272727273</v>
      </c>
      <c r="U95" s="131">
        <v>2001</v>
      </c>
      <c r="V95" s="268">
        <f t="shared" si="13"/>
        <v>1537.1900826446281</v>
      </c>
      <c r="W95" s="268">
        <f t="shared" si="19"/>
        <v>1410.2479338842975</v>
      </c>
      <c r="X95" s="268">
        <f t="shared" si="19"/>
        <v>1506.4462809917356</v>
      </c>
      <c r="Y95" s="268">
        <f t="shared" si="19"/>
        <v>1567.9338842975205</v>
      </c>
      <c r="Z95" s="268">
        <f t="shared" si="19"/>
        <v>2887.9338842975208</v>
      </c>
      <c r="AA95" s="268">
        <f t="shared" si="19"/>
        <v>1795.4380165289256</v>
      </c>
      <c r="AB95" s="268">
        <f t="shared" si="19"/>
        <v>1731.5702479338843</v>
      </c>
      <c r="AC95" s="268">
        <f t="shared" si="19"/>
        <v>1666.3140495867767</v>
      </c>
      <c r="AD95" s="268">
        <f t="shared" si="19"/>
        <v>975.86776859504107</v>
      </c>
      <c r="AE95" s="268">
        <f t="shared" si="19"/>
        <v>657.91735537190073</v>
      </c>
      <c r="AF95" s="268">
        <f t="shared" si="19"/>
        <v>451.31900826446281</v>
      </c>
      <c r="AG95" s="268">
        <f t="shared" si="19"/>
        <v>414.14876033057863</v>
      </c>
      <c r="AH95" s="134">
        <f t="shared" si="17"/>
        <v>16.602327272727273</v>
      </c>
      <c r="AI95" s="272"/>
    </row>
    <row r="96" spans="1:35">
      <c r="A96" s="263">
        <f t="shared" si="14"/>
        <v>1928</v>
      </c>
      <c r="B96" s="271">
        <v>10409</v>
      </c>
      <c r="C96" s="265">
        <v>-901</v>
      </c>
      <c r="D96" s="266">
        <f t="shared" si="15"/>
        <v>-901</v>
      </c>
      <c r="E96" s="130">
        <v>28</v>
      </c>
      <c r="F96" s="131">
        <v>2002</v>
      </c>
      <c r="G96" s="268">
        <f t="shared" si="12"/>
        <v>9.32</v>
      </c>
      <c r="H96" s="268">
        <f t="shared" si="18"/>
        <v>20.100000000000001</v>
      </c>
      <c r="I96" s="268">
        <f t="shared" si="18"/>
        <v>49.5</v>
      </c>
      <c r="J96" s="268">
        <f t="shared" si="18"/>
        <v>44.4</v>
      </c>
      <c r="K96" s="268">
        <f t="shared" si="18"/>
        <v>54.1</v>
      </c>
      <c r="L96" s="268">
        <f t="shared" si="18"/>
        <v>71.3</v>
      </c>
      <c r="M96" s="268">
        <f t="shared" si="18"/>
        <v>24.9</v>
      </c>
      <c r="N96" s="268">
        <f t="shared" si="18"/>
        <v>33</v>
      </c>
      <c r="O96" s="268">
        <f t="shared" si="18"/>
        <v>21.5</v>
      </c>
      <c r="P96" s="268">
        <f t="shared" si="18"/>
        <v>13.4</v>
      </c>
      <c r="Q96" s="268">
        <f t="shared" si="18"/>
        <v>11.1</v>
      </c>
      <c r="R96" s="268">
        <f t="shared" si="18"/>
        <v>9.5</v>
      </c>
      <c r="S96" s="132">
        <f t="shared" si="16"/>
        <v>21.793229752066114</v>
      </c>
      <c r="U96" s="131">
        <v>2002</v>
      </c>
      <c r="V96" s="268">
        <f t="shared" si="13"/>
        <v>573.06446280991736</v>
      </c>
      <c r="W96" s="268">
        <f t="shared" si="19"/>
        <v>1196.0330578512396</v>
      </c>
      <c r="X96" s="268">
        <f t="shared" si="19"/>
        <v>3043.6363636363635</v>
      </c>
      <c r="Y96" s="268">
        <f t="shared" si="19"/>
        <v>2730.0495867768595</v>
      </c>
      <c r="Z96" s="268">
        <f t="shared" si="19"/>
        <v>3004.5619834710742</v>
      </c>
      <c r="AA96" s="268">
        <f t="shared" si="19"/>
        <v>4384.0661157024797</v>
      </c>
      <c r="AB96" s="268">
        <f t="shared" si="19"/>
        <v>1481.6528925619834</v>
      </c>
      <c r="AC96" s="268">
        <f t="shared" si="19"/>
        <v>2029.0909090909092</v>
      </c>
      <c r="AD96" s="268">
        <f t="shared" si="19"/>
        <v>1279.3388429752067</v>
      </c>
      <c r="AE96" s="268">
        <f t="shared" si="19"/>
        <v>823.93388429752065</v>
      </c>
      <c r="AF96" s="268">
        <f t="shared" si="19"/>
        <v>682.51239669421489</v>
      </c>
      <c r="AG96" s="268">
        <f t="shared" si="19"/>
        <v>565.28925619834718</v>
      </c>
      <c r="AH96" s="134">
        <f t="shared" si="17"/>
        <v>21.793229752066111</v>
      </c>
      <c r="AI96" s="272"/>
    </row>
    <row r="97" spans="1:35">
      <c r="A97" s="263">
        <f t="shared" si="14"/>
        <v>1928</v>
      </c>
      <c r="B97" s="271">
        <v>10440</v>
      </c>
      <c r="C97" s="265">
        <v>-901</v>
      </c>
      <c r="D97" s="266">
        <f t="shared" si="15"/>
        <v>-901</v>
      </c>
      <c r="E97" s="130">
        <v>28</v>
      </c>
      <c r="F97" s="131">
        <v>2003</v>
      </c>
      <c r="G97" s="268">
        <f t="shared" si="12"/>
        <v>9.39</v>
      </c>
      <c r="H97" s="268">
        <f t="shared" si="18"/>
        <v>18.7</v>
      </c>
      <c r="I97" s="268">
        <f t="shared" si="18"/>
        <v>40.299999999999997</v>
      </c>
      <c r="J97" s="268">
        <f t="shared" si="18"/>
        <v>28.3</v>
      </c>
      <c r="K97" s="268">
        <f t="shared" si="18"/>
        <v>27.5</v>
      </c>
      <c r="L97" s="268">
        <f t="shared" si="18"/>
        <v>28.4</v>
      </c>
      <c r="M97" s="268">
        <f t="shared" si="18"/>
        <v>63.4</v>
      </c>
      <c r="N97" s="268">
        <f t="shared" si="18"/>
        <v>33.799999999999997</v>
      </c>
      <c r="O97" s="268">
        <f t="shared" si="18"/>
        <v>28.7</v>
      </c>
      <c r="P97" s="268">
        <f t="shared" si="18"/>
        <v>16.899999999999999</v>
      </c>
      <c r="Q97" s="268">
        <f t="shared" si="18"/>
        <v>14.6</v>
      </c>
      <c r="R97" s="268">
        <f t="shared" si="18"/>
        <v>8.42</v>
      </c>
      <c r="S97" s="132">
        <f t="shared" si="16"/>
        <v>19.178161983471078</v>
      </c>
      <c r="U97" s="131">
        <v>2003</v>
      </c>
      <c r="V97" s="268">
        <f t="shared" si="13"/>
        <v>577.36859504132246</v>
      </c>
      <c r="W97" s="268">
        <f t="shared" si="19"/>
        <v>1112.7272727272727</v>
      </c>
      <c r="X97" s="268">
        <f t="shared" si="19"/>
        <v>2477.95041322314</v>
      </c>
      <c r="Y97" s="268">
        <f t="shared" si="19"/>
        <v>1740.0991735537191</v>
      </c>
      <c r="Z97" s="268">
        <f t="shared" si="19"/>
        <v>1527.2727272727273</v>
      </c>
      <c r="AA97" s="268">
        <f t="shared" si="19"/>
        <v>1746.2479338842975</v>
      </c>
      <c r="AB97" s="268">
        <f t="shared" si="19"/>
        <v>3772.5619834710742</v>
      </c>
      <c r="AC97" s="268">
        <f t="shared" si="19"/>
        <v>2078.2809917355366</v>
      </c>
      <c r="AD97" s="268">
        <f t="shared" si="19"/>
        <v>1707.7685950413224</v>
      </c>
      <c r="AE97" s="268">
        <f t="shared" si="19"/>
        <v>1039.1404958677683</v>
      </c>
      <c r="AF97" s="268">
        <f t="shared" si="19"/>
        <v>897.71900826446279</v>
      </c>
      <c r="AG97" s="268">
        <f t="shared" si="19"/>
        <v>501.02479338842977</v>
      </c>
      <c r="AH97" s="134">
        <f t="shared" si="17"/>
        <v>19.178161983471071</v>
      </c>
      <c r="AI97" s="272"/>
    </row>
    <row r="98" spans="1:35">
      <c r="A98" s="263">
        <f t="shared" si="14"/>
        <v>1928</v>
      </c>
      <c r="B98" s="271">
        <v>10471</v>
      </c>
      <c r="C98" s="265">
        <v>-901</v>
      </c>
      <c r="D98" s="266">
        <f t="shared" si="15"/>
        <v>-901</v>
      </c>
      <c r="E98" s="130">
        <v>29</v>
      </c>
      <c r="F98" s="131">
        <v>2004</v>
      </c>
      <c r="G98" s="268">
        <f t="shared" si="12"/>
        <v>8.0500000000000007</v>
      </c>
      <c r="H98" s="268">
        <f t="shared" si="18"/>
        <v>19.5</v>
      </c>
      <c r="I98" s="268">
        <f t="shared" si="18"/>
        <v>35.200000000000003</v>
      </c>
      <c r="J98" s="268">
        <f t="shared" si="18"/>
        <v>36.1</v>
      </c>
      <c r="K98" s="268">
        <f t="shared" si="18"/>
        <v>62.9</v>
      </c>
      <c r="L98" s="268">
        <f t="shared" si="18"/>
        <v>29</v>
      </c>
      <c r="M98" s="268">
        <f t="shared" si="18"/>
        <v>25.3</v>
      </c>
      <c r="N98" s="268">
        <f t="shared" si="18"/>
        <v>17.8</v>
      </c>
      <c r="O98" s="268">
        <f t="shared" si="18"/>
        <v>11.4</v>
      </c>
      <c r="P98" s="268">
        <f t="shared" si="18"/>
        <v>7.95</v>
      </c>
      <c r="Q98" s="268">
        <f t="shared" si="18"/>
        <v>6.64</v>
      </c>
      <c r="R98" s="268">
        <f t="shared" si="18"/>
        <v>6.65</v>
      </c>
      <c r="S98" s="132">
        <f t="shared" si="16"/>
        <v>16.011649586776858</v>
      </c>
      <c r="U98" s="131">
        <v>2004</v>
      </c>
      <c r="V98" s="268">
        <f t="shared" si="13"/>
        <v>494.97520661157034</v>
      </c>
      <c r="W98" s="268">
        <f t="shared" si="19"/>
        <v>1160.3305785123966</v>
      </c>
      <c r="X98" s="268">
        <f t="shared" si="19"/>
        <v>2164.3636363636365</v>
      </c>
      <c r="Y98" s="268">
        <f t="shared" si="19"/>
        <v>2219.7024793388432</v>
      </c>
      <c r="Z98" s="268">
        <f t="shared" si="19"/>
        <v>3618.0495867768586</v>
      </c>
      <c r="AA98" s="268">
        <f t="shared" si="19"/>
        <v>1783.1404958677685</v>
      </c>
      <c r="AB98" s="268">
        <f t="shared" si="19"/>
        <v>1505.4545454545453</v>
      </c>
      <c r="AC98" s="268">
        <f t="shared" si="19"/>
        <v>1094.4793388429753</v>
      </c>
      <c r="AD98" s="268">
        <f t="shared" si="19"/>
        <v>678.34710743801656</v>
      </c>
      <c r="AE98" s="268">
        <f t="shared" si="19"/>
        <v>488.82644628099177</v>
      </c>
      <c r="AF98" s="268">
        <f t="shared" si="19"/>
        <v>408.27768595041323</v>
      </c>
      <c r="AG98" s="268">
        <f t="shared" si="19"/>
        <v>395.70247933884298</v>
      </c>
      <c r="AH98" s="134">
        <f t="shared" si="17"/>
        <v>16.011649586776858</v>
      </c>
    </row>
    <row r="99" spans="1:35">
      <c r="A99" s="263">
        <f t="shared" si="14"/>
        <v>1928</v>
      </c>
      <c r="B99" s="271">
        <v>10501</v>
      </c>
      <c r="C99" s="265">
        <v>-901</v>
      </c>
      <c r="D99" s="266">
        <f t="shared" si="15"/>
        <v>-901</v>
      </c>
      <c r="E99" s="130">
        <v>28</v>
      </c>
      <c r="F99" s="131">
        <v>2005</v>
      </c>
      <c r="G99" s="268">
        <f t="shared" si="12"/>
        <v>11.9</v>
      </c>
      <c r="H99" s="268">
        <f t="shared" si="18"/>
        <v>20.399999999999999</v>
      </c>
      <c r="I99" s="268">
        <f t="shared" si="18"/>
        <v>58.8</v>
      </c>
      <c r="J99" s="268">
        <f t="shared" si="18"/>
        <v>125</v>
      </c>
      <c r="K99" s="268">
        <f t="shared" si="18"/>
        <v>61.9</v>
      </c>
      <c r="L99" s="268">
        <f t="shared" si="18"/>
        <v>179.5</v>
      </c>
      <c r="M99" s="268">
        <f t="shared" si="18"/>
        <v>52.9</v>
      </c>
      <c r="N99" s="268">
        <f t="shared" si="18"/>
        <v>43.9</v>
      </c>
      <c r="O99" s="268">
        <f t="shared" si="18"/>
        <v>28.3</v>
      </c>
      <c r="P99" s="268">
        <f t="shared" si="18"/>
        <v>33.5</v>
      </c>
      <c r="Q99" s="268">
        <f t="shared" si="18"/>
        <v>23.3</v>
      </c>
      <c r="R99" s="268">
        <f t="shared" si="18"/>
        <v>20.7</v>
      </c>
      <c r="S99" s="132">
        <f t="shared" si="16"/>
        <v>39.977057851239664</v>
      </c>
      <c r="U99" s="131">
        <v>2005</v>
      </c>
      <c r="V99" s="268">
        <f t="shared" si="13"/>
        <v>731.70247933884298</v>
      </c>
      <c r="W99" s="268">
        <f t="shared" si="19"/>
        <v>1213.8842975206612</v>
      </c>
      <c r="X99" s="268">
        <f t="shared" si="19"/>
        <v>3615.4710743801656</v>
      </c>
      <c r="Y99" s="268">
        <f t="shared" si="19"/>
        <v>7685.9504132231405</v>
      </c>
      <c r="Z99" s="268">
        <f t="shared" si="19"/>
        <v>3437.7520661157023</v>
      </c>
      <c r="AA99" s="268">
        <f t="shared" si="19"/>
        <v>11037.024793388429</v>
      </c>
      <c r="AB99" s="268">
        <f t="shared" si="19"/>
        <v>3147.768595041322</v>
      </c>
      <c r="AC99" s="268">
        <f t="shared" si="19"/>
        <v>2699.3057851239669</v>
      </c>
      <c r="AD99" s="268">
        <f t="shared" si="19"/>
        <v>1683.9669421487604</v>
      </c>
      <c r="AE99" s="268">
        <f t="shared" si="19"/>
        <v>2059.8347107438017</v>
      </c>
      <c r="AF99" s="268">
        <f t="shared" si="19"/>
        <v>1432.6611570247933</v>
      </c>
      <c r="AG99" s="268">
        <f t="shared" si="19"/>
        <v>1231.7355371900826</v>
      </c>
      <c r="AH99" s="134">
        <f t="shared" si="17"/>
        <v>39.977057851239671</v>
      </c>
    </row>
    <row r="100" spans="1:35">
      <c r="A100" s="263">
        <f t="shared" si="14"/>
        <v>1929</v>
      </c>
      <c r="B100" s="271">
        <v>10532</v>
      </c>
      <c r="C100" s="265">
        <v>-901</v>
      </c>
      <c r="D100" s="266">
        <f t="shared" si="15"/>
        <v>-901</v>
      </c>
      <c r="E100" s="130">
        <v>28</v>
      </c>
      <c r="F100" s="131">
        <v>2006</v>
      </c>
      <c r="G100" s="268">
        <f t="shared" si="12"/>
        <v>20.399999999999999</v>
      </c>
      <c r="H100" s="268">
        <f t="shared" si="18"/>
        <v>24.5</v>
      </c>
      <c r="I100" s="268">
        <f t="shared" si="18"/>
        <v>207.9</v>
      </c>
      <c r="J100" s="268">
        <f t="shared" si="18"/>
        <v>148.5</v>
      </c>
      <c r="K100" s="268">
        <f t="shared" si="18"/>
        <v>103.1</v>
      </c>
      <c r="L100" s="268">
        <f t="shared" si="18"/>
        <v>244.3</v>
      </c>
      <c r="M100" s="268">
        <f t="shared" si="18"/>
        <v>494</v>
      </c>
      <c r="N100" s="268">
        <f t="shared" si="18"/>
        <v>24.2</v>
      </c>
      <c r="O100" s="268">
        <f t="shared" si="18"/>
        <v>22.6</v>
      </c>
      <c r="P100" s="268">
        <f t="shared" si="18"/>
        <v>28.7</v>
      </c>
      <c r="Q100" s="268">
        <f t="shared" si="18"/>
        <v>24.4</v>
      </c>
      <c r="R100" s="268">
        <f t="shared" si="18"/>
        <v>18.899999999999999</v>
      </c>
      <c r="S100" s="132">
        <f t="shared" si="16"/>
        <v>81.991140495867754</v>
      </c>
      <c r="U100" s="131">
        <v>2006</v>
      </c>
      <c r="V100" s="268">
        <f t="shared" si="13"/>
        <v>1254.3471074380163</v>
      </c>
      <c r="W100" s="268">
        <f t="shared" si="19"/>
        <v>1457.8512396694214</v>
      </c>
      <c r="X100" s="268">
        <f t="shared" si="19"/>
        <v>12783.272727272728</v>
      </c>
      <c r="Y100" s="268">
        <f t="shared" si="19"/>
        <v>9130.9090909090901</v>
      </c>
      <c r="Z100" s="268">
        <f t="shared" si="19"/>
        <v>5725.8842975206608</v>
      </c>
      <c r="AA100" s="268">
        <f t="shared" si="19"/>
        <v>15021.421487603306</v>
      </c>
      <c r="AB100" s="268">
        <f t="shared" si="19"/>
        <v>29395.041322314049</v>
      </c>
      <c r="AC100" s="268">
        <f t="shared" si="19"/>
        <v>1488</v>
      </c>
      <c r="AD100" s="268">
        <f t="shared" si="19"/>
        <v>1344.793388429752</v>
      </c>
      <c r="AE100" s="268">
        <f t="shared" si="19"/>
        <v>1764.6942148760329</v>
      </c>
      <c r="AF100" s="268">
        <f t="shared" si="19"/>
        <v>1500.297520661157</v>
      </c>
      <c r="AG100" s="268">
        <f t="shared" si="19"/>
        <v>1124.6280991735537</v>
      </c>
      <c r="AH100" s="134">
        <f t="shared" si="17"/>
        <v>81.991140495867754</v>
      </c>
    </row>
    <row r="101" spans="1:35">
      <c r="A101" s="263">
        <f t="shared" si="14"/>
        <v>1929</v>
      </c>
      <c r="B101" s="271">
        <v>10562</v>
      </c>
      <c r="C101" s="265">
        <v>-901</v>
      </c>
      <c r="D101" s="266">
        <f t="shared" si="15"/>
        <v>-901</v>
      </c>
      <c r="E101" s="130">
        <v>28</v>
      </c>
      <c r="F101" s="131">
        <v>2007</v>
      </c>
      <c r="G101" s="268">
        <f t="shared" si="12"/>
        <v>18.899999999999999</v>
      </c>
      <c r="H101" s="268">
        <f t="shared" si="18"/>
        <v>25</v>
      </c>
      <c r="I101" s="268">
        <f t="shared" si="18"/>
        <v>30.6</v>
      </c>
      <c r="J101" s="268">
        <f t="shared" si="18"/>
        <v>35.799999999999997</v>
      </c>
      <c r="K101" s="268">
        <f t="shared" si="18"/>
        <v>108.7</v>
      </c>
      <c r="L101" s="268">
        <f t="shared" si="18"/>
        <v>29.1</v>
      </c>
      <c r="M101" s="268">
        <f t="shared" si="18"/>
        <v>35.6</v>
      </c>
      <c r="N101" s="268">
        <f t="shared" si="18"/>
        <v>27.9</v>
      </c>
      <c r="O101" s="268">
        <f t="shared" si="18"/>
        <v>19.399999999999999</v>
      </c>
      <c r="P101" s="268">
        <f t="shared" si="18"/>
        <v>12.9</v>
      </c>
      <c r="Q101" s="268">
        <f t="shared" si="18"/>
        <v>7.39</v>
      </c>
      <c r="R101" s="268">
        <f t="shared" si="18"/>
        <v>9.11</v>
      </c>
      <c r="S101" s="132">
        <f t="shared" si="16"/>
        <v>21.336575206611567</v>
      </c>
      <c r="U101" s="131">
        <v>2007</v>
      </c>
      <c r="V101" s="268">
        <f t="shared" si="13"/>
        <v>1162.1157024793388</v>
      </c>
      <c r="W101" s="268">
        <f t="shared" si="19"/>
        <v>1487.6033057851239</v>
      </c>
      <c r="X101" s="268">
        <f t="shared" si="19"/>
        <v>1881.5206611570247</v>
      </c>
      <c r="Y101" s="268">
        <f t="shared" si="19"/>
        <v>2201.2561983471069</v>
      </c>
      <c r="Z101" s="268">
        <f t="shared" si="19"/>
        <v>6036.8925619834708</v>
      </c>
      <c r="AA101" s="268">
        <f t="shared" si="19"/>
        <v>1789.2892561983472</v>
      </c>
      <c r="AB101" s="268">
        <f t="shared" si="19"/>
        <v>2118.3471074380168</v>
      </c>
      <c r="AC101" s="268">
        <f t="shared" si="19"/>
        <v>1715.5041322314048</v>
      </c>
      <c r="AD101" s="268">
        <f t="shared" si="19"/>
        <v>1154.3801652892562</v>
      </c>
      <c r="AE101" s="268">
        <f t="shared" si="19"/>
        <v>793.19008264462809</v>
      </c>
      <c r="AF101" s="268">
        <f t="shared" si="19"/>
        <v>454.39338842975206</v>
      </c>
      <c r="AG101" s="268">
        <f t="shared" si="19"/>
        <v>542.08264462809905</v>
      </c>
      <c r="AH101" s="134">
        <f t="shared" si="17"/>
        <v>21.336575206611574</v>
      </c>
    </row>
    <row r="102" spans="1:35">
      <c r="A102" s="263">
        <f t="shared" si="14"/>
        <v>1929</v>
      </c>
      <c r="B102" s="271">
        <v>10593</v>
      </c>
      <c r="C102" s="265">
        <v>-901</v>
      </c>
      <c r="D102" s="266">
        <f t="shared" si="15"/>
        <v>-901</v>
      </c>
      <c r="E102" s="130">
        <v>29</v>
      </c>
      <c r="F102" s="131">
        <v>2008</v>
      </c>
      <c r="G102" s="268">
        <f t="shared" si="12"/>
        <v>12.5</v>
      </c>
      <c r="H102" s="268">
        <f t="shared" si="18"/>
        <v>13.2</v>
      </c>
      <c r="I102" s="268">
        <f t="shared" si="18"/>
        <v>21.2</v>
      </c>
      <c r="J102" s="268">
        <f t="shared" si="18"/>
        <v>38.4</v>
      </c>
      <c r="K102" s="268">
        <f t="shared" si="18"/>
        <v>46.2</v>
      </c>
      <c r="L102" s="268">
        <f t="shared" si="18"/>
        <v>28</v>
      </c>
      <c r="M102" s="268">
        <f t="shared" si="18"/>
        <v>18</v>
      </c>
      <c r="N102" s="268">
        <f t="shared" si="18"/>
        <v>13.4</v>
      </c>
      <c r="O102" s="268">
        <f t="shared" si="18"/>
        <v>8.8699999999999992</v>
      </c>
      <c r="P102" s="268">
        <f t="shared" si="18"/>
        <v>5.17</v>
      </c>
      <c r="Q102" s="268">
        <f t="shared" si="18"/>
        <v>3.75</v>
      </c>
      <c r="R102" s="268">
        <f t="shared" si="18"/>
        <v>3.06</v>
      </c>
      <c r="S102" s="132">
        <f t="shared" si="16"/>
        <v>12.751180165289256</v>
      </c>
      <c r="U102" s="131">
        <v>2008</v>
      </c>
      <c r="V102" s="268">
        <f t="shared" si="13"/>
        <v>768.59504132231405</v>
      </c>
      <c r="W102" s="268">
        <f t="shared" si="19"/>
        <v>785.45454545454538</v>
      </c>
      <c r="X102" s="268">
        <f t="shared" si="19"/>
        <v>1303.5371900826447</v>
      </c>
      <c r="Y102" s="268">
        <f t="shared" si="19"/>
        <v>2361.1239669421489</v>
      </c>
      <c r="Z102" s="268">
        <f t="shared" si="19"/>
        <v>2657.454545454546</v>
      </c>
      <c r="AA102" s="268">
        <f t="shared" si="19"/>
        <v>1721.6528925619834</v>
      </c>
      <c r="AB102" s="268">
        <f t="shared" si="19"/>
        <v>1071.0743801652893</v>
      </c>
      <c r="AC102" s="268">
        <f t="shared" si="19"/>
        <v>823.93388429752065</v>
      </c>
      <c r="AD102" s="268">
        <f t="shared" si="19"/>
        <v>527.80165289256195</v>
      </c>
      <c r="AE102" s="268">
        <f t="shared" si="19"/>
        <v>317.89090909090913</v>
      </c>
      <c r="AF102" s="268">
        <f t="shared" si="19"/>
        <v>230.57851239669421</v>
      </c>
      <c r="AG102" s="268">
        <f t="shared" si="19"/>
        <v>182.08264462809916</v>
      </c>
      <c r="AH102" s="134">
        <f t="shared" si="17"/>
        <v>12.751180165289259</v>
      </c>
    </row>
    <row r="103" spans="1:35">
      <c r="A103" s="263">
        <f t="shared" si="14"/>
        <v>1929</v>
      </c>
      <c r="B103" s="271">
        <v>10624</v>
      </c>
      <c r="C103" s="265">
        <v>-901</v>
      </c>
      <c r="D103" s="266">
        <f t="shared" si="15"/>
        <v>-901</v>
      </c>
      <c r="E103" s="130">
        <v>28</v>
      </c>
      <c r="F103" s="131">
        <v>2009</v>
      </c>
      <c r="G103" s="268">
        <f t="shared" si="12"/>
        <v>-901</v>
      </c>
      <c r="H103" s="268">
        <f t="shared" si="18"/>
        <v>-901</v>
      </c>
      <c r="I103" s="268">
        <f t="shared" si="18"/>
        <v>-901</v>
      </c>
      <c r="J103" s="268">
        <f t="shared" si="18"/>
        <v>-901</v>
      </c>
      <c r="K103" s="268">
        <f t="shared" si="18"/>
        <v>-901</v>
      </c>
      <c r="L103" s="268">
        <f t="shared" si="18"/>
        <v>-901</v>
      </c>
      <c r="M103" s="268">
        <f t="shared" si="18"/>
        <v>-901</v>
      </c>
      <c r="N103" s="268">
        <f t="shared" si="18"/>
        <v>-901</v>
      </c>
      <c r="O103" s="268">
        <f t="shared" si="18"/>
        <v>-901</v>
      </c>
      <c r="P103" s="268">
        <f t="shared" si="18"/>
        <v>-901</v>
      </c>
      <c r="Q103" s="268">
        <f t="shared" si="18"/>
        <v>-901</v>
      </c>
      <c r="R103" s="268">
        <f t="shared" si="18"/>
        <v>-901</v>
      </c>
      <c r="S103" s="132" t="str">
        <f t="shared" si="16"/>
        <v/>
      </c>
      <c r="U103" s="131">
        <v>2009</v>
      </c>
      <c r="V103" s="268">
        <f t="shared" si="13"/>
        <v>-901</v>
      </c>
      <c r="W103" s="268">
        <f t="shared" si="19"/>
        <v>-901</v>
      </c>
      <c r="X103" s="268">
        <f t="shared" si="19"/>
        <v>-901</v>
      </c>
      <c r="Y103" s="268">
        <f t="shared" si="19"/>
        <v>-901</v>
      </c>
      <c r="Z103" s="268">
        <f t="shared" si="19"/>
        <v>-901</v>
      </c>
      <c r="AA103" s="268">
        <f t="shared" si="19"/>
        <v>-901</v>
      </c>
      <c r="AB103" s="268">
        <f t="shared" si="19"/>
        <v>-901</v>
      </c>
      <c r="AC103" s="268">
        <f t="shared" si="19"/>
        <v>-901</v>
      </c>
      <c r="AD103" s="268">
        <f t="shared" si="19"/>
        <v>-901</v>
      </c>
      <c r="AE103" s="268">
        <f t="shared" si="19"/>
        <v>-901</v>
      </c>
      <c r="AF103" s="268">
        <f t="shared" si="19"/>
        <v>-901</v>
      </c>
      <c r="AG103" s="268">
        <f t="shared" si="19"/>
        <v>-901</v>
      </c>
      <c r="AH103" s="134" t="str">
        <f t="shared" si="17"/>
        <v/>
      </c>
    </row>
    <row r="104" spans="1:35">
      <c r="A104" s="263">
        <f t="shared" si="14"/>
        <v>1929</v>
      </c>
      <c r="B104" s="271">
        <v>10652</v>
      </c>
      <c r="C104" s="265">
        <v>-901</v>
      </c>
      <c r="D104" s="266">
        <f t="shared" si="15"/>
        <v>-901</v>
      </c>
      <c r="E104" s="130">
        <v>28</v>
      </c>
      <c r="F104" s="131">
        <v>2010</v>
      </c>
      <c r="G104" s="268">
        <f t="shared" si="12"/>
        <v>10.3</v>
      </c>
      <c r="H104" s="268">
        <f t="shared" si="18"/>
        <v>14.1</v>
      </c>
      <c r="I104" s="268">
        <f t="shared" si="18"/>
        <v>23.5</v>
      </c>
      <c r="J104" s="268">
        <f t="shared" si="18"/>
        <v>30.5</v>
      </c>
      <c r="K104" s="268">
        <f t="shared" si="18"/>
        <v>45.8</v>
      </c>
      <c r="L104" s="268">
        <f t="shared" si="18"/>
        <v>24.7</v>
      </c>
      <c r="M104" s="268">
        <f t="shared" si="18"/>
        <v>28.7</v>
      </c>
      <c r="N104" s="268">
        <f t="shared" si="18"/>
        <v>26.7</v>
      </c>
      <c r="O104" s="268">
        <f t="shared" si="18"/>
        <v>28.4</v>
      </c>
      <c r="P104" s="268">
        <f t="shared" si="18"/>
        <v>20</v>
      </c>
      <c r="Q104" s="268">
        <f t="shared" si="18"/>
        <v>10.9</v>
      </c>
      <c r="R104" s="268">
        <f t="shared" si="18"/>
        <v>8.06</v>
      </c>
      <c r="S104" s="132">
        <f t="shared" si="16"/>
        <v>16.273983471074377</v>
      </c>
      <c r="U104" s="131">
        <v>2010</v>
      </c>
      <c r="V104" s="268">
        <f t="shared" si="13"/>
        <v>633.32231404958679</v>
      </c>
      <c r="W104" s="268">
        <f t="shared" si="19"/>
        <v>839.00826446280996</v>
      </c>
      <c r="X104" s="268">
        <f t="shared" si="19"/>
        <v>1444.9586776859505</v>
      </c>
      <c r="Y104" s="268">
        <f t="shared" si="19"/>
        <v>1875.3719008264463</v>
      </c>
      <c r="Z104" s="268">
        <f t="shared" si="19"/>
        <v>2543.6033057851241</v>
      </c>
      <c r="AA104" s="268">
        <f t="shared" si="19"/>
        <v>1518.7438016528924</v>
      </c>
      <c r="AB104" s="268">
        <f t="shared" si="19"/>
        <v>1707.7685950413224</v>
      </c>
      <c r="AC104" s="268">
        <f t="shared" si="19"/>
        <v>1641.7190082644629</v>
      </c>
      <c r="AD104" s="268">
        <f t="shared" si="19"/>
        <v>1689.9173553719008</v>
      </c>
      <c r="AE104" s="268">
        <f t="shared" si="19"/>
        <v>1229.7520661157025</v>
      </c>
      <c r="AF104" s="268">
        <f t="shared" si="19"/>
        <v>670.21487603305786</v>
      </c>
      <c r="AG104" s="268">
        <f t="shared" si="19"/>
        <v>479.60330578512406</v>
      </c>
      <c r="AH104" s="134">
        <f t="shared" si="17"/>
        <v>16.273983471074381</v>
      </c>
    </row>
    <row r="105" spans="1:35">
      <c r="A105" s="263">
        <f t="shared" si="14"/>
        <v>1929</v>
      </c>
      <c r="B105" s="271">
        <v>10683</v>
      </c>
      <c r="C105" s="265">
        <v>-901</v>
      </c>
      <c r="D105" s="266">
        <f t="shared" si="15"/>
        <v>-901</v>
      </c>
      <c r="E105" s="130">
        <v>28</v>
      </c>
      <c r="F105" s="131">
        <v>2011</v>
      </c>
      <c r="G105" s="268">
        <f t="shared" si="12"/>
        <v>-901</v>
      </c>
      <c r="H105" s="268">
        <f t="shared" si="18"/>
        <v>-901</v>
      </c>
      <c r="I105" s="268">
        <f t="shared" si="18"/>
        <v>-901</v>
      </c>
      <c r="J105" s="268">
        <f t="shared" si="18"/>
        <v>-901</v>
      </c>
      <c r="K105" s="268">
        <f t="shared" si="18"/>
        <v>-901</v>
      </c>
      <c r="L105" s="268">
        <f t="shared" si="18"/>
        <v>-901</v>
      </c>
      <c r="M105" s="268">
        <f t="shared" si="18"/>
        <v>-901</v>
      </c>
      <c r="N105" s="268">
        <f t="shared" si="18"/>
        <v>-901</v>
      </c>
      <c r="O105" s="268">
        <f t="shared" si="18"/>
        <v>-901</v>
      </c>
      <c r="P105" s="268">
        <f t="shared" si="18"/>
        <v>-901</v>
      </c>
      <c r="Q105" s="268">
        <f t="shared" si="18"/>
        <v>-901</v>
      </c>
      <c r="R105" s="268">
        <f t="shared" si="18"/>
        <v>-901</v>
      </c>
      <c r="S105" s="132" t="str">
        <f t="shared" si="16"/>
        <v/>
      </c>
      <c r="U105" s="131">
        <v>2011</v>
      </c>
      <c r="V105" s="268">
        <f t="shared" si="13"/>
        <v>-901</v>
      </c>
      <c r="W105" s="268">
        <f t="shared" si="19"/>
        <v>-901</v>
      </c>
      <c r="X105" s="268">
        <f t="shared" si="19"/>
        <v>-901</v>
      </c>
      <c r="Y105" s="268">
        <f t="shared" si="19"/>
        <v>-901</v>
      </c>
      <c r="Z105" s="268">
        <f t="shared" si="19"/>
        <v>-901</v>
      </c>
      <c r="AA105" s="268">
        <f t="shared" si="19"/>
        <v>-901</v>
      </c>
      <c r="AB105" s="268">
        <f t="shared" si="19"/>
        <v>-901</v>
      </c>
      <c r="AC105" s="268">
        <f t="shared" si="19"/>
        <v>-901</v>
      </c>
      <c r="AD105" s="268">
        <f t="shared" si="19"/>
        <v>-901</v>
      </c>
      <c r="AE105" s="268">
        <f t="shared" si="19"/>
        <v>-901</v>
      </c>
      <c r="AF105" s="268">
        <f t="shared" si="19"/>
        <v>-901</v>
      </c>
      <c r="AG105" s="268">
        <f t="shared" si="19"/>
        <v>-901</v>
      </c>
      <c r="AH105" s="134" t="str">
        <f t="shared" si="17"/>
        <v/>
      </c>
    </row>
    <row r="106" spans="1:35">
      <c r="A106" s="263">
        <f t="shared" si="14"/>
        <v>1929</v>
      </c>
      <c r="B106" s="271">
        <v>10713</v>
      </c>
      <c r="C106" s="265">
        <v>-901</v>
      </c>
      <c r="D106" s="266">
        <f t="shared" si="15"/>
        <v>-901</v>
      </c>
      <c r="E106" s="130">
        <v>29</v>
      </c>
      <c r="F106" s="131">
        <v>2012</v>
      </c>
      <c r="G106" s="268">
        <f t="shared" si="12"/>
        <v>24.5</v>
      </c>
      <c r="H106" s="268">
        <f t="shared" si="18"/>
        <v>24.3</v>
      </c>
      <c r="I106" s="268">
        <f t="shared" si="18"/>
        <v>24.4</v>
      </c>
      <c r="J106" s="268">
        <f t="shared" si="18"/>
        <v>30.1</v>
      </c>
      <c r="K106" s="268">
        <f t="shared" si="18"/>
        <v>23.6</v>
      </c>
      <c r="L106" s="268">
        <f t="shared" si="18"/>
        <v>100.9</v>
      </c>
      <c r="M106" s="268">
        <f t="shared" si="18"/>
        <v>49.8</v>
      </c>
      <c r="N106" s="268">
        <f t="shared" si="18"/>
        <v>27.7</v>
      </c>
      <c r="O106" s="268">
        <f t="shared" si="18"/>
        <v>28.1</v>
      </c>
      <c r="P106" s="268">
        <f t="shared" si="18"/>
        <v>16.2</v>
      </c>
      <c r="Q106" s="268">
        <f t="shared" si="18"/>
        <v>12.4</v>
      </c>
      <c r="R106" s="268">
        <f t="shared" si="18"/>
        <v>9.98</v>
      </c>
      <c r="S106" s="132">
        <f t="shared" si="16"/>
        <v>22.556033057851245</v>
      </c>
      <c r="U106" s="131">
        <v>2012</v>
      </c>
      <c r="V106" s="268">
        <f t="shared" si="13"/>
        <v>1506.4462809917356</v>
      </c>
      <c r="W106" s="268">
        <f t="shared" si="19"/>
        <v>1445.9504132231405</v>
      </c>
      <c r="X106" s="268">
        <f t="shared" si="19"/>
        <v>1500.297520661157</v>
      </c>
      <c r="Y106" s="268">
        <f t="shared" si="19"/>
        <v>1850.7768595041323</v>
      </c>
      <c r="Z106" s="268">
        <f t="shared" si="19"/>
        <v>1357.4876033057851</v>
      </c>
      <c r="AA106" s="268">
        <f t="shared" si="19"/>
        <v>6204.0991735537191</v>
      </c>
      <c r="AB106" s="268">
        <f t="shared" si="19"/>
        <v>2963.3057851239669</v>
      </c>
      <c r="AC106" s="268">
        <f t="shared" si="19"/>
        <v>1703.206611570248</v>
      </c>
      <c r="AD106" s="268">
        <f t="shared" si="19"/>
        <v>1672.0661157024795</v>
      </c>
      <c r="AE106" s="268">
        <f t="shared" si="19"/>
        <v>996.09917355371897</v>
      </c>
      <c r="AF106" s="268">
        <f t="shared" si="19"/>
        <v>762.44628099173553</v>
      </c>
      <c r="AG106" s="268">
        <f t="shared" si="19"/>
        <v>593.85123966942149</v>
      </c>
      <c r="AH106" s="134">
        <f t="shared" si="17"/>
        <v>22.556033057851241</v>
      </c>
    </row>
    <row r="107" spans="1:35">
      <c r="A107" s="263">
        <f t="shared" si="14"/>
        <v>1929</v>
      </c>
      <c r="B107" s="271">
        <v>10744</v>
      </c>
      <c r="C107" s="265">
        <v>-901</v>
      </c>
      <c r="D107" s="266">
        <f t="shared" si="15"/>
        <v>-901</v>
      </c>
      <c r="E107" s="130">
        <v>28</v>
      </c>
      <c r="F107" s="131">
        <v>2013</v>
      </c>
      <c r="G107" s="268">
        <f t="shared" si="12"/>
        <v>11.7</v>
      </c>
      <c r="H107" s="268">
        <f t="shared" si="18"/>
        <v>31.9</v>
      </c>
      <c r="I107" s="268">
        <f t="shared" si="18"/>
        <v>92.2</v>
      </c>
      <c r="J107" s="268">
        <f t="shared" si="18"/>
        <v>30.4</v>
      </c>
      <c r="K107" s="268">
        <f t="shared" si="18"/>
        <v>26.8</v>
      </c>
      <c r="L107" s="268">
        <f t="shared" si="18"/>
        <v>29.3</v>
      </c>
      <c r="M107" s="268">
        <f t="shared" si="18"/>
        <v>26.3</v>
      </c>
      <c r="N107" s="268">
        <f t="shared" si="18"/>
        <v>20.9</v>
      </c>
      <c r="O107" s="268">
        <f t="shared" si="18"/>
        <v>16.3</v>
      </c>
      <c r="P107" s="268">
        <f t="shared" si="18"/>
        <v>10.199999999999999</v>
      </c>
      <c r="Q107" s="268">
        <f t="shared" si="18"/>
        <v>7.48</v>
      </c>
      <c r="R107" s="268">
        <f t="shared" si="18"/>
        <v>7.9</v>
      </c>
      <c r="S107" s="132">
        <f t="shared" si="16"/>
        <v>18.823100826446282</v>
      </c>
      <c r="U107" s="131">
        <v>2013</v>
      </c>
      <c r="V107" s="268">
        <f t="shared" si="13"/>
        <v>719.40495867768584</v>
      </c>
      <c r="W107" s="268">
        <f t="shared" si="19"/>
        <v>1898.1818181818182</v>
      </c>
      <c r="X107" s="268">
        <f t="shared" si="19"/>
        <v>5669.1570247933878</v>
      </c>
      <c r="Y107" s="268">
        <f t="shared" si="19"/>
        <v>1869.2231404958677</v>
      </c>
      <c r="Z107" s="268">
        <f t="shared" si="19"/>
        <v>1488.3966942148761</v>
      </c>
      <c r="AA107" s="268">
        <f t="shared" si="19"/>
        <v>1801.5867768595042</v>
      </c>
      <c r="AB107" s="268">
        <f t="shared" si="19"/>
        <v>1564.9586776859503</v>
      </c>
      <c r="AC107" s="268">
        <f t="shared" si="19"/>
        <v>1285.0909090909088</v>
      </c>
      <c r="AD107" s="268">
        <f t="shared" si="19"/>
        <v>969.91735537190084</v>
      </c>
      <c r="AE107" s="268">
        <f t="shared" si="19"/>
        <v>627.17355371900817</v>
      </c>
      <c r="AF107" s="268">
        <f t="shared" si="19"/>
        <v>459.92727272727279</v>
      </c>
      <c r="AG107" s="268">
        <f t="shared" si="19"/>
        <v>470.08264462809916</v>
      </c>
      <c r="AH107" s="134">
        <f t="shared" si="17"/>
        <v>18.823100826446275</v>
      </c>
    </row>
    <row r="108" spans="1:35">
      <c r="A108" s="263">
        <f t="shared" si="14"/>
        <v>1929</v>
      </c>
      <c r="B108" s="271">
        <v>10774</v>
      </c>
      <c r="C108" s="265">
        <v>-901</v>
      </c>
      <c r="D108" s="266">
        <f t="shared" si="15"/>
        <v>-901</v>
      </c>
      <c r="E108" s="130">
        <v>28</v>
      </c>
      <c r="F108" s="131">
        <v>2014</v>
      </c>
      <c r="G108" s="268">
        <f t="shared" si="12"/>
        <v>-901</v>
      </c>
      <c r="H108" s="268">
        <f t="shared" si="18"/>
        <v>-901</v>
      </c>
      <c r="I108" s="268">
        <f t="shared" si="18"/>
        <v>-901</v>
      </c>
      <c r="J108" s="268">
        <f t="shared" si="18"/>
        <v>-901</v>
      </c>
      <c r="K108" s="268">
        <f t="shared" si="18"/>
        <v>-901</v>
      </c>
      <c r="L108" s="268">
        <f t="shared" si="18"/>
        <v>-901</v>
      </c>
      <c r="M108" s="268">
        <f t="shared" si="18"/>
        <v>-901</v>
      </c>
      <c r="N108" s="268">
        <f t="shared" si="18"/>
        <v>-901</v>
      </c>
      <c r="O108" s="268">
        <f t="shared" si="18"/>
        <v>-901</v>
      </c>
      <c r="P108" s="268">
        <f t="shared" si="18"/>
        <v>-901</v>
      </c>
      <c r="Q108" s="268">
        <f t="shared" si="18"/>
        <v>-901</v>
      </c>
      <c r="R108" s="268">
        <f t="shared" si="18"/>
        <v>-901</v>
      </c>
      <c r="S108" s="132" t="str">
        <f t="shared" si="16"/>
        <v/>
      </c>
      <c r="U108" s="131">
        <v>2014</v>
      </c>
      <c r="V108" s="268">
        <f t="shared" si="13"/>
        <v>-901</v>
      </c>
      <c r="W108" s="268">
        <f t="shared" si="19"/>
        <v>-901</v>
      </c>
      <c r="X108" s="268">
        <f t="shared" si="19"/>
        <v>-901</v>
      </c>
      <c r="Y108" s="268">
        <f t="shared" si="19"/>
        <v>-901</v>
      </c>
      <c r="Z108" s="268">
        <f t="shared" si="19"/>
        <v>-901</v>
      </c>
      <c r="AA108" s="268">
        <f t="shared" si="19"/>
        <v>-901</v>
      </c>
      <c r="AB108" s="268">
        <f t="shared" si="19"/>
        <v>-901</v>
      </c>
      <c r="AC108" s="268">
        <f t="shared" si="19"/>
        <v>-901</v>
      </c>
      <c r="AD108" s="268">
        <f t="shared" si="19"/>
        <v>-901</v>
      </c>
      <c r="AE108" s="268">
        <f t="shared" si="19"/>
        <v>-901</v>
      </c>
      <c r="AF108" s="268">
        <f t="shared" si="19"/>
        <v>-901</v>
      </c>
      <c r="AG108" s="268">
        <f t="shared" si="19"/>
        <v>-901</v>
      </c>
      <c r="AH108" s="134" t="str">
        <f t="shared" si="17"/>
        <v/>
      </c>
    </row>
    <row r="109" spans="1:35">
      <c r="A109" s="263">
        <f t="shared" si="14"/>
        <v>1929</v>
      </c>
      <c r="B109" s="271">
        <v>10805</v>
      </c>
      <c r="C109" s="265">
        <v>-901</v>
      </c>
      <c r="D109" s="266">
        <f t="shared" si="15"/>
        <v>-901</v>
      </c>
      <c r="E109" s="130">
        <v>28</v>
      </c>
      <c r="F109" s="358">
        <v>2015</v>
      </c>
      <c r="G109" s="268">
        <f t="shared" si="12"/>
        <v>-901</v>
      </c>
      <c r="H109" s="268">
        <f t="shared" si="18"/>
        <v>-901</v>
      </c>
      <c r="I109" s="268">
        <f t="shared" si="18"/>
        <v>-901</v>
      </c>
      <c r="J109" s="268">
        <f t="shared" si="18"/>
        <v>-901</v>
      </c>
      <c r="K109" s="268">
        <f t="shared" si="18"/>
        <v>-901</v>
      </c>
      <c r="L109" s="268">
        <f t="shared" si="18"/>
        <v>-901</v>
      </c>
      <c r="M109" s="268">
        <f t="shared" si="18"/>
        <v>-901</v>
      </c>
      <c r="N109" s="268">
        <f t="shared" si="18"/>
        <v>-901</v>
      </c>
      <c r="O109" s="268">
        <f t="shared" si="18"/>
        <v>-901</v>
      </c>
      <c r="P109" s="268">
        <f t="shared" si="18"/>
        <v>-901</v>
      </c>
      <c r="Q109" s="268">
        <f t="shared" si="18"/>
        <v>-901</v>
      </c>
      <c r="R109" s="268">
        <f t="shared" si="18"/>
        <v>-901</v>
      </c>
      <c r="S109" s="359" t="str">
        <f t="shared" si="16"/>
        <v/>
      </c>
      <c r="U109" s="358">
        <v>2015</v>
      </c>
      <c r="V109" s="268">
        <f t="shared" si="13"/>
        <v>-901</v>
      </c>
      <c r="W109" s="268">
        <f t="shared" si="19"/>
        <v>-901</v>
      </c>
      <c r="X109" s="268">
        <f t="shared" si="19"/>
        <v>-901</v>
      </c>
      <c r="Y109" s="268">
        <f t="shared" si="19"/>
        <v>-901</v>
      </c>
      <c r="Z109" s="268">
        <f t="shared" si="19"/>
        <v>-901</v>
      </c>
      <c r="AA109" s="268">
        <f t="shared" si="19"/>
        <v>-901</v>
      </c>
      <c r="AB109" s="268">
        <f t="shared" si="19"/>
        <v>-901</v>
      </c>
      <c r="AC109" s="268">
        <f t="shared" si="19"/>
        <v>-901</v>
      </c>
      <c r="AD109" s="268">
        <f t="shared" si="19"/>
        <v>-901</v>
      </c>
      <c r="AE109" s="268">
        <f t="shared" si="19"/>
        <v>-901</v>
      </c>
      <c r="AF109" s="268">
        <f t="shared" si="19"/>
        <v>-901</v>
      </c>
      <c r="AG109" s="268">
        <f t="shared" si="19"/>
        <v>-901</v>
      </c>
      <c r="AH109" s="360" t="str">
        <f t="shared" si="17"/>
        <v/>
      </c>
    </row>
    <row r="110" spans="1:35">
      <c r="A110" s="263">
        <f t="shared" si="14"/>
        <v>1929</v>
      </c>
      <c r="B110" s="271">
        <v>10836</v>
      </c>
      <c r="C110" s="265">
        <v>-901</v>
      </c>
      <c r="D110" s="266">
        <f t="shared" si="15"/>
        <v>-901</v>
      </c>
      <c r="E110" s="130">
        <v>29</v>
      </c>
      <c r="F110" s="131">
        <v>2016</v>
      </c>
      <c r="G110" s="268">
        <f t="shared" si="12"/>
        <v>-901</v>
      </c>
      <c r="H110" s="268">
        <f t="shared" si="18"/>
        <v>-901</v>
      </c>
      <c r="I110" s="268">
        <f t="shared" si="18"/>
        <v>-901</v>
      </c>
      <c r="J110" s="268">
        <f t="shared" si="18"/>
        <v>-901</v>
      </c>
      <c r="K110" s="268">
        <f t="shared" si="18"/>
        <v>-901</v>
      </c>
      <c r="L110" s="268">
        <f t="shared" si="18"/>
        <v>-901</v>
      </c>
      <c r="M110" s="268">
        <f t="shared" si="18"/>
        <v>-901</v>
      </c>
      <c r="N110" s="268">
        <f t="shared" si="18"/>
        <v>-901</v>
      </c>
      <c r="O110" s="268">
        <f t="shared" si="18"/>
        <v>-901</v>
      </c>
      <c r="P110" s="268">
        <f t="shared" si="18"/>
        <v>-901</v>
      </c>
      <c r="Q110" s="268">
        <f t="shared" si="18"/>
        <v>-901</v>
      </c>
      <c r="R110" s="268">
        <f t="shared" si="18"/>
        <v>-901</v>
      </c>
      <c r="S110" s="359" t="str">
        <f t="shared" ref="S110:S115" si="20">IF(ISERROR(MATCH(-901,G110:R110,0)),(SUMPRODUCT(G110:R110,$G$13:$R$13)+(E110-$K$13)*K110)*24*60*60/(220*22*9*1000),"")</f>
        <v/>
      </c>
      <c r="U110" s="131">
        <v>2016</v>
      </c>
      <c r="V110" s="268">
        <f t="shared" si="13"/>
        <v>-901</v>
      </c>
      <c r="W110" s="268">
        <f t="shared" si="19"/>
        <v>-901</v>
      </c>
      <c r="X110" s="268">
        <f t="shared" si="19"/>
        <v>-901</v>
      </c>
      <c r="Y110" s="268">
        <f t="shared" si="19"/>
        <v>-901</v>
      </c>
      <c r="Z110" s="268">
        <f t="shared" si="19"/>
        <v>-901</v>
      </c>
      <c r="AA110" s="268">
        <f t="shared" si="19"/>
        <v>-901</v>
      </c>
      <c r="AB110" s="268">
        <f t="shared" si="19"/>
        <v>-901</v>
      </c>
      <c r="AC110" s="268">
        <f t="shared" si="19"/>
        <v>-901</v>
      </c>
      <c r="AD110" s="268">
        <f t="shared" si="19"/>
        <v>-901</v>
      </c>
      <c r="AE110" s="268">
        <f t="shared" si="19"/>
        <v>-901</v>
      </c>
      <c r="AF110" s="268">
        <f t="shared" si="19"/>
        <v>-901</v>
      </c>
      <c r="AG110" s="268">
        <f t="shared" si="19"/>
        <v>-901</v>
      </c>
      <c r="AH110" s="360" t="str">
        <f t="shared" ref="AH110:AH115" si="21">IF(ISERROR(MATCH(-901,V110:AG110,0)),SUM(V110:AG110)/1000,"")</f>
        <v/>
      </c>
    </row>
    <row r="111" spans="1:35">
      <c r="A111" s="263">
        <f t="shared" si="14"/>
        <v>1929</v>
      </c>
      <c r="B111" s="271">
        <v>10866</v>
      </c>
      <c r="C111" s="265">
        <v>-901</v>
      </c>
      <c r="D111" s="266">
        <f t="shared" si="15"/>
        <v>-901</v>
      </c>
      <c r="E111" s="130">
        <v>28</v>
      </c>
      <c r="F111" s="131">
        <v>2017</v>
      </c>
      <c r="G111" s="268">
        <f t="shared" si="12"/>
        <v>-901</v>
      </c>
      <c r="H111" s="268">
        <f t="shared" si="12"/>
        <v>46.199999999999996</v>
      </c>
      <c r="I111" s="268">
        <f t="shared" si="12"/>
        <v>157.62258064516129</v>
      </c>
      <c r="J111" s="268">
        <f t="shared" si="12"/>
        <v>661.90967741935481</v>
      </c>
      <c r="K111" s="268">
        <f t="shared" si="12"/>
        <v>895.46428571428567</v>
      </c>
      <c r="L111" s="268">
        <f t="shared" si="12"/>
        <v>214.35483870967741</v>
      </c>
      <c r="M111" s="268">
        <f t="shared" si="12"/>
        <v>141.78666666666669</v>
      </c>
      <c r="N111" s="268">
        <f t="shared" si="12"/>
        <v>44.822580645161295</v>
      </c>
      <c r="O111" s="268">
        <f t="shared" si="12"/>
        <v>36.356666666666669</v>
      </c>
      <c r="P111" s="268">
        <f t="shared" si="12"/>
        <v>38.938709677419354</v>
      </c>
      <c r="Q111" s="268">
        <f t="shared" si="12"/>
        <v>25.032258064516125</v>
      </c>
      <c r="R111" s="268">
        <f t="shared" si="12"/>
        <v>21.779999999999998</v>
      </c>
      <c r="S111" s="359" t="str">
        <f t="shared" si="20"/>
        <v/>
      </c>
      <c r="U111" s="131">
        <v>2017</v>
      </c>
      <c r="V111" s="268">
        <f t="shared" si="13"/>
        <v>-901</v>
      </c>
      <c r="W111" s="268">
        <f t="shared" si="13"/>
        <v>2749.0909090909086</v>
      </c>
      <c r="X111" s="268">
        <f t="shared" si="13"/>
        <v>9691.834710743804</v>
      </c>
      <c r="Y111" s="268">
        <f t="shared" si="13"/>
        <v>40699.239669421491</v>
      </c>
      <c r="Z111" s="268">
        <f t="shared" si="13"/>
        <v>49731.57024793388</v>
      </c>
      <c r="AA111" s="268">
        <f t="shared" si="13"/>
        <v>13180.165289256198</v>
      </c>
      <c r="AB111" s="268">
        <f t="shared" si="13"/>
        <v>8436.8925619834718</v>
      </c>
      <c r="AC111" s="268">
        <f t="shared" si="13"/>
        <v>2756.0330578512403</v>
      </c>
      <c r="AD111" s="268">
        <f t="shared" si="13"/>
        <v>2163.3719008264466</v>
      </c>
      <c r="AE111" s="268">
        <f t="shared" si="13"/>
        <v>2394.2479338842968</v>
      </c>
      <c r="AF111" s="268">
        <f t="shared" si="13"/>
        <v>1539.1735537190079</v>
      </c>
      <c r="AG111" s="268">
        <f t="shared" si="13"/>
        <v>1295.9999999999998</v>
      </c>
      <c r="AH111" s="360" t="str">
        <f t="shared" si="21"/>
        <v/>
      </c>
    </row>
    <row r="112" spans="1:35">
      <c r="A112" s="263">
        <f t="shared" si="14"/>
        <v>1930</v>
      </c>
      <c r="B112" s="271">
        <v>10897</v>
      </c>
      <c r="C112" s="265">
        <v>-901</v>
      </c>
      <c r="D112" s="266">
        <f t="shared" si="15"/>
        <v>-901</v>
      </c>
      <c r="E112" s="130">
        <v>28</v>
      </c>
      <c r="F112" s="358">
        <v>2018</v>
      </c>
      <c r="G112" s="268">
        <f t="shared" ref="G112:R115" si="22">INDEX($C$16:$C$2000,($F112-1922)*12+G$12,1)</f>
        <v>-901</v>
      </c>
      <c r="H112" s="268">
        <f t="shared" si="22"/>
        <v>-901</v>
      </c>
      <c r="I112" s="268">
        <f t="shared" si="22"/>
        <v>-901</v>
      </c>
      <c r="J112" s="268">
        <f t="shared" si="22"/>
        <v>-901</v>
      </c>
      <c r="K112" s="268">
        <f t="shared" si="22"/>
        <v>-901</v>
      </c>
      <c r="L112" s="268">
        <f t="shared" si="22"/>
        <v>-901</v>
      </c>
      <c r="M112" s="268">
        <f t="shared" si="22"/>
        <v>-901</v>
      </c>
      <c r="N112" s="268">
        <f t="shared" si="22"/>
        <v>-901</v>
      </c>
      <c r="O112" s="268">
        <f t="shared" si="22"/>
        <v>-901</v>
      </c>
      <c r="P112" s="268">
        <f t="shared" si="22"/>
        <v>-901</v>
      </c>
      <c r="Q112" s="268">
        <f t="shared" si="22"/>
        <v>-901</v>
      </c>
      <c r="R112" s="268">
        <f t="shared" si="22"/>
        <v>-901</v>
      </c>
      <c r="S112" s="359" t="str">
        <f t="shared" si="20"/>
        <v/>
      </c>
      <c r="U112" s="131">
        <v>2018</v>
      </c>
      <c r="V112" s="268">
        <f t="shared" ref="V112:AG115" si="23">IF(INDEX($D$16:$D$2000,($U112-1922)*12+V$12,1)&lt;&gt;-901,INDEX($D$16:$D$2000,($U112-1922)*12+V$12,1)*1000,-901)</f>
        <v>-901</v>
      </c>
      <c r="W112" s="268">
        <f t="shared" si="23"/>
        <v>-901</v>
      </c>
      <c r="X112" s="268">
        <f t="shared" si="23"/>
        <v>-901</v>
      </c>
      <c r="Y112" s="268">
        <f t="shared" si="23"/>
        <v>-901</v>
      </c>
      <c r="Z112" s="268">
        <f t="shared" si="23"/>
        <v>-901</v>
      </c>
      <c r="AA112" s="268">
        <f t="shared" si="23"/>
        <v>-901</v>
      </c>
      <c r="AB112" s="268">
        <f t="shared" si="23"/>
        <v>-901</v>
      </c>
      <c r="AC112" s="268">
        <f t="shared" si="23"/>
        <v>-901</v>
      </c>
      <c r="AD112" s="268">
        <f t="shared" si="23"/>
        <v>-901</v>
      </c>
      <c r="AE112" s="268">
        <f t="shared" si="23"/>
        <v>-901</v>
      </c>
      <c r="AF112" s="268">
        <f t="shared" si="23"/>
        <v>-901</v>
      </c>
      <c r="AG112" s="268">
        <f t="shared" si="23"/>
        <v>-901</v>
      </c>
      <c r="AH112" s="360" t="str">
        <f t="shared" si="21"/>
        <v/>
      </c>
    </row>
    <row r="113" spans="1:34">
      <c r="A113" s="263">
        <f t="shared" si="14"/>
        <v>1930</v>
      </c>
      <c r="B113" s="271">
        <v>10927</v>
      </c>
      <c r="C113" s="265">
        <v>-901</v>
      </c>
      <c r="D113" s="266">
        <f t="shared" si="15"/>
        <v>-901</v>
      </c>
      <c r="E113" s="130">
        <v>28</v>
      </c>
      <c r="F113" s="131">
        <v>2019</v>
      </c>
      <c r="G113" s="268">
        <f t="shared" si="22"/>
        <v>-901</v>
      </c>
      <c r="H113" s="268">
        <f t="shared" si="22"/>
        <v>-901</v>
      </c>
      <c r="I113" s="268">
        <f t="shared" si="22"/>
        <v>-901</v>
      </c>
      <c r="J113" s="268">
        <f t="shared" si="22"/>
        <v>-901</v>
      </c>
      <c r="K113" s="268">
        <f t="shared" si="22"/>
        <v>-901</v>
      </c>
      <c r="L113" s="268">
        <f t="shared" si="22"/>
        <v>-901</v>
      </c>
      <c r="M113" s="268">
        <f t="shared" si="22"/>
        <v>-901</v>
      </c>
      <c r="N113" s="268">
        <f t="shared" si="22"/>
        <v>-901</v>
      </c>
      <c r="O113" s="268">
        <f t="shared" si="22"/>
        <v>-901</v>
      </c>
      <c r="P113" s="268">
        <f t="shared" si="22"/>
        <v>-901</v>
      </c>
      <c r="Q113" s="268">
        <f t="shared" si="22"/>
        <v>-901</v>
      </c>
      <c r="R113" s="268">
        <f t="shared" si="22"/>
        <v>-901</v>
      </c>
      <c r="S113" s="359" t="str">
        <f t="shared" si="20"/>
        <v/>
      </c>
      <c r="U113" s="358">
        <v>2019</v>
      </c>
      <c r="V113" s="268">
        <f t="shared" si="23"/>
        <v>-901</v>
      </c>
      <c r="W113" s="268">
        <f t="shared" si="23"/>
        <v>-901</v>
      </c>
      <c r="X113" s="268">
        <f t="shared" si="23"/>
        <v>-901</v>
      </c>
      <c r="Y113" s="268">
        <f t="shared" si="23"/>
        <v>-901</v>
      </c>
      <c r="Z113" s="268">
        <f t="shared" si="23"/>
        <v>-901</v>
      </c>
      <c r="AA113" s="268">
        <f t="shared" si="23"/>
        <v>-901</v>
      </c>
      <c r="AB113" s="268">
        <f t="shared" si="23"/>
        <v>-901</v>
      </c>
      <c r="AC113" s="268">
        <f t="shared" si="23"/>
        <v>-901</v>
      </c>
      <c r="AD113" s="268">
        <f t="shared" si="23"/>
        <v>-901</v>
      </c>
      <c r="AE113" s="268">
        <f t="shared" si="23"/>
        <v>-901</v>
      </c>
      <c r="AF113" s="268">
        <f t="shared" si="23"/>
        <v>-901</v>
      </c>
      <c r="AG113" s="268">
        <f t="shared" si="23"/>
        <v>-901</v>
      </c>
      <c r="AH113" s="360" t="str">
        <f t="shared" si="21"/>
        <v/>
      </c>
    </row>
    <row r="114" spans="1:34">
      <c r="A114" s="263">
        <f t="shared" si="14"/>
        <v>1930</v>
      </c>
      <c r="B114" s="271">
        <v>10958</v>
      </c>
      <c r="C114" s="265">
        <v>-901</v>
      </c>
      <c r="D114" s="266">
        <f t="shared" si="15"/>
        <v>-901</v>
      </c>
      <c r="E114" s="130">
        <v>29</v>
      </c>
      <c r="F114" s="131">
        <v>2020</v>
      </c>
      <c r="G114" s="268">
        <f t="shared" si="22"/>
        <v>-901</v>
      </c>
      <c r="H114" s="268">
        <f t="shared" si="22"/>
        <v>-901</v>
      </c>
      <c r="I114" s="268">
        <f t="shared" si="22"/>
        <v>-901</v>
      </c>
      <c r="J114" s="268">
        <f t="shared" si="22"/>
        <v>-901</v>
      </c>
      <c r="K114" s="268">
        <f t="shared" si="22"/>
        <v>-901</v>
      </c>
      <c r="L114" s="268">
        <f t="shared" si="22"/>
        <v>-901</v>
      </c>
      <c r="M114" s="268">
        <f t="shared" si="22"/>
        <v>-901</v>
      </c>
      <c r="N114" s="268">
        <f t="shared" si="22"/>
        <v>-901</v>
      </c>
      <c r="O114" s="268">
        <f t="shared" si="22"/>
        <v>-901</v>
      </c>
      <c r="P114" s="268">
        <f t="shared" si="22"/>
        <v>-901</v>
      </c>
      <c r="Q114" s="268">
        <f t="shared" si="22"/>
        <v>-901</v>
      </c>
      <c r="R114" s="268">
        <f t="shared" si="22"/>
        <v>-901</v>
      </c>
      <c r="S114" s="359" t="str">
        <f t="shared" si="20"/>
        <v/>
      </c>
      <c r="U114" s="131">
        <v>2020</v>
      </c>
      <c r="V114" s="268">
        <f t="shared" si="23"/>
        <v>-901</v>
      </c>
      <c r="W114" s="268">
        <f t="shared" si="23"/>
        <v>-901</v>
      </c>
      <c r="X114" s="268">
        <f t="shared" si="23"/>
        <v>-901</v>
      </c>
      <c r="Y114" s="268">
        <f t="shared" si="23"/>
        <v>-901</v>
      </c>
      <c r="Z114" s="268">
        <f t="shared" si="23"/>
        <v>-901</v>
      </c>
      <c r="AA114" s="268">
        <f t="shared" si="23"/>
        <v>-901</v>
      </c>
      <c r="AB114" s="268">
        <f t="shared" si="23"/>
        <v>-901</v>
      </c>
      <c r="AC114" s="268">
        <f t="shared" si="23"/>
        <v>-901</v>
      </c>
      <c r="AD114" s="268">
        <f t="shared" si="23"/>
        <v>-901</v>
      </c>
      <c r="AE114" s="268">
        <f t="shared" si="23"/>
        <v>-901</v>
      </c>
      <c r="AF114" s="268">
        <f t="shared" si="23"/>
        <v>-901</v>
      </c>
      <c r="AG114" s="268">
        <f t="shared" si="23"/>
        <v>-901</v>
      </c>
      <c r="AH114" s="360" t="str">
        <f t="shared" si="21"/>
        <v/>
      </c>
    </row>
    <row r="115" spans="1:34">
      <c r="A115" s="263">
        <f t="shared" si="14"/>
        <v>1930</v>
      </c>
      <c r="B115" s="271">
        <v>10989</v>
      </c>
      <c r="C115" s="265">
        <v>-901</v>
      </c>
      <c r="D115" s="266">
        <f t="shared" si="15"/>
        <v>-901</v>
      </c>
      <c r="E115" s="130">
        <v>28</v>
      </c>
      <c r="F115" s="456">
        <v>2021</v>
      </c>
      <c r="G115" s="313">
        <f t="shared" si="22"/>
        <v>-901</v>
      </c>
      <c r="H115" s="313">
        <f t="shared" si="22"/>
        <v>-901</v>
      </c>
      <c r="I115" s="313">
        <f t="shared" si="22"/>
        <v>-901</v>
      </c>
      <c r="J115" s="313">
        <f t="shared" si="22"/>
        <v>-901</v>
      </c>
      <c r="K115" s="313">
        <f t="shared" si="22"/>
        <v>-901</v>
      </c>
      <c r="L115" s="313">
        <f t="shared" si="22"/>
        <v>-901</v>
      </c>
      <c r="M115" s="313">
        <f t="shared" si="22"/>
        <v>-901</v>
      </c>
      <c r="N115" s="313">
        <f t="shared" si="22"/>
        <v>-901</v>
      </c>
      <c r="O115" s="313">
        <f t="shared" si="22"/>
        <v>-901</v>
      </c>
      <c r="P115" s="313">
        <f t="shared" si="22"/>
        <v>-901</v>
      </c>
      <c r="Q115" s="313">
        <f t="shared" si="22"/>
        <v>-901</v>
      </c>
      <c r="R115" s="313">
        <f t="shared" si="22"/>
        <v>-901</v>
      </c>
      <c r="S115" s="135" t="str">
        <f t="shared" si="20"/>
        <v/>
      </c>
      <c r="U115" s="456">
        <v>2021</v>
      </c>
      <c r="V115" s="313">
        <f t="shared" si="23"/>
        <v>-901</v>
      </c>
      <c r="W115" s="313">
        <f t="shared" si="23"/>
        <v>-901</v>
      </c>
      <c r="X115" s="313">
        <f t="shared" si="23"/>
        <v>-901</v>
      </c>
      <c r="Y115" s="313">
        <f t="shared" si="23"/>
        <v>-901</v>
      </c>
      <c r="Z115" s="313">
        <f t="shared" si="23"/>
        <v>-901</v>
      </c>
      <c r="AA115" s="313">
        <f t="shared" si="23"/>
        <v>-901</v>
      </c>
      <c r="AB115" s="313">
        <f t="shared" si="23"/>
        <v>-901</v>
      </c>
      <c r="AC115" s="313">
        <f t="shared" si="23"/>
        <v>-901</v>
      </c>
      <c r="AD115" s="313">
        <f t="shared" si="23"/>
        <v>-901</v>
      </c>
      <c r="AE115" s="313">
        <f t="shared" si="23"/>
        <v>-901</v>
      </c>
      <c r="AF115" s="313">
        <f t="shared" si="23"/>
        <v>-901</v>
      </c>
      <c r="AG115" s="313">
        <f t="shared" si="23"/>
        <v>-901</v>
      </c>
      <c r="AH115" s="136" t="str">
        <f t="shared" si="21"/>
        <v/>
      </c>
    </row>
    <row r="116" spans="1:34">
      <c r="A116" s="263">
        <f t="shared" si="14"/>
        <v>1930</v>
      </c>
      <c r="B116" s="271">
        <v>11017</v>
      </c>
      <c r="C116" s="265">
        <v>-901</v>
      </c>
      <c r="D116" s="266">
        <f t="shared" si="15"/>
        <v>-901</v>
      </c>
      <c r="F116" s="273"/>
      <c r="G116" s="274"/>
      <c r="H116" s="274"/>
      <c r="I116" s="274"/>
      <c r="J116" s="274"/>
      <c r="K116" s="274"/>
      <c r="L116" s="274"/>
      <c r="M116" s="274"/>
      <c r="N116" s="274"/>
      <c r="O116" s="274"/>
      <c r="P116" s="274"/>
      <c r="Q116" s="274"/>
      <c r="R116" s="274"/>
    </row>
    <row r="117" spans="1:34">
      <c r="A117" s="263">
        <f t="shared" si="14"/>
        <v>1930</v>
      </c>
      <c r="B117" s="271">
        <v>11048</v>
      </c>
      <c r="C117" s="265">
        <v>-901</v>
      </c>
      <c r="D117" s="266">
        <f t="shared" si="15"/>
        <v>-901</v>
      </c>
      <c r="F117" s="273"/>
      <c r="G117" s="274"/>
      <c r="H117" s="274"/>
      <c r="I117" s="274"/>
      <c r="J117" s="274"/>
      <c r="K117" s="274"/>
      <c r="L117" s="274"/>
      <c r="M117" s="274"/>
      <c r="N117" s="274"/>
      <c r="O117" s="274"/>
      <c r="P117" s="274"/>
      <c r="Q117" s="274"/>
      <c r="R117" s="274"/>
    </row>
    <row r="118" spans="1:34">
      <c r="A118" s="263">
        <f t="shared" si="14"/>
        <v>1930</v>
      </c>
      <c r="B118" s="271">
        <v>11078</v>
      </c>
      <c r="C118" s="265">
        <v>-901</v>
      </c>
      <c r="D118" s="266">
        <f t="shared" si="15"/>
        <v>-901</v>
      </c>
      <c r="F118" s="273"/>
      <c r="G118" s="274"/>
      <c r="H118" s="274"/>
      <c r="I118" s="274"/>
      <c r="J118" s="274"/>
      <c r="K118" s="274"/>
      <c r="L118" s="274"/>
      <c r="M118" s="274"/>
      <c r="N118" s="274"/>
      <c r="O118" s="274"/>
      <c r="P118" s="274"/>
      <c r="Q118" s="274"/>
      <c r="R118" s="274"/>
    </row>
    <row r="119" spans="1:34">
      <c r="A119" s="263">
        <f t="shared" si="14"/>
        <v>1930</v>
      </c>
      <c r="B119" s="271">
        <v>11109</v>
      </c>
      <c r="C119" s="265">
        <v>-901</v>
      </c>
      <c r="D119" s="266">
        <f t="shared" si="15"/>
        <v>-901</v>
      </c>
      <c r="F119" s="273"/>
      <c r="G119" s="274"/>
      <c r="H119" s="274"/>
      <c r="I119" s="274"/>
      <c r="J119" s="274"/>
      <c r="K119" s="274"/>
      <c r="L119" s="274"/>
      <c r="M119" s="274"/>
      <c r="N119" s="274"/>
      <c r="O119" s="274"/>
      <c r="P119" s="274"/>
      <c r="Q119" s="274"/>
      <c r="R119" s="274"/>
    </row>
    <row r="120" spans="1:34">
      <c r="A120" s="263">
        <f t="shared" si="14"/>
        <v>1930</v>
      </c>
      <c r="B120" s="271">
        <v>11139</v>
      </c>
      <c r="C120" s="265">
        <v>-901</v>
      </c>
      <c r="D120" s="266">
        <f t="shared" si="15"/>
        <v>-901</v>
      </c>
      <c r="F120" s="273"/>
      <c r="G120" s="274"/>
      <c r="H120" s="274"/>
      <c r="I120" s="274"/>
      <c r="J120" s="274"/>
      <c r="K120" s="274"/>
      <c r="L120" s="274"/>
      <c r="M120" s="274"/>
      <c r="N120" s="274"/>
      <c r="O120" s="274"/>
      <c r="P120" s="274"/>
      <c r="Q120" s="274"/>
      <c r="R120" s="274"/>
    </row>
    <row r="121" spans="1:34">
      <c r="A121" s="263">
        <f t="shared" si="14"/>
        <v>1930</v>
      </c>
      <c r="B121" s="271">
        <v>11170</v>
      </c>
      <c r="C121" s="265">
        <v>-901</v>
      </c>
      <c r="D121" s="266">
        <f t="shared" si="15"/>
        <v>-901</v>
      </c>
      <c r="F121" s="273"/>
      <c r="G121" s="274"/>
      <c r="H121" s="274"/>
      <c r="I121" s="274"/>
      <c r="J121" s="274"/>
      <c r="K121" s="274"/>
      <c r="L121" s="274"/>
      <c r="M121" s="274"/>
      <c r="N121" s="274"/>
      <c r="O121" s="274"/>
      <c r="P121" s="274"/>
      <c r="Q121" s="274"/>
      <c r="R121" s="274"/>
    </row>
    <row r="122" spans="1:34">
      <c r="A122" s="263">
        <f t="shared" si="14"/>
        <v>1930</v>
      </c>
      <c r="B122" s="271">
        <v>11201</v>
      </c>
      <c r="C122" s="265">
        <v>-901</v>
      </c>
      <c r="D122" s="266">
        <f t="shared" si="15"/>
        <v>-901</v>
      </c>
      <c r="F122" s="273"/>
      <c r="G122" s="274"/>
      <c r="H122" s="274"/>
      <c r="I122" s="274"/>
      <c r="J122" s="274"/>
      <c r="K122" s="274"/>
      <c r="L122" s="274"/>
      <c r="M122" s="274"/>
      <c r="N122" s="274"/>
      <c r="O122" s="274"/>
      <c r="P122" s="274"/>
      <c r="Q122" s="274"/>
      <c r="R122" s="274"/>
    </row>
    <row r="123" spans="1:34">
      <c r="A123" s="263">
        <f t="shared" si="14"/>
        <v>1930</v>
      </c>
      <c r="B123" s="271">
        <v>11231</v>
      </c>
      <c r="C123" s="265">
        <v>-901</v>
      </c>
      <c r="D123" s="266">
        <f t="shared" si="15"/>
        <v>-901</v>
      </c>
      <c r="F123" s="273"/>
      <c r="G123" s="274"/>
      <c r="H123" s="274"/>
      <c r="I123" s="274"/>
      <c r="J123" s="274"/>
      <c r="K123" s="274"/>
      <c r="L123" s="274"/>
      <c r="M123" s="274"/>
      <c r="N123" s="274"/>
      <c r="O123" s="274"/>
      <c r="P123" s="274"/>
      <c r="Q123" s="274"/>
      <c r="R123" s="274"/>
    </row>
    <row r="124" spans="1:34">
      <c r="A124" s="263">
        <f t="shared" si="14"/>
        <v>1931</v>
      </c>
      <c r="B124" s="271">
        <v>11262</v>
      </c>
      <c r="C124" s="265">
        <v>-901</v>
      </c>
      <c r="D124" s="266">
        <f t="shared" si="15"/>
        <v>-901</v>
      </c>
      <c r="F124" s="273"/>
      <c r="G124" s="274"/>
      <c r="H124" s="274"/>
      <c r="I124" s="274"/>
      <c r="J124" s="274"/>
      <c r="K124" s="274"/>
      <c r="L124" s="274"/>
      <c r="M124" s="274"/>
      <c r="N124" s="274"/>
      <c r="O124" s="274"/>
      <c r="P124" s="274"/>
      <c r="Q124" s="274"/>
      <c r="R124" s="274"/>
    </row>
    <row r="125" spans="1:34">
      <c r="A125" s="263">
        <f t="shared" si="14"/>
        <v>1931</v>
      </c>
      <c r="B125" s="271">
        <v>11292</v>
      </c>
      <c r="C125" s="265">
        <v>-901</v>
      </c>
      <c r="D125" s="266">
        <f t="shared" si="15"/>
        <v>-901</v>
      </c>
      <c r="F125" s="273"/>
      <c r="G125" s="274"/>
      <c r="H125" s="274"/>
      <c r="I125" s="274"/>
      <c r="J125" s="274"/>
      <c r="K125" s="274"/>
      <c r="L125" s="274"/>
      <c r="M125" s="274"/>
      <c r="N125" s="274"/>
      <c r="O125" s="274"/>
      <c r="P125" s="274"/>
      <c r="Q125" s="274"/>
      <c r="R125" s="274"/>
    </row>
    <row r="126" spans="1:34">
      <c r="A126" s="263">
        <f t="shared" si="14"/>
        <v>1931</v>
      </c>
      <c r="B126" s="271">
        <v>11323</v>
      </c>
      <c r="C126" s="265">
        <v>-901</v>
      </c>
      <c r="D126" s="266">
        <f t="shared" si="15"/>
        <v>-901</v>
      </c>
      <c r="F126" s="273"/>
      <c r="G126" s="274"/>
      <c r="H126" s="274"/>
      <c r="I126" s="274"/>
      <c r="J126" s="274"/>
      <c r="K126" s="274"/>
      <c r="L126" s="274"/>
      <c r="M126" s="274"/>
      <c r="N126" s="274"/>
      <c r="O126" s="274"/>
      <c r="P126" s="274"/>
      <c r="Q126" s="274"/>
      <c r="R126" s="274"/>
    </row>
    <row r="127" spans="1:34">
      <c r="A127" s="263">
        <f t="shared" si="14"/>
        <v>1931</v>
      </c>
      <c r="B127" s="271">
        <v>11354</v>
      </c>
      <c r="C127" s="265">
        <v>-901</v>
      </c>
      <c r="D127" s="266">
        <f t="shared" si="15"/>
        <v>-901</v>
      </c>
      <c r="F127" s="273"/>
      <c r="G127" s="274"/>
      <c r="H127" s="274"/>
      <c r="I127" s="274"/>
      <c r="J127" s="274"/>
      <c r="K127" s="274"/>
      <c r="L127" s="274"/>
      <c r="M127" s="274"/>
      <c r="N127" s="274"/>
      <c r="O127" s="274"/>
      <c r="P127" s="274"/>
      <c r="Q127" s="274"/>
      <c r="R127" s="274"/>
    </row>
    <row r="128" spans="1:34">
      <c r="A128" s="263">
        <f t="shared" si="14"/>
        <v>1931</v>
      </c>
      <c r="B128" s="271">
        <v>11382</v>
      </c>
      <c r="C128" s="265">
        <v>-901</v>
      </c>
      <c r="D128" s="266">
        <f t="shared" si="15"/>
        <v>-901</v>
      </c>
      <c r="F128" s="273"/>
      <c r="G128" s="274"/>
      <c r="H128" s="274"/>
      <c r="I128" s="274"/>
      <c r="J128" s="274"/>
      <c r="K128" s="274"/>
      <c r="L128" s="274"/>
      <c r="M128" s="274"/>
      <c r="N128" s="274"/>
      <c r="O128" s="274"/>
      <c r="P128" s="274"/>
      <c r="Q128" s="274"/>
      <c r="R128" s="274"/>
    </row>
    <row r="129" spans="1:18">
      <c r="A129" s="263">
        <f t="shared" si="14"/>
        <v>1931</v>
      </c>
      <c r="B129" s="271">
        <v>11413</v>
      </c>
      <c r="C129" s="265">
        <v>-901</v>
      </c>
      <c r="D129" s="266">
        <f t="shared" si="15"/>
        <v>-901</v>
      </c>
      <c r="F129" s="273"/>
      <c r="G129" s="274"/>
      <c r="H129" s="274"/>
      <c r="I129" s="274"/>
      <c r="J129" s="274"/>
      <c r="K129" s="274"/>
      <c r="L129" s="274"/>
      <c r="M129" s="274"/>
      <c r="N129" s="274"/>
      <c r="O129" s="274"/>
      <c r="P129" s="274"/>
      <c r="Q129" s="274"/>
      <c r="R129" s="274"/>
    </row>
    <row r="130" spans="1:18">
      <c r="A130" s="263">
        <f t="shared" si="14"/>
        <v>1931</v>
      </c>
      <c r="B130" s="271">
        <v>11443</v>
      </c>
      <c r="C130" s="265">
        <v>-901</v>
      </c>
      <c r="D130" s="266">
        <f t="shared" si="15"/>
        <v>-901</v>
      </c>
      <c r="F130" s="273"/>
      <c r="G130" s="274"/>
      <c r="H130" s="274"/>
      <c r="I130" s="274"/>
      <c r="J130" s="274"/>
      <c r="K130" s="274"/>
      <c r="L130" s="274"/>
      <c r="M130" s="274"/>
      <c r="N130" s="274"/>
      <c r="O130" s="274"/>
      <c r="P130" s="274"/>
      <c r="Q130" s="274"/>
      <c r="R130" s="274"/>
    </row>
    <row r="131" spans="1:18">
      <c r="A131" s="263">
        <f t="shared" si="14"/>
        <v>1931</v>
      </c>
      <c r="B131" s="271">
        <v>11474</v>
      </c>
      <c r="C131" s="265">
        <v>-901</v>
      </c>
      <c r="D131" s="266">
        <f t="shared" si="15"/>
        <v>-901</v>
      </c>
      <c r="F131" s="273"/>
      <c r="G131" s="274"/>
      <c r="H131" s="274"/>
      <c r="I131" s="274"/>
      <c r="J131" s="274"/>
      <c r="K131" s="274"/>
      <c r="L131" s="274"/>
      <c r="M131" s="274"/>
      <c r="N131" s="274"/>
      <c r="O131" s="274"/>
      <c r="P131" s="274"/>
      <c r="Q131" s="274"/>
      <c r="R131" s="274"/>
    </row>
    <row r="132" spans="1:18">
      <c r="A132" s="263">
        <f t="shared" si="14"/>
        <v>1931</v>
      </c>
      <c r="B132" s="271">
        <v>11504</v>
      </c>
      <c r="C132" s="265">
        <v>-901</v>
      </c>
      <c r="D132" s="266">
        <f t="shared" si="15"/>
        <v>-901</v>
      </c>
      <c r="F132" s="273"/>
      <c r="G132" s="274"/>
      <c r="H132" s="274"/>
      <c r="I132" s="274"/>
      <c r="J132" s="274"/>
      <c r="K132" s="274"/>
      <c r="L132" s="274"/>
      <c r="M132" s="274"/>
      <c r="N132" s="274"/>
      <c r="O132" s="274"/>
      <c r="P132" s="274"/>
      <c r="Q132" s="274"/>
      <c r="R132" s="274"/>
    </row>
    <row r="133" spans="1:18">
      <c r="A133" s="263">
        <f t="shared" si="14"/>
        <v>1931</v>
      </c>
      <c r="B133" s="271">
        <v>11535</v>
      </c>
      <c r="C133" s="265">
        <v>-901</v>
      </c>
      <c r="D133" s="266">
        <f t="shared" si="15"/>
        <v>-901</v>
      </c>
      <c r="F133" s="273"/>
      <c r="G133" s="274"/>
      <c r="H133" s="274"/>
      <c r="I133" s="274"/>
      <c r="J133" s="274"/>
      <c r="K133" s="274"/>
      <c r="L133" s="274"/>
      <c r="M133" s="274"/>
      <c r="N133" s="274"/>
      <c r="O133" s="274"/>
      <c r="P133" s="274"/>
      <c r="Q133" s="274"/>
      <c r="R133" s="274"/>
    </row>
    <row r="134" spans="1:18">
      <c r="A134" s="263">
        <f t="shared" si="14"/>
        <v>1931</v>
      </c>
      <c r="B134" s="271">
        <v>11566</v>
      </c>
      <c r="C134" s="265">
        <v>-901</v>
      </c>
      <c r="D134" s="266">
        <f t="shared" si="15"/>
        <v>-901</v>
      </c>
      <c r="F134" s="273"/>
      <c r="G134" s="274"/>
      <c r="H134" s="274"/>
      <c r="I134" s="274"/>
      <c r="J134" s="274"/>
      <c r="K134" s="274"/>
      <c r="L134" s="274"/>
      <c r="M134" s="274"/>
      <c r="N134" s="274"/>
      <c r="O134" s="274"/>
      <c r="P134" s="274"/>
      <c r="Q134" s="274"/>
      <c r="R134" s="274"/>
    </row>
    <row r="135" spans="1:18">
      <c r="A135" s="263">
        <f t="shared" si="14"/>
        <v>1931</v>
      </c>
      <c r="B135" s="271">
        <v>11596</v>
      </c>
      <c r="C135" s="265">
        <v>-901</v>
      </c>
      <c r="D135" s="266">
        <f t="shared" si="15"/>
        <v>-901</v>
      </c>
      <c r="F135" s="273"/>
      <c r="G135" s="274"/>
      <c r="H135" s="274"/>
      <c r="I135" s="274"/>
      <c r="J135" s="274"/>
      <c r="K135" s="274"/>
      <c r="L135" s="274"/>
      <c r="M135" s="274"/>
      <c r="N135" s="274"/>
      <c r="O135" s="274"/>
      <c r="P135" s="274"/>
      <c r="Q135" s="274"/>
      <c r="R135" s="274"/>
    </row>
    <row r="136" spans="1:18">
      <c r="A136" s="263">
        <f t="shared" si="14"/>
        <v>1932</v>
      </c>
      <c r="B136" s="271">
        <v>11627</v>
      </c>
      <c r="C136" s="265">
        <v>-901</v>
      </c>
      <c r="D136" s="266">
        <f t="shared" si="15"/>
        <v>-901</v>
      </c>
      <c r="F136" s="273"/>
      <c r="G136" s="274"/>
      <c r="H136" s="274"/>
      <c r="I136" s="274"/>
      <c r="J136" s="274"/>
      <c r="K136" s="274"/>
      <c r="L136" s="274"/>
      <c r="M136" s="274"/>
      <c r="N136" s="274"/>
      <c r="O136" s="274"/>
      <c r="P136" s="274"/>
      <c r="Q136" s="274"/>
      <c r="R136" s="274"/>
    </row>
    <row r="137" spans="1:18">
      <c r="A137" s="263">
        <f t="shared" si="14"/>
        <v>1932</v>
      </c>
      <c r="B137" s="271">
        <v>11657</v>
      </c>
      <c r="C137" s="265">
        <v>-901</v>
      </c>
      <c r="D137" s="266">
        <f t="shared" si="15"/>
        <v>-901</v>
      </c>
      <c r="F137" s="273"/>
      <c r="G137" s="274"/>
      <c r="H137" s="274"/>
      <c r="I137" s="274"/>
      <c r="J137" s="274"/>
      <c r="K137" s="274"/>
      <c r="L137" s="274"/>
      <c r="M137" s="274"/>
      <c r="N137" s="274"/>
      <c r="O137" s="274"/>
      <c r="P137" s="274"/>
      <c r="Q137" s="274"/>
      <c r="R137" s="274"/>
    </row>
    <row r="138" spans="1:18">
      <c r="A138" s="263">
        <f t="shared" si="14"/>
        <v>1932</v>
      </c>
      <c r="B138" s="271">
        <v>11688</v>
      </c>
      <c r="C138" s="265">
        <v>-901</v>
      </c>
      <c r="D138" s="266">
        <f t="shared" si="15"/>
        <v>-901</v>
      </c>
      <c r="F138" s="273"/>
      <c r="G138" s="274"/>
      <c r="H138" s="274"/>
      <c r="I138" s="274"/>
      <c r="J138" s="274"/>
      <c r="K138" s="274"/>
      <c r="L138" s="274"/>
      <c r="M138" s="274"/>
      <c r="N138" s="274"/>
      <c r="O138" s="274"/>
      <c r="P138" s="274"/>
      <c r="Q138" s="274"/>
      <c r="R138" s="274"/>
    </row>
    <row r="139" spans="1:18">
      <c r="A139" s="263">
        <f t="shared" si="14"/>
        <v>1932</v>
      </c>
      <c r="B139" s="271">
        <v>11719</v>
      </c>
      <c r="C139" s="265">
        <v>-901</v>
      </c>
      <c r="D139" s="266">
        <f t="shared" si="15"/>
        <v>-901</v>
      </c>
      <c r="F139" s="273"/>
      <c r="G139" s="274"/>
      <c r="H139" s="274"/>
      <c r="I139" s="274"/>
      <c r="J139" s="274"/>
      <c r="K139" s="274"/>
      <c r="L139" s="274"/>
      <c r="M139" s="274"/>
      <c r="N139" s="274"/>
      <c r="O139" s="274"/>
      <c r="P139" s="274"/>
      <c r="Q139" s="274"/>
      <c r="R139" s="274"/>
    </row>
    <row r="140" spans="1:18">
      <c r="A140" s="263">
        <f t="shared" si="14"/>
        <v>1932</v>
      </c>
      <c r="B140" s="271">
        <v>11748</v>
      </c>
      <c r="C140" s="265">
        <v>-901</v>
      </c>
      <c r="D140" s="266">
        <f t="shared" si="15"/>
        <v>-901</v>
      </c>
      <c r="F140" s="273"/>
      <c r="G140" s="274"/>
      <c r="H140" s="274"/>
      <c r="I140" s="274"/>
      <c r="J140" s="274"/>
      <c r="K140" s="274"/>
      <c r="L140" s="274"/>
      <c r="M140" s="274"/>
      <c r="N140" s="274"/>
      <c r="O140" s="274"/>
      <c r="P140" s="274"/>
      <c r="Q140" s="274"/>
      <c r="R140" s="274"/>
    </row>
    <row r="141" spans="1:18">
      <c r="A141" s="263">
        <f t="shared" si="14"/>
        <v>1932</v>
      </c>
      <c r="B141" s="271">
        <v>11779</v>
      </c>
      <c r="C141" s="265">
        <v>-901</v>
      </c>
      <c r="D141" s="266">
        <f t="shared" si="15"/>
        <v>-901</v>
      </c>
      <c r="F141" s="273"/>
      <c r="G141" s="274"/>
      <c r="H141" s="274"/>
      <c r="I141" s="274"/>
      <c r="J141" s="274"/>
      <c r="K141" s="274"/>
      <c r="L141" s="274"/>
      <c r="M141" s="274"/>
      <c r="N141" s="274"/>
      <c r="O141" s="274"/>
      <c r="P141" s="274"/>
      <c r="Q141" s="274"/>
      <c r="R141" s="274"/>
    </row>
    <row r="142" spans="1:18">
      <c r="A142" s="263">
        <f t="shared" si="14"/>
        <v>1932</v>
      </c>
      <c r="B142" s="271">
        <v>11809</v>
      </c>
      <c r="C142" s="265">
        <v>-901</v>
      </c>
      <c r="D142" s="266">
        <f t="shared" si="15"/>
        <v>-901</v>
      </c>
      <c r="F142" s="273"/>
      <c r="G142" s="274"/>
      <c r="H142" s="274"/>
      <c r="I142" s="274"/>
      <c r="J142" s="274"/>
      <c r="K142" s="274"/>
      <c r="L142" s="274"/>
      <c r="M142" s="274"/>
      <c r="N142" s="274"/>
      <c r="O142" s="274"/>
      <c r="P142" s="274"/>
      <c r="Q142" s="274"/>
      <c r="R142" s="274"/>
    </row>
    <row r="143" spans="1:18">
      <c r="A143" s="263">
        <f t="shared" si="14"/>
        <v>1932</v>
      </c>
      <c r="B143" s="271">
        <v>11840</v>
      </c>
      <c r="C143" s="265">
        <v>-901</v>
      </c>
      <c r="D143" s="266">
        <f t="shared" si="15"/>
        <v>-901</v>
      </c>
      <c r="F143" s="273"/>
      <c r="G143" s="274"/>
      <c r="H143" s="274"/>
      <c r="I143" s="274"/>
      <c r="J143" s="274"/>
      <c r="K143" s="274"/>
      <c r="L143" s="274"/>
      <c r="M143" s="274"/>
      <c r="N143" s="274"/>
      <c r="O143" s="274"/>
      <c r="P143" s="274"/>
      <c r="Q143" s="274"/>
      <c r="R143" s="274"/>
    </row>
    <row r="144" spans="1:18">
      <c r="A144" s="263">
        <f t="shared" si="14"/>
        <v>1932</v>
      </c>
      <c r="B144" s="271">
        <v>11870</v>
      </c>
      <c r="C144" s="265">
        <v>-901</v>
      </c>
      <c r="D144" s="266">
        <f t="shared" si="15"/>
        <v>-901</v>
      </c>
      <c r="F144" s="273"/>
      <c r="G144" s="274"/>
      <c r="H144" s="274"/>
      <c r="I144" s="274"/>
      <c r="J144" s="274"/>
      <c r="K144" s="274"/>
      <c r="L144" s="274"/>
      <c r="M144" s="274"/>
      <c r="N144" s="274"/>
      <c r="O144" s="274"/>
      <c r="P144" s="274"/>
      <c r="Q144" s="274"/>
      <c r="R144" s="274"/>
    </row>
    <row r="145" spans="1:18">
      <c r="A145" s="263">
        <f t="shared" ref="A145:A208" si="24">IF(MONTH(B145)&gt;9,YEAR(B145)+1,YEAR(B145))</f>
        <v>1932</v>
      </c>
      <c r="B145" s="271">
        <v>11901</v>
      </c>
      <c r="C145" s="265">
        <v>-901</v>
      </c>
      <c r="D145" s="266">
        <f t="shared" ref="D145:D208" si="25">IF(C145&lt;&gt;-901,C145*DAY(B145)*24*60*60/(220*22*9*1000),-901)</f>
        <v>-901</v>
      </c>
      <c r="F145" s="273"/>
      <c r="G145" s="274"/>
      <c r="H145" s="274"/>
      <c r="I145" s="274"/>
      <c r="J145" s="274"/>
      <c r="K145" s="274"/>
      <c r="L145" s="274"/>
      <c r="M145" s="274"/>
      <c r="N145" s="274"/>
      <c r="O145" s="274"/>
      <c r="P145" s="274"/>
      <c r="Q145" s="274"/>
      <c r="R145" s="274"/>
    </row>
    <row r="146" spans="1:18">
      <c r="A146" s="263">
        <f t="shared" si="24"/>
        <v>1932</v>
      </c>
      <c r="B146" s="271">
        <v>11932</v>
      </c>
      <c r="C146" s="265">
        <v>-901</v>
      </c>
      <c r="D146" s="266">
        <f t="shared" si="25"/>
        <v>-901</v>
      </c>
      <c r="I146" s="274"/>
      <c r="J146" s="274"/>
      <c r="K146" s="274"/>
      <c r="L146" s="274"/>
    </row>
    <row r="147" spans="1:18">
      <c r="A147" s="263">
        <f t="shared" si="24"/>
        <v>1932</v>
      </c>
      <c r="B147" s="271">
        <v>11962</v>
      </c>
      <c r="C147" s="265">
        <v>-901</v>
      </c>
      <c r="D147" s="266">
        <f t="shared" si="25"/>
        <v>-901</v>
      </c>
      <c r="I147" s="274"/>
      <c r="J147" s="274"/>
      <c r="K147" s="274"/>
      <c r="L147" s="274"/>
    </row>
    <row r="148" spans="1:18">
      <c r="A148" s="263">
        <f t="shared" si="24"/>
        <v>1933</v>
      </c>
      <c r="B148" s="271">
        <v>11993</v>
      </c>
      <c r="C148" s="265">
        <v>-901</v>
      </c>
      <c r="D148" s="266">
        <f t="shared" si="25"/>
        <v>-901</v>
      </c>
      <c r="I148" s="274"/>
      <c r="J148" s="274"/>
      <c r="K148" s="274"/>
      <c r="L148" s="274"/>
    </row>
    <row r="149" spans="1:18">
      <c r="A149" s="263">
        <f t="shared" si="24"/>
        <v>1933</v>
      </c>
      <c r="B149" s="271">
        <v>12023</v>
      </c>
      <c r="C149" s="265">
        <v>-901</v>
      </c>
      <c r="D149" s="266">
        <f t="shared" si="25"/>
        <v>-901</v>
      </c>
      <c r="I149" s="274"/>
      <c r="J149" s="274"/>
      <c r="K149" s="274"/>
      <c r="L149" s="274"/>
    </row>
    <row r="150" spans="1:18">
      <c r="A150" s="263">
        <f t="shared" si="24"/>
        <v>1933</v>
      </c>
      <c r="B150" s="271">
        <v>12054</v>
      </c>
      <c r="C150" s="265">
        <v>-901</v>
      </c>
      <c r="D150" s="266">
        <f t="shared" si="25"/>
        <v>-901</v>
      </c>
      <c r="I150" s="274"/>
      <c r="J150" s="274"/>
      <c r="K150" s="274"/>
      <c r="L150" s="274"/>
    </row>
    <row r="151" spans="1:18">
      <c r="A151" s="263">
        <f t="shared" si="24"/>
        <v>1933</v>
      </c>
      <c r="B151" s="271">
        <v>12085</v>
      </c>
      <c r="C151" s="265">
        <v>-901</v>
      </c>
      <c r="D151" s="266">
        <f t="shared" si="25"/>
        <v>-901</v>
      </c>
      <c r="I151" s="274"/>
      <c r="J151" s="274"/>
      <c r="K151" s="274"/>
      <c r="L151" s="274"/>
    </row>
    <row r="152" spans="1:18">
      <c r="A152" s="263">
        <f t="shared" si="24"/>
        <v>1933</v>
      </c>
      <c r="B152" s="271">
        <v>12113</v>
      </c>
      <c r="C152" s="265">
        <v>-901</v>
      </c>
      <c r="D152" s="266">
        <f t="shared" si="25"/>
        <v>-901</v>
      </c>
      <c r="I152" s="274"/>
      <c r="J152" s="274"/>
      <c r="K152" s="274"/>
      <c r="L152" s="274"/>
    </row>
    <row r="153" spans="1:18">
      <c r="A153" s="263">
        <f t="shared" si="24"/>
        <v>1933</v>
      </c>
      <c r="B153" s="271">
        <v>12144</v>
      </c>
      <c r="C153" s="265">
        <v>-901</v>
      </c>
      <c r="D153" s="266">
        <f t="shared" si="25"/>
        <v>-901</v>
      </c>
      <c r="I153" s="274"/>
      <c r="J153" s="274"/>
      <c r="K153" s="274"/>
      <c r="L153" s="274"/>
    </row>
    <row r="154" spans="1:18">
      <c r="A154" s="263">
        <f t="shared" si="24"/>
        <v>1933</v>
      </c>
      <c r="B154" s="271">
        <v>12174</v>
      </c>
      <c r="C154" s="265">
        <v>-901</v>
      </c>
      <c r="D154" s="266">
        <f t="shared" si="25"/>
        <v>-901</v>
      </c>
      <c r="I154" s="274"/>
      <c r="J154" s="274"/>
      <c r="K154" s="274"/>
      <c r="L154" s="274"/>
    </row>
    <row r="155" spans="1:18">
      <c r="A155" s="263">
        <f t="shared" si="24"/>
        <v>1933</v>
      </c>
      <c r="B155" s="271">
        <v>12205</v>
      </c>
      <c r="C155" s="265">
        <v>-901</v>
      </c>
      <c r="D155" s="266">
        <f t="shared" si="25"/>
        <v>-901</v>
      </c>
      <c r="I155" s="274"/>
      <c r="J155" s="274"/>
      <c r="K155" s="274"/>
      <c r="L155" s="274"/>
    </row>
    <row r="156" spans="1:18">
      <c r="A156" s="263">
        <f t="shared" si="24"/>
        <v>1933</v>
      </c>
      <c r="B156" s="271">
        <v>12235</v>
      </c>
      <c r="C156" s="265">
        <v>-901</v>
      </c>
      <c r="D156" s="266">
        <f t="shared" si="25"/>
        <v>-901</v>
      </c>
      <c r="I156" s="274"/>
      <c r="J156" s="274"/>
      <c r="K156" s="274"/>
      <c r="L156" s="274"/>
    </row>
    <row r="157" spans="1:18">
      <c r="A157" s="263">
        <f t="shared" si="24"/>
        <v>1933</v>
      </c>
      <c r="B157" s="271">
        <v>12266</v>
      </c>
      <c r="C157" s="265">
        <v>-901</v>
      </c>
      <c r="D157" s="266">
        <f t="shared" si="25"/>
        <v>-901</v>
      </c>
      <c r="I157" s="274"/>
      <c r="J157" s="274"/>
      <c r="K157" s="274"/>
      <c r="L157" s="274"/>
    </row>
    <row r="158" spans="1:18">
      <c r="A158" s="263">
        <f t="shared" si="24"/>
        <v>1933</v>
      </c>
      <c r="B158" s="271">
        <v>12297</v>
      </c>
      <c r="C158" s="265">
        <v>-901</v>
      </c>
      <c r="D158" s="266">
        <f t="shared" si="25"/>
        <v>-901</v>
      </c>
      <c r="I158" s="274"/>
      <c r="J158" s="274"/>
      <c r="K158" s="274"/>
      <c r="L158" s="274"/>
    </row>
    <row r="159" spans="1:18">
      <c r="A159" s="263">
        <f t="shared" si="24"/>
        <v>1933</v>
      </c>
      <c r="B159" s="271">
        <v>12327</v>
      </c>
      <c r="C159" s="265">
        <v>-901</v>
      </c>
      <c r="D159" s="266">
        <f t="shared" si="25"/>
        <v>-901</v>
      </c>
      <c r="I159" s="274"/>
      <c r="J159" s="274"/>
      <c r="K159" s="274"/>
      <c r="L159" s="274"/>
    </row>
    <row r="160" spans="1:18">
      <c r="A160" s="263">
        <f t="shared" si="24"/>
        <v>1934</v>
      </c>
      <c r="B160" s="271">
        <v>12358</v>
      </c>
      <c r="C160" s="265">
        <v>-901</v>
      </c>
      <c r="D160" s="266">
        <f t="shared" si="25"/>
        <v>-901</v>
      </c>
      <c r="I160" s="274"/>
      <c r="J160" s="274"/>
      <c r="K160" s="274"/>
      <c r="L160" s="274"/>
    </row>
    <row r="161" spans="1:12">
      <c r="A161" s="263">
        <f t="shared" si="24"/>
        <v>1934</v>
      </c>
      <c r="B161" s="271">
        <v>12388</v>
      </c>
      <c r="C161" s="265">
        <v>-901</v>
      </c>
      <c r="D161" s="266">
        <f t="shared" si="25"/>
        <v>-901</v>
      </c>
      <c r="I161" s="274"/>
      <c r="J161" s="274"/>
      <c r="K161" s="274"/>
      <c r="L161" s="274"/>
    </row>
    <row r="162" spans="1:12">
      <c r="A162" s="263">
        <f t="shared" si="24"/>
        <v>1934</v>
      </c>
      <c r="B162" s="271">
        <v>12419</v>
      </c>
      <c r="C162" s="265">
        <v>-901</v>
      </c>
      <c r="D162" s="266">
        <f t="shared" si="25"/>
        <v>-901</v>
      </c>
      <c r="I162" s="274"/>
      <c r="J162" s="274"/>
      <c r="K162" s="274"/>
      <c r="L162" s="274"/>
    </row>
    <row r="163" spans="1:12">
      <c r="A163" s="263">
        <f t="shared" si="24"/>
        <v>1934</v>
      </c>
      <c r="B163" s="271">
        <v>12450</v>
      </c>
      <c r="C163" s="265">
        <v>-901</v>
      </c>
      <c r="D163" s="266">
        <f t="shared" si="25"/>
        <v>-901</v>
      </c>
      <c r="I163" s="274"/>
      <c r="J163" s="274"/>
      <c r="K163" s="274"/>
      <c r="L163" s="274"/>
    </row>
    <row r="164" spans="1:12">
      <c r="A164" s="263">
        <f t="shared" si="24"/>
        <v>1934</v>
      </c>
      <c r="B164" s="271">
        <v>12478</v>
      </c>
      <c r="C164" s="265">
        <v>-901</v>
      </c>
      <c r="D164" s="266">
        <f t="shared" si="25"/>
        <v>-901</v>
      </c>
      <c r="I164" s="274"/>
      <c r="J164" s="274"/>
      <c r="K164" s="274"/>
      <c r="L164" s="274"/>
    </row>
    <row r="165" spans="1:12">
      <c r="A165" s="263">
        <f t="shared" si="24"/>
        <v>1934</v>
      </c>
      <c r="B165" s="271">
        <v>12509</v>
      </c>
      <c r="C165" s="265">
        <v>-901</v>
      </c>
      <c r="D165" s="266">
        <f t="shared" si="25"/>
        <v>-901</v>
      </c>
      <c r="I165" s="274"/>
      <c r="J165" s="274"/>
      <c r="K165" s="274"/>
      <c r="L165" s="274"/>
    </row>
    <row r="166" spans="1:12">
      <c r="A166" s="263">
        <f t="shared" si="24"/>
        <v>1934</v>
      </c>
      <c r="B166" s="271">
        <v>12539</v>
      </c>
      <c r="C166" s="265">
        <v>-901</v>
      </c>
      <c r="D166" s="266">
        <f t="shared" si="25"/>
        <v>-901</v>
      </c>
      <c r="I166" s="274"/>
      <c r="J166" s="274"/>
      <c r="K166" s="274"/>
      <c r="L166" s="274"/>
    </row>
    <row r="167" spans="1:12">
      <c r="A167" s="263">
        <f t="shared" si="24"/>
        <v>1934</v>
      </c>
      <c r="B167" s="271">
        <v>12570</v>
      </c>
      <c r="C167" s="265">
        <v>-901</v>
      </c>
      <c r="D167" s="266">
        <f t="shared" si="25"/>
        <v>-901</v>
      </c>
      <c r="I167" s="274"/>
      <c r="J167" s="274"/>
      <c r="K167" s="274"/>
      <c r="L167" s="274"/>
    </row>
    <row r="168" spans="1:12">
      <c r="A168" s="263">
        <f t="shared" si="24"/>
        <v>1934</v>
      </c>
      <c r="B168" s="271">
        <v>12600</v>
      </c>
      <c r="C168" s="265">
        <v>-901</v>
      </c>
      <c r="D168" s="266">
        <f t="shared" si="25"/>
        <v>-901</v>
      </c>
      <c r="I168" s="274"/>
      <c r="J168" s="274"/>
      <c r="K168" s="274"/>
      <c r="L168" s="274"/>
    </row>
    <row r="169" spans="1:12">
      <c r="A169" s="263">
        <f t="shared" si="24"/>
        <v>1934</v>
      </c>
      <c r="B169" s="271">
        <v>12631</v>
      </c>
      <c r="C169" s="265">
        <v>-901</v>
      </c>
      <c r="D169" s="266">
        <f t="shared" si="25"/>
        <v>-901</v>
      </c>
      <c r="I169" s="274"/>
      <c r="J169" s="274"/>
      <c r="K169" s="274"/>
      <c r="L169" s="274"/>
    </row>
    <row r="170" spans="1:12">
      <c r="A170" s="263">
        <f t="shared" si="24"/>
        <v>1934</v>
      </c>
      <c r="B170" s="271">
        <v>12662</v>
      </c>
      <c r="C170" s="265">
        <v>-901</v>
      </c>
      <c r="D170" s="266">
        <f t="shared" si="25"/>
        <v>-901</v>
      </c>
      <c r="I170" s="274"/>
      <c r="J170" s="274"/>
      <c r="K170" s="274"/>
      <c r="L170" s="274"/>
    </row>
    <row r="171" spans="1:12">
      <c r="A171" s="263">
        <f t="shared" si="24"/>
        <v>1934</v>
      </c>
      <c r="B171" s="271">
        <v>12692</v>
      </c>
      <c r="C171" s="265">
        <v>-901</v>
      </c>
      <c r="D171" s="266">
        <f t="shared" si="25"/>
        <v>-901</v>
      </c>
      <c r="I171" s="274"/>
      <c r="J171" s="274"/>
      <c r="K171" s="274"/>
      <c r="L171" s="274"/>
    </row>
    <row r="172" spans="1:12">
      <c r="A172" s="263">
        <f t="shared" si="24"/>
        <v>1935</v>
      </c>
      <c r="B172" s="271">
        <v>12723</v>
      </c>
      <c r="C172" s="265">
        <v>-901</v>
      </c>
      <c r="D172" s="266">
        <f t="shared" si="25"/>
        <v>-901</v>
      </c>
      <c r="I172" s="274"/>
      <c r="J172" s="274"/>
      <c r="K172" s="274"/>
      <c r="L172" s="274"/>
    </row>
    <row r="173" spans="1:12">
      <c r="A173" s="263">
        <f t="shared" si="24"/>
        <v>1935</v>
      </c>
      <c r="B173" s="271">
        <v>12753</v>
      </c>
      <c r="C173" s="265">
        <v>-901</v>
      </c>
      <c r="D173" s="266">
        <f t="shared" si="25"/>
        <v>-901</v>
      </c>
      <c r="I173" s="274"/>
      <c r="J173" s="274"/>
      <c r="K173" s="274"/>
      <c r="L173" s="274"/>
    </row>
    <row r="174" spans="1:12">
      <c r="A174" s="263">
        <f t="shared" si="24"/>
        <v>1935</v>
      </c>
      <c r="B174" s="271">
        <v>12784</v>
      </c>
      <c r="C174" s="265">
        <v>-901</v>
      </c>
      <c r="D174" s="266">
        <f t="shared" si="25"/>
        <v>-901</v>
      </c>
      <c r="I174" s="274"/>
      <c r="J174" s="274"/>
      <c r="K174" s="274"/>
      <c r="L174" s="274"/>
    </row>
    <row r="175" spans="1:12">
      <c r="A175" s="263">
        <f t="shared" si="24"/>
        <v>1935</v>
      </c>
      <c r="B175" s="271">
        <v>12815</v>
      </c>
      <c r="C175" s="265">
        <v>-901</v>
      </c>
      <c r="D175" s="266">
        <f t="shared" si="25"/>
        <v>-901</v>
      </c>
      <c r="I175" s="274"/>
      <c r="J175" s="274"/>
      <c r="K175" s="274"/>
      <c r="L175" s="274"/>
    </row>
    <row r="176" spans="1:12">
      <c r="A176" s="263">
        <f t="shared" si="24"/>
        <v>1935</v>
      </c>
      <c r="B176" s="271">
        <v>12843</v>
      </c>
      <c r="C176" s="265">
        <v>-901</v>
      </c>
      <c r="D176" s="266">
        <f t="shared" si="25"/>
        <v>-901</v>
      </c>
      <c r="I176" s="274"/>
      <c r="J176" s="274"/>
      <c r="K176" s="274"/>
      <c r="L176" s="274"/>
    </row>
    <row r="177" spans="1:12">
      <c r="A177" s="263">
        <f t="shared" si="24"/>
        <v>1935</v>
      </c>
      <c r="B177" s="271">
        <v>12874</v>
      </c>
      <c r="C177" s="265">
        <v>-901</v>
      </c>
      <c r="D177" s="266">
        <f t="shared" si="25"/>
        <v>-901</v>
      </c>
      <c r="I177" s="274"/>
      <c r="J177" s="274"/>
      <c r="K177" s="274"/>
      <c r="L177" s="274"/>
    </row>
    <row r="178" spans="1:12">
      <c r="A178" s="263">
        <f t="shared" si="24"/>
        <v>1935</v>
      </c>
      <c r="B178" s="271">
        <v>12904</v>
      </c>
      <c r="C178" s="265">
        <v>-901</v>
      </c>
      <c r="D178" s="266">
        <f t="shared" si="25"/>
        <v>-901</v>
      </c>
      <c r="I178" s="274"/>
      <c r="J178" s="274"/>
      <c r="K178" s="274"/>
      <c r="L178" s="274"/>
    </row>
    <row r="179" spans="1:12">
      <c r="A179" s="263">
        <f t="shared" si="24"/>
        <v>1935</v>
      </c>
      <c r="B179" s="271">
        <v>12935</v>
      </c>
      <c r="C179" s="265">
        <v>-901</v>
      </c>
      <c r="D179" s="266">
        <f t="shared" si="25"/>
        <v>-901</v>
      </c>
      <c r="I179" s="274"/>
      <c r="J179" s="274"/>
      <c r="K179" s="274"/>
      <c r="L179" s="274"/>
    </row>
    <row r="180" spans="1:12">
      <c r="A180" s="263">
        <f t="shared" si="24"/>
        <v>1935</v>
      </c>
      <c r="B180" s="271">
        <v>12965</v>
      </c>
      <c r="C180" s="265">
        <v>-901</v>
      </c>
      <c r="D180" s="266">
        <f t="shared" si="25"/>
        <v>-901</v>
      </c>
      <c r="I180" s="274"/>
      <c r="J180" s="274"/>
      <c r="K180" s="274"/>
      <c r="L180" s="274"/>
    </row>
    <row r="181" spans="1:12">
      <c r="A181" s="263">
        <f t="shared" si="24"/>
        <v>1935</v>
      </c>
      <c r="B181" s="271">
        <v>12996</v>
      </c>
      <c r="C181" s="265">
        <v>-901</v>
      </c>
      <c r="D181" s="266">
        <f t="shared" si="25"/>
        <v>-901</v>
      </c>
      <c r="I181" s="274"/>
      <c r="J181" s="274"/>
      <c r="K181" s="274"/>
      <c r="L181" s="274"/>
    </row>
    <row r="182" spans="1:12">
      <c r="A182" s="263">
        <f t="shared" si="24"/>
        <v>1935</v>
      </c>
      <c r="B182" s="271">
        <v>13027</v>
      </c>
      <c r="C182" s="265">
        <v>-901</v>
      </c>
      <c r="D182" s="266">
        <f t="shared" si="25"/>
        <v>-901</v>
      </c>
      <c r="I182" s="274"/>
      <c r="J182" s="274"/>
      <c r="K182" s="274"/>
      <c r="L182" s="274"/>
    </row>
    <row r="183" spans="1:12">
      <c r="A183" s="263">
        <f t="shared" si="24"/>
        <v>1935</v>
      </c>
      <c r="B183" s="271">
        <v>13057</v>
      </c>
      <c r="C183" s="265">
        <v>-901</v>
      </c>
      <c r="D183" s="266">
        <f t="shared" si="25"/>
        <v>-901</v>
      </c>
      <c r="I183" s="274"/>
      <c r="J183" s="274"/>
      <c r="K183" s="274"/>
      <c r="L183" s="274"/>
    </row>
    <row r="184" spans="1:12">
      <c r="A184" s="263">
        <f t="shared" si="24"/>
        <v>1936</v>
      </c>
      <c r="B184" s="271">
        <v>13088</v>
      </c>
      <c r="C184" s="265">
        <v>-901</v>
      </c>
      <c r="D184" s="266">
        <f t="shared" si="25"/>
        <v>-901</v>
      </c>
      <c r="I184" s="274"/>
      <c r="J184" s="274"/>
      <c r="K184" s="274"/>
      <c r="L184" s="274"/>
    </row>
    <row r="185" spans="1:12">
      <c r="A185" s="263">
        <f t="shared" si="24"/>
        <v>1936</v>
      </c>
      <c r="B185" s="271">
        <v>13118</v>
      </c>
      <c r="C185" s="265">
        <v>-901</v>
      </c>
      <c r="D185" s="266">
        <f t="shared" si="25"/>
        <v>-901</v>
      </c>
      <c r="I185" s="274"/>
      <c r="J185" s="274"/>
      <c r="K185" s="274"/>
      <c r="L185" s="274"/>
    </row>
    <row r="186" spans="1:12">
      <c r="A186" s="263">
        <f t="shared" si="24"/>
        <v>1936</v>
      </c>
      <c r="B186" s="271">
        <v>13149</v>
      </c>
      <c r="C186" s="265">
        <v>-901</v>
      </c>
      <c r="D186" s="266">
        <f t="shared" si="25"/>
        <v>-901</v>
      </c>
      <c r="I186" s="274"/>
      <c r="J186" s="274"/>
      <c r="K186" s="274"/>
      <c r="L186" s="274"/>
    </row>
    <row r="187" spans="1:12">
      <c r="A187" s="263">
        <f t="shared" si="24"/>
        <v>1936</v>
      </c>
      <c r="B187" s="271">
        <v>13180</v>
      </c>
      <c r="C187" s="265">
        <v>-901</v>
      </c>
      <c r="D187" s="266">
        <f t="shared" si="25"/>
        <v>-901</v>
      </c>
      <c r="I187" s="274"/>
      <c r="J187" s="274"/>
      <c r="K187" s="274"/>
      <c r="L187" s="274"/>
    </row>
    <row r="188" spans="1:12">
      <c r="A188" s="263">
        <f t="shared" si="24"/>
        <v>1936</v>
      </c>
      <c r="B188" s="271">
        <v>13209</v>
      </c>
      <c r="C188" s="265">
        <v>-901</v>
      </c>
      <c r="D188" s="266">
        <f t="shared" si="25"/>
        <v>-901</v>
      </c>
      <c r="I188" s="274"/>
      <c r="J188" s="274"/>
      <c r="K188" s="274"/>
      <c r="L188" s="274"/>
    </row>
    <row r="189" spans="1:12">
      <c r="A189" s="263">
        <f t="shared" si="24"/>
        <v>1936</v>
      </c>
      <c r="B189" s="271">
        <v>13240</v>
      </c>
      <c r="C189" s="265">
        <v>-901</v>
      </c>
      <c r="D189" s="266">
        <f t="shared" si="25"/>
        <v>-901</v>
      </c>
      <c r="I189" s="274"/>
      <c r="J189" s="274"/>
      <c r="K189" s="274"/>
      <c r="L189" s="274"/>
    </row>
    <row r="190" spans="1:12">
      <c r="A190" s="263">
        <f t="shared" si="24"/>
        <v>1936</v>
      </c>
      <c r="B190" s="271">
        <v>13270</v>
      </c>
      <c r="C190" s="265">
        <v>-901</v>
      </c>
      <c r="D190" s="266">
        <f t="shared" si="25"/>
        <v>-901</v>
      </c>
      <c r="I190" s="274"/>
      <c r="J190" s="274"/>
      <c r="K190" s="274"/>
      <c r="L190" s="274"/>
    </row>
    <row r="191" spans="1:12">
      <c r="A191" s="263">
        <f t="shared" si="24"/>
        <v>1936</v>
      </c>
      <c r="B191" s="271">
        <v>13301</v>
      </c>
      <c r="C191" s="265">
        <v>-901</v>
      </c>
      <c r="D191" s="266">
        <f t="shared" si="25"/>
        <v>-901</v>
      </c>
      <c r="I191" s="274"/>
      <c r="J191" s="274"/>
      <c r="K191" s="274"/>
      <c r="L191" s="274"/>
    </row>
    <row r="192" spans="1:12">
      <c r="A192" s="263">
        <f t="shared" si="24"/>
        <v>1936</v>
      </c>
      <c r="B192" s="271">
        <v>13331</v>
      </c>
      <c r="C192" s="265">
        <v>-901</v>
      </c>
      <c r="D192" s="266">
        <f t="shared" si="25"/>
        <v>-901</v>
      </c>
      <c r="I192" s="274"/>
      <c r="J192" s="274"/>
      <c r="K192" s="274"/>
      <c r="L192" s="274"/>
    </row>
    <row r="193" spans="1:12">
      <c r="A193" s="263">
        <f t="shared" si="24"/>
        <v>1936</v>
      </c>
      <c r="B193" s="271">
        <v>13362</v>
      </c>
      <c r="C193" s="265">
        <v>-901</v>
      </c>
      <c r="D193" s="266">
        <f t="shared" si="25"/>
        <v>-901</v>
      </c>
      <c r="I193" s="274"/>
      <c r="J193" s="274"/>
      <c r="K193" s="274"/>
      <c r="L193" s="274"/>
    </row>
    <row r="194" spans="1:12">
      <c r="A194" s="263">
        <f t="shared" si="24"/>
        <v>1936</v>
      </c>
      <c r="B194" s="271">
        <v>13393</v>
      </c>
      <c r="C194" s="265">
        <v>-901</v>
      </c>
      <c r="D194" s="266">
        <f t="shared" si="25"/>
        <v>-901</v>
      </c>
      <c r="I194" s="274"/>
      <c r="J194" s="274"/>
      <c r="K194" s="274"/>
      <c r="L194" s="274"/>
    </row>
    <row r="195" spans="1:12">
      <c r="A195" s="263">
        <f t="shared" si="24"/>
        <v>1936</v>
      </c>
      <c r="B195" s="271">
        <v>13423</v>
      </c>
      <c r="C195" s="265">
        <v>-901</v>
      </c>
      <c r="D195" s="266">
        <f t="shared" si="25"/>
        <v>-901</v>
      </c>
      <c r="I195" s="274"/>
      <c r="J195" s="274"/>
      <c r="K195" s="274"/>
      <c r="L195" s="274"/>
    </row>
    <row r="196" spans="1:12">
      <c r="A196" s="263">
        <f t="shared" si="24"/>
        <v>1937</v>
      </c>
      <c r="B196" s="271">
        <v>13454</v>
      </c>
      <c r="C196" s="265">
        <v>-901</v>
      </c>
      <c r="D196" s="266">
        <f t="shared" si="25"/>
        <v>-901</v>
      </c>
      <c r="I196" s="274"/>
      <c r="J196" s="274"/>
      <c r="K196" s="274"/>
      <c r="L196" s="274"/>
    </row>
    <row r="197" spans="1:12">
      <c r="A197" s="263">
        <f t="shared" si="24"/>
        <v>1937</v>
      </c>
      <c r="B197" s="271">
        <v>13484</v>
      </c>
      <c r="C197" s="265">
        <v>-901</v>
      </c>
      <c r="D197" s="266">
        <f t="shared" si="25"/>
        <v>-901</v>
      </c>
      <c r="I197" s="274"/>
      <c r="J197" s="274"/>
      <c r="K197" s="274"/>
      <c r="L197" s="274"/>
    </row>
    <row r="198" spans="1:12">
      <c r="A198" s="263">
        <f t="shared" si="24"/>
        <v>1937</v>
      </c>
      <c r="B198" s="271">
        <v>13515</v>
      </c>
      <c r="C198" s="265">
        <v>-901</v>
      </c>
      <c r="D198" s="266">
        <f t="shared" si="25"/>
        <v>-901</v>
      </c>
      <c r="I198" s="274"/>
      <c r="J198" s="274"/>
      <c r="K198" s="274"/>
      <c r="L198" s="274"/>
    </row>
    <row r="199" spans="1:12">
      <c r="A199" s="263">
        <f t="shared" si="24"/>
        <v>1937</v>
      </c>
      <c r="B199" s="271">
        <v>13546</v>
      </c>
      <c r="C199" s="265">
        <v>-901</v>
      </c>
      <c r="D199" s="266">
        <f t="shared" si="25"/>
        <v>-901</v>
      </c>
      <c r="I199" s="274"/>
      <c r="J199" s="274"/>
      <c r="K199" s="274"/>
      <c r="L199" s="274"/>
    </row>
    <row r="200" spans="1:12">
      <c r="A200" s="263">
        <f t="shared" si="24"/>
        <v>1937</v>
      </c>
      <c r="B200" s="271">
        <v>13574</v>
      </c>
      <c r="C200" s="265">
        <v>-901</v>
      </c>
      <c r="D200" s="266">
        <f t="shared" si="25"/>
        <v>-901</v>
      </c>
      <c r="I200" s="274"/>
      <c r="J200" s="274"/>
      <c r="K200" s="274"/>
      <c r="L200" s="274"/>
    </row>
    <row r="201" spans="1:12">
      <c r="A201" s="263">
        <f t="shared" si="24"/>
        <v>1937</v>
      </c>
      <c r="B201" s="271">
        <v>13605</v>
      </c>
      <c r="C201" s="265">
        <v>-901</v>
      </c>
      <c r="D201" s="266">
        <f t="shared" si="25"/>
        <v>-901</v>
      </c>
      <c r="I201" s="274"/>
      <c r="J201" s="274"/>
      <c r="K201" s="274"/>
      <c r="L201" s="274"/>
    </row>
    <row r="202" spans="1:12">
      <c r="A202" s="263">
        <f t="shared" si="24"/>
        <v>1937</v>
      </c>
      <c r="B202" s="271">
        <v>13635</v>
      </c>
      <c r="C202" s="265">
        <v>-901</v>
      </c>
      <c r="D202" s="266">
        <f t="shared" si="25"/>
        <v>-901</v>
      </c>
      <c r="I202" s="274"/>
      <c r="J202" s="274"/>
      <c r="K202" s="274"/>
      <c r="L202" s="274"/>
    </row>
    <row r="203" spans="1:12">
      <c r="A203" s="263">
        <f t="shared" si="24"/>
        <v>1937</v>
      </c>
      <c r="B203" s="271">
        <v>13666</v>
      </c>
      <c r="C203" s="265">
        <v>-901</v>
      </c>
      <c r="D203" s="266">
        <f t="shared" si="25"/>
        <v>-901</v>
      </c>
      <c r="I203" s="274"/>
      <c r="J203" s="274"/>
      <c r="K203" s="274"/>
      <c r="L203" s="274"/>
    </row>
    <row r="204" spans="1:12">
      <c r="A204" s="263">
        <f t="shared" si="24"/>
        <v>1937</v>
      </c>
      <c r="B204" s="271">
        <v>13696</v>
      </c>
      <c r="C204" s="265">
        <v>-901</v>
      </c>
      <c r="D204" s="266">
        <f t="shared" si="25"/>
        <v>-901</v>
      </c>
      <c r="I204" s="274"/>
      <c r="J204" s="274"/>
      <c r="K204" s="274"/>
      <c r="L204" s="274"/>
    </row>
    <row r="205" spans="1:12">
      <c r="A205" s="263">
        <f t="shared" si="24"/>
        <v>1937</v>
      </c>
      <c r="B205" s="271">
        <v>13727</v>
      </c>
      <c r="C205" s="265">
        <v>-901</v>
      </c>
      <c r="D205" s="266">
        <f t="shared" si="25"/>
        <v>-901</v>
      </c>
      <c r="I205" s="274"/>
      <c r="J205" s="274"/>
      <c r="K205" s="274"/>
      <c r="L205" s="274"/>
    </row>
    <row r="206" spans="1:12">
      <c r="A206" s="263">
        <f t="shared" si="24"/>
        <v>1937</v>
      </c>
      <c r="B206" s="271">
        <v>13758</v>
      </c>
      <c r="C206" s="265">
        <v>-901</v>
      </c>
      <c r="D206" s="266">
        <f t="shared" si="25"/>
        <v>-901</v>
      </c>
      <c r="I206" s="274"/>
      <c r="J206" s="274"/>
      <c r="K206" s="274"/>
      <c r="L206" s="274"/>
    </row>
    <row r="207" spans="1:12">
      <c r="A207" s="263">
        <f t="shared" si="24"/>
        <v>1937</v>
      </c>
      <c r="B207" s="271">
        <v>13788</v>
      </c>
      <c r="C207" s="265">
        <v>-901</v>
      </c>
      <c r="D207" s="266">
        <f t="shared" si="25"/>
        <v>-901</v>
      </c>
      <c r="I207" s="274"/>
      <c r="J207" s="274"/>
      <c r="K207" s="274"/>
      <c r="L207" s="274"/>
    </row>
    <row r="208" spans="1:12">
      <c r="A208" s="263">
        <f t="shared" si="24"/>
        <v>1938</v>
      </c>
      <c r="B208" s="271">
        <v>13819</v>
      </c>
      <c r="C208" s="265">
        <v>-901</v>
      </c>
      <c r="D208" s="266">
        <f t="shared" si="25"/>
        <v>-901</v>
      </c>
      <c r="I208" s="274"/>
      <c r="J208" s="274"/>
      <c r="K208" s="274"/>
      <c r="L208" s="274"/>
    </row>
    <row r="209" spans="1:12">
      <c r="A209" s="263">
        <f t="shared" ref="A209:A272" si="26">IF(MONTH(B209)&gt;9,YEAR(B209)+1,YEAR(B209))</f>
        <v>1938</v>
      </c>
      <c r="B209" s="271">
        <v>13849</v>
      </c>
      <c r="C209" s="265">
        <v>-901</v>
      </c>
      <c r="D209" s="266">
        <f t="shared" ref="D209:D272" si="27">IF(C209&lt;&gt;-901,C209*DAY(B209)*24*60*60/(220*22*9*1000),-901)</f>
        <v>-901</v>
      </c>
      <c r="I209" s="274"/>
      <c r="J209" s="274"/>
      <c r="K209" s="274"/>
      <c r="L209" s="274"/>
    </row>
    <row r="210" spans="1:12">
      <c r="A210" s="263">
        <f t="shared" si="26"/>
        <v>1938</v>
      </c>
      <c r="B210" s="271">
        <v>13880</v>
      </c>
      <c r="C210" s="265">
        <v>-901</v>
      </c>
      <c r="D210" s="266">
        <f t="shared" si="27"/>
        <v>-901</v>
      </c>
      <c r="I210" s="274"/>
      <c r="J210" s="274"/>
      <c r="K210" s="274"/>
      <c r="L210" s="274"/>
    </row>
    <row r="211" spans="1:12">
      <c r="A211" s="263">
        <f t="shared" si="26"/>
        <v>1938</v>
      </c>
      <c r="B211" s="271">
        <v>13911</v>
      </c>
      <c r="C211" s="265">
        <v>-901</v>
      </c>
      <c r="D211" s="266">
        <f t="shared" si="27"/>
        <v>-901</v>
      </c>
      <c r="I211" s="274"/>
      <c r="J211" s="274"/>
      <c r="K211" s="274"/>
      <c r="L211" s="274"/>
    </row>
    <row r="212" spans="1:12">
      <c r="A212" s="263">
        <f t="shared" si="26"/>
        <v>1938</v>
      </c>
      <c r="B212" s="271">
        <v>13939</v>
      </c>
      <c r="C212" s="265">
        <v>-901</v>
      </c>
      <c r="D212" s="266">
        <f t="shared" si="27"/>
        <v>-901</v>
      </c>
      <c r="I212" s="274"/>
      <c r="J212" s="274"/>
      <c r="K212" s="274"/>
      <c r="L212" s="274"/>
    </row>
    <row r="213" spans="1:12">
      <c r="A213" s="263">
        <f t="shared" si="26"/>
        <v>1938</v>
      </c>
      <c r="B213" s="271">
        <v>13970</v>
      </c>
      <c r="C213" s="265">
        <v>-901</v>
      </c>
      <c r="D213" s="266">
        <f t="shared" si="27"/>
        <v>-901</v>
      </c>
      <c r="I213" s="274"/>
      <c r="J213" s="274"/>
      <c r="K213" s="274"/>
      <c r="L213" s="274"/>
    </row>
    <row r="214" spans="1:12">
      <c r="A214" s="263">
        <f t="shared" si="26"/>
        <v>1938</v>
      </c>
      <c r="B214" s="271">
        <v>14000</v>
      </c>
      <c r="C214" s="265">
        <v>-901</v>
      </c>
      <c r="D214" s="266">
        <f t="shared" si="27"/>
        <v>-901</v>
      </c>
      <c r="I214" s="274"/>
      <c r="J214" s="274"/>
      <c r="K214" s="274"/>
      <c r="L214" s="274"/>
    </row>
    <row r="215" spans="1:12">
      <c r="A215" s="263">
        <f t="shared" si="26"/>
        <v>1938</v>
      </c>
      <c r="B215" s="271">
        <v>14031</v>
      </c>
      <c r="C215" s="265">
        <v>-901</v>
      </c>
      <c r="D215" s="266">
        <f t="shared" si="27"/>
        <v>-901</v>
      </c>
      <c r="I215" s="274"/>
      <c r="J215" s="274"/>
      <c r="K215" s="274"/>
      <c r="L215" s="274"/>
    </row>
    <row r="216" spans="1:12">
      <c r="A216" s="263">
        <f t="shared" si="26"/>
        <v>1938</v>
      </c>
      <c r="B216" s="271">
        <v>14061</v>
      </c>
      <c r="C216" s="265">
        <v>-901</v>
      </c>
      <c r="D216" s="266">
        <f t="shared" si="27"/>
        <v>-901</v>
      </c>
      <c r="I216" s="274"/>
      <c r="J216" s="274"/>
      <c r="K216" s="274"/>
      <c r="L216" s="274"/>
    </row>
    <row r="217" spans="1:12">
      <c r="A217" s="263">
        <f t="shared" si="26"/>
        <v>1938</v>
      </c>
      <c r="B217" s="271">
        <v>14092</v>
      </c>
      <c r="C217" s="265">
        <v>-901</v>
      </c>
      <c r="D217" s="266">
        <f t="shared" si="27"/>
        <v>-901</v>
      </c>
      <c r="I217" s="274"/>
      <c r="J217" s="274"/>
      <c r="K217" s="274"/>
      <c r="L217" s="274"/>
    </row>
    <row r="218" spans="1:12">
      <c r="A218" s="263">
        <f t="shared" si="26"/>
        <v>1938</v>
      </c>
      <c r="B218" s="271">
        <v>14123</v>
      </c>
      <c r="C218" s="265">
        <v>-901</v>
      </c>
      <c r="D218" s="266">
        <f t="shared" si="27"/>
        <v>-901</v>
      </c>
      <c r="I218" s="274"/>
      <c r="J218" s="274"/>
      <c r="K218" s="274"/>
      <c r="L218" s="274"/>
    </row>
    <row r="219" spans="1:12">
      <c r="A219" s="263">
        <f t="shared" si="26"/>
        <v>1938</v>
      </c>
      <c r="B219" s="271">
        <v>14153</v>
      </c>
      <c r="C219" s="265">
        <v>-901</v>
      </c>
      <c r="D219" s="266">
        <f t="shared" si="27"/>
        <v>-901</v>
      </c>
      <c r="I219" s="274"/>
      <c r="J219" s="274"/>
      <c r="K219" s="274"/>
      <c r="L219" s="274"/>
    </row>
    <row r="220" spans="1:12">
      <c r="A220" s="263">
        <f t="shared" si="26"/>
        <v>1939</v>
      </c>
      <c r="B220" s="271">
        <v>14184</v>
      </c>
      <c r="C220" s="265">
        <v>-901</v>
      </c>
      <c r="D220" s="266">
        <f t="shared" si="27"/>
        <v>-901</v>
      </c>
      <c r="I220" s="274"/>
      <c r="J220" s="274"/>
      <c r="K220" s="274"/>
      <c r="L220" s="274"/>
    </row>
    <row r="221" spans="1:12">
      <c r="A221" s="263">
        <f t="shared" si="26"/>
        <v>1939</v>
      </c>
      <c r="B221" s="271">
        <v>14214</v>
      </c>
      <c r="C221" s="265">
        <v>-901</v>
      </c>
      <c r="D221" s="266">
        <f t="shared" si="27"/>
        <v>-901</v>
      </c>
      <c r="I221" s="274"/>
      <c r="J221" s="274"/>
      <c r="K221" s="274"/>
      <c r="L221" s="274"/>
    </row>
    <row r="222" spans="1:12">
      <c r="A222" s="263">
        <f t="shared" si="26"/>
        <v>1939</v>
      </c>
      <c r="B222" s="271">
        <v>14245</v>
      </c>
      <c r="C222" s="265">
        <v>-901</v>
      </c>
      <c r="D222" s="266">
        <f t="shared" si="27"/>
        <v>-901</v>
      </c>
      <c r="I222" s="274"/>
      <c r="J222" s="274"/>
      <c r="K222" s="274"/>
      <c r="L222" s="274"/>
    </row>
    <row r="223" spans="1:12">
      <c r="A223" s="263">
        <f t="shared" si="26"/>
        <v>1939</v>
      </c>
      <c r="B223" s="271">
        <v>14276</v>
      </c>
      <c r="C223" s="265">
        <v>-901</v>
      </c>
      <c r="D223" s="266">
        <f t="shared" si="27"/>
        <v>-901</v>
      </c>
      <c r="I223" s="274"/>
      <c r="J223" s="274"/>
      <c r="K223" s="274"/>
      <c r="L223" s="274"/>
    </row>
    <row r="224" spans="1:12">
      <c r="A224" s="263">
        <f t="shared" si="26"/>
        <v>1939</v>
      </c>
      <c r="B224" s="271">
        <v>14304</v>
      </c>
      <c r="C224" s="265">
        <v>-901</v>
      </c>
      <c r="D224" s="266">
        <f t="shared" si="27"/>
        <v>-901</v>
      </c>
      <c r="I224" s="274"/>
      <c r="J224" s="274"/>
      <c r="K224" s="274"/>
      <c r="L224" s="274"/>
    </row>
    <row r="225" spans="1:12">
      <c r="A225" s="263">
        <f t="shared" si="26"/>
        <v>1939</v>
      </c>
      <c r="B225" s="271">
        <v>14335</v>
      </c>
      <c r="C225" s="265">
        <v>-901</v>
      </c>
      <c r="D225" s="266">
        <f t="shared" si="27"/>
        <v>-901</v>
      </c>
      <c r="I225" s="274"/>
      <c r="J225" s="274"/>
      <c r="K225" s="274"/>
      <c r="L225" s="274"/>
    </row>
    <row r="226" spans="1:12">
      <c r="A226" s="263">
        <f t="shared" si="26"/>
        <v>1939</v>
      </c>
      <c r="B226" s="271">
        <v>14365</v>
      </c>
      <c r="C226" s="265">
        <v>-901</v>
      </c>
      <c r="D226" s="266">
        <f t="shared" si="27"/>
        <v>-901</v>
      </c>
      <c r="I226" s="274"/>
      <c r="J226" s="274"/>
      <c r="K226" s="274"/>
      <c r="L226" s="274"/>
    </row>
    <row r="227" spans="1:12">
      <c r="A227" s="263">
        <f t="shared" si="26"/>
        <v>1939</v>
      </c>
      <c r="B227" s="271">
        <v>14396</v>
      </c>
      <c r="C227" s="265">
        <v>-901</v>
      </c>
      <c r="D227" s="266">
        <f t="shared" si="27"/>
        <v>-901</v>
      </c>
      <c r="I227" s="274"/>
      <c r="J227" s="274"/>
      <c r="K227" s="274"/>
      <c r="L227" s="274"/>
    </row>
    <row r="228" spans="1:12">
      <c r="A228" s="263">
        <f t="shared" si="26"/>
        <v>1939</v>
      </c>
      <c r="B228" s="271">
        <v>14426</v>
      </c>
      <c r="C228" s="265">
        <v>-901</v>
      </c>
      <c r="D228" s="266">
        <f t="shared" si="27"/>
        <v>-901</v>
      </c>
      <c r="I228" s="274"/>
      <c r="J228" s="274"/>
      <c r="K228" s="274"/>
      <c r="L228" s="274"/>
    </row>
    <row r="229" spans="1:12">
      <c r="A229" s="263">
        <f t="shared" si="26"/>
        <v>1939</v>
      </c>
      <c r="B229" s="271">
        <v>14457</v>
      </c>
      <c r="C229" s="265">
        <v>-901</v>
      </c>
      <c r="D229" s="266">
        <f t="shared" si="27"/>
        <v>-901</v>
      </c>
      <c r="I229" s="274"/>
      <c r="J229" s="274"/>
      <c r="K229" s="274"/>
      <c r="L229" s="274"/>
    </row>
    <row r="230" spans="1:12">
      <c r="A230" s="263">
        <f t="shared" si="26"/>
        <v>1939</v>
      </c>
      <c r="B230" s="271">
        <v>14488</v>
      </c>
      <c r="C230" s="265">
        <v>-901</v>
      </c>
      <c r="D230" s="266">
        <f t="shared" si="27"/>
        <v>-901</v>
      </c>
      <c r="I230" s="274"/>
      <c r="J230" s="274"/>
      <c r="K230" s="274"/>
      <c r="L230" s="274"/>
    </row>
    <row r="231" spans="1:12">
      <c r="A231" s="263">
        <f t="shared" si="26"/>
        <v>1939</v>
      </c>
      <c r="B231" s="271">
        <v>14518</v>
      </c>
      <c r="C231" s="265">
        <v>-901</v>
      </c>
      <c r="D231" s="266">
        <f t="shared" si="27"/>
        <v>-901</v>
      </c>
      <c r="I231" s="274"/>
      <c r="J231" s="274"/>
      <c r="K231" s="274"/>
      <c r="L231" s="274"/>
    </row>
    <row r="232" spans="1:12">
      <c r="A232" s="263">
        <f t="shared" si="26"/>
        <v>1940</v>
      </c>
      <c r="B232" s="271">
        <v>14549</v>
      </c>
      <c r="C232" s="265">
        <v>-901</v>
      </c>
      <c r="D232" s="266">
        <f t="shared" si="27"/>
        <v>-901</v>
      </c>
      <c r="I232" s="274"/>
      <c r="J232" s="274"/>
      <c r="K232" s="274"/>
      <c r="L232" s="274"/>
    </row>
    <row r="233" spans="1:12">
      <c r="A233" s="263">
        <f t="shared" si="26"/>
        <v>1940</v>
      </c>
      <c r="B233" s="271">
        <v>14579</v>
      </c>
      <c r="C233" s="265">
        <v>-901</v>
      </c>
      <c r="D233" s="266">
        <f t="shared" si="27"/>
        <v>-901</v>
      </c>
      <c r="I233" s="274"/>
      <c r="J233" s="274"/>
      <c r="K233" s="274"/>
      <c r="L233" s="274"/>
    </row>
    <row r="234" spans="1:12">
      <c r="A234" s="263">
        <f t="shared" si="26"/>
        <v>1940</v>
      </c>
      <c r="B234" s="271">
        <v>14610</v>
      </c>
      <c r="C234" s="265">
        <v>-901</v>
      </c>
      <c r="D234" s="266">
        <f t="shared" si="27"/>
        <v>-901</v>
      </c>
      <c r="I234" s="274"/>
      <c r="J234" s="274"/>
      <c r="K234" s="274"/>
      <c r="L234" s="274"/>
    </row>
    <row r="235" spans="1:12">
      <c r="A235" s="263">
        <f t="shared" si="26"/>
        <v>1940</v>
      </c>
      <c r="B235" s="271">
        <v>14641</v>
      </c>
      <c r="C235" s="265">
        <v>-901</v>
      </c>
      <c r="D235" s="266">
        <f t="shared" si="27"/>
        <v>-901</v>
      </c>
      <c r="I235" s="274"/>
      <c r="J235" s="274"/>
      <c r="K235" s="274"/>
      <c r="L235" s="274"/>
    </row>
    <row r="236" spans="1:12">
      <c r="A236" s="263">
        <f t="shared" si="26"/>
        <v>1940</v>
      </c>
      <c r="B236" s="271">
        <v>14670</v>
      </c>
      <c r="C236" s="265">
        <v>-901</v>
      </c>
      <c r="D236" s="266">
        <f t="shared" si="27"/>
        <v>-901</v>
      </c>
      <c r="I236" s="274"/>
      <c r="J236" s="274"/>
      <c r="K236" s="274"/>
      <c r="L236" s="274"/>
    </row>
    <row r="237" spans="1:12">
      <c r="A237" s="263">
        <f t="shared" si="26"/>
        <v>1940</v>
      </c>
      <c r="B237" s="271">
        <v>14701</v>
      </c>
      <c r="C237" s="265">
        <v>-901</v>
      </c>
      <c r="D237" s="266">
        <f t="shared" si="27"/>
        <v>-901</v>
      </c>
      <c r="I237" s="274"/>
      <c r="J237" s="274"/>
      <c r="K237" s="274"/>
      <c r="L237" s="274"/>
    </row>
    <row r="238" spans="1:12">
      <c r="A238" s="263">
        <f t="shared" si="26"/>
        <v>1940</v>
      </c>
      <c r="B238" s="271">
        <v>14731</v>
      </c>
      <c r="C238" s="265">
        <v>-901</v>
      </c>
      <c r="D238" s="266">
        <f t="shared" si="27"/>
        <v>-901</v>
      </c>
      <c r="I238" s="274"/>
      <c r="J238" s="274"/>
      <c r="K238" s="274"/>
      <c r="L238" s="274"/>
    </row>
    <row r="239" spans="1:12">
      <c r="A239" s="263">
        <f t="shared" si="26"/>
        <v>1940</v>
      </c>
      <c r="B239" s="271">
        <v>14762</v>
      </c>
      <c r="C239" s="265">
        <v>-901</v>
      </c>
      <c r="D239" s="266">
        <f t="shared" si="27"/>
        <v>-901</v>
      </c>
      <c r="I239" s="274"/>
      <c r="J239" s="274"/>
      <c r="K239" s="274"/>
      <c r="L239" s="274"/>
    </row>
    <row r="240" spans="1:12">
      <c r="A240" s="263">
        <f t="shared" si="26"/>
        <v>1940</v>
      </c>
      <c r="B240" s="271">
        <v>14792</v>
      </c>
      <c r="C240" s="265">
        <v>-901</v>
      </c>
      <c r="D240" s="266">
        <f t="shared" si="27"/>
        <v>-901</v>
      </c>
      <c r="I240" s="274"/>
      <c r="J240" s="274"/>
      <c r="K240" s="274"/>
      <c r="L240" s="274"/>
    </row>
    <row r="241" spans="1:12">
      <c r="A241" s="263">
        <f t="shared" si="26"/>
        <v>1940</v>
      </c>
      <c r="B241" s="271">
        <v>14823</v>
      </c>
      <c r="C241" s="265">
        <v>-901</v>
      </c>
      <c r="D241" s="266">
        <f t="shared" si="27"/>
        <v>-901</v>
      </c>
      <c r="I241" s="274"/>
      <c r="J241" s="274"/>
      <c r="K241" s="274"/>
      <c r="L241" s="274"/>
    </row>
    <row r="242" spans="1:12">
      <c r="A242" s="263">
        <f t="shared" si="26"/>
        <v>1940</v>
      </c>
      <c r="B242" s="271">
        <v>14854</v>
      </c>
      <c r="C242" s="265">
        <v>-901</v>
      </c>
      <c r="D242" s="266">
        <f t="shared" si="27"/>
        <v>-901</v>
      </c>
      <c r="I242" s="274"/>
      <c r="J242" s="274"/>
      <c r="K242" s="274"/>
      <c r="L242" s="274"/>
    </row>
    <row r="243" spans="1:12">
      <c r="A243" s="263">
        <f t="shared" si="26"/>
        <v>1940</v>
      </c>
      <c r="B243" s="271">
        <v>14884</v>
      </c>
      <c r="C243" s="265">
        <v>-901</v>
      </c>
      <c r="D243" s="266">
        <f t="shared" si="27"/>
        <v>-901</v>
      </c>
      <c r="I243" s="274"/>
      <c r="J243" s="274"/>
      <c r="K243" s="274"/>
      <c r="L243" s="274"/>
    </row>
    <row r="244" spans="1:12">
      <c r="A244" s="263">
        <f t="shared" si="26"/>
        <v>1941</v>
      </c>
      <c r="B244" s="271">
        <v>14915</v>
      </c>
      <c r="C244" s="265">
        <v>-901</v>
      </c>
      <c r="D244" s="266">
        <f t="shared" si="27"/>
        <v>-901</v>
      </c>
      <c r="I244" s="274"/>
      <c r="J244" s="274"/>
      <c r="K244" s="274"/>
      <c r="L244" s="274"/>
    </row>
    <row r="245" spans="1:12">
      <c r="A245" s="263">
        <f t="shared" si="26"/>
        <v>1941</v>
      </c>
      <c r="B245" s="271">
        <v>14945</v>
      </c>
      <c r="C245" s="265">
        <v>-901</v>
      </c>
      <c r="D245" s="266">
        <f t="shared" si="27"/>
        <v>-901</v>
      </c>
      <c r="I245" s="274"/>
      <c r="J245" s="274"/>
      <c r="K245" s="274"/>
      <c r="L245" s="274"/>
    </row>
    <row r="246" spans="1:12">
      <c r="A246" s="263">
        <f t="shared" si="26"/>
        <v>1941</v>
      </c>
      <c r="B246" s="271">
        <v>14976</v>
      </c>
      <c r="C246" s="265">
        <v>-901</v>
      </c>
      <c r="D246" s="266">
        <f t="shared" si="27"/>
        <v>-901</v>
      </c>
      <c r="I246" s="274"/>
      <c r="J246" s="274"/>
      <c r="K246" s="274"/>
      <c r="L246" s="274"/>
    </row>
    <row r="247" spans="1:12">
      <c r="A247" s="263">
        <f t="shared" si="26"/>
        <v>1941</v>
      </c>
      <c r="B247" s="271">
        <v>15007</v>
      </c>
      <c r="C247" s="265">
        <v>-901</v>
      </c>
      <c r="D247" s="266">
        <f t="shared" si="27"/>
        <v>-901</v>
      </c>
      <c r="I247" s="274"/>
      <c r="J247" s="274"/>
      <c r="K247" s="274"/>
      <c r="L247" s="274"/>
    </row>
    <row r="248" spans="1:12">
      <c r="A248" s="263">
        <f t="shared" si="26"/>
        <v>1941</v>
      </c>
      <c r="B248" s="271">
        <v>15035</v>
      </c>
      <c r="C248" s="265">
        <v>-901</v>
      </c>
      <c r="D248" s="266">
        <f t="shared" si="27"/>
        <v>-901</v>
      </c>
      <c r="I248" s="274"/>
      <c r="J248" s="274"/>
      <c r="K248" s="274"/>
      <c r="L248" s="274"/>
    </row>
    <row r="249" spans="1:12">
      <c r="A249" s="263">
        <f t="shared" si="26"/>
        <v>1941</v>
      </c>
      <c r="B249" s="271">
        <v>15066</v>
      </c>
      <c r="C249" s="265">
        <v>-901</v>
      </c>
      <c r="D249" s="266">
        <f t="shared" si="27"/>
        <v>-901</v>
      </c>
      <c r="I249" s="274"/>
      <c r="J249" s="274"/>
      <c r="K249" s="274"/>
      <c r="L249" s="274"/>
    </row>
    <row r="250" spans="1:12">
      <c r="A250" s="263">
        <f t="shared" si="26"/>
        <v>1941</v>
      </c>
      <c r="B250" s="271">
        <v>15096</v>
      </c>
      <c r="C250" s="265">
        <v>-901</v>
      </c>
      <c r="D250" s="266">
        <f t="shared" si="27"/>
        <v>-901</v>
      </c>
      <c r="I250" s="274"/>
      <c r="J250" s="274"/>
      <c r="K250" s="274"/>
      <c r="L250" s="274"/>
    </row>
    <row r="251" spans="1:12">
      <c r="A251" s="263">
        <f t="shared" si="26"/>
        <v>1941</v>
      </c>
      <c r="B251" s="271">
        <v>15127</v>
      </c>
      <c r="C251" s="265">
        <v>-901</v>
      </c>
      <c r="D251" s="266">
        <f t="shared" si="27"/>
        <v>-901</v>
      </c>
      <c r="I251" s="274"/>
      <c r="J251" s="274"/>
      <c r="K251" s="274"/>
      <c r="L251" s="274"/>
    </row>
    <row r="252" spans="1:12">
      <c r="A252" s="263">
        <f t="shared" si="26"/>
        <v>1941</v>
      </c>
      <c r="B252" s="271">
        <v>15157</v>
      </c>
      <c r="C252" s="265">
        <v>-901</v>
      </c>
      <c r="D252" s="266">
        <f t="shared" si="27"/>
        <v>-901</v>
      </c>
      <c r="I252" s="274"/>
      <c r="J252" s="274"/>
      <c r="K252" s="274"/>
      <c r="L252" s="274"/>
    </row>
    <row r="253" spans="1:12">
      <c r="A253" s="263">
        <f t="shared" si="26"/>
        <v>1941</v>
      </c>
      <c r="B253" s="271">
        <v>15188</v>
      </c>
      <c r="C253" s="265">
        <v>-901</v>
      </c>
      <c r="D253" s="266">
        <f t="shared" si="27"/>
        <v>-901</v>
      </c>
      <c r="I253" s="274"/>
      <c r="J253" s="274"/>
      <c r="K253" s="274"/>
      <c r="L253" s="274"/>
    </row>
    <row r="254" spans="1:12">
      <c r="A254" s="263">
        <f t="shared" si="26"/>
        <v>1941</v>
      </c>
      <c r="B254" s="271">
        <v>15219</v>
      </c>
      <c r="C254" s="265">
        <v>-901</v>
      </c>
      <c r="D254" s="266">
        <f t="shared" si="27"/>
        <v>-901</v>
      </c>
      <c r="I254" s="274"/>
      <c r="J254" s="274"/>
      <c r="K254" s="274"/>
      <c r="L254" s="274"/>
    </row>
    <row r="255" spans="1:12">
      <c r="A255" s="263">
        <f t="shared" si="26"/>
        <v>1941</v>
      </c>
      <c r="B255" s="271">
        <v>15249</v>
      </c>
      <c r="C255" s="265">
        <v>-901</v>
      </c>
      <c r="D255" s="266">
        <f t="shared" si="27"/>
        <v>-901</v>
      </c>
      <c r="I255" s="274"/>
      <c r="J255" s="274"/>
      <c r="K255" s="274"/>
      <c r="L255" s="274"/>
    </row>
    <row r="256" spans="1:12">
      <c r="A256" s="263">
        <f t="shared" si="26"/>
        <v>1942</v>
      </c>
      <c r="B256" s="271">
        <v>15280</v>
      </c>
      <c r="C256" s="265">
        <v>-901</v>
      </c>
      <c r="D256" s="266">
        <f t="shared" si="27"/>
        <v>-901</v>
      </c>
      <c r="I256" s="274"/>
      <c r="J256" s="274"/>
      <c r="K256" s="274"/>
      <c r="L256" s="274"/>
    </row>
    <row r="257" spans="1:12">
      <c r="A257" s="263">
        <f t="shared" si="26"/>
        <v>1942</v>
      </c>
      <c r="B257" s="271">
        <v>15310</v>
      </c>
      <c r="C257" s="265">
        <v>-901</v>
      </c>
      <c r="D257" s="266">
        <f t="shared" si="27"/>
        <v>-901</v>
      </c>
      <c r="I257" s="274"/>
      <c r="J257" s="274"/>
      <c r="K257" s="274"/>
      <c r="L257" s="274"/>
    </row>
    <row r="258" spans="1:12">
      <c r="A258" s="263">
        <f t="shared" si="26"/>
        <v>1942</v>
      </c>
      <c r="B258" s="271">
        <v>15341</v>
      </c>
      <c r="C258" s="265">
        <v>-901</v>
      </c>
      <c r="D258" s="266">
        <f t="shared" si="27"/>
        <v>-901</v>
      </c>
      <c r="I258" s="274"/>
      <c r="J258" s="274"/>
      <c r="K258" s="274"/>
      <c r="L258" s="274"/>
    </row>
    <row r="259" spans="1:12">
      <c r="A259" s="263">
        <f t="shared" si="26"/>
        <v>1942</v>
      </c>
      <c r="B259" s="271">
        <v>15372</v>
      </c>
      <c r="C259" s="265">
        <v>-901</v>
      </c>
      <c r="D259" s="266">
        <f t="shared" si="27"/>
        <v>-901</v>
      </c>
      <c r="I259" s="274"/>
      <c r="J259" s="274"/>
      <c r="K259" s="274"/>
      <c r="L259" s="274"/>
    </row>
    <row r="260" spans="1:12">
      <c r="A260" s="263">
        <f t="shared" si="26"/>
        <v>1942</v>
      </c>
      <c r="B260" s="271">
        <v>15400</v>
      </c>
      <c r="C260" s="265">
        <v>-901</v>
      </c>
      <c r="D260" s="266">
        <f t="shared" si="27"/>
        <v>-901</v>
      </c>
      <c r="I260" s="274"/>
      <c r="J260" s="274"/>
      <c r="K260" s="274"/>
      <c r="L260" s="274"/>
    </row>
    <row r="261" spans="1:12">
      <c r="A261" s="263">
        <f t="shared" si="26"/>
        <v>1942</v>
      </c>
      <c r="B261" s="271">
        <v>15431</v>
      </c>
      <c r="C261" s="265">
        <v>-901</v>
      </c>
      <c r="D261" s="266">
        <f t="shared" si="27"/>
        <v>-901</v>
      </c>
      <c r="I261" s="274"/>
      <c r="J261" s="274"/>
      <c r="K261" s="274"/>
      <c r="L261" s="274"/>
    </row>
    <row r="262" spans="1:12">
      <c r="A262" s="263">
        <f t="shared" si="26"/>
        <v>1942</v>
      </c>
      <c r="B262" s="271">
        <v>15461</v>
      </c>
      <c r="C262" s="265">
        <v>-901</v>
      </c>
      <c r="D262" s="266">
        <f t="shared" si="27"/>
        <v>-901</v>
      </c>
      <c r="I262" s="274"/>
      <c r="J262" s="274"/>
      <c r="K262" s="274"/>
      <c r="L262" s="274"/>
    </row>
    <row r="263" spans="1:12">
      <c r="A263" s="263">
        <f t="shared" si="26"/>
        <v>1942</v>
      </c>
      <c r="B263" s="271">
        <v>15492</v>
      </c>
      <c r="C263" s="265">
        <v>-901</v>
      </c>
      <c r="D263" s="266">
        <f t="shared" si="27"/>
        <v>-901</v>
      </c>
      <c r="I263" s="274"/>
      <c r="J263" s="274"/>
      <c r="K263" s="274"/>
      <c r="L263" s="274"/>
    </row>
    <row r="264" spans="1:12">
      <c r="A264" s="263">
        <f t="shared" si="26"/>
        <v>1942</v>
      </c>
      <c r="B264" s="271">
        <v>15522</v>
      </c>
      <c r="C264" s="265">
        <v>-901</v>
      </c>
      <c r="D264" s="266">
        <f t="shared" si="27"/>
        <v>-901</v>
      </c>
      <c r="I264" s="274"/>
      <c r="J264" s="274"/>
      <c r="K264" s="274"/>
      <c r="L264" s="274"/>
    </row>
    <row r="265" spans="1:12">
      <c r="A265" s="263">
        <f t="shared" si="26"/>
        <v>1942</v>
      </c>
      <c r="B265" s="271">
        <v>15553</v>
      </c>
      <c r="C265" s="265">
        <v>-901</v>
      </c>
      <c r="D265" s="266">
        <f t="shared" si="27"/>
        <v>-901</v>
      </c>
      <c r="I265" s="274"/>
      <c r="J265" s="274"/>
      <c r="K265" s="274"/>
      <c r="L265" s="274"/>
    </row>
    <row r="266" spans="1:12">
      <c r="A266" s="263">
        <f t="shared" si="26"/>
        <v>1942</v>
      </c>
      <c r="B266" s="271">
        <v>15584</v>
      </c>
      <c r="C266" s="265">
        <v>-901</v>
      </c>
      <c r="D266" s="266">
        <f t="shared" si="27"/>
        <v>-901</v>
      </c>
      <c r="I266" s="274"/>
      <c r="J266" s="274"/>
      <c r="K266" s="274"/>
      <c r="L266" s="274"/>
    </row>
    <row r="267" spans="1:12">
      <c r="A267" s="263">
        <f t="shared" si="26"/>
        <v>1942</v>
      </c>
      <c r="B267" s="271">
        <v>15614</v>
      </c>
      <c r="C267" s="265">
        <v>-901</v>
      </c>
      <c r="D267" s="266">
        <f t="shared" si="27"/>
        <v>-901</v>
      </c>
      <c r="I267" s="274"/>
      <c r="J267" s="274"/>
      <c r="K267" s="274"/>
      <c r="L267" s="274"/>
    </row>
    <row r="268" spans="1:12">
      <c r="A268" s="263">
        <f t="shared" si="26"/>
        <v>1943</v>
      </c>
      <c r="B268" s="271">
        <v>15645</v>
      </c>
      <c r="C268" s="265">
        <v>-901</v>
      </c>
      <c r="D268" s="266">
        <f t="shared" si="27"/>
        <v>-901</v>
      </c>
      <c r="I268" s="274"/>
      <c r="J268" s="274"/>
      <c r="K268" s="274"/>
      <c r="L268" s="274"/>
    </row>
    <row r="269" spans="1:12">
      <c r="A269" s="263">
        <f t="shared" si="26"/>
        <v>1943</v>
      </c>
      <c r="B269" s="271">
        <v>15675</v>
      </c>
      <c r="C269" s="265">
        <v>-901</v>
      </c>
      <c r="D269" s="266">
        <f t="shared" si="27"/>
        <v>-901</v>
      </c>
      <c r="I269" s="274"/>
      <c r="J269" s="274"/>
      <c r="K269" s="274"/>
      <c r="L269" s="274"/>
    </row>
    <row r="270" spans="1:12">
      <c r="A270" s="263">
        <f t="shared" si="26"/>
        <v>1943</v>
      </c>
      <c r="B270" s="271">
        <v>15706</v>
      </c>
      <c r="C270" s="265">
        <v>-901</v>
      </c>
      <c r="D270" s="266">
        <f t="shared" si="27"/>
        <v>-901</v>
      </c>
      <c r="I270" s="274"/>
      <c r="J270" s="274"/>
      <c r="K270" s="274"/>
      <c r="L270" s="274"/>
    </row>
    <row r="271" spans="1:12">
      <c r="A271" s="263">
        <f t="shared" si="26"/>
        <v>1943</v>
      </c>
      <c r="B271" s="271">
        <v>15737</v>
      </c>
      <c r="C271" s="265">
        <v>-901</v>
      </c>
      <c r="D271" s="266">
        <f t="shared" si="27"/>
        <v>-901</v>
      </c>
      <c r="I271" s="274"/>
      <c r="J271" s="274"/>
      <c r="K271" s="274"/>
      <c r="L271" s="274"/>
    </row>
    <row r="272" spans="1:12">
      <c r="A272" s="263">
        <f t="shared" si="26"/>
        <v>1943</v>
      </c>
      <c r="B272" s="271">
        <v>15765</v>
      </c>
      <c r="C272" s="265">
        <v>-901</v>
      </c>
      <c r="D272" s="266">
        <f t="shared" si="27"/>
        <v>-901</v>
      </c>
      <c r="I272" s="274"/>
      <c r="J272" s="274"/>
      <c r="K272" s="274"/>
      <c r="L272" s="274"/>
    </row>
    <row r="273" spans="1:12">
      <c r="A273" s="263">
        <f t="shared" ref="A273:A336" si="28">IF(MONTH(B273)&gt;9,YEAR(B273)+1,YEAR(B273))</f>
        <v>1943</v>
      </c>
      <c r="B273" s="271">
        <v>15796</v>
      </c>
      <c r="C273" s="265">
        <v>-901</v>
      </c>
      <c r="D273" s="266">
        <f t="shared" ref="D273:D336" si="29">IF(C273&lt;&gt;-901,C273*DAY(B273)*24*60*60/(220*22*9*1000),-901)</f>
        <v>-901</v>
      </c>
      <c r="I273" s="274"/>
      <c r="J273" s="274"/>
      <c r="K273" s="274"/>
      <c r="L273" s="274"/>
    </row>
    <row r="274" spans="1:12">
      <c r="A274" s="263">
        <f t="shared" si="28"/>
        <v>1943</v>
      </c>
      <c r="B274" s="271">
        <v>15826</v>
      </c>
      <c r="C274" s="265">
        <v>-901</v>
      </c>
      <c r="D274" s="266">
        <f t="shared" si="29"/>
        <v>-901</v>
      </c>
      <c r="I274" s="274"/>
      <c r="J274" s="274"/>
      <c r="K274" s="274"/>
      <c r="L274" s="274"/>
    </row>
    <row r="275" spans="1:12">
      <c r="A275" s="263">
        <f t="shared" si="28"/>
        <v>1943</v>
      </c>
      <c r="B275" s="271">
        <v>15857</v>
      </c>
      <c r="C275" s="265">
        <v>-901</v>
      </c>
      <c r="D275" s="266">
        <f t="shared" si="29"/>
        <v>-901</v>
      </c>
      <c r="I275" s="274"/>
      <c r="J275" s="274"/>
      <c r="K275" s="274"/>
      <c r="L275" s="274"/>
    </row>
    <row r="276" spans="1:12">
      <c r="A276" s="263">
        <f t="shared" si="28"/>
        <v>1943</v>
      </c>
      <c r="B276" s="271">
        <v>15887</v>
      </c>
      <c r="C276" s="265">
        <v>-901</v>
      </c>
      <c r="D276" s="266">
        <f t="shared" si="29"/>
        <v>-901</v>
      </c>
      <c r="I276" s="274"/>
      <c r="J276" s="274"/>
      <c r="K276" s="274"/>
      <c r="L276" s="274"/>
    </row>
    <row r="277" spans="1:12">
      <c r="A277" s="263">
        <f t="shared" si="28"/>
        <v>1943</v>
      </c>
      <c r="B277" s="271">
        <v>15918</v>
      </c>
      <c r="C277" s="265">
        <v>-901</v>
      </c>
      <c r="D277" s="266">
        <f t="shared" si="29"/>
        <v>-901</v>
      </c>
      <c r="I277" s="274"/>
      <c r="J277" s="274"/>
      <c r="K277" s="274"/>
      <c r="L277" s="274"/>
    </row>
    <row r="278" spans="1:12">
      <c r="A278" s="263">
        <f t="shared" si="28"/>
        <v>1943</v>
      </c>
      <c r="B278" s="271">
        <v>15949</v>
      </c>
      <c r="C278" s="265">
        <v>-901</v>
      </c>
      <c r="D278" s="266">
        <f t="shared" si="29"/>
        <v>-901</v>
      </c>
      <c r="I278" s="274"/>
      <c r="J278" s="274"/>
      <c r="K278" s="274"/>
      <c r="L278" s="274"/>
    </row>
    <row r="279" spans="1:12">
      <c r="A279" s="263">
        <f t="shared" si="28"/>
        <v>1943</v>
      </c>
      <c r="B279" s="271">
        <v>15979</v>
      </c>
      <c r="C279" s="265">
        <v>-901</v>
      </c>
      <c r="D279" s="266">
        <f t="shared" si="29"/>
        <v>-901</v>
      </c>
      <c r="I279" s="274"/>
      <c r="J279" s="274"/>
      <c r="K279" s="274"/>
      <c r="L279" s="274"/>
    </row>
    <row r="280" spans="1:12">
      <c r="A280" s="263">
        <f t="shared" si="28"/>
        <v>1944</v>
      </c>
      <c r="B280" s="271">
        <v>16010</v>
      </c>
      <c r="C280" s="265">
        <v>-901</v>
      </c>
      <c r="D280" s="266">
        <f t="shared" si="29"/>
        <v>-901</v>
      </c>
      <c r="I280" s="274"/>
      <c r="J280" s="274"/>
      <c r="K280" s="274"/>
      <c r="L280" s="274"/>
    </row>
    <row r="281" spans="1:12">
      <c r="A281" s="263">
        <f t="shared" si="28"/>
        <v>1944</v>
      </c>
      <c r="B281" s="271">
        <v>16040</v>
      </c>
      <c r="C281" s="265">
        <v>-901</v>
      </c>
      <c r="D281" s="266">
        <f t="shared" si="29"/>
        <v>-901</v>
      </c>
      <c r="I281" s="274"/>
      <c r="J281" s="274"/>
      <c r="K281" s="274"/>
      <c r="L281" s="274"/>
    </row>
    <row r="282" spans="1:12">
      <c r="A282" s="263">
        <f t="shared" si="28"/>
        <v>1944</v>
      </c>
      <c r="B282" s="271">
        <v>16071</v>
      </c>
      <c r="C282" s="265">
        <v>-901</v>
      </c>
      <c r="D282" s="266">
        <f t="shared" si="29"/>
        <v>-901</v>
      </c>
      <c r="I282" s="274"/>
      <c r="J282" s="274"/>
      <c r="K282" s="274"/>
      <c r="L282" s="274"/>
    </row>
    <row r="283" spans="1:12">
      <c r="A283" s="263">
        <f t="shared" si="28"/>
        <v>1944</v>
      </c>
      <c r="B283" s="271">
        <v>16102</v>
      </c>
      <c r="C283" s="265">
        <v>-901</v>
      </c>
      <c r="D283" s="266">
        <f t="shared" si="29"/>
        <v>-901</v>
      </c>
      <c r="I283" s="274"/>
      <c r="J283" s="274"/>
      <c r="K283" s="274"/>
      <c r="L283" s="274"/>
    </row>
    <row r="284" spans="1:12">
      <c r="A284" s="263">
        <f t="shared" si="28"/>
        <v>1944</v>
      </c>
      <c r="B284" s="271">
        <v>16131</v>
      </c>
      <c r="C284" s="265">
        <v>-901</v>
      </c>
      <c r="D284" s="266">
        <f t="shared" si="29"/>
        <v>-901</v>
      </c>
      <c r="I284" s="274"/>
      <c r="J284" s="274"/>
      <c r="K284" s="274"/>
      <c r="L284" s="274"/>
    </row>
    <row r="285" spans="1:12">
      <c r="A285" s="263">
        <f t="shared" si="28"/>
        <v>1944</v>
      </c>
      <c r="B285" s="271">
        <v>16162</v>
      </c>
      <c r="C285" s="265">
        <v>-901</v>
      </c>
      <c r="D285" s="266">
        <f t="shared" si="29"/>
        <v>-901</v>
      </c>
      <c r="I285" s="274"/>
      <c r="J285" s="274"/>
      <c r="K285" s="274"/>
      <c r="L285" s="274"/>
    </row>
    <row r="286" spans="1:12">
      <c r="A286" s="263">
        <f t="shared" si="28"/>
        <v>1944</v>
      </c>
      <c r="B286" s="271">
        <v>16192</v>
      </c>
      <c r="C286" s="265">
        <v>-901</v>
      </c>
      <c r="D286" s="266">
        <f t="shared" si="29"/>
        <v>-901</v>
      </c>
      <c r="I286" s="274"/>
      <c r="J286" s="274"/>
      <c r="K286" s="274"/>
      <c r="L286" s="274"/>
    </row>
    <row r="287" spans="1:12">
      <c r="A287" s="263">
        <f t="shared" si="28"/>
        <v>1944</v>
      </c>
      <c r="B287" s="271">
        <v>16223</v>
      </c>
      <c r="C287" s="265">
        <v>-901</v>
      </c>
      <c r="D287" s="266">
        <f t="shared" si="29"/>
        <v>-901</v>
      </c>
      <c r="I287" s="274"/>
      <c r="J287" s="274"/>
      <c r="K287" s="274"/>
      <c r="L287" s="274"/>
    </row>
    <row r="288" spans="1:12">
      <c r="A288" s="263">
        <f t="shared" si="28"/>
        <v>1944</v>
      </c>
      <c r="B288" s="271">
        <v>16253</v>
      </c>
      <c r="C288" s="265">
        <v>-901</v>
      </c>
      <c r="D288" s="266">
        <f t="shared" si="29"/>
        <v>-901</v>
      </c>
      <c r="I288" s="274"/>
      <c r="J288" s="274"/>
      <c r="K288" s="274"/>
      <c r="L288" s="274"/>
    </row>
    <row r="289" spans="1:12">
      <c r="A289" s="263">
        <f t="shared" si="28"/>
        <v>1944</v>
      </c>
      <c r="B289" s="271">
        <v>16284</v>
      </c>
      <c r="C289" s="265">
        <v>-901</v>
      </c>
      <c r="D289" s="266">
        <f t="shared" si="29"/>
        <v>-901</v>
      </c>
      <c r="I289" s="274"/>
      <c r="J289" s="274"/>
      <c r="K289" s="274"/>
      <c r="L289" s="274"/>
    </row>
    <row r="290" spans="1:12">
      <c r="A290" s="263">
        <f t="shared" si="28"/>
        <v>1944</v>
      </c>
      <c r="B290" s="271">
        <v>16315</v>
      </c>
      <c r="C290" s="265">
        <v>-901</v>
      </c>
      <c r="D290" s="266">
        <f t="shared" si="29"/>
        <v>-901</v>
      </c>
      <c r="I290" s="274"/>
      <c r="J290" s="274"/>
      <c r="K290" s="274"/>
      <c r="L290" s="274"/>
    </row>
    <row r="291" spans="1:12">
      <c r="A291" s="263">
        <f t="shared" si="28"/>
        <v>1944</v>
      </c>
      <c r="B291" s="271">
        <v>16345</v>
      </c>
      <c r="C291" s="265">
        <v>-901</v>
      </c>
      <c r="D291" s="266">
        <f t="shared" si="29"/>
        <v>-901</v>
      </c>
      <c r="I291" s="274"/>
      <c r="J291" s="274"/>
      <c r="K291" s="274"/>
      <c r="L291" s="274"/>
    </row>
    <row r="292" spans="1:12">
      <c r="A292" s="263">
        <f t="shared" si="28"/>
        <v>1945</v>
      </c>
      <c r="B292" s="271">
        <v>16376</v>
      </c>
      <c r="C292" s="265">
        <v>-901</v>
      </c>
      <c r="D292" s="266">
        <f t="shared" si="29"/>
        <v>-901</v>
      </c>
      <c r="I292" s="274"/>
      <c r="J292" s="274"/>
      <c r="K292" s="274"/>
      <c r="L292" s="274"/>
    </row>
    <row r="293" spans="1:12">
      <c r="A293" s="263">
        <f t="shared" si="28"/>
        <v>1945</v>
      </c>
      <c r="B293" s="271">
        <v>16406</v>
      </c>
      <c r="C293" s="265">
        <v>-901</v>
      </c>
      <c r="D293" s="266">
        <f t="shared" si="29"/>
        <v>-901</v>
      </c>
      <c r="I293" s="274"/>
      <c r="J293" s="274"/>
      <c r="K293" s="274"/>
      <c r="L293" s="274"/>
    </row>
    <row r="294" spans="1:12">
      <c r="A294" s="263">
        <f t="shared" si="28"/>
        <v>1945</v>
      </c>
      <c r="B294" s="271">
        <v>16437</v>
      </c>
      <c r="C294" s="265">
        <v>-901</v>
      </c>
      <c r="D294" s="266">
        <f t="shared" si="29"/>
        <v>-901</v>
      </c>
      <c r="I294" s="274"/>
      <c r="J294" s="274"/>
      <c r="K294" s="274"/>
      <c r="L294" s="274"/>
    </row>
    <row r="295" spans="1:12">
      <c r="A295" s="263">
        <f t="shared" si="28"/>
        <v>1945</v>
      </c>
      <c r="B295" s="271">
        <v>16468</v>
      </c>
      <c r="C295" s="265">
        <v>-901</v>
      </c>
      <c r="D295" s="266">
        <f t="shared" si="29"/>
        <v>-901</v>
      </c>
      <c r="I295" s="274"/>
      <c r="J295" s="274"/>
      <c r="K295" s="274"/>
      <c r="L295" s="274"/>
    </row>
    <row r="296" spans="1:12">
      <c r="A296" s="263">
        <f t="shared" si="28"/>
        <v>1945</v>
      </c>
      <c r="B296" s="271">
        <v>16496</v>
      </c>
      <c r="C296" s="265">
        <v>-901</v>
      </c>
      <c r="D296" s="266">
        <f t="shared" si="29"/>
        <v>-901</v>
      </c>
      <c r="I296" s="274"/>
      <c r="J296" s="274"/>
      <c r="K296" s="274"/>
      <c r="L296" s="274"/>
    </row>
    <row r="297" spans="1:12">
      <c r="A297" s="263">
        <f t="shared" si="28"/>
        <v>1945</v>
      </c>
      <c r="B297" s="271">
        <v>16527</v>
      </c>
      <c r="C297" s="265">
        <v>-901</v>
      </c>
      <c r="D297" s="266">
        <f t="shared" si="29"/>
        <v>-901</v>
      </c>
      <c r="I297" s="274"/>
      <c r="J297" s="274"/>
      <c r="K297" s="274"/>
      <c r="L297" s="274"/>
    </row>
    <row r="298" spans="1:12">
      <c r="A298" s="263">
        <f t="shared" si="28"/>
        <v>1945</v>
      </c>
      <c r="B298" s="271">
        <v>16557</v>
      </c>
      <c r="C298" s="265">
        <v>-901</v>
      </c>
      <c r="D298" s="266">
        <f t="shared" si="29"/>
        <v>-901</v>
      </c>
      <c r="I298" s="274"/>
      <c r="J298" s="274"/>
      <c r="K298" s="274"/>
      <c r="L298" s="274"/>
    </row>
    <row r="299" spans="1:12">
      <c r="A299" s="263">
        <f t="shared" si="28"/>
        <v>1945</v>
      </c>
      <c r="B299" s="271">
        <v>16588</v>
      </c>
      <c r="C299" s="265">
        <v>-901</v>
      </c>
      <c r="D299" s="266">
        <f t="shared" si="29"/>
        <v>-901</v>
      </c>
      <c r="I299" s="274"/>
      <c r="J299" s="274"/>
      <c r="K299" s="274"/>
      <c r="L299" s="274"/>
    </row>
    <row r="300" spans="1:12">
      <c r="A300" s="263">
        <f t="shared" si="28"/>
        <v>1945</v>
      </c>
      <c r="B300" s="271">
        <v>16618</v>
      </c>
      <c r="C300" s="265">
        <v>-901</v>
      </c>
      <c r="D300" s="266">
        <f t="shared" si="29"/>
        <v>-901</v>
      </c>
      <c r="I300" s="274"/>
      <c r="J300" s="274"/>
      <c r="K300" s="274"/>
      <c r="L300" s="274"/>
    </row>
    <row r="301" spans="1:12">
      <c r="A301" s="263">
        <f t="shared" si="28"/>
        <v>1945</v>
      </c>
      <c r="B301" s="271">
        <v>16649</v>
      </c>
      <c r="C301" s="265">
        <v>-901</v>
      </c>
      <c r="D301" s="266">
        <f t="shared" si="29"/>
        <v>-901</v>
      </c>
      <c r="I301" s="274"/>
      <c r="J301" s="274"/>
      <c r="K301" s="274"/>
      <c r="L301" s="274"/>
    </row>
    <row r="302" spans="1:12">
      <c r="A302" s="263">
        <f t="shared" si="28"/>
        <v>1945</v>
      </c>
      <c r="B302" s="271">
        <v>16680</v>
      </c>
      <c r="C302" s="265">
        <v>-901</v>
      </c>
      <c r="D302" s="266">
        <f t="shared" si="29"/>
        <v>-901</v>
      </c>
      <c r="I302" s="274"/>
      <c r="J302" s="274"/>
      <c r="K302" s="274"/>
      <c r="L302" s="274"/>
    </row>
    <row r="303" spans="1:12">
      <c r="A303" s="263">
        <f t="shared" si="28"/>
        <v>1945</v>
      </c>
      <c r="B303" s="271">
        <v>16710</v>
      </c>
      <c r="C303" s="265">
        <v>-901</v>
      </c>
      <c r="D303" s="266">
        <f t="shared" si="29"/>
        <v>-901</v>
      </c>
      <c r="I303" s="274"/>
      <c r="J303" s="274"/>
      <c r="K303" s="274"/>
      <c r="L303" s="274"/>
    </row>
    <row r="304" spans="1:12">
      <c r="A304" s="263">
        <f t="shared" si="28"/>
        <v>1946</v>
      </c>
      <c r="B304" s="271">
        <v>16741</v>
      </c>
      <c r="C304" s="265">
        <v>-901</v>
      </c>
      <c r="D304" s="266">
        <f t="shared" si="29"/>
        <v>-901</v>
      </c>
      <c r="I304" s="274"/>
      <c r="J304" s="274"/>
      <c r="K304" s="274"/>
      <c r="L304" s="274"/>
    </row>
    <row r="305" spans="1:12">
      <c r="A305" s="263">
        <f t="shared" si="28"/>
        <v>1946</v>
      </c>
      <c r="B305" s="271">
        <v>16771</v>
      </c>
      <c r="C305" s="265">
        <v>-901</v>
      </c>
      <c r="D305" s="266">
        <f t="shared" si="29"/>
        <v>-901</v>
      </c>
      <c r="I305" s="274"/>
      <c r="J305" s="274"/>
      <c r="K305" s="274"/>
      <c r="L305" s="274"/>
    </row>
    <row r="306" spans="1:12">
      <c r="A306" s="263">
        <f t="shared" si="28"/>
        <v>1946</v>
      </c>
      <c r="B306" s="271">
        <v>16802</v>
      </c>
      <c r="C306" s="265">
        <v>-901</v>
      </c>
      <c r="D306" s="266">
        <f t="shared" si="29"/>
        <v>-901</v>
      </c>
      <c r="I306" s="274"/>
      <c r="J306" s="274"/>
      <c r="K306" s="274"/>
      <c r="L306" s="274"/>
    </row>
    <row r="307" spans="1:12">
      <c r="A307" s="263">
        <f t="shared" si="28"/>
        <v>1946</v>
      </c>
      <c r="B307" s="271">
        <v>16833</v>
      </c>
      <c r="C307" s="265">
        <v>-901</v>
      </c>
      <c r="D307" s="266">
        <f t="shared" si="29"/>
        <v>-901</v>
      </c>
      <c r="I307" s="274"/>
      <c r="J307" s="274"/>
      <c r="K307" s="274"/>
      <c r="L307" s="274"/>
    </row>
    <row r="308" spans="1:12">
      <c r="A308" s="263">
        <f t="shared" si="28"/>
        <v>1946</v>
      </c>
      <c r="B308" s="271">
        <v>16861</v>
      </c>
      <c r="C308" s="265">
        <v>-901</v>
      </c>
      <c r="D308" s="266">
        <f t="shared" si="29"/>
        <v>-901</v>
      </c>
      <c r="I308" s="274"/>
      <c r="J308" s="274"/>
      <c r="K308" s="274"/>
      <c r="L308" s="274"/>
    </row>
    <row r="309" spans="1:12">
      <c r="A309" s="263">
        <f t="shared" si="28"/>
        <v>1946</v>
      </c>
      <c r="B309" s="271">
        <v>16892</v>
      </c>
      <c r="C309" s="265">
        <v>-901</v>
      </c>
      <c r="D309" s="266">
        <f t="shared" si="29"/>
        <v>-901</v>
      </c>
      <c r="I309" s="274"/>
      <c r="J309" s="274"/>
      <c r="K309" s="274"/>
      <c r="L309" s="274"/>
    </row>
    <row r="310" spans="1:12">
      <c r="A310" s="263">
        <f t="shared" si="28"/>
        <v>1946</v>
      </c>
      <c r="B310" s="271">
        <v>16922</v>
      </c>
      <c r="C310" s="265">
        <v>-901</v>
      </c>
      <c r="D310" s="266">
        <f t="shared" si="29"/>
        <v>-901</v>
      </c>
      <c r="I310" s="274"/>
      <c r="J310" s="274"/>
      <c r="K310" s="274"/>
      <c r="L310" s="274"/>
    </row>
    <row r="311" spans="1:12">
      <c r="A311" s="263">
        <f t="shared" si="28"/>
        <v>1946</v>
      </c>
      <c r="B311" s="271">
        <v>16953</v>
      </c>
      <c r="C311" s="265">
        <v>-901</v>
      </c>
      <c r="D311" s="266">
        <f t="shared" si="29"/>
        <v>-901</v>
      </c>
      <c r="I311" s="274"/>
      <c r="J311" s="274"/>
      <c r="K311" s="274"/>
      <c r="L311" s="274"/>
    </row>
    <row r="312" spans="1:12">
      <c r="A312" s="263">
        <f t="shared" si="28"/>
        <v>1946</v>
      </c>
      <c r="B312" s="271">
        <v>16983</v>
      </c>
      <c r="C312" s="265">
        <v>-901</v>
      </c>
      <c r="D312" s="266">
        <f t="shared" si="29"/>
        <v>-901</v>
      </c>
      <c r="I312" s="274"/>
      <c r="J312" s="274"/>
      <c r="K312" s="274"/>
      <c r="L312" s="274"/>
    </row>
    <row r="313" spans="1:12">
      <c r="A313" s="263">
        <f t="shared" si="28"/>
        <v>1946</v>
      </c>
      <c r="B313" s="271">
        <v>17014</v>
      </c>
      <c r="C313" s="265">
        <v>-901</v>
      </c>
      <c r="D313" s="266">
        <f t="shared" si="29"/>
        <v>-901</v>
      </c>
      <c r="I313" s="274"/>
      <c r="J313" s="274"/>
      <c r="K313" s="274"/>
      <c r="L313" s="274"/>
    </row>
    <row r="314" spans="1:12">
      <c r="A314" s="263">
        <f t="shared" si="28"/>
        <v>1946</v>
      </c>
      <c r="B314" s="271">
        <v>17045</v>
      </c>
      <c r="C314" s="265">
        <v>-901</v>
      </c>
      <c r="D314" s="266">
        <f t="shared" si="29"/>
        <v>-901</v>
      </c>
      <c r="I314" s="274"/>
      <c r="J314" s="274"/>
      <c r="K314" s="274"/>
      <c r="L314" s="274"/>
    </row>
    <row r="315" spans="1:12">
      <c r="A315" s="263">
        <f t="shared" si="28"/>
        <v>1946</v>
      </c>
      <c r="B315" s="271">
        <v>17075</v>
      </c>
      <c r="C315" s="265">
        <v>-901</v>
      </c>
      <c r="D315" s="266">
        <f t="shared" si="29"/>
        <v>-901</v>
      </c>
      <c r="I315" s="274"/>
      <c r="J315" s="274"/>
      <c r="K315" s="274"/>
      <c r="L315" s="274"/>
    </row>
    <row r="316" spans="1:12">
      <c r="A316" s="263">
        <f t="shared" si="28"/>
        <v>1947</v>
      </c>
      <c r="B316" s="271">
        <v>17106</v>
      </c>
      <c r="C316" s="265">
        <v>-901</v>
      </c>
      <c r="D316" s="266">
        <f t="shared" si="29"/>
        <v>-901</v>
      </c>
      <c r="I316" s="274"/>
      <c r="J316" s="274"/>
      <c r="K316" s="274"/>
      <c r="L316" s="274"/>
    </row>
    <row r="317" spans="1:12">
      <c r="A317" s="263">
        <f t="shared" si="28"/>
        <v>1947</v>
      </c>
      <c r="B317" s="271">
        <v>17136</v>
      </c>
      <c r="C317" s="265">
        <v>-901</v>
      </c>
      <c r="D317" s="266">
        <f t="shared" si="29"/>
        <v>-901</v>
      </c>
      <c r="I317" s="274"/>
      <c r="J317" s="274"/>
      <c r="K317" s="274"/>
      <c r="L317" s="274"/>
    </row>
    <row r="318" spans="1:12">
      <c r="A318" s="263">
        <f t="shared" si="28"/>
        <v>1947</v>
      </c>
      <c r="B318" s="271">
        <v>17167</v>
      </c>
      <c r="C318" s="265">
        <v>-901</v>
      </c>
      <c r="D318" s="266">
        <f t="shared" si="29"/>
        <v>-901</v>
      </c>
      <c r="I318" s="274"/>
      <c r="J318" s="274"/>
      <c r="K318" s="274"/>
      <c r="L318" s="274"/>
    </row>
    <row r="319" spans="1:12">
      <c r="A319" s="263">
        <f t="shared" si="28"/>
        <v>1947</v>
      </c>
      <c r="B319" s="271">
        <v>17198</v>
      </c>
      <c r="C319" s="265">
        <v>-901</v>
      </c>
      <c r="D319" s="266">
        <f t="shared" si="29"/>
        <v>-901</v>
      </c>
      <c r="I319" s="274"/>
      <c r="J319" s="274"/>
      <c r="K319" s="274"/>
      <c r="L319" s="274"/>
    </row>
    <row r="320" spans="1:12">
      <c r="A320" s="263">
        <f t="shared" si="28"/>
        <v>1947</v>
      </c>
      <c r="B320" s="271">
        <v>17226</v>
      </c>
      <c r="C320" s="265">
        <v>-901</v>
      </c>
      <c r="D320" s="266">
        <f t="shared" si="29"/>
        <v>-901</v>
      </c>
      <c r="I320" s="274"/>
      <c r="J320" s="274"/>
      <c r="K320" s="274"/>
      <c r="L320" s="274"/>
    </row>
    <row r="321" spans="1:12">
      <c r="A321" s="263">
        <f t="shared" si="28"/>
        <v>1947</v>
      </c>
      <c r="B321" s="271">
        <v>17257</v>
      </c>
      <c r="C321" s="265">
        <v>-901</v>
      </c>
      <c r="D321" s="266">
        <f t="shared" si="29"/>
        <v>-901</v>
      </c>
      <c r="I321" s="274"/>
      <c r="J321" s="274"/>
      <c r="K321" s="274"/>
      <c r="L321" s="274"/>
    </row>
    <row r="322" spans="1:12">
      <c r="A322" s="263">
        <f t="shared" si="28"/>
        <v>1947</v>
      </c>
      <c r="B322" s="271">
        <v>17287</v>
      </c>
      <c r="C322" s="265">
        <v>-901</v>
      </c>
      <c r="D322" s="266">
        <f t="shared" si="29"/>
        <v>-901</v>
      </c>
      <c r="I322" s="274"/>
      <c r="J322" s="274"/>
      <c r="K322" s="274"/>
      <c r="L322" s="274"/>
    </row>
    <row r="323" spans="1:12">
      <c r="A323" s="263">
        <f t="shared" si="28"/>
        <v>1947</v>
      </c>
      <c r="B323" s="271">
        <v>17318</v>
      </c>
      <c r="C323" s="265">
        <v>-901</v>
      </c>
      <c r="D323" s="266">
        <f t="shared" si="29"/>
        <v>-901</v>
      </c>
      <c r="I323" s="274"/>
      <c r="J323" s="274"/>
      <c r="K323" s="274"/>
      <c r="L323" s="274"/>
    </row>
    <row r="324" spans="1:12">
      <c r="A324" s="263">
        <f t="shared" si="28"/>
        <v>1947</v>
      </c>
      <c r="B324" s="271">
        <v>17348</v>
      </c>
      <c r="C324" s="265">
        <v>-901</v>
      </c>
      <c r="D324" s="266">
        <f t="shared" si="29"/>
        <v>-901</v>
      </c>
      <c r="I324" s="274"/>
      <c r="J324" s="274"/>
      <c r="K324" s="274"/>
      <c r="L324" s="274"/>
    </row>
    <row r="325" spans="1:12">
      <c r="A325" s="263">
        <f t="shared" si="28"/>
        <v>1947</v>
      </c>
      <c r="B325" s="271">
        <v>17379</v>
      </c>
      <c r="C325" s="265">
        <v>-901</v>
      </c>
      <c r="D325" s="266">
        <f t="shared" si="29"/>
        <v>-901</v>
      </c>
      <c r="I325" s="274"/>
      <c r="J325" s="274"/>
      <c r="K325" s="274"/>
      <c r="L325" s="274"/>
    </row>
    <row r="326" spans="1:12">
      <c r="A326" s="263">
        <f t="shared" si="28"/>
        <v>1947</v>
      </c>
      <c r="B326" s="271">
        <v>17410</v>
      </c>
      <c r="C326" s="265">
        <v>-901</v>
      </c>
      <c r="D326" s="266">
        <f t="shared" si="29"/>
        <v>-901</v>
      </c>
      <c r="I326" s="274"/>
      <c r="J326" s="274"/>
      <c r="K326" s="274"/>
      <c r="L326" s="274"/>
    </row>
    <row r="327" spans="1:12">
      <c r="A327" s="263">
        <f t="shared" si="28"/>
        <v>1947</v>
      </c>
      <c r="B327" s="271">
        <v>17440</v>
      </c>
      <c r="C327" s="265">
        <v>-901</v>
      </c>
      <c r="D327" s="266">
        <f t="shared" si="29"/>
        <v>-901</v>
      </c>
      <c r="I327" s="274"/>
      <c r="J327" s="274"/>
      <c r="K327" s="274"/>
      <c r="L327" s="274"/>
    </row>
    <row r="328" spans="1:12">
      <c r="A328" s="263">
        <f t="shared" si="28"/>
        <v>1948</v>
      </c>
      <c r="B328" s="271">
        <v>17471</v>
      </c>
      <c r="C328" s="265">
        <v>-901</v>
      </c>
      <c r="D328" s="266">
        <f t="shared" si="29"/>
        <v>-901</v>
      </c>
      <c r="I328" s="274"/>
      <c r="J328" s="274"/>
      <c r="K328" s="274"/>
      <c r="L328" s="274"/>
    </row>
    <row r="329" spans="1:12">
      <c r="A329" s="263">
        <f t="shared" si="28"/>
        <v>1948</v>
      </c>
      <c r="B329" s="271">
        <v>17501</v>
      </c>
      <c r="C329" s="265">
        <v>-901</v>
      </c>
      <c r="D329" s="266">
        <f t="shared" si="29"/>
        <v>-901</v>
      </c>
      <c r="I329" s="274"/>
      <c r="J329" s="274"/>
      <c r="K329" s="274"/>
      <c r="L329" s="274"/>
    </row>
    <row r="330" spans="1:12">
      <c r="A330" s="263">
        <f t="shared" si="28"/>
        <v>1948</v>
      </c>
      <c r="B330" s="271">
        <v>17532</v>
      </c>
      <c r="C330" s="265">
        <v>-901</v>
      </c>
      <c r="D330" s="266">
        <f t="shared" si="29"/>
        <v>-901</v>
      </c>
      <c r="I330" s="274"/>
      <c r="J330" s="274"/>
      <c r="K330" s="274"/>
      <c r="L330" s="274"/>
    </row>
    <row r="331" spans="1:12">
      <c r="A331" s="263">
        <f t="shared" si="28"/>
        <v>1948</v>
      </c>
      <c r="B331" s="271">
        <v>17563</v>
      </c>
      <c r="C331" s="265">
        <v>-901</v>
      </c>
      <c r="D331" s="266">
        <f t="shared" si="29"/>
        <v>-901</v>
      </c>
      <c r="I331" s="274"/>
      <c r="J331" s="274"/>
      <c r="K331" s="274"/>
      <c r="L331" s="274"/>
    </row>
    <row r="332" spans="1:12">
      <c r="A332" s="263">
        <f t="shared" si="28"/>
        <v>1948</v>
      </c>
      <c r="B332" s="271">
        <v>17592</v>
      </c>
      <c r="C332" s="265">
        <v>-901</v>
      </c>
      <c r="D332" s="266">
        <f t="shared" si="29"/>
        <v>-901</v>
      </c>
      <c r="I332" s="274"/>
      <c r="J332" s="274"/>
      <c r="K332" s="274"/>
      <c r="L332" s="274"/>
    </row>
    <row r="333" spans="1:12">
      <c r="A333" s="263">
        <f t="shared" si="28"/>
        <v>1948</v>
      </c>
      <c r="B333" s="271">
        <v>17623</v>
      </c>
      <c r="C333" s="265">
        <v>-901</v>
      </c>
      <c r="D333" s="266">
        <f t="shared" si="29"/>
        <v>-901</v>
      </c>
      <c r="I333" s="274"/>
      <c r="J333" s="274"/>
      <c r="K333" s="274"/>
      <c r="L333" s="274"/>
    </row>
    <row r="334" spans="1:12">
      <c r="A334" s="263">
        <f t="shared" si="28"/>
        <v>1948</v>
      </c>
      <c r="B334" s="271">
        <v>17653</v>
      </c>
      <c r="C334" s="265">
        <v>-901</v>
      </c>
      <c r="D334" s="266">
        <f t="shared" si="29"/>
        <v>-901</v>
      </c>
      <c r="I334" s="274"/>
      <c r="J334" s="274"/>
      <c r="K334" s="274"/>
      <c r="L334" s="274"/>
    </row>
    <row r="335" spans="1:12">
      <c r="A335" s="263">
        <f t="shared" si="28"/>
        <v>1948</v>
      </c>
      <c r="B335" s="271">
        <v>17684</v>
      </c>
      <c r="C335" s="265">
        <v>-901</v>
      </c>
      <c r="D335" s="266">
        <f t="shared" si="29"/>
        <v>-901</v>
      </c>
      <c r="I335" s="274"/>
      <c r="J335" s="274"/>
      <c r="K335" s="274"/>
      <c r="L335" s="274"/>
    </row>
    <row r="336" spans="1:12">
      <c r="A336" s="263">
        <f t="shared" si="28"/>
        <v>1948</v>
      </c>
      <c r="B336" s="271">
        <v>17714</v>
      </c>
      <c r="C336" s="265">
        <v>-901</v>
      </c>
      <c r="D336" s="266">
        <f t="shared" si="29"/>
        <v>-901</v>
      </c>
      <c r="I336" s="274"/>
      <c r="J336" s="274"/>
      <c r="K336" s="274"/>
      <c r="L336" s="274"/>
    </row>
    <row r="337" spans="1:12">
      <c r="A337" s="263">
        <f t="shared" ref="A337:A400" si="30">IF(MONTH(B337)&gt;9,YEAR(B337)+1,YEAR(B337))</f>
        <v>1948</v>
      </c>
      <c r="B337" s="271">
        <v>17745</v>
      </c>
      <c r="C337" s="265">
        <v>-901</v>
      </c>
      <c r="D337" s="266">
        <f t="shared" ref="D337:D400" si="31">IF(C337&lt;&gt;-901,C337*DAY(B337)*24*60*60/(220*22*9*1000),-901)</f>
        <v>-901</v>
      </c>
      <c r="I337" s="274"/>
      <c r="J337" s="274"/>
      <c r="K337" s="274"/>
      <c r="L337" s="274"/>
    </row>
    <row r="338" spans="1:12">
      <c r="A338" s="263">
        <f t="shared" si="30"/>
        <v>1948</v>
      </c>
      <c r="B338" s="271">
        <v>17776</v>
      </c>
      <c r="C338" s="265">
        <v>-901</v>
      </c>
      <c r="D338" s="266">
        <f t="shared" si="31"/>
        <v>-901</v>
      </c>
      <c r="I338" s="274"/>
      <c r="J338" s="274"/>
      <c r="K338" s="274"/>
      <c r="L338" s="274"/>
    </row>
    <row r="339" spans="1:12">
      <c r="A339" s="263">
        <f t="shared" si="30"/>
        <v>1948</v>
      </c>
      <c r="B339" s="271">
        <v>17806</v>
      </c>
      <c r="C339" s="265">
        <v>-901</v>
      </c>
      <c r="D339" s="266">
        <f t="shared" si="31"/>
        <v>-901</v>
      </c>
      <c r="I339" s="274"/>
      <c r="J339" s="274"/>
      <c r="K339" s="274"/>
      <c r="L339" s="274"/>
    </row>
    <row r="340" spans="1:12">
      <c r="A340" s="263">
        <f t="shared" si="30"/>
        <v>1949</v>
      </c>
      <c r="B340" s="271">
        <v>17837</v>
      </c>
      <c r="C340" s="265">
        <v>-901</v>
      </c>
      <c r="D340" s="266">
        <f t="shared" si="31"/>
        <v>-901</v>
      </c>
      <c r="I340" s="274"/>
      <c r="J340" s="274"/>
      <c r="K340" s="274"/>
      <c r="L340" s="274"/>
    </row>
    <row r="341" spans="1:12">
      <c r="A341" s="263">
        <f t="shared" si="30"/>
        <v>1949</v>
      </c>
      <c r="B341" s="271">
        <v>17867</v>
      </c>
      <c r="C341" s="265">
        <v>-901</v>
      </c>
      <c r="D341" s="266">
        <f t="shared" si="31"/>
        <v>-901</v>
      </c>
      <c r="I341" s="274"/>
      <c r="J341" s="274"/>
      <c r="K341" s="274"/>
      <c r="L341" s="274"/>
    </row>
    <row r="342" spans="1:12">
      <c r="A342" s="263">
        <f t="shared" si="30"/>
        <v>1949</v>
      </c>
      <c r="B342" s="271">
        <v>17898</v>
      </c>
      <c r="C342" s="265">
        <v>-901</v>
      </c>
      <c r="D342" s="266">
        <f t="shared" si="31"/>
        <v>-901</v>
      </c>
      <c r="I342" s="274"/>
      <c r="J342" s="274"/>
      <c r="K342" s="274"/>
      <c r="L342" s="274"/>
    </row>
    <row r="343" spans="1:12">
      <c r="A343" s="263">
        <f t="shared" si="30"/>
        <v>1949</v>
      </c>
      <c r="B343" s="271">
        <v>17929</v>
      </c>
      <c r="C343" s="265">
        <v>-901</v>
      </c>
      <c r="D343" s="266">
        <f t="shared" si="31"/>
        <v>-901</v>
      </c>
      <c r="I343" s="274"/>
      <c r="J343" s="274"/>
      <c r="K343" s="274"/>
      <c r="L343" s="274"/>
    </row>
    <row r="344" spans="1:12">
      <c r="A344" s="263">
        <f t="shared" si="30"/>
        <v>1949</v>
      </c>
      <c r="B344" s="271">
        <v>17957</v>
      </c>
      <c r="C344" s="265">
        <v>-901</v>
      </c>
      <c r="D344" s="266">
        <f t="shared" si="31"/>
        <v>-901</v>
      </c>
      <c r="I344" s="274"/>
      <c r="J344" s="274"/>
      <c r="K344" s="274"/>
      <c r="L344" s="274"/>
    </row>
    <row r="345" spans="1:12">
      <c r="A345" s="263">
        <f t="shared" si="30"/>
        <v>1949</v>
      </c>
      <c r="B345" s="271">
        <v>17988</v>
      </c>
      <c r="C345" s="265">
        <v>-901</v>
      </c>
      <c r="D345" s="266">
        <f t="shared" si="31"/>
        <v>-901</v>
      </c>
      <c r="I345" s="274"/>
      <c r="J345" s="274"/>
      <c r="K345" s="274"/>
      <c r="L345" s="274"/>
    </row>
    <row r="346" spans="1:12">
      <c r="A346" s="263">
        <f t="shared" si="30"/>
        <v>1949</v>
      </c>
      <c r="B346" s="271">
        <v>18018</v>
      </c>
      <c r="C346" s="265">
        <v>-901</v>
      </c>
      <c r="D346" s="266">
        <f t="shared" si="31"/>
        <v>-901</v>
      </c>
      <c r="I346" s="274"/>
      <c r="J346" s="274"/>
      <c r="K346" s="274"/>
      <c r="L346" s="274"/>
    </row>
    <row r="347" spans="1:12">
      <c r="A347" s="263">
        <f t="shared" si="30"/>
        <v>1949</v>
      </c>
      <c r="B347" s="271">
        <v>18049</v>
      </c>
      <c r="C347" s="265">
        <v>-901</v>
      </c>
      <c r="D347" s="266">
        <f t="shared" si="31"/>
        <v>-901</v>
      </c>
      <c r="I347" s="274"/>
      <c r="J347" s="274"/>
      <c r="K347" s="274"/>
      <c r="L347" s="274"/>
    </row>
    <row r="348" spans="1:12">
      <c r="A348" s="263">
        <f t="shared" si="30"/>
        <v>1949</v>
      </c>
      <c r="B348" s="271">
        <v>18079</v>
      </c>
      <c r="C348" s="265">
        <v>-901</v>
      </c>
      <c r="D348" s="266">
        <f t="shared" si="31"/>
        <v>-901</v>
      </c>
      <c r="I348" s="274"/>
      <c r="J348" s="274"/>
      <c r="K348" s="274"/>
      <c r="L348" s="274"/>
    </row>
    <row r="349" spans="1:12">
      <c r="A349" s="263">
        <f t="shared" si="30"/>
        <v>1949</v>
      </c>
      <c r="B349" s="271">
        <v>18110</v>
      </c>
      <c r="C349" s="265">
        <v>-901</v>
      </c>
      <c r="D349" s="266">
        <f t="shared" si="31"/>
        <v>-901</v>
      </c>
      <c r="I349" s="274"/>
      <c r="J349" s="274"/>
      <c r="K349" s="274"/>
      <c r="L349" s="274"/>
    </row>
    <row r="350" spans="1:12">
      <c r="A350" s="263">
        <f t="shared" si="30"/>
        <v>1949</v>
      </c>
      <c r="B350" s="271">
        <v>18141</v>
      </c>
      <c r="C350" s="265">
        <v>-901</v>
      </c>
      <c r="D350" s="266">
        <f t="shared" si="31"/>
        <v>-901</v>
      </c>
      <c r="I350" s="274"/>
      <c r="J350" s="274"/>
      <c r="K350" s="274"/>
      <c r="L350" s="274"/>
    </row>
    <row r="351" spans="1:12">
      <c r="A351" s="263">
        <f t="shared" si="30"/>
        <v>1949</v>
      </c>
      <c r="B351" s="271">
        <v>18171</v>
      </c>
      <c r="C351" s="265">
        <v>-901</v>
      </c>
      <c r="D351" s="266">
        <f t="shared" si="31"/>
        <v>-901</v>
      </c>
      <c r="I351" s="274"/>
      <c r="J351" s="274"/>
      <c r="K351" s="274"/>
      <c r="L351" s="274"/>
    </row>
    <row r="352" spans="1:12">
      <c r="A352" s="263">
        <f t="shared" si="30"/>
        <v>1950</v>
      </c>
      <c r="B352" s="271">
        <v>18202</v>
      </c>
      <c r="C352" s="265">
        <v>-901</v>
      </c>
      <c r="D352" s="266">
        <f t="shared" si="31"/>
        <v>-901</v>
      </c>
      <c r="I352" s="274"/>
      <c r="J352" s="274"/>
      <c r="K352" s="274"/>
      <c r="L352" s="274"/>
    </row>
    <row r="353" spans="1:12">
      <c r="A353" s="263">
        <f t="shared" si="30"/>
        <v>1950</v>
      </c>
      <c r="B353" s="271">
        <v>18232</v>
      </c>
      <c r="C353" s="265">
        <v>-901</v>
      </c>
      <c r="D353" s="266">
        <f t="shared" si="31"/>
        <v>-901</v>
      </c>
      <c r="I353" s="274"/>
      <c r="J353" s="274"/>
      <c r="K353" s="274"/>
      <c r="L353" s="274"/>
    </row>
    <row r="354" spans="1:12">
      <c r="A354" s="263">
        <f t="shared" si="30"/>
        <v>1950</v>
      </c>
      <c r="B354" s="271">
        <v>18263</v>
      </c>
      <c r="C354" s="265">
        <v>-901</v>
      </c>
      <c r="D354" s="266">
        <f t="shared" si="31"/>
        <v>-901</v>
      </c>
      <c r="I354" s="274"/>
      <c r="J354" s="274"/>
      <c r="K354" s="274"/>
      <c r="L354" s="274"/>
    </row>
    <row r="355" spans="1:12">
      <c r="A355" s="263">
        <f t="shared" si="30"/>
        <v>1950</v>
      </c>
      <c r="B355" s="271">
        <v>18294</v>
      </c>
      <c r="C355" s="265">
        <v>-901</v>
      </c>
      <c r="D355" s="266">
        <f t="shared" si="31"/>
        <v>-901</v>
      </c>
      <c r="I355" s="274"/>
      <c r="J355" s="274"/>
      <c r="K355" s="274"/>
      <c r="L355" s="274"/>
    </row>
    <row r="356" spans="1:12">
      <c r="A356" s="263">
        <f t="shared" si="30"/>
        <v>1950</v>
      </c>
      <c r="B356" s="271">
        <v>18322</v>
      </c>
      <c r="C356" s="265">
        <v>-901</v>
      </c>
      <c r="D356" s="266">
        <f t="shared" si="31"/>
        <v>-901</v>
      </c>
      <c r="I356" s="274"/>
      <c r="J356" s="274"/>
      <c r="K356" s="274"/>
      <c r="L356" s="274"/>
    </row>
    <row r="357" spans="1:12">
      <c r="A357" s="263">
        <f t="shared" si="30"/>
        <v>1950</v>
      </c>
      <c r="B357" s="271">
        <v>18353</v>
      </c>
      <c r="C357" s="265">
        <v>-901</v>
      </c>
      <c r="D357" s="266">
        <f t="shared" si="31"/>
        <v>-901</v>
      </c>
      <c r="I357" s="274"/>
      <c r="J357" s="274"/>
      <c r="K357" s="274"/>
      <c r="L357" s="274"/>
    </row>
    <row r="358" spans="1:12">
      <c r="A358" s="263">
        <f t="shared" si="30"/>
        <v>1950</v>
      </c>
      <c r="B358" s="271">
        <v>18383</v>
      </c>
      <c r="C358" s="265">
        <v>-901</v>
      </c>
      <c r="D358" s="266">
        <f t="shared" si="31"/>
        <v>-901</v>
      </c>
      <c r="I358" s="274"/>
      <c r="J358" s="274"/>
      <c r="K358" s="274"/>
      <c r="L358" s="274"/>
    </row>
    <row r="359" spans="1:12">
      <c r="A359" s="263">
        <f t="shared" si="30"/>
        <v>1950</v>
      </c>
      <c r="B359" s="271">
        <v>18414</v>
      </c>
      <c r="C359" s="265">
        <v>-901</v>
      </c>
      <c r="D359" s="266">
        <f t="shared" si="31"/>
        <v>-901</v>
      </c>
      <c r="I359" s="274"/>
      <c r="J359" s="274"/>
      <c r="K359" s="274"/>
      <c r="L359" s="274"/>
    </row>
    <row r="360" spans="1:12">
      <c r="A360" s="263">
        <f t="shared" si="30"/>
        <v>1950</v>
      </c>
      <c r="B360" s="271">
        <v>18444</v>
      </c>
      <c r="C360" s="265">
        <v>-901</v>
      </c>
      <c r="D360" s="266">
        <f t="shared" si="31"/>
        <v>-901</v>
      </c>
      <c r="I360" s="274"/>
      <c r="J360" s="274"/>
      <c r="K360" s="274"/>
      <c r="L360" s="274"/>
    </row>
    <row r="361" spans="1:12">
      <c r="A361" s="263">
        <f t="shared" si="30"/>
        <v>1950</v>
      </c>
      <c r="B361" s="271">
        <v>18475</v>
      </c>
      <c r="C361" s="265">
        <v>-901</v>
      </c>
      <c r="D361" s="266">
        <f t="shared" si="31"/>
        <v>-901</v>
      </c>
      <c r="I361" s="274"/>
      <c r="J361" s="274"/>
      <c r="K361" s="274"/>
      <c r="L361" s="274"/>
    </row>
    <row r="362" spans="1:12">
      <c r="A362" s="263">
        <f t="shared" si="30"/>
        <v>1950</v>
      </c>
      <c r="B362" s="271">
        <v>18506</v>
      </c>
      <c r="C362" s="265">
        <v>-901</v>
      </c>
      <c r="D362" s="266">
        <f t="shared" si="31"/>
        <v>-901</v>
      </c>
      <c r="I362" s="274"/>
      <c r="J362" s="274"/>
      <c r="K362" s="274"/>
      <c r="L362" s="274"/>
    </row>
    <row r="363" spans="1:12">
      <c r="A363" s="263">
        <f t="shared" si="30"/>
        <v>1950</v>
      </c>
      <c r="B363" s="271">
        <v>18536</v>
      </c>
      <c r="C363" s="265">
        <v>-901</v>
      </c>
      <c r="D363" s="266">
        <f t="shared" si="31"/>
        <v>-901</v>
      </c>
      <c r="I363" s="274"/>
      <c r="J363" s="274"/>
      <c r="K363" s="274"/>
      <c r="L363" s="274"/>
    </row>
    <row r="364" spans="1:12">
      <c r="A364" s="263">
        <f t="shared" si="30"/>
        <v>1951</v>
      </c>
      <c r="B364" s="271">
        <v>18567</v>
      </c>
      <c r="C364" s="265">
        <v>-901</v>
      </c>
      <c r="D364" s="266">
        <f t="shared" si="31"/>
        <v>-901</v>
      </c>
      <c r="I364" s="274"/>
      <c r="J364" s="274"/>
      <c r="K364" s="274"/>
      <c r="L364" s="274"/>
    </row>
    <row r="365" spans="1:12">
      <c r="A365" s="263">
        <f t="shared" si="30"/>
        <v>1951</v>
      </c>
      <c r="B365" s="271">
        <v>18597</v>
      </c>
      <c r="C365" s="265">
        <v>-901</v>
      </c>
      <c r="D365" s="266">
        <f t="shared" si="31"/>
        <v>-901</v>
      </c>
      <c r="I365" s="274"/>
      <c r="J365" s="274"/>
      <c r="K365" s="274"/>
      <c r="L365" s="274"/>
    </row>
    <row r="366" spans="1:12">
      <c r="A366" s="263">
        <f t="shared" si="30"/>
        <v>1951</v>
      </c>
      <c r="B366" s="271">
        <v>18628</v>
      </c>
      <c r="C366" s="265">
        <v>-901</v>
      </c>
      <c r="D366" s="266">
        <f t="shared" si="31"/>
        <v>-901</v>
      </c>
      <c r="I366" s="274"/>
      <c r="J366" s="274"/>
      <c r="K366" s="274"/>
      <c r="L366" s="274"/>
    </row>
    <row r="367" spans="1:12">
      <c r="A367" s="263">
        <f t="shared" si="30"/>
        <v>1951</v>
      </c>
      <c r="B367" s="271">
        <v>18659</v>
      </c>
      <c r="C367" s="265">
        <v>-901</v>
      </c>
      <c r="D367" s="266">
        <f t="shared" si="31"/>
        <v>-901</v>
      </c>
      <c r="I367" s="274"/>
      <c r="J367" s="274"/>
      <c r="K367" s="274"/>
      <c r="L367" s="274"/>
    </row>
    <row r="368" spans="1:12">
      <c r="A368" s="263">
        <f t="shared" si="30"/>
        <v>1951</v>
      </c>
      <c r="B368" s="271">
        <v>18687</v>
      </c>
      <c r="C368" s="265">
        <v>-901</v>
      </c>
      <c r="D368" s="266">
        <f t="shared" si="31"/>
        <v>-901</v>
      </c>
      <c r="I368" s="274"/>
      <c r="J368" s="274"/>
      <c r="K368" s="274"/>
      <c r="L368" s="274"/>
    </row>
    <row r="369" spans="1:12">
      <c r="A369" s="263">
        <f t="shared" si="30"/>
        <v>1951</v>
      </c>
      <c r="B369" s="271">
        <v>18718</v>
      </c>
      <c r="C369" s="265">
        <v>-901</v>
      </c>
      <c r="D369" s="266">
        <f t="shared" si="31"/>
        <v>-901</v>
      </c>
      <c r="I369" s="274"/>
      <c r="J369" s="274"/>
      <c r="K369" s="274"/>
      <c r="L369" s="274"/>
    </row>
    <row r="370" spans="1:12">
      <c r="A370" s="263">
        <f t="shared" si="30"/>
        <v>1951</v>
      </c>
      <c r="B370" s="271">
        <v>18748</v>
      </c>
      <c r="C370" s="265">
        <v>-901</v>
      </c>
      <c r="D370" s="266">
        <f t="shared" si="31"/>
        <v>-901</v>
      </c>
      <c r="I370" s="274"/>
      <c r="J370" s="274"/>
      <c r="K370" s="274"/>
      <c r="L370" s="274"/>
    </row>
    <row r="371" spans="1:12">
      <c r="A371" s="263">
        <f t="shared" si="30"/>
        <v>1951</v>
      </c>
      <c r="B371" s="271">
        <v>18779</v>
      </c>
      <c r="C371" s="265">
        <v>-901</v>
      </c>
      <c r="D371" s="266">
        <f t="shared" si="31"/>
        <v>-901</v>
      </c>
      <c r="I371" s="274"/>
      <c r="J371" s="274"/>
      <c r="K371" s="274"/>
      <c r="L371" s="274"/>
    </row>
    <row r="372" spans="1:12">
      <c r="A372" s="263">
        <f t="shared" si="30"/>
        <v>1951</v>
      </c>
      <c r="B372" s="271">
        <v>18809</v>
      </c>
      <c r="C372" s="265">
        <v>-901</v>
      </c>
      <c r="D372" s="266">
        <f t="shared" si="31"/>
        <v>-901</v>
      </c>
      <c r="I372" s="274"/>
      <c r="J372" s="274"/>
      <c r="K372" s="274"/>
      <c r="L372" s="274"/>
    </row>
    <row r="373" spans="1:12">
      <c r="A373" s="263">
        <f t="shared" si="30"/>
        <v>1951</v>
      </c>
      <c r="B373" s="271">
        <v>18840</v>
      </c>
      <c r="C373" s="265">
        <v>-901</v>
      </c>
      <c r="D373" s="266">
        <f t="shared" si="31"/>
        <v>-901</v>
      </c>
      <c r="I373" s="274"/>
      <c r="J373" s="274"/>
      <c r="K373" s="274"/>
      <c r="L373" s="274"/>
    </row>
    <row r="374" spans="1:12">
      <c r="A374" s="263">
        <f t="shared" si="30"/>
        <v>1951</v>
      </c>
      <c r="B374" s="271">
        <v>18871</v>
      </c>
      <c r="C374" s="265">
        <v>-901</v>
      </c>
      <c r="D374" s="266">
        <f t="shared" si="31"/>
        <v>-901</v>
      </c>
      <c r="I374" s="274"/>
      <c r="J374" s="274"/>
      <c r="K374" s="274"/>
      <c r="L374" s="274"/>
    </row>
    <row r="375" spans="1:12">
      <c r="A375" s="263">
        <f t="shared" si="30"/>
        <v>1951</v>
      </c>
      <c r="B375" s="271">
        <v>18901</v>
      </c>
      <c r="C375" s="265">
        <v>-901</v>
      </c>
      <c r="D375" s="266">
        <f t="shared" si="31"/>
        <v>-901</v>
      </c>
      <c r="I375" s="274"/>
      <c r="J375" s="274"/>
      <c r="K375" s="274"/>
      <c r="L375" s="274"/>
    </row>
    <row r="376" spans="1:12">
      <c r="A376" s="263">
        <f t="shared" si="30"/>
        <v>1952</v>
      </c>
      <c r="B376" s="271">
        <v>18932</v>
      </c>
      <c r="C376" s="265">
        <v>-901</v>
      </c>
      <c r="D376" s="266">
        <f t="shared" si="31"/>
        <v>-901</v>
      </c>
      <c r="I376" s="274"/>
      <c r="J376" s="274"/>
      <c r="K376" s="274"/>
      <c r="L376" s="274"/>
    </row>
    <row r="377" spans="1:12">
      <c r="A377" s="263">
        <f t="shared" si="30"/>
        <v>1952</v>
      </c>
      <c r="B377" s="271">
        <v>18962</v>
      </c>
      <c r="C377" s="265">
        <v>-901</v>
      </c>
      <c r="D377" s="266">
        <f t="shared" si="31"/>
        <v>-901</v>
      </c>
      <c r="I377" s="274"/>
      <c r="J377" s="274"/>
      <c r="K377" s="274"/>
      <c r="L377" s="274"/>
    </row>
    <row r="378" spans="1:12">
      <c r="A378" s="263">
        <f t="shared" si="30"/>
        <v>1952</v>
      </c>
      <c r="B378" s="271">
        <v>18993</v>
      </c>
      <c r="C378" s="265">
        <v>-901</v>
      </c>
      <c r="D378" s="266">
        <f t="shared" si="31"/>
        <v>-901</v>
      </c>
      <c r="I378" s="274"/>
      <c r="J378" s="274"/>
      <c r="K378" s="274"/>
      <c r="L378" s="274"/>
    </row>
    <row r="379" spans="1:12">
      <c r="A379" s="263">
        <f t="shared" si="30"/>
        <v>1952</v>
      </c>
      <c r="B379" s="271">
        <v>19024</v>
      </c>
      <c r="C379" s="265">
        <v>-901</v>
      </c>
      <c r="D379" s="266">
        <f t="shared" si="31"/>
        <v>-901</v>
      </c>
      <c r="I379" s="274"/>
      <c r="J379" s="274"/>
      <c r="K379" s="274"/>
      <c r="L379" s="274"/>
    </row>
    <row r="380" spans="1:12">
      <c r="A380" s="263">
        <f t="shared" si="30"/>
        <v>1952</v>
      </c>
      <c r="B380" s="271">
        <v>19053</v>
      </c>
      <c r="C380" s="265">
        <v>-901</v>
      </c>
      <c r="D380" s="266">
        <f t="shared" si="31"/>
        <v>-901</v>
      </c>
      <c r="I380" s="274"/>
      <c r="J380" s="274"/>
      <c r="K380" s="274"/>
      <c r="L380" s="274"/>
    </row>
    <row r="381" spans="1:12">
      <c r="A381" s="263">
        <f t="shared" si="30"/>
        <v>1952</v>
      </c>
      <c r="B381" s="271">
        <v>19084</v>
      </c>
      <c r="C381" s="265">
        <v>-901</v>
      </c>
      <c r="D381" s="266">
        <f t="shared" si="31"/>
        <v>-901</v>
      </c>
      <c r="I381" s="274"/>
      <c r="J381" s="274"/>
      <c r="K381" s="274"/>
      <c r="L381" s="274"/>
    </row>
    <row r="382" spans="1:12">
      <c r="A382" s="263">
        <f t="shared" si="30"/>
        <v>1952</v>
      </c>
      <c r="B382" s="271">
        <v>19114</v>
      </c>
      <c r="C382" s="265">
        <v>-901</v>
      </c>
      <c r="D382" s="266">
        <f t="shared" si="31"/>
        <v>-901</v>
      </c>
      <c r="I382" s="274"/>
      <c r="J382" s="274"/>
      <c r="K382" s="274"/>
      <c r="L382" s="274"/>
    </row>
    <row r="383" spans="1:12">
      <c r="A383" s="263">
        <f t="shared" si="30"/>
        <v>1952</v>
      </c>
      <c r="B383" s="271">
        <v>19145</v>
      </c>
      <c r="C383" s="265">
        <v>-901</v>
      </c>
      <c r="D383" s="266">
        <f t="shared" si="31"/>
        <v>-901</v>
      </c>
      <c r="I383" s="274"/>
      <c r="J383" s="274"/>
      <c r="K383" s="274"/>
      <c r="L383" s="274"/>
    </row>
    <row r="384" spans="1:12">
      <c r="A384" s="263">
        <f t="shared" si="30"/>
        <v>1952</v>
      </c>
      <c r="B384" s="271">
        <v>19175</v>
      </c>
      <c r="C384" s="265">
        <v>-901</v>
      </c>
      <c r="D384" s="266">
        <f t="shared" si="31"/>
        <v>-901</v>
      </c>
      <c r="I384" s="274"/>
      <c r="J384" s="274"/>
      <c r="K384" s="274"/>
      <c r="L384" s="274"/>
    </row>
    <row r="385" spans="1:12">
      <c r="A385" s="263">
        <f t="shared" si="30"/>
        <v>1952</v>
      </c>
      <c r="B385" s="271">
        <v>19206</v>
      </c>
      <c r="C385" s="265">
        <v>-901</v>
      </c>
      <c r="D385" s="266">
        <f t="shared" si="31"/>
        <v>-901</v>
      </c>
      <c r="I385" s="274"/>
      <c r="J385" s="274"/>
      <c r="K385" s="274"/>
      <c r="L385" s="274"/>
    </row>
    <row r="386" spans="1:12">
      <c r="A386" s="263">
        <f t="shared" si="30"/>
        <v>1952</v>
      </c>
      <c r="B386" s="271">
        <v>19237</v>
      </c>
      <c r="C386" s="265">
        <v>-901</v>
      </c>
      <c r="D386" s="266">
        <f t="shared" si="31"/>
        <v>-901</v>
      </c>
      <c r="I386" s="274"/>
      <c r="J386" s="274"/>
      <c r="K386" s="274"/>
      <c r="L386" s="274"/>
    </row>
    <row r="387" spans="1:12">
      <c r="A387" s="263">
        <f t="shared" si="30"/>
        <v>1952</v>
      </c>
      <c r="B387" s="271">
        <v>19267</v>
      </c>
      <c r="C387" s="265">
        <v>-901</v>
      </c>
      <c r="D387" s="266">
        <f t="shared" si="31"/>
        <v>-901</v>
      </c>
      <c r="I387" s="274"/>
      <c r="J387" s="274"/>
      <c r="K387" s="274"/>
      <c r="L387" s="274"/>
    </row>
    <row r="388" spans="1:12">
      <c r="A388" s="263">
        <f t="shared" si="30"/>
        <v>1953</v>
      </c>
      <c r="B388" s="271">
        <v>19298</v>
      </c>
      <c r="C388" s="265">
        <v>-901</v>
      </c>
      <c r="D388" s="266">
        <f t="shared" si="31"/>
        <v>-901</v>
      </c>
      <c r="I388" s="274"/>
      <c r="J388" s="274"/>
      <c r="K388" s="274"/>
      <c r="L388" s="274"/>
    </row>
    <row r="389" spans="1:12">
      <c r="A389" s="263">
        <f t="shared" si="30"/>
        <v>1953</v>
      </c>
      <c r="B389" s="271">
        <v>19328</v>
      </c>
      <c r="C389" s="265">
        <v>-901</v>
      </c>
      <c r="D389" s="266">
        <f t="shared" si="31"/>
        <v>-901</v>
      </c>
      <c r="I389" s="274"/>
      <c r="J389" s="274"/>
      <c r="K389" s="274"/>
      <c r="L389" s="274"/>
    </row>
    <row r="390" spans="1:12">
      <c r="A390" s="263">
        <f t="shared" si="30"/>
        <v>1953</v>
      </c>
      <c r="B390" s="271">
        <v>19359</v>
      </c>
      <c r="C390" s="265">
        <v>-901</v>
      </c>
      <c r="D390" s="266">
        <f t="shared" si="31"/>
        <v>-901</v>
      </c>
      <c r="I390" s="274"/>
      <c r="J390" s="274"/>
      <c r="K390" s="274"/>
      <c r="L390" s="274"/>
    </row>
    <row r="391" spans="1:12">
      <c r="A391" s="263">
        <f t="shared" si="30"/>
        <v>1953</v>
      </c>
      <c r="B391" s="271">
        <v>19390</v>
      </c>
      <c r="C391" s="265">
        <v>-901</v>
      </c>
      <c r="D391" s="266">
        <f t="shared" si="31"/>
        <v>-901</v>
      </c>
      <c r="I391" s="274"/>
      <c r="J391" s="274"/>
      <c r="K391" s="274"/>
      <c r="L391" s="274"/>
    </row>
    <row r="392" spans="1:12">
      <c r="A392" s="263">
        <f t="shared" si="30"/>
        <v>1953</v>
      </c>
      <c r="B392" s="271">
        <v>19418</v>
      </c>
      <c r="C392" s="265">
        <v>-901</v>
      </c>
      <c r="D392" s="266">
        <f t="shared" si="31"/>
        <v>-901</v>
      </c>
      <c r="I392" s="274"/>
      <c r="J392" s="274"/>
      <c r="K392" s="274"/>
      <c r="L392" s="274"/>
    </row>
    <row r="393" spans="1:12">
      <c r="A393" s="263">
        <f t="shared" si="30"/>
        <v>1953</v>
      </c>
      <c r="B393" s="271">
        <v>19449</v>
      </c>
      <c r="C393" s="265">
        <v>-901</v>
      </c>
      <c r="D393" s="266">
        <f t="shared" si="31"/>
        <v>-901</v>
      </c>
      <c r="I393" s="274"/>
      <c r="J393" s="274"/>
      <c r="K393" s="274"/>
      <c r="L393" s="274"/>
    </row>
    <row r="394" spans="1:12">
      <c r="A394" s="263">
        <f t="shared" si="30"/>
        <v>1953</v>
      </c>
      <c r="B394" s="271">
        <v>19479</v>
      </c>
      <c r="C394" s="265">
        <v>-901</v>
      </c>
      <c r="D394" s="266">
        <f t="shared" si="31"/>
        <v>-901</v>
      </c>
      <c r="I394" s="274"/>
      <c r="J394" s="274"/>
      <c r="K394" s="274"/>
      <c r="L394" s="274"/>
    </row>
    <row r="395" spans="1:12">
      <c r="A395" s="263">
        <f t="shared" si="30"/>
        <v>1953</v>
      </c>
      <c r="B395" s="271">
        <v>19510</v>
      </c>
      <c r="C395" s="265">
        <v>-901</v>
      </c>
      <c r="D395" s="266">
        <f t="shared" si="31"/>
        <v>-901</v>
      </c>
      <c r="I395" s="274"/>
      <c r="J395" s="274"/>
      <c r="K395" s="274"/>
      <c r="L395" s="274"/>
    </row>
    <row r="396" spans="1:12">
      <c r="A396" s="263">
        <f t="shared" si="30"/>
        <v>1953</v>
      </c>
      <c r="B396" s="271">
        <v>19540</v>
      </c>
      <c r="C396" s="265">
        <v>-901</v>
      </c>
      <c r="D396" s="266">
        <f t="shared" si="31"/>
        <v>-901</v>
      </c>
      <c r="I396" s="274"/>
      <c r="J396" s="274"/>
      <c r="K396" s="274"/>
      <c r="L396" s="274"/>
    </row>
    <row r="397" spans="1:12">
      <c r="A397" s="263">
        <f t="shared" si="30"/>
        <v>1953</v>
      </c>
      <c r="B397" s="271">
        <v>19571</v>
      </c>
      <c r="C397" s="265">
        <v>-901</v>
      </c>
      <c r="D397" s="266">
        <f t="shared" si="31"/>
        <v>-901</v>
      </c>
      <c r="I397" s="274"/>
      <c r="J397" s="274"/>
      <c r="K397" s="274"/>
      <c r="L397" s="274"/>
    </row>
    <row r="398" spans="1:12">
      <c r="A398" s="263">
        <f t="shared" si="30"/>
        <v>1953</v>
      </c>
      <c r="B398" s="271">
        <v>19602</v>
      </c>
      <c r="C398" s="265">
        <v>-901</v>
      </c>
      <c r="D398" s="266">
        <f t="shared" si="31"/>
        <v>-901</v>
      </c>
      <c r="I398" s="274"/>
      <c r="J398" s="274"/>
      <c r="K398" s="274"/>
      <c r="L398" s="274"/>
    </row>
    <row r="399" spans="1:12">
      <c r="A399" s="263">
        <f t="shared" si="30"/>
        <v>1953</v>
      </c>
      <c r="B399" s="271">
        <v>19632</v>
      </c>
      <c r="C399" s="265">
        <v>-901</v>
      </c>
      <c r="D399" s="266">
        <f t="shared" si="31"/>
        <v>-901</v>
      </c>
      <c r="I399" s="274"/>
      <c r="J399" s="274"/>
      <c r="K399" s="274"/>
      <c r="L399" s="274"/>
    </row>
    <row r="400" spans="1:12">
      <c r="A400" s="263">
        <f t="shared" si="30"/>
        <v>1954</v>
      </c>
      <c r="B400" s="271">
        <v>19663</v>
      </c>
      <c r="C400" s="265">
        <v>-901</v>
      </c>
      <c r="D400" s="266">
        <f t="shared" si="31"/>
        <v>-901</v>
      </c>
      <c r="I400" s="274"/>
      <c r="J400" s="274"/>
      <c r="K400" s="274"/>
      <c r="L400" s="274"/>
    </row>
    <row r="401" spans="1:12">
      <c r="A401" s="263">
        <f t="shared" ref="A401:A464" si="32">IF(MONTH(B401)&gt;9,YEAR(B401)+1,YEAR(B401))</f>
        <v>1954</v>
      </c>
      <c r="B401" s="271">
        <v>19693</v>
      </c>
      <c r="C401" s="265">
        <v>-901</v>
      </c>
      <c r="D401" s="266">
        <f t="shared" ref="D401:D464" si="33">IF(C401&lt;&gt;-901,C401*DAY(B401)*24*60*60/(220*22*9*1000),-901)</f>
        <v>-901</v>
      </c>
      <c r="I401" s="274"/>
      <c r="J401" s="274"/>
      <c r="K401" s="274"/>
      <c r="L401" s="274"/>
    </row>
    <row r="402" spans="1:12">
      <c r="A402" s="263">
        <f t="shared" si="32"/>
        <v>1954</v>
      </c>
      <c r="B402" s="271">
        <v>19724</v>
      </c>
      <c r="C402" s="265">
        <v>-901</v>
      </c>
      <c r="D402" s="266">
        <f t="shared" si="33"/>
        <v>-901</v>
      </c>
      <c r="I402" s="274"/>
      <c r="J402" s="274"/>
      <c r="K402" s="274"/>
      <c r="L402" s="274"/>
    </row>
    <row r="403" spans="1:12">
      <c r="A403" s="263">
        <f t="shared" si="32"/>
        <v>1954</v>
      </c>
      <c r="B403" s="271">
        <v>19755</v>
      </c>
      <c r="C403" s="265">
        <v>-901</v>
      </c>
      <c r="D403" s="266">
        <f t="shared" si="33"/>
        <v>-901</v>
      </c>
      <c r="I403" s="274"/>
      <c r="J403" s="274"/>
      <c r="K403" s="274"/>
      <c r="L403" s="274"/>
    </row>
    <row r="404" spans="1:12">
      <c r="A404" s="263">
        <f t="shared" si="32"/>
        <v>1954</v>
      </c>
      <c r="B404" s="271">
        <v>19783</v>
      </c>
      <c r="C404" s="265">
        <v>-901</v>
      </c>
      <c r="D404" s="266">
        <f t="shared" si="33"/>
        <v>-901</v>
      </c>
      <c r="I404" s="274"/>
      <c r="J404" s="274"/>
      <c r="K404" s="274"/>
      <c r="L404" s="274"/>
    </row>
    <row r="405" spans="1:12">
      <c r="A405" s="263">
        <f t="shared" si="32"/>
        <v>1954</v>
      </c>
      <c r="B405" s="271">
        <v>19814</v>
      </c>
      <c r="C405" s="265">
        <v>-901</v>
      </c>
      <c r="D405" s="266">
        <f t="shared" si="33"/>
        <v>-901</v>
      </c>
      <c r="I405" s="274"/>
      <c r="J405" s="274"/>
      <c r="K405" s="274"/>
      <c r="L405" s="274"/>
    </row>
    <row r="406" spans="1:12">
      <c r="A406" s="263">
        <f t="shared" si="32"/>
        <v>1954</v>
      </c>
      <c r="B406" s="271">
        <v>19844</v>
      </c>
      <c r="C406" s="265">
        <v>-901</v>
      </c>
      <c r="D406" s="266">
        <f t="shared" si="33"/>
        <v>-901</v>
      </c>
      <c r="I406" s="274"/>
      <c r="J406" s="274"/>
      <c r="K406" s="274"/>
      <c r="L406" s="274"/>
    </row>
    <row r="407" spans="1:12">
      <c r="A407" s="263">
        <f t="shared" si="32"/>
        <v>1954</v>
      </c>
      <c r="B407" s="271">
        <v>19875</v>
      </c>
      <c r="C407" s="265">
        <v>-901</v>
      </c>
      <c r="D407" s="266">
        <f t="shared" si="33"/>
        <v>-901</v>
      </c>
      <c r="I407" s="274"/>
      <c r="J407" s="274"/>
      <c r="K407" s="274"/>
      <c r="L407" s="274"/>
    </row>
    <row r="408" spans="1:12">
      <c r="A408" s="263">
        <f t="shared" si="32"/>
        <v>1954</v>
      </c>
      <c r="B408" s="271">
        <v>19905</v>
      </c>
      <c r="C408" s="265">
        <v>-901</v>
      </c>
      <c r="D408" s="266">
        <f t="shared" si="33"/>
        <v>-901</v>
      </c>
      <c r="I408" s="274"/>
      <c r="J408" s="274"/>
      <c r="K408" s="274"/>
      <c r="L408" s="274"/>
    </row>
    <row r="409" spans="1:12">
      <c r="A409" s="263">
        <f t="shared" si="32"/>
        <v>1954</v>
      </c>
      <c r="B409" s="271">
        <v>19936</v>
      </c>
      <c r="C409" s="265">
        <v>-901</v>
      </c>
      <c r="D409" s="266">
        <f t="shared" si="33"/>
        <v>-901</v>
      </c>
      <c r="I409" s="274"/>
      <c r="J409" s="274"/>
      <c r="K409" s="274"/>
      <c r="L409" s="274"/>
    </row>
    <row r="410" spans="1:12">
      <c r="A410" s="263">
        <f t="shared" si="32"/>
        <v>1954</v>
      </c>
      <c r="B410" s="271">
        <v>19967</v>
      </c>
      <c r="C410" s="265">
        <v>-901</v>
      </c>
      <c r="D410" s="266">
        <f t="shared" si="33"/>
        <v>-901</v>
      </c>
      <c r="I410" s="274"/>
      <c r="J410" s="274"/>
      <c r="K410" s="274"/>
      <c r="L410" s="274"/>
    </row>
    <row r="411" spans="1:12">
      <c r="A411" s="263">
        <f t="shared" si="32"/>
        <v>1954</v>
      </c>
      <c r="B411" s="271">
        <v>19997</v>
      </c>
      <c r="C411" s="265">
        <v>-901</v>
      </c>
      <c r="D411" s="266">
        <f t="shared" si="33"/>
        <v>-901</v>
      </c>
      <c r="I411" s="274"/>
      <c r="J411" s="274"/>
      <c r="K411" s="274"/>
      <c r="L411" s="274"/>
    </row>
    <row r="412" spans="1:12">
      <c r="A412" s="263">
        <f t="shared" si="32"/>
        <v>1955</v>
      </c>
      <c r="B412" s="271">
        <v>20028</v>
      </c>
      <c r="C412" s="265">
        <v>-901</v>
      </c>
      <c r="D412" s="266">
        <f t="shared" si="33"/>
        <v>-901</v>
      </c>
      <c r="I412" s="274"/>
      <c r="J412" s="274"/>
      <c r="K412" s="274"/>
      <c r="L412" s="274"/>
    </row>
    <row r="413" spans="1:12">
      <c r="A413" s="263">
        <f t="shared" si="32"/>
        <v>1955</v>
      </c>
      <c r="B413" s="271">
        <v>20058</v>
      </c>
      <c r="C413" s="265">
        <v>-901</v>
      </c>
      <c r="D413" s="266">
        <f t="shared" si="33"/>
        <v>-901</v>
      </c>
      <c r="I413" s="274"/>
      <c r="J413" s="274"/>
      <c r="K413" s="274"/>
      <c r="L413" s="274"/>
    </row>
    <row r="414" spans="1:12">
      <c r="A414" s="263">
        <f t="shared" si="32"/>
        <v>1955</v>
      </c>
      <c r="B414" s="271">
        <v>20089</v>
      </c>
      <c r="C414" s="265">
        <v>-901</v>
      </c>
      <c r="D414" s="266">
        <f t="shared" si="33"/>
        <v>-901</v>
      </c>
      <c r="I414" s="274"/>
      <c r="J414" s="274"/>
      <c r="K414" s="274"/>
      <c r="L414" s="274"/>
    </row>
    <row r="415" spans="1:12">
      <c r="A415" s="263">
        <f t="shared" si="32"/>
        <v>1955</v>
      </c>
      <c r="B415" s="271">
        <v>20120</v>
      </c>
      <c r="C415" s="265">
        <v>-901</v>
      </c>
      <c r="D415" s="266">
        <f t="shared" si="33"/>
        <v>-901</v>
      </c>
      <c r="I415" s="274"/>
      <c r="J415" s="274"/>
      <c r="K415" s="274"/>
      <c r="L415" s="274"/>
    </row>
    <row r="416" spans="1:12">
      <c r="A416" s="263">
        <f t="shared" si="32"/>
        <v>1955</v>
      </c>
      <c r="B416" s="271">
        <v>20148</v>
      </c>
      <c r="C416" s="265">
        <v>-901</v>
      </c>
      <c r="D416" s="266">
        <f t="shared" si="33"/>
        <v>-901</v>
      </c>
      <c r="I416" s="274"/>
      <c r="J416" s="274"/>
      <c r="K416" s="274"/>
      <c r="L416" s="274"/>
    </row>
    <row r="417" spans="1:12">
      <c r="A417" s="263">
        <f t="shared" si="32"/>
        <v>1955</v>
      </c>
      <c r="B417" s="271">
        <v>20179</v>
      </c>
      <c r="C417" s="265">
        <v>-901</v>
      </c>
      <c r="D417" s="266">
        <f t="shared" si="33"/>
        <v>-901</v>
      </c>
      <c r="I417" s="274"/>
      <c r="J417" s="274"/>
      <c r="K417" s="274"/>
      <c r="L417" s="274"/>
    </row>
    <row r="418" spans="1:12">
      <c r="A418" s="263">
        <f t="shared" si="32"/>
        <v>1955</v>
      </c>
      <c r="B418" s="271">
        <v>20209</v>
      </c>
      <c r="C418" s="265">
        <v>-901</v>
      </c>
      <c r="D418" s="266">
        <f t="shared" si="33"/>
        <v>-901</v>
      </c>
      <c r="I418" s="274"/>
      <c r="J418" s="274"/>
      <c r="K418" s="274"/>
      <c r="L418" s="274"/>
    </row>
    <row r="419" spans="1:12">
      <c r="A419" s="263">
        <f t="shared" si="32"/>
        <v>1955</v>
      </c>
      <c r="B419" s="271">
        <v>20240</v>
      </c>
      <c r="C419" s="265">
        <v>-901</v>
      </c>
      <c r="D419" s="266">
        <f t="shared" si="33"/>
        <v>-901</v>
      </c>
      <c r="I419" s="274"/>
      <c r="J419" s="274"/>
      <c r="K419" s="274"/>
      <c r="L419" s="274"/>
    </row>
    <row r="420" spans="1:12">
      <c r="A420" s="263">
        <f t="shared" si="32"/>
        <v>1955</v>
      </c>
      <c r="B420" s="271">
        <v>20270</v>
      </c>
      <c r="C420" s="265">
        <v>-901</v>
      </c>
      <c r="D420" s="266">
        <f t="shared" si="33"/>
        <v>-901</v>
      </c>
      <c r="I420" s="274"/>
      <c r="J420" s="274"/>
      <c r="K420" s="274"/>
      <c r="L420" s="274"/>
    </row>
    <row r="421" spans="1:12">
      <c r="A421" s="263">
        <f t="shared" si="32"/>
        <v>1955</v>
      </c>
      <c r="B421" s="271">
        <v>20301</v>
      </c>
      <c r="C421" s="265">
        <v>-901</v>
      </c>
      <c r="D421" s="266">
        <f t="shared" si="33"/>
        <v>-901</v>
      </c>
      <c r="I421" s="274"/>
      <c r="J421" s="274"/>
      <c r="K421" s="274"/>
      <c r="L421" s="274"/>
    </row>
    <row r="422" spans="1:12">
      <c r="A422" s="263">
        <f t="shared" si="32"/>
        <v>1955</v>
      </c>
      <c r="B422" s="271">
        <v>20332</v>
      </c>
      <c r="C422" s="265">
        <v>-901</v>
      </c>
      <c r="D422" s="266">
        <f t="shared" si="33"/>
        <v>-901</v>
      </c>
      <c r="I422" s="274"/>
      <c r="J422" s="274"/>
      <c r="K422" s="274"/>
      <c r="L422" s="274"/>
    </row>
    <row r="423" spans="1:12">
      <c r="A423" s="263">
        <f t="shared" si="32"/>
        <v>1955</v>
      </c>
      <c r="B423" s="271">
        <v>20362</v>
      </c>
      <c r="C423" s="265">
        <v>-901</v>
      </c>
      <c r="D423" s="266">
        <f t="shared" si="33"/>
        <v>-901</v>
      </c>
      <c r="I423" s="274"/>
      <c r="J423" s="274"/>
      <c r="K423" s="274"/>
      <c r="L423" s="274"/>
    </row>
    <row r="424" spans="1:12">
      <c r="A424" s="263">
        <f t="shared" si="32"/>
        <v>1956</v>
      </c>
      <c r="B424" s="271">
        <v>20393</v>
      </c>
      <c r="C424" s="265">
        <v>-901</v>
      </c>
      <c r="D424" s="266">
        <f t="shared" si="33"/>
        <v>-901</v>
      </c>
      <c r="I424" s="274"/>
      <c r="J424" s="274"/>
      <c r="K424" s="274"/>
      <c r="L424" s="274"/>
    </row>
    <row r="425" spans="1:12">
      <c r="A425" s="263">
        <f t="shared" si="32"/>
        <v>1956</v>
      </c>
      <c r="B425" s="271">
        <v>20423</v>
      </c>
      <c r="C425" s="265">
        <v>-901</v>
      </c>
      <c r="D425" s="266">
        <f t="shared" si="33"/>
        <v>-901</v>
      </c>
      <c r="I425" s="274"/>
      <c r="J425" s="274"/>
      <c r="K425" s="274"/>
      <c r="L425" s="274"/>
    </row>
    <row r="426" spans="1:12">
      <c r="A426" s="263">
        <f t="shared" si="32"/>
        <v>1956</v>
      </c>
      <c r="B426" s="271">
        <v>20454</v>
      </c>
      <c r="C426" s="265">
        <v>-901</v>
      </c>
      <c r="D426" s="266">
        <f t="shared" si="33"/>
        <v>-901</v>
      </c>
      <c r="I426" s="274"/>
      <c r="J426" s="274"/>
      <c r="K426" s="274"/>
      <c r="L426" s="274"/>
    </row>
    <row r="427" spans="1:12">
      <c r="A427" s="263">
        <f t="shared" si="32"/>
        <v>1956</v>
      </c>
      <c r="B427" s="271">
        <v>20485</v>
      </c>
      <c r="C427" s="265">
        <v>-901</v>
      </c>
      <c r="D427" s="266">
        <f t="shared" si="33"/>
        <v>-901</v>
      </c>
      <c r="I427" s="274"/>
      <c r="J427" s="274"/>
      <c r="K427" s="274"/>
      <c r="L427" s="274"/>
    </row>
    <row r="428" spans="1:12">
      <c r="A428" s="263">
        <f t="shared" si="32"/>
        <v>1956</v>
      </c>
      <c r="B428" s="271">
        <v>20514</v>
      </c>
      <c r="C428" s="265">
        <v>-901</v>
      </c>
      <c r="D428" s="266">
        <f t="shared" si="33"/>
        <v>-901</v>
      </c>
      <c r="I428" s="274"/>
      <c r="J428" s="274"/>
      <c r="K428" s="274"/>
      <c r="L428" s="274"/>
    </row>
    <row r="429" spans="1:12">
      <c r="A429" s="263">
        <f t="shared" si="32"/>
        <v>1956</v>
      </c>
      <c r="B429" s="271">
        <v>20545</v>
      </c>
      <c r="C429" s="265">
        <v>-901</v>
      </c>
      <c r="D429" s="266">
        <f t="shared" si="33"/>
        <v>-901</v>
      </c>
      <c r="I429" s="274"/>
      <c r="J429" s="274"/>
      <c r="K429" s="274"/>
      <c r="L429" s="274"/>
    </row>
    <row r="430" spans="1:12">
      <c r="A430" s="263">
        <f t="shared" si="32"/>
        <v>1956</v>
      </c>
      <c r="B430" s="271">
        <v>20575</v>
      </c>
      <c r="C430" s="265">
        <v>-901</v>
      </c>
      <c r="D430" s="266">
        <f t="shared" si="33"/>
        <v>-901</v>
      </c>
      <c r="I430" s="274"/>
      <c r="J430" s="274"/>
      <c r="K430" s="274"/>
      <c r="L430" s="274"/>
    </row>
    <row r="431" spans="1:12">
      <c r="A431" s="263">
        <f t="shared" si="32"/>
        <v>1956</v>
      </c>
      <c r="B431" s="271">
        <v>20606</v>
      </c>
      <c r="C431" s="265">
        <v>-901</v>
      </c>
      <c r="D431" s="266">
        <f t="shared" si="33"/>
        <v>-901</v>
      </c>
      <c r="I431" s="274"/>
      <c r="J431" s="274"/>
      <c r="K431" s="274"/>
      <c r="L431" s="274"/>
    </row>
    <row r="432" spans="1:12">
      <c r="A432" s="263">
        <f t="shared" si="32"/>
        <v>1956</v>
      </c>
      <c r="B432" s="271">
        <v>20636</v>
      </c>
      <c r="C432" s="265">
        <v>-901</v>
      </c>
      <c r="D432" s="266">
        <f t="shared" si="33"/>
        <v>-901</v>
      </c>
      <c r="I432" s="274"/>
      <c r="J432" s="274"/>
      <c r="K432" s="274"/>
      <c r="L432" s="274"/>
    </row>
    <row r="433" spans="1:12">
      <c r="A433" s="263">
        <f t="shared" si="32"/>
        <v>1956</v>
      </c>
      <c r="B433" s="271">
        <v>20667</v>
      </c>
      <c r="C433" s="265">
        <v>-901</v>
      </c>
      <c r="D433" s="266">
        <f t="shared" si="33"/>
        <v>-901</v>
      </c>
      <c r="I433" s="274"/>
      <c r="J433" s="274"/>
      <c r="K433" s="274"/>
      <c r="L433" s="274"/>
    </row>
    <row r="434" spans="1:12">
      <c r="A434" s="263">
        <f t="shared" si="32"/>
        <v>1956</v>
      </c>
      <c r="B434" s="271">
        <v>20698</v>
      </c>
      <c r="C434" s="265">
        <v>-901</v>
      </c>
      <c r="D434" s="266">
        <f t="shared" si="33"/>
        <v>-901</v>
      </c>
      <c r="I434" s="274"/>
      <c r="J434" s="274"/>
      <c r="K434" s="274"/>
      <c r="L434" s="274"/>
    </row>
    <row r="435" spans="1:12">
      <c r="A435" s="263">
        <f t="shared" si="32"/>
        <v>1956</v>
      </c>
      <c r="B435" s="271">
        <v>20728</v>
      </c>
      <c r="C435" s="265">
        <v>-901</v>
      </c>
      <c r="D435" s="266">
        <f t="shared" si="33"/>
        <v>-901</v>
      </c>
      <c r="I435" s="274"/>
      <c r="J435" s="274"/>
      <c r="K435" s="274"/>
      <c r="L435" s="274"/>
    </row>
    <row r="436" spans="1:12">
      <c r="A436" s="263">
        <f t="shared" si="32"/>
        <v>1957</v>
      </c>
      <c r="B436" s="271">
        <v>20759</v>
      </c>
      <c r="C436" s="265">
        <v>-901</v>
      </c>
      <c r="D436" s="266">
        <f t="shared" si="33"/>
        <v>-901</v>
      </c>
      <c r="I436" s="274"/>
      <c r="J436" s="274"/>
      <c r="K436" s="274"/>
      <c r="L436" s="274"/>
    </row>
    <row r="437" spans="1:12">
      <c r="A437" s="263">
        <f t="shared" si="32"/>
        <v>1957</v>
      </c>
      <c r="B437" s="271">
        <v>20789</v>
      </c>
      <c r="C437" s="265">
        <v>-901</v>
      </c>
      <c r="D437" s="266">
        <f t="shared" si="33"/>
        <v>-901</v>
      </c>
      <c r="I437" s="274"/>
      <c r="J437" s="274"/>
      <c r="K437" s="274"/>
      <c r="L437" s="274"/>
    </row>
    <row r="438" spans="1:12">
      <c r="A438" s="263">
        <f t="shared" si="32"/>
        <v>1957</v>
      </c>
      <c r="B438" s="271">
        <v>20820</v>
      </c>
      <c r="C438" s="265">
        <v>-901</v>
      </c>
      <c r="D438" s="266">
        <f t="shared" si="33"/>
        <v>-901</v>
      </c>
      <c r="I438" s="274"/>
      <c r="J438" s="274"/>
      <c r="K438" s="274"/>
      <c r="L438" s="274"/>
    </row>
    <row r="439" spans="1:12">
      <c r="A439" s="263">
        <f t="shared" si="32"/>
        <v>1957</v>
      </c>
      <c r="B439" s="271">
        <v>20851</v>
      </c>
      <c r="C439" s="265">
        <v>-901</v>
      </c>
      <c r="D439" s="266">
        <f t="shared" si="33"/>
        <v>-901</v>
      </c>
      <c r="I439" s="274"/>
      <c r="J439" s="274"/>
      <c r="K439" s="274"/>
      <c r="L439" s="274"/>
    </row>
    <row r="440" spans="1:12">
      <c r="A440" s="263">
        <f t="shared" si="32"/>
        <v>1957</v>
      </c>
      <c r="B440" s="271">
        <v>20879</v>
      </c>
      <c r="C440" s="265">
        <v>-901</v>
      </c>
      <c r="D440" s="266">
        <f t="shared" si="33"/>
        <v>-901</v>
      </c>
      <c r="I440" s="274"/>
      <c r="J440" s="274"/>
      <c r="K440" s="274"/>
      <c r="L440" s="274"/>
    </row>
    <row r="441" spans="1:12">
      <c r="A441" s="263">
        <f t="shared" si="32"/>
        <v>1957</v>
      </c>
      <c r="B441" s="271">
        <v>20910</v>
      </c>
      <c r="C441" s="265">
        <v>-901</v>
      </c>
      <c r="D441" s="266">
        <f t="shared" si="33"/>
        <v>-901</v>
      </c>
      <c r="I441" s="274"/>
      <c r="J441" s="274"/>
      <c r="K441" s="274"/>
      <c r="L441" s="274"/>
    </row>
    <row r="442" spans="1:12">
      <c r="A442" s="263">
        <f t="shared" si="32"/>
        <v>1957</v>
      </c>
      <c r="B442" s="271">
        <v>20940</v>
      </c>
      <c r="C442" s="265">
        <v>-901</v>
      </c>
      <c r="D442" s="266">
        <f t="shared" si="33"/>
        <v>-901</v>
      </c>
      <c r="I442" s="274"/>
      <c r="J442" s="274"/>
      <c r="K442" s="274"/>
      <c r="L442" s="274"/>
    </row>
    <row r="443" spans="1:12">
      <c r="A443" s="263">
        <f t="shared" si="32"/>
        <v>1957</v>
      </c>
      <c r="B443" s="271">
        <v>20971</v>
      </c>
      <c r="C443" s="265">
        <v>-901</v>
      </c>
      <c r="D443" s="266">
        <f t="shared" si="33"/>
        <v>-901</v>
      </c>
      <c r="I443" s="274"/>
      <c r="J443" s="274"/>
      <c r="K443" s="274"/>
      <c r="L443" s="274"/>
    </row>
    <row r="444" spans="1:12">
      <c r="A444" s="263">
        <f t="shared" si="32"/>
        <v>1957</v>
      </c>
      <c r="B444" s="271">
        <v>21001</v>
      </c>
      <c r="C444" s="265">
        <v>-901</v>
      </c>
      <c r="D444" s="266">
        <f t="shared" si="33"/>
        <v>-901</v>
      </c>
      <c r="I444" s="274"/>
      <c r="J444" s="274"/>
      <c r="K444" s="274"/>
      <c r="L444" s="274"/>
    </row>
    <row r="445" spans="1:12">
      <c r="A445" s="263">
        <f t="shared" si="32"/>
        <v>1957</v>
      </c>
      <c r="B445" s="271">
        <v>21032</v>
      </c>
      <c r="C445" s="265">
        <v>-901</v>
      </c>
      <c r="D445" s="266">
        <f t="shared" si="33"/>
        <v>-901</v>
      </c>
      <c r="I445" s="274"/>
      <c r="J445" s="274"/>
      <c r="K445" s="274"/>
      <c r="L445" s="274"/>
    </row>
    <row r="446" spans="1:12">
      <c r="A446" s="263">
        <f t="shared" si="32"/>
        <v>1957</v>
      </c>
      <c r="B446" s="271">
        <v>21063</v>
      </c>
      <c r="C446" s="265">
        <v>-901</v>
      </c>
      <c r="D446" s="266">
        <f t="shared" si="33"/>
        <v>-901</v>
      </c>
      <c r="I446" s="274"/>
      <c r="J446" s="274"/>
      <c r="K446" s="274"/>
      <c r="L446" s="274"/>
    </row>
    <row r="447" spans="1:12">
      <c r="A447" s="263">
        <f t="shared" si="32"/>
        <v>1957</v>
      </c>
      <c r="B447" s="271">
        <v>21093</v>
      </c>
      <c r="C447" s="265">
        <v>-901</v>
      </c>
      <c r="D447" s="266">
        <f t="shared" si="33"/>
        <v>-901</v>
      </c>
      <c r="I447" s="274"/>
      <c r="J447" s="274"/>
      <c r="K447" s="274"/>
      <c r="L447" s="274"/>
    </row>
    <row r="448" spans="1:12">
      <c r="A448" s="263">
        <f t="shared" si="32"/>
        <v>1958</v>
      </c>
      <c r="B448" s="271">
        <v>21124</v>
      </c>
      <c r="C448" s="265">
        <v>-901</v>
      </c>
      <c r="D448" s="266">
        <f t="shared" si="33"/>
        <v>-901</v>
      </c>
      <c r="I448" s="274"/>
      <c r="J448" s="274"/>
      <c r="K448" s="274"/>
      <c r="L448" s="274"/>
    </row>
    <row r="449" spans="1:12">
      <c r="A449" s="263">
        <f t="shared" si="32"/>
        <v>1958</v>
      </c>
      <c r="B449" s="271">
        <v>21154</v>
      </c>
      <c r="C449" s="265">
        <v>-901</v>
      </c>
      <c r="D449" s="266">
        <f t="shared" si="33"/>
        <v>-901</v>
      </c>
      <c r="I449" s="274"/>
      <c r="J449" s="274"/>
      <c r="K449" s="274"/>
      <c r="L449" s="274"/>
    </row>
    <row r="450" spans="1:12">
      <c r="A450" s="263">
        <f t="shared" si="32"/>
        <v>1958</v>
      </c>
      <c r="B450" s="271">
        <v>21185</v>
      </c>
      <c r="C450" s="265">
        <v>-901</v>
      </c>
      <c r="D450" s="266">
        <f t="shared" si="33"/>
        <v>-901</v>
      </c>
      <c r="I450" s="274"/>
      <c r="J450" s="274"/>
      <c r="K450" s="274"/>
      <c r="L450" s="274"/>
    </row>
    <row r="451" spans="1:12">
      <c r="A451" s="263">
        <f t="shared" si="32"/>
        <v>1958</v>
      </c>
      <c r="B451" s="271">
        <v>21216</v>
      </c>
      <c r="C451" s="265">
        <v>-901</v>
      </c>
      <c r="D451" s="266">
        <f t="shared" si="33"/>
        <v>-901</v>
      </c>
      <c r="I451" s="274"/>
      <c r="J451" s="274"/>
      <c r="K451" s="274"/>
      <c r="L451" s="274"/>
    </row>
    <row r="452" spans="1:12">
      <c r="A452" s="263">
        <f t="shared" si="32"/>
        <v>1958</v>
      </c>
      <c r="B452" s="271">
        <v>21244</v>
      </c>
      <c r="C452" s="265">
        <v>-901</v>
      </c>
      <c r="D452" s="266">
        <f t="shared" si="33"/>
        <v>-901</v>
      </c>
      <c r="I452" s="274"/>
      <c r="J452" s="274"/>
      <c r="K452" s="274"/>
      <c r="L452" s="274"/>
    </row>
    <row r="453" spans="1:12">
      <c r="A453" s="263">
        <f t="shared" si="32"/>
        <v>1958</v>
      </c>
      <c r="B453" s="271">
        <v>21275</v>
      </c>
      <c r="C453" s="265">
        <v>-901</v>
      </c>
      <c r="D453" s="266">
        <f t="shared" si="33"/>
        <v>-901</v>
      </c>
      <c r="I453" s="274"/>
      <c r="J453" s="274"/>
      <c r="K453" s="274"/>
      <c r="L453" s="274"/>
    </row>
    <row r="454" spans="1:12">
      <c r="A454" s="263">
        <f t="shared" si="32"/>
        <v>1958</v>
      </c>
      <c r="B454" s="271">
        <v>21305</v>
      </c>
      <c r="C454" s="265">
        <v>-901</v>
      </c>
      <c r="D454" s="266">
        <f t="shared" si="33"/>
        <v>-901</v>
      </c>
      <c r="I454" s="274"/>
      <c r="J454" s="274"/>
      <c r="K454" s="274"/>
      <c r="L454" s="274"/>
    </row>
    <row r="455" spans="1:12">
      <c r="A455" s="263">
        <f t="shared" si="32"/>
        <v>1958</v>
      </c>
      <c r="B455" s="271">
        <v>21336</v>
      </c>
      <c r="C455" s="265">
        <v>-901</v>
      </c>
      <c r="D455" s="266">
        <f t="shared" si="33"/>
        <v>-901</v>
      </c>
      <c r="I455" s="274"/>
      <c r="J455" s="274"/>
      <c r="K455" s="274"/>
      <c r="L455" s="274"/>
    </row>
    <row r="456" spans="1:12">
      <c r="A456" s="263">
        <f t="shared" si="32"/>
        <v>1958</v>
      </c>
      <c r="B456" s="271">
        <v>21366</v>
      </c>
      <c r="C456" s="265">
        <v>-901</v>
      </c>
      <c r="D456" s="266">
        <f t="shared" si="33"/>
        <v>-901</v>
      </c>
      <c r="I456" s="274"/>
      <c r="J456" s="274"/>
      <c r="K456" s="274"/>
      <c r="L456" s="274"/>
    </row>
    <row r="457" spans="1:12">
      <c r="A457" s="263">
        <f t="shared" si="32"/>
        <v>1958</v>
      </c>
      <c r="B457" s="271">
        <v>21397</v>
      </c>
      <c r="C457" s="265">
        <v>-901</v>
      </c>
      <c r="D457" s="266">
        <f t="shared" si="33"/>
        <v>-901</v>
      </c>
      <c r="I457" s="274"/>
      <c r="J457" s="274"/>
      <c r="K457" s="274"/>
      <c r="L457" s="274"/>
    </row>
    <row r="458" spans="1:12">
      <c r="A458" s="263">
        <f t="shared" si="32"/>
        <v>1958</v>
      </c>
      <c r="B458" s="271">
        <v>21428</v>
      </c>
      <c r="C458" s="265">
        <v>-901</v>
      </c>
      <c r="D458" s="266">
        <f t="shared" si="33"/>
        <v>-901</v>
      </c>
      <c r="I458" s="274"/>
      <c r="J458" s="274"/>
      <c r="K458" s="274"/>
      <c r="L458" s="274"/>
    </row>
    <row r="459" spans="1:12">
      <c r="A459" s="263">
        <f t="shared" si="32"/>
        <v>1958</v>
      </c>
      <c r="B459" s="271">
        <v>21458</v>
      </c>
      <c r="C459" s="265">
        <v>-901</v>
      </c>
      <c r="D459" s="266">
        <f t="shared" si="33"/>
        <v>-901</v>
      </c>
      <c r="I459" s="274"/>
      <c r="J459" s="274"/>
      <c r="K459" s="274"/>
      <c r="L459" s="274"/>
    </row>
    <row r="460" spans="1:12">
      <c r="A460" s="263">
        <f t="shared" si="32"/>
        <v>1959</v>
      </c>
      <c r="B460" s="271">
        <v>21489</v>
      </c>
      <c r="C460" s="265">
        <v>-901</v>
      </c>
      <c r="D460" s="266">
        <f t="shared" si="33"/>
        <v>-901</v>
      </c>
      <c r="I460" s="274"/>
      <c r="J460" s="274"/>
      <c r="K460" s="274"/>
      <c r="L460" s="274"/>
    </row>
    <row r="461" spans="1:12">
      <c r="A461" s="263">
        <f t="shared" si="32"/>
        <v>1959</v>
      </c>
      <c r="B461" s="271">
        <v>21519</v>
      </c>
      <c r="C461" s="265">
        <v>-901</v>
      </c>
      <c r="D461" s="266">
        <f t="shared" si="33"/>
        <v>-901</v>
      </c>
      <c r="I461" s="274"/>
      <c r="J461" s="274"/>
      <c r="K461" s="274"/>
      <c r="L461" s="274"/>
    </row>
    <row r="462" spans="1:12">
      <c r="A462" s="263">
        <f t="shared" si="32"/>
        <v>1959</v>
      </c>
      <c r="B462" s="271">
        <v>21550</v>
      </c>
      <c r="C462" s="265">
        <v>-901</v>
      </c>
      <c r="D462" s="266">
        <f t="shared" si="33"/>
        <v>-901</v>
      </c>
      <c r="I462" s="274"/>
      <c r="J462" s="274"/>
      <c r="K462" s="274"/>
      <c r="L462" s="274"/>
    </row>
    <row r="463" spans="1:12">
      <c r="A463" s="263">
        <f t="shared" si="32"/>
        <v>1959</v>
      </c>
      <c r="B463" s="271">
        <v>21581</v>
      </c>
      <c r="C463" s="265">
        <v>-901</v>
      </c>
      <c r="D463" s="266">
        <f t="shared" si="33"/>
        <v>-901</v>
      </c>
      <c r="I463" s="274"/>
      <c r="J463" s="274"/>
      <c r="K463" s="274"/>
      <c r="L463" s="274"/>
    </row>
    <row r="464" spans="1:12">
      <c r="A464" s="263">
        <f t="shared" si="32"/>
        <v>1959</v>
      </c>
      <c r="B464" s="271">
        <v>21609</v>
      </c>
      <c r="C464" s="265">
        <v>-901</v>
      </c>
      <c r="D464" s="266">
        <f t="shared" si="33"/>
        <v>-901</v>
      </c>
      <c r="I464" s="274"/>
      <c r="J464" s="274"/>
      <c r="K464" s="274"/>
      <c r="L464" s="274"/>
    </row>
    <row r="465" spans="1:12">
      <c r="A465" s="263">
        <f t="shared" ref="A465:A528" si="34">IF(MONTH(B465)&gt;9,YEAR(B465)+1,YEAR(B465))</f>
        <v>1959</v>
      </c>
      <c r="B465" s="271">
        <v>21640</v>
      </c>
      <c r="C465" s="265">
        <v>-901</v>
      </c>
      <c r="D465" s="266">
        <f t="shared" ref="D465:D528" si="35">IF(C465&lt;&gt;-901,C465*DAY(B465)*24*60*60/(220*22*9*1000),-901)</f>
        <v>-901</v>
      </c>
      <c r="I465" s="274"/>
      <c r="J465" s="274"/>
      <c r="K465" s="274"/>
      <c r="L465" s="274"/>
    </row>
    <row r="466" spans="1:12">
      <c r="A466" s="263">
        <f t="shared" si="34"/>
        <v>1959</v>
      </c>
      <c r="B466" s="271">
        <v>21670</v>
      </c>
      <c r="C466" s="265">
        <v>-901</v>
      </c>
      <c r="D466" s="266">
        <f t="shared" si="35"/>
        <v>-901</v>
      </c>
      <c r="I466" s="274"/>
      <c r="J466" s="274"/>
      <c r="K466" s="274"/>
      <c r="L466" s="274"/>
    </row>
    <row r="467" spans="1:12">
      <c r="A467" s="263">
        <f t="shared" si="34"/>
        <v>1959</v>
      </c>
      <c r="B467" s="271">
        <v>21701</v>
      </c>
      <c r="C467" s="265">
        <v>-901</v>
      </c>
      <c r="D467" s="266">
        <f t="shared" si="35"/>
        <v>-901</v>
      </c>
      <c r="I467" s="274"/>
      <c r="J467" s="274"/>
      <c r="K467" s="274"/>
      <c r="L467" s="274"/>
    </row>
    <row r="468" spans="1:12">
      <c r="A468" s="263">
        <f t="shared" si="34"/>
        <v>1959</v>
      </c>
      <c r="B468" s="271">
        <v>21731</v>
      </c>
      <c r="C468" s="265">
        <v>-901</v>
      </c>
      <c r="D468" s="266">
        <f t="shared" si="35"/>
        <v>-901</v>
      </c>
      <c r="I468" s="274"/>
      <c r="J468" s="274"/>
      <c r="K468" s="274"/>
      <c r="L468" s="274"/>
    </row>
    <row r="469" spans="1:12">
      <c r="A469" s="263">
        <f t="shared" si="34"/>
        <v>1959</v>
      </c>
      <c r="B469" s="271">
        <v>21762</v>
      </c>
      <c r="C469" s="265">
        <v>-901</v>
      </c>
      <c r="D469" s="266">
        <f t="shared" si="35"/>
        <v>-901</v>
      </c>
      <c r="I469" s="274"/>
      <c r="J469" s="274"/>
      <c r="K469" s="274"/>
      <c r="L469" s="274"/>
    </row>
    <row r="470" spans="1:12">
      <c r="A470" s="263">
        <f t="shared" si="34"/>
        <v>1959</v>
      </c>
      <c r="B470" s="271">
        <v>21793</v>
      </c>
      <c r="C470" s="265">
        <v>-901</v>
      </c>
      <c r="D470" s="266">
        <f t="shared" si="35"/>
        <v>-901</v>
      </c>
      <c r="I470" s="274"/>
      <c r="J470" s="274"/>
      <c r="K470" s="274"/>
      <c r="L470" s="274"/>
    </row>
    <row r="471" spans="1:12">
      <c r="A471" s="263">
        <f t="shared" si="34"/>
        <v>1959</v>
      </c>
      <c r="B471" s="271">
        <v>21823</v>
      </c>
      <c r="C471" s="265">
        <v>-901</v>
      </c>
      <c r="D471" s="266">
        <f t="shared" si="35"/>
        <v>-901</v>
      </c>
      <c r="I471" s="274"/>
      <c r="J471" s="274"/>
      <c r="K471" s="274"/>
      <c r="L471" s="274"/>
    </row>
    <row r="472" spans="1:12">
      <c r="A472" s="263">
        <f t="shared" si="34"/>
        <v>1960</v>
      </c>
      <c r="B472" s="271">
        <v>21854</v>
      </c>
      <c r="C472" s="265">
        <v>-901</v>
      </c>
      <c r="D472" s="266">
        <f t="shared" si="35"/>
        <v>-901</v>
      </c>
      <c r="I472" s="274"/>
      <c r="J472" s="274"/>
      <c r="K472" s="274"/>
      <c r="L472" s="274"/>
    </row>
    <row r="473" spans="1:12">
      <c r="A473" s="263">
        <f t="shared" si="34"/>
        <v>1960</v>
      </c>
      <c r="B473" s="271">
        <v>21884</v>
      </c>
      <c r="C473" s="265">
        <v>-901</v>
      </c>
      <c r="D473" s="266">
        <f t="shared" si="35"/>
        <v>-901</v>
      </c>
      <c r="I473" s="274"/>
      <c r="J473" s="274"/>
      <c r="K473" s="274"/>
      <c r="L473" s="274"/>
    </row>
    <row r="474" spans="1:12">
      <c r="A474" s="263">
        <f t="shared" si="34"/>
        <v>1960</v>
      </c>
      <c r="B474" s="271">
        <v>21915</v>
      </c>
      <c r="C474" s="265">
        <v>-901</v>
      </c>
      <c r="D474" s="266">
        <f t="shared" si="35"/>
        <v>-901</v>
      </c>
      <c r="I474" s="274"/>
      <c r="J474" s="274"/>
      <c r="K474" s="274"/>
      <c r="L474" s="274"/>
    </row>
    <row r="475" spans="1:12">
      <c r="A475" s="263">
        <f t="shared" si="34"/>
        <v>1960</v>
      </c>
      <c r="B475" s="271">
        <v>21946</v>
      </c>
      <c r="C475" s="265">
        <v>-901</v>
      </c>
      <c r="D475" s="266">
        <f t="shared" si="35"/>
        <v>-901</v>
      </c>
      <c r="I475" s="274"/>
      <c r="J475" s="274"/>
      <c r="K475" s="274"/>
      <c r="L475" s="274"/>
    </row>
    <row r="476" spans="1:12">
      <c r="A476" s="263">
        <f t="shared" si="34"/>
        <v>1960</v>
      </c>
      <c r="B476" s="271">
        <v>21975</v>
      </c>
      <c r="C476" s="265">
        <v>-901</v>
      </c>
      <c r="D476" s="266">
        <f t="shared" si="35"/>
        <v>-901</v>
      </c>
      <c r="I476" s="274"/>
      <c r="J476" s="274"/>
      <c r="K476" s="274"/>
      <c r="L476" s="274"/>
    </row>
    <row r="477" spans="1:12">
      <c r="A477" s="263">
        <f t="shared" si="34"/>
        <v>1960</v>
      </c>
      <c r="B477" s="271">
        <v>22006</v>
      </c>
      <c r="C477" s="265">
        <v>-901</v>
      </c>
      <c r="D477" s="266">
        <f t="shared" si="35"/>
        <v>-901</v>
      </c>
      <c r="I477" s="274"/>
      <c r="J477" s="274"/>
      <c r="K477" s="274"/>
      <c r="L477" s="274"/>
    </row>
    <row r="478" spans="1:12">
      <c r="A478" s="263">
        <f t="shared" si="34"/>
        <v>1960</v>
      </c>
      <c r="B478" s="271">
        <v>22036</v>
      </c>
      <c r="C478" s="265">
        <v>-901</v>
      </c>
      <c r="D478" s="266">
        <f t="shared" si="35"/>
        <v>-901</v>
      </c>
      <c r="I478" s="274"/>
      <c r="J478" s="274"/>
      <c r="K478" s="274"/>
      <c r="L478" s="274"/>
    </row>
    <row r="479" spans="1:12">
      <c r="A479" s="263">
        <f t="shared" si="34"/>
        <v>1960</v>
      </c>
      <c r="B479" s="271">
        <v>22067</v>
      </c>
      <c r="C479" s="265">
        <v>-901</v>
      </c>
      <c r="D479" s="266">
        <f t="shared" si="35"/>
        <v>-901</v>
      </c>
      <c r="I479" s="274"/>
      <c r="J479" s="274"/>
      <c r="K479" s="274"/>
      <c r="L479" s="274"/>
    </row>
    <row r="480" spans="1:12">
      <c r="A480" s="263">
        <f t="shared" si="34"/>
        <v>1960</v>
      </c>
      <c r="B480" s="271">
        <v>22097</v>
      </c>
      <c r="C480" s="265">
        <v>-901</v>
      </c>
      <c r="D480" s="266">
        <f t="shared" si="35"/>
        <v>-901</v>
      </c>
      <c r="I480" s="274"/>
      <c r="J480" s="274"/>
      <c r="K480" s="274"/>
      <c r="L480" s="274"/>
    </row>
    <row r="481" spans="1:12">
      <c r="A481" s="263">
        <f t="shared" si="34"/>
        <v>1960</v>
      </c>
      <c r="B481" s="271">
        <v>22128</v>
      </c>
      <c r="C481" s="265">
        <v>-901</v>
      </c>
      <c r="D481" s="266">
        <f t="shared" si="35"/>
        <v>-901</v>
      </c>
      <c r="I481" s="274"/>
      <c r="J481" s="274"/>
      <c r="K481" s="274"/>
      <c r="L481" s="274"/>
    </row>
    <row r="482" spans="1:12">
      <c r="A482" s="263">
        <f t="shared" si="34"/>
        <v>1960</v>
      </c>
      <c r="B482" s="271">
        <v>22159</v>
      </c>
      <c r="C482" s="265">
        <v>-901</v>
      </c>
      <c r="D482" s="266">
        <f t="shared" si="35"/>
        <v>-901</v>
      </c>
      <c r="I482" s="274"/>
      <c r="J482" s="274"/>
      <c r="K482" s="274"/>
      <c r="L482" s="274"/>
    </row>
    <row r="483" spans="1:12">
      <c r="A483" s="263">
        <f t="shared" si="34"/>
        <v>1960</v>
      </c>
      <c r="B483" s="271">
        <v>22189</v>
      </c>
      <c r="C483" s="265">
        <v>-901</v>
      </c>
      <c r="D483" s="266">
        <f t="shared" si="35"/>
        <v>-901</v>
      </c>
      <c r="I483" s="274"/>
      <c r="J483" s="274"/>
      <c r="K483" s="274"/>
      <c r="L483" s="274"/>
    </row>
    <row r="484" spans="1:12">
      <c r="A484" s="263">
        <f t="shared" si="34"/>
        <v>1961</v>
      </c>
      <c r="B484" s="271">
        <v>22220</v>
      </c>
      <c r="C484" s="265">
        <v>-901</v>
      </c>
      <c r="D484" s="266">
        <f t="shared" si="35"/>
        <v>-901</v>
      </c>
      <c r="I484" s="274"/>
      <c r="J484" s="274"/>
      <c r="K484" s="274"/>
      <c r="L484" s="274"/>
    </row>
    <row r="485" spans="1:12">
      <c r="A485" s="263">
        <f t="shared" si="34"/>
        <v>1961</v>
      </c>
      <c r="B485" s="271">
        <v>22250</v>
      </c>
      <c r="C485" s="265">
        <v>-901</v>
      </c>
      <c r="D485" s="266">
        <f t="shared" si="35"/>
        <v>-901</v>
      </c>
      <c r="I485" s="274"/>
      <c r="J485" s="274"/>
      <c r="K485" s="274"/>
      <c r="L485" s="274"/>
    </row>
    <row r="486" spans="1:12">
      <c r="A486" s="263">
        <f t="shared" si="34"/>
        <v>1961</v>
      </c>
      <c r="B486" s="271">
        <v>22281</v>
      </c>
      <c r="C486" s="265">
        <v>-901</v>
      </c>
      <c r="D486" s="266">
        <f t="shared" si="35"/>
        <v>-901</v>
      </c>
      <c r="I486" s="274"/>
      <c r="J486" s="274"/>
      <c r="K486" s="274"/>
      <c r="L486" s="274"/>
    </row>
    <row r="487" spans="1:12">
      <c r="A487" s="263">
        <f t="shared" si="34"/>
        <v>1961</v>
      </c>
      <c r="B487" s="271">
        <v>22312</v>
      </c>
      <c r="C487" s="265">
        <v>-901</v>
      </c>
      <c r="D487" s="266">
        <f t="shared" si="35"/>
        <v>-901</v>
      </c>
      <c r="I487" s="274"/>
      <c r="J487" s="274"/>
      <c r="K487" s="274"/>
      <c r="L487" s="274"/>
    </row>
    <row r="488" spans="1:12">
      <c r="A488" s="263">
        <f t="shared" si="34"/>
        <v>1961</v>
      </c>
      <c r="B488" s="271">
        <v>22340</v>
      </c>
      <c r="C488" s="265">
        <v>-901</v>
      </c>
      <c r="D488" s="266">
        <f t="shared" si="35"/>
        <v>-901</v>
      </c>
      <c r="I488" s="274"/>
      <c r="J488" s="274"/>
      <c r="K488" s="274"/>
      <c r="L488" s="274"/>
    </row>
    <row r="489" spans="1:12">
      <c r="A489" s="263">
        <f t="shared" si="34"/>
        <v>1961</v>
      </c>
      <c r="B489" s="271">
        <v>22371</v>
      </c>
      <c r="C489" s="265">
        <v>-901</v>
      </c>
      <c r="D489" s="266">
        <f t="shared" si="35"/>
        <v>-901</v>
      </c>
      <c r="I489" s="274"/>
      <c r="J489" s="274"/>
      <c r="K489" s="274"/>
      <c r="L489" s="274"/>
    </row>
    <row r="490" spans="1:12">
      <c r="A490" s="263">
        <f t="shared" si="34"/>
        <v>1961</v>
      </c>
      <c r="B490" s="271">
        <v>22401</v>
      </c>
      <c r="C490" s="265">
        <v>-901</v>
      </c>
      <c r="D490" s="266">
        <f t="shared" si="35"/>
        <v>-901</v>
      </c>
      <c r="I490" s="274"/>
      <c r="J490" s="274"/>
      <c r="K490" s="274"/>
      <c r="L490" s="274"/>
    </row>
    <row r="491" spans="1:12">
      <c r="A491" s="263">
        <f t="shared" si="34"/>
        <v>1961</v>
      </c>
      <c r="B491" s="271">
        <v>22432</v>
      </c>
      <c r="C491" s="265">
        <v>-901</v>
      </c>
      <c r="D491" s="266">
        <f t="shared" si="35"/>
        <v>-901</v>
      </c>
      <c r="I491" s="274"/>
      <c r="J491" s="274"/>
      <c r="K491" s="274"/>
      <c r="L491" s="274"/>
    </row>
    <row r="492" spans="1:12">
      <c r="A492" s="263">
        <f t="shared" si="34"/>
        <v>1961</v>
      </c>
      <c r="B492" s="271">
        <v>22462</v>
      </c>
      <c r="C492" s="265">
        <v>-901</v>
      </c>
      <c r="D492" s="266">
        <f t="shared" si="35"/>
        <v>-901</v>
      </c>
      <c r="I492" s="274"/>
      <c r="J492" s="274"/>
      <c r="K492" s="274"/>
      <c r="L492" s="274"/>
    </row>
    <row r="493" spans="1:12">
      <c r="A493" s="263">
        <f t="shared" si="34"/>
        <v>1961</v>
      </c>
      <c r="B493" s="271">
        <v>22493</v>
      </c>
      <c r="C493" s="265">
        <v>-901</v>
      </c>
      <c r="D493" s="266">
        <f t="shared" si="35"/>
        <v>-901</v>
      </c>
      <c r="I493" s="274"/>
      <c r="J493" s="274"/>
      <c r="K493" s="274"/>
      <c r="L493" s="274"/>
    </row>
    <row r="494" spans="1:12">
      <c r="A494" s="263">
        <f t="shared" si="34"/>
        <v>1961</v>
      </c>
      <c r="B494" s="271">
        <v>22524</v>
      </c>
      <c r="C494" s="265">
        <v>-901</v>
      </c>
      <c r="D494" s="266">
        <f t="shared" si="35"/>
        <v>-901</v>
      </c>
      <c r="I494" s="274"/>
      <c r="J494" s="274"/>
      <c r="K494" s="274"/>
      <c r="L494" s="274"/>
    </row>
    <row r="495" spans="1:12">
      <c r="A495" s="263">
        <f t="shared" si="34"/>
        <v>1961</v>
      </c>
      <c r="B495" s="271">
        <v>22554</v>
      </c>
      <c r="C495" s="265">
        <v>-901</v>
      </c>
      <c r="D495" s="266">
        <f t="shared" si="35"/>
        <v>-901</v>
      </c>
      <c r="I495" s="274"/>
      <c r="J495" s="274"/>
      <c r="K495" s="274"/>
      <c r="L495" s="274"/>
    </row>
    <row r="496" spans="1:12">
      <c r="A496" s="263">
        <f t="shared" si="34"/>
        <v>1962</v>
      </c>
      <c r="B496" s="271">
        <v>22585</v>
      </c>
      <c r="C496" s="265">
        <v>-901</v>
      </c>
      <c r="D496" s="266">
        <f t="shared" si="35"/>
        <v>-901</v>
      </c>
      <c r="I496" s="274"/>
      <c r="J496" s="274"/>
      <c r="K496" s="274"/>
      <c r="L496" s="274"/>
    </row>
    <row r="497" spans="1:12">
      <c r="A497" s="263">
        <f t="shared" si="34"/>
        <v>1962</v>
      </c>
      <c r="B497" s="271">
        <v>22615</v>
      </c>
      <c r="C497" s="265">
        <v>-901</v>
      </c>
      <c r="D497" s="266">
        <f t="shared" si="35"/>
        <v>-901</v>
      </c>
      <c r="I497" s="274"/>
      <c r="J497" s="274"/>
      <c r="K497" s="274"/>
      <c r="L497" s="274"/>
    </row>
    <row r="498" spans="1:12">
      <c r="A498" s="263">
        <f t="shared" si="34"/>
        <v>1962</v>
      </c>
      <c r="B498" s="271">
        <v>22646</v>
      </c>
      <c r="C498" s="265">
        <v>-901</v>
      </c>
      <c r="D498" s="266">
        <f t="shared" si="35"/>
        <v>-901</v>
      </c>
      <c r="I498" s="274"/>
      <c r="J498" s="274"/>
      <c r="K498" s="274"/>
      <c r="L498" s="274"/>
    </row>
    <row r="499" spans="1:12">
      <c r="A499" s="263">
        <f t="shared" si="34"/>
        <v>1962</v>
      </c>
      <c r="B499" s="271">
        <v>22677</v>
      </c>
      <c r="C499" s="265">
        <v>-901</v>
      </c>
      <c r="D499" s="266">
        <f t="shared" si="35"/>
        <v>-901</v>
      </c>
      <c r="I499" s="274"/>
      <c r="J499" s="274"/>
      <c r="K499" s="274"/>
      <c r="L499" s="274"/>
    </row>
    <row r="500" spans="1:12">
      <c r="A500" s="263">
        <f t="shared" si="34"/>
        <v>1962</v>
      </c>
      <c r="B500" s="271">
        <v>22705</v>
      </c>
      <c r="C500" s="265">
        <v>-901</v>
      </c>
      <c r="D500" s="266">
        <f t="shared" si="35"/>
        <v>-901</v>
      </c>
      <c r="I500" s="274"/>
      <c r="J500" s="274"/>
      <c r="K500" s="274"/>
      <c r="L500" s="274"/>
    </row>
    <row r="501" spans="1:12">
      <c r="A501" s="263">
        <f t="shared" si="34"/>
        <v>1962</v>
      </c>
      <c r="B501" s="271">
        <v>22736</v>
      </c>
      <c r="C501" s="265">
        <v>-901</v>
      </c>
      <c r="D501" s="266">
        <f t="shared" si="35"/>
        <v>-901</v>
      </c>
      <c r="I501" s="274"/>
      <c r="J501" s="274"/>
      <c r="K501" s="274"/>
      <c r="L501" s="274"/>
    </row>
    <row r="502" spans="1:12">
      <c r="A502" s="263">
        <f t="shared" si="34"/>
        <v>1962</v>
      </c>
      <c r="B502" s="271">
        <v>22766</v>
      </c>
      <c r="C502" s="265">
        <v>-901</v>
      </c>
      <c r="D502" s="266">
        <f t="shared" si="35"/>
        <v>-901</v>
      </c>
      <c r="I502" s="274"/>
      <c r="J502" s="274"/>
      <c r="K502" s="274"/>
      <c r="L502" s="274"/>
    </row>
    <row r="503" spans="1:12">
      <c r="A503" s="263">
        <f t="shared" si="34"/>
        <v>1962</v>
      </c>
      <c r="B503" s="271">
        <v>22797</v>
      </c>
      <c r="C503" s="265">
        <v>-901</v>
      </c>
      <c r="D503" s="266">
        <f t="shared" si="35"/>
        <v>-901</v>
      </c>
      <c r="I503" s="274"/>
      <c r="J503" s="274"/>
      <c r="K503" s="274"/>
      <c r="L503" s="274"/>
    </row>
    <row r="504" spans="1:12">
      <c r="A504" s="263">
        <f t="shared" si="34"/>
        <v>1962</v>
      </c>
      <c r="B504" s="271">
        <v>22827</v>
      </c>
      <c r="C504" s="265">
        <v>-901</v>
      </c>
      <c r="D504" s="266">
        <f t="shared" si="35"/>
        <v>-901</v>
      </c>
      <c r="I504" s="274"/>
      <c r="J504" s="274"/>
      <c r="K504" s="274"/>
      <c r="L504" s="274"/>
    </row>
    <row r="505" spans="1:12">
      <c r="A505" s="263">
        <f t="shared" si="34"/>
        <v>1962</v>
      </c>
      <c r="B505" s="271">
        <v>22858</v>
      </c>
      <c r="C505" s="265">
        <v>-901</v>
      </c>
      <c r="D505" s="266">
        <f t="shared" si="35"/>
        <v>-901</v>
      </c>
      <c r="I505" s="274"/>
      <c r="J505" s="274"/>
      <c r="K505" s="274"/>
      <c r="L505" s="274"/>
    </row>
    <row r="506" spans="1:12">
      <c r="A506" s="263">
        <f t="shared" si="34"/>
        <v>1962</v>
      </c>
      <c r="B506" s="271">
        <v>22889</v>
      </c>
      <c r="C506" s="265">
        <v>-901</v>
      </c>
      <c r="D506" s="266">
        <f t="shared" si="35"/>
        <v>-901</v>
      </c>
      <c r="I506" s="274"/>
      <c r="J506" s="274"/>
      <c r="K506" s="274"/>
      <c r="L506" s="274"/>
    </row>
    <row r="507" spans="1:12">
      <c r="A507" s="263">
        <f t="shared" si="34"/>
        <v>1962</v>
      </c>
      <c r="B507" s="271">
        <v>22919</v>
      </c>
      <c r="C507" s="265">
        <v>-901</v>
      </c>
      <c r="D507" s="266">
        <f t="shared" si="35"/>
        <v>-901</v>
      </c>
      <c r="I507" s="274"/>
      <c r="J507" s="274"/>
      <c r="K507" s="274"/>
      <c r="L507" s="274"/>
    </row>
    <row r="508" spans="1:12">
      <c r="A508" s="263">
        <f t="shared" si="34"/>
        <v>1963</v>
      </c>
      <c r="B508" s="271">
        <v>22950</v>
      </c>
      <c r="C508" s="265">
        <v>-901</v>
      </c>
      <c r="D508" s="266">
        <f t="shared" si="35"/>
        <v>-901</v>
      </c>
      <c r="I508" s="274"/>
      <c r="J508" s="274"/>
      <c r="K508" s="274"/>
      <c r="L508" s="274"/>
    </row>
    <row r="509" spans="1:12">
      <c r="A509" s="263">
        <f t="shared" si="34"/>
        <v>1963</v>
      </c>
      <c r="B509" s="271">
        <v>22980</v>
      </c>
      <c r="C509" s="265">
        <v>-901</v>
      </c>
      <c r="D509" s="266">
        <f t="shared" si="35"/>
        <v>-901</v>
      </c>
      <c r="I509" s="274"/>
      <c r="J509" s="274"/>
      <c r="K509" s="274"/>
      <c r="L509" s="274"/>
    </row>
    <row r="510" spans="1:12">
      <c r="A510" s="263">
        <f t="shared" si="34"/>
        <v>1963</v>
      </c>
      <c r="B510" s="271">
        <v>23011</v>
      </c>
      <c r="C510" s="265">
        <v>-901</v>
      </c>
      <c r="D510" s="266">
        <f t="shared" si="35"/>
        <v>-901</v>
      </c>
      <c r="I510" s="274"/>
      <c r="J510" s="274"/>
      <c r="K510" s="274"/>
      <c r="L510" s="274"/>
    </row>
    <row r="511" spans="1:12">
      <c r="A511" s="263">
        <f t="shared" si="34"/>
        <v>1963</v>
      </c>
      <c r="B511" s="271">
        <v>23042</v>
      </c>
      <c r="C511" s="265">
        <v>-901</v>
      </c>
      <c r="D511" s="266">
        <f t="shared" si="35"/>
        <v>-901</v>
      </c>
      <c r="I511" s="274"/>
      <c r="J511" s="274"/>
      <c r="K511" s="274"/>
      <c r="L511" s="274"/>
    </row>
    <row r="512" spans="1:12">
      <c r="A512" s="263">
        <f t="shared" si="34"/>
        <v>1963</v>
      </c>
      <c r="B512" s="271">
        <v>23070</v>
      </c>
      <c r="C512" s="265">
        <v>-901</v>
      </c>
      <c r="D512" s="266">
        <f t="shared" si="35"/>
        <v>-901</v>
      </c>
      <c r="I512" s="274"/>
      <c r="J512" s="274"/>
      <c r="K512" s="274"/>
      <c r="L512" s="274"/>
    </row>
    <row r="513" spans="1:12">
      <c r="A513" s="263">
        <f t="shared" si="34"/>
        <v>1963</v>
      </c>
      <c r="B513" s="271">
        <v>23101</v>
      </c>
      <c r="C513" s="265">
        <v>-901</v>
      </c>
      <c r="D513" s="266">
        <f t="shared" si="35"/>
        <v>-901</v>
      </c>
      <c r="I513" s="274"/>
      <c r="J513" s="274"/>
      <c r="K513" s="274"/>
      <c r="L513" s="274"/>
    </row>
    <row r="514" spans="1:12">
      <c r="A514" s="263">
        <f t="shared" si="34"/>
        <v>1963</v>
      </c>
      <c r="B514" s="271">
        <v>23131</v>
      </c>
      <c r="C514" s="265">
        <v>-901</v>
      </c>
      <c r="D514" s="266">
        <f t="shared" si="35"/>
        <v>-901</v>
      </c>
      <c r="I514" s="274"/>
      <c r="J514" s="274"/>
      <c r="K514" s="274"/>
      <c r="L514" s="274"/>
    </row>
    <row r="515" spans="1:12">
      <c r="A515" s="263">
        <f t="shared" si="34"/>
        <v>1963</v>
      </c>
      <c r="B515" s="271">
        <v>23162</v>
      </c>
      <c r="C515" s="265">
        <v>-901</v>
      </c>
      <c r="D515" s="266">
        <f t="shared" si="35"/>
        <v>-901</v>
      </c>
      <c r="I515" s="274"/>
      <c r="J515" s="274"/>
      <c r="K515" s="274"/>
      <c r="L515" s="274"/>
    </row>
    <row r="516" spans="1:12">
      <c r="A516" s="263">
        <f t="shared" si="34"/>
        <v>1963</v>
      </c>
      <c r="B516" s="271">
        <v>23192</v>
      </c>
      <c r="C516" s="265">
        <v>-901</v>
      </c>
      <c r="D516" s="266">
        <f t="shared" si="35"/>
        <v>-901</v>
      </c>
      <c r="I516" s="274"/>
      <c r="J516" s="274"/>
      <c r="K516" s="274"/>
      <c r="L516" s="274"/>
    </row>
    <row r="517" spans="1:12">
      <c r="A517" s="263">
        <f t="shared" si="34"/>
        <v>1963</v>
      </c>
      <c r="B517" s="271">
        <v>23223</v>
      </c>
      <c r="C517" s="265">
        <v>-901</v>
      </c>
      <c r="D517" s="266">
        <f t="shared" si="35"/>
        <v>-901</v>
      </c>
      <c r="I517" s="274"/>
      <c r="J517" s="274"/>
      <c r="K517" s="274"/>
      <c r="L517" s="274"/>
    </row>
    <row r="518" spans="1:12">
      <c r="A518" s="263">
        <f t="shared" si="34"/>
        <v>1963</v>
      </c>
      <c r="B518" s="271">
        <v>23254</v>
      </c>
      <c r="C518" s="265">
        <v>-901</v>
      </c>
      <c r="D518" s="266">
        <f t="shared" si="35"/>
        <v>-901</v>
      </c>
      <c r="I518" s="274"/>
      <c r="J518" s="274"/>
      <c r="K518" s="274"/>
      <c r="L518" s="274"/>
    </row>
    <row r="519" spans="1:12">
      <c r="A519" s="263">
        <f t="shared" si="34"/>
        <v>1963</v>
      </c>
      <c r="B519" s="271">
        <v>23284</v>
      </c>
      <c r="C519" s="265">
        <v>-901</v>
      </c>
      <c r="D519" s="266">
        <f t="shared" si="35"/>
        <v>-901</v>
      </c>
      <c r="I519" s="274"/>
      <c r="J519" s="274"/>
      <c r="K519" s="274"/>
      <c r="L519" s="274"/>
    </row>
    <row r="520" spans="1:12">
      <c r="A520" s="263">
        <f t="shared" si="34"/>
        <v>1964</v>
      </c>
      <c r="B520" s="271">
        <v>23315</v>
      </c>
      <c r="C520" s="265">
        <v>-901</v>
      </c>
      <c r="D520" s="266">
        <f t="shared" si="35"/>
        <v>-901</v>
      </c>
      <c r="I520" s="274"/>
      <c r="J520" s="274"/>
      <c r="K520" s="274"/>
      <c r="L520" s="274"/>
    </row>
    <row r="521" spans="1:12">
      <c r="A521" s="263">
        <f t="shared" si="34"/>
        <v>1964</v>
      </c>
      <c r="B521" s="271">
        <v>23345</v>
      </c>
      <c r="C521" s="265">
        <v>-901</v>
      </c>
      <c r="D521" s="266">
        <f t="shared" si="35"/>
        <v>-901</v>
      </c>
      <c r="I521" s="274"/>
      <c r="J521" s="274"/>
      <c r="K521" s="274"/>
      <c r="L521" s="274"/>
    </row>
    <row r="522" spans="1:12">
      <c r="A522" s="263">
        <f t="shared" si="34"/>
        <v>1964</v>
      </c>
      <c r="B522" s="271">
        <v>23376</v>
      </c>
      <c r="C522" s="265">
        <v>-901</v>
      </c>
      <c r="D522" s="266">
        <f t="shared" si="35"/>
        <v>-901</v>
      </c>
      <c r="I522" s="274"/>
      <c r="J522" s="274"/>
      <c r="K522" s="274"/>
      <c r="L522" s="274"/>
    </row>
    <row r="523" spans="1:12">
      <c r="A523" s="263">
        <f t="shared" si="34"/>
        <v>1964</v>
      </c>
      <c r="B523" s="271">
        <v>23407</v>
      </c>
      <c r="C523" s="265">
        <v>-901</v>
      </c>
      <c r="D523" s="266">
        <f t="shared" si="35"/>
        <v>-901</v>
      </c>
      <c r="I523" s="274"/>
      <c r="J523" s="274"/>
      <c r="K523" s="274"/>
      <c r="L523" s="274"/>
    </row>
    <row r="524" spans="1:12">
      <c r="A524" s="263">
        <f t="shared" si="34"/>
        <v>1964</v>
      </c>
      <c r="B524" s="271">
        <v>23436</v>
      </c>
      <c r="C524" s="265">
        <v>-901</v>
      </c>
      <c r="D524" s="266">
        <f t="shared" si="35"/>
        <v>-901</v>
      </c>
      <c r="I524" s="274"/>
      <c r="J524" s="274"/>
      <c r="K524" s="274"/>
      <c r="L524" s="274"/>
    </row>
    <row r="525" spans="1:12">
      <c r="A525" s="263">
        <f t="shared" si="34"/>
        <v>1964</v>
      </c>
      <c r="B525" s="271">
        <v>23467</v>
      </c>
      <c r="C525" s="265">
        <v>-901</v>
      </c>
      <c r="D525" s="266">
        <f t="shared" si="35"/>
        <v>-901</v>
      </c>
      <c r="I525" s="274"/>
      <c r="J525" s="274"/>
      <c r="K525" s="274"/>
      <c r="L525" s="274"/>
    </row>
    <row r="526" spans="1:12">
      <c r="A526" s="263">
        <f t="shared" si="34"/>
        <v>1964</v>
      </c>
      <c r="B526" s="271">
        <v>23497</v>
      </c>
      <c r="C526" s="265">
        <v>-901</v>
      </c>
      <c r="D526" s="266">
        <f t="shared" si="35"/>
        <v>-901</v>
      </c>
      <c r="I526" s="274"/>
      <c r="J526" s="274"/>
      <c r="K526" s="274"/>
      <c r="L526" s="274"/>
    </row>
    <row r="527" spans="1:12">
      <c r="A527" s="263">
        <f t="shared" si="34"/>
        <v>1964</v>
      </c>
      <c r="B527" s="271">
        <v>23528</v>
      </c>
      <c r="C527" s="265">
        <v>-901</v>
      </c>
      <c r="D527" s="266">
        <f t="shared" si="35"/>
        <v>-901</v>
      </c>
      <c r="I527" s="274"/>
      <c r="J527" s="274"/>
      <c r="K527" s="274"/>
      <c r="L527" s="274"/>
    </row>
    <row r="528" spans="1:12">
      <c r="A528" s="263">
        <f t="shared" si="34"/>
        <v>1964</v>
      </c>
      <c r="B528" s="271">
        <v>23558</v>
      </c>
      <c r="C528" s="265">
        <v>-901</v>
      </c>
      <c r="D528" s="266">
        <f t="shared" si="35"/>
        <v>-901</v>
      </c>
      <c r="I528" s="274"/>
      <c r="J528" s="274"/>
      <c r="K528" s="274"/>
      <c r="L528" s="274"/>
    </row>
    <row r="529" spans="1:12">
      <c r="A529" s="263">
        <f t="shared" ref="A529:A592" si="36">IF(MONTH(B529)&gt;9,YEAR(B529)+1,YEAR(B529))</f>
        <v>1964</v>
      </c>
      <c r="B529" s="271">
        <v>23589</v>
      </c>
      <c r="C529" s="265">
        <v>-901</v>
      </c>
      <c r="D529" s="266">
        <f t="shared" ref="D529:D592" si="37">IF(C529&lt;&gt;-901,C529*DAY(B529)*24*60*60/(220*22*9*1000),-901)</f>
        <v>-901</v>
      </c>
      <c r="I529" s="274"/>
      <c r="J529" s="274"/>
      <c r="K529" s="274"/>
      <c r="L529" s="274"/>
    </row>
    <row r="530" spans="1:12">
      <c r="A530" s="263">
        <f t="shared" si="36"/>
        <v>1964</v>
      </c>
      <c r="B530" s="271">
        <v>23620</v>
      </c>
      <c r="C530" s="265">
        <v>-901</v>
      </c>
      <c r="D530" s="266">
        <f t="shared" si="37"/>
        <v>-901</v>
      </c>
      <c r="I530" s="274"/>
      <c r="J530" s="274"/>
      <c r="K530" s="274"/>
      <c r="L530" s="274"/>
    </row>
    <row r="531" spans="1:12">
      <c r="A531" s="263">
        <f t="shared" si="36"/>
        <v>1964</v>
      </c>
      <c r="B531" s="275">
        <v>23650</v>
      </c>
      <c r="C531" s="265">
        <v>-901</v>
      </c>
      <c r="D531" s="266">
        <f t="shared" si="37"/>
        <v>-901</v>
      </c>
      <c r="I531" s="274"/>
      <c r="J531" s="274"/>
      <c r="K531" s="274"/>
      <c r="L531" s="274"/>
    </row>
    <row r="532" spans="1:12">
      <c r="A532" s="263">
        <f t="shared" si="36"/>
        <v>1965</v>
      </c>
      <c r="B532" s="264">
        <v>23681</v>
      </c>
      <c r="C532" s="265">
        <v>-901</v>
      </c>
      <c r="D532" s="266">
        <f t="shared" si="37"/>
        <v>-901</v>
      </c>
      <c r="I532" s="274"/>
      <c r="J532" s="274"/>
      <c r="K532" s="274"/>
      <c r="L532" s="274"/>
    </row>
    <row r="533" spans="1:12">
      <c r="A533" s="263">
        <f t="shared" si="36"/>
        <v>1965</v>
      </c>
      <c r="B533" s="271">
        <v>23711</v>
      </c>
      <c r="C533" s="265">
        <v>-901</v>
      </c>
      <c r="D533" s="266">
        <f t="shared" si="37"/>
        <v>-901</v>
      </c>
      <c r="I533" s="274"/>
      <c r="J533" s="274"/>
      <c r="K533" s="274"/>
      <c r="L533" s="274"/>
    </row>
    <row r="534" spans="1:12">
      <c r="A534" s="263">
        <f t="shared" si="36"/>
        <v>1965</v>
      </c>
      <c r="B534" s="271">
        <v>23742</v>
      </c>
      <c r="C534" s="265">
        <v>-901</v>
      </c>
      <c r="D534" s="266">
        <f t="shared" si="37"/>
        <v>-901</v>
      </c>
      <c r="I534" s="274"/>
      <c r="J534" s="274"/>
      <c r="K534" s="274"/>
      <c r="L534" s="274"/>
    </row>
    <row r="535" spans="1:12">
      <c r="A535" s="263">
        <f t="shared" si="36"/>
        <v>1965</v>
      </c>
      <c r="B535" s="271">
        <v>23773</v>
      </c>
      <c r="C535" s="265">
        <v>-901</v>
      </c>
      <c r="D535" s="266">
        <f t="shared" si="37"/>
        <v>-901</v>
      </c>
      <c r="I535" s="274"/>
      <c r="J535" s="274"/>
      <c r="K535" s="274"/>
      <c r="L535" s="274"/>
    </row>
    <row r="536" spans="1:12">
      <c r="A536" s="263">
        <f t="shared" si="36"/>
        <v>1965</v>
      </c>
      <c r="B536" s="271">
        <v>23801</v>
      </c>
      <c r="C536" s="265">
        <v>-901</v>
      </c>
      <c r="D536" s="266">
        <f t="shared" si="37"/>
        <v>-901</v>
      </c>
      <c r="I536" s="274"/>
      <c r="J536" s="274"/>
      <c r="K536" s="274"/>
      <c r="L536" s="274"/>
    </row>
    <row r="537" spans="1:12">
      <c r="A537" s="263">
        <f t="shared" si="36"/>
        <v>1965</v>
      </c>
      <c r="B537" s="271">
        <v>23832</v>
      </c>
      <c r="C537" s="265">
        <v>-901</v>
      </c>
      <c r="D537" s="266">
        <f t="shared" si="37"/>
        <v>-901</v>
      </c>
      <c r="I537" s="274"/>
      <c r="J537" s="274"/>
      <c r="K537" s="274"/>
      <c r="L537" s="274"/>
    </row>
    <row r="538" spans="1:12">
      <c r="A538" s="263">
        <f t="shared" si="36"/>
        <v>1965</v>
      </c>
      <c r="B538" s="271">
        <v>23862</v>
      </c>
      <c r="C538" s="265">
        <v>-901</v>
      </c>
      <c r="D538" s="266">
        <f t="shared" si="37"/>
        <v>-901</v>
      </c>
      <c r="I538" s="274"/>
      <c r="J538" s="274"/>
      <c r="K538" s="274"/>
      <c r="L538" s="274"/>
    </row>
    <row r="539" spans="1:12">
      <c r="A539" s="263">
        <f t="shared" si="36"/>
        <v>1965</v>
      </c>
      <c r="B539" s="271">
        <v>23893</v>
      </c>
      <c r="C539" s="265">
        <v>-901</v>
      </c>
      <c r="D539" s="266">
        <f t="shared" si="37"/>
        <v>-901</v>
      </c>
      <c r="I539" s="274"/>
      <c r="J539" s="274"/>
      <c r="K539" s="274"/>
      <c r="L539" s="274"/>
    </row>
    <row r="540" spans="1:12">
      <c r="A540" s="263">
        <f t="shared" si="36"/>
        <v>1965</v>
      </c>
      <c r="B540" s="271">
        <v>23923</v>
      </c>
      <c r="C540" s="265">
        <v>-901</v>
      </c>
      <c r="D540" s="266">
        <f t="shared" si="37"/>
        <v>-901</v>
      </c>
      <c r="I540" s="274"/>
      <c r="J540" s="274"/>
      <c r="K540" s="274"/>
      <c r="L540" s="274"/>
    </row>
    <row r="541" spans="1:12">
      <c r="A541" s="263">
        <f t="shared" si="36"/>
        <v>1965</v>
      </c>
      <c r="B541" s="271">
        <v>23954</v>
      </c>
      <c r="C541" s="265">
        <v>-901</v>
      </c>
      <c r="D541" s="266">
        <f t="shared" si="37"/>
        <v>-901</v>
      </c>
      <c r="I541" s="274"/>
      <c r="J541" s="274"/>
      <c r="K541" s="274"/>
      <c r="L541" s="274"/>
    </row>
    <row r="542" spans="1:12">
      <c r="A542" s="263">
        <f t="shared" si="36"/>
        <v>1965</v>
      </c>
      <c r="B542" s="271">
        <v>23985</v>
      </c>
      <c r="C542" s="265">
        <v>-901</v>
      </c>
      <c r="D542" s="266">
        <f t="shared" si="37"/>
        <v>-901</v>
      </c>
      <c r="I542" s="274"/>
      <c r="J542" s="274"/>
      <c r="K542" s="274"/>
      <c r="L542" s="274"/>
    </row>
    <row r="543" spans="1:12">
      <c r="A543" s="263">
        <f t="shared" si="36"/>
        <v>1965</v>
      </c>
      <c r="B543" s="271">
        <v>24015</v>
      </c>
      <c r="C543" s="265">
        <v>-901</v>
      </c>
      <c r="D543" s="266">
        <f t="shared" si="37"/>
        <v>-901</v>
      </c>
      <c r="I543" s="274"/>
      <c r="J543" s="274"/>
      <c r="K543" s="274"/>
      <c r="L543" s="274"/>
    </row>
    <row r="544" spans="1:12">
      <c r="A544" s="263">
        <f t="shared" si="36"/>
        <v>1966</v>
      </c>
      <c r="B544" s="271">
        <v>24046</v>
      </c>
      <c r="C544" s="265">
        <v>-901</v>
      </c>
      <c r="D544" s="266">
        <f t="shared" si="37"/>
        <v>-901</v>
      </c>
      <c r="I544" s="274"/>
      <c r="J544" s="274"/>
      <c r="K544" s="274"/>
      <c r="L544" s="274"/>
    </row>
    <row r="545" spans="1:12">
      <c r="A545" s="263">
        <f t="shared" si="36"/>
        <v>1966</v>
      </c>
      <c r="B545" s="271">
        <v>24076</v>
      </c>
      <c r="C545" s="265">
        <v>-901</v>
      </c>
      <c r="D545" s="266">
        <f t="shared" si="37"/>
        <v>-901</v>
      </c>
      <c r="I545" s="274"/>
      <c r="J545" s="274"/>
      <c r="K545" s="274"/>
      <c r="L545" s="274"/>
    </row>
    <row r="546" spans="1:12">
      <c r="A546" s="263">
        <f t="shared" si="36"/>
        <v>1966</v>
      </c>
      <c r="B546" s="271">
        <v>24107</v>
      </c>
      <c r="C546" s="265">
        <v>-901</v>
      </c>
      <c r="D546" s="266">
        <f t="shared" si="37"/>
        <v>-901</v>
      </c>
      <c r="I546" s="274"/>
      <c r="J546" s="274"/>
      <c r="K546" s="274"/>
      <c r="L546" s="274"/>
    </row>
    <row r="547" spans="1:12">
      <c r="A547" s="263">
        <f t="shared" si="36"/>
        <v>1966</v>
      </c>
      <c r="B547" s="271">
        <v>24138</v>
      </c>
      <c r="C547" s="265">
        <v>-901</v>
      </c>
      <c r="D547" s="266">
        <f t="shared" si="37"/>
        <v>-901</v>
      </c>
      <c r="I547" s="274"/>
      <c r="J547" s="274"/>
      <c r="K547" s="274"/>
      <c r="L547" s="274"/>
    </row>
    <row r="548" spans="1:12">
      <c r="A548" s="263">
        <f t="shared" si="36"/>
        <v>1966</v>
      </c>
      <c r="B548" s="271">
        <v>24166</v>
      </c>
      <c r="C548" s="265">
        <v>-901</v>
      </c>
      <c r="D548" s="266">
        <f t="shared" si="37"/>
        <v>-901</v>
      </c>
      <c r="I548" s="274"/>
      <c r="J548" s="274"/>
      <c r="K548" s="274"/>
      <c r="L548" s="274"/>
    </row>
    <row r="549" spans="1:12">
      <c r="A549" s="263">
        <f t="shared" si="36"/>
        <v>1966</v>
      </c>
      <c r="B549" s="271">
        <v>24197</v>
      </c>
      <c r="C549" s="265">
        <v>-901</v>
      </c>
      <c r="D549" s="266">
        <f t="shared" si="37"/>
        <v>-901</v>
      </c>
      <c r="I549" s="274"/>
      <c r="J549" s="274"/>
      <c r="K549" s="274"/>
      <c r="L549" s="274"/>
    </row>
    <row r="550" spans="1:12">
      <c r="A550" s="263">
        <f t="shared" si="36"/>
        <v>1966</v>
      </c>
      <c r="B550" s="271">
        <v>24227</v>
      </c>
      <c r="C550" s="265">
        <v>-901</v>
      </c>
      <c r="D550" s="266">
        <f t="shared" si="37"/>
        <v>-901</v>
      </c>
      <c r="I550" s="274"/>
      <c r="J550" s="274"/>
      <c r="K550" s="274"/>
      <c r="L550" s="274"/>
    </row>
    <row r="551" spans="1:12">
      <c r="A551" s="263">
        <f t="shared" si="36"/>
        <v>1966</v>
      </c>
      <c r="B551" s="271">
        <v>24258</v>
      </c>
      <c r="C551" s="265">
        <v>-901</v>
      </c>
      <c r="D551" s="266">
        <f t="shared" si="37"/>
        <v>-901</v>
      </c>
      <c r="I551" s="274"/>
      <c r="J551" s="274"/>
      <c r="K551" s="274"/>
      <c r="L551" s="274"/>
    </row>
    <row r="552" spans="1:12">
      <c r="A552" s="263">
        <f t="shared" si="36"/>
        <v>1966</v>
      </c>
      <c r="B552" s="271">
        <v>24288</v>
      </c>
      <c r="C552" s="265">
        <v>-901</v>
      </c>
      <c r="D552" s="266">
        <f t="shared" si="37"/>
        <v>-901</v>
      </c>
      <c r="I552" s="274"/>
      <c r="J552" s="274"/>
      <c r="K552" s="274"/>
      <c r="L552" s="274"/>
    </row>
    <row r="553" spans="1:12">
      <c r="A553" s="263">
        <f t="shared" si="36"/>
        <v>1966</v>
      </c>
      <c r="B553" s="271">
        <v>24319</v>
      </c>
      <c r="C553" s="265">
        <v>-901</v>
      </c>
      <c r="D553" s="266">
        <f t="shared" si="37"/>
        <v>-901</v>
      </c>
      <c r="I553" s="274"/>
      <c r="J553" s="274"/>
      <c r="K553" s="274"/>
      <c r="L553" s="274"/>
    </row>
    <row r="554" spans="1:12">
      <c r="A554" s="263">
        <f t="shared" si="36"/>
        <v>1966</v>
      </c>
      <c r="B554" s="271">
        <v>24350</v>
      </c>
      <c r="C554" s="265">
        <v>-901</v>
      </c>
      <c r="D554" s="266">
        <f t="shared" si="37"/>
        <v>-901</v>
      </c>
      <c r="I554" s="274"/>
      <c r="J554" s="274"/>
      <c r="K554" s="274"/>
      <c r="L554" s="274"/>
    </row>
    <row r="555" spans="1:12">
      <c r="A555" s="263">
        <f t="shared" si="36"/>
        <v>1966</v>
      </c>
      <c r="B555" s="271">
        <v>24380</v>
      </c>
      <c r="C555" s="265">
        <v>-901</v>
      </c>
      <c r="D555" s="266">
        <f t="shared" si="37"/>
        <v>-901</v>
      </c>
      <c r="I555" s="274"/>
      <c r="J555" s="274"/>
      <c r="K555" s="274"/>
      <c r="L555" s="274"/>
    </row>
    <row r="556" spans="1:12">
      <c r="A556" s="263">
        <f t="shared" si="36"/>
        <v>1967</v>
      </c>
      <c r="B556" s="271">
        <v>24411</v>
      </c>
      <c r="C556" s="265">
        <v>-901</v>
      </c>
      <c r="D556" s="266">
        <f t="shared" si="37"/>
        <v>-901</v>
      </c>
      <c r="I556" s="274"/>
      <c r="J556" s="274"/>
      <c r="K556" s="274"/>
      <c r="L556" s="274"/>
    </row>
    <row r="557" spans="1:12">
      <c r="A557" s="263">
        <f t="shared" si="36"/>
        <v>1967</v>
      </c>
      <c r="B557" s="271">
        <v>24441</v>
      </c>
      <c r="C557" s="265">
        <v>-901</v>
      </c>
      <c r="D557" s="266">
        <f t="shared" si="37"/>
        <v>-901</v>
      </c>
      <c r="I557" s="274"/>
      <c r="J557" s="274"/>
      <c r="K557" s="274"/>
      <c r="L557" s="274"/>
    </row>
    <row r="558" spans="1:12">
      <c r="A558" s="263">
        <f t="shared" si="36"/>
        <v>1967</v>
      </c>
      <c r="B558" s="271">
        <v>24472</v>
      </c>
      <c r="C558" s="265">
        <v>-901</v>
      </c>
      <c r="D558" s="266">
        <f t="shared" si="37"/>
        <v>-901</v>
      </c>
      <c r="I558" s="274"/>
      <c r="J558" s="274"/>
      <c r="K558" s="274"/>
      <c r="L558" s="274"/>
    </row>
    <row r="559" spans="1:12">
      <c r="A559" s="263">
        <f t="shared" si="36"/>
        <v>1967</v>
      </c>
      <c r="B559" s="271">
        <v>24503</v>
      </c>
      <c r="C559" s="265">
        <v>-901</v>
      </c>
      <c r="D559" s="266">
        <f t="shared" si="37"/>
        <v>-901</v>
      </c>
      <c r="I559" s="274"/>
      <c r="J559" s="274"/>
      <c r="K559" s="274"/>
      <c r="L559" s="274"/>
    </row>
    <row r="560" spans="1:12">
      <c r="A560" s="263">
        <f t="shared" si="36"/>
        <v>1967</v>
      </c>
      <c r="B560" s="271">
        <v>24531</v>
      </c>
      <c r="C560" s="265">
        <v>-901</v>
      </c>
      <c r="D560" s="266">
        <f t="shared" si="37"/>
        <v>-901</v>
      </c>
      <c r="I560" s="274"/>
      <c r="J560" s="274"/>
      <c r="K560" s="274"/>
      <c r="L560" s="274"/>
    </row>
    <row r="561" spans="1:12">
      <c r="A561" s="263">
        <f t="shared" si="36"/>
        <v>1967</v>
      </c>
      <c r="B561" s="271">
        <v>24562</v>
      </c>
      <c r="C561" s="265">
        <v>-901</v>
      </c>
      <c r="D561" s="266">
        <f t="shared" si="37"/>
        <v>-901</v>
      </c>
      <c r="I561" s="274"/>
      <c r="J561" s="274"/>
      <c r="K561" s="274"/>
      <c r="L561" s="274"/>
    </row>
    <row r="562" spans="1:12">
      <c r="A562" s="263">
        <f t="shared" si="36"/>
        <v>1967</v>
      </c>
      <c r="B562" s="271">
        <v>24592</v>
      </c>
      <c r="C562" s="265">
        <v>-901</v>
      </c>
      <c r="D562" s="266">
        <f t="shared" si="37"/>
        <v>-901</v>
      </c>
      <c r="I562" s="274"/>
      <c r="J562" s="274"/>
      <c r="K562" s="274"/>
      <c r="L562" s="274"/>
    </row>
    <row r="563" spans="1:12">
      <c r="A563" s="263">
        <f t="shared" si="36"/>
        <v>1967</v>
      </c>
      <c r="B563" s="271">
        <v>24623</v>
      </c>
      <c r="C563" s="265">
        <v>-901</v>
      </c>
      <c r="D563" s="266">
        <f t="shared" si="37"/>
        <v>-901</v>
      </c>
      <c r="I563" s="274"/>
      <c r="J563" s="274"/>
      <c r="K563" s="274"/>
      <c r="L563" s="274"/>
    </row>
    <row r="564" spans="1:12">
      <c r="A564" s="263">
        <f t="shared" si="36"/>
        <v>1967</v>
      </c>
      <c r="B564" s="271">
        <v>24653</v>
      </c>
      <c r="C564" s="265">
        <v>-901</v>
      </c>
      <c r="D564" s="266">
        <f t="shared" si="37"/>
        <v>-901</v>
      </c>
      <c r="I564" s="274"/>
      <c r="J564" s="274"/>
      <c r="K564" s="274"/>
      <c r="L564" s="274"/>
    </row>
    <row r="565" spans="1:12">
      <c r="A565" s="263">
        <f t="shared" si="36"/>
        <v>1967</v>
      </c>
      <c r="B565" s="271">
        <v>24684</v>
      </c>
      <c r="C565" s="265">
        <v>-901</v>
      </c>
      <c r="D565" s="266">
        <f t="shared" si="37"/>
        <v>-901</v>
      </c>
      <c r="I565" s="274"/>
      <c r="J565" s="274"/>
      <c r="K565" s="274"/>
      <c r="L565" s="274"/>
    </row>
    <row r="566" spans="1:12">
      <c r="A566" s="263">
        <f t="shared" si="36"/>
        <v>1967</v>
      </c>
      <c r="B566" s="271">
        <v>24715</v>
      </c>
      <c r="C566" s="265">
        <v>-901</v>
      </c>
      <c r="D566" s="266">
        <f t="shared" si="37"/>
        <v>-901</v>
      </c>
      <c r="I566" s="274"/>
      <c r="J566" s="274"/>
      <c r="K566" s="274"/>
      <c r="L566" s="274"/>
    </row>
    <row r="567" spans="1:12">
      <c r="A567" s="263">
        <f t="shared" si="36"/>
        <v>1967</v>
      </c>
      <c r="B567" s="271">
        <v>24745</v>
      </c>
      <c r="C567" s="265">
        <v>-901</v>
      </c>
      <c r="D567" s="266">
        <f t="shared" si="37"/>
        <v>-901</v>
      </c>
      <c r="I567" s="274"/>
      <c r="J567" s="274"/>
      <c r="K567" s="274"/>
      <c r="L567" s="274"/>
    </row>
    <row r="568" spans="1:12">
      <c r="A568" s="263">
        <f t="shared" si="36"/>
        <v>1968</v>
      </c>
      <c r="B568" s="271">
        <v>24776</v>
      </c>
      <c r="C568" s="265">
        <v>-901</v>
      </c>
      <c r="D568" s="266">
        <f t="shared" si="37"/>
        <v>-901</v>
      </c>
      <c r="I568" s="274"/>
      <c r="J568" s="274"/>
      <c r="K568" s="274"/>
      <c r="L568" s="274"/>
    </row>
    <row r="569" spans="1:12">
      <c r="A569" s="263">
        <f t="shared" si="36"/>
        <v>1968</v>
      </c>
      <c r="B569" s="271">
        <v>24806</v>
      </c>
      <c r="C569" s="265">
        <v>-901</v>
      </c>
      <c r="D569" s="266">
        <f t="shared" si="37"/>
        <v>-901</v>
      </c>
      <c r="I569" s="274"/>
      <c r="J569" s="274"/>
      <c r="K569" s="274"/>
      <c r="L569" s="274"/>
    </row>
    <row r="570" spans="1:12">
      <c r="A570" s="263">
        <f t="shared" si="36"/>
        <v>1968</v>
      </c>
      <c r="B570" s="271">
        <v>24837</v>
      </c>
      <c r="C570" s="265">
        <v>-901</v>
      </c>
      <c r="D570" s="266">
        <f t="shared" si="37"/>
        <v>-901</v>
      </c>
      <c r="I570" s="274"/>
      <c r="J570" s="274"/>
      <c r="K570" s="274"/>
      <c r="L570" s="274"/>
    </row>
    <row r="571" spans="1:12">
      <c r="A571" s="263">
        <f t="shared" si="36"/>
        <v>1968</v>
      </c>
      <c r="B571" s="271">
        <v>24868</v>
      </c>
      <c r="C571" s="265">
        <v>-901</v>
      </c>
      <c r="D571" s="266">
        <f t="shared" si="37"/>
        <v>-901</v>
      </c>
      <c r="I571" s="274"/>
      <c r="J571" s="274"/>
      <c r="K571" s="274"/>
      <c r="L571" s="274"/>
    </row>
    <row r="572" spans="1:12">
      <c r="A572" s="263">
        <f t="shared" si="36"/>
        <v>1968</v>
      </c>
      <c r="B572" s="271">
        <v>24897</v>
      </c>
      <c r="C572" s="265">
        <v>-901</v>
      </c>
      <c r="D572" s="266">
        <f t="shared" si="37"/>
        <v>-901</v>
      </c>
      <c r="I572" s="274"/>
      <c r="J572" s="274"/>
      <c r="K572" s="274"/>
      <c r="L572" s="274"/>
    </row>
    <row r="573" spans="1:12">
      <c r="A573" s="263">
        <f t="shared" si="36"/>
        <v>1968</v>
      </c>
      <c r="B573" s="271">
        <v>24928</v>
      </c>
      <c r="C573" s="265">
        <v>-901</v>
      </c>
      <c r="D573" s="266">
        <f t="shared" si="37"/>
        <v>-901</v>
      </c>
      <c r="I573" s="274"/>
      <c r="J573" s="274"/>
      <c r="K573" s="274"/>
      <c r="L573" s="274"/>
    </row>
    <row r="574" spans="1:12">
      <c r="A574" s="263">
        <f t="shared" si="36"/>
        <v>1968</v>
      </c>
      <c r="B574" s="271">
        <v>24958</v>
      </c>
      <c r="C574" s="265">
        <v>-901</v>
      </c>
      <c r="D574" s="266">
        <f t="shared" si="37"/>
        <v>-901</v>
      </c>
      <c r="I574" s="274"/>
      <c r="J574" s="274"/>
      <c r="K574" s="274"/>
      <c r="L574" s="274"/>
    </row>
    <row r="575" spans="1:12">
      <c r="A575" s="263">
        <f t="shared" si="36"/>
        <v>1968</v>
      </c>
      <c r="B575" s="271">
        <v>24989</v>
      </c>
      <c r="C575" s="265">
        <v>-901</v>
      </c>
      <c r="D575" s="266">
        <f t="shared" si="37"/>
        <v>-901</v>
      </c>
      <c r="I575" s="274"/>
      <c r="J575" s="274"/>
      <c r="K575" s="274"/>
      <c r="L575" s="274"/>
    </row>
    <row r="576" spans="1:12">
      <c r="A576" s="263">
        <f t="shared" si="36"/>
        <v>1968</v>
      </c>
      <c r="B576" s="271">
        <v>25019</v>
      </c>
      <c r="C576" s="265">
        <v>-901</v>
      </c>
      <c r="D576" s="266">
        <f t="shared" si="37"/>
        <v>-901</v>
      </c>
      <c r="I576" s="274"/>
      <c r="J576" s="274"/>
      <c r="K576" s="274"/>
      <c r="L576" s="274"/>
    </row>
    <row r="577" spans="1:12">
      <c r="A577" s="263">
        <f t="shared" si="36"/>
        <v>1968</v>
      </c>
      <c r="B577" s="271">
        <v>25050</v>
      </c>
      <c r="C577" s="265">
        <v>-901</v>
      </c>
      <c r="D577" s="266">
        <f t="shared" si="37"/>
        <v>-901</v>
      </c>
      <c r="I577" s="274"/>
      <c r="J577" s="274"/>
      <c r="K577" s="274"/>
      <c r="L577" s="274"/>
    </row>
    <row r="578" spans="1:12">
      <c r="A578" s="263">
        <f t="shared" si="36"/>
        <v>1968</v>
      </c>
      <c r="B578" s="271">
        <v>25081</v>
      </c>
      <c r="C578" s="265">
        <v>-901</v>
      </c>
      <c r="D578" s="266">
        <f t="shared" si="37"/>
        <v>-901</v>
      </c>
      <c r="I578" s="274"/>
      <c r="J578" s="274"/>
      <c r="K578" s="274"/>
      <c r="L578" s="274"/>
    </row>
    <row r="579" spans="1:12">
      <c r="A579" s="263">
        <f t="shared" si="36"/>
        <v>1968</v>
      </c>
      <c r="B579" s="271">
        <v>25111</v>
      </c>
      <c r="C579" s="265">
        <v>-901</v>
      </c>
      <c r="D579" s="266">
        <f t="shared" si="37"/>
        <v>-901</v>
      </c>
      <c r="I579" s="274"/>
      <c r="J579" s="274"/>
      <c r="K579" s="274"/>
      <c r="L579" s="274"/>
    </row>
    <row r="580" spans="1:12">
      <c r="A580" s="263">
        <f t="shared" si="36"/>
        <v>1969</v>
      </c>
      <c r="B580" s="271">
        <v>25142</v>
      </c>
      <c r="C580" s="265">
        <v>-901</v>
      </c>
      <c r="D580" s="266">
        <f t="shared" si="37"/>
        <v>-901</v>
      </c>
      <c r="I580" s="274"/>
      <c r="J580" s="274"/>
      <c r="K580" s="274"/>
      <c r="L580" s="274"/>
    </row>
    <row r="581" spans="1:12">
      <c r="A581" s="263">
        <f t="shared" si="36"/>
        <v>1969</v>
      </c>
      <c r="B581" s="271">
        <v>25172</v>
      </c>
      <c r="C581" s="265">
        <v>-901</v>
      </c>
      <c r="D581" s="266">
        <f t="shared" si="37"/>
        <v>-901</v>
      </c>
      <c r="I581" s="274"/>
      <c r="J581" s="274"/>
      <c r="K581" s="274"/>
      <c r="L581" s="274"/>
    </row>
    <row r="582" spans="1:12">
      <c r="A582" s="263">
        <f t="shared" si="36"/>
        <v>1969</v>
      </c>
      <c r="B582" s="271">
        <v>25203</v>
      </c>
      <c r="C582" s="265">
        <v>-901</v>
      </c>
      <c r="D582" s="266">
        <f t="shared" si="37"/>
        <v>-901</v>
      </c>
      <c r="I582" s="274"/>
      <c r="J582" s="274"/>
      <c r="K582" s="274"/>
      <c r="L582" s="274"/>
    </row>
    <row r="583" spans="1:12">
      <c r="A583" s="263">
        <f t="shared" si="36"/>
        <v>1969</v>
      </c>
      <c r="B583" s="271">
        <v>25234</v>
      </c>
      <c r="C583" s="265">
        <v>-901</v>
      </c>
      <c r="D583" s="266">
        <f t="shared" si="37"/>
        <v>-901</v>
      </c>
      <c r="I583" s="274"/>
      <c r="J583" s="274"/>
      <c r="K583" s="274"/>
      <c r="L583" s="274"/>
    </row>
    <row r="584" spans="1:12">
      <c r="A584" s="263">
        <f t="shared" si="36"/>
        <v>1969</v>
      </c>
      <c r="B584" s="271">
        <v>25262</v>
      </c>
      <c r="C584" s="265">
        <v>-901</v>
      </c>
      <c r="D584" s="266">
        <f t="shared" si="37"/>
        <v>-901</v>
      </c>
      <c r="I584" s="274"/>
      <c r="J584" s="274"/>
      <c r="K584" s="274"/>
      <c r="L584" s="274"/>
    </row>
    <row r="585" spans="1:12">
      <c r="A585" s="263">
        <f t="shared" si="36"/>
        <v>1969</v>
      </c>
      <c r="B585" s="271">
        <v>25293</v>
      </c>
      <c r="C585" s="265">
        <v>-901</v>
      </c>
      <c r="D585" s="266">
        <f t="shared" si="37"/>
        <v>-901</v>
      </c>
      <c r="I585" s="274"/>
      <c r="J585" s="274"/>
      <c r="K585" s="274"/>
      <c r="L585" s="274"/>
    </row>
    <row r="586" spans="1:12">
      <c r="A586" s="263">
        <f t="shared" si="36"/>
        <v>1969</v>
      </c>
      <c r="B586" s="271">
        <v>25323</v>
      </c>
      <c r="C586" s="265">
        <v>-901</v>
      </c>
      <c r="D586" s="266">
        <f t="shared" si="37"/>
        <v>-901</v>
      </c>
      <c r="I586" s="274"/>
      <c r="J586" s="274"/>
      <c r="K586" s="274"/>
      <c r="L586" s="274"/>
    </row>
    <row r="587" spans="1:12">
      <c r="A587" s="263">
        <f t="shared" si="36"/>
        <v>1969</v>
      </c>
      <c r="B587" s="271">
        <v>25354</v>
      </c>
      <c r="C587" s="265">
        <v>-901</v>
      </c>
      <c r="D587" s="266">
        <f t="shared" si="37"/>
        <v>-901</v>
      </c>
      <c r="I587" s="274"/>
      <c r="J587" s="274"/>
      <c r="K587" s="274"/>
      <c r="L587" s="274"/>
    </row>
    <row r="588" spans="1:12">
      <c r="A588" s="263">
        <f t="shared" si="36"/>
        <v>1969</v>
      </c>
      <c r="B588" s="271">
        <v>25384</v>
      </c>
      <c r="C588" s="265">
        <v>-901</v>
      </c>
      <c r="D588" s="266">
        <f t="shared" si="37"/>
        <v>-901</v>
      </c>
      <c r="I588" s="274"/>
      <c r="J588" s="274"/>
      <c r="K588" s="274"/>
      <c r="L588" s="274"/>
    </row>
    <row r="589" spans="1:12">
      <c r="A589" s="263">
        <f t="shared" si="36"/>
        <v>1969</v>
      </c>
      <c r="B589" s="271">
        <v>25415</v>
      </c>
      <c r="C589" s="265">
        <v>-901</v>
      </c>
      <c r="D589" s="266">
        <f t="shared" si="37"/>
        <v>-901</v>
      </c>
      <c r="I589" s="274"/>
      <c r="J589" s="274"/>
      <c r="K589" s="274"/>
      <c r="L589" s="274"/>
    </row>
    <row r="590" spans="1:12">
      <c r="A590" s="263">
        <f t="shared" si="36"/>
        <v>1969</v>
      </c>
      <c r="B590" s="271">
        <v>25446</v>
      </c>
      <c r="C590" s="265">
        <v>-901</v>
      </c>
      <c r="D590" s="266">
        <f t="shared" si="37"/>
        <v>-901</v>
      </c>
      <c r="I590" s="274"/>
      <c r="J590" s="274"/>
      <c r="K590" s="274"/>
      <c r="L590" s="274"/>
    </row>
    <row r="591" spans="1:12">
      <c r="A591" s="263">
        <f t="shared" si="36"/>
        <v>1969</v>
      </c>
      <c r="B591" s="271">
        <v>25476</v>
      </c>
      <c r="C591" s="265">
        <v>-901</v>
      </c>
      <c r="D591" s="266">
        <f t="shared" si="37"/>
        <v>-901</v>
      </c>
      <c r="I591" s="274"/>
      <c r="J591" s="274"/>
      <c r="K591" s="274"/>
      <c r="L591" s="274"/>
    </row>
    <row r="592" spans="1:12">
      <c r="A592" s="263">
        <f t="shared" si="36"/>
        <v>1970</v>
      </c>
      <c r="B592" s="271">
        <v>25507</v>
      </c>
      <c r="C592" s="265">
        <v>-901</v>
      </c>
      <c r="D592" s="266">
        <f t="shared" si="37"/>
        <v>-901</v>
      </c>
      <c r="I592" s="274"/>
      <c r="J592" s="274"/>
      <c r="K592" s="274"/>
      <c r="L592" s="274"/>
    </row>
    <row r="593" spans="1:12">
      <c r="A593" s="263">
        <f t="shared" ref="A593:A656" si="38">IF(MONTH(B593)&gt;9,YEAR(B593)+1,YEAR(B593))</f>
        <v>1970</v>
      </c>
      <c r="B593" s="271">
        <v>25537</v>
      </c>
      <c r="C593" s="265">
        <v>-901</v>
      </c>
      <c r="D593" s="266">
        <f t="shared" ref="D593:D656" si="39">IF(C593&lt;&gt;-901,C593*DAY(B593)*24*60*60/(220*22*9*1000),-901)</f>
        <v>-901</v>
      </c>
      <c r="I593" s="274"/>
      <c r="J593" s="274"/>
      <c r="K593" s="274"/>
      <c r="L593" s="274"/>
    </row>
    <row r="594" spans="1:12">
      <c r="A594" s="263">
        <f t="shared" si="38"/>
        <v>1970</v>
      </c>
      <c r="B594" s="271">
        <v>25568</v>
      </c>
      <c r="C594" s="265">
        <v>-901</v>
      </c>
      <c r="D594" s="266">
        <f t="shared" si="39"/>
        <v>-901</v>
      </c>
      <c r="I594" s="274"/>
      <c r="J594" s="274"/>
      <c r="K594" s="274"/>
      <c r="L594" s="274"/>
    </row>
    <row r="595" spans="1:12">
      <c r="A595" s="263">
        <f t="shared" si="38"/>
        <v>1970</v>
      </c>
      <c r="B595" s="271">
        <v>25599</v>
      </c>
      <c r="C595" s="265">
        <v>-901</v>
      </c>
      <c r="D595" s="266">
        <f t="shared" si="39"/>
        <v>-901</v>
      </c>
      <c r="I595" s="274"/>
      <c r="J595" s="274"/>
      <c r="K595" s="274"/>
      <c r="L595" s="274"/>
    </row>
    <row r="596" spans="1:12">
      <c r="A596" s="263">
        <f t="shared" si="38"/>
        <v>1970</v>
      </c>
      <c r="B596" s="271">
        <v>25627</v>
      </c>
      <c r="C596" s="265">
        <v>-901</v>
      </c>
      <c r="D596" s="266">
        <f t="shared" si="39"/>
        <v>-901</v>
      </c>
      <c r="I596" s="274"/>
      <c r="J596" s="274"/>
      <c r="K596" s="274"/>
      <c r="L596" s="274"/>
    </row>
    <row r="597" spans="1:12">
      <c r="A597" s="263">
        <f t="shared" si="38"/>
        <v>1970</v>
      </c>
      <c r="B597" s="271">
        <v>25658</v>
      </c>
      <c r="C597" s="265">
        <v>-901</v>
      </c>
      <c r="D597" s="266">
        <f t="shared" si="39"/>
        <v>-901</v>
      </c>
      <c r="I597" s="274"/>
      <c r="J597" s="274"/>
      <c r="K597" s="274"/>
      <c r="L597" s="274"/>
    </row>
    <row r="598" spans="1:12">
      <c r="A598" s="263">
        <f t="shared" si="38"/>
        <v>1970</v>
      </c>
      <c r="B598" s="271">
        <v>25688</v>
      </c>
      <c r="C598" s="265">
        <v>-901</v>
      </c>
      <c r="D598" s="266">
        <f t="shared" si="39"/>
        <v>-901</v>
      </c>
      <c r="I598" s="274"/>
      <c r="J598" s="274"/>
      <c r="K598" s="274"/>
      <c r="L598" s="274"/>
    </row>
    <row r="599" spans="1:12">
      <c r="A599" s="263">
        <f t="shared" si="38"/>
        <v>1970</v>
      </c>
      <c r="B599" s="271">
        <v>25719</v>
      </c>
      <c r="C599" s="265">
        <v>-901</v>
      </c>
      <c r="D599" s="266">
        <f t="shared" si="39"/>
        <v>-901</v>
      </c>
      <c r="I599" s="274"/>
      <c r="J599" s="274"/>
      <c r="K599" s="274"/>
      <c r="L599" s="274"/>
    </row>
    <row r="600" spans="1:12">
      <c r="A600" s="263">
        <f t="shared" si="38"/>
        <v>1970</v>
      </c>
      <c r="B600" s="271">
        <v>25749</v>
      </c>
      <c r="C600" s="265">
        <v>-901</v>
      </c>
      <c r="D600" s="266">
        <f t="shared" si="39"/>
        <v>-901</v>
      </c>
      <c r="I600" s="274"/>
      <c r="J600" s="274"/>
      <c r="K600" s="274"/>
      <c r="L600" s="274"/>
    </row>
    <row r="601" spans="1:12">
      <c r="A601" s="263">
        <f t="shared" si="38"/>
        <v>1970</v>
      </c>
      <c r="B601" s="271">
        <v>25780</v>
      </c>
      <c r="C601" s="265">
        <v>-901</v>
      </c>
      <c r="D601" s="266">
        <f t="shared" si="39"/>
        <v>-901</v>
      </c>
      <c r="I601" s="274"/>
      <c r="J601" s="274"/>
      <c r="K601" s="274"/>
      <c r="L601" s="274"/>
    </row>
    <row r="602" spans="1:12">
      <c r="A602" s="263">
        <f t="shared" si="38"/>
        <v>1970</v>
      </c>
      <c r="B602" s="271">
        <v>25811</v>
      </c>
      <c r="C602" s="265">
        <v>-901</v>
      </c>
      <c r="D602" s="266">
        <f t="shared" si="39"/>
        <v>-901</v>
      </c>
      <c r="I602" s="274"/>
      <c r="J602" s="274"/>
      <c r="K602" s="274"/>
      <c r="L602" s="274"/>
    </row>
    <row r="603" spans="1:12">
      <c r="A603" s="263">
        <f t="shared" si="38"/>
        <v>1970</v>
      </c>
      <c r="B603" s="271">
        <v>25841</v>
      </c>
      <c r="C603" s="265">
        <v>-901</v>
      </c>
      <c r="D603" s="266">
        <f t="shared" si="39"/>
        <v>-901</v>
      </c>
      <c r="I603" s="274"/>
      <c r="J603" s="274"/>
      <c r="K603" s="274"/>
      <c r="L603" s="274"/>
    </row>
    <row r="604" spans="1:12">
      <c r="A604" s="263">
        <f t="shared" si="38"/>
        <v>1971</v>
      </c>
      <c r="B604" s="271">
        <v>25872</v>
      </c>
      <c r="C604" s="265">
        <v>-901</v>
      </c>
      <c r="D604" s="266">
        <f t="shared" si="39"/>
        <v>-901</v>
      </c>
      <c r="I604" s="274"/>
      <c r="J604" s="274"/>
      <c r="K604" s="274"/>
      <c r="L604" s="274"/>
    </row>
    <row r="605" spans="1:12">
      <c r="A605" s="263">
        <f t="shared" si="38"/>
        <v>1971</v>
      </c>
      <c r="B605" s="271">
        <v>25902</v>
      </c>
      <c r="C605" s="265">
        <v>-901</v>
      </c>
      <c r="D605" s="266">
        <f t="shared" si="39"/>
        <v>-901</v>
      </c>
      <c r="I605" s="274"/>
      <c r="J605" s="274"/>
      <c r="K605" s="274"/>
      <c r="L605" s="274"/>
    </row>
    <row r="606" spans="1:12">
      <c r="A606" s="263">
        <f t="shared" si="38"/>
        <v>1971</v>
      </c>
      <c r="B606" s="271">
        <v>25933</v>
      </c>
      <c r="C606" s="265">
        <v>-901</v>
      </c>
      <c r="D606" s="266">
        <f t="shared" si="39"/>
        <v>-901</v>
      </c>
      <c r="I606" s="274"/>
      <c r="J606" s="274"/>
      <c r="K606" s="274"/>
      <c r="L606" s="274"/>
    </row>
    <row r="607" spans="1:12">
      <c r="A607" s="263">
        <f t="shared" si="38"/>
        <v>1971</v>
      </c>
      <c r="B607" s="271">
        <v>25964</v>
      </c>
      <c r="C607" s="265">
        <v>-901</v>
      </c>
      <c r="D607" s="266">
        <f t="shared" si="39"/>
        <v>-901</v>
      </c>
      <c r="I607" s="274"/>
      <c r="J607" s="274"/>
      <c r="K607" s="274"/>
      <c r="L607" s="274"/>
    </row>
    <row r="608" spans="1:12">
      <c r="A608" s="263">
        <f t="shared" si="38"/>
        <v>1971</v>
      </c>
      <c r="B608" s="271">
        <v>25992</v>
      </c>
      <c r="C608" s="265">
        <v>-901</v>
      </c>
      <c r="D608" s="266">
        <f t="shared" si="39"/>
        <v>-901</v>
      </c>
      <c r="I608" s="274"/>
      <c r="J608" s="274"/>
      <c r="K608" s="274"/>
      <c r="L608" s="274"/>
    </row>
    <row r="609" spans="1:12">
      <c r="A609" s="263">
        <f t="shared" si="38"/>
        <v>1971</v>
      </c>
      <c r="B609" s="271">
        <v>26023</v>
      </c>
      <c r="C609" s="265">
        <v>-901</v>
      </c>
      <c r="D609" s="266">
        <f t="shared" si="39"/>
        <v>-901</v>
      </c>
      <c r="I609" s="274"/>
      <c r="J609" s="274"/>
      <c r="K609" s="274"/>
      <c r="L609" s="274"/>
    </row>
    <row r="610" spans="1:12">
      <c r="A610" s="263">
        <f t="shared" si="38"/>
        <v>1971</v>
      </c>
      <c r="B610" s="271">
        <v>26053</v>
      </c>
      <c r="C610" s="265">
        <v>-901</v>
      </c>
      <c r="D610" s="266">
        <f t="shared" si="39"/>
        <v>-901</v>
      </c>
      <c r="I610" s="274"/>
      <c r="J610" s="274"/>
      <c r="K610" s="274"/>
      <c r="L610" s="274"/>
    </row>
    <row r="611" spans="1:12">
      <c r="A611" s="263">
        <f t="shared" si="38"/>
        <v>1971</v>
      </c>
      <c r="B611" s="271">
        <v>26084</v>
      </c>
      <c r="C611" s="265">
        <v>-901</v>
      </c>
      <c r="D611" s="266">
        <f t="shared" si="39"/>
        <v>-901</v>
      </c>
      <c r="I611" s="274"/>
      <c r="J611" s="274"/>
      <c r="K611" s="274"/>
      <c r="L611" s="274"/>
    </row>
    <row r="612" spans="1:12">
      <c r="A612" s="263">
        <f t="shared" si="38"/>
        <v>1971</v>
      </c>
      <c r="B612" s="271">
        <v>26114</v>
      </c>
      <c r="C612" s="265">
        <v>-901</v>
      </c>
      <c r="D612" s="266">
        <f t="shared" si="39"/>
        <v>-901</v>
      </c>
      <c r="I612" s="274"/>
      <c r="J612" s="274"/>
      <c r="K612" s="274"/>
      <c r="L612" s="274"/>
    </row>
    <row r="613" spans="1:12">
      <c r="A613" s="263">
        <f t="shared" si="38"/>
        <v>1971</v>
      </c>
      <c r="B613" s="271">
        <v>26145</v>
      </c>
      <c r="C613" s="265">
        <v>-901</v>
      </c>
      <c r="D613" s="266">
        <f t="shared" si="39"/>
        <v>-901</v>
      </c>
      <c r="I613" s="274"/>
      <c r="J613" s="274"/>
      <c r="K613" s="274"/>
      <c r="L613" s="274"/>
    </row>
    <row r="614" spans="1:12">
      <c r="A614" s="263">
        <f t="shared" si="38"/>
        <v>1971</v>
      </c>
      <c r="B614" s="271">
        <v>26176</v>
      </c>
      <c r="C614" s="265">
        <v>-901</v>
      </c>
      <c r="D614" s="266">
        <f t="shared" si="39"/>
        <v>-901</v>
      </c>
      <c r="I614" s="274"/>
      <c r="J614" s="274"/>
      <c r="K614" s="274"/>
      <c r="L614" s="274"/>
    </row>
    <row r="615" spans="1:12">
      <c r="A615" s="263">
        <f t="shared" si="38"/>
        <v>1971</v>
      </c>
      <c r="B615" s="271">
        <v>26206</v>
      </c>
      <c r="C615" s="265">
        <v>-901</v>
      </c>
      <c r="D615" s="266">
        <f t="shared" si="39"/>
        <v>-901</v>
      </c>
      <c r="I615" s="274"/>
      <c r="J615" s="274"/>
      <c r="K615" s="274"/>
      <c r="L615" s="274"/>
    </row>
    <row r="616" spans="1:12">
      <c r="A616" s="263">
        <f t="shared" si="38"/>
        <v>1972</v>
      </c>
      <c r="B616" s="271">
        <v>26237</v>
      </c>
      <c r="C616" s="265">
        <v>-901</v>
      </c>
      <c r="D616" s="266">
        <f t="shared" si="39"/>
        <v>-901</v>
      </c>
      <c r="I616" s="274"/>
      <c r="J616" s="274"/>
      <c r="K616" s="274"/>
      <c r="L616" s="274"/>
    </row>
    <row r="617" spans="1:12">
      <c r="A617" s="263">
        <f t="shared" si="38"/>
        <v>1972</v>
      </c>
      <c r="B617" s="271">
        <v>26267</v>
      </c>
      <c r="C617" s="265">
        <v>-901</v>
      </c>
      <c r="D617" s="266">
        <f t="shared" si="39"/>
        <v>-901</v>
      </c>
      <c r="I617" s="274"/>
      <c r="J617" s="274"/>
      <c r="K617" s="274"/>
      <c r="L617" s="274"/>
    </row>
    <row r="618" spans="1:12">
      <c r="A618" s="263">
        <f t="shared" si="38"/>
        <v>1972</v>
      </c>
      <c r="B618" s="271">
        <v>26298</v>
      </c>
      <c r="C618" s="265">
        <v>-901</v>
      </c>
      <c r="D618" s="266">
        <f t="shared" si="39"/>
        <v>-901</v>
      </c>
      <c r="I618" s="274"/>
      <c r="J618" s="274"/>
      <c r="K618" s="274"/>
      <c r="L618" s="274"/>
    </row>
    <row r="619" spans="1:12">
      <c r="A619" s="263">
        <f t="shared" si="38"/>
        <v>1972</v>
      </c>
      <c r="B619" s="271">
        <v>26329</v>
      </c>
      <c r="C619" s="265">
        <v>-901</v>
      </c>
      <c r="D619" s="266">
        <f t="shared" si="39"/>
        <v>-901</v>
      </c>
      <c r="I619" s="274"/>
      <c r="J619" s="274"/>
      <c r="K619" s="274"/>
      <c r="L619" s="274"/>
    </row>
    <row r="620" spans="1:12">
      <c r="A620" s="263">
        <f t="shared" si="38"/>
        <v>1972</v>
      </c>
      <c r="B620" s="271">
        <v>26358</v>
      </c>
      <c r="C620" s="265">
        <v>-901</v>
      </c>
      <c r="D620" s="266">
        <f t="shared" si="39"/>
        <v>-901</v>
      </c>
      <c r="I620" s="274"/>
      <c r="J620" s="274"/>
      <c r="K620" s="274"/>
      <c r="L620" s="274"/>
    </row>
    <row r="621" spans="1:12">
      <c r="A621" s="263">
        <f t="shared" si="38"/>
        <v>1972</v>
      </c>
      <c r="B621" s="271">
        <v>26389</v>
      </c>
      <c r="C621" s="265">
        <v>-901</v>
      </c>
      <c r="D621" s="266">
        <f t="shared" si="39"/>
        <v>-901</v>
      </c>
      <c r="I621" s="274"/>
      <c r="J621" s="274"/>
      <c r="K621" s="274"/>
      <c r="L621" s="274"/>
    </row>
    <row r="622" spans="1:12">
      <c r="A622" s="263">
        <f t="shared" si="38"/>
        <v>1972</v>
      </c>
      <c r="B622" s="271">
        <v>26419</v>
      </c>
      <c r="C622" s="265">
        <v>-901</v>
      </c>
      <c r="D622" s="266">
        <f t="shared" si="39"/>
        <v>-901</v>
      </c>
      <c r="I622" s="274"/>
      <c r="J622" s="274"/>
      <c r="K622" s="274"/>
      <c r="L622" s="274"/>
    </row>
    <row r="623" spans="1:12">
      <c r="A623" s="263">
        <f t="shared" si="38"/>
        <v>1972</v>
      </c>
      <c r="B623" s="271">
        <v>26450</v>
      </c>
      <c r="C623" s="265">
        <v>-901</v>
      </c>
      <c r="D623" s="266">
        <f t="shared" si="39"/>
        <v>-901</v>
      </c>
      <c r="I623" s="274"/>
      <c r="J623" s="274"/>
      <c r="K623" s="274"/>
      <c r="L623" s="274"/>
    </row>
    <row r="624" spans="1:12">
      <c r="A624" s="263">
        <f t="shared" si="38"/>
        <v>1972</v>
      </c>
      <c r="B624" s="271">
        <v>26480</v>
      </c>
      <c r="C624" s="265">
        <v>-901</v>
      </c>
      <c r="D624" s="266">
        <f t="shared" si="39"/>
        <v>-901</v>
      </c>
      <c r="I624" s="274"/>
      <c r="J624" s="274"/>
      <c r="K624" s="274"/>
      <c r="L624" s="274"/>
    </row>
    <row r="625" spans="1:12">
      <c r="A625" s="263">
        <f t="shared" si="38"/>
        <v>1972</v>
      </c>
      <c r="B625" s="271">
        <v>26511</v>
      </c>
      <c r="C625" s="265">
        <v>-901</v>
      </c>
      <c r="D625" s="266">
        <f t="shared" si="39"/>
        <v>-901</v>
      </c>
      <c r="I625" s="274"/>
      <c r="J625" s="274"/>
      <c r="K625" s="274"/>
      <c r="L625" s="274"/>
    </row>
    <row r="626" spans="1:12">
      <c r="A626" s="263">
        <f t="shared" si="38"/>
        <v>1972</v>
      </c>
      <c r="B626" s="271">
        <v>26542</v>
      </c>
      <c r="C626" s="265">
        <v>-901</v>
      </c>
      <c r="D626" s="266">
        <f t="shared" si="39"/>
        <v>-901</v>
      </c>
      <c r="I626" s="274"/>
      <c r="J626" s="274"/>
      <c r="K626" s="274"/>
      <c r="L626" s="274"/>
    </row>
    <row r="627" spans="1:12">
      <c r="A627" s="263">
        <f t="shared" si="38"/>
        <v>1972</v>
      </c>
      <c r="B627" s="271">
        <v>26572</v>
      </c>
      <c r="C627" s="265">
        <v>-901</v>
      </c>
      <c r="D627" s="266">
        <f t="shared" si="39"/>
        <v>-901</v>
      </c>
      <c r="I627" s="274"/>
      <c r="J627" s="274"/>
      <c r="K627" s="274"/>
      <c r="L627" s="274"/>
    </row>
    <row r="628" spans="1:12">
      <c r="A628" s="263">
        <f t="shared" si="38"/>
        <v>1973</v>
      </c>
      <c r="B628" s="271">
        <v>26603</v>
      </c>
      <c r="C628" s="265">
        <v>-901</v>
      </c>
      <c r="D628" s="266">
        <f t="shared" si="39"/>
        <v>-901</v>
      </c>
      <c r="I628" s="274"/>
      <c r="J628" s="274"/>
      <c r="K628" s="274"/>
      <c r="L628" s="274"/>
    </row>
    <row r="629" spans="1:12">
      <c r="A629" s="263">
        <f t="shared" si="38"/>
        <v>1973</v>
      </c>
      <c r="B629" s="271">
        <v>26633</v>
      </c>
      <c r="C629" s="265">
        <v>-901</v>
      </c>
      <c r="D629" s="266">
        <f t="shared" si="39"/>
        <v>-901</v>
      </c>
      <c r="I629" s="274"/>
      <c r="J629" s="274"/>
      <c r="K629" s="274"/>
      <c r="L629" s="274"/>
    </row>
    <row r="630" spans="1:12">
      <c r="A630" s="263">
        <f t="shared" si="38"/>
        <v>1973</v>
      </c>
      <c r="B630" s="271">
        <v>26664</v>
      </c>
      <c r="C630" s="265">
        <v>-901</v>
      </c>
      <c r="D630" s="266">
        <f t="shared" si="39"/>
        <v>-901</v>
      </c>
      <c r="I630" s="274"/>
      <c r="J630" s="274"/>
      <c r="K630" s="274"/>
      <c r="L630" s="274"/>
    </row>
    <row r="631" spans="1:12">
      <c r="A631" s="263">
        <f t="shared" si="38"/>
        <v>1973</v>
      </c>
      <c r="B631" s="271">
        <v>26695</v>
      </c>
      <c r="C631" s="265">
        <v>-901</v>
      </c>
      <c r="D631" s="266">
        <f t="shared" si="39"/>
        <v>-901</v>
      </c>
      <c r="I631" s="274"/>
      <c r="J631" s="274"/>
      <c r="K631" s="274"/>
      <c r="L631" s="274"/>
    </row>
    <row r="632" spans="1:12">
      <c r="A632" s="263">
        <f t="shared" si="38"/>
        <v>1973</v>
      </c>
      <c r="B632" s="271">
        <v>26723</v>
      </c>
      <c r="C632" s="265">
        <v>-901</v>
      </c>
      <c r="D632" s="266">
        <f t="shared" si="39"/>
        <v>-901</v>
      </c>
      <c r="I632" s="274"/>
      <c r="J632" s="274"/>
      <c r="K632" s="274"/>
      <c r="L632" s="274"/>
    </row>
    <row r="633" spans="1:12">
      <c r="A633" s="263">
        <f t="shared" si="38"/>
        <v>1973</v>
      </c>
      <c r="B633" s="271">
        <v>26754</v>
      </c>
      <c r="C633" s="265">
        <v>-901</v>
      </c>
      <c r="D633" s="266">
        <f t="shared" si="39"/>
        <v>-901</v>
      </c>
      <c r="I633" s="274"/>
      <c r="J633" s="274"/>
      <c r="K633" s="274"/>
      <c r="L633" s="274"/>
    </row>
    <row r="634" spans="1:12">
      <c r="A634" s="263">
        <f t="shared" si="38"/>
        <v>1973</v>
      </c>
      <c r="B634" s="271">
        <v>26784</v>
      </c>
      <c r="C634" s="265">
        <v>-901</v>
      </c>
      <c r="D634" s="266">
        <f t="shared" si="39"/>
        <v>-901</v>
      </c>
      <c r="I634" s="274"/>
      <c r="J634" s="274"/>
      <c r="K634" s="274"/>
      <c r="L634" s="274"/>
    </row>
    <row r="635" spans="1:12">
      <c r="A635" s="263">
        <f t="shared" si="38"/>
        <v>1973</v>
      </c>
      <c r="B635" s="271">
        <v>26815</v>
      </c>
      <c r="C635" s="265">
        <v>-901</v>
      </c>
      <c r="D635" s="266">
        <f t="shared" si="39"/>
        <v>-901</v>
      </c>
      <c r="I635" s="274"/>
      <c r="J635" s="274"/>
      <c r="K635" s="274"/>
      <c r="L635" s="274"/>
    </row>
    <row r="636" spans="1:12">
      <c r="A636" s="263">
        <f t="shared" si="38"/>
        <v>1973</v>
      </c>
      <c r="B636" s="271">
        <v>26845</v>
      </c>
      <c r="C636" s="265">
        <v>-901</v>
      </c>
      <c r="D636" s="266">
        <f t="shared" si="39"/>
        <v>-901</v>
      </c>
      <c r="I636" s="274"/>
      <c r="J636" s="274"/>
      <c r="K636" s="274"/>
      <c r="L636" s="274"/>
    </row>
    <row r="637" spans="1:12">
      <c r="A637" s="263">
        <f t="shared" si="38"/>
        <v>1973</v>
      </c>
      <c r="B637" s="271">
        <v>26876</v>
      </c>
      <c r="C637" s="265">
        <v>-901</v>
      </c>
      <c r="D637" s="266">
        <f t="shared" si="39"/>
        <v>-901</v>
      </c>
      <c r="I637" s="274"/>
      <c r="J637" s="274"/>
      <c r="K637" s="274"/>
      <c r="L637" s="274"/>
    </row>
    <row r="638" spans="1:12">
      <c r="A638" s="263">
        <f t="shared" si="38"/>
        <v>1973</v>
      </c>
      <c r="B638" s="271">
        <v>26907</v>
      </c>
      <c r="C638" s="265">
        <v>-901</v>
      </c>
      <c r="D638" s="266">
        <f t="shared" si="39"/>
        <v>-901</v>
      </c>
      <c r="I638" s="274"/>
      <c r="J638" s="274"/>
      <c r="K638" s="274"/>
      <c r="L638" s="274"/>
    </row>
    <row r="639" spans="1:12">
      <c r="A639" s="263">
        <f t="shared" si="38"/>
        <v>1973</v>
      </c>
      <c r="B639" s="271">
        <v>26937</v>
      </c>
      <c r="C639" s="265">
        <v>-901</v>
      </c>
      <c r="D639" s="266">
        <f t="shared" si="39"/>
        <v>-901</v>
      </c>
      <c r="I639" s="274"/>
      <c r="J639" s="274"/>
      <c r="K639" s="274"/>
      <c r="L639" s="274"/>
    </row>
    <row r="640" spans="1:12">
      <c r="A640" s="263">
        <f t="shared" si="38"/>
        <v>1974</v>
      </c>
      <c r="B640" s="271">
        <v>26968</v>
      </c>
      <c r="C640" s="265">
        <v>-901</v>
      </c>
      <c r="D640" s="266">
        <f t="shared" si="39"/>
        <v>-901</v>
      </c>
      <c r="I640" s="274"/>
      <c r="J640" s="274"/>
      <c r="K640" s="274"/>
      <c r="L640" s="274"/>
    </row>
    <row r="641" spans="1:12">
      <c r="A641" s="263">
        <f t="shared" si="38"/>
        <v>1974</v>
      </c>
      <c r="B641" s="271">
        <v>26998</v>
      </c>
      <c r="C641" s="265">
        <v>-901</v>
      </c>
      <c r="D641" s="266">
        <f t="shared" si="39"/>
        <v>-901</v>
      </c>
      <c r="I641" s="274"/>
      <c r="J641" s="274"/>
      <c r="K641" s="274"/>
      <c r="L641" s="274"/>
    </row>
    <row r="642" spans="1:12">
      <c r="A642" s="263">
        <f t="shared" si="38"/>
        <v>1974</v>
      </c>
      <c r="B642" s="271">
        <v>27029</v>
      </c>
      <c r="C642" s="265">
        <v>-901</v>
      </c>
      <c r="D642" s="266">
        <f t="shared" si="39"/>
        <v>-901</v>
      </c>
      <c r="I642" s="274"/>
      <c r="J642" s="274"/>
      <c r="K642" s="274"/>
      <c r="L642" s="274"/>
    </row>
    <row r="643" spans="1:12">
      <c r="A643" s="263">
        <f t="shared" si="38"/>
        <v>1974</v>
      </c>
      <c r="B643" s="271">
        <v>27060</v>
      </c>
      <c r="C643" s="265">
        <v>-901</v>
      </c>
      <c r="D643" s="266">
        <f t="shared" si="39"/>
        <v>-901</v>
      </c>
      <c r="I643" s="274"/>
      <c r="J643" s="274"/>
      <c r="K643" s="274"/>
      <c r="L643" s="274"/>
    </row>
    <row r="644" spans="1:12">
      <c r="A644" s="263">
        <f t="shared" si="38"/>
        <v>1974</v>
      </c>
      <c r="B644" s="271">
        <v>27088</v>
      </c>
      <c r="C644" s="265">
        <v>-901</v>
      </c>
      <c r="D644" s="266">
        <f t="shared" si="39"/>
        <v>-901</v>
      </c>
      <c r="I644" s="274"/>
      <c r="J644" s="274"/>
      <c r="K644" s="274"/>
      <c r="L644" s="274"/>
    </row>
    <row r="645" spans="1:12">
      <c r="A645" s="263">
        <f t="shared" si="38"/>
        <v>1974</v>
      </c>
      <c r="B645" s="271">
        <v>27119</v>
      </c>
      <c r="C645" s="265">
        <v>-901</v>
      </c>
      <c r="D645" s="266">
        <f t="shared" si="39"/>
        <v>-901</v>
      </c>
      <c r="I645" s="274"/>
      <c r="J645" s="274"/>
      <c r="K645" s="274"/>
      <c r="L645" s="274"/>
    </row>
    <row r="646" spans="1:12">
      <c r="A646" s="263">
        <f t="shared" si="38"/>
        <v>1974</v>
      </c>
      <c r="B646" s="271">
        <v>27149</v>
      </c>
      <c r="C646" s="265">
        <v>-901</v>
      </c>
      <c r="D646" s="266">
        <f t="shared" si="39"/>
        <v>-901</v>
      </c>
      <c r="I646" s="274"/>
      <c r="J646" s="274"/>
      <c r="K646" s="274"/>
      <c r="L646" s="274"/>
    </row>
    <row r="647" spans="1:12">
      <c r="A647" s="263">
        <f t="shared" si="38"/>
        <v>1974</v>
      </c>
      <c r="B647" s="271">
        <v>27180</v>
      </c>
      <c r="C647" s="265">
        <v>-901</v>
      </c>
      <c r="D647" s="266">
        <f t="shared" si="39"/>
        <v>-901</v>
      </c>
      <c r="I647" s="274"/>
      <c r="J647" s="274"/>
      <c r="K647" s="274"/>
      <c r="L647" s="274"/>
    </row>
    <row r="648" spans="1:12">
      <c r="A648" s="263">
        <f t="shared" si="38"/>
        <v>1974</v>
      </c>
      <c r="B648" s="271">
        <v>27210</v>
      </c>
      <c r="C648" s="265">
        <v>-901</v>
      </c>
      <c r="D648" s="266">
        <f t="shared" si="39"/>
        <v>-901</v>
      </c>
      <c r="I648" s="274"/>
      <c r="J648" s="274"/>
      <c r="K648" s="274"/>
      <c r="L648" s="274"/>
    </row>
    <row r="649" spans="1:12">
      <c r="A649" s="263">
        <f t="shared" si="38"/>
        <v>1974</v>
      </c>
      <c r="B649" s="271">
        <v>27241</v>
      </c>
      <c r="C649" s="265">
        <v>-901</v>
      </c>
      <c r="D649" s="266">
        <f t="shared" si="39"/>
        <v>-901</v>
      </c>
      <c r="I649" s="274"/>
      <c r="J649" s="274"/>
      <c r="K649" s="274"/>
      <c r="L649" s="274"/>
    </row>
    <row r="650" spans="1:12">
      <c r="A650" s="263">
        <f t="shared" si="38"/>
        <v>1974</v>
      </c>
      <c r="B650" s="271">
        <v>27272</v>
      </c>
      <c r="C650" s="265">
        <v>-901</v>
      </c>
      <c r="D650" s="266">
        <f t="shared" si="39"/>
        <v>-901</v>
      </c>
      <c r="I650" s="274"/>
      <c r="J650" s="274"/>
      <c r="K650" s="274"/>
      <c r="L650" s="274"/>
    </row>
    <row r="651" spans="1:12">
      <c r="A651" s="263">
        <f t="shared" si="38"/>
        <v>1974</v>
      </c>
      <c r="B651" s="271">
        <v>27302</v>
      </c>
      <c r="C651" s="265">
        <v>-901</v>
      </c>
      <c r="D651" s="266">
        <f t="shared" si="39"/>
        <v>-901</v>
      </c>
      <c r="I651" s="274"/>
      <c r="J651" s="274"/>
      <c r="K651" s="274"/>
      <c r="L651" s="274"/>
    </row>
    <row r="652" spans="1:12">
      <c r="A652" s="263">
        <f t="shared" si="38"/>
        <v>1975</v>
      </c>
      <c r="B652" s="271">
        <v>27333</v>
      </c>
      <c r="C652" s="265">
        <v>-901</v>
      </c>
      <c r="D652" s="266">
        <f t="shared" si="39"/>
        <v>-901</v>
      </c>
      <c r="I652" s="274"/>
      <c r="J652" s="274"/>
      <c r="K652" s="274"/>
      <c r="L652" s="274"/>
    </row>
    <row r="653" spans="1:12">
      <c r="A653" s="263">
        <f t="shared" si="38"/>
        <v>1975</v>
      </c>
      <c r="B653" s="271">
        <v>27363</v>
      </c>
      <c r="C653" s="265">
        <v>-901</v>
      </c>
      <c r="D653" s="266">
        <f t="shared" si="39"/>
        <v>-901</v>
      </c>
      <c r="I653" s="274"/>
      <c r="J653" s="274"/>
      <c r="K653" s="274"/>
      <c r="L653" s="274"/>
    </row>
    <row r="654" spans="1:12">
      <c r="A654" s="263">
        <f t="shared" si="38"/>
        <v>1975</v>
      </c>
      <c r="B654" s="271">
        <v>27394</v>
      </c>
      <c r="C654" s="265">
        <v>-901</v>
      </c>
      <c r="D654" s="266">
        <f t="shared" si="39"/>
        <v>-901</v>
      </c>
      <c r="I654" s="274"/>
      <c r="J654" s="274"/>
      <c r="K654" s="274"/>
      <c r="L654" s="274"/>
    </row>
    <row r="655" spans="1:12">
      <c r="A655" s="263">
        <f t="shared" si="38"/>
        <v>1975</v>
      </c>
      <c r="B655" s="271">
        <v>27425</v>
      </c>
      <c r="C655" s="265">
        <v>-901</v>
      </c>
      <c r="D655" s="266">
        <f t="shared" si="39"/>
        <v>-901</v>
      </c>
      <c r="I655" s="274"/>
      <c r="J655" s="274"/>
      <c r="K655" s="274"/>
      <c r="L655" s="274"/>
    </row>
    <row r="656" spans="1:12">
      <c r="A656" s="263">
        <f t="shared" si="38"/>
        <v>1975</v>
      </c>
      <c r="B656" s="271">
        <v>27453</v>
      </c>
      <c r="C656" s="265">
        <v>-901</v>
      </c>
      <c r="D656" s="266">
        <f t="shared" si="39"/>
        <v>-901</v>
      </c>
      <c r="I656" s="274"/>
      <c r="J656" s="274"/>
      <c r="K656" s="274"/>
      <c r="L656" s="274"/>
    </row>
    <row r="657" spans="1:12">
      <c r="A657" s="263">
        <f t="shared" ref="A657:A720" si="40">IF(MONTH(B657)&gt;9,YEAR(B657)+1,YEAR(B657))</f>
        <v>1975</v>
      </c>
      <c r="B657" s="271">
        <v>27484</v>
      </c>
      <c r="C657" s="265">
        <v>-901</v>
      </c>
      <c r="D657" s="266">
        <f t="shared" ref="D657:D720" si="41">IF(C657&lt;&gt;-901,C657*DAY(B657)*24*60*60/(220*22*9*1000),-901)</f>
        <v>-901</v>
      </c>
      <c r="I657" s="274"/>
      <c r="J657" s="274"/>
      <c r="K657" s="274"/>
      <c r="L657" s="274"/>
    </row>
    <row r="658" spans="1:12">
      <c r="A658" s="263">
        <f t="shared" si="40"/>
        <v>1975</v>
      </c>
      <c r="B658" s="271">
        <v>27514</v>
      </c>
      <c r="C658" s="265">
        <v>-901</v>
      </c>
      <c r="D658" s="266">
        <f t="shared" si="41"/>
        <v>-901</v>
      </c>
      <c r="I658" s="274"/>
      <c r="J658" s="274"/>
      <c r="K658" s="274"/>
      <c r="L658" s="274"/>
    </row>
    <row r="659" spans="1:12">
      <c r="A659" s="263">
        <f t="shared" si="40"/>
        <v>1975</v>
      </c>
      <c r="B659" s="271">
        <v>27545</v>
      </c>
      <c r="C659" s="265">
        <v>-901</v>
      </c>
      <c r="D659" s="266">
        <f t="shared" si="41"/>
        <v>-901</v>
      </c>
      <c r="I659" s="274"/>
      <c r="J659" s="274"/>
      <c r="K659" s="274"/>
      <c r="L659" s="274"/>
    </row>
    <row r="660" spans="1:12">
      <c r="A660" s="263">
        <f t="shared" si="40"/>
        <v>1975</v>
      </c>
      <c r="B660" s="271">
        <v>27575</v>
      </c>
      <c r="C660" s="265">
        <v>-901</v>
      </c>
      <c r="D660" s="266">
        <f t="shared" si="41"/>
        <v>-901</v>
      </c>
      <c r="I660" s="274"/>
      <c r="J660" s="274"/>
      <c r="K660" s="274"/>
      <c r="L660" s="274"/>
    </row>
    <row r="661" spans="1:12">
      <c r="A661" s="263">
        <f t="shared" si="40"/>
        <v>1975</v>
      </c>
      <c r="B661" s="271">
        <v>27606</v>
      </c>
      <c r="C661" s="265">
        <v>-901</v>
      </c>
      <c r="D661" s="266">
        <f t="shared" si="41"/>
        <v>-901</v>
      </c>
      <c r="I661" s="274"/>
      <c r="J661" s="274"/>
      <c r="K661" s="274"/>
      <c r="L661" s="274"/>
    </row>
    <row r="662" spans="1:12">
      <c r="A662" s="263">
        <f t="shared" si="40"/>
        <v>1975</v>
      </c>
      <c r="B662" s="271">
        <v>27637</v>
      </c>
      <c r="C662" s="265">
        <v>-901</v>
      </c>
      <c r="D662" s="266">
        <f t="shared" si="41"/>
        <v>-901</v>
      </c>
      <c r="I662" s="274"/>
      <c r="J662" s="274"/>
      <c r="K662" s="274"/>
      <c r="L662" s="274"/>
    </row>
    <row r="663" spans="1:12">
      <c r="A663" s="263">
        <f t="shared" si="40"/>
        <v>1975</v>
      </c>
      <c r="B663" s="271">
        <v>27667</v>
      </c>
      <c r="C663" s="265">
        <v>-901</v>
      </c>
      <c r="D663" s="266">
        <f t="shared" si="41"/>
        <v>-901</v>
      </c>
      <c r="I663" s="274"/>
      <c r="J663" s="274"/>
      <c r="K663" s="274"/>
      <c r="L663" s="274"/>
    </row>
    <row r="664" spans="1:12">
      <c r="A664" s="263">
        <f t="shared" si="40"/>
        <v>1976</v>
      </c>
      <c r="B664" s="271">
        <v>27698</v>
      </c>
      <c r="C664" s="265">
        <v>-901</v>
      </c>
      <c r="D664" s="266">
        <f t="shared" si="41"/>
        <v>-901</v>
      </c>
      <c r="I664" s="274"/>
      <c r="J664" s="274"/>
      <c r="K664" s="274"/>
      <c r="L664" s="274"/>
    </row>
    <row r="665" spans="1:12">
      <c r="A665" s="263">
        <f t="shared" si="40"/>
        <v>1976</v>
      </c>
      <c r="B665" s="271">
        <v>27728</v>
      </c>
      <c r="C665" s="265">
        <v>-901</v>
      </c>
      <c r="D665" s="266">
        <f t="shared" si="41"/>
        <v>-901</v>
      </c>
      <c r="I665" s="274"/>
      <c r="J665" s="274"/>
      <c r="K665" s="274"/>
      <c r="L665" s="274"/>
    </row>
    <row r="666" spans="1:12">
      <c r="A666" s="263">
        <f t="shared" si="40"/>
        <v>1976</v>
      </c>
      <c r="B666" s="271">
        <v>27759</v>
      </c>
      <c r="C666" s="265">
        <v>-901</v>
      </c>
      <c r="D666" s="266">
        <f t="shared" si="41"/>
        <v>-901</v>
      </c>
      <c r="I666" s="274"/>
      <c r="J666" s="274"/>
      <c r="K666" s="274"/>
      <c r="L666" s="274"/>
    </row>
    <row r="667" spans="1:12">
      <c r="A667" s="263">
        <f t="shared" si="40"/>
        <v>1976</v>
      </c>
      <c r="B667" s="271">
        <v>27790</v>
      </c>
      <c r="C667" s="265">
        <v>-901</v>
      </c>
      <c r="D667" s="266">
        <f t="shared" si="41"/>
        <v>-901</v>
      </c>
      <c r="I667" s="274"/>
      <c r="J667" s="274"/>
      <c r="K667" s="274"/>
      <c r="L667" s="274"/>
    </row>
    <row r="668" spans="1:12">
      <c r="A668" s="263">
        <f t="shared" si="40"/>
        <v>1976</v>
      </c>
      <c r="B668" s="271">
        <v>27819</v>
      </c>
      <c r="C668" s="265">
        <v>-901</v>
      </c>
      <c r="D668" s="266">
        <f t="shared" si="41"/>
        <v>-901</v>
      </c>
      <c r="I668" s="274"/>
      <c r="J668" s="274"/>
      <c r="K668" s="274"/>
      <c r="L668" s="274"/>
    </row>
    <row r="669" spans="1:12">
      <c r="A669" s="263">
        <f t="shared" si="40"/>
        <v>1976</v>
      </c>
      <c r="B669" s="271">
        <v>27850</v>
      </c>
      <c r="C669" s="265">
        <v>-901</v>
      </c>
      <c r="D669" s="266">
        <f t="shared" si="41"/>
        <v>-901</v>
      </c>
      <c r="I669" s="274"/>
      <c r="J669" s="274"/>
      <c r="K669" s="274"/>
      <c r="L669" s="274"/>
    </row>
    <row r="670" spans="1:12">
      <c r="A670" s="263">
        <f t="shared" si="40"/>
        <v>1976</v>
      </c>
      <c r="B670" s="271">
        <v>27880</v>
      </c>
      <c r="C670" s="265">
        <v>-901</v>
      </c>
      <c r="D670" s="266">
        <f t="shared" si="41"/>
        <v>-901</v>
      </c>
      <c r="I670" s="274"/>
      <c r="J670" s="274"/>
      <c r="K670" s="274"/>
      <c r="L670" s="274"/>
    </row>
    <row r="671" spans="1:12">
      <c r="A671" s="263">
        <f t="shared" si="40"/>
        <v>1976</v>
      </c>
      <c r="B671" s="271">
        <v>27911</v>
      </c>
      <c r="C671" s="265">
        <v>-901</v>
      </c>
      <c r="D671" s="266">
        <f t="shared" si="41"/>
        <v>-901</v>
      </c>
      <c r="I671" s="274"/>
      <c r="J671" s="274"/>
      <c r="K671" s="274"/>
      <c r="L671" s="274"/>
    </row>
    <row r="672" spans="1:12">
      <c r="A672" s="263">
        <f t="shared" si="40"/>
        <v>1976</v>
      </c>
      <c r="B672" s="271">
        <v>27941</v>
      </c>
      <c r="C672" s="265">
        <v>-901</v>
      </c>
      <c r="D672" s="266">
        <f t="shared" si="41"/>
        <v>-901</v>
      </c>
      <c r="I672" s="274"/>
      <c r="J672" s="274"/>
      <c r="K672" s="274"/>
      <c r="L672" s="274"/>
    </row>
    <row r="673" spans="1:12">
      <c r="A673" s="263">
        <f t="shared" si="40"/>
        <v>1976</v>
      </c>
      <c r="B673" s="271">
        <v>27972</v>
      </c>
      <c r="C673" s="265">
        <v>-901</v>
      </c>
      <c r="D673" s="266">
        <f t="shared" si="41"/>
        <v>-901</v>
      </c>
      <c r="I673" s="274"/>
      <c r="J673" s="274"/>
      <c r="K673" s="274"/>
      <c r="L673" s="274"/>
    </row>
    <row r="674" spans="1:12">
      <c r="A674" s="263">
        <f t="shared" si="40"/>
        <v>1976</v>
      </c>
      <c r="B674" s="271">
        <v>28003</v>
      </c>
      <c r="C674" s="265">
        <v>-901</v>
      </c>
      <c r="D674" s="266">
        <f t="shared" si="41"/>
        <v>-901</v>
      </c>
      <c r="I674" s="274"/>
      <c r="J674" s="274"/>
      <c r="K674" s="274"/>
      <c r="L674" s="274"/>
    </row>
    <row r="675" spans="1:12">
      <c r="A675" s="263">
        <f t="shared" si="40"/>
        <v>1976</v>
      </c>
      <c r="B675" s="271">
        <v>28033</v>
      </c>
      <c r="C675" s="265">
        <v>-901</v>
      </c>
      <c r="D675" s="266">
        <f t="shared" si="41"/>
        <v>-901</v>
      </c>
      <c r="I675" s="274"/>
      <c r="J675" s="274"/>
      <c r="K675" s="274"/>
      <c r="L675" s="274"/>
    </row>
    <row r="676" spans="1:12">
      <c r="A676" s="263">
        <f t="shared" si="40"/>
        <v>1977</v>
      </c>
      <c r="B676" s="271">
        <v>28064</v>
      </c>
      <c r="C676" s="265">
        <v>-901</v>
      </c>
      <c r="D676" s="266">
        <f t="shared" si="41"/>
        <v>-901</v>
      </c>
      <c r="I676" s="274"/>
      <c r="J676" s="274"/>
      <c r="K676" s="274"/>
      <c r="L676" s="274"/>
    </row>
    <row r="677" spans="1:12">
      <c r="A677" s="263">
        <f t="shared" si="40"/>
        <v>1977</v>
      </c>
      <c r="B677" s="271">
        <v>28094</v>
      </c>
      <c r="C677" s="265">
        <v>-901</v>
      </c>
      <c r="D677" s="266">
        <f t="shared" si="41"/>
        <v>-901</v>
      </c>
      <c r="I677" s="274"/>
      <c r="J677" s="274"/>
      <c r="K677" s="274"/>
      <c r="L677" s="274"/>
    </row>
    <row r="678" spans="1:12">
      <c r="A678" s="263">
        <f t="shared" si="40"/>
        <v>1977</v>
      </c>
      <c r="B678" s="271">
        <v>28125</v>
      </c>
      <c r="C678" s="265">
        <v>-901</v>
      </c>
      <c r="D678" s="266">
        <f t="shared" si="41"/>
        <v>-901</v>
      </c>
      <c r="I678" s="274"/>
      <c r="J678" s="274"/>
      <c r="K678" s="274"/>
      <c r="L678" s="274"/>
    </row>
    <row r="679" spans="1:12">
      <c r="A679" s="263">
        <f t="shared" si="40"/>
        <v>1977</v>
      </c>
      <c r="B679" s="271">
        <v>28156</v>
      </c>
      <c r="C679" s="265">
        <v>-901</v>
      </c>
      <c r="D679" s="266">
        <f t="shared" si="41"/>
        <v>-901</v>
      </c>
      <c r="I679" s="274"/>
      <c r="J679" s="274"/>
      <c r="K679" s="274"/>
      <c r="L679" s="274"/>
    </row>
    <row r="680" spans="1:12">
      <c r="A680" s="263">
        <f t="shared" si="40"/>
        <v>1977</v>
      </c>
      <c r="B680" s="271">
        <v>28184</v>
      </c>
      <c r="C680" s="265">
        <v>-901</v>
      </c>
      <c r="D680" s="266">
        <f t="shared" si="41"/>
        <v>-901</v>
      </c>
      <c r="I680" s="274"/>
      <c r="J680" s="274"/>
      <c r="K680" s="274"/>
      <c r="L680" s="274"/>
    </row>
    <row r="681" spans="1:12">
      <c r="A681" s="263">
        <f t="shared" si="40"/>
        <v>1977</v>
      </c>
      <c r="B681" s="271">
        <v>28215</v>
      </c>
      <c r="C681" s="265">
        <v>-901</v>
      </c>
      <c r="D681" s="266">
        <f t="shared" si="41"/>
        <v>-901</v>
      </c>
      <c r="I681" s="274"/>
      <c r="J681" s="274"/>
      <c r="K681" s="274"/>
      <c r="L681" s="274"/>
    </row>
    <row r="682" spans="1:12">
      <c r="A682" s="263">
        <f t="shared" si="40"/>
        <v>1977</v>
      </c>
      <c r="B682" s="271">
        <v>28245</v>
      </c>
      <c r="C682" s="265">
        <v>-901</v>
      </c>
      <c r="D682" s="266">
        <f t="shared" si="41"/>
        <v>-901</v>
      </c>
      <c r="I682" s="274"/>
      <c r="J682" s="274"/>
      <c r="K682" s="274"/>
      <c r="L682" s="274"/>
    </row>
    <row r="683" spans="1:12">
      <c r="A683" s="263">
        <f t="shared" si="40"/>
        <v>1977</v>
      </c>
      <c r="B683" s="271">
        <v>28276</v>
      </c>
      <c r="C683" s="265">
        <v>-901</v>
      </c>
      <c r="D683" s="266">
        <f t="shared" si="41"/>
        <v>-901</v>
      </c>
      <c r="I683" s="274"/>
      <c r="J683" s="274"/>
      <c r="K683" s="274"/>
      <c r="L683" s="274"/>
    </row>
    <row r="684" spans="1:12">
      <c r="A684" s="263">
        <f t="shared" si="40"/>
        <v>1977</v>
      </c>
      <c r="B684" s="271">
        <v>28306</v>
      </c>
      <c r="C684" s="265">
        <v>-901</v>
      </c>
      <c r="D684" s="266">
        <f t="shared" si="41"/>
        <v>-901</v>
      </c>
      <c r="I684" s="274"/>
      <c r="J684" s="274"/>
      <c r="K684" s="274"/>
      <c r="L684" s="274"/>
    </row>
    <row r="685" spans="1:12">
      <c r="A685" s="263">
        <f t="shared" si="40"/>
        <v>1977</v>
      </c>
      <c r="B685" s="271">
        <v>28337</v>
      </c>
      <c r="C685" s="265">
        <v>-901</v>
      </c>
      <c r="D685" s="266">
        <f t="shared" si="41"/>
        <v>-901</v>
      </c>
      <c r="I685" s="274"/>
      <c r="J685" s="274"/>
      <c r="K685" s="274"/>
      <c r="L685" s="274"/>
    </row>
    <row r="686" spans="1:12">
      <c r="A686" s="263">
        <f t="shared" si="40"/>
        <v>1977</v>
      </c>
      <c r="B686" s="271">
        <v>28368</v>
      </c>
      <c r="C686" s="265">
        <v>-901</v>
      </c>
      <c r="D686" s="266">
        <f t="shared" si="41"/>
        <v>-901</v>
      </c>
      <c r="I686" s="274"/>
      <c r="J686" s="274"/>
      <c r="K686" s="274"/>
      <c r="L686" s="274"/>
    </row>
    <row r="687" spans="1:12">
      <c r="A687" s="263">
        <f t="shared" si="40"/>
        <v>1977</v>
      </c>
      <c r="B687" s="271">
        <v>28398</v>
      </c>
      <c r="C687" s="265">
        <v>-901</v>
      </c>
      <c r="D687" s="266">
        <f t="shared" si="41"/>
        <v>-901</v>
      </c>
      <c r="I687" s="274"/>
      <c r="J687" s="274"/>
      <c r="K687" s="274"/>
      <c r="L687" s="274"/>
    </row>
    <row r="688" spans="1:12">
      <c r="A688" s="263">
        <f t="shared" si="40"/>
        <v>1978</v>
      </c>
      <c r="B688" s="271">
        <v>28429</v>
      </c>
      <c r="C688" s="265">
        <v>-901</v>
      </c>
      <c r="D688" s="266">
        <f t="shared" si="41"/>
        <v>-901</v>
      </c>
      <c r="I688" s="274"/>
      <c r="J688" s="274"/>
      <c r="K688" s="274"/>
      <c r="L688" s="274"/>
    </row>
    <row r="689" spans="1:12">
      <c r="A689" s="263">
        <f t="shared" si="40"/>
        <v>1978</v>
      </c>
      <c r="B689" s="271">
        <v>28459</v>
      </c>
      <c r="C689" s="265">
        <v>-901</v>
      </c>
      <c r="D689" s="266">
        <f t="shared" si="41"/>
        <v>-901</v>
      </c>
      <c r="I689" s="274"/>
      <c r="J689" s="274"/>
      <c r="K689" s="274"/>
      <c r="L689" s="274"/>
    </row>
    <row r="690" spans="1:12">
      <c r="A690" s="263">
        <f t="shared" si="40"/>
        <v>1978</v>
      </c>
      <c r="B690" s="271">
        <v>28490</v>
      </c>
      <c r="C690" s="265">
        <v>-901</v>
      </c>
      <c r="D690" s="266">
        <f t="shared" si="41"/>
        <v>-901</v>
      </c>
      <c r="I690" s="274"/>
      <c r="J690" s="274"/>
      <c r="K690" s="274"/>
      <c r="L690" s="274"/>
    </row>
    <row r="691" spans="1:12">
      <c r="A691" s="263">
        <f t="shared" si="40"/>
        <v>1978</v>
      </c>
      <c r="B691" s="271">
        <v>28521</v>
      </c>
      <c r="C691" s="265">
        <v>-901</v>
      </c>
      <c r="D691" s="266">
        <f t="shared" si="41"/>
        <v>-901</v>
      </c>
      <c r="I691" s="274"/>
      <c r="J691" s="274"/>
      <c r="K691" s="274"/>
      <c r="L691" s="274"/>
    </row>
    <row r="692" spans="1:12">
      <c r="A692" s="263">
        <f t="shared" si="40"/>
        <v>1978</v>
      </c>
      <c r="B692" s="271">
        <v>28549</v>
      </c>
      <c r="C692" s="265">
        <v>-901</v>
      </c>
      <c r="D692" s="266">
        <f t="shared" si="41"/>
        <v>-901</v>
      </c>
      <c r="I692" s="274"/>
      <c r="J692" s="274"/>
      <c r="K692" s="274"/>
      <c r="L692" s="274"/>
    </row>
    <row r="693" spans="1:12">
      <c r="A693" s="263">
        <f t="shared" si="40"/>
        <v>1978</v>
      </c>
      <c r="B693" s="271">
        <v>28580</v>
      </c>
      <c r="C693" s="265">
        <v>-901</v>
      </c>
      <c r="D693" s="266">
        <f t="shared" si="41"/>
        <v>-901</v>
      </c>
      <c r="I693" s="274"/>
      <c r="J693" s="274"/>
      <c r="K693" s="274"/>
      <c r="L693" s="274"/>
    </row>
    <row r="694" spans="1:12">
      <c r="A694" s="263">
        <f t="shared" si="40"/>
        <v>1978</v>
      </c>
      <c r="B694" s="271">
        <v>28610</v>
      </c>
      <c r="C694" s="265">
        <v>-901</v>
      </c>
      <c r="D694" s="266">
        <f t="shared" si="41"/>
        <v>-901</v>
      </c>
      <c r="I694" s="274"/>
      <c r="J694" s="274"/>
      <c r="K694" s="274"/>
      <c r="L694" s="274"/>
    </row>
    <row r="695" spans="1:12">
      <c r="A695" s="263">
        <f t="shared" si="40"/>
        <v>1978</v>
      </c>
      <c r="B695" s="271">
        <v>28641</v>
      </c>
      <c r="C695" s="265">
        <v>-901</v>
      </c>
      <c r="D695" s="266">
        <f t="shared" si="41"/>
        <v>-901</v>
      </c>
      <c r="I695" s="274"/>
      <c r="J695" s="274"/>
      <c r="K695" s="274"/>
      <c r="L695" s="274"/>
    </row>
    <row r="696" spans="1:12">
      <c r="A696" s="263">
        <f t="shared" si="40"/>
        <v>1978</v>
      </c>
      <c r="B696" s="271">
        <v>28671</v>
      </c>
      <c r="C696" s="265">
        <v>-901</v>
      </c>
      <c r="D696" s="266">
        <f t="shared" si="41"/>
        <v>-901</v>
      </c>
      <c r="I696" s="274"/>
      <c r="J696" s="274"/>
      <c r="K696" s="274"/>
      <c r="L696" s="274"/>
    </row>
    <row r="697" spans="1:12">
      <c r="A697" s="263">
        <f t="shared" si="40"/>
        <v>1978</v>
      </c>
      <c r="B697" s="271">
        <v>28702</v>
      </c>
      <c r="C697" s="265">
        <v>-901</v>
      </c>
      <c r="D697" s="266">
        <f t="shared" si="41"/>
        <v>-901</v>
      </c>
      <c r="I697" s="274"/>
      <c r="J697" s="274"/>
      <c r="K697" s="274"/>
      <c r="L697" s="274"/>
    </row>
    <row r="698" spans="1:12">
      <c r="A698" s="263">
        <f t="shared" si="40"/>
        <v>1978</v>
      </c>
      <c r="B698" s="271">
        <v>28733</v>
      </c>
      <c r="C698" s="265">
        <v>-901</v>
      </c>
      <c r="D698" s="266">
        <f t="shared" si="41"/>
        <v>-901</v>
      </c>
      <c r="I698" s="274"/>
      <c r="J698" s="274"/>
      <c r="K698" s="274"/>
      <c r="L698" s="274"/>
    </row>
    <row r="699" spans="1:12">
      <c r="A699" s="263">
        <f t="shared" si="40"/>
        <v>1978</v>
      </c>
      <c r="B699" s="271">
        <v>28763</v>
      </c>
      <c r="C699" s="265">
        <v>-901</v>
      </c>
      <c r="D699" s="266">
        <f t="shared" si="41"/>
        <v>-901</v>
      </c>
      <c r="I699" s="274"/>
      <c r="J699" s="274"/>
      <c r="K699" s="274"/>
      <c r="L699" s="274"/>
    </row>
    <row r="700" spans="1:12">
      <c r="A700" s="263">
        <f t="shared" si="40"/>
        <v>1979</v>
      </c>
      <c r="B700" s="271">
        <v>28794</v>
      </c>
      <c r="C700" s="265">
        <v>-901</v>
      </c>
      <c r="D700" s="266">
        <f t="shared" si="41"/>
        <v>-901</v>
      </c>
      <c r="I700" s="274"/>
      <c r="J700" s="274"/>
      <c r="K700" s="274"/>
      <c r="L700" s="274"/>
    </row>
    <row r="701" spans="1:12">
      <c r="A701" s="263">
        <f t="shared" si="40"/>
        <v>1979</v>
      </c>
      <c r="B701" s="271">
        <v>28824</v>
      </c>
      <c r="C701" s="265">
        <v>-901</v>
      </c>
      <c r="D701" s="266">
        <f t="shared" si="41"/>
        <v>-901</v>
      </c>
      <c r="I701" s="274"/>
      <c r="J701" s="274"/>
      <c r="K701" s="274"/>
      <c r="L701" s="274"/>
    </row>
    <row r="702" spans="1:12">
      <c r="A702" s="263">
        <f t="shared" si="40"/>
        <v>1979</v>
      </c>
      <c r="B702" s="271">
        <v>28855</v>
      </c>
      <c r="C702" s="265">
        <v>-901</v>
      </c>
      <c r="D702" s="266">
        <f t="shared" si="41"/>
        <v>-901</v>
      </c>
      <c r="I702" s="274"/>
      <c r="J702" s="274"/>
      <c r="K702" s="274"/>
      <c r="L702" s="274"/>
    </row>
    <row r="703" spans="1:12">
      <c r="A703" s="263">
        <f t="shared" si="40"/>
        <v>1979</v>
      </c>
      <c r="B703" s="271">
        <v>28886</v>
      </c>
      <c r="C703" s="265">
        <v>-901</v>
      </c>
      <c r="D703" s="266">
        <f t="shared" si="41"/>
        <v>-901</v>
      </c>
      <c r="I703" s="274"/>
      <c r="J703" s="274"/>
      <c r="K703" s="274"/>
      <c r="L703" s="274"/>
    </row>
    <row r="704" spans="1:12">
      <c r="A704" s="263">
        <f t="shared" si="40"/>
        <v>1979</v>
      </c>
      <c r="B704" s="271">
        <v>28914</v>
      </c>
      <c r="C704" s="265">
        <v>-901</v>
      </c>
      <c r="D704" s="266">
        <f t="shared" si="41"/>
        <v>-901</v>
      </c>
      <c r="I704" s="274"/>
      <c r="J704" s="274"/>
      <c r="K704" s="274"/>
      <c r="L704" s="274"/>
    </row>
    <row r="705" spans="1:12">
      <c r="A705" s="263">
        <f t="shared" si="40"/>
        <v>1979</v>
      </c>
      <c r="B705" s="271">
        <v>28945</v>
      </c>
      <c r="C705" s="265">
        <v>-901</v>
      </c>
      <c r="D705" s="266">
        <f t="shared" si="41"/>
        <v>-901</v>
      </c>
      <c r="I705" s="274"/>
      <c r="J705" s="274"/>
      <c r="K705" s="274"/>
      <c r="L705" s="274"/>
    </row>
    <row r="706" spans="1:12">
      <c r="A706" s="263">
        <f t="shared" si="40"/>
        <v>1979</v>
      </c>
      <c r="B706" s="271">
        <v>28975</v>
      </c>
      <c r="C706" s="265">
        <v>-901</v>
      </c>
      <c r="D706" s="266">
        <f t="shared" si="41"/>
        <v>-901</v>
      </c>
      <c r="I706" s="274"/>
      <c r="J706" s="274"/>
      <c r="K706" s="274"/>
      <c r="L706" s="274"/>
    </row>
    <row r="707" spans="1:12">
      <c r="A707" s="263">
        <f t="shared" si="40"/>
        <v>1979</v>
      </c>
      <c r="B707" s="271">
        <v>29006</v>
      </c>
      <c r="C707" s="265">
        <v>-901</v>
      </c>
      <c r="D707" s="266">
        <f t="shared" si="41"/>
        <v>-901</v>
      </c>
      <c r="I707" s="274"/>
      <c r="J707" s="274"/>
      <c r="K707" s="274"/>
      <c r="L707" s="274"/>
    </row>
    <row r="708" spans="1:12">
      <c r="A708" s="263">
        <f t="shared" si="40"/>
        <v>1979</v>
      </c>
      <c r="B708" s="271">
        <v>29036</v>
      </c>
      <c r="C708" s="265">
        <v>-901</v>
      </c>
      <c r="D708" s="266">
        <f t="shared" si="41"/>
        <v>-901</v>
      </c>
      <c r="I708" s="274"/>
      <c r="J708" s="274"/>
      <c r="K708" s="274"/>
      <c r="L708" s="274"/>
    </row>
    <row r="709" spans="1:12">
      <c r="A709" s="263">
        <f t="shared" si="40"/>
        <v>1979</v>
      </c>
      <c r="B709" s="271">
        <v>29067</v>
      </c>
      <c r="C709" s="265">
        <v>-901</v>
      </c>
      <c r="D709" s="266">
        <f t="shared" si="41"/>
        <v>-901</v>
      </c>
      <c r="I709" s="274"/>
      <c r="J709" s="274"/>
      <c r="K709" s="274"/>
      <c r="L709" s="274"/>
    </row>
    <row r="710" spans="1:12">
      <c r="A710" s="263">
        <f t="shared" si="40"/>
        <v>1979</v>
      </c>
      <c r="B710" s="271">
        <v>29098</v>
      </c>
      <c r="C710" s="265">
        <v>-901</v>
      </c>
      <c r="D710" s="266">
        <f t="shared" si="41"/>
        <v>-901</v>
      </c>
      <c r="I710" s="274"/>
      <c r="J710" s="274"/>
      <c r="K710" s="274"/>
      <c r="L710" s="274"/>
    </row>
    <row r="711" spans="1:12">
      <c r="A711" s="263">
        <f t="shared" si="40"/>
        <v>1979</v>
      </c>
      <c r="B711" s="271">
        <v>29128</v>
      </c>
      <c r="C711" s="265">
        <v>-901</v>
      </c>
      <c r="D711" s="266">
        <f t="shared" si="41"/>
        <v>-901</v>
      </c>
      <c r="I711" s="274"/>
      <c r="J711" s="274"/>
      <c r="K711" s="274"/>
      <c r="L711" s="274"/>
    </row>
    <row r="712" spans="1:12">
      <c r="A712" s="263">
        <f t="shared" si="40"/>
        <v>1980</v>
      </c>
      <c r="B712" s="271">
        <v>29159</v>
      </c>
      <c r="C712" s="265">
        <v>-901</v>
      </c>
      <c r="D712" s="266">
        <f t="shared" si="41"/>
        <v>-901</v>
      </c>
      <c r="I712" s="274"/>
      <c r="J712" s="274"/>
      <c r="K712" s="274"/>
      <c r="L712" s="274"/>
    </row>
    <row r="713" spans="1:12">
      <c r="A713" s="263">
        <f t="shared" si="40"/>
        <v>1980</v>
      </c>
      <c r="B713" s="271">
        <v>29189</v>
      </c>
      <c r="C713" s="265">
        <v>-901</v>
      </c>
      <c r="D713" s="266">
        <f t="shared" si="41"/>
        <v>-901</v>
      </c>
      <c r="I713" s="274"/>
      <c r="J713" s="274"/>
      <c r="K713" s="274"/>
      <c r="L713" s="274"/>
    </row>
    <row r="714" spans="1:12">
      <c r="A714" s="263">
        <f t="shared" si="40"/>
        <v>1980</v>
      </c>
      <c r="B714" s="271">
        <v>29220</v>
      </c>
      <c r="C714" s="265">
        <v>-901</v>
      </c>
      <c r="D714" s="266">
        <f t="shared" si="41"/>
        <v>-901</v>
      </c>
      <c r="I714" s="274"/>
      <c r="J714" s="274"/>
      <c r="K714" s="274"/>
      <c r="L714" s="274"/>
    </row>
    <row r="715" spans="1:12">
      <c r="A715" s="263">
        <f t="shared" si="40"/>
        <v>1980</v>
      </c>
      <c r="B715" s="271">
        <v>29251</v>
      </c>
      <c r="C715" s="265">
        <v>-901</v>
      </c>
      <c r="D715" s="266">
        <f t="shared" si="41"/>
        <v>-901</v>
      </c>
      <c r="I715" s="274"/>
      <c r="J715" s="274"/>
      <c r="K715" s="274"/>
      <c r="L715" s="274"/>
    </row>
    <row r="716" spans="1:12">
      <c r="A716" s="263">
        <f t="shared" si="40"/>
        <v>1980</v>
      </c>
      <c r="B716" s="271">
        <v>29280</v>
      </c>
      <c r="C716" s="265">
        <v>-901</v>
      </c>
      <c r="D716" s="266">
        <f t="shared" si="41"/>
        <v>-901</v>
      </c>
      <c r="I716" s="274"/>
      <c r="J716" s="274"/>
      <c r="K716" s="274"/>
      <c r="L716" s="274"/>
    </row>
    <row r="717" spans="1:12">
      <c r="A717" s="263">
        <f t="shared" si="40"/>
        <v>1980</v>
      </c>
      <c r="B717" s="271">
        <v>29311</v>
      </c>
      <c r="C717" s="265">
        <v>-901</v>
      </c>
      <c r="D717" s="266">
        <f t="shared" si="41"/>
        <v>-901</v>
      </c>
      <c r="I717" s="274"/>
      <c r="J717" s="274"/>
      <c r="K717" s="274"/>
      <c r="L717" s="274"/>
    </row>
    <row r="718" spans="1:12">
      <c r="A718" s="263">
        <f t="shared" si="40"/>
        <v>1980</v>
      </c>
      <c r="B718" s="271">
        <v>29341</v>
      </c>
      <c r="C718" s="265">
        <v>-901</v>
      </c>
      <c r="D718" s="266">
        <f t="shared" si="41"/>
        <v>-901</v>
      </c>
      <c r="I718" s="274"/>
      <c r="J718" s="274"/>
      <c r="K718" s="274"/>
      <c r="L718" s="274"/>
    </row>
    <row r="719" spans="1:12">
      <c r="A719" s="263">
        <f t="shared" si="40"/>
        <v>1980</v>
      </c>
      <c r="B719" s="271">
        <v>29372</v>
      </c>
      <c r="C719" s="265">
        <v>-901</v>
      </c>
      <c r="D719" s="266">
        <f t="shared" si="41"/>
        <v>-901</v>
      </c>
      <c r="I719" s="274"/>
      <c r="J719" s="274"/>
      <c r="K719" s="274"/>
      <c r="L719" s="274"/>
    </row>
    <row r="720" spans="1:12">
      <c r="A720" s="263">
        <f t="shared" si="40"/>
        <v>1980</v>
      </c>
      <c r="B720" s="271">
        <v>29402</v>
      </c>
      <c r="C720" s="265">
        <v>-901</v>
      </c>
      <c r="D720" s="266">
        <f t="shared" si="41"/>
        <v>-901</v>
      </c>
      <c r="I720" s="274"/>
      <c r="J720" s="274"/>
      <c r="K720" s="274"/>
      <c r="L720" s="274"/>
    </row>
    <row r="721" spans="1:12">
      <c r="A721" s="263">
        <f t="shared" ref="A721:A784" si="42">IF(MONTH(B721)&gt;9,YEAR(B721)+1,YEAR(B721))</f>
        <v>1980</v>
      </c>
      <c r="B721" s="271">
        <v>29433</v>
      </c>
      <c r="C721" s="265">
        <v>-901</v>
      </c>
      <c r="D721" s="266">
        <f t="shared" ref="D721:D784" si="43">IF(C721&lt;&gt;-901,C721*DAY(B721)*24*60*60/(220*22*9*1000),-901)</f>
        <v>-901</v>
      </c>
      <c r="I721" s="274"/>
      <c r="J721" s="274"/>
      <c r="K721" s="274"/>
      <c r="L721" s="274"/>
    </row>
    <row r="722" spans="1:12">
      <c r="A722" s="263">
        <f t="shared" si="42"/>
        <v>1980</v>
      </c>
      <c r="B722" s="271">
        <v>29464</v>
      </c>
      <c r="C722" s="265">
        <v>-901</v>
      </c>
      <c r="D722" s="266">
        <f t="shared" si="43"/>
        <v>-901</v>
      </c>
      <c r="I722" s="274"/>
      <c r="J722" s="274"/>
      <c r="K722" s="274"/>
      <c r="L722" s="274"/>
    </row>
    <row r="723" spans="1:12">
      <c r="A723" s="263">
        <f t="shared" si="42"/>
        <v>1980</v>
      </c>
      <c r="B723" s="271">
        <v>29494</v>
      </c>
      <c r="C723" s="265">
        <v>-901</v>
      </c>
      <c r="D723" s="266">
        <f t="shared" si="43"/>
        <v>-901</v>
      </c>
      <c r="I723" s="274"/>
      <c r="J723" s="274"/>
      <c r="K723" s="274"/>
      <c r="L723" s="274"/>
    </row>
    <row r="724" spans="1:12">
      <c r="A724" s="263">
        <f t="shared" si="42"/>
        <v>1981</v>
      </c>
      <c r="B724" s="271">
        <v>29525</v>
      </c>
      <c r="C724" s="265">
        <v>-901</v>
      </c>
      <c r="D724" s="266">
        <f t="shared" si="43"/>
        <v>-901</v>
      </c>
      <c r="I724" s="274"/>
      <c r="J724" s="274"/>
      <c r="K724" s="274"/>
      <c r="L724" s="274"/>
    </row>
    <row r="725" spans="1:12">
      <c r="A725" s="263">
        <f t="shared" si="42"/>
        <v>1981</v>
      </c>
      <c r="B725" s="271">
        <v>29555</v>
      </c>
      <c r="C725" s="265">
        <v>-901</v>
      </c>
      <c r="D725" s="266">
        <f t="shared" si="43"/>
        <v>-901</v>
      </c>
      <c r="I725" s="274"/>
      <c r="J725" s="274"/>
      <c r="K725" s="274"/>
      <c r="L725" s="274"/>
    </row>
    <row r="726" spans="1:12">
      <c r="A726" s="263">
        <f t="shared" si="42"/>
        <v>1981</v>
      </c>
      <c r="B726" s="271">
        <v>29586</v>
      </c>
      <c r="C726" s="265">
        <v>-901</v>
      </c>
      <c r="D726" s="266">
        <f t="shared" si="43"/>
        <v>-901</v>
      </c>
      <c r="I726" s="274"/>
      <c r="J726" s="274"/>
      <c r="K726" s="274"/>
      <c r="L726" s="274"/>
    </row>
    <row r="727" spans="1:12">
      <c r="A727" s="263">
        <f t="shared" si="42"/>
        <v>1981</v>
      </c>
      <c r="B727" s="271">
        <v>29617</v>
      </c>
      <c r="C727" s="265">
        <v>-901</v>
      </c>
      <c r="D727" s="266">
        <f t="shared" si="43"/>
        <v>-901</v>
      </c>
      <c r="I727" s="274"/>
      <c r="J727" s="274"/>
      <c r="K727" s="274"/>
      <c r="L727" s="274"/>
    </row>
    <row r="728" spans="1:12">
      <c r="A728" s="263">
        <f t="shared" si="42"/>
        <v>1981</v>
      </c>
      <c r="B728" s="271">
        <v>29645</v>
      </c>
      <c r="C728" s="265">
        <v>-901</v>
      </c>
      <c r="D728" s="266">
        <f t="shared" si="43"/>
        <v>-901</v>
      </c>
      <c r="I728" s="274"/>
      <c r="J728" s="274"/>
      <c r="K728" s="274"/>
      <c r="L728" s="274"/>
    </row>
    <row r="729" spans="1:12">
      <c r="A729" s="263">
        <f t="shared" si="42"/>
        <v>1981</v>
      </c>
      <c r="B729" s="271">
        <v>29676</v>
      </c>
      <c r="C729" s="265">
        <v>-901</v>
      </c>
      <c r="D729" s="266">
        <f t="shared" si="43"/>
        <v>-901</v>
      </c>
      <c r="I729" s="274"/>
      <c r="J729" s="274"/>
      <c r="K729" s="274"/>
      <c r="L729" s="274"/>
    </row>
    <row r="730" spans="1:12">
      <c r="A730" s="263">
        <f t="shared" si="42"/>
        <v>1981</v>
      </c>
      <c r="B730" s="271">
        <v>29706</v>
      </c>
      <c r="C730" s="265">
        <v>-901</v>
      </c>
      <c r="D730" s="266">
        <f t="shared" si="43"/>
        <v>-901</v>
      </c>
      <c r="I730" s="274"/>
      <c r="J730" s="274"/>
      <c r="K730" s="274"/>
      <c r="L730" s="274"/>
    </row>
    <row r="731" spans="1:12">
      <c r="A731" s="263">
        <f t="shared" si="42"/>
        <v>1981</v>
      </c>
      <c r="B731" s="271">
        <v>29737</v>
      </c>
      <c r="C731" s="265">
        <v>-901</v>
      </c>
      <c r="D731" s="266">
        <f t="shared" si="43"/>
        <v>-901</v>
      </c>
      <c r="I731" s="274"/>
      <c r="J731" s="274"/>
      <c r="K731" s="274"/>
      <c r="L731" s="274"/>
    </row>
    <row r="732" spans="1:12">
      <c r="A732" s="263">
        <f t="shared" si="42"/>
        <v>1981</v>
      </c>
      <c r="B732" s="271">
        <v>29767</v>
      </c>
      <c r="C732" s="265">
        <v>-901</v>
      </c>
      <c r="D732" s="266">
        <f t="shared" si="43"/>
        <v>-901</v>
      </c>
      <c r="I732" s="274"/>
      <c r="J732" s="274"/>
      <c r="K732" s="274"/>
      <c r="L732" s="274"/>
    </row>
    <row r="733" spans="1:12">
      <c r="A733" s="263">
        <f t="shared" si="42"/>
        <v>1981</v>
      </c>
      <c r="B733" s="271">
        <v>29798</v>
      </c>
      <c r="C733" s="265">
        <v>-901</v>
      </c>
      <c r="D733" s="266">
        <f t="shared" si="43"/>
        <v>-901</v>
      </c>
      <c r="I733" s="274"/>
      <c r="J733" s="274"/>
      <c r="K733" s="274"/>
      <c r="L733" s="274"/>
    </row>
    <row r="734" spans="1:12">
      <c r="A734" s="263">
        <f t="shared" si="42"/>
        <v>1981</v>
      </c>
      <c r="B734" s="271">
        <v>29829</v>
      </c>
      <c r="C734" s="265">
        <v>-901</v>
      </c>
      <c r="D734" s="266">
        <f t="shared" si="43"/>
        <v>-901</v>
      </c>
      <c r="I734" s="274"/>
      <c r="J734" s="274"/>
      <c r="K734" s="274"/>
      <c r="L734" s="274"/>
    </row>
    <row r="735" spans="1:12">
      <c r="A735" s="263">
        <f t="shared" si="42"/>
        <v>1981</v>
      </c>
      <c r="B735" s="271">
        <v>29859</v>
      </c>
      <c r="C735" s="265">
        <v>-901</v>
      </c>
      <c r="D735" s="266">
        <f t="shared" si="43"/>
        <v>-901</v>
      </c>
      <c r="I735" s="274"/>
      <c r="J735" s="274"/>
      <c r="K735" s="274"/>
      <c r="L735" s="274"/>
    </row>
    <row r="736" spans="1:12">
      <c r="A736" s="263">
        <f t="shared" si="42"/>
        <v>1982</v>
      </c>
      <c r="B736" s="271">
        <v>29890</v>
      </c>
      <c r="C736" s="265">
        <v>-901</v>
      </c>
      <c r="D736" s="266">
        <f t="shared" si="43"/>
        <v>-901</v>
      </c>
      <c r="I736" s="274"/>
      <c r="J736" s="274"/>
      <c r="K736" s="274"/>
      <c r="L736" s="274"/>
    </row>
    <row r="737" spans="1:12">
      <c r="A737" s="263">
        <f t="shared" si="42"/>
        <v>1982</v>
      </c>
      <c r="B737" s="271">
        <v>29920</v>
      </c>
      <c r="C737" s="265">
        <v>-901</v>
      </c>
      <c r="D737" s="266">
        <f t="shared" si="43"/>
        <v>-901</v>
      </c>
      <c r="I737" s="274"/>
      <c r="J737" s="274"/>
      <c r="K737" s="274"/>
      <c r="L737" s="274"/>
    </row>
    <row r="738" spans="1:12">
      <c r="A738" s="263">
        <f t="shared" si="42"/>
        <v>1982</v>
      </c>
      <c r="B738" s="271">
        <v>29951</v>
      </c>
      <c r="C738" s="265">
        <v>-901</v>
      </c>
      <c r="D738" s="266">
        <f t="shared" si="43"/>
        <v>-901</v>
      </c>
      <c r="I738" s="274"/>
      <c r="J738" s="274"/>
      <c r="K738" s="274"/>
      <c r="L738" s="274"/>
    </row>
    <row r="739" spans="1:12">
      <c r="A739" s="263">
        <f t="shared" si="42"/>
        <v>1982</v>
      </c>
      <c r="B739" s="271">
        <v>29982</v>
      </c>
      <c r="C739" s="265">
        <v>-901</v>
      </c>
      <c r="D739" s="266">
        <f t="shared" si="43"/>
        <v>-901</v>
      </c>
      <c r="I739" s="274"/>
      <c r="J739" s="274"/>
      <c r="K739" s="274"/>
      <c r="L739" s="274"/>
    </row>
    <row r="740" spans="1:12">
      <c r="A740" s="263">
        <f t="shared" si="42"/>
        <v>1982</v>
      </c>
      <c r="B740" s="271">
        <v>30010</v>
      </c>
      <c r="C740" s="265">
        <v>-901</v>
      </c>
      <c r="D740" s="266">
        <f t="shared" si="43"/>
        <v>-901</v>
      </c>
      <c r="I740" s="274"/>
      <c r="J740" s="274"/>
      <c r="K740" s="274"/>
      <c r="L740" s="274"/>
    </row>
    <row r="741" spans="1:12">
      <c r="A741" s="263">
        <f t="shared" si="42"/>
        <v>1982</v>
      </c>
      <c r="B741" s="271">
        <v>30041</v>
      </c>
      <c r="C741" s="265">
        <v>-901</v>
      </c>
      <c r="D741" s="266">
        <f t="shared" si="43"/>
        <v>-901</v>
      </c>
      <c r="I741" s="274"/>
      <c r="J741" s="274"/>
      <c r="K741" s="274"/>
      <c r="L741" s="274"/>
    </row>
    <row r="742" spans="1:12">
      <c r="A742" s="263">
        <f t="shared" si="42"/>
        <v>1982</v>
      </c>
      <c r="B742" s="271">
        <v>30071</v>
      </c>
      <c r="C742" s="265">
        <v>-901</v>
      </c>
      <c r="D742" s="266">
        <f t="shared" si="43"/>
        <v>-901</v>
      </c>
      <c r="I742" s="274"/>
      <c r="J742" s="274"/>
      <c r="K742" s="274"/>
      <c r="L742" s="274"/>
    </row>
    <row r="743" spans="1:12">
      <c r="A743" s="263">
        <f t="shared" si="42"/>
        <v>1982</v>
      </c>
      <c r="B743" s="271">
        <v>30102</v>
      </c>
      <c r="C743" s="265">
        <v>-901</v>
      </c>
      <c r="D743" s="266">
        <f t="shared" si="43"/>
        <v>-901</v>
      </c>
      <c r="I743" s="274"/>
      <c r="J743" s="274"/>
      <c r="K743" s="274"/>
      <c r="L743" s="274"/>
    </row>
    <row r="744" spans="1:12">
      <c r="A744" s="263">
        <f t="shared" si="42"/>
        <v>1982</v>
      </c>
      <c r="B744" s="271">
        <v>30132</v>
      </c>
      <c r="C744" s="265">
        <v>-901</v>
      </c>
      <c r="D744" s="266">
        <f t="shared" si="43"/>
        <v>-901</v>
      </c>
      <c r="I744" s="274"/>
      <c r="J744" s="274"/>
      <c r="K744" s="274"/>
      <c r="L744" s="274"/>
    </row>
    <row r="745" spans="1:12">
      <c r="A745" s="263">
        <f t="shared" si="42"/>
        <v>1982</v>
      </c>
      <c r="B745" s="271">
        <v>30163</v>
      </c>
      <c r="C745" s="265">
        <v>-901</v>
      </c>
      <c r="D745" s="266">
        <f t="shared" si="43"/>
        <v>-901</v>
      </c>
      <c r="I745" s="274"/>
      <c r="J745" s="274"/>
      <c r="K745" s="274"/>
      <c r="L745" s="274"/>
    </row>
    <row r="746" spans="1:12">
      <c r="A746" s="263">
        <f t="shared" si="42"/>
        <v>1982</v>
      </c>
      <c r="B746" s="271">
        <v>30194</v>
      </c>
      <c r="C746" s="265">
        <v>-901</v>
      </c>
      <c r="D746" s="266">
        <f t="shared" si="43"/>
        <v>-901</v>
      </c>
      <c r="I746" s="274"/>
      <c r="J746" s="274"/>
      <c r="K746" s="274"/>
      <c r="L746" s="274"/>
    </row>
    <row r="747" spans="1:12">
      <c r="A747" s="263">
        <f t="shared" si="42"/>
        <v>1982</v>
      </c>
      <c r="B747" s="271">
        <v>30224</v>
      </c>
      <c r="C747" s="265">
        <v>-901</v>
      </c>
      <c r="D747" s="266">
        <f t="shared" si="43"/>
        <v>-901</v>
      </c>
      <c r="I747" s="274"/>
      <c r="J747" s="274"/>
      <c r="K747" s="274"/>
      <c r="L747" s="274"/>
    </row>
    <row r="748" spans="1:12">
      <c r="A748" s="263">
        <f t="shared" si="42"/>
        <v>1983</v>
      </c>
      <c r="B748" s="271">
        <v>30255</v>
      </c>
      <c r="C748" s="265">
        <v>-901</v>
      </c>
      <c r="D748" s="266">
        <f t="shared" si="43"/>
        <v>-901</v>
      </c>
      <c r="I748" s="274"/>
      <c r="J748" s="274"/>
      <c r="K748" s="274"/>
      <c r="L748" s="274"/>
    </row>
    <row r="749" spans="1:12">
      <c r="A749" s="263">
        <f t="shared" si="42"/>
        <v>1983</v>
      </c>
      <c r="B749" s="271">
        <v>30285</v>
      </c>
      <c r="C749" s="265">
        <v>-901</v>
      </c>
      <c r="D749" s="266">
        <f t="shared" si="43"/>
        <v>-901</v>
      </c>
      <c r="I749" s="274"/>
      <c r="J749" s="274"/>
      <c r="K749" s="274"/>
      <c r="L749" s="274"/>
    </row>
    <row r="750" spans="1:12">
      <c r="A750" s="263">
        <f t="shared" si="42"/>
        <v>1983</v>
      </c>
      <c r="B750" s="271">
        <v>30316</v>
      </c>
      <c r="C750" s="265">
        <v>-901</v>
      </c>
      <c r="D750" s="266">
        <f t="shared" si="43"/>
        <v>-901</v>
      </c>
      <c r="I750" s="274"/>
      <c r="J750" s="274"/>
      <c r="K750" s="274"/>
      <c r="L750" s="274"/>
    </row>
    <row r="751" spans="1:12">
      <c r="A751" s="263">
        <f t="shared" si="42"/>
        <v>1983</v>
      </c>
      <c r="B751" s="271">
        <v>30347</v>
      </c>
      <c r="C751" s="265">
        <v>-901</v>
      </c>
      <c r="D751" s="266">
        <f t="shared" si="43"/>
        <v>-901</v>
      </c>
      <c r="I751" s="274"/>
      <c r="J751" s="274"/>
      <c r="K751" s="274"/>
      <c r="L751" s="274"/>
    </row>
    <row r="752" spans="1:12">
      <c r="A752" s="263">
        <f t="shared" si="42"/>
        <v>1983</v>
      </c>
      <c r="B752" s="271">
        <v>30375</v>
      </c>
      <c r="C752" s="265">
        <v>-901</v>
      </c>
      <c r="D752" s="266">
        <f t="shared" si="43"/>
        <v>-901</v>
      </c>
      <c r="I752" s="274"/>
      <c r="J752" s="274"/>
      <c r="K752" s="274"/>
      <c r="L752" s="274"/>
    </row>
    <row r="753" spans="1:12">
      <c r="A753" s="263">
        <f t="shared" si="42"/>
        <v>1983</v>
      </c>
      <c r="B753" s="271">
        <v>30406</v>
      </c>
      <c r="C753" s="265">
        <v>-901</v>
      </c>
      <c r="D753" s="266">
        <f t="shared" si="43"/>
        <v>-901</v>
      </c>
      <c r="I753" s="274"/>
      <c r="J753" s="274"/>
      <c r="K753" s="274"/>
      <c r="L753" s="274"/>
    </row>
    <row r="754" spans="1:12">
      <c r="A754" s="263">
        <f t="shared" si="42"/>
        <v>1983</v>
      </c>
      <c r="B754" s="271">
        <v>30436</v>
      </c>
      <c r="C754" s="265">
        <v>-901</v>
      </c>
      <c r="D754" s="266">
        <f t="shared" si="43"/>
        <v>-901</v>
      </c>
      <c r="I754" s="274"/>
      <c r="J754" s="274"/>
      <c r="K754" s="274"/>
      <c r="L754" s="274"/>
    </row>
    <row r="755" spans="1:12">
      <c r="A755" s="263">
        <f t="shared" si="42"/>
        <v>1983</v>
      </c>
      <c r="B755" s="271">
        <v>30467</v>
      </c>
      <c r="C755" s="265">
        <v>-901</v>
      </c>
      <c r="D755" s="266">
        <f t="shared" si="43"/>
        <v>-901</v>
      </c>
      <c r="I755" s="274"/>
      <c r="J755" s="274"/>
      <c r="K755" s="274"/>
      <c r="L755" s="274"/>
    </row>
    <row r="756" spans="1:12">
      <c r="A756" s="263">
        <f t="shared" si="42"/>
        <v>1983</v>
      </c>
      <c r="B756" s="271">
        <v>30497</v>
      </c>
      <c r="C756" s="265">
        <v>-901</v>
      </c>
      <c r="D756" s="266">
        <f t="shared" si="43"/>
        <v>-901</v>
      </c>
      <c r="I756" s="274"/>
      <c r="J756" s="274"/>
      <c r="K756" s="274"/>
      <c r="L756" s="274"/>
    </row>
    <row r="757" spans="1:12">
      <c r="A757" s="263">
        <f t="shared" si="42"/>
        <v>1983</v>
      </c>
      <c r="B757" s="271">
        <v>30528</v>
      </c>
      <c r="C757" s="265">
        <v>-901</v>
      </c>
      <c r="D757" s="266">
        <f t="shared" si="43"/>
        <v>-901</v>
      </c>
      <c r="I757" s="274"/>
      <c r="J757" s="274"/>
      <c r="K757" s="274"/>
      <c r="L757" s="274"/>
    </row>
    <row r="758" spans="1:12">
      <c r="A758" s="263">
        <f t="shared" si="42"/>
        <v>1983</v>
      </c>
      <c r="B758" s="271">
        <v>30559</v>
      </c>
      <c r="C758" s="265">
        <v>-901</v>
      </c>
      <c r="D758" s="266">
        <f t="shared" si="43"/>
        <v>-901</v>
      </c>
      <c r="I758" s="274"/>
      <c r="J758" s="274"/>
      <c r="K758" s="274"/>
      <c r="L758" s="274"/>
    </row>
    <row r="759" spans="1:12">
      <c r="A759" s="263">
        <f t="shared" si="42"/>
        <v>1983</v>
      </c>
      <c r="B759" s="271">
        <v>30589</v>
      </c>
      <c r="C759" s="265">
        <v>-901</v>
      </c>
      <c r="D759" s="266">
        <f t="shared" si="43"/>
        <v>-901</v>
      </c>
      <c r="I759" s="274"/>
      <c r="J759" s="274"/>
      <c r="K759" s="274"/>
      <c r="L759" s="274"/>
    </row>
    <row r="760" spans="1:12">
      <c r="A760" s="263">
        <f t="shared" si="42"/>
        <v>1984</v>
      </c>
      <c r="B760" s="271">
        <v>30620</v>
      </c>
      <c r="C760" s="265">
        <v>-901</v>
      </c>
      <c r="D760" s="266">
        <f t="shared" si="43"/>
        <v>-901</v>
      </c>
      <c r="I760" s="274"/>
      <c r="J760" s="274"/>
      <c r="K760" s="274"/>
      <c r="L760" s="274"/>
    </row>
    <row r="761" spans="1:12">
      <c r="A761" s="263">
        <f t="shared" si="42"/>
        <v>1984</v>
      </c>
      <c r="B761" s="271">
        <v>30650</v>
      </c>
      <c r="C761" s="265">
        <v>-901</v>
      </c>
      <c r="D761" s="266">
        <f t="shared" si="43"/>
        <v>-901</v>
      </c>
      <c r="I761" s="274"/>
      <c r="J761" s="274"/>
      <c r="K761" s="274"/>
      <c r="L761" s="274"/>
    </row>
    <row r="762" spans="1:12">
      <c r="A762" s="263">
        <f t="shared" si="42"/>
        <v>1984</v>
      </c>
      <c r="B762" s="271">
        <v>30681</v>
      </c>
      <c r="C762" s="265">
        <v>-901</v>
      </c>
      <c r="D762" s="266">
        <f t="shared" si="43"/>
        <v>-901</v>
      </c>
      <c r="I762" s="274"/>
      <c r="J762" s="274"/>
      <c r="K762" s="274"/>
      <c r="L762" s="274"/>
    </row>
    <row r="763" spans="1:12">
      <c r="A763" s="263">
        <f t="shared" si="42"/>
        <v>1984</v>
      </c>
      <c r="B763" s="271">
        <v>30712</v>
      </c>
      <c r="C763" s="265">
        <v>-901</v>
      </c>
      <c r="D763" s="266">
        <f t="shared" si="43"/>
        <v>-901</v>
      </c>
      <c r="I763" s="274"/>
      <c r="J763" s="274"/>
      <c r="K763" s="274"/>
      <c r="L763" s="274"/>
    </row>
    <row r="764" spans="1:12">
      <c r="A764" s="263">
        <f t="shared" si="42"/>
        <v>1984</v>
      </c>
      <c r="B764" s="271">
        <v>30741</v>
      </c>
      <c r="C764" s="265">
        <v>-901</v>
      </c>
      <c r="D764" s="266">
        <f t="shared" si="43"/>
        <v>-901</v>
      </c>
      <c r="I764" s="274"/>
      <c r="J764" s="274"/>
      <c r="K764" s="274"/>
      <c r="L764" s="274"/>
    </row>
    <row r="765" spans="1:12">
      <c r="A765" s="263">
        <f t="shared" si="42"/>
        <v>1984</v>
      </c>
      <c r="B765" s="271">
        <v>30772</v>
      </c>
      <c r="C765" s="265">
        <v>-901</v>
      </c>
      <c r="D765" s="266">
        <f t="shared" si="43"/>
        <v>-901</v>
      </c>
      <c r="I765" s="274"/>
      <c r="J765" s="274"/>
      <c r="K765" s="274"/>
      <c r="L765" s="274"/>
    </row>
    <row r="766" spans="1:12">
      <c r="A766" s="263">
        <f t="shared" si="42"/>
        <v>1984</v>
      </c>
      <c r="B766" s="271">
        <v>30802</v>
      </c>
      <c r="C766" s="265">
        <v>-901</v>
      </c>
      <c r="D766" s="266">
        <f t="shared" si="43"/>
        <v>-901</v>
      </c>
      <c r="I766" s="274"/>
      <c r="J766" s="274"/>
      <c r="K766" s="274"/>
      <c r="L766" s="274"/>
    </row>
    <row r="767" spans="1:12">
      <c r="A767" s="263">
        <f t="shared" si="42"/>
        <v>1984</v>
      </c>
      <c r="B767" s="271">
        <v>30833</v>
      </c>
      <c r="C767" s="265">
        <v>-901</v>
      </c>
      <c r="D767" s="266">
        <f t="shared" si="43"/>
        <v>-901</v>
      </c>
      <c r="I767" s="274"/>
      <c r="J767" s="274"/>
      <c r="K767" s="274"/>
      <c r="L767" s="274"/>
    </row>
    <row r="768" spans="1:12">
      <c r="A768" s="263">
        <f t="shared" si="42"/>
        <v>1984</v>
      </c>
      <c r="B768" s="271">
        <v>30863</v>
      </c>
      <c r="C768" s="265">
        <v>-901</v>
      </c>
      <c r="D768" s="266">
        <f t="shared" si="43"/>
        <v>-901</v>
      </c>
      <c r="I768" s="274"/>
      <c r="J768" s="274"/>
      <c r="K768" s="274"/>
      <c r="L768" s="274"/>
    </row>
    <row r="769" spans="1:12">
      <c r="A769" s="263">
        <f t="shared" si="42"/>
        <v>1984</v>
      </c>
      <c r="B769" s="271">
        <v>30894</v>
      </c>
      <c r="C769" s="265">
        <v>-901</v>
      </c>
      <c r="D769" s="266">
        <f t="shared" si="43"/>
        <v>-901</v>
      </c>
      <c r="I769" s="274"/>
      <c r="J769" s="274"/>
      <c r="K769" s="274"/>
      <c r="L769" s="274"/>
    </row>
    <row r="770" spans="1:12">
      <c r="A770" s="263">
        <f t="shared" si="42"/>
        <v>1984</v>
      </c>
      <c r="B770" s="271">
        <v>30925</v>
      </c>
      <c r="C770" s="265">
        <v>-901</v>
      </c>
      <c r="D770" s="266">
        <f t="shared" si="43"/>
        <v>-901</v>
      </c>
      <c r="I770" s="274"/>
      <c r="J770" s="274"/>
      <c r="K770" s="274"/>
      <c r="L770" s="274"/>
    </row>
    <row r="771" spans="1:12">
      <c r="A771" s="263">
        <f t="shared" si="42"/>
        <v>1984</v>
      </c>
      <c r="B771" s="271">
        <v>30955</v>
      </c>
      <c r="C771" s="265">
        <v>-901</v>
      </c>
      <c r="D771" s="266">
        <f t="shared" si="43"/>
        <v>-901</v>
      </c>
      <c r="I771" s="274"/>
      <c r="J771" s="274"/>
      <c r="K771" s="274"/>
      <c r="L771" s="274"/>
    </row>
    <row r="772" spans="1:12">
      <c r="A772" s="263">
        <f t="shared" si="42"/>
        <v>1985</v>
      </c>
      <c r="B772" s="271">
        <v>30986</v>
      </c>
      <c r="C772" s="265">
        <v>-901</v>
      </c>
      <c r="D772" s="266">
        <f t="shared" si="43"/>
        <v>-901</v>
      </c>
      <c r="I772" s="274"/>
      <c r="J772" s="274"/>
      <c r="K772" s="274"/>
      <c r="L772" s="274"/>
    </row>
    <row r="773" spans="1:12">
      <c r="A773" s="263">
        <f t="shared" si="42"/>
        <v>1985</v>
      </c>
      <c r="B773" s="271">
        <v>31016</v>
      </c>
      <c r="C773" s="265">
        <v>-901</v>
      </c>
      <c r="D773" s="266">
        <f t="shared" si="43"/>
        <v>-901</v>
      </c>
      <c r="I773" s="274"/>
      <c r="J773" s="274"/>
      <c r="K773" s="274"/>
      <c r="L773" s="274"/>
    </row>
    <row r="774" spans="1:12">
      <c r="A774" s="263">
        <f t="shared" si="42"/>
        <v>1985</v>
      </c>
      <c r="B774" s="271">
        <v>31047</v>
      </c>
      <c r="C774" s="265">
        <v>-901</v>
      </c>
      <c r="D774" s="266">
        <f t="shared" si="43"/>
        <v>-901</v>
      </c>
      <c r="I774" s="274"/>
      <c r="J774" s="274"/>
      <c r="K774" s="274"/>
      <c r="L774" s="274"/>
    </row>
    <row r="775" spans="1:12">
      <c r="A775" s="263">
        <f t="shared" si="42"/>
        <v>1985</v>
      </c>
      <c r="B775" s="271">
        <v>31078</v>
      </c>
      <c r="C775" s="265">
        <v>-901</v>
      </c>
      <c r="D775" s="266">
        <f t="shared" si="43"/>
        <v>-901</v>
      </c>
      <c r="I775" s="274"/>
      <c r="J775" s="274"/>
      <c r="K775" s="274"/>
      <c r="L775" s="274"/>
    </row>
    <row r="776" spans="1:12">
      <c r="A776" s="263">
        <f t="shared" si="42"/>
        <v>1985</v>
      </c>
      <c r="B776" s="271">
        <v>31106</v>
      </c>
      <c r="C776" s="265">
        <v>-901</v>
      </c>
      <c r="D776" s="266">
        <f t="shared" si="43"/>
        <v>-901</v>
      </c>
      <c r="I776" s="274"/>
      <c r="J776" s="274"/>
      <c r="K776" s="274"/>
      <c r="L776" s="274"/>
    </row>
    <row r="777" spans="1:12">
      <c r="A777" s="263">
        <f t="shared" si="42"/>
        <v>1985</v>
      </c>
      <c r="B777" s="271">
        <v>31137</v>
      </c>
      <c r="C777" s="265">
        <v>-901</v>
      </c>
      <c r="D777" s="266">
        <f t="shared" si="43"/>
        <v>-901</v>
      </c>
      <c r="I777" s="274"/>
      <c r="J777" s="274"/>
      <c r="K777" s="274"/>
      <c r="L777" s="274"/>
    </row>
    <row r="778" spans="1:12">
      <c r="A778" s="263">
        <f t="shared" si="42"/>
        <v>1985</v>
      </c>
      <c r="B778" s="271">
        <v>31167</v>
      </c>
      <c r="C778" s="265">
        <v>-901</v>
      </c>
      <c r="D778" s="266">
        <f t="shared" si="43"/>
        <v>-901</v>
      </c>
      <c r="I778" s="274"/>
      <c r="J778" s="274"/>
      <c r="K778" s="274"/>
      <c r="L778" s="274"/>
    </row>
    <row r="779" spans="1:12">
      <c r="A779" s="263">
        <f t="shared" si="42"/>
        <v>1985</v>
      </c>
      <c r="B779" s="271">
        <v>31198</v>
      </c>
      <c r="C779" s="265">
        <v>-901</v>
      </c>
      <c r="D779" s="266">
        <f t="shared" si="43"/>
        <v>-901</v>
      </c>
      <c r="I779" s="274"/>
      <c r="J779" s="274"/>
      <c r="K779" s="274"/>
      <c r="L779" s="274"/>
    </row>
    <row r="780" spans="1:12">
      <c r="A780" s="263">
        <f t="shared" si="42"/>
        <v>1985</v>
      </c>
      <c r="B780" s="271">
        <v>31228</v>
      </c>
      <c r="C780" s="265">
        <v>-901</v>
      </c>
      <c r="D780" s="266">
        <f t="shared" si="43"/>
        <v>-901</v>
      </c>
      <c r="I780" s="274"/>
      <c r="J780" s="274"/>
      <c r="K780" s="274"/>
      <c r="L780" s="274"/>
    </row>
    <row r="781" spans="1:12">
      <c r="A781" s="263">
        <f t="shared" si="42"/>
        <v>1985</v>
      </c>
      <c r="B781" s="271">
        <v>31259</v>
      </c>
      <c r="C781" s="265">
        <v>-901</v>
      </c>
      <c r="D781" s="266">
        <f t="shared" si="43"/>
        <v>-901</v>
      </c>
      <c r="I781" s="274"/>
      <c r="J781" s="274"/>
      <c r="K781" s="274"/>
      <c r="L781" s="274"/>
    </row>
    <row r="782" spans="1:12">
      <c r="A782" s="263">
        <f t="shared" si="42"/>
        <v>1985</v>
      </c>
      <c r="B782" s="271">
        <v>31290</v>
      </c>
      <c r="C782" s="265">
        <v>-901</v>
      </c>
      <c r="D782" s="266">
        <f t="shared" si="43"/>
        <v>-901</v>
      </c>
      <c r="I782" s="274"/>
      <c r="J782" s="274"/>
      <c r="K782" s="274"/>
      <c r="L782" s="274"/>
    </row>
    <row r="783" spans="1:12">
      <c r="A783" s="263">
        <f t="shared" si="42"/>
        <v>1985</v>
      </c>
      <c r="B783" s="271">
        <v>31320</v>
      </c>
      <c r="C783" s="265">
        <v>-901</v>
      </c>
      <c r="D783" s="266">
        <f t="shared" si="43"/>
        <v>-901</v>
      </c>
      <c r="I783" s="274"/>
      <c r="J783" s="274"/>
      <c r="K783" s="274"/>
      <c r="L783" s="274"/>
    </row>
    <row r="784" spans="1:12">
      <c r="A784" s="263">
        <f t="shared" si="42"/>
        <v>1986</v>
      </c>
      <c r="B784" s="271">
        <v>31351</v>
      </c>
      <c r="C784" s="265">
        <v>-901</v>
      </c>
      <c r="D784" s="266">
        <f t="shared" si="43"/>
        <v>-901</v>
      </c>
      <c r="I784" s="274"/>
      <c r="J784" s="274"/>
      <c r="K784" s="274"/>
      <c r="L784" s="274"/>
    </row>
    <row r="785" spans="1:12">
      <c r="A785" s="263">
        <f t="shared" ref="A785:A848" si="44">IF(MONTH(B785)&gt;9,YEAR(B785)+1,YEAR(B785))</f>
        <v>1986</v>
      </c>
      <c r="B785" s="271">
        <v>31381</v>
      </c>
      <c r="C785" s="265">
        <v>-901</v>
      </c>
      <c r="D785" s="266">
        <f t="shared" ref="D785:D848" si="45">IF(C785&lt;&gt;-901,C785*DAY(B785)*24*60*60/(220*22*9*1000),-901)</f>
        <v>-901</v>
      </c>
      <c r="I785" s="274"/>
      <c r="J785" s="274"/>
      <c r="K785" s="274"/>
      <c r="L785" s="274"/>
    </row>
    <row r="786" spans="1:12">
      <c r="A786" s="263">
        <f t="shared" si="44"/>
        <v>1986</v>
      </c>
      <c r="B786" s="271">
        <v>31412</v>
      </c>
      <c r="C786" s="265">
        <v>-901</v>
      </c>
      <c r="D786" s="266">
        <f t="shared" si="45"/>
        <v>-901</v>
      </c>
      <c r="I786" s="274"/>
      <c r="J786" s="274"/>
      <c r="K786" s="274"/>
      <c r="L786" s="274"/>
    </row>
    <row r="787" spans="1:12">
      <c r="A787" s="263">
        <f t="shared" si="44"/>
        <v>1986</v>
      </c>
      <c r="B787" s="271">
        <v>31443</v>
      </c>
      <c r="C787" s="265">
        <v>-901</v>
      </c>
      <c r="D787" s="266">
        <f t="shared" si="45"/>
        <v>-901</v>
      </c>
      <c r="I787" s="274"/>
      <c r="J787" s="274"/>
      <c r="K787" s="274"/>
      <c r="L787" s="274"/>
    </row>
    <row r="788" spans="1:12">
      <c r="A788" s="263">
        <f t="shared" si="44"/>
        <v>1986</v>
      </c>
      <c r="B788" s="271">
        <v>31471</v>
      </c>
      <c r="C788" s="265">
        <v>-901</v>
      </c>
      <c r="D788" s="266">
        <f t="shared" si="45"/>
        <v>-901</v>
      </c>
      <c r="I788" s="274"/>
      <c r="J788" s="274"/>
      <c r="K788" s="274"/>
      <c r="L788" s="274"/>
    </row>
    <row r="789" spans="1:12">
      <c r="A789" s="263">
        <f t="shared" si="44"/>
        <v>1986</v>
      </c>
      <c r="B789" s="271">
        <v>31502</v>
      </c>
      <c r="C789" s="265">
        <v>-901</v>
      </c>
      <c r="D789" s="266">
        <f t="shared" si="45"/>
        <v>-901</v>
      </c>
      <c r="I789" s="274"/>
      <c r="J789" s="274"/>
      <c r="K789" s="274"/>
      <c r="L789" s="274"/>
    </row>
    <row r="790" spans="1:12">
      <c r="A790" s="263">
        <f t="shared" si="44"/>
        <v>1986</v>
      </c>
      <c r="B790" s="271">
        <v>31532</v>
      </c>
      <c r="C790" s="265">
        <v>-901</v>
      </c>
      <c r="D790" s="266">
        <f t="shared" si="45"/>
        <v>-901</v>
      </c>
      <c r="I790" s="274"/>
      <c r="J790" s="274"/>
      <c r="K790" s="274"/>
      <c r="L790" s="274"/>
    </row>
    <row r="791" spans="1:12">
      <c r="A791" s="263">
        <f t="shared" si="44"/>
        <v>1986</v>
      </c>
      <c r="B791" s="271">
        <v>31563</v>
      </c>
      <c r="C791" s="265">
        <v>-901</v>
      </c>
      <c r="D791" s="266">
        <f t="shared" si="45"/>
        <v>-901</v>
      </c>
      <c r="I791" s="274"/>
      <c r="J791" s="274"/>
      <c r="K791" s="274"/>
      <c r="L791" s="274"/>
    </row>
    <row r="792" spans="1:12">
      <c r="A792" s="263">
        <f t="shared" si="44"/>
        <v>1986</v>
      </c>
      <c r="B792" s="271">
        <v>31593</v>
      </c>
      <c r="C792" s="265">
        <v>-901</v>
      </c>
      <c r="D792" s="266">
        <f t="shared" si="45"/>
        <v>-901</v>
      </c>
      <c r="I792" s="274"/>
      <c r="J792" s="274"/>
      <c r="K792" s="274"/>
      <c r="L792" s="274"/>
    </row>
    <row r="793" spans="1:12">
      <c r="A793" s="263">
        <f t="shared" si="44"/>
        <v>1986</v>
      </c>
      <c r="B793" s="271">
        <v>31624</v>
      </c>
      <c r="C793" s="265">
        <v>-901</v>
      </c>
      <c r="D793" s="266">
        <f t="shared" si="45"/>
        <v>-901</v>
      </c>
      <c r="I793" s="274"/>
      <c r="J793" s="274"/>
      <c r="K793" s="274"/>
      <c r="L793" s="274"/>
    </row>
    <row r="794" spans="1:12">
      <c r="A794" s="263">
        <f t="shared" si="44"/>
        <v>1986</v>
      </c>
      <c r="B794" s="271">
        <v>31655</v>
      </c>
      <c r="C794" s="265">
        <v>-901</v>
      </c>
      <c r="D794" s="266">
        <f t="shared" si="45"/>
        <v>-901</v>
      </c>
      <c r="I794" s="274"/>
      <c r="J794" s="274"/>
      <c r="K794" s="274"/>
      <c r="L794" s="274"/>
    </row>
    <row r="795" spans="1:12">
      <c r="A795" s="263">
        <f t="shared" si="44"/>
        <v>1986</v>
      </c>
      <c r="B795" s="271">
        <v>31685</v>
      </c>
      <c r="C795" s="265">
        <v>-901</v>
      </c>
      <c r="D795" s="266">
        <f t="shared" si="45"/>
        <v>-901</v>
      </c>
      <c r="I795" s="274"/>
      <c r="J795" s="274"/>
      <c r="K795" s="274"/>
      <c r="L795" s="274"/>
    </row>
    <row r="796" spans="1:12">
      <c r="A796" s="263">
        <f t="shared" si="44"/>
        <v>1987</v>
      </c>
      <c r="B796" s="271">
        <v>31716</v>
      </c>
      <c r="C796" s="265">
        <v>18.899999999999999</v>
      </c>
      <c r="D796" s="266">
        <f t="shared" si="45"/>
        <v>1.1621157024793387</v>
      </c>
      <c r="I796" s="274"/>
      <c r="J796" s="274"/>
      <c r="K796" s="274"/>
      <c r="L796" s="274"/>
    </row>
    <row r="797" spans="1:12">
      <c r="A797" s="263">
        <f t="shared" si="44"/>
        <v>1987</v>
      </c>
      <c r="B797" s="271">
        <v>31746</v>
      </c>
      <c r="C797" s="265">
        <v>19.100000000000001</v>
      </c>
      <c r="D797" s="266">
        <f t="shared" si="45"/>
        <v>1.1365289256198348</v>
      </c>
      <c r="I797" s="274"/>
      <c r="J797" s="274"/>
      <c r="K797" s="274"/>
      <c r="L797" s="274"/>
    </row>
    <row r="798" spans="1:12">
      <c r="A798" s="263">
        <f t="shared" si="44"/>
        <v>1987</v>
      </c>
      <c r="B798" s="271">
        <v>31777</v>
      </c>
      <c r="C798" s="265">
        <v>19.8</v>
      </c>
      <c r="D798" s="266">
        <f t="shared" si="45"/>
        <v>1.2174545454545453</v>
      </c>
      <c r="I798" s="274"/>
      <c r="J798" s="274"/>
      <c r="K798" s="274"/>
      <c r="L798" s="274"/>
    </row>
    <row r="799" spans="1:12">
      <c r="A799" s="263">
        <f t="shared" si="44"/>
        <v>1987</v>
      </c>
      <c r="B799" s="271">
        <v>31808</v>
      </c>
      <c r="C799" s="265">
        <v>27.8</v>
      </c>
      <c r="D799" s="266">
        <f t="shared" si="45"/>
        <v>1.7093553719008265</v>
      </c>
      <c r="I799" s="274"/>
      <c r="J799" s="274"/>
      <c r="K799" s="274"/>
      <c r="L799" s="274"/>
    </row>
    <row r="800" spans="1:12">
      <c r="A800" s="263">
        <f t="shared" si="44"/>
        <v>1987</v>
      </c>
      <c r="B800" s="271">
        <v>31836</v>
      </c>
      <c r="C800" s="265">
        <v>41.5</v>
      </c>
      <c r="D800" s="266">
        <f t="shared" si="45"/>
        <v>2.304793388429752</v>
      </c>
      <c r="I800" s="274"/>
      <c r="J800" s="274"/>
      <c r="K800" s="274"/>
      <c r="L800" s="274"/>
    </row>
    <row r="801" spans="1:12">
      <c r="A801" s="263">
        <f t="shared" si="44"/>
        <v>1987</v>
      </c>
      <c r="B801" s="271">
        <v>31867</v>
      </c>
      <c r="C801" s="265">
        <v>70</v>
      </c>
      <c r="D801" s="266">
        <f t="shared" si="45"/>
        <v>4.3041322314049584</v>
      </c>
      <c r="I801" s="274"/>
      <c r="J801" s="274"/>
      <c r="K801" s="274"/>
      <c r="L801" s="274"/>
    </row>
    <row r="802" spans="1:12">
      <c r="A802" s="263">
        <f t="shared" si="44"/>
        <v>1987</v>
      </c>
      <c r="B802" s="271">
        <v>31897</v>
      </c>
      <c r="C802" s="265">
        <v>24</v>
      </c>
      <c r="D802" s="266">
        <f t="shared" si="45"/>
        <v>1.428099173553719</v>
      </c>
      <c r="I802" s="274"/>
      <c r="J802" s="274"/>
      <c r="K802" s="274"/>
      <c r="L802" s="274"/>
    </row>
    <row r="803" spans="1:12">
      <c r="A803" s="263">
        <f t="shared" si="44"/>
        <v>1987</v>
      </c>
      <c r="B803" s="271">
        <v>31928</v>
      </c>
      <c r="C803" s="265">
        <v>16.2</v>
      </c>
      <c r="D803" s="266">
        <f t="shared" si="45"/>
        <v>0.99609917355371902</v>
      </c>
      <c r="I803" s="274"/>
      <c r="J803" s="274"/>
      <c r="K803" s="274"/>
      <c r="L803" s="274"/>
    </row>
    <row r="804" spans="1:12">
      <c r="A804" s="263">
        <f t="shared" si="44"/>
        <v>1987</v>
      </c>
      <c r="B804" s="271">
        <v>31958</v>
      </c>
      <c r="C804" s="265">
        <v>9.02</v>
      </c>
      <c r="D804" s="266">
        <f t="shared" si="45"/>
        <v>0.53672727272727272</v>
      </c>
      <c r="I804" s="274"/>
      <c r="J804" s="274"/>
      <c r="K804" s="274"/>
      <c r="L804" s="274"/>
    </row>
    <row r="805" spans="1:12">
      <c r="A805" s="263">
        <f t="shared" si="44"/>
        <v>1987</v>
      </c>
      <c r="B805" s="271">
        <v>31989</v>
      </c>
      <c r="C805" s="265">
        <v>4.92</v>
      </c>
      <c r="D805" s="266">
        <f t="shared" si="45"/>
        <v>0.30251900826446287</v>
      </c>
      <c r="I805" s="274"/>
      <c r="J805" s="274"/>
      <c r="K805" s="274"/>
      <c r="L805" s="274"/>
    </row>
    <row r="806" spans="1:12">
      <c r="A806" s="263">
        <f t="shared" si="44"/>
        <v>1987</v>
      </c>
      <c r="B806" s="271">
        <v>32020</v>
      </c>
      <c r="C806" s="265">
        <v>2.09</v>
      </c>
      <c r="D806" s="266">
        <f t="shared" si="45"/>
        <v>0.12850909090909088</v>
      </c>
      <c r="I806" s="274"/>
      <c r="J806" s="274"/>
      <c r="K806" s="274"/>
      <c r="L806" s="274"/>
    </row>
    <row r="807" spans="1:12">
      <c r="A807" s="263">
        <f t="shared" si="44"/>
        <v>1987</v>
      </c>
      <c r="B807" s="271">
        <v>32050</v>
      </c>
      <c r="C807" s="265">
        <v>3.73</v>
      </c>
      <c r="D807" s="266">
        <f t="shared" si="45"/>
        <v>0.22195041322314055</v>
      </c>
      <c r="I807" s="274"/>
      <c r="J807" s="274"/>
      <c r="K807" s="274"/>
      <c r="L807" s="274"/>
    </row>
    <row r="808" spans="1:12">
      <c r="A808" s="263">
        <f t="shared" si="44"/>
        <v>1988</v>
      </c>
      <c r="B808" s="271">
        <v>32081</v>
      </c>
      <c r="C808" s="265">
        <v>5.6</v>
      </c>
      <c r="D808" s="266">
        <f t="shared" si="45"/>
        <v>0.34433057851239668</v>
      </c>
      <c r="I808" s="274"/>
      <c r="J808" s="274"/>
      <c r="K808" s="274"/>
      <c r="L808" s="274"/>
    </row>
    <row r="809" spans="1:12">
      <c r="A809" s="263">
        <f t="shared" si="44"/>
        <v>1988</v>
      </c>
      <c r="B809" s="271">
        <v>32111</v>
      </c>
      <c r="C809" s="265">
        <v>12.3</v>
      </c>
      <c r="D809" s="266">
        <f t="shared" si="45"/>
        <v>0.73190082644628096</v>
      </c>
      <c r="I809" s="274"/>
      <c r="J809" s="274"/>
      <c r="K809" s="274"/>
      <c r="L809" s="274"/>
    </row>
    <row r="810" spans="1:12">
      <c r="A810" s="263">
        <f t="shared" si="44"/>
        <v>1988</v>
      </c>
      <c r="B810" s="271">
        <v>32142</v>
      </c>
      <c r="C810" s="265">
        <v>22.5</v>
      </c>
      <c r="D810" s="266">
        <f t="shared" si="45"/>
        <v>1.3834710743801653</v>
      </c>
      <c r="I810" s="274"/>
      <c r="J810" s="274"/>
      <c r="K810" s="274"/>
      <c r="L810" s="274"/>
    </row>
    <row r="811" spans="1:12">
      <c r="A811" s="263">
        <f t="shared" si="44"/>
        <v>1988</v>
      </c>
      <c r="B811" s="271">
        <v>32173</v>
      </c>
      <c r="C811" s="265">
        <v>41.4</v>
      </c>
      <c r="D811" s="266">
        <f t="shared" si="45"/>
        <v>2.545586776859504</v>
      </c>
      <c r="I811" s="274"/>
      <c r="J811" s="274"/>
      <c r="K811" s="274"/>
      <c r="L811" s="274"/>
    </row>
    <row r="812" spans="1:12">
      <c r="A812" s="263">
        <f t="shared" si="44"/>
        <v>1988</v>
      </c>
      <c r="B812" s="271">
        <v>32202</v>
      </c>
      <c r="C812" s="265">
        <v>17.2</v>
      </c>
      <c r="D812" s="266">
        <f t="shared" si="45"/>
        <v>0.98935537190082623</v>
      </c>
      <c r="I812" s="274"/>
      <c r="J812" s="274"/>
      <c r="K812" s="274"/>
      <c r="L812" s="274"/>
    </row>
    <row r="813" spans="1:12">
      <c r="A813" s="263">
        <f t="shared" si="44"/>
        <v>1988</v>
      </c>
      <c r="B813" s="271">
        <v>32233</v>
      </c>
      <c r="C813" s="265">
        <v>16.399999999999999</v>
      </c>
      <c r="D813" s="266">
        <f t="shared" si="45"/>
        <v>1.0083966942148759</v>
      </c>
      <c r="I813" s="274"/>
      <c r="J813" s="274"/>
      <c r="K813" s="274"/>
      <c r="L813" s="274"/>
    </row>
    <row r="814" spans="1:12">
      <c r="A814" s="263">
        <f t="shared" si="44"/>
        <v>1988</v>
      </c>
      <c r="B814" s="271">
        <v>32263</v>
      </c>
      <c r="C814" s="265">
        <v>21.4</v>
      </c>
      <c r="D814" s="266">
        <f t="shared" si="45"/>
        <v>1.2733884297520661</v>
      </c>
      <c r="I814" s="274"/>
      <c r="J814" s="274"/>
      <c r="K814" s="274"/>
      <c r="L814" s="274"/>
    </row>
    <row r="815" spans="1:12">
      <c r="A815" s="263">
        <f t="shared" si="44"/>
        <v>1988</v>
      </c>
      <c r="B815" s="271">
        <v>32294</v>
      </c>
      <c r="C815" s="265">
        <v>15.6</v>
      </c>
      <c r="D815" s="266">
        <f t="shared" si="45"/>
        <v>0.95920661157024789</v>
      </c>
      <c r="I815" s="274"/>
      <c r="J815" s="274"/>
      <c r="K815" s="274"/>
      <c r="L815" s="274"/>
    </row>
    <row r="816" spans="1:12">
      <c r="A816" s="263">
        <f t="shared" si="44"/>
        <v>1988</v>
      </c>
      <c r="B816" s="271">
        <v>32324</v>
      </c>
      <c r="C816" s="265">
        <v>10</v>
      </c>
      <c r="D816" s="266">
        <f t="shared" si="45"/>
        <v>0.5950413223140496</v>
      </c>
      <c r="I816" s="274"/>
      <c r="J816" s="274"/>
      <c r="K816" s="274"/>
      <c r="L816" s="274"/>
    </row>
    <row r="817" spans="1:12">
      <c r="A817" s="263">
        <f t="shared" si="44"/>
        <v>1988</v>
      </c>
      <c r="B817" s="271">
        <v>32355</v>
      </c>
      <c r="C817" s="265">
        <v>3.18</v>
      </c>
      <c r="D817" s="266">
        <f t="shared" si="45"/>
        <v>0.19553057851239669</v>
      </c>
      <c r="I817" s="274"/>
      <c r="J817" s="274"/>
      <c r="K817" s="274"/>
      <c r="L817" s="274"/>
    </row>
    <row r="818" spans="1:12">
      <c r="A818" s="263">
        <f t="shared" si="44"/>
        <v>1988</v>
      </c>
      <c r="B818" s="271">
        <v>32386</v>
      </c>
      <c r="C818" s="265">
        <v>2.65</v>
      </c>
      <c r="D818" s="266">
        <f t="shared" si="45"/>
        <v>0.16294214876033059</v>
      </c>
      <c r="I818" s="274"/>
      <c r="J818" s="274"/>
      <c r="K818" s="274"/>
      <c r="L818" s="274"/>
    </row>
    <row r="819" spans="1:12">
      <c r="A819" s="263">
        <f t="shared" si="44"/>
        <v>1988</v>
      </c>
      <c r="B819" s="271">
        <v>32416</v>
      </c>
      <c r="C819" s="265">
        <v>3.21</v>
      </c>
      <c r="D819" s="266">
        <f t="shared" si="45"/>
        <v>0.19100826446280991</v>
      </c>
      <c r="I819" s="274"/>
      <c r="J819" s="274"/>
      <c r="K819" s="274"/>
      <c r="L819" s="274"/>
    </row>
    <row r="820" spans="1:12">
      <c r="A820" s="263">
        <f t="shared" si="44"/>
        <v>1989</v>
      </c>
      <c r="B820" s="271">
        <v>32447</v>
      </c>
      <c r="C820" s="265">
        <v>5.01</v>
      </c>
      <c r="D820" s="266">
        <f t="shared" si="45"/>
        <v>0.30805289256198348</v>
      </c>
      <c r="I820" s="274"/>
      <c r="J820" s="274"/>
      <c r="K820" s="274"/>
      <c r="L820" s="274"/>
    </row>
    <row r="821" spans="1:12">
      <c r="A821" s="263">
        <f t="shared" si="44"/>
        <v>1989</v>
      </c>
      <c r="B821" s="271">
        <v>32477</v>
      </c>
      <c r="C821" s="265">
        <v>19.600000000000001</v>
      </c>
      <c r="D821" s="266">
        <f t="shared" si="45"/>
        <v>1.1662809917355372</v>
      </c>
      <c r="I821" s="274"/>
      <c r="J821" s="274"/>
      <c r="K821" s="274"/>
      <c r="L821" s="274"/>
    </row>
    <row r="822" spans="1:12">
      <c r="A822" s="263">
        <f t="shared" si="44"/>
        <v>1989</v>
      </c>
      <c r="B822" s="271">
        <v>32508</v>
      </c>
      <c r="C822" s="265">
        <v>22.1</v>
      </c>
      <c r="D822" s="266">
        <f t="shared" si="45"/>
        <v>1.3588760330578513</v>
      </c>
      <c r="I822" s="274"/>
      <c r="J822" s="274"/>
      <c r="K822" s="274"/>
      <c r="L822" s="274"/>
    </row>
    <row r="823" spans="1:12">
      <c r="A823" s="263">
        <f t="shared" si="44"/>
        <v>1989</v>
      </c>
      <c r="B823" s="271">
        <v>32539</v>
      </c>
      <c r="C823" s="265">
        <v>28.8</v>
      </c>
      <c r="D823" s="266">
        <f t="shared" si="45"/>
        <v>1.7708429752066115</v>
      </c>
      <c r="I823" s="274"/>
      <c r="J823" s="274"/>
      <c r="K823" s="274"/>
      <c r="L823" s="274"/>
    </row>
    <row r="824" spans="1:12">
      <c r="A824" s="263">
        <f t="shared" si="44"/>
        <v>1989</v>
      </c>
      <c r="B824" s="271">
        <v>32567</v>
      </c>
      <c r="C824" s="265">
        <v>31.8</v>
      </c>
      <c r="D824" s="266">
        <f t="shared" si="45"/>
        <v>1.7660826446280993</v>
      </c>
      <c r="I824" s="274"/>
      <c r="J824" s="274"/>
      <c r="K824" s="274"/>
      <c r="L824" s="274"/>
    </row>
    <row r="825" spans="1:12">
      <c r="A825" s="263">
        <f t="shared" si="44"/>
        <v>1989</v>
      </c>
      <c r="B825" s="271">
        <v>32598</v>
      </c>
      <c r="C825" s="265">
        <v>156.6</v>
      </c>
      <c r="D825" s="266">
        <f t="shared" si="45"/>
        <v>9.6289586776859508</v>
      </c>
      <c r="I825" s="274"/>
      <c r="J825" s="274"/>
      <c r="K825" s="274"/>
      <c r="L825" s="274"/>
    </row>
    <row r="826" spans="1:12">
      <c r="A826" s="263">
        <f t="shared" si="44"/>
        <v>1989</v>
      </c>
      <c r="B826" s="271">
        <v>32628</v>
      </c>
      <c r="C826" s="265">
        <v>32.6</v>
      </c>
      <c r="D826" s="266">
        <f t="shared" si="45"/>
        <v>1.9398347107438016</v>
      </c>
      <c r="I826" s="274"/>
      <c r="J826" s="274"/>
      <c r="K826" s="274"/>
      <c r="L826" s="274"/>
    </row>
    <row r="827" spans="1:12">
      <c r="A827" s="263">
        <f t="shared" si="44"/>
        <v>1989</v>
      </c>
      <c r="B827" s="271">
        <v>32659</v>
      </c>
      <c r="C827" s="265">
        <v>19.600000000000001</v>
      </c>
      <c r="D827" s="266">
        <f t="shared" si="45"/>
        <v>1.2051570247933887</v>
      </c>
      <c r="I827" s="274"/>
      <c r="J827" s="274"/>
      <c r="K827" s="274"/>
      <c r="L827" s="274"/>
    </row>
    <row r="828" spans="1:12">
      <c r="A828" s="263">
        <f t="shared" si="44"/>
        <v>1989</v>
      </c>
      <c r="B828" s="271">
        <v>32689</v>
      </c>
      <c r="C828" s="265">
        <v>10.5</v>
      </c>
      <c r="D828" s="266">
        <f t="shared" si="45"/>
        <v>0.62479338842975207</v>
      </c>
      <c r="I828" s="274"/>
      <c r="J828" s="274"/>
      <c r="K828" s="274"/>
      <c r="L828" s="274"/>
    </row>
    <row r="829" spans="1:12">
      <c r="A829" s="263">
        <f t="shared" si="44"/>
        <v>1989</v>
      </c>
      <c r="B829" s="271">
        <v>32720</v>
      </c>
      <c r="C829" s="265">
        <v>4.09</v>
      </c>
      <c r="D829" s="266">
        <f t="shared" si="45"/>
        <v>0.25148429752066115</v>
      </c>
      <c r="I829" s="274"/>
      <c r="J829" s="274"/>
      <c r="K829" s="274"/>
      <c r="L829" s="274"/>
    </row>
    <row r="830" spans="1:12">
      <c r="A830" s="263">
        <f t="shared" si="44"/>
        <v>1989</v>
      </c>
      <c r="B830" s="271">
        <v>32751</v>
      </c>
      <c r="C830" s="265">
        <v>4.95</v>
      </c>
      <c r="D830" s="266">
        <f t="shared" si="45"/>
        <v>0.30436363636363634</v>
      </c>
      <c r="I830" s="274"/>
      <c r="J830" s="274"/>
      <c r="K830" s="274"/>
      <c r="L830" s="274"/>
    </row>
    <row r="831" spans="1:12">
      <c r="A831" s="263">
        <f t="shared" si="44"/>
        <v>1989</v>
      </c>
      <c r="B831" s="271">
        <v>32781</v>
      </c>
      <c r="C831" s="265">
        <v>7.55</v>
      </c>
      <c r="D831" s="266">
        <f t="shared" si="45"/>
        <v>0.44925619834710745</v>
      </c>
      <c r="I831" s="274"/>
      <c r="J831" s="274"/>
      <c r="K831" s="274"/>
      <c r="L831" s="274"/>
    </row>
    <row r="832" spans="1:12">
      <c r="A832" s="263">
        <f t="shared" si="44"/>
        <v>1990</v>
      </c>
      <c r="B832" s="271">
        <v>32812</v>
      </c>
      <c r="C832" s="265">
        <v>14.2</v>
      </c>
      <c r="D832" s="266">
        <f t="shared" si="45"/>
        <v>0.87312396694214878</v>
      </c>
      <c r="I832" s="274"/>
      <c r="J832" s="274"/>
      <c r="K832" s="274"/>
      <c r="L832" s="274"/>
    </row>
    <row r="833" spans="1:12">
      <c r="A833" s="263">
        <f t="shared" si="44"/>
        <v>1990</v>
      </c>
      <c r="B833" s="271">
        <v>32842</v>
      </c>
      <c r="C833" s="265">
        <v>23.3</v>
      </c>
      <c r="D833" s="266">
        <f t="shared" si="45"/>
        <v>1.3864462809917355</v>
      </c>
      <c r="I833" s="274"/>
      <c r="J833" s="274"/>
      <c r="K833" s="274"/>
      <c r="L833" s="274"/>
    </row>
    <row r="834" spans="1:12">
      <c r="A834" s="263">
        <f t="shared" si="44"/>
        <v>1990</v>
      </c>
      <c r="B834" s="271">
        <v>32873</v>
      </c>
      <c r="C834" s="265">
        <v>9.9700000000000006</v>
      </c>
      <c r="D834" s="266">
        <f t="shared" si="45"/>
        <v>0.61303140495867781</v>
      </c>
      <c r="I834" s="274"/>
      <c r="J834" s="274"/>
      <c r="K834" s="274"/>
      <c r="L834" s="274"/>
    </row>
    <row r="835" spans="1:12">
      <c r="A835" s="263">
        <f t="shared" si="44"/>
        <v>1990</v>
      </c>
      <c r="B835" s="271">
        <v>32904</v>
      </c>
      <c r="C835" s="265">
        <v>29.5</v>
      </c>
      <c r="D835" s="266">
        <f t="shared" si="45"/>
        <v>1.813884297520661</v>
      </c>
      <c r="I835" s="274"/>
      <c r="J835" s="274"/>
      <c r="K835" s="274"/>
      <c r="L835" s="274"/>
    </row>
    <row r="836" spans="1:12">
      <c r="A836" s="263">
        <f t="shared" si="44"/>
        <v>1990</v>
      </c>
      <c r="B836" s="271">
        <v>32932</v>
      </c>
      <c r="C836" s="265">
        <v>42.6</v>
      </c>
      <c r="D836" s="266">
        <f t="shared" si="45"/>
        <v>2.3658842975206609</v>
      </c>
      <c r="I836" s="274"/>
      <c r="J836" s="274"/>
      <c r="K836" s="274"/>
      <c r="L836" s="274"/>
    </row>
    <row r="837" spans="1:12">
      <c r="A837" s="263">
        <f t="shared" si="44"/>
        <v>1990</v>
      </c>
      <c r="B837" s="271">
        <v>32963</v>
      </c>
      <c r="C837" s="265">
        <v>55.1</v>
      </c>
      <c r="D837" s="266">
        <f t="shared" si="45"/>
        <v>3.3879669421487604</v>
      </c>
      <c r="I837" s="274"/>
      <c r="J837" s="274"/>
      <c r="K837" s="274"/>
      <c r="L837" s="274"/>
    </row>
    <row r="838" spans="1:12">
      <c r="A838" s="263">
        <f t="shared" si="44"/>
        <v>1990</v>
      </c>
      <c r="B838" s="271">
        <v>32993</v>
      </c>
      <c r="C838" s="265">
        <v>21.7</v>
      </c>
      <c r="D838" s="266">
        <f t="shared" si="45"/>
        <v>1.2912396694214876</v>
      </c>
      <c r="I838" s="274"/>
      <c r="J838" s="274"/>
      <c r="K838" s="274"/>
      <c r="L838" s="274"/>
    </row>
    <row r="839" spans="1:12">
      <c r="A839" s="263">
        <f t="shared" si="44"/>
        <v>1990</v>
      </c>
      <c r="B839" s="271">
        <v>33024</v>
      </c>
      <c r="C839" s="265">
        <v>23.7</v>
      </c>
      <c r="D839" s="266">
        <f t="shared" si="45"/>
        <v>1.4572561983471075</v>
      </c>
      <c r="I839" s="274"/>
      <c r="J839" s="274"/>
      <c r="K839" s="274"/>
      <c r="L839" s="274"/>
    </row>
    <row r="840" spans="1:12">
      <c r="A840" s="263">
        <f t="shared" si="44"/>
        <v>1990</v>
      </c>
      <c r="B840" s="271">
        <v>33054</v>
      </c>
      <c r="C840" s="265">
        <v>15.6</v>
      </c>
      <c r="D840" s="266">
        <f t="shared" si="45"/>
        <v>0.92826446280991737</v>
      </c>
      <c r="I840" s="274"/>
      <c r="J840" s="274"/>
      <c r="K840" s="274"/>
      <c r="L840" s="274"/>
    </row>
    <row r="841" spans="1:12">
      <c r="A841" s="263">
        <f t="shared" si="44"/>
        <v>1990</v>
      </c>
      <c r="B841" s="271">
        <v>33085</v>
      </c>
      <c r="C841" s="265">
        <v>6.99</v>
      </c>
      <c r="D841" s="266">
        <f t="shared" si="45"/>
        <v>0.42979834710743803</v>
      </c>
      <c r="I841" s="274"/>
      <c r="J841" s="274"/>
      <c r="K841" s="274"/>
      <c r="L841" s="274"/>
    </row>
    <row r="842" spans="1:12">
      <c r="A842" s="263">
        <f t="shared" si="44"/>
        <v>1990</v>
      </c>
      <c r="B842" s="271">
        <v>33116</v>
      </c>
      <c r="C842" s="265">
        <v>4.45</v>
      </c>
      <c r="D842" s="266">
        <f t="shared" si="45"/>
        <v>0.2736198347107438</v>
      </c>
      <c r="I842" s="274"/>
      <c r="J842" s="274"/>
      <c r="K842" s="274"/>
      <c r="L842" s="274"/>
    </row>
    <row r="843" spans="1:12">
      <c r="A843" s="263">
        <f t="shared" si="44"/>
        <v>1990</v>
      </c>
      <c r="B843" s="271">
        <v>33146</v>
      </c>
      <c r="C843" s="265">
        <v>4.3</v>
      </c>
      <c r="D843" s="266">
        <f t="shared" si="45"/>
        <v>0.25586776859504134</v>
      </c>
      <c r="I843" s="274"/>
      <c r="J843" s="274"/>
      <c r="K843" s="274"/>
      <c r="L843" s="274"/>
    </row>
    <row r="844" spans="1:12">
      <c r="A844" s="263">
        <f t="shared" si="44"/>
        <v>1991</v>
      </c>
      <c r="B844" s="271">
        <v>33177</v>
      </c>
      <c r="C844" s="265">
        <v>4.75</v>
      </c>
      <c r="D844" s="266">
        <f t="shared" si="45"/>
        <v>0.29206611570247931</v>
      </c>
      <c r="I844" s="274"/>
      <c r="J844" s="274"/>
      <c r="K844" s="274"/>
      <c r="L844" s="274"/>
    </row>
    <row r="845" spans="1:12">
      <c r="A845" s="263">
        <f t="shared" si="44"/>
        <v>1991</v>
      </c>
      <c r="B845" s="271">
        <v>33207</v>
      </c>
      <c r="C845" s="265">
        <v>7.55</v>
      </c>
      <c r="D845" s="266">
        <f t="shared" si="45"/>
        <v>0.44925619834710745</v>
      </c>
      <c r="I845" s="274"/>
      <c r="J845" s="274"/>
      <c r="K845" s="274"/>
      <c r="L845" s="274"/>
    </row>
    <row r="846" spans="1:12">
      <c r="A846" s="263">
        <f t="shared" si="44"/>
        <v>1991</v>
      </c>
      <c r="B846" s="271">
        <v>33238</v>
      </c>
      <c r="C846" s="265">
        <v>12.8</v>
      </c>
      <c r="D846" s="266">
        <f t="shared" si="45"/>
        <v>0.78704132231404955</v>
      </c>
      <c r="I846" s="274"/>
      <c r="J846" s="274"/>
      <c r="K846" s="274"/>
      <c r="L846" s="274"/>
    </row>
    <row r="847" spans="1:12">
      <c r="A847" s="263">
        <f t="shared" si="44"/>
        <v>1991</v>
      </c>
      <c r="B847" s="271">
        <v>33269</v>
      </c>
      <c r="C847" s="265">
        <v>11.4</v>
      </c>
      <c r="D847" s="266">
        <f t="shared" si="45"/>
        <v>0.70095867768595044</v>
      </c>
      <c r="I847" s="274"/>
      <c r="J847" s="274"/>
      <c r="K847" s="274"/>
      <c r="L847" s="274"/>
    </row>
    <row r="848" spans="1:12">
      <c r="A848" s="263">
        <f t="shared" si="44"/>
        <v>1991</v>
      </c>
      <c r="B848" s="271">
        <v>33297</v>
      </c>
      <c r="C848" s="265">
        <v>12.5</v>
      </c>
      <c r="D848" s="266">
        <f t="shared" si="45"/>
        <v>0.69421487603305787</v>
      </c>
      <c r="I848" s="274"/>
      <c r="J848" s="274"/>
      <c r="K848" s="274"/>
      <c r="L848" s="274"/>
    </row>
    <row r="849" spans="1:12">
      <c r="A849" s="263">
        <f t="shared" ref="A849:A912" si="46">IF(MONTH(B849)&gt;9,YEAR(B849)+1,YEAR(B849))</f>
        <v>1991</v>
      </c>
      <c r="B849" s="271">
        <v>33328</v>
      </c>
      <c r="C849" s="265">
        <v>117.3</v>
      </c>
      <c r="D849" s="266">
        <f t="shared" ref="D849:D912" si="47">IF(C849&lt;&gt;-901,C849*DAY(B849)*24*60*60/(220*22*9*1000),-901)</f>
        <v>7.2124958677685953</v>
      </c>
      <c r="I849" s="274"/>
      <c r="J849" s="274"/>
      <c r="K849" s="274"/>
      <c r="L849" s="274"/>
    </row>
    <row r="850" spans="1:12">
      <c r="A850" s="263">
        <f t="shared" si="46"/>
        <v>1991</v>
      </c>
      <c r="B850" s="271">
        <v>33358</v>
      </c>
      <c r="C850" s="265">
        <v>34.200000000000003</v>
      </c>
      <c r="D850" s="266">
        <f t="shared" si="47"/>
        <v>2.0350413223140498</v>
      </c>
      <c r="I850" s="274"/>
      <c r="J850" s="274"/>
      <c r="K850" s="274"/>
      <c r="L850" s="274"/>
    </row>
    <row r="851" spans="1:12">
      <c r="A851" s="263">
        <f t="shared" si="46"/>
        <v>1991</v>
      </c>
      <c r="B851" s="271">
        <v>33389</v>
      </c>
      <c r="C851" s="265">
        <v>24.7</v>
      </c>
      <c r="D851" s="266">
        <f t="shared" si="47"/>
        <v>1.5187438016528925</v>
      </c>
      <c r="I851" s="274"/>
      <c r="J851" s="274"/>
      <c r="K851" s="274"/>
      <c r="L851" s="274"/>
    </row>
    <row r="852" spans="1:12">
      <c r="A852" s="263">
        <f t="shared" si="46"/>
        <v>1991</v>
      </c>
      <c r="B852" s="271">
        <v>33419</v>
      </c>
      <c r="C852" s="265">
        <v>16.3</v>
      </c>
      <c r="D852" s="266">
        <f t="shared" si="47"/>
        <v>0.96991735537190082</v>
      </c>
      <c r="I852" s="274"/>
      <c r="J852" s="274"/>
      <c r="K852" s="274"/>
      <c r="L852" s="274"/>
    </row>
    <row r="853" spans="1:12">
      <c r="A853" s="263">
        <f t="shared" si="46"/>
        <v>1991</v>
      </c>
      <c r="B853" s="271">
        <v>33450</v>
      </c>
      <c r="C853" s="265">
        <v>10.4</v>
      </c>
      <c r="D853" s="266">
        <f t="shared" si="47"/>
        <v>0.63947107438016526</v>
      </c>
      <c r="I853" s="274"/>
      <c r="J853" s="274"/>
      <c r="K853" s="274"/>
      <c r="L853" s="274"/>
    </row>
    <row r="854" spans="1:12">
      <c r="A854" s="263">
        <f t="shared" si="46"/>
        <v>1991</v>
      </c>
      <c r="B854" s="271">
        <v>33481</v>
      </c>
      <c r="C854" s="265">
        <v>5.94</v>
      </c>
      <c r="D854" s="266">
        <f t="shared" si="47"/>
        <v>0.36523636363636369</v>
      </c>
      <c r="I854" s="274"/>
      <c r="J854" s="274"/>
      <c r="K854" s="274"/>
      <c r="L854" s="274"/>
    </row>
    <row r="855" spans="1:12">
      <c r="A855" s="263">
        <f t="shared" si="46"/>
        <v>1991</v>
      </c>
      <c r="B855" s="271">
        <v>33511</v>
      </c>
      <c r="C855" s="265">
        <v>4.57</v>
      </c>
      <c r="D855" s="266">
        <f t="shared" si="47"/>
        <v>0.27193388429752069</v>
      </c>
      <c r="I855" s="274"/>
      <c r="J855" s="274"/>
      <c r="K855" s="274"/>
      <c r="L855" s="274"/>
    </row>
    <row r="856" spans="1:12">
      <c r="A856" s="263">
        <f t="shared" si="46"/>
        <v>1992</v>
      </c>
      <c r="B856" s="271">
        <v>33542</v>
      </c>
      <c r="C856" s="265">
        <v>8.67</v>
      </c>
      <c r="D856" s="266">
        <f t="shared" si="47"/>
        <v>0.53309752066115701</v>
      </c>
      <c r="I856" s="274"/>
      <c r="J856" s="274"/>
      <c r="K856" s="274"/>
      <c r="L856" s="274"/>
    </row>
    <row r="857" spans="1:12">
      <c r="A857" s="263">
        <f t="shared" si="46"/>
        <v>1992</v>
      </c>
      <c r="B857" s="271">
        <v>33572</v>
      </c>
      <c r="C857" s="265">
        <v>13</v>
      </c>
      <c r="D857" s="266">
        <f t="shared" si="47"/>
        <v>0.77355371900826442</v>
      </c>
      <c r="I857" s="274"/>
      <c r="J857" s="274"/>
      <c r="K857" s="274"/>
      <c r="L857" s="274"/>
    </row>
    <row r="858" spans="1:12">
      <c r="A858" s="263">
        <f t="shared" si="46"/>
        <v>1992</v>
      </c>
      <c r="B858" s="271">
        <v>33603</v>
      </c>
      <c r="C858" s="265">
        <v>12</v>
      </c>
      <c r="D858" s="266">
        <f t="shared" si="47"/>
        <v>0.73785123966942145</v>
      </c>
      <c r="I858" s="274"/>
      <c r="J858" s="274"/>
      <c r="K858" s="274"/>
      <c r="L858" s="274"/>
    </row>
    <row r="859" spans="1:12">
      <c r="A859" s="263">
        <f t="shared" si="46"/>
        <v>1992</v>
      </c>
      <c r="B859" s="271">
        <v>33634</v>
      </c>
      <c r="C859" s="265">
        <v>19</v>
      </c>
      <c r="D859" s="266">
        <f t="shared" si="47"/>
        <v>1.1682644628099172</v>
      </c>
      <c r="I859" s="274"/>
      <c r="J859" s="274"/>
      <c r="K859" s="274"/>
      <c r="L859" s="274"/>
    </row>
    <row r="860" spans="1:12">
      <c r="A860" s="263">
        <f t="shared" si="46"/>
        <v>1992</v>
      </c>
      <c r="B860" s="271">
        <v>33663</v>
      </c>
      <c r="C860" s="265">
        <v>86.7</v>
      </c>
      <c r="D860" s="266">
        <f t="shared" si="47"/>
        <v>4.9870413223140506</v>
      </c>
      <c r="I860" s="274"/>
      <c r="J860" s="274"/>
      <c r="K860" s="274"/>
      <c r="L860" s="274"/>
    </row>
    <row r="861" spans="1:12">
      <c r="A861" s="263">
        <f t="shared" si="46"/>
        <v>1992</v>
      </c>
      <c r="B861" s="271">
        <v>33694</v>
      </c>
      <c r="C861" s="265">
        <v>47.7</v>
      </c>
      <c r="D861" s="266">
        <f t="shared" si="47"/>
        <v>2.9329586776859502</v>
      </c>
      <c r="I861" s="274"/>
      <c r="J861" s="274"/>
      <c r="K861" s="274"/>
      <c r="L861" s="274"/>
    </row>
    <row r="862" spans="1:12">
      <c r="A862" s="263">
        <f t="shared" si="46"/>
        <v>1992</v>
      </c>
      <c r="B862" s="271">
        <v>33724</v>
      </c>
      <c r="C862" s="265">
        <v>20.399999999999999</v>
      </c>
      <c r="D862" s="266">
        <f t="shared" si="47"/>
        <v>1.2138842975206612</v>
      </c>
      <c r="I862" s="274"/>
      <c r="J862" s="274"/>
      <c r="K862" s="274"/>
      <c r="L862" s="274"/>
    </row>
    <row r="863" spans="1:12">
      <c r="A863" s="263">
        <f t="shared" si="46"/>
        <v>1992</v>
      </c>
      <c r="B863" s="271">
        <v>33755</v>
      </c>
      <c r="C863" s="265">
        <v>11.3</v>
      </c>
      <c r="D863" s="266">
        <f t="shared" si="47"/>
        <v>0.69480991735537201</v>
      </c>
      <c r="I863" s="274"/>
      <c r="J863" s="274"/>
      <c r="K863" s="274"/>
      <c r="L863" s="274"/>
    </row>
    <row r="864" spans="1:12">
      <c r="A864" s="263">
        <f t="shared" si="46"/>
        <v>1992</v>
      </c>
      <c r="B864" s="271">
        <v>33785</v>
      </c>
      <c r="C864" s="265">
        <v>6.35</v>
      </c>
      <c r="D864" s="266">
        <f t="shared" si="47"/>
        <v>0.37785123966942147</v>
      </c>
      <c r="I864" s="274"/>
      <c r="J864" s="274"/>
      <c r="K864" s="274"/>
      <c r="L864" s="274"/>
    </row>
    <row r="865" spans="1:12">
      <c r="A865" s="263">
        <f t="shared" si="46"/>
        <v>1992</v>
      </c>
      <c r="B865" s="271">
        <v>33816</v>
      </c>
      <c r="C865" s="265">
        <v>4.01</v>
      </c>
      <c r="D865" s="266">
        <f t="shared" si="47"/>
        <v>0.24656528925619831</v>
      </c>
      <c r="I865" s="274"/>
      <c r="J865" s="274"/>
      <c r="K865" s="274"/>
      <c r="L865" s="274"/>
    </row>
    <row r="866" spans="1:12">
      <c r="A866" s="263">
        <f t="shared" si="46"/>
        <v>1992</v>
      </c>
      <c r="B866" s="271">
        <v>33847</v>
      </c>
      <c r="C866" s="265">
        <v>2.0699999999999998</v>
      </c>
      <c r="D866" s="266">
        <f t="shared" si="47"/>
        <v>0.12727933884297518</v>
      </c>
      <c r="I866" s="274"/>
      <c r="J866" s="274"/>
      <c r="K866" s="274"/>
      <c r="L866" s="274"/>
    </row>
    <row r="867" spans="1:12">
      <c r="A867" s="263">
        <f t="shared" si="46"/>
        <v>1992</v>
      </c>
      <c r="B867" s="271">
        <v>33877</v>
      </c>
      <c r="C867" s="265">
        <v>1.86</v>
      </c>
      <c r="D867" s="266">
        <f t="shared" si="47"/>
        <v>0.11067768595041322</v>
      </c>
      <c r="I867" s="274"/>
      <c r="J867" s="274"/>
      <c r="K867" s="274"/>
      <c r="L867" s="274"/>
    </row>
    <row r="868" spans="1:12">
      <c r="A868" s="263">
        <f t="shared" si="46"/>
        <v>1993</v>
      </c>
      <c r="B868" s="271">
        <v>33908</v>
      </c>
      <c r="C868" s="265">
        <v>4.5999999999999996</v>
      </c>
      <c r="D868" s="266">
        <f t="shared" si="47"/>
        <v>0.2828429752066115</v>
      </c>
      <c r="I868" s="274"/>
      <c r="J868" s="274"/>
      <c r="K868" s="274"/>
      <c r="L868" s="274"/>
    </row>
    <row r="869" spans="1:12">
      <c r="A869" s="263">
        <f t="shared" si="46"/>
        <v>1993</v>
      </c>
      <c r="B869" s="271">
        <v>33938</v>
      </c>
      <c r="C869" s="265">
        <v>6.15</v>
      </c>
      <c r="D869" s="266">
        <f t="shared" si="47"/>
        <v>0.36595041322314048</v>
      </c>
      <c r="I869" s="274"/>
      <c r="J869" s="274"/>
      <c r="K869" s="274"/>
      <c r="L869" s="274"/>
    </row>
    <row r="870" spans="1:12">
      <c r="A870" s="263">
        <f t="shared" si="46"/>
        <v>1993</v>
      </c>
      <c r="B870" s="271">
        <v>33969</v>
      </c>
      <c r="C870" s="265">
        <v>64.7</v>
      </c>
      <c r="D870" s="266">
        <f t="shared" si="47"/>
        <v>3.9782479338842975</v>
      </c>
      <c r="I870" s="274"/>
      <c r="J870" s="274"/>
      <c r="K870" s="274"/>
      <c r="L870" s="274"/>
    </row>
    <row r="871" spans="1:12">
      <c r="A871" s="263">
        <f t="shared" si="46"/>
        <v>1993</v>
      </c>
      <c r="B871" s="271">
        <v>34000</v>
      </c>
      <c r="C871" s="265">
        <v>249.2</v>
      </c>
      <c r="D871" s="266">
        <f t="shared" si="47"/>
        <v>15.322710743801652</v>
      </c>
      <c r="I871" s="274"/>
      <c r="J871" s="274"/>
      <c r="K871" s="274"/>
      <c r="L871" s="274"/>
    </row>
    <row r="872" spans="1:12">
      <c r="A872" s="263">
        <f t="shared" si="46"/>
        <v>1993</v>
      </c>
      <c r="B872" s="271">
        <v>34028</v>
      </c>
      <c r="C872" s="265">
        <v>190.8</v>
      </c>
      <c r="D872" s="266">
        <f t="shared" si="47"/>
        <v>10.596495867768596</v>
      </c>
      <c r="I872" s="274"/>
      <c r="J872" s="274"/>
      <c r="K872" s="274"/>
      <c r="L872" s="274"/>
    </row>
    <row r="873" spans="1:12">
      <c r="A873" s="263">
        <f t="shared" si="46"/>
        <v>1993</v>
      </c>
      <c r="B873" s="271">
        <v>34059</v>
      </c>
      <c r="C873" s="265">
        <v>143</v>
      </c>
      <c r="D873" s="266">
        <f t="shared" si="47"/>
        <v>8.7927272727272729</v>
      </c>
      <c r="I873" s="274"/>
      <c r="J873" s="274"/>
      <c r="K873" s="274"/>
      <c r="L873" s="274"/>
    </row>
    <row r="874" spans="1:12">
      <c r="A874" s="263">
        <f t="shared" si="46"/>
        <v>1993</v>
      </c>
      <c r="B874" s="271">
        <v>34089</v>
      </c>
      <c r="C874" s="265">
        <v>67.7</v>
      </c>
      <c r="D874" s="266">
        <f t="shared" si="47"/>
        <v>4.0284297520661161</v>
      </c>
      <c r="I874" s="274"/>
      <c r="J874" s="274"/>
      <c r="K874" s="274"/>
      <c r="L874" s="274"/>
    </row>
    <row r="875" spans="1:12">
      <c r="A875" s="263">
        <f t="shared" si="46"/>
        <v>1993</v>
      </c>
      <c r="B875" s="271">
        <v>34120</v>
      </c>
      <c r="C875" s="265">
        <v>29.5</v>
      </c>
      <c r="D875" s="266">
        <f t="shared" si="47"/>
        <v>1.813884297520661</v>
      </c>
      <c r="I875" s="274"/>
      <c r="J875" s="274"/>
      <c r="K875" s="274"/>
      <c r="L875" s="274"/>
    </row>
    <row r="876" spans="1:12">
      <c r="A876" s="263">
        <f t="shared" si="46"/>
        <v>1993</v>
      </c>
      <c r="B876" s="271">
        <v>34150</v>
      </c>
      <c r="C876" s="265">
        <v>28.7</v>
      </c>
      <c r="D876" s="266">
        <f t="shared" si="47"/>
        <v>1.7077685950413224</v>
      </c>
      <c r="I876" s="274"/>
      <c r="J876" s="274"/>
      <c r="K876" s="274"/>
      <c r="L876" s="274"/>
    </row>
    <row r="877" spans="1:12">
      <c r="A877" s="263">
        <f t="shared" si="46"/>
        <v>1993</v>
      </c>
      <c r="B877" s="271">
        <v>34181</v>
      </c>
      <c r="C877" s="265">
        <v>11.3</v>
      </c>
      <c r="D877" s="266">
        <f t="shared" si="47"/>
        <v>0.69480991735537201</v>
      </c>
      <c r="I877" s="274"/>
      <c r="J877" s="274"/>
      <c r="K877" s="274"/>
      <c r="L877" s="274"/>
    </row>
    <row r="878" spans="1:12">
      <c r="A878" s="263">
        <f t="shared" si="46"/>
        <v>1993</v>
      </c>
      <c r="B878" s="271">
        <v>34212</v>
      </c>
      <c r="C878" s="265">
        <v>5.99</v>
      </c>
      <c r="D878" s="266">
        <f t="shared" si="47"/>
        <v>0.36831074380165285</v>
      </c>
      <c r="I878" s="274"/>
      <c r="J878" s="274"/>
      <c r="K878" s="274"/>
      <c r="L878" s="274"/>
    </row>
    <row r="879" spans="1:12">
      <c r="A879" s="263">
        <f t="shared" si="46"/>
        <v>1993</v>
      </c>
      <c r="B879" s="271">
        <v>34242</v>
      </c>
      <c r="C879" s="265">
        <v>8.73</v>
      </c>
      <c r="D879" s="266">
        <f t="shared" si="47"/>
        <v>0.51947107438016527</v>
      </c>
      <c r="I879" s="274"/>
      <c r="J879" s="274"/>
      <c r="K879" s="274"/>
      <c r="L879" s="274"/>
    </row>
    <row r="880" spans="1:12">
      <c r="A880" s="263">
        <f t="shared" si="46"/>
        <v>1994</v>
      </c>
      <c r="B880" s="271">
        <v>34273</v>
      </c>
      <c r="C880" s="265">
        <v>11</v>
      </c>
      <c r="D880" s="266">
        <f t="shared" si="47"/>
        <v>0.67636363636363639</v>
      </c>
      <c r="I880" s="274"/>
      <c r="J880" s="274"/>
      <c r="K880" s="274"/>
      <c r="L880" s="274"/>
    </row>
    <row r="881" spans="1:12">
      <c r="A881" s="263">
        <f t="shared" si="46"/>
        <v>1994</v>
      </c>
      <c r="B881" s="271">
        <v>34303</v>
      </c>
      <c r="C881" s="265">
        <v>17.399999999999999</v>
      </c>
      <c r="D881" s="266">
        <f t="shared" si="47"/>
        <v>1.0353719008264464</v>
      </c>
      <c r="I881" s="274"/>
      <c r="J881" s="274"/>
      <c r="K881" s="274"/>
      <c r="L881" s="274"/>
    </row>
    <row r="882" spans="1:12">
      <c r="A882" s="263">
        <f t="shared" si="46"/>
        <v>1994</v>
      </c>
      <c r="B882" s="271">
        <v>34334</v>
      </c>
      <c r="C882" s="265">
        <v>25.1</v>
      </c>
      <c r="D882" s="266">
        <f t="shared" si="47"/>
        <v>1.5433388429752066</v>
      </c>
      <c r="I882" s="274"/>
      <c r="J882" s="274"/>
      <c r="K882" s="274"/>
      <c r="L882" s="274"/>
    </row>
    <row r="883" spans="1:12">
      <c r="A883" s="263">
        <f t="shared" si="46"/>
        <v>1994</v>
      </c>
      <c r="B883" s="271">
        <v>34365</v>
      </c>
      <c r="C883" s="265">
        <v>21</v>
      </c>
      <c r="D883" s="266">
        <f t="shared" si="47"/>
        <v>1.2912396694214876</v>
      </c>
      <c r="I883" s="274"/>
      <c r="J883" s="274"/>
      <c r="K883" s="274"/>
      <c r="L883" s="274"/>
    </row>
    <row r="884" spans="1:12">
      <c r="A884" s="263">
        <f t="shared" si="46"/>
        <v>1994</v>
      </c>
      <c r="B884" s="271">
        <v>34393</v>
      </c>
      <c r="C884" s="265">
        <v>51.5</v>
      </c>
      <c r="D884" s="266">
        <f t="shared" si="47"/>
        <v>2.8601652892561984</v>
      </c>
      <c r="I884" s="274"/>
      <c r="J884" s="274"/>
      <c r="K884" s="274"/>
      <c r="L884" s="274"/>
    </row>
    <row r="885" spans="1:12">
      <c r="A885" s="263">
        <f t="shared" si="46"/>
        <v>1994</v>
      </c>
      <c r="B885" s="271">
        <v>34424</v>
      </c>
      <c r="C885" s="265">
        <v>25.3</v>
      </c>
      <c r="D885" s="266">
        <f t="shared" si="47"/>
        <v>1.5556363636363637</v>
      </c>
      <c r="I885" s="274"/>
      <c r="J885" s="274"/>
      <c r="K885" s="274"/>
      <c r="L885" s="274"/>
    </row>
    <row r="886" spans="1:12">
      <c r="A886" s="263">
        <f t="shared" si="46"/>
        <v>1994</v>
      </c>
      <c r="B886" s="271">
        <v>34454</v>
      </c>
      <c r="C886" s="265">
        <v>16.600000000000001</v>
      </c>
      <c r="D886" s="266">
        <f t="shared" si="47"/>
        <v>0.98776859504132253</v>
      </c>
      <c r="I886" s="274"/>
      <c r="J886" s="274"/>
      <c r="K886" s="274"/>
      <c r="L886" s="274"/>
    </row>
    <row r="887" spans="1:12">
      <c r="A887" s="263">
        <f t="shared" si="46"/>
        <v>1994</v>
      </c>
      <c r="B887" s="271">
        <v>34485</v>
      </c>
      <c r="C887" s="265">
        <v>17.3</v>
      </c>
      <c r="D887" s="266">
        <f t="shared" si="47"/>
        <v>1.0637355371900827</v>
      </c>
      <c r="I887" s="274"/>
      <c r="J887" s="274"/>
      <c r="K887" s="274"/>
      <c r="L887" s="274"/>
    </row>
    <row r="888" spans="1:12">
      <c r="A888" s="263">
        <f t="shared" si="46"/>
        <v>1994</v>
      </c>
      <c r="B888" s="271">
        <v>34515</v>
      </c>
      <c r="C888" s="265">
        <v>11.4</v>
      </c>
      <c r="D888" s="266">
        <f t="shared" si="47"/>
        <v>0.67834710743801652</v>
      </c>
      <c r="I888" s="274"/>
      <c r="J888" s="274"/>
      <c r="K888" s="274"/>
      <c r="L888" s="274"/>
    </row>
    <row r="889" spans="1:12">
      <c r="A889" s="263">
        <f t="shared" si="46"/>
        <v>1994</v>
      </c>
      <c r="B889" s="271">
        <v>34546</v>
      </c>
      <c r="C889" s="265">
        <v>5.25</v>
      </c>
      <c r="D889" s="266">
        <f t="shared" si="47"/>
        <v>0.3228099173553719</v>
      </c>
      <c r="I889" s="274"/>
      <c r="J889" s="274"/>
      <c r="K889" s="274"/>
      <c r="L889" s="274"/>
    </row>
    <row r="890" spans="1:12">
      <c r="A890" s="263">
        <f t="shared" si="46"/>
        <v>1994</v>
      </c>
      <c r="B890" s="271">
        <v>34577</v>
      </c>
      <c r="C890" s="265">
        <v>1.97</v>
      </c>
      <c r="D890" s="266">
        <f t="shared" si="47"/>
        <v>0.1211305785123967</v>
      </c>
      <c r="I890" s="274"/>
      <c r="J890" s="274"/>
      <c r="K890" s="274"/>
      <c r="L890" s="274"/>
    </row>
    <row r="891" spans="1:12">
      <c r="A891" s="263">
        <f t="shared" si="46"/>
        <v>1994</v>
      </c>
      <c r="B891" s="271">
        <v>34607</v>
      </c>
      <c r="C891" s="265">
        <v>2.95</v>
      </c>
      <c r="D891" s="266">
        <f t="shared" si="47"/>
        <v>0.17553719008264462</v>
      </c>
      <c r="I891" s="274"/>
      <c r="J891" s="274"/>
      <c r="K891" s="274"/>
      <c r="L891" s="274"/>
    </row>
    <row r="892" spans="1:12">
      <c r="A892" s="263">
        <f t="shared" si="46"/>
        <v>1995</v>
      </c>
      <c r="B892" s="271">
        <v>34638</v>
      </c>
      <c r="C892" s="265">
        <v>8.3800000000000008</v>
      </c>
      <c r="D892" s="266">
        <f t="shared" si="47"/>
        <v>0.51526611570247938</v>
      </c>
      <c r="I892" s="274"/>
      <c r="J892" s="274"/>
      <c r="K892" s="274"/>
      <c r="L892" s="274"/>
    </row>
    <row r="893" spans="1:12">
      <c r="A893" s="263">
        <f t="shared" si="46"/>
        <v>1995</v>
      </c>
      <c r="B893" s="271">
        <v>34668</v>
      </c>
      <c r="C893" s="265">
        <v>29.4</v>
      </c>
      <c r="D893" s="266">
        <f t="shared" si="47"/>
        <v>1.7494214876033058</v>
      </c>
      <c r="I893" s="274"/>
      <c r="J893" s="274"/>
      <c r="K893" s="274"/>
      <c r="L893" s="274"/>
    </row>
    <row r="894" spans="1:12">
      <c r="A894" s="263">
        <f t="shared" si="46"/>
        <v>1995</v>
      </c>
      <c r="B894" s="271">
        <v>34699</v>
      </c>
      <c r="C894" s="265">
        <v>67.2</v>
      </c>
      <c r="D894" s="266">
        <f t="shared" si="47"/>
        <v>4.1319669421487601</v>
      </c>
      <c r="I894" s="274"/>
      <c r="J894" s="274"/>
      <c r="K894" s="274"/>
      <c r="L894" s="274"/>
    </row>
    <row r="895" spans="1:12">
      <c r="A895" s="263">
        <f t="shared" si="46"/>
        <v>1995</v>
      </c>
      <c r="B895" s="271">
        <v>34730</v>
      </c>
      <c r="C895" s="265">
        <v>341.7</v>
      </c>
      <c r="D895" s="266">
        <f t="shared" si="47"/>
        <v>21.010314049586778</v>
      </c>
      <c r="I895" s="274"/>
      <c r="J895" s="274"/>
      <c r="K895" s="274"/>
      <c r="L895" s="274"/>
    </row>
    <row r="896" spans="1:12">
      <c r="A896" s="263">
        <f t="shared" si="46"/>
        <v>1995</v>
      </c>
      <c r="B896" s="271">
        <v>34758</v>
      </c>
      <c r="C896" s="265">
        <v>38.9</v>
      </c>
      <c r="D896" s="266">
        <f t="shared" si="47"/>
        <v>2.1603966942148762</v>
      </c>
      <c r="I896" s="274"/>
      <c r="J896" s="274"/>
      <c r="K896" s="274"/>
      <c r="L896" s="274"/>
    </row>
    <row r="897" spans="1:12">
      <c r="A897" s="263">
        <f t="shared" si="46"/>
        <v>1995</v>
      </c>
      <c r="B897" s="271">
        <v>34789</v>
      </c>
      <c r="C897" s="265">
        <v>453.7</v>
      </c>
      <c r="D897" s="266">
        <f t="shared" si="47"/>
        <v>27.896925619834711</v>
      </c>
      <c r="I897" s="274"/>
      <c r="J897" s="274"/>
      <c r="K897" s="274"/>
      <c r="L897" s="274"/>
    </row>
    <row r="898" spans="1:12">
      <c r="A898" s="263">
        <f t="shared" si="46"/>
        <v>1995</v>
      </c>
      <c r="B898" s="271">
        <v>34819</v>
      </c>
      <c r="C898" s="265">
        <v>99.6</v>
      </c>
      <c r="D898" s="266">
        <f t="shared" si="47"/>
        <v>5.9266115702479336</v>
      </c>
      <c r="I898" s="274"/>
      <c r="J898" s="274"/>
      <c r="K898" s="274"/>
      <c r="L898" s="274"/>
    </row>
    <row r="899" spans="1:12">
      <c r="A899" s="263">
        <f t="shared" si="46"/>
        <v>1995</v>
      </c>
      <c r="B899" s="271">
        <v>34850</v>
      </c>
      <c r="C899" s="265">
        <v>127.3</v>
      </c>
      <c r="D899" s="266">
        <f t="shared" si="47"/>
        <v>7.8273719008264466</v>
      </c>
      <c r="I899" s="274"/>
      <c r="J899" s="274"/>
      <c r="K899" s="274"/>
      <c r="L899" s="274"/>
    </row>
    <row r="900" spans="1:12">
      <c r="A900" s="263">
        <f t="shared" si="46"/>
        <v>1995</v>
      </c>
      <c r="B900" s="271">
        <v>34880</v>
      </c>
      <c r="C900" s="265">
        <v>31.5</v>
      </c>
      <c r="D900" s="266">
        <f t="shared" si="47"/>
        <v>1.8743801652892562</v>
      </c>
      <c r="I900" s="274"/>
      <c r="J900" s="274"/>
      <c r="K900" s="274"/>
      <c r="L900" s="274"/>
    </row>
    <row r="901" spans="1:12">
      <c r="A901" s="263">
        <f t="shared" si="46"/>
        <v>1995</v>
      </c>
      <c r="B901" s="271">
        <v>34911</v>
      </c>
      <c r="C901" s="265">
        <v>23</v>
      </c>
      <c r="D901" s="266">
        <f t="shared" si="47"/>
        <v>1.414214876033058</v>
      </c>
      <c r="I901" s="274"/>
      <c r="J901" s="274"/>
      <c r="K901" s="274"/>
      <c r="L901" s="274"/>
    </row>
    <row r="902" spans="1:12">
      <c r="A902" s="263">
        <f t="shared" si="46"/>
        <v>1995</v>
      </c>
      <c r="B902" s="271">
        <v>34942</v>
      </c>
      <c r="C902" s="265">
        <v>24.8</v>
      </c>
      <c r="D902" s="266">
        <f t="shared" si="47"/>
        <v>1.524892561983471</v>
      </c>
      <c r="I902" s="274"/>
      <c r="J902" s="274"/>
      <c r="K902" s="274"/>
      <c r="L902" s="274"/>
    </row>
    <row r="903" spans="1:12">
      <c r="A903" s="263">
        <f t="shared" si="46"/>
        <v>1995</v>
      </c>
      <c r="B903" s="271">
        <v>34972</v>
      </c>
      <c r="C903" s="265">
        <v>21.2</v>
      </c>
      <c r="D903" s="266">
        <f t="shared" si="47"/>
        <v>1.2614876033057851</v>
      </c>
      <c r="I903" s="274"/>
      <c r="J903" s="274"/>
      <c r="K903" s="274"/>
      <c r="L903" s="274"/>
    </row>
    <row r="904" spans="1:12">
      <c r="A904" s="263">
        <f t="shared" si="46"/>
        <v>1996</v>
      </c>
      <c r="B904" s="271">
        <v>35003</v>
      </c>
      <c r="C904" s="265">
        <v>23.2</v>
      </c>
      <c r="D904" s="266">
        <f t="shared" si="47"/>
        <v>1.4265123966942148</v>
      </c>
      <c r="I904" s="274"/>
      <c r="J904" s="274"/>
      <c r="K904" s="274"/>
      <c r="L904" s="274"/>
    </row>
    <row r="905" spans="1:12">
      <c r="A905" s="263">
        <f t="shared" si="46"/>
        <v>1996</v>
      </c>
      <c r="B905" s="271">
        <v>35033</v>
      </c>
      <c r="C905" s="265">
        <v>24.5</v>
      </c>
      <c r="D905" s="266">
        <f t="shared" si="47"/>
        <v>1.4578512396694214</v>
      </c>
      <c r="I905" s="274"/>
      <c r="J905" s="274"/>
      <c r="K905" s="274"/>
      <c r="L905" s="274"/>
    </row>
    <row r="906" spans="1:12">
      <c r="A906" s="263">
        <f t="shared" si="46"/>
        <v>1996</v>
      </c>
      <c r="B906" s="271">
        <v>35064</v>
      </c>
      <c r="C906" s="265">
        <v>51.3</v>
      </c>
      <c r="D906" s="266">
        <f t="shared" si="47"/>
        <v>3.1543140495867767</v>
      </c>
      <c r="I906" s="274"/>
      <c r="J906" s="274"/>
      <c r="K906" s="274"/>
      <c r="L906" s="274"/>
    </row>
    <row r="907" spans="1:12">
      <c r="A907" s="263">
        <f t="shared" si="46"/>
        <v>1996</v>
      </c>
      <c r="B907" s="271">
        <v>35095</v>
      </c>
      <c r="C907" s="265">
        <v>172.7</v>
      </c>
      <c r="D907" s="266">
        <f t="shared" si="47"/>
        <v>10.61890909090909</v>
      </c>
      <c r="I907" s="274"/>
      <c r="J907" s="274"/>
      <c r="K907" s="274"/>
      <c r="L907" s="274"/>
    </row>
    <row r="908" spans="1:12">
      <c r="A908" s="263">
        <f t="shared" si="46"/>
        <v>1996</v>
      </c>
      <c r="B908" s="271">
        <v>35124</v>
      </c>
      <c r="C908" s="265">
        <v>206.7</v>
      </c>
      <c r="D908" s="266">
        <f t="shared" si="47"/>
        <v>11.889520661157022</v>
      </c>
      <c r="I908" s="274"/>
      <c r="J908" s="274"/>
      <c r="K908" s="274"/>
      <c r="L908" s="274"/>
    </row>
    <row r="909" spans="1:12">
      <c r="A909" s="263">
        <f t="shared" si="46"/>
        <v>1996</v>
      </c>
      <c r="B909" s="271">
        <v>35155</v>
      </c>
      <c r="C909" s="265">
        <v>88.3</v>
      </c>
      <c r="D909" s="266">
        <f t="shared" si="47"/>
        <v>5.4293553719008267</v>
      </c>
      <c r="I909" s="274"/>
      <c r="J909" s="274"/>
      <c r="K909" s="274"/>
      <c r="L909" s="274"/>
    </row>
    <row r="910" spans="1:12">
      <c r="A910" s="263">
        <f t="shared" si="46"/>
        <v>1996</v>
      </c>
      <c r="B910" s="271">
        <v>35185</v>
      </c>
      <c r="C910" s="265">
        <v>53.9</v>
      </c>
      <c r="D910" s="266">
        <f t="shared" si="47"/>
        <v>3.2072727272727271</v>
      </c>
      <c r="I910" s="274"/>
      <c r="J910" s="274"/>
      <c r="K910" s="274"/>
      <c r="L910" s="274"/>
    </row>
    <row r="911" spans="1:12">
      <c r="A911" s="263">
        <f t="shared" si="46"/>
        <v>1996</v>
      </c>
      <c r="B911" s="271">
        <v>35216</v>
      </c>
      <c r="C911" s="265">
        <v>46.6</v>
      </c>
      <c r="D911" s="266">
        <f t="shared" si="47"/>
        <v>2.8653223140495867</v>
      </c>
      <c r="I911" s="274"/>
      <c r="J911" s="274"/>
      <c r="K911" s="274"/>
      <c r="L911" s="274"/>
    </row>
    <row r="912" spans="1:12">
      <c r="A912" s="263">
        <f t="shared" si="46"/>
        <v>1996</v>
      </c>
      <c r="B912" s="271">
        <v>35246</v>
      </c>
      <c r="C912" s="265">
        <v>25</v>
      </c>
      <c r="D912" s="266">
        <f t="shared" si="47"/>
        <v>1.4876033057851239</v>
      </c>
      <c r="I912" s="274"/>
      <c r="J912" s="274"/>
      <c r="K912" s="274"/>
      <c r="L912" s="274"/>
    </row>
    <row r="913" spans="1:12">
      <c r="A913" s="263">
        <f t="shared" ref="A913:A976" si="48">IF(MONTH(B913)&gt;9,YEAR(B913)+1,YEAR(B913))</f>
        <v>1996</v>
      </c>
      <c r="B913" s="271">
        <v>35277</v>
      </c>
      <c r="C913" s="265">
        <v>30.2</v>
      </c>
      <c r="D913" s="266">
        <f t="shared" ref="D913:D976" si="49">IF(C913&lt;&gt;-901,C913*DAY(B913)*24*60*60/(220*22*9*1000),-901)</f>
        <v>1.8569256198347108</v>
      </c>
      <c r="I913" s="274"/>
      <c r="J913" s="274"/>
      <c r="K913" s="274"/>
      <c r="L913" s="274"/>
    </row>
    <row r="914" spans="1:12">
      <c r="A914" s="263">
        <f t="shared" si="48"/>
        <v>1996</v>
      </c>
      <c r="B914" s="271">
        <v>35308</v>
      </c>
      <c r="C914" s="265">
        <v>19.600000000000001</v>
      </c>
      <c r="D914" s="266">
        <f t="shared" si="49"/>
        <v>1.2051570247933887</v>
      </c>
      <c r="I914" s="274"/>
      <c r="J914" s="274"/>
      <c r="K914" s="274"/>
      <c r="L914" s="274"/>
    </row>
    <row r="915" spans="1:12">
      <c r="A915" s="263">
        <f t="shared" si="48"/>
        <v>1996</v>
      </c>
      <c r="B915" s="271">
        <v>35338</v>
      </c>
      <c r="C915" s="265">
        <v>17.399999999999999</v>
      </c>
      <c r="D915" s="266">
        <f t="shared" si="49"/>
        <v>1.0353719008264464</v>
      </c>
      <c r="I915" s="274"/>
      <c r="J915" s="274"/>
      <c r="K915" s="274"/>
      <c r="L915" s="274"/>
    </row>
    <row r="916" spans="1:12">
      <c r="A916" s="263">
        <f t="shared" si="48"/>
        <v>1997</v>
      </c>
      <c r="B916" s="271">
        <v>35369</v>
      </c>
      <c r="C916" s="265">
        <v>17.7</v>
      </c>
      <c r="D916" s="266">
        <f t="shared" si="49"/>
        <v>1.0883305785123967</v>
      </c>
      <c r="I916" s="274"/>
      <c r="J916" s="274"/>
      <c r="K916" s="274"/>
      <c r="L916" s="274"/>
    </row>
    <row r="917" spans="1:12">
      <c r="A917" s="263">
        <f t="shared" si="48"/>
        <v>1997</v>
      </c>
      <c r="B917" s="271">
        <v>35399</v>
      </c>
      <c r="C917" s="265">
        <v>36</v>
      </c>
      <c r="D917" s="266">
        <f t="shared" si="49"/>
        <v>2.1421487603305787</v>
      </c>
      <c r="I917" s="274"/>
      <c r="J917" s="274"/>
      <c r="K917" s="274"/>
      <c r="L917" s="274"/>
    </row>
    <row r="918" spans="1:12">
      <c r="A918" s="263">
        <f t="shared" si="48"/>
        <v>1997</v>
      </c>
      <c r="B918" s="271">
        <v>35430</v>
      </c>
      <c r="C918" s="265">
        <v>402.8</v>
      </c>
      <c r="D918" s="266">
        <f t="shared" si="49"/>
        <v>24.767206611570248</v>
      </c>
      <c r="I918" s="274"/>
      <c r="J918" s="274"/>
      <c r="K918" s="274"/>
      <c r="L918" s="274"/>
    </row>
    <row r="919" spans="1:12">
      <c r="A919" s="263">
        <f t="shared" si="48"/>
        <v>1997</v>
      </c>
      <c r="B919" s="271">
        <v>35461</v>
      </c>
      <c r="C919" s="265">
        <v>736.8</v>
      </c>
      <c r="D919" s="266">
        <f t="shared" si="49"/>
        <v>45.304066115702476</v>
      </c>
      <c r="I919" s="274"/>
      <c r="J919" s="274"/>
      <c r="K919" s="274"/>
      <c r="L919" s="274"/>
    </row>
    <row r="920" spans="1:12">
      <c r="A920" s="263">
        <f t="shared" si="48"/>
        <v>1997</v>
      </c>
      <c r="B920" s="271">
        <v>35489</v>
      </c>
      <c r="C920" s="265">
        <v>65.599999999999994</v>
      </c>
      <c r="D920" s="266">
        <f t="shared" si="49"/>
        <v>3.6432396694214875</v>
      </c>
      <c r="I920" s="274"/>
      <c r="J920" s="274"/>
      <c r="K920" s="274"/>
      <c r="L920" s="274"/>
    </row>
    <row r="921" spans="1:12">
      <c r="A921" s="263">
        <f t="shared" si="48"/>
        <v>1997</v>
      </c>
      <c r="B921" s="271">
        <v>35520</v>
      </c>
      <c r="C921" s="265">
        <v>20.100000000000001</v>
      </c>
      <c r="D921" s="266">
        <f t="shared" si="49"/>
        <v>1.2359008264462812</v>
      </c>
      <c r="I921" s="274"/>
      <c r="J921" s="274"/>
      <c r="K921" s="274"/>
      <c r="L921" s="274"/>
    </row>
    <row r="922" spans="1:12">
      <c r="A922" s="263">
        <f t="shared" si="48"/>
        <v>1997</v>
      </c>
      <c r="B922" s="271">
        <v>35550</v>
      </c>
      <c r="C922" s="265">
        <v>22.3</v>
      </c>
      <c r="D922" s="266">
        <f t="shared" si="49"/>
        <v>1.3269421487603306</v>
      </c>
      <c r="I922" s="274"/>
      <c r="J922" s="274"/>
      <c r="K922" s="274"/>
      <c r="L922" s="274"/>
    </row>
    <row r="923" spans="1:12">
      <c r="A923" s="263">
        <f t="shared" si="48"/>
        <v>1997</v>
      </c>
      <c r="B923" s="271">
        <v>35581</v>
      </c>
      <c r="C923" s="265">
        <v>23</v>
      </c>
      <c r="D923" s="266">
        <f t="shared" si="49"/>
        <v>1.414214876033058</v>
      </c>
      <c r="I923" s="274"/>
      <c r="J923" s="274"/>
      <c r="K923" s="274"/>
      <c r="L923" s="274"/>
    </row>
    <row r="924" spans="1:12">
      <c r="A924" s="263">
        <f t="shared" si="48"/>
        <v>1997</v>
      </c>
      <c r="B924" s="271">
        <v>35611</v>
      </c>
      <c r="C924" s="265">
        <v>31.3</v>
      </c>
      <c r="D924" s="266">
        <f t="shared" si="49"/>
        <v>1.8624793388429752</v>
      </c>
      <c r="I924" s="274"/>
      <c r="J924" s="274"/>
      <c r="K924" s="274"/>
      <c r="L924" s="274"/>
    </row>
    <row r="925" spans="1:12">
      <c r="A925" s="263">
        <f t="shared" si="48"/>
        <v>1997</v>
      </c>
      <c r="B925" s="271">
        <v>35642</v>
      </c>
      <c r="C925" s="265">
        <v>17.5</v>
      </c>
      <c r="D925" s="266">
        <f t="shared" si="49"/>
        <v>1.0760330578512396</v>
      </c>
      <c r="I925" s="274"/>
      <c r="J925" s="274"/>
      <c r="K925" s="274"/>
      <c r="L925" s="274"/>
    </row>
    <row r="926" spans="1:12">
      <c r="A926" s="263">
        <f t="shared" si="48"/>
        <v>1997</v>
      </c>
      <c r="B926" s="271">
        <v>35673</v>
      </c>
      <c r="C926" s="265">
        <v>12.3</v>
      </c>
      <c r="D926" s="266">
        <f t="shared" si="49"/>
        <v>0.75629752066115707</v>
      </c>
      <c r="I926" s="274"/>
      <c r="J926" s="274"/>
      <c r="K926" s="274"/>
      <c r="L926" s="274"/>
    </row>
    <row r="927" spans="1:12">
      <c r="A927" s="263">
        <f t="shared" si="48"/>
        <v>1997</v>
      </c>
      <c r="B927" s="271">
        <v>35703</v>
      </c>
      <c r="C927" s="265">
        <v>10.1</v>
      </c>
      <c r="D927" s="266">
        <f t="shared" si="49"/>
        <v>0.6009917355371901</v>
      </c>
      <c r="I927" s="274"/>
      <c r="J927" s="274"/>
      <c r="K927" s="274"/>
      <c r="L927" s="274"/>
    </row>
    <row r="928" spans="1:12">
      <c r="A928" s="263">
        <f t="shared" si="48"/>
        <v>1998</v>
      </c>
      <c r="B928" s="271">
        <v>35734</v>
      </c>
      <c r="C928" s="265">
        <v>14.5</v>
      </c>
      <c r="D928" s="266">
        <f t="shared" si="49"/>
        <v>0.89157024793388429</v>
      </c>
      <c r="I928" s="274"/>
      <c r="J928" s="274"/>
      <c r="K928" s="274"/>
      <c r="L928" s="274"/>
    </row>
    <row r="929" spans="1:12">
      <c r="A929" s="263">
        <f t="shared" si="48"/>
        <v>1998</v>
      </c>
      <c r="B929" s="271">
        <v>35764</v>
      </c>
      <c r="C929" s="265">
        <v>23.3</v>
      </c>
      <c r="D929" s="266">
        <f t="shared" si="49"/>
        <v>1.3864462809917355</v>
      </c>
      <c r="I929" s="274"/>
      <c r="J929" s="274"/>
      <c r="K929" s="274"/>
      <c r="L929" s="274"/>
    </row>
    <row r="930" spans="1:12">
      <c r="A930" s="263">
        <f t="shared" si="48"/>
        <v>1998</v>
      </c>
      <c r="B930" s="271">
        <v>35795</v>
      </c>
      <c r="C930" s="265">
        <v>29.4</v>
      </c>
      <c r="D930" s="266">
        <f t="shared" si="49"/>
        <v>1.8077355371900827</v>
      </c>
      <c r="I930" s="274"/>
      <c r="J930" s="274"/>
      <c r="K930" s="274"/>
      <c r="L930" s="274"/>
    </row>
    <row r="931" spans="1:12">
      <c r="A931" s="263">
        <f t="shared" si="48"/>
        <v>1998</v>
      </c>
      <c r="B931" s="271">
        <v>35826</v>
      </c>
      <c r="C931" s="265">
        <v>210.8</v>
      </c>
      <c r="D931" s="266">
        <f t="shared" si="49"/>
        <v>12.961586776859503</v>
      </c>
      <c r="I931" s="274"/>
      <c r="J931" s="274"/>
      <c r="K931" s="274"/>
      <c r="L931" s="274"/>
    </row>
    <row r="932" spans="1:12">
      <c r="A932" s="263">
        <f t="shared" si="48"/>
        <v>1998</v>
      </c>
      <c r="B932" s="271">
        <v>35854</v>
      </c>
      <c r="C932" s="265">
        <v>325.89999999999998</v>
      </c>
      <c r="D932" s="266">
        <f t="shared" si="49"/>
        <v>18.099570247933883</v>
      </c>
      <c r="I932" s="274"/>
      <c r="J932" s="274"/>
      <c r="K932" s="274"/>
      <c r="L932" s="274"/>
    </row>
    <row r="933" spans="1:12">
      <c r="A933" s="263">
        <f t="shared" si="48"/>
        <v>1998</v>
      </c>
      <c r="B933" s="271">
        <v>35885</v>
      </c>
      <c r="C933" s="265">
        <v>55.7</v>
      </c>
      <c r="D933" s="266">
        <f t="shared" si="49"/>
        <v>3.4248595041322316</v>
      </c>
      <c r="I933" s="274"/>
      <c r="J933" s="274"/>
      <c r="K933" s="274"/>
      <c r="L933" s="274"/>
    </row>
    <row r="934" spans="1:12">
      <c r="A934" s="263">
        <f t="shared" si="48"/>
        <v>1998</v>
      </c>
      <c r="B934" s="271">
        <v>35915</v>
      </c>
      <c r="C934" s="265">
        <v>96.7</v>
      </c>
      <c r="D934" s="266">
        <f t="shared" si="49"/>
        <v>5.7540495867768593</v>
      </c>
      <c r="I934" s="274"/>
      <c r="J934" s="274"/>
      <c r="K934" s="274"/>
      <c r="L934" s="274"/>
    </row>
    <row r="935" spans="1:12">
      <c r="A935" s="263">
        <f t="shared" si="48"/>
        <v>1998</v>
      </c>
      <c r="B935" s="271">
        <v>35946</v>
      </c>
      <c r="C935" s="265">
        <v>46.1</v>
      </c>
      <c r="D935" s="266">
        <f t="shared" si="49"/>
        <v>2.834578512396694</v>
      </c>
      <c r="I935" s="274"/>
      <c r="J935" s="274"/>
      <c r="K935" s="274"/>
      <c r="L935" s="274"/>
    </row>
    <row r="936" spans="1:12">
      <c r="A936" s="263">
        <f t="shared" si="48"/>
        <v>1998</v>
      </c>
      <c r="B936" s="271">
        <v>35976</v>
      </c>
      <c r="C936" s="265">
        <v>23.3</v>
      </c>
      <c r="D936" s="266">
        <f t="shared" si="49"/>
        <v>1.3864462809917355</v>
      </c>
      <c r="I936" s="274"/>
      <c r="J936" s="274"/>
      <c r="K936" s="274"/>
      <c r="L936" s="274"/>
    </row>
    <row r="937" spans="1:12">
      <c r="A937" s="263">
        <f t="shared" si="48"/>
        <v>1998</v>
      </c>
      <c r="B937" s="271">
        <v>36007</v>
      </c>
      <c r="C937" s="265">
        <v>26.4</v>
      </c>
      <c r="D937" s="266">
        <f t="shared" si="49"/>
        <v>1.6232727272727272</v>
      </c>
      <c r="I937" s="274"/>
      <c r="J937" s="274"/>
      <c r="K937" s="274"/>
      <c r="L937" s="274"/>
    </row>
    <row r="938" spans="1:12">
      <c r="A938" s="263">
        <f t="shared" si="48"/>
        <v>1998</v>
      </c>
      <c r="B938" s="271">
        <v>36038</v>
      </c>
      <c r="C938" s="265">
        <v>32.299999999999997</v>
      </c>
      <c r="D938" s="266">
        <f t="shared" si="49"/>
        <v>1.9860495867768591</v>
      </c>
      <c r="I938" s="274"/>
      <c r="J938" s="274"/>
      <c r="K938" s="274"/>
      <c r="L938" s="274"/>
    </row>
    <row r="939" spans="1:12">
      <c r="A939" s="263">
        <f t="shared" si="48"/>
        <v>1998</v>
      </c>
      <c r="B939" s="271">
        <v>36068</v>
      </c>
      <c r="C939" s="265">
        <v>25.7</v>
      </c>
      <c r="D939" s="266">
        <f t="shared" si="49"/>
        <v>1.5292561983471074</v>
      </c>
      <c r="I939" s="274"/>
      <c r="J939" s="274"/>
      <c r="K939" s="274"/>
      <c r="L939" s="274"/>
    </row>
    <row r="940" spans="1:12">
      <c r="A940" s="263">
        <f t="shared" si="48"/>
        <v>1999</v>
      </c>
      <c r="B940" s="271">
        <v>36099</v>
      </c>
      <c r="C940" s="265">
        <v>24.8</v>
      </c>
      <c r="D940" s="266">
        <f t="shared" si="49"/>
        <v>1.524892561983471</v>
      </c>
      <c r="I940" s="274"/>
      <c r="J940" s="274"/>
      <c r="K940" s="274"/>
      <c r="L940" s="274"/>
    </row>
    <row r="941" spans="1:12">
      <c r="A941" s="263">
        <f t="shared" si="48"/>
        <v>1999</v>
      </c>
      <c r="B941" s="271">
        <v>36129</v>
      </c>
      <c r="C941" s="265">
        <v>36.6</v>
      </c>
      <c r="D941" s="266">
        <f t="shared" si="49"/>
        <v>2.1778512396694216</v>
      </c>
      <c r="I941" s="274"/>
      <c r="J941" s="274"/>
      <c r="K941" s="274"/>
      <c r="L941" s="274"/>
    </row>
    <row r="942" spans="1:12">
      <c r="A942" s="263">
        <f t="shared" si="48"/>
        <v>1999</v>
      </c>
      <c r="B942" s="271">
        <v>36160</v>
      </c>
      <c r="C942" s="265">
        <v>37.9</v>
      </c>
      <c r="D942" s="266">
        <f t="shared" si="49"/>
        <v>2.3303801652892564</v>
      </c>
      <c r="I942" s="274"/>
      <c r="J942" s="274"/>
      <c r="K942" s="274"/>
      <c r="L942" s="274"/>
    </row>
    <row r="943" spans="1:12">
      <c r="A943" s="263">
        <f t="shared" si="48"/>
        <v>1999</v>
      </c>
      <c r="B943" s="271">
        <v>36191</v>
      </c>
      <c r="C943" s="265">
        <v>127.4</v>
      </c>
      <c r="D943" s="266">
        <f t="shared" si="49"/>
        <v>7.8335206611570252</v>
      </c>
      <c r="I943" s="274"/>
      <c r="J943" s="274"/>
      <c r="K943" s="274"/>
      <c r="L943" s="274"/>
    </row>
    <row r="944" spans="1:12">
      <c r="A944" s="263">
        <f t="shared" si="48"/>
        <v>1999</v>
      </c>
      <c r="B944" s="271">
        <v>36219</v>
      </c>
      <c r="C944" s="265">
        <v>318</v>
      </c>
      <c r="D944" s="266">
        <f t="shared" si="49"/>
        <v>17.660826446280993</v>
      </c>
      <c r="I944" s="274"/>
      <c r="J944" s="274"/>
      <c r="K944" s="274"/>
      <c r="L944" s="274"/>
    </row>
    <row r="945" spans="1:12">
      <c r="A945" s="263">
        <f t="shared" si="48"/>
        <v>1999</v>
      </c>
      <c r="B945" s="271">
        <v>36250</v>
      </c>
      <c r="C945" s="265">
        <v>59.8</v>
      </c>
      <c r="D945" s="266">
        <f t="shared" si="49"/>
        <v>3.6769586776859504</v>
      </c>
      <c r="I945" s="274"/>
      <c r="J945" s="274"/>
      <c r="K945" s="274"/>
      <c r="L945" s="274"/>
    </row>
    <row r="946" spans="1:12">
      <c r="A946" s="263">
        <f t="shared" si="48"/>
        <v>1999</v>
      </c>
      <c r="B946" s="271">
        <v>36280</v>
      </c>
      <c r="C946" s="265">
        <v>27.4</v>
      </c>
      <c r="D946" s="266">
        <f t="shared" si="49"/>
        <v>1.630413223140496</v>
      </c>
      <c r="I946" s="274"/>
      <c r="J946" s="274"/>
      <c r="K946" s="274"/>
      <c r="L946" s="274"/>
    </row>
    <row r="947" spans="1:12">
      <c r="A947" s="263">
        <f t="shared" si="48"/>
        <v>1999</v>
      </c>
      <c r="B947" s="271">
        <v>36311</v>
      </c>
      <c r="C947" s="265">
        <v>27.2</v>
      </c>
      <c r="D947" s="266">
        <f t="shared" si="49"/>
        <v>1.6724628099173553</v>
      </c>
      <c r="I947" s="274"/>
      <c r="J947" s="274"/>
      <c r="K947" s="274"/>
      <c r="L947" s="274"/>
    </row>
    <row r="948" spans="1:12">
      <c r="A948" s="263">
        <f t="shared" si="48"/>
        <v>1999</v>
      </c>
      <c r="B948" s="271">
        <v>36341</v>
      </c>
      <c r="C948" s="265">
        <v>23.8</v>
      </c>
      <c r="D948" s="266">
        <f t="shared" si="49"/>
        <v>1.416198347107438</v>
      </c>
      <c r="I948" s="274"/>
      <c r="J948" s="274"/>
      <c r="K948" s="274"/>
      <c r="L948" s="274"/>
    </row>
    <row r="949" spans="1:12">
      <c r="A949" s="263">
        <f t="shared" si="48"/>
        <v>1999</v>
      </c>
      <c r="B949" s="271">
        <v>36372</v>
      </c>
      <c r="C949" s="265">
        <v>35.200000000000003</v>
      </c>
      <c r="D949" s="266">
        <f t="shared" si="49"/>
        <v>2.1643636363636367</v>
      </c>
      <c r="I949" s="274"/>
      <c r="J949" s="274"/>
      <c r="K949" s="274"/>
      <c r="L949" s="274"/>
    </row>
    <row r="950" spans="1:12">
      <c r="A950" s="263">
        <f t="shared" si="48"/>
        <v>1999</v>
      </c>
      <c r="B950" s="271">
        <v>36403</v>
      </c>
      <c r="C950" s="265">
        <v>39.200000000000003</v>
      </c>
      <c r="D950" s="266">
        <f t="shared" si="49"/>
        <v>2.4103140495867774</v>
      </c>
      <c r="I950" s="274"/>
      <c r="J950" s="274"/>
      <c r="K950" s="274"/>
      <c r="L950" s="274"/>
    </row>
    <row r="951" spans="1:12">
      <c r="A951" s="263">
        <f t="shared" si="48"/>
        <v>1999</v>
      </c>
      <c r="B951" s="271">
        <v>36433</v>
      </c>
      <c r="C951" s="265">
        <v>22.1</v>
      </c>
      <c r="D951" s="266">
        <f t="shared" si="49"/>
        <v>1.3150413223140496</v>
      </c>
      <c r="I951" s="274"/>
      <c r="J951" s="274"/>
      <c r="K951" s="274"/>
      <c r="L951" s="274"/>
    </row>
    <row r="952" spans="1:12">
      <c r="A952" s="263">
        <f t="shared" si="48"/>
        <v>2000</v>
      </c>
      <c r="B952" s="271">
        <v>36464</v>
      </c>
      <c r="C952" s="265">
        <v>22.8</v>
      </c>
      <c r="D952" s="266">
        <f t="shared" si="49"/>
        <v>1.4019173553719009</v>
      </c>
      <c r="I952" s="274"/>
      <c r="J952" s="274"/>
      <c r="K952" s="274"/>
      <c r="L952" s="274"/>
    </row>
    <row r="953" spans="1:12">
      <c r="A953" s="263">
        <f t="shared" si="48"/>
        <v>2000</v>
      </c>
      <c r="B953" s="271">
        <v>36494</v>
      </c>
      <c r="C953" s="265">
        <v>26.2</v>
      </c>
      <c r="D953" s="266">
        <f t="shared" si="49"/>
        <v>1.5590082644628098</v>
      </c>
      <c r="I953" s="274"/>
      <c r="J953" s="274"/>
      <c r="K953" s="274"/>
      <c r="L953" s="274"/>
    </row>
    <row r="954" spans="1:12">
      <c r="A954" s="263">
        <f t="shared" si="48"/>
        <v>2000</v>
      </c>
      <c r="B954" s="271">
        <v>36525</v>
      </c>
      <c r="C954" s="265">
        <v>28.8</v>
      </c>
      <c r="D954" s="266">
        <f t="shared" si="49"/>
        <v>1.7708429752066115</v>
      </c>
      <c r="I954" s="274"/>
      <c r="J954" s="274"/>
      <c r="K954" s="274"/>
      <c r="L954" s="274"/>
    </row>
    <row r="955" spans="1:12">
      <c r="A955" s="263">
        <f t="shared" si="48"/>
        <v>2000</v>
      </c>
      <c r="B955" s="271">
        <v>36556</v>
      </c>
      <c r="C955" s="265">
        <v>82.4</v>
      </c>
      <c r="D955" s="266">
        <f t="shared" si="49"/>
        <v>5.0665785123966947</v>
      </c>
      <c r="I955" s="274"/>
      <c r="J955" s="274"/>
      <c r="K955" s="274"/>
      <c r="L955" s="274"/>
    </row>
    <row r="956" spans="1:12">
      <c r="A956" s="263">
        <f t="shared" si="48"/>
        <v>2000</v>
      </c>
      <c r="B956" s="271">
        <v>36585</v>
      </c>
      <c r="C956" s="265">
        <v>259.8</v>
      </c>
      <c r="D956" s="266">
        <f t="shared" si="49"/>
        <v>14.943867768595045</v>
      </c>
      <c r="I956" s="274"/>
      <c r="J956" s="274"/>
      <c r="K956" s="274"/>
      <c r="L956" s="274"/>
    </row>
    <row r="957" spans="1:12">
      <c r="A957" s="263">
        <f t="shared" si="48"/>
        <v>2000</v>
      </c>
      <c r="B957" s="271">
        <v>36616</v>
      </c>
      <c r="C957" s="265">
        <v>46.6</v>
      </c>
      <c r="D957" s="266">
        <f t="shared" si="49"/>
        <v>2.8653223140495867</v>
      </c>
      <c r="I957" s="274"/>
      <c r="J957" s="274"/>
      <c r="K957" s="274"/>
      <c r="L957" s="274"/>
    </row>
    <row r="958" spans="1:12">
      <c r="A958" s="263">
        <f t="shared" si="48"/>
        <v>2000</v>
      </c>
      <c r="B958" s="271">
        <v>36646</v>
      </c>
      <c r="C958" s="265">
        <v>22.6</v>
      </c>
      <c r="D958" s="266">
        <f t="shared" si="49"/>
        <v>1.344793388429752</v>
      </c>
      <c r="I958" s="274"/>
      <c r="J958" s="274"/>
      <c r="K958" s="274"/>
      <c r="L958" s="274"/>
    </row>
    <row r="959" spans="1:12">
      <c r="A959" s="263">
        <f t="shared" si="48"/>
        <v>2000</v>
      </c>
      <c r="B959" s="271">
        <v>36677</v>
      </c>
      <c r="C959" s="265">
        <v>28.3</v>
      </c>
      <c r="D959" s="266">
        <f t="shared" si="49"/>
        <v>1.740099173553719</v>
      </c>
      <c r="I959" s="274"/>
      <c r="J959" s="274"/>
      <c r="K959" s="274"/>
      <c r="L959" s="274"/>
    </row>
    <row r="960" spans="1:12">
      <c r="A960" s="263">
        <f t="shared" si="48"/>
        <v>2000</v>
      </c>
      <c r="B960" s="271">
        <v>36707</v>
      </c>
      <c r="C960" s="265">
        <v>28.8</v>
      </c>
      <c r="D960" s="266">
        <f t="shared" si="49"/>
        <v>1.7137190082644629</v>
      </c>
      <c r="I960" s="274"/>
      <c r="J960" s="274"/>
      <c r="K960" s="274"/>
      <c r="L960" s="274"/>
    </row>
    <row r="961" spans="1:12">
      <c r="A961" s="263">
        <f t="shared" si="48"/>
        <v>2000</v>
      </c>
      <c r="B961" s="271">
        <v>36738</v>
      </c>
      <c r="C961" s="265">
        <v>23.6</v>
      </c>
      <c r="D961" s="266">
        <f t="shared" si="49"/>
        <v>1.451107438016529</v>
      </c>
      <c r="I961" s="274"/>
      <c r="J961" s="274"/>
      <c r="K961" s="274"/>
      <c r="L961" s="274"/>
    </row>
    <row r="962" spans="1:12">
      <c r="A962" s="263">
        <f t="shared" si="48"/>
        <v>2000</v>
      </c>
      <c r="B962" s="271">
        <v>36769</v>
      </c>
      <c r="C962" s="265">
        <v>17.2</v>
      </c>
      <c r="D962" s="266">
        <f t="shared" si="49"/>
        <v>1.0575867768595042</v>
      </c>
      <c r="I962" s="274"/>
      <c r="J962" s="274"/>
      <c r="K962" s="274"/>
      <c r="L962" s="274"/>
    </row>
    <row r="963" spans="1:12">
      <c r="A963" s="263">
        <f t="shared" si="48"/>
        <v>2000</v>
      </c>
      <c r="B963" s="271">
        <v>36799</v>
      </c>
      <c r="C963" s="265">
        <v>18.7</v>
      </c>
      <c r="D963" s="266">
        <f t="shared" si="49"/>
        <v>1.1127272727272728</v>
      </c>
      <c r="I963" s="274"/>
      <c r="J963" s="274"/>
      <c r="K963" s="274"/>
      <c r="L963" s="274"/>
    </row>
    <row r="964" spans="1:12">
      <c r="A964" s="263">
        <f t="shared" si="48"/>
        <v>2001</v>
      </c>
      <c r="B964" s="271">
        <v>36830</v>
      </c>
      <c r="C964" s="265">
        <v>25</v>
      </c>
      <c r="D964" s="266">
        <f t="shared" si="49"/>
        <v>1.5371900826446281</v>
      </c>
      <c r="I964" s="274"/>
      <c r="J964" s="274"/>
      <c r="K964" s="274"/>
      <c r="L964" s="274"/>
    </row>
    <row r="965" spans="1:12">
      <c r="A965" s="263">
        <f t="shared" si="48"/>
        <v>2001</v>
      </c>
      <c r="B965" s="271">
        <v>36860</v>
      </c>
      <c r="C965" s="265">
        <v>23.7</v>
      </c>
      <c r="D965" s="266">
        <f t="shared" si="49"/>
        <v>1.4102479338842975</v>
      </c>
      <c r="I965" s="274"/>
      <c r="J965" s="274"/>
      <c r="K965" s="274"/>
      <c r="L965" s="274"/>
    </row>
    <row r="966" spans="1:12">
      <c r="A966" s="263">
        <f t="shared" si="48"/>
        <v>2001</v>
      </c>
      <c r="B966" s="271">
        <v>36891</v>
      </c>
      <c r="C966" s="265">
        <v>24.5</v>
      </c>
      <c r="D966" s="266">
        <f t="shared" si="49"/>
        <v>1.5064462809917356</v>
      </c>
      <c r="I966" s="274"/>
      <c r="J966" s="274"/>
      <c r="K966" s="274"/>
      <c r="L966" s="274"/>
    </row>
    <row r="967" spans="1:12">
      <c r="A967" s="263">
        <f t="shared" si="48"/>
        <v>2001</v>
      </c>
      <c r="B967" s="271">
        <v>36922</v>
      </c>
      <c r="C967" s="265">
        <v>25.5</v>
      </c>
      <c r="D967" s="266">
        <f t="shared" si="49"/>
        <v>1.5679338842975206</v>
      </c>
      <c r="I967" s="274"/>
      <c r="J967" s="274"/>
      <c r="K967" s="274"/>
      <c r="L967" s="274"/>
    </row>
    <row r="968" spans="1:12">
      <c r="A968" s="263">
        <f t="shared" si="48"/>
        <v>2001</v>
      </c>
      <c r="B968" s="271">
        <v>36950</v>
      </c>
      <c r="C968" s="265">
        <v>52</v>
      </c>
      <c r="D968" s="266">
        <f t="shared" si="49"/>
        <v>2.8879338842975208</v>
      </c>
      <c r="I968" s="274"/>
      <c r="J968" s="274"/>
      <c r="K968" s="274"/>
      <c r="L968" s="274"/>
    </row>
    <row r="969" spans="1:12">
      <c r="A969" s="263">
        <f t="shared" si="48"/>
        <v>2001</v>
      </c>
      <c r="B969" s="271">
        <v>36981</v>
      </c>
      <c r="C969" s="265">
        <v>29.2</v>
      </c>
      <c r="D969" s="266">
        <f t="shared" si="49"/>
        <v>1.7954380165289257</v>
      </c>
      <c r="I969" s="274"/>
      <c r="J969" s="274"/>
      <c r="K969" s="274"/>
      <c r="L969" s="274"/>
    </row>
    <row r="970" spans="1:12">
      <c r="A970" s="263">
        <f t="shared" si="48"/>
        <v>2001</v>
      </c>
      <c r="B970" s="271">
        <v>37011</v>
      </c>
      <c r="C970" s="265">
        <v>29.1</v>
      </c>
      <c r="D970" s="266">
        <f t="shared" si="49"/>
        <v>1.7315702479338844</v>
      </c>
      <c r="I970" s="274"/>
      <c r="J970" s="274"/>
      <c r="K970" s="274"/>
      <c r="L970" s="274"/>
    </row>
    <row r="971" spans="1:12">
      <c r="A971" s="263">
        <f t="shared" si="48"/>
        <v>2001</v>
      </c>
      <c r="B971" s="271">
        <v>37042</v>
      </c>
      <c r="C971" s="265">
        <v>27.1</v>
      </c>
      <c r="D971" s="266">
        <f t="shared" si="49"/>
        <v>1.6663140495867768</v>
      </c>
      <c r="I971" s="274"/>
      <c r="J971" s="274"/>
      <c r="K971" s="274"/>
      <c r="L971" s="274"/>
    </row>
    <row r="972" spans="1:12">
      <c r="A972" s="263">
        <f t="shared" si="48"/>
        <v>2001</v>
      </c>
      <c r="B972" s="271">
        <v>37072</v>
      </c>
      <c r="C972" s="265">
        <v>16.399999999999999</v>
      </c>
      <c r="D972" s="266">
        <f t="shared" si="49"/>
        <v>0.9758677685950411</v>
      </c>
      <c r="I972" s="274"/>
      <c r="J972" s="274"/>
      <c r="K972" s="274"/>
      <c r="L972" s="274"/>
    </row>
    <row r="973" spans="1:12">
      <c r="A973" s="263">
        <f t="shared" si="48"/>
        <v>2001</v>
      </c>
      <c r="B973" s="271">
        <v>37103</v>
      </c>
      <c r="C973" s="265">
        <v>10.7</v>
      </c>
      <c r="D973" s="266">
        <f t="shared" si="49"/>
        <v>0.65791735537190077</v>
      </c>
      <c r="I973" s="274"/>
      <c r="J973" s="274"/>
      <c r="K973" s="274"/>
      <c r="L973" s="274"/>
    </row>
    <row r="974" spans="1:12">
      <c r="A974" s="263">
        <f t="shared" si="48"/>
        <v>2001</v>
      </c>
      <c r="B974" s="271">
        <v>37134</v>
      </c>
      <c r="C974" s="265">
        <v>7.34</v>
      </c>
      <c r="D974" s="266">
        <f t="shared" si="49"/>
        <v>0.45131900826446281</v>
      </c>
      <c r="I974" s="274"/>
      <c r="J974" s="274"/>
      <c r="K974" s="274"/>
      <c r="L974" s="274"/>
    </row>
    <row r="975" spans="1:12">
      <c r="A975" s="263">
        <f t="shared" si="48"/>
        <v>2001</v>
      </c>
      <c r="B975" s="271">
        <v>37164</v>
      </c>
      <c r="C975" s="265">
        <v>6.96</v>
      </c>
      <c r="D975" s="266">
        <f t="shared" si="49"/>
        <v>0.41414876033057862</v>
      </c>
      <c r="I975" s="274"/>
      <c r="J975" s="274"/>
      <c r="K975" s="274"/>
      <c r="L975" s="274"/>
    </row>
    <row r="976" spans="1:12">
      <c r="A976" s="263">
        <f t="shared" si="48"/>
        <v>2002</v>
      </c>
      <c r="B976" s="271">
        <v>37195</v>
      </c>
      <c r="C976" s="265">
        <v>9.32</v>
      </c>
      <c r="D976" s="266">
        <f t="shared" si="49"/>
        <v>0.57306446280991741</v>
      </c>
      <c r="I976" s="274"/>
      <c r="J976" s="274"/>
      <c r="K976" s="274"/>
      <c r="L976" s="274"/>
    </row>
    <row r="977" spans="1:12">
      <c r="A977" s="263">
        <f t="shared" ref="A977:A1040" si="50">IF(MONTH(B977)&gt;9,YEAR(B977)+1,YEAR(B977))</f>
        <v>2002</v>
      </c>
      <c r="B977" s="271">
        <v>37225</v>
      </c>
      <c r="C977" s="265">
        <v>20.100000000000001</v>
      </c>
      <c r="D977" s="266">
        <f t="shared" ref="D977:D1040" si="51">IF(C977&lt;&gt;-901,C977*DAY(B977)*24*60*60/(220*22*9*1000),-901)</f>
        <v>1.1960330578512397</v>
      </c>
      <c r="I977" s="274"/>
      <c r="J977" s="274"/>
      <c r="K977" s="274"/>
      <c r="L977" s="274"/>
    </row>
    <row r="978" spans="1:12">
      <c r="A978" s="263">
        <f t="shared" si="50"/>
        <v>2002</v>
      </c>
      <c r="B978" s="271">
        <v>37256</v>
      </c>
      <c r="C978" s="265">
        <v>49.5</v>
      </c>
      <c r="D978" s="266">
        <f t="shared" si="51"/>
        <v>3.0436363636363635</v>
      </c>
      <c r="I978" s="274"/>
      <c r="J978" s="274"/>
      <c r="K978" s="274"/>
      <c r="L978" s="274"/>
    </row>
    <row r="979" spans="1:12">
      <c r="A979" s="263">
        <f t="shared" si="50"/>
        <v>2002</v>
      </c>
      <c r="B979" s="271">
        <v>37287</v>
      </c>
      <c r="C979" s="265">
        <v>44.4</v>
      </c>
      <c r="D979" s="266">
        <f t="shared" si="51"/>
        <v>2.7300495867768597</v>
      </c>
      <c r="I979" s="274"/>
      <c r="J979" s="274"/>
      <c r="K979" s="274"/>
      <c r="L979" s="274"/>
    </row>
    <row r="980" spans="1:12">
      <c r="A980" s="263">
        <f t="shared" si="50"/>
        <v>2002</v>
      </c>
      <c r="B980" s="271">
        <v>37315</v>
      </c>
      <c r="C980" s="265">
        <v>54.1</v>
      </c>
      <c r="D980" s="266">
        <f t="shared" si="51"/>
        <v>3.0045619834710742</v>
      </c>
      <c r="I980" s="274"/>
      <c r="J980" s="274"/>
      <c r="K980" s="274"/>
      <c r="L980" s="274"/>
    </row>
    <row r="981" spans="1:12">
      <c r="A981" s="263">
        <f t="shared" si="50"/>
        <v>2002</v>
      </c>
      <c r="B981" s="271">
        <v>37346</v>
      </c>
      <c r="C981" s="265">
        <v>71.3</v>
      </c>
      <c r="D981" s="266">
        <f t="shared" si="51"/>
        <v>4.3840661157024794</v>
      </c>
      <c r="I981" s="274"/>
      <c r="J981" s="274"/>
      <c r="K981" s="274"/>
      <c r="L981" s="274"/>
    </row>
    <row r="982" spans="1:12">
      <c r="A982" s="263">
        <f t="shared" si="50"/>
        <v>2002</v>
      </c>
      <c r="B982" s="271">
        <v>37376</v>
      </c>
      <c r="C982" s="265">
        <v>24.9</v>
      </c>
      <c r="D982" s="266">
        <f t="shared" si="51"/>
        <v>1.4816528925619834</v>
      </c>
      <c r="I982" s="274"/>
      <c r="J982" s="274"/>
      <c r="K982" s="274"/>
      <c r="L982" s="274"/>
    </row>
    <row r="983" spans="1:12">
      <c r="A983" s="263">
        <f t="shared" si="50"/>
        <v>2002</v>
      </c>
      <c r="B983" s="271">
        <v>37407</v>
      </c>
      <c r="C983" s="265">
        <v>33</v>
      </c>
      <c r="D983" s="266">
        <f t="shared" si="51"/>
        <v>2.0290909090909093</v>
      </c>
      <c r="I983" s="274"/>
      <c r="J983" s="274"/>
      <c r="K983" s="274"/>
      <c r="L983" s="274"/>
    </row>
    <row r="984" spans="1:12">
      <c r="A984" s="263">
        <f t="shared" si="50"/>
        <v>2002</v>
      </c>
      <c r="B984" s="271">
        <v>37437</v>
      </c>
      <c r="C984" s="265">
        <v>21.5</v>
      </c>
      <c r="D984" s="266">
        <f t="shared" si="51"/>
        <v>1.2793388429752066</v>
      </c>
      <c r="I984" s="274"/>
      <c r="J984" s="274"/>
      <c r="K984" s="274"/>
      <c r="L984" s="274"/>
    </row>
    <row r="985" spans="1:12">
      <c r="A985" s="263">
        <f t="shared" si="50"/>
        <v>2002</v>
      </c>
      <c r="B985" s="271">
        <v>37468</v>
      </c>
      <c r="C985" s="265">
        <v>13.4</v>
      </c>
      <c r="D985" s="266">
        <f t="shared" si="51"/>
        <v>0.82393388429752068</v>
      </c>
      <c r="I985" s="274"/>
      <c r="J985" s="274"/>
      <c r="K985" s="274"/>
      <c r="L985" s="274"/>
    </row>
    <row r="986" spans="1:12">
      <c r="A986" s="263">
        <f t="shared" si="50"/>
        <v>2002</v>
      </c>
      <c r="B986" s="271">
        <v>37499</v>
      </c>
      <c r="C986" s="265">
        <v>11.1</v>
      </c>
      <c r="D986" s="266">
        <f t="shared" si="51"/>
        <v>0.68251239669421493</v>
      </c>
      <c r="I986" s="274"/>
      <c r="J986" s="274"/>
      <c r="K986" s="274"/>
      <c r="L986" s="274"/>
    </row>
    <row r="987" spans="1:12">
      <c r="A987" s="263">
        <f t="shared" si="50"/>
        <v>2002</v>
      </c>
      <c r="B987" s="271">
        <v>37529</v>
      </c>
      <c r="C987" s="265">
        <v>9.5</v>
      </c>
      <c r="D987" s="266">
        <f t="shared" si="51"/>
        <v>0.56528925619834713</v>
      </c>
      <c r="I987" s="274"/>
      <c r="J987" s="274"/>
      <c r="K987" s="274"/>
      <c r="L987" s="274"/>
    </row>
    <row r="988" spans="1:12">
      <c r="A988" s="263">
        <f t="shared" si="50"/>
        <v>2003</v>
      </c>
      <c r="B988" s="271">
        <v>37560</v>
      </c>
      <c r="C988" s="265">
        <v>9.39</v>
      </c>
      <c r="D988" s="266">
        <f t="shared" si="51"/>
        <v>0.57736859504132243</v>
      </c>
      <c r="I988" s="274"/>
      <c r="J988" s="274"/>
      <c r="K988" s="274"/>
      <c r="L988" s="274"/>
    </row>
    <row r="989" spans="1:12">
      <c r="A989" s="263">
        <f t="shared" si="50"/>
        <v>2003</v>
      </c>
      <c r="B989" s="271">
        <v>37590</v>
      </c>
      <c r="C989" s="265">
        <v>18.7</v>
      </c>
      <c r="D989" s="266">
        <f t="shared" si="51"/>
        <v>1.1127272727272728</v>
      </c>
      <c r="I989" s="274"/>
      <c r="J989" s="274"/>
      <c r="K989" s="274"/>
      <c r="L989" s="274"/>
    </row>
    <row r="990" spans="1:12">
      <c r="A990" s="263">
        <f t="shared" si="50"/>
        <v>2003</v>
      </c>
      <c r="B990" s="271">
        <v>37621</v>
      </c>
      <c r="C990" s="265">
        <v>40.299999999999997</v>
      </c>
      <c r="D990" s="266">
        <f t="shared" si="51"/>
        <v>2.47795041322314</v>
      </c>
      <c r="I990" s="274"/>
      <c r="J990" s="274"/>
      <c r="K990" s="274"/>
      <c r="L990" s="274"/>
    </row>
    <row r="991" spans="1:12">
      <c r="A991" s="263">
        <f t="shared" si="50"/>
        <v>2003</v>
      </c>
      <c r="B991" s="271">
        <v>37652</v>
      </c>
      <c r="C991" s="265">
        <v>28.3</v>
      </c>
      <c r="D991" s="266">
        <f t="shared" si="51"/>
        <v>1.740099173553719</v>
      </c>
      <c r="I991" s="274"/>
      <c r="J991" s="274"/>
      <c r="K991" s="274"/>
      <c r="L991" s="274"/>
    </row>
    <row r="992" spans="1:12">
      <c r="A992" s="263">
        <f t="shared" si="50"/>
        <v>2003</v>
      </c>
      <c r="B992" s="271">
        <v>37680</v>
      </c>
      <c r="C992" s="265">
        <v>27.5</v>
      </c>
      <c r="D992" s="266">
        <f t="shared" si="51"/>
        <v>1.5272727272727273</v>
      </c>
      <c r="I992" s="274"/>
      <c r="J992" s="274"/>
      <c r="K992" s="274"/>
      <c r="L992" s="274"/>
    </row>
    <row r="993" spans="1:12">
      <c r="A993" s="263">
        <f t="shared" si="50"/>
        <v>2003</v>
      </c>
      <c r="B993" s="271">
        <v>37711</v>
      </c>
      <c r="C993" s="265">
        <v>28.4</v>
      </c>
      <c r="D993" s="266">
        <f t="shared" si="51"/>
        <v>1.7462479338842976</v>
      </c>
      <c r="I993" s="274"/>
      <c r="J993" s="274"/>
      <c r="K993" s="274"/>
      <c r="L993" s="274"/>
    </row>
    <row r="994" spans="1:12">
      <c r="A994" s="263">
        <f t="shared" si="50"/>
        <v>2003</v>
      </c>
      <c r="B994" s="271">
        <v>37741</v>
      </c>
      <c r="C994" s="265">
        <v>63.4</v>
      </c>
      <c r="D994" s="266">
        <f t="shared" si="51"/>
        <v>3.7725619834710744</v>
      </c>
      <c r="I994" s="274"/>
      <c r="J994" s="274"/>
      <c r="K994" s="274"/>
      <c r="L994" s="274"/>
    </row>
    <row r="995" spans="1:12">
      <c r="A995" s="263">
        <f t="shared" si="50"/>
        <v>2003</v>
      </c>
      <c r="B995" s="271">
        <v>37772</v>
      </c>
      <c r="C995" s="265">
        <v>33.799999999999997</v>
      </c>
      <c r="D995" s="266">
        <f t="shared" si="51"/>
        <v>2.0782809917355367</v>
      </c>
      <c r="I995" s="274"/>
      <c r="J995" s="274"/>
      <c r="K995" s="274"/>
      <c r="L995" s="274"/>
    </row>
    <row r="996" spans="1:12">
      <c r="A996" s="263">
        <f t="shared" si="50"/>
        <v>2003</v>
      </c>
      <c r="B996" s="271">
        <v>37802</v>
      </c>
      <c r="C996" s="265">
        <v>28.7</v>
      </c>
      <c r="D996" s="266">
        <f t="shared" si="51"/>
        <v>1.7077685950413224</v>
      </c>
      <c r="I996" s="274"/>
      <c r="J996" s="274"/>
      <c r="K996" s="274"/>
      <c r="L996" s="274"/>
    </row>
    <row r="997" spans="1:12">
      <c r="A997" s="263">
        <f t="shared" si="50"/>
        <v>2003</v>
      </c>
      <c r="B997" s="271">
        <v>37833</v>
      </c>
      <c r="C997" s="265">
        <v>16.899999999999999</v>
      </c>
      <c r="D997" s="266">
        <f t="shared" si="51"/>
        <v>1.0391404958677684</v>
      </c>
      <c r="I997" s="274"/>
      <c r="J997" s="274"/>
      <c r="K997" s="274"/>
      <c r="L997" s="274"/>
    </row>
    <row r="998" spans="1:12">
      <c r="A998" s="263">
        <f t="shared" si="50"/>
        <v>2003</v>
      </c>
      <c r="B998" s="271">
        <v>37864</v>
      </c>
      <c r="C998" s="265">
        <v>14.6</v>
      </c>
      <c r="D998" s="266">
        <f t="shared" si="51"/>
        <v>0.89771900826446283</v>
      </c>
      <c r="I998" s="274"/>
      <c r="J998" s="274"/>
      <c r="K998" s="274"/>
      <c r="L998" s="274"/>
    </row>
    <row r="999" spans="1:12">
      <c r="A999" s="263">
        <f t="shared" si="50"/>
        <v>2003</v>
      </c>
      <c r="B999" s="271">
        <v>37894</v>
      </c>
      <c r="C999" s="265">
        <v>8.42</v>
      </c>
      <c r="D999" s="266">
        <f t="shared" si="51"/>
        <v>0.50102479338842976</v>
      </c>
      <c r="I999" s="274"/>
      <c r="J999" s="274"/>
      <c r="K999" s="274"/>
      <c r="L999" s="274"/>
    </row>
    <row r="1000" spans="1:12">
      <c r="A1000" s="263">
        <f t="shared" si="50"/>
        <v>2004</v>
      </c>
      <c r="B1000" s="271">
        <v>37925</v>
      </c>
      <c r="C1000" s="265">
        <v>8.0500000000000007</v>
      </c>
      <c r="D1000" s="266">
        <f t="shared" si="51"/>
        <v>0.49497520661157035</v>
      </c>
      <c r="I1000" s="274"/>
      <c r="J1000" s="274"/>
      <c r="K1000" s="274"/>
      <c r="L1000" s="274"/>
    </row>
    <row r="1001" spans="1:12">
      <c r="A1001" s="263">
        <f t="shared" si="50"/>
        <v>2004</v>
      </c>
      <c r="B1001" s="271">
        <v>37955</v>
      </c>
      <c r="C1001" s="265">
        <v>19.5</v>
      </c>
      <c r="D1001" s="266">
        <f t="shared" si="51"/>
        <v>1.1603305785123967</v>
      </c>
      <c r="I1001" s="274"/>
      <c r="J1001" s="274"/>
      <c r="K1001" s="274"/>
      <c r="L1001" s="274"/>
    </row>
    <row r="1002" spans="1:12">
      <c r="A1002" s="263">
        <f t="shared" si="50"/>
        <v>2004</v>
      </c>
      <c r="B1002" s="271">
        <v>37986</v>
      </c>
      <c r="C1002" s="265">
        <v>35.200000000000003</v>
      </c>
      <c r="D1002" s="266">
        <f t="shared" si="51"/>
        <v>2.1643636363636367</v>
      </c>
      <c r="I1002" s="274"/>
      <c r="J1002" s="274"/>
      <c r="K1002" s="274"/>
      <c r="L1002" s="274"/>
    </row>
    <row r="1003" spans="1:12">
      <c r="A1003" s="263">
        <f t="shared" si="50"/>
        <v>2004</v>
      </c>
      <c r="B1003" s="271">
        <v>38017</v>
      </c>
      <c r="C1003" s="265">
        <v>36.1</v>
      </c>
      <c r="D1003" s="266">
        <f t="shared" si="51"/>
        <v>2.2197024793388431</v>
      </c>
      <c r="I1003" s="274"/>
      <c r="J1003" s="274"/>
      <c r="K1003" s="274"/>
      <c r="L1003" s="274"/>
    </row>
    <row r="1004" spans="1:12">
      <c r="A1004" s="263">
        <f t="shared" si="50"/>
        <v>2004</v>
      </c>
      <c r="B1004" s="271">
        <v>38046</v>
      </c>
      <c r="C1004" s="265">
        <v>62.9</v>
      </c>
      <c r="D1004" s="266">
        <f t="shared" si="51"/>
        <v>3.6180495867768587</v>
      </c>
      <c r="I1004" s="274"/>
      <c r="J1004" s="274"/>
      <c r="K1004" s="274"/>
      <c r="L1004" s="274"/>
    </row>
    <row r="1005" spans="1:12">
      <c r="A1005" s="263">
        <f t="shared" si="50"/>
        <v>2004</v>
      </c>
      <c r="B1005" s="271">
        <v>38077</v>
      </c>
      <c r="C1005" s="265">
        <v>29</v>
      </c>
      <c r="D1005" s="266">
        <f t="shared" si="51"/>
        <v>1.7831404958677686</v>
      </c>
      <c r="I1005" s="274"/>
      <c r="J1005" s="274"/>
      <c r="K1005" s="274"/>
      <c r="L1005" s="274"/>
    </row>
    <row r="1006" spans="1:12">
      <c r="A1006" s="263">
        <f t="shared" si="50"/>
        <v>2004</v>
      </c>
      <c r="B1006" s="271">
        <v>38107</v>
      </c>
      <c r="C1006" s="265">
        <v>25.3</v>
      </c>
      <c r="D1006" s="266">
        <f t="shared" si="51"/>
        <v>1.5054545454545454</v>
      </c>
      <c r="I1006" s="274"/>
      <c r="J1006" s="274"/>
      <c r="K1006" s="274"/>
      <c r="L1006" s="274"/>
    </row>
    <row r="1007" spans="1:12">
      <c r="A1007" s="263">
        <f t="shared" si="50"/>
        <v>2004</v>
      </c>
      <c r="B1007" s="271">
        <v>38138</v>
      </c>
      <c r="C1007" s="265">
        <v>17.8</v>
      </c>
      <c r="D1007" s="266">
        <f t="shared" si="51"/>
        <v>1.0944793388429752</v>
      </c>
      <c r="I1007" s="274"/>
      <c r="J1007" s="274"/>
      <c r="K1007" s="274"/>
      <c r="L1007" s="274"/>
    </row>
    <row r="1008" spans="1:12">
      <c r="A1008" s="263">
        <f t="shared" si="50"/>
        <v>2004</v>
      </c>
      <c r="B1008" s="271">
        <v>38168</v>
      </c>
      <c r="C1008" s="265">
        <v>11.4</v>
      </c>
      <c r="D1008" s="266">
        <f t="shared" si="51"/>
        <v>0.67834710743801652</v>
      </c>
      <c r="I1008" s="274"/>
      <c r="J1008" s="274"/>
      <c r="K1008" s="274"/>
      <c r="L1008" s="274"/>
    </row>
    <row r="1009" spans="1:12">
      <c r="A1009" s="263">
        <f t="shared" si="50"/>
        <v>2004</v>
      </c>
      <c r="B1009" s="271">
        <v>38199</v>
      </c>
      <c r="C1009" s="265">
        <v>7.95</v>
      </c>
      <c r="D1009" s="266">
        <f t="shared" si="51"/>
        <v>0.48882644628099176</v>
      </c>
      <c r="I1009" s="274"/>
      <c r="J1009" s="274"/>
      <c r="K1009" s="274"/>
      <c r="L1009" s="274"/>
    </row>
    <row r="1010" spans="1:12">
      <c r="A1010" s="263">
        <f t="shared" si="50"/>
        <v>2004</v>
      </c>
      <c r="B1010" s="271">
        <v>38230</v>
      </c>
      <c r="C1010" s="265">
        <v>6.64</v>
      </c>
      <c r="D1010" s="266">
        <f t="shared" si="51"/>
        <v>0.40827768595041325</v>
      </c>
      <c r="I1010" s="274"/>
      <c r="J1010" s="274"/>
      <c r="K1010" s="274"/>
      <c r="L1010" s="274"/>
    </row>
    <row r="1011" spans="1:12">
      <c r="A1011" s="263">
        <f t="shared" si="50"/>
        <v>2004</v>
      </c>
      <c r="B1011" s="271">
        <v>38260</v>
      </c>
      <c r="C1011" s="265">
        <v>6.65</v>
      </c>
      <c r="D1011" s="266">
        <f t="shared" si="51"/>
        <v>0.39570247933884295</v>
      </c>
      <c r="I1011" s="274"/>
      <c r="J1011" s="274"/>
      <c r="K1011" s="274"/>
      <c r="L1011" s="274"/>
    </row>
    <row r="1012" spans="1:12">
      <c r="A1012" s="263">
        <f t="shared" si="50"/>
        <v>2005</v>
      </c>
      <c r="B1012" s="271">
        <v>38291</v>
      </c>
      <c r="C1012" s="265">
        <v>11.9</v>
      </c>
      <c r="D1012" s="266">
        <f t="shared" si="51"/>
        <v>0.73170247933884303</v>
      </c>
      <c r="I1012" s="274"/>
      <c r="J1012" s="274"/>
      <c r="K1012" s="274"/>
      <c r="L1012" s="274"/>
    </row>
    <row r="1013" spans="1:12">
      <c r="A1013" s="263">
        <f t="shared" si="50"/>
        <v>2005</v>
      </c>
      <c r="B1013" s="271">
        <v>38321</v>
      </c>
      <c r="C1013" s="265">
        <v>20.399999999999999</v>
      </c>
      <c r="D1013" s="266">
        <f t="shared" si="51"/>
        <v>1.2138842975206612</v>
      </c>
      <c r="I1013" s="274"/>
      <c r="J1013" s="274"/>
      <c r="K1013" s="274"/>
      <c r="L1013" s="274"/>
    </row>
    <row r="1014" spans="1:12">
      <c r="A1014" s="263">
        <f t="shared" si="50"/>
        <v>2005</v>
      </c>
      <c r="B1014" s="271">
        <v>38352</v>
      </c>
      <c r="C1014" s="265">
        <v>58.8</v>
      </c>
      <c r="D1014" s="266">
        <f t="shared" si="51"/>
        <v>3.6154710743801655</v>
      </c>
      <c r="I1014" s="274"/>
      <c r="J1014" s="274"/>
      <c r="K1014" s="274"/>
      <c r="L1014" s="274"/>
    </row>
    <row r="1015" spans="1:12">
      <c r="A1015" s="263">
        <f t="shared" si="50"/>
        <v>2005</v>
      </c>
      <c r="B1015" s="271">
        <v>38383</v>
      </c>
      <c r="C1015" s="265">
        <v>125</v>
      </c>
      <c r="D1015" s="266">
        <f t="shared" si="51"/>
        <v>7.6859504132231402</v>
      </c>
      <c r="I1015" s="274"/>
      <c r="J1015" s="274"/>
      <c r="K1015" s="274"/>
      <c r="L1015" s="274"/>
    </row>
    <row r="1016" spans="1:12">
      <c r="A1016" s="263">
        <f t="shared" si="50"/>
        <v>2005</v>
      </c>
      <c r="B1016" s="271">
        <v>38411</v>
      </c>
      <c r="C1016" s="265">
        <v>61.9</v>
      </c>
      <c r="D1016" s="266">
        <f t="shared" si="51"/>
        <v>3.4377520661157024</v>
      </c>
      <c r="I1016" s="274"/>
      <c r="J1016" s="274"/>
      <c r="K1016" s="274"/>
      <c r="L1016" s="274"/>
    </row>
    <row r="1017" spans="1:12">
      <c r="A1017" s="263">
        <f t="shared" si="50"/>
        <v>2005</v>
      </c>
      <c r="B1017" s="271">
        <v>38442</v>
      </c>
      <c r="C1017" s="265">
        <v>179.5</v>
      </c>
      <c r="D1017" s="266">
        <f t="shared" si="51"/>
        <v>11.037024793388429</v>
      </c>
      <c r="I1017" s="274"/>
      <c r="J1017" s="274"/>
      <c r="K1017" s="274"/>
      <c r="L1017" s="274"/>
    </row>
    <row r="1018" spans="1:12">
      <c r="A1018" s="263">
        <f t="shared" si="50"/>
        <v>2005</v>
      </c>
      <c r="B1018" s="271">
        <v>38472</v>
      </c>
      <c r="C1018" s="265">
        <v>52.9</v>
      </c>
      <c r="D1018" s="266">
        <f t="shared" si="51"/>
        <v>3.1477685950413221</v>
      </c>
      <c r="I1018" s="274"/>
      <c r="J1018" s="274"/>
      <c r="K1018" s="274"/>
      <c r="L1018" s="274"/>
    </row>
    <row r="1019" spans="1:12">
      <c r="A1019" s="263">
        <f t="shared" si="50"/>
        <v>2005</v>
      </c>
      <c r="B1019" s="271">
        <v>38503</v>
      </c>
      <c r="C1019" s="265">
        <v>43.9</v>
      </c>
      <c r="D1019" s="266">
        <f t="shared" si="51"/>
        <v>2.699305785123967</v>
      </c>
      <c r="I1019" s="274"/>
      <c r="J1019" s="274"/>
      <c r="K1019" s="274"/>
      <c r="L1019" s="274"/>
    </row>
    <row r="1020" spans="1:12">
      <c r="A1020" s="263">
        <f t="shared" si="50"/>
        <v>2005</v>
      </c>
      <c r="B1020" s="271">
        <v>38533</v>
      </c>
      <c r="C1020" s="265">
        <v>28.3</v>
      </c>
      <c r="D1020" s="266">
        <f t="shared" si="51"/>
        <v>1.6839669421487604</v>
      </c>
      <c r="I1020" s="274"/>
      <c r="J1020" s="274"/>
      <c r="K1020" s="274"/>
      <c r="L1020" s="274"/>
    </row>
    <row r="1021" spans="1:12">
      <c r="A1021" s="263">
        <f t="shared" si="50"/>
        <v>2005</v>
      </c>
      <c r="B1021" s="271">
        <v>38564</v>
      </c>
      <c r="C1021" s="265">
        <v>33.5</v>
      </c>
      <c r="D1021" s="266">
        <f t="shared" si="51"/>
        <v>2.0598347107438015</v>
      </c>
      <c r="I1021" s="274"/>
      <c r="J1021" s="274"/>
      <c r="K1021" s="274"/>
      <c r="L1021" s="274"/>
    </row>
    <row r="1022" spans="1:12">
      <c r="A1022" s="263">
        <f t="shared" si="50"/>
        <v>2005</v>
      </c>
      <c r="B1022" s="271">
        <v>38595</v>
      </c>
      <c r="C1022" s="265">
        <v>23.3</v>
      </c>
      <c r="D1022" s="266">
        <f t="shared" si="51"/>
        <v>1.4326611570247934</v>
      </c>
      <c r="I1022" s="274"/>
      <c r="J1022" s="274"/>
      <c r="K1022" s="274"/>
      <c r="L1022" s="274"/>
    </row>
    <row r="1023" spans="1:12">
      <c r="A1023" s="263">
        <f t="shared" si="50"/>
        <v>2005</v>
      </c>
      <c r="B1023" s="271">
        <v>38625</v>
      </c>
      <c r="C1023" s="265">
        <v>20.7</v>
      </c>
      <c r="D1023" s="266">
        <f t="shared" si="51"/>
        <v>1.2317355371900827</v>
      </c>
      <c r="I1023" s="274"/>
      <c r="J1023" s="274"/>
      <c r="K1023" s="274"/>
      <c r="L1023" s="274"/>
    </row>
    <row r="1024" spans="1:12">
      <c r="A1024" s="263">
        <f t="shared" si="50"/>
        <v>2006</v>
      </c>
      <c r="B1024" s="271">
        <v>38656</v>
      </c>
      <c r="C1024" s="265">
        <v>20.399999999999999</v>
      </c>
      <c r="D1024" s="266">
        <f t="shared" si="51"/>
        <v>1.2543471074380164</v>
      </c>
      <c r="I1024" s="274"/>
      <c r="J1024" s="274"/>
      <c r="K1024" s="274"/>
      <c r="L1024" s="274"/>
    </row>
    <row r="1025" spans="1:12">
      <c r="A1025" s="263">
        <f t="shared" si="50"/>
        <v>2006</v>
      </c>
      <c r="B1025" s="271">
        <v>38686</v>
      </c>
      <c r="C1025" s="265">
        <v>24.5</v>
      </c>
      <c r="D1025" s="266">
        <f t="shared" si="51"/>
        <v>1.4578512396694214</v>
      </c>
      <c r="I1025" s="274"/>
      <c r="J1025" s="274"/>
      <c r="K1025" s="274"/>
      <c r="L1025" s="274"/>
    </row>
    <row r="1026" spans="1:12">
      <c r="A1026" s="263">
        <f t="shared" si="50"/>
        <v>2006</v>
      </c>
      <c r="B1026" s="271">
        <v>38717</v>
      </c>
      <c r="C1026" s="265">
        <v>207.9</v>
      </c>
      <c r="D1026" s="266">
        <f t="shared" si="51"/>
        <v>12.783272727272728</v>
      </c>
      <c r="I1026" s="274"/>
      <c r="J1026" s="274"/>
      <c r="K1026" s="274"/>
      <c r="L1026" s="274"/>
    </row>
    <row r="1027" spans="1:12">
      <c r="A1027" s="263">
        <f t="shared" si="50"/>
        <v>2006</v>
      </c>
      <c r="B1027" s="271">
        <v>38748</v>
      </c>
      <c r="C1027" s="265">
        <v>148.5</v>
      </c>
      <c r="D1027" s="266">
        <f t="shared" si="51"/>
        <v>9.1309090909090909</v>
      </c>
      <c r="I1027" s="274"/>
      <c r="J1027" s="274"/>
      <c r="K1027" s="274"/>
      <c r="L1027" s="274"/>
    </row>
    <row r="1028" spans="1:12">
      <c r="A1028" s="263">
        <f t="shared" si="50"/>
        <v>2006</v>
      </c>
      <c r="B1028" s="271">
        <v>38776</v>
      </c>
      <c r="C1028" s="265">
        <v>103.1</v>
      </c>
      <c r="D1028" s="266">
        <f t="shared" si="51"/>
        <v>5.7258842975206612</v>
      </c>
      <c r="I1028" s="274"/>
      <c r="J1028" s="274"/>
      <c r="K1028" s="274"/>
      <c r="L1028" s="274"/>
    </row>
    <row r="1029" spans="1:12">
      <c r="A1029" s="263">
        <f t="shared" si="50"/>
        <v>2006</v>
      </c>
      <c r="B1029" s="271">
        <v>38807</v>
      </c>
      <c r="C1029" s="265">
        <v>244.3</v>
      </c>
      <c r="D1029" s="266">
        <f t="shared" si="51"/>
        <v>15.021421487603305</v>
      </c>
      <c r="I1029" s="274"/>
      <c r="J1029" s="274"/>
      <c r="K1029" s="274"/>
      <c r="L1029" s="274"/>
    </row>
    <row r="1030" spans="1:12">
      <c r="A1030" s="263">
        <f t="shared" si="50"/>
        <v>2006</v>
      </c>
      <c r="B1030" s="271">
        <v>38837</v>
      </c>
      <c r="C1030" s="265">
        <v>494</v>
      </c>
      <c r="D1030" s="266">
        <f t="shared" si="51"/>
        <v>29.39504132231405</v>
      </c>
      <c r="I1030" s="274"/>
      <c r="J1030" s="274"/>
      <c r="K1030" s="274"/>
      <c r="L1030" s="274"/>
    </row>
    <row r="1031" spans="1:12">
      <c r="A1031" s="263">
        <f t="shared" si="50"/>
        <v>2006</v>
      </c>
      <c r="B1031" s="271">
        <v>38868</v>
      </c>
      <c r="C1031" s="265">
        <v>24.2</v>
      </c>
      <c r="D1031" s="266">
        <f t="shared" si="51"/>
        <v>1.488</v>
      </c>
      <c r="I1031" s="274"/>
      <c r="J1031" s="274"/>
      <c r="K1031" s="274"/>
      <c r="L1031" s="274"/>
    </row>
    <row r="1032" spans="1:12">
      <c r="A1032" s="263">
        <f t="shared" si="50"/>
        <v>2006</v>
      </c>
      <c r="B1032" s="271">
        <v>38898</v>
      </c>
      <c r="C1032" s="265">
        <v>22.6</v>
      </c>
      <c r="D1032" s="266">
        <f t="shared" si="51"/>
        <v>1.344793388429752</v>
      </c>
      <c r="I1032" s="274"/>
      <c r="J1032" s="274"/>
      <c r="K1032" s="274"/>
      <c r="L1032" s="274"/>
    </row>
    <row r="1033" spans="1:12">
      <c r="A1033" s="263">
        <f t="shared" si="50"/>
        <v>2006</v>
      </c>
      <c r="B1033" s="271">
        <v>38929</v>
      </c>
      <c r="C1033" s="265">
        <v>28.7</v>
      </c>
      <c r="D1033" s="266">
        <f t="shared" si="51"/>
        <v>1.764694214876033</v>
      </c>
      <c r="I1033" s="274"/>
      <c r="J1033" s="274"/>
      <c r="K1033" s="274"/>
      <c r="L1033" s="274"/>
    </row>
    <row r="1034" spans="1:12">
      <c r="A1034" s="263">
        <f t="shared" si="50"/>
        <v>2006</v>
      </c>
      <c r="B1034" s="271">
        <v>38960</v>
      </c>
      <c r="C1034" s="265">
        <v>24.4</v>
      </c>
      <c r="D1034" s="266">
        <f t="shared" si="51"/>
        <v>1.5002975206611571</v>
      </c>
      <c r="I1034" s="274"/>
      <c r="J1034" s="274"/>
      <c r="K1034" s="274"/>
      <c r="L1034" s="274"/>
    </row>
    <row r="1035" spans="1:12">
      <c r="A1035" s="263">
        <f t="shared" si="50"/>
        <v>2006</v>
      </c>
      <c r="B1035" s="271">
        <v>38990</v>
      </c>
      <c r="C1035" s="265">
        <v>18.899999999999999</v>
      </c>
      <c r="D1035" s="266">
        <f t="shared" si="51"/>
        <v>1.1246280991735538</v>
      </c>
      <c r="I1035" s="274"/>
      <c r="J1035" s="274"/>
      <c r="K1035" s="274"/>
      <c r="L1035" s="274"/>
    </row>
    <row r="1036" spans="1:12">
      <c r="A1036" s="263">
        <f t="shared" si="50"/>
        <v>2007</v>
      </c>
      <c r="B1036" s="271">
        <v>39021</v>
      </c>
      <c r="C1036" s="265">
        <v>18.899999999999999</v>
      </c>
      <c r="D1036" s="266">
        <f t="shared" si="51"/>
        <v>1.1621157024793387</v>
      </c>
      <c r="I1036" s="274"/>
      <c r="J1036" s="274"/>
      <c r="K1036" s="274"/>
      <c r="L1036" s="274"/>
    </row>
    <row r="1037" spans="1:12">
      <c r="A1037" s="263">
        <f t="shared" si="50"/>
        <v>2007</v>
      </c>
      <c r="B1037" s="271">
        <v>39051</v>
      </c>
      <c r="C1037" s="265">
        <v>25</v>
      </c>
      <c r="D1037" s="266">
        <f t="shared" si="51"/>
        <v>1.4876033057851239</v>
      </c>
      <c r="I1037" s="274"/>
      <c r="J1037" s="274"/>
      <c r="K1037" s="274"/>
      <c r="L1037" s="274"/>
    </row>
    <row r="1038" spans="1:12">
      <c r="A1038" s="263">
        <f t="shared" si="50"/>
        <v>2007</v>
      </c>
      <c r="B1038" s="271">
        <v>39082</v>
      </c>
      <c r="C1038" s="265">
        <v>30.6</v>
      </c>
      <c r="D1038" s="266">
        <f t="shared" si="51"/>
        <v>1.8815206611570248</v>
      </c>
      <c r="I1038" s="274"/>
      <c r="J1038" s="274"/>
      <c r="K1038" s="274"/>
      <c r="L1038" s="274"/>
    </row>
    <row r="1039" spans="1:12">
      <c r="A1039" s="263">
        <f t="shared" si="50"/>
        <v>2007</v>
      </c>
      <c r="B1039" s="271">
        <v>39113</v>
      </c>
      <c r="C1039" s="265">
        <v>35.799999999999997</v>
      </c>
      <c r="D1039" s="266">
        <f t="shared" si="51"/>
        <v>2.2012561983471071</v>
      </c>
      <c r="I1039" s="274"/>
      <c r="J1039" s="274"/>
      <c r="K1039" s="274"/>
      <c r="L1039" s="274"/>
    </row>
    <row r="1040" spans="1:12">
      <c r="A1040" s="263">
        <f t="shared" si="50"/>
        <v>2007</v>
      </c>
      <c r="B1040" s="271">
        <v>39141</v>
      </c>
      <c r="C1040" s="265">
        <v>108.7</v>
      </c>
      <c r="D1040" s="266">
        <f t="shared" si="51"/>
        <v>6.0368925619834712</v>
      </c>
      <c r="I1040" s="274"/>
      <c r="J1040" s="274"/>
      <c r="K1040" s="274"/>
      <c r="L1040" s="274"/>
    </row>
    <row r="1041" spans="1:12">
      <c r="A1041" s="263">
        <f t="shared" ref="A1041:A1104" si="52">IF(MONTH(B1041)&gt;9,YEAR(B1041)+1,YEAR(B1041))</f>
        <v>2007</v>
      </c>
      <c r="B1041" s="271">
        <v>39172</v>
      </c>
      <c r="C1041" s="265">
        <v>29.1</v>
      </c>
      <c r="D1041" s="266">
        <f t="shared" ref="D1041:D1104" si="53">IF(C1041&lt;&gt;-901,C1041*DAY(B1041)*24*60*60/(220*22*9*1000),-901)</f>
        <v>1.7892892561983471</v>
      </c>
      <c r="I1041" s="274"/>
      <c r="J1041" s="274"/>
      <c r="K1041" s="274"/>
      <c r="L1041" s="274"/>
    </row>
    <row r="1042" spans="1:12">
      <c r="A1042" s="263">
        <f t="shared" si="52"/>
        <v>2007</v>
      </c>
      <c r="B1042" s="271">
        <v>39202</v>
      </c>
      <c r="C1042" s="265">
        <v>35.6</v>
      </c>
      <c r="D1042" s="266">
        <f t="shared" si="53"/>
        <v>2.1183471074380167</v>
      </c>
      <c r="I1042" s="274"/>
      <c r="J1042" s="274"/>
      <c r="K1042" s="274"/>
      <c r="L1042" s="274"/>
    </row>
    <row r="1043" spans="1:12">
      <c r="A1043" s="263">
        <f t="shared" si="52"/>
        <v>2007</v>
      </c>
      <c r="B1043" s="271">
        <v>39233</v>
      </c>
      <c r="C1043" s="265">
        <v>27.9</v>
      </c>
      <c r="D1043" s="266">
        <f t="shared" si="53"/>
        <v>1.7155041322314049</v>
      </c>
      <c r="I1043" s="274"/>
      <c r="J1043" s="274"/>
      <c r="K1043" s="274"/>
      <c r="L1043" s="274"/>
    </row>
    <row r="1044" spans="1:12">
      <c r="A1044" s="263">
        <f t="shared" si="52"/>
        <v>2007</v>
      </c>
      <c r="B1044" s="271">
        <v>39263</v>
      </c>
      <c r="C1044" s="265">
        <v>19.399999999999999</v>
      </c>
      <c r="D1044" s="266">
        <f t="shared" si="53"/>
        <v>1.1543801652892562</v>
      </c>
      <c r="I1044" s="274"/>
      <c r="J1044" s="274"/>
      <c r="K1044" s="274"/>
      <c r="L1044" s="274"/>
    </row>
    <row r="1045" spans="1:12">
      <c r="A1045" s="263">
        <f t="shared" si="52"/>
        <v>2007</v>
      </c>
      <c r="B1045" s="271">
        <v>39294</v>
      </c>
      <c r="C1045" s="265">
        <v>12.9</v>
      </c>
      <c r="D1045" s="266">
        <f t="shared" si="53"/>
        <v>0.79319008264462809</v>
      </c>
      <c r="I1045" s="274"/>
      <c r="J1045" s="274"/>
      <c r="K1045" s="274"/>
      <c r="L1045" s="274"/>
    </row>
    <row r="1046" spans="1:12">
      <c r="A1046" s="263">
        <f t="shared" si="52"/>
        <v>2007</v>
      </c>
      <c r="B1046" s="271">
        <v>39325</v>
      </c>
      <c r="C1046" s="265">
        <v>7.39</v>
      </c>
      <c r="D1046" s="266">
        <f t="shared" si="53"/>
        <v>0.45439338842975208</v>
      </c>
      <c r="I1046" s="274"/>
      <c r="J1046" s="274"/>
      <c r="K1046" s="274"/>
      <c r="L1046" s="274"/>
    </row>
    <row r="1047" spans="1:12">
      <c r="A1047" s="263">
        <f t="shared" si="52"/>
        <v>2007</v>
      </c>
      <c r="B1047" s="271">
        <v>39355</v>
      </c>
      <c r="C1047" s="265">
        <v>9.11</v>
      </c>
      <c r="D1047" s="266">
        <f t="shared" si="53"/>
        <v>0.54208264462809908</v>
      </c>
      <c r="I1047" s="274"/>
      <c r="J1047" s="274"/>
      <c r="K1047" s="274"/>
      <c r="L1047" s="274"/>
    </row>
    <row r="1048" spans="1:12">
      <c r="A1048" s="263">
        <f t="shared" si="52"/>
        <v>2008</v>
      </c>
      <c r="B1048" s="271">
        <v>39386</v>
      </c>
      <c r="C1048" s="265">
        <v>12.5</v>
      </c>
      <c r="D1048" s="266">
        <f t="shared" si="53"/>
        <v>0.76859504132231404</v>
      </c>
      <c r="I1048" s="274"/>
      <c r="J1048" s="274"/>
      <c r="K1048" s="274"/>
      <c r="L1048" s="274"/>
    </row>
    <row r="1049" spans="1:12">
      <c r="A1049" s="263">
        <f t="shared" si="52"/>
        <v>2008</v>
      </c>
      <c r="B1049" s="271">
        <v>39416</v>
      </c>
      <c r="C1049" s="265">
        <v>13.2</v>
      </c>
      <c r="D1049" s="266">
        <f t="shared" si="53"/>
        <v>0.78545454545454541</v>
      </c>
      <c r="I1049" s="274"/>
      <c r="J1049" s="274"/>
      <c r="K1049" s="274"/>
      <c r="L1049" s="274"/>
    </row>
    <row r="1050" spans="1:12">
      <c r="A1050" s="263">
        <f t="shared" si="52"/>
        <v>2008</v>
      </c>
      <c r="B1050" s="271">
        <v>39447</v>
      </c>
      <c r="C1050" s="265">
        <v>21.2</v>
      </c>
      <c r="D1050" s="266">
        <f t="shared" si="53"/>
        <v>1.3035371900826447</v>
      </c>
      <c r="I1050" s="274"/>
      <c r="J1050" s="274"/>
      <c r="K1050" s="274"/>
      <c r="L1050" s="274"/>
    </row>
    <row r="1051" spans="1:12">
      <c r="A1051" s="263">
        <f t="shared" si="52"/>
        <v>2008</v>
      </c>
      <c r="B1051" s="271">
        <v>39478</v>
      </c>
      <c r="C1051" s="265">
        <v>38.4</v>
      </c>
      <c r="D1051" s="266">
        <f t="shared" si="53"/>
        <v>2.3611239669421487</v>
      </c>
      <c r="I1051" s="274"/>
      <c r="J1051" s="274"/>
      <c r="K1051" s="274"/>
      <c r="L1051" s="274"/>
    </row>
    <row r="1052" spans="1:12">
      <c r="A1052" s="263">
        <f t="shared" si="52"/>
        <v>2008</v>
      </c>
      <c r="B1052" s="271">
        <v>39507</v>
      </c>
      <c r="C1052" s="265">
        <v>46.2</v>
      </c>
      <c r="D1052" s="266">
        <f t="shared" si="53"/>
        <v>2.657454545454546</v>
      </c>
      <c r="I1052" s="274"/>
      <c r="J1052" s="274"/>
      <c r="K1052" s="274"/>
      <c r="L1052" s="274"/>
    </row>
    <row r="1053" spans="1:12">
      <c r="A1053" s="263">
        <f t="shared" si="52"/>
        <v>2008</v>
      </c>
      <c r="B1053" s="271">
        <v>39538</v>
      </c>
      <c r="C1053" s="265">
        <v>28</v>
      </c>
      <c r="D1053" s="266">
        <f t="shared" si="53"/>
        <v>1.7216528925619834</v>
      </c>
      <c r="I1053" s="274"/>
      <c r="J1053" s="274"/>
      <c r="K1053" s="274"/>
      <c r="L1053" s="274"/>
    </row>
    <row r="1054" spans="1:12">
      <c r="A1054" s="263">
        <f t="shared" si="52"/>
        <v>2008</v>
      </c>
      <c r="B1054" s="271">
        <v>39568</v>
      </c>
      <c r="C1054" s="265">
        <v>18</v>
      </c>
      <c r="D1054" s="266">
        <f t="shared" si="53"/>
        <v>1.0710743801652893</v>
      </c>
      <c r="I1054" s="274"/>
      <c r="J1054" s="274"/>
      <c r="K1054" s="274"/>
      <c r="L1054" s="274"/>
    </row>
    <row r="1055" spans="1:12">
      <c r="A1055" s="263">
        <f t="shared" si="52"/>
        <v>2008</v>
      </c>
      <c r="B1055" s="271">
        <v>39599</v>
      </c>
      <c r="C1055" s="265">
        <v>13.4</v>
      </c>
      <c r="D1055" s="266">
        <f t="shared" si="53"/>
        <v>0.82393388429752068</v>
      </c>
      <c r="I1055" s="274"/>
      <c r="J1055" s="274"/>
      <c r="K1055" s="274"/>
      <c r="L1055" s="274"/>
    </row>
    <row r="1056" spans="1:12">
      <c r="A1056" s="263">
        <f t="shared" si="52"/>
        <v>2008</v>
      </c>
      <c r="B1056" s="271">
        <v>39629</v>
      </c>
      <c r="C1056" s="265">
        <v>8.8699999999999992</v>
      </c>
      <c r="D1056" s="266">
        <f t="shared" si="53"/>
        <v>0.52780165289256198</v>
      </c>
      <c r="I1056" s="274"/>
      <c r="J1056" s="274"/>
      <c r="K1056" s="274"/>
      <c r="L1056" s="274"/>
    </row>
    <row r="1057" spans="1:12">
      <c r="A1057" s="263">
        <f t="shared" si="52"/>
        <v>2008</v>
      </c>
      <c r="B1057" s="271">
        <v>39660</v>
      </c>
      <c r="C1057" s="265">
        <v>5.17</v>
      </c>
      <c r="D1057" s="266">
        <f t="shared" si="53"/>
        <v>0.31789090909090911</v>
      </c>
      <c r="I1057" s="274"/>
      <c r="J1057" s="274"/>
      <c r="K1057" s="274"/>
      <c r="L1057" s="274"/>
    </row>
    <row r="1058" spans="1:12">
      <c r="A1058" s="263">
        <f t="shared" si="52"/>
        <v>2008</v>
      </c>
      <c r="B1058" s="271">
        <v>39691</v>
      </c>
      <c r="C1058" s="265">
        <v>3.75</v>
      </c>
      <c r="D1058" s="266">
        <f t="shared" si="53"/>
        <v>0.23057851239669422</v>
      </c>
      <c r="I1058" s="274"/>
      <c r="J1058" s="274"/>
      <c r="K1058" s="274"/>
      <c r="L1058" s="274"/>
    </row>
    <row r="1059" spans="1:12">
      <c r="A1059" s="263">
        <f t="shared" si="52"/>
        <v>2008</v>
      </c>
      <c r="B1059" s="271">
        <v>39721</v>
      </c>
      <c r="C1059" s="265">
        <v>3.06</v>
      </c>
      <c r="D1059" s="266">
        <f t="shared" si="53"/>
        <v>0.18208264462809917</v>
      </c>
      <c r="I1059" s="274"/>
      <c r="J1059" s="274"/>
      <c r="K1059" s="274"/>
      <c r="L1059" s="274"/>
    </row>
    <row r="1060" spans="1:12">
      <c r="A1060" s="263">
        <f t="shared" si="52"/>
        <v>2009</v>
      </c>
      <c r="B1060" s="271">
        <v>39752</v>
      </c>
      <c r="C1060" s="265">
        <v>-901</v>
      </c>
      <c r="D1060" s="266">
        <f t="shared" si="53"/>
        <v>-901</v>
      </c>
      <c r="I1060" s="274"/>
      <c r="J1060" s="274"/>
      <c r="K1060" s="274"/>
      <c r="L1060" s="274"/>
    </row>
    <row r="1061" spans="1:12">
      <c r="A1061" s="263">
        <f t="shared" si="52"/>
        <v>2009</v>
      </c>
      <c r="B1061" s="271">
        <v>39782</v>
      </c>
      <c r="C1061" s="265">
        <v>-901</v>
      </c>
      <c r="D1061" s="266">
        <f t="shared" si="53"/>
        <v>-901</v>
      </c>
      <c r="I1061" s="274"/>
      <c r="J1061" s="274"/>
      <c r="K1061" s="274"/>
      <c r="L1061" s="274"/>
    </row>
    <row r="1062" spans="1:12">
      <c r="A1062" s="263">
        <f t="shared" si="52"/>
        <v>2009</v>
      </c>
      <c r="B1062" s="271">
        <v>39813</v>
      </c>
      <c r="C1062" s="265">
        <v>-901</v>
      </c>
      <c r="D1062" s="266">
        <f t="shared" si="53"/>
        <v>-901</v>
      </c>
      <c r="I1062" s="274"/>
      <c r="J1062" s="274"/>
      <c r="K1062" s="274"/>
      <c r="L1062" s="274"/>
    </row>
    <row r="1063" spans="1:12">
      <c r="A1063" s="263">
        <f t="shared" si="52"/>
        <v>2009</v>
      </c>
      <c r="B1063" s="271">
        <v>39844</v>
      </c>
      <c r="C1063" s="265">
        <v>-901</v>
      </c>
      <c r="D1063" s="266">
        <f t="shared" si="53"/>
        <v>-901</v>
      </c>
      <c r="I1063" s="274"/>
      <c r="J1063" s="274"/>
      <c r="K1063" s="274"/>
      <c r="L1063" s="274"/>
    </row>
    <row r="1064" spans="1:12">
      <c r="A1064" s="263">
        <f t="shared" si="52"/>
        <v>2009</v>
      </c>
      <c r="B1064" s="271">
        <v>39872</v>
      </c>
      <c r="C1064" s="265">
        <v>-901</v>
      </c>
      <c r="D1064" s="266">
        <f t="shared" si="53"/>
        <v>-901</v>
      </c>
      <c r="I1064" s="274"/>
      <c r="J1064" s="274"/>
      <c r="K1064" s="274"/>
      <c r="L1064" s="274"/>
    </row>
    <row r="1065" spans="1:12">
      <c r="A1065" s="263">
        <f t="shared" si="52"/>
        <v>2009</v>
      </c>
      <c r="B1065" s="271">
        <v>39903</v>
      </c>
      <c r="C1065" s="265">
        <v>-901</v>
      </c>
      <c r="D1065" s="266">
        <f t="shared" si="53"/>
        <v>-901</v>
      </c>
      <c r="I1065" s="274"/>
      <c r="J1065" s="274"/>
      <c r="K1065" s="274"/>
      <c r="L1065" s="274"/>
    </row>
    <row r="1066" spans="1:12">
      <c r="A1066" s="263">
        <f t="shared" si="52"/>
        <v>2009</v>
      </c>
      <c r="B1066" s="271">
        <v>39933</v>
      </c>
      <c r="C1066" s="265">
        <v>-901</v>
      </c>
      <c r="D1066" s="266">
        <f t="shared" si="53"/>
        <v>-901</v>
      </c>
      <c r="I1066" s="274"/>
      <c r="J1066" s="274"/>
      <c r="K1066" s="274"/>
      <c r="L1066" s="274"/>
    </row>
    <row r="1067" spans="1:12">
      <c r="A1067" s="263">
        <f t="shared" si="52"/>
        <v>2009</v>
      </c>
      <c r="B1067" s="271">
        <v>39964</v>
      </c>
      <c r="C1067" s="265">
        <v>-901</v>
      </c>
      <c r="D1067" s="266">
        <f t="shared" si="53"/>
        <v>-901</v>
      </c>
      <c r="I1067" s="274"/>
      <c r="J1067" s="274"/>
      <c r="K1067" s="274"/>
      <c r="L1067" s="274"/>
    </row>
    <row r="1068" spans="1:12">
      <c r="A1068" s="263">
        <f t="shared" si="52"/>
        <v>2009</v>
      </c>
      <c r="B1068" s="271">
        <v>39994</v>
      </c>
      <c r="C1068" s="265">
        <v>-901</v>
      </c>
      <c r="D1068" s="266">
        <f t="shared" si="53"/>
        <v>-901</v>
      </c>
      <c r="I1068" s="274"/>
      <c r="J1068" s="274"/>
      <c r="K1068" s="274"/>
      <c r="L1068" s="274"/>
    </row>
    <row r="1069" spans="1:12">
      <c r="A1069" s="263">
        <f t="shared" si="52"/>
        <v>2009</v>
      </c>
      <c r="B1069" s="271">
        <v>40025</v>
      </c>
      <c r="C1069" s="265">
        <v>-901</v>
      </c>
      <c r="D1069" s="266">
        <f t="shared" si="53"/>
        <v>-901</v>
      </c>
      <c r="I1069" s="274"/>
      <c r="J1069" s="274"/>
      <c r="K1069" s="274"/>
      <c r="L1069" s="274"/>
    </row>
    <row r="1070" spans="1:12">
      <c r="A1070" s="263">
        <f t="shared" si="52"/>
        <v>2009</v>
      </c>
      <c r="B1070" s="271">
        <v>40056</v>
      </c>
      <c r="C1070" s="265">
        <v>-901</v>
      </c>
      <c r="D1070" s="266">
        <f t="shared" si="53"/>
        <v>-901</v>
      </c>
      <c r="I1070" s="274"/>
      <c r="J1070" s="274"/>
      <c r="K1070" s="274"/>
      <c r="L1070" s="274"/>
    </row>
    <row r="1071" spans="1:12">
      <c r="A1071" s="263">
        <f t="shared" si="52"/>
        <v>2009</v>
      </c>
      <c r="B1071" s="271">
        <v>40086</v>
      </c>
      <c r="C1071" s="265">
        <v>-901</v>
      </c>
      <c r="D1071" s="266">
        <f t="shared" si="53"/>
        <v>-901</v>
      </c>
      <c r="I1071" s="274"/>
      <c r="J1071" s="274"/>
      <c r="K1071" s="274"/>
      <c r="L1071" s="274"/>
    </row>
    <row r="1072" spans="1:12">
      <c r="A1072" s="263">
        <f t="shared" si="52"/>
        <v>2010</v>
      </c>
      <c r="B1072" s="271">
        <v>40117</v>
      </c>
      <c r="C1072" s="274">
        <v>10.3</v>
      </c>
      <c r="D1072" s="266">
        <f t="shared" si="53"/>
        <v>0.63332231404958683</v>
      </c>
      <c r="I1072" s="274"/>
      <c r="J1072" s="274"/>
      <c r="K1072" s="274"/>
      <c r="L1072" s="274"/>
    </row>
    <row r="1073" spans="1:12">
      <c r="A1073" s="263">
        <f t="shared" si="52"/>
        <v>2010</v>
      </c>
      <c r="B1073" s="271">
        <v>40147</v>
      </c>
      <c r="C1073" s="274">
        <v>14.1</v>
      </c>
      <c r="D1073" s="266">
        <f t="shared" si="53"/>
        <v>0.83900826446280996</v>
      </c>
      <c r="I1073" s="274"/>
      <c r="J1073" s="274"/>
      <c r="K1073" s="274"/>
      <c r="L1073" s="274"/>
    </row>
    <row r="1074" spans="1:12">
      <c r="A1074" s="263">
        <f t="shared" si="52"/>
        <v>2010</v>
      </c>
      <c r="B1074" s="271">
        <v>40178</v>
      </c>
      <c r="C1074" s="274">
        <v>23.5</v>
      </c>
      <c r="D1074" s="266">
        <f t="shared" si="53"/>
        <v>1.4449586776859504</v>
      </c>
      <c r="I1074" s="274"/>
      <c r="J1074" s="274"/>
      <c r="K1074" s="274"/>
      <c r="L1074" s="274"/>
    </row>
    <row r="1075" spans="1:12">
      <c r="A1075" s="263">
        <f t="shared" si="52"/>
        <v>2010</v>
      </c>
      <c r="B1075" s="271">
        <v>40209</v>
      </c>
      <c r="C1075" s="274">
        <v>30.5</v>
      </c>
      <c r="D1075" s="266">
        <f t="shared" si="53"/>
        <v>1.8753719008264462</v>
      </c>
      <c r="I1075" s="274"/>
      <c r="J1075" s="274"/>
      <c r="K1075" s="274"/>
      <c r="L1075" s="274"/>
    </row>
    <row r="1076" spans="1:12">
      <c r="A1076" s="263">
        <f t="shared" si="52"/>
        <v>2010</v>
      </c>
      <c r="B1076" s="271">
        <v>40237</v>
      </c>
      <c r="C1076" s="274">
        <v>45.8</v>
      </c>
      <c r="D1076" s="266">
        <f t="shared" si="53"/>
        <v>2.5436033057851239</v>
      </c>
      <c r="I1076" s="274"/>
      <c r="J1076" s="274"/>
      <c r="K1076" s="274"/>
      <c r="L1076" s="274"/>
    </row>
    <row r="1077" spans="1:12">
      <c r="A1077" s="263">
        <f t="shared" si="52"/>
        <v>2010</v>
      </c>
      <c r="B1077" s="271">
        <v>40268</v>
      </c>
      <c r="C1077" s="274">
        <v>24.7</v>
      </c>
      <c r="D1077" s="266">
        <f t="shared" si="53"/>
        <v>1.5187438016528925</v>
      </c>
      <c r="I1077" s="274"/>
      <c r="J1077" s="274"/>
      <c r="K1077" s="274"/>
      <c r="L1077" s="274"/>
    </row>
    <row r="1078" spans="1:12">
      <c r="A1078" s="263">
        <f t="shared" si="52"/>
        <v>2010</v>
      </c>
      <c r="B1078" s="271">
        <v>40298</v>
      </c>
      <c r="C1078" s="274">
        <v>28.7</v>
      </c>
      <c r="D1078" s="266">
        <f t="shared" si="53"/>
        <v>1.7077685950413224</v>
      </c>
      <c r="I1078" s="274"/>
      <c r="J1078" s="274"/>
      <c r="K1078" s="274"/>
      <c r="L1078" s="274"/>
    </row>
    <row r="1079" spans="1:12">
      <c r="A1079" s="263">
        <f t="shared" si="52"/>
        <v>2010</v>
      </c>
      <c r="B1079" s="271">
        <v>40329</v>
      </c>
      <c r="C1079" s="274">
        <v>26.7</v>
      </c>
      <c r="D1079" s="266">
        <f t="shared" si="53"/>
        <v>1.6417190082644628</v>
      </c>
      <c r="I1079" s="274"/>
      <c r="J1079" s="274"/>
      <c r="K1079" s="274"/>
      <c r="L1079" s="274"/>
    </row>
    <row r="1080" spans="1:12">
      <c r="A1080" s="263">
        <f t="shared" si="52"/>
        <v>2010</v>
      </c>
      <c r="B1080" s="271">
        <v>40359</v>
      </c>
      <c r="C1080" s="274">
        <v>28.4</v>
      </c>
      <c r="D1080" s="266">
        <f t="shared" si="53"/>
        <v>1.6899173553719009</v>
      </c>
      <c r="I1080" s="274"/>
      <c r="J1080" s="274"/>
      <c r="K1080" s="274"/>
      <c r="L1080" s="274"/>
    </row>
    <row r="1081" spans="1:12">
      <c r="A1081" s="263">
        <f t="shared" si="52"/>
        <v>2010</v>
      </c>
      <c r="B1081" s="271">
        <v>40390</v>
      </c>
      <c r="C1081" s="274">
        <v>20</v>
      </c>
      <c r="D1081" s="266">
        <f t="shared" si="53"/>
        <v>1.2297520661157024</v>
      </c>
      <c r="I1081" s="274"/>
      <c r="J1081" s="274"/>
      <c r="K1081" s="274"/>
      <c r="L1081" s="274"/>
    </row>
    <row r="1082" spans="1:12">
      <c r="A1082" s="263">
        <f t="shared" si="52"/>
        <v>2010</v>
      </c>
      <c r="B1082" s="271">
        <v>40421</v>
      </c>
      <c r="C1082" s="274">
        <v>10.9</v>
      </c>
      <c r="D1082" s="266">
        <f t="shared" si="53"/>
        <v>0.67021487603305785</v>
      </c>
      <c r="I1082" s="274"/>
      <c r="J1082" s="274"/>
      <c r="K1082" s="274"/>
      <c r="L1082" s="274"/>
    </row>
    <row r="1083" spans="1:12">
      <c r="A1083" s="263">
        <f t="shared" si="52"/>
        <v>2010</v>
      </c>
      <c r="B1083" s="271">
        <v>40451</v>
      </c>
      <c r="C1083" s="274">
        <v>8.06</v>
      </c>
      <c r="D1083" s="266">
        <f t="shared" si="53"/>
        <v>0.47960330578512406</v>
      </c>
      <c r="I1083" s="274"/>
      <c r="J1083" s="274"/>
      <c r="K1083" s="274"/>
      <c r="L1083" s="274"/>
    </row>
    <row r="1084" spans="1:12">
      <c r="A1084" s="263">
        <f t="shared" si="52"/>
        <v>2011</v>
      </c>
      <c r="B1084" s="271">
        <v>40482</v>
      </c>
      <c r="C1084" s="265">
        <v>-901</v>
      </c>
      <c r="D1084" s="266">
        <f t="shared" si="53"/>
        <v>-901</v>
      </c>
      <c r="I1084" s="274"/>
      <c r="J1084" s="274"/>
      <c r="K1084" s="274"/>
      <c r="L1084" s="274"/>
    </row>
    <row r="1085" spans="1:12">
      <c r="A1085" s="263">
        <f t="shared" si="52"/>
        <v>2011</v>
      </c>
      <c r="B1085" s="271">
        <v>40512</v>
      </c>
      <c r="C1085" s="265">
        <v>-901</v>
      </c>
      <c r="D1085" s="266">
        <f t="shared" si="53"/>
        <v>-901</v>
      </c>
      <c r="I1085" s="274"/>
      <c r="J1085" s="274"/>
      <c r="K1085" s="274"/>
      <c r="L1085" s="274"/>
    </row>
    <row r="1086" spans="1:12">
      <c r="A1086" s="263">
        <f t="shared" si="52"/>
        <v>2011</v>
      </c>
      <c r="B1086" s="271">
        <v>40543</v>
      </c>
      <c r="C1086" s="265">
        <v>-901</v>
      </c>
      <c r="D1086" s="266">
        <f t="shared" si="53"/>
        <v>-901</v>
      </c>
      <c r="I1086" s="274"/>
      <c r="J1086" s="274"/>
      <c r="K1086" s="274"/>
      <c r="L1086" s="274"/>
    </row>
    <row r="1087" spans="1:12">
      <c r="A1087" s="263">
        <f t="shared" si="52"/>
        <v>2011</v>
      </c>
      <c r="B1087" s="271">
        <v>40574</v>
      </c>
      <c r="C1087" s="265">
        <v>-901</v>
      </c>
      <c r="D1087" s="266">
        <f t="shared" si="53"/>
        <v>-901</v>
      </c>
      <c r="I1087" s="274"/>
      <c r="J1087" s="274"/>
      <c r="K1087" s="274"/>
      <c r="L1087" s="274"/>
    </row>
    <row r="1088" spans="1:12">
      <c r="A1088" s="263">
        <f t="shared" si="52"/>
        <v>2011</v>
      </c>
      <c r="B1088" s="271">
        <v>40602</v>
      </c>
      <c r="C1088" s="265">
        <v>-901</v>
      </c>
      <c r="D1088" s="266">
        <f t="shared" si="53"/>
        <v>-901</v>
      </c>
      <c r="I1088" s="274"/>
      <c r="J1088" s="274"/>
      <c r="K1088" s="274"/>
      <c r="L1088" s="274"/>
    </row>
    <row r="1089" spans="1:12">
      <c r="A1089" s="263">
        <f t="shared" si="52"/>
        <v>2011</v>
      </c>
      <c r="B1089" s="271">
        <v>40633</v>
      </c>
      <c r="C1089" s="265">
        <v>-901</v>
      </c>
      <c r="D1089" s="266">
        <f t="shared" si="53"/>
        <v>-901</v>
      </c>
      <c r="I1089" s="274"/>
      <c r="J1089" s="274"/>
      <c r="K1089" s="274"/>
      <c r="L1089" s="274"/>
    </row>
    <row r="1090" spans="1:12">
      <c r="A1090" s="263">
        <f t="shared" si="52"/>
        <v>2011</v>
      </c>
      <c r="B1090" s="271">
        <v>40663</v>
      </c>
      <c r="C1090" s="265">
        <v>-901</v>
      </c>
      <c r="D1090" s="266">
        <f t="shared" si="53"/>
        <v>-901</v>
      </c>
      <c r="I1090" s="274"/>
      <c r="J1090" s="274"/>
      <c r="K1090" s="274"/>
      <c r="L1090" s="274"/>
    </row>
    <row r="1091" spans="1:12">
      <c r="A1091" s="263">
        <f t="shared" si="52"/>
        <v>2011</v>
      </c>
      <c r="B1091" s="271">
        <v>40694</v>
      </c>
      <c r="C1091" s="265">
        <v>-901</v>
      </c>
      <c r="D1091" s="266">
        <f t="shared" si="53"/>
        <v>-901</v>
      </c>
      <c r="I1091" s="274"/>
      <c r="J1091" s="274"/>
      <c r="K1091" s="274"/>
      <c r="L1091" s="274"/>
    </row>
    <row r="1092" spans="1:12">
      <c r="A1092" s="263">
        <f t="shared" si="52"/>
        <v>2011</v>
      </c>
      <c r="B1092" s="271">
        <v>40724</v>
      </c>
      <c r="C1092" s="265">
        <v>-901</v>
      </c>
      <c r="D1092" s="266">
        <f t="shared" si="53"/>
        <v>-901</v>
      </c>
      <c r="I1092" s="274"/>
      <c r="J1092" s="274"/>
      <c r="K1092" s="274"/>
      <c r="L1092" s="274"/>
    </row>
    <row r="1093" spans="1:12">
      <c r="A1093" s="263">
        <f t="shared" si="52"/>
        <v>2011</v>
      </c>
      <c r="B1093" s="271">
        <v>40755</v>
      </c>
      <c r="C1093" s="265">
        <v>-901</v>
      </c>
      <c r="D1093" s="266">
        <f t="shared" si="53"/>
        <v>-901</v>
      </c>
      <c r="I1093" s="274"/>
      <c r="J1093" s="274"/>
      <c r="K1093" s="274"/>
      <c r="L1093" s="274"/>
    </row>
    <row r="1094" spans="1:12">
      <c r="A1094" s="263">
        <f t="shared" si="52"/>
        <v>2011</v>
      </c>
      <c r="B1094" s="271">
        <v>40786</v>
      </c>
      <c r="C1094" s="265">
        <v>-901</v>
      </c>
      <c r="D1094" s="266">
        <f t="shared" si="53"/>
        <v>-901</v>
      </c>
      <c r="I1094" s="274"/>
      <c r="J1094" s="274"/>
      <c r="K1094" s="274"/>
      <c r="L1094" s="274"/>
    </row>
    <row r="1095" spans="1:12">
      <c r="A1095" s="263">
        <f t="shared" si="52"/>
        <v>2011</v>
      </c>
      <c r="B1095" s="271">
        <v>40816</v>
      </c>
      <c r="C1095" s="265">
        <v>-901</v>
      </c>
      <c r="D1095" s="266">
        <f t="shared" si="53"/>
        <v>-901</v>
      </c>
      <c r="I1095" s="274"/>
      <c r="J1095" s="274"/>
      <c r="K1095" s="274"/>
      <c r="L1095" s="274"/>
    </row>
    <row r="1096" spans="1:12">
      <c r="A1096" s="263">
        <f t="shared" si="52"/>
        <v>2012</v>
      </c>
      <c r="B1096" s="271">
        <v>40847</v>
      </c>
      <c r="C1096" s="265">
        <v>24.5</v>
      </c>
      <c r="D1096" s="266">
        <f t="shared" si="53"/>
        <v>1.5064462809917356</v>
      </c>
      <c r="I1096" s="274"/>
      <c r="J1096" s="274"/>
      <c r="K1096" s="274"/>
      <c r="L1096" s="274"/>
    </row>
    <row r="1097" spans="1:12">
      <c r="A1097" s="263">
        <f t="shared" si="52"/>
        <v>2012</v>
      </c>
      <c r="B1097" s="271">
        <v>40877</v>
      </c>
      <c r="C1097" s="265">
        <v>24.3</v>
      </c>
      <c r="D1097" s="266">
        <f t="shared" si="53"/>
        <v>1.4459504132231404</v>
      </c>
      <c r="I1097" s="274"/>
      <c r="J1097" s="274"/>
      <c r="K1097" s="274"/>
      <c r="L1097" s="274"/>
    </row>
    <row r="1098" spans="1:12">
      <c r="A1098" s="263">
        <f t="shared" si="52"/>
        <v>2012</v>
      </c>
      <c r="B1098" s="271">
        <v>40908</v>
      </c>
      <c r="C1098" s="265">
        <v>24.4</v>
      </c>
      <c r="D1098" s="266">
        <f t="shared" si="53"/>
        <v>1.5002975206611571</v>
      </c>
      <c r="I1098" s="274"/>
      <c r="J1098" s="274"/>
      <c r="K1098" s="274"/>
      <c r="L1098" s="274"/>
    </row>
    <row r="1099" spans="1:12">
      <c r="A1099" s="263">
        <f t="shared" si="52"/>
        <v>2012</v>
      </c>
      <c r="B1099" s="271">
        <v>40939</v>
      </c>
      <c r="C1099" s="265">
        <v>30.1</v>
      </c>
      <c r="D1099" s="266">
        <f t="shared" si="53"/>
        <v>1.8507768595041323</v>
      </c>
      <c r="I1099" s="274"/>
      <c r="J1099" s="274"/>
      <c r="K1099" s="274"/>
      <c r="L1099" s="274"/>
    </row>
    <row r="1100" spans="1:12">
      <c r="A1100" s="263">
        <f t="shared" si="52"/>
        <v>2012</v>
      </c>
      <c r="B1100" s="271">
        <v>40968</v>
      </c>
      <c r="C1100" s="265">
        <v>23.6</v>
      </c>
      <c r="D1100" s="266">
        <f t="shared" si="53"/>
        <v>1.3574876033057852</v>
      </c>
      <c r="I1100" s="274"/>
      <c r="J1100" s="274"/>
      <c r="K1100" s="274"/>
      <c r="L1100" s="274"/>
    </row>
    <row r="1101" spans="1:12">
      <c r="A1101" s="263">
        <f t="shared" si="52"/>
        <v>2012</v>
      </c>
      <c r="B1101" s="271">
        <v>40999</v>
      </c>
      <c r="C1101" s="265">
        <v>100.9</v>
      </c>
      <c r="D1101" s="266">
        <f t="shared" si="53"/>
        <v>6.2040991735537192</v>
      </c>
      <c r="I1101" s="274"/>
      <c r="J1101" s="274"/>
      <c r="K1101" s="274"/>
      <c r="L1101" s="274"/>
    </row>
    <row r="1102" spans="1:12">
      <c r="A1102" s="263">
        <f t="shared" si="52"/>
        <v>2012</v>
      </c>
      <c r="B1102" s="271">
        <v>41029</v>
      </c>
      <c r="C1102" s="265">
        <v>49.8</v>
      </c>
      <c r="D1102" s="266">
        <f t="shared" si="53"/>
        <v>2.9633057851239668</v>
      </c>
      <c r="I1102" s="274"/>
      <c r="J1102" s="274"/>
      <c r="K1102" s="274"/>
      <c r="L1102" s="274"/>
    </row>
    <row r="1103" spans="1:12">
      <c r="A1103" s="263">
        <f t="shared" si="52"/>
        <v>2012</v>
      </c>
      <c r="B1103" s="271">
        <v>41060</v>
      </c>
      <c r="C1103" s="265">
        <v>27.7</v>
      </c>
      <c r="D1103" s="266">
        <f t="shared" si="53"/>
        <v>1.703206611570248</v>
      </c>
      <c r="I1103" s="274"/>
      <c r="J1103" s="274"/>
      <c r="K1103" s="274"/>
      <c r="L1103" s="274"/>
    </row>
    <row r="1104" spans="1:12">
      <c r="A1104" s="263">
        <f t="shared" si="52"/>
        <v>2012</v>
      </c>
      <c r="B1104" s="271">
        <v>41090</v>
      </c>
      <c r="C1104" s="265">
        <v>28.1</v>
      </c>
      <c r="D1104" s="266">
        <f t="shared" si="53"/>
        <v>1.6720661157024794</v>
      </c>
      <c r="I1104" s="274"/>
      <c r="J1104" s="274"/>
      <c r="K1104" s="274"/>
      <c r="L1104" s="274"/>
    </row>
    <row r="1105" spans="1:12">
      <c r="A1105" s="263">
        <f t="shared" ref="A1105:A1143" si="54">IF(MONTH(B1105)&gt;9,YEAR(B1105)+1,YEAR(B1105))</f>
        <v>2012</v>
      </c>
      <c r="B1105" s="271">
        <v>41121</v>
      </c>
      <c r="C1105" s="265">
        <v>16.2</v>
      </c>
      <c r="D1105" s="266">
        <f t="shared" ref="D1105:D1168" si="55">IF(C1105&lt;&gt;-901,C1105*DAY(B1105)*24*60*60/(220*22*9*1000),-901)</f>
        <v>0.99609917355371902</v>
      </c>
      <c r="I1105" s="274"/>
      <c r="J1105" s="274"/>
      <c r="K1105" s="274"/>
      <c r="L1105" s="274"/>
    </row>
    <row r="1106" spans="1:12">
      <c r="A1106" s="263">
        <f t="shared" si="54"/>
        <v>2012</v>
      </c>
      <c r="B1106" s="271">
        <v>41152</v>
      </c>
      <c r="C1106" s="265">
        <v>12.4</v>
      </c>
      <c r="D1106" s="266">
        <f t="shared" si="55"/>
        <v>0.7624462809917355</v>
      </c>
      <c r="I1106" s="274"/>
      <c r="J1106" s="274"/>
      <c r="K1106" s="274"/>
      <c r="L1106" s="274"/>
    </row>
    <row r="1107" spans="1:12">
      <c r="A1107" s="263">
        <f t="shared" si="54"/>
        <v>2012</v>
      </c>
      <c r="B1107" s="271">
        <v>41182</v>
      </c>
      <c r="C1107" s="265">
        <v>9.98</v>
      </c>
      <c r="D1107" s="266">
        <f t="shared" si="55"/>
        <v>0.59385123966942144</v>
      </c>
      <c r="I1107" s="274"/>
      <c r="J1107" s="274"/>
      <c r="K1107" s="274"/>
      <c r="L1107" s="274"/>
    </row>
    <row r="1108" spans="1:12">
      <c r="A1108" s="263">
        <f t="shared" si="54"/>
        <v>2013</v>
      </c>
      <c r="B1108" s="271">
        <v>41213</v>
      </c>
      <c r="C1108" s="265">
        <v>11.7</v>
      </c>
      <c r="D1108" s="266">
        <f t="shared" si="55"/>
        <v>0.71940495867768584</v>
      </c>
      <c r="I1108" s="274"/>
      <c r="J1108" s="274"/>
      <c r="K1108" s="274"/>
      <c r="L1108" s="274"/>
    </row>
    <row r="1109" spans="1:12">
      <c r="A1109" s="263">
        <f t="shared" si="54"/>
        <v>2013</v>
      </c>
      <c r="B1109" s="271">
        <v>41243</v>
      </c>
      <c r="C1109" s="265">
        <v>31.9</v>
      </c>
      <c r="D1109" s="266">
        <f t="shared" si="55"/>
        <v>1.8981818181818182</v>
      </c>
      <c r="I1109" s="274"/>
      <c r="J1109" s="274"/>
      <c r="K1109" s="274"/>
      <c r="L1109" s="274"/>
    </row>
    <row r="1110" spans="1:12">
      <c r="A1110" s="263">
        <f t="shared" si="54"/>
        <v>2013</v>
      </c>
      <c r="B1110" s="271">
        <v>41274</v>
      </c>
      <c r="C1110" s="265">
        <v>92.2</v>
      </c>
      <c r="D1110" s="266">
        <f t="shared" si="55"/>
        <v>5.669157024793388</v>
      </c>
      <c r="I1110" s="274"/>
      <c r="J1110" s="274"/>
      <c r="K1110" s="274"/>
      <c r="L1110" s="274"/>
    </row>
    <row r="1111" spans="1:12">
      <c r="A1111" s="263">
        <f t="shared" si="54"/>
        <v>2013</v>
      </c>
      <c r="B1111" s="271">
        <v>41305</v>
      </c>
      <c r="C1111" s="265">
        <v>30.4</v>
      </c>
      <c r="D1111" s="266">
        <f t="shared" si="55"/>
        <v>1.8692231404958677</v>
      </c>
      <c r="I1111" s="274"/>
      <c r="J1111" s="274"/>
      <c r="K1111" s="274"/>
      <c r="L1111" s="274"/>
    </row>
    <row r="1112" spans="1:12">
      <c r="A1112" s="263">
        <f t="shared" si="54"/>
        <v>2013</v>
      </c>
      <c r="B1112" s="271">
        <v>41333</v>
      </c>
      <c r="C1112" s="265">
        <v>26.8</v>
      </c>
      <c r="D1112" s="266">
        <f t="shared" si="55"/>
        <v>1.4883966942148761</v>
      </c>
      <c r="I1112" s="274"/>
      <c r="J1112" s="274"/>
      <c r="K1112" s="274"/>
      <c r="L1112" s="274"/>
    </row>
    <row r="1113" spans="1:12">
      <c r="A1113" s="263">
        <f t="shared" si="54"/>
        <v>2013</v>
      </c>
      <c r="B1113" s="271">
        <v>41364</v>
      </c>
      <c r="C1113" s="265">
        <v>29.3</v>
      </c>
      <c r="D1113" s="266">
        <f t="shared" si="55"/>
        <v>1.8015867768595042</v>
      </c>
      <c r="I1113" s="274"/>
      <c r="J1113" s="274"/>
      <c r="K1113" s="274"/>
      <c r="L1113" s="274"/>
    </row>
    <row r="1114" spans="1:12">
      <c r="A1114" s="263">
        <f t="shared" si="54"/>
        <v>2013</v>
      </c>
      <c r="B1114" s="271">
        <v>41394</v>
      </c>
      <c r="C1114" s="265">
        <v>26.3</v>
      </c>
      <c r="D1114" s="266">
        <f t="shared" si="55"/>
        <v>1.5649586776859503</v>
      </c>
      <c r="I1114" s="274"/>
      <c r="J1114" s="274"/>
      <c r="K1114" s="274"/>
      <c r="L1114" s="274"/>
    </row>
    <row r="1115" spans="1:12">
      <c r="A1115" s="263">
        <f t="shared" si="54"/>
        <v>2013</v>
      </c>
      <c r="B1115" s="271">
        <v>41425</v>
      </c>
      <c r="C1115" s="265">
        <v>20.9</v>
      </c>
      <c r="D1115" s="266">
        <f t="shared" si="55"/>
        <v>1.2850909090909088</v>
      </c>
      <c r="I1115" s="274"/>
      <c r="J1115" s="274"/>
      <c r="K1115" s="274"/>
      <c r="L1115" s="274"/>
    </row>
    <row r="1116" spans="1:12">
      <c r="A1116" s="263">
        <f t="shared" si="54"/>
        <v>2013</v>
      </c>
      <c r="B1116" s="271">
        <v>41455</v>
      </c>
      <c r="C1116" s="265">
        <v>16.3</v>
      </c>
      <c r="D1116" s="266">
        <f t="shared" si="55"/>
        <v>0.96991735537190082</v>
      </c>
      <c r="I1116" s="274"/>
      <c r="J1116" s="274"/>
      <c r="K1116" s="274"/>
      <c r="L1116" s="274"/>
    </row>
    <row r="1117" spans="1:12">
      <c r="A1117" s="263">
        <f t="shared" si="54"/>
        <v>2013</v>
      </c>
      <c r="B1117" s="271">
        <v>41486</v>
      </c>
      <c r="C1117" s="265">
        <v>10.199999999999999</v>
      </c>
      <c r="D1117" s="266">
        <f t="shared" si="55"/>
        <v>0.62717355371900818</v>
      </c>
      <c r="I1117" s="274"/>
      <c r="J1117" s="274"/>
      <c r="K1117" s="274"/>
      <c r="L1117" s="274"/>
    </row>
    <row r="1118" spans="1:12">
      <c r="A1118" s="263">
        <f t="shared" si="54"/>
        <v>2013</v>
      </c>
      <c r="B1118" s="271">
        <v>41517</v>
      </c>
      <c r="C1118" s="265">
        <v>7.48</v>
      </c>
      <c r="D1118" s="266">
        <f t="shared" si="55"/>
        <v>0.4599272727272728</v>
      </c>
      <c r="I1118" s="274"/>
      <c r="J1118" s="274"/>
      <c r="K1118" s="274"/>
      <c r="L1118" s="274"/>
    </row>
    <row r="1119" spans="1:12">
      <c r="A1119" s="263">
        <f t="shared" si="54"/>
        <v>2013</v>
      </c>
      <c r="B1119" s="271">
        <v>41547</v>
      </c>
      <c r="C1119" s="265">
        <v>7.9</v>
      </c>
      <c r="D1119" s="266">
        <f t="shared" si="55"/>
        <v>0.47008264462809918</v>
      </c>
      <c r="I1119" s="274"/>
      <c r="J1119" s="274"/>
      <c r="K1119" s="274"/>
      <c r="L1119" s="274"/>
    </row>
    <row r="1120" spans="1:12">
      <c r="A1120" s="263">
        <f t="shared" si="54"/>
        <v>2014</v>
      </c>
      <c r="B1120" s="271">
        <v>41578</v>
      </c>
      <c r="C1120" s="265">
        <v>-901</v>
      </c>
      <c r="D1120" s="266">
        <f t="shared" si="55"/>
        <v>-901</v>
      </c>
      <c r="I1120" s="274"/>
      <c r="J1120" s="274"/>
      <c r="K1120" s="274"/>
      <c r="L1120" s="274"/>
    </row>
    <row r="1121" spans="1:12">
      <c r="A1121" s="263">
        <f t="shared" si="54"/>
        <v>2014</v>
      </c>
      <c r="B1121" s="271">
        <v>41608</v>
      </c>
      <c r="C1121" s="265">
        <v>-901</v>
      </c>
      <c r="D1121" s="266">
        <f t="shared" si="55"/>
        <v>-901</v>
      </c>
      <c r="I1121" s="274"/>
      <c r="J1121" s="274"/>
      <c r="K1121" s="274"/>
      <c r="L1121" s="274"/>
    </row>
    <row r="1122" spans="1:12">
      <c r="A1122" s="263">
        <f t="shared" si="54"/>
        <v>2014</v>
      </c>
      <c r="B1122" s="271">
        <v>41639</v>
      </c>
      <c r="C1122" s="265">
        <v>-901</v>
      </c>
      <c r="D1122" s="266">
        <f t="shared" si="55"/>
        <v>-901</v>
      </c>
      <c r="I1122" s="274"/>
      <c r="J1122" s="274"/>
      <c r="K1122" s="274"/>
      <c r="L1122" s="274"/>
    </row>
    <row r="1123" spans="1:12">
      <c r="A1123" s="263">
        <f t="shared" si="54"/>
        <v>2014</v>
      </c>
      <c r="B1123" s="271">
        <v>41670</v>
      </c>
      <c r="C1123" s="265">
        <v>-901</v>
      </c>
      <c r="D1123" s="266">
        <f t="shared" si="55"/>
        <v>-901</v>
      </c>
      <c r="I1123" s="274"/>
      <c r="J1123" s="274"/>
      <c r="K1123" s="274"/>
      <c r="L1123" s="274"/>
    </row>
    <row r="1124" spans="1:12">
      <c r="A1124" s="263">
        <f t="shared" si="54"/>
        <v>2014</v>
      </c>
      <c r="B1124" s="271">
        <v>41698</v>
      </c>
      <c r="C1124" s="265">
        <v>-901</v>
      </c>
      <c r="D1124" s="266">
        <f t="shared" si="55"/>
        <v>-901</v>
      </c>
      <c r="I1124" s="274"/>
      <c r="J1124" s="274"/>
      <c r="K1124" s="274"/>
      <c r="L1124" s="274"/>
    </row>
    <row r="1125" spans="1:12">
      <c r="A1125" s="263">
        <f t="shared" si="54"/>
        <v>2014</v>
      </c>
      <c r="B1125" s="271">
        <v>41729</v>
      </c>
      <c r="C1125" s="265">
        <v>-901</v>
      </c>
      <c r="D1125" s="266">
        <f t="shared" si="55"/>
        <v>-901</v>
      </c>
      <c r="I1125" s="274"/>
      <c r="J1125" s="274"/>
      <c r="K1125" s="274"/>
      <c r="L1125" s="274"/>
    </row>
    <row r="1126" spans="1:12">
      <c r="A1126" s="263">
        <f t="shared" si="54"/>
        <v>2014</v>
      </c>
      <c r="B1126" s="271">
        <v>41759</v>
      </c>
      <c r="C1126" s="265">
        <v>-901</v>
      </c>
      <c r="D1126" s="266">
        <f t="shared" si="55"/>
        <v>-901</v>
      </c>
      <c r="I1126" s="274"/>
      <c r="J1126" s="274"/>
      <c r="K1126" s="274"/>
      <c r="L1126" s="274"/>
    </row>
    <row r="1127" spans="1:12">
      <c r="A1127" s="263">
        <f t="shared" si="54"/>
        <v>2014</v>
      </c>
      <c r="B1127" s="271">
        <v>41790</v>
      </c>
      <c r="C1127" s="265">
        <v>-901</v>
      </c>
      <c r="D1127" s="266">
        <f t="shared" si="55"/>
        <v>-901</v>
      </c>
      <c r="I1127" s="274"/>
      <c r="J1127" s="274"/>
      <c r="K1127" s="274"/>
      <c r="L1127" s="274"/>
    </row>
    <row r="1128" spans="1:12">
      <c r="A1128" s="263">
        <f t="shared" si="54"/>
        <v>2014</v>
      </c>
      <c r="B1128" s="271">
        <v>41820</v>
      </c>
      <c r="C1128" s="265">
        <v>-901</v>
      </c>
      <c r="D1128" s="266">
        <f t="shared" si="55"/>
        <v>-901</v>
      </c>
      <c r="I1128" s="274"/>
      <c r="J1128" s="274"/>
      <c r="K1128" s="274"/>
      <c r="L1128" s="274"/>
    </row>
    <row r="1129" spans="1:12">
      <c r="A1129" s="263">
        <f t="shared" si="54"/>
        <v>2014</v>
      </c>
      <c r="B1129" s="271">
        <v>41851</v>
      </c>
      <c r="C1129" s="265">
        <v>-901</v>
      </c>
      <c r="D1129" s="266">
        <f t="shared" si="55"/>
        <v>-901</v>
      </c>
      <c r="I1129" s="274"/>
      <c r="J1129" s="274"/>
      <c r="K1129" s="274"/>
      <c r="L1129" s="274"/>
    </row>
    <row r="1130" spans="1:12">
      <c r="A1130" s="263">
        <f t="shared" si="54"/>
        <v>2014</v>
      </c>
      <c r="B1130" s="271">
        <v>41882</v>
      </c>
      <c r="C1130" s="265">
        <v>-901</v>
      </c>
      <c r="D1130" s="266">
        <f t="shared" si="55"/>
        <v>-901</v>
      </c>
      <c r="I1130" s="274"/>
      <c r="J1130" s="274"/>
      <c r="K1130" s="274"/>
      <c r="L1130" s="274"/>
    </row>
    <row r="1131" spans="1:12">
      <c r="A1131" s="263">
        <f t="shared" si="54"/>
        <v>2014</v>
      </c>
      <c r="B1131" s="271">
        <v>41912</v>
      </c>
      <c r="C1131" s="265">
        <v>-901</v>
      </c>
      <c r="D1131" s="266">
        <f t="shared" si="55"/>
        <v>-901</v>
      </c>
      <c r="I1131" s="274"/>
      <c r="J1131" s="274"/>
      <c r="K1131" s="274"/>
      <c r="L1131" s="274"/>
    </row>
    <row r="1132" spans="1:12">
      <c r="A1132" s="263">
        <f t="shared" si="54"/>
        <v>2015</v>
      </c>
      <c r="B1132" s="271">
        <v>41943</v>
      </c>
      <c r="C1132" s="265">
        <v>-901</v>
      </c>
      <c r="D1132" s="266">
        <f t="shared" si="55"/>
        <v>-901</v>
      </c>
      <c r="I1132" s="274"/>
      <c r="J1132" s="274"/>
      <c r="K1132" s="274"/>
      <c r="L1132" s="274"/>
    </row>
    <row r="1133" spans="1:12">
      <c r="A1133" s="263">
        <f t="shared" si="54"/>
        <v>2015</v>
      </c>
      <c r="B1133" s="271">
        <v>41973</v>
      </c>
      <c r="C1133" s="265">
        <v>-901</v>
      </c>
      <c r="D1133" s="266">
        <f t="shared" si="55"/>
        <v>-901</v>
      </c>
      <c r="I1133" s="274"/>
      <c r="J1133" s="274"/>
      <c r="K1133" s="274"/>
      <c r="L1133" s="274"/>
    </row>
    <row r="1134" spans="1:12">
      <c r="A1134" s="263">
        <f t="shared" si="54"/>
        <v>2015</v>
      </c>
      <c r="B1134" s="271">
        <v>42004</v>
      </c>
      <c r="C1134" s="265">
        <v>-901</v>
      </c>
      <c r="D1134" s="266">
        <f t="shared" si="55"/>
        <v>-901</v>
      </c>
      <c r="I1134" s="274"/>
      <c r="J1134" s="274"/>
      <c r="K1134" s="274"/>
      <c r="L1134" s="274"/>
    </row>
    <row r="1135" spans="1:12">
      <c r="A1135" s="263">
        <f t="shared" si="54"/>
        <v>2015</v>
      </c>
      <c r="B1135" s="271">
        <v>42035</v>
      </c>
      <c r="C1135" s="265">
        <v>-901</v>
      </c>
      <c r="D1135" s="266">
        <f t="shared" si="55"/>
        <v>-901</v>
      </c>
      <c r="I1135" s="274"/>
      <c r="J1135" s="274"/>
      <c r="K1135" s="274"/>
      <c r="L1135" s="274"/>
    </row>
    <row r="1136" spans="1:12">
      <c r="A1136" s="263">
        <f t="shared" si="54"/>
        <v>2015</v>
      </c>
      <c r="B1136" s="271">
        <v>42063</v>
      </c>
      <c r="C1136" s="265">
        <v>-901</v>
      </c>
      <c r="D1136" s="266">
        <f t="shared" si="55"/>
        <v>-901</v>
      </c>
      <c r="I1136" s="274"/>
      <c r="J1136" s="274"/>
      <c r="K1136" s="274"/>
      <c r="L1136" s="274"/>
    </row>
    <row r="1137" spans="1:12">
      <c r="A1137" s="263">
        <f t="shared" si="54"/>
        <v>2015</v>
      </c>
      <c r="B1137" s="271">
        <v>42094</v>
      </c>
      <c r="C1137" s="265">
        <v>-901</v>
      </c>
      <c r="D1137" s="266">
        <f t="shared" si="55"/>
        <v>-901</v>
      </c>
      <c r="I1137" s="274"/>
      <c r="J1137" s="274"/>
      <c r="K1137" s="274"/>
      <c r="L1137" s="274"/>
    </row>
    <row r="1138" spans="1:12">
      <c r="A1138" s="263">
        <f t="shared" si="54"/>
        <v>2015</v>
      </c>
      <c r="B1138" s="271">
        <v>42124</v>
      </c>
      <c r="C1138" s="265">
        <v>-901</v>
      </c>
      <c r="D1138" s="266">
        <f t="shared" si="55"/>
        <v>-901</v>
      </c>
      <c r="I1138" s="274"/>
      <c r="J1138" s="274"/>
      <c r="K1138" s="274"/>
      <c r="L1138" s="274"/>
    </row>
    <row r="1139" spans="1:12">
      <c r="A1139" s="263">
        <f t="shared" si="54"/>
        <v>2015</v>
      </c>
      <c r="B1139" s="271">
        <v>42155</v>
      </c>
      <c r="C1139" s="265">
        <v>-901</v>
      </c>
      <c r="D1139" s="266">
        <f t="shared" si="55"/>
        <v>-901</v>
      </c>
      <c r="I1139" s="274"/>
      <c r="J1139" s="274"/>
      <c r="K1139" s="274"/>
      <c r="L1139" s="274"/>
    </row>
    <row r="1140" spans="1:12">
      <c r="A1140" s="263">
        <f t="shared" si="54"/>
        <v>2015</v>
      </c>
      <c r="B1140" s="271">
        <v>42185</v>
      </c>
      <c r="C1140" s="265">
        <v>-901</v>
      </c>
      <c r="D1140" s="266">
        <f t="shared" si="55"/>
        <v>-901</v>
      </c>
      <c r="I1140" s="274"/>
      <c r="J1140" s="274"/>
      <c r="K1140" s="274"/>
      <c r="L1140" s="274"/>
    </row>
    <row r="1141" spans="1:12">
      <c r="A1141" s="263">
        <f t="shared" si="54"/>
        <v>2015</v>
      </c>
      <c r="B1141" s="271">
        <v>42216</v>
      </c>
      <c r="C1141" s="265">
        <v>-901</v>
      </c>
      <c r="D1141" s="266">
        <f t="shared" si="55"/>
        <v>-901</v>
      </c>
      <c r="I1141" s="274"/>
      <c r="J1141" s="274"/>
      <c r="K1141" s="274"/>
      <c r="L1141" s="274"/>
    </row>
    <row r="1142" spans="1:12">
      <c r="A1142" s="263">
        <f t="shared" si="54"/>
        <v>2015</v>
      </c>
      <c r="B1142" s="271">
        <v>42247</v>
      </c>
      <c r="C1142" s="265">
        <v>-901</v>
      </c>
      <c r="D1142" s="417">
        <f t="shared" si="55"/>
        <v>-901</v>
      </c>
      <c r="I1142" s="274"/>
      <c r="J1142" s="274"/>
      <c r="K1142" s="274"/>
      <c r="L1142" s="274"/>
    </row>
    <row r="1143" spans="1:12">
      <c r="A1143" s="263">
        <f t="shared" si="54"/>
        <v>2015</v>
      </c>
      <c r="B1143" s="418">
        <v>42277</v>
      </c>
      <c r="C1143" s="419">
        <v>-901</v>
      </c>
      <c r="D1143" s="420">
        <f t="shared" si="55"/>
        <v>-901</v>
      </c>
      <c r="I1143" s="274"/>
      <c r="J1143" s="274"/>
      <c r="K1143" s="274"/>
      <c r="L1143" s="274"/>
    </row>
    <row r="1144" spans="1:12">
      <c r="A1144" s="263">
        <f t="shared" ref="A1144:A1207" si="56">IF(MONTH(B1144)&gt;9,YEAR(B1144)+1,YEAR(B1144))</f>
        <v>2016</v>
      </c>
      <c r="B1144" s="271">
        <v>42308</v>
      </c>
      <c r="C1144" s="419">
        <v>-901</v>
      </c>
      <c r="D1144" s="420">
        <f t="shared" si="55"/>
        <v>-901</v>
      </c>
      <c r="I1144" s="274"/>
      <c r="J1144" s="274"/>
      <c r="K1144" s="274"/>
      <c r="L1144" s="274"/>
    </row>
    <row r="1145" spans="1:12">
      <c r="A1145" s="263">
        <f t="shared" si="56"/>
        <v>2016</v>
      </c>
      <c r="B1145" s="271">
        <v>42338</v>
      </c>
      <c r="C1145" s="419">
        <v>-901</v>
      </c>
      <c r="D1145" s="420">
        <f t="shared" si="55"/>
        <v>-901</v>
      </c>
      <c r="I1145" s="274"/>
      <c r="J1145" s="274"/>
      <c r="K1145" s="274"/>
      <c r="L1145" s="274"/>
    </row>
    <row r="1146" spans="1:12">
      <c r="A1146" s="263">
        <f t="shared" si="56"/>
        <v>2016</v>
      </c>
      <c r="B1146" s="271">
        <v>42369</v>
      </c>
      <c r="C1146" s="419">
        <v>-901</v>
      </c>
      <c r="D1146" s="420">
        <f t="shared" si="55"/>
        <v>-901</v>
      </c>
      <c r="I1146" s="274"/>
      <c r="J1146" s="274"/>
      <c r="K1146" s="274"/>
      <c r="L1146" s="274"/>
    </row>
    <row r="1147" spans="1:12">
      <c r="A1147" s="263">
        <f t="shared" si="56"/>
        <v>2016</v>
      </c>
      <c r="B1147" s="418">
        <v>42400</v>
      </c>
      <c r="C1147" s="419">
        <v>-901</v>
      </c>
      <c r="D1147" s="420">
        <f t="shared" si="55"/>
        <v>-901</v>
      </c>
      <c r="I1147" s="274"/>
      <c r="J1147" s="274"/>
      <c r="K1147" s="274"/>
      <c r="L1147" s="274"/>
    </row>
    <row r="1148" spans="1:12">
      <c r="A1148" s="263">
        <f t="shared" si="56"/>
        <v>2016</v>
      </c>
      <c r="B1148" s="271">
        <v>42429</v>
      </c>
      <c r="C1148" s="419">
        <v>-901</v>
      </c>
      <c r="D1148" s="420">
        <f t="shared" si="55"/>
        <v>-901</v>
      </c>
      <c r="I1148" s="274"/>
      <c r="J1148" s="274"/>
      <c r="K1148" s="274"/>
      <c r="L1148" s="274"/>
    </row>
    <row r="1149" spans="1:12">
      <c r="A1149" s="263">
        <f t="shared" si="56"/>
        <v>2016</v>
      </c>
      <c r="B1149" s="271">
        <v>42460</v>
      </c>
      <c r="C1149" s="419">
        <v>-901</v>
      </c>
      <c r="D1149" s="420">
        <f t="shared" si="55"/>
        <v>-901</v>
      </c>
      <c r="I1149" s="274"/>
      <c r="J1149" s="274"/>
      <c r="K1149" s="274"/>
      <c r="L1149" s="274"/>
    </row>
    <row r="1150" spans="1:12">
      <c r="A1150" s="263">
        <f t="shared" si="56"/>
        <v>2016</v>
      </c>
      <c r="B1150" s="271">
        <v>42490</v>
      </c>
      <c r="C1150" s="419">
        <v>-901</v>
      </c>
      <c r="D1150" s="420">
        <f t="shared" si="55"/>
        <v>-901</v>
      </c>
      <c r="I1150" s="274"/>
      <c r="J1150" s="274"/>
      <c r="K1150" s="274"/>
      <c r="L1150" s="274"/>
    </row>
    <row r="1151" spans="1:12">
      <c r="A1151" s="263">
        <f t="shared" si="56"/>
        <v>2016</v>
      </c>
      <c r="B1151" s="418">
        <v>42521</v>
      </c>
      <c r="C1151" s="419">
        <v>-901</v>
      </c>
      <c r="D1151" s="420">
        <f t="shared" si="55"/>
        <v>-901</v>
      </c>
      <c r="I1151" s="274"/>
      <c r="J1151" s="274"/>
      <c r="K1151" s="274"/>
      <c r="L1151" s="274"/>
    </row>
    <row r="1152" spans="1:12">
      <c r="A1152" s="263">
        <f t="shared" si="56"/>
        <v>2016</v>
      </c>
      <c r="B1152" s="271">
        <v>42551</v>
      </c>
      <c r="C1152" s="419">
        <v>-901</v>
      </c>
      <c r="D1152" s="420">
        <f t="shared" si="55"/>
        <v>-901</v>
      </c>
      <c r="I1152" s="274"/>
      <c r="J1152" s="274"/>
      <c r="K1152" s="274"/>
      <c r="L1152" s="274"/>
    </row>
    <row r="1153" spans="1:12">
      <c r="A1153" s="263">
        <f t="shared" si="56"/>
        <v>2016</v>
      </c>
      <c r="B1153" s="271">
        <v>42582</v>
      </c>
      <c r="C1153" s="419">
        <v>-901</v>
      </c>
      <c r="D1153" s="420">
        <f t="shared" si="55"/>
        <v>-901</v>
      </c>
      <c r="I1153" s="274"/>
      <c r="J1153" s="274"/>
      <c r="K1153" s="274"/>
      <c r="L1153" s="274"/>
    </row>
    <row r="1154" spans="1:12">
      <c r="A1154" s="263">
        <f t="shared" si="56"/>
        <v>2016</v>
      </c>
      <c r="B1154" s="271">
        <v>42613</v>
      </c>
      <c r="C1154" s="419">
        <v>-901</v>
      </c>
      <c r="D1154" s="420">
        <f t="shared" si="55"/>
        <v>-901</v>
      </c>
      <c r="I1154" s="274"/>
      <c r="J1154" s="274"/>
      <c r="K1154" s="274"/>
      <c r="L1154" s="274"/>
    </row>
    <row r="1155" spans="1:12">
      <c r="A1155" s="263">
        <f t="shared" si="56"/>
        <v>2016</v>
      </c>
      <c r="B1155" s="418">
        <v>42643</v>
      </c>
      <c r="C1155" s="419">
        <v>-901</v>
      </c>
      <c r="D1155" s="420">
        <f t="shared" si="55"/>
        <v>-901</v>
      </c>
      <c r="I1155" s="274"/>
      <c r="J1155" s="274"/>
      <c r="K1155" s="274"/>
      <c r="L1155" s="274"/>
    </row>
    <row r="1156" spans="1:12">
      <c r="A1156" s="263">
        <f t="shared" si="56"/>
        <v>2017</v>
      </c>
      <c r="B1156" s="271">
        <v>42674</v>
      </c>
      <c r="C1156" s="419">
        <v>-901</v>
      </c>
      <c r="D1156" s="420">
        <f t="shared" si="55"/>
        <v>-901</v>
      </c>
      <c r="I1156" s="274"/>
      <c r="J1156" s="274"/>
      <c r="K1156" s="274"/>
      <c r="L1156" s="274"/>
    </row>
    <row r="1157" spans="1:12">
      <c r="A1157" s="263">
        <f t="shared" si="56"/>
        <v>2017</v>
      </c>
      <c r="B1157" s="271">
        <v>42704</v>
      </c>
      <c r="C1157" s="412">
        <v>46.199999999999996</v>
      </c>
      <c r="D1157" s="420">
        <f t="shared" si="55"/>
        <v>2.7490909090909086</v>
      </c>
      <c r="I1157" s="274"/>
      <c r="J1157" s="274"/>
      <c r="K1157" s="274"/>
      <c r="L1157" s="274"/>
    </row>
    <row r="1158" spans="1:12">
      <c r="A1158" s="263">
        <f t="shared" si="56"/>
        <v>2017</v>
      </c>
      <c r="B1158" s="271">
        <v>42735</v>
      </c>
      <c r="C1158" s="412">
        <v>157.62258064516129</v>
      </c>
      <c r="D1158" s="420">
        <f t="shared" si="55"/>
        <v>9.6918347107438034</v>
      </c>
      <c r="I1158" s="274"/>
      <c r="J1158" s="274"/>
      <c r="K1158" s="274"/>
      <c r="L1158" s="274"/>
    </row>
    <row r="1159" spans="1:12">
      <c r="A1159" s="263">
        <f t="shared" si="56"/>
        <v>2017</v>
      </c>
      <c r="B1159" s="418">
        <v>42766</v>
      </c>
      <c r="C1159" s="412">
        <v>661.90967741935481</v>
      </c>
      <c r="D1159" s="420">
        <f t="shared" si="55"/>
        <v>40.699239669421495</v>
      </c>
      <c r="I1159" s="274"/>
      <c r="J1159" s="274"/>
      <c r="K1159" s="274"/>
      <c r="L1159" s="274"/>
    </row>
    <row r="1160" spans="1:12">
      <c r="A1160" s="263">
        <f t="shared" si="56"/>
        <v>2017</v>
      </c>
      <c r="B1160" s="271">
        <v>42794</v>
      </c>
      <c r="C1160" s="412">
        <v>895.46428571428567</v>
      </c>
      <c r="D1160" s="420">
        <f t="shared" si="55"/>
        <v>49.731570247933881</v>
      </c>
      <c r="I1160" s="274"/>
      <c r="J1160" s="274"/>
      <c r="K1160" s="274"/>
      <c r="L1160" s="274"/>
    </row>
    <row r="1161" spans="1:12">
      <c r="A1161" s="263">
        <f t="shared" si="56"/>
        <v>2017</v>
      </c>
      <c r="B1161" s="271">
        <v>42825</v>
      </c>
      <c r="C1161" s="412">
        <v>214.35483870967741</v>
      </c>
      <c r="D1161" s="420">
        <f t="shared" si="55"/>
        <v>13.180165289256198</v>
      </c>
      <c r="I1161" s="274"/>
      <c r="J1161" s="274"/>
      <c r="K1161" s="274"/>
      <c r="L1161" s="274"/>
    </row>
    <row r="1162" spans="1:12">
      <c r="A1162" s="263">
        <f t="shared" si="56"/>
        <v>2017</v>
      </c>
      <c r="B1162" s="271">
        <v>42855</v>
      </c>
      <c r="C1162" s="412">
        <v>141.78666666666669</v>
      </c>
      <c r="D1162" s="420">
        <f t="shared" si="55"/>
        <v>8.4368925619834716</v>
      </c>
      <c r="I1162" s="274"/>
      <c r="J1162" s="274"/>
      <c r="K1162" s="274"/>
      <c r="L1162" s="274"/>
    </row>
    <row r="1163" spans="1:12">
      <c r="A1163" s="263">
        <f t="shared" si="56"/>
        <v>2017</v>
      </c>
      <c r="B1163" s="418">
        <v>42886</v>
      </c>
      <c r="C1163" s="412">
        <v>44.822580645161295</v>
      </c>
      <c r="D1163" s="420">
        <f t="shared" si="55"/>
        <v>2.7560330578512402</v>
      </c>
      <c r="I1163" s="274"/>
      <c r="J1163" s="274"/>
      <c r="K1163" s="274"/>
      <c r="L1163" s="274"/>
    </row>
    <row r="1164" spans="1:12">
      <c r="A1164" s="263">
        <f t="shared" si="56"/>
        <v>2017</v>
      </c>
      <c r="B1164" s="271">
        <v>42916</v>
      </c>
      <c r="C1164" s="412">
        <v>36.356666666666669</v>
      </c>
      <c r="D1164" s="420">
        <f t="shared" si="55"/>
        <v>2.1633719008264465</v>
      </c>
      <c r="I1164" s="274"/>
      <c r="J1164" s="274"/>
      <c r="K1164" s="274"/>
      <c r="L1164" s="274"/>
    </row>
    <row r="1165" spans="1:12">
      <c r="A1165" s="263">
        <f t="shared" si="56"/>
        <v>2017</v>
      </c>
      <c r="B1165" s="271">
        <v>42947</v>
      </c>
      <c r="C1165" s="412">
        <v>38.938709677419354</v>
      </c>
      <c r="D1165" s="420">
        <f t="shared" si="55"/>
        <v>2.394247933884297</v>
      </c>
      <c r="I1165" s="274"/>
      <c r="J1165" s="274"/>
      <c r="K1165" s="274"/>
      <c r="L1165" s="274"/>
    </row>
    <row r="1166" spans="1:12">
      <c r="A1166" s="263">
        <f t="shared" si="56"/>
        <v>2017</v>
      </c>
      <c r="B1166" s="271">
        <v>42978</v>
      </c>
      <c r="C1166" s="412">
        <v>25.032258064516125</v>
      </c>
      <c r="D1166" s="420">
        <f t="shared" si="55"/>
        <v>1.5391735537190079</v>
      </c>
      <c r="I1166" s="274"/>
      <c r="J1166" s="274"/>
      <c r="K1166" s="274"/>
      <c r="L1166" s="274"/>
    </row>
    <row r="1167" spans="1:12">
      <c r="A1167" s="263">
        <f t="shared" si="56"/>
        <v>2017</v>
      </c>
      <c r="B1167" s="418">
        <v>43008</v>
      </c>
      <c r="C1167" s="412">
        <v>21.779999999999998</v>
      </c>
      <c r="D1167" s="420">
        <f t="shared" si="55"/>
        <v>1.2959999999999998</v>
      </c>
      <c r="I1167" s="274"/>
      <c r="J1167" s="274"/>
      <c r="K1167" s="274"/>
      <c r="L1167" s="274"/>
    </row>
    <row r="1168" spans="1:12">
      <c r="A1168" s="263">
        <f t="shared" si="56"/>
        <v>2018</v>
      </c>
      <c r="B1168" s="271">
        <v>43039</v>
      </c>
      <c r="C1168" s="419">
        <v>-901</v>
      </c>
      <c r="D1168" s="420">
        <f t="shared" si="55"/>
        <v>-901</v>
      </c>
      <c r="I1168" s="274"/>
      <c r="J1168" s="274"/>
      <c r="K1168" s="274"/>
      <c r="L1168" s="274"/>
    </row>
    <row r="1169" spans="1:12">
      <c r="A1169" s="263">
        <f t="shared" si="56"/>
        <v>2018</v>
      </c>
      <c r="B1169" s="271">
        <v>43069</v>
      </c>
      <c r="C1169" s="419">
        <v>-901</v>
      </c>
      <c r="D1169" s="420">
        <f t="shared" ref="D1169:D1215" si="57">IF(C1169&lt;&gt;-901,C1169*DAY(B1169)*24*60*60/(220*22*9*1000),-901)</f>
        <v>-901</v>
      </c>
      <c r="I1169" s="274"/>
      <c r="J1169" s="274"/>
      <c r="K1169" s="274"/>
      <c r="L1169" s="274"/>
    </row>
    <row r="1170" spans="1:12">
      <c r="A1170" s="263">
        <f t="shared" si="56"/>
        <v>2018</v>
      </c>
      <c r="B1170" s="271">
        <v>43100</v>
      </c>
      <c r="C1170" s="419">
        <v>-901</v>
      </c>
      <c r="D1170" s="420">
        <f t="shared" si="57"/>
        <v>-901</v>
      </c>
      <c r="I1170" s="274"/>
      <c r="J1170" s="274"/>
      <c r="K1170" s="274"/>
      <c r="L1170" s="274"/>
    </row>
    <row r="1171" spans="1:12">
      <c r="A1171" s="263">
        <f t="shared" si="56"/>
        <v>2018</v>
      </c>
      <c r="B1171" s="418">
        <v>43131</v>
      </c>
      <c r="C1171" s="419">
        <v>-901</v>
      </c>
      <c r="D1171" s="420">
        <f t="shared" si="57"/>
        <v>-901</v>
      </c>
      <c r="I1171" s="274"/>
      <c r="J1171" s="274"/>
      <c r="K1171" s="274"/>
      <c r="L1171" s="274"/>
    </row>
    <row r="1172" spans="1:12">
      <c r="A1172" s="263">
        <f t="shared" si="56"/>
        <v>2018</v>
      </c>
      <c r="B1172" s="271">
        <v>43159</v>
      </c>
      <c r="C1172" s="419">
        <v>-901</v>
      </c>
      <c r="D1172" s="420">
        <f t="shared" si="57"/>
        <v>-901</v>
      </c>
      <c r="I1172" s="274"/>
      <c r="J1172" s="274"/>
      <c r="K1172" s="274"/>
      <c r="L1172" s="274"/>
    </row>
    <row r="1173" spans="1:12">
      <c r="A1173" s="263">
        <f t="shared" si="56"/>
        <v>2018</v>
      </c>
      <c r="B1173" s="271">
        <v>43190</v>
      </c>
      <c r="C1173" s="419">
        <v>-901</v>
      </c>
      <c r="D1173" s="420">
        <f t="shared" si="57"/>
        <v>-901</v>
      </c>
      <c r="I1173" s="274"/>
      <c r="J1173" s="274"/>
      <c r="K1173" s="274"/>
      <c r="L1173" s="274"/>
    </row>
    <row r="1174" spans="1:12">
      <c r="A1174" s="263">
        <f t="shared" si="56"/>
        <v>2018</v>
      </c>
      <c r="B1174" s="271">
        <v>43220</v>
      </c>
      <c r="C1174" s="419">
        <v>-901</v>
      </c>
      <c r="D1174" s="420">
        <f t="shared" si="57"/>
        <v>-901</v>
      </c>
      <c r="I1174" s="274"/>
      <c r="J1174" s="274"/>
      <c r="K1174" s="274"/>
      <c r="L1174" s="274"/>
    </row>
    <row r="1175" spans="1:12">
      <c r="A1175" s="263">
        <f t="shared" si="56"/>
        <v>2018</v>
      </c>
      <c r="B1175" s="418">
        <v>43251</v>
      </c>
      <c r="C1175" s="419">
        <v>-901</v>
      </c>
      <c r="D1175" s="420">
        <f t="shared" si="57"/>
        <v>-901</v>
      </c>
      <c r="I1175" s="274"/>
      <c r="J1175" s="274"/>
      <c r="K1175" s="274"/>
      <c r="L1175" s="274"/>
    </row>
    <row r="1176" spans="1:12">
      <c r="A1176" s="263">
        <f t="shared" si="56"/>
        <v>2018</v>
      </c>
      <c r="B1176" s="271">
        <v>43281</v>
      </c>
      <c r="C1176" s="419">
        <v>-901</v>
      </c>
      <c r="D1176" s="420">
        <f t="shared" si="57"/>
        <v>-901</v>
      </c>
      <c r="I1176" s="274"/>
      <c r="J1176" s="274"/>
      <c r="K1176" s="274"/>
      <c r="L1176" s="274"/>
    </row>
    <row r="1177" spans="1:12">
      <c r="A1177" s="263">
        <f t="shared" si="56"/>
        <v>2018</v>
      </c>
      <c r="B1177" s="271">
        <v>43312</v>
      </c>
      <c r="C1177" s="419">
        <v>-901</v>
      </c>
      <c r="D1177" s="420">
        <f t="shared" si="57"/>
        <v>-901</v>
      </c>
      <c r="I1177" s="274"/>
      <c r="J1177" s="274"/>
      <c r="K1177" s="274"/>
      <c r="L1177" s="274"/>
    </row>
    <row r="1178" spans="1:12">
      <c r="A1178" s="263">
        <f t="shared" si="56"/>
        <v>2018</v>
      </c>
      <c r="B1178" s="271">
        <v>43343</v>
      </c>
      <c r="C1178" s="419">
        <v>-901</v>
      </c>
      <c r="D1178" s="420">
        <f t="shared" si="57"/>
        <v>-901</v>
      </c>
      <c r="I1178" s="274"/>
      <c r="J1178" s="274"/>
      <c r="K1178" s="274"/>
      <c r="L1178" s="274"/>
    </row>
    <row r="1179" spans="1:12">
      <c r="A1179" s="263">
        <f t="shared" si="56"/>
        <v>2018</v>
      </c>
      <c r="B1179" s="418">
        <v>43373</v>
      </c>
      <c r="C1179" s="419">
        <v>-901</v>
      </c>
      <c r="D1179" s="420">
        <f t="shared" si="57"/>
        <v>-901</v>
      </c>
      <c r="I1179" s="274"/>
      <c r="J1179" s="274"/>
      <c r="K1179" s="274"/>
      <c r="L1179" s="274"/>
    </row>
    <row r="1180" spans="1:12">
      <c r="A1180" s="263">
        <f t="shared" si="56"/>
        <v>2019</v>
      </c>
      <c r="B1180" s="271">
        <v>43404</v>
      </c>
      <c r="C1180" s="419">
        <v>-901</v>
      </c>
      <c r="D1180" s="420">
        <f t="shared" si="57"/>
        <v>-901</v>
      </c>
      <c r="I1180" s="274"/>
      <c r="J1180" s="274"/>
      <c r="K1180" s="274"/>
      <c r="L1180" s="274"/>
    </row>
    <row r="1181" spans="1:12">
      <c r="A1181" s="263">
        <f t="shared" si="56"/>
        <v>2019</v>
      </c>
      <c r="B1181" s="271">
        <v>43434</v>
      </c>
      <c r="C1181" s="419">
        <v>-901</v>
      </c>
      <c r="D1181" s="420">
        <f t="shared" si="57"/>
        <v>-901</v>
      </c>
      <c r="I1181" s="274"/>
      <c r="J1181" s="274"/>
      <c r="K1181" s="274"/>
      <c r="L1181" s="274"/>
    </row>
    <row r="1182" spans="1:12">
      <c r="A1182" s="263">
        <f t="shared" si="56"/>
        <v>2019</v>
      </c>
      <c r="B1182" s="271">
        <v>43465</v>
      </c>
      <c r="C1182" s="419">
        <v>-901</v>
      </c>
      <c r="D1182" s="420">
        <f t="shared" si="57"/>
        <v>-901</v>
      </c>
      <c r="I1182" s="274"/>
      <c r="J1182" s="274"/>
      <c r="K1182" s="274"/>
      <c r="L1182" s="274"/>
    </row>
    <row r="1183" spans="1:12">
      <c r="A1183" s="263">
        <f t="shared" si="56"/>
        <v>2019</v>
      </c>
      <c r="B1183" s="418">
        <v>43496</v>
      </c>
      <c r="C1183" s="419">
        <v>-901</v>
      </c>
      <c r="D1183" s="420">
        <f t="shared" si="57"/>
        <v>-901</v>
      </c>
      <c r="I1183" s="274"/>
      <c r="J1183" s="274"/>
      <c r="K1183" s="274"/>
      <c r="L1183" s="274"/>
    </row>
    <row r="1184" spans="1:12">
      <c r="A1184" s="263">
        <f t="shared" si="56"/>
        <v>2019</v>
      </c>
      <c r="B1184" s="271">
        <v>43524</v>
      </c>
      <c r="C1184" s="419">
        <v>-901</v>
      </c>
      <c r="D1184" s="420">
        <f t="shared" si="57"/>
        <v>-901</v>
      </c>
      <c r="I1184" s="274"/>
      <c r="J1184" s="274"/>
      <c r="K1184" s="274"/>
      <c r="L1184" s="274"/>
    </row>
    <row r="1185" spans="1:12">
      <c r="A1185" s="263">
        <f t="shared" si="56"/>
        <v>2019</v>
      </c>
      <c r="B1185" s="271">
        <v>43555</v>
      </c>
      <c r="C1185" s="419">
        <v>-901</v>
      </c>
      <c r="D1185" s="420">
        <f t="shared" si="57"/>
        <v>-901</v>
      </c>
      <c r="I1185" s="274"/>
      <c r="J1185" s="274"/>
      <c r="K1185" s="274"/>
      <c r="L1185" s="274"/>
    </row>
    <row r="1186" spans="1:12">
      <c r="A1186" s="263">
        <f t="shared" si="56"/>
        <v>2019</v>
      </c>
      <c r="B1186" s="271">
        <v>43585</v>
      </c>
      <c r="C1186" s="419">
        <v>-901</v>
      </c>
      <c r="D1186" s="420">
        <f t="shared" si="57"/>
        <v>-901</v>
      </c>
      <c r="I1186" s="274"/>
      <c r="J1186" s="274"/>
      <c r="K1186" s="274"/>
      <c r="L1186" s="274"/>
    </row>
    <row r="1187" spans="1:12">
      <c r="A1187" s="263">
        <f t="shared" si="56"/>
        <v>2019</v>
      </c>
      <c r="B1187" s="418">
        <v>43616</v>
      </c>
      <c r="C1187" s="419">
        <v>-901</v>
      </c>
      <c r="D1187" s="420">
        <f t="shared" si="57"/>
        <v>-901</v>
      </c>
      <c r="I1187" s="274"/>
      <c r="J1187" s="274"/>
      <c r="K1187" s="274"/>
      <c r="L1187" s="274"/>
    </row>
    <row r="1188" spans="1:12">
      <c r="A1188" s="263">
        <f t="shared" si="56"/>
        <v>2019</v>
      </c>
      <c r="B1188" s="271">
        <v>43646</v>
      </c>
      <c r="C1188" s="419">
        <v>-901</v>
      </c>
      <c r="D1188" s="420">
        <f t="shared" si="57"/>
        <v>-901</v>
      </c>
      <c r="I1188" s="274"/>
      <c r="J1188" s="274"/>
      <c r="K1188" s="274"/>
      <c r="L1188" s="274"/>
    </row>
    <row r="1189" spans="1:12">
      <c r="A1189" s="263">
        <f t="shared" si="56"/>
        <v>2019</v>
      </c>
      <c r="B1189" s="271">
        <v>43677</v>
      </c>
      <c r="C1189" s="419">
        <v>-901</v>
      </c>
      <c r="D1189" s="420">
        <f t="shared" si="57"/>
        <v>-901</v>
      </c>
      <c r="I1189" s="274"/>
      <c r="J1189" s="274"/>
      <c r="K1189" s="274"/>
      <c r="L1189" s="274"/>
    </row>
    <row r="1190" spans="1:12">
      <c r="A1190" s="263">
        <f t="shared" si="56"/>
        <v>2019</v>
      </c>
      <c r="B1190" s="271">
        <v>43708</v>
      </c>
      <c r="C1190" s="419">
        <v>-901</v>
      </c>
      <c r="D1190" s="420">
        <f t="shared" si="57"/>
        <v>-901</v>
      </c>
      <c r="I1190" s="274"/>
      <c r="J1190" s="274"/>
      <c r="K1190" s="274"/>
      <c r="L1190" s="274"/>
    </row>
    <row r="1191" spans="1:12">
      <c r="A1191" s="263">
        <f t="shared" si="56"/>
        <v>2019</v>
      </c>
      <c r="B1191" s="418">
        <v>43738</v>
      </c>
      <c r="C1191" s="419">
        <v>-901</v>
      </c>
      <c r="D1191" s="420">
        <f t="shared" si="57"/>
        <v>-901</v>
      </c>
      <c r="I1191" s="274"/>
      <c r="J1191" s="274"/>
      <c r="K1191" s="274"/>
      <c r="L1191" s="274"/>
    </row>
    <row r="1192" spans="1:12">
      <c r="A1192" s="263">
        <f t="shared" si="56"/>
        <v>2020</v>
      </c>
      <c r="B1192" s="271">
        <v>43769</v>
      </c>
      <c r="C1192" s="419">
        <v>-901</v>
      </c>
      <c r="D1192" s="420">
        <f t="shared" si="57"/>
        <v>-901</v>
      </c>
      <c r="I1192" s="274"/>
      <c r="J1192" s="274"/>
      <c r="K1192" s="274"/>
      <c r="L1192" s="274"/>
    </row>
    <row r="1193" spans="1:12">
      <c r="A1193" s="263">
        <f t="shared" si="56"/>
        <v>2020</v>
      </c>
      <c r="B1193" s="271">
        <v>43799</v>
      </c>
      <c r="C1193" s="419">
        <v>-901</v>
      </c>
      <c r="D1193" s="420">
        <f t="shared" si="57"/>
        <v>-901</v>
      </c>
      <c r="I1193" s="274"/>
      <c r="J1193" s="274"/>
      <c r="K1193" s="274"/>
      <c r="L1193" s="274"/>
    </row>
    <row r="1194" spans="1:12">
      <c r="A1194" s="263">
        <f t="shared" si="56"/>
        <v>2020</v>
      </c>
      <c r="B1194" s="271">
        <v>43830</v>
      </c>
      <c r="C1194" s="419">
        <v>-901</v>
      </c>
      <c r="D1194" s="420">
        <f t="shared" si="57"/>
        <v>-901</v>
      </c>
      <c r="I1194" s="274"/>
      <c r="J1194" s="274"/>
      <c r="K1194" s="274"/>
      <c r="L1194" s="274"/>
    </row>
    <row r="1195" spans="1:12">
      <c r="A1195" s="263">
        <f t="shared" si="56"/>
        <v>2020</v>
      </c>
      <c r="B1195" s="418">
        <v>43861</v>
      </c>
      <c r="C1195" s="419">
        <v>-901</v>
      </c>
      <c r="D1195" s="420">
        <f t="shared" si="57"/>
        <v>-901</v>
      </c>
      <c r="I1195" s="274"/>
      <c r="J1195" s="274"/>
      <c r="K1195" s="274"/>
      <c r="L1195" s="274"/>
    </row>
    <row r="1196" spans="1:12">
      <c r="A1196" s="263">
        <f t="shared" si="56"/>
        <v>2020</v>
      </c>
      <c r="B1196" s="271">
        <v>43890</v>
      </c>
      <c r="C1196" s="419">
        <v>-901</v>
      </c>
      <c r="D1196" s="420">
        <f t="shared" si="57"/>
        <v>-901</v>
      </c>
      <c r="I1196" s="274"/>
      <c r="J1196" s="274"/>
      <c r="K1196" s="274"/>
      <c r="L1196" s="274"/>
    </row>
    <row r="1197" spans="1:12">
      <c r="A1197" s="263">
        <f t="shared" si="56"/>
        <v>2020</v>
      </c>
      <c r="B1197" s="271">
        <v>43921</v>
      </c>
      <c r="C1197" s="419">
        <v>-901</v>
      </c>
      <c r="D1197" s="420">
        <f t="shared" si="57"/>
        <v>-901</v>
      </c>
      <c r="I1197" s="274"/>
      <c r="J1197" s="274"/>
      <c r="K1197" s="274"/>
      <c r="L1197" s="274"/>
    </row>
    <row r="1198" spans="1:12">
      <c r="A1198" s="263">
        <f t="shared" si="56"/>
        <v>2020</v>
      </c>
      <c r="B1198" s="271">
        <v>43951</v>
      </c>
      <c r="C1198" s="419">
        <v>-901</v>
      </c>
      <c r="D1198" s="420">
        <f t="shared" si="57"/>
        <v>-901</v>
      </c>
      <c r="I1198" s="274"/>
      <c r="J1198" s="274"/>
      <c r="K1198" s="274"/>
      <c r="L1198" s="274"/>
    </row>
    <row r="1199" spans="1:12">
      <c r="A1199" s="263">
        <f t="shared" si="56"/>
        <v>2020</v>
      </c>
      <c r="B1199" s="418">
        <v>43982</v>
      </c>
      <c r="C1199" s="419">
        <v>-901</v>
      </c>
      <c r="D1199" s="420">
        <f t="shared" si="57"/>
        <v>-901</v>
      </c>
      <c r="I1199" s="274"/>
      <c r="J1199" s="274"/>
      <c r="K1199" s="274"/>
      <c r="L1199" s="274"/>
    </row>
    <row r="1200" spans="1:12">
      <c r="A1200" s="263">
        <f t="shared" si="56"/>
        <v>2020</v>
      </c>
      <c r="B1200" s="271">
        <v>44012</v>
      </c>
      <c r="C1200" s="419">
        <v>-901</v>
      </c>
      <c r="D1200" s="420">
        <f t="shared" si="57"/>
        <v>-901</v>
      </c>
      <c r="I1200" s="274"/>
      <c r="J1200" s="274"/>
      <c r="K1200" s="274"/>
      <c r="L1200" s="274"/>
    </row>
    <row r="1201" spans="1:12">
      <c r="A1201" s="263">
        <f t="shared" si="56"/>
        <v>2020</v>
      </c>
      <c r="B1201" s="271">
        <v>44043</v>
      </c>
      <c r="C1201" s="419">
        <v>-901</v>
      </c>
      <c r="D1201" s="420">
        <f t="shared" si="57"/>
        <v>-901</v>
      </c>
      <c r="I1201" s="274"/>
      <c r="J1201" s="274"/>
      <c r="K1201" s="274"/>
      <c r="L1201" s="274"/>
    </row>
    <row r="1202" spans="1:12">
      <c r="A1202" s="263">
        <f t="shared" si="56"/>
        <v>2020</v>
      </c>
      <c r="B1202" s="271">
        <v>44074</v>
      </c>
      <c r="C1202" s="419">
        <v>-901</v>
      </c>
      <c r="D1202" s="420">
        <f t="shared" si="57"/>
        <v>-901</v>
      </c>
      <c r="I1202" s="274"/>
      <c r="J1202" s="274"/>
      <c r="K1202" s="274"/>
      <c r="L1202" s="274"/>
    </row>
    <row r="1203" spans="1:12">
      <c r="A1203" s="263">
        <f t="shared" si="56"/>
        <v>2020</v>
      </c>
      <c r="B1203" s="418">
        <v>44104</v>
      </c>
      <c r="C1203" s="419">
        <v>-901</v>
      </c>
      <c r="D1203" s="420">
        <f t="shared" si="57"/>
        <v>-901</v>
      </c>
      <c r="I1203" s="274"/>
      <c r="J1203" s="274"/>
      <c r="K1203" s="274"/>
      <c r="L1203" s="274"/>
    </row>
    <row r="1204" spans="1:12">
      <c r="A1204" s="263">
        <f t="shared" si="56"/>
        <v>2021</v>
      </c>
      <c r="B1204" s="271">
        <v>44135</v>
      </c>
      <c r="C1204" s="419">
        <v>-901</v>
      </c>
      <c r="D1204" s="420">
        <f t="shared" si="57"/>
        <v>-901</v>
      </c>
      <c r="I1204" s="274"/>
      <c r="J1204" s="274"/>
      <c r="K1204" s="274"/>
      <c r="L1204" s="274"/>
    </row>
    <row r="1205" spans="1:12">
      <c r="A1205" s="263">
        <f t="shared" si="56"/>
        <v>2021</v>
      </c>
      <c r="B1205" s="271">
        <v>44165</v>
      </c>
      <c r="C1205" s="419">
        <v>-901</v>
      </c>
      <c r="D1205" s="420">
        <f t="shared" si="57"/>
        <v>-901</v>
      </c>
      <c r="I1205" s="274"/>
      <c r="J1205" s="274"/>
      <c r="K1205" s="274"/>
      <c r="L1205" s="274"/>
    </row>
    <row r="1206" spans="1:12">
      <c r="A1206" s="263">
        <f t="shared" si="56"/>
        <v>2021</v>
      </c>
      <c r="B1206" s="271">
        <v>44196</v>
      </c>
      <c r="C1206" s="419">
        <v>-901</v>
      </c>
      <c r="D1206" s="420">
        <f t="shared" si="57"/>
        <v>-901</v>
      </c>
      <c r="I1206" s="274"/>
      <c r="J1206" s="274"/>
      <c r="K1206" s="274"/>
      <c r="L1206" s="274"/>
    </row>
    <row r="1207" spans="1:12">
      <c r="A1207" s="263">
        <f t="shared" si="56"/>
        <v>2021</v>
      </c>
      <c r="B1207" s="418">
        <v>44227</v>
      </c>
      <c r="C1207" s="419">
        <v>-901</v>
      </c>
      <c r="D1207" s="420">
        <f t="shared" si="57"/>
        <v>-901</v>
      </c>
      <c r="I1207" s="274"/>
      <c r="J1207" s="274"/>
      <c r="K1207" s="274"/>
      <c r="L1207" s="274"/>
    </row>
    <row r="1208" spans="1:12">
      <c r="A1208" s="263">
        <f t="shared" ref="A1208:A1215" si="58">IF(MONTH(B1208)&gt;9,YEAR(B1208)+1,YEAR(B1208))</f>
        <v>2021</v>
      </c>
      <c r="B1208" s="271">
        <v>44255</v>
      </c>
      <c r="C1208" s="419">
        <v>-901</v>
      </c>
      <c r="D1208" s="420">
        <f t="shared" si="57"/>
        <v>-901</v>
      </c>
      <c r="I1208" s="274"/>
      <c r="J1208" s="274"/>
      <c r="K1208" s="274"/>
      <c r="L1208" s="274"/>
    </row>
    <row r="1209" spans="1:12">
      <c r="A1209" s="263">
        <f t="shared" si="58"/>
        <v>2021</v>
      </c>
      <c r="B1209" s="271">
        <v>44286</v>
      </c>
      <c r="C1209" s="419">
        <v>-901</v>
      </c>
      <c r="D1209" s="420">
        <f t="shared" si="57"/>
        <v>-901</v>
      </c>
      <c r="I1209" s="274"/>
      <c r="J1209" s="274"/>
      <c r="K1209" s="274"/>
      <c r="L1209" s="274"/>
    </row>
    <row r="1210" spans="1:12">
      <c r="A1210" s="263">
        <f t="shared" si="58"/>
        <v>2021</v>
      </c>
      <c r="B1210" s="271">
        <v>44316</v>
      </c>
      <c r="C1210" s="419">
        <v>-901</v>
      </c>
      <c r="D1210" s="420">
        <f t="shared" si="57"/>
        <v>-901</v>
      </c>
      <c r="I1210" s="274"/>
      <c r="J1210" s="274"/>
      <c r="K1210" s="274"/>
      <c r="L1210" s="274"/>
    </row>
    <row r="1211" spans="1:12">
      <c r="A1211" s="263">
        <f t="shared" si="58"/>
        <v>2021</v>
      </c>
      <c r="B1211" s="418">
        <v>44347</v>
      </c>
      <c r="C1211" s="419">
        <v>-901</v>
      </c>
      <c r="D1211" s="420">
        <f t="shared" si="57"/>
        <v>-901</v>
      </c>
      <c r="I1211" s="274"/>
      <c r="J1211" s="274"/>
      <c r="K1211" s="274"/>
      <c r="L1211" s="274"/>
    </row>
    <row r="1212" spans="1:12">
      <c r="A1212" s="263">
        <f t="shared" si="58"/>
        <v>2021</v>
      </c>
      <c r="B1212" s="271">
        <v>44377</v>
      </c>
      <c r="C1212" s="419">
        <v>-901</v>
      </c>
      <c r="D1212" s="420">
        <f t="shared" si="57"/>
        <v>-901</v>
      </c>
      <c r="I1212" s="274"/>
      <c r="J1212" s="274"/>
      <c r="K1212" s="274"/>
      <c r="L1212" s="274"/>
    </row>
    <row r="1213" spans="1:12">
      <c r="A1213" s="263">
        <f t="shared" si="58"/>
        <v>2021</v>
      </c>
      <c r="B1213" s="271">
        <v>44408</v>
      </c>
      <c r="C1213" s="419">
        <v>-901</v>
      </c>
      <c r="D1213" s="420">
        <f t="shared" si="57"/>
        <v>-901</v>
      </c>
      <c r="I1213" s="274"/>
      <c r="J1213" s="274"/>
      <c r="K1213" s="274"/>
      <c r="L1213" s="274"/>
    </row>
    <row r="1214" spans="1:12">
      <c r="A1214" s="263">
        <f t="shared" si="58"/>
        <v>2021</v>
      </c>
      <c r="B1214" s="271">
        <v>44439</v>
      </c>
      <c r="C1214" s="419">
        <v>-901</v>
      </c>
      <c r="D1214" s="420">
        <f t="shared" si="57"/>
        <v>-901</v>
      </c>
      <c r="I1214" s="274"/>
      <c r="J1214" s="274"/>
      <c r="K1214" s="274"/>
      <c r="L1214" s="274"/>
    </row>
    <row r="1215" spans="1:12">
      <c r="A1215" s="263">
        <f t="shared" si="58"/>
        <v>2021</v>
      </c>
      <c r="B1215" s="275">
        <v>44469</v>
      </c>
      <c r="C1215" s="276">
        <v>-901</v>
      </c>
      <c r="D1215" s="277">
        <f t="shared" si="57"/>
        <v>-901</v>
      </c>
      <c r="I1215" s="274"/>
      <c r="J1215" s="274"/>
      <c r="K1215" s="274"/>
      <c r="L1215" s="274"/>
    </row>
    <row r="1216" spans="1:12">
      <c r="I1216" s="274"/>
      <c r="J1216" s="274"/>
      <c r="K1216" s="274"/>
      <c r="L1216" s="274"/>
    </row>
    <row r="1217" spans="9:12">
      <c r="I1217" s="274"/>
      <c r="J1217" s="274"/>
      <c r="K1217" s="274"/>
      <c r="L1217" s="274"/>
    </row>
    <row r="1218" spans="9:12">
      <c r="I1218" s="274"/>
      <c r="J1218" s="274"/>
      <c r="K1218" s="274"/>
      <c r="L1218" s="274"/>
    </row>
    <row r="1219" spans="9:12">
      <c r="I1219" s="274"/>
      <c r="J1219" s="274"/>
      <c r="K1219" s="274"/>
      <c r="L1219" s="274"/>
    </row>
    <row r="1220" spans="9:12">
      <c r="I1220" s="274"/>
      <c r="J1220" s="274"/>
      <c r="K1220" s="274"/>
      <c r="L1220" s="274"/>
    </row>
    <row r="1221" spans="9:12">
      <c r="I1221" s="274"/>
      <c r="J1221" s="274"/>
      <c r="K1221" s="274"/>
      <c r="L1221" s="274"/>
    </row>
    <row r="1222" spans="9:12">
      <c r="I1222" s="274"/>
      <c r="J1222" s="274"/>
      <c r="K1222" s="274"/>
      <c r="L1222" s="274"/>
    </row>
    <row r="1223" spans="9:12">
      <c r="I1223" s="274"/>
      <c r="J1223" s="274"/>
      <c r="K1223" s="274"/>
      <c r="L1223" s="274"/>
    </row>
    <row r="1224" spans="9:12">
      <c r="I1224" s="274"/>
      <c r="J1224" s="274"/>
      <c r="K1224" s="274"/>
      <c r="L1224" s="274"/>
    </row>
    <row r="1225" spans="9:12">
      <c r="I1225" s="274"/>
      <c r="J1225" s="274"/>
      <c r="K1225" s="274"/>
      <c r="L1225" s="274"/>
    </row>
    <row r="1226" spans="9:12">
      <c r="I1226" s="274"/>
      <c r="J1226" s="274"/>
      <c r="K1226" s="274"/>
      <c r="L1226" s="274"/>
    </row>
    <row r="1227" spans="9:12">
      <c r="I1227" s="274"/>
      <c r="J1227" s="274"/>
      <c r="K1227" s="274"/>
      <c r="L1227" s="274"/>
    </row>
    <row r="1228" spans="9:12">
      <c r="I1228" s="274"/>
      <c r="J1228" s="274"/>
      <c r="K1228" s="274"/>
      <c r="L1228" s="274"/>
    </row>
    <row r="1229" spans="9:12">
      <c r="I1229" s="274"/>
      <c r="J1229" s="274"/>
      <c r="K1229" s="274"/>
      <c r="L1229" s="274"/>
    </row>
    <row r="1230" spans="9:12">
      <c r="I1230" s="274"/>
      <c r="J1230" s="274"/>
      <c r="K1230" s="274"/>
      <c r="L1230" s="274"/>
    </row>
    <row r="1231" spans="9:12">
      <c r="I1231" s="274"/>
      <c r="J1231" s="274"/>
      <c r="K1231" s="274"/>
      <c r="L1231" s="274"/>
    </row>
    <row r="1232" spans="9:12">
      <c r="I1232" s="274"/>
      <c r="J1232" s="274"/>
      <c r="K1232" s="274"/>
      <c r="L1232" s="274"/>
    </row>
    <row r="1233" spans="9:11">
      <c r="I1233" s="274"/>
      <c r="J1233" s="274"/>
      <c r="K1233" s="274"/>
    </row>
    <row r="1234" spans="9:11">
      <c r="I1234" s="274"/>
      <c r="J1234" s="274"/>
      <c r="K1234" s="274"/>
    </row>
    <row r="1235" spans="9:11">
      <c r="I1235" s="274"/>
      <c r="J1235" s="274"/>
      <c r="K1235" s="274"/>
    </row>
    <row r="1236" spans="9:11">
      <c r="I1236" s="274"/>
      <c r="J1236" s="274"/>
      <c r="K1236" s="274"/>
    </row>
    <row r="1237" spans="9:11">
      <c r="I1237" s="274"/>
      <c r="J1237" s="274"/>
      <c r="K1237" s="274"/>
    </row>
    <row r="1238" spans="9:11">
      <c r="I1238" s="274"/>
      <c r="J1238" s="274"/>
      <c r="K1238" s="274"/>
    </row>
    <row r="1239" spans="9:11">
      <c r="I1239" s="274"/>
      <c r="J1239" s="274"/>
      <c r="K1239" s="274"/>
    </row>
    <row r="1240" spans="9:11">
      <c r="I1240" s="274"/>
      <c r="J1240" s="274"/>
      <c r="K1240" s="274"/>
    </row>
    <row r="1241" spans="9:11">
      <c r="I1241" s="274"/>
      <c r="J1241" s="274"/>
      <c r="K1241" s="274"/>
    </row>
    <row r="1242" spans="9:11">
      <c r="I1242" s="274"/>
      <c r="J1242" s="274"/>
      <c r="K1242" s="274"/>
    </row>
    <row r="1243" spans="9:11">
      <c r="I1243" s="274"/>
      <c r="J1243" s="274"/>
      <c r="K1243" s="274"/>
    </row>
    <row r="1244" spans="9:11">
      <c r="I1244" s="274"/>
      <c r="J1244" s="274"/>
      <c r="K1244" s="274"/>
    </row>
    <row r="1245" spans="9:11">
      <c r="I1245" s="274"/>
      <c r="J1245" s="274"/>
      <c r="K1245" s="274"/>
    </row>
    <row r="1246" spans="9:11">
      <c r="I1246" s="274"/>
      <c r="J1246" s="274"/>
      <c r="K1246" s="274"/>
    </row>
  </sheetData>
  <mergeCells count="6">
    <mergeCell ref="AH14:AH15"/>
    <mergeCell ref="F14:F15"/>
    <mergeCell ref="G14:R14"/>
    <mergeCell ref="S14:S15"/>
    <mergeCell ref="U14:U15"/>
    <mergeCell ref="V14:AG14"/>
  </mergeCells>
  <conditionalFormatting sqref="G16:R115">
    <cfRule type="cellIs" dxfId="58" priority="5" operator="equal">
      <formula>-901</formula>
    </cfRule>
  </conditionalFormatting>
  <conditionalFormatting sqref="V16:AG115">
    <cfRule type="cellIs" dxfId="57" priority="4" operator="equal">
      <formula>-901</formula>
    </cfRule>
  </conditionalFormatting>
  <conditionalFormatting sqref="D16:D1215">
    <cfRule type="cellIs" dxfId="56" priority="3" operator="equal">
      <formula>-901</formula>
    </cfRule>
  </conditionalFormatting>
  <conditionalFormatting sqref="C16:C1071 C1084:C1156">
    <cfRule type="cellIs" dxfId="55" priority="2" operator="equal">
      <formula>-901</formula>
    </cfRule>
  </conditionalFormatting>
  <conditionalFormatting sqref="C1168:C1215">
    <cfRule type="cellIs" dxfId="54" priority="1" operator="equal">
      <formula>-901</formula>
    </cfRule>
  </conditionalFormatting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2F8EF-5FDD-47D4-9D7E-B9F60D82F67B}">
  <sheetPr codeName="Sheet27">
    <tabColor theme="4" tint="0.79998168889431442"/>
  </sheetPr>
  <dimension ref="A1:AN1232"/>
  <sheetViews>
    <sheetView zoomScale="70" zoomScaleNormal="70" workbookViewId="0"/>
  </sheetViews>
  <sheetFormatPr defaultColWidth="9.1640625" defaultRowHeight="12.3"/>
  <cols>
    <col min="1" max="1" width="9.1640625" style="55"/>
    <col min="2" max="2" width="10.83203125" style="55" bestFit="1" customWidth="1"/>
    <col min="3" max="18" width="9.1640625" style="55"/>
    <col min="19" max="19" width="9.71875" style="55" customWidth="1"/>
    <col min="20" max="35" width="9.1640625" style="55"/>
    <col min="36" max="36" width="9.71875" style="55" customWidth="1"/>
    <col min="37" max="37" width="9.1640625" style="55"/>
    <col min="38" max="40" width="11.71875" style="55" customWidth="1"/>
    <col min="41" max="16384" width="9.1640625" style="55"/>
  </cols>
  <sheetData>
    <row r="1" spans="1:40" ht="17.100000000000001">
      <c r="A1" s="332" t="s">
        <v>126</v>
      </c>
      <c r="N1" s="56"/>
      <c r="U1" s="54"/>
      <c r="AC1" s="56"/>
      <c r="AL1" s="57"/>
      <c r="AM1" s="58"/>
      <c r="AN1" s="58"/>
    </row>
    <row r="2" spans="1:40">
      <c r="A2" s="333" t="s">
        <v>109</v>
      </c>
      <c r="U2" s="59"/>
      <c r="AL2" s="60"/>
      <c r="AM2" s="58"/>
      <c r="AN2" s="58"/>
    </row>
    <row r="3" spans="1:40">
      <c r="A3" s="333" t="s">
        <v>127</v>
      </c>
      <c r="U3" s="59"/>
      <c r="AL3" s="60"/>
      <c r="AM3" s="58"/>
      <c r="AN3" s="58"/>
    </row>
    <row r="4" spans="1:40">
      <c r="A4" s="333" t="s">
        <v>128</v>
      </c>
      <c r="U4" s="59"/>
      <c r="AL4" s="60"/>
      <c r="AM4" s="61"/>
      <c r="AN4" s="61"/>
    </row>
    <row r="5" spans="1:40">
      <c r="A5" s="333" t="s">
        <v>129</v>
      </c>
      <c r="U5" s="59"/>
      <c r="AL5" s="60"/>
      <c r="AM5" s="58"/>
      <c r="AN5" s="58"/>
    </row>
    <row r="6" spans="1:40">
      <c r="A6" s="333" t="s">
        <v>130</v>
      </c>
      <c r="U6" s="59"/>
      <c r="AL6" s="60"/>
      <c r="AM6" s="58"/>
      <c r="AN6" s="58"/>
    </row>
    <row r="7" spans="1:40">
      <c r="A7" s="62"/>
      <c r="U7" s="59"/>
      <c r="AL7" s="60"/>
      <c r="AM7" s="58"/>
      <c r="AN7" s="58"/>
    </row>
    <row r="8" spans="1:40">
      <c r="A8" s="63" t="s">
        <v>131</v>
      </c>
      <c r="B8" s="64"/>
      <c r="C8" s="64"/>
      <c r="U8" s="59"/>
      <c r="AL8" s="60"/>
      <c r="AM8" s="58"/>
      <c r="AN8" s="58"/>
    </row>
    <row r="9" spans="1:40">
      <c r="A9" s="63" t="s">
        <v>132</v>
      </c>
      <c r="B9" s="64"/>
      <c r="C9" s="64"/>
      <c r="U9" s="59"/>
      <c r="AL9" s="60"/>
      <c r="AM9" s="58"/>
      <c r="AN9" s="58"/>
    </row>
    <row r="10" spans="1:40">
      <c r="A10" s="63"/>
      <c r="B10" s="126"/>
      <c r="C10" s="64"/>
      <c r="U10" s="59"/>
      <c r="AL10" s="60"/>
      <c r="AM10" s="58"/>
      <c r="AN10" s="58"/>
    </row>
    <row r="11" spans="1:40">
      <c r="A11" s="62"/>
      <c r="U11" s="59"/>
      <c r="AL11" s="60"/>
      <c r="AM11" s="58"/>
      <c r="AN11" s="58"/>
    </row>
    <row r="12" spans="1:40">
      <c r="A12" s="62"/>
      <c r="G12" s="65">
        <v>1</v>
      </c>
      <c r="H12" s="65">
        <v>2</v>
      </c>
      <c r="I12" s="65">
        <v>3</v>
      </c>
      <c r="J12" s="65">
        <v>4</v>
      </c>
      <c r="K12" s="65">
        <v>5</v>
      </c>
      <c r="L12" s="65">
        <v>6</v>
      </c>
      <c r="M12" s="65">
        <v>7</v>
      </c>
      <c r="N12" s="65">
        <v>8</v>
      </c>
      <c r="O12" s="65">
        <v>9</v>
      </c>
      <c r="P12" s="65">
        <v>10</v>
      </c>
      <c r="Q12" s="65">
        <v>11</v>
      </c>
      <c r="R12" s="65">
        <v>12</v>
      </c>
      <c r="U12" s="59"/>
      <c r="V12" s="65">
        <v>1</v>
      </c>
      <c r="W12" s="65">
        <v>2</v>
      </c>
      <c r="X12" s="65">
        <v>3</v>
      </c>
      <c r="Y12" s="65">
        <v>4</v>
      </c>
      <c r="Z12" s="65">
        <v>5</v>
      </c>
      <c r="AA12" s="65">
        <v>6</v>
      </c>
      <c r="AB12" s="65">
        <v>7</v>
      </c>
      <c r="AC12" s="65">
        <v>8</v>
      </c>
      <c r="AD12" s="65">
        <v>9</v>
      </c>
      <c r="AE12" s="65">
        <v>10</v>
      </c>
      <c r="AF12" s="65">
        <v>11</v>
      </c>
      <c r="AG12" s="65">
        <v>12</v>
      </c>
      <c r="AL12" s="60"/>
      <c r="AM12" s="58"/>
      <c r="AN12" s="58"/>
    </row>
    <row r="13" spans="1:40">
      <c r="F13" s="59"/>
      <c r="G13" s="65">
        <v>31</v>
      </c>
      <c r="H13" s="65">
        <v>30</v>
      </c>
      <c r="I13" s="65">
        <v>31</v>
      </c>
      <c r="J13" s="65">
        <v>31</v>
      </c>
      <c r="K13" s="66">
        <v>28</v>
      </c>
      <c r="L13" s="65">
        <v>31</v>
      </c>
      <c r="M13" s="65">
        <v>30</v>
      </c>
      <c r="N13" s="65">
        <v>31</v>
      </c>
      <c r="O13" s="65">
        <v>30</v>
      </c>
      <c r="P13" s="65">
        <v>31</v>
      </c>
      <c r="Q13" s="65">
        <v>31</v>
      </c>
      <c r="R13" s="65">
        <v>30</v>
      </c>
      <c r="U13" s="59"/>
      <c r="V13" s="65">
        <v>31</v>
      </c>
      <c r="W13" s="65">
        <v>30</v>
      </c>
      <c r="X13" s="65">
        <v>31</v>
      </c>
      <c r="Y13" s="65">
        <v>31</v>
      </c>
      <c r="Z13" s="66" t="s">
        <v>115</v>
      </c>
      <c r="AA13" s="65">
        <v>31</v>
      </c>
      <c r="AB13" s="65">
        <v>30</v>
      </c>
      <c r="AC13" s="65">
        <v>31</v>
      </c>
      <c r="AD13" s="65">
        <v>30</v>
      </c>
      <c r="AE13" s="65">
        <v>31</v>
      </c>
      <c r="AF13" s="65">
        <v>31</v>
      </c>
      <c r="AG13" s="65">
        <v>30</v>
      </c>
      <c r="AL13" s="60"/>
      <c r="AM13" s="58"/>
      <c r="AN13" s="58"/>
    </row>
    <row r="14" spans="1:40" ht="15" customHeight="1">
      <c r="B14" s="334" t="str">
        <f>IF(SUM(S16:S109)&lt;&gt;SUM(AH16:AH109),"Error","")</f>
        <v/>
      </c>
      <c r="F14" s="500" t="s">
        <v>50</v>
      </c>
      <c r="G14" s="503" t="s">
        <v>116</v>
      </c>
      <c r="H14" s="504"/>
      <c r="I14" s="504"/>
      <c r="J14" s="504"/>
      <c r="K14" s="504"/>
      <c r="L14" s="504"/>
      <c r="M14" s="504"/>
      <c r="N14" s="504"/>
      <c r="O14" s="504"/>
      <c r="P14" s="504"/>
      <c r="Q14" s="504"/>
      <c r="R14" s="505"/>
      <c r="S14" s="500" t="s">
        <v>117</v>
      </c>
      <c r="U14" s="500" t="s">
        <v>50</v>
      </c>
      <c r="V14" s="503" t="s">
        <v>118</v>
      </c>
      <c r="W14" s="504"/>
      <c r="X14" s="504"/>
      <c r="Y14" s="504"/>
      <c r="Z14" s="504"/>
      <c r="AA14" s="504"/>
      <c r="AB14" s="504"/>
      <c r="AC14" s="504"/>
      <c r="AD14" s="504"/>
      <c r="AE14" s="504"/>
      <c r="AF14" s="504"/>
      <c r="AG14" s="505"/>
      <c r="AH14" s="500" t="s">
        <v>117</v>
      </c>
      <c r="AI14" s="67"/>
      <c r="AJ14" s="68"/>
      <c r="AL14" s="60"/>
      <c r="AM14" s="58"/>
      <c r="AN14" s="58"/>
    </row>
    <row r="15" spans="1:40">
      <c r="B15" s="69"/>
      <c r="C15" s="70" t="s">
        <v>119</v>
      </c>
      <c r="D15" s="71" t="s">
        <v>53</v>
      </c>
      <c r="F15" s="502"/>
      <c r="G15" s="72" t="s">
        <v>54</v>
      </c>
      <c r="H15" s="73" t="s">
        <v>55</v>
      </c>
      <c r="I15" s="73" t="s">
        <v>56</v>
      </c>
      <c r="J15" s="73" t="s">
        <v>57</v>
      </c>
      <c r="K15" s="73" t="s">
        <v>58</v>
      </c>
      <c r="L15" s="73" t="s">
        <v>59</v>
      </c>
      <c r="M15" s="73" t="s">
        <v>60</v>
      </c>
      <c r="N15" s="73" t="s">
        <v>61</v>
      </c>
      <c r="O15" s="73" t="s">
        <v>62</v>
      </c>
      <c r="P15" s="73" t="s">
        <v>63</v>
      </c>
      <c r="Q15" s="73" t="s">
        <v>64</v>
      </c>
      <c r="R15" s="74" t="s">
        <v>65</v>
      </c>
      <c r="S15" s="501"/>
      <c r="U15" s="502"/>
      <c r="V15" s="72" t="s">
        <v>54</v>
      </c>
      <c r="W15" s="73" t="s">
        <v>55</v>
      </c>
      <c r="X15" s="73" t="s">
        <v>56</v>
      </c>
      <c r="Y15" s="73" t="s">
        <v>57</v>
      </c>
      <c r="Z15" s="73" t="s">
        <v>58</v>
      </c>
      <c r="AA15" s="73" t="s">
        <v>59</v>
      </c>
      <c r="AB15" s="73" t="s">
        <v>60</v>
      </c>
      <c r="AC15" s="73" t="s">
        <v>61</v>
      </c>
      <c r="AD15" s="73" t="s">
        <v>62</v>
      </c>
      <c r="AE15" s="73" t="s">
        <v>63</v>
      </c>
      <c r="AF15" s="73" t="s">
        <v>64</v>
      </c>
      <c r="AG15" s="74" t="s">
        <v>65</v>
      </c>
      <c r="AH15" s="501"/>
      <c r="AI15" s="68"/>
      <c r="AJ15" s="75"/>
    </row>
    <row r="16" spans="1:40">
      <c r="A16" s="65">
        <f>IF(MONTH(B16)&gt;9,YEAR(B16)+1,YEAR(B16))</f>
        <v>1922</v>
      </c>
      <c r="B16" s="76">
        <v>7975</v>
      </c>
      <c r="C16" s="77">
        <f>IF(OR('SF American 11444500'!C16=-901,'SF American 11443500'!C16=-901),-901,
'SF American 11444500'!C16
-'SF American 11443500'!C16
-MAX(0,'SF American 11443460'!C16)
-MAX(0,'SF American 11443300'!C16))</f>
        <v>-901</v>
      </c>
      <c r="D16" s="78">
        <f>IF(C16&lt;&gt;-901,C16*DAY(B16)*24*60*60/(220*22*9*1000),-901)</f>
        <v>-901</v>
      </c>
      <c r="E16" s="335">
        <v>28</v>
      </c>
      <c r="F16" s="336">
        <v>1922</v>
      </c>
      <c r="G16" s="337">
        <f>INDEX($C$16:$C$2000,($F16-1922)*12+G$12,1)</f>
        <v>-901</v>
      </c>
      <c r="H16" s="337">
        <f t="shared" ref="H16:R31" si="0">INDEX($C$16:$C$2000,($F16-1922)*12+H$12,1)</f>
        <v>-901</v>
      </c>
      <c r="I16" s="337">
        <f t="shared" si="0"/>
        <v>-901</v>
      </c>
      <c r="J16" s="337">
        <f t="shared" si="0"/>
        <v>-901</v>
      </c>
      <c r="K16" s="337">
        <f t="shared" si="0"/>
        <v>-901</v>
      </c>
      <c r="L16" s="337">
        <f t="shared" si="0"/>
        <v>-901</v>
      </c>
      <c r="M16" s="337">
        <f t="shared" si="0"/>
        <v>-901</v>
      </c>
      <c r="N16" s="337">
        <f t="shared" si="0"/>
        <v>-901</v>
      </c>
      <c r="O16" s="337">
        <f t="shared" si="0"/>
        <v>-901</v>
      </c>
      <c r="P16" s="337">
        <f t="shared" si="0"/>
        <v>-901</v>
      </c>
      <c r="Q16" s="337">
        <f t="shared" si="0"/>
        <v>-901</v>
      </c>
      <c r="R16" s="337">
        <f t="shared" si="0"/>
        <v>-901</v>
      </c>
      <c r="S16" s="338" t="str">
        <f t="shared" ref="S16:S79" si="1">IF(ISERROR(MATCH(-901,G16:R16,0)),(SUMPRODUCT(G16:R16,$G$13:$R$13)+(E16-$K$13)*K16)*24*60*60/(220*22*9*1000),"")</f>
        <v/>
      </c>
      <c r="T16" s="339"/>
      <c r="U16" s="336">
        <v>1922</v>
      </c>
      <c r="V16" s="337">
        <f>IF(INDEX($D$16:$D$2000,($U16-1922)*12+V$12,1)&lt;&gt;-901,INDEX($D$16:$D$2000,($U16-1922)*12+V$12,1)*1000,-901)</f>
        <v>-901</v>
      </c>
      <c r="W16" s="337">
        <f t="shared" ref="W16:AG31" si="2">IF(INDEX($D$16:$D$2000,($U16-1922)*12+W$12,1)&lt;&gt;-901,INDEX($D$16:$D$2000,($U16-1922)*12+W$12,1)*1000,-901)</f>
        <v>-901</v>
      </c>
      <c r="X16" s="337">
        <f t="shared" si="2"/>
        <v>-901</v>
      </c>
      <c r="Y16" s="337">
        <f t="shared" si="2"/>
        <v>-901</v>
      </c>
      <c r="Z16" s="337">
        <f t="shared" si="2"/>
        <v>-901</v>
      </c>
      <c r="AA16" s="337">
        <f t="shared" si="2"/>
        <v>-901</v>
      </c>
      <c r="AB16" s="337">
        <f t="shared" si="2"/>
        <v>-901</v>
      </c>
      <c r="AC16" s="337">
        <f t="shared" si="2"/>
        <v>-901</v>
      </c>
      <c r="AD16" s="337">
        <f t="shared" si="2"/>
        <v>-901</v>
      </c>
      <c r="AE16" s="337">
        <f t="shared" si="2"/>
        <v>-901</v>
      </c>
      <c r="AF16" s="337">
        <f t="shared" si="2"/>
        <v>-901</v>
      </c>
      <c r="AG16" s="337">
        <f t="shared" si="2"/>
        <v>-901</v>
      </c>
      <c r="AH16" s="340" t="str">
        <f t="shared" ref="AH16:AH79" si="3">IF(ISERROR(MATCH(-901,V16:AG16,0)),SUM(V16:AG16)/1000,"")</f>
        <v/>
      </c>
      <c r="AJ16" s="83"/>
    </row>
    <row r="17" spans="1:36">
      <c r="A17" s="65">
        <f t="shared" ref="A17:A80" si="4">IF(MONTH(B17)&gt;9,YEAR(B17)+1,YEAR(B17))</f>
        <v>1922</v>
      </c>
      <c r="B17" s="84">
        <v>8005</v>
      </c>
      <c r="C17" s="77">
        <f>IF(OR('SF American 11444500'!C17=-901,'SF American 11443500'!C17=-901),-901,
'SF American 11444500'!C17
-'SF American 11443500'!C17
-MAX(0,'SF American 11443460'!C17)
-MAX(0,'SF American 11443300'!C17))</f>
        <v>-901</v>
      </c>
      <c r="D17" s="78">
        <f t="shared" ref="D17:D80" si="5">IF(C17&lt;&gt;-901,C17*DAY(B17)*24*60*60/(220*22*9*1000),-901)</f>
        <v>-901</v>
      </c>
      <c r="E17" s="335">
        <v>28</v>
      </c>
      <c r="F17" s="341">
        <v>1923</v>
      </c>
      <c r="G17" s="337">
        <f t="shared" ref="G17:R48" si="6">INDEX($C$16:$C$2000,($F17-1922)*12+G$12,1)</f>
        <v>-901</v>
      </c>
      <c r="H17" s="337">
        <f t="shared" si="0"/>
        <v>-901</v>
      </c>
      <c r="I17" s="337">
        <f t="shared" si="0"/>
        <v>-901</v>
      </c>
      <c r="J17" s="337">
        <f t="shared" si="0"/>
        <v>-901</v>
      </c>
      <c r="K17" s="337">
        <f t="shared" si="0"/>
        <v>-901</v>
      </c>
      <c r="L17" s="337">
        <f t="shared" si="0"/>
        <v>-901</v>
      </c>
      <c r="M17" s="337">
        <f t="shared" si="0"/>
        <v>-901</v>
      </c>
      <c r="N17" s="337">
        <f t="shared" si="0"/>
        <v>-901</v>
      </c>
      <c r="O17" s="337">
        <f t="shared" si="0"/>
        <v>-901</v>
      </c>
      <c r="P17" s="337">
        <f t="shared" si="0"/>
        <v>-901</v>
      </c>
      <c r="Q17" s="337">
        <f t="shared" si="0"/>
        <v>-901</v>
      </c>
      <c r="R17" s="337">
        <f t="shared" si="0"/>
        <v>-901</v>
      </c>
      <c r="S17" s="342" t="str">
        <f t="shared" si="1"/>
        <v/>
      </c>
      <c r="T17" s="339"/>
      <c r="U17" s="341">
        <v>1923</v>
      </c>
      <c r="V17" s="337">
        <f t="shared" ref="V17:AG48" si="7">IF(INDEX($D$16:$D$2000,($U17-1922)*12+V$12,1)&lt;&gt;-901,INDEX($D$16:$D$2000,($U17-1922)*12+V$12,1)*1000,-901)</f>
        <v>-901</v>
      </c>
      <c r="W17" s="337">
        <f t="shared" si="2"/>
        <v>-901</v>
      </c>
      <c r="X17" s="337">
        <f t="shared" si="2"/>
        <v>-901</v>
      </c>
      <c r="Y17" s="337">
        <f t="shared" si="2"/>
        <v>-901</v>
      </c>
      <c r="Z17" s="337">
        <f t="shared" si="2"/>
        <v>-901</v>
      </c>
      <c r="AA17" s="337">
        <f t="shared" si="2"/>
        <v>-901</v>
      </c>
      <c r="AB17" s="337">
        <f t="shared" si="2"/>
        <v>-901</v>
      </c>
      <c r="AC17" s="337">
        <f t="shared" si="2"/>
        <v>-901</v>
      </c>
      <c r="AD17" s="337">
        <f t="shared" si="2"/>
        <v>-901</v>
      </c>
      <c r="AE17" s="337">
        <f t="shared" si="2"/>
        <v>-901</v>
      </c>
      <c r="AF17" s="337">
        <f t="shared" si="2"/>
        <v>-901</v>
      </c>
      <c r="AG17" s="337">
        <f t="shared" si="2"/>
        <v>-901</v>
      </c>
      <c r="AH17" s="343" t="str">
        <f t="shared" si="3"/>
        <v/>
      </c>
      <c r="AJ17" s="83"/>
    </row>
    <row r="18" spans="1:36">
      <c r="A18" s="65">
        <f t="shared" si="4"/>
        <v>1922</v>
      </c>
      <c r="B18" s="84">
        <v>8036</v>
      </c>
      <c r="C18" s="77">
        <f>IF(OR('SF American 11444500'!C18=-901,'SF American 11443500'!C18=-901),-901,
'SF American 11444500'!C18
-'SF American 11443500'!C18
-MAX(0,'SF American 11443460'!C18)
-MAX(0,'SF American 11443300'!C18))</f>
        <v>-901</v>
      </c>
      <c r="D18" s="78">
        <f t="shared" si="5"/>
        <v>-901</v>
      </c>
      <c r="E18" s="335">
        <v>29</v>
      </c>
      <c r="F18" s="341">
        <v>1924</v>
      </c>
      <c r="G18" s="337">
        <f t="shared" si="6"/>
        <v>-901</v>
      </c>
      <c r="H18" s="337">
        <f t="shared" si="0"/>
        <v>-901</v>
      </c>
      <c r="I18" s="337">
        <f t="shared" si="0"/>
        <v>-901</v>
      </c>
      <c r="J18" s="337">
        <f t="shared" si="0"/>
        <v>-901</v>
      </c>
      <c r="K18" s="337">
        <f t="shared" si="0"/>
        <v>-901</v>
      </c>
      <c r="L18" s="337">
        <f t="shared" si="0"/>
        <v>-901</v>
      </c>
      <c r="M18" s="337">
        <f t="shared" si="0"/>
        <v>-901</v>
      </c>
      <c r="N18" s="337">
        <f t="shared" si="0"/>
        <v>-901</v>
      </c>
      <c r="O18" s="337">
        <f t="shared" si="0"/>
        <v>-901</v>
      </c>
      <c r="P18" s="337">
        <f t="shared" si="0"/>
        <v>-901</v>
      </c>
      <c r="Q18" s="337">
        <f t="shared" si="0"/>
        <v>-901</v>
      </c>
      <c r="R18" s="337">
        <f t="shared" si="0"/>
        <v>-901</v>
      </c>
      <c r="S18" s="342" t="str">
        <f t="shared" si="1"/>
        <v/>
      </c>
      <c r="T18" s="339"/>
      <c r="U18" s="341">
        <v>1924</v>
      </c>
      <c r="V18" s="337">
        <f t="shared" si="7"/>
        <v>-901</v>
      </c>
      <c r="W18" s="337">
        <f t="shared" si="2"/>
        <v>-901</v>
      </c>
      <c r="X18" s="337">
        <f t="shared" si="2"/>
        <v>-901</v>
      </c>
      <c r="Y18" s="337">
        <f t="shared" si="2"/>
        <v>-901</v>
      </c>
      <c r="Z18" s="337">
        <f t="shared" si="2"/>
        <v>-901</v>
      </c>
      <c r="AA18" s="337">
        <f t="shared" si="2"/>
        <v>-901</v>
      </c>
      <c r="AB18" s="337">
        <f t="shared" si="2"/>
        <v>-901</v>
      </c>
      <c r="AC18" s="337">
        <f t="shared" si="2"/>
        <v>-901</v>
      </c>
      <c r="AD18" s="337">
        <f t="shared" si="2"/>
        <v>-901</v>
      </c>
      <c r="AE18" s="337">
        <f t="shared" si="2"/>
        <v>-901</v>
      </c>
      <c r="AF18" s="337">
        <f t="shared" si="2"/>
        <v>-901</v>
      </c>
      <c r="AG18" s="337">
        <f t="shared" si="2"/>
        <v>-901</v>
      </c>
      <c r="AH18" s="343" t="str">
        <f t="shared" si="3"/>
        <v/>
      </c>
      <c r="AJ18" s="83"/>
    </row>
    <row r="19" spans="1:36">
      <c r="A19" s="65">
        <f t="shared" si="4"/>
        <v>1922</v>
      </c>
      <c r="B19" s="84">
        <v>8067</v>
      </c>
      <c r="C19" s="77">
        <f>IF(OR('SF American 11444500'!C19=-901,'SF American 11443500'!C19=-901),-901,
'SF American 11444500'!C19
-'SF American 11443500'!C19
-MAX(0,'SF American 11443460'!C19)
-MAX(0,'SF American 11443300'!C19))</f>
        <v>-901</v>
      </c>
      <c r="D19" s="78">
        <f t="shared" si="5"/>
        <v>-901</v>
      </c>
      <c r="E19" s="335">
        <v>28</v>
      </c>
      <c r="F19" s="341">
        <v>1925</v>
      </c>
      <c r="G19" s="337">
        <f t="shared" si="6"/>
        <v>-901</v>
      </c>
      <c r="H19" s="337">
        <f t="shared" si="0"/>
        <v>-901</v>
      </c>
      <c r="I19" s="337">
        <f t="shared" si="0"/>
        <v>-901</v>
      </c>
      <c r="J19" s="337">
        <f t="shared" si="0"/>
        <v>-901</v>
      </c>
      <c r="K19" s="337">
        <f t="shared" si="0"/>
        <v>-901</v>
      </c>
      <c r="L19" s="337">
        <f t="shared" si="0"/>
        <v>-901</v>
      </c>
      <c r="M19" s="337">
        <f t="shared" si="0"/>
        <v>-901</v>
      </c>
      <c r="N19" s="337">
        <f t="shared" si="0"/>
        <v>-901</v>
      </c>
      <c r="O19" s="337">
        <f t="shared" si="0"/>
        <v>-901</v>
      </c>
      <c r="P19" s="337">
        <f t="shared" si="0"/>
        <v>-901</v>
      </c>
      <c r="Q19" s="337">
        <f t="shared" si="0"/>
        <v>-901</v>
      </c>
      <c r="R19" s="337">
        <f t="shared" si="0"/>
        <v>-901</v>
      </c>
      <c r="S19" s="342" t="str">
        <f t="shared" si="1"/>
        <v/>
      </c>
      <c r="T19" s="339"/>
      <c r="U19" s="341">
        <v>1925</v>
      </c>
      <c r="V19" s="337">
        <f t="shared" si="7"/>
        <v>-901</v>
      </c>
      <c r="W19" s="337">
        <f t="shared" si="2"/>
        <v>-901</v>
      </c>
      <c r="X19" s="337">
        <f t="shared" si="2"/>
        <v>-901</v>
      </c>
      <c r="Y19" s="337">
        <f t="shared" si="2"/>
        <v>-901</v>
      </c>
      <c r="Z19" s="337">
        <f t="shared" si="2"/>
        <v>-901</v>
      </c>
      <c r="AA19" s="337">
        <f t="shared" si="2"/>
        <v>-901</v>
      </c>
      <c r="AB19" s="337">
        <f t="shared" si="2"/>
        <v>-901</v>
      </c>
      <c r="AC19" s="337">
        <f t="shared" si="2"/>
        <v>-901</v>
      </c>
      <c r="AD19" s="337">
        <f t="shared" si="2"/>
        <v>-901</v>
      </c>
      <c r="AE19" s="337">
        <f t="shared" si="2"/>
        <v>-901</v>
      </c>
      <c r="AF19" s="337">
        <f t="shared" si="2"/>
        <v>-901</v>
      </c>
      <c r="AG19" s="337">
        <f t="shared" si="2"/>
        <v>-901</v>
      </c>
      <c r="AH19" s="343" t="str">
        <f t="shared" si="3"/>
        <v/>
      </c>
      <c r="AJ19" s="83"/>
    </row>
    <row r="20" spans="1:36">
      <c r="A20" s="65">
        <f t="shared" si="4"/>
        <v>1922</v>
      </c>
      <c r="B20" s="84">
        <v>8095</v>
      </c>
      <c r="C20" s="77">
        <f>IF(OR('SF American 11444500'!C20=-901,'SF American 11443500'!C20=-901),-901,
'SF American 11444500'!C20
-'SF American 11443500'!C20
-MAX(0,'SF American 11443460'!C20)
-MAX(0,'SF American 11443300'!C20))</f>
        <v>-901</v>
      </c>
      <c r="D20" s="78">
        <f t="shared" si="5"/>
        <v>-901</v>
      </c>
      <c r="E20" s="335">
        <v>28</v>
      </c>
      <c r="F20" s="341">
        <v>1926</v>
      </c>
      <c r="G20" s="337">
        <f t="shared" si="6"/>
        <v>-901</v>
      </c>
      <c r="H20" s="337">
        <f t="shared" si="0"/>
        <v>-901</v>
      </c>
      <c r="I20" s="337">
        <f t="shared" si="0"/>
        <v>-901</v>
      </c>
      <c r="J20" s="337">
        <f t="shared" si="0"/>
        <v>-901</v>
      </c>
      <c r="K20" s="337">
        <f t="shared" si="0"/>
        <v>-901</v>
      </c>
      <c r="L20" s="337">
        <f t="shared" si="0"/>
        <v>-901</v>
      </c>
      <c r="M20" s="337">
        <f t="shared" si="0"/>
        <v>-901</v>
      </c>
      <c r="N20" s="337">
        <f t="shared" si="0"/>
        <v>-901</v>
      </c>
      <c r="O20" s="337">
        <f t="shared" si="0"/>
        <v>-901</v>
      </c>
      <c r="P20" s="337">
        <f t="shared" si="0"/>
        <v>-901</v>
      </c>
      <c r="Q20" s="337">
        <f t="shared" si="0"/>
        <v>-901</v>
      </c>
      <c r="R20" s="337">
        <f t="shared" si="0"/>
        <v>-901</v>
      </c>
      <c r="S20" s="342" t="str">
        <f t="shared" si="1"/>
        <v/>
      </c>
      <c r="T20" s="339"/>
      <c r="U20" s="341">
        <v>1926</v>
      </c>
      <c r="V20" s="337">
        <f t="shared" si="7"/>
        <v>-901</v>
      </c>
      <c r="W20" s="337">
        <f t="shared" si="2"/>
        <v>-901</v>
      </c>
      <c r="X20" s="337">
        <f t="shared" si="2"/>
        <v>-901</v>
      </c>
      <c r="Y20" s="337">
        <f t="shared" si="2"/>
        <v>-901</v>
      </c>
      <c r="Z20" s="337">
        <f t="shared" si="2"/>
        <v>-901</v>
      </c>
      <c r="AA20" s="337">
        <f t="shared" si="2"/>
        <v>-901</v>
      </c>
      <c r="AB20" s="337">
        <f t="shared" si="2"/>
        <v>-901</v>
      </c>
      <c r="AC20" s="337">
        <f t="shared" si="2"/>
        <v>-901</v>
      </c>
      <c r="AD20" s="337">
        <f t="shared" si="2"/>
        <v>-901</v>
      </c>
      <c r="AE20" s="337">
        <f t="shared" si="2"/>
        <v>-901</v>
      </c>
      <c r="AF20" s="337">
        <f t="shared" si="2"/>
        <v>-901</v>
      </c>
      <c r="AG20" s="337">
        <f t="shared" si="2"/>
        <v>-901</v>
      </c>
      <c r="AH20" s="343" t="str">
        <f t="shared" si="3"/>
        <v/>
      </c>
      <c r="AJ20" s="83"/>
    </row>
    <row r="21" spans="1:36">
      <c r="A21" s="65">
        <f t="shared" si="4"/>
        <v>1922</v>
      </c>
      <c r="B21" s="84">
        <v>8126</v>
      </c>
      <c r="C21" s="77">
        <f>IF(OR('SF American 11444500'!C21=-901,'SF American 11443500'!C21=-901),-901,
'SF American 11444500'!C21
-'SF American 11443500'!C21
-MAX(0,'SF American 11443460'!C21)
-MAX(0,'SF American 11443300'!C21))</f>
        <v>-901</v>
      </c>
      <c r="D21" s="78">
        <f t="shared" si="5"/>
        <v>-901</v>
      </c>
      <c r="E21" s="335">
        <v>28</v>
      </c>
      <c r="F21" s="341">
        <v>1927</v>
      </c>
      <c r="G21" s="337">
        <f t="shared" si="6"/>
        <v>-901</v>
      </c>
      <c r="H21" s="337">
        <f t="shared" si="0"/>
        <v>-901</v>
      </c>
      <c r="I21" s="337">
        <f t="shared" si="0"/>
        <v>-901</v>
      </c>
      <c r="J21" s="337">
        <f t="shared" si="0"/>
        <v>-901</v>
      </c>
      <c r="K21" s="337">
        <f t="shared" si="0"/>
        <v>-901</v>
      </c>
      <c r="L21" s="337">
        <f t="shared" si="0"/>
        <v>-901</v>
      </c>
      <c r="M21" s="337">
        <f t="shared" si="0"/>
        <v>-901</v>
      </c>
      <c r="N21" s="337">
        <f t="shared" si="0"/>
        <v>-901</v>
      </c>
      <c r="O21" s="337">
        <f t="shared" si="0"/>
        <v>-901</v>
      </c>
      <c r="P21" s="337">
        <f t="shared" si="0"/>
        <v>-901</v>
      </c>
      <c r="Q21" s="337">
        <f t="shared" si="0"/>
        <v>-901</v>
      </c>
      <c r="R21" s="337">
        <f t="shared" si="0"/>
        <v>-901</v>
      </c>
      <c r="S21" s="342" t="str">
        <f t="shared" si="1"/>
        <v/>
      </c>
      <c r="T21" s="339"/>
      <c r="U21" s="341">
        <v>1927</v>
      </c>
      <c r="V21" s="337">
        <f t="shared" si="7"/>
        <v>-901</v>
      </c>
      <c r="W21" s="337">
        <f t="shared" si="2"/>
        <v>-901</v>
      </c>
      <c r="X21" s="337">
        <f t="shared" si="2"/>
        <v>-901</v>
      </c>
      <c r="Y21" s="337">
        <f t="shared" si="2"/>
        <v>-901</v>
      </c>
      <c r="Z21" s="337">
        <f t="shared" si="2"/>
        <v>-901</v>
      </c>
      <c r="AA21" s="337">
        <f t="shared" si="2"/>
        <v>-901</v>
      </c>
      <c r="AB21" s="337">
        <f t="shared" si="2"/>
        <v>-901</v>
      </c>
      <c r="AC21" s="337">
        <f t="shared" si="2"/>
        <v>-901</v>
      </c>
      <c r="AD21" s="337">
        <f t="shared" si="2"/>
        <v>-901</v>
      </c>
      <c r="AE21" s="337">
        <f t="shared" si="2"/>
        <v>-901</v>
      </c>
      <c r="AF21" s="337">
        <f t="shared" si="2"/>
        <v>-901</v>
      </c>
      <c r="AG21" s="337">
        <f t="shared" si="2"/>
        <v>-901</v>
      </c>
      <c r="AH21" s="343" t="str">
        <f t="shared" si="3"/>
        <v/>
      </c>
      <c r="AJ21" s="83"/>
    </row>
    <row r="22" spans="1:36">
      <c r="A22" s="65">
        <f t="shared" si="4"/>
        <v>1922</v>
      </c>
      <c r="B22" s="84">
        <v>8156</v>
      </c>
      <c r="C22" s="77">
        <f>IF(OR('SF American 11444500'!C22=-901,'SF American 11443500'!C22=-901),-901,
'SF American 11444500'!C22
-'SF American 11443500'!C22
-MAX(0,'SF American 11443460'!C22)
-MAX(0,'SF American 11443300'!C22))</f>
        <v>-901</v>
      </c>
      <c r="D22" s="78">
        <f t="shared" si="5"/>
        <v>-901</v>
      </c>
      <c r="E22" s="335">
        <v>29</v>
      </c>
      <c r="F22" s="341">
        <v>1928</v>
      </c>
      <c r="G22" s="337">
        <f t="shared" si="6"/>
        <v>-901</v>
      </c>
      <c r="H22" s="337">
        <f t="shared" si="0"/>
        <v>-901</v>
      </c>
      <c r="I22" s="337">
        <f t="shared" si="0"/>
        <v>-901</v>
      </c>
      <c r="J22" s="337">
        <f t="shared" si="0"/>
        <v>-901</v>
      </c>
      <c r="K22" s="337">
        <f t="shared" si="0"/>
        <v>-901</v>
      </c>
      <c r="L22" s="337">
        <f t="shared" si="0"/>
        <v>-901</v>
      </c>
      <c r="M22" s="337">
        <f t="shared" si="0"/>
        <v>-901</v>
      </c>
      <c r="N22" s="337">
        <f t="shared" si="0"/>
        <v>-901</v>
      </c>
      <c r="O22" s="337">
        <f t="shared" si="0"/>
        <v>-901</v>
      </c>
      <c r="P22" s="337">
        <f t="shared" si="0"/>
        <v>-901</v>
      </c>
      <c r="Q22" s="337">
        <f t="shared" si="0"/>
        <v>-901</v>
      </c>
      <c r="R22" s="337">
        <f t="shared" si="0"/>
        <v>-901</v>
      </c>
      <c r="S22" s="342" t="str">
        <f t="shared" si="1"/>
        <v/>
      </c>
      <c r="T22" s="339"/>
      <c r="U22" s="341">
        <v>1928</v>
      </c>
      <c r="V22" s="337">
        <f t="shared" si="7"/>
        <v>-901</v>
      </c>
      <c r="W22" s="337">
        <f t="shared" si="2"/>
        <v>-901</v>
      </c>
      <c r="X22" s="337">
        <f t="shared" si="2"/>
        <v>-901</v>
      </c>
      <c r="Y22" s="337">
        <f t="shared" si="2"/>
        <v>-901</v>
      </c>
      <c r="Z22" s="337">
        <f t="shared" si="2"/>
        <v>-901</v>
      </c>
      <c r="AA22" s="337">
        <f t="shared" si="2"/>
        <v>-901</v>
      </c>
      <c r="AB22" s="337">
        <f t="shared" si="2"/>
        <v>-901</v>
      </c>
      <c r="AC22" s="337">
        <f t="shared" si="2"/>
        <v>-901</v>
      </c>
      <c r="AD22" s="337">
        <f t="shared" si="2"/>
        <v>-901</v>
      </c>
      <c r="AE22" s="337">
        <f t="shared" si="2"/>
        <v>-901</v>
      </c>
      <c r="AF22" s="337">
        <f t="shared" si="2"/>
        <v>-901</v>
      </c>
      <c r="AG22" s="337">
        <f t="shared" si="2"/>
        <v>-901</v>
      </c>
      <c r="AH22" s="343" t="str">
        <f t="shared" si="3"/>
        <v/>
      </c>
      <c r="AJ22" s="83"/>
    </row>
    <row r="23" spans="1:36">
      <c r="A23" s="65">
        <f t="shared" si="4"/>
        <v>1922</v>
      </c>
      <c r="B23" s="84">
        <v>8187</v>
      </c>
      <c r="C23" s="77">
        <f>IF(OR('SF American 11444500'!C23=-901,'SF American 11443500'!C23=-901),-901,
'SF American 11444500'!C23
-'SF American 11443500'!C23
-MAX(0,'SF American 11443460'!C23)
-MAX(0,'SF American 11443300'!C23))</f>
        <v>-901</v>
      </c>
      <c r="D23" s="78">
        <f t="shared" si="5"/>
        <v>-901</v>
      </c>
      <c r="E23" s="335">
        <v>28</v>
      </c>
      <c r="F23" s="341">
        <v>1929</v>
      </c>
      <c r="G23" s="337">
        <f t="shared" si="6"/>
        <v>-901</v>
      </c>
      <c r="H23" s="337">
        <f t="shared" si="0"/>
        <v>-901</v>
      </c>
      <c r="I23" s="337">
        <f t="shared" si="0"/>
        <v>-901</v>
      </c>
      <c r="J23" s="337">
        <f t="shared" si="0"/>
        <v>-901</v>
      </c>
      <c r="K23" s="337">
        <f t="shared" si="0"/>
        <v>-901</v>
      </c>
      <c r="L23" s="337">
        <f t="shared" si="0"/>
        <v>-901</v>
      </c>
      <c r="M23" s="337">
        <f t="shared" si="0"/>
        <v>-901</v>
      </c>
      <c r="N23" s="337">
        <f t="shared" si="0"/>
        <v>-901</v>
      </c>
      <c r="O23" s="337">
        <f t="shared" si="0"/>
        <v>-901</v>
      </c>
      <c r="P23" s="337">
        <f t="shared" si="0"/>
        <v>-901</v>
      </c>
      <c r="Q23" s="337">
        <f t="shared" si="0"/>
        <v>-901</v>
      </c>
      <c r="R23" s="337">
        <f t="shared" si="0"/>
        <v>-901</v>
      </c>
      <c r="S23" s="342" t="str">
        <f t="shared" si="1"/>
        <v/>
      </c>
      <c r="T23" s="339"/>
      <c r="U23" s="341">
        <v>1929</v>
      </c>
      <c r="V23" s="337">
        <f t="shared" si="7"/>
        <v>-901</v>
      </c>
      <c r="W23" s="337">
        <f t="shared" si="2"/>
        <v>-901</v>
      </c>
      <c r="X23" s="337">
        <f t="shared" si="2"/>
        <v>-901</v>
      </c>
      <c r="Y23" s="337">
        <f t="shared" si="2"/>
        <v>-901</v>
      </c>
      <c r="Z23" s="337">
        <f t="shared" si="2"/>
        <v>-901</v>
      </c>
      <c r="AA23" s="337">
        <f t="shared" si="2"/>
        <v>-901</v>
      </c>
      <c r="AB23" s="337">
        <f t="shared" si="2"/>
        <v>-901</v>
      </c>
      <c r="AC23" s="337">
        <f t="shared" si="2"/>
        <v>-901</v>
      </c>
      <c r="AD23" s="337">
        <f t="shared" si="2"/>
        <v>-901</v>
      </c>
      <c r="AE23" s="337">
        <f t="shared" si="2"/>
        <v>-901</v>
      </c>
      <c r="AF23" s="337">
        <f t="shared" si="2"/>
        <v>-901</v>
      </c>
      <c r="AG23" s="337">
        <f t="shared" si="2"/>
        <v>-901</v>
      </c>
      <c r="AH23" s="343" t="str">
        <f t="shared" si="3"/>
        <v/>
      </c>
      <c r="AI23" s="88"/>
      <c r="AJ23" s="83"/>
    </row>
    <row r="24" spans="1:36">
      <c r="A24" s="65">
        <f t="shared" si="4"/>
        <v>1922</v>
      </c>
      <c r="B24" s="84">
        <v>8217</v>
      </c>
      <c r="C24" s="77">
        <f>IF(OR('SF American 11444500'!C24=-901,'SF American 11443500'!C24=-901),-901,
'SF American 11444500'!C24
-'SF American 11443500'!C24
-MAX(0,'SF American 11443460'!C24)
-MAX(0,'SF American 11443300'!C24))</f>
        <v>-901</v>
      </c>
      <c r="D24" s="78">
        <f t="shared" si="5"/>
        <v>-901</v>
      </c>
      <c r="E24" s="335">
        <v>28</v>
      </c>
      <c r="F24" s="341">
        <v>1930</v>
      </c>
      <c r="G24" s="337">
        <f t="shared" si="6"/>
        <v>-901</v>
      </c>
      <c r="H24" s="337">
        <f t="shared" si="0"/>
        <v>-901</v>
      </c>
      <c r="I24" s="337">
        <f t="shared" si="0"/>
        <v>-901</v>
      </c>
      <c r="J24" s="337">
        <f t="shared" si="0"/>
        <v>-901</v>
      </c>
      <c r="K24" s="337">
        <f t="shared" si="0"/>
        <v>-901</v>
      </c>
      <c r="L24" s="337">
        <f t="shared" si="0"/>
        <v>-901</v>
      </c>
      <c r="M24" s="337">
        <f t="shared" si="0"/>
        <v>-901</v>
      </c>
      <c r="N24" s="337">
        <f t="shared" si="0"/>
        <v>-901</v>
      </c>
      <c r="O24" s="337">
        <f t="shared" si="0"/>
        <v>-901</v>
      </c>
      <c r="P24" s="337">
        <f t="shared" si="0"/>
        <v>-901</v>
      </c>
      <c r="Q24" s="337">
        <f t="shared" si="0"/>
        <v>-901</v>
      </c>
      <c r="R24" s="337">
        <f t="shared" si="0"/>
        <v>-901</v>
      </c>
      <c r="S24" s="342" t="str">
        <f t="shared" si="1"/>
        <v/>
      </c>
      <c r="T24" s="339"/>
      <c r="U24" s="341">
        <v>1930</v>
      </c>
      <c r="V24" s="337">
        <f t="shared" si="7"/>
        <v>-901</v>
      </c>
      <c r="W24" s="337">
        <f t="shared" si="2"/>
        <v>-901</v>
      </c>
      <c r="X24" s="337">
        <f t="shared" si="2"/>
        <v>-901</v>
      </c>
      <c r="Y24" s="337">
        <f t="shared" si="2"/>
        <v>-901</v>
      </c>
      <c r="Z24" s="337">
        <f t="shared" si="2"/>
        <v>-901</v>
      </c>
      <c r="AA24" s="337">
        <f t="shared" si="2"/>
        <v>-901</v>
      </c>
      <c r="AB24" s="337">
        <f t="shared" si="2"/>
        <v>-901</v>
      </c>
      <c r="AC24" s="337">
        <f t="shared" si="2"/>
        <v>-901</v>
      </c>
      <c r="AD24" s="337">
        <f t="shared" si="2"/>
        <v>-901</v>
      </c>
      <c r="AE24" s="337">
        <f t="shared" si="2"/>
        <v>-901</v>
      </c>
      <c r="AF24" s="337">
        <f t="shared" si="2"/>
        <v>-901</v>
      </c>
      <c r="AG24" s="337">
        <f t="shared" si="2"/>
        <v>-901</v>
      </c>
      <c r="AH24" s="343" t="str">
        <f t="shared" si="3"/>
        <v/>
      </c>
      <c r="AI24" s="88"/>
      <c r="AJ24" s="83"/>
    </row>
    <row r="25" spans="1:36">
      <c r="A25" s="65">
        <f t="shared" si="4"/>
        <v>1922</v>
      </c>
      <c r="B25" s="84">
        <v>8248</v>
      </c>
      <c r="C25" s="77">
        <f>IF(OR('SF American 11444500'!C25=-901,'SF American 11443500'!C25=-901),-901,
'SF American 11444500'!C25
-'SF American 11443500'!C25
-MAX(0,'SF American 11443460'!C25)
-MAX(0,'SF American 11443300'!C25))</f>
        <v>-901</v>
      </c>
      <c r="D25" s="78">
        <f t="shared" si="5"/>
        <v>-901</v>
      </c>
      <c r="E25" s="335">
        <v>28</v>
      </c>
      <c r="F25" s="341">
        <v>1931</v>
      </c>
      <c r="G25" s="337">
        <f t="shared" si="6"/>
        <v>-901</v>
      </c>
      <c r="H25" s="337">
        <f t="shared" si="0"/>
        <v>-901</v>
      </c>
      <c r="I25" s="337">
        <f t="shared" si="0"/>
        <v>-901</v>
      </c>
      <c r="J25" s="337">
        <f t="shared" si="0"/>
        <v>-901</v>
      </c>
      <c r="K25" s="337">
        <f t="shared" si="0"/>
        <v>-901</v>
      </c>
      <c r="L25" s="337">
        <f t="shared" si="0"/>
        <v>-901</v>
      </c>
      <c r="M25" s="337">
        <f t="shared" si="0"/>
        <v>-901</v>
      </c>
      <c r="N25" s="337">
        <f t="shared" si="0"/>
        <v>-901</v>
      </c>
      <c r="O25" s="337">
        <f t="shared" si="0"/>
        <v>-901</v>
      </c>
      <c r="P25" s="337">
        <f t="shared" si="0"/>
        <v>-901</v>
      </c>
      <c r="Q25" s="337">
        <f t="shared" si="0"/>
        <v>-901</v>
      </c>
      <c r="R25" s="337">
        <f t="shared" si="0"/>
        <v>-901</v>
      </c>
      <c r="S25" s="342" t="str">
        <f t="shared" si="1"/>
        <v/>
      </c>
      <c r="T25" s="339"/>
      <c r="U25" s="341">
        <v>1931</v>
      </c>
      <c r="V25" s="337">
        <f t="shared" si="7"/>
        <v>-901</v>
      </c>
      <c r="W25" s="337">
        <f t="shared" si="2"/>
        <v>-901</v>
      </c>
      <c r="X25" s="337">
        <f t="shared" si="2"/>
        <v>-901</v>
      </c>
      <c r="Y25" s="337">
        <f t="shared" si="2"/>
        <v>-901</v>
      </c>
      <c r="Z25" s="337">
        <f t="shared" si="2"/>
        <v>-901</v>
      </c>
      <c r="AA25" s="337">
        <f t="shared" si="2"/>
        <v>-901</v>
      </c>
      <c r="AB25" s="337">
        <f t="shared" si="2"/>
        <v>-901</v>
      </c>
      <c r="AC25" s="337">
        <f t="shared" si="2"/>
        <v>-901</v>
      </c>
      <c r="AD25" s="337">
        <f t="shared" si="2"/>
        <v>-901</v>
      </c>
      <c r="AE25" s="337">
        <f t="shared" si="2"/>
        <v>-901</v>
      </c>
      <c r="AF25" s="337">
        <f t="shared" si="2"/>
        <v>-901</v>
      </c>
      <c r="AG25" s="337">
        <f t="shared" si="2"/>
        <v>-901</v>
      </c>
      <c r="AH25" s="343" t="str">
        <f t="shared" si="3"/>
        <v/>
      </c>
      <c r="AI25" s="88"/>
      <c r="AJ25" s="83"/>
    </row>
    <row r="26" spans="1:36">
      <c r="A26" s="65">
        <f t="shared" si="4"/>
        <v>1922</v>
      </c>
      <c r="B26" s="84">
        <v>8279</v>
      </c>
      <c r="C26" s="77">
        <f>IF(OR('SF American 11444500'!C26=-901,'SF American 11443500'!C26=-901),-901,
'SF American 11444500'!C26
-'SF American 11443500'!C26
-MAX(0,'SF American 11443460'!C26)
-MAX(0,'SF American 11443300'!C26))</f>
        <v>-901</v>
      </c>
      <c r="D26" s="78">
        <f t="shared" si="5"/>
        <v>-901</v>
      </c>
      <c r="E26" s="335">
        <v>29</v>
      </c>
      <c r="F26" s="341">
        <v>1932</v>
      </c>
      <c r="G26" s="337">
        <f t="shared" si="6"/>
        <v>-901</v>
      </c>
      <c r="H26" s="337">
        <f t="shared" si="0"/>
        <v>-901</v>
      </c>
      <c r="I26" s="337">
        <f t="shared" si="0"/>
        <v>-901</v>
      </c>
      <c r="J26" s="337">
        <f t="shared" si="0"/>
        <v>-901</v>
      </c>
      <c r="K26" s="337">
        <f t="shared" si="0"/>
        <v>-901</v>
      </c>
      <c r="L26" s="337">
        <f t="shared" si="0"/>
        <v>-901</v>
      </c>
      <c r="M26" s="337">
        <f t="shared" si="0"/>
        <v>-901</v>
      </c>
      <c r="N26" s="337">
        <f t="shared" si="0"/>
        <v>-901</v>
      </c>
      <c r="O26" s="337">
        <f t="shared" si="0"/>
        <v>-901</v>
      </c>
      <c r="P26" s="337">
        <f t="shared" si="0"/>
        <v>-901</v>
      </c>
      <c r="Q26" s="337">
        <f t="shared" si="0"/>
        <v>-901</v>
      </c>
      <c r="R26" s="337">
        <f t="shared" si="0"/>
        <v>-901</v>
      </c>
      <c r="S26" s="342" t="str">
        <f t="shared" si="1"/>
        <v/>
      </c>
      <c r="T26" s="339"/>
      <c r="U26" s="341">
        <v>1932</v>
      </c>
      <c r="V26" s="337">
        <f t="shared" si="7"/>
        <v>-901</v>
      </c>
      <c r="W26" s="337">
        <f t="shared" si="2"/>
        <v>-901</v>
      </c>
      <c r="X26" s="337">
        <f t="shared" si="2"/>
        <v>-901</v>
      </c>
      <c r="Y26" s="337">
        <f t="shared" si="2"/>
        <v>-901</v>
      </c>
      <c r="Z26" s="337">
        <f t="shared" si="2"/>
        <v>-901</v>
      </c>
      <c r="AA26" s="337">
        <f t="shared" si="2"/>
        <v>-901</v>
      </c>
      <c r="AB26" s="337">
        <f t="shared" si="2"/>
        <v>-901</v>
      </c>
      <c r="AC26" s="337">
        <f t="shared" si="2"/>
        <v>-901</v>
      </c>
      <c r="AD26" s="337">
        <f t="shared" si="2"/>
        <v>-901</v>
      </c>
      <c r="AE26" s="337">
        <f t="shared" si="2"/>
        <v>-901</v>
      </c>
      <c r="AF26" s="337">
        <f t="shared" si="2"/>
        <v>-901</v>
      </c>
      <c r="AG26" s="337">
        <f t="shared" si="2"/>
        <v>-901</v>
      </c>
      <c r="AH26" s="343" t="str">
        <f t="shared" si="3"/>
        <v/>
      </c>
      <c r="AI26" s="88"/>
      <c r="AJ26" s="83"/>
    </row>
    <row r="27" spans="1:36">
      <c r="A27" s="65">
        <f t="shared" si="4"/>
        <v>1922</v>
      </c>
      <c r="B27" s="84">
        <v>8309</v>
      </c>
      <c r="C27" s="77">
        <f>IF(OR('SF American 11444500'!C27=-901,'SF American 11443500'!C27=-901),-901,
'SF American 11444500'!C27
-'SF American 11443500'!C27
-MAX(0,'SF American 11443460'!C27)
-MAX(0,'SF American 11443300'!C27))</f>
        <v>-901</v>
      </c>
      <c r="D27" s="78">
        <f t="shared" si="5"/>
        <v>-901</v>
      </c>
      <c r="E27" s="335">
        <v>28</v>
      </c>
      <c r="F27" s="341">
        <v>1933</v>
      </c>
      <c r="G27" s="337">
        <f t="shared" si="6"/>
        <v>-901</v>
      </c>
      <c r="H27" s="337">
        <f t="shared" si="0"/>
        <v>-901</v>
      </c>
      <c r="I27" s="337">
        <f t="shared" si="0"/>
        <v>-901</v>
      </c>
      <c r="J27" s="337">
        <f t="shared" si="0"/>
        <v>-901</v>
      </c>
      <c r="K27" s="337">
        <f t="shared" si="0"/>
        <v>-901</v>
      </c>
      <c r="L27" s="337">
        <f t="shared" si="0"/>
        <v>-901</v>
      </c>
      <c r="M27" s="337">
        <f t="shared" si="0"/>
        <v>-901</v>
      </c>
      <c r="N27" s="337">
        <f t="shared" si="0"/>
        <v>-901</v>
      </c>
      <c r="O27" s="337">
        <f t="shared" si="0"/>
        <v>-901</v>
      </c>
      <c r="P27" s="337">
        <f t="shared" si="0"/>
        <v>-901</v>
      </c>
      <c r="Q27" s="337">
        <f t="shared" si="0"/>
        <v>-901</v>
      </c>
      <c r="R27" s="337">
        <f t="shared" si="0"/>
        <v>-901</v>
      </c>
      <c r="S27" s="342" t="str">
        <f t="shared" si="1"/>
        <v/>
      </c>
      <c r="T27" s="339"/>
      <c r="U27" s="341">
        <v>1933</v>
      </c>
      <c r="V27" s="337">
        <f t="shared" si="7"/>
        <v>-901</v>
      </c>
      <c r="W27" s="337">
        <f t="shared" si="2"/>
        <v>-901</v>
      </c>
      <c r="X27" s="337">
        <f t="shared" si="2"/>
        <v>-901</v>
      </c>
      <c r="Y27" s="337">
        <f t="shared" si="2"/>
        <v>-901</v>
      </c>
      <c r="Z27" s="337">
        <f t="shared" si="2"/>
        <v>-901</v>
      </c>
      <c r="AA27" s="337">
        <f t="shared" si="2"/>
        <v>-901</v>
      </c>
      <c r="AB27" s="337">
        <f t="shared" si="2"/>
        <v>-901</v>
      </c>
      <c r="AC27" s="337">
        <f t="shared" si="2"/>
        <v>-901</v>
      </c>
      <c r="AD27" s="337">
        <f t="shared" si="2"/>
        <v>-901</v>
      </c>
      <c r="AE27" s="337">
        <f t="shared" si="2"/>
        <v>-901</v>
      </c>
      <c r="AF27" s="337">
        <f t="shared" si="2"/>
        <v>-901</v>
      </c>
      <c r="AG27" s="337">
        <f t="shared" si="2"/>
        <v>-901</v>
      </c>
      <c r="AH27" s="343" t="str">
        <f t="shared" si="3"/>
        <v/>
      </c>
      <c r="AI27" s="88"/>
      <c r="AJ27" s="83"/>
    </row>
    <row r="28" spans="1:36">
      <c r="A28" s="65">
        <f t="shared" si="4"/>
        <v>1923</v>
      </c>
      <c r="B28" s="84">
        <v>8340</v>
      </c>
      <c r="C28" s="77">
        <f>IF(OR('SF American 11444500'!C28=-901,'SF American 11443500'!C28=-901),-901,
'SF American 11444500'!C28
-'SF American 11443500'!C28
-MAX(0,'SF American 11443460'!C28)
-MAX(0,'SF American 11443300'!C28))</f>
        <v>-901</v>
      </c>
      <c r="D28" s="78">
        <f t="shared" si="5"/>
        <v>-901</v>
      </c>
      <c r="E28" s="335">
        <v>28</v>
      </c>
      <c r="F28" s="341">
        <v>1934</v>
      </c>
      <c r="G28" s="337">
        <f t="shared" si="6"/>
        <v>-901</v>
      </c>
      <c r="H28" s="337">
        <f t="shared" si="0"/>
        <v>-901</v>
      </c>
      <c r="I28" s="337">
        <f t="shared" si="0"/>
        <v>-901</v>
      </c>
      <c r="J28" s="337">
        <f t="shared" si="0"/>
        <v>-901</v>
      </c>
      <c r="K28" s="337">
        <f t="shared" si="0"/>
        <v>-901</v>
      </c>
      <c r="L28" s="337">
        <f t="shared" si="0"/>
        <v>-901</v>
      </c>
      <c r="M28" s="337">
        <f t="shared" si="0"/>
        <v>-901</v>
      </c>
      <c r="N28" s="337">
        <f t="shared" si="0"/>
        <v>-901</v>
      </c>
      <c r="O28" s="337">
        <f t="shared" si="0"/>
        <v>-901</v>
      </c>
      <c r="P28" s="337">
        <f t="shared" si="0"/>
        <v>-901</v>
      </c>
      <c r="Q28" s="337">
        <f t="shared" si="0"/>
        <v>-901</v>
      </c>
      <c r="R28" s="337">
        <f t="shared" si="0"/>
        <v>-901</v>
      </c>
      <c r="S28" s="342" t="str">
        <f t="shared" si="1"/>
        <v/>
      </c>
      <c r="T28" s="339"/>
      <c r="U28" s="341">
        <v>1934</v>
      </c>
      <c r="V28" s="337">
        <f t="shared" si="7"/>
        <v>-901</v>
      </c>
      <c r="W28" s="337">
        <f t="shared" si="2"/>
        <v>-901</v>
      </c>
      <c r="X28" s="337">
        <f t="shared" si="2"/>
        <v>-901</v>
      </c>
      <c r="Y28" s="337">
        <f t="shared" si="2"/>
        <v>-901</v>
      </c>
      <c r="Z28" s="337">
        <f t="shared" si="2"/>
        <v>-901</v>
      </c>
      <c r="AA28" s="337">
        <f t="shared" si="2"/>
        <v>-901</v>
      </c>
      <c r="AB28" s="337">
        <f t="shared" si="2"/>
        <v>-901</v>
      </c>
      <c r="AC28" s="337">
        <f t="shared" si="2"/>
        <v>-901</v>
      </c>
      <c r="AD28" s="337">
        <f t="shared" si="2"/>
        <v>-901</v>
      </c>
      <c r="AE28" s="337">
        <f t="shared" si="2"/>
        <v>-901</v>
      </c>
      <c r="AF28" s="337">
        <f t="shared" si="2"/>
        <v>-901</v>
      </c>
      <c r="AG28" s="337">
        <f t="shared" si="2"/>
        <v>-901</v>
      </c>
      <c r="AH28" s="343" t="str">
        <f t="shared" si="3"/>
        <v/>
      </c>
      <c r="AI28" s="88"/>
      <c r="AJ28" s="83"/>
    </row>
    <row r="29" spans="1:36">
      <c r="A29" s="65">
        <f t="shared" si="4"/>
        <v>1923</v>
      </c>
      <c r="B29" s="84">
        <v>8370</v>
      </c>
      <c r="C29" s="77">
        <f>IF(OR('SF American 11444500'!C29=-901,'SF American 11443500'!C29=-901),-901,
'SF American 11444500'!C29
-'SF American 11443500'!C29
-MAX(0,'SF American 11443460'!C29)
-MAX(0,'SF American 11443300'!C29))</f>
        <v>-901</v>
      </c>
      <c r="D29" s="78">
        <f t="shared" si="5"/>
        <v>-901</v>
      </c>
      <c r="E29" s="335">
        <v>28</v>
      </c>
      <c r="F29" s="341">
        <v>1935</v>
      </c>
      <c r="G29" s="337">
        <f t="shared" si="6"/>
        <v>-901</v>
      </c>
      <c r="H29" s="337">
        <f t="shared" si="0"/>
        <v>-901</v>
      </c>
      <c r="I29" s="337">
        <f t="shared" si="0"/>
        <v>-901</v>
      </c>
      <c r="J29" s="337">
        <f t="shared" si="0"/>
        <v>-901</v>
      </c>
      <c r="K29" s="337">
        <f t="shared" si="0"/>
        <v>-901</v>
      </c>
      <c r="L29" s="337">
        <f t="shared" si="0"/>
        <v>-901</v>
      </c>
      <c r="M29" s="337">
        <f t="shared" si="0"/>
        <v>-901</v>
      </c>
      <c r="N29" s="337">
        <f t="shared" si="0"/>
        <v>-901</v>
      </c>
      <c r="O29" s="337">
        <f t="shared" si="0"/>
        <v>-901</v>
      </c>
      <c r="P29" s="337">
        <f t="shared" si="0"/>
        <v>-901</v>
      </c>
      <c r="Q29" s="337">
        <f t="shared" si="0"/>
        <v>-901</v>
      </c>
      <c r="R29" s="337">
        <f t="shared" si="0"/>
        <v>-901</v>
      </c>
      <c r="S29" s="342" t="str">
        <f t="shared" si="1"/>
        <v/>
      </c>
      <c r="T29" s="339"/>
      <c r="U29" s="341">
        <v>1935</v>
      </c>
      <c r="V29" s="337">
        <f t="shared" si="7"/>
        <v>-901</v>
      </c>
      <c r="W29" s="337">
        <f t="shared" si="2"/>
        <v>-901</v>
      </c>
      <c r="X29" s="337">
        <f t="shared" si="2"/>
        <v>-901</v>
      </c>
      <c r="Y29" s="337">
        <f t="shared" si="2"/>
        <v>-901</v>
      </c>
      <c r="Z29" s="337">
        <f t="shared" si="2"/>
        <v>-901</v>
      </c>
      <c r="AA29" s="337">
        <f t="shared" si="2"/>
        <v>-901</v>
      </c>
      <c r="AB29" s="337">
        <f t="shared" si="2"/>
        <v>-901</v>
      </c>
      <c r="AC29" s="337">
        <f t="shared" si="2"/>
        <v>-901</v>
      </c>
      <c r="AD29" s="337">
        <f t="shared" si="2"/>
        <v>-901</v>
      </c>
      <c r="AE29" s="337">
        <f t="shared" si="2"/>
        <v>-901</v>
      </c>
      <c r="AF29" s="337">
        <f t="shared" si="2"/>
        <v>-901</v>
      </c>
      <c r="AG29" s="337">
        <f t="shared" si="2"/>
        <v>-901</v>
      </c>
      <c r="AH29" s="343" t="str">
        <f t="shared" si="3"/>
        <v/>
      </c>
      <c r="AI29" s="88"/>
      <c r="AJ29" s="83"/>
    </row>
    <row r="30" spans="1:36">
      <c r="A30" s="65">
        <f t="shared" si="4"/>
        <v>1923</v>
      </c>
      <c r="B30" s="84">
        <v>8401</v>
      </c>
      <c r="C30" s="77">
        <f>IF(OR('SF American 11444500'!C30=-901,'SF American 11443500'!C30=-901),-901,
'SF American 11444500'!C30
-'SF American 11443500'!C30
-MAX(0,'SF American 11443460'!C30)
-MAX(0,'SF American 11443300'!C30))</f>
        <v>-901</v>
      </c>
      <c r="D30" s="78">
        <f t="shared" si="5"/>
        <v>-901</v>
      </c>
      <c r="E30" s="335">
        <v>29</v>
      </c>
      <c r="F30" s="341">
        <v>1936</v>
      </c>
      <c r="G30" s="337">
        <f t="shared" si="6"/>
        <v>-901</v>
      </c>
      <c r="H30" s="337">
        <f t="shared" si="0"/>
        <v>-901</v>
      </c>
      <c r="I30" s="337">
        <f t="shared" si="0"/>
        <v>-901</v>
      </c>
      <c r="J30" s="337">
        <f t="shared" si="0"/>
        <v>-901</v>
      </c>
      <c r="K30" s="337">
        <f t="shared" si="0"/>
        <v>-901</v>
      </c>
      <c r="L30" s="337">
        <f t="shared" si="0"/>
        <v>-901</v>
      </c>
      <c r="M30" s="337">
        <f t="shared" si="0"/>
        <v>-901</v>
      </c>
      <c r="N30" s="337">
        <f t="shared" si="0"/>
        <v>-901</v>
      </c>
      <c r="O30" s="337">
        <f t="shared" si="0"/>
        <v>-901</v>
      </c>
      <c r="P30" s="337">
        <f t="shared" si="0"/>
        <v>-901</v>
      </c>
      <c r="Q30" s="337">
        <f t="shared" si="0"/>
        <v>-901</v>
      </c>
      <c r="R30" s="337">
        <f t="shared" si="0"/>
        <v>-901</v>
      </c>
      <c r="S30" s="342" t="str">
        <f t="shared" si="1"/>
        <v/>
      </c>
      <c r="T30" s="339"/>
      <c r="U30" s="341">
        <v>1936</v>
      </c>
      <c r="V30" s="337">
        <f t="shared" si="7"/>
        <v>-901</v>
      </c>
      <c r="W30" s="337">
        <f t="shared" si="2"/>
        <v>-901</v>
      </c>
      <c r="X30" s="337">
        <f t="shared" si="2"/>
        <v>-901</v>
      </c>
      <c r="Y30" s="337">
        <f t="shared" si="2"/>
        <v>-901</v>
      </c>
      <c r="Z30" s="337">
        <f t="shared" si="2"/>
        <v>-901</v>
      </c>
      <c r="AA30" s="337">
        <f t="shared" si="2"/>
        <v>-901</v>
      </c>
      <c r="AB30" s="337">
        <f t="shared" si="2"/>
        <v>-901</v>
      </c>
      <c r="AC30" s="337">
        <f t="shared" si="2"/>
        <v>-901</v>
      </c>
      <c r="AD30" s="337">
        <f t="shared" si="2"/>
        <v>-901</v>
      </c>
      <c r="AE30" s="337">
        <f t="shared" si="2"/>
        <v>-901</v>
      </c>
      <c r="AF30" s="337">
        <f t="shared" si="2"/>
        <v>-901</v>
      </c>
      <c r="AG30" s="337">
        <f t="shared" si="2"/>
        <v>-901</v>
      </c>
      <c r="AH30" s="343" t="str">
        <f t="shared" si="3"/>
        <v/>
      </c>
      <c r="AI30" s="88"/>
      <c r="AJ30" s="83"/>
    </row>
    <row r="31" spans="1:36">
      <c r="A31" s="65">
        <f t="shared" si="4"/>
        <v>1923</v>
      </c>
      <c r="B31" s="84">
        <v>8432</v>
      </c>
      <c r="C31" s="77">
        <f>IF(OR('SF American 11444500'!C31=-901,'SF American 11443500'!C31=-901),-901,
'SF American 11444500'!C31
-'SF American 11443500'!C31
-MAX(0,'SF American 11443460'!C31)
-MAX(0,'SF American 11443300'!C31))</f>
        <v>-901</v>
      </c>
      <c r="D31" s="78">
        <f t="shared" si="5"/>
        <v>-901</v>
      </c>
      <c r="E31" s="335">
        <v>28</v>
      </c>
      <c r="F31" s="341">
        <v>1937</v>
      </c>
      <c r="G31" s="337">
        <f t="shared" si="6"/>
        <v>-901</v>
      </c>
      <c r="H31" s="337">
        <f t="shared" si="0"/>
        <v>-901</v>
      </c>
      <c r="I31" s="337">
        <f t="shared" si="0"/>
        <v>-901</v>
      </c>
      <c r="J31" s="337">
        <f t="shared" si="0"/>
        <v>-901</v>
      </c>
      <c r="K31" s="337">
        <f t="shared" si="0"/>
        <v>-901</v>
      </c>
      <c r="L31" s="337">
        <f t="shared" si="0"/>
        <v>-901</v>
      </c>
      <c r="M31" s="337">
        <f t="shared" si="0"/>
        <v>-901</v>
      </c>
      <c r="N31" s="337">
        <f t="shared" si="0"/>
        <v>-901</v>
      </c>
      <c r="O31" s="337">
        <f t="shared" si="0"/>
        <v>-901</v>
      </c>
      <c r="P31" s="337">
        <f t="shared" si="0"/>
        <v>-901</v>
      </c>
      <c r="Q31" s="337">
        <f t="shared" si="0"/>
        <v>-901</v>
      </c>
      <c r="R31" s="337">
        <f t="shared" si="0"/>
        <v>-901</v>
      </c>
      <c r="S31" s="342" t="str">
        <f t="shared" si="1"/>
        <v/>
      </c>
      <c r="T31" s="339"/>
      <c r="U31" s="341">
        <v>1937</v>
      </c>
      <c r="V31" s="337">
        <f t="shared" si="7"/>
        <v>-901</v>
      </c>
      <c r="W31" s="337">
        <f t="shared" si="2"/>
        <v>-901</v>
      </c>
      <c r="X31" s="337">
        <f t="shared" si="2"/>
        <v>-901</v>
      </c>
      <c r="Y31" s="337">
        <f t="shared" si="2"/>
        <v>-901</v>
      </c>
      <c r="Z31" s="337">
        <f t="shared" si="2"/>
        <v>-901</v>
      </c>
      <c r="AA31" s="337">
        <f t="shared" si="2"/>
        <v>-901</v>
      </c>
      <c r="AB31" s="337">
        <f t="shared" si="2"/>
        <v>-901</v>
      </c>
      <c r="AC31" s="337">
        <f t="shared" si="2"/>
        <v>-901</v>
      </c>
      <c r="AD31" s="337">
        <f t="shared" si="2"/>
        <v>-901</v>
      </c>
      <c r="AE31" s="337">
        <f t="shared" si="2"/>
        <v>-901</v>
      </c>
      <c r="AF31" s="337">
        <f t="shared" si="2"/>
        <v>-901</v>
      </c>
      <c r="AG31" s="337">
        <f t="shared" si="2"/>
        <v>-901</v>
      </c>
      <c r="AH31" s="343" t="str">
        <f t="shared" si="3"/>
        <v/>
      </c>
      <c r="AI31" s="88"/>
      <c r="AJ31" s="83"/>
    </row>
    <row r="32" spans="1:36">
      <c r="A32" s="65">
        <f t="shared" si="4"/>
        <v>1923</v>
      </c>
      <c r="B32" s="84">
        <v>8460</v>
      </c>
      <c r="C32" s="77">
        <f>IF(OR('SF American 11444500'!C32=-901,'SF American 11443500'!C32=-901),-901,
'SF American 11444500'!C32
-'SF American 11443500'!C32
-MAX(0,'SF American 11443460'!C32)
-MAX(0,'SF American 11443300'!C32))</f>
        <v>-901</v>
      </c>
      <c r="D32" s="78">
        <f t="shared" si="5"/>
        <v>-901</v>
      </c>
      <c r="E32" s="335">
        <v>28</v>
      </c>
      <c r="F32" s="341">
        <v>1938</v>
      </c>
      <c r="G32" s="337">
        <f t="shared" si="6"/>
        <v>-901</v>
      </c>
      <c r="H32" s="337">
        <f t="shared" si="6"/>
        <v>-901</v>
      </c>
      <c r="I32" s="337">
        <f t="shared" si="6"/>
        <v>-901</v>
      </c>
      <c r="J32" s="337">
        <f t="shared" si="6"/>
        <v>-901</v>
      </c>
      <c r="K32" s="337">
        <f t="shared" si="6"/>
        <v>-901</v>
      </c>
      <c r="L32" s="337">
        <f t="shared" si="6"/>
        <v>-901</v>
      </c>
      <c r="M32" s="337">
        <f t="shared" si="6"/>
        <v>-901</v>
      </c>
      <c r="N32" s="337">
        <f t="shared" si="6"/>
        <v>-901</v>
      </c>
      <c r="O32" s="337">
        <f t="shared" si="6"/>
        <v>-901</v>
      </c>
      <c r="P32" s="337">
        <f t="shared" si="6"/>
        <v>-901</v>
      </c>
      <c r="Q32" s="337">
        <f t="shared" si="6"/>
        <v>-901</v>
      </c>
      <c r="R32" s="337">
        <f t="shared" si="6"/>
        <v>-901</v>
      </c>
      <c r="S32" s="342" t="str">
        <f t="shared" si="1"/>
        <v/>
      </c>
      <c r="T32" s="339"/>
      <c r="U32" s="341">
        <v>1938</v>
      </c>
      <c r="V32" s="337">
        <f t="shared" si="7"/>
        <v>-901</v>
      </c>
      <c r="W32" s="337">
        <f t="shared" si="7"/>
        <v>-901</v>
      </c>
      <c r="X32" s="337">
        <f t="shared" si="7"/>
        <v>-901</v>
      </c>
      <c r="Y32" s="337">
        <f t="shared" si="7"/>
        <v>-901</v>
      </c>
      <c r="Z32" s="337">
        <f t="shared" si="7"/>
        <v>-901</v>
      </c>
      <c r="AA32" s="337">
        <f t="shared" si="7"/>
        <v>-901</v>
      </c>
      <c r="AB32" s="337">
        <f t="shared" si="7"/>
        <v>-901</v>
      </c>
      <c r="AC32" s="337">
        <f t="shared" si="7"/>
        <v>-901</v>
      </c>
      <c r="AD32" s="337">
        <f t="shared" si="7"/>
        <v>-901</v>
      </c>
      <c r="AE32" s="337">
        <f t="shared" si="7"/>
        <v>-901</v>
      </c>
      <c r="AF32" s="337">
        <f t="shared" si="7"/>
        <v>-901</v>
      </c>
      <c r="AG32" s="337">
        <f t="shared" si="7"/>
        <v>-901</v>
      </c>
      <c r="AH32" s="343" t="str">
        <f t="shared" si="3"/>
        <v/>
      </c>
      <c r="AI32" s="88"/>
      <c r="AJ32" s="83"/>
    </row>
    <row r="33" spans="1:36">
      <c r="A33" s="65">
        <f t="shared" si="4"/>
        <v>1923</v>
      </c>
      <c r="B33" s="84">
        <v>8491</v>
      </c>
      <c r="C33" s="77">
        <f>IF(OR('SF American 11444500'!C33=-901,'SF American 11443500'!C33=-901),-901,
'SF American 11444500'!C33
-'SF American 11443500'!C33
-MAX(0,'SF American 11443460'!C33)
-MAX(0,'SF American 11443300'!C33))</f>
        <v>-901</v>
      </c>
      <c r="D33" s="78">
        <f t="shared" si="5"/>
        <v>-901</v>
      </c>
      <c r="E33" s="335">
        <v>28</v>
      </c>
      <c r="F33" s="341">
        <v>1939</v>
      </c>
      <c r="G33" s="337">
        <f t="shared" si="6"/>
        <v>-901</v>
      </c>
      <c r="H33" s="337">
        <f t="shared" si="6"/>
        <v>-901</v>
      </c>
      <c r="I33" s="337">
        <f t="shared" si="6"/>
        <v>-901</v>
      </c>
      <c r="J33" s="337">
        <f t="shared" si="6"/>
        <v>-901</v>
      </c>
      <c r="K33" s="337">
        <f t="shared" si="6"/>
        <v>-901</v>
      </c>
      <c r="L33" s="337">
        <f t="shared" si="6"/>
        <v>-901</v>
      </c>
      <c r="M33" s="337">
        <f t="shared" si="6"/>
        <v>-901</v>
      </c>
      <c r="N33" s="337">
        <f t="shared" si="6"/>
        <v>-901</v>
      </c>
      <c r="O33" s="337">
        <f t="shared" si="6"/>
        <v>-901</v>
      </c>
      <c r="P33" s="337">
        <f t="shared" si="6"/>
        <v>-901</v>
      </c>
      <c r="Q33" s="337">
        <f t="shared" si="6"/>
        <v>-901</v>
      </c>
      <c r="R33" s="337">
        <f t="shared" si="6"/>
        <v>-901</v>
      </c>
      <c r="S33" s="342" t="str">
        <f t="shared" si="1"/>
        <v/>
      </c>
      <c r="T33" s="339"/>
      <c r="U33" s="341">
        <v>1939</v>
      </c>
      <c r="V33" s="337">
        <f t="shared" si="7"/>
        <v>-901</v>
      </c>
      <c r="W33" s="337">
        <f t="shared" si="7"/>
        <v>-901</v>
      </c>
      <c r="X33" s="337">
        <f t="shared" si="7"/>
        <v>-901</v>
      </c>
      <c r="Y33" s="337">
        <f t="shared" si="7"/>
        <v>-901</v>
      </c>
      <c r="Z33" s="337">
        <f t="shared" si="7"/>
        <v>-901</v>
      </c>
      <c r="AA33" s="337">
        <f t="shared" si="7"/>
        <v>-901</v>
      </c>
      <c r="AB33" s="337">
        <f t="shared" si="7"/>
        <v>-901</v>
      </c>
      <c r="AC33" s="337">
        <f t="shared" si="7"/>
        <v>-901</v>
      </c>
      <c r="AD33" s="337">
        <f t="shared" si="7"/>
        <v>-901</v>
      </c>
      <c r="AE33" s="337">
        <f t="shared" si="7"/>
        <v>-901</v>
      </c>
      <c r="AF33" s="337">
        <f t="shared" si="7"/>
        <v>-901</v>
      </c>
      <c r="AG33" s="337">
        <f t="shared" si="7"/>
        <v>-901</v>
      </c>
      <c r="AH33" s="343" t="str">
        <f t="shared" si="3"/>
        <v/>
      </c>
      <c r="AI33" s="88"/>
      <c r="AJ33" s="83"/>
    </row>
    <row r="34" spans="1:36">
      <c r="A34" s="65">
        <f t="shared" si="4"/>
        <v>1923</v>
      </c>
      <c r="B34" s="84">
        <v>8521</v>
      </c>
      <c r="C34" s="77">
        <f>IF(OR('SF American 11444500'!C34=-901,'SF American 11443500'!C34=-901),-901,
'SF American 11444500'!C34
-'SF American 11443500'!C34
-MAX(0,'SF American 11443460'!C34)
-MAX(0,'SF American 11443300'!C34))</f>
        <v>-901</v>
      </c>
      <c r="D34" s="78">
        <f t="shared" si="5"/>
        <v>-901</v>
      </c>
      <c r="E34" s="335">
        <v>29</v>
      </c>
      <c r="F34" s="341">
        <v>1940</v>
      </c>
      <c r="G34" s="337">
        <f t="shared" si="6"/>
        <v>-901</v>
      </c>
      <c r="H34" s="337">
        <f t="shared" si="6"/>
        <v>-901</v>
      </c>
      <c r="I34" s="337">
        <f t="shared" si="6"/>
        <v>-901</v>
      </c>
      <c r="J34" s="337">
        <f t="shared" si="6"/>
        <v>-901</v>
      </c>
      <c r="K34" s="337">
        <f t="shared" si="6"/>
        <v>-901</v>
      </c>
      <c r="L34" s="337">
        <f t="shared" si="6"/>
        <v>-901</v>
      </c>
      <c r="M34" s="337">
        <f t="shared" si="6"/>
        <v>-901</v>
      </c>
      <c r="N34" s="337">
        <f t="shared" si="6"/>
        <v>-901</v>
      </c>
      <c r="O34" s="337">
        <f t="shared" si="6"/>
        <v>-901</v>
      </c>
      <c r="P34" s="337">
        <f t="shared" si="6"/>
        <v>-901</v>
      </c>
      <c r="Q34" s="337">
        <f t="shared" si="6"/>
        <v>-901</v>
      </c>
      <c r="R34" s="337">
        <f t="shared" si="6"/>
        <v>-901</v>
      </c>
      <c r="S34" s="342" t="str">
        <f t="shared" si="1"/>
        <v/>
      </c>
      <c r="T34" s="339"/>
      <c r="U34" s="341">
        <v>1940</v>
      </c>
      <c r="V34" s="337">
        <f t="shared" si="7"/>
        <v>-901</v>
      </c>
      <c r="W34" s="337">
        <f t="shared" si="7"/>
        <v>-901</v>
      </c>
      <c r="X34" s="337">
        <f t="shared" si="7"/>
        <v>-901</v>
      </c>
      <c r="Y34" s="337">
        <f t="shared" si="7"/>
        <v>-901</v>
      </c>
      <c r="Z34" s="337">
        <f t="shared" si="7"/>
        <v>-901</v>
      </c>
      <c r="AA34" s="337">
        <f t="shared" si="7"/>
        <v>-901</v>
      </c>
      <c r="AB34" s="337">
        <f t="shared" si="7"/>
        <v>-901</v>
      </c>
      <c r="AC34" s="337">
        <f t="shared" si="7"/>
        <v>-901</v>
      </c>
      <c r="AD34" s="337">
        <f t="shared" si="7"/>
        <v>-901</v>
      </c>
      <c r="AE34" s="337">
        <f t="shared" si="7"/>
        <v>-901</v>
      </c>
      <c r="AF34" s="337">
        <f t="shared" si="7"/>
        <v>-901</v>
      </c>
      <c r="AG34" s="337">
        <f t="shared" si="7"/>
        <v>-901</v>
      </c>
      <c r="AH34" s="343" t="str">
        <f t="shared" si="3"/>
        <v/>
      </c>
      <c r="AI34" s="88"/>
      <c r="AJ34" s="83"/>
    </row>
    <row r="35" spans="1:36">
      <c r="A35" s="65">
        <f t="shared" si="4"/>
        <v>1923</v>
      </c>
      <c r="B35" s="84">
        <v>8552</v>
      </c>
      <c r="C35" s="77">
        <f>IF(OR('SF American 11444500'!C35=-901,'SF American 11443500'!C35=-901),-901,
'SF American 11444500'!C35
-'SF American 11443500'!C35
-MAX(0,'SF American 11443460'!C35)
-MAX(0,'SF American 11443300'!C35))</f>
        <v>-901</v>
      </c>
      <c r="D35" s="78">
        <f t="shared" si="5"/>
        <v>-901</v>
      </c>
      <c r="E35" s="335">
        <v>28</v>
      </c>
      <c r="F35" s="341">
        <v>1941</v>
      </c>
      <c r="G35" s="337">
        <f t="shared" si="6"/>
        <v>-901</v>
      </c>
      <c r="H35" s="337">
        <f t="shared" si="6"/>
        <v>-901</v>
      </c>
      <c r="I35" s="337">
        <f t="shared" si="6"/>
        <v>-901</v>
      </c>
      <c r="J35" s="337">
        <f t="shared" si="6"/>
        <v>-901</v>
      </c>
      <c r="K35" s="337">
        <f t="shared" si="6"/>
        <v>-901</v>
      </c>
      <c r="L35" s="337">
        <f t="shared" si="6"/>
        <v>-901</v>
      </c>
      <c r="M35" s="337">
        <f t="shared" si="6"/>
        <v>-901</v>
      </c>
      <c r="N35" s="337">
        <f t="shared" si="6"/>
        <v>-901</v>
      </c>
      <c r="O35" s="337">
        <f t="shared" si="6"/>
        <v>-901</v>
      </c>
      <c r="P35" s="337">
        <f t="shared" si="6"/>
        <v>-901</v>
      </c>
      <c r="Q35" s="337">
        <f t="shared" si="6"/>
        <v>-901</v>
      </c>
      <c r="R35" s="337">
        <f t="shared" si="6"/>
        <v>-901</v>
      </c>
      <c r="S35" s="342" t="str">
        <f t="shared" si="1"/>
        <v/>
      </c>
      <c r="T35" s="339"/>
      <c r="U35" s="341">
        <v>1941</v>
      </c>
      <c r="V35" s="337">
        <f t="shared" si="7"/>
        <v>-901</v>
      </c>
      <c r="W35" s="337">
        <f t="shared" si="7"/>
        <v>-901</v>
      </c>
      <c r="X35" s="337">
        <f t="shared" si="7"/>
        <v>-901</v>
      </c>
      <c r="Y35" s="337">
        <f t="shared" si="7"/>
        <v>-901</v>
      </c>
      <c r="Z35" s="337">
        <f t="shared" si="7"/>
        <v>-901</v>
      </c>
      <c r="AA35" s="337">
        <f t="shared" si="7"/>
        <v>-901</v>
      </c>
      <c r="AB35" s="337">
        <f t="shared" si="7"/>
        <v>-901</v>
      </c>
      <c r="AC35" s="337">
        <f t="shared" si="7"/>
        <v>-901</v>
      </c>
      <c r="AD35" s="337">
        <f t="shared" si="7"/>
        <v>-901</v>
      </c>
      <c r="AE35" s="337">
        <f t="shared" si="7"/>
        <v>-901</v>
      </c>
      <c r="AF35" s="337">
        <f t="shared" si="7"/>
        <v>-901</v>
      </c>
      <c r="AG35" s="337">
        <f t="shared" si="7"/>
        <v>-901</v>
      </c>
      <c r="AH35" s="343" t="str">
        <f t="shared" si="3"/>
        <v/>
      </c>
      <c r="AI35" s="88"/>
      <c r="AJ35" s="83"/>
    </row>
    <row r="36" spans="1:36">
      <c r="A36" s="65">
        <f t="shared" si="4"/>
        <v>1923</v>
      </c>
      <c r="B36" s="84">
        <v>8582</v>
      </c>
      <c r="C36" s="77">
        <f>IF(OR('SF American 11444500'!C36=-901,'SF American 11443500'!C36=-901),-901,
'SF American 11444500'!C36
-'SF American 11443500'!C36
-MAX(0,'SF American 11443460'!C36)
-MAX(0,'SF American 11443300'!C36))</f>
        <v>-901</v>
      </c>
      <c r="D36" s="78">
        <f t="shared" si="5"/>
        <v>-901</v>
      </c>
      <c r="E36" s="335">
        <v>28</v>
      </c>
      <c r="F36" s="341">
        <v>1942</v>
      </c>
      <c r="G36" s="337">
        <f t="shared" si="6"/>
        <v>-901</v>
      </c>
      <c r="H36" s="337">
        <f t="shared" si="6"/>
        <v>-901</v>
      </c>
      <c r="I36" s="337">
        <f t="shared" si="6"/>
        <v>-901</v>
      </c>
      <c r="J36" s="337">
        <f t="shared" si="6"/>
        <v>-901</v>
      </c>
      <c r="K36" s="337">
        <f t="shared" si="6"/>
        <v>-901</v>
      </c>
      <c r="L36" s="337">
        <f t="shared" si="6"/>
        <v>-901</v>
      </c>
      <c r="M36" s="337">
        <f t="shared" si="6"/>
        <v>-901</v>
      </c>
      <c r="N36" s="337">
        <f t="shared" si="6"/>
        <v>-901</v>
      </c>
      <c r="O36" s="337">
        <f t="shared" si="6"/>
        <v>-901</v>
      </c>
      <c r="P36" s="337">
        <f t="shared" si="6"/>
        <v>-901</v>
      </c>
      <c r="Q36" s="337">
        <f t="shared" si="6"/>
        <v>-901</v>
      </c>
      <c r="R36" s="337">
        <f t="shared" si="6"/>
        <v>-901</v>
      </c>
      <c r="S36" s="342" t="str">
        <f t="shared" si="1"/>
        <v/>
      </c>
      <c r="T36" s="339"/>
      <c r="U36" s="341">
        <v>1942</v>
      </c>
      <c r="V36" s="337">
        <f t="shared" si="7"/>
        <v>-901</v>
      </c>
      <c r="W36" s="337">
        <f t="shared" si="7"/>
        <v>-901</v>
      </c>
      <c r="X36" s="337">
        <f t="shared" si="7"/>
        <v>-901</v>
      </c>
      <c r="Y36" s="337">
        <f t="shared" si="7"/>
        <v>-901</v>
      </c>
      <c r="Z36" s="337">
        <f t="shared" si="7"/>
        <v>-901</v>
      </c>
      <c r="AA36" s="337">
        <f t="shared" si="7"/>
        <v>-901</v>
      </c>
      <c r="AB36" s="337">
        <f t="shared" si="7"/>
        <v>-901</v>
      </c>
      <c r="AC36" s="337">
        <f t="shared" si="7"/>
        <v>-901</v>
      </c>
      <c r="AD36" s="337">
        <f t="shared" si="7"/>
        <v>-901</v>
      </c>
      <c r="AE36" s="337">
        <f t="shared" si="7"/>
        <v>-901</v>
      </c>
      <c r="AF36" s="337">
        <f t="shared" si="7"/>
        <v>-901</v>
      </c>
      <c r="AG36" s="337">
        <f t="shared" si="7"/>
        <v>-901</v>
      </c>
      <c r="AH36" s="343" t="str">
        <f t="shared" si="3"/>
        <v/>
      </c>
      <c r="AI36" s="88"/>
      <c r="AJ36" s="83"/>
    </row>
    <row r="37" spans="1:36">
      <c r="A37" s="65">
        <f t="shared" si="4"/>
        <v>1923</v>
      </c>
      <c r="B37" s="84">
        <v>8613</v>
      </c>
      <c r="C37" s="77">
        <f>IF(OR('SF American 11444500'!C37=-901,'SF American 11443500'!C37=-901),-901,
'SF American 11444500'!C37
-'SF American 11443500'!C37
-MAX(0,'SF American 11443460'!C37)
-MAX(0,'SF American 11443300'!C37))</f>
        <v>-901</v>
      </c>
      <c r="D37" s="78">
        <f t="shared" si="5"/>
        <v>-901</v>
      </c>
      <c r="E37" s="335">
        <v>28</v>
      </c>
      <c r="F37" s="341">
        <v>1943</v>
      </c>
      <c r="G37" s="337">
        <f t="shared" si="6"/>
        <v>-901</v>
      </c>
      <c r="H37" s="337">
        <f t="shared" si="6"/>
        <v>-901</v>
      </c>
      <c r="I37" s="337">
        <f t="shared" si="6"/>
        <v>-901</v>
      </c>
      <c r="J37" s="337">
        <f t="shared" si="6"/>
        <v>-901</v>
      </c>
      <c r="K37" s="337">
        <f t="shared" si="6"/>
        <v>-901</v>
      </c>
      <c r="L37" s="337">
        <f t="shared" si="6"/>
        <v>-901</v>
      </c>
      <c r="M37" s="337">
        <f t="shared" si="6"/>
        <v>-901</v>
      </c>
      <c r="N37" s="337">
        <f t="shared" si="6"/>
        <v>-901</v>
      </c>
      <c r="O37" s="337">
        <f t="shared" si="6"/>
        <v>-901</v>
      </c>
      <c r="P37" s="337">
        <f t="shared" si="6"/>
        <v>-901</v>
      </c>
      <c r="Q37" s="337">
        <f t="shared" si="6"/>
        <v>-901</v>
      </c>
      <c r="R37" s="337">
        <f t="shared" si="6"/>
        <v>-901</v>
      </c>
      <c r="S37" s="342" t="str">
        <f t="shared" si="1"/>
        <v/>
      </c>
      <c r="T37" s="339"/>
      <c r="U37" s="341">
        <v>1943</v>
      </c>
      <c r="V37" s="337">
        <f t="shared" si="7"/>
        <v>-901</v>
      </c>
      <c r="W37" s="337">
        <f t="shared" si="7"/>
        <v>-901</v>
      </c>
      <c r="X37" s="337">
        <f t="shared" si="7"/>
        <v>-901</v>
      </c>
      <c r="Y37" s="337">
        <f t="shared" si="7"/>
        <v>-901</v>
      </c>
      <c r="Z37" s="337">
        <f t="shared" si="7"/>
        <v>-901</v>
      </c>
      <c r="AA37" s="337">
        <f t="shared" si="7"/>
        <v>-901</v>
      </c>
      <c r="AB37" s="337">
        <f t="shared" si="7"/>
        <v>-901</v>
      </c>
      <c r="AC37" s="337">
        <f t="shared" si="7"/>
        <v>-901</v>
      </c>
      <c r="AD37" s="337">
        <f t="shared" si="7"/>
        <v>-901</v>
      </c>
      <c r="AE37" s="337">
        <f t="shared" si="7"/>
        <v>-901</v>
      </c>
      <c r="AF37" s="337">
        <f t="shared" si="7"/>
        <v>-901</v>
      </c>
      <c r="AG37" s="337">
        <f t="shared" si="7"/>
        <v>-901</v>
      </c>
      <c r="AH37" s="343" t="str">
        <f t="shared" si="3"/>
        <v/>
      </c>
      <c r="AI37" s="88"/>
      <c r="AJ37" s="83"/>
    </row>
    <row r="38" spans="1:36">
      <c r="A38" s="65">
        <f t="shared" si="4"/>
        <v>1923</v>
      </c>
      <c r="B38" s="84">
        <v>8644</v>
      </c>
      <c r="C38" s="77">
        <f>IF(OR('SF American 11444500'!C38=-901,'SF American 11443500'!C38=-901),-901,
'SF American 11444500'!C38
-'SF American 11443500'!C38
-MAX(0,'SF American 11443460'!C38)
-MAX(0,'SF American 11443300'!C38))</f>
        <v>-901</v>
      </c>
      <c r="D38" s="78">
        <f t="shared" si="5"/>
        <v>-901</v>
      </c>
      <c r="E38" s="335">
        <v>29</v>
      </c>
      <c r="F38" s="341">
        <v>1944</v>
      </c>
      <c r="G38" s="337">
        <f t="shared" si="6"/>
        <v>-901</v>
      </c>
      <c r="H38" s="337">
        <f t="shared" si="6"/>
        <v>-901</v>
      </c>
      <c r="I38" s="337">
        <f t="shared" si="6"/>
        <v>-901</v>
      </c>
      <c r="J38" s="337">
        <f t="shared" si="6"/>
        <v>-901</v>
      </c>
      <c r="K38" s="337">
        <f t="shared" si="6"/>
        <v>-901</v>
      </c>
      <c r="L38" s="337">
        <f t="shared" si="6"/>
        <v>-901</v>
      </c>
      <c r="M38" s="337">
        <f t="shared" si="6"/>
        <v>-901</v>
      </c>
      <c r="N38" s="337">
        <f t="shared" si="6"/>
        <v>-901</v>
      </c>
      <c r="O38" s="337">
        <f t="shared" si="6"/>
        <v>-901</v>
      </c>
      <c r="P38" s="337">
        <f t="shared" si="6"/>
        <v>-901</v>
      </c>
      <c r="Q38" s="337">
        <f t="shared" si="6"/>
        <v>-901</v>
      </c>
      <c r="R38" s="337">
        <f t="shared" si="6"/>
        <v>-901</v>
      </c>
      <c r="S38" s="342" t="str">
        <f t="shared" si="1"/>
        <v/>
      </c>
      <c r="T38" s="339"/>
      <c r="U38" s="341">
        <v>1944</v>
      </c>
      <c r="V38" s="337">
        <f t="shared" si="7"/>
        <v>-901</v>
      </c>
      <c r="W38" s="337">
        <f t="shared" si="7"/>
        <v>-901</v>
      </c>
      <c r="X38" s="337">
        <f t="shared" si="7"/>
        <v>-901</v>
      </c>
      <c r="Y38" s="337">
        <f t="shared" si="7"/>
        <v>-901</v>
      </c>
      <c r="Z38" s="337">
        <f t="shared" si="7"/>
        <v>-901</v>
      </c>
      <c r="AA38" s="337">
        <f t="shared" si="7"/>
        <v>-901</v>
      </c>
      <c r="AB38" s="337">
        <f t="shared" si="7"/>
        <v>-901</v>
      </c>
      <c r="AC38" s="337">
        <f t="shared" si="7"/>
        <v>-901</v>
      </c>
      <c r="AD38" s="337">
        <f t="shared" si="7"/>
        <v>-901</v>
      </c>
      <c r="AE38" s="337">
        <f t="shared" si="7"/>
        <v>-901</v>
      </c>
      <c r="AF38" s="337">
        <f t="shared" si="7"/>
        <v>-901</v>
      </c>
      <c r="AG38" s="337">
        <f t="shared" si="7"/>
        <v>-901</v>
      </c>
      <c r="AH38" s="343" t="str">
        <f t="shared" si="3"/>
        <v/>
      </c>
      <c r="AI38" s="88"/>
      <c r="AJ38" s="83"/>
    </row>
    <row r="39" spans="1:36">
      <c r="A39" s="65">
        <f t="shared" si="4"/>
        <v>1923</v>
      </c>
      <c r="B39" s="84">
        <v>8674</v>
      </c>
      <c r="C39" s="77">
        <f>IF(OR('SF American 11444500'!C39=-901,'SF American 11443500'!C39=-901),-901,
'SF American 11444500'!C39
-'SF American 11443500'!C39
-MAX(0,'SF American 11443460'!C39)
-MAX(0,'SF American 11443300'!C39))</f>
        <v>-901</v>
      </c>
      <c r="D39" s="78">
        <f t="shared" si="5"/>
        <v>-901</v>
      </c>
      <c r="E39" s="335">
        <v>28</v>
      </c>
      <c r="F39" s="341">
        <v>1945</v>
      </c>
      <c r="G39" s="337">
        <f t="shared" si="6"/>
        <v>-901</v>
      </c>
      <c r="H39" s="337">
        <f t="shared" si="6"/>
        <v>-901</v>
      </c>
      <c r="I39" s="337">
        <f t="shared" si="6"/>
        <v>-901</v>
      </c>
      <c r="J39" s="337">
        <f t="shared" si="6"/>
        <v>-901</v>
      </c>
      <c r="K39" s="337">
        <f t="shared" si="6"/>
        <v>-901</v>
      </c>
      <c r="L39" s="337">
        <f t="shared" si="6"/>
        <v>-901</v>
      </c>
      <c r="M39" s="337">
        <f t="shared" si="6"/>
        <v>-901</v>
      </c>
      <c r="N39" s="337">
        <f t="shared" si="6"/>
        <v>-901</v>
      </c>
      <c r="O39" s="337">
        <f t="shared" si="6"/>
        <v>-901</v>
      </c>
      <c r="P39" s="337">
        <f t="shared" si="6"/>
        <v>-901</v>
      </c>
      <c r="Q39" s="337">
        <f t="shared" si="6"/>
        <v>-901</v>
      </c>
      <c r="R39" s="337">
        <f t="shared" si="6"/>
        <v>-901</v>
      </c>
      <c r="S39" s="342" t="str">
        <f t="shared" si="1"/>
        <v/>
      </c>
      <c r="T39" s="339"/>
      <c r="U39" s="341">
        <v>1945</v>
      </c>
      <c r="V39" s="337">
        <f t="shared" si="7"/>
        <v>-901</v>
      </c>
      <c r="W39" s="337">
        <f t="shared" si="7"/>
        <v>-901</v>
      </c>
      <c r="X39" s="337">
        <f t="shared" si="7"/>
        <v>-901</v>
      </c>
      <c r="Y39" s="337">
        <f t="shared" si="7"/>
        <v>-901</v>
      </c>
      <c r="Z39" s="337">
        <f t="shared" si="7"/>
        <v>-901</v>
      </c>
      <c r="AA39" s="337">
        <f t="shared" si="7"/>
        <v>-901</v>
      </c>
      <c r="AB39" s="337">
        <f t="shared" si="7"/>
        <v>-901</v>
      </c>
      <c r="AC39" s="337">
        <f t="shared" si="7"/>
        <v>-901</v>
      </c>
      <c r="AD39" s="337">
        <f t="shared" si="7"/>
        <v>-901</v>
      </c>
      <c r="AE39" s="337">
        <f t="shared" si="7"/>
        <v>-901</v>
      </c>
      <c r="AF39" s="337">
        <f t="shared" si="7"/>
        <v>-901</v>
      </c>
      <c r="AG39" s="337">
        <f t="shared" si="7"/>
        <v>-901</v>
      </c>
      <c r="AH39" s="343" t="str">
        <f t="shared" si="3"/>
        <v/>
      </c>
      <c r="AI39" s="88"/>
      <c r="AJ39" s="83"/>
    </row>
    <row r="40" spans="1:36">
      <c r="A40" s="65">
        <f t="shared" si="4"/>
        <v>1924</v>
      </c>
      <c r="B40" s="84">
        <v>8705</v>
      </c>
      <c r="C40" s="77">
        <f>IF(OR('SF American 11444500'!C40=-901,'SF American 11443500'!C40=-901),-901,
'SF American 11444500'!C40
-'SF American 11443500'!C40
-MAX(0,'SF American 11443460'!C40)
-MAX(0,'SF American 11443300'!C40))</f>
        <v>-901</v>
      </c>
      <c r="D40" s="78">
        <f t="shared" si="5"/>
        <v>-901</v>
      </c>
      <c r="E40" s="335">
        <v>28</v>
      </c>
      <c r="F40" s="341">
        <v>1946</v>
      </c>
      <c r="G40" s="337">
        <f t="shared" si="6"/>
        <v>-901</v>
      </c>
      <c r="H40" s="337">
        <f t="shared" si="6"/>
        <v>-901</v>
      </c>
      <c r="I40" s="337">
        <f t="shared" si="6"/>
        <v>-901</v>
      </c>
      <c r="J40" s="337">
        <f t="shared" si="6"/>
        <v>-901</v>
      </c>
      <c r="K40" s="337">
        <f t="shared" si="6"/>
        <v>-901</v>
      </c>
      <c r="L40" s="337">
        <f t="shared" si="6"/>
        <v>-901</v>
      </c>
      <c r="M40" s="337">
        <f t="shared" si="6"/>
        <v>-901</v>
      </c>
      <c r="N40" s="337">
        <f t="shared" si="6"/>
        <v>-901</v>
      </c>
      <c r="O40" s="337">
        <f t="shared" si="6"/>
        <v>-901</v>
      </c>
      <c r="P40" s="337">
        <f t="shared" si="6"/>
        <v>-901</v>
      </c>
      <c r="Q40" s="337">
        <f t="shared" si="6"/>
        <v>-901</v>
      </c>
      <c r="R40" s="337">
        <f t="shared" si="6"/>
        <v>-901</v>
      </c>
      <c r="S40" s="342" t="str">
        <f t="shared" si="1"/>
        <v/>
      </c>
      <c r="T40" s="339"/>
      <c r="U40" s="341">
        <v>1946</v>
      </c>
      <c r="V40" s="337">
        <f t="shared" si="7"/>
        <v>-901</v>
      </c>
      <c r="W40" s="337">
        <f t="shared" si="7"/>
        <v>-901</v>
      </c>
      <c r="X40" s="337">
        <f t="shared" si="7"/>
        <v>-901</v>
      </c>
      <c r="Y40" s="337">
        <f t="shared" si="7"/>
        <v>-901</v>
      </c>
      <c r="Z40" s="337">
        <f t="shared" si="7"/>
        <v>-901</v>
      </c>
      <c r="AA40" s="337">
        <f t="shared" si="7"/>
        <v>-901</v>
      </c>
      <c r="AB40" s="337">
        <f t="shared" si="7"/>
        <v>-901</v>
      </c>
      <c r="AC40" s="337">
        <f t="shared" si="7"/>
        <v>-901</v>
      </c>
      <c r="AD40" s="337">
        <f t="shared" si="7"/>
        <v>-901</v>
      </c>
      <c r="AE40" s="337">
        <f t="shared" si="7"/>
        <v>-901</v>
      </c>
      <c r="AF40" s="337">
        <f t="shared" si="7"/>
        <v>-901</v>
      </c>
      <c r="AG40" s="337">
        <f t="shared" si="7"/>
        <v>-901</v>
      </c>
      <c r="AH40" s="343" t="str">
        <f t="shared" si="3"/>
        <v/>
      </c>
      <c r="AI40" s="88"/>
      <c r="AJ40" s="83"/>
    </row>
    <row r="41" spans="1:36">
      <c r="A41" s="65">
        <f t="shared" si="4"/>
        <v>1924</v>
      </c>
      <c r="B41" s="84">
        <v>8735</v>
      </c>
      <c r="C41" s="77">
        <f>IF(OR('SF American 11444500'!C41=-901,'SF American 11443500'!C41=-901),-901,
'SF American 11444500'!C41
-'SF American 11443500'!C41
-MAX(0,'SF American 11443460'!C41)
-MAX(0,'SF American 11443300'!C41))</f>
        <v>-901</v>
      </c>
      <c r="D41" s="78">
        <f t="shared" si="5"/>
        <v>-901</v>
      </c>
      <c r="E41" s="335">
        <v>28</v>
      </c>
      <c r="F41" s="341">
        <v>1947</v>
      </c>
      <c r="G41" s="337">
        <f t="shared" si="6"/>
        <v>-901</v>
      </c>
      <c r="H41" s="337">
        <f t="shared" si="6"/>
        <v>-901</v>
      </c>
      <c r="I41" s="337">
        <f t="shared" si="6"/>
        <v>-901</v>
      </c>
      <c r="J41" s="337">
        <f t="shared" si="6"/>
        <v>-901</v>
      </c>
      <c r="K41" s="337">
        <f t="shared" si="6"/>
        <v>-901</v>
      </c>
      <c r="L41" s="337">
        <f t="shared" si="6"/>
        <v>-901</v>
      </c>
      <c r="M41" s="337">
        <f t="shared" si="6"/>
        <v>-901</v>
      </c>
      <c r="N41" s="337">
        <f t="shared" si="6"/>
        <v>-901</v>
      </c>
      <c r="O41" s="337">
        <f t="shared" si="6"/>
        <v>-901</v>
      </c>
      <c r="P41" s="337">
        <f t="shared" si="6"/>
        <v>-901</v>
      </c>
      <c r="Q41" s="337">
        <f t="shared" si="6"/>
        <v>-901</v>
      </c>
      <c r="R41" s="337">
        <f t="shared" si="6"/>
        <v>-901</v>
      </c>
      <c r="S41" s="342" t="str">
        <f t="shared" si="1"/>
        <v/>
      </c>
      <c r="T41" s="339"/>
      <c r="U41" s="341">
        <v>1947</v>
      </c>
      <c r="V41" s="337">
        <f t="shared" si="7"/>
        <v>-901</v>
      </c>
      <c r="W41" s="337">
        <f t="shared" si="7"/>
        <v>-901</v>
      </c>
      <c r="X41" s="337">
        <f t="shared" si="7"/>
        <v>-901</v>
      </c>
      <c r="Y41" s="337">
        <f t="shared" si="7"/>
        <v>-901</v>
      </c>
      <c r="Z41" s="337">
        <f t="shared" si="7"/>
        <v>-901</v>
      </c>
      <c r="AA41" s="337">
        <f t="shared" si="7"/>
        <v>-901</v>
      </c>
      <c r="AB41" s="337">
        <f t="shared" si="7"/>
        <v>-901</v>
      </c>
      <c r="AC41" s="337">
        <f t="shared" si="7"/>
        <v>-901</v>
      </c>
      <c r="AD41" s="337">
        <f t="shared" si="7"/>
        <v>-901</v>
      </c>
      <c r="AE41" s="337">
        <f t="shared" si="7"/>
        <v>-901</v>
      </c>
      <c r="AF41" s="337">
        <f t="shared" si="7"/>
        <v>-901</v>
      </c>
      <c r="AG41" s="337">
        <f t="shared" si="7"/>
        <v>-901</v>
      </c>
      <c r="AH41" s="343" t="str">
        <f t="shared" si="3"/>
        <v/>
      </c>
      <c r="AI41" s="88"/>
      <c r="AJ41" s="83"/>
    </row>
    <row r="42" spans="1:36">
      <c r="A42" s="65">
        <f t="shared" si="4"/>
        <v>1924</v>
      </c>
      <c r="B42" s="84">
        <v>8766</v>
      </c>
      <c r="C42" s="77">
        <f>IF(OR('SF American 11444500'!C42=-901,'SF American 11443500'!C42=-901),-901,
'SF American 11444500'!C42
-'SF American 11443500'!C42
-MAX(0,'SF American 11443460'!C42)
-MAX(0,'SF American 11443300'!C42))</f>
        <v>-901</v>
      </c>
      <c r="D42" s="78">
        <f t="shared" si="5"/>
        <v>-901</v>
      </c>
      <c r="E42" s="335">
        <v>29</v>
      </c>
      <c r="F42" s="341">
        <v>1948</v>
      </c>
      <c r="G42" s="337">
        <f t="shared" si="6"/>
        <v>-901</v>
      </c>
      <c r="H42" s="337">
        <f t="shared" si="6"/>
        <v>-901</v>
      </c>
      <c r="I42" s="337">
        <f t="shared" si="6"/>
        <v>-901</v>
      </c>
      <c r="J42" s="337">
        <f t="shared" si="6"/>
        <v>-901</v>
      </c>
      <c r="K42" s="337">
        <f t="shared" si="6"/>
        <v>-901</v>
      </c>
      <c r="L42" s="337">
        <f t="shared" si="6"/>
        <v>-901</v>
      </c>
      <c r="M42" s="337">
        <f t="shared" si="6"/>
        <v>-901</v>
      </c>
      <c r="N42" s="337">
        <f t="shared" si="6"/>
        <v>-901</v>
      </c>
      <c r="O42" s="337">
        <f t="shared" si="6"/>
        <v>-901</v>
      </c>
      <c r="P42" s="337">
        <f t="shared" si="6"/>
        <v>-901</v>
      </c>
      <c r="Q42" s="337">
        <f t="shared" si="6"/>
        <v>-901</v>
      </c>
      <c r="R42" s="337">
        <f t="shared" si="6"/>
        <v>-901</v>
      </c>
      <c r="S42" s="342" t="str">
        <f t="shared" si="1"/>
        <v/>
      </c>
      <c r="T42" s="339"/>
      <c r="U42" s="341">
        <v>1948</v>
      </c>
      <c r="V42" s="337">
        <f t="shared" si="7"/>
        <v>-901</v>
      </c>
      <c r="W42" s="337">
        <f t="shared" si="7"/>
        <v>-901</v>
      </c>
      <c r="X42" s="337">
        <f t="shared" si="7"/>
        <v>-901</v>
      </c>
      <c r="Y42" s="337">
        <f t="shared" si="7"/>
        <v>-901</v>
      </c>
      <c r="Z42" s="337">
        <f t="shared" si="7"/>
        <v>-901</v>
      </c>
      <c r="AA42" s="337">
        <f t="shared" si="7"/>
        <v>-901</v>
      </c>
      <c r="AB42" s="337">
        <f t="shared" si="7"/>
        <v>-901</v>
      </c>
      <c r="AC42" s="337">
        <f t="shared" si="7"/>
        <v>-901</v>
      </c>
      <c r="AD42" s="337">
        <f t="shared" si="7"/>
        <v>-901</v>
      </c>
      <c r="AE42" s="337">
        <f t="shared" si="7"/>
        <v>-901</v>
      </c>
      <c r="AF42" s="337">
        <f t="shared" si="7"/>
        <v>-901</v>
      </c>
      <c r="AG42" s="337">
        <f t="shared" si="7"/>
        <v>-901</v>
      </c>
      <c r="AH42" s="343" t="str">
        <f t="shared" si="3"/>
        <v/>
      </c>
      <c r="AI42" s="88"/>
      <c r="AJ42" s="83"/>
    </row>
    <row r="43" spans="1:36">
      <c r="A43" s="65">
        <f t="shared" si="4"/>
        <v>1924</v>
      </c>
      <c r="B43" s="84">
        <v>8797</v>
      </c>
      <c r="C43" s="77">
        <f>IF(OR('SF American 11444500'!C43=-901,'SF American 11443500'!C43=-901),-901,
'SF American 11444500'!C43
-'SF American 11443500'!C43
-MAX(0,'SF American 11443460'!C43)
-MAX(0,'SF American 11443300'!C43))</f>
        <v>-901</v>
      </c>
      <c r="D43" s="78">
        <f t="shared" si="5"/>
        <v>-901</v>
      </c>
      <c r="E43" s="335">
        <v>28</v>
      </c>
      <c r="F43" s="341">
        <v>1949</v>
      </c>
      <c r="G43" s="337">
        <f t="shared" si="6"/>
        <v>-901</v>
      </c>
      <c r="H43" s="337">
        <f t="shared" si="6"/>
        <v>-901</v>
      </c>
      <c r="I43" s="337">
        <f t="shared" si="6"/>
        <v>-901</v>
      </c>
      <c r="J43" s="337">
        <f t="shared" si="6"/>
        <v>-901</v>
      </c>
      <c r="K43" s="337">
        <f t="shared" si="6"/>
        <v>-901</v>
      </c>
      <c r="L43" s="337">
        <f t="shared" si="6"/>
        <v>-901</v>
      </c>
      <c r="M43" s="337">
        <f t="shared" si="6"/>
        <v>-901</v>
      </c>
      <c r="N43" s="337">
        <f t="shared" si="6"/>
        <v>-901</v>
      </c>
      <c r="O43" s="337">
        <f t="shared" si="6"/>
        <v>-901</v>
      </c>
      <c r="P43" s="337">
        <f t="shared" si="6"/>
        <v>-901</v>
      </c>
      <c r="Q43" s="337">
        <f t="shared" si="6"/>
        <v>-901</v>
      </c>
      <c r="R43" s="337">
        <f t="shared" si="6"/>
        <v>-901</v>
      </c>
      <c r="S43" s="342" t="str">
        <f t="shared" si="1"/>
        <v/>
      </c>
      <c r="T43" s="339"/>
      <c r="U43" s="341">
        <v>1949</v>
      </c>
      <c r="V43" s="337">
        <f t="shared" si="7"/>
        <v>-901</v>
      </c>
      <c r="W43" s="337">
        <f t="shared" si="7"/>
        <v>-901</v>
      </c>
      <c r="X43" s="337">
        <f t="shared" si="7"/>
        <v>-901</v>
      </c>
      <c r="Y43" s="337">
        <f t="shared" si="7"/>
        <v>-901</v>
      </c>
      <c r="Z43" s="337">
        <f t="shared" si="7"/>
        <v>-901</v>
      </c>
      <c r="AA43" s="337">
        <f t="shared" si="7"/>
        <v>-901</v>
      </c>
      <c r="AB43" s="337">
        <f t="shared" si="7"/>
        <v>-901</v>
      </c>
      <c r="AC43" s="337">
        <f t="shared" si="7"/>
        <v>-901</v>
      </c>
      <c r="AD43" s="337">
        <f t="shared" si="7"/>
        <v>-901</v>
      </c>
      <c r="AE43" s="337">
        <f t="shared" si="7"/>
        <v>-901</v>
      </c>
      <c r="AF43" s="337">
        <f t="shared" si="7"/>
        <v>-901</v>
      </c>
      <c r="AG43" s="337">
        <f t="shared" si="7"/>
        <v>-901</v>
      </c>
      <c r="AH43" s="343" t="str">
        <f t="shared" si="3"/>
        <v/>
      </c>
      <c r="AI43" s="88"/>
      <c r="AJ43" s="83"/>
    </row>
    <row r="44" spans="1:36">
      <c r="A44" s="65">
        <f t="shared" si="4"/>
        <v>1924</v>
      </c>
      <c r="B44" s="84">
        <v>8826</v>
      </c>
      <c r="C44" s="77">
        <f>IF(OR('SF American 11444500'!C44=-901,'SF American 11443500'!C44=-901),-901,
'SF American 11444500'!C44
-'SF American 11443500'!C44
-MAX(0,'SF American 11443460'!C44)
-MAX(0,'SF American 11443300'!C44))</f>
        <v>-901</v>
      </c>
      <c r="D44" s="78">
        <f t="shared" si="5"/>
        <v>-901</v>
      </c>
      <c r="E44" s="335">
        <v>28</v>
      </c>
      <c r="F44" s="341">
        <v>1950</v>
      </c>
      <c r="G44" s="337">
        <f t="shared" si="6"/>
        <v>-901</v>
      </c>
      <c r="H44" s="337">
        <f t="shared" si="6"/>
        <v>-901</v>
      </c>
      <c r="I44" s="337">
        <f t="shared" si="6"/>
        <v>-901</v>
      </c>
      <c r="J44" s="337">
        <f t="shared" si="6"/>
        <v>-901</v>
      </c>
      <c r="K44" s="337">
        <f t="shared" si="6"/>
        <v>-901</v>
      </c>
      <c r="L44" s="337">
        <f t="shared" si="6"/>
        <v>-901</v>
      </c>
      <c r="M44" s="337">
        <f t="shared" si="6"/>
        <v>-901</v>
      </c>
      <c r="N44" s="337">
        <f t="shared" si="6"/>
        <v>-901</v>
      </c>
      <c r="O44" s="337">
        <f t="shared" si="6"/>
        <v>-901</v>
      </c>
      <c r="P44" s="337">
        <f t="shared" si="6"/>
        <v>-901</v>
      </c>
      <c r="Q44" s="337">
        <f t="shared" si="6"/>
        <v>-901</v>
      </c>
      <c r="R44" s="337">
        <f t="shared" si="6"/>
        <v>-901</v>
      </c>
      <c r="S44" s="342" t="str">
        <f t="shared" si="1"/>
        <v/>
      </c>
      <c r="T44" s="339"/>
      <c r="U44" s="341">
        <v>1950</v>
      </c>
      <c r="V44" s="337">
        <f t="shared" si="7"/>
        <v>-901</v>
      </c>
      <c r="W44" s="337">
        <f t="shared" si="7"/>
        <v>-901</v>
      </c>
      <c r="X44" s="337">
        <f t="shared" si="7"/>
        <v>-901</v>
      </c>
      <c r="Y44" s="337">
        <f t="shared" si="7"/>
        <v>-901</v>
      </c>
      <c r="Z44" s="337">
        <f t="shared" si="7"/>
        <v>-901</v>
      </c>
      <c r="AA44" s="337">
        <f t="shared" si="7"/>
        <v>-901</v>
      </c>
      <c r="AB44" s="337">
        <f t="shared" si="7"/>
        <v>-901</v>
      </c>
      <c r="AC44" s="337">
        <f t="shared" si="7"/>
        <v>-901</v>
      </c>
      <c r="AD44" s="337">
        <f t="shared" si="7"/>
        <v>-901</v>
      </c>
      <c r="AE44" s="337">
        <f t="shared" si="7"/>
        <v>-901</v>
      </c>
      <c r="AF44" s="337">
        <f t="shared" si="7"/>
        <v>-901</v>
      </c>
      <c r="AG44" s="337">
        <f t="shared" si="7"/>
        <v>-901</v>
      </c>
      <c r="AH44" s="343" t="str">
        <f t="shared" si="3"/>
        <v/>
      </c>
      <c r="AI44" s="88"/>
      <c r="AJ44" s="83"/>
    </row>
    <row r="45" spans="1:36">
      <c r="A45" s="65">
        <f t="shared" si="4"/>
        <v>1924</v>
      </c>
      <c r="B45" s="84">
        <v>8857</v>
      </c>
      <c r="C45" s="77">
        <f>IF(OR('SF American 11444500'!C45=-901,'SF American 11443500'!C45=-901),-901,
'SF American 11444500'!C45
-'SF American 11443500'!C45
-MAX(0,'SF American 11443460'!C45)
-MAX(0,'SF American 11443300'!C45))</f>
        <v>-901</v>
      </c>
      <c r="D45" s="78">
        <f t="shared" si="5"/>
        <v>-901</v>
      </c>
      <c r="E45" s="335">
        <v>28</v>
      </c>
      <c r="F45" s="341">
        <v>1951</v>
      </c>
      <c r="G45" s="337">
        <f t="shared" si="6"/>
        <v>-901</v>
      </c>
      <c r="H45" s="337">
        <f t="shared" si="6"/>
        <v>-901</v>
      </c>
      <c r="I45" s="337">
        <f t="shared" si="6"/>
        <v>-901</v>
      </c>
      <c r="J45" s="337">
        <f t="shared" si="6"/>
        <v>-901</v>
      </c>
      <c r="K45" s="337">
        <f t="shared" si="6"/>
        <v>-901</v>
      </c>
      <c r="L45" s="337">
        <f t="shared" si="6"/>
        <v>-901</v>
      </c>
      <c r="M45" s="337">
        <f t="shared" si="6"/>
        <v>-901</v>
      </c>
      <c r="N45" s="337">
        <f t="shared" si="6"/>
        <v>-901</v>
      </c>
      <c r="O45" s="337">
        <f t="shared" si="6"/>
        <v>-901</v>
      </c>
      <c r="P45" s="337">
        <f t="shared" si="6"/>
        <v>-901</v>
      </c>
      <c r="Q45" s="337">
        <f t="shared" si="6"/>
        <v>-901</v>
      </c>
      <c r="R45" s="337">
        <f t="shared" si="6"/>
        <v>-901</v>
      </c>
      <c r="S45" s="342" t="str">
        <f t="shared" si="1"/>
        <v/>
      </c>
      <c r="T45" s="339"/>
      <c r="U45" s="341">
        <v>1951</v>
      </c>
      <c r="V45" s="337">
        <f t="shared" si="7"/>
        <v>-901</v>
      </c>
      <c r="W45" s="337">
        <f t="shared" si="7"/>
        <v>-901</v>
      </c>
      <c r="X45" s="337">
        <f t="shared" si="7"/>
        <v>-901</v>
      </c>
      <c r="Y45" s="337">
        <f t="shared" si="7"/>
        <v>-901</v>
      </c>
      <c r="Z45" s="337">
        <f t="shared" si="7"/>
        <v>-901</v>
      </c>
      <c r="AA45" s="337">
        <f t="shared" si="7"/>
        <v>-901</v>
      </c>
      <c r="AB45" s="337">
        <f t="shared" si="7"/>
        <v>-901</v>
      </c>
      <c r="AC45" s="337">
        <f t="shared" si="7"/>
        <v>-901</v>
      </c>
      <c r="AD45" s="337">
        <f t="shared" si="7"/>
        <v>-901</v>
      </c>
      <c r="AE45" s="337">
        <f t="shared" si="7"/>
        <v>-901</v>
      </c>
      <c r="AF45" s="337">
        <f t="shared" si="7"/>
        <v>-901</v>
      </c>
      <c r="AG45" s="337">
        <f t="shared" si="7"/>
        <v>-901</v>
      </c>
      <c r="AH45" s="343" t="str">
        <f t="shared" si="3"/>
        <v/>
      </c>
      <c r="AI45" s="88"/>
      <c r="AJ45" s="83"/>
    </row>
    <row r="46" spans="1:36">
      <c r="A46" s="65">
        <f t="shared" si="4"/>
        <v>1924</v>
      </c>
      <c r="B46" s="84">
        <v>8887</v>
      </c>
      <c r="C46" s="77">
        <f>IF(OR('SF American 11444500'!C46=-901,'SF American 11443500'!C46=-901),-901,
'SF American 11444500'!C46
-'SF American 11443500'!C46
-MAX(0,'SF American 11443460'!C46)
-MAX(0,'SF American 11443300'!C46))</f>
        <v>-901</v>
      </c>
      <c r="D46" s="78">
        <f t="shared" si="5"/>
        <v>-901</v>
      </c>
      <c r="E46" s="335">
        <v>29</v>
      </c>
      <c r="F46" s="341">
        <v>1952</v>
      </c>
      <c r="G46" s="337">
        <f t="shared" si="6"/>
        <v>-901</v>
      </c>
      <c r="H46" s="337">
        <f t="shared" si="6"/>
        <v>-901</v>
      </c>
      <c r="I46" s="337">
        <f t="shared" si="6"/>
        <v>-901</v>
      </c>
      <c r="J46" s="337">
        <f t="shared" si="6"/>
        <v>-901</v>
      </c>
      <c r="K46" s="337">
        <f t="shared" si="6"/>
        <v>-901</v>
      </c>
      <c r="L46" s="337">
        <f t="shared" si="6"/>
        <v>-901</v>
      </c>
      <c r="M46" s="337">
        <f t="shared" si="6"/>
        <v>-901</v>
      </c>
      <c r="N46" s="337">
        <f t="shared" si="6"/>
        <v>-901</v>
      </c>
      <c r="O46" s="337">
        <f t="shared" si="6"/>
        <v>-901</v>
      </c>
      <c r="P46" s="337">
        <f t="shared" si="6"/>
        <v>-901</v>
      </c>
      <c r="Q46" s="337">
        <f t="shared" si="6"/>
        <v>-901</v>
      </c>
      <c r="R46" s="337">
        <f t="shared" si="6"/>
        <v>-901</v>
      </c>
      <c r="S46" s="342" t="str">
        <f t="shared" si="1"/>
        <v/>
      </c>
      <c r="T46" s="339"/>
      <c r="U46" s="341">
        <v>1952</v>
      </c>
      <c r="V46" s="337">
        <f t="shared" si="7"/>
        <v>-901</v>
      </c>
      <c r="W46" s="337">
        <f t="shared" si="7"/>
        <v>-901</v>
      </c>
      <c r="X46" s="337">
        <f t="shared" si="7"/>
        <v>-901</v>
      </c>
      <c r="Y46" s="337">
        <f t="shared" si="7"/>
        <v>-901</v>
      </c>
      <c r="Z46" s="337">
        <f t="shared" si="7"/>
        <v>-901</v>
      </c>
      <c r="AA46" s="337">
        <f t="shared" si="7"/>
        <v>-901</v>
      </c>
      <c r="AB46" s="337">
        <f t="shared" si="7"/>
        <v>-901</v>
      </c>
      <c r="AC46" s="337">
        <f t="shared" si="7"/>
        <v>-901</v>
      </c>
      <c r="AD46" s="337">
        <f t="shared" si="7"/>
        <v>-901</v>
      </c>
      <c r="AE46" s="337">
        <f t="shared" si="7"/>
        <v>-901</v>
      </c>
      <c r="AF46" s="337">
        <f t="shared" si="7"/>
        <v>-901</v>
      </c>
      <c r="AG46" s="337">
        <f t="shared" si="7"/>
        <v>-901</v>
      </c>
      <c r="AH46" s="343" t="str">
        <f t="shared" si="3"/>
        <v/>
      </c>
      <c r="AI46" s="88"/>
      <c r="AJ46" s="83"/>
    </row>
    <row r="47" spans="1:36">
      <c r="A47" s="65">
        <f t="shared" si="4"/>
        <v>1924</v>
      </c>
      <c r="B47" s="84">
        <v>8918</v>
      </c>
      <c r="C47" s="77">
        <f>IF(OR('SF American 11444500'!C47=-901,'SF American 11443500'!C47=-901),-901,
'SF American 11444500'!C47
-'SF American 11443500'!C47
-MAX(0,'SF American 11443460'!C47)
-MAX(0,'SF American 11443300'!C47))</f>
        <v>-901</v>
      </c>
      <c r="D47" s="78">
        <f t="shared" si="5"/>
        <v>-901</v>
      </c>
      <c r="E47" s="335">
        <v>28</v>
      </c>
      <c r="F47" s="341">
        <v>1953</v>
      </c>
      <c r="G47" s="337">
        <f t="shared" si="6"/>
        <v>-901</v>
      </c>
      <c r="H47" s="337">
        <f t="shared" si="6"/>
        <v>-901</v>
      </c>
      <c r="I47" s="337">
        <f t="shared" si="6"/>
        <v>-901</v>
      </c>
      <c r="J47" s="337">
        <f t="shared" si="6"/>
        <v>-901</v>
      </c>
      <c r="K47" s="337">
        <f t="shared" si="6"/>
        <v>-901</v>
      </c>
      <c r="L47" s="337">
        <f t="shared" si="6"/>
        <v>-901</v>
      </c>
      <c r="M47" s="337">
        <f t="shared" si="6"/>
        <v>-901</v>
      </c>
      <c r="N47" s="337">
        <f t="shared" si="6"/>
        <v>-901</v>
      </c>
      <c r="O47" s="337">
        <f t="shared" si="6"/>
        <v>-901</v>
      </c>
      <c r="P47" s="337">
        <f t="shared" si="6"/>
        <v>-901</v>
      </c>
      <c r="Q47" s="337">
        <f t="shared" si="6"/>
        <v>-901</v>
      </c>
      <c r="R47" s="337">
        <f t="shared" si="6"/>
        <v>-901</v>
      </c>
      <c r="S47" s="342" t="str">
        <f t="shared" si="1"/>
        <v/>
      </c>
      <c r="T47" s="339"/>
      <c r="U47" s="341">
        <v>1953</v>
      </c>
      <c r="V47" s="337">
        <f t="shared" si="7"/>
        <v>-901</v>
      </c>
      <c r="W47" s="337">
        <f t="shared" si="7"/>
        <v>-901</v>
      </c>
      <c r="X47" s="337">
        <f t="shared" si="7"/>
        <v>-901</v>
      </c>
      <c r="Y47" s="337">
        <f t="shared" si="7"/>
        <v>-901</v>
      </c>
      <c r="Z47" s="337">
        <f t="shared" si="7"/>
        <v>-901</v>
      </c>
      <c r="AA47" s="337">
        <f t="shared" si="7"/>
        <v>-901</v>
      </c>
      <c r="AB47" s="337">
        <f t="shared" si="7"/>
        <v>-901</v>
      </c>
      <c r="AC47" s="337">
        <f t="shared" si="7"/>
        <v>-901</v>
      </c>
      <c r="AD47" s="337">
        <f t="shared" si="7"/>
        <v>-901</v>
      </c>
      <c r="AE47" s="337">
        <f t="shared" si="7"/>
        <v>-901</v>
      </c>
      <c r="AF47" s="337">
        <f t="shared" si="7"/>
        <v>-901</v>
      </c>
      <c r="AG47" s="337">
        <f t="shared" si="7"/>
        <v>-901</v>
      </c>
      <c r="AH47" s="343" t="str">
        <f t="shared" si="3"/>
        <v/>
      </c>
      <c r="AI47" s="88"/>
      <c r="AJ47" s="83"/>
    </row>
    <row r="48" spans="1:36">
      <c r="A48" s="65">
        <f t="shared" si="4"/>
        <v>1924</v>
      </c>
      <c r="B48" s="84">
        <v>8948</v>
      </c>
      <c r="C48" s="77">
        <f>IF(OR('SF American 11444500'!C48=-901,'SF American 11443500'!C48=-901),-901,
'SF American 11444500'!C48
-'SF American 11443500'!C48
-MAX(0,'SF American 11443460'!C48)
-MAX(0,'SF American 11443300'!C48))</f>
        <v>-901</v>
      </c>
      <c r="D48" s="78">
        <f t="shared" si="5"/>
        <v>-901</v>
      </c>
      <c r="E48" s="335">
        <v>28</v>
      </c>
      <c r="F48" s="341">
        <v>1954</v>
      </c>
      <c r="G48" s="337">
        <f t="shared" si="6"/>
        <v>-901</v>
      </c>
      <c r="H48" s="337">
        <f t="shared" si="6"/>
        <v>-901</v>
      </c>
      <c r="I48" s="337">
        <f t="shared" si="6"/>
        <v>-901</v>
      </c>
      <c r="J48" s="337">
        <f t="shared" si="6"/>
        <v>-901</v>
      </c>
      <c r="K48" s="337">
        <f t="shared" si="6"/>
        <v>-901</v>
      </c>
      <c r="L48" s="337">
        <f t="shared" si="6"/>
        <v>-901</v>
      </c>
      <c r="M48" s="337">
        <f t="shared" si="6"/>
        <v>-901</v>
      </c>
      <c r="N48" s="337">
        <f t="shared" si="6"/>
        <v>-901</v>
      </c>
      <c r="O48" s="337">
        <f t="shared" si="6"/>
        <v>-901</v>
      </c>
      <c r="P48" s="337">
        <f t="shared" si="6"/>
        <v>-901</v>
      </c>
      <c r="Q48" s="337">
        <f t="shared" si="6"/>
        <v>-901</v>
      </c>
      <c r="R48" s="337">
        <f t="shared" si="6"/>
        <v>-901</v>
      </c>
      <c r="S48" s="342" t="str">
        <f t="shared" si="1"/>
        <v/>
      </c>
      <c r="T48" s="339"/>
      <c r="U48" s="341">
        <v>1954</v>
      </c>
      <c r="V48" s="337">
        <f t="shared" si="7"/>
        <v>-901</v>
      </c>
      <c r="W48" s="337">
        <f t="shared" si="7"/>
        <v>-901</v>
      </c>
      <c r="X48" s="337">
        <f t="shared" si="7"/>
        <v>-901</v>
      </c>
      <c r="Y48" s="337">
        <f t="shared" si="7"/>
        <v>-901</v>
      </c>
      <c r="Z48" s="337">
        <f t="shared" si="7"/>
        <v>-901</v>
      </c>
      <c r="AA48" s="337">
        <f t="shared" si="7"/>
        <v>-901</v>
      </c>
      <c r="AB48" s="337">
        <f t="shared" si="7"/>
        <v>-901</v>
      </c>
      <c r="AC48" s="337">
        <f t="shared" si="7"/>
        <v>-901</v>
      </c>
      <c r="AD48" s="337">
        <f t="shared" si="7"/>
        <v>-901</v>
      </c>
      <c r="AE48" s="337">
        <f t="shared" si="7"/>
        <v>-901</v>
      </c>
      <c r="AF48" s="337">
        <f t="shared" si="7"/>
        <v>-901</v>
      </c>
      <c r="AG48" s="337">
        <f t="shared" si="7"/>
        <v>-901</v>
      </c>
      <c r="AH48" s="343" t="str">
        <f t="shared" si="3"/>
        <v/>
      </c>
      <c r="AI48" s="88"/>
      <c r="AJ48" s="83"/>
    </row>
    <row r="49" spans="1:36">
      <c r="A49" s="65">
        <f t="shared" si="4"/>
        <v>1924</v>
      </c>
      <c r="B49" s="84">
        <v>8979</v>
      </c>
      <c r="C49" s="77">
        <f>IF(OR('SF American 11444500'!C49=-901,'SF American 11443500'!C49=-901),-901,
'SF American 11444500'!C49
-'SF American 11443500'!C49
-MAX(0,'SF American 11443460'!C49)
-MAX(0,'SF American 11443300'!C49))</f>
        <v>-901</v>
      </c>
      <c r="D49" s="78">
        <f t="shared" si="5"/>
        <v>-901</v>
      </c>
      <c r="E49" s="335">
        <v>28</v>
      </c>
      <c r="F49" s="341">
        <v>1955</v>
      </c>
      <c r="G49" s="337">
        <f t="shared" ref="G49:R70" si="8">INDEX($C$16:$C$2000,($F49-1922)*12+G$12,1)</f>
        <v>-901</v>
      </c>
      <c r="H49" s="337">
        <f t="shared" si="8"/>
        <v>-901</v>
      </c>
      <c r="I49" s="337">
        <f t="shared" si="8"/>
        <v>-901</v>
      </c>
      <c r="J49" s="337">
        <f t="shared" si="8"/>
        <v>-901</v>
      </c>
      <c r="K49" s="337">
        <f t="shared" si="8"/>
        <v>-901</v>
      </c>
      <c r="L49" s="337">
        <f t="shared" si="8"/>
        <v>-901</v>
      </c>
      <c r="M49" s="337">
        <f t="shared" si="8"/>
        <v>-901</v>
      </c>
      <c r="N49" s="337">
        <f t="shared" si="8"/>
        <v>-901</v>
      </c>
      <c r="O49" s="337">
        <f t="shared" si="8"/>
        <v>-901</v>
      </c>
      <c r="P49" s="337">
        <f t="shared" si="8"/>
        <v>-901</v>
      </c>
      <c r="Q49" s="337">
        <f t="shared" si="8"/>
        <v>-901</v>
      </c>
      <c r="R49" s="337">
        <f t="shared" si="8"/>
        <v>-901</v>
      </c>
      <c r="S49" s="342" t="str">
        <f t="shared" si="1"/>
        <v/>
      </c>
      <c r="T49" s="339"/>
      <c r="U49" s="341">
        <v>1955</v>
      </c>
      <c r="V49" s="337">
        <f t="shared" ref="V49:AG70" si="9">IF(INDEX($D$16:$D$2000,($U49-1922)*12+V$12,1)&lt;&gt;-901,INDEX($D$16:$D$2000,($U49-1922)*12+V$12,1)*1000,-901)</f>
        <v>-901</v>
      </c>
      <c r="W49" s="337">
        <f t="shared" si="9"/>
        <v>-901</v>
      </c>
      <c r="X49" s="337">
        <f t="shared" si="9"/>
        <v>-901</v>
      </c>
      <c r="Y49" s="337">
        <f t="shared" si="9"/>
        <v>-901</v>
      </c>
      <c r="Z49" s="337">
        <f t="shared" si="9"/>
        <v>-901</v>
      </c>
      <c r="AA49" s="337">
        <f t="shared" si="9"/>
        <v>-901</v>
      </c>
      <c r="AB49" s="337">
        <f t="shared" si="9"/>
        <v>-901</v>
      </c>
      <c r="AC49" s="337">
        <f t="shared" si="9"/>
        <v>-901</v>
      </c>
      <c r="AD49" s="337">
        <f t="shared" si="9"/>
        <v>-901</v>
      </c>
      <c r="AE49" s="337">
        <f t="shared" si="9"/>
        <v>-901</v>
      </c>
      <c r="AF49" s="337">
        <f t="shared" si="9"/>
        <v>-901</v>
      </c>
      <c r="AG49" s="337">
        <f t="shared" si="9"/>
        <v>-901</v>
      </c>
      <c r="AH49" s="343" t="str">
        <f t="shared" si="3"/>
        <v/>
      </c>
      <c r="AI49" s="88"/>
      <c r="AJ49" s="83"/>
    </row>
    <row r="50" spans="1:36">
      <c r="A50" s="65">
        <f t="shared" si="4"/>
        <v>1924</v>
      </c>
      <c r="B50" s="84">
        <v>9010</v>
      </c>
      <c r="C50" s="77">
        <f>IF(OR('SF American 11444500'!C50=-901,'SF American 11443500'!C50=-901),-901,
'SF American 11444500'!C50
-'SF American 11443500'!C50
-MAX(0,'SF American 11443460'!C50)
-MAX(0,'SF American 11443300'!C50))</f>
        <v>-901</v>
      </c>
      <c r="D50" s="78">
        <f t="shared" si="5"/>
        <v>-901</v>
      </c>
      <c r="E50" s="335">
        <v>29</v>
      </c>
      <c r="F50" s="341">
        <v>1956</v>
      </c>
      <c r="G50" s="337">
        <f t="shared" si="8"/>
        <v>-901</v>
      </c>
      <c r="H50" s="337">
        <f t="shared" si="8"/>
        <v>-901</v>
      </c>
      <c r="I50" s="337">
        <f t="shared" si="8"/>
        <v>-901</v>
      </c>
      <c r="J50" s="337">
        <f t="shared" si="8"/>
        <v>-901</v>
      </c>
      <c r="K50" s="337">
        <f t="shared" si="8"/>
        <v>-901</v>
      </c>
      <c r="L50" s="337">
        <f t="shared" si="8"/>
        <v>-901</v>
      </c>
      <c r="M50" s="337">
        <f t="shared" si="8"/>
        <v>-901</v>
      </c>
      <c r="N50" s="337">
        <f t="shared" si="8"/>
        <v>-901</v>
      </c>
      <c r="O50" s="337">
        <f t="shared" si="8"/>
        <v>-901</v>
      </c>
      <c r="P50" s="337">
        <f t="shared" si="8"/>
        <v>-901</v>
      </c>
      <c r="Q50" s="337">
        <f t="shared" si="8"/>
        <v>-901</v>
      </c>
      <c r="R50" s="337">
        <f t="shared" si="8"/>
        <v>-901</v>
      </c>
      <c r="S50" s="342" t="str">
        <f t="shared" si="1"/>
        <v/>
      </c>
      <c r="T50" s="339"/>
      <c r="U50" s="341">
        <v>1956</v>
      </c>
      <c r="V50" s="337">
        <f t="shared" si="9"/>
        <v>-901</v>
      </c>
      <c r="W50" s="337">
        <f t="shared" si="9"/>
        <v>-901</v>
      </c>
      <c r="X50" s="337">
        <f t="shared" si="9"/>
        <v>-901</v>
      </c>
      <c r="Y50" s="337">
        <f t="shared" si="9"/>
        <v>-901</v>
      </c>
      <c r="Z50" s="337">
        <f t="shared" si="9"/>
        <v>-901</v>
      </c>
      <c r="AA50" s="337">
        <f t="shared" si="9"/>
        <v>-901</v>
      </c>
      <c r="AB50" s="337">
        <f t="shared" si="9"/>
        <v>-901</v>
      </c>
      <c r="AC50" s="337">
        <f t="shared" si="9"/>
        <v>-901</v>
      </c>
      <c r="AD50" s="337">
        <f t="shared" si="9"/>
        <v>-901</v>
      </c>
      <c r="AE50" s="337">
        <f t="shared" si="9"/>
        <v>-901</v>
      </c>
      <c r="AF50" s="337">
        <f t="shared" si="9"/>
        <v>-901</v>
      </c>
      <c r="AG50" s="337">
        <f t="shared" si="9"/>
        <v>-901</v>
      </c>
      <c r="AH50" s="343" t="str">
        <f t="shared" si="3"/>
        <v/>
      </c>
      <c r="AI50" s="88"/>
      <c r="AJ50" s="83"/>
    </row>
    <row r="51" spans="1:36">
      <c r="A51" s="65">
        <f t="shared" si="4"/>
        <v>1924</v>
      </c>
      <c r="B51" s="84">
        <v>9040</v>
      </c>
      <c r="C51" s="77">
        <f>IF(OR('SF American 11444500'!C51=-901,'SF American 11443500'!C51=-901),-901,
'SF American 11444500'!C51
-'SF American 11443500'!C51
-MAX(0,'SF American 11443460'!C51)
-MAX(0,'SF American 11443300'!C51))</f>
        <v>-901</v>
      </c>
      <c r="D51" s="78">
        <f t="shared" si="5"/>
        <v>-901</v>
      </c>
      <c r="E51" s="335">
        <v>28</v>
      </c>
      <c r="F51" s="341">
        <v>1957</v>
      </c>
      <c r="G51" s="337">
        <f t="shared" si="8"/>
        <v>-901</v>
      </c>
      <c r="H51" s="337">
        <f t="shared" si="8"/>
        <v>-901</v>
      </c>
      <c r="I51" s="337">
        <f t="shared" si="8"/>
        <v>-901</v>
      </c>
      <c r="J51" s="337">
        <f t="shared" si="8"/>
        <v>-901</v>
      </c>
      <c r="K51" s="337">
        <f t="shared" si="8"/>
        <v>-901</v>
      </c>
      <c r="L51" s="337">
        <f t="shared" si="8"/>
        <v>-901</v>
      </c>
      <c r="M51" s="337">
        <f t="shared" si="8"/>
        <v>-901</v>
      </c>
      <c r="N51" s="337">
        <f t="shared" si="8"/>
        <v>-901</v>
      </c>
      <c r="O51" s="337">
        <f t="shared" si="8"/>
        <v>-901</v>
      </c>
      <c r="P51" s="337">
        <f t="shared" si="8"/>
        <v>-901</v>
      </c>
      <c r="Q51" s="337">
        <f t="shared" si="8"/>
        <v>-901</v>
      </c>
      <c r="R51" s="337">
        <f t="shared" si="8"/>
        <v>-901</v>
      </c>
      <c r="S51" s="342" t="str">
        <f t="shared" si="1"/>
        <v/>
      </c>
      <c r="T51" s="339"/>
      <c r="U51" s="341">
        <v>1957</v>
      </c>
      <c r="V51" s="337">
        <f t="shared" si="9"/>
        <v>-901</v>
      </c>
      <c r="W51" s="337">
        <f t="shared" si="9"/>
        <v>-901</v>
      </c>
      <c r="X51" s="337">
        <f t="shared" si="9"/>
        <v>-901</v>
      </c>
      <c r="Y51" s="337">
        <f t="shared" si="9"/>
        <v>-901</v>
      </c>
      <c r="Z51" s="337">
        <f t="shared" si="9"/>
        <v>-901</v>
      </c>
      <c r="AA51" s="337">
        <f t="shared" si="9"/>
        <v>-901</v>
      </c>
      <c r="AB51" s="337">
        <f t="shared" si="9"/>
        <v>-901</v>
      </c>
      <c r="AC51" s="337">
        <f t="shared" si="9"/>
        <v>-901</v>
      </c>
      <c r="AD51" s="337">
        <f t="shared" si="9"/>
        <v>-901</v>
      </c>
      <c r="AE51" s="337">
        <f t="shared" si="9"/>
        <v>-901</v>
      </c>
      <c r="AF51" s="337">
        <f t="shared" si="9"/>
        <v>-901</v>
      </c>
      <c r="AG51" s="337">
        <f t="shared" si="9"/>
        <v>-901</v>
      </c>
      <c r="AH51" s="343" t="str">
        <f t="shared" si="3"/>
        <v/>
      </c>
      <c r="AI51" s="88"/>
      <c r="AJ51" s="83"/>
    </row>
    <row r="52" spans="1:36">
      <c r="A52" s="65">
        <f t="shared" si="4"/>
        <v>1925</v>
      </c>
      <c r="B52" s="84">
        <v>9071</v>
      </c>
      <c r="C52" s="77">
        <f>IF(OR('SF American 11444500'!C52=-901,'SF American 11443500'!C52=-901),-901,
'SF American 11444500'!C52
-'SF American 11443500'!C52
-MAX(0,'SF American 11443460'!C52)
-MAX(0,'SF American 11443300'!C52))</f>
        <v>-901</v>
      </c>
      <c r="D52" s="78">
        <f t="shared" si="5"/>
        <v>-901</v>
      </c>
      <c r="E52" s="335">
        <v>28</v>
      </c>
      <c r="F52" s="341">
        <v>1958</v>
      </c>
      <c r="G52" s="337">
        <f t="shared" si="8"/>
        <v>-901</v>
      </c>
      <c r="H52" s="337">
        <f t="shared" si="8"/>
        <v>-901</v>
      </c>
      <c r="I52" s="337">
        <f t="shared" si="8"/>
        <v>-901</v>
      </c>
      <c r="J52" s="337">
        <f t="shared" si="8"/>
        <v>-901</v>
      </c>
      <c r="K52" s="337">
        <f t="shared" si="8"/>
        <v>-901</v>
      </c>
      <c r="L52" s="337">
        <f t="shared" si="8"/>
        <v>-901</v>
      </c>
      <c r="M52" s="337">
        <f t="shared" si="8"/>
        <v>-901</v>
      </c>
      <c r="N52" s="337">
        <f t="shared" si="8"/>
        <v>-901</v>
      </c>
      <c r="O52" s="337">
        <f t="shared" si="8"/>
        <v>-901</v>
      </c>
      <c r="P52" s="337">
        <f t="shared" si="8"/>
        <v>-901</v>
      </c>
      <c r="Q52" s="337">
        <f t="shared" si="8"/>
        <v>-901</v>
      </c>
      <c r="R52" s="337">
        <f t="shared" si="8"/>
        <v>-901</v>
      </c>
      <c r="S52" s="342" t="str">
        <f t="shared" si="1"/>
        <v/>
      </c>
      <c r="T52" s="339"/>
      <c r="U52" s="341">
        <v>1958</v>
      </c>
      <c r="V52" s="337">
        <f t="shared" si="9"/>
        <v>-901</v>
      </c>
      <c r="W52" s="337">
        <f t="shared" si="9"/>
        <v>-901</v>
      </c>
      <c r="X52" s="337">
        <f t="shared" si="9"/>
        <v>-901</v>
      </c>
      <c r="Y52" s="337">
        <f t="shared" si="9"/>
        <v>-901</v>
      </c>
      <c r="Z52" s="337">
        <f t="shared" si="9"/>
        <v>-901</v>
      </c>
      <c r="AA52" s="337">
        <f t="shared" si="9"/>
        <v>-901</v>
      </c>
      <c r="AB52" s="337">
        <f t="shared" si="9"/>
        <v>-901</v>
      </c>
      <c r="AC52" s="337">
        <f t="shared" si="9"/>
        <v>-901</v>
      </c>
      <c r="AD52" s="337">
        <f t="shared" si="9"/>
        <v>-901</v>
      </c>
      <c r="AE52" s="337">
        <f t="shared" si="9"/>
        <v>-901</v>
      </c>
      <c r="AF52" s="337">
        <f t="shared" si="9"/>
        <v>-901</v>
      </c>
      <c r="AG52" s="337">
        <f t="shared" si="9"/>
        <v>-901</v>
      </c>
      <c r="AH52" s="343" t="str">
        <f t="shared" si="3"/>
        <v/>
      </c>
      <c r="AI52" s="88"/>
      <c r="AJ52" s="83"/>
    </row>
    <row r="53" spans="1:36">
      <c r="A53" s="65">
        <f t="shared" si="4"/>
        <v>1925</v>
      </c>
      <c r="B53" s="84">
        <v>9101</v>
      </c>
      <c r="C53" s="77">
        <f>IF(OR('SF American 11444500'!C53=-901,'SF American 11443500'!C53=-901),-901,
'SF American 11444500'!C53
-'SF American 11443500'!C53
-MAX(0,'SF American 11443460'!C53)
-MAX(0,'SF American 11443300'!C53))</f>
        <v>-901</v>
      </c>
      <c r="D53" s="78">
        <f t="shared" si="5"/>
        <v>-901</v>
      </c>
      <c r="E53" s="335">
        <v>28</v>
      </c>
      <c r="F53" s="341">
        <v>1959</v>
      </c>
      <c r="G53" s="337">
        <f t="shared" si="8"/>
        <v>-901</v>
      </c>
      <c r="H53" s="337">
        <f t="shared" si="8"/>
        <v>-901</v>
      </c>
      <c r="I53" s="337">
        <f t="shared" si="8"/>
        <v>-901</v>
      </c>
      <c r="J53" s="337">
        <f t="shared" si="8"/>
        <v>-901</v>
      </c>
      <c r="K53" s="337">
        <f t="shared" si="8"/>
        <v>-901</v>
      </c>
      <c r="L53" s="337">
        <f t="shared" si="8"/>
        <v>-901</v>
      </c>
      <c r="M53" s="337">
        <f t="shared" si="8"/>
        <v>-901</v>
      </c>
      <c r="N53" s="337">
        <f t="shared" si="8"/>
        <v>-901</v>
      </c>
      <c r="O53" s="337">
        <f t="shared" si="8"/>
        <v>-901</v>
      </c>
      <c r="P53" s="337">
        <f t="shared" si="8"/>
        <v>-901</v>
      </c>
      <c r="Q53" s="337">
        <f t="shared" si="8"/>
        <v>-901</v>
      </c>
      <c r="R53" s="337">
        <f t="shared" si="8"/>
        <v>-901</v>
      </c>
      <c r="S53" s="342" t="str">
        <f t="shared" si="1"/>
        <v/>
      </c>
      <c r="T53" s="339"/>
      <c r="U53" s="341">
        <v>1959</v>
      </c>
      <c r="V53" s="337">
        <f t="shared" si="9"/>
        <v>-901</v>
      </c>
      <c r="W53" s="337">
        <f t="shared" si="9"/>
        <v>-901</v>
      </c>
      <c r="X53" s="337">
        <f t="shared" si="9"/>
        <v>-901</v>
      </c>
      <c r="Y53" s="337">
        <f t="shared" si="9"/>
        <v>-901</v>
      </c>
      <c r="Z53" s="337">
        <f t="shared" si="9"/>
        <v>-901</v>
      </c>
      <c r="AA53" s="337">
        <f t="shared" si="9"/>
        <v>-901</v>
      </c>
      <c r="AB53" s="337">
        <f t="shared" si="9"/>
        <v>-901</v>
      </c>
      <c r="AC53" s="337">
        <f t="shared" si="9"/>
        <v>-901</v>
      </c>
      <c r="AD53" s="337">
        <f t="shared" si="9"/>
        <v>-901</v>
      </c>
      <c r="AE53" s="337">
        <f t="shared" si="9"/>
        <v>-901</v>
      </c>
      <c r="AF53" s="337">
        <f t="shared" si="9"/>
        <v>-901</v>
      </c>
      <c r="AG53" s="337">
        <f t="shared" si="9"/>
        <v>-901</v>
      </c>
      <c r="AH53" s="343" t="str">
        <f t="shared" si="3"/>
        <v/>
      </c>
      <c r="AI53" s="88"/>
      <c r="AJ53" s="83"/>
    </row>
    <row r="54" spans="1:36">
      <c r="A54" s="65">
        <f t="shared" si="4"/>
        <v>1925</v>
      </c>
      <c r="B54" s="84">
        <v>9132</v>
      </c>
      <c r="C54" s="77">
        <f>IF(OR('SF American 11444500'!C54=-901,'SF American 11443500'!C54=-901),-901,
'SF American 11444500'!C54
-'SF American 11443500'!C54
-MAX(0,'SF American 11443460'!C54)
-MAX(0,'SF American 11443300'!C54))</f>
        <v>-901</v>
      </c>
      <c r="D54" s="78">
        <f t="shared" si="5"/>
        <v>-901</v>
      </c>
      <c r="E54" s="335">
        <v>29</v>
      </c>
      <c r="F54" s="341">
        <v>1960</v>
      </c>
      <c r="G54" s="337">
        <f t="shared" si="8"/>
        <v>-901</v>
      </c>
      <c r="H54" s="337">
        <f t="shared" si="8"/>
        <v>-901</v>
      </c>
      <c r="I54" s="337">
        <f t="shared" si="8"/>
        <v>-901</v>
      </c>
      <c r="J54" s="337">
        <f t="shared" si="8"/>
        <v>-901</v>
      </c>
      <c r="K54" s="337">
        <f t="shared" si="8"/>
        <v>-901</v>
      </c>
      <c r="L54" s="337">
        <f t="shared" si="8"/>
        <v>-901</v>
      </c>
      <c r="M54" s="337">
        <f t="shared" si="8"/>
        <v>-901</v>
      </c>
      <c r="N54" s="337">
        <f t="shared" si="8"/>
        <v>-901</v>
      </c>
      <c r="O54" s="337">
        <f t="shared" si="8"/>
        <v>-901</v>
      </c>
      <c r="P54" s="337">
        <f t="shared" si="8"/>
        <v>-901</v>
      </c>
      <c r="Q54" s="337">
        <f t="shared" si="8"/>
        <v>-901</v>
      </c>
      <c r="R54" s="337">
        <f t="shared" si="8"/>
        <v>-901</v>
      </c>
      <c r="S54" s="342" t="str">
        <f t="shared" si="1"/>
        <v/>
      </c>
      <c r="T54" s="339"/>
      <c r="U54" s="341">
        <v>1960</v>
      </c>
      <c r="V54" s="337">
        <f t="shared" si="9"/>
        <v>-901</v>
      </c>
      <c r="W54" s="337">
        <f t="shared" si="9"/>
        <v>-901</v>
      </c>
      <c r="X54" s="337">
        <f t="shared" si="9"/>
        <v>-901</v>
      </c>
      <c r="Y54" s="337">
        <f t="shared" si="9"/>
        <v>-901</v>
      </c>
      <c r="Z54" s="337">
        <f t="shared" si="9"/>
        <v>-901</v>
      </c>
      <c r="AA54" s="337">
        <f t="shared" si="9"/>
        <v>-901</v>
      </c>
      <c r="AB54" s="337">
        <f t="shared" si="9"/>
        <v>-901</v>
      </c>
      <c r="AC54" s="337">
        <f t="shared" si="9"/>
        <v>-901</v>
      </c>
      <c r="AD54" s="337">
        <f t="shared" si="9"/>
        <v>-901</v>
      </c>
      <c r="AE54" s="337">
        <f t="shared" si="9"/>
        <v>-901</v>
      </c>
      <c r="AF54" s="337">
        <f t="shared" si="9"/>
        <v>-901</v>
      </c>
      <c r="AG54" s="337">
        <f t="shared" si="9"/>
        <v>-901</v>
      </c>
      <c r="AH54" s="343" t="str">
        <f t="shared" si="3"/>
        <v/>
      </c>
      <c r="AI54" s="88"/>
      <c r="AJ54" s="83"/>
    </row>
    <row r="55" spans="1:36">
      <c r="A55" s="65">
        <f t="shared" si="4"/>
        <v>1925</v>
      </c>
      <c r="B55" s="84">
        <v>9163</v>
      </c>
      <c r="C55" s="77">
        <f>IF(OR('SF American 11444500'!C55=-901,'SF American 11443500'!C55=-901),-901,
'SF American 11444500'!C55
-'SF American 11443500'!C55
-MAX(0,'SF American 11443460'!C55)
-MAX(0,'SF American 11443300'!C55))</f>
        <v>-901</v>
      </c>
      <c r="D55" s="78">
        <f t="shared" si="5"/>
        <v>-901</v>
      </c>
      <c r="E55" s="335">
        <v>28</v>
      </c>
      <c r="F55" s="341">
        <v>1961</v>
      </c>
      <c r="G55" s="337">
        <f t="shared" si="8"/>
        <v>-901</v>
      </c>
      <c r="H55" s="337">
        <f t="shared" si="8"/>
        <v>-901</v>
      </c>
      <c r="I55" s="337">
        <f t="shared" si="8"/>
        <v>-901</v>
      </c>
      <c r="J55" s="337">
        <f t="shared" si="8"/>
        <v>-901</v>
      </c>
      <c r="K55" s="337">
        <f t="shared" si="8"/>
        <v>-901</v>
      </c>
      <c r="L55" s="337">
        <f t="shared" si="8"/>
        <v>-901</v>
      </c>
      <c r="M55" s="337">
        <f t="shared" si="8"/>
        <v>-901</v>
      </c>
      <c r="N55" s="337">
        <f t="shared" si="8"/>
        <v>-901</v>
      </c>
      <c r="O55" s="337">
        <f t="shared" si="8"/>
        <v>-901</v>
      </c>
      <c r="P55" s="337">
        <f t="shared" si="8"/>
        <v>-901</v>
      </c>
      <c r="Q55" s="337">
        <f t="shared" si="8"/>
        <v>-901</v>
      </c>
      <c r="R55" s="337">
        <f t="shared" si="8"/>
        <v>-901</v>
      </c>
      <c r="S55" s="342" t="str">
        <f t="shared" si="1"/>
        <v/>
      </c>
      <c r="T55" s="339"/>
      <c r="U55" s="341">
        <v>1961</v>
      </c>
      <c r="V55" s="337">
        <f t="shared" si="9"/>
        <v>-901</v>
      </c>
      <c r="W55" s="337">
        <f t="shared" si="9"/>
        <v>-901</v>
      </c>
      <c r="X55" s="337">
        <f t="shared" si="9"/>
        <v>-901</v>
      </c>
      <c r="Y55" s="337">
        <f t="shared" si="9"/>
        <v>-901</v>
      </c>
      <c r="Z55" s="337">
        <f t="shared" si="9"/>
        <v>-901</v>
      </c>
      <c r="AA55" s="337">
        <f t="shared" si="9"/>
        <v>-901</v>
      </c>
      <c r="AB55" s="337">
        <f t="shared" si="9"/>
        <v>-901</v>
      </c>
      <c r="AC55" s="337">
        <f t="shared" si="9"/>
        <v>-901</v>
      </c>
      <c r="AD55" s="337">
        <f t="shared" si="9"/>
        <v>-901</v>
      </c>
      <c r="AE55" s="337">
        <f t="shared" si="9"/>
        <v>-901</v>
      </c>
      <c r="AF55" s="337">
        <f t="shared" si="9"/>
        <v>-901</v>
      </c>
      <c r="AG55" s="337">
        <f t="shared" si="9"/>
        <v>-901</v>
      </c>
      <c r="AH55" s="343" t="str">
        <f t="shared" si="3"/>
        <v/>
      </c>
      <c r="AI55" s="88"/>
      <c r="AJ55" s="83"/>
    </row>
    <row r="56" spans="1:36">
      <c r="A56" s="65">
        <f t="shared" si="4"/>
        <v>1925</v>
      </c>
      <c r="B56" s="84">
        <v>9191</v>
      </c>
      <c r="C56" s="77">
        <f>IF(OR('SF American 11444500'!C56=-901,'SF American 11443500'!C56=-901),-901,
'SF American 11444500'!C56
-'SF American 11443500'!C56
-MAX(0,'SF American 11443460'!C56)
-MAX(0,'SF American 11443300'!C56))</f>
        <v>-901</v>
      </c>
      <c r="D56" s="78">
        <f t="shared" si="5"/>
        <v>-901</v>
      </c>
      <c r="E56" s="335">
        <v>28</v>
      </c>
      <c r="F56" s="341">
        <v>1962</v>
      </c>
      <c r="G56" s="337">
        <f t="shared" si="8"/>
        <v>-901</v>
      </c>
      <c r="H56" s="337">
        <f t="shared" si="8"/>
        <v>-901</v>
      </c>
      <c r="I56" s="337">
        <f t="shared" si="8"/>
        <v>-901</v>
      </c>
      <c r="J56" s="337">
        <f t="shared" si="8"/>
        <v>-901</v>
      </c>
      <c r="K56" s="337">
        <f t="shared" si="8"/>
        <v>-901</v>
      </c>
      <c r="L56" s="337">
        <f t="shared" si="8"/>
        <v>-901</v>
      </c>
      <c r="M56" s="337">
        <f t="shared" si="8"/>
        <v>-901</v>
      </c>
      <c r="N56" s="337">
        <f t="shared" si="8"/>
        <v>-901</v>
      </c>
      <c r="O56" s="337">
        <f t="shared" si="8"/>
        <v>-901</v>
      </c>
      <c r="P56" s="337">
        <f t="shared" si="8"/>
        <v>-901</v>
      </c>
      <c r="Q56" s="337">
        <f t="shared" si="8"/>
        <v>-901</v>
      </c>
      <c r="R56" s="337">
        <f t="shared" si="8"/>
        <v>-901</v>
      </c>
      <c r="S56" s="342" t="str">
        <f t="shared" si="1"/>
        <v/>
      </c>
      <c r="T56" s="339"/>
      <c r="U56" s="341">
        <v>1962</v>
      </c>
      <c r="V56" s="337">
        <f t="shared" si="9"/>
        <v>-901</v>
      </c>
      <c r="W56" s="337">
        <f t="shared" si="9"/>
        <v>-901</v>
      </c>
      <c r="X56" s="337">
        <f t="shared" si="9"/>
        <v>-901</v>
      </c>
      <c r="Y56" s="337">
        <f t="shared" si="9"/>
        <v>-901</v>
      </c>
      <c r="Z56" s="337">
        <f t="shared" si="9"/>
        <v>-901</v>
      </c>
      <c r="AA56" s="337">
        <f t="shared" si="9"/>
        <v>-901</v>
      </c>
      <c r="AB56" s="337">
        <f t="shared" si="9"/>
        <v>-901</v>
      </c>
      <c r="AC56" s="337">
        <f t="shared" si="9"/>
        <v>-901</v>
      </c>
      <c r="AD56" s="337">
        <f t="shared" si="9"/>
        <v>-901</v>
      </c>
      <c r="AE56" s="337">
        <f t="shared" si="9"/>
        <v>-901</v>
      </c>
      <c r="AF56" s="337">
        <f t="shared" si="9"/>
        <v>-901</v>
      </c>
      <c r="AG56" s="337">
        <f t="shared" si="9"/>
        <v>-901</v>
      </c>
      <c r="AH56" s="343" t="str">
        <f t="shared" si="3"/>
        <v/>
      </c>
      <c r="AI56" s="88"/>
      <c r="AJ56" s="83"/>
    </row>
    <row r="57" spans="1:36">
      <c r="A57" s="65">
        <f t="shared" si="4"/>
        <v>1925</v>
      </c>
      <c r="B57" s="84">
        <v>9222</v>
      </c>
      <c r="C57" s="77">
        <f>IF(OR('SF American 11444500'!C57=-901,'SF American 11443500'!C57=-901),-901,
'SF American 11444500'!C57
-'SF American 11443500'!C57
-MAX(0,'SF American 11443460'!C57)
-MAX(0,'SF American 11443300'!C57))</f>
        <v>-901</v>
      </c>
      <c r="D57" s="78">
        <f t="shared" si="5"/>
        <v>-901</v>
      </c>
      <c r="E57" s="335">
        <v>28</v>
      </c>
      <c r="F57" s="341">
        <v>1963</v>
      </c>
      <c r="G57" s="337">
        <f t="shared" si="8"/>
        <v>-901</v>
      </c>
      <c r="H57" s="337">
        <f t="shared" si="8"/>
        <v>-901</v>
      </c>
      <c r="I57" s="337">
        <f t="shared" si="8"/>
        <v>-901</v>
      </c>
      <c r="J57" s="337">
        <f t="shared" si="8"/>
        <v>-901</v>
      </c>
      <c r="K57" s="337">
        <f t="shared" si="8"/>
        <v>-901</v>
      </c>
      <c r="L57" s="337">
        <f t="shared" si="8"/>
        <v>-901</v>
      </c>
      <c r="M57" s="337">
        <f t="shared" si="8"/>
        <v>-901</v>
      </c>
      <c r="N57" s="337">
        <f t="shared" si="8"/>
        <v>-901</v>
      </c>
      <c r="O57" s="337">
        <f t="shared" si="8"/>
        <v>-901</v>
      </c>
      <c r="P57" s="337">
        <f t="shared" si="8"/>
        <v>-901</v>
      </c>
      <c r="Q57" s="337">
        <f t="shared" si="8"/>
        <v>-901</v>
      </c>
      <c r="R57" s="337">
        <f t="shared" si="8"/>
        <v>-901</v>
      </c>
      <c r="S57" s="342" t="str">
        <f t="shared" si="1"/>
        <v/>
      </c>
      <c r="T57" s="339"/>
      <c r="U57" s="341">
        <v>1963</v>
      </c>
      <c r="V57" s="337">
        <f t="shared" si="9"/>
        <v>-901</v>
      </c>
      <c r="W57" s="337">
        <f t="shared" si="9"/>
        <v>-901</v>
      </c>
      <c r="X57" s="337">
        <f t="shared" si="9"/>
        <v>-901</v>
      </c>
      <c r="Y57" s="337">
        <f t="shared" si="9"/>
        <v>-901</v>
      </c>
      <c r="Z57" s="337">
        <f t="shared" si="9"/>
        <v>-901</v>
      </c>
      <c r="AA57" s="337">
        <f t="shared" si="9"/>
        <v>-901</v>
      </c>
      <c r="AB57" s="337">
        <f t="shared" si="9"/>
        <v>-901</v>
      </c>
      <c r="AC57" s="337">
        <f t="shared" si="9"/>
        <v>-901</v>
      </c>
      <c r="AD57" s="337">
        <f t="shared" si="9"/>
        <v>-901</v>
      </c>
      <c r="AE57" s="337">
        <f t="shared" si="9"/>
        <v>-901</v>
      </c>
      <c r="AF57" s="337">
        <f t="shared" si="9"/>
        <v>-901</v>
      </c>
      <c r="AG57" s="337">
        <f t="shared" si="9"/>
        <v>-901</v>
      </c>
      <c r="AH57" s="343" t="str">
        <f t="shared" si="3"/>
        <v/>
      </c>
      <c r="AI57" s="88"/>
      <c r="AJ57" s="83"/>
    </row>
    <row r="58" spans="1:36">
      <c r="A58" s="65">
        <f t="shared" si="4"/>
        <v>1925</v>
      </c>
      <c r="B58" s="84">
        <v>9252</v>
      </c>
      <c r="C58" s="77">
        <f>IF(OR('SF American 11444500'!C58=-901,'SF American 11443500'!C58=-901),-901,
'SF American 11444500'!C58
-'SF American 11443500'!C58
-MAX(0,'SF American 11443460'!C58)
-MAX(0,'SF American 11443300'!C58))</f>
        <v>-901</v>
      </c>
      <c r="D58" s="78">
        <f t="shared" si="5"/>
        <v>-901</v>
      </c>
      <c r="E58" s="335">
        <v>29</v>
      </c>
      <c r="F58" s="341">
        <v>1964</v>
      </c>
      <c r="G58" s="337">
        <f t="shared" si="8"/>
        <v>-901</v>
      </c>
      <c r="H58" s="337">
        <f t="shared" si="8"/>
        <v>-901</v>
      </c>
      <c r="I58" s="337">
        <f t="shared" si="8"/>
        <v>-901</v>
      </c>
      <c r="J58" s="337">
        <f t="shared" si="8"/>
        <v>-901</v>
      </c>
      <c r="K58" s="337">
        <f t="shared" si="8"/>
        <v>-901</v>
      </c>
      <c r="L58" s="337">
        <f t="shared" si="8"/>
        <v>-901</v>
      </c>
      <c r="M58" s="337">
        <f t="shared" si="8"/>
        <v>-901</v>
      </c>
      <c r="N58" s="337">
        <f t="shared" si="8"/>
        <v>-901</v>
      </c>
      <c r="O58" s="337">
        <f t="shared" si="8"/>
        <v>-901</v>
      </c>
      <c r="P58" s="337">
        <f t="shared" si="8"/>
        <v>-901</v>
      </c>
      <c r="Q58" s="337">
        <f t="shared" si="8"/>
        <v>240.35483870967744</v>
      </c>
      <c r="R58" s="337">
        <f t="shared" si="8"/>
        <v>202.0333333333333</v>
      </c>
      <c r="S58" s="342" t="str">
        <f t="shared" si="1"/>
        <v/>
      </c>
      <c r="T58" s="339"/>
      <c r="U58" s="341">
        <v>1964</v>
      </c>
      <c r="V58" s="337">
        <f t="shared" si="9"/>
        <v>-901</v>
      </c>
      <c r="W58" s="337">
        <f t="shared" si="9"/>
        <v>-901</v>
      </c>
      <c r="X58" s="337">
        <f t="shared" si="9"/>
        <v>-901</v>
      </c>
      <c r="Y58" s="337">
        <f t="shared" si="9"/>
        <v>-901</v>
      </c>
      <c r="Z58" s="337">
        <f t="shared" si="9"/>
        <v>-901</v>
      </c>
      <c r="AA58" s="337">
        <f t="shared" si="9"/>
        <v>-901</v>
      </c>
      <c r="AB58" s="337">
        <f t="shared" si="9"/>
        <v>-901</v>
      </c>
      <c r="AC58" s="337">
        <f t="shared" si="9"/>
        <v>-901</v>
      </c>
      <c r="AD58" s="337">
        <f t="shared" si="9"/>
        <v>-901</v>
      </c>
      <c r="AE58" s="337">
        <f t="shared" si="9"/>
        <v>-901</v>
      </c>
      <c r="AF58" s="337">
        <f t="shared" si="9"/>
        <v>14778.842975206615</v>
      </c>
      <c r="AG58" s="337">
        <f t="shared" si="9"/>
        <v>12021.81818181818</v>
      </c>
      <c r="AH58" s="343" t="str">
        <f t="shared" si="3"/>
        <v/>
      </c>
      <c r="AI58" s="88"/>
      <c r="AJ58" s="83"/>
    </row>
    <row r="59" spans="1:36">
      <c r="A59" s="65">
        <f t="shared" si="4"/>
        <v>1925</v>
      </c>
      <c r="B59" s="84">
        <v>9283</v>
      </c>
      <c r="C59" s="77">
        <f>IF(OR('SF American 11444500'!C59=-901,'SF American 11443500'!C59=-901),-901,
'SF American 11444500'!C59
-'SF American 11443500'!C59
-MAX(0,'SF American 11443460'!C59)
-MAX(0,'SF American 11443300'!C59))</f>
        <v>-901</v>
      </c>
      <c r="D59" s="78">
        <f t="shared" si="5"/>
        <v>-901</v>
      </c>
      <c r="E59" s="335">
        <v>28</v>
      </c>
      <c r="F59" s="341">
        <v>1965</v>
      </c>
      <c r="G59" s="337">
        <f t="shared" si="8"/>
        <v>151.12903225806451</v>
      </c>
      <c r="H59" s="337">
        <f t="shared" si="8"/>
        <v>176.53000000000003</v>
      </c>
      <c r="I59" s="337">
        <f t="shared" si="8"/>
        <v>707.322580645161</v>
      </c>
      <c r="J59" s="337">
        <f t="shared" si="8"/>
        <v>730.96774193548345</v>
      </c>
      <c r="K59" s="337">
        <f t="shared" si="8"/>
        <v>-97.5</v>
      </c>
      <c r="L59" s="337">
        <f t="shared" si="8"/>
        <v>-426.70967741935488</v>
      </c>
      <c r="M59" s="337">
        <f t="shared" si="8"/>
        <v>550.33333333333348</v>
      </c>
      <c r="N59" s="337">
        <f t="shared" si="8"/>
        <v>237.74193548387075</v>
      </c>
      <c r="O59" s="337">
        <f t="shared" si="8"/>
        <v>204.59999999999991</v>
      </c>
      <c r="P59" s="337">
        <f t="shared" si="8"/>
        <v>-299.35483870967755</v>
      </c>
      <c r="Q59" s="337">
        <f t="shared" si="8"/>
        <v>-356.61290322580658</v>
      </c>
      <c r="R59" s="337">
        <f t="shared" si="8"/>
        <v>-296.10000000000002</v>
      </c>
      <c r="S59" s="342">
        <f t="shared" si="1"/>
        <v>78.168396694214806</v>
      </c>
      <c r="T59" s="339"/>
      <c r="U59" s="341">
        <v>1965</v>
      </c>
      <c r="V59" s="337">
        <f t="shared" si="9"/>
        <v>9292.5619834710742</v>
      </c>
      <c r="W59" s="337">
        <f t="shared" si="9"/>
        <v>10504.264462809917</v>
      </c>
      <c r="X59" s="337">
        <f t="shared" si="9"/>
        <v>43491.570247933865</v>
      </c>
      <c r="Y59" s="337">
        <f t="shared" si="9"/>
        <v>44945.454545454508</v>
      </c>
      <c r="Z59" s="337">
        <f t="shared" si="9"/>
        <v>-5414.8760330578516</v>
      </c>
      <c r="AA59" s="337">
        <f t="shared" si="9"/>
        <v>-26237.355371900834</v>
      </c>
      <c r="AB59" s="337">
        <f t="shared" si="9"/>
        <v>32747.107438016541</v>
      </c>
      <c r="AC59" s="337">
        <f t="shared" si="9"/>
        <v>14618.181818181802</v>
      </c>
      <c r="AD59" s="337">
        <f t="shared" si="9"/>
        <v>12174.545454545449</v>
      </c>
      <c r="AE59" s="337">
        <f t="shared" si="9"/>
        <v>-18406.611570247944</v>
      </c>
      <c r="AF59" s="337">
        <f t="shared" si="9"/>
        <v>-21927.272727272735</v>
      </c>
      <c r="AG59" s="337">
        <f t="shared" si="9"/>
        <v>-17619.173553719007</v>
      </c>
      <c r="AH59" s="343">
        <f t="shared" si="3"/>
        <v>78.168396694214778</v>
      </c>
      <c r="AI59" s="88"/>
      <c r="AJ59" s="83"/>
    </row>
    <row r="60" spans="1:36">
      <c r="A60" s="65">
        <f t="shared" si="4"/>
        <v>1925</v>
      </c>
      <c r="B60" s="84">
        <v>9313</v>
      </c>
      <c r="C60" s="77">
        <f>IF(OR('SF American 11444500'!C60=-901,'SF American 11443500'!C60=-901),-901,
'SF American 11444500'!C60
-'SF American 11443500'!C60
-MAX(0,'SF American 11443460'!C60)
-MAX(0,'SF American 11443300'!C60))</f>
        <v>-901</v>
      </c>
      <c r="D60" s="78">
        <f t="shared" si="5"/>
        <v>-901</v>
      </c>
      <c r="E60" s="335">
        <v>28</v>
      </c>
      <c r="F60" s="341">
        <v>1966</v>
      </c>
      <c r="G60" s="337">
        <f t="shared" si="8"/>
        <v>48.290322580645125</v>
      </c>
      <c r="H60" s="337">
        <f t="shared" si="8"/>
        <v>-1.3333333333333712</v>
      </c>
      <c r="I60" s="337">
        <f t="shared" si="8"/>
        <v>149.48387096774195</v>
      </c>
      <c r="J60" s="337">
        <f t="shared" si="8"/>
        <v>77.258064516129025</v>
      </c>
      <c r="K60" s="337">
        <f t="shared" si="8"/>
        <v>86.964285714285666</v>
      </c>
      <c r="L60" s="337">
        <f t="shared" si="8"/>
        <v>146.29032258064524</v>
      </c>
      <c r="M60" s="337">
        <f t="shared" si="8"/>
        <v>12.699999999999818</v>
      </c>
      <c r="N60" s="337">
        <f t="shared" si="8"/>
        <v>22.870967741935374</v>
      </c>
      <c r="O60" s="337">
        <f t="shared" si="8"/>
        <v>155.26666666666677</v>
      </c>
      <c r="P60" s="337">
        <f t="shared" si="8"/>
        <v>117.58064516129025</v>
      </c>
      <c r="Q60" s="337">
        <f t="shared" si="8"/>
        <v>8.4838709677419502</v>
      </c>
      <c r="R60" s="337">
        <f t="shared" si="8"/>
        <v>49.566666666666606</v>
      </c>
      <c r="S60" s="342">
        <f t="shared" si="1"/>
        <v>52.758347107437991</v>
      </c>
      <c r="T60" s="339"/>
      <c r="U60" s="341">
        <v>1966</v>
      </c>
      <c r="V60" s="337">
        <f t="shared" si="9"/>
        <v>2969.2561983471046</v>
      </c>
      <c r="W60" s="337">
        <f t="shared" si="9"/>
        <v>-79.338842975208863</v>
      </c>
      <c r="X60" s="337">
        <f t="shared" si="9"/>
        <v>9191.4049586776855</v>
      </c>
      <c r="Y60" s="337">
        <f t="shared" si="9"/>
        <v>4750.4132231404965</v>
      </c>
      <c r="Z60" s="337">
        <f t="shared" si="9"/>
        <v>4829.7520661156996</v>
      </c>
      <c r="AA60" s="337">
        <f t="shared" si="9"/>
        <v>8995.0413223140549</v>
      </c>
      <c r="AB60" s="337">
        <f t="shared" si="9"/>
        <v>755.70247933883206</v>
      </c>
      <c r="AC60" s="337">
        <f t="shared" si="9"/>
        <v>1406.2809917355307</v>
      </c>
      <c r="AD60" s="337">
        <f t="shared" si="9"/>
        <v>9239.0082644628164</v>
      </c>
      <c r="AE60" s="337">
        <f t="shared" si="9"/>
        <v>7229.7520661156977</v>
      </c>
      <c r="AF60" s="337">
        <f t="shared" si="9"/>
        <v>521.65289256198434</v>
      </c>
      <c r="AG60" s="337">
        <f t="shared" si="9"/>
        <v>2949.421487603302</v>
      </c>
      <c r="AH60" s="343">
        <f t="shared" si="3"/>
        <v>52.758347107437999</v>
      </c>
      <c r="AI60" s="88"/>
      <c r="AJ60" s="83"/>
    </row>
    <row r="61" spans="1:36">
      <c r="A61" s="65">
        <f t="shared" si="4"/>
        <v>1925</v>
      </c>
      <c r="B61" s="84">
        <v>9344</v>
      </c>
      <c r="C61" s="77">
        <f>IF(OR('SF American 11444500'!C61=-901,'SF American 11443500'!C61=-901),-901,
'SF American 11444500'!C61
-'SF American 11443500'!C61
-MAX(0,'SF American 11443460'!C61)
-MAX(0,'SF American 11443300'!C61))</f>
        <v>-901</v>
      </c>
      <c r="D61" s="78">
        <f t="shared" si="5"/>
        <v>-901</v>
      </c>
      <c r="E61" s="335">
        <v>28</v>
      </c>
      <c r="F61" s="341">
        <v>1967</v>
      </c>
      <c r="G61" s="337">
        <f t="shared" si="8"/>
        <v>59.096774193548384</v>
      </c>
      <c r="H61" s="337">
        <f t="shared" si="8"/>
        <v>24</v>
      </c>
      <c r="I61" s="337">
        <f t="shared" si="8"/>
        <v>149.41935483870975</v>
      </c>
      <c r="J61" s="337">
        <f t="shared" si="8"/>
        <v>290.67741935483878</v>
      </c>
      <c r="K61" s="337">
        <f t="shared" si="8"/>
        <v>103.96428571428578</v>
      </c>
      <c r="L61" s="337">
        <f t="shared" si="8"/>
        <v>268.19354838709683</v>
      </c>
      <c r="M61" s="337">
        <f t="shared" si="8"/>
        <v>371.33333333333326</v>
      </c>
      <c r="N61" s="337">
        <f t="shared" si="8"/>
        <v>203.8709677419356</v>
      </c>
      <c r="O61" s="337">
        <f t="shared" si="8"/>
        <v>76</v>
      </c>
      <c r="P61" s="337">
        <f t="shared" si="8"/>
        <v>43.838709677419502</v>
      </c>
      <c r="Q61" s="337">
        <f t="shared" si="8"/>
        <v>95.645161290322449</v>
      </c>
      <c r="R61" s="337">
        <f t="shared" si="8"/>
        <v>80.133333333333326</v>
      </c>
      <c r="S61" s="342">
        <f t="shared" si="1"/>
        <v>106.88528925619839</v>
      </c>
      <c r="T61" s="339"/>
      <c r="U61" s="341">
        <v>1967</v>
      </c>
      <c r="V61" s="337">
        <f t="shared" si="9"/>
        <v>3633.7190082644624</v>
      </c>
      <c r="W61" s="337">
        <f t="shared" si="9"/>
        <v>1428.0991735537189</v>
      </c>
      <c r="X61" s="337">
        <f t="shared" si="9"/>
        <v>9187.4380165289294</v>
      </c>
      <c r="Y61" s="337">
        <f t="shared" si="9"/>
        <v>17873.057851239675</v>
      </c>
      <c r="Z61" s="337">
        <f t="shared" si="9"/>
        <v>5773.8842975206653</v>
      </c>
      <c r="AA61" s="337">
        <f t="shared" si="9"/>
        <v>16490.5785123967</v>
      </c>
      <c r="AB61" s="337">
        <f t="shared" si="9"/>
        <v>22095.867768595035</v>
      </c>
      <c r="AC61" s="337">
        <f t="shared" si="9"/>
        <v>12535.537190082654</v>
      </c>
      <c r="AD61" s="337">
        <f t="shared" si="9"/>
        <v>4522.3140495867774</v>
      </c>
      <c r="AE61" s="337">
        <f t="shared" si="9"/>
        <v>2695.5371900826535</v>
      </c>
      <c r="AF61" s="337">
        <f t="shared" si="9"/>
        <v>5880.9917355371808</v>
      </c>
      <c r="AG61" s="337">
        <f t="shared" si="9"/>
        <v>4768.2644628099179</v>
      </c>
      <c r="AH61" s="343">
        <f t="shared" si="3"/>
        <v>106.88528925619839</v>
      </c>
      <c r="AI61" s="88"/>
      <c r="AJ61" s="83"/>
    </row>
    <row r="62" spans="1:36">
      <c r="A62" s="65">
        <f t="shared" si="4"/>
        <v>1925</v>
      </c>
      <c r="B62" s="84">
        <v>9375</v>
      </c>
      <c r="C62" s="77">
        <f>IF(OR('SF American 11444500'!C62=-901,'SF American 11443500'!C62=-901),-901,
'SF American 11444500'!C62
-'SF American 11443500'!C62
-MAX(0,'SF American 11443460'!C62)
-MAX(0,'SF American 11443300'!C62))</f>
        <v>-901</v>
      </c>
      <c r="D62" s="78">
        <f t="shared" si="5"/>
        <v>-901</v>
      </c>
      <c r="E62" s="335">
        <v>29</v>
      </c>
      <c r="F62" s="341">
        <v>1968</v>
      </c>
      <c r="G62" s="337">
        <f t="shared" si="8"/>
        <v>37.645161290322562</v>
      </c>
      <c r="H62" s="337">
        <f t="shared" si="8"/>
        <v>70.5</v>
      </c>
      <c r="I62" s="337">
        <f t="shared" si="8"/>
        <v>161.48387096774195</v>
      </c>
      <c r="J62" s="337">
        <f t="shared" si="8"/>
        <v>210.87096774193549</v>
      </c>
      <c r="K62" s="337">
        <f t="shared" si="8"/>
        <v>971.20689655172418</v>
      </c>
      <c r="L62" s="337">
        <f t="shared" si="8"/>
        <v>973.87096774193549</v>
      </c>
      <c r="M62" s="337">
        <f t="shared" si="8"/>
        <v>887.26666666666665</v>
      </c>
      <c r="N62" s="337">
        <f t="shared" si="8"/>
        <v>1113.6129032258063</v>
      </c>
      <c r="O62" s="337">
        <f t="shared" si="8"/>
        <v>930.6</v>
      </c>
      <c r="P62" s="337">
        <f t="shared" si="8"/>
        <v>774.12903225806451</v>
      </c>
      <c r="Q62" s="337">
        <f t="shared" si="8"/>
        <v>874.0322580645161</v>
      </c>
      <c r="R62" s="337">
        <f t="shared" si="8"/>
        <v>519.26666666666665</v>
      </c>
      <c r="S62" s="342">
        <f t="shared" si="1"/>
        <v>454.03438016528924</v>
      </c>
      <c r="T62" s="339"/>
      <c r="U62" s="341">
        <v>1968</v>
      </c>
      <c r="V62" s="337">
        <f t="shared" si="9"/>
        <v>2314.7107438016515</v>
      </c>
      <c r="W62" s="337">
        <f t="shared" si="9"/>
        <v>4195.0413223140495</v>
      </c>
      <c r="X62" s="337">
        <f t="shared" si="9"/>
        <v>9929.2561983471078</v>
      </c>
      <c r="Y62" s="337">
        <f t="shared" si="9"/>
        <v>12965.950413223141</v>
      </c>
      <c r="Z62" s="337">
        <f t="shared" si="9"/>
        <v>55864.462809917357</v>
      </c>
      <c r="AA62" s="337">
        <f t="shared" si="9"/>
        <v>59880.991735537187</v>
      </c>
      <c r="AB62" s="337">
        <f t="shared" si="9"/>
        <v>52796.033057851237</v>
      </c>
      <c r="AC62" s="337">
        <f t="shared" si="9"/>
        <v>68473.388429752056</v>
      </c>
      <c r="AD62" s="337">
        <f t="shared" si="9"/>
        <v>55374.545454545456</v>
      </c>
      <c r="AE62" s="337">
        <f t="shared" si="9"/>
        <v>47599.338842975209</v>
      </c>
      <c r="AF62" s="337">
        <f t="shared" si="9"/>
        <v>53742.14876033058</v>
      </c>
      <c r="AG62" s="337">
        <f t="shared" si="9"/>
        <v>30898.512396694216</v>
      </c>
      <c r="AH62" s="343">
        <f t="shared" si="3"/>
        <v>454.03438016528924</v>
      </c>
      <c r="AI62" s="88"/>
      <c r="AJ62" s="83"/>
    </row>
    <row r="63" spans="1:36">
      <c r="A63" s="65">
        <f t="shared" si="4"/>
        <v>1925</v>
      </c>
      <c r="B63" s="84">
        <v>9405</v>
      </c>
      <c r="C63" s="77">
        <f>IF(OR('SF American 11444500'!C63=-901,'SF American 11443500'!C63=-901),-901,
'SF American 11444500'!C63
-'SF American 11443500'!C63
-MAX(0,'SF American 11443460'!C63)
-MAX(0,'SF American 11443300'!C63))</f>
        <v>-901</v>
      </c>
      <c r="D63" s="78">
        <f t="shared" si="5"/>
        <v>-901</v>
      </c>
      <c r="E63" s="335">
        <v>28</v>
      </c>
      <c r="F63" s="341">
        <v>1969</v>
      </c>
      <c r="G63" s="337">
        <f t="shared" si="8"/>
        <v>466</v>
      </c>
      <c r="H63" s="337">
        <f t="shared" si="8"/>
        <v>800.83333333333326</v>
      </c>
      <c r="I63" s="337">
        <f t="shared" si="8"/>
        <v>970.35483870967744</v>
      </c>
      <c r="J63" s="337">
        <f t="shared" si="8"/>
        <v>2678.7741935483873</v>
      </c>
      <c r="K63" s="337">
        <f t="shared" si="8"/>
        <v>2861.4357142857143</v>
      </c>
      <c r="L63" s="337">
        <f t="shared" si="8"/>
        <v>2540.9354838709678</v>
      </c>
      <c r="M63" s="337">
        <f t="shared" si="8"/>
        <v>3641.8</v>
      </c>
      <c r="N63" s="337">
        <f t="shared" si="8"/>
        <v>4011.3548387096776</v>
      </c>
      <c r="O63" s="337">
        <f t="shared" si="8"/>
        <v>3088.166666666667</v>
      </c>
      <c r="P63" s="337">
        <f t="shared" si="8"/>
        <v>1303.0967741935483</v>
      </c>
      <c r="Q63" s="337">
        <f t="shared" si="8"/>
        <v>1191.4516129032259</v>
      </c>
      <c r="R63" s="337">
        <f t="shared" si="8"/>
        <v>1035.6000000000001</v>
      </c>
      <c r="S63" s="342">
        <f t="shared" si="1"/>
        <v>1477.9501487603302</v>
      </c>
      <c r="T63" s="339"/>
      <c r="U63" s="341">
        <v>1969</v>
      </c>
      <c r="V63" s="337">
        <f t="shared" si="9"/>
        <v>28653.223140495869</v>
      </c>
      <c r="W63" s="337">
        <f t="shared" si="9"/>
        <v>47652.892561983455</v>
      </c>
      <c r="X63" s="337">
        <f t="shared" si="9"/>
        <v>59664.793388429753</v>
      </c>
      <c r="Y63" s="337">
        <f t="shared" si="9"/>
        <v>164711.40495867768</v>
      </c>
      <c r="Z63" s="337">
        <f t="shared" si="9"/>
        <v>158916.0991735537</v>
      </c>
      <c r="AA63" s="337">
        <f t="shared" si="9"/>
        <v>156236.03305785125</v>
      </c>
      <c r="AB63" s="337">
        <f t="shared" si="9"/>
        <v>216702.14876033057</v>
      </c>
      <c r="AC63" s="337">
        <f t="shared" si="9"/>
        <v>246648.59504132232</v>
      </c>
      <c r="AD63" s="337">
        <f t="shared" si="9"/>
        <v>183758.67768595045</v>
      </c>
      <c r="AE63" s="337">
        <f t="shared" si="9"/>
        <v>80124.297520661159</v>
      </c>
      <c r="AF63" s="337">
        <f t="shared" si="9"/>
        <v>73259.504132231392</v>
      </c>
      <c r="AG63" s="337">
        <f t="shared" si="9"/>
        <v>61622.479338842983</v>
      </c>
      <c r="AH63" s="343">
        <f t="shared" si="3"/>
        <v>1477.9501487603306</v>
      </c>
      <c r="AI63" s="88"/>
      <c r="AJ63" s="83"/>
    </row>
    <row r="64" spans="1:36">
      <c r="A64" s="65">
        <f t="shared" si="4"/>
        <v>1926</v>
      </c>
      <c r="B64" s="84">
        <v>9436</v>
      </c>
      <c r="C64" s="77">
        <f>IF(OR('SF American 11444500'!C64=-901,'SF American 11443500'!C64=-901),-901,
'SF American 11444500'!C64
-'SF American 11443500'!C64
-MAX(0,'SF American 11443460'!C64)
-MAX(0,'SF American 11443300'!C64))</f>
        <v>-901</v>
      </c>
      <c r="D64" s="78">
        <f t="shared" si="5"/>
        <v>-901</v>
      </c>
      <c r="E64" s="335">
        <v>28</v>
      </c>
      <c r="F64" s="341">
        <v>1970</v>
      </c>
      <c r="G64" s="337">
        <f t="shared" si="8"/>
        <v>602.67741935483866</v>
      </c>
      <c r="H64" s="337">
        <f t="shared" si="8"/>
        <v>772.56666666666672</v>
      </c>
      <c r="I64" s="337">
        <f t="shared" si="8"/>
        <v>1442.3548387096773</v>
      </c>
      <c r="J64" s="337">
        <f t="shared" si="8"/>
        <v>2877.2903225806449</v>
      </c>
      <c r="K64" s="337">
        <f t="shared" si="8"/>
        <v>2713.3035714285716</v>
      </c>
      <c r="L64" s="337">
        <f t="shared" si="8"/>
        <v>1748.5483870967741</v>
      </c>
      <c r="M64" s="337">
        <f t="shared" si="8"/>
        <v>1494.4</v>
      </c>
      <c r="N64" s="337">
        <f t="shared" si="8"/>
        <v>1896.8387096774193</v>
      </c>
      <c r="O64" s="337">
        <f t="shared" si="8"/>
        <v>1815.5666666666666</v>
      </c>
      <c r="P64" s="337">
        <f t="shared" si="8"/>
        <v>971.74193548387098</v>
      </c>
      <c r="Q64" s="337">
        <f t="shared" si="8"/>
        <v>942.77419354838707</v>
      </c>
      <c r="R64" s="337">
        <f t="shared" si="8"/>
        <v>311.26666666666665</v>
      </c>
      <c r="S64" s="342">
        <f t="shared" si="1"/>
        <v>1056.6654545454546</v>
      </c>
      <c r="T64" s="339"/>
      <c r="U64" s="341">
        <v>1970</v>
      </c>
      <c r="V64" s="337">
        <f t="shared" si="9"/>
        <v>37057.190082644629</v>
      </c>
      <c r="W64" s="337">
        <f t="shared" si="9"/>
        <v>45970.909090909088</v>
      </c>
      <c r="X64" s="337">
        <f t="shared" si="9"/>
        <v>88686.942148760339</v>
      </c>
      <c r="Y64" s="337">
        <f t="shared" si="9"/>
        <v>176917.6859504132</v>
      </c>
      <c r="Z64" s="337">
        <f t="shared" si="9"/>
        <v>150689.25619834711</v>
      </c>
      <c r="AA64" s="337">
        <f t="shared" si="9"/>
        <v>107514.04958677686</v>
      </c>
      <c r="AB64" s="337">
        <f t="shared" si="9"/>
        <v>88922.975206611562</v>
      </c>
      <c r="AC64" s="337">
        <f t="shared" si="9"/>
        <v>116632.06611570249</v>
      </c>
      <c r="AD64" s="337">
        <f t="shared" si="9"/>
        <v>108033.71900826447</v>
      </c>
      <c r="AE64" s="337">
        <f t="shared" si="9"/>
        <v>59750.082644628099</v>
      </c>
      <c r="AF64" s="337">
        <f t="shared" si="9"/>
        <v>57968.925619834714</v>
      </c>
      <c r="AG64" s="337">
        <f t="shared" si="9"/>
        <v>18521.652892561986</v>
      </c>
      <c r="AH64" s="343">
        <f t="shared" si="3"/>
        <v>1056.6654545454546</v>
      </c>
      <c r="AI64" s="88"/>
      <c r="AJ64" s="83"/>
    </row>
    <row r="65" spans="1:36">
      <c r="A65" s="65">
        <f t="shared" si="4"/>
        <v>1926</v>
      </c>
      <c r="B65" s="84">
        <v>9466</v>
      </c>
      <c r="C65" s="77">
        <f>IF(OR('SF American 11444500'!C65=-901,'SF American 11443500'!C65=-901),-901,
'SF American 11444500'!C65
-'SF American 11443500'!C65
-MAX(0,'SF American 11443460'!C65)
-MAX(0,'SF American 11443300'!C65))</f>
        <v>-901</v>
      </c>
      <c r="D65" s="78">
        <f t="shared" si="5"/>
        <v>-901</v>
      </c>
      <c r="E65" s="335">
        <v>28</v>
      </c>
      <c r="F65" s="341">
        <v>1971</v>
      </c>
      <c r="G65" s="337">
        <f t="shared" si="8"/>
        <v>385.83870967741933</v>
      </c>
      <c r="H65" s="337">
        <f t="shared" si="8"/>
        <v>1094.6333333333332</v>
      </c>
      <c r="I65" s="337">
        <f t="shared" si="8"/>
        <v>1952.9032258064515</v>
      </c>
      <c r="J65" s="337">
        <f t="shared" si="8"/>
        <v>1770.258064516129</v>
      </c>
      <c r="K65" s="337">
        <f t="shared" si="8"/>
        <v>1326.3214285714287</v>
      </c>
      <c r="L65" s="337">
        <f t="shared" si="8"/>
        <v>774.0967741935483</v>
      </c>
      <c r="M65" s="337">
        <f t="shared" si="8"/>
        <v>114.5333333333333</v>
      </c>
      <c r="N65" s="337">
        <f t="shared" si="8"/>
        <v>584.77419354838707</v>
      </c>
      <c r="O65" s="337">
        <f t="shared" si="8"/>
        <v>1856.8333333333335</v>
      </c>
      <c r="P65" s="337">
        <f t="shared" si="8"/>
        <v>1322.1290322580644</v>
      </c>
      <c r="Q65" s="337">
        <f t="shared" si="8"/>
        <v>1159.0967741935483</v>
      </c>
      <c r="R65" s="337">
        <f t="shared" si="8"/>
        <v>683</v>
      </c>
      <c r="S65" s="342">
        <f t="shared" si="1"/>
        <v>785.51206611570251</v>
      </c>
      <c r="T65" s="339"/>
      <c r="U65" s="341">
        <v>1971</v>
      </c>
      <c r="V65" s="337">
        <f t="shared" si="9"/>
        <v>23724.297520661155</v>
      </c>
      <c r="W65" s="337">
        <f t="shared" si="9"/>
        <v>65135.206611570255</v>
      </c>
      <c r="X65" s="337">
        <f t="shared" si="9"/>
        <v>120079.33884297519</v>
      </c>
      <c r="Y65" s="337">
        <f t="shared" si="9"/>
        <v>108848.92561983471</v>
      </c>
      <c r="Z65" s="337">
        <f t="shared" si="9"/>
        <v>73660.165289256198</v>
      </c>
      <c r="AA65" s="337">
        <f t="shared" si="9"/>
        <v>47597.35537190082</v>
      </c>
      <c r="AB65" s="337">
        <f t="shared" si="9"/>
        <v>6815.2066115702446</v>
      </c>
      <c r="AC65" s="337">
        <f t="shared" si="9"/>
        <v>35956.363636363632</v>
      </c>
      <c r="AD65" s="337">
        <f t="shared" si="9"/>
        <v>110489.25619834714</v>
      </c>
      <c r="AE65" s="337">
        <f t="shared" si="9"/>
        <v>81294.545454545456</v>
      </c>
      <c r="AF65" s="337">
        <f t="shared" si="9"/>
        <v>71270.082644628099</v>
      </c>
      <c r="AG65" s="337">
        <f t="shared" si="9"/>
        <v>40641.32231404959</v>
      </c>
      <c r="AH65" s="343">
        <f t="shared" si="3"/>
        <v>785.51206611570251</v>
      </c>
      <c r="AI65" s="88"/>
      <c r="AJ65" s="83"/>
    </row>
    <row r="66" spans="1:36">
      <c r="A66" s="65">
        <f t="shared" si="4"/>
        <v>1926</v>
      </c>
      <c r="B66" s="84">
        <v>9497</v>
      </c>
      <c r="C66" s="77">
        <f>IF(OR('SF American 11444500'!C66=-901,'SF American 11443500'!C66=-901),-901,
'SF American 11444500'!C66
-'SF American 11443500'!C66
-MAX(0,'SF American 11443460'!C66)
-MAX(0,'SF American 11443300'!C66))</f>
        <v>-901</v>
      </c>
      <c r="D66" s="78">
        <f t="shared" si="5"/>
        <v>-901</v>
      </c>
      <c r="E66" s="335">
        <v>29</v>
      </c>
      <c r="F66" s="341">
        <v>1972</v>
      </c>
      <c r="G66" s="337">
        <f t="shared" si="8"/>
        <v>496.90322580645159</v>
      </c>
      <c r="H66" s="337">
        <f t="shared" si="8"/>
        <v>737.36666666666667</v>
      </c>
      <c r="I66" s="337">
        <f t="shared" si="8"/>
        <v>1092.1290322580646</v>
      </c>
      <c r="J66" s="337">
        <f t="shared" si="8"/>
        <v>1300.516129032258</v>
      </c>
      <c r="K66" s="337">
        <f t="shared" si="8"/>
        <v>968</v>
      </c>
      <c r="L66" s="337">
        <f t="shared" si="8"/>
        <v>1315.5483870967741</v>
      </c>
      <c r="M66" s="337">
        <f t="shared" si="8"/>
        <v>1160.2</v>
      </c>
      <c r="N66" s="337">
        <f t="shared" si="8"/>
        <v>1548</v>
      </c>
      <c r="O66" s="337">
        <f t="shared" si="8"/>
        <v>1373.7333333333333</v>
      </c>
      <c r="P66" s="337">
        <f t="shared" si="8"/>
        <v>887.48387096774195</v>
      </c>
      <c r="Q66" s="337">
        <f t="shared" si="8"/>
        <v>996.00000000000011</v>
      </c>
      <c r="R66" s="337">
        <f t="shared" si="8"/>
        <v>733.40000000000009</v>
      </c>
      <c r="S66" s="342">
        <f t="shared" si="1"/>
        <v>763.53123966942144</v>
      </c>
      <c r="T66" s="339"/>
      <c r="U66" s="341">
        <v>1972</v>
      </c>
      <c r="V66" s="337">
        <f t="shared" si="9"/>
        <v>30553.388429752064</v>
      </c>
      <c r="W66" s="337">
        <f t="shared" si="9"/>
        <v>43876.363636363632</v>
      </c>
      <c r="X66" s="337">
        <f t="shared" si="9"/>
        <v>67152.396694214869</v>
      </c>
      <c r="Y66" s="337">
        <f t="shared" si="9"/>
        <v>79965.619834710757</v>
      </c>
      <c r="Z66" s="337">
        <f t="shared" si="9"/>
        <v>55680</v>
      </c>
      <c r="AA66" s="337">
        <f t="shared" si="9"/>
        <v>80889.917355371901</v>
      </c>
      <c r="AB66" s="337">
        <f t="shared" si="9"/>
        <v>69036.694214876043</v>
      </c>
      <c r="AC66" s="337">
        <f t="shared" si="9"/>
        <v>95182.809917355364</v>
      </c>
      <c r="AD66" s="337">
        <f t="shared" si="9"/>
        <v>81742.809917355378</v>
      </c>
      <c r="AE66" s="337">
        <f t="shared" si="9"/>
        <v>54569.256198347102</v>
      </c>
      <c r="AF66" s="337">
        <f t="shared" si="9"/>
        <v>61241.652892561993</v>
      </c>
      <c r="AG66" s="337">
        <f t="shared" si="9"/>
        <v>43640.330578512403</v>
      </c>
      <c r="AH66" s="343">
        <f t="shared" si="3"/>
        <v>763.53123966942144</v>
      </c>
      <c r="AI66" s="88"/>
      <c r="AJ66" s="83"/>
    </row>
    <row r="67" spans="1:36">
      <c r="A67" s="65">
        <f t="shared" si="4"/>
        <v>1926</v>
      </c>
      <c r="B67" s="84">
        <v>9528</v>
      </c>
      <c r="C67" s="77">
        <f>IF(OR('SF American 11444500'!C67=-901,'SF American 11443500'!C67=-901),-901,
'SF American 11444500'!C67
-'SF American 11443500'!C67
-MAX(0,'SF American 11443460'!C67)
-MAX(0,'SF American 11443300'!C67))</f>
        <v>-901</v>
      </c>
      <c r="D67" s="78">
        <f t="shared" si="5"/>
        <v>-901</v>
      </c>
      <c r="E67" s="335">
        <v>28</v>
      </c>
      <c r="F67" s="341">
        <v>1973</v>
      </c>
      <c r="G67" s="337">
        <f t="shared" si="8"/>
        <v>389.22580645161293</v>
      </c>
      <c r="H67" s="337">
        <f t="shared" si="8"/>
        <v>621.6</v>
      </c>
      <c r="I67" s="337">
        <f t="shared" si="8"/>
        <v>1357.1290322580646</v>
      </c>
      <c r="J67" s="337">
        <f t="shared" si="8"/>
        <v>2170.6129032258063</v>
      </c>
      <c r="K67" s="337">
        <f t="shared" si="8"/>
        <v>1814.9642857142858</v>
      </c>
      <c r="L67" s="337">
        <f t="shared" si="8"/>
        <v>1846.9677419354839</v>
      </c>
      <c r="M67" s="337">
        <f t="shared" si="8"/>
        <v>1622.6</v>
      </c>
      <c r="N67" s="337">
        <f t="shared" si="8"/>
        <v>2912.838709677419</v>
      </c>
      <c r="O67" s="337">
        <f t="shared" si="8"/>
        <v>1774.8666666666666</v>
      </c>
      <c r="P67" s="337">
        <f t="shared" si="8"/>
        <v>798.38709677419354</v>
      </c>
      <c r="Q67" s="337">
        <f t="shared" si="8"/>
        <v>691.35483870967744</v>
      </c>
      <c r="R67" s="337">
        <f t="shared" si="8"/>
        <v>727.76666666666665</v>
      </c>
      <c r="S67" s="342">
        <f t="shared" si="1"/>
        <v>1008.3689256198347</v>
      </c>
      <c r="T67" s="339"/>
      <c r="U67" s="341">
        <v>1973</v>
      </c>
      <c r="V67" s="337">
        <f t="shared" si="9"/>
        <v>23932.561983471074</v>
      </c>
      <c r="W67" s="337">
        <f t="shared" si="9"/>
        <v>36987.768595041322</v>
      </c>
      <c r="X67" s="337">
        <f t="shared" si="9"/>
        <v>83446.611570247944</v>
      </c>
      <c r="Y67" s="337">
        <f t="shared" si="9"/>
        <v>133465.78512396695</v>
      </c>
      <c r="Z67" s="337">
        <f t="shared" si="9"/>
        <v>100798.01652892561</v>
      </c>
      <c r="AA67" s="337">
        <f t="shared" si="9"/>
        <v>113565.61983471074</v>
      </c>
      <c r="AB67" s="337">
        <f t="shared" si="9"/>
        <v>96551.404958677682</v>
      </c>
      <c r="AC67" s="337">
        <f t="shared" si="9"/>
        <v>179103.4710743801</v>
      </c>
      <c r="AD67" s="337">
        <f t="shared" si="9"/>
        <v>105611.90082644629</v>
      </c>
      <c r="AE67" s="337">
        <f t="shared" si="9"/>
        <v>49090.909090909096</v>
      </c>
      <c r="AF67" s="337">
        <f t="shared" si="9"/>
        <v>42509.752066115703</v>
      </c>
      <c r="AG67" s="337">
        <f t="shared" si="9"/>
        <v>43305.123966942148</v>
      </c>
      <c r="AH67" s="343">
        <f t="shared" si="3"/>
        <v>1008.3689256198347</v>
      </c>
      <c r="AI67" s="88"/>
      <c r="AJ67" s="83"/>
    </row>
    <row r="68" spans="1:36">
      <c r="A68" s="65">
        <f t="shared" si="4"/>
        <v>1926</v>
      </c>
      <c r="B68" s="84">
        <v>9556</v>
      </c>
      <c r="C68" s="77">
        <f>IF(OR('SF American 11444500'!C68=-901,'SF American 11443500'!C68=-901),-901,
'SF American 11444500'!C68
-'SF American 11443500'!C68
-MAX(0,'SF American 11443460'!C68)
-MAX(0,'SF American 11443300'!C68))</f>
        <v>-901</v>
      </c>
      <c r="D68" s="78">
        <f t="shared" si="5"/>
        <v>-901</v>
      </c>
      <c r="E68" s="335">
        <v>28</v>
      </c>
      <c r="F68" s="341">
        <v>1974</v>
      </c>
      <c r="G68" s="337">
        <f t="shared" si="8"/>
        <v>63.593548387096746</v>
      </c>
      <c r="H68" s="337">
        <f t="shared" si="8"/>
        <v>314.90000000000009</v>
      </c>
      <c r="I68" s="337">
        <f t="shared" si="8"/>
        <v>399.38709677419365</v>
      </c>
      <c r="J68" s="337">
        <f t="shared" si="8"/>
        <v>575.70967741935465</v>
      </c>
      <c r="K68" s="337">
        <f t="shared" si="8"/>
        <v>310.64285714285711</v>
      </c>
      <c r="L68" s="337">
        <f t="shared" si="8"/>
        <v>746.0967741935483</v>
      </c>
      <c r="M68" s="337">
        <f t="shared" si="8"/>
        <v>593.93333333333339</v>
      </c>
      <c r="N68" s="337">
        <f t="shared" si="8"/>
        <v>394.38709677419365</v>
      </c>
      <c r="O68" s="337">
        <f t="shared" si="8"/>
        <v>281.36666666666633</v>
      </c>
      <c r="P68" s="337">
        <f t="shared" si="8"/>
        <v>176.16129032258073</v>
      </c>
      <c r="Q68" s="337">
        <f t="shared" si="8"/>
        <v>154.35483870967732</v>
      </c>
      <c r="R68" s="337">
        <f t="shared" si="8"/>
        <v>168.26666666666677</v>
      </c>
      <c r="S68" s="342">
        <f t="shared" si="1"/>
        <v>252.4014545454545</v>
      </c>
      <c r="T68" s="339"/>
      <c r="U68" s="341">
        <v>1974</v>
      </c>
      <c r="V68" s="337">
        <f t="shared" si="9"/>
        <v>3910.2148760330556</v>
      </c>
      <c r="W68" s="337">
        <f t="shared" si="9"/>
        <v>18737.851239669428</v>
      </c>
      <c r="X68" s="337">
        <f t="shared" si="9"/>
        <v>24557.355371900838</v>
      </c>
      <c r="Y68" s="337">
        <f t="shared" si="9"/>
        <v>35399.008264462791</v>
      </c>
      <c r="Z68" s="337">
        <f t="shared" si="9"/>
        <v>17252.231404958678</v>
      </c>
      <c r="AA68" s="337">
        <f t="shared" si="9"/>
        <v>45875.702479338834</v>
      </c>
      <c r="AB68" s="337">
        <f t="shared" si="9"/>
        <v>35341.487603305788</v>
      </c>
      <c r="AC68" s="337">
        <f t="shared" si="9"/>
        <v>24249.917355371912</v>
      </c>
      <c r="AD68" s="337">
        <f t="shared" si="9"/>
        <v>16742.479338842953</v>
      </c>
      <c r="AE68" s="337">
        <f t="shared" si="9"/>
        <v>10831.735537190089</v>
      </c>
      <c r="AF68" s="337">
        <f t="shared" si="9"/>
        <v>9490.9090909090846</v>
      </c>
      <c r="AG68" s="337">
        <f t="shared" si="9"/>
        <v>10012.56198347108</v>
      </c>
      <c r="AH68" s="343">
        <f t="shared" si="3"/>
        <v>252.4014545454545</v>
      </c>
      <c r="AI68" s="88"/>
      <c r="AJ68" s="83"/>
    </row>
    <row r="69" spans="1:36">
      <c r="A69" s="65">
        <f t="shared" si="4"/>
        <v>1926</v>
      </c>
      <c r="B69" s="84">
        <v>9587</v>
      </c>
      <c r="C69" s="77">
        <f>IF(OR('SF American 11444500'!C69=-901,'SF American 11443500'!C69=-901),-901,
'SF American 11444500'!C69
-'SF American 11443500'!C69
-MAX(0,'SF American 11443460'!C69)
-MAX(0,'SF American 11443300'!C69))</f>
        <v>-901</v>
      </c>
      <c r="D69" s="78">
        <f t="shared" si="5"/>
        <v>-901</v>
      </c>
      <c r="E69" s="335">
        <v>28</v>
      </c>
      <c r="F69" s="341">
        <v>1975</v>
      </c>
      <c r="G69" s="337">
        <f t="shared" si="8"/>
        <v>79.051612903225873</v>
      </c>
      <c r="H69" s="337">
        <f t="shared" si="8"/>
        <v>71.799999999999955</v>
      </c>
      <c r="I69" s="337">
        <f t="shared" si="8"/>
        <v>65.264516129032245</v>
      </c>
      <c r="J69" s="337">
        <f t="shared" si="8"/>
        <v>127.8387096774195</v>
      </c>
      <c r="K69" s="337">
        <f t="shared" si="8"/>
        <v>281.22142857142865</v>
      </c>
      <c r="L69" s="337">
        <f t="shared" si="8"/>
        <v>352.0096774193546</v>
      </c>
      <c r="M69" s="337">
        <f t="shared" si="8"/>
        <v>339.56666666666661</v>
      </c>
      <c r="N69" s="337">
        <f t="shared" si="8"/>
        <v>481.0967741935483</v>
      </c>
      <c r="O69" s="337">
        <f t="shared" si="8"/>
        <v>309.13333333333367</v>
      </c>
      <c r="P69" s="337">
        <f t="shared" si="8"/>
        <v>92.677419354838548</v>
      </c>
      <c r="Q69" s="337">
        <f t="shared" si="8"/>
        <v>62.987096774193674</v>
      </c>
      <c r="R69" s="337">
        <f t="shared" si="8"/>
        <v>47.466666666666697</v>
      </c>
      <c r="S69" s="342">
        <f t="shared" si="1"/>
        <v>138.84674380165291</v>
      </c>
      <c r="T69" s="339"/>
      <c r="U69" s="341">
        <v>1975</v>
      </c>
      <c r="V69" s="337">
        <f t="shared" si="9"/>
        <v>4860.6942148760372</v>
      </c>
      <c r="W69" s="337">
        <f t="shared" si="9"/>
        <v>4272.3966942148736</v>
      </c>
      <c r="X69" s="337">
        <f t="shared" si="9"/>
        <v>4012.9586776859492</v>
      </c>
      <c r="Y69" s="337">
        <f t="shared" si="9"/>
        <v>7860.4958677686054</v>
      </c>
      <c r="Z69" s="337">
        <f t="shared" si="9"/>
        <v>15618.247933884304</v>
      </c>
      <c r="AA69" s="337">
        <f t="shared" si="9"/>
        <v>21644.23140495866</v>
      </c>
      <c r="AB69" s="337">
        <f t="shared" si="9"/>
        <v>20205.619834710738</v>
      </c>
      <c r="AC69" s="337">
        <f t="shared" si="9"/>
        <v>29581.487603305774</v>
      </c>
      <c r="AD69" s="337">
        <f t="shared" si="9"/>
        <v>18394.710743801676</v>
      </c>
      <c r="AE69" s="337">
        <f t="shared" si="9"/>
        <v>5698.5123966942056</v>
      </c>
      <c r="AF69" s="337">
        <f t="shared" si="9"/>
        <v>3872.925619834718</v>
      </c>
      <c r="AG69" s="337">
        <f t="shared" si="9"/>
        <v>2824.4628099173574</v>
      </c>
      <c r="AH69" s="343">
        <f t="shared" si="3"/>
        <v>138.84674380165291</v>
      </c>
      <c r="AI69" s="88"/>
      <c r="AJ69" s="83"/>
    </row>
    <row r="70" spans="1:36">
      <c r="A70" s="65">
        <f t="shared" si="4"/>
        <v>1926</v>
      </c>
      <c r="B70" s="84">
        <v>9617</v>
      </c>
      <c r="C70" s="77">
        <f>IF(OR('SF American 11444500'!C70=-901,'SF American 11443500'!C70=-901),-901,
'SF American 11444500'!C70
-'SF American 11443500'!C70
-MAX(0,'SF American 11443460'!C70)
-MAX(0,'SF American 11443300'!C70))</f>
        <v>-901</v>
      </c>
      <c r="D70" s="78">
        <f t="shared" si="5"/>
        <v>-901</v>
      </c>
      <c r="E70" s="335">
        <v>29</v>
      </c>
      <c r="F70" s="341">
        <v>1976</v>
      </c>
      <c r="G70" s="337">
        <f t="shared" si="8"/>
        <v>74.822580645161224</v>
      </c>
      <c r="H70" s="337">
        <f t="shared" si="8"/>
        <v>87</v>
      </c>
      <c r="I70" s="337">
        <f t="shared" si="8"/>
        <v>64.709677419354875</v>
      </c>
      <c r="J70" s="337">
        <f t="shared" ref="H70:R93" si="10">INDEX($C$16:$C$2000,($F70-1922)*12+J$12,1)</f>
        <v>99.896774193548367</v>
      </c>
      <c r="K70" s="337">
        <f t="shared" si="10"/>
        <v>83.334482758620652</v>
      </c>
      <c r="L70" s="337">
        <f t="shared" si="10"/>
        <v>26.703225806451712</v>
      </c>
      <c r="M70" s="337">
        <f t="shared" si="10"/>
        <v>58.900000000000091</v>
      </c>
      <c r="N70" s="337">
        <f t="shared" si="10"/>
        <v>46.858064516129048</v>
      </c>
      <c r="O70" s="337">
        <f t="shared" si="10"/>
        <v>37.766666666666708</v>
      </c>
      <c r="P70" s="337">
        <f t="shared" si="10"/>
        <v>47.48064516129034</v>
      </c>
      <c r="Q70" s="337">
        <f t="shared" si="10"/>
        <v>46.232258064516145</v>
      </c>
      <c r="R70" s="337">
        <f t="shared" si="10"/>
        <v>28.200000000000045</v>
      </c>
      <c r="S70" s="342">
        <f t="shared" si="1"/>
        <v>42.407603305785138</v>
      </c>
      <c r="T70" s="339"/>
      <c r="U70" s="341">
        <v>1976</v>
      </c>
      <c r="V70" s="337">
        <f t="shared" si="9"/>
        <v>4600.6611570247896</v>
      </c>
      <c r="W70" s="337">
        <f t="shared" si="9"/>
        <v>5176.8595041322315</v>
      </c>
      <c r="X70" s="337">
        <f t="shared" si="9"/>
        <v>3978.8429752066145</v>
      </c>
      <c r="Y70" s="337">
        <f t="shared" ref="W70:AG93" si="11">IF(INDEX($D$16:$D$2000,($U70-1922)*12+Y$12,1)&lt;&gt;-901,INDEX($D$16:$D$2000,($U70-1922)*12+Y$12,1)*1000,-901)</f>
        <v>6142.4132231404947</v>
      </c>
      <c r="Z70" s="337">
        <f t="shared" si="11"/>
        <v>4793.4545454545432</v>
      </c>
      <c r="AA70" s="337">
        <f t="shared" si="11"/>
        <v>1641.9173553719072</v>
      </c>
      <c r="AB70" s="337">
        <f t="shared" si="11"/>
        <v>3504.7933884297577</v>
      </c>
      <c r="AC70" s="337">
        <f t="shared" si="11"/>
        <v>2881.1900826446285</v>
      </c>
      <c r="AD70" s="337">
        <f t="shared" si="11"/>
        <v>2247.2727272727302</v>
      </c>
      <c r="AE70" s="337">
        <f t="shared" si="11"/>
        <v>2919.4710743801666</v>
      </c>
      <c r="AF70" s="337">
        <f t="shared" si="11"/>
        <v>2842.7107438016537</v>
      </c>
      <c r="AG70" s="337">
        <f t="shared" si="11"/>
        <v>1678.0165289256227</v>
      </c>
      <c r="AH70" s="343">
        <f t="shared" si="3"/>
        <v>42.407603305785145</v>
      </c>
      <c r="AI70" s="88"/>
      <c r="AJ70" s="83"/>
    </row>
    <row r="71" spans="1:36">
      <c r="A71" s="65">
        <f t="shared" si="4"/>
        <v>1926</v>
      </c>
      <c r="B71" s="84">
        <v>9648</v>
      </c>
      <c r="C71" s="77">
        <f>IF(OR('SF American 11444500'!C71=-901,'SF American 11443500'!C71=-901),-901,
'SF American 11444500'!C71
-'SF American 11443500'!C71
-MAX(0,'SF American 11443460'!C71)
-MAX(0,'SF American 11443300'!C71))</f>
        <v>-901</v>
      </c>
      <c r="D71" s="78">
        <f t="shared" si="5"/>
        <v>-901</v>
      </c>
      <c r="E71" s="335">
        <v>28</v>
      </c>
      <c r="F71" s="341">
        <v>1977</v>
      </c>
      <c r="G71" s="337">
        <f t="shared" ref="G71:R111" si="12">INDEX($C$16:$C$2000,($F71-1922)*12+G$12,1)</f>
        <v>14.125806451612902</v>
      </c>
      <c r="H71" s="337">
        <f t="shared" si="10"/>
        <v>29.799999999999983</v>
      </c>
      <c r="I71" s="337">
        <f t="shared" si="10"/>
        <v>2</v>
      </c>
      <c r="J71" s="337">
        <f t="shared" si="10"/>
        <v>42.422580645161275</v>
      </c>
      <c r="K71" s="337">
        <f t="shared" si="10"/>
        <v>21.178571428571416</v>
      </c>
      <c r="L71" s="337">
        <f t="shared" si="10"/>
        <v>27.238709677419351</v>
      </c>
      <c r="M71" s="337">
        <f t="shared" si="10"/>
        <v>39.353333333333325</v>
      </c>
      <c r="N71" s="337">
        <f t="shared" si="10"/>
        <v>43.083870967741888</v>
      </c>
      <c r="O71" s="337">
        <f t="shared" si="10"/>
        <v>32.756666666666661</v>
      </c>
      <c r="P71" s="337">
        <f t="shared" si="10"/>
        <v>17.299999999999997</v>
      </c>
      <c r="Q71" s="337">
        <f t="shared" si="10"/>
        <v>1.909677419354864</v>
      </c>
      <c r="R71" s="337">
        <f t="shared" si="10"/>
        <v>19.28</v>
      </c>
      <c r="S71" s="342">
        <f t="shared" si="1"/>
        <v>17.492628099173547</v>
      </c>
      <c r="T71" s="339"/>
      <c r="U71" s="341">
        <v>1977</v>
      </c>
      <c r="V71" s="337">
        <f t="shared" ref="V71:AG111" si="13">IF(INDEX($D$16:$D$2000,($U71-1922)*12+V$12,1)&lt;&gt;-901,INDEX($D$16:$D$2000,($U71-1922)*12+V$12,1)*1000,-901)</f>
        <v>868.5619834710742</v>
      </c>
      <c r="W71" s="337">
        <f t="shared" si="11"/>
        <v>1773.2231404958668</v>
      </c>
      <c r="X71" s="337">
        <f t="shared" si="11"/>
        <v>122.97520661157024</v>
      </c>
      <c r="Y71" s="337">
        <f t="shared" si="11"/>
        <v>2608.4628099173542</v>
      </c>
      <c r="Z71" s="337">
        <f t="shared" si="11"/>
        <v>1176.1983471074373</v>
      </c>
      <c r="AA71" s="337">
        <f t="shared" si="11"/>
        <v>1674.8429752066115</v>
      </c>
      <c r="AB71" s="337">
        <f t="shared" si="11"/>
        <v>2341.6859504132221</v>
      </c>
      <c r="AC71" s="337">
        <f t="shared" si="11"/>
        <v>2649.1239669421457</v>
      </c>
      <c r="AD71" s="337">
        <f t="shared" si="11"/>
        <v>1949.157024793388</v>
      </c>
      <c r="AE71" s="337">
        <f t="shared" si="11"/>
        <v>1063.7355371900826</v>
      </c>
      <c r="AF71" s="337">
        <f t="shared" si="11"/>
        <v>117.42148760330734</v>
      </c>
      <c r="AG71" s="337">
        <f t="shared" si="11"/>
        <v>1147.2396694214876</v>
      </c>
      <c r="AH71" s="343">
        <f t="shared" si="3"/>
        <v>17.492628099173547</v>
      </c>
      <c r="AI71" s="88"/>
      <c r="AJ71" s="83"/>
    </row>
    <row r="72" spans="1:36">
      <c r="A72" s="65">
        <f t="shared" si="4"/>
        <v>1926</v>
      </c>
      <c r="B72" s="84">
        <v>9678</v>
      </c>
      <c r="C72" s="77">
        <f>IF(OR('SF American 11444500'!C72=-901,'SF American 11443500'!C72=-901),-901,
'SF American 11444500'!C72
-'SF American 11443500'!C72
-MAX(0,'SF American 11443460'!C72)
-MAX(0,'SF American 11443300'!C72))</f>
        <v>-901</v>
      </c>
      <c r="D72" s="78">
        <f t="shared" si="5"/>
        <v>-901</v>
      </c>
      <c r="E72" s="335">
        <v>28</v>
      </c>
      <c r="F72" s="341">
        <v>1978</v>
      </c>
      <c r="G72" s="337">
        <f t="shared" si="12"/>
        <v>10.287096774193515</v>
      </c>
      <c r="H72" s="337">
        <f t="shared" si="10"/>
        <v>19.853333333333339</v>
      </c>
      <c r="I72" s="337">
        <f t="shared" si="10"/>
        <v>64.754838709677415</v>
      </c>
      <c r="J72" s="337">
        <f t="shared" si="10"/>
        <v>339.16451612903234</v>
      </c>
      <c r="K72" s="337">
        <f t="shared" si="10"/>
        <v>197.46071428571429</v>
      </c>
      <c r="L72" s="337">
        <f t="shared" si="10"/>
        <v>352.0967741935483</v>
      </c>
      <c r="M72" s="337">
        <f t="shared" si="10"/>
        <v>465.23333333333358</v>
      </c>
      <c r="N72" s="337">
        <f t="shared" si="10"/>
        <v>410.64516129032245</v>
      </c>
      <c r="O72" s="337">
        <f t="shared" si="10"/>
        <v>191.5333333333333</v>
      </c>
      <c r="P72" s="337">
        <f t="shared" si="10"/>
        <v>79.974193548387234</v>
      </c>
      <c r="Q72" s="337">
        <f t="shared" si="10"/>
        <v>15.48387096774195</v>
      </c>
      <c r="R72" s="337">
        <f t="shared" si="10"/>
        <v>12.966666666666697</v>
      </c>
      <c r="S72" s="342">
        <f t="shared" si="1"/>
        <v>130.23689256198352</v>
      </c>
      <c r="T72" s="339"/>
      <c r="U72" s="341">
        <v>1978</v>
      </c>
      <c r="V72" s="337">
        <f t="shared" si="13"/>
        <v>632.52892561983265</v>
      </c>
      <c r="W72" s="337">
        <f t="shared" si="11"/>
        <v>1181.3553719008266</v>
      </c>
      <c r="X72" s="337">
        <f t="shared" si="11"/>
        <v>3981.6198347107438</v>
      </c>
      <c r="Y72" s="337">
        <f t="shared" si="11"/>
        <v>20854.413223140502</v>
      </c>
      <c r="Z72" s="337">
        <f t="shared" si="11"/>
        <v>10966.413223140495</v>
      </c>
      <c r="AA72" s="337">
        <f t="shared" si="11"/>
        <v>21649.586776859498</v>
      </c>
      <c r="AB72" s="337">
        <f t="shared" si="11"/>
        <v>27683.305785123983</v>
      </c>
      <c r="AC72" s="337">
        <f t="shared" si="11"/>
        <v>25249.586776859494</v>
      </c>
      <c r="AD72" s="337">
        <f t="shared" si="11"/>
        <v>11397.024793388427</v>
      </c>
      <c r="AE72" s="337">
        <f t="shared" si="11"/>
        <v>4917.4214876033147</v>
      </c>
      <c r="AF72" s="337">
        <f t="shared" si="11"/>
        <v>952.06611570248037</v>
      </c>
      <c r="AG72" s="337">
        <f t="shared" si="11"/>
        <v>771.57024793388598</v>
      </c>
      <c r="AH72" s="343">
        <f t="shared" si="3"/>
        <v>130.23689256198347</v>
      </c>
      <c r="AI72" s="88"/>
      <c r="AJ72" s="83"/>
    </row>
    <row r="73" spans="1:36">
      <c r="A73" s="65">
        <f t="shared" si="4"/>
        <v>1926</v>
      </c>
      <c r="B73" s="84">
        <v>9709</v>
      </c>
      <c r="C73" s="77">
        <f>IF(OR('SF American 11444500'!C73=-901,'SF American 11443500'!C73=-901),-901,
'SF American 11444500'!C73
-'SF American 11443500'!C73
-MAX(0,'SF American 11443460'!C73)
-MAX(0,'SF American 11443300'!C73))</f>
        <v>-901</v>
      </c>
      <c r="D73" s="78">
        <f t="shared" si="5"/>
        <v>-901</v>
      </c>
      <c r="E73" s="335">
        <v>28</v>
      </c>
      <c r="F73" s="341">
        <v>1979</v>
      </c>
      <c r="G73" s="337">
        <f t="shared" si="12"/>
        <v>25.416129032258056</v>
      </c>
      <c r="H73" s="337">
        <f t="shared" si="10"/>
        <v>24.233333333333235</v>
      </c>
      <c r="I73" s="337">
        <f t="shared" si="10"/>
        <v>65.232258064516088</v>
      </c>
      <c r="J73" s="337">
        <f t="shared" si="10"/>
        <v>287.9677419354839</v>
      </c>
      <c r="K73" s="337">
        <f t="shared" si="10"/>
        <v>262.59285714285738</v>
      </c>
      <c r="L73" s="337">
        <f t="shared" si="10"/>
        <v>311.64516129032245</v>
      </c>
      <c r="M73" s="337">
        <f t="shared" si="10"/>
        <v>202</v>
      </c>
      <c r="N73" s="337">
        <f t="shared" si="10"/>
        <v>268</v>
      </c>
      <c r="O73" s="337">
        <f t="shared" si="10"/>
        <v>114.83333333333326</v>
      </c>
      <c r="P73" s="337">
        <f t="shared" si="10"/>
        <v>98.741935483870975</v>
      </c>
      <c r="Q73" s="337">
        <f t="shared" si="10"/>
        <v>110.01290322580644</v>
      </c>
      <c r="R73" s="337">
        <f t="shared" si="10"/>
        <v>57.600000000000023</v>
      </c>
      <c r="S73" s="342">
        <f t="shared" si="1"/>
        <v>110.06300826446281</v>
      </c>
      <c r="T73" s="339"/>
      <c r="U73" s="341">
        <v>1979</v>
      </c>
      <c r="V73" s="337">
        <f t="shared" si="13"/>
        <v>1562.7768595041318</v>
      </c>
      <c r="W73" s="337">
        <f t="shared" si="11"/>
        <v>1441.9834710743739</v>
      </c>
      <c r="X73" s="337">
        <f t="shared" si="11"/>
        <v>4010.975206611567</v>
      </c>
      <c r="Y73" s="337">
        <f t="shared" si="11"/>
        <v>17706.446280991735</v>
      </c>
      <c r="Z73" s="337">
        <f t="shared" si="11"/>
        <v>14583.669421487617</v>
      </c>
      <c r="AA73" s="337">
        <f t="shared" si="11"/>
        <v>19162.31404958677</v>
      </c>
      <c r="AB73" s="337">
        <f t="shared" si="11"/>
        <v>12019.8347107438</v>
      </c>
      <c r="AC73" s="337">
        <f t="shared" si="11"/>
        <v>16478.677685950413</v>
      </c>
      <c r="AD73" s="337">
        <f t="shared" si="11"/>
        <v>6833.0578512396642</v>
      </c>
      <c r="AE73" s="337">
        <f t="shared" si="11"/>
        <v>6071.4049586776855</v>
      </c>
      <c r="AF73" s="337">
        <f t="shared" si="11"/>
        <v>6764.4297520661139</v>
      </c>
      <c r="AG73" s="337">
        <f t="shared" si="11"/>
        <v>3427.4380165289272</v>
      </c>
      <c r="AH73" s="343">
        <f t="shared" si="3"/>
        <v>110.06300826446281</v>
      </c>
      <c r="AI73" s="88"/>
      <c r="AJ73" s="83"/>
    </row>
    <row r="74" spans="1:36">
      <c r="A74" s="65">
        <f t="shared" si="4"/>
        <v>1926</v>
      </c>
      <c r="B74" s="84">
        <v>9740</v>
      </c>
      <c r="C74" s="77">
        <f>IF(OR('SF American 11444500'!C74=-901,'SF American 11443500'!C74=-901),-901,
'SF American 11444500'!C74
-'SF American 11443500'!C74
-MAX(0,'SF American 11443460'!C74)
-MAX(0,'SF American 11443300'!C74))</f>
        <v>-901</v>
      </c>
      <c r="D74" s="78">
        <f t="shared" si="5"/>
        <v>-901</v>
      </c>
      <c r="E74" s="335">
        <v>29</v>
      </c>
      <c r="F74" s="341">
        <v>1980</v>
      </c>
      <c r="G74" s="337">
        <f t="shared" si="12"/>
        <v>74.625806451612902</v>
      </c>
      <c r="H74" s="337">
        <f t="shared" si="10"/>
        <v>54.100000000000023</v>
      </c>
      <c r="I74" s="337">
        <f t="shared" si="10"/>
        <v>50.216129032258095</v>
      </c>
      <c r="J74" s="337">
        <f t="shared" si="10"/>
        <v>188.9677419354839</v>
      </c>
      <c r="K74" s="337">
        <f t="shared" si="10"/>
        <v>449.24137931034466</v>
      </c>
      <c r="L74" s="337">
        <f t="shared" si="10"/>
        <v>436.90322580645125</v>
      </c>
      <c r="M74" s="337">
        <f t="shared" si="10"/>
        <v>229.70000000000027</v>
      </c>
      <c r="N74" s="337">
        <f t="shared" si="10"/>
        <v>255.2580645161288</v>
      </c>
      <c r="O74" s="337">
        <f t="shared" si="10"/>
        <v>135.60000000000014</v>
      </c>
      <c r="P74" s="337">
        <f t="shared" si="10"/>
        <v>114.8709677419356</v>
      </c>
      <c r="Q74" s="337">
        <f t="shared" si="10"/>
        <v>84.561290322580589</v>
      </c>
      <c r="R74" s="337">
        <f t="shared" si="10"/>
        <v>98.433333333333167</v>
      </c>
      <c r="S74" s="342">
        <f t="shared" si="1"/>
        <v>130.77123966942148</v>
      </c>
      <c r="T74" s="339"/>
      <c r="U74" s="341">
        <v>1980</v>
      </c>
      <c r="V74" s="337">
        <f t="shared" si="13"/>
        <v>4588.5619834710751</v>
      </c>
      <c r="W74" s="337">
        <f t="shared" si="11"/>
        <v>3219.1735537190098</v>
      </c>
      <c r="X74" s="337">
        <f t="shared" si="11"/>
        <v>3087.6694214876052</v>
      </c>
      <c r="Y74" s="337">
        <f t="shared" si="11"/>
        <v>11619.173553719011</v>
      </c>
      <c r="Z74" s="337">
        <f t="shared" si="11"/>
        <v>25840.661157024784</v>
      </c>
      <c r="AA74" s="337">
        <f t="shared" si="11"/>
        <v>26864.132231404939</v>
      </c>
      <c r="AB74" s="337">
        <f t="shared" si="11"/>
        <v>13668.099173553739</v>
      </c>
      <c r="AC74" s="337">
        <f t="shared" si="11"/>
        <v>15695.206611570231</v>
      </c>
      <c r="AD74" s="337">
        <f t="shared" si="11"/>
        <v>8068.7603305785224</v>
      </c>
      <c r="AE74" s="337">
        <f t="shared" si="11"/>
        <v>7063.1404958677767</v>
      </c>
      <c r="AF74" s="337">
        <f t="shared" si="11"/>
        <v>5199.4710743801616</v>
      </c>
      <c r="AG74" s="337">
        <f t="shared" si="11"/>
        <v>5857.1900826446172</v>
      </c>
      <c r="AH74" s="343">
        <f t="shared" si="3"/>
        <v>130.77123966942148</v>
      </c>
      <c r="AI74" s="88"/>
      <c r="AJ74" s="83"/>
    </row>
    <row r="75" spans="1:36">
      <c r="A75" s="65">
        <f t="shared" si="4"/>
        <v>1926</v>
      </c>
      <c r="B75" s="84">
        <v>9770</v>
      </c>
      <c r="C75" s="77">
        <f>IF(OR('SF American 11444500'!C75=-901,'SF American 11443500'!C75=-901),-901,
'SF American 11444500'!C75
-'SF American 11443500'!C75
-MAX(0,'SF American 11443460'!C75)
-MAX(0,'SF American 11443300'!C75))</f>
        <v>-901</v>
      </c>
      <c r="D75" s="78">
        <f t="shared" si="5"/>
        <v>-901</v>
      </c>
      <c r="E75" s="335">
        <v>28</v>
      </c>
      <c r="F75" s="341">
        <v>1981</v>
      </c>
      <c r="G75" s="337">
        <f t="shared" si="12"/>
        <v>61.832258064516054</v>
      </c>
      <c r="H75" s="337">
        <f t="shared" si="10"/>
        <v>62.966666666666811</v>
      </c>
      <c r="I75" s="337">
        <f t="shared" si="10"/>
        <v>67.635483870967846</v>
      </c>
      <c r="J75" s="337">
        <f t="shared" si="10"/>
        <v>113.7774193548388</v>
      </c>
      <c r="K75" s="337">
        <f t="shared" si="10"/>
        <v>60.87142857142851</v>
      </c>
      <c r="L75" s="337">
        <f t="shared" si="10"/>
        <v>174.68709677419361</v>
      </c>
      <c r="M75" s="337">
        <f t="shared" si="10"/>
        <v>84.833333333333258</v>
      </c>
      <c r="N75" s="337">
        <f t="shared" si="10"/>
        <v>76.932258064516077</v>
      </c>
      <c r="O75" s="337">
        <f t="shared" si="10"/>
        <v>40.266666666666765</v>
      </c>
      <c r="P75" s="337">
        <f t="shared" si="10"/>
        <v>62.083870967741973</v>
      </c>
      <c r="Q75" s="337">
        <f t="shared" si="10"/>
        <v>57.870967741935488</v>
      </c>
      <c r="R75" s="337">
        <f t="shared" si="10"/>
        <v>39.033333333333303</v>
      </c>
      <c r="S75" s="342">
        <f t="shared" si="1"/>
        <v>54.697785123966966</v>
      </c>
      <c r="T75" s="339"/>
      <c r="U75" s="341">
        <v>1981</v>
      </c>
      <c r="V75" s="337">
        <f t="shared" si="13"/>
        <v>3801.9173553718961</v>
      </c>
      <c r="W75" s="337">
        <f t="shared" si="11"/>
        <v>3746.7768595041402</v>
      </c>
      <c r="X75" s="337">
        <f t="shared" si="11"/>
        <v>4158.7438016528986</v>
      </c>
      <c r="Y75" s="337">
        <f t="shared" si="11"/>
        <v>6995.9008264462864</v>
      </c>
      <c r="Z75" s="337">
        <f t="shared" si="11"/>
        <v>3380.6280991735503</v>
      </c>
      <c r="AA75" s="337">
        <f t="shared" si="11"/>
        <v>10741.090909090912</v>
      </c>
      <c r="AB75" s="337">
        <f t="shared" si="11"/>
        <v>5047.9338842975149</v>
      </c>
      <c r="AC75" s="337">
        <f t="shared" si="11"/>
        <v>4730.3801652892525</v>
      </c>
      <c r="AD75" s="337">
        <f t="shared" si="11"/>
        <v>2396.0330578512458</v>
      </c>
      <c r="AE75" s="337">
        <f t="shared" si="11"/>
        <v>3817.388429752069</v>
      </c>
      <c r="AF75" s="337">
        <f t="shared" si="11"/>
        <v>3558.3471074380168</v>
      </c>
      <c r="AG75" s="337">
        <f t="shared" si="11"/>
        <v>2322.6446280991718</v>
      </c>
      <c r="AH75" s="343">
        <f t="shared" si="3"/>
        <v>54.697785123966952</v>
      </c>
      <c r="AI75" s="88"/>
      <c r="AJ75" s="83"/>
    </row>
    <row r="76" spans="1:36">
      <c r="A76" s="65">
        <f t="shared" si="4"/>
        <v>1927</v>
      </c>
      <c r="B76" s="84">
        <v>9801</v>
      </c>
      <c r="C76" s="77">
        <f>IF(OR('SF American 11444500'!C76=-901,'SF American 11443500'!C76=-901),-901,
'SF American 11444500'!C76
-'SF American 11443500'!C76
-MAX(0,'SF American 11443460'!C76)
-MAX(0,'SF American 11443300'!C76))</f>
        <v>-901</v>
      </c>
      <c r="D76" s="78">
        <f t="shared" si="5"/>
        <v>-901</v>
      </c>
      <c r="E76" s="335">
        <v>28</v>
      </c>
      <c r="F76" s="341">
        <v>1982</v>
      </c>
      <c r="G76" s="337">
        <f t="shared" si="12"/>
        <v>36.748387096774195</v>
      </c>
      <c r="H76" s="337">
        <f t="shared" si="10"/>
        <v>272.85333333333335</v>
      </c>
      <c r="I76" s="337">
        <f t="shared" si="10"/>
        <v>261.45161290322585</v>
      </c>
      <c r="J76" s="337">
        <f t="shared" si="10"/>
        <v>458.70967741935465</v>
      </c>
      <c r="K76" s="337">
        <f t="shared" si="10"/>
        <v>525.5</v>
      </c>
      <c r="L76" s="337">
        <f t="shared" si="10"/>
        <v>735.25806451612925</v>
      </c>
      <c r="M76" s="337">
        <f t="shared" si="10"/>
        <v>988.20000000000073</v>
      </c>
      <c r="N76" s="337">
        <f t="shared" si="10"/>
        <v>238.7741935483873</v>
      </c>
      <c r="O76" s="337">
        <f t="shared" si="10"/>
        <v>580.73333333333312</v>
      </c>
      <c r="P76" s="337">
        <f t="shared" si="10"/>
        <v>117.51612903225805</v>
      </c>
      <c r="Q76" s="337">
        <f t="shared" si="10"/>
        <v>80.612903225806349</v>
      </c>
      <c r="R76" s="337">
        <f t="shared" si="10"/>
        <v>61.166666666666742</v>
      </c>
      <c r="S76" s="342">
        <f t="shared" si="1"/>
        <v>261.03233057851241</v>
      </c>
      <c r="T76" s="339"/>
      <c r="U76" s="341">
        <v>1982</v>
      </c>
      <c r="V76" s="337">
        <f t="shared" si="13"/>
        <v>2259.5702479338847</v>
      </c>
      <c r="W76" s="337">
        <f t="shared" si="11"/>
        <v>16235.900826446283</v>
      </c>
      <c r="X76" s="337">
        <f t="shared" si="11"/>
        <v>16076.033057851244</v>
      </c>
      <c r="Y76" s="337">
        <f t="shared" si="11"/>
        <v>28204.95867768594</v>
      </c>
      <c r="Z76" s="337">
        <f t="shared" si="11"/>
        <v>29184.793388429753</v>
      </c>
      <c r="AA76" s="337">
        <f t="shared" si="11"/>
        <v>45209.256198347124</v>
      </c>
      <c r="AB76" s="337">
        <f t="shared" si="11"/>
        <v>58801.983471074425</v>
      </c>
      <c r="AC76" s="337">
        <f t="shared" si="11"/>
        <v>14681.652892561997</v>
      </c>
      <c r="AD76" s="337">
        <f t="shared" si="11"/>
        <v>34556.033057851222</v>
      </c>
      <c r="AE76" s="337">
        <f t="shared" si="11"/>
        <v>7225.7851239669408</v>
      </c>
      <c r="AF76" s="337">
        <f t="shared" si="11"/>
        <v>4956.6942148760281</v>
      </c>
      <c r="AG76" s="337">
        <f t="shared" si="11"/>
        <v>3639.6694214876088</v>
      </c>
      <c r="AH76" s="343">
        <f t="shared" si="3"/>
        <v>261.03233057851247</v>
      </c>
      <c r="AI76" s="88"/>
      <c r="AJ76" s="83"/>
    </row>
    <row r="77" spans="1:36">
      <c r="A77" s="65">
        <f t="shared" si="4"/>
        <v>1927</v>
      </c>
      <c r="B77" s="84">
        <v>9831</v>
      </c>
      <c r="C77" s="77">
        <f>IF(OR('SF American 11444500'!C77=-901,'SF American 11443500'!C77=-901),-901,
'SF American 11444500'!C77
-'SF American 11443500'!C77
-MAX(0,'SF American 11443460'!C77)
-MAX(0,'SF American 11443300'!C77))</f>
        <v>-901</v>
      </c>
      <c r="D77" s="78">
        <f t="shared" si="5"/>
        <v>-901</v>
      </c>
      <c r="E77" s="335">
        <v>28</v>
      </c>
      <c r="F77" s="341">
        <v>1983</v>
      </c>
      <c r="G77" s="337">
        <f t="shared" si="12"/>
        <v>157.31935483870961</v>
      </c>
      <c r="H77" s="337">
        <f t="shared" si="10"/>
        <v>439.36666666666656</v>
      </c>
      <c r="I77" s="337">
        <f t="shared" si="10"/>
        <v>618.0645161290322</v>
      </c>
      <c r="J77" s="337">
        <f t="shared" si="10"/>
        <v>564.58064516129025</v>
      </c>
      <c r="K77" s="337">
        <f t="shared" si="10"/>
        <v>1034.2857142857142</v>
      </c>
      <c r="L77" s="337">
        <f t="shared" si="10"/>
        <v>1502.2258064516127</v>
      </c>
      <c r="M77" s="337">
        <f t="shared" si="10"/>
        <v>1077.7000000000007</v>
      </c>
      <c r="N77" s="337">
        <f t="shared" si="10"/>
        <v>681.9677419354839</v>
      </c>
      <c r="O77" s="337">
        <f t="shared" si="10"/>
        <v>452</v>
      </c>
      <c r="P77" s="337">
        <f t="shared" si="10"/>
        <v>384.9032258064517</v>
      </c>
      <c r="Q77" s="337">
        <f t="shared" si="10"/>
        <v>128.38709677419365</v>
      </c>
      <c r="R77" s="337">
        <f t="shared" si="10"/>
        <v>119.93333333333328</v>
      </c>
      <c r="S77" s="342">
        <f t="shared" si="1"/>
        <v>429.99847933884308</v>
      </c>
      <c r="T77" s="339"/>
      <c r="U77" s="341">
        <v>1983</v>
      </c>
      <c r="V77" s="337">
        <f t="shared" si="13"/>
        <v>9673.1900826446235</v>
      </c>
      <c r="W77" s="337">
        <f t="shared" si="11"/>
        <v>26144.13223140495</v>
      </c>
      <c r="X77" s="337">
        <f t="shared" si="11"/>
        <v>38003.305785123972</v>
      </c>
      <c r="Y77" s="337">
        <f t="shared" si="11"/>
        <v>34714.710743801639</v>
      </c>
      <c r="Z77" s="337">
        <f t="shared" si="11"/>
        <v>57441.322314049583</v>
      </c>
      <c r="AA77" s="337">
        <f t="shared" si="11"/>
        <v>92368.264462809893</v>
      </c>
      <c r="AB77" s="337">
        <f t="shared" si="11"/>
        <v>64127.603305785175</v>
      </c>
      <c r="AC77" s="337">
        <f t="shared" si="11"/>
        <v>41932.561983471074</v>
      </c>
      <c r="AD77" s="337">
        <f t="shared" si="11"/>
        <v>26895.867768595042</v>
      </c>
      <c r="AE77" s="337">
        <f t="shared" si="11"/>
        <v>23666.776859504142</v>
      </c>
      <c r="AF77" s="337">
        <f t="shared" si="11"/>
        <v>7894.2148760330647</v>
      </c>
      <c r="AG77" s="337">
        <f t="shared" si="11"/>
        <v>7136.5289256198312</v>
      </c>
      <c r="AH77" s="343">
        <f t="shared" si="3"/>
        <v>429.99847933884303</v>
      </c>
      <c r="AI77" s="88"/>
      <c r="AJ77" s="83"/>
    </row>
    <row r="78" spans="1:36">
      <c r="A78" s="65">
        <f t="shared" si="4"/>
        <v>1927</v>
      </c>
      <c r="B78" s="84">
        <v>9862</v>
      </c>
      <c r="C78" s="77">
        <f>IF(OR('SF American 11444500'!C78=-901,'SF American 11443500'!C78=-901),-901,
'SF American 11444500'!C78
-'SF American 11443500'!C78
-MAX(0,'SF American 11443460'!C78)
-MAX(0,'SF American 11443300'!C78))</f>
        <v>-901</v>
      </c>
      <c r="D78" s="78">
        <f t="shared" si="5"/>
        <v>-901</v>
      </c>
      <c r="E78" s="335">
        <v>29</v>
      </c>
      <c r="F78" s="341">
        <v>1984</v>
      </c>
      <c r="G78" s="337">
        <f t="shared" si="12"/>
        <v>63.377419354838707</v>
      </c>
      <c r="H78" s="337">
        <f t="shared" si="10"/>
        <v>598.36666666666679</v>
      </c>
      <c r="I78" s="337">
        <f t="shared" si="10"/>
        <v>849.06451612903265</v>
      </c>
      <c r="J78" s="337">
        <f t="shared" si="10"/>
        <v>522.58064516129025</v>
      </c>
      <c r="K78" s="337">
        <f t="shared" si="10"/>
        <v>420.51724137931069</v>
      </c>
      <c r="L78" s="337">
        <f t="shared" si="10"/>
        <v>401.35483870967755</v>
      </c>
      <c r="M78" s="337">
        <f t="shared" si="10"/>
        <v>317.23333333333312</v>
      </c>
      <c r="N78" s="337">
        <f t="shared" si="10"/>
        <v>182.51612903225805</v>
      </c>
      <c r="O78" s="337">
        <f t="shared" si="10"/>
        <v>149.66666666666674</v>
      </c>
      <c r="P78" s="337">
        <f t="shared" si="10"/>
        <v>65.51935483870966</v>
      </c>
      <c r="Q78" s="337">
        <f t="shared" si="10"/>
        <v>77.732258064516145</v>
      </c>
      <c r="R78" s="337">
        <f t="shared" si="10"/>
        <v>103.56666666666661</v>
      </c>
      <c r="S78" s="342">
        <f t="shared" si="1"/>
        <v>226.6839669421488</v>
      </c>
      <c r="T78" s="339"/>
      <c r="U78" s="341">
        <v>1984</v>
      </c>
      <c r="V78" s="337">
        <f t="shared" si="13"/>
        <v>3896.9256198347102</v>
      </c>
      <c r="W78" s="337">
        <f t="shared" si="11"/>
        <v>35605.289256198361</v>
      </c>
      <c r="X78" s="337">
        <f t="shared" si="11"/>
        <v>52206.942148760354</v>
      </c>
      <c r="Y78" s="337">
        <f t="shared" si="11"/>
        <v>32132.231404958675</v>
      </c>
      <c r="Z78" s="337">
        <f t="shared" si="11"/>
        <v>24188.429752066138</v>
      </c>
      <c r="AA78" s="337">
        <f t="shared" si="11"/>
        <v>24678.347107438029</v>
      </c>
      <c r="AB78" s="337">
        <f t="shared" si="11"/>
        <v>18876.694214876017</v>
      </c>
      <c r="AC78" s="337">
        <f t="shared" si="11"/>
        <v>11222.479338842975</v>
      </c>
      <c r="AD78" s="337">
        <f t="shared" si="11"/>
        <v>8905.7851239669471</v>
      </c>
      <c r="AE78" s="337">
        <f t="shared" si="11"/>
        <v>4028.6280991735525</v>
      </c>
      <c r="AF78" s="337">
        <f t="shared" si="11"/>
        <v>4779.5702479338852</v>
      </c>
      <c r="AG78" s="337">
        <f t="shared" si="11"/>
        <v>6162.6446280991695</v>
      </c>
      <c r="AH78" s="343">
        <f t="shared" si="3"/>
        <v>226.68396694214877</v>
      </c>
      <c r="AI78" s="88"/>
      <c r="AJ78" s="83"/>
    </row>
    <row r="79" spans="1:36">
      <c r="A79" s="65">
        <f t="shared" si="4"/>
        <v>1927</v>
      </c>
      <c r="B79" s="84">
        <v>9893</v>
      </c>
      <c r="C79" s="77">
        <f>IF(OR('SF American 11444500'!C79=-901,'SF American 11443500'!C79=-901),-901,
'SF American 11444500'!C79
-'SF American 11443500'!C79
-MAX(0,'SF American 11443460'!C79)
-MAX(0,'SF American 11443300'!C79))</f>
        <v>-901</v>
      </c>
      <c r="D79" s="78">
        <f t="shared" si="5"/>
        <v>-901</v>
      </c>
      <c r="E79" s="335">
        <v>28</v>
      </c>
      <c r="F79" s="341">
        <v>1985</v>
      </c>
      <c r="G79" s="337">
        <f t="shared" si="12"/>
        <v>69.725806451612925</v>
      </c>
      <c r="H79" s="337">
        <f t="shared" si="10"/>
        <v>209.86666666666667</v>
      </c>
      <c r="I79" s="337">
        <f t="shared" si="10"/>
        <v>146.38387096774193</v>
      </c>
      <c r="J79" s="337">
        <f t="shared" si="10"/>
        <v>103.41290322580642</v>
      </c>
      <c r="K79" s="337">
        <f t="shared" si="10"/>
        <v>290.95714285714291</v>
      </c>
      <c r="L79" s="337">
        <f t="shared" si="10"/>
        <v>197.77419354838707</v>
      </c>
      <c r="M79" s="337">
        <f t="shared" si="10"/>
        <v>241.83333333333326</v>
      </c>
      <c r="N79" s="337">
        <f t="shared" si="10"/>
        <v>157.8387096774195</v>
      </c>
      <c r="O79" s="337">
        <f t="shared" si="10"/>
        <v>56.10000000000008</v>
      </c>
      <c r="P79" s="337">
        <f t="shared" si="10"/>
        <v>72.070967741935533</v>
      </c>
      <c r="Q79" s="337">
        <f t="shared" si="10"/>
        <v>36.296774193548458</v>
      </c>
      <c r="R79" s="337">
        <f t="shared" si="10"/>
        <v>26.533333333333303</v>
      </c>
      <c r="S79" s="342">
        <f t="shared" si="1"/>
        <v>96.129719008264487</v>
      </c>
      <c r="T79" s="339"/>
      <c r="U79" s="341">
        <v>1985</v>
      </c>
      <c r="V79" s="337">
        <f t="shared" si="13"/>
        <v>4287.2727272727288</v>
      </c>
      <c r="W79" s="337">
        <f t="shared" si="11"/>
        <v>12487.933884297521</v>
      </c>
      <c r="X79" s="337">
        <f t="shared" si="11"/>
        <v>9000.7933884297508</v>
      </c>
      <c r="Y79" s="337">
        <f t="shared" si="11"/>
        <v>6358.611570247931</v>
      </c>
      <c r="Z79" s="337">
        <f t="shared" si="11"/>
        <v>16158.942148760332</v>
      </c>
      <c r="AA79" s="337">
        <f t="shared" si="11"/>
        <v>12160.661157024791</v>
      </c>
      <c r="AB79" s="337">
        <f t="shared" si="11"/>
        <v>14390.082644628095</v>
      </c>
      <c r="AC79" s="337">
        <f t="shared" si="11"/>
        <v>9705.1239669421611</v>
      </c>
      <c r="AD79" s="337">
        <f t="shared" si="11"/>
        <v>3338.1818181818235</v>
      </c>
      <c r="AE79" s="337">
        <f t="shared" si="11"/>
        <v>4431.4710743801688</v>
      </c>
      <c r="AF79" s="337">
        <f t="shared" si="11"/>
        <v>2231.8016528925664</v>
      </c>
      <c r="AG79" s="337">
        <f t="shared" si="11"/>
        <v>1578.8429752066095</v>
      </c>
      <c r="AH79" s="343">
        <f t="shared" si="3"/>
        <v>96.129719008264487</v>
      </c>
      <c r="AI79" s="88"/>
      <c r="AJ79" s="83"/>
    </row>
    <row r="80" spans="1:36">
      <c r="A80" s="65">
        <f t="shared" si="4"/>
        <v>1927</v>
      </c>
      <c r="B80" s="84">
        <v>9921</v>
      </c>
      <c r="C80" s="77">
        <f>IF(OR('SF American 11444500'!C80=-901,'SF American 11443500'!C80=-901),-901,
'SF American 11444500'!C80
-'SF American 11443500'!C80
-MAX(0,'SF American 11443460'!C80)
-MAX(0,'SF American 11443300'!C80))</f>
        <v>-901</v>
      </c>
      <c r="D80" s="78">
        <f t="shared" si="5"/>
        <v>-901</v>
      </c>
      <c r="E80" s="335">
        <v>28</v>
      </c>
      <c r="F80" s="341">
        <v>1986</v>
      </c>
      <c r="G80" s="337">
        <f t="shared" si="12"/>
        <v>65.209677419354819</v>
      </c>
      <c r="H80" s="337">
        <f t="shared" si="10"/>
        <v>106.23333333333335</v>
      </c>
      <c r="I80" s="337">
        <f t="shared" si="10"/>
        <v>155.57741935483853</v>
      </c>
      <c r="J80" s="337">
        <f t="shared" si="10"/>
        <v>273.12903225806463</v>
      </c>
      <c r="K80" s="337">
        <f t="shared" si="10"/>
        <v>1333.6071428571431</v>
      </c>
      <c r="L80" s="337">
        <f t="shared" si="10"/>
        <v>644.67741935483809</v>
      </c>
      <c r="M80" s="337">
        <f t="shared" si="10"/>
        <v>337.16666666666697</v>
      </c>
      <c r="N80" s="337">
        <f t="shared" si="10"/>
        <v>308.1290322580644</v>
      </c>
      <c r="O80" s="337">
        <f t="shared" si="10"/>
        <v>351.66666666666652</v>
      </c>
      <c r="P80" s="337">
        <f t="shared" si="10"/>
        <v>115.54838709677415</v>
      </c>
      <c r="Q80" s="337">
        <f t="shared" si="10"/>
        <v>75.754838709677529</v>
      </c>
      <c r="R80" s="337">
        <f t="shared" si="10"/>
        <v>64.533333333333303</v>
      </c>
      <c r="S80" s="342">
        <f t="shared" ref="S80:S109" si="14">IF(ISERROR(MATCH(-901,G80:R80,0)),(SUMPRODUCT(G80:R80,$G$13:$R$13)+(E80-$K$13)*K80)*24*60*60/(220*22*9*1000),"")</f>
        <v>225.93282644628098</v>
      </c>
      <c r="T80" s="339"/>
      <c r="U80" s="341">
        <v>1986</v>
      </c>
      <c r="V80" s="337">
        <f t="shared" si="13"/>
        <v>4009.5867768595026</v>
      </c>
      <c r="W80" s="337">
        <f t="shared" si="11"/>
        <v>6321.3223140495884</v>
      </c>
      <c r="X80" s="337">
        <f t="shared" si="11"/>
        <v>9566.082644628088</v>
      </c>
      <c r="Y80" s="337">
        <f t="shared" si="11"/>
        <v>16794.04958677687</v>
      </c>
      <c r="Z80" s="337">
        <f t="shared" si="11"/>
        <v>74064.793388429782</v>
      </c>
      <c r="AA80" s="337">
        <f t="shared" si="11"/>
        <v>39639.669421487561</v>
      </c>
      <c r="AB80" s="337">
        <f t="shared" si="11"/>
        <v>20062.809917355396</v>
      </c>
      <c r="AC80" s="337">
        <f t="shared" si="11"/>
        <v>18946.115702479332</v>
      </c>
      <c r="AD80" s="337">
        <f t="shared" si="11"/>
        <v>20925.619834710738</v>
      </c>
      <c r="AE80" s="337">
        <f t="shared" si="11"/>
        <v>7104.7933884297499</v>
      </c>
      <c r="AF80" s="337">
        <f t="shared" si="11"/>
        <v>4657.9834710743862</v>
      </c>
      <c r="AG80" s="337">
        <f t="shared" si="11"/>
        <v>3839.9999999999982</v>
      </c>
      <c r="AH80" s="343">
        <f t="shared" ref="AH80:AH109" si="15">IF(ISERROR(MATCH(-901,V80:AG80,0)),SUM(V80:AG80)/1000,"")</f>
        <v>225.93282644628096</v>
      </c>
      <c r="AI80" s="88"/>
      <c r="AJ80" s="83"/>
    </row>
    <row r="81" spans="1:36">
      <c r="A81" s="65">
        <f t="shared" ref="A81:A144" si="16">IF(MONTH(B81)&gt;9,YEAR(B81)+1,YEAR(B81))</f>
        <v>1927</v>
      </c>
      <c r="B81" s="84">
        <v>9952</v>
      </c>
      <c r="C81" s="77">
        <f>IF(OR('SF American 11444500'!C81=-901,'SF American 11443500'!C81=-901),-901,
'SF American 11444500'!C81
-'SF American 11443500'!C81
-MAX(0,'SF American 11443460'!C81)
-MAX(0,'SF American 11443300'!C81))</f>
        <v>-901</v>
      </c>
      <c r="D81" s="78">
        <f t="shared" ref="D81:D144" si="17">IF(C81&lt;&gt;-901,C81*DAY(B81)*24*60*60/(220*22*9*1000),-901)</f>
        <v>-901</v>
      </c>
      <c r="E81" s="335">
        <v>28</v>
      </c>
      <c r="F81" s="341">
        <v>1987</v>
      </c>
      <c r="G81" s="337">
        <f t="shared" si="12"/>
        <v>20.54516129032254</v>
      </c>
      <c r="H81" s="337">
        <f t="shared" si="10"/>
        <v>71.600000000000023</v>
      </c>
      <c r="I81" s="337">
        <f t="shared" si="10"/>
        <v>56.832258064516054</v>
      </c>
      <c r="J81" s="337">
        <f t="shared" si="10"/>
        <v>65.219354838709648</v>
      </c>
      <c r="K81" s="337">
        <f t="shared" si="10"/>
        <v>106.75714285714287</v>
      </c>
      <c r="L81" s="337">
        <f t="shared" si="10"/>
        <v>114.62903225806451</v>
      </c>
      <c r="M81" s="337">
        <f t="shared" si="10"/>
        <v>89.633333333333326</v>
      </c>
      <c r="N81" s="337">
        <f t="shared" si="10"/>
        <v>122.0322580645161</v>
      </c>
      <c r="O81" s="337">
        <f t="shared" si="10"/>
        <v>67.233333333333348</v>
      </c>
      <c r="P81" s="337">
        <f t="shared" si="10"/>
        <v>65.638709677419342</v>
      </c>
      <c r="Q81" s="337">
        <f t="shared" si="10"/>
        <v>55.816129032258004</v>
      </c>
      <c r="R81" s="337">
        <f t="shared" si="10"/>
        <v>42.03333333333336</v>
      </c>
      <c r="S81" s="342">
        <f t="shared" si="14"/>
        <v>52.812495867768597</v>
      </c>
      <c r="T81" s="339"/>
      <c r="U81" s="341">
        <v>1987</v>
      </c>
      <c r="V81" s="337">
        <f t="shared" si="13"/>
        <v>1263.2727272727248</v>
      </c>
      <c r="W81" s="337">
        <f t="shared" si="11"/>
        <v>4260.4958677685972</v>
      </c>
      <c r="X81" s="337">
        <f t="shared" si="11"/>
        <v>3494.4793388429703</v>
      </c>
      <c r="Y81" s="337">
        <f t="shared" si="11"/>
        <v>4010.1818181818157</v>
      </c>
      <c r="Z81" s="337">
        <f t="shared" si="11"/>
        <v>5928.9917355371899</v>
      </c>
      <c r="AA81" s="337">
        <f t="shared" si="11"/>
        <v>7048.2644628099169</v>
      </c>
      <c r="AB81" s="337">
        <f t="shared" si="11"/>
        <v>5333.553719008265</v>
      </c>
      <c r="AC81" s="337">
        <f t="shared" si="11"/>
        <v>7503.4710743801625</v>
      </c>
      <c r="AD81" s="337">
        <f t="shared" si="11"/>
        <v>4000.6611570247951</v>
      </c>
      <c r="AE81" s="337">
        <f t="shared" si="11"/>
        <v>4035.9669421487602</v>
      </c>
      <c r="AF81" s="337">
        <f t="shared" si="11"/>
        <v>3431.9999999999959</v>
      </c>
      <c r="AG81" s="337">
        <f t="shared" si="11"/>
        <v>2501.1570247933905</v>
      </c>
      <c r="AH81" s="343">
        <f t="shared" si="15"/>
        <v>52.812495867768583</v>
      </c>
      <c r="AI81" s="88"/>
      <c r="AJ81" s="83"/>
    </row>
    <row r="82" spans="1:36">
      <c r="A82" s="65">
        <f t="shared" si="16"/>
        <v>1927</v>
      </c>
      <c r="B82" s="84">
        <v>9982</v>
      </c>
      <c r="C82" s="77">
        <f>IF(OR('SF American 11444500'!C82=-901,'SF American 11443500'!C82=-901),-901,
'SF American 11444500'!C82
-'SF American 11443500'!C82
-MAX(0,'SF American 11443460'!C82)
-MAX(0,'SF American 11443300'!C82))</f>
        <v>-901</v>
      </c>
      <c r="D82" s="78">
        <f t="shared" si="17"/>
        <v>-901</v>
      </c>
      <c r="E82" s="335">
        <v>29</v>
      </c>
      <c r="F82" s="341">
        <v>1988</v>
      </c>
      <c r="G82" s="337">
        <f t="shared" si="12"/>
        <v>42.490322580645156</v>
      </c>
      <c r="H82" s="337">
        <f t="shared" si="10"/>
        <v>1.0999999999999943</v>
      </c>
      <c r="I82" s="337">
        <f t="shared" si="10"/>
        <v>40.393548387096757</v>
      </c>
      <c r="J82" s="337">
        <f t="shared" si="10"/>
        <v>80.067741935483923</v>
      </c>
      <c r="K82" s="337">
        <f t="shared" si="10"/>
        <v>26.375862068965489</v>
      </c>
      <c r="L82" s="337">
        <f t="shared" si="10"/>
        <v>9.5645161290321994</v>
      </c>
      <c r="M82" s="337">
        <f t="shared" si="10"/>
        <v>-19.233333333333235</v>
      </c>
      <c r="N82" s="337">
        <f t="shared" si="10"/>
        <v>14.235483870967755</v>
      </c>
      <c r="O82" s="337">
        <f t="shared" si="10"/>
        <v>50.033333333333303</v>
      </c>
      <c r="P82" s="337">
        <f t="shared" si="10"/>
        <v>43.47741935483873</v>
      </c>
      <c r="Q82" s="337">
        <f t="shared" si="10"/>
        <v>26.841935483870998</v>
      </c>
      <c r="R82" s="337">
        <f t="shared" si="10"/>
        <v>54.966666666666697</v>
      </c>
      <c r="S82" s="342">
        <f t="shared" si="14"/>
        <v>22.492760330578516</v>
      </c>
      <c r="T82" s="339"/>
      <c r="U82" s="341">
        <v>1988</v>
      </c>
      <c r="V82" s="337">
        <f t="shared" si="13"/>
        <v>2612.6280991735534</v>
      </c>
      <c r="W82" s="337">
        <f t="shared" si="11"/>
        <v>65.454545454545112</v>
      </c>
      <c r="X82" s="337">
        <f t="shared" si="11"/>
        <v>2483.7024793388414</v>
      </c>
      <c r="Y82" s="337">
        <f t="shared" si="11"/>
        <v>4923.1735537190116</v>
      </c>
      <c r="Z82" s="337">
        <f t="shared" si="11"/>
        <v>1517.1570247933869</v>
      </c>
      <c r="AA82" s="337">
        <f t="shared" si="11"/>
        <v>588.09917355371545</v>
      </c>
      <c r="AB82" s="337">
        <f t="shared" si="11"/>
        <v>-1144.4628099173492</v>
      </c>
      <c r="AC82" s="337">
        <f t="shared" si="11"/>
        <v>875.30578512396789</v>
      </c>
      <c r="AD82" s="337">
        <f t="shared" si="11"/>
        <v>2977.1900826446258</v>
      </c>
      <c r="AE82" s="337">
        <f t="shared" si="11"/>
        <v>2673.3223140495884</v>
      </c>
      <c r="AF82" s="337">
        <f t="shared" si="11"/>
        <v>1650.4462809917375</v>
      </c>
      <c r="AG82" s="337">
        <f t="shared" si="11"/>
        <v>3270.7438016528945</v>
      </c>
      <c r="AH82" s="343">
        <f t="shared" si="15"/>
        <v>22.49276033057852</v>
      </c>
      <c r="AI82" s="88"/>
      <c r="AJ82" s="83"/>
    </row>
    <row r="83" spans="1:36">
      <c r="A83" s="65">
        <f t="shared" si="16"/>
        <v>1927</v>
      </c>
      <c r="B83" s="84">
        <v>10013</v>
      </c>
      <c r="C83" s="77">
        <f>IF(OR('SF American 11444500'!C83=-901,'SF American 11443500'!C83=-901),-901,
'SF American 11444500'!C83
-'SF American 11443500'!C83
-MAX(0,'SF American 11443460'!C83)
-MAX(0,'SF American 11443300'!C83))</f>
        <v>-901</v>
      </c>
      <c r="D83" s="78">
        <f t="shared" si="17"/>
        <v>-901</v>
      </c>
      <c r="E83" s="335">
        <v>28</v>
      </c>
      <c r="F83" s="341">
        <v>1989</v>
      </c>
      <c r="G83" s="337">
        <f t="shared" si="12"/>
        <v>21.558064516129036</v>
      </c>
      <c r="H83" s="337">
        <f t="shared" si="10"/>
        <v>36.933333333333337</v>
      </c>
      <c r="I83" s="337">
        <f t="shared" si="10"/>
        <v>71.912903225806417</v>
      </c>
      <c r="J83" s="337">
        <f t="shared" si="10"/>
        <v>75.348387096774161</v>
      </c>
      <c r="K83" s="337">
        <f t="shared" si="10"/>
        <v>85.464285714285779</v>
      </c>
      <c r="L83" s="337">
        <f t="shared" si="10"/>
        <v>508.9032258064517</v>
      </c>
      <c r="M83" s="337">
        <f t="shared" si="10"/>
        <v>243.86666666666679</v>
      </c>
      <c r="N83" s="337">
        <f t="shared" si="10"/>
        <v>141.32258064516145</v>
      </c>
      <c r="O83" s="337">
        <f t="shared" si="10"/>
        <v>103.90000000000009</v>
      </c>
      <c r="P83" s="337">
        <f t="shared" si="10"/>
        <v>86.49677419354839</v>
      </c>
      <c r="Q83" s="337">
        <f t="shared" si="10"/>
        <v>84.080645161290363</v>
      </c>
      <c r="R83" s="337">
        <f t="shared" si="10"/>
        <v>69.899999999999977</v>
      </c>
      <c r="S83" s="342">
        <f t="shared" si="14"/>
        <v>92.646545454545475</v>
      </c>
      <c r="T83" s="339"/>
      <c r="U83" s="341">
        <v>1989</v>
      </c>
      <c r="V83" s="337">
        <f t="shared" si="13"/>
        <v>1325.5537190082648</v>
      </c>
      <c r="W83" s="337">
        <f t="shared" si="11"/>
        <v>2197.6859504132231</v>
      </c>
      <c r="X83" s="337">
        <f t="shared" si="11"/>
        <v>4421.7520661157005</v>
      </c>
      <c r="Y83" s="337">
        <f t="shared" si="11"/>
        <v>4632.9917355371872</v>
      </c>
      <c r="Z83" s="337">
        <f t="shared" si="11"/>
        <v>4746.4462809917395</v>
      </c>
      <c r="AA83" s="337">
        <f t="shared" si="11"/>
        <v>31291.239669421499</v>
      </c>
      <c r="AB83" s="337">
        <f t="shared" si="11"/>
        <v>14511.074380165297</v>
      </c>
      <c r="AC83" s="337">
        <f t="shared" si="11"/>
        <v>8689.5867768595162</v>
      </c>
      <c r="AD83" s="337">
        <f t="shared" si="11"/>
        <v>6182.4793388429807</v>
      </c>
      <c r="AE83" s="337">
        <f t="shared" si="11"/>
        <v>5318.4793388429762</v>
      </c>
      <c r="AF83" s="337">
        <f t="shared" si="11"/>
        <v>5169.9173553719029</v>
      </c>
      <c r="AG83" s="337">
        <f t="shared" si="11"/>
        <v>4159.338842975204</v>
      </c>
      <c r="AH83" s="343">
        <f t="shared" si="15"/>
        <v>92.646545454545503</v>
      </c>
      <c r="AI83" s="88"/>
      <c r="AJ83" s="83"/>
    </row>
    <row r="84" spans="1:36">
      <c r="A84" s="65">
        <f t="shared" si="16"/>
        <v>1927</v>
      </c>
      <c r="B84" s="84">
        <v>10043</v>
      </c>
      <c r="C84" s="77">
        <f>IF(OR('SF American 11444500'!C84=-901,'SF American 11443500'!C84=-901),-901,
'SF American 11444500'!C84
-'SF American 11443500'!C84
-MAX(0,'SF American 11443460'!C84)
-MAX(0,'SF American 11443300'!C84))</f>
        <v>-901</v>
      </c>
      <c r="D84" s="78">
        <f t="shared" si="17"/>
        <v>-901</v>
      </c>
      <c r="E84" s="335">
        <v>28</v>
      </c>
      <c r="F84" s="341">
        <v>1990</v>
      </c>
      <c r="G84" s="337">
        <f t="shared" si="12"/>
        <v>34.929032258064524</v>
      </c>
      <c r="H84" s="337">
        <f t="shared" si="10"/>
        <v>13.266666666666708</v>
      </c>
      <c r="I84" s="337">
        <f t="shared" si="10"/>
        <v>37.693548387096769</v>
      </c>
      <c r="J84" s="337">
        <f t="shared" si="10"/>
        <v>60.280645161290352</v>
      </c>
      <c r="K84" s="337">
        <f t="shared" si="10"/>
        <v>127.69999999999999</v>
      </c>
      <c r="L84" s="337">
        <f t="shared" si="10"/>
        <v>129.7225806451612</v>
      </c>
      <c r="M84" s="337">
        <f t="shared" si="10"/>
        <v>84.233333333333348</v>
      </c>
      <c r="N84" s="337">
        <f t="shared" si="10"/>
        <v>71.416129032258027</v>
      </c>
      <c r="O84" s="337">
        <f t="shared" si="10"/>
        <v>60.366666666666674</v>
      </c>
      <c r="P84" s="337">
        <f t="shared" si="10"/>
        <v>81.338709677419388</v>
      </c>
      <c r="Q84" s="337">
        <f t="shared" si="10"/>
        <v>95.403225806451587</v>
      </c>
      <c r="R84" s="337">
        <f t="shared" si="10"/>
        <v>46.799999999999955</v>
      </c>
      <c r="S84" s="342">
        <f t="shared" si="14"/>
        <v>50.677487603305785</v>
      </c>
      <c r="T84" s="339"/>
      <c r="U84" s="341">
        <v>1990</v>
      </c>
      <c r="V84" s="337">
        <f t="shared" si="13"/>
        <v>2147.7024793388437</v>
      </c>
      <c r="W84" s="337">
        <f t="shared" si="11"/>
        <v>789.42148760330826</v>
      </c>
      <c r="X84" s="337">
        <f t="shared" si="11"/>
        <v>2317.6859504132221</v>
      </c>
      <c r="Y84" s="337">
        <f t="shared" si="11"/>
        <v>3706.5123966942169</v>
      </c>
      <c r="Z84" s="337">
        <f t="shared" si="11"/>
        <v>7092.0991735537191</v>
      </c>
      <c r="AA84" s="337">
        <f t="shared" si="11"/>
        <v>7976.3305785123912</v>
      </c>
      <c r="AB84" s="337">
        <f t="shared" si="11"/>
        <v>5012.2314049586785</v>
      </c>
      <c r="AC84" s="337">
        <f t="shared" si="11"/>
        <v>4391.2066115702455</v>
      </c>
      <c r="AD84" s="337">
        <f t="shared" si="11"/>
        <v>3592.0661157024801</v>
      </c>
      <c r="AE84" s="337">
        <f t="shared" si="11"/>
        <v>5001.3223140495893</v>
      </c>
      <c r="AF84" s="337">
        <f t="shared" si="11"/>
        <v>5866.1157024793356</v>
      </c>
      <c r="AG84" s="337">
        <f t="shared" si="11"/>
        <v>2784.7933884297495</v>
      </c>
      <c r="AH84" s="343">
        <f t="shared" si="15"/>
        <v>50.677487603305785</v>
      </c>
      <c r="AI84" s="88"/>
      <c r="AJ84" s="83"/>
    </row>
    <row r="85" spans="1:36">
      <c r="A85" s="65">
        <f t="shared" si="16"/>
        <v>1927</v>
      </c>
      <c r="B85" s="84">
        <v>10074</v>
      </c>
      <c r="C85" s="77">
        <f>IF(OR('SF American 11444500'!C85=-901,'SF American 11443500'!C85=-901),-901,
'SF American 11444500'!C85
-'SF American 11443500'!C85
-MAX(0,'SF American 11443460'!C85)
-MAX(0,'SF American 11443300'!C85))</f>
        <v>-901</v>
      </c>
      <c r="D85" s="78">
        <f t="shared" si="17"/>
        <v>-901</v>
      </c>
      <c r="E85" s="335">
        <v>28</v>
      </c>
      <c r="F85" s="341">
        <v>1991</v>
      </c>
      <c r="G85" s="337">
        <f t="shared" si="12"/>
        <v>45.425806451612914</v>
      </c>
      <c r="H85" s="337">
        <f t="shared" si="10"/>
        <v>7.1999999999999886</v>
      </c>
      <c r="I85" s="337">
        <f t="shared" si="10"/>
        <v>19.941935483870964</v>
      </c>
      <c r="J85" s="337">
        <f t="shared" si="10"/>
        <v>12.732258064516145</v>
      </c>
      <c r="K85" s="337">
        <f t="shared" si="10"/>
        <v>25.164285714285711</v>
      </c>
      <c r="L85" s="337">
        <f t="shared" si="10"/>
        <v>185.38064516129032</v>
      </c>
      <c r="M85" s="337">
        <f t="shared" si="10"/>
        <v>58.533333333333303</v>
      </c>
      <c r="N85" s="337">
        <f t="shared" si="10"/>
        <v>30.48387096774195</v>
      </c>
      <c r="O85" s="337">
        <f t="shared" si="10"/>
        <v>19.533333333333303</v>
      </c>
      <c r="P85" s="337">
        <f t="shared" si="10"/>
        <v>26.932258064516191</v>
      </c>
      <c r="Q85" s="337">
        <f t="shared" si="10"/>
        <v>23.361290322580658</v>
      </c>
      <c r="R85" s="337">
        <f t="shared" si="10"/>
        <v>23.666666666666629</v>
      </c>
      <c r="S85" s="342">
        <f t="shared" si="14"/>
        <v>29.047140495867769</v>
      </c>
      <c r="T85" s="339"/>
      <c r="U85" s="341">
        <v>1991</v>
      </c>
      <c r="V85" s="337">
        <f t="shared" si="13"/>
        <v>2793.1239669421489</v>
      </c>
      <c r="W85" s="337">
        <f t="shared" si="11"/>
        <v>428.42975206611499</v>
      </c>
      <c r="X85" s="337">
        <f t="shared" si="11"/>
        <v>1226.1818181818178</v>
      </c>
      <c r="Y85" s="337">
        <f t="shared" si="11"/>
        <v>782.87603305785228</v>
      </c>
      <c r="Z85" s="337">
        <f t="shared" si="11"/>
        <v>1397.5537190082644</v>
      </c>
      <c r="AA85" s="337">
        <f t="shared" si="11"/>
        <v>11398.611570247935</v>
      </c>
      <c r="AB85" s="337">
        <f t="shared" si="11"/>
        <v>3482.975206611568</v>
      </c>
      <c r="AC85" s="337">
        <f t="shared" si="11"/>
        <v>1874.3801652892573</v>
      </c>
      <c r="AD85" s="337">
        <f t="shared" si="11"/>
        <v>1162.3140495867751</v>
      </c>
      <c r="AE85" s="337">
        <f t="shared" si="11"/>
        <v>1656.0000000000036</v>
      </c>
      <c r="AF85" s="337">
        <f t="shared" si="11"/>
        <v>1436.4297520661164</v>
      </c>
      <c r="AG85" s="337">
        <f t="shared" si="11"/>
        <v>1408.2644628099151</v>
      </c>
      <c r="AH85" s="343">
        <f t="shared" si="15"/>
        <v>29.047140495867769</v>
      </c>
      <c r="AI85" s="88"/>
      <c r="AJ85" s="83"/>
    </row>
    <row r="86" spans="1:36">
      <c r="A86" s="65">
        <f t="shared" si="16"/>
        <v>1927</v>
      </c>
      <c r="B86" s="84">
        <v>10105</v>
      </c>
      <c r="C86" s="77">
        <f>IF(OR('SF American 11444500'!C86=-901,'SF American 11443500'!C86=-901),-901,
'SF American 11444500'!C86
-'SF American 11443500'!C86
-MAX(0,'SF American 11443460'!C86)
-MAX(0,'SF American 11443300'!C86))</f>
        <v>-901</v>
      </c>
      <c r="D86" s="78">
        <f t="shared" si="17"/>
        <v>-901</v>
      </c>
      <c r="E86" s="335">
        <v>29</v>
      </c>
      <c r="F86" s="341">
        <v>1992</v>
      </c>
      <c r="G86" s="337">
        <f t="shared" si="12"/>
        <v>33.787096774193571</v>
      </c>
      <c r="H86" s="337">
        <f t="shared" si="10"/>
        <v>20.699999999999989</v>
      </c>
      <c r="I86" s="337">
        <f t="shared" si="10"/>
        <v>30.841935483870884</v>
      </c>
      <c r="J86" s="337">
        <f t="shared" si="10"/>
        <v>42.125806451612902</v>
      </c>
      <c r="K86" s="337">
        <f t="shared" si="10"/>
        <v>191.94137931034493</v>
      </c>
      <c r="L86" s="337">
        <f t="shared" si="10"/>
        <v>70.774193548387075</v>
      </c>
      <c r="M86" s="337">
        <f t="shared" si="10"/>
        <v>79.600000000000023</v>
      </c>
      <c r="N86" s="337">
        <f t="shared" si="10"/>
        <v>27.351612903225828</v>
      </c>
      <c r="O86" s="337">
        <f t="shared" si="10"/>
        <v>20.53333333333336</v>
      </c>
      <c r="P86" s="337">
        <f t="shared" si="10"/>
        <v>-13.04516129032254</v>
      </c>
      <c r="Q86" s="337">
        <f t="shared" si="10"/>
        <v>15</v>
      </c>
      <c r="R86" s="337">
        <f t="shared" si="10"/>
        <v>-4.9000000000000341</v>
      </c>
      <c r="S86" s="342">
        <f t="shared" si="14"/>
        <v>30.656925619834716</v>
      </c>
      <c r="T86" s="339"/>
      <c r="U86" s="341">
        <v>1992</v>
      </c>
      <c r="V86" s="337">
        <f t="shared" si="13"/>
        <v>2077.4876033057867</v>
      </c>
      <c r="W86" s="337">
        <f t="shared" si="11"/>
        <v>1231.7355371900819</v>
      </c>
      <c r="X86" s="337">
        <f t="shared" si="11"/>
        <v>1896.3966942148709</v>
      </c>
      <c r="Y86" s="337">
        <f t="shared" si="11"/>
        <v>2590.2148760330583</v>
      </c>
      <c r="Z86" s="337">
        <f t="shared" si="11"/>
        <v>11040.59504132232</v>
      </c>
      <c r="AA86" s="337">
        <f t="shared" si="11"/>
        <v>4351.7355371900803</v>
      </c>
      <c r="AB86" s="337">
        <f t="shared" si="11"/>
        <v>4736.5289256198366</v>
      </c>
      <c r="AC86" s="337">
        <f t="shared" si="11"/>
        <v>1681.7851239669435</v>
      </c>
      <c r="AD86" s="337">
        <f t="shared" si="11"/>
        <v>1221.8181818181833</v>
      </c>
      <c r="AE86" s="337">
        <f t="shared" si="11"/>
        <v>-802.11570247933628</v>
      </c>
      <c r="AF86" s="337">
        <f t="shared" si="11"/>
        <v>922.31404958677683</v>
      </c>
      <c r="AG86" s="337">
        <f t="shared" si="11"/>
        <v>-291.57024793388638</v>
      </c>
      <c r="AH86" s="343">
        <f t="shared" si="15"/>
        <v>30.656925619834716</v>
      </c>
      <c r="AI86" s="88"/>
      <c r="AJ86" s="83"/>
    </row>
    <row r="87" spans="1:36">
      <c r="A87" s="65">
        <f t="shared" si="16"/>
        <v>1927</v>
      </c>
      <c r="B87" s="84">
        <v>10135</v>
      </c>
      <c r="C87" s="77">
        <f>IF(OR('SF American 11444500'!C87=-901,'SF American 11443500'!C87=-901),-901,
'SF American 11444500'!C87
-'SF American 11443500'!C87
-MAX(0,'SF American 11443460'!C87)
-MAX(0,'SF American 11443300'!C87))</f>
        <v>-901</v>
      </c>
      <c r="D87" s="78">
        <f t="shared" si="17"/>
        <v>-901</v>
      </c>
      <c r="E87" s="335">
        <v>28</v>
      </c>
      <c r="F87" s="341">
        <v>1993</v>
      </c>
      <c r="G87" s="337">
        <f t="shared" si="12"/>
        <v>12.51612903225805</v>
      </c>
      <c r="H87" s="337">
        <f t="shared" si="10"/>
        <v>20.433333333333337</v>
      </c>
      <c r="I87" s="337">
        <f t="shared" si="10"/>
        <v>83.851612903225828</v>
      </c>
      <c r="J87" s="337">
        <f t="shared" si="10"/>
        <v>398.19354838709683</v>
      </c>
      <c r="K87" s="337">
        <f t="shared" si="10"/>
        <v>286.96428571428578</v>
      </c>
      <c r="L87" s="337">
        <f t="shared" si="10"/>
        <v>157.51612903225805</v>
      </c>
      <c r="M87" s="337">
        <f t="shared" si="10"/>
        <v>51.366666666666333</v>
      </c>
      <c r="N87" s="337">
        <f t="shared" si="10"/>
        <v>-6.1612903225804985</v>
      </c>
      <c r="O87" s="337">
        <f t="shared" si="10"/>
        <v>-49.733333333333121</v>
      </c>
      <c r="P87" s="337">
        <f t="shared" si="10"/>
        <v>-32.54838709677415</v>
      </c>
      <c r="Q87" s="337">
        <f t="shared" si="10"/>
        <v>-30.806451612903174</v>
      </c>
      <c r="R87" s="337">
        <f t="shared" si="10"/>
        <v>-11.399999999999977</v>
      </c>
      <c r="S87" s="342">
        <f t="shared" si="14"/>
        <v>52.392198347107445</v>
      </c>
      <c r="T87" s="339"/>
      <c r="U87" s="341">
        <v>1993</v>
      </c>
      <c r="V87" s="337">
        <f t="shared" si="13"/>
        <v>769.58677685950317</v>
      </c>
      <c r="W87" s="337">
        <f t="shared" si="11"/>
        <v>1215.8677685950418</v>
      </c>
      <c r="X87" s="337">
        <f t="shared" si="11"/>
        <v>5155.834710743803</v>
      </c>
      <c r="Y87" s="337">
        <f t="shared" si="11"/>
        <v>24483.966942148763</v>
      </c>
      <c r="Z87" s="337">
        <f t="shared" si="11"/>
        <v>15937.190082644633</v>
      </c>
      <c r="AA87" s="337">
        <f t="shared" si="11"/>
        <v>9685.2892561983463</v>
      </c>
      <c r="AB87" s="337">
        <f t="shared" si="11"/>
        <v>3056.5289256198148</v>
      </c>
      <c r="AC87" s="337">
        <f t="shared" si="11"/>
        <v>-378.8429752066026</v>
      </c>
      <c r="AD87" s="337">
        <f t="shared" si="11"/>
        <v>-2959.3388429751935</v>
      </c>
      <c r="AE87" s="337">
        <f t="shared" si="11"/>
        <v>-2001.3223140495841</v>
      </c>
      <c r="AF87" s="337">
        <f t="shared" si="11"/>
        <v>-1894.2148760330551</v>
      </c>
      <c r="AG87" s="337">
        <f t="shared" si="11"/>
        <v>-678.3471074380152</v>
      </c>
      <c r="AH87" s="343">
        <f t="shared" si="15"/>
        <v>52.392198347107467</v>
      </c>
      <c r="AI87" s="88"/>
      <c r="AJ87" s="83"/>
    </row>
    <row r="88" spans="1:36">
      <c r="A88" s="65">
        <f t="shared" si="16"/>
        <v>1928</v>
      </c>
      <c r="B88" s="84">
        <v>10166</v>
      </c>
      <c r="C88" s="77">
        <f>IF(OR('SF American 11444500'!C88=-901,'SF American 11443500'!C88=-901),-901,
'SF American 11444500'!C88
-'SF American 11443500'!C88
-MAX(0,'SF American 11443460'!C88)
-MAX(0,'SF American 11443300'!C88))</f>
        <v>-901</v>
      </c>
      <c r="D88" s="78">
        <f t="shared" si="17"/>
        <v>-901</v>
      </c>
      <c r="E88" s="335">
        <v>28</v>
      </c>
      <c r="F88" s="341">
        <v>1994</v>
      </c>
      <c r="G88" s="337">
        <f t="shared" si="12"/>
        <v>6.912903225806474</v>
      </c>
      <c r="H88" s="337">
        <f t="shared" si="10"/>
        <v>-9.1000000000000227</v>
      </c>
      <c r="I88" s="337">
        <f t="shared" si="10"/>
        <v>4.6806451612903857</v>
      </c>
      <c r="J88" s="337">
        <f t="shared" si="10"/>
        <v>18.206451612903209</v>
      </c>
      <c r="K88" s="337">
        <f t="shared" si="10"/>
        <v>68.914285714285711</v>
      </c>
      <c r="L88" s="337">
        <f t="shared" si="10"/>
        <v>23.393548387096757</v>
      </c>
      <c r="M88" s="337">
        <f t="shared" si="10"/>
        <v>18.43333333333328</v>
      </c>
      <c r="N88" s="337">
        <f t="shared" si="10"/>
        <v>2.7354838709677551</v>
      </c>
      <c r="O88" s="337">
        <f t="shared" si="10"/>
        <v>8.7000000000000455</v>
      </c>
      <c r="P88" s="337">
        <f t="shared" si="10"/>
        <v>10.48709677419356</v>
      </c>
      <c r="Q88" s="337">
        <f t="shared" si="10"/>
        <v>14.50322580645161</v>
      </c>
      <c r="R88" s="337">
        <f t="shared" si="10"/>
        <v>3.3000000000000114</v>
      </c>
      <c r="S88" s="342">
        <f t="shared" si="14"/>
        <v>10.072264462809921</v>
      </c>
      <c r="T88" s="339"/>
      <c r="U88" s="341">
        <v>1994</v>
      </c>
      <c r="V88" s="337">
        <f t="shared" si="13"/>
        <v>425.05785123967087</v>
      </c>
      <c r="W88" s="337">
        <f t="shared" si="11"/>
        <v>-541.48760330578648</v>
      </c>
      <c r="X88" s="337">
        <f t="shared" si="11"/>
        <v>287.80165289256587</v>
      </c>
      <c r="Y88" s="337">
        <f t="shared" si="11"/>
        <v>1119.4710743801641</v>
      </c>
      <c r="Z88" s="337">
        <f t="shared" si="11"/>
        <v>3827.3057851239664</v>
      </c>
      <c r="AA88" s="337">
        <f t="shared" si="11"/>
        <v>1438.4132231404949</v>
      </c>
      <c r="AB88" s="337">
        <f t="shared" si="11"/>
        <v>1096.8595041322283</v>
      </c>
      <c r="AC88" s="337">
        <f t="shared" si="11"/>
        <v>168.19834710743882</v>
      </c>
      <c r="AD88" s="337">
        <f t="shared" si="11"/>
        <v>517.6859504132259</v>
      </c>
      <c r="AE88" s="337">
        <f t="shared" si="11"/>
        <v>644.8264462809924</v>
      </c>
      <c r="AF88" s="337">
        <f t="shared" si="11"/>
        <v>891.7685950413221</v>
      </c>
      <c r="AG88" s="337">
        <f t="shared" si="11"/>
        <v>196.36363636363706</v>
      </c>
      <c r="AH88" s="343">
        <f t="shared" si="15"/>
        <v>10.072264462809921</v>
      </c>
      <c r="AI88" s="88"/>
      <c r="AJ88" s="83"/>
    </row>
    <row r="89" spans="1:36">
      <c r="A89" s="65">
        <f t="shared" si="16"/>
        <v>1928</v>
      </c>
      <c r="B89" s="84">
        <v>10196</v>
      </c>
      <c r="C89" s="77">
        <f>IF(OR('SF American 11444500'!C89=-901,'SF American 11443500'!C89=-901),-901,
'SF American 11444500'!C89
-'SF American 11443500'!C89
-MAX(0,'SF American 11443460'!C89)
-MAX(0,'SF American 11443300'!C89))</f>
        <v>-901</v>
      </c>
      <c r="D89" s="78">
        <f t="shared" si="17"/>
        <v>-901</v>
      </c>
      <c r="E89" s="335">
        <v>28</v>
      </c>
      <c r="F89" s="341">
        <v>1995</v>
      </c>
      <c r="G89" s="337">
        <f t="shared" si="12"/>
        <v>10.258064516129025</v>
      </c>
      <c r="H89" s="337">
        <f t="shared" si="10"/>
        <v>45.066666666666663</v>
      </c>
      <c r="I89" s="337">
        <f t="shared" si="10"/>
        <v>105.97741935483873</v>
      </c>
      <c r="J89" s="337">
        <f t="shared" si="10"/>
        <v>578.09677419354875</v>
      </c>
      <c r="K89" s="337">
        <f t="shared" si="10"/>
        <v>3.7857142857142208</v>
      </c>
      <c r="L89" s="337">
        <f t="shared" si="10"/>
        <v>778.25806451612925</v>
      </c>
      <c r="M89" s="337">
        <f t="shared" si="10"/>
        <v>135.66666666666652</v>
      </c>
      <c r="N89" s="337">
        <f t="shared" si="10"/>
        <v>227.2580645161288</v>
      </c>
      <c r="O89" s="337">
        <f t="shared" si="10"/>
        <v>-132.66666666666697</v>
      </c>
      <c r="P89" s="337">
        <f t="shared" si="10"/>
        <v>-152.1290322580644</v>
      </c>
      <c r="Q89" s="337">
        <f t="shared" si="10"/>
        <v>-50.838709677419274</v>
      </c>
      <c r="R89" s="337">
        <f t="shared" si="10"/>
        <v>-57.666666666666742</v>
      </c>
      <c r="S89" s="342">
        <f t="shared" si="14"/>
        <v>91.678611570247952</v>
      </c>
      <c r="T89" s="339"/>
      <c r="U89" s="341">
        <v>1995</v>
      </c>
      <c r="V89" s="337">
        <f t="shared" si="13"/>
        <v>630.74380165289199</v>
      </c>
      <c r="W89" s="337">
        <f t="shared" si="11"/>
        <v>2681.6528925619837</v>
      </c>
      <c r="X89" s="337">
        <f t="shared" si="11"/>
        <v>6516.2975206611582</v>
      </c>
      <c r="Y89" s="337">
        <f t="shared" si="11"/>
        <v>35545.785123966962</v>
      </c>
      <c r="Z89" s="337">
        <f t="shared" si="11"/>
        <v>210.24793388429393</v>
      </c>
      <c r="AA89" s="337">
        <f t="shared" si="11"/>
        <v>47853.223140495895</v>
      </c>
      <c r="AB89" s="337">
        <f t="shared" si="11"/>
        <v>8072.7272727272621</v>
      </c>
      <c r="AC89" s="337">
        <f t="shared" si="11"/>
        <v>13973.553719008247</v>
      </c>
      <c r="AD89" s="337">
        <f t="shared" si="11"/>
        <v>-7894.2148760330756</v>
      </c>
      <c r="AE89" s="337">
        <f t="shared" si="11"/>
        <v>-9354.0495867768514</v>
      </c>
      <c r="AF89" s="337">
        <f t="shared" si="11"/>
        <v>-3125.950413223135</v>
      </c>
      <c r="AG89" s="337">
        <f t="shared" si="11"/>
        <v>-3431.4049586776914</v>
      </c>
      <c r="AH89" s="343">
        <f t="shared" si="15"/>
        <v>91.678611570247938</v>
      </c>
      <c r="AI89" s="88"/>
      <c r="AJ89" s="83"/>
    </row>
    <row r="90" spans="1:36">
      <c r="A90" s="65">
        <f t="shared" si="16"/>
        <v>1928</v>
      </c>
      <c r="B90" s="84">
        <v>10227</v>
      </c>
      <c r="C90" s="77">
        <f>IF(OR('SF American 11444500'!C90=-901,'SF American 11443500'!C90=-901),-901,
'SF American 11444500'!C90
-'SF American 11443500'!C90
-MAX(0,'SF American 11443460'!C90)
-MAX(0,'SF American 11443300'!C90))</f>
        <v>-901</v>
      </c>
      <c r="D90" s="78">
        <f t="shared" si="17"/>
        <v>-901</v>
      </c>
      <c r="E90" s="335">
        <v>29</v>
      </c>
      <c r="F90" s="341">
        <v>1996</v>
      </c>
      <c r="G90" s="337">
        <f t="shared" si="12"/>
        <v>-19.719354838709592</v>
      </c>
      <c r="H90" s="337">
        <f t="shared" si="10"/>
        <v>-16.666666666666629</v>
      </c>
      <c r="I90" s="337">
        <f t="shared" si="10"/>
        <v>38.158064516129002</v>
      </c>
      <c r="J90" s="337">
        <f t="shared" si="10"/>
        <v>240.4709677419354</v>
      </c>
      <c r="K90" s="337">
        <f t="shared" si="10"/>
        <v>223.65517241379303</v>
      </c>
      <c r="L90" s="337">
        <f t="shared" si="10"/>
        <v>100.7741935483873</v>
      </c>
      <c r="M90" s="337">
        <f t="shared" si="10"/>
        <v>30.933333333333394</v>
      </c>
      <c r="N90" s="337">
        <f t="shared" si="10"/>
        <v>63.838709677419502</v>
      </c>
      <c r="O90" s="337">
        <f t="shared" si="10"/>
        <v>-53.933333333333394</v>
      </c>
      <c r="P90" s="337">
        <f t="shared" si="10"/>
        <v>-0.99032258064517009</v>
      </c>
      <c r="Q90" s="337">
        <f t="shared" si="10"/>
        <v>-15.848387096774104</v>
      </c>
      <c r="R90" s="337">
        <f t="shared" si="10"/>
        <v>-16.766666666666652</v>
      </c>
      <c r="S90" s="342">
        <f t="shared" si="14"/>
        <v>34.512793388429778</v>
      </c>
      <c r="T90" s="339"/>
      <c r="U90" s="341">
        <v>1996</v>
      </c>
      <c r="V90" s="337">
        <f t="shared" si="13"/>
        <v>-1212.4958677685897</v>
      </c>
      <c r="W90" s="337">
        <f t="shared" si="11"/>
        <v>-991.73553719008044</v>
      </c>
      <c r="X90" s="337">
        <f t="shared" si="11"/>
        <v>2346.2479338842954</v>
      </c>
      <c r="Y90" s="337">
        <f t="shared" si="11"/>
        <v>14785.983471074374</v>
      </c>
      <c r="Z90" s="337">
        <f t="shared" si="11"/>
        <v>12864.793388429745</v>
      </c>
      <c r="AA90" s="337">
        <f t="shared" si="11"/>
        <v>6196.3636363636469</v>
      </c>
      <c r="AB90" s="337">
        <f t="shared" si="11"/>
        <v>1840.6611570247969</v>
      </c>
      <c r="AC90" s="337">
        <f t="shared" si="11"/>
        <v>3925.2892561983563</v>
      </c>
      <c r="AD90" s="337">
        <f t="shared" si="11"/>
        <v>-3209.2561983471114</v>
      </c>
      <c r="AE90" s="337">
        <f t="shared" si="11"/>
        <v>-60.892561983471623</v>
      </c>
      <c r="AF90" s="337">
        <f t="shared" si="11"/>
        <v>-974.47933884296981</v>
      </c>
      <c r="AG90" s="337">
        <f t="shared" si="11"/>
        <v>-997.68595041322214</v>
      </c>
      <c r="AH90" s="343">
        <f t="shared" si="15"/>
        <v>34.512793388429778</v>
      </c>
      <c r="AI90" s="88"/>
      <c r="AJ90" s="83"/>
    </row>
    <row r="91" spans="1:36">
      <c r="A91" s="65">
        <f t="shared" si="16"/>
        <v>1928</v>
      </c>
      <c r="B91" s="84">
        <v>10258</v>
      </c>
      <c r="C91" s="77">
        <f>IF(OR('SF American 11444500'!C91=-901,'SF American 11443500'!C91=-901),-901,
'SF American 11444500'!C91
-'SF American 11443500'!C91
-MAX(0,'SF American 11443460'!C91)
-MAX(0,'SF American 11443300'!C91))</f>
        <v>-901</v>
      </c>
      <c r="D91" s="78">
        <f t="shared" si="17"/>
        <v>-901</v>
      </c>
      <c r="E91" s="335">
        <v>28</v>
      </c>
      <c r="F91" s="341">
        <v>1997</v>
      </c>
      <c r="G91" s="337">
        <f t="shared" si="12"/>
        <v>-9.3419354838708841</v>
      </c>
      <c r="H91" s="337">
        <f t="shared" si="10"/>
        <v>32.933333333333394</v>
      </c>
      <c r="I91" s="337">
        <f t="shared" si="10"/>
        <v>406.9677419354839</v>
      </c>
      <c r="J91" s="337">
        <f t="shared" si="10"/>
        <v>1765.5161290322576</v>
      </c>
      <c r="K91" s="337">
        <f t="shared" si="10"/>
        <v>626.14285714285688</v>
      </c>
      <c r="L91" s="337">
        <f t="shared" si="10"/>
        <v>272.77419354838685</v>
      </c>
      <c r="M91" s="337">
        <f t="shared" si="10"/>
        <v>249.60000000000014</v>
      </c>
      <c r="N91" s="337">
        <f t="shared" si="10"/>
        <v>130.38709677419342</v>
      </c>
      <c r="O91" s="337">
        <f t="shared" si="10"/>
        <v>123.66666666666674</v>
      </c>
      <c r="P91" s="337">
        <f t="shared" si="10"/>
        <v>45.851612903225828</v>
      </c>
      <c r="Q91" s="337">
        <f t="shared" si="10"/>
        <v>57.912903225806417</v>
      </c>
      <c r="R91" s="337">
        <f t="shared" si="10"/>
        <v>65.266666666666652</v>
      </c>
      <c r="S91" s="342">
        <f t="shared" si="14"/>
        <v>227.00449586776858</v>
      </c>
      <c r="T91" s="339"/>
      <c r="U91" s="341">
        <v>1997</v>
      </c>
      <c r="V91" s="337">
        <f t="shared" si="13"/>
        <v>-574.41322314049069</v>
      </c>
      <c r="W91" s="337">
        <f t="shared" si="11"/>
        <v>1959.6694214876068</v>
      </c>
      <c r="X91" s="337">
        <f t="shared" si="11"/>
        <v>25023.471074380166</v>
      </c>
      <c r="Y91" s="337">
        <f t="shared" si="11"/>
        <v>108557.35537190079</v>
      </c>
      <c r="Z91" s="337">
        <f t="shared" si="11"/>
        <v>34774.214876033046</v>
      </c>
      <c r="AA91" s="337">
        <f t="shared" si="11"/>
        <v>16772.23140495866</v>
      </c>
      <c r="AB91" s="337">
        <f t="shared" si="11"/>
        <v>14852.231404958688</v>
      </c>
      <c r="AC91" s="337">
        <f t="shared" si="11"/>
        <v>8017.190082644619</v>
      </c>
      <c r="AD91" s="337">
        <f t="shared" si="11"/>
        <v>7358.677685950418</v>
      </c>
      <c r="AE91" s="337">
        <f t="shared" si="11"/>
        <v>2819.3057851239682</v>
      </c>
      <c r="AF91" s="337">
        <f t="shared" si="11"/>
        <v>3560.925619834708</v>
      </c>
      <c r="AG91" s="337">
        <f t="shared" si="11"/>
        <v>3883.6363636363626</v>
      </c>
      <c r="AH91" s="343">
        <f t="shared" si="15"/>
        <v>227.00449586776853</v>
      </c>
      <c r="AI91" s="88"/>
      <c r="AJ91" s="83"/>
    </row>
    <row r="92" spans="1:36">
      <c r="A92" s="65">
        <f t="shared" si="16"/>
        <v>1928</v>
      </c>
      <c r="B92" s="84">
        <v>10287</v>
      </c>
      <c r="C92" s="77">
        <f>IF(OR('SF American 11444500'!C92=-901,'SF American 11443500'!C92=-901),-901,
'SF American 11444500'!C92
-'SF American 11443500'!C92
-MAX(0,'SF American 11443460'!C92)
-MAX(0,'SF American 11443300'!C92))</f>
        <v>-901</v>
      </c>
      <c r="D92" s="78">
        <f t="shared" si="17"/>
        <v>-901</v>
      </c>
      <c r="E92" s="335">
        <v>28</v>
      </c>
      <c r="F92" s="341">
        <v>1998</v>
      </c>
      <c r="G92" s="337">
        <f t="shared" si="12"/>
        <v>40.280645161290408</v>
      </c>
      <c r="H92" s="337">
        <f t="shared" si="10"/>
        <v>48.366666666666674</v>
      </c>
      <c r="I92" s="337">
        <f t="shared" si="10"/>
        <v>34.219354838709592</v>
      </c>
      <c r="J92" s="337">
        <f t="shared" si="10"/>
        <v>441.54838709677415</v>
      </c>
      <c r="K92" s="337">
        <f t="shared" si="10"/>
        <v>856.89285714285734</v>
      </c>
      <c r="L92" s="337">
        <f t="shared" si="10"/>
        <v>255.32258064516145</v>
      </c>
      <c r="M92" s="337">
        <f t="shared" si="10"/>
        <v>547.20000000000027</v>
      </c>
      <c r="N92" s="337">
        <f t="shared" si="10"/>
        <v>423.64516129032245</v>
      </c>
      <c r="O92" s="337">
        <f t="shared" si="10"/>
        <v>101.13333333333321</v>
      </c>
      <c r="P92" s="337">
        <f t="shared" si="10"/>
        <v>255.3548387096771</v>
      </c>
      <c r="Q92" s="337">
        <f t="shared" si="10"/>
        <v>140.0967741935483</v>
      </c>
      <c r="R92" s="337">
        <f t="shared" si="10"/>
        <v>118.4666666666667</v>
      </c>
      <c r="S92" s="342">
        <f t="shared" si="14"/>
        <v>193.88925619834714</v>
      </c>
      <c r="T92" s="339"/>
      <c r="U92" s="341">
        <v>1998</v>
      </c>
      <c r="V92" s="337">
        <f t="shared" si="13"/>
        <v>2476.7603305785174</v>
      </c>
      <c r="W92" s="337">
        <f t="shared" si="11"/>
        <v>2878.0165289256202</v>
      </c>
      <c r="X92" s="337">
        <f t="shared" si="11"/>
        <v>2104.0661157024742</v>
      </c>
      <c r="Y92" s="337">
        <f t="shared" si="11"/>
        <v>27149.752066115696</v>
      </c>
      <c r="Z92" s="337">
        <f t="shared" si="11"/>
        <v>47589.421487603322</v>
      </c>
      <c r="AA92" s="337">
        <f t="shared" si="11"/>
        <v>15699.17355371902</v>
      </c>
      <c r="AB92" s="337">
        <f t="shared" si="11"/>
        <v>32560.66115702481</v>
      </c>
      <c r="AC92" s="337">
        <f t="shared" si="11"/>
        <v>26048.925619834703</v>
      </c>
      <c r="AD92" s="337">
        <f t="shared" si="11"/>
        <v>6017.8512396694141</v>
      </c>
      <c r="AE92" s="337">
        <f t="shared" si="11"/>
        <v>15701.157024793365</v>
      </c>
      <c r="AF92" s="337">
        <f t="shared" si="11"/>
        <v>8614.2148760330529</v>
      </c>
      <c r="AG92" s="337">
        <f t="shared" si="11"/>
        <v>7049.2561983471096</v>
      </c>
      <c r="AH92" s="343">
        <f t="shared" si="15"/>
        <v>193.88925619834711</v>
      </c>
      <c r="AI92" s="88"/>
      <c r="AJ92" s="83"/>
    </row>
    <row r="93" spans="1:36">
      <c r="A93" s="65">
        <f t="shared" si="16"/>
        <v>1928</v>
      </c>
      <c r="B93" s="84">
        <v>10318</v>
      </c>
      <c r="C93" s="77">
        <f>IF(OR('SF American 11444500'!C93=-901,'SF American 11443500'!C93=-901),-901,
'SF American 11444500'!C93
-'SF American 11443500'!C93
-MAX(0,'SF American 11443460'!C93)
-MAX(0,'SF American 11443300'!C93))</f>
        <v>-901</v>
      </c>
      <c r="D93" s="78">
        <f t="shared" si="17"/>
        <v>-901</v>
      </c>
      <c r="E93" s="335">
        <v>28</v>
      </c>
      <c r="F93" s="341">
        <v>1999</v>
      </c>
      <c r="G93" s="337">
        <f t="shared" si="12"/>
        <v>62.829032258064501</v>
      </c>
      <c r="H93" s="337">
        <f t="shared" si="10"/>
        <v>97.566666666666606</v>
      </c>
      <c r="I93" s="337">
        <f t="shared" si="10"/>
        <v>144.39354838709687</v>
      </c>
      <c r="J93" s="337">
        <f t="shared" si="10"/>
        <v>177.8806451612902</v>
      </c>
      <c r="K93" s="337">
        <f t="shared" si="10"/>
        <v>726.53571428571468</v>
      </c>
      <c r="L93" s="337">
        <f t="shared" ref="H93:R110" si="18">INDEX($C$16:$C$2000,($F93-1922)*12+L$12,1)</f>
        <v>427.1612903225805</v>
      </c>
      <c r="M93" s="337">
        <f t="shared" si="18"/>
        <v>353.16666666666652</v>
      </c>
      <c r="N93" s="337">
        <f t="shared" si="18"/>
        <v>335.2903225806449</v>
      </c>
      <c r="O93" s="337">
        <f t="shared" si="18"/>
        <v>197.9666666666667</v>
      </c>
      <c r="P93" s="337">
        <f t="shared" si="18"/>
        <v>147.12903225806463</v>
      </c>
      <c r="Q93" s="337">
        <f t="shared" si="18"/>
        <v>189.48387096774195</v>
      </c>
      <c r="R93" s="337">
        <f t="shared" si="18"/>
        <v>139.83333333333337</v>
      </c>
      <c r="S93" s="342">
        <f t="shared" si="14"/>
        <v>178.52866115702483</v>
      </c>
      <c r="T93" s="339"/>
      <c r="U93" s="341">
        <v>1999</v>
      </c>
      <c r="V93" s="337">
        <f t="shared" si="13"/>
        <v>3863.2066115702464</v>
      </c>
      <c r="W93" s="337">
        <f t="shared" si="11"/>
        <v>5805.6198347107402</v>
      </c>
      <c r="X93" s="337">
        <f t="shared" si="11"/>
        <v>8878.4132231405019</v>
      </c>
      <c r="Y93" s="337">
        <f t="shared" si="11"/>
        <v>10937.454545454539</v>
      </c>
      <c r="Z93" s="337">
        <f t="shared" si="11"/>
        <v>40349.752066115725</v>
      </c>
      <c r="AA93" s="337">
        <f t="shared" ref="W93:AG110" si="19">IF(INDEX($D$16:$D$2000,($U93-1922)*12+AA$12,1)&lt;&gt;-901,INDEX($D$16:$D$2000,($U93-1922)*12+AA$12,1)*1000,-901)</f>
        <v>26265.123966942137</v>
      </c>
      <c r="AB93" s="337">
        <f t="shared" si="19"/>
        <v>21014.876033057841</v>
      </c>
      <c r="AC93" s="337">
        <f t="shared" si="19"/>
        <v>20616.19834710742</v>
      </c>
      <c r="AD93" s="337">
        <f t="shared" si="19"/>
        <v>11779.834710743804</v>
      </c>
      <c r="AE93" s="337">
        <f t="shared" si="19"/>
        <v>9046.6115702479419</v>
      </c>
      <c r="AF93" s="337">
        <f t="shared" si="19"/>
        <v>11650.90909090909</v>
      </c>
      <c r="AG93" s="337">
        <f t="shared" si="19"/>
        <v>8320.6611570247969</v>
      </c>
      <c r="AH93" s="343">
        <f t="shared" si="15"/>
        <v>178.52866115702477</v>
      </c>
      <c r="AI93" s="88"/>
      <c r="AJ93" s="83"/>
    </row>
    <row r="94" spans="1:36">
      <c r="A94" s="65">
        <f t="shared" si="16"/>
        <v>1928</v>
      </c>
      <c r="B94" s="84">
        <v>10348</v>
      </c>
      <c r="C94" s="77">
        <f>IF(OR('SF American 11444500'!C94=-901,'SF American 11443500'!C94=-901),-901,
'SF American 11444500'!C94
-'SF American 11443500'!C94
-MAX(0,'SF American 11443460'!C94)
-MAX(0,'SF American 11443300'!C94))</f>
        <v>-901</v>
      </c>
      <c r="D94" s="78">
        <f t="shared" si="17"/>
        <v>-901</v>
      </c>
      <c r="E94" s="335">
        <v>29</v>
      </c>
      <c r="F94" s="341">
        <v>2000</v>
      </c>
      <c r="G94" s="337">
        <f t="shared" si="12"/>
        <v>84.803225806451564</v>
      </c>
      <c r="H94" s="337">
        <f t="shared" si="18"/>
        <v>74.533333333333417</v>
      </c>
      <c r="I94" s="337">
        <f t="shared" si="18"/>
        <v>68.709677419354762</v>
      </c>
      <c r="J94" s="337">
        <f t="shared" si="18"/>
        <v>213.44193548387102</v>
      </c>
      <c r="K94" s="337">
        <f t="shared" si="18"/>
        <v>638.82758620689674</v>
      </c>
      <c r="L94" s="337">
        <f t="shared" si="18"/>
        <v>344.77419354838685</v>
      </c>
      <c r="M94" s="337">
        <f t="shared" si="18"/>
        <v>185.43333333333339</v>
      </c>
      <c r="N94" s="337">
        <f t="shared" si="18"/>
        <v>207.64516129032245</v>
      </c>
      <c r="O94" s="337">
        <f t="shared" si="18"/>
        <v>141.33333333333326</v>
      </c>
      <c r="P94" s="337">
        <f t="shared" si="18"/>
        <v>92.883870967742041</v>
      </c>
      <c r="Q94" s="337">
        <f t="shared" si="18"/>
        <v>55.225806451612925</v>
      </c>
      <c r="R94" s="337">
        <f t="shared" si="18"/>
        <v>81.333333333333258</v>
      </c>
      <c r="S94" s="342">
        <f t="shared" si="14"/>
        <v>131.1014876033058</v>
      </c>
      <c r="T94" s="339"/>
      <c r="U94" s="341">
        <v>2000</v>
      </c>
      <c r="V94" s="337">
        <f t="shared" si="13"/>
        <v>5214.3471074380141</v>
      </c>
      <c r="W94" s="337">
        <f t="shared" si="19"/>
        <v>4435.0413223140558</v>
      </c>
      <c r="X94" s="337">
        <f t="shared" si="19"/>
        <v>4224.7933884297463</v>
      </c>
      <c r="Y94" s="337">
        <f t="shared" si="19"/>
        <v>13124.033057851244</v>
      </c>
      <c r="Z94" s="337">
        <f t="shared" si="19"/>
        <v>36745.785123966962</v>
      </c>
      <c r="AA94" s="337">
        <f t="shared" si="19"/>
        <v>21199.33884297519</v>
      </c>
      <c r="AB94" s="337">
        <f t="shared" si="19"/>
        <v>11034.049586776864</v>
      </c>
      <c r="AC94" s="337">
        <f t="shared" si="19"/>
        <v>12767.603305785116</v>
      </c>
      <c r="AD94" s="337">
        <f t="shared" si="19"/>
        <v>8409.9173553718974</v>
      </c>
      <c r="AE94" s="337">
        <f t="shared" si="19"/>
        <v>5711.2066115702537</v>
      </c>
      <c r="AF94" s="337">
        <f t="shared" si="19"/>
        <v>3395.7024793388441</v>
      </c>
      <c r="AG94" s="337">
        <f t="shared" si="19"/>
        <v>4839.6694214875979</v>
      </c>
      <c r="AH94" s="343">
        <f t="shared" si="15"/>
        <v>131.10148760330577</v>
      </c>
      <c r="AI94" s="88"/>
      <c r="AJ94" s="83"/>
    </row>
    <row r="95" spans="1:36">
      <c r="A95" s="65">
        <f t="shared" si="16"/>
        <v>1928</v>
      </c>
      <c r="B95" s="84">
        <v>10379</v>
      </c>
      <c r="C95" s="77">
        <f>IF(OR('SF American 11444500'!C95=-901,'SF American 11443500'!C95=-901),-901,
'SF American 11444500'!C95
-'SF American 11443500'!C95
-MAX(0,'SF American 11443460'!C95)
-MAX(0,'SF American 11443300'!C95))</f>
        <v>-901</v>
      </c>
      <c r="D95" s="78">
        <f t="shared" si="17"/>
        <v>-901</v>
      </c>
      <c r="E95" s="335">
        <v>28</v>
      </c>
      <c r="F95" s="341">
        <v>2001</v>
      </c>
      <c r="G95" s="337">
        <f t="shared" si="12"/>
        <v>65.822580645161338</v>
      </c>
      <c r="H95" s="337">
        <f t="shared" si="18"/>
        <v>85.633333333333553</v>
      </c>
      <c r="I95" s="337">
        <f t="shared" si="18"/>
        <v>112.80645161290317</v>
      </c>
      <c r="J95" s="337">
        <f t="shared" si="18"/>
        <v>85.409677419354864</v>
      </c>
      <c r="K95" s="337">
        <f t="shared" si="18"/>
        <v>172.12857142857143</v>
      </c>
      <c r="L95" s="337">
        <f t="shared" si="18"/>
        <v>136.8483870967741</v>
      </c>
      <c r="M95" s="337">
        <f t="shared" si="18"/>
        <v>115.23333333333335</v>
      </c>
      <c r="N95" s="337">
        <f t="shared" si="18"/>
        <v>84.209677419354875</v>
      </c>
      <c r="O95" s="337">
        <f t="shared" si="18"/>
        <v>45.833333333333314</v>
      </c>
      <c r="P95" s="337">
        <f t="shared" si="18"/>
        <v>48.819354838709614</v>
      </c>
      <c r="Q95" s="337">
        <f t="shared" si="18"/>
        <v>22.429032258064524</v>
      </c>
      <c r="R95" s="337">
        <f t="shared" si="18"/>
        <v>26.26666666666668</v>
      </c>
      <c r="S95" s="342">
        <f t="shared" si="14"/>
        <v>60.010512396694224</v>
      </c>
      <c r="T95" s="339"/>
      <c r="U95" s="341">
        <v>2001</v>
      </c>
      <c r="V95" s="337">
        <f t="shared" si="13"/>
        <v>4047.2727272727298</v>
      </c>
      <c r="W95" s="337">
        <f t="shared" si="19"/>
        <v>5095.5371900826576</v>
      </c>
      <c r="X95" s="337">
        <f t="shared" si="19"/>
        <v>6936.1983471074336</v>
      </c>
      <c r="Y95" s="337">
        <f t="shared" si="19"/>
        <v>5251.6363636363649</v>
      </c>
      <c r="Z95" s="337">
        <f t="shared" si="19"/>
        <v>9559.5371900826449</v>
      </c>
      <c r="AA95" s="337">
        <f t="shared" si="19"/>
        <v>8414.4793388429698</v>
      </c>
      <c r="AB95" s="337">
        <f t="shared" si="19"/>
        <v>6856.8595041322333</v>
      </c>
      <c r="AC95" s="337">
        <f t="shared" si="19"/>
        <v>5177.8512396694232</v>
      </c>
      <c r="AD95" s="337">
        <f t="shared" si="19"/>
        <v>2727.2727272727257</v>
      </c>
      <c r="AE95" s="337">
        <f t="shared" si="19"/>
        <v>3001.7851239669385</v>
      </c>
      <c r="AF95" s="337">
        <f t="shared" si="19"/>
        <v>1379.1074380165294</v>
      </c>
      <c r="AG95" s="337">
        <f t="shared" si="19"/>
        <v>1562.9752066115711</v>
      </c>
      <c r="AH95" s="343">
        <f t="shared" si="15"/>
        <v>60.010512396694217</v>
      </c>
      <c r="AI95" s="88"/>
      <c r="AJ95" s="83"/>
    </row>
    <row r="96" spans="1:36">
      <c r="A96" s="65">
        <f t="shared" si="16"/>
        <v>1928</v>
      </c>
      <c r="B96" s="84">
        <v>10409</v>
      </c>
      <c r="C96" s="77">
        <f>IF(OR('SF American 11444500'!C96=-901,'SF American 11443500'!C96=-901),-901,
'SF American 11444500'!C96
-'SF American 11443500'!C96
-MAX(0,'SF American 11443460'!C96)
-MAX(0,'SF American 11443300'!C96))</f>
        <v>-901</v>
      </c>
      <c r="D96" s="78">
        <f t="shared" si="17"/>
        <v>-901</v>
      </c>
      <c r="E96" s="335">
        <v>28</v>
      </c>
      <c r="F96" s="341">
        <v>2002</v>
      </c>
      <c r="G96" s="337">
        <f t="shared" si="12"/>
        <v>-0.48387096774192173</v>
      </c>
      <c r="H96" s="337">
        <f t="shared" si="18"/>
        <v>29.399999999999977</v>
      </c>
      <c r="I96" s="337">
        <f t="shared" si="18"/>
        <v>167.658064516129</v>
      </c>
      <c r="J96" s="337">
        <f t="shared" si="18"/>
        <v>175.09677419354853</v>
      </c>
      <c r="K96" s="337">
        <f t="shared" si="18"/>
        <v>265.4357142857142</v>
      </c>
      <c r="L96" s="337">
        <f t="shared" si="18"/>
        <v>261.53870967741932</v>
      </c>
      <c r="M96" s="337">
        <f t="shared" si="18"/>
        <v>139.13333333333344</v>
      </c>
      <c r="N96" s="337">
        <f t="shared" si="18"/>
        <v>119.74193548387098</v>
      </c>
      <c r="O96" s="337">
        <f t="shared" si="18"/>
        <v>81.366666666666788</v>
      </c>
      <c r="P96" s="337">
        <f t="shared" si="18"/>
        <v>39.283870967741791</v>
      </c>
      <c r="Q96" s="337">
        <f t="shared" si="18"/>
        <v>45.52258064516127</v>
      </c>
      <c r="R96" s="337">
        <f t="shared" si="18"/>
        <v>57.800000000000068</v>
      </c>
      <c r="S96" s="342">
        <f t="shared" si="14"/>
        <v>82.754975206611576</v>
      </c>
      <c r="T96" s="339"/>
      <c r="U96" s="341">
        <v>2002</v>
      </c>
      <c r="V96" s="337">
        <f t="shared" si="13"/>
        <v>-29.752066115701638</v>
      </c>
      <c r="W96" s="337">
        <f t="shared" si="19"/>
        <v>1749.4214876033045</v>
      </c>
      <c r="X96" s="337">
        <f t="shared" si="19"/>
        <v>10308.892561983468</v>
      </c>
      <c r="Y96" s="337">
        <f t="shared" si="19"/>
        <v>10766.280991735548</v>
      </c>
      <c r="Z96" s="337">
        <f t="shared" si="19"/>
        <v>14741.55371900826</v>
      </c>
      <c r="AA96" s="337">
        <f t="shared" si="19"/>
        <v>16081.388429752067</v>
      </c>
      <c r="AB96" s="337">
        <f t="shared" si="19"/>
        <v>8279.0082644628183</v>
      </c>
      <c r="AC96" s="337">
        <f t="shared" si="19"/>
        <v>7362.644628099174</v>
      </c>
      <c r="AD96" s="337">
        <f t="shared" si="19"/>
        <v>4841.6528925619905</v>
      </c>
      <c r="AE96" s="337">
        <f t="shared" si="19"/>
        <v>2415.471074380157</v>
      </c>
      <c r="AF96" s="337">
        <f t="shared" si="19"/>
        <v>2799.0743801652884</v>
      </c>
      <c r="AG96" s="337">
        <f t="shared" si="19"/>
        <v>3439.3388429752113</v>
      </c>
      <c r="AH96" s="343">
        <f t="shared" si="15"/>
        <v>82.754975206611576</v>
      </c>
      <c r="AI96" s="88"/>
      <c r="AJ96" s="83"/>
    </row>
    <row r="97" spans="1:36">
      <c r="A97" s="65">
        <f t="shared" si="16"/>
        <v>1928</v>
      </c>
      <c r="B97" s="84">
        <v>10440</v>
      </c>
      <c r="C97" s="77">
        <f>IF(OR('SF American 11444500'!C97=-901,'SF American 11443500'!C97=-901),-901,
'SF American 11444500'!C97
-'SF American 11443500'!C97
-MAX(0,'SF American 11443460'!C97)
-MAX(0,'SF American 11443300'!C97))</f>
        <v>-901</v>
      </c>
      <c r="D97" s="78">
        <f t="shared" si="17"/>
        <v>-901</v>
      </c>
      <c r="E97" s="335">
        <v>28</v>
      </c>
      <c r="F97" s="341">
        <v>2003</v>
      </c>
      <c r="G97" s="337">
        <f t="shared" si="12"/>
        <v>27.738709677419365</v>
      </c>
      <c r="H97" s="337">
        <f t="shared" si="18"/>
        <v>51.333333333333258</v>
      </c>
      <c r="I97" s="337">
        <f t="shared" si="18"/>
        <v>135.00322580645172</v>
      </c>
      <c r="J97" s="337">
        <f t="shared" si="18"/>
        <v>99.322580645161224</v>
      </c>
      <c r="K97" s="337">
        <f t="shared" si="18"/>
        <v>80.057142857142935</v>
      </c>
      <c r="L97" s="337">
        <f t="shared" si="18"/>
        <v>98.354838709677324</v>
      </c>
      <c r="M97" s="337">
        <f t="shared" si="18"/>
        <v>272.0333333333333</v>
      </c>
      <c r="N97" s="337">
        <f t="shared" si="18"/>
        <v>165.58064516129025</v>
      </c>
      <c r="O97" s="337">
        <f t="shared" si="18"/>
        <v>0.76666666666665151</v>
      </c>
      <c r="P97" s="337">
        <f t="shared" si="18"/>
        <v>57.838709677419274</v>
      </c>
      <c r="Q97" s="337">
        <f t="shared" si="18"/>
        <v>43.264516129032245</v>
      </c>
      <c r="R97" s="337">
        <f t="shared" si="18"/>
        <v>30.366666666666674</v>
      </c>
      <c r="S97" s="342">
        <f t="shared" si="14"/>
        <v>64.099438016528921</v>
      </c>
      <c r="T97" s="339"/>
      <c r="U97" s="341">
        <v>2003</v>
      </c>
      <c r="V97" s="337">
        <f t="shared" si="13"/>
        <v>1705.5867768595049</v>
      </c>
      <c r="W97" s="337">
        <f t="shared" si="19"/>
        <v>3054.5454545454495</v>
      </c>
      <c r="X97" s="337">
        <f t="shared" si="19"/>
        <v>8301.0247933884366</v>
      </c>
      <c r="Y97" s="337">
        <f t="shared" si="19"/>
        <v>6107.1074380165246</v>
      </c>
      <c r="Z97" s="337">
        <f t="shared" si="19"/>
        <v>4446.1487603305832</v>
      </c>
      <c r="AA97" s="337">
        <f t="shared" si="19"/>
        <v>6047.6033057851182</v>
      </c>
      <c r="AB97" s="337">
        <f t="shared" si="19"/>
        <v>16187.107438016525</v>
      </c>
      <c r="AC97" s="337">
        <f t="shared" si="19"/>
        <v>10181.157024793383</v>
      </c>
      <c r="AD97" s="337">
        <f t="shared" si="19"/>
        <v>45.6198347107429</v>
      </c>
      <c r="AE97" s="337">
        <f t="shared" si="19"/>
        <v>3556.363636363631</v>
      </c>
      <c r="AF97" s="337">
        <f t="shared" si="19"/>
        <v>2660.2314049586766</v>
      </c>
      <c r="AG97" s="337">
        <f t="shared" si="19"/>
        <v>1806.9421487603313</v>
      </c>
      <c r="AH97" s="343">
        <f t="shared" si="15"/>
        <v>64.099438016528907</v>
      </c>
      <c r="AI97" s="88"/>
      <c r="AJ97" s="83"/>
    </row>
    <row r="98" spans="1:36">
      <c r="A98" s="65">
        <f t="shared" si="16"/>
        <v>1928</v>
      </c>
      <c r="B98" s="84">
        <v>10471</v>
      </c>
      <c r="C98" s="77">
        <f>IF(OR('SF American 11444500'!C98=-901,'SF American 11443500'!C98=-901),-901,
'SF American 11444500'!C98
-'SF American 11443500'!C98
-MAX(0,'SF American 11443460'!C98)
-MAX(0,'SF American 11443300'!C98))</f>
        <v>-901</v>
      </c>
      <c r="D98" s="78">
        <f t="shared" si="17"/>
        <v>-901</v>
      </c>
      <c r="E98" s="335">
        <v>29</v>
      </c>
      <c r="F98" s="341">
        <v>2004</v>
      </c>
      <c r="G98" s="337">
        <f t="shared" si="12"/>
        <v>2.2387096774193651</v>
      </c>
      <c r="H98" s="337">
        <f t="shared" si="18"/>
        <v>-5.3000000000000682</v>
      </c>
      <c r="I98" s="337">
        <f t="shared" si="18"/>
        <v>113.49032258064517</v>
      </c>
      <c r="J98" s="337">
        <f t="shared" si="18"/>
        <v>125.68064516129039</v>
      </c>
      <c r="K98" s="337">
        <f t="shared" si="18"/>
        <v>226.84482758620697</v>
      </c>
      <c r="L98" s="337">
        <f t="shared" si="18"/>
        <v>159.16129032258073</v>
      </c>
      <c r="M98" s="337">
        <f t="shared" si="18"/>
        <v>95.966666666666697</v>
      </c>
      <c r="N98" s="337">
        <f t="shared" si="18"/>
        <v>76.687096774193378</v>
      </c>
      <c r="O98" s="337">
        <f t="shared" si="18"/>
        <v>63.599999999999909</v>
      </c>
      <c r="P98" s="337">
        <f t="shared" si="18"/>
        <v>54.696774193548436</v>
      </c>
      <c r="Q98" s="337">
        <f t="shared" si="18"/>
        <v>52.53870967741932</v>
      </c>
      <c r="R98" s="337">
        <f t="shared" si="18"/>
        <v>71.666666666666629</v>
      </c>
      <c r="S98" s="342">
        <f t="shared" si="14"/>
        <v>62.431338842975208</v>
      </c>
      <c r="T98" s="339"/>
      <c r="U98" s="341">
        <v>2004</v>
      </c>
      <c r="V98" s="337">
        <f t="shared" si="13"/>
        <v>137.65289256198412</v>
      </c>
      <c r="W98" s="337">
        <f t="shared" si="19"/>
        <v>-315.37190082645031</v>
      </c>
      <c r="X98" s="337">
        <f t="shared" si="19"/>
        <v>6978.2479338842977</v>
      </c>
      <c r="Y98" s="337">
        <f t="shared" si="19"/>
        <v>7727.8016528925664</v>
      </c>
      <c r="Z98" s="337">
        <f t="shared" si="19"/>
        <v>13048.264462809924</v>
      </c>
      <c r="AA98" s="337">
        <f t="shared" si="19"/>
        <v>9786.4462809917422</v>
      </c>
      <c r="AB98" s="337">
        <f t="shared" si="19"/>
        <v>5710.4132231404992</v>
      </c>
      <c r="AC98" s="337">
        <f t="shared" si="19"/>
        <v>4715.3057851239564</v>
      </c>
      <c r="AD98" s="337">
        <f t="shared" si="19"/>
        <v>3784.4628099173501</v>
      </c>
      <c r="AE98" s="337">
        <f t="shared" si="19"/>
        <v>3363.1735537190116</v>
      </c>
      <c r="AF98" s="337">
        <f t="shared" si="19"/>
        <v>3230.479338842973</v>
      </c>
      <c r="AG98" s="337">
        <f t="shared" si="19"/>
        <v>4264.4628099173533</v>
      </c>
      <c r="AH98" s="343">
        <f t="shared" si="15"/>
        <v>62.431338842975208</v>
      </c>
    </row>
    <row r="99" spans="1:36">
      <c r="A99" s="65">
        <f t="shared" si="16"/>
        <v>1928</v>
      </c>
      <c r="B99" s="84">
        <v>10501</v>
      </c>
      <c r="C99" s="77">
        <f>IF(OR('SF American 11444500'!C99=-901,'SF American 11443500'!C99=-901),-901,
'SF American 11444500'!C99
-'SF American 11443500'!C99
-MAX(0,'SF American 11443460'!C99)
-MAX(0,'SF American 11443300'!C99))</f>
        <v>-901</v>
      </c>
      <c r="D99" s="78">
        <f t="shared" si="17"/>
        <v>-901</v>
      </c>
      <c r="E99" s="335">
        <v>28</v>
      </c>
      <c r="F99" s="341">
        <v>2005</v>
      </c>
      <c r="G99" s="337">
        <f t="shared" si="12"/>
        <v>45.100000000000023</v>
      </c>
      <c r="H99" s="337">
        <f t="shared" si="18"/>
        <v>56.899999999999977</v>
      </c>
      <c r="I99" s="337">
        <f t="shared" si="18"/>
        <v>146.89032258064515</v>
      </c>
      <c r="J99" s="337">
        <f t="shared" si="18"/>
        <v>359.27419354838707</v>
      </c>
      <c r="K99" s="337">
        <f t="shared" si="18"/>
        <v>219.32142857142844</v>
      </c>
      <c r="L99" s="337">
        <f t="shared" si="18"/>
        <v>544.0967741935483</v>
      </c>
      <c r="M99" s="337">
        <f t="shared" si="18"/>
        <v>319.06666666666661</v>
      </c>
      <c r="N99" s="337">
        <f t="shared" si="18"/>
        <v>-169.8709677419356</v>
      </c>
      <c r="O99" s="337">
        <f t="shared" si="18"/>
        <v>-124.63333333333321</v>
      </c>
      <c r="P99" s="337">
        <f t="shared" si="18"/>
        <v>107.35483870967732</v>
      </c>
      <c r="Q99" s="337">
        <f t="shared" si="18"/>
        <v>73.716129032258323</v>
      </c>
      <c r="R99" s="337">
        <f t="shared" si="18"/>
        <v>54.966666666666697</v>
      </c>
      <c r="S99" s="342">
        <f t="shared" si="14"/>
        <v>98.446413223140496</v>
      </c>
      <c r="T99" s="339"/>
      <c r="U99" s="341">
        <v>2005</v>
      </c>
      <c r="V99" s="337">
        <f t="shared" si="13"/>
        <v>2773.0909090909113</v>
      </c>
      <c r="W99" s="337">
        <f t="shared" si="19"/>
        <v>3385.7851239669408</v>
      </c>
      <c r="X99" s="337">
        <f t="shared" si="19"/>
        <v>9031.9338842975212</v>
      </c>
      <c r="Y99" s="337">
        <f t="shared" si="19"/>
        <v>22090.909090909088</v>
      </c>
      <c r="Z99" s="337">
        <f t="shared" si="19"/>
        <v>12180.495867768586</v>
      </c>
      <c r="AA99" s="337">
        <f t="shared" si="19"/>
        <v>33455.20661157024</v>
      </c>
      <c r="AB99" s="337">
        <f t="shared" si="19"/>
        <v>18985.785123966936</v>
      </c>
      <c r="AC99" s="337">
        <f t="shared" si="19"/>
        <v>-10444.958677685958</v>
      </c>
      <c r="AD99" s="337">
        <f t="shared" si="19"/>
        <v>-7416.19834710743</v>
      </c>
      <c r="AE99" s="337">
        <f t="shared" si="19"/>
        <v>6600.9917355371845</v>
      </c>
      <c r="AF99" s="337">
        <f t="shared" si="19"/>
        <v>4532.6280991735694</v>
      </c>
      <c r="AG99" s="337">
        <f t="shared" si="19"/>
        <v>3270.7438016528945</v>
      </c>
      <c r="AH99" s="343">
        <f t="shared" si="15"/>
        <v>98.446413223140482</v>
      </c>
    </row>
    <row r="100" spans="1:36">
      <c r="A100" s="65">
        <f t="shared" si="16"/>
        <v>1929</v>
      </c>
      <c r="B100" s="84">
        <v>10532</v>
      </c>
      <c r="C100" s="77">
        <f>IF(OR('SF American 11444500'!C100=-901,'SF American 11443500'!C100=-901),-901,
'SF American 11444500'!C100
-'SF American 11443500'!C100
-MAX(0,'SF American 11443460'!C100)
-MAX(0,'SF American 11443300'!C100))</f>
        <v>-901</v>
      </c>
      <c r="D100" s="78">
        <f t="shared" si="17"/>
        <v>-901</v>
      </c>
      <c r="E100" s="335">
        <v>28</v>
      </c>
      <c r="F100" s="341">
        <v>2006</v>
      </c>
      <c r="G100" s="337">
        <f t="shared" si="12"/>
        <v>59.658064516129002</v>
      </c>
      <c r="H100" s="337">
        <f t="shared" si="18"/>
        <v>54.633333333333383</v>
      </c>
      <c r="I100" s="337">
        <f t="shared" si="18"/>
        <v>473.48387096774195</v>
      </c>
      <c r="J100" s="337">
        <f t="shared" si="18"/>
        <v>423.54838709677415</v>
      </c>
      <c r="K100" s="337">
        <f t="shared" si="18"/>
        <v>327.07142857142844</v>
      </c>
      <c r="L100" s="337">
        <f t="shared" si="18"/>
        <v>677.41935483870975</v>
      </c>
      <c r="M100" s="337">
        <f t="shared" si="18"/>
        <v>1091.6333333333332</v>
      </c>
      <c r="N100" s="337">
        <f t="shared" si="18"/>
        <v>169.45161290322585</v>
      </c>
      <c r="O100" s="337">
        <f t="shared" si="18"/>
        <v>162.26666666666688</v>
      </c>
      <c r="P100" s="337">
        <f t="shared" si="18"/>
        <v>126.0322580645161</v>
      </c>
      <c r="Q100" s="337">
        <f t="shared" si="18"/>
        <v>103.1935483870966</v>
      </c>
      <c r="R100" s="337">
        <f t="shared" si="18"/>
        <v>76.633333333333326</v>
      </c>
      <c r="S100" s="342">
        <f t="shared" si="14"/>
        <v>225.57897520661152</v>
      </c>
      <c r="T100" s="339"/>
      <c r="U100" s="341">
        <v>2006</v>
      </c>
      <c r="V100" s="337">
        <f t="shared" si="13"/>
        <v>3668.2314049586753</v>
      </c>
      <c r="W100" s="337">
        <f t="shared" si="19"/>
        <v>3250.9090909090937</v>
      </c>
      <c r="X100" s="337">
        <f t="shared" si="19"/>
        <v>29113.388429752067</v>
      </c>
      <c r="Y100" s="337">
        <f t="shared" si="19"/>
        <v>26042.975206611565</v>
      </c>
      <c r="Z100" s="337">
        <f t="shared" si="19"/>
        <v>18164.628099173544</v>
      </c>
      <c r="AA100" s="337">
        <f t="shared" si="19"/>
        <v>41652.892561983484</v>
      </c>
      <c r="AB100" s="337">
        <f t="shared" si="19"/>
        <v>64956.694214876021</v>
      </c>
      <c r="AC100" s="337">
        <f t="shared" si="19"/>
        <v>10419.173553719012</v>
      </c>
      <c r="AD100" s="337">
        <f t="shared" si="19"/>
        <v>9655.5371900826558</v>
      </c>
      <c r="AE100" s="337">
        <f t="shared" si="19"/>
        <v>7749.4214876033038</v>
      </c>
      <c r="AF100" s="337">
        <f t="shared" si="19"/>
        <v>6345.1239669421384</v>
      </c>
      <c r="AG100" s="337">
        <f t="shared" si="19"/>
        <v>4560</v>
      </c>
      <c r="AH100" s="343">
        <f t="shared" si="15"/>
        <v>225.57897520661157</v>
      </c>
    </row>
    <row r="101" spans="1:36">
      <c r="A101" s="65">
        <f t="shared" si="16"/>
        <v>1929</v>
      </c>
      <c r="B101" s="84">
        <v>10562</v>
      </c>
      <c r="C101" s="77">
        <f>IF(OR('SF American 11444500'!C101=-901,'SF American 11443500'!C101=-901),-901,
'SF American 11444500'!C101
-'SF American 11443500'!C101
-MAX(0,'SF American 11443460'!C101)
-MAX(0,'SF American 11443300'!C101))</f>
        <v>-901</v>
      </c>
      <c r="D101" s="78">
        <f t="shared" si="17"/>
        <v>-901</v>
      </c>
      <c r="E101" s="335">
        <v>28</v>
      </c>
      <c r="F101" s="341">
        <v>2007</v>
      </c>
      <c r="G101" s="337">
        <f t="shared" si="12"/>
        <v>58.112903225806463</v>
      </c>
      <c r="H101" s="337">
        <f t="shared" si="18"/>
        <v>71.600000000000023</v>
      </c>
      <c r="I101" s="337">
        <f t="shared" si="18"/>
        <v>114.55161290322587</v>
      </c>
      <c r="J101" s="337">
        <f t="shared" si="18"/>
        <v>93.396774193548424</v>
      </c>
      <c r="K101" s="337">
        <f t="shared" si="18"/>
        <v>269.06428571428569</v>
      </c>
      <c r="L101" s="337">
        <f t="shared" si="18"/>
        <v>191.64516129032268</v>
      </c>
      <c r="M101" s="337">
        <f t="shared" si="18"/>
        <v>158.4666666666667</v>
      </c>
      <c r="N101" s="337">
        <f t="shared" si="18"/>
        <v>144.35483870967755</v>
      </c>
      <c r="O101" s="337">
        <f t="shared" si="18"/>
        <v>95.199999999999932</v>
      </c>
      <c r="P101" s="337">
        <f t="shared" si="18"/>
        <v>95.216129032258095</v>
      </c>
      <c r="Q101" s="337">
        <f t="shared" si="18"/>
        <v>97.058064516128979</v>
      </c>
      <c r="R101" s="337">
        <f t="shared" si="18"/>
        <v>76.133333333333269</v>
      </c>
      <c r="S101" s="342">
        <f t="shared" si="14"/>
        <v>87.669818181818187</v>
      </c>
      <c r="T101" s="339"/>
      <c r="U101" s="341">
        <v>2007</v>
      </c>
      <c r="V101" s="337">
        <f t="shared" si="13"/>
        <v>3573.2231404958693</v>
      </c>
      <c r="W101" s="337">
        <f t="shared" si="19"/>
        <v>4260.4958677685972</v>
      </c>
      <c r="X101" s="337">
        <f t="shared" si="19"/>
        <v>7043.5041322314091</v>
      </c>
      <c r="Y101" s="337">
        <f t="shared" si="19"/>
        <v>5742.743801652894</v>
      </c>
      <c r="Z101" s="337">
        <f t="shared" si="19"/>
        <v>14943.074380165286</v>
      </c>
      <c r="AA101" s="337">
        <f t="shared" si="19"/>
        <v>11783.801652892567</v>
      </c>
      <c r="AB101" s="337">
        <f t="shared" si="19"/>
        <v>9429.4214876033093</v>
      </c>
      <c r="AC101" s="337">
        <f t="shared" si="19"/>
        <v>8876.0330578512494</v>
      </c>
      <c r="AD101" s="337">
        <f t="shared" si="19"/>
        <v>5664.7933884297481</v>
      </c>
      <c r="AE101" s="337">
        <f t="shared" si="19"/>
        <v>5854.6115702479356</v>
      </c>
      <c r="AF101" s="337">
        <f t="shared" si="19"/>
        <v>5967.867768595037</v>
      </c>
      <c r="AG101" s="337">
        <f t="shared" si="19"/>
        <v>4530.2479338842932</v>
      </c>
      <c r="AH101" s="343">
        <f t="shared" si="15"/>
        <v>87.669818181818187</v>
      </c>
    </row>
    <row r="102" spans="1:36">
      <c r="A102" s="65">
        <f t="shared" si="16"/>
        <v>1929</v>
      </c>
      <c r="B102" s="84">
        <v>10593</v>
      </c>
      <c r="C102" s="77">
        <f>IF(OR('SF American 11444500'!C102=-901,'SF American 11443500'!C102=-901),-901,
'SF American 11444500'!C102
-'SF American 11443500'!C102
-MAX(0,'SF American 11443460'!C102)
-MAX(0,'SF American 11443300'!C102))</f>
        <v>-901</v>
      </c>
      <c r="D102" s="78">
        <f t="shared" si="17"/>
        <v>-901</v>
      </c>
      <c r="E102" s="335">
        <v>29</v>
      </c>
      <c r="F102" s="341">
        <v>2008</v>
      </c>
      <c r="G102" s="337">
        <f t="shared" si="12"/>
        <v>94.209677419354875</v>
      </c>
      <c r="H102" s="337">
        <f t="shared" si="18"/>
        <v>76.400000000000034</v>
      </c>
      <c r="I102" s="337">
        <f t="shared" si="18"/>
        <v>86.99354838709678</v>
      </c>
      <c r="J102" s="337">
        <f t="shared" si="18"/>
        <v>152.78709677419351</v>
      </c>
      <c r="K102" s="337">
        <f t="shared" si="18"/>
        <v>224.16206896551728</v>
      </c>
      <c r="L102" s="337">
        <f t="shared" si="18"/>
        <v>134.20967741935488</v>
      </c>
      <c r="M102" s="337">
        <f t="shared" si="18"/>
        <v>120.5</v>
      </c>
      <c r="N102" s="337">
        <f t="shared" si="18"/>
        <v>111.9677419354839</v>
      </c>
      <c r="O102" s="337">
        <f t="shared" si="18"/>
        <v>82.5</v>
      </c>
      <c r="P102" s="337">
        <f t="shared" si="18"/>
        <v>86.706451612903152</v>
      </c>
      <c r="Q102" s="337">
        <f t="shared" si="18"/>
        <v>72.054838709677483</v>
      </c>
      <c r="R102" s="337">
        <f t="shared" si="18"/>
        <v>67.833333333333258</v>
      </c>
      <c r="S102" s="342">
        <f t="shared" si="14"/>
        <v>78.990743801652897</v>
      </c>
      <c r="T102" s="339"/>
      <c r="U102" s="341">
        <v>2008</v>
      </c>
      <c r="V102" s="337">
        <f t="shared" si="13"/>
        <v>5792.7272727272757</v>
      </c>
      <c r="W102" s="337">
        <f t="shared" si="19"/>
        <v>4546.1157024793411</v>
      </c>
      <c r="X102" s="337">
        <f t="shared" si="19"/>
        <v>5349.0247933884302</v>
      </c>
      <c r="Y102" s="337">
        <f t="shared" si="19"/>
        <v>9394.5123966942119</v>
      </c>
      <c r="Z102" s="337">
        <f t="shared" si="19"/>
        <v>12893.950413223143</v>
      </c>
      <c r="AA102" s="337">
        <f t="shared" si="19"/>
        <v>8252.2314049586803</v>
      </c>
      <c r="AB102" s="337">
        <f t="shared" si="19"/>
        <v>7170.2479338842977</v>
      </c>
      <c r="AC102" s="337">
        <f t="shared" si="19"/>
        <v>6884.6280991735566</v>
      </c>
      <c r="AD102" s="337">
        <f t="shared" si="19"/>
        <v>4909.090909090909</v>
      </c>
      <c r="AE102" s="337">
        <f t="shared" si="19"/>
        <v>5331.3719008264416</v>
      </c>
      <c r="AF102" s="337">
        <f t="shared" si="19"/>
        <v>4430.4793388429798</v>
      </c>
      <c r="AG102" s="337">
        <f t="shared" si="19"/>
        <v>4036.363636363631</v>
      </c>
      <c r="AH102" s="343">
        <f t="shared" si="15"/>
        <v>78.990743801652911</v>
      </c>
    </row>
    <row r="103" spans="1:36">
      <c r="A103" s="65">
        <f t="shared" si="16"/>
        <v>1929</v>
      </c>
      <c r="B103" s="84">
        <v>10624</v>
      </c>
      <c r="C103" s="77">
        <f>IF(OR('SF American 11444500'!C103=-901,'SF American 11443500'!C103=-901),-901,
'SF American 11444500'!C103
-'SF American 11443500'!C103
-MAX(0,'SF American 11443460'!C103)
-MAX(0,'SF American 11443300'!C103))</f>
        <v>-901</v>
      </c>
      <c r="D103" s="78">
        <f t="shared" si="17"/>
        <v>-901</v>
      </c>
      <c r="E103" s="335">
        <v>28</v>
      </c>
      <c r="F103" s="341">
        <v>2009</v>
      </c>
      <c r="G103" s="337">
        <f t="shared" si="12"/>
        <v>36.861290322580658</v>
      </c>
      <c r="H103" s="337">
        <f t="shared" si="18"/>
        <v>61.866666666666674</v>
      </c>
      <c r="I103" s="337">
        <f t="shared" si="18"/>
        <v>63.764516129032245</v>
      </c>
      <c r="J103" s="337">
        <f t="shared" si="18"/>
        <v>72.47096774193551</v>
      </c>
      <c r="K103" s="337">
        <f t="shared" si="18"/>
        <v>218.07857142857131</v>
      </c>
      <c r="L103" s="337">
        <f t="shared" si="18"/>
        <v>304.51612903225805</v>
      </c>
      <c r="M103" s="337">
        <f t="shared" si="18"/>
        <v>132</v>
      </c>
      <c r="N103" s="337">
        <f t="shared" si="18"/>
        <v>174.9032258064517</v>
      </c>
      <c r="O103" s="337">
        <f t="shared" si="18"/>
        <v>88.733333333333462</v>
      </c>
      <c r="P103" s="337">
        <f t="shared" si="18"/>
        <v>50.109677419354853</v>
      </c>
      <c r="Q103" s="337">
        <f t="shared" si="18"/>
        <v>58.04193548387093</v>
      </c>
      <c r="R103" s="337">
        <f t="shared" si="18"/>
        <v>59.733333333333348</v>
      </c>
      <c r="S103" s="342">
        <f t="shared" si="14"/>
        <v>79.253355371900838</v>
      </c>
      <c r="T103" s="339"/>
      <c r="U103" s="341">
        <v>2009</v>
      </c>
      <c r="V103" s="337">
        <f t="shared" si="13"/>
        <v>2266.5123966942156</v>
      </c>
      <c r="W103" s="337">
        <f t="shared" si="19"/>
        <v>3681.3223140495875</v>
      </c>
      <c r="X103" s="337">
        <f t="shared" si="19"/>
        <v>3920.7272727272712</v>
      </c>
      <c r="Y103" s="337">
        <f t="shared" si="19"/>
        <v>4456.0661157024815</v>
      </c>
      <c r="Z103" s="337">
        <f t="shared" si="19"/>
        <v>12111.471074380161</v>
      </c>
      <c r="AA103" s="337">
        <f t="shared" si="19"/>
        <v>18723.96694214876</v>
      </c>
      <c r="AB103" s="337">
        <f t="shared" si="19"/>
        <v>7854.545454545454</v>
      </c>
      <c r="AC103" s="337">
        <f t="shared" si="19"/>
        <v>10754.380165289262</v>
      </c>
      <c r="AD103" s="337">
        <f t="shared" si="19"/>
        <v>5280.0000000000064</v>
      </c>
      <c r="AE103" s="337">
        <f t="shared" si="19"/>
        <v>3081.1239669421502</v>
      </c>
      <c r="AF103" s="337">
        <f t="shared" si="19"/>
        <v>3568.8595041322287</v>
      </c>
      <c r="AG103" s="337">
        <f t="shared" si="19"/>
        <v>3554.3801652892575</v>
      </c>
      <c r="AH103" s="343">
        <f t="shared" si="15"/>
        <v>79.253355371900824</v>
      </c>
    </row>
    <row r="104" spans="1:36">
      <c r="A104" s="65">
        <f t="shared" si="16"/>
        <v>1929</v>
      </c>
      <c r="B104" s="84">
        <v>10652</v>
      </c>
      <c r="C104" s="77">
        <f>IF(OR('SF American 11444500'!C104=-901,'SF American 11443500'!C104=-901),-901,
'SF American 11444500'!C104
-'SF American 11443500'!C104
-MAX(0,'SF American 11443460'!C104)
-MAX(0,'SF American 11443300'!C104))</f>
        <v>-901</v>
      </c>
      <c r="D104" s="78">
        <f t="shared" si="17"/>
        <v>-901</v>
      </c>
      <c r="E104" s="130">
        <v>28</v>
      </c>
      <c r="F104" s="341">
        <v>2010</v>
      </c>
      <c r="G104" s="337">
        <f t="shared" si="12"/>
        <v>55.95806451612907</v>
      </c>
      <c r="H104" s="337">
        <f t="shared" si="18"/>
        <v>34.03333333333336</v>
      </c>
      <c r="I104" s="337">
        <f t="shared" si="18"/>
        <v>56.316129032258061</v>
      </c>
      <c r="J104" s="337">
        <f t="shared" si="18"/>
        <v>128.68387096774194</v>
      </c>
      <c r="K104" s="337">
        <f t="shared" si="18"/>
        <v>160.40714285714284</v>
      </c>
      <c r="L104" s="337">
        <f t="shared" si="18"/>
        <v>175.9064516129032</v>
      </c>
      <c r="M104" s="337">
        <f t="shared" si="18"/>
        <v>257.56666666666661</v>
      </c>
      <c r="N104" s="337">
        <f t="shared" si="18"/>
        <v>229.6129032258068</v>
      </c>
      <c r="O104" s="337">
        <f t="shared" si="18"/>
        <v>174.5</v>
      </c>
      <c r="P104" s="337">
        <f t="shared" si="18"/>
        <v>112.25806451612902</v>
      </c>
      <c r="Q104" s="337">
        <f t="shared" si="18"/>
        <v>83.845161290322608</v>
      </c>
      <c r="R104" s="337">
        <f t="shared" si="18"/>
        <v>83.233333333333348</v>
      </c>
      <c r="S104" s="342">
        <f t="shared" si="14"/>
        <v>93.404429752066122</v>
      </c>
      <c r="T104" s="339"/>
      <c r="U104" s="341">
        <v>2010</v>
      </c>
      <c r="V104" s="337">
        <f t="shared" si="13"/>
        <v>3440.7272727272752</v>
      </c>
      <c r="W104" s="337">
        <f t="shared" si="19"/>
        <v>2025.1239669421507</v>
      </c>
      <c r="X104" s="337">
        <f t="shared" si="19"/>
        <v>3462.7438016528927</v>
      </c>
      <c r="Y104" s="337">
        <f t="shared" si="19"/>
        <v>7912.4628099173551</v>
      </c>
      <c r="Z104" s="337">
        <f t="shared" si="19"/>
        <v>8908.5619834710724</v>
      </c>
      <c r="AA104" s="337">
        <f t="shared" si="19"/>
        <v>10816.066115702481</v>
      </c>
      <c r="AB104" s="337">
        <f t="shared" si="19"/>
        <v>15326.280991735532</v>
      </c>
      <c r="AC104" s="337">
        <f t="shared" si="19"/>
        <v>14118.34710743804</v>
      </c>
      <c r="AD104" s="337">
        <f t="shared" si="19"/>
        <v>10383.471074380166</v>
      </c>
      <c r="AE104" s="337">
        <f t="shared" si="19"/>
        <v>6902.4793388429753</v>
      </c>
      <c r="AF104" s="337">
        <f t="shared" si="19"/>
        <v>5155.4380165289267</v>
      </c>
      <c r="AG104" s="337">
        <f t="shared" si="19"/>
        <v>4952.7272727272739</v>
      </c>
      <c r="AH104" s="343">
        <f t="shared" si="15"/>
        <v>93.404429752066164</v>
      </c>
    </row>
    <row r="105" spans="1:36">
      <c r="A105" s="65">
        <f t="shared" si="16"/>
        <v>1929</v>
      </c>
      <c r="B105" s="84">
        <v>10683</v>
      </c>
      <c r="C105" s="77">
        <f>IF(OR('SF American 11444500'!C105=-901,'SF American 11443500'!C105=-901),-901,
'SF American 11444500'!C105
-'SF American 11443500'!C105
-MAX(0,'SF American 11443460'!C105)
-MAX(0,'SF American 11443300'!C105))</f>
        <v>-901</v>
      </c>
      <c r="D105" s="78">
        <f t="shared" si="17"/>
        <v>-901</v>
      </c>
      <c r="E105" s="130">
        <v>28</v>
      </c>
      <c r="F105" s="341">
        <v>2011</v>
      </c>
      <c r="G105" s="337">
        <f t="shared" si="12"/>
        <v>110.37096774193549</v>
      </c>
      <c r="H105" s="337">
        <f t="shared" si="18"/>
        <v>186.86666666666667</v>
      </c>
      <c r="I105" s="337">
        <f t="shared" si="18"/>
        <v>766.7741935483873</v>
      </c>
      <c r="J105" s="337">
        <f t="shared" si="18"/>
        <v>338.70967741935488</v>
      </c>
      <c r="K105" s="337">
        <f t="shared" si="18"/>
        <v>312</v>
      </c>
      <c r="L105" s="337">
        <f t="shared" si="18"/>
        <v>1176.2903225806449</v>
      </c>
      <c r="M105" s="337">
        <f t="shared" si="18"/>
        <v>665.63333333333321</v>
      </c>
      <c r="N105" s="337">
        <f t="shared" si="18"/>
        <v>489.0322580645161</v>
      </c>
      <c r="O105" s="337">
        <f t="shared" si="18"/>
        <v>505.69999999999982</v>
      </c>
      <c r="P105" s="337">
        <f t="shared" si="18"/>
        <v>336.51612903225805</v>
      </c>
      <c r="Q105" s="337">
        <f t="shared" si="18"/>
        <v>125.64516129032245</v>
      </c>
      <c r="R105" s="337">
        <f t="shared" si="18"/>
        <v>105.66666666666674</v>
      </c>
      <c r="S105" s="342">
        <f t="shared" si="14"/>
        <v>310.0076033057851</v>
      </c>
      <c r="T105" s="339"/>
      <c r="U105" s="341">
        <v>2011</v>
      </c>
      <c r="V105" s="337">
        <f t="shared" si="13"/>
        <v>6786.446280991735</v>
      </c>
      <c r="W105" s="337">
        <f t="shared" si="19"/>
        <v>11119.338842975207</v>
      </c>
      <c r="X105" s="337">
        <f t="shared" si="19"/>
        <v>47147.107438016545</v>
      </c>
      <c r="Y105" s="337">
        <f t="shared" si="19"/>
        <v>20826.446280991742</v>
      </c>
      <c r="Z105" s="337">
        <f t="shared" si="19"/>
        <v>17327.603305785124</v>
      </c>
      <c r="AA105" s="337">
        <f t="shared" si="19"/>
        <v>72327.272727272706</v>
      </c>
      <c r="AB105" s="337">
        <f t="shared" si="19"/>
        <v>39607.933884297512</v>
      </c>
      <c r="AC105" s="337">
        <f t="shared" si="19"/>
        <v>30069.421487603307</v>
      </c>
      <c r="AD105" s="337">
        <f t="shared" si="19"/>
        <v>30091.239669421477</v>
      </c>
      <c r="AE105" s="337">
        <f t="shared" si="19"/>
        <v>20691.570247933887</v>
      </c>
      <c r="AF105" s="337">
        <f t="shared" si="19"/>
        <v>7725.6198347107347</v>
      </c>
      <c r="AG105" s="337">
        <f t="shared" si="19"/>
        <v>6287.6033057851291</v>
      </c>
      <c r="AH105" s="343">
        <f t="shared" si="15"/>
        <v>310.0076033057851</v>
      </c>
    </row>
    <row r="106" spans="1:36">
      <c r="A106" s="65">
        <f t="shared" si="16"/>
        <v>1929</v>
      </c>
      <c r="B106" s="84">
        <v>10713</v>
      </c>
      <c r="C106" s="77">
        <f>IF(OR('SF American 11444500'!C106=-901,'SF American 11443500'!C106=-901),-901,
'SF American 11444500'!C106
-'SF American 11443500'!C106
-MAX(0,'SF American 11443460'!C106)
-MAX(0,'SF American 11443300'!C106))</f>
        <v>-901</v>
      </c>
      <c r="D106" s="78">
        <f t="shared" si="17"/>
        <v>-901</v>
      </c>
      <c r="E106" s="130">
        <v>29</v>
      </c>
      <c r="F106" s="341">
        <v>2012</v>
      </c>
      <c r="G106" s="337">
        <f t="shared" si="12"/>
        <v>99.503225806451724</v>
      </c>
      <c r="H106" s="337">
        <f t="shared" si="18"/>
        <v>59.533333333333303</v>
      </c>
      <c r="I106" s="337">
        <f t="shared" si="18"/>
        <v>52.187096774193549</v>
      </c>
      <c r="J106" s="337">
        <f t="shared" si="18"/>
        <v>89.425806451612914</v>
      </c>
      <c r="K106" s="337">
        <f t="shared" si="18"/>
        <v>54.862068965517267</v>
      </c>
      <c r="L106" s="337">
        <f t="shared" si="18"/>
        <v>343.83225806451605</v>
      </c>
      <c r="M106" s="337">
        <f t="shared" si="18"/>
        <v>420</v>
      </c>
      <c r="N106" s="337">
        <f t="shared" si="18"/>
        <v>276.16129032258073</v>
      </c>
      <c r="O106" s="337">
        <f t="shared" si="18"/>
        <v>112.5</v>
      </c>
      <c r="P106" s="337">
        <f t="shared" si="18"/>
        <v>93.290322580645238</v>
      </c>
      <c r="Q106" s="337">
        <f t="shared" si="18"/>
        <v>108.11290322580646</v>
      </c>
      <c r="R106" s="337">
        <f t="shared" si="18"/>
        <v>82.300000000000068</v>
      </c>
      <c r="S106" s="342">
        <f t="shared" si="14"/>
        <v>108.61269421487603</v>
      </c>
      <c r="T106" s="339"/>
      <c r="U106" s="341">
        <v>2012</v>
      </c>
      <c r="V106" s="337">
        <f t="shared" si="13"/>
        <v>6118.2148760330638</v>
      </c>
      <c r="W106" s="337">
        <f t="shared" si="19"/>
        <v>3542.479338842973</v>
      </c>
      <c r="X106" s="337">
        <f t="shared" si="19"/>
        <v>3208.8595041322315</v>
      </c>
      <c r="Y106" s="337">
        <f t="shared" si="19"/>
        <v>5498.5785123966944</v>
      </c>
      <c r="Z106" s="337">
        <f t="shared" si="19"/>
        <v>3155.7024793388446</v>
      </c>
      <c r="AA106" s="337">
        <f t="shared" si="19"/>
        <v>21141.4214876033</v>
      </c>
      <c r="AB106" s="337">
        <f t="shared" si="19"/>
        <v>24991.735537190081</v>
      </c>
      <c r="AC106" s="337">
        <f t="shared" si="19"/>
        <v>16980.495867768601</v>
      </c>
      <c r="AD106" s="337">
        <f t="shared" si="19"/>
        <v>6694.2148760330583</v>
      </c>
      <c r="AE106" s="337">
        <f t="shared" si="19"/>
        <v>5736.1983471074427</v>
      </c>
      <c r="AF106" s="337">
        <f t="shared" si="19"/>
        <v>6647.6033057851255</v>
      </c>
      <c r="AG106" s="337">
        <f t="shared" si="19"/>
        <v>4897.1900826446326</v>
      </c>
      <c r="AH106" s="343">
        <f t="shared" si="15"/>
        <v>108.61269421487606</v>
      </c>
    </row>
    <row r="107" spans="1:36">
      <c r="A107" s="65">
        <f t="shared" si="16"/>
        <v>1929</v>
      </c>
      <c r="B107" s="84">
        <v>10744</v>
      </c>
      <c r="C107" s="77">
        <f>IF(OR('SF American 11444500'!C107=-901,'SF American 11443500'!C107=-901),-901,
'SF American 11444500'!C107
-'SF American 11443500'!C107
-MAX(0,'SF American 11443460'!C107)
-MAX(0,'SF American 11443300'!C107))</f>
        <v>-901</v>
      </c>
      <c r="D107" s="78">
        <f t="shared" si="17"/>
        <v>-901</v>
      </c>
      <c r="E107" s="130">
        <v>28</v>
      </c>
      <c r="F107" s="341">
        <v>2013</v>
      </c>
      <c r="G107" s="337">
        <f t="shared" si="12"/>
        <v>88.53548387096771</v>
      </c>
      <c r="H107" s="337">
        <f t="shared" si="18"/>
        <v>90.833333333333314</v>
      </c>
      <c r="I107" s="337">
        <f t="shared" si="18"/>
        <v>431.41935483870952</v>
      </c>
      <c r="J107" s="337">
        <f t="shared" si="18"/>
        <v>133.32580645161283</v>
      </c>
      <c r="K107" s="337">
        <f t="shared" si="18"/>
        <v>89.699999999999932</v>
      </c>
      <c r="L107" s="337">
        <f t="shared" si="18"/>
        <v>113.42258064516136</v>
      </c>
      <c r="M107" s="337">
        <f t="shared" si="18"/>
        <v>200.83333333333326</v>
      </c>
      <c r="N107" s="337">
        <f t="shared" si="18"/>
        <v>131.39354838709687</v>
      </c>
      <c r="O107" s="337">
        <f t="shared" si="18"/>
        <v>83.966666666666697</v>
      </c>
      <c r="P107" s="337">
        <f t="shared" si="18"/>
        <v>-19.5</v>
      </c>
      <c r="Q107" s="337">
        <f t="shared" si="18"/>
        <v>-21.619354838709683</v>
      </c>
      <c r="R107" s="337">
        <f t="shared" si="18"/>
        <v>-29.199999999999989</v>
      </c>
      <c r="S107" s="342">
        <f t="shared" si="14"/>
        <v>78.289388429752051</v>
      </c>
      <c r="T107" s="339"/>
      <c r="U107" s="341">
        <v>2013</v>
      </c>
      <c r="V107" s="337">
        <f t="shared" si="13"/>
        <v>5443.8347107437994</v>
      </c>
      <c r="W107" s="337">
        <f t="shared" si="19"/>
        <v>5404.9586776859487</v>
      </c>
      <c r="X107" s="337">
        <f t="shared" si="19"/>
        <v>26526.942148760321</v>
      </c>
      <c r="Y107" s="337">
        <f t="shared" si="19"/>
        <v>8197.8842975206553</v>
      </c>
      <c r="Z107" s="337">
        <f t="shared" si="19"/>
        <v>4981.685950413219</v>
      </c>
      <c r="AA107" s="337">
        <f t="shared" si="19"/>
        <v>6974.0826446281026</v>
      </c>
      <c r="AB107" s="337">
        <f t="shared" si="19"/>
        <v>11950.413223140491</v>
      </c>
      <c r="AC107" s="337">
        <f t="shared" si="19"/>
        <v>8079.074380165297</v>
      </c>
      <c r="AD107" s="337">
        <f t="shared" si="19"/>
        <v>4996.3636363636388</v>
      </c>
      <c r="AE107" s="337">
        <f t="shared" si="19"/>
        <v>-1199.0082644628098</v>
      </c>
      <c r="AF107" s="337">
        <f t="shared" si="19"/>
        <v>-1329.322314049587</v>
      </c>
      <c r="AG107" s="337">
        <f t="shared" si="19"/>
        <v>-1737.5206611570243</v>
      </c>
      <c r="AH107" s="343">
        <f t="shared" si="15"/>
        <v>78.289388429752051</v>
      </c>
    </row>
    <row r="108" spans="1:36">
      <c r="A108" s="65">
        <f t="shared" si="16"/>
        <v>1929</v>
      </c>
      <c r="B108" s="84">
        <v>10774</v>
      </c>
      <c r="C108" s="77">
        <f>IF(OR('SF American 11444500'!C108=-901,'SF American 11443500'!C108=-901),-901,
'SF American 11444500'!C108
-'SF American 11443500'!C108
-MAX(0,'SF American 11443460'!C108)
-MAX(0,'SF American 11443300'!C108))</f>
        <v>-901</v>
      </c>
      <c r="D108" s="78">
        <f t="shared" si="17"/>
        <v>-901</v>
      </c>
      <c r="E108" s="130">
        <v>28</v>
      </c>
      <c r="F108" s="341">
        <v>2014</v>
      </c>
      <c r="G108" s="337">
        <f t="shared" si="12"/>
        <v>48.896774193548367</v>
      </c>
      <c r="H108" s="337">
        <f t="shared" si="18"/>
        <v>38.833333333333314</v>
      </c>
      <c r="I108" s="337">
        <f t="shared" si="18"/>
        <v>36.658064516129002</v>
      </c>
      <c r="J108" s="337">
        <f t="shared" si="18"/>
        <v>39.425806451612857</v>
      </c>
      <c r="K108" s="337">
        <f t="shared" si="18"/>
        <v>211.61428571428564</v>
      </c>
      <c r="L108" s="337">
        <f t="shared" si="18"/>
        <v>125.06774193548392</v>
      </c>
      <c r="M108" s="337">
        <f t="shared" si="18"/>
        <v>118.53333333333342</v>
      </c>
      <c r="N108" s="337">
        <f t="shared" si="18"/>
        <v>65</v>
      </c>
      <c r="O108" s="337">
        <f t="shared" si="18"/>
        <v>44.666666666666686</v>
      </c>
      <c r="P108" s="337">
        <f t="shared" si="18"/>
        <v>32.764516129032302</v>
      </c>
      <c r="Q108" s="337">
        <f t="shared" si="18"/>
        <v>53.96451612903229</v>
      </c>
      <c r="R108" s="337">
        <f t="shared" si="18"/>
        <v>34.166666666666629</v>
      </c>
      <c r="S108" s="342">
        <f t="shared" si="14"/>
        <v>50.511669421487618</v>
      </c>
      <c r="T108" s="339"/>
      <c r="U108" s="341">
        <v>2014</v>
      </c>
      <c r="V108" s="337">
        <f t="shared" si="13"/>
        <v>3006.5454545454531</v>
      </c>
      <c r="W108" s="337">
        <f t="shared" si="19"/>
        <v>2310.7438016528918</v>
      </c>
      <c r="X108" s="337">
        <f t="shared" si="19"/>
        <v>2254.0165289256179</v>
      </c>
      <c r="Y108" s="337">
        <f t="shared" si="19"/>
        <v>2424.198347107435</v>
      </c>
      <c r="Z108" s="337">
        <f t="shared" si="19"/>
        <v>11752.462809917351</v>
      </c>
      <c r="AA108" s="337">
        <f t="shared" si="19"/>
        <v>7690.115702479342</v>
      </c>
      <c r="AB108" s="337">
        <f t="shared" si="19"/>
        <v>7053.2231404958738</v>
      </c>
      <c r="AC108" s="337">
        <f t="shared" si="19"/>
        <v>3996.6942148760331</v>
      </c>
      <c r="AD108" s="337">
        <f t="shared" si="19"/>
        <v>2657.8512396694223</v>
      </c>
      <c r="AE108" s="337">
        <f t="shared" si="19"/>
        <v>2014.6115702479367</v>
      </c>
      <c r="AF108" s="337">
        <f t="shared" si="19"/>
        <v>3318.1487603305804</v>
      </c>
      <c r="AG108" s="337">
        <f t="shared" si="19"/>
        <v>2033.0578512396667</v>
      </c>
      <c r="AH108" s="343">
        <f t="shared" si="15"/>
        <v>50.511669421487603</v>
      </c>
    </row>
    <row r="109" spans="1:36">
      <c r="A109" s="65">
        <f t="shared" si="16"/>
        <v>1929</v>
      </c>
      <c r="B109" s="84">
        <v>10805</v>
      </c>
      <c r="C109" s="77">
        <f>IF(OR('SF American 11444500'!C109=-901,'SF American 11443500'!C109=-901),-901,
'SF American 11444500'!C109
-'SF American 11443500'!C109
-MAX(0,'SF American 11443460'!C109)
-MAX(0,'SF American 11443300'!C109))</f>
        <v>-901</v>
      </c>
      <c r="D109" s="78">
        <f t="shared" si="17"/>
        <v>-901</v>
      </c>
      <c r="E109" s="130">
        <v>28</v>
      </c>
      <c r="F109" s="398">
        <v>2015</v>
      </c>
      <c r="G109" s="337">
        <f t="shared" si="12"/>
        <v>32.858064516129048</v>
      </c>
      <c r="H109" s="337">
        <f t="shared" si="18"/>
        <v>32.700000000000045</v>
      </c>
      <c r="I109" s="337">
        <f t="shared" si="18"/>
        <v>109.04193548387093</v>
      </c>
      <c r="J109" s="337">
        <f t="shared" si="18"/>
        <v>40.98387096774195</v>
      </c>
      <c r="K109" s="337">
        <f t="shared" si="18"/>
        <v>119.27857142857147</v>
      </c>
      <c r="L109" s="337">
        <f t="shared" si="18"/>
        <v>25.98709677419356</v>
      </c>
      <c r="M109" s="337">
        <f t="shared" si="18"/>
        <v>27.066666666666691</v>
      </c>
      <c r="N109" s="337">
        <f t="shared" si="18"/>
        <v>21.174193548387109</v>
      </c>
      <c r="O109" s="337">
        <f t="shared" si="18"/>
        <v>22.800000000000068</v>
      </c>
      <c r="P109" s="337">
        <f t="shared" si="18"/>
        <v>17.077419354838696</v>
      </c>
      <c r="Q109" s="337">
        <f t="shared" si="18"/>
        <v>24.532258064516157</v>
      </c>
      <c r="R109" s="337">
        <f t="shared" si="18"/>
        <v>8.3666666666666742</v>
      </c>
      <c r="S109" s="400">
        <f t="shared" si="14"/>
        <v>28.738710743801665</v>
      </c>
      <c r="T109" s="339"/>
      <c r="U109" s="398">
        <v>2015</v>
      </c>
      <c r="V109" s="337">
        <f t="shared" si="13"/>
        <v>2020.3636363636374</v>
      </c>
      <c r="W109" s="337">
        <f t="shared" si="19"/>
        <v>1945.7851239669449</v>
      </c>
      <c r="X109" s="337">
        <f t="shared" si="19"/>
        <v>6704.7272727272702</v>
      </c>
      <c r="Y109" s="337">
        <f t="shared" si="19"/>
        <v>2520.0000000000009</v>
      </c>
      <c r="Z109" s="337">
        <f t="shared" si="19"/>
        <v>6624.3966942148782</v>
      </c>
      <c r="AA109" s="337">
        <f t="shared" si="19"/>
        <v>1597.8842975206617</v>
      </c>
      <c r="AB109" s="337">
        <f t="shared" si="19"/>
        <v>1610.5785123966955</v>
      </c>
      <c r="AC109" s="337">
        <f t="shared" si="19"/>
        <v>1301.9504132231411</v>
      </c>
      <c r="AD109" s="337">
        <f t="shared" si="19"/>
        <v>1356.6942148760372</v>
      </c>
      <c r="AE109" s="337">
        <f t="shared" si="19"/>
        <v>1050.0495867768589</v>
      </c>
      <c r="AF109" s="337">
        <f t="shared" si="19"/>
        <v>1508.4297520661175</v>
      </c>
      <c r="AG109" s="337">
        <f t="shared" si="19"/>
        <v>497.851239669422</v>
      </c>
      <c r="AH109" s="401">
        <f t="shared" si="15"/>
        <v>28.738710743801661</v>
      </c>
    </row>
    <row r="110" spans="1:36">
      <c r="A110" s="65">
        <f t="shared" si="16"/>
        <v>1929</v>
      </c>
      <c r="B110" s="84">
        <v>10836</v>
      </c>
      <c r="C110" s="77">
        <f>IF(OR('SF American 11444500'!C110=-901,'SF American 11443500'!C110=-901),-901,
'SF American 11444500'!C110
-'SF American 11443500'!C110
-MAX(0,'SF American 11443460'!C110)
-MAX(0,'SF American 11443300'!C110))</f>
        <v>-901</v>
      </c>
      <c r="D110" s="78">
        <f t="shared" si="17"/>
        <v>-901</v>
      </c>
      <c r="E110" s="130">
        <v>29</v>
      </c>
      <c r="F110" s="341">
        <v>2016</v>
      </c>
      <c r="G110" s="337">
        <f t="shared" si="12"/>
        <v>11.861288265529481</v>
      </c>
      <c r="H110" s="337">
        <f t="shared" si="18"/>
        <v>13.659998019323211</v>
      </c>
      <c r="I110" s="337">
        <f t="shared" si="18"/>
        <v>137.53547810066357</v>
      </c>
      <c r="J110" s="337">
        <f t="shared" si="18"/>
        <v>264.35805375354016</v>
      </c>
      <c r="K110" s="337">
        <f t="shared" si="18"/>
        <v>201.38964004484501</v>
      </c>
      <c r="L110" s="337">
        <f t="shared" si="18"/>
        <v>572.30642195828068</v>
      </c>
      <c r="M110" s="337">
        <f t="shared" si="18"/>
        <v>237.79997585281626</v>
      </c>
      <c r="N110" s="337">
        <f t="shared" si="18"/>
        <v>231.12255352596549</v>
      </c>
      <c r="O110" s="337">
        <f t="shared" si="18"/>
        <v>135.11665080307716</v>
      </c>
      <c r="P110" s="337">
        <f t="shared" si="18"/>
        <v>75.774185684452391</v>
      </c>
      <c r="Q110" s="337">
        <f t="shared" si="18"/>
        <v>32.558056603836121</v>
      </c>
      <c r="R110" s="337">
        <f t="shared" si="18"/>
        <v>28.65999418813243</v>
      </c>
      <c r="S110" s="400">
        <f t="shared" ref="S110:S115" si="20">IF(ISERROR(MATCH(-901,G110:R110,0)),(SUMPRODUCT(G110:R110,$G$13:$R$13)+(E110-$K$13)*K110)*24*60*60/(220*22*9*1000),"")</f>
        <v>117.79516423509678</v>
      </c>
      <c r="U110" s="341">
        <v>2016</v>
      </c>
      <c r="V110" s="337">
        <f t="shared" si="13"/>
        <v>729.3221875664409</v>
      </c>
      <c r="W110" s="337">
        <f t="shared" si="19"/>
        <v>812.82632842253815</v>
      </c>
      <c r="X110" s="337">
        <f t="shared" si="19"/>
        <v>8456.7269179250998</v>
      </c>
      <c r="Y110" s="337">
        <f t="shared" si="19"/>
        <v>16254.743139887098</v>
      </c>
      <c r="Z110" s="337">
        <f t="shared" si="19"/>
        <v>11584.065245554722</v>
      </c>
      <c r="AA110" s="337">
        <f t="shared" si="19"/>
        <v>35189.750242724032</v>
      </c>
      <c r="AB110" s="337">
        <f t="shared" si="19"/>
        <v>14150.081207770887</v>
      </c>
      <c r="AC110" s="337">
        <f t="shared" si="19"/>
        <v>14211.171886224654</v>
      </c>
      <c r="AD110" s="337">
        <f t="shared" si="19"/>
        <v>8039.9990560508741</v>
      </c>
      <c r="AE110" s="337">
        <f t="shared" si="19"/>
        <v>4659.1730701845108</v>
      </c>
      <c r="AF110" s="337">
        <f t="shared" si="19"/>
        <v>2001.9168688639731</v>
      </c>
      <c r="AG110" s="337">
        <f t="shared" si="19"/>
        <v>1705.3880839219298</v>
      </c>
      <c r="AH110" s="401">
        <f t="shared" ref="AH110:AH115" si="21">IF(ISERROR(MATCH(-901,V110:AG110,0)),SUM(V110:AG110)/1000,"")</f>
        <v>117.79516423509676</v>
      </c>
    </row>
    <row r="111" spans="1:36">
      <c r="A111" s="65">
        <f t="shared" si="16"/>
        <v>1929</v>
      </c>
      <c r="B111" s="84">
        <v>10866</v>
      </c>
      <c r="C111" s="77">
        <f>IF(OR('SF American 11444500'!C111=-901,'SF American 11443500'!C111=-901),-901,
'SF American 11444500'!C111
-'SF American 11443500'!C111
-MAX(0,'SF American 11443460'!C111)
-MAX(0,'SF American 11443300'!C111))</f>
        <v>-901</v>
      </c>
      <c r="D111" s="78">
        <f t="shared" si="17"/>
        <v>-901</v>
      </c>
      <c r="E111" s="130">
        <v>28</v>
      </c>
      <c r="F111" s="341">
        <v>2017</v>
      </c>
      <c r="G111" s="337">
        <f t="shared" si="12"/>
        <v>100.31934589378454</v>
      </c>
      <c r="H111" s="337">
        <f t="shared" si="12"/>
        <v>121.15999077384322</v>
      </c>
      <c r="I111" s="337">
        <f t="shared" si="12"/>
        <v>435.21288330618904</v>
      </c>
      <c r="J111" s="337">
        <f t="shared" si="12"/>
        <v>1242.628994340062</v>
      </c>
      <c r="K111" s="337">
        <f t="shared" si="12"/>
        <v>1240.0749749358135</v>
      </c>
      <c r="L111" s="337">
        <f t="shared" si="12"/>
        <v>402.36449385428068</v>
      </c>
      <c r="M111" s="337">
        <f t="shared" si="12"/>
        <v>361.39998053271461</v>
      </c>
      <c r="N111" s="337">
        <f t="shared" si="12"/>
        <v>317.06126876723329</v>
      </c>
      <c r="O111" s="337">
        <f t="shared" si="12"/>
        <v>354.67662822736884</v>
      </c>
      <c r="P111" s="337">
        <f t="shared" si="12"/>
        <v>189.50966267379613</v>
      </c>
      <c r="Q111" s="337">
        <f t="shared" si="12"/>
        <v>142.33224683565231</v>
      </c>
      <c r="R111" s="337">
        <f t="shared" si="12"/>
        <v>22.529998584479713</v>
      </c>
      <c r="S111" s="400">
        <f t="shared" si="20"/>
        <v>294.00474646126793</v>
      </c>
      <c r="U111" s="341">
        <v>2017</v>
      </c>
      <c r="V111" s="337">
        <f t="shared" si="13"/>
        <v>6168.3961442128666</v>
      </c>
      <c r="W111" s="337">
        <f t="shared" si="13"/>
        <v>7209.5201121625732</v>
      </c>
      <c r="X111" s="337">
        <f t="shared" si="13"/>
        <v>26760.197122297905</v>
      </c>
      <c r="Y111" s="337">
        <f t="shared" si="13"/>
        <v>76406.278660248441</v>
      </c>
      <c r="Z111" s="337">
        <f t="shared" si="13"/>
        <v>68870.279599741058</v>
      </c>
      <c r="AA111" s="337">
        <f t="shared" si="13"/>
        <v>24740.428382445021</v>
      </c>
      <c r="AB111" s="337">
        <f t="shared" si="13"/>
        <v>21504.79223004583</v>
      </c>
      <c r="AC111" s="337">
        <f t="shared" si="13"/>
        <v>19495.337517588563</v>
      </c>
      <c r="AD111" s="337">
        <f t="shared" si="13"/>
        <v>21104.72498543021</v>
      </c>
      <c r="AE111" s="337">
        <f t="shared" si="13"/>
        <v>11652.49496109953</v>
      </c>
      <c r="AF111" s="337">
        <f t="shared" si="13"/>
        <v>8751.6687310516791</v>
      </c>
      <c r="AG111" s="337">
        <f t="shared" si="13"/>
        <v>1340.6280149442475</v>
      </c>
      <c r="AH111" s="401">
        <f t="shared" si="21"/>
        <v>294.00474646126793</v>
      </c>
    </row>
    <row r="112" spans="1:36">
      <c r="A112" s="65">
        <f t="shared" si="16"/>
        <v>1930</v>
      </c>
      <c r="B112" s="84">
        <v>10897</v>
      </c>
      <c r="C112" s="77">
        <f>IF(OR('SF American 11444500'!C112=-901,'SF American 11443500'!C112=-901),-901,
'SF American 11444500'!C112
-'SF American 11443500'!C112
-MAX(0,'SF American 11443460'!C112)
-MAX(0,'SF American 11443300'!C112))</f>
        <v>-901</v>
      </c>
      <c r="D112" s="78">
        <f t="shared" si="17"/>
        <v>-901</v>
      </c>
      <c r="E112" s="130">
        <v>28</v>
      </c>
      <c r="F112" s="398">
        <v>2018</v>
      </c>
      <c r="G112" s="337">
        <f t="shared" ref="G112:R115" si="22">INDEX($C$16:$C$2000,($F112-1922)*12+G$12,1)</f>
        <v>19.161290322580612</v>
      </c>
      <c r="H112" s="337">
        <f t="shared" si="22"/>
        <v>107.16666666666674</v>
      </c>
      <c r="I112" s="337">
        <f t="shared" si="22"/>
        <v>32.387096774193651</v>
      </c>
      <c r="J112" s="337">
        <f t="shared" si="22"/>
        <v>157.78064148060992</v>
      </c>
      <c r="K112" s="337">
        <f t="shared" si="22"/>
        <v>106.02856579773561</v>
      </c>
      <c r="L112" s="337">
        <f t="shared" si="22"/>
        <v>657.35482303789877</v>
      </c>
      <c r="M112" s="337">
        <f t="shared" si="22"/>
        <v>475.87663938021615</v>
      </c>
      <c r="N112" s="337">
        <f t="shared" si="22"/>
        <v>323.1032061647245</v>
      </c>
      <c r="O112" s="337">
        <f t="shared" si="22"/>
        <v>146.62665813976218</v>
      </c>
      <c r="P112" s="337">
        <f t="shared" si="22"/>
        <v>111.51612242315537</v>
      </c>
      <c r="Q112" s="337">
        <f t="shared" si="22"/>
        <v>105.4709605172759</v>
      </c>
      <c r="R112" s="337">
        <f t="shared" si="22"/>
        <v>115.56999241052415</v>
      </c>
      <c r="S112" s="400">
        <f t="shared" si="20"/>
        <v>142.68296906297905</v>
      </c>
      <c r="U112" s="341">
        <v>2018</v>
      </c>
      <c r="V112" s="337">
        <f t="shared" ref="V112:AG115" si="23">IF(INDEX($D$16:$D$2000,($U112-1922)*12+V$12,1)&lt;&gt;-901,INDEX($D$16:$D$2000,($U112-1922)*12+V$12,1)*1000,-901)</f>
        <v>1178.1818181818162</v>
      </c>
      <c r="W112" s="337">
        <f t="shared" si="23"/>
        <v>6376.8595041322369</v>
      </c>
      <c r="X112" s="337">
        <f t="shared" si="23"/>
        <v>1991.4049586776925</v>
      </c>
      <c r="Y112" s="337">
        <f t="shared" si="23"/>
        <v>9701.5534926920482</v>
      </c>
      <c r="Z112" s="337">
        <f t="shared" si="23"/>
        <v>5888.5286128990356</v>
      </c>
      <c r="AA112" s="337">
        <f t="shared" si="23"/>
        <v>40419.172590098897</v>
      </c>
      <c r="AB112" s="337">
        <f t="shared" si="23"/>
        <v>28316.626475516994</v>
      </c>
      <c r="AC112" s="337">
        <f t="shared" si="23"/>
        <v>19866.841767483889</v>
      </c>
      <c r="AD112" s="337">
        <f t="shared" si="23"/>
        <v>8724.8920545974179</v>
      </c>
      <c r="AE112" s="337">
        <f t="shared" si="23"/>
        <v>6856.8590977543481</v>
      </c>
      <c r="AF112" s="337">
        <f t="shared" si="23"/>
        <v>6485.1565805663859</v>
      </c>
      <c r="AG112" s="337">
        <f t="shared" si="23"/>
        <v>6876.8921103782977</v>
      </c>
      <c r="AH112" s="401">
        <f t="shared" si="21"/>
        <v>142.68296906297908</v>
      </c>
    </row>
    <row r="113" spans="1:34">
      <c r="A113" s="65">
        <f t="shared" si="16"/>
        <v>1930</v>
      </c>
      <c r="B113" s="84">
        <v>10927</v>
      </c>
      <c r="C113" s="77">
        <f>IF(OR('SF American 11444500'!C113=-901,'SF American 11443500'!C113=-901),-901,
'SF American 11444500'!C113
-'SF American 11443500'!C113
-MAX(0,'SF American 11443460'!C113)
-MAX(0,'SF American 11443300'!C113))</f>
        <v>-901</v>
      </c>
      <c r="D113" s="78">
        <f t="shared" si="17"/>
        <v>-901</v>
      </c>
      <c r="E113" s="130">
        <v>28</v>
      </c>
      <c r="F113" s="341">
        <v>2019</v>
      </c>
      <c r="G113" s="337">
        <f t="shared" si="22"/>
        <v>81.051608840446534</v>
      </c>
      <c r="H113" s="337">
        <f t="shared" si="22"/>
        <v>77.613330192328135</v>
      </c>
      <c r="I113" s="337">
        <f t="shared" si="22"/>
        <v>134.91612404121565</v>
      </c>
      <c r="J113" s="337">
        <f t="shared" si="22"/>
        <v>333.02902239433104</v>
      </c>
      <c r="K113" s="337">
        <f t="shared" si="22"/>
        <v>931.44283467895343</v>
      </c>
      <c r="L113" s="337">
        <f t="shared" si="22"/>
        <v>822.3548143045557</v>
      </c>
      <c r="M113" s="337">
        <f t="shared" si="22"/>
        <v>572.8099616285981</v>
      </c>
      <c r="N113" s="337">
        <f t="shared" si="22"/>
        <v>548.68705532639297</v>
      </c>
      <c r="O113" s="337">
        <f t="shared" si="22"/>
        <v>537.33996122283497</v>
      </c>
      <c r="P113" s="337">
        <f t="shared" si="22"/>
        <v>214.43224343626707</v>
      </c>
      <c r="Q113" s="337">
        <f t="shared" si="22"/>
        <v>171.77418118220112</v>
      </c>
      <c r="R113" s="337">
        <f t="shared" si="22"/>
        <v>139.02999061275443</v>
      </c>
      <c r="S113" s="400">
        <f t="shared" si="20"/>
        <v>272.48487910610351</v>
      </c>
      <c r="U113" s="398">
        <v>2019</v>
      </c>
      <c r="V113" s="337">
        <f t="shared" si="23"/>
        <v>4983.669171677042</v>
      </c>
      <c r="W113" s="337">
        <f t="shared" si="23"/>
        <v>4618.3138626839882</v>
      </c>
      <c r="X113" s="337">
        <f t="shared" si="23"/>
        <v>8295.6691146003668</v>
      </c>
      <c r="Y113" s="337">
        <f t="shared" si="23"/>
        <v>20477.156418296057</v>
      </c>
      <c r="Z113" s="337">
        <f t="shared" si="23"/>
        <v>51729.717760682368</v>
      </c>
      <c r="AA113" s="337">
        <f t="shared" si="23"/>
        <v>50564.626598561117</v>
      </c>
      <c r="AB113" s="337">
        <f t="shared" si="23"/>
        <v>34084.5597002141</v>
      </c>
      <c r="AC113" s="337">
        <f t="shared" si="23"/>
        <v>33737.451996928619</v>
      </c>
      <c r="AD113" s="337">
        <f t="shared" si="23"/>
        <v>31973.948105821586</v>
      </c>
      <c r="AE113" s="337">
        <f t="shared" si="23"/>
        <v>13184.924720378736</v>
      </c>
      <c r="AF113" s="337">
        <f t="shared" si="23"/>
        <v>10561.982710707241</v>
      </c>
      <c r="AG113" s="337">
        <f t="shared" si="23"/>
        <v>8272.8589455523306</v>
      </c>
      <c r="AH113" s="401">
        <f t="shared" si="21"/>
        <v>272.48487910610356</v>
      </c>
    </row>
    <row r="114" spans="1:34">
      <c r="A114" s="65">
        <f t="shared" si="16"/>
        <v>1930</v>
      </c>
      <c r="B114" s="84">
        <v>10958</v>
      </c>
      <c r="C114" s="77">
        <f>IF(OR('SF American 11444500'!C114=-901,'SF American 11443500'!C114=-901),-901,
'SF American 11444500'!C114
-'SF American 11443500'!C114
-MAX(0,'SF American 11443460'!C114)
-MAX(0,'SF American 11443300'!C114))</f>
        <v>-901</v>
      </c>
      <c r="D114" s="78">
        <f t="shared" si="17"/>
        <v>-901</v>
      </c>
      <c r="E114" s="130">
        <v>29</v>
      </c>
      <c r="F114" s="341">
        <v>2020</v>
      </c>
      <c r="G114" s="337">
        <f t="shared" si="22"/>
        <v>105.57418592087504</v>
      </c>
      <c r="H114" s="337">
        <f t="shared" si="22"/>
        <v>29.017548463666699</v>
      </c>
      <c r="I114" s="337">
        <f t="shared" si="22"/>
        <v>66.709677419354875</v>
      </c>
      <c r="J114" s="337">
        <f t="shared" si="22"/>
        <v>22.387932133149587</v>
      </c>
      <c r="K114" s="337">
        <f t="shared" si="22"/>
        <v>-3.8751156706131775</v>
      </c>
      <c r="L114" s="337">
        <f t="shared" si="22"/>
        <v>120.14105608502223</v>
      </c>
      <c r="M114" s="337">
        <f t="shared" si="22"/>
        <v>369.18440911894049</v>
      </c>
      <c r="N114" s="337">
        <f t="shared" si="22"/>
        <v>319.5751225034478</v>
      </c>
      <c r="O114" s="337">
        <f t="shared" si="22"/>
        <v>245.31114834407538</v>
      </c>
      <c r="P114" s="337">
        <f t="shared" si="22"/>
        <v>141.55560410658603</v>
      </c>
      <c r="Q114" s="337">
        <f t="shared" si="22"/>
        <v>111.15676608857757</v>
      </c>
      <c r="R114" s="337">
        <f t="shared" si="22"/>
        <v>63.031282576863475</v>
      </c>
      <c r="S114" s="400">
        <f t="shared" si="20"/>
        <v>96.365085565539204</v>
      </c>
      <c r="U114" s="341">
        <v>2020</v>
      </c>
      <c r="V114" s="337">
        <f t="shared" si="23"/>
        <v>6491.5036632339697</v>
      </c>
      <c r="W114" s="337">
        <f t="shared" si="23"/>
        <v>1726.6640408132253</v>
      </c>
      <c r="X114" s="337">
        <f t="shared" si="23"/>
        <v>4101.8181818181838</v>
      </c>
      <c r="Y114" s="337">
        <f t="shared" si="23"/>
        <v>1376.5802898399415</v>
      </c>
      <c r="Z114" s="337">
        <f t="shared" si="23"/>
        <v>-222.89921543361743</v>
      </c>
      <c r="AA114" s="337">
        <f t="shared" si="23"/>
        <v>7387.1855972939284</v>
      </c>
      <c r="AB114" s="337">
        <f t="shared" si="23"/>
        <v>21967.997897986541</v>
      </c>
      <c r="AC114" s="337">
        <f t="shared" si="23"/>
        <v>19649.908358889683</v>
      </c>
      <c r="AD114" s="337">
        <f t="shared" si="23"/>
        <v>14597.027008903658</v>
      </c>
      <c r="AE114" s="337">
        <f t="shared" si="23"/>
        <v>8703.9148310165292</v>
      </c>
      <c r="AF114" s="337">
        <f t="shared" si="23"/>
        <v>6834.7631380084058</v>
      </c>
      <c r="AG114" s="337">
        <f t="shared" si="23"/>
        <v>3750.6217731687357</v>
      </c>
      <c r="AH114" s="401">
        <f t="shared" si="21"/>
        <v>96.365085565539189</v>
      </c>
    </row>
    <row r="115" spans="1:34">
      <c r="A115" s="65">
        <f t="shared" si="16"/>
        <v>1930</v>
      </c>
      <c r="B115" s="84">
        <v>10989</v>
      </c>
      <c r="C115" s="77">
        <f>IF(OR('SF American 11444500'!C115=-901,'SF American 11443500'!C115=-901),-901,
'SF American 11444500'!C115
-'SF American 11443500'!C115
-MAX(0,'SF American 11443460'!C115)
-MAX(0,'SF American 11443300'!C115))</f>
        <v>-901</v>
      </c>
      <c r="D115" s="78">
        <f t="shared" si="17"/>
        <v>-901</v>
      </c>
      <c r="E115" s="130">
        <v>28</v>
      </c>
      <c r="F115" s="344">
        <v>2021</v>
      </c>
      <c r="G115" s="345">
        <f t="shared" si="22"/>
        <v>48.707062027588734</v>
      </c>
      <c r="H115" s="345">
        <f t="shared" si="22"/>
        <v>62.378232387562775</v>
      </c>
      <c r="I115" s="345">
        <f t="shared" si="22"/>
        <v>42.740759832273966</v>
      </c>
      <c r="J115" s="345">
        <f t="shared" si="22"/>
        <v>74.463094200211145</v>
      </c>
      <c r="K115" s="345">
        <f t="shared" si="22"/>
        <v>94.169488279109487</v>
      </c>
      <c r="L115" s="345">
        <f t="shared" si="22"/>
        <v>82.552798603929091</v>
      </c>
      <c r="M115" s="345">
        <f t="shared" si="22"/>
        <v>61.356750499295117</v>
      </c>
      <c r="N115" s="345">
        <f t="shared" si="22"/>
        <v>60.199412600996425</v>
      </c>
      <c r="O115" s="345">
        <f t="shared" si="22"/>
        <v>47.061760994386134</v>
      </c>
      <c r="P115" s="345">
        <f t="shared" si="22"/>
        <v>46.045143759510438</v>
      </c>
      <c r="Q115" s="345">
        <f t="shared" si="22"/>
        <v>79.664832773500621</v>
      </c>
      <c r="R115" s="345">
        <f t="shared" si="22"/>
        <v>31.265766339071604</v>
      </c>
      <c r="S115" s="346">
        <f t="shared" si="20"/>
        <v>43.962024190736258</v>
      </c>
      <c r="U115" s="344">
        <v>2021</v>
      </c>
      <c r="V115" s="345">
        <f t="shared" si="23"/>
        <v>2994.8805081426458</v>
      </c>
      <c r="W115" s="345">
        <f t="shared" si="23"/>
        <v>3711.7625883508431</v>
      </c>
      <c r="X115" s="345">
        <f t="shared" si="23"/>
        <v>2628.0268855546969</v>
      </c>
      <c r="Y115" s="345">
        <f t="shared" si="23"/>
        <v>4578.5571971038917</v>
      </c>
      <c r="Z115" s="345">
        <f t="shared" si="23"/>
        <v>5229.9087705422789</v>
      </c>
      <c r="AA115" s="345">
        <f t="shared" si="23"/>
        <v>5075.9737323407635</v>
      </c>
      <c r="AB115" s="345">
        <f t="shared" si="23"/>
        <v>3650.9801949993789</v>
      </c>
      <c r="AC115" s="345">
        <f t="shared" si="23"/>
        <v>3701.5176012513502</v>
      </c>
      <c r="AD115" s="345">
        <f t="shared" si="23"/>
        <v>2800.3692492527284</v>
      </c>
      <c r="AE115" s="345">
        <f t="shared" si="23"/>
        <v>2831.2055336426256</v>
      </c>
      <c r="AF115" s="345">
        <f t="shared" si="23"/>
        <v>4898.3996349987165</v>
      </c>
      <c r="AG115" s="345">
        <f t="shared" si="23"/>
        <v>1860.4422945563265</v>
      </c>
      <c r="AH115" s="347">
        <f t="shared" si="21"/>
        <v>43.962024190736244</v>
      </c>
    </row>
    <row r="116" spans="1:34">
      <c r="A116" s="65">
        <f t="shared" si="16"/>
        <v>1930</v>
      </c>
      <c r="B116" s="84">
        <v>11017</v>
      </c>
      <c r="C116" s="77">
        <f>IF(OR('SF American 11444500'!C116=-901,'SF American 11443500'!C116=-901),-901,
'SF American 11444500'!C116
-'SF American 11443500'!C116
-MAX(0,'SF American 11443460'!C116)
-MAX(0,'SF American 11443300'!C116))</f>
        <v>-901</v>
      </c>
      <c r="D116" s="78">
        <f t="shared" si="17"/>
        <v>-901</v>
      </c>
      <c r="F116" s="89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</row>
    <row r="117" spans="1:34">
      <c r="A117" s="65">
        <f t="shared" si="16"/>
        <v>1930</v>
      </c>
      <c r="B117" s="84">
        <v>11048</v>
      </c>
      <c r="C117" s="77">
        <f>IF(OR('SF American 11444500'!C117=-901,'SF American 11443500'!C117=-901),-901,
'SF American 11444500'!C117
-'SF American 11443500'!C117
-MAX(0,'SF American 11443460'!C117)
-MAX(0,'SF American 11443300'!C117))</f>
        <v>-901</v>
      </c>
      <c r="D117" s="78">
        <f t="shared" si="17"/>
        <v>-901</v>
      </c>
      <c r="F117" s="89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</row>
    <row r="118" spans="1:34">
      <c r="A118" s="65">
        <f t="shared" si="16"/>
        <v>1930</v>
      </c>
      <c r="B118" s="84">
        <v>11078</v>
      </c>
      <c r="C118" s="77">
        <f>IF(OR('SF American 11444500'!C118=-901,'SF American 11443500'!C118=-901),-901,
'SF American 11444500'!C118
-'SF American 11443500'!C118
-MAX(0,'SF American 11443460'!C118)
-MAX(0,'SF American 11443300'!C118))</f>
        <v>-901</v>
      </c>
      <c r="D118" s="78">
        <f t="shared" si="17"/>
        <v>-901</v>
      </c>
      <c r="F118" s="89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</row>
    <row r="119" spans="1:34">
      <c r="A119" s="65">
        <f t="shared" si="16"/>
        <v>1930</v>
      </c>
      <c r="B119" s="84">
        <v>11109</v>
      </c>
      <c r="C119" s="77">
        <f>IF(OR('SF American 11444500'!C119=-901,'SF American 11443500'!C119=-901),-901,
'SF American 11444500'!C119
-'SF American 11443500'!C119
-MAX(0,'SF American 11443460'!C119)
-MAX(0,'SF American 11443300'!C119))</f>
        <v>-901</v>
      </c>
      <c r="D119" s="78">
        <f t="shared" si="17"/>
        <v>-901</v>
      </c>
      <c r="F119" s="89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</row>
    <row r="120" spans="1:34">
      <c r="A120" s="65">
        <f t="shared" si="16"/>
        <v>1930</v>
      </c>
      <c r="B120" s="84">
        <v>11139</v>
      </c>
      <c r="C120" s="77">
        <f>IF(OR('SF American 11444500'!C120=-901,'SF American 11443500'!C120=-901),-901,
'SF American 11444500'!C120
-'SF American 11443500'!C120
-MAX(0,'SF American 11443460'!C120)
-MAX(0,'SF American 11443300'!C120))</f>
        <v>-901</v>
      </c>
      <c r="D120" s="78">
        <f t="shared" si="17"/>
        <v>-901</v>
      </c>
      <c r="F120" s="89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Q120" s="90"/>
      <c r="R120" s="90"/>
    </row>
    <row r="121" spans="1:34">
      <c r="A121" s="65">
        <f t="shared" si="16"/>
        <v>1930</v>
      </c>
      <c r="B121" s="84">
        <v>11170</v>
      </c>
      <c r="C121" s="77">
        <f>IF(OR('SF American 11444500'!C121=-901,'SF American 11443500'!C121=-901),-901,
'SF American 11444500'!C121
-'SF American 11443500'!C121
-MAX(0,'SF American 11443460'!C121)
-MAX(0,'SF American 11443300'!C121))</f>
        <v>-901</v>
      </c>
      <c r="D121" s="78">
        <f t="shared" si="17"/>
        <v>-901</v>
      </c>
      <c r="F121" s="89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</row>
    <row r="122" spans="1:34">
      <c r="A122" s="65">
        <f t="shared" si="16"/>
        <v>1930</v>
      </c>
      <c r="B122" s="84">
        <v>11201</v>
      </c>
      <c r="C122" s="77">
        <f>IF(OR('SF American 11444500'!C122=-901,'SF American 11443500'!C122=-901),-901,
'SF American 11444500'!C122
-'SF American 11443500'!C122
-MAX(0,'SF American 11443460'!C122)
-MAX(0,'SF American 11443300'!C122))</f>
        <v>-901</v>
      </c>
      <c r="D122" s="78">
        <f t="shared" si="17"/>
        <v>-901</v>
      </c>
      <c r="F122" s="89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</row>
    <row r="123" spans="1:34">
      <c r="A123" s="65">
        <f t="shared" si="16"/>
        <v>1930</v>
      </c>
      <c r="B123" s="84">
        <v>11231</v>
      </c>
      <c r="C123" s="77">
        <f>IF(OR('SF American 11444500'!C123=-901,'SF American 11443500'!C123=-901),-901,
'SF American 11444500'!C123
-'SF American 11443500'!C123
-MAX(0,'SF American 11443460'!C123)
-MAX(0,'SF American 11443300'!C123))</f>
        <v>-901</v>
      </c>
      <c r="D123" s="78">
        <f t="shared" si="17"/>
        <v>-901</v>
      </c>
      <c r="F123" s="89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</row>
    <row r="124" spans="1:34">
      <c r="A124" s="65">
        <f t="shared" si="16"/>
        <v>1931</v>
      </c>
      <c r="B124" s="84">
        <v>11262</v>
      </c>
      <c r="C124" s="77">
        <f>IF(OR('SF American 11444500'!C124=-901,'SF American 11443500'!C124=-901),-901,
'SF American 11444500'!C124
-'SF American 11443500'!C124
-MAX(0,'SF American 11443460'!C124)
-MAX(0,'SF American 11443300'!C124))</f>
        <v>-901</v>
      </c>
      <c r="D124" s="78">
        <f t="shared" si="17"/>
        <v>-901</v>
      </c>
      <c r="F124" s="89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Q124" s="90"/>
      <c r="R124" s="90"/>
    </row>
    <row r="125" spans="1:34">
      <c r="A125" s="65">
        <f t="shared" si="16"/>
        <v>1931</v>
      </c>
      <c r="B125" s="84">
        <v>11292</v>
      </c>
      <c r="C125" s="77">
        <f>IF(OR('SF American 11444500'!C125=-901,'SF American 11443500'!C125=-901),-901,
'SF American 11444500'!C125
-'SF American 11443500'!C125
-MAX(0,'SF American 11443460'!C125)
-MAX(0,'SF American 11443300'!C125))</f>
        <v>-901</v>
      </c>
      <c r="D125" s="78">
        <f t="shared" si="17"/>
        <v>-901</v>
      </c>
      <c r="F125" s="89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</row>
    <row r="126" spans="1:34">
      <c r="A126" s="65">
        <f t="shared" si="16"/>
        <v>1931</v>
      </c>
      <c r="B126" s="84">
        <v>11323</v>
      </c>
      <c r="C126" s="77">
        <f>IF(OR('SF American 11444500'!C126=-901,'SF American 11443500'!C126=-901),-901,
'SF American 11444500'!C126
-'SF American 11443500'!C126
-MAX(0,'SF American 11443460'!C126)
-MAX(0,'SF American 11443300'!C126))</f>
        <v>-901</v>
      </c>
      <c r="D126" s="78">
        <f t="shared" si="17"/>
        <v>-901</v>
      </c>
      <c r="F126" s="89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Q126" s="90"/>
      <c r="R126" s="90"/>
    </row>
    <row r="127" spans="1:34">
      <c r="A127" s="65">
        <f t="shared" si="16"/>
        <v>1931</v>
      </c>
      <c r="B127" s="84">
        <v>11354</v>
      </c>
      <c r="C127" s="77">
        <f>IF(OR('SF American 11444500'!C127=-901,'SF American 11443500'!C127=-901),-901,
'SF American 11444500'!C127
-'SF American 11443500'!C127
-MAX(0,'SF American 11443460'!C127)
-MAX(0,'SF American 11443300'!C127))</f>
        <v>-901</v>
      </c>
      <c r="D127" s="78">
        <f t="shared" si="17"/>
        <v>-901</v>
      </c>
      <c r="F127" s="89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</row>
    <row r="128" spans="1:34">
      <c r="A128" s="65">
        <f t="shared" si="16"/>
        <v>1931</v>
      </c>
      <c r="B128" s="84">
        <v>11382</v>
      </c>
      <c r="C128" s="77">
        <f>IF(OR('SF American 11444500'!C128=-901,'SF American 11443500'!C128=-901),-901,
'SF American 11444500'!C128
-'SF American 11443500'!C128
-MAX(0,'SF American 11443460'!C128)
-MAX(0,'SF American 11443300'!C128))</f>
        <v>-901</v>
      </c>
      <c r="D128" s="78">
        <f t="shared" si="17"/>
        <v>-901</v>
      </c>
      <c r="F128" s="89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</row>
    <row r="129" spans="1:18">
      <c r="A129" s="65">
        <f t="shared" si="16"/>
        <v>1931</v>
      </c>
      <c r="B129" s="84">
        <v>11413</v>
      </c>
      <c r="C129" s="77">
        <f>IF(OR('SF American 11444500'!C129=-901,'SF American 11443500'!C129=-901),-901,
'SF American 11444500'!C129
-'SF American 11443500'!C129
-MAX(0,'SF American 11443460'!C129)
-MAX(0,'SF American 11443300'!C129))</f>
        <v>-901</v>
      </c>
      <c r="D129" s="78">
        <f t="shared" si="17"/>
        <v>-901</v>
      </c>
      <c r="F129" s="89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</row>
    <row r="130" spans="1:18">
      <c r="A130" s="65">
        <f t="shared" si="16"/>
        <v>1931</v>
      </c>
      <c r="B130" s="84">
        <v>11443</v>
      </c>
      <c r="C130" s="77">
        <f>IF(OR('SF American 11444500'!C130=-901,'SF American 11443500'!C130=-901),-901,
'SF American 11444500'!C130
-'SF American 11443500'!C130
-MAX(0,'SF American 11443460'!C130)
-MAX(0,'SF American 11443300'!C130))</f>
        <v>-901</v>
      </c>
      <c r="D130" s="78">
        <f t="shared" si="17"/>
        <v>-901</v>
      </c>
      <c r="F130" s="89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</row>
    <row r="131" spans="1:18">
      <c r="A131" s="65">
        <f t="shared" si="16"/>
        <v>1931</v>
      </c>
      <c r="B131" s="84">
        <v>11474</v>
      </c>
      <c r="C131" s="77">
        <f>IF(OR('SF American 11444500'!C131=-901,'SF American 11443500'!C131=-901),-901,
'SF American 11444500'!C131
-'SF American 11443500'!C131
-MAX(0,'SF American 11443460'!C131)
-MAX(0,'SF American 11443300'!C131))</f>
        <v>-901</v>
      </c>
      <c r="D131" s="78">
        <f t="shared" si="17"/>
        <v>-901</v>
      </c>
      <c r="F131" s="89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</row>
    <row r="132" spans="1:18">
      <c r="A132" s="65">
        <f t="shared" si="16"/>
        <v>1931</v>
      </c>
      <c r="B132" s="84">
        <v>11504</v>
      </c>
      <c r="C132" s="77">
        <f>IF(OR('SF American 11444500'!C132=-901,'SF American 11443500'!C132=-901),-901,
'SF American 11444500'!C132
-'SF American 11443500'!C132
-MAX(0,'SF American 11443460'!C132)
-MAX(0,'SF American 11443300'!C132))</f>
        <v>-901</v>
      </c>
      <c r="D132" s="78">
        <f t="shared" si="17"/>
        <v>-901</v>
      </c>
      <c r="F132" s="89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</row>
    <row r="133" spans="1:18">
      <c r="A133" s="65">
        <f t="shared" si="16"/>
        <v>1931</v>
      </c>
      <c r="B133" s="84">
        <v>11535</v>
      </c>
      <c r="C133" s="77">
        <f>IF(OR('SF American 11444500'!C133=-901,'SF American 11443500'!C133=-901),-901,
'SF American 11444500'!C133
-'SF American 11443500'!C133
-MAX(0,'SF American 11443460'!C133)
-MAX(0,'SF American 11443300'!C133))</f>
        <v>-901</v>
      </c>
      <c r="D133" s="78">
        <f t="shared" si="17"/>
        <v>-901</v>
      </c>
      <c r="F133" s="89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</row>
    <row r="134" spans="1:18">
      <c r="A134" s="65">
        <f t="shared" si="16"/>
        <v>1931</v>
      </c>
      <c r="B134" s="84">
        <v>11566</v>
      </c>
      <c r="C134" s="77">
        <f>IF(OR('SF American 11444500'!C134=-901,'SF American 11443500'!C134=-901),-901,
'SF American 11444500'!C134
-'SF American 11443500'!C134
-MAX(0,'SF American 11443460'!C134)
-MAX(0,'SF American 11443300'!C134))</f>
        <v>-901</v>
      </c>
      <c r="D134" s="78">
        <f t="shared" si="17"/>
        <v>-901</v>
      </c>
      <c r="F134" s="89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</row>
    <row r="135" spans="1:18">
      <c r="A135" s="65">
        <f t="shared" si="16"/>
        <v>1931</v>
      </c>
      <c r="B135" s="84">
        <v>11596</v>
      </c>
      <c r="C135" s="77">
        <f>IF(OR('SF American 11444500'!C135=-901,'SF American 11443500'!C135=-901),-901,
'SF American 11444500'!C135
-'SF American 11443500'!C135
-MAX(0,'SF American 11443460'!C135)
-MAX(0,'SF American 11443300'!C135))</f>
        <v>-901</v>
      </c>
      <c r="D135" s="78">
        <f t="shared" si="17"/>
        <v>-901</v>
      </c>
      <c r="F135" s="89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</row>
    <row r="136" spans="1:18">
      <c r="A136" s="65">
        <f t="shared" si="16"/>
        <v>1932</v>
      </c>
      <c r="B136" s="84">
        <v>11627</v>
      </c>
      <c r="C136" s="77">
        <f>IF(OR('SF American 11444500'!C136=-901,'SF American 11443500'!C136=-901),-901,
'SF American 11444500'!C136
-'SF American 11443500'!C136
-MAX(0,'SF American 11443460'!C136)
-MAX(0,'SF American 11443300'!C136))</f>
        <v>-901</v>
      </c>
      <c r="D136" s="78">
        <f t="shared" si="17"/>
        <v>-901</v>
      </c>
      <c r="F136" s="89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</row>
    <row r="137" spans="1:18">
      <c r="A137" s="65">
        <f t="shared" si="16"/>
        <v>1932</v>
      </c>
      <c r="B137" s="84">
        <v>11657</v>
      </c>
      <c r="C137" s="77">
        <f>IF(OR('SF American 11444500'!C137=-901,'SF American 11443500'!C137=-901),-901,
'SF American 11444500'!C137
-'SF American 11443500'!C137
-MAX(0,'SF American 11443460'!C137)
-MAX(0,'SF American 11443300'!C137))</f>
        <v>-901</v>
      </c>
      <c r="D137" s="78">
        <f t="shared" si="17"/>
        <v>-901</v>
      </c>
      <c r="F137" s="89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</row>
    <row r="138" spans="1:18">
      <c r="A138" s="65">
        <f t="shared" si="16"/>
        <v>1932</v>
      </c>
      <c r="B138" s="84">
        <v>11688</v>
      </c>
      <c r="C138" s="77">
        <f>IF(OR('SF American 11444500'!C138=-901,'SF American 11443500'!C138=-901),-901,
'SF American 11444500'!C138
-'SF American 11443500'!C138
-MAX(0,'SF American 11443460'!C138)
-MAX(0,'SF American 11443300'!C138))</f>
        <v>-901</v>
      </c>
      <c r="D138" s="78">
        <f t="shared" si="17"/>
        <v>-901</v>
      </c>
      <c r="F138" s="89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</row>
    <row r="139" spans="1:18">
      <c r="A139" s="65">
        <f t="shared" si="16"/>
        <v>1932</v>
      </c>
      <c r="B139" s="84">
        <v>11719</v>
      </c>
      <c r="C139" s="77">
        <f>IF(OR('SF American 11444500'!C139=-901,'SF American 11443500'!C139=-901),-901,
'SF American 11444500'!C139
-'SF American 11443500'!C139
-MAX(0,'SF American 11443460'!C139)
-MAX(0,'SF American 11443300'!C139))</f>
        <v>-901</v>
      </c>
      <c r="D139" s="78">
        <f t="shared" si="17"/>
        <v>-901</v>
      </c>
      <c r="F139" s="89"/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90"/>
    </row>
    <row r="140" spans="1:18">
      <c r="A140" s="65">
        <f t="shared" si="16"/>
        <v>1932</v>
      </c>
      <c r="B140" s="84">
        <v>11748</v>
      </c>
      <c r="C140" s="77">
        <f>IF(OR('SF American 11444500'!C140=-901,'SF American 11443500'!C140=-901),-901,
'SF American 11444500'!C140
-'SF American 11443500'!C140
-MAX(0,'SF American 11443460'!C140)
-MAX(0,'SF American 11443300'!C140))</f>
        <v>-901</v>
      </c>
      <c r="D140" s="78">
        <f t="shared" si="17"/>
        <v>-901</v>
      </c>
      <c r="F140" s="89"/>
      <c r="G140" s="90"/>
      <c r="H140" s="90"/>
      <c r="I140" s="90"/>
      <c r="J140" s="90"/>
      <c r="K140" s="90"/>
      <c r="L140" s="90"/>
      <c r="M140" s="90"/>
      <c r="N140" s="90"/>
      <c r="O140" s="90"/>
      <c r="P140" s="90"/>
      <c r="Q140" s="90"/>
      <c r="R140" s="90"/>
    </row>
    <row r="141" spans="1:18">
      <c r="A141" s="65">
        <f t="shared" si="16"/>
        <v>1932</v>
      </c>
      <c r="B141" s="84">
        <v>11779</v>
      </c>
      <c r="C141" s="77">
        <f>IF(OR('SF American 11444500'!C141=-901,'SF American 11443500'!C141=-901),-901,
'SF American 11444500'!C141
-'SF American 11443500'!C141
-MAX(0,'SF American 11443460'!C141)
-MAX(0,'SF American 11443300'!C141))</f>
        <v>-901</v>
      </c>
      <c r="D141" s="78">
        <f t="shared" si="17"/>
        <v>-901</v>
      </c>
      <c r="F141" s="89"/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90"/>
    </row>
    <row r="142" spans="1:18">
      <c r="A142" s="65">
        <f t="shared" si="16"/>
        <v>1932</v>
      </c>
      <c r="B142" s="84">
        <v>11809</v>
      </c>
      <c r="C142" s="77">
        <f>IF(OR('SF American 11444500'!C142=-901,'SF American 11443500'!C142=-901),-901,
'SF American 11444500'!C142
-'SF American 11443500'!C142
-MAX(0,'SF American 11443460'!C142)
-MAX(0,'SF American 11443300'!C142))</f>
        <v>-901</v>
      </c>
      <c r="D142" s="78">
        <f t="shared" si="17"/>
        <v>-901</v>
      </c>
      <c r="F142" s="89"/>
      <c r="G142" s="90"/>
      <c r="H142" s="90"/>
      <c r="I142" s="90"/>
      <c r="J142" s="90"/>
      <c r="K142" s="90"/>
      <c r="L142" s="90"/>
      <c r="M142" s="90"/>
      <c r="N142" s="90"/>
      <c r="O142" s="90"/>
      <c r="P142" s="90"/>
      <c r="Q142" s="90"/>
      <c r="R142" s="90"/>
    </row>
    <row r="143" spans="1:18">
      <c r="A143" s="65">
        <f t="shared" si="16"/>
        <v>1932</v>
      </c>
      <c r="B143" s="84">
        <v>11840</v>
      </c>
      <c r="C143" s="77">
        <f>IF(OR('SF American 11444500'!C143=-901,'SF American 11443500'!C143=-901),-901,
'SF American 11444500'!C143
-'SF American 11443500'!C143
-MAX(0,'SF American 11443460'!C143)
-MAX(0,'SF American 11443300'!C143))</f>
        <v>-901</v>
      </c>
      <c r="D143" s="78">
        <f t="shared" si="17"/>
        <v>-901</v>
      </c>
      <c r="F143" s="89"/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90"/>
    </row>
    <row r="144" spans="1:18">
      <c r="A144" s="65">
        <f t="shared" si="16"/>
        <v>1932</v>
      </c>
      <c r="B144" s="84">
        <v>11870</v>
      </c>
      <c r="C144" s="77">
        <f>IF(OR('SF American 11444500'!C144=-901,'SF American 11443500'!C144=-901),-901,
'SF American 11444500'!C144
-'SF American 11443500'!C144
-MAX(0,'SF American 11443460'!C144)
-MAX(0,'SF American 11443300'!C144))</f>
        <v>-901</v>
      </c>
      <c r="D144" s="78">
        <f t="shared" si="17"/>
        <v>-901</v>
      </c>
      <c r="F144" s="89"/>
      <c r="G144" s="90"/>
      <c r="H144" s="90"/>
      <c r="I144" s="90"/>
      <c r="J144" s="90"/>
      <c r="K144" s="90"/>
      <c r="L144" s="90"/>
      <c r="M144" s="90"/>
      <c r="N144" s="90"/>
      <c r="O144" s="90"/>
      <c r="P144" s="90"/>
      <c r="Q144" s="90"/>
      <c r="R144" s="90"/>
    </row>
    <row r="145" spans="1:18">
      <c r="A145" s="65">
        <f t="shared" ref="A145:A208" si="24">IF(MONTH(B145)&gt;9,YEAR(B145)+1,YEAR(B145))</f>
        <v>1932</v>
      </c>
      <c r="B145" s="84">
        <v>11901</v>
      </c>
      <c r="C145" s="77">
        <f>IF(OR('SF American 11444500'!C145=-901,'SF American 11443500'!C145=-901),-901,
'SF American 11444500'!C145
-'SF American 11443500'!C145
-MAX(0,'SF American 11443460'!C145)
-MAX(0,'SF American 11443300'!C145))</f>
        <v>-901</v>
      </c>
      <c r="D145" s="78">
        <f t="shared" ref="D145:D208" si="25">IF(C145&lt;&gt;-901,C145*DAY(B145)*24*60*60/(220*22*9*1000),-901)</f>
        <v>-901</v>
      </c>
      <c r="F145" s="89"/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90"/>
    </row>
    <row r="146" spans="1:18">
      <c r="A146" s="65">
        <f t="shared" si="24"/>
        <v>1932</v>
      </c>
      <c r="B146" s="84">
        <v>11932</v>
      </c>
      <c r="C146" s="77">
        <f>IF(OR('SF American 11444500'!C146=-901,'SF American 11443500'!C146=-901),-901,
'SF American 11444500'!C146
-'SF American 11443500'!C146
-MAX(0,'SF American 11443460'!C146)
-MAX(0,'SF American 11443300'!C146))</f>
        <v>-901</v>
      </c>
      <c r="D146" s="78">
        <f t="shared" si="25"/>
        <v>-901</v>
      </c>
      <c r="I146" s="90"/>
      <c r="J146" s="90"/>
      <c r="K146" s="90"/>
      <c r="L146" s="90"/>
    </row>
    <row r="147" spans="1:18">
      <c r="A147" s="65">
        <f t="shared" si="24"/>
        <v>1932</v>
      </c>
      <c r="B147" s="84">
        <v>11962</v>
      </c>
      <c r="C147" s="77">
        <f>IF(OR('SF American 11444500'!C147=-901,'SF American 11443500'!C147=-901),-901,
'SF American 11444500'!C147
-'SF American 11443500'!C147
-MAX(0,'SF American 11443460'!C147)
-MAX(0,'SF American 11443300'!C147))</f>
        <v>-901</v>
      </c>
      <c r="D147" s="78">
        <f t="shared" si="25"/>
        <v>-901</v>
      </c>
      <c r="I147" s="90"/>
      <c r="J147" s="90"/>
      <c r="K147" s="90"/>
      <c r="L147" s="90"/>
    </row>
    <row r="148" spans="1:18">
      <c r="A148" s="65">
        <f t="shared" si="24"/>
        <v>1933</v>
      </c>
      <c r="B148" s="84">
        <v>11993</v>
      </c>
      <c r="C148" s="77">
        <f>IF(OR('SF American 11444500'!C148=-901,'SF American 11443500'!C148=-901),-901,
'SF American 11444500'!C148
-'SF American 11443500'!C148
-MAX(0,'SF American 11443460'!C148)
-MAX(0,'SF American 11443300'!C148))</f>
        <v>-901</v>
      </c>
      <c r="D148" s="78">
        <f t="shared" si="25"/>
        <v>-901</v>
      </c>
      <c r="I148" s="90"/>
      <c r="J148" s="90"/>
      <c r="K148" s="90"/>
      <c r="L148" s="90"/>
    </row>
    <row r="149" spans="1:18">
      <c r="A149" s="65">
        <f t="shared" si="24"/>
        <v>1933</v>
      </c>
      <c r="B149" s="84">
        <v>12023</v>
      </c>
      <c r="C149" s="77">
        <f>IF(OR('SF American 11444500'!C149=-901,'SF American 11443500'!C149=-901),-901,
'SF American 11444500'!C149
-'SF American 11443500'!C149
-MAX(0,'SF American 11443460'!C149)
-MAX(0,'SF American 11443300'!C149))</f>
        <v>-901</v>
      </c>
      <c r="D149" s="78">
        <f t="shared" si="25"/>
        <v>-901</v>
      </c>
      <c r="I149" s="90"/>
      <c r="J149" s="90"/>
      <c r="K149" s="90"/>
      <c r="L149" s="90"/>
    </row>
    <row r="150" spans="1:18">
      <c r="A150" s="65">
        <f t="shared" si="24"/>
        <v>1933</v>
      </c>
      <c r="B150" s="84">
        <v>12054</v>
      </c>
      <c r="C150" s="77">
        <f>IF(OR('SF American 11444500'!C150=-901,'SF American 11443500'!C150=-901),-901,
'SF American 11444500'!C150
-'SF American 11443500'!C150
-MAX(0,'SF American 11443460'!C150)
-MAX(0,'SF American 11443300'!C150))</f>
        <v>-901</v>
      </c>
      <c r="D150" s="78">
        <f t="shared" si="25"/>
        <v>-901</v>
      </c>
      <c r="I150" s="90"/>
      <c r="J150" s="90"/>
      <c r="K150" s="90"/>
      <c r="L150" s="90"/>
    </row>
    <row r="151" spans="1:18">
      <c r="A151" s="65">
        <f t="shared" si="24"/>
        <v>1933</v>
      </c>
      <c r="B151" s="84">
        <v>12085</v>
      </c>
      <c r="C151" s="77">
        <f>IF(OR('SF American 11444500'!C151=-901,'SF American 11443500'!C151=-901),-901,
'SF American 11444500'!C151
-'SF American 11443500'!C151
-MAX(0,'SF American 11443460'!C151)
-MAX(0,'SF American 11443300'!C151))</f>
        <v>-901</v>
      </c>
      <c r="D151" s="78">
        <f t="shared" si="25"/>
        <v>-901</v>
      </c>
      <c r="I151" s="90"/>
      <c r="J151" s="90"/>
      <c r="K151" s="90"/>
      <c r="L151" s="90"/>
    </row>
    <row r="152" spans="1:18">
      <c r="A152" s="65">
        <f t="shared" si="24"/>
        <v>1933</v>
      </c>
      <c r="B152" s="84">
        <v>12113</v>
      </c>
      <c r="C152" s="77">
        <f>IF(OR('SF American 11444500'!C152=-901,'SF American 11443500'!C152=-901),-901,
'SF American 11444500'!C152
-'SF American 11443500'!C152
-MAX(0,'SF American 11443460'!C152)
-MAX(0,'SF American 11443300'!C152))</f>
        <v>-901</v>
      </c>
      <c r="D152" s="78">
        <f t="shared" si="25"/>
        <v>-901</v>
      </c>
      <c r="I152" s="90"/>
      <c r="J152" s="90"/>
      <c r="K152" s="90"/>
      <c r="L152" s="90"/>
    </row>
    <row r="153" spans="1:18">
      <c r="A153" s="65">
        <f t="shared" si="24"/>
        <v>1933</v>
      </c>
      <c r="B153" s="84">
        <v>12144</v>
      </c>
      <c r="C153" s="77">
        <f>IF(OR('SF American 11444500'!C153=-901,'SF American 11443500'!C153=-901),-901,
'SF American 11444500'!C153
-'SF American 11443500'!C153
-MAX(0,'SF American 11443460'!C153)
-MAX(0,'SF American 11443300'!C153))</f>
        <v>-901</v>
      </c>
      <c r="D153" s="78">
        <f t="shared" si="25"/>
        <v>-901</v>
      </c>
      <c r="I153" s="90"/>
      <c r="J153" s="90"/>
      <c r="K153" s="90"/>
      <c r="L153" s="90"/>
    </row>
    <row r="154" spans="1:18">
      <c r="A154" s="65">
        <f t="shared" si="24"/>
        <v>1933</v>
      </c>
      <c r="B154" s="84">
        <v>12174</v>
      </c>
      <c r="C154" s="77">
        <f>IF(OR('SF American 11444500'!C154=-901,'SF American 11443500'!C154=-901),-901,
'SF American 11444500'!C154
-'SF American 11443500'!C154
-MAX(0,'SF American 11443460'!C154)
-MAX(0,'SF American 11443300'!C154))</f>
        <v>-901</v>
      </c>
      <c r="D154" s="78">
        <f t="shared" si="25"/>
        <v>-901</v>
      </c>
      <c r="I154" s="90"/>
      <c r="J154" s="90"/>
      <c r="K154" s="90"/>
      <c r="L154" s="90"/>
    </row>
    <row r="155" spans="1:18">
      <c r="A155" s="65">
        <f t="shared" si="24"/>
        <v>1933</v>
      </c>
      <c r="B155" s="84">
        <v>12205</v>
      </c>
      <c r="C155" s="77">
        <f>IF(OR('SF American 11444500'!C155=-901,'SF American 11443500'!C155=-901),-901,
'SF American 11444500'!C155
-'SF American 11443500'!C155
-MAX(0,'SF American 11443460'!C155)
-MAX(0,'SF American 11443300'!C155))</f>
        <v>-901</v>
      </c>
      <c r="D155" s="78">
        <f t="shared" si="25"/>
        <v>-901</v>
      </c>
      <c r="I155" s="90"/>
      <c r="J155" s="90"/>
      <c r="K155" s="90"/>
      <c r="L155" s="90"/>
    </row>
    <row r="156" spans="1:18">
      <c r="A156" s="65">
        <f t="shared" si="24"/>
        <v>1933</v>
      </c>
      <c r="B156" s="84">
        <v>12235</v>
      </c>
      <c r="C156" s="77">
        <f>IF(OR('SF American 11444500'!C156=-901,'SF American 11443500'!C156=-901),-901,
'SF American 11444500'!C156
-'SF American 11443500'!C156
-MAX(0,'SF American 11443460'!C156)
-MAX(0,'SF American 11443300'!C156))</f>
        <v>-901</v>
      </c>
      <c r="D156" s="78">
        <f t="shared" si="25"/>
        <v>-901</v>
      </c>
      <c r="I156" s="90"/>
      <c r="J156" s="90"/>
      <c r="K156" s="90"/>
      <c r="L156" s="90"/>
    </row>
    <row r="157" spans="1:18">
      <c r="A157" s="65">
        <f t="shared" si="24"/>
        <v>1933</v>
      </c>
      <c r="B157" s="84">
        <v>12266</v>
      </c>
      <c r="C157" s="77">
        <f>IF(OR('SF American 11444500'!C157=-901,'SF American 11443500'!C157=-901),-901,
'SF American 11444500'!C157
-'SF American 11443500'!C157
-MAX(0,'SF American 11443460'!C157)
-MAX(0,'SF American 11443300'!C157))</f>
        <v>-901</v>
      </c>
      <c r="D157" s="78">
        <f t="shared" si="25"/>
        <v>-901</v>
      </c>
      <c r="I157" s="90"/>
      <c r="J157" s="90"/>
      <c r="K157" s="90"/>
      <c r="L157" s="90"/>
    </row>
    <row r="158" spans="1:18">
      <c r="A158" s="65">
        <f t="shared" si="24"/>
        <v>1933</v>
      </c>
      <c r="B158" s="84">
        <v>12297</v>
      </c>
      <c r="C158" s="77">
        <f>IF(OR('SF American 11444500'!C158=-901,'SF American 11443500'!C158=-901),-901,
'SF American 11444500'!C158
-'SF American 11443500'!C158
-MAX(0,'SF American 11443460'!C158)
-MAX(0,'SF American 11443300'!C158))</f>
        <v>-901</v>
      </c>
      <c r="D158" s="78">
        <f t="shared" si="25"/>
        <v>-901</v>
      </c>
      <c r="I158" s="90"/>
      <c r="J158" s="90"/>
      <c r="K158" s="90"/>
      <c r="L158" s="90"/>
    </row>
    <row r="159" spans="1:18">
      <c r="A159" s="65">
        <f t="shared" si="24"/>
        <v>1933</v>
      </c>
      <c r="B159" s="84">
        <v>12327</v>
      </c>
      <c r="C159" s="77">
        <f>IF(OR('SF American 11444500'!C159=-901,'SF American 11443500'!C159=-901),-901,
'SF American 11444500'!C159
-'SF American 11443500'!C159
-MAX(0,'SF American 11443460'!C159)
-MAX(0,'SF American 11443300'!C159))</f>
        <v>-901</v>
      </c>
      <c r="D159" s="78">
        <f t="shared" si="25"/>
        <v>-901</v>
      </c>
      <c r="I159" s="90"/>
      <c r="J159" s="90"/>
      <c r="K159" s="90"/>
      <c r="L159" s="90"/>
    </row>
    <row r="160" spans="1:18">
      <c r="A160" s="65">
        <f t="shared" si="24"/>
        <v>1934</v>
      </c>
      <c r="B160" s="84">
        <v>12358</v>
      </c>
      <c r="C160" s="77">
        <f>IF(OR('SF American 11444500'!C160=-901,'SF American 11443500'!C160=-901),-901,
'SF American 11444500'!C160
-'SF American 11443500'!C160
-MAX(0,'SF American 11443460'!C160)
-MAX(0,'SF American 11443300'!C160))</f>
        <v>-901</v>
      </c>
      <c r="D160" s="78">
        <f t="shared" si="25"/>
        <v>-901</v>
      </c>
      <c r="I160" s="90"/>
      <c r="J160" s="90"/>
      <c r="K160" s="90"/>
      <c r="L160" s="90"/>
    </row>
    <row r="161" spans="1:12">
      <c r="A161" s="65">
        <f t="shared" si="24"/>
        <v>1934</v>
      </c>
      <c r="B161" s="84">
        <v>12388</v>
      </c>
      <c r="C161" s="77">
        <f>IF(OR('SF American 11444500'!C161=-901,'SF American 11443500'!C161=-901),-901,
'SF American 11444500'!C161
-'SF American 11443500'!C161
-MAX(0,'SF American 11443460'!C161)
-MAX(0,'SF American 11443300'!C161))</f>
        <v>-901</v>
      </c>
      <c r="D161" s="78">
        <f t="shared" si="25"/>
        <v>-901</v>
      </c>
      <c r="I161" s="90"/>
      <c r="J161" s="90"/>
      <c r="K161" s="90"/>
      <c r="L161" s="90"/>
    </row>
    <row r="162" spans="1:12">
      <c r="A162" s="65">
        <f t="shared" si="24"/>
        <v>1934</v>
      </c>
      <c r="B162" s="84">
        <v>12419</v>
      </c>
      <c r="C162" s="77">
        <f>IF(OR('SF American 11444500'!C162=-901,'SF American 11443500'!C162=-901),-901,
'SF American 11444500'!C162
-'SF American 11443500'!C162
-MAX(0,'SF American 11443460'!C162)
-MAX(0,'SF American 11443300'!C162))</f>
        <v>-901</v>
      </c>
      <c r="D162" s="78">
        <f t="shared" si="25"/>
        <v>-901</v>
      </c>
      <c r="I162" s="90"/>
      <c r="J162" s="90"/>
      <c r="K162" s="90"/>
      <c r="L162" s="90"/>
    </row>
    <row r="163" spans="1:12">
      <c r="A163" s="65">
        <f t="shared" si="24"/>
        <v>1934</v>
      </c>
      <c r="B163" s="84">
        <v>12450</v>
      </c>
      <c r="C163" s="77">
        <f>IF(OR('SF American 11444500'!C163=-901,'SF American 11443500'!C163=-901),-901,
'SF American 11444500'!C163
-'SF American 11443500'!C163
-MAX(0,'SF American 11443460'!C163)
-MAX(0,'SF American 11443300'!C163))</f>
        <v>-901</v>
      </c>
      <c r="D163" s="78">
        <f t="shared" si="25"/>
        <v>-901</v>
      </c>
      <c r="I163" s="90"/>
      <c r="J163" s="90"/>
      <c r="K163" s="90"/>
      <c r="L163" s="90"/>
    </row>
    <row r="164" spans="1:12">
      <c r="A164" s="65">
        <f t="shared" si="24"/>
        <v>1934</v>
      </c>
      <c r="B164" s="84">
        <v>12478</v>
      </c>
      <c r="C164" s="77">
        <f>IF(OR('SF American 11444500'!C164=-901,'SF American 11443500'!C164=-901),-901,
'SF American 11444500'!C164
-'SF American 11443500'!C164
-MAX(0,'SF American 11443460'!C164)
-MAX(0,'SF American 11443300'!C164))</f>
        <v>-901</v>
      </c>
      <c r="D164" s="78">
        <f t="shared" si="25"/>
        <v>-901</v>
      </c>
      <c r="I164" s="90"/>
      <c r="J164" s="90"/>
      <c r="K164" s="90"/>
      <c r="L164" s="90"/>
    </row>
    <row r="165" spans="1:12">
      <c r="A165" s="65">
        <f t="shared" si="24"/>
        <v>1934</v>
      </c>
      <c r="B165" s="84">
        <v>12509</v>
      </c>
      <c r="C165" s="77">
        <f>IF(OR('SF American 11444500'!C165=-901,'SF American 11443500'!C165=-901),-901,
'SF American 11444500'!C165
-'SF American 11443500'!C165
-MAX(0,'SF American 11443460'!C165)
-MAX(0,'SF American 11443300'!C165))</f>
        <v>-901</v>
      </c>
      <c r="D165" s="78">
        <f t="shared" si="25"/>
        <v>-901</v>
      </c>
      <c r="I165" s="90"/>
      <c r="J165" s="90"/>
      <c r="K165" s="90"/>
      <c r="L165" s="90"/>
    </row>
    <row r="166" spans="1:12">
      <c r="A166" s="65">
        <f t="shared" si="24"/>
        <v>1934</v>
      </c>
      <c r="B166" s="84">
        <v>12539</v>
      </c>
      <c r="C166" s="77">
        <f>IF(OR('SF American 11444500'!C166=-901,'SF American 11443500'!C166=-901),-901,
'SF American 11444500'!C166
-'SF American 11443500'!C166
-MAX(0,'SF American 11443460'!C166)
-MAX(0,'SF American 11443300'!C166))</f>
        <v>-901</v>
      </c>
      <c r="D166" s="78">
        <f t="shared" si="25"/>
        <v>-901</v>
      </c>
      <c r="I166" s="90"/>
      <c r="J166" s="90"/>
      <c r="K166" s="90"/>
      <c r="L166" s="90"/>
    </row>
    <row r="167" spans="1:12">
      <c r="A167" s="65">
        <f t="shared" si="24"/>
        <v>1934</v>
      </c>
      <c r="B167" s="84">
        <v>12570</v>
      </c>
      <c r="C167" s="77">
        <f>IF(OR('SF American 11444500'!C167=-901,'SF American 11443500'!C167=-901),-901,
'SF American 11444500'!C167
-'SF American 11443500'!C167
-MAX(0,'SF American 11443460'!C167)
-MAX(0,'SF American 11443300'!C167))</f>
        <v>-901</v>
      </c>
      <c r="D167" s="78">
        <f t="shared" si="25"/>
        <v>-901</v>
      </c>
      <c r="I167" s="90"/>
      <c r="J167" s="90"/>
      <c r="K167" s="90"/>
      <c r="L167" s="90"/>
    </row>
    <row r="168" spans="1:12">
      <c r="A168" s="65">
        <f t="shared" si="24"/>
        <v>1934</v>
      </c>
      <c r="B168" s="84">
        <v>12600</v>
      </c>
      <c r="C168" s="77">
        <f>IF(OR('SF American 11444500'!C168=-901,'SF American 11443500'!C168=-901),-901,
'SF American 11444500'!C168
-'SF American 11443500'!C168
-MAX(0,'SF American 11443460'!C168)
-MAX(0,'SF American 11443300'!C168))</f>
        <v>-901</v>
      </c>
      <c r="D168" s="78">
        <f t="shared" si="25"/>
        <v>-901</v>
      </c>
      <c r="I168" s="90"/>
      <c r="J168" s="90"/>
      <c r="K168" s="90"/>
      <c r="L168" s="90"/>
    </row>
    <row r="169" spans="1:12">
      <c r="A169" s="65">
        <f t="shared" si="24"/>
        <v>1934</v>
      </c>
      <c r="B169" s="84">
        <v>12631</v>
      </c>
      <c r="C169" s="77">
        <f>IF(OR('SF American 11444500'!C169=-901,'SF American 11443500'!C169=-901),-901,
'SF American 11444500'!C169
-'SF American 11443500'!C169
-MAX(0,'SF American 11443460'!C169)
-MAX(0,'SF American 11443300'!C169))</f>
        <v>-901</v>
      </c>
      <c r="D169" s="78">
        <f t="shared" si="25"/>
        <v>-901</v>
      </c>
      <c r="I169" s="90"/>
      <c r="J169" s="90"/>
      <c r="K169" s="90"/>
      <c r="L169" s="90"/>
    </row>
    <row r="170" spans="1:12">
      <c r="A170" s="65">
        <f t="shared" si="24"/>
        <v>1934</v>
      </c>
      <c r="B170" s="84">
        <v>12662</v>
      </c>
      <c r="C170" s="77">
        <f>IF(OR('SF American 11444500'!C170=-901,'SF American 11443500'!C170=-901),-901,
'SF American 11444500'!C170
-'SF American 11443500'!C170
-MAX(0,'SF American 11443460'!C170)
-MAX(0,'SF American 11443300'!C170))</f>
        <v>-901</v>
      </c>
      <c r="D170" s="78">
        <f t="shared" si="25"/>
        <v>-901</v>
      </c>
      <c r="I170" s="90"/>
      <c r="J170" s="90"/>
      <c r="K170" s="90"/>
      <c r="L170" s="90"/>
    </row>
    <row r="171" spans="1:12">
      <c r="A171" s="65">
        <f t="shared" si="24"/>
        <v>1934</v>
      </c>
      <c r="B171" s="84">
        <v>12692</v>
      </c>
      <c r="C171" s="77">
        <f>IF(OR('SF American 11444500'!C171=-901,'SF American 11443500'!C171=-901),-901,
'SF American 11444500'!C171
-'SF American 11443500'!C171
-MAX(0,'SF American 11443460'!C171)
-MAX(0,'SF American 11443300'!C171))</f>
        <v>-901</v>
      </c>
      <c r="D171" s="78">
        <f t="shared" si="25"/>
        <v>-901</v>
      </c>
      <c r="I171" s="90"/>
      <c r="J171" s="90"/>
      <c r="K171" s="90"/>
      <c r="L171" s="90"/>
    </row>
    <row r="172" spans="1:12">
      <c r="A172" s="65">
        <f t="shared" si="24"/>
        <v>1935</v>
      </c>
      <c r="B172" s="84">
        <v>12723</v>
      </c>
      <c r="C172" s="77">
        <f>IF(OR('SF American 11444500'!C172=-901,'SF American 11443500'!C172=-901),-901,
'SF American 11444500'!C172
-'SF American 11443500'!C172
-MAX(0,'SF American 11443460'!C172)
-MAX(0,'SF American 11443300'!C172))</f>
        <v>-901</v>
      </c>
      <c r="D172" s="78">
        <f t="shared" si="25"/>
        <v>-901</v>
      </c>
      <c r="I172" s="90"/>
      <c r="J172" s="90"/>
      <c r="K172" s="90"/>
      <c r="L172" s="90"/>
    </row>
    <row r="173" spans="1:12">
      <c r="A173" s="65">
        <f t="shared" si="24"/>
        <v>1935</v>
      </c>
      <c r="B173" s="84">
        <v>12753</v>
      </c>
      <c r="C173" s="77">
        <f>IF(OR('SF American 11444500'!C173=-901,'SF American 11443500'!C173=-901),-901,
'SF American 11444500'!C173
-'SF American 11443500'!C173
-MAX(0,'SF American 11443460'!C173)
-MAX(0,'SF American 11443300'!C173))</f>
        <v>-901</v>
      </c>
      <c r="D173" s="78">
        <f t="shared" si="25"/>
        <v>-901</v>
      </c>
      <c r="I173" s="90"/>
      <c r="J173" s="90"/>
      <c r="K173" s="90"/>
      <c r="L173" s="90"/>
    </row>
    <row r="174" spans="1:12">
      <c r="A174" s="65">
        <f t="shared" si="24"/>
        <v>1935</v>
      </c>
      <c r="B174" s="84">
        <v>12784</v>
      </c>
      <c r="C174" s="77">
        <f>IF(OR('SF American 11444500'!C174=-901,'SF American 11443500'!C174=-901),-901,
'SF American 11444500'!C174
-'SF American 11443500'!C174
-MAX(0,'SF American 11443460'!C174)
-MAX(0,'SF American 11443300'!C174))</f>
        <v>-901</v>
      </c>
      <c r="D174" s="78">
        <f t="shared" si="25"/>
        <v>-901</v>
      </c>
      <c r="I174" s="90"/>
      <c r="J174" s="90"/>
      <c r="K174" s="90"/>
      <c r="L174" s="90"/>
    </row>
    <row r="175" spans="1:12">
      <c r="A175" s="65">
        <f t="shared" si="24"/>
        <v>1935</v>
      </c>
      <c r="B175" s="84">
        <v>12815</v>
      </c>
      <c r="C175" s="77">
        <f>IF(OR('SF American 11444500'!C175=-901,'SF American 11443500'!C175=-901),-901,
'SF American 11444500'!C175
-'SF American 11443500'!C175
-MAX(0,'SF American 11443460'!C175)
-MAX(0,'SF American 11443300'!C175))</f>
        <v>-901</v>
      </c>
      <c r="D175" s="78">
        <f t="shared" si="25"/>
        <v>-901</v>
      </c>
      <c r="I175" s="90"/>
      <c r="J175" s="90"/>
      <c r="K175" s="90"/>
      <c r="L175" s="90"/>
    </row>
    <row r="176" spans="1:12">
      <c r="A176" s="65">
        <f t="shared" si="24"/>
        <v>1935</v>
      </c>
      <c r="B176" s="84">
        <v>12843</v>
      </c>
      <c r="C176" s="77">
        <f>IF(OR('SF American 11444500'!C176=-901,'SF American 11443500'!C176=-901),-901,
'SF American 11444500'!C176
-'SF American 11443500'!C176
-MAX(0,'SF American 11443460'!C176)
-MAX(0,'SF American 11443300'!C176))</f>
        <v>-901</v>
      </c>
      <c r="D176" s="78">
        <f t="shared" si="25"/>
        <v>-901</v>
      </c>
      <c r="I176" s="90"/>
      <c r="J176" s="90"/>
      <c r="K176" s="90"/>
      <c r="L176" s="90"/>
    </row>
    <row r="177" spans="1:12">
      <c r="A177" s="65">
        <f t="shared" si="24"/>
        <v>1935</v>
      </c>
      <c r="B177" s="84">
        <v>12874</v>
      </c>
      <c r="C177" s="77">
        <f>IF(OR('SF American 11444500'!C177=-901,'SF American 11443500'!C177=-901),-901,
'SF American 11444500'!C177
-'SF American 11443500'!C177
-MAX(0,'SF American 11443460'!C177)
-MAX(0,'SF American 11443300'!C177))</f>
        <v>-901</v>
      </c>
      <c r="D177" s="78">
        <f t="shared" si="25"/>
        <v>-901</v>
      </c>
      <c r="I177" s="90"/>
      <c r="J177" s="90"/>
      <c r="K177" s="90"/>
      <c r="L177" s="90"/>
    </row>
    <row r="178" spans="1:12">
      <c r="A178" s="65">
        <f t="shared" si="24"/>
        <v>1935</v>
      </c>
      <c r="B178" s="84">
        <v>12904</v>
      </c>
      <c r="C178" s="77">
        <f>IF(OR('SF American 11444500'!C178=-901,'SF American 11443500'!C178=-901),-901,
'SF American 11444500'!C178
-'SF American 11443500'!C178
-MAX(0,'SF American 11443460'!C178)
-MAX(0,'SF American 11443300'!C178))</f>
        <v>-901</v>
      </c>
      <c r="D178" s="78">
        <f t="shared" si="25"/>
        <v>-901</v>
      </c>
      <c r="I178" s="90"/>
      <c r="J178" s="90"/>
      <c r="K178" s="90"/>
      <c r="L178" s="90"/>
    </row>
    <row r="179" spans="1:12">
      <c r="A179" s="65">
        <f t="shared" si="24"/>
        <v>1935</v>
      </c>
      <c r="B179" s="84">
        <v>12935</v>
      </c>
      <c r="C179" s="77">
        <f>IF(OR('SF American 11444500'!C179=-901,'SF American 11443500'!C179=-901),-901,
'SF American 11444500'!C179
-'SF American 11443500'!C179
-MAX(0,'SF American 11443460'!C179)
-MAX(0,'SF American 11443300'!C179))</f>
        <v>-901</v>
      </c>
      <c r="D179" s="78">
        <f t="shared" si="25"/>
        <v>-901</v>
      </c>
      <c r="I179" s="90"/>
      <c r="J179" s="90"/>
      <c r="K179" s="90"/>
      <c r="L179" s="90"/>
    </row>
    <row r="180" spans="1:12">
      <c r="A180" s="65">
        <f t="shared" si="24"/>
        <v>1935</v>
      </c>
      <c r="B180" s="84">
        <v>12965</v>
      </c>
      <c r="C180" s="77">
        <f>IF(OR('SF American 11444500'!C180=-901,'SF American 11443500'!C180=-901),-901,
'SF American 11444500'!C180
-'SF American 11443500'!C180
-MAX(0,'SF American 11443460'!C180)
-MAX(0,'SF American 11443300'!C180))</f>
        <v>-901</v>
      </c>
      <c r="D180" s="78">
        <f t="shared" si="25"/>
        <v>-901</v>
      </c>
      <c r="I180" s="90"/>
      <c r="J180" s="90"/>
      <c r="K180" s="90"/>
      <c r="L180" s="90"/>
    </row>
    <row r="181" spans="1:12">
      <c r="A181" s="65">
        <f t="shared" si="24"/>
        <v>1935</v>
      </c>
      <c r="B181" s="84">
        <v>12996</v>
      </c>
      <c r="C181" s="77">
        <f>IF(OR('SF American 11444500'!C181=-901,'SF American 11443500'!C181=-901),-901,
'SF American 11444500'!C181
-'SF American 11443500'!C181
-MAX(0,'SF American 11443460'!C181)
-MAX(0,'SF American 11443300'!C181))</f>
        <v>-901</v>
      </c>
      <c r="D181" s="78">
        <f t="shared" si="25"/>
        <v>-901</v>
      </c>
      <c r="I181" s="90"/>
      <c r="J181" s="90"/>
      <c r="K181" s="90"/>
      <c r="L181" s="90"/>
    </row>
    <row r="182" spans="1:12">
      <c r="A182" s="65">
        <f t="shared" si="24"/>
        <v>1935</v>
      </c>
      <c r="B182" s="84">
        <v>13027</v>
      </c>
      <c r="C182" s="77">
        <f>IF(OR('SF American 11444500'!C182=-901,'SF American 11443500'!C182=-901),-901,
'SF American 11444500'!C182
-'SF American 11443500'!C182
-MAX(0,'SF American 11443460'!C182)
-MAX(0,'SF American 11443300'!C182))</f>
        <v>-901</v>
      </c>
      <c r="D182" s="78">
        <f t="shared" si="25"/>
        <v>-901</v>
      </c>
      <c r="I182" s="90"/>
      <c r="J182" s="90"/>
      <c r="K182" s="90"/>
      <c r="L182" s="90"/>
    </row>
    <row r="183" spans="1:12">
      <c r="A183" s="65">
        <f t="shared" si="24"/>
        <v>1935</v>
      </c>
      <c r="B183" s="84">
        <v>13057</v>
      </c>
      <c r="C183" s="77">
        <f>IF(OR('SF American 11444500'!C183=-901,'SF American 11443500'!C183=-901),-901,
'SF American 11444500'!C183
-'SF American 11443500'!C183
-MAX(0,'SF American 11443460'!C183)
-MAX(0,'SF American 11443300'!C183))</f>
        <v>-901</v>
      </c>
      <c r="D183" s="78">
        <f t="shared" si="25"/>
        <v>-901</v>
      </c>
      <c r="I183" s="90"/>
      <c r="J183" s="90"/>
      <c r="K183" s="90"/>
      <c r="L183" s="90"/>
    </row>
    <row r="184" spans="1:12">
      <c r="A184" s="65">
        <f t="shared" si="24"/>
        <v>1936</v>
      </c>
      <c r="B184" s="84">
        <v>13088</v>
      </c>
      <c r="C184" s="77">
        <f>IF(OR('SF American 11444500'!C184=-901,'SF American 11443500'!C184=-901),-901,
'SF American 11444500'!C184
-'SF American 11443500'!C184
-MAX(0,'SF American 11443460'!C184)
-MAX(0,'SF American 11443300'!C184))</f>
        <v>-901</v>
      </c>
      <c r="D184" s="78">
        <f t="shared" si="25"/>
        <v>-901</v>
      </c>
      <c r="I184" s="90"/>
      <c r="J184" s="90"/>
      <c r="K184" s="90"/>
      <c r="L184" s="90"/>
    </row>
    <row r="185" spans="1:12">
      <c r="A185" s="65">
        <f t="shared" si="24"/>
        <v>1936</v>
      </c>
      <c r="B185" s="84">
        <v>13118</v>
      </c>
      <c r="C185" s="77">
        <f>IF(OR('SF American 11444500'!C185=-901,'SF American 11443500'!C185=-901),-901,
'SF American 11444500'!C185
-'SF American 11443500'!C185
-MAX(0,'SF American 11443460'!C185)
-MAX(0,'SF American 11443300'!C185))</f>
        <v>-901</v>
      </c>
      <c r="D185" s="78">
        <f t="shared" si="25"/>
        <v>-901</v>
      </c>
      <c r="I185" s="90"/>
      <c r="J185" s="90"/>
      <c r="K185" s="90"/>
      <c r="L185" s="90"/>
    </row>
    <row r="186" spans="1:12">
      <c r="A186" s="65">
        <f t="shared" si="24"/>
        <v>1936</v>
      </c>
      <c r="B186" s="84">
        <v>13149</v>
      </c>
      <c r="C186" s="77">
        <f>IF(OR('SF American 11444500'!C186=-901,'SF American 11443500'!C186=-901),-901,
'SF American 11444500'!C186
-'SF American 11443500'!C186
-MAX(0,'SF American 11443460'!C186)
-MAX(0,'SF American 11443300'!C186))</f>
        <v>-901</v>
      </c>
      <c r="D186" s="78">
        <f t="shared" si="25"/>
        <v>-901</v>
      </c>
      <c r="I186" s="90"/>
      <c r="J186" s="90"/>
      <c r="K186" s="90"/>
      <c r="L186" s="90"/>
    </row>
    <row r="187" spans="1:12">
      <c r="A187" s="65">
        <f t="shared" si="24"/>
        <v>1936</v>
      </c>
      <c r="B187" s="84">
        <v>13180</v>
      </c>
      <c r="C187" s="77">
        <f>IF(OR('SF American 11444500'!C187=-901,'SF American 11443500'!C187=-901),-901,
'SF American 11444500'!C187
-'SF American 11443500'!C187
-MAX(0,'SF American 11443460'!C187)
-MAX(0,'SF American 11443300'!C187))</f>
        <v>-901</v>
      </c>
      <c r="D187" s="78">
        <f t="shared" si="25"/>
        <v>-901</v>
      </c>
      <c r="I187" s="90"/>
      <c r="J187" s="90"/>
      <c r="K187" s="90"/>
      <c r="L187" s="90"/>
    </row>
    <row r="188" spans="1:12">
      <c r="A188" s="65">
        <f t="shared" si="24"/>
        <v>1936</v>
      </c>
      <c r="B188" s="84">
        <v>13209</v>
      </c>
      <c r="C188" s="77">
        <f>IF(OR('SF American 11444500'!C188=-901,'SF American 11443500'!C188=-901),-901,
'SF American 11444500'!C188
-'SF American 11443500'!C188
-MAX(0,'SF American 11443460'!C188)
-MAX(0,'SF American 11443300'!C188))</f>
        <v>-901</v>
      </c>
      <c r="D188" s="78">
        <f t="shared" si="25"/>
        <v>-901</v>
      </c>
      <c r="I188" s="90"/>
      <c r="J188" s="90"/>
      <c r="K188" s="90"/>
      <c r="L188" s="90"/>
    </row>
    <row r="189" spans="1:12">
      <c r="A189" s="65">
        <f t="shared" si="24"/>
        <v>1936</v>
      </c>
      <c r="B189" s="84">
        <v>13240</v>
      </c>
      <c r="C189" s="77">
        <f>IF(OR('SF American 11444500'!C189=-901,'SF American 11443500'!C189=-901),-901,
'SF American 11444500'!C189
-'SF American 11443500'!C189
-MAX(0,'SF American 11443460'!C189)
-MAX(0,'SF American 11443300'!C189))</f>
        <v>-901</v>
      </c>
      <c r="D189" s="78">
        <f t="shared" si="25"/>
        <v>-901</v>
      </c>
      <c r="I189" s="90"/>
      <c r="J189" s="90"/>
      <c r="K189" s="90"/>
      <c r="L189" s="90"/>
    </row>
    <row r="190" spans="1:12">
      <c r="A190" s="65">
        <f t="shared" si="24"/>
        <v>1936</v>
      </c>
      <c r="B190" s="84">
        <v>13270</v>
      </c>
      <c r="C190" s="77">
        <f>IF(OR('SF American 11444500'!C190=-901,'SF American 11443500'!C190=-901),-901,
'SF American 11444500'!C190
-'SF American 11443500'!C190
-MAX(0,'SF American 11443460'!C190)
-MAX(0,'SF American 11443300'!C190))</f>
        <v>-901</v>
      </c>
      <c r="D190" s="78">
        <f t="shared" si="25"/>
        <v>-901</v>
      </c>
      <c r="I190" s="90"/>
      <c r="J190" s="90"/>
      <c r="K190" s="90"/>
      <c r="L190" s="90"/>
    </row>
    <row r="191" spans="1:12">
      <c r="A191" s="65">
        <f t="shared" si="24"/>
        <v>1936</v>
      </c>
      <c r="B191" s="84">
        <v>13301</v>
      </c>
      <c r="C191" s="77">
        <f>IF(OR('SF American 11444500'!C191=-901,'SF American 11443500'!C191=-901),-901,
'SF American 11444500'!C191
-'SF American 11443500'!C191
-MAX(0,'SF American 11443460'!C191)
-MAX(0,'SF American 11443300'!C191))</f>
        <v>-901</v>
      </c>
      <c r="D191" s="78">
        <f t="shared" si="25"/>
        <v>-901</v>
      </c>
      <c r="I191" s="90"/>
      <c r="J191" s="90"/>
      <c r="K191" s="90"/>
      <c r="L191" s="90"/>
    </row>
    <row r="192" spans="1:12">
      <c r="A192" s="65">
        <f t="shared" si="24"/>
        <v>1936</v>
      </c>
      <c r="B192" s="84">
        <v>13331</v>
      </c>
      <c r="C192" s="77">
        <f>IF(OR('SF American 11444500'!C192=-901,'SF American 11443500'!C192=-901),-901,
'SF American 11444500'!C192
-'SF American 11443500'!C192
-MAX(0,'SF American 11443460'!C192)
-MAX(0,'SF American 11443300'!C192))</f>
        <v>-901</v>
      </c>
      <c r="D192" s="78">
        <f t="shared" si="25"/>
        <v>-901</v>
      </c>
      <c r="I192" s="90"/>
      <c r="J192" s="90"/>
      <c r="K192" s="90"/>
      <c r="L192" s="90"/>
    </row>
    <row r="193" spans="1:12">
      <c r="A193" s="65">
        <f t="shared" si="24"/>
        <v>1936</v>
      </c>
      <c r="B193" s="84">
        <v>13362</v>
      </c>
      <c r="C193" s="77">
        <f>IF(OR('SF American 11444500'!C193=-901,'SF American 11443500'!C193=-901),-901,
'SF American 11444500'!C193
-'SF American 11443500'!C193
-MAX(0,'SF American 11443460'!C193)
-MAX(0,'SF American 11443300'!C193))</f>
        <v>-901</v>
      </c>
      <c r="D193" s="78">
        <f t="shared" si="25"/>
        <v>-901</v>
      </c>
      <c r="I193" s="90"/>
      <c r="J193" s="90"/>
      <c r="K193" s="90"/>
      <c r="L193" s="90"/>
    </row>
    <row r="194" spans="1:12">
      <c r="A194" s="65">
        <f t="shared" si="24"/>
        <v>1936</v>
      </c>
      <c r="B194" s="84">
        <v>13393</v>
      </c>
      <c r="C194" s="77">
        <f>IF(OR('SF American 11444500'!C194=-901,'SF American 11443500'!C194=-901),-901,
'SF American 11444500'!C194
-'SF American 11443500'!C194
-MAX(0,'SF American 11443460'!C194)
-MAX(0,'SF American 11443300'!C194))</f>
        <v>-901</v>
      </c>
      <c r="D194" s="78">
        <f t="shared" si="25"/>
        <v>-901</v>
      </c>
      <c r="I194" s="90"/>
      <c r="J194" s="90"/>
      <c r="K194" s="90"/>
      <c r="L194" s="90"/>
    </row>
    <row r="195" spans="1:12">
      <c r="A195" s="65">
        <f t="shared" si="24"/>
        <v>1936</v>
      </c>
      <c r="B195" s="84">
        <v>13423</v>
      </c>
      <c r="C195" s="77">
        <f>IF(OR('SF American 11444500'!C195=-901,'SF American 11443500'!C195=-901),-901,
'SF American 11444500'!C195
-'SF American 11443500'!C195
-MAX(0,'SF American 11443460'!C195)
-MAX(0,'SF American 11443300'!C195))</f>
        <v>-901</v>
      </c>
      <c r="D195" s="78">
        <f t="shared" si="25"/>
        <v>-901</v>
      </c>
      <c r="I195" s="90"/>
      <c r="J195" s="90"/>
      <c r="K195" s="90"/>
      <c r="L195" s="90"/>
    </row>
    <row r="196" spans="1:12">
      <c r="A196" s="65">
        <f t="shared" si="24"/>
        <v>1937</v>
      </c>
      <c r="B196" s="84">
        <v>13454</v>
      </c>
      <c r="C196" s="77">
        <f>IF(OR('SF American 11444500'!C196=-901,'SF American 11443500'!C196=-901),-901,
'SF American 11444500'!C196
-'SF American 11443500'!C196
-MAX(0,'SF American 11443460'!C196)
-MAX(0,'SF American 11443300'!C196))</f>
        <v>-901</v>
      </c>
      <c r="D196" s="78">
        <f t="shared" si="25"/>
        <v>-901</v>
      </c>
      <c r="I196" s="90"/>
      <c r="J196" s="90"/>
      <c r="K196" s="90"/>
      <c r="L196" s="90"/>
    </row>
    <row r="197" spans="1:12">
      <c r="A197" s="65">
        <f t="shared" si="24"/>
        <v>1937</v>
      </c>
      <c r="B197" s="84">
        <v>13484</v>
      </c>
      <c r="C197" s="77">
        <f>IF(OR('SF American 11444500'!C197=-901,'SF American 11443500'!C197=-901),-901,
'SF American 11444500'!C197
-'SF American 11443500'!C197
-MAX(0,'SF American 11443460'!C197)
-MAX(0,'SF American 11443300'!C197))</f>
        <v>-901</v>
      </c>
      <c r="D197" s="78">
        <f t="shared" si="25"/>
        <v>-901</v>
      </c>
      <c r="I197" s="90"/>
      <c r="J197" s="90"/>
      <c r="K197" s="90"/>
      <c r="L197" s="90"/>
    </row>
    <row r="198" spans="1:12">
      <c r="A198" s="65">
        <f t="shared" si="24"/>
        <v>1937</v>
      </c>
      <c r="B198" s="84">
        <v>13515</v>
      </c>
      <c r="C198" s="77">
        <f>IF(OR('SF American 11444500'!C198=-901,'SF American 11443500'!C198=-901),-901,
'SF American 11444500'!C198
-'SF American 11443500'!C198
-MAX(0,'SF American 11443460'!C198)
-MAX(0,'SF American 11443300'!C198))</f>
        <v>-901</v>
      </c>
      <c r="D198" s="78">
        <f t="shared" si="25"/>
        <v>-901</v>
      </c>
      <c r="I198" s="90"/>
      <c r="J198" s="90"/>
      <c r="K198" s="90"/>
      <c r="L198" s="90"/>
    </row>
    <row r="199" spans="1:12">
      <c r="A199" s="65">
        <f t="shared" si="24"/>
        <v>1937</v>
      </c>
      <c r="B199" s="84">
        <v>13546</v>
      </c>
      <c r="C199" s="77">
        <f>IF(OR('SF American 11444500'!C199=-901,'SF American 11443500'!C199=-901),-901,
'SF American 11444500'!C199
-'SF American 11443500'!C199
-MAX(0,'SF American 11443460'!C199)
-MAX(0,'SF American 11443300'!C199))</f>
        <v>-901</v>
      </c>
      <c r="D199" s="78">
        <f t="shared" si="25"/>
        <v>-901</v>
      </c>
      <c r="I199" s="90"/>
      <c r="J199" s="90"/>
      <c r="K199" s="90"/>
      <c r="L199" s="90"/>
    </row>
    <row r="200" spans="1:12">
      <c r="A200" s="65">
        <f t="shared" si="24"/>
        <v>1937</v>
      </c>
      <c r="B200" s="84">
        <v>13574</v>
      </c>
      <c r="C200" s="77">
        <f>IF(OR('SF American 11444500'!C200=-901,'SF American 11443500'!C200=-901),-901,
'SF American 11444500'!C200
-'SF American 11443500'!C200
-MAX(0,'SF American 11443460'!C200)
-MAX(0,'SF American 11443300'!C200))</f>
        <v>-901</v>
      </c>
      <c r="D200" s="78">
        <f t="shared" si="25"/>
        <v>-901</v>
      </c>
      <c r="I200" s="90"/>
      <c r="J200" s="90"/>
      <c r="K200" s="90"/>
      <c r="L200" s="90"/>
    </row>
    <row r="201" spans="1:12">
      <c r="A201" s="65">
        <f t="shared" si="24"/>
        <v>1937</v>
      </c>
      <c r="B201" s="84">
        <v>13605</v>
      </c>
      <c r="C201" s="77">
        <f>IF(OR('SF American 11444500'!C201=-901,'SF American 11443500'!C201=-901),-901,
'SF American 11444500'!C201
-'SF American 11443500'!C201
-MAX(0,'SF American 11443460'!C201)
-MAX(0,'SF American 11443300'!C201))</f>
        <v>-901</v>
      </c>
      <c r="D201" s="78">
        <f t="shared" si="25"/>
        <v>-901</v>
      </c>
      <c r="I201" s="90"/>
      <c r="J201" s="90"/>
      <c r="K201" s="90"/>
      <c r="L201" s="90"/>
    </row>
    <row r="202" spans="1:12">
      <c r="A202" s="65">
        <f t="shared" si="24"/>
        <v>1937</v>
      </c>
      <c r="B202" s="84">
        <v>13635</v>
      </c>
      <c r="C202" s="77">
        <f>IF(OR('SF American 11444500'!C202=-901,'SF American 11443500'!C202=-901),-901,
'SF American 11444500'!C202
-'SF American 11443500'!C202
-MAX(0,'SF American 11443460'!C202)
-MAX(0,'SF American 11443300'!C202))</f>
        <v>-901</v>
      </c>
      <c r="D202" s="78">
        <f t="shared" si="25"/>
        <v>-901</v>
      </c>
      <c r="I202" s="90"/>
      <c r="J202" s="90"/>
      <c r="K202" s="90"/>
      <c r="L202" s="90"/>
    </row>
    <row r="203" spans="1:12">
      <c r="A203" s="65">
        <f t="shared" si="24"/>
        <v>1937</v>
      </c>
      <c r="B203" s="84">
        <v>13666</v>
      </c>
      <c r="C203" s="77">
        <f>IF(OR('SF American 11444500'!C203=-901,'SF American 11443500'!C203=-901),-901,
'SF American 11444500'!C203
-'SF American 11443500'!C203
-MAX(0,'SF American 11443460'!C203)
-MAX(0,'SF American 11443300'!C203))</f>
        <v>-901</v>
      </c>
      <c r="D203" s="78">
        <f t="shared" si="25"/>
        <v>-901</v>
      </c>
      <c r="I203" s="90"/>
      <c r="J203" s="90"/>
      <c r="K203" s="90"/>
      <c r="L203" s="90"/>
    </row>
    <row r="204" spans="1:12">
      <c r="A204" s="65">
        <f t="shared" si="24"/>
        <v>1937</v>
      </c>
      <c r="B204" s="84">
        <v>13696</v>
      </c>
      <c r="C204" s="77">
        <f>IF(OR('SF American 11444500'!C204=-901,'SF American 11443500'!C204=-901),-901,
'SF American 11444500'!C204
-'SF American 11443500'!C204
-MAX(0,'SF American 11443460'!C204)
-MAX(0,'SF American 11443300'!C204))</f>
        <v>-901</v>
      </c>
      <c r="D204" s="78">
        <f t="shared" si="25"/>
        <v>-901</v>
      </c>
      <c r="I204" s="90"/>
      <c r="J204" s="90"/>
      <c r="K204" s="90"/>
      <c r="L204" s="90"/>
    </row>
    <row r="205" spans="1:12">
      <c r="A205" s="65">
        <f t="shared" si="24"/>
        <v>1937</v>
      </c>
      <c r="B205" s="84">
        <v>13727</v>
      </c>
      <c r="C205" s="77">
        <f>IF(OR('SF American 11444500'!C205=-901,'SF American 11443500'!C205=-901),-901,
'SF American 11444500'!C205
-'SF American 11443500'!C205
-MAX(0,'SF American 11443460'!C205)
-MAX(0,'SF American 11443300'!C205))</f>
        <v>-901</v>
      </c>
      <c r="D205" s="78">
        <f t="shared" si="25"/>
        <v>-901</v>
      </c>
      <c r="I205" s="90"/>
      <c r="J205" s="90"/>
      <c r="K205" s="90"/>
      <c r="L205" s="90"/>
    </row>
    <row r="206" spans="1:12">
      <c r="A206" s="65">
        <f t="shared" si="24"/>
        <v>1937</v>
      </c>
      <c r="B206" s="84">
        <v>13758</v>
      </c>
      <c r="C206" s="77">
        <f>IF(OR('SF American 11444500'!C206=-901,'SF American 11443500'!C206=-901),-901,
'SF American 11444500'!C206
-'SF American 11443500'!C206
-MAX(0,'SF American 11443460'!C206)
-MAX(0,'SF American 11443300'!C206))</f>
        <v>-901</v>
      </c>
      <c r="D206" s="78">
        <f t="shared" si="25"/>
        <v>-901</v>
      </c>
      <c r="I206" s="90"/>
      <c r="J206" s="90"/>
      <c r="K206" s="90"/>
      <c r="L206" s="90"/>
    </row>
    <row r="207" spans="1:12">
      <c r="A207" s="65">
        <f t="shared" si="24"/>
        <v>1937</v>
      </c>
      <c r="B207" s="84">
        <v>13788</v>
      </c>
      <c r="C207" s="77">
        <f>IF(OR('SF American 11444500'!C207=-901,'SF American 11443500'!C207=-901),-901,
'SF American 11444500'!C207
-'SF American 11443500'!C207
-MAX(0,'SF American 11443460'!C207)
-MAX(0,'SF American 11443300'!C207))</f>
        <v>-901</v>
      </c>
      <c r="D207" s="78">
        <f t="shared" si="25"/>
        <v>-901</v>
      </c>
      <c r="I207" s="90"/>
      <c r="J207" s="90"/>
      <c r="K207" s="90"/>
      <c r="L207" s="90"/>
    </row>
    <row r="208" spans="1:12">
      <c r="A208" s="65">
        <f t="shared" si="24"/>
        <v>1938</v>
      </c>
      <c r="B208" s="84">
        <v>13819</v>
      </c>
      <c r="C208" s="77">
        <f>IF(OR('SF American 11444500'!C208=-901,'SF American 11443500'!C208=-901),-901,
'SF American 11444500'!C208
-'SF American 11443500'!C208
-MAX(0,'SF American 11443460'!C208)
-MAX(0,'SF American 11443300'!C208))</f>
        <v>-901</v>
      </c>
      <c r="D208" s="78">
        <f t="shared" si="25"/>
        <v>-901</v>
      </c>
      <c r="I208" s="90"/>
      <c r="J208" s="90"/>
      <c r="K208" s="90"/>
      <c r="L208" s="90"/>
    </row>
    <row r="209" spans="1:12">
      <c r="A209" s="65">
        <f t="shared" ref="A209:A272" si="26">IF(MONTH(B209)&gt;9,YEAR(B209)+1,YEAR(B209))</f>
        <v>1938</v>
      </c>
      <c r="B209" s="84">
        <v>13849</v>
      </c>
      <c r="C209" s="77">
        <f>IF(OR('SF American 11444500'!C209=-901,'SF American 11443500'!C209=-901),-901,
'SF American 11444500'!C209
-'SF American 11443500'!C209
-MAX(0,'SF American 11443460'!C209)
-MAX(0,'SF American 11443300'!C209))</f>
        <v>-901</v>
      </c>
      <c r="D209" s="78">
        <f t="shared" ref="D209:D272" si="27">IF(C209&lt;&gt;-901,C209*DAY(B209)*24*60*60/(220*22*9*1000),-901)</f>
        <v>-901</v>
      </c>
      <c r="I209" s="90"/>
      <c r="J209" s="90"/>
      <c r="K209" s="90"/>
      <c r="L209" s="90"/>
    </row>
    <row r="210" spans="1:12">
      <c r="A210" s="65">
        <f t="shared" si="26"/>
        <v>1938</v>
      </c>
      <c r="B210" s="84">
        <v>13880</v>
      </c>
      <c r="C210" s="77">
        <f>IF(OR('SF American 11444500'!C210=-901,'SF American 11443500'!C210=-901),-901,
'SF American 11444500'!C210
-'SF American 11443500'!C210
-MAX(0,'SF American 11443460'!C210)
-MAX(0,'SF American 11443300'!C210))</f>
        <v>-901</v>
      </c>
      <c r="D210" s="78">
        <f t="shared" si="27"/>
        <v>-901</v>
      </c>
      <c r="I210" s="90"/>
      <c r="J210" s="90"/>
      <c r="K210" s="90"/>
      <c r="L210" s="90"/>
    </row>
    <row r="211" spans="1:12">
      <c r="A211" s="65">
        <f t="shared" si="26"/>
        <v>1938</v>
      </c>
      <c r="B211" s="84">
        <v>13911</v>
      </c>
      <c r="C211" s="77">
        <f>IF(OR('SF American 11444500'!C211=-901,'SF American 11443500'!C211=-901),-901,
'SF American 11444500'!C211
-'SF American 11443500'!C211
-MAX(0,'SF American 11443460'!C211)
-MAX(0,'SF American 11443300'!C211))</f>
        <v>-901</v>
      </c>
      <c r="D211" s="78">
        <f t="shared" si="27"/>
        <v>-901</v>
      </c>
      <c r="I211" s="90"/>
      <c r="J211" s="90"/>
      <c r="K211" s="90"/>
      <c r="L211" s="90"/>
    </row>
    <row r="212" spans="1:12">
      <c r="A212" s="65">
        <f t="shared" si="26"/>
        <v>1938</v>
      </c>
      <c r="B212" s="84">
        <v>13939</v>
      </c>
      <c r="C212" s="77">
        <f>IF(OR('SF American 11444500'!C212=-901,'SF American 11443500'!C212=-901),-901,
'SF American 11444500'!C212
-'SF American 11443500'!C212
-MAX(0,'SF American 11443460'!C212)
-MAX(0,'SF American 11443300'!C212))</f>
        <v>-901</v>
      </c>
      <c r="D212" s="78">
        <f t="shared" si="27"/>
        <v>-901</v>
      </c>
      <c r="I212" s="90"/>
      <c r="J212" s="90"/>
      <c r="K212" s="90"/>
      <c r="L212" s="90"/>
    </row>
    <row r="213" spans="1:12">
      <c r="A213" s="65">
        <f t="shared" si="26"/>
        <v>1938</v>
      </c>
      <c r="B213" s="84">
        <v>13970</v>
      </c>
      <c r="C213" s="77">
        <f>IF(OR('SF American 11444500'!C213=-901,'SF American 11443500'!C213=-901),-901,
'SF American 11444500'!C213
-'SF American 11443500'!C213
-MAX(0,'SF American 11443460'!C213)
-MAX(0,'SF American 11443300'!C213))</f>
        <v>-901</v>
      </c>
      <c r="D213" s="78">
        <f t="shared" si="27"/>
        <v>-901</v>
      </c>
      <c r="I213" s="90"/>
      <c r="J213" s="90"/>
      <c r="K213" s="90"/>
      <c r="L213" s="90"/>
    </row>
    <row r="214" spans="1:12">
      <c r="A214" s="65">
        <f t="shared" si="26"/>
        <v>1938</v>
      </c>
      <c r="B214" s="84">
        <v>14000</v>
      </c>
      <c r="C214" s="77">
        <f>IF(OR('SF American 11444500'!C214=-901,'SF American 11443500'!C214=-901),-901,
'SF American 11444500'!C214
-'SF American 11443500'!C214
-MAX(0,'SF American 11443460'!C214)
-MAX(0,'SF American 11443300'!C214))</f>
        <v>-901</v>
      </c>
      <c r="D214" s="78">
        <f t="shared" si="27"/>
        <v>-901</v>
      </c>
      <c r="I214" s="90"/>
      <c r="J214" s="90"/>
      <c r="K214" s="90"/>
      <c r="L214" s="90"/>
    </row>
    <row r="215" spans="1:12">
      <c r="A215" s="65">
        <f t="shared" si="26"/>
        <v>1938</v>
      </c>
      <c r="B215" s="84">
        <v>14031</v>
      </c>
      <c r="C215" s="77">
        <f>IF(OR('SF American 11444500'!C215=-901,'SF American 11443500'!C215=-901),-901,
'SF American 11444500'!C215
-'SF American 11443500'!C215
-MAX(0,'SF American 11443460'!C215)
-MAX(0,'SF American 11443300'!C215))</f>
        <v>-901</v>
      </c>
      <c r="D215" s="78">
        <f t="shared" si="27"/>
        <v>-901</v>
      </c>
      <c r="I215" s="90"/>
      <c r="J215" s="90"/>
      <c r="K215" s="90"/>
      <c r="L215" s="90"/>
    </row>
    <row r="216" spans="1:12">
      <c r="A216" s="65">
        <f t="shared" si="26"/>
        <v>1938</v>
      </c>
      <c r="B216" s="84">
        <v>14061</v>
      </c>
      <c r="C216" s="77">
        <f>IF(OR('SF American 11444500'!C216=-901,'SF American 11443500'!C216=-901),-901,
'SF American 11444500'!C216
-'SF American 11443500'!C216
-MAX(0,'SF American 11443460'!C216)
-MAX(0,'SF American 11443300'!C216))</f>
        <v>-901</v>
      </c>
      <c r="D216" s="78">
        <f t="shared" si="27"/>
        <v>-901</v>
      </c>
      <c r="I216" s="90"/>
      <c r="J216" s="90"/>
      <c r="K216" s="90"/>
      <c r="L216" s="90"/>
    </row>
    <row r="217" spans="1:12">
      <c r="A217" s="65">
        <f t="shared" si="26"/>
        <v>1938</v>
      </c>
      <c r="B217" s="84">
        <v>14092</v>
      </c>
      <c r="C217" s="77">
        <f>IF(OR('SF American 11444500'!C217=-901,'SF American 11443500'!C217=-901),-901,
'SF American 11444500'!C217
-'SF American 11443500'!C217
-MAX(0,'SF American 11443460'!C217)
-MAX(0,'SF American 11443300'!C217))</f>
        <v>-901</v>
      </c>
      <c r="D217" s="78">
        <f t="shared" si="27"/>
        <v>-901</v>
      </c>
      <c r="I217" s="90"/>
      <c r="J217" s="90"/>
      <c r="K217" s="90"/>
      <c r="L217" s="90"/>
    </row>
    <row r="218" spans="1:12">
      <c r="A218" s="65">
        <f t="shared" si="26"/>
        <v>1938</v>
      </c>
      <c r="B218" s="84">
        <v>14123</v>
      </c>
      <c r="C218" s="77">
        <f>IF(OR('SF American 11444500'!C218=-901,'SF American 11443500'!C218=-901),-901,
'SF American 11444500'!C218
-'SF American 11443500'!C218
-MAX(0,'SF American 11443460'!C218)
-MAX(0,'SF American 11443300'!C218))</f>
        <v>-901</v>
      </c>
      <c r="D218" s="78">
        <f t="shared" si="27"/>
        <v>-901</v>
      </c>
      <c r="I218" s="90"/>
      <c r="J218" s="90"/>
      <c r="K218" s="90"/>
      <c r="L218" s="90"/>
    </row>
    <row r="219" spans="1:12">
      <c r="A219" s="65">
        <f t="shared" si="26"/>
        <v>1938</v>
      </c>
      <c r="B219" s="84">
        <v>14153</v>
      </c>
      <c r="C219" s="77">
        <f>IF(OR('SF American 11444500'!C219=-901,'SF American 11443500'!C219=-901),-901,
'SF American 11444500'!C219
-'SF American 11443500'!C219
-MAX(0,'SF American 11443460'!C219)
-MAX(0,'SF American 11443300'!C219))</f>
        <v>-901</v>
      </c>
      <c r="D219" s="78">
        <f t="shared" si="27"/>
        <v>-901</v>
      </c>
      <c r="I219" s="90"/>
      <c r="J219" s="90"/>
      <c r="K219" s="90"/>
      <c r="L219" s="90"/>
    </row>
    <row r="220" spans="1:12">
      <c r="A220" s="65">
        <f t="shared" si="26"/>
        <v>1939</v>
      </c>
      <c r="B220" s="84">
        <v>14184</v>
      </c>
      <c r="C220" s="77">
        <f>IF(OR('SF American 11444500'!C220=-901,'SF American 11443500'!C220=-901),-901,
'SF American 11444500'!C220
-'SF American 11443500'!C220
-MAX(0,'SF American 11443460'!C220)
-MAX(0,'SF American 11443300'!C220))</f>
        <v>-901</v>
      </c>
      <c r="D220" s="78">
        <f t="shared" si="27"/>
        <v>-901</v>
      </c>
      <c r="I220" s="90"/>
      <c r="J220" s="90"/>
      <c r="K220" s="90"/>
      <c r="L220" s="90"/>
    </row>
    <row r="221" spans="1:12">
      <c r="A221" s="65">
        <f t="shared" si="26"/>
        <v>1939</v>
      </c>
      <c r="B221" s="84">
        <v>14214</v>
      </c>
      <c r="C221" s="77">
        <f>IF(OR('SF American 11444500'!C221=-901,'SF American 11443500'!C221=-901),-901,
'SF American 11444500'!C221
-'SF American 11443500'!C221
-MAX(0,'SF American 11443460'!C221)
-MAX(0,'SF American 11443300'!C221))</f>
        <v>-901</v>
      </c>
      <c r="D221" s="78">
        <f t="shared" si="27"/>
        <v>-901</v>
      </c>
      <c r="I221" s="90"/>
      <c r="J221" s="90"/>
      <c r="K221" s="90"/>
      <c r="L221" s="90"/>
    </row>
    <row r="222" spans="1:12">
      <c r="A222" s="65">
        <f t="shared" si="26"/>
        <v>1939</v>
      </c>
      <c r="B222" s="84">
        <v>14245</v>
      </c>
      <c r="C222" s="77">
        <f>IF(OR('SF American 11444500'!C222=-901,'SF American 11443500'!C222=-901),-901,
'SF American 11444500'!C222
-'SF American 11443500'!C222
-MAX(0,'SF American 11443460'!C222)
-MAX(0,'SF American 11443300'!C222))</f>
        <v>-901</v>
      </c>
      <c r="D222" s="78">
        <f t="shared" si="27"/>
        <v>-901</v>
      </c>
      <c r="I222" s="90"/>
      <c r="J222" s="90"/>
      <c r="K222" s="90"/>
      <c r="L222" s="90"/>
    </row>
    <row r="223" spans="1:12">
      <c r="A223" s="65">
        <f t="shared" si="26"/>
        <v>1939</v>
      </c>
      <c r="B223" s="84">
        <v>14276</v>
      </c>
      <c r="C223" s="77">
        <f>IF(OR('SF American 11444500'!C223=-901,'SF American 11443500'!C223=-901),-901,
'SF American 11444500'!C223
-'SF American 11443500'!C223
-MAX(0,'SF American 11443460'!C223)
-MAX(0,'SF American 11443300'!C223))</f>
        <v>-901</v>
      </c>
      <c r="D223" s="78">
        <f t="shared" si="27"/>
        <v>-901</v>
      </c>
      <c r="I223" s="90"/>
      <c r="J223" s="90"/>
      <c r="K223" s="90"/>
      <c r="L223" s="90"/>
    </row>
    <row r="224" spans="1:12">
      <c r="A224" s="65">
        <f t="shared" si="26"/>
        <v>1939</v>
      </c>
      <c r="B224" s="84">
        <v>14304</v>
      </c>
      <c r="C224" s="77">
        <f>IF(OR('SF American 11444500'!C224=-901,'SF American 11443500'!C224=-901),-901,
'SF American 11444500'!C224
-'SF American 11443500'!C224
-MAX(0,'SF American 11443460'!C224)
-MAX(0,'SF American 11443300'!C224))</f>
        <v>-901</v>
      </c>
      <c r="D224" s="78">
        <f t="shared" si="27"/>
        <v>-901</v>
      </c>
      <c r="I224" s="90"/>
      <c r="J224" s="90"/>
      <c r="K224" s="90"/>
      <c r="L224" s="90"/>
    </row>
    <row r="225" spans="1:12">
      <c r="A225" s="65">
        <f t="shared" si="26"/>
        <v>1939</v>
      </c>
      <c r="B225" s="84">
        <v>14335</v>
      </c>
      <c r="C225" s="77">
        <f>IF(OR('SF American 11444500'!C225=-901,'SF American 11443500'!C225=-901),-901,
'SF American 11444500'!C225
-'SF American 11443500'!C225
-MAX(0,'SF American 11443460'!C225)
-MAX(0,'SF American 11443300'!C225))</f>
        <v>-901</v>
      </c>
      <c r="D225" s="78">
        <f t="shared" si="27"/>
        <v>-901</v>
      </c>
      <c r="I225" s="90"/>
      <c r="J225" s="90"/>
      <c r="K225" s="90"/>
      <c r="L225" s="90"/>
    </row>
    <row r="226" spans="1:12">
      <c r="A226" s="65">
        <f t="shared" si="26"/>
        <v>1939</v>
      </c>
      <c r="B226" s="84">
        <v>14365</v>
      </c>
      <c r="C226" s="77">
        <f>IF(OR('SF American 11444500'!C226=-901,'SF American 11443500'!C226=-901),-901,
'SF American 11444500'!C226
-'SF American 11443500'!C226
-MAX(0,'SF American 11443460'!C226)
-MAX(0,'SF American 11443300'!C226))</f>
        <v>-901</v>
      </c>
      <c r="D226" s="78">
        <f t="shared" si="27"/>
        <v>-901</v>
      </c>
      <c r="I226" s="90"/>
      <c r="J226" s="90"/>
      <c r="K226" s="90"/>
      <c r="L226" s="90"/>
    </row>
    <row r="227" spans="1:12">
      <c r="A227" s="65">
        <f t="shared" si="26"/>
        <v>1939</v>
      </c>
      <c r="B227" s="84">
        <v>14396</v>
      </c>
      <c r="C227" s="77">
        <f>IF(OR('SF American 11444500'!C227=-901,'SF American 11443500'!C227=-901),-901,
'SF American 11444500'!C227
-'SF American 11443500'!C227
-MAX(0,'SF American 11443460'!C227)
-MAX(0,'SF American 11443300'!C227))</f>
        <v>-901</v>
      </c>
      <c r="D227" s="78">
        <f t="shared" si="27"/>
        <v>-901</v>
      </c>
      <c r="I227" s="90"/>
      <c r="J227" s="90"/>
      <c r="K227" s="90"/>
      <c r="L227" s="90"/>
    </row>
    <row r="228" spans="1:12">
      <c r="A228" s="65">
        <f t="shared" si="26"/>
        <v>1939</v>
      </c>
      <c r="B228" s="84">
        <v>14426</v>
      </c>
      <c r="C228" s="77">
        <f>IF(OR('SF American 11444500'!C228=-901,'SF American 11443500'!C228=-901),-901,
'SF American 11444500'!C228
-'SF American 11443500'!C228
-MAX(0,'SF American 11443460'!C228)
-MAX(0,'SF American 11443300'!C228))</f>
        <v>-901</v>
      </c>
      <c r="D228" s="78">
        <f t="shared" si="27"/>
        <v>-901</v>
      </c>
      <c r="I228" s="90"/>
      <c r="J228" s="90"/>
      <c r="K228" s="90"/>
      <c r="L228" s="90"/>
    </row>
    <row r="229" spans="1:12">
      <c r="A229" s="65">
        <f t="shared" si="26"/>
        <v>1939</v>
      </c>
      <c r="B229" s="84">
        <v>14457</v>
      </c>
      <c r="C229" s="77">
        <f>IF(OR('SF American 11444500'!C229=-901,'SF American 11443500'!C229=-901),-901,
'SF American 11444500'!C229
-'SF American 11443500'!C229
-MAX(0,'SF American 11443460'!C229)
-MAX(0,'SF American 11443300'!C229))</f>
        <v>-901</v>
      </c>
      <c r="D229" s="78">
        <f t="shared" si="27"/>
        <v>-901</v>
      </c>
      <c r="I229" s="90"/>
      <c r="J229" s="90"/>
      <c r="K229" s="90"/>
      <c r="L229" s="90"/>
    </row>
    <row r="230" spans="1:12">
      <c r="A230" s="65">
        <f t="shared" si="26"/>
        <v>1939</v>
      </c>
      <c r="B230" s="84">
        <v>14488</v>
      </c>
      <c r="C230" s="77">
        <f>IF(OR('SF American 11444500'!C230=-901,'SF American 11443500'!C230=-901),-901,
'SF American 11444500'!C230
-'SF American 11443500'!C230
-MAX(0,'SF American 11443460'!C230)
-MAX(0,'SF American 11443300'!C230))</f>
        <v>-901</v>
      </c>
      <c r="D230" s="78">
        <f t="shared" si="27"/>
        <v>-901</v>
      </c>
      <c r="I230" s="90"/>
      <c r="J230" s="90"/>
      <c r="K230" s="90"/>
      <c r="L230" s="90"/>
    </row>
    <row r="231" spans="1:12">
      <c r="A231" s="65">
        <f t="shared" si="26"/>
        <v>1939</v>
      </c>
      <c r="B231" s="84">
        <v>14518</v>
      </c>
      <c r="C231" s="77">
        <f>IF(OR('SF American 11444500'!C231=-901,'SF American 11443500'!C231=-901),-901,
'SF American 11444500'!C231
-'SF American 11443500'!C231
-MAX(0,'SF American 11443460'!C231)
-MAX(0,'SF American 11443300'!C231))</f>
        <v>-901</v>
      </c>
      <c r="D231" s="78">
        <f t="shared" si="27"/>
        <v>-901</v>
      </c>
      <c r="I231" s="90"/>
      <c r="J231" s="90"/>
      <c r="K231" s="90"/>
      <c r="L231" s="90"/>
    </row>
    <row r="232" spans="1:12">
      <c r="A232" s="65">
        <f t="shared" si="26"/>
        <v>1940</v>
      </c>
      <c r="B232" s="84">
        <v>14549</v>
      </c>
      <c r="C232" s="77">
        <f>IF(OR('SF American 11444500'!C232=-901,'SF American 11443500'!C232=-901),-901,
'SF American 11444500'!C232
-'SF American 11443500'!C232
-MAX(0,'SF American 11443460'!C232)
-MAX(0,'SF American 11443300'!C232))</f>
        <v>-901</v>
      </c>
      <c r="D232" s="78">
        <f t="shared" si="27"/>
        <v>-901</v>
      </c>
      <c r="I232" s="90"/>
      <c r="J232" s="90"/>
      <c r="K232" s="90"/>
      <c r="L232" s="90"/>
    </row>
    <row r="233" spans="1:12">
      <c r="A233" s="65">
        <f t="shared" si="26"/>
        <v>1940</v>
      </c>
      <c r="B233" s="84">
        <v>14579</v>
      </c>
      <c r="C233" s="77">
        <f>IF(OR('SF American 11444500'!C233=-901,'SF American 11443500'!C233=-901),-901,
'SF American 11444500'!C233
-'SF American 11443500'!C233
-MAX(0,'SF American 11443460'!C233)
-MAX(0,'SF American 11443300'!C233))</f>
        <v>-901</v>
      </c>
      <c r="D233" s="78">
        <f t="shared" si="27"/>
        <v>-901</v>
      </c>
      <c r="I233" s="90"/>
      <c r="J233" s="90"/>
      <c r="K233" s="90"/>
      <c r="L233" s="90"/>
    </row>
    <row r="234" spans="1:12">
      <c r="A234" s="65">
        <f t="shared" si="26"/>
        <v>1940</v>
      </c>
      <c r="B234" s="84">
        <v>14610</v>
      </c>
      <c r="C234" s="77">
        <f>IF(OR('SF American 11444500'!C234=-901,'SF American 11443500'!C234=-901),-901,
'SF American 11444500'!C234
-'SF American 11443500'!C234
-MAX(0,'SF American 11443460'!C234)
-MAX(0,'SF American 11443300'!C234))</f>
        <v>-901</v>
      </c>
      <c r="D234" s="78">
        <f t="shared" si="27"/>
        <v>-901</v>
      </c>
      <c r="I234" s="90"/>
      <c r="J234" s="90"/>
      <c r="K234" s="90"/>
      <c r="L234" s="90"/>
    </row>
    <row r="235" spans="1:12">
      <c r="A235" s="65">
        <f t="shared" si="26"/>
        <v>1940</v>
      </c>
      <c r="B235" s="84">
        <v>14641</v>
      </c>
      <c r="C235" s="77">
        <f>IF(OR('SF American 11444500'!C235=-901,'SF American 11443500'!C235=-901),-901,
'SF American 11444500'!C235
-'SF American 11443500'!C235
-MAX(0,'SF American 11443460'!C235)
-MAX(0,'SF American 11443300'!C235))</f>
        <v>-901</v>
      </c>
      <c r="D235" s="78">
        <f t="shared" si="27"/>
        <v>-901</v>
      </c>
      <c r="I235" s="90"/>
      <c r="J235" s="90"/>
      <c r="K235" s="90"/>
      <c r="L235" s="90"/>
    </row>
    <row r="236" spans="1:12">
      <c r="A236" s="65">
        <f t="shared" si="26"/>
        <v>1940</v>
      </c>
      <c r="B236" s="84">
        <v>14670</v>
      </c>
      <c r="C236" s="77">
        <f>IF(OR('SF American 11444500'!C236=-901,'SF American 11443500'!C236=-901),-901,
'SF American 11444500'!C236
-'SF American 11443500'!C236
-MAX(0,'SF American 11443460'!C236)
-MAX(0,'SF American 11443300'!C236))</f>
        <v>-901</v>
      </c>
      <c r="D236" s="78">
        <f t="shared" si="27"/>
        <v>-901</v>
      </c>
      <c r="I236" s="90"/>
      <c r="J236" s="90"/>
      <c r="K236" s="90"/>
      <c r="L236" s="90"/>
    </row>
    <row r="237" spans="1:12">
      <c r="A237" s="65">
        <f t="shared" si="26"/>
        <v>1940</v>
      </c>
      <c r="B237" s="84">
        <v>14701</v>
      </c>
      <c r="C237" s="77">
        <f>IF(OR('SF American 11444500'!C237=-901,'SF American 11443500'!C237=-901),-901,
'SF American 11444500'!C237
-'SF American 11443500'!C237
-MAX(0,'SF American 11443460'!C237)
-MAX(0,'SF American 11443300'!C237))</f>
        <v>-901</v>
      </c>
      <c r="D237" s="78">
        <f t="shared" si="27"/>
        <v>-901</v>
      </c>
      <c r="I237" s="90"/>
      <c r="J237" s="90"/>
      <c r="K237" s="90"/>
      <c r="L237" s="90"/>
    </row>
    <row r="238" spans="1:12">
      <c r="A238" s="65">
        <f t="shared" si="26"/>
        <v>1940</v>
      </c>
      <c r="B238" s="84">
        <v>14731</v>
      </c>
      <c r="C238" s="77">
        <f>IF(OR('SF American 11444500'!C238=-901,'SF American 11443500'!C238=-901),-901,
'SF American 11444500'!C238
-'SF American 11443500'!C238
-MAX(0,'SF American 11443460'!C238)
-MAX(0,'SF American 11443300'!C238))</f>
        <v>-901</v>
      </c>
      <c r="D238" s="78">
        <f t="shared" si="27"/>
        <v>-901</v>
      </c>
      <c r="I238" s="90"/>
      <c r="J238" s="90"/>
      <c r="K238" s="90"/>
      <c r="L238" s="90"/>
    </row>
    <row r="239" spans="1:12">
      <c r="A239" s="65">
        <f t="shared" si="26"/>
        <v>1940</v>
      </c>
      <c r="B239" s="84">
        <v>14762</v>
      </c>
      <c r="C239" s="77">
        <f>IF(OR('SF American 11444500'!C239=-901,'SF American 11443500'!C239=-901),-901,
'SF American 11444500'!C239
-'SF American 11443500'!C239
-MAX(0,'SF American 11443460'!C239)
-MAX(0,'SF American 11443300'!C239))</f>
        <v>-901</v>
      </c>
      <c r="D239" s="78">
        <f t="shared" si="27"/>
        <v>-901</v>
      </c>
      <c r="I239" s="90"/>
      <c r="J239" s="90"/>
      <c r="K239" s="90"/>
      <c r="L239" s="90"/>
    </row>
    <row r="240" spans="1:12">
      <c r="A240" s="65">
        <f t="shared" si="26"/>
        <v>1940</v>
      </c>
      <c r="B240" s="84">
        <v>14792</v>
      </c>
      <c r="C240" s="77">
        <f>IF(OR('SF American 11444500'!C240=-901,'SF American 11443500'!C240=-901),-901,
'SF American 11444500'!C240
-'SF American 11443500'!C240
-MAX(0,'SF American 11443460'!C240)
-MAX(0,'SF American 11443300'!C240))</f>
        <v>-901</v>
      </c>
      <c r="D240" s="78">
        <f t="shared" si="27"/>
        <v>-901</v>
      </c>
      <c r="I240" s="90"/>
      <c r="J240" s="90"/>
      <c r="K240" s="90"/>
      <c r="L240" s="90"/>
    </row>
    <row r="241" spans="1:12">
      <c r="A241" s="65">
        <f t="shared" si="26"/>
        <v>1940</v>
      </c>
      <c r="B241" s="84">
        <v>14823</v>
      </c>
      <c r="C241" s="77">
        <f>IF(OR('SF American 11444500'!C241=-901,'SF American 11443500'!C241=-901),-901,
'SF American 11444500'!C241
-'SF American 11443500'!C241
-MAX(0,'SF American 11443460'!C241)
-MAX(0,'SF American 11443300'!C241))</f>
        <v>-901</v>
      </c>
      <c r="D241" s="78">
        <f t="shared" si="27"/>
        <v>-901</v>
      </c>
      <c r="I241" s="90"/>
      <c r="J241" s="90"/>
      <c r="K241" s="90"/>
      <c r="L241" s="90"/>
    </row>
    <row r="242" spans="1:12">
      <c r="A242" s="65">
        <f t="shared" si="26"/>
        <v>1940</v>
      </c>
      <c r="B242" s="84">
        <v>14854</v>
      </c>
      <c r="C242" s="77">
        <f>IF(OR('SF American 11444500'!C242=-901,'SF American 11443500'!C242=-901),-901,
'SF American 11444500'!C242
-'SF American 11443500'!C242
-MAX(0,'SF American 11443460'!C242)
-MAX(0,'SF American 11443300'!C242))</f>
        <v>-901</v>
      </c>
      <c r="D242" s="78">
        <f t="shared" si="27"/>
        <v>-901</v>
      </c>
      <c r="I242" s="90"/>
      <c r="J242" s="90"/>
      <c r="K242" s="90"/>
      <c r="L242" s="90"/>
    </row>
    <row r="243" spans="1:12">
      <c r="A243" s="65">
        <f t="shared" si="26"/>
        <v>1940</v>
      </c>
      <c r="B243" s="84">
        <v>14884</v>
      </c>
      <c r="C243" s="77">
        <f>IF(OR('SF American 11444500'!C243=-901,'SF American 11443500'!C243=-901),-901,
'SF American 11444500'!C243
-'SF American 11443500'!C243
-MAX(0,'SF American 11443460'!C243)
-MAX(0,'SF American 11443300'!C243))</f>
        <v>-901</v>
      </c>
      <c r="D243" s="78">
        <f t="shared" si="27"/>
        <v>-901</v>
      </c>
      <c r="I243" s="90"/>
      <c r="J243" s="90"/>
      <c r="K243" s="90"/>
      <c r="L243" s="90"/>
    </row>
    <row r="244" spans="1:12">
      <c r="A244" s="65">
        <f t="shared" si="26"/>
        <v>1941</v>
      </c>
      <c r="B244" s="84">
        <v>14915</v>
      </c>
      <c r="C244" s="77">
        <f>IF(OR('SF American 11444500'!C244=-901,'SF American 11443500'!C244=-901),-901,
'SF American 11444500'!C244
-'SF American 11443500'!C244
-MAX(0,'SF American 11443460'!C244)
-MAX(0,'SF American 11443300'!C244))</f>
        <v>-901</v>
      </c>
      <c r="D244" s="78">
        <f t="shared" si="27"/>
        <v>-901</v>
      </c>
      <c r="I244" s="90"/>
      <c r="J244" s="90"/>
      <c r="K244" s="90"/>
      <c r="L244" s="90"/>
    </row>
    <row r="245" spans="1:12">
      <c r="A245" s="65">
        <f t="shared" si="26"/>
        <v>1941</v>
      </c>
      <c r="B245" s="84">
        <v>14945</v>
      </c>
      <c r="C245" s="77">
        <f>IF(OR('SF American 11444500'!C245=-901,'SF American 11443500'!C245=-901),-901,
'SF American 11444500'!C245
-'SF American 11443500'!C245
-MAX(0,'SF American 11443460'!C245)
-MAX(0,'SF American 11443300'!C245))</f>
        <v>-901</v>
      </c>
      <c r="D245" s="78">
        <f t="shared" si="27"/>
        <v>-901</v>
      </c>
      <c r="I245" s="90"/>
      <c r="J245" s="90"/>
      <c r="K245" s="90"/>
      <c r="L245" s="90"/>
    </row>
    <row r="246" spans="1:12">
      <c r="A246" s="65">
        <f t="shared" si="26"/>
        <v>1941</v>
      </c>
      <c r="B246" s="84">
        <v>14976</v>
      </c>
      <c r="C246" s="77">
        <f>IF(OR('SF American 11444500'!C246=-901,'SF American 11443500'!C246=-901),-901,
'SF American 11444500'!C246
-'SF American 11443500'!C246
-MAX(0,'SF American 11443460'!C246)
-MAX(0,'SF American 11443300'!C246))</f>
        <v>-901</v>
      </c>
      <c r="D246" s="78">
        <f t="shared" si="27"/>
        <v>-901</v>
      </c>
      <c r="I246" s="90"/>
      <c r="J246" s="90"/>
      <c r="K246" s="90"/>
      <c r="L246" s="90"/>
    </row>
    <row r="247" spans="1:12">
      <c r="A247" s="65">
        <f t="shared" si="26"/>
        <v>1941</v>
      </c>
      <c r="B247" s="84">
        <v>15007</v>
      </c>
      <c r="C247" s="77">
        <f>IF(OR('SF American 11444500'!C247=-901,'SF American 11443500'!C247=-901),-901,
'SF American 11444500'!C247
-'SF American 11443500'!C247
-MAX(0,'SF American 11443460'!C247)
-MAX(0,'SF American 11443300'!C247))</f>
        <v>-901</v>
      </c>
      <c r="D247" s="78">
        <f t="shared" si="27"/>
        <v>-901</v>
      </c>
      <c r="I247" s="90"/>
      <c r="J247" s="90"/>
      <c r="K247" s="90"/>
      <c r="L247" s="90"/>
    </row>
    <row r="248" spans="1:12">
      <c r="A248" s="65">
        <f t="shared" si="26"/>
        <v>1941</v>
      </c>
      <c r="B248" s="84">
        <v>15035</v>
      </c>
      <c r="C248" s="77">
        <f>IF(OR('SF American 11444500'!C248=-901,'SF American 11443500'!C248=-901),-901,
'SF American 11444500'!C248
-'SF American 11443500'!C248
-MAX(0,'SF American 11443460'!C248)
-MAX(0,'SF American 11443300'!C248))</f>
        <v>-901</v>
      </c>
      <c r="D248" s="78">
        <f t="shared" si="27"/>
        <v>-901</v>
      </c>
      <c r="I248" s="90"/>
      <c r="J248" s="90"/>
      <c r="K248" s="90"/>
      <c r="L248" s="90"/>
    </row>
    <row r="249" spans="1:12">
      <c r="A249" s="65">
        <f t="shared" si="26"/>
        <v>1941</v>
      </c>
      <c r="B249" s="84">
        <v>15066</v>
      </c>
      <c r="C249" s="77">
        <f>IF(OR('SF American 11444500'!C249=-901,'SF American 11443500'!C249=-901),-901,
'SF American 11444500'!C249
-'SF American 11443500'!C249
-MAX(0,'SF American 11443460'!C249)
-MAX(0,'SF American 11443300'!C249))</f>
        <v>-901</v>
      </c>
      <c r="D249" s="78">
        <f t="shared" si="27"/>
        <v>-901</v>
      </c>
      <c r="I249" s="90"/>
      <c r="J249" s="90"/>
      <c r="K249" s="90"/>
      <c r="L249" s="90"/>
    </row>
    <row r="250" spans="1:12">
      <c r="A250" s="65">
        <f t="shared" si="26"/>
        <v>1941</v>
      </c>
      <c r="B250" s="84">
        <v>15096</v>
      </c>
      <c r="C250" s="77">
        <f>IF(OR('SF American 11444500'!C250=-901,'SF American 11443500'!C250=-901),-901,
'SF American 11444500'!C250
-'SF American 11443500'!C250
-MAX(0,'SF American 11443460'!C250)
-MAX(0,'SF American 11443300'!C250))</f>
        <v>-901</v>
      </c>
      <c r="D250" s="78">
        <f t="shared" si="27"/>
        <v>-901</v>
      </c>
      <c r="I250" s="90"/>
      <c r="J250" s="90"/>
      <c r="K250" s="90"/>
      <c r="L250" s="90"/>
    </row>
    <row r="251" spans="1:12">
      <c r="A251" s="65">
        <f t="shared" si="26"/>
        <v>1941</v>
      </c>
      <c r="B251" s="84">
        <v>15127</v>
      </c>
      <c r="C251" s="77">
        <f>IF(OR('SF American 11444500'!C251=-901,'SF American 11443500'!C251=-901),-901,
'SF American 11444500'!C251
-'SF American 11443500'!C251
-MAX(0,'SF American 11443460'!C251)
-MAX(0,'SF American 11443300'!C251))</f>
        <v>-901</v>
      </c>
      <c r="D251" s="78">
        <f t="shared" si="27"/>
        <v>-901</v>
      </c>
      <c r="I251" s="90"/>
      <c r="J251" s="90"/>
      <c r="K251" s="90"/>
      <c r="L251" s="90"/>
    </row>
    <row r="252" spans="1:12">
      <c r="A252" s="65">
        <f t="shared" si="26"/>
        <v>1941</v>
      </c>
      <c r="B252" s="84">
        <v>15157</v>
      </c>
      <c r="C252" s="77">
        <f>IF(OR('SF American 11444500'!C252=-901,'SF American 11443500'!C252=-901),-901,
'SF American 11444500'!C252
-'SF American 11443500'!C252
-MAX(0,'SF American 11443460'!C252)
-MAX(0,'SF American 11443300'!C252))</f>
        <v>-901</v>
      </c>
      <c r="D252" s="78">
        <f t="shared" si="27"/>
        <v>-901</v>
      </c>
      <c r="I252" s="90"/>
      <c r="J252" s="90"/>
      <c r="K252" s="90"/>
      <c r="L252" s="90"/>
    </row>
    <row r="253" spans="1:12">
      <c r="A253" s="65">
        <f t="shared" si="26"/>
        <v>1941</v>
      </c>
      <c r="B253" s="84">
        <v>15188</v>
      </c>
      <c r="C253" s="77">
        <f>IF(OR('SF American 11444500'!C253=-901,'SF American 11443500'!C253=-901),-901,
'SF American 11444500'!C253
-'SF American 11443500'!C253
-MAX(0,'SF American 11443460'!C253)
-MAX(0,'SF American 11443300'!C253))</f>
        <v>-901</v>
      </c>
      <c r="D253" s="78">
        <f t="shared" si="27"/>
        <v>-901</v>
      </c>
      <c r="I253" s="90"/>
      <c r="J253" s="90"/>
      <c r="K253" s="90"/>
      <c r="L253" s="90"/>
    </row>
    <row r="254" spans="1:12">
      <c r="A254" s="65">
        <f t="shared" si="26"/>
        <v>1941</v>
      </c>
      <c r="B254" s="84">
        <v>15219</v>
      </c>
      <c r="C254" s="77">
        <f>IF(OR('SF American 11444500'!C254=-901,'SF American 11443500'!C254=-901),-901,
'SF American 11444500'!C254
-'SF American 11443500'!C254
-MAX(0,'SF American 11443460'!C254)
-MAX(0,'SF American 11443300'!C254))</f>
        <v>-901</v>
      </c>
      <c r="D254" s="78">
        <f t="shared" si="27"/>
        <v>-901</v>
      </c>
      <c r="I254" s="90"/>
      <c r="J254" s="90"/>
      <c r="K254" s="90"/>
      <c r="L254" s="90"/>
    </row>
    <row r="255" spans="1:12">
      <c r="A255" s="65">
        <f t="shared" si="26"/>
        <v>1941</v>
      </c>
      <c r="B255" s="84">
        <v>15249</v>
      </c>
      <c r="C255" s="77">
        <f>IF(OR('SF American 11444500'!C255=-901,'SF American 11443500'!C255=-901),-901,
'SF American 11444500'!C255
-'SF American 11443500'!C255
-MAX(0,'SF American 11443460'!C255)
-MAX(0,'SF American 11443300'!C255))</f>
        <v>-901</v>
      </c>
      <c r="D255" s="78">
        <f t="shared" si="27"/>
        <v>-901</v>
      </c>
      <c r="I255" s="90"/>
      <c r="J255" s="90"/>
      <c r="K255" s="90"/>
      <c r="L255" s="90"/>
    </row>
    <row r="256" spans="1:12">
      <c r="A256" s="65">
        <f t="shared" si="26"/>
        <v>1942</v>
      </c>
      <c r="B256" s="84">
        <v>15280</v>
      </c>
      <c r="C256" s="77">
        <f>IF(OR('SF American 11444500'!C256=-901,'SF American 11443500'!C256=-901),-901,
'SF American 11444500'!C256
-'SF American 11443500'!C256
-MAX(0,'SF American 11443460'!C256)
-MAX(0,'SF American 11443300'!C256))</f>
        <v>-901</v>
      </c>
      <c r="D256" s="78">
        <f t="shared" si="27"/>
        <v>-901</v>
      </c>
      <c r="I256" s="90"/>
      <c r="J256" s="90"/>
      <c r="K256" s="90"/>
      <c r="L256" s="90"/>
    </row>
    <row r="257" spans="1:12">
      <c r="A257" s="65">
        <f t="shared" si="26"/>
        <v>1942</v>
      </c>
      <c r="B257" s="84">
        <v>15310</v>
      </c>
      <c r="C257" s="77">
        <f>IF(OR('SF American 11444500'!C257=-901,'SF American 11443500'!C257=-901),-901,
'SF American 11444500'!C257
-'SF American 11443500'!C257
-MAX(0,'SF American 11443460'!C257)
-MAX(0,'SF American 11443300'!C257))</f>
        <v>-901</v>
      </c>
      <c r="D257" s="78">
        <f t="shared" si="27"/>
        <v>-901</v>
      </c>
      <c r="I257" s="90"/>
      <c r="J257" s="90"/>
      <c r="K257" s="90"/>
      <c r="L257" s="90"/>
    </row>
    <row r="258" spans="1:12">
      <c r="A258" s="65">
        <f t="shared" si="26"/>
        <v>1942</v>
      </c>
      <c r="B258" s="84">
        <v>15341</v>
      </c>
      <c r="C258" s="77">
        <f>IF(OR('SF American 11444500'!C258=-901,'SF American 11443500'!C258=-901),-901,
'SF American 11444500'!C258
-'SF American 11443500'!C258
-MAX(0,'SF American 11443460'!C258)
-MAX(0,'SF American 11443300'!C258))</f>
        <v>-901</v>
      </c>
      <c r="D258" s="78">
        <f t="shared" si="27"/>
        <v>-901</v>
      </c>
      <c r="I258" s="90"/>
      <c r="J258" s="90"/>
      <c r="K258" s="90"/>
      <c r="L258" s="90"/>
    </row>
    <row r="259" spans="1:12">
      <c r="A259" s="65">
        <f t="shared" si="26"/>
        <v>1942</v>
      </c>
      <c r="B259" s="84">
        <v>15372</v>
      </c>
      <c r="C259" s="77">
        <f>IF(OR('SF American 11444500'!C259=-901,'SF American 11443500'!C259=-901),-901,
'SF American 11444500'!C259
-'SF American 11443500'!C259
-MAX(0,'SF American 11443460'!C259)
-MAX(0,'SF American 11443300'!C259))</f>
        <v>-901</v>
      </c>
      <c r="D259" s="78">
        <f t="shared" si="27"/>
        <v>-901</v>
      </c>
      <c r="I259" s="90"/>
      <c r="J259" s="90"/>
      <c r="K259" s="90"/>
      <c r="L259" s="90"/>
    </row>
    <row r="260" spans="1:12">
      <c r="A260" s="65">
        <f t="shared" si="26"/>
        <v>1942</v>
      </c>
      <c r="B260" s="84">
        <v>15400</v>
      </c>
      <c r="C260" s="77">
        <f>IF(OR('SF American 11444500'!C260=-901,'SF American 11443500'!C260=-901),-901,
'SF American 11444500'!C260
-'SF American 11443500'!C260
-MAX(0,'SF American 11443460'!C260)
-MAX(0,'SF American 11443300'!C260))</f>
        <v>-901</v>
      </c>
      <c r="D260" s="78">
        <f t="shared" si="27"/>
        <v>-901</v>
      </c>
      <c r="I260" s="90"/>
      <c r="J260" s="90"/>
      <c r="K260" s="90"/>
      <c r="L260" s="90"/>
    </row>
    <row r="261" spans="1:12">
      <c r="A261" s="65">
        <f t="shared" si="26"/>
        <v>1942</v>
      </c>
      <c r="B261" s="84">
        <v>15431</v>
      </c>
      <c r="C261" s="77">
        <f>IF(OR('SF American 11444500'!C261=-901,'SF American 11443500'!C261=-901),-901,
'SF American 11444500'!C261
-'SF American 11443500'!C261
-MAX(0,'SF American 11443460'!C261)
-MAX(0,'SF American 11443300'!C261))</f>
        <v>-901</v>
      </c>
      <c r="D261" s="78">
        <f t="shared" si="27"/>
        <v>-901</v>
      </c>
      <c r="I261" s="90"/>
      <c r="J261" s="90"/>
      <c r="K261" s="90"/>
      <c r="L261" s="90"/>
    </row>
    <row r="262" spans="1:12">
      <c r="A262" s="65">
        <f t="shared" si="26"/>
        <v>1942</v>
      </c>
      <c r="B262" s="84">
        <v>15461</v>
      </c>
      <c r="C262" s="77">
        <f>IF(OR('SF American 11444500'!C262=-901,'SF American 11443500'!C262=-901),-901,
'SF American 11444500'!C262
-'SF American 11443500'!C262
-MAX(0,'SF American 11443460'!C262)
-MAX(0,'SF American 11443300'!C262))</f>
        <v>-901</v>
      </c>
      <c r="D262" s="78">
        <f t="shared" si="27"/>
        <v>-901</v>
      </c>
      <c r="I262" s="90"/>
      <c r="J262" s="90"/>
      <c r="K262" s="90"/>
      <c r="L262" s="90"/>
    </row>
    <row r="263" spans="1:12">
      <c r="A263" s="65">
        <f t="shared" si="26"/>
        <v>1942</v>
      </c>
      <c r="B263" s="84">
        <v>15492</v>
      </c>
      <c r="C263" s="77">
        <f>IF(OR('SF American 11444500'!C263=-901,'SF American 11443500'!C263=-901),-901,
'SF American 11444500'!C263
-'SF American 11443500'!C263
-MAX(0,'SF American 11443460'!C263)
-MAX(0,'SF American 11443300'!C263))</f>
        <v>-901</v>
      </c>
      <c r="D263" s="78">
        <f t="shared" si="27"/>
        <v>-901</v>
      </c>
      <c r="I263" s="90"/>
      <c r="J263" s="90"/>
      <c r="K263" s="90"/>
      <c r="L263" s="90"/>
    </row>
    <row r="264" spans="1:12">
      <c r="A264" s="65">
        <f t="shared" si="26"/>
        <v>1942</v>
      </c>
      <c r="B264" s="84">
        <v>15522</v>
      </c>
      <c r="C264" s="77">
        <f>IF(OR('SF American 11444500'!C264=-901,'SF American 11443500'!C264=-901),-901,
'SF American 11444500'!C264
-'SF American 11443500'!C264
-MAX(0,'SF American 11443460'!C264)
-MAX(0,'SF American 11443300'!C264))</f>
        <v>-901</v>
      </c>
      <c r="D264" s="78">
        <f t="shared" si="27"/>
        <v>-901</v>
      </c>
      <c r="I264" s="90"/>
      <c r="J264" s="90"/>
      <c r="K264" s="90"/>
      <c r="L264" s="90"/>
    </row>
    <row r="265" spans="1:12">
      <c r="A265" s="65">
        <f t="shared" si="26"/>
        <v>1942</v>
      </c>
      <c r="B265" s="84">
        <v>15553</v>
      </c>
      <c r="C265" s="77">
        <f>IF(OR('SF American 11444500'!C265=-901,'SF American 11443500'!C265=-901),-901,
'SF American 11444500'!C265
-'SF American 11443500'!C265
-MAX(0,'SF American 11443460'!C265)
-MAX(0,'SF American 11443300'!C265))</f>
        <v>-901</v>
      </c>
      <c r="D265" s="78">
        <f t="shared" si="27"/>
        <v>-901</v>
      </c>
      <c r="I265" s="90"/>
      <c r="J265" s="90"/>
      <c r="K265" s="90"/>
      <c r="L265" s="90"/>
    </row>
    <row r="266" spans="1:12">
      <c r="A266" s="65">
        <f t="shared" si="26"/>
        <v>1942</v>
      </c>
      <c r="B266" s="84">
        <v>15584</v>
      </c>
      <c r="C266" s="77">
        <f>IF(OR('SF American 11444500'!C266=-901,'SF American 11443500'!C266=-901),-901,
'SF American 11444500'!C266
-'SF American 11443500'!C266
-MAX(0,'SF American 11443460'!C266)
-MAX(0,'SF American 11443300'!C266))</f>
        <v>-901</v>
      </c>
      <c r="D266" s="78">
        <f t="shared" si="27"/>
        <v>-901</v>
      </c>
      <c r="I266" s="90"/>
      <c r="J266" s="90"/>
      <c r="K266" s="90"/>
      <c r="L266" s="90"/>
    </row>
    <row r="267" spans="1:12">
      <c r="A267" s="65">
        <f t="shared" si="26"/>
        <v>1942</v>
      </c>
      <c r="B267" s="84">
        <v>15614</v>
      </c>
      <c r="C267" s="77">
        <f>IF(OR('SF American 11444500'!C267=-901,'SF American 11443500'!C267=-901),-901,
'SF American 11444500'!C267
-'SF American 11443500'!C267
-MAX(0,'SF American 11443460'!C267)
-MAX(0,'SF American 11443300'!C267))</f>
        <v>-901</v>
      </c>
      <c r="D267" s="78">
        <f t="shared" si="27"/>
        <v>-901</v>
      </c>
      <c r="I267" s="90"/>
      <c r="J267" s="90"/>
      <c r="K267" s="90"/>
      <c r="L267" s="90"/>
    </row>
    <row r="268" spans="1:12">
      <c r="A268" s="65">
        <f t="shared" si="26"/>
        <v>1943</v>
      </c>
      <c r="B268" s="84">
        <v>15645</v>
      </c>
      <c r="C268" s="77">
        <f>IF(OR('SF American 11444500'!C268=-901,'SF American 11443500'!C268=-901),-901,
'SF American 11444500'!C268
-'SF American 11443500'!C268
-MAX(0,'SF American 11443460'!C268)
-MAX(0,'SF American 11443300'!C268))</f>
        <v>-901</v>
      </c>
      <c r="D268" s="78">
        <f t="shared" si="27"/>
        <v>-901</v>
      </c>
      <c r="I268" s="90"/>
      <c r="J268" s="90"/>
      <c r="K268" s="90"/>
      <c r="L268" s="90"/>
    </row>
    <row r="269" spans="1:12">
      <c r="A269" s="65">
        <f t="shared" si="26"/>
        <v>1943</v>
      </c>
      <c r="B269" s="84">
        <v>15675</v>
      </c>
      <c r="C269" s="77">
        <f>IF(OR('SF American 11444500'!C269=-901,'SF American 11443500'!C269=-901),-901,
'SF American 11444500'!C269
-'SF American 11443500'!C269
-MAX(0,'SF American 11443460'!C269)
-MAX(0,'SF American 11443300'!C269))</f>
        <v>-901</v>
      </c>
      <c r="D269" s="78">
        <f t="shared" si="27"/>
        <v>-901</v>
      </c>
      <c r="I269" s="90"/>
      <c r="J269" s="90"/>
      <c r="K269" s="90"/>
      <c r="L269" s="90"/>
    </row>
    <row r="270" spans="1:12">
      <c r="A270" s="65">
        <f t="shared" si="26"/>
        <v>1943</v>
      </c>
      <c r="B270" s="84">
        <v>15706</v>
      </c>
      <c r="C270" s="77">
        <f>IF(OR('SF American 11444500'!C270=-901,'SF American 11443500'!C270=-901),-901,
'SF American 11444500'!C270
-'SF American 11443500'!C270
-MAX(0,'SF American 11443460'!C270)
-MAX(0,'SF American 11443300'!C270))</f>
        <v>-901</v>
      </c>
      <c r="D270" s="78">
        <f t="shared" si="27"/>
        <v>-901</v>
      </c>
      <c r="I270" s="90"/>
      <c r="J270" s="90"/>
      <c r="K270" s="90"/>
      <c r="L270" s="90"/>
    </row>
    <row r="271" spans="1:12">
      <c r="A271" s="65">
        <f t="shared" si="26"/>
        <v>1943</v>
      </c>
      <c r="B271" s="84">
        <v>15737</v>
      </c>
      <c r="C271" s="77">
        <f>IF(OR('SF American 11444500'!C271=-901,'SF American 11443500'!C271=-901),-901,
'SF American 11444500'!C271
-'SF American 11443500'!C271
-MAX(0,'SF American 11443460'!C271)
-MAX(0,'SF American 11443300'!C271))</f>
        <v>-901</v>
      </c>
      <c r="D271" s="78">
        <f t="shared" si="27"/>
        <v>-901</v>
      </c>
      <c r="I271" s="90"/>
      <c r="J271" s="90"/>
      <c r="K271" s="90"/>
      <c r="L271" s="90"/>
    </row>
    <row r="272" spans="1:12">
      <c r="A272" s="65">
        <f t="shared" si="26"/>
        <v>1943</v>
      </c>
      <c r="B272" s="84">
        <v>15765</v>
      </c>
      <c r="C272" s="77">
        <f>IF(OR('SF American 11444500'!C272=-901,'SF American 11443500'!C272=-901),-901,
'SF American 11444500'!C272
-'SF American 11443500'!C272
-MAX(0,'SF American 11443460'!C272)
-MAX(0,'SF American 11443300'!C272))</f>
        <v>-901</v>
      </c>
      <c r="D272" s="78">
        <f t="shared" si="27"/>
        <v>-901</v>
      </c>
      <c r="I272" s="90"/>
      <c r="J272" s="90"/>
      <c r="K272" s="90"/>
      <c r="L272" s="90"/>
    </row>
    <row r="273" spans="1:12">
      <c r="A273" s="65">
        <f t="shared" ref="A273:A336" si="28">IF(MONTH(B273)&gt;9,YEAR(B273)+1,YEAR(B273))</f>
        <v>1943</v>
      </c>
      <c r="B273" s="84">
        <v>15796</v>
      </c>
      <c r="C273" s="77">
        <f>IF(OR('SF American 11444500'!C273=-901,'SF American 11443500'!C273=-901),-901,
'SF American 11444500'!C273
-'SF American 11443500'!C273
-MAX(0,'SF American 11443460'!C273)
-MAX(0,'SF American 11443300'!C273))</f>
        <v>-901</v>
      </c>
      <c r="D273" s="78">
        <f t="shared" ref="D273:D336" si="29">IF(C273&lt;&gt;-901,C273*DAY(B273)*24*60*60/(220*22*9*1000),-901)</f>
        <v>-901</v>
      </c>
      <c r="I273" s="90"/>
      <c r="J273" s="90"/>
      <c r="K273" s="90"/>
      <c r="L273" s="90"/>
    </row>
    <row r="274" spans="1:12">
      <c r="A274" s="65">
        <f t="shared" si="28"/>
        <v>1943</v>
      </c>
      <c r="B274" s="84">
        <v>15826</v>
      </c>
      <c r="C274" s="77">
        <f>IF(OR('SF American 11444500'!C274=-901,'SF American 11443500'!C274=-901),-901,
'SF American 11444500'!C274
-'SF American 11443500'!C274
-MAX(0,'SF American 11443460'!C274)
-MAX(0,'SF American 11443300'!C274))</f>
        <v>-901</v>
      </c>
      <c r="D274" s="78">
        <f t="shared" si="29"/>
        <v>-901</v>
      </c>
      <c r="I274" s="90"/>
      <c r="J274" s="90"/>
      <c r="K274" s="90"/>
      <c r="L274" s="90"/>
    </row>
    <row r="275" spans="1:12">
      <c r="A275" s="65">
        <f t="shared" si="28"/>
        <v>1943</v>
      </c>
      <c r="B275" s="84">
        <v>15857</v>
      </c>
      <c r="C275" s="77">
        <f>IF(OR('SF American 11444500'!C275=-901,'SF American 11443500'!C275=-901),-901,
'SF American 11444500'!C275
-'SF American 11443500'!C275
-MAX(0,'SF American 11443460'!C275)
-MAX(0,'SF American 11443300'!C275))</f>
        <v>-901</v>
      </c>
      <c r="D275" s="78">
        <f t="shared" si="29"/>
        <v>-901</v>
      </c>
      <c r="I275" s="90"/>
      <c r="J275" s="90"/>
      <c r="K275" s="90"/>
      <c r="L275" s="90"/>
    </row>
    <row r="276" spans="1:12">
      <c r="A276" s="65">
        <f t="shared" si="28"/>
        <v>1943</v>
      </c>
      <c r="B276" s="84">
        <v>15887</v>
      </c>
      <c r="C276" s="77">
        <f>IF(OR('SF American 11444500'!C276=-901,'SF American 11443500'!C276=-901),-901,
'SF American 11444500'!C276
-'SF American 11443500'!C276
-MAX(0,'SF American 11443460'!C276)
-MAX(0,'SF American 11443300'!C276))</f>
        <v>-901</v>
      </c>
      <c r="D276" s="78">
        <f t="shared" si="29"/>
        <v>-901</v>
      </c>
      <c r="I276" s="90"/>
      <c r="J276" s="90"/>
      <c r="K276" s="90"/>
      <c r="L276" s="90"/>
    </row>
    <row r="277" spans="1:12">
      <c r="A277" s="65">
        <f t="shared" si="28"/>
        <v>1943</v>
      </c>
      <c r="B277" s="84">
        <v>15918</v>
      </c>
      <c r="C277" s="77">
        <f>IF(OR('SF American 11444500'!C277=-901,'SF American 11443500'!C277=-901),-901,
'SF American 11444500'!C277
-'SF American 11443500'!C277
-MAX(0,'SF American 11443460'!C277)
-MAX(0,'SF American 11443300'!C277))</f>
        <v>-901</v>
      </c>
      <c r="D277" s="78">
        <f t="shared" si="29"/>
        <v>-901</v>
      </c>
      <c r="I277" s="90"/>
      <c r="J277" s="90"/>
      <c r="K277" s="90"/>
      <c r="L277" s="90"/>
    </row>
    <row r="278" spans="1:12">
      <c r="A278" s="65">
        <f t="shared" si="28"/>
        <v>1943</v>
      </c>
      <c r="B278" s="84">
        <v>15949</v>
      </c>
      <c r="C278" s="77">
        <f>IF(OR('SF American 11444500'!C278=-901,'SF American 11443500'!C278=-901),-901,
'SF American 11444500'!C278
-'SF American 11443500'!C278
-MAX(0,'SF American 11443460'!C278)
-MAX(0,'SF American 11443300'!C278))</f>
        <v>-901</v>
      </c>
      <c r="D278" s="78">
        <f t="shared" si="29"/>
        <v>-901</v>
      </c>
      <c r="I278" s="90"/>
      <c r="J278" s="90"/>
      <c r="K278" s="90"/>
      <c r="L278" s="90"/>
    </row>
    <row r="279" spans="1:12">
      <c r="A279" s="65">
        <f t="shared" si="28"/>
        <v>1943</v>
      </c>
      <c r="B279" s="84">
        <v>15979</v>
      </c>
      <c r="C279" s="77">
        <f>IF(OR('SF American 11444500'!C279=-901,'SF American 11443500'!C279=-901),-901,
'SF American 11444500'!C279
-'SF American 11443500'!C279
-MAX(0,'SF American 11443460'!C279)
-MAX(0,'SF American 11443300'!C279))</f>
        <v>-901</v>
      </c>
      <c r="D279" s="78">
        <f t="shared" si="29"/>
        <v>-901</v>
      </c>
      <c r="I279" s="90"/>
      <c r="J279" s="90"/>
      <c r="K279" s="90"/>
      <c r="L279" s="90"/>
    </row>
    <row r="280" spans="1:12">
      <c r="A280" s="65">
        <f t="shared" si="28"/>
        <v>1944</v>
      </c>
      <c r="B280" s="84">
        <v>16010</v>
      </c>
      <c r="C280" s="77">
        <f>IF(OR('SF American 11444500'!C280=-901,'SF American 11443500'!C280=-901),-901,
'SF American 11444500'!C280
-'SF American 11443500'!C280
-MAX(0,'SF American 11443460'!C280)
-MAX(0,'SF American 11443300'!C280))</f>
        <v>-901</v>
      </c>
      <c r="D280" s="78">
        <f t="shared" si="29"/>
        <v>-901</v>
      </c>
      <c r="I280" s="90"/>
      <c r="J280" s="90"/>
      <c r="K280" s="90"/>
      <c r="L280" s="90"/>
    </row>
    <row r="281" spans="1:12">
      <c r="A281" s="65">
        <f t="shared" si="28"/>
        <v>1944</v>
      </c>
      <c r="B281" s="84">
        <v>16040</v>
      </c>
      <c r="C281" s="77">
        <f>IF(OR('SF American 11444500'!C281=-901,'SF American 11443500'!C281=-901),-901,
'SF American 11444500'!C281
-'SF American 11443500'!C281
-MAX(0,'SF American 11443460'!C281)
-MAX(0,'SF American 11443300'!C281))</f>
        <v>-901</v>
      </c>
      <c r="D281" s="78">
        <f t="shared" si="29"/>
        <v>-901</v>
      </c>
      <c r="I281" s="90"/>
      <c r="J281" s="90"/>
      <c r="K281" s="90"/>
      <c r="L281" s="90"/>
    </row>
    <row r="282" spans="1:12">
      <c r="A282" s="65">
        <f t="shared" si="28"/>
        <v>1944</v>
      </c>
      <c r="B282" s="84">
        <v>16071</v>
      </c>
      <c r="C282" s="77">
        <f>IF(OR('SF American 11444500'!C282=-901,'SF American 11443500'!C282=-901),-901,
'SF American 11444500'!C282
-'SF American 11443500'!C282
-MAX(0,'SF American 11443460'!C282)
-MAX(0,'SF American 11443300'!C282))</f>
        <v>-901</v>
      </c>
      <c r="D282" s="78">
        <f t="shared" si="29"/>
        <v>-901</v>
      </c>
      <c r="I282" s="90"/>
      <c r="J282" s="90"/>
      <c r="K282" s="90"/>
      <c r="L282" s="90"/>
    </row>
    <row r="283" spans="1:12">
      <c r="A283" s="65">
        <f t="shared" si="28"/>
        <v>1944</v>
      </c>
      <c r="B283" s="84">
        <v>16102</v>
      </c>
      <c r="C283" s="77">
        <f>IF(OR('SF American 11444500'!C283=-901,'SF American 11443500'!C283=-901),-901,
'SF American 11444500'!C283
-'SF American 11443500'!C283
-MAX(0,'SF American 11443460'!C283)
-MAX(0,'SF American 11443300'!C283))</f>
        <v>-901</v>
      </c>
      <c r="D283" s="78">
        <f t="shared" si="29"/>
        <v>-901</v>
      </c>
      <c r="I283" s="90"/>
      <c r="J283" s="90"/>
      <c r="K283" s="90"/>
      <c r="L283" s="90"/>
    </row>
    <row r="284" spans="1:12">
      <c r="A284" s="65">
        <f t="shared" si="28"/>
        <v>1944</v>
      </c>
      <c r="B284" s="84">
        <v>16131</v>
      </c>
      <c r="C284" s="77">
        <f>IF(OR('SF American 11444500'!C284=-901,'SF American 11443500'!C284=-901),-901,
'SF American 11444500'!C284
-'SF American 11443500'!C284
-MAX(0,'SF American 11443460'!C284)
-MAX(0,'SF American 11443300'!C284))</f>
        <v>-901</v>
      </c>
      <c r="D284" s="78">
        <f t="shared" si="29"/>
        <v>-901</v>
      </c>
      <c r="I284" s="90"/>
      <c r="J284" s="90"/>
      <c r="K284" s="90"/>
      <c r="L284" s="90"/>
    </row>
    <row r="285" spans="1:12">
      <c r="A285" s="65">
        <f t="shared" si="28"/>
        <v>1944</v>
      </c>
      <c r="B285" s="84">
        <v>16162</v>
      </c>
      <c r="C285" s="77">
        <f>IF(OR('SF American 11444500'!C285=-901,'SF American 11443500'!C285=-901),-901,
'SF American 11444500'!C285
-'SF American 11443500'!C285
-MAX(0,'SF American 11443460'!C285)
-MAX(0,'SF American 11443300'!C285))</f>
        <v>-901</v>
      </c>
      <c r="D285" s="78">
        <f t="shared" si="29"/>
        <v>-901</v>
      </c>
      <c r="I285" s="90"/>
      <c r="J285" s="90"/>
      <c r="K285" s="90"/>
      <c r="L285" s="90"/>
    </row>
    <row r="286" spans="1:12">
      <c r="A286" s="65">
        <f t="shared" si="28"/>
        <v>1944</v>
      </c>
      <c r="B286" s="84">
        <v>16192</v>
      </c>
      <c r="C286" s="77">
        <f>IF(OR('SF American 11444500'!C286=-901,'SF American 11443500'!C286=-901),-901,
'SF American 11444500'!C286
-'SF American 11443500'!C286
-MAX(0,'SF American 11443460'!C286)
-MAX(0,'SF American 11443300'!C286))</f>
        <v>-901</v>
      </c>
      <c r="D286" s="78">
        <f t="shared" si="29"/>
        <v>-901</v>
      </c>
      <c r="I286" s="90"/>
      <c r="J286" s="90"/>
      <c r="K286" s="90"/>
      <c r="L286" s="90"/>
    </row>
    <row r="287" spans="1:12">
      <c r="A287" s="65">
        <f t="shared" si="28"/>
        <v>1944</v>
      </c>
      <c r="B287" s="84">
        <v>16223</v>
      </c>
      <c r="C287" s="77">
        <f>IF(OR('SF American 11444500'!C287=-901,'SF American 11443500'!C287=-901),-901,
'SF American 11444500'!C287
-'SF American 11443500'!C287
-MAX(0,'SF American 11443460'!C287)
-MAX(0,'SF American 11443300'!C287))</f>
        <v>-901</v>
      </c>
      <c r="D287" s="78">
        <f t="shared" si="29"/>
        <v>-901</v>
      </c>
      <c r="I287" s="90"/>
      <c r="J287" s="90"/>
      <c r="K287" s="90"/>
      <c r="L287" s="90"/>
    </row>
    <row r="288" spans="1:12">
      <c r="A288" s="65">
        <f t="shared" si="28"/>
        <v>1944</v>
      </c>
      <c r="B288" s="84">
        <v>16253</v>
      </c>
      <c r="C288" s="77">
        <f>IF(OR('SF American 11444500'!C288=-901,'SF American 11443500'!C288=-901),-901,
'SF American 11444500'!C288
-'SF American 11443500'!C288
-MAX(0,'SF American 11443460'!C288)
-MAX(0,'SF American 11443300'!C288))</f>
        <v>-901</v>
      </c>
      <c r="D288" s="78">
        <f t="shared" si="29"/>
        <v>-901</v>
      </c>
      <c r="I288" s="90"/>
      <c r="J288" s="90"/>
      <c r="K288" s="90"/>
      <c r="L288" s="90"/>
    </row>
    <row r="289" spans="1:12">
      <c r="A289" s="65">
        <f t="shared" si="28"/>
        <v>1944</v>
      </c>
      <c r="B289" s="84">
        <v>16284</v>
      </c>
      <c r="C289" s="77">
        <f>IF(OR('SF American 11444500'!C289=-901,'SF American 11443500'!C289=-901),-901,
'SF American 11444500'!C289
-'SF American 11443500'!C289
-MAX(0,'SF American 11443460'!C289)
-MAX(0,'SF American 11443300'!C289))</f>
        <v>-901</v>
      </c>
      <c r="D289" s="78">
        <f t="shared" si="29"/>
        <v>-901</v>
      </c>
      <c r="I289" s="90"/>
      <c r="J289" s="90"/>
      <c r="K289" s="90"/>
      <c r="L289" s="90"/>
    </row>
    <row r="290" spans="1:12">
      <c r="A290" s="65">
        <f t="shared" si="28"/>
        <v>1944</v>
      </c>
      <c r="B290" s="84">
        <v>16315</v>
      </c>
      <c r="C290" s="77">
        <f>IF(OR('SF American 11444500'!C290=-901,'SF American 11443500'!C290=-901),-901,
'SF American 11444500'!C290
-'SF American 11443500'!C290
-MAX(0,'SF American 11443460'!C290)
-MAX(0,'SF American 11443300'!C290))</f>
        <v>-901</v>
      </c>
      <c r="D290" s="78">
        <f t="shared" si="29"/>
        <v>-901</v>
      </c>
      <c r="I290" s="90"/>
      <c r="J290" s="90"/>
      <c r="K290" s="90"/>
      <c r="L290" s="90"/>
    </row>
    <row r="291" spans="1:12">
      <c r="A291" s="65">
        <f t="shared" si="28"/>
        <v>1944</v>
      </c>
      <c r="B291" s="84">
        <v>16345</v>
      </c>
      <c r="C291" s="77">
        <f>IF(OR('SF American 11444500'!C291=-901,'SF American 11443500'!C291=-901),-901,
'SF American 11444500'!C291
-'SF American 11443500'!C291
-MAX(0,'SF American 11443460'!C291)
-MAX(0,'SF American 11443300'!C291))</f>
        <v>-901</v>
      </c>
      <c r="D291" s="78">
        <f t="shared" si="29"/>
        <v>-901</v>
      </c>
      <c r="I291" s="90"/>
      <c r="J291" s="90"/>
      <c r="K291" s="90"/>
      <c r="L291" s="90"/>
    </row>
    <row r="292" spans="1:12">
      <c r="A292" s="65">
        <f t="shared" si="28"/>
        <v>1945</v>
      </c>
      <c r="B292" s="84">
        <v>16376</v>
      </c>
      <c r="C292" s="77">
        <f>IF(OR('SF American 11444500'!C292=-901,'SF American 11443500'!C292=-901),-901,
'SF American 11444500'!C292
-'SF American 11443500'!C292
-MAX(0,'SF American 11443460'!C292)
-MAX(0,'SF American 11443300'!C292))</f>
        <v>-901</v>
      </c>
      <c r="D292" s="78">
        <f t="shared" si="29"/>
        <v>-901</v>
      </c>
      <c r="I292" s="90"/>
      <c r="J292" s="90"/>
      <c r="K292" s="90"/>
      <c r="L292" s="90"/>
    </row>
    <row r="293" spans="1:12">
      <c r="A293" s="65">
        <f t="shared" si="28"/>
        <v>1945</v>
      </c>
      <c r="B293" s="84">
        <v>16406</v>
      </c>
      <c r="C293" s="77">
        <f>IF(OR('SF American 11444500'!C293=-901,'SF American 11443500'!C293=-901),-901,
'SF American 11444500'!C293
-'SF American 11443500'!C293
-MAX(0,'SF American 11443460'!C293)
-MAX(0,'SF American 11443300'!C293))</f>
        <v>-901</v>
      </c>
      <c r="D293" s="78">
        <f t="shared" si="29"/>
        <v>-901</v>
      </c>
      <c r="I293" s="90"/>
      <c r="J293" s="90"/>
      <c r="K293" s="90"/>
      <c r="L293" s="90"/>
    </row>
    <row r="294" spans="1:12">
      <c r="A294" s="65">
        <f t="shared" si="28"/>
        <v>1945</v>
      </c>
      <c r="B294" s="84">
        <v>16437</v>
      </c>
      <c r="C294" s="77">
        <f>IF(OR('SF American 11444500'!C294=-901,'SF American 11443500'!C294=-901),-901,
'SF American 11444500'!C294
-'SF American 11443500'!C294
-MAX(0,'SF American 11443460'!C294)
-MAX(0,'SF American 11443300'!C294))</f>
        <v>-901</v>
      </c>
      <c r="D294" s="78">
        <f t="shared" si="29"/>
        <v>-901</v>
      </c>
      <c r="I294" s="90"/>
      <c r="J294" s="90"/>
      <c r="K294" s="90"/>
      <c r="L294" s="90"/>
    </row>
    <row r="295" spans="1:12">
      <c r="A295" s="65">
        <f t="shared" si="28"/>
        <v>1945</v>
      </c>
      <c r="B295" s="84">
        <v>16468</v>
      </c>
      <c r="C295" s="77">
        <f>IF(OR('SF American 11444500'!C295=-901,'SF American 11443500'!C295=-901),-901,
'SF American 11444500'!C295
-'SF American 11443500'!C295
-MAX(0,'SF American 11443460'!C295)
-MAX(0,'SF American 11443300'!C295))</f>
        <v>-901</v>
      </c>
      <c r="D295" s="78">
        <f t="shared" si="29"/>
        <v>-901</v>
      </c>
      <c r="I295" s="90"/>
      <c r="J295" s="90"/>
      <c r="K295" s="90"/>
      <c r="L295" s="90"/>
    </row>
    <row r="296" spans="1:12">
      <c r="A296" s="65">
        <f t="shared" si="28"/>
        <v>1945</v>
      </c>
      <c r="B296" s="84">
        <v>16496</v>
      </c>
      <c r="C296" s="77">
        <f>IF(OR('SF American 11444500'!C296=-901,'SF American 11443500'!C296=-901),-901,
'SF American 11444500'!C296
-'SF American 11443500'!C296
-MAX(0,'SF American 11443460'!C296)
-MAX(0,'SF American 11443300'!C296))</f>
        <v>-901</v>
      </c>
      <c r="D296" s="78">
        <f t="shared" si="29"/>
        <v>-901</v>
      </c>
      <c r="I296" s="90"/>
      <c r="J296" s="90"/>
      <c r="K296" s="90"/>
      <c r="L296" s="90"/>
    </row>
    <row r="297" spans="1:12">
      <c r="A297" s="65">
        <f t="shared" si="28"/>
        <v>1945</v>
      </c>
      <c r="B297" s="84">
        <v>16527</v>
      </c>
      <c r="C297" s="77">
        <f>IF(OR('SF American 11444500'!C297=-901,'SF American 11443500'!C297=-901),-901,
'SF American 11444500'!C297
-'SF American 11443500'!C297
-MAX(0,'SF American 11443460'!C297)
-MAX(0,'SF American 11443300'!C297))</f>
        <v>-901</v>
      </c>
      <c r="D297" s="78">
        <f t="shared" si="29"/>
        <v>-901</v>
      </c>
      <c r="I297" s="90"/>
      <c r="J297" s="90"/>
      <c r="K297" s="90"/>
      <c r="L297" s="90"/>
    </row>
    <row r="298" spans="1:12">
      <c r="A298" s="65">
        <f t="shared" si="28"/>
        <v>1945</v>
      </c>
      <c r="B298" s="84">
        <v>16557</v>
      </c>
      <c r="C298" s="77">
        <f>IF(OR('SF American 11444500'!C298=-901,'SF American 11443500'!C298=-901),-901,
'SF American 11444500'!C298
-'SF American 11443500'!C298
-MAX(0,'SF American 11443460'!C298)
-MAX(0,'SF American 11443300'!C298))</f>
        <v>-901</v>
      </c>
      <c r="D298" s="78">
        <f t="shared" si="29"/>
        <v>-901</v>
      </c>
      <c r="I298" s="90"/>
      <c r="J298" s="90"/>
      <c r="K298" s="90"/>
      <c r="L298" s="90"/>
    </row>
    <row r="299" spans="1:12">
      <c r="A299" s="65">
        <f t="shared" si="28"/>
        <v>1945</v>
      </c>
      <c r="B299" s="84">
        <v>16588</v>
      </c>
      <c r="C299" s="77">
        <f>IF(OR('SF American 11444500'!C299=-901,'SF American 11443500'!C299=-901),-901,
'SF American 11444500'!C299
-'SF American 11443500'!C299
-MAX(0,'SF American 11443460'!C299)
-MAX(0,'SF American 11443300'!C299))</f>
        <v>-901</v>
      </c>
      <c r="D299" s="78">
        <f t="shared" si="29"/>
        <v>-901</v>
      </c>
      <c r="I299" s="90"/>
      <c r="J299" s="90"/>
      <c r="K299" s="90"/>
      <c r="L299" s="90"/>
    </row>
    <row r="300" spans="1:12">
      <c r="A300" s="65">
        <f t="shared" si="28"/>
        <v>1945</v>
      </c>
      <c r="B300" s="84">
        <v>16618</v>
      </c>
      <c r="C300" s="77">
        <f>IF(OR('SF American 11444500'!C300=-901,'SF American 11443500'!C300=-901),-901,
'SF American 11444500'!C300
-'SF American 11443500'!C300
-MAX(0,'SF American 11443460'!C300)
-MAX(0,'SF American 11443300'!C300))</f>
        <v>-901</v>
      </c>
      <c r="D300" s="78">
        <f t="shared" si="29"/>
        <v>-901</v>
      </c>
      <c r="I300" s="90"/>
      <c r="J300" s="90"/>
      <c r="K300" s="90"/>
      <c r="L300" s="90"/>
    </row>
    <row r="301" spans="1:12">
      <c r="A301" s="65">
        <f t="shared" si="28"/>
        <v>1945</v>
      </c>
      <c r="B301" s="84">
        <v>16649</v>
      </c>
      <c r="C301" s="77">
        <f>IF(OR('SF American 11444500'!C301=-901,'SF American 11443500'!C301=-901),-901,
'SF American 11444500'!C301
-'SF American 11443500'!C301
-MAX(0,'SF American 11443460'!C301)
-MAX(0,'SF American 11443300'!C301))</f>
        <v>-901</v>
      </c>
      <c r="D301" s="78">
        <f t="shared" si="29"/>
        <v>-901</v>
      </c>
      <c r="I301" s="90"/>
      <c r="J301" s="90"/>
      <c r="K301" s="90"/>
      <c r="L301" s="90"/>
    </row>
    <row r="302" spans="1:12">
      <c r="A302" s="65">
        <f t="shared" si="28"/>
        <v>1945</v>
      </c>
      <c r="B302" s="84">
        <v>16680</v>
      </c>
      <c r="C302" s="77">
        <f>IF(OR('SF American 11444500'!C302=-901,'SF American 11443500'!C302=-901),-901,
'SF American 11444500'!C302
-'SF American 11443500'!C302
-MAX(0,'SF American 11443460'!C302)
-MAX(0,'SF American 11443300'!C302))</f>
        <v>-901</v>
      </c>
      <c r="D302" s="78">
        <f t="shared" si="29"/>
        <v>-901</v>
      </c>
      <c r="I302" s="90"/>
      <c r="J302" s="90"/>
      <c r="K302" s="90"/>
      <c r="L302" s="90"/>
    </row>
    <row r="303" spans="1:12">
      <c r="A303" s="65">
        <f t="shared" si="28"/>
        <v>1945</v>
      </c>
      <c r="B303" s="84">
        <v>16710</v>
      </c>
      <c r="C303" s="77">
        <f>IF(OR('SF American 11444500'!C303=-901,'SF American 11443500'!C303=-901),-901,
'SF American 11444500'!C303
-'SF American 11443500'!C303
-MAX(0,'SF American 11443460'!C303)
-MAX(0,'SF American 11443300'!C303))</f>
        <v>-901</v>
      </c>
      <c r="D303" s="78">
        <f t="shared" si="29"/>
        <v>-901</v>
      </c>
      <c r="I303" s="90"/>
      <c r="J303" s="90"/>
      <c r="K303" s="90"/>
      <c r="L303" s="90"/>
    </row>
    <row r="304" spans="1:12">
      <c r="A304" s="65">
        <f t="shared" si="28"/>
        <v>1946</v>
      </c>
      <c r="B304" s="84">
        <v>16741</v>
      </c>
      <c r="C304" s="77">
        <f>IF(OR('SF American 11444500'!C304=-901,'SF American 11443500'!C304=-901),-901,
'SF American 11444500'!C304
-'SF American 11443500'!C304
-MAX(0,'SF American 11443460'!C304)
-MAX(0,'SF American 11443300'!C304))</f>
        <v>-901</v>
      </c>
      <c r="D304" s="78">
        <f t="shared" si="29"/>
        <v>-901</v>
      </c>
      <c r="I304" s="90"/>
      <c r="J304" s="90"/>
      <c r="K304" s="90"/>
      <c r="L304" s="90"/>
    </row>
    <row r="305" spans="1:12">
      <c r="A305" s="65">
        <f t="shared" si="28"/>
        <v>1946</v>
      </c>
      <c r="B305" s="84">
        <v>16771</v>
      </c>
      <c r="C305" s="77">
        <f>IF(OR('SF American 11444500'!C305=-901,'SF American 11443500'!C305=-901),-901,
'SF American 11444500'!C305
-'SF American 11443500'!C305
-MAX(0,'SF American 11443460'!C305)
-MAX(0,'SF American 11443300'!C305))</f>
        <v>-901</v>
      </c>
      <c r="D305" s="78">
        <f t="shared" si="29"/>
        <v>-901</v>
      </c>
      <c r="I305" s="90"/>
      <c r="J305" s="90"/>
      <c r="K305" s="90"/>
      <c r="L305" s="90"/>
    </row>
    <row r="306" spans="1:12">
      <c r="A306" s="65">
        <f t="shared" si="28"/>
        <v>1946</v>
      </c>
      <c r="B306" s="84">
        <v>16802</v>
      </c>
      <c r="C306" s="77">
        <f>IF(OR('SF American 11444500'!C306=-901,'SF American 11443500'!C306=-901),-901,
'SF American 11444500'!C306
-'SF American 11443500'!C306
-MAX(0,'SF American 11443460'!C306)
-MAX(0,'SF American 11443300'!C306))</f>
        <v>-901</v>
      </c>
      <c r="D306" s="78">
        <f t="shared" si="29"/>
        <v>-901</v>
      </c>
      <c r="I306" s="90"/>
      <c r="J306" s="90"/>
      <c r="K306" s="90"/>
      <c r="L306" s="90"/>
    </row>
    <row r="307" spans="1:12">
      <c r="A307" s="65">
        <f t="shared" si="28"/>
        <v>1946</v>
      </c>
      <c r="B307" s="84">
        <v>16833</v>
      </c>
      <c r="C307" s="77">
        <f>IF(OR('SF American 11444500'!C307=-901,'SF American 11443500'!C307=-901),-901,
'SF American 11444500'!C307
-'SF American 11443500'!C307
-MAX(0,'SF American 11443460'!C307)
-MAX(0,'SF American 11443300'!C307))</f>
        <v>-901</v>
      </c>
      <c r="D307" s="78">
        <f t="shared" si="29"/>
        <v>-901</v>
      </c>
      <c r="I307" s="90"/>
      <c r="J307" s="90"/>
      <c r="K307" s="90"/>
      <c r="L307" s="90"/>
    </row>
    <row r="308" spans="1:12">
      <c r="A308" s="65">
        <f t="shared" si="28"/>
        <v>1946</v>
      </c>
      <c r="B308" s="84">
        <v>16861</v>
      </c>
      <c r="C308" s="77">
        <f>IF(OR('SF American 11444500'!C308=-901,'SF American 11443500'!C308=-901),-901,
'SF American 11444500'!C308
-'SF American 11443500'!C308
-MAX(0,'SF American 11443460'!C308)
-MAX(0,'SF American 11443300'!C308))</f>
        <v>-901</v>
      </c>
      <c r="D308" s="78">
        <f t="shared" si="29"/>
        <v>-901</v>
      </c>
      <c r="I308" s="90"/>
      <c r="J308" s="90"/>
      <c r="K308" s="90"/>
      <c r="L308" s="90"/>
    </row>
    <row r="309" spans="1:12">
      <c r="A309" s="65">
        <f t="shared" si="28"/>
        <v>1946</v>
      </c>
      <c r="B309" s="84">
        <v>16892</v>
      </c>
      <c r="C309" s="77">
        <f>IF(OR('SF American 11444500'!C309=-901,'SF American 11443500'!C309=-901),-901,
'SF American 11444500'!C309
-'SF American 11443500'!C309
-MAX(0,'SF American 11443460'!C309)
-MAX(0,'SF American 11443300'!C309))</f>
        <v>-901</v>
      </c>
      <c r="D309" s="78">
        <f t="shared" si="29"/>
        <v>-901</v>
      </c>
      <c r="I309" s="90"/>
      <c r="J309" s="90"/>
      <c r="K309" s="90"/>
      <c r="L309" s="90"/>
    </row>
    <row r="310" spans="1:12">
      <c r="A310" s="65">
        <f t="shared" si="28"/>
        <v>1946</v>
      </c>
      <c r="B310" s="84">
        <v>16922</v>
      </c>
      <c r="C310" s="77">
        <f>IF(OR('SF American 11444500'!C310=-901,'SF American 11443500'!C310=-901),-901,
'SF American 11444500'!C310
-'SF American 11443500'!C310
-MAX(0,'SF American 11443460'!C310)
-MAX(0,'SF American 11443300'!C310))</f>
        <v>-901</v>
      </c>
      <c r="D310" s="78">
        <f t="shared" si="29"/>
        <v>-901</v>
      </c>
      <c r="I310" s="90"/>
      <c r="J310" s="90"/>
      <c r="K310" s="90"/>
      <c r="L310" s="90"/>
    </row>
    <row r="311" spans="1:12">
      <c r="A311" s="65">
        <f t="shared" si="28"/>
        <v>1946</v>
      </c>
      <c r="B311" s="84">
        <v>16953</v>
      </c>
      <c r="C311" s="77">
        <f>IF(OR('SF American 11444500'!C311=-901,'SF American 11443500'!C311=-901),-901,
'SF American 11444500'!C311
-'SF American 11443500'!C311
-MAX(0,'SF American 11443460'!C311)
-MAX(0,'SF American 11443300'!C311))</f>
        <v>-901</v>
      </c>
      <c r="D311" s="78">
        <f t="shared" si="29"/>
        <v>-901</v>
      </c>
      <c r="I311" s="90"/>
      <c r="J311" s="90"/>
      <c r="K311" s="90"/>
      <c r="L311" s="90"/>
    </row>
    <row r="312" spans="1:12">
      <c r="A312" s="65">
        <f t="shared" si="28"/>
        <v>1946</v>
      </c>
      <c r="B312" s="84">
        <v>16983</v>
      </c>
      <c r="C312" s="77">
        <f>IF(OR('SF American 11444500'!C312=-901,'SF American 11443500'!C312=-901),-901,
'SF American 11444500'!C312
-'SF American 11443500'!C312
-MAX(0,'SF American 11443460'!C312)
-MAX(0,'SF American 11443300'!C312))</f>
        <v>-901</v>
      </c>
      <c r="D312" s="78">
        <f t="shared" si="29"/>
        <v>-901</v>
      </c>
      <c r="I312" s="90"/>
      <c r="J312" s="90"/>
      <c r="K312" s="90"/>
      <c r="L312" s="90"/>
    </row>
    <row r="313" spans="1:12">
      <c r="A313" s="65">
        <f t="shared" si="28"/>
        <v>1946</v>
      </c>
      <c r="B313" s="84">
        <v>17014</v>
      </c>
      <c r="C313" s="77">
        <f>IF(OR('SF American 11444500'!C313=-901,'SF American 11443500'!C313=-901),-901,
'SF American 11444500'!C313
-'SF American 11443500'!C313
-MAX(0,'SF American 11443460'!C313)
-MAX(0,'SF American 11443300'!C313))</f>
        <v>-901</v>
      </c>
      <c r="D313" s="78">
        <f t="shared" si="29"/>
        <v>-901</v>
      </c>
      <c r="I313" s="90"/>
      <c r="J313" s="90"/>
      <c r="K313" s="90"/>
      <c r="L313" s="90"/>
    </row>
    <row r="314" spans="1:12">
      <c r="A314" s="65">
        <f t="shared" si="28"/>
        <v>1946</v>
      </c>
      <c r="B314" s="84">
        <v>17045</v>
      </c>
      <c r="C314" s="77">
        <f>IF(OR('SF American 11444500'!C314=-901,'SF American 11443500'!C314=-901),-901,
'SF American 11444500'!C314
-'SF American 11443500'!C314
-MAX(0,'SF American 11443460'!C314)
-MAX(0,'SF American 11443300'!C314))</f>
        <v>-901</v>
      </c>
      <c r="D314" s="78">
        <f t="shared" si="29"/>
        <v>-901</v>
      </c>
      <c r="I314" s="90"/>
      <c r="J314" s="90"/>
      <c r="K314" s="90"/>
      <c r="L314" s="90"/>
    </row>
    <row r="315" spans="1:12">
      <c r="A315" s="65">
        <f t="shared" si="28"/>
        <v>1946</v>
      </c>
      <c r="B315" s="84">
        <v>17075</v>
      </c>
      <c r="C315" s="77">
        <f>IF(OR('SF American 11444500'!C315=-901,'SF American 11443500'!C315=-901),-901,
'SF American 11444500'!C315
-'SF American 11443500'!C315
-MAX(0,'SF American 11443460'!C315)
-MAX(0,'SF American 11443300'!C315))</f>
        <v>-901</v>
      </c>
      <c r="D315" s="78">
        <f t="shared" si="29"/>
        <v>-901</v>
      </c>
      <c r="I315" s="90"/>
      <c r="J315" s="90"/>
      <c r="K315" s="90"/>
      <c r="L315" s="90"/>
    </row>
    <row r="316" spans="1:12">
      <c r="A316" s="65">
        <f t="shared" si="28"/>
        <v>1947</v>
      </c>
      <c r="B316" s="84">
        <v>17106</v>
      </c>
      <c r="C316" s="77">
        <f>IF(OR('SF American 11444500'!C316=-901,'SF American 11443500'!C316=-901),-901,
'SF American 11444500'!C316
-'SF American 11443500'!C316
-MAX(0,'SF American 11443460'!C316)
-MAX(0,'SF American 11443300'!C316))</f>
        <v>-901</v>
      </c>
      <c r="D316" s="78">
        <f t="shared" si="29"/>
        <v>-901</v>
      </c>
      <c r="I316" s="90"/>
      <c r="J316" s="90"/>
      <c r="K316" s="90"/>
      <c r="L316" s="90"/>
    </row>
    <row r="317" spans="1:12">
      <c r="A317" s="65">
        <f t="shared" si="28"/>
        <v>1947</v>
      </c>
      <c r="B317" s="84">
        <v>17136</v>
      </c>
      <c r="C317" s="77">
        <f>IF(OR('SF American 11444500'!C317=-901,'SF American 11443500'!C317=-901),-901,
'SF American 11444500'!C317
-'SF American 11443500'!C317
-MAX(0,'SF American 11443460'!C317)
-MAX(0,'SF American 11443300'!C317))</f>
        <v>-901</v>
      </c>
      <c r="D317" s="78">
        <f t="shared" si="29"/>
        <v>-901</v>
      </c>
      <c r="I317" s="90"/>
      <c r="J317" s="90"/>
      <c r="K317" s="90"/>
      <c r="L317" s="90"/>
    </row>
    <row r="318" spans="1:12">
      <c r="A318" s="65">
        <f t="shared" si="28"/>
        <v>1947</v>
      </c>
      <c r="B318" s="84">
        <v>17167</v>
      </c>
      <c r="C318" s="77">
        <f>IF(OR('SF American 11444500'!C318=-901,'SF American 11443500'!C318=-901),-901,
'SF American 11444500'!C318
-'SF American 11443500'!C318
-MAX(0,'SF American 11443460'!C318)
-MAX(0,'SF American 11443300'!C318))</f>
        <v>-901</v>
      </c>
      <c r="D318" s="78">
        <f t="shared" si="29"/>
        <v>-901</v>
      </c>
      <c r="I318" s="90"/>
      <c r="J318" s="90"/>
      <c r="K318" s="90"/>
      <c r="L318" s="90"/>
    </row>
    <row r="319" spans="1:12">
      <c r="A319" s="65">
        <f t="shared" si="28"/>
        <v>1947</v>
      </c>
      <c r="B319" s="84">
        <v>17198</v>
      </c>
      <c r="C319" s="77">
        <f>IF(OR('SF American 11444500'!C319=-901,'SF American 11443500'!C319=-901),-901,
'SF American 11444500'!C319
-'SF American 11443500'!C319
-MAX(0,'SF American 11443460'!C319)
-MAX(0,'SF American 11443300'!C319))</f>
        <v>-901</v>
      </c>
      <c r="D319" s="78">
        <f t="shared" si="29"/>
        <v>-901</v>
      </c>
      <c r="I319" s="90"/>
      <c r="J319" s="90"/>
      <c r="K319" s="90"/>
      <c r="L319" s="90"/>
    </row>
    <row r="320" spans="1:12">
      <c r="A320" s="65">
        <f t="shared" si="28"/>
        <v>1947</v>
      </c>
      <c r="B320" s="84">
        <v>17226</v>
      </c>
      <c r="C320" s="77">
        <f>IF(OR('SF American 11444500'!C320=-901,'SF American 11443500'!C320=-901),-901,
'SF American 11444500'!C320
-'SF American 11443500'!C320
-MAX(0,'SF American 11443460'!C320)
-MAX(0,'SF American 11443300'!C320))</f>
        <v>-901</v>
      </c>
      <c r="D320" s="78">
        <f t="shared" si="29"/>
        <v>-901</v>
      </c>
      <c r="I320" s="90"/>
      <c r="J320" s="90"/>
      <c r="K320" s="90"/>
      <c r="L320" s="90"/>
    </row>
    <row r="321" spans="1:12">
      <c r="A321" s="65">
        <f t="shared" si="28"/>
        <v>1947</v>
      </c>
      <c r="B321" s="84">
        <v>17257</v>
      </c>
      <c r="C321" s="77">
        <f>IF(OR('SF American 11444500'!C321=-901,'SF American 11443500'!C321=-901),-901,
'SF American 11444500'!C321
-'SF American 11443500'!C321
-MAX(0,'SF American 11443460'!C321)
-MAX(0,'SF American 11443300'!C321))</f>
        <v>-901</v>
      </c>
      <c r="D321" s="78">
        <f t="shared" si="29"/>
        <v>-901</v>
      </c>
      <c r="I321" s="90"/>
      <c r="J321" s="90"/>
      <c r="K321" s="90"/>
      <c r="L321" s="90"/>
    </row>
    <row r="322" spans="1:12">
      <c r="A322" s="65">
        <f t="shared" si="28"/>
        <v>1947</v>
      </c>
      <c r="B322" s="84">
        <v>17287</v>
      </c>
      <c r="C322" s="77">
        <f>IF(OR('SF American 11444500'!C322=-901,'SF American 11443500'!C322=-901),-901,
'SF American 11444500'!C322
-'SF American 11443500'!C322
-MAX(0,'SF American 11443460'!C322)
-MAX(0,'SF American 11443300'!C322))</f>
        <v>-901</v>
      </c>
      <c r="D322" s="78">
        <f t="shared" si="29"/>
        <v>-901</v>
      </c>
      <c r="I322" s="90"/>
      <c r="J322" s="90"/>
      <c r="K322" s="90"/>
      <c r="L322" s="90"/>
    </row>
    <row r="323" spans="1:12">
      <c r="A323" s="65">
        <f t="shared" si="28"/>
        <v>1947</v>
      </c>
      <c r="B323" s="84">
        <v>17318</v>
      </c>
      <c r="C323" s="77">
        <f>IF(OR('SF American 11444500'!C323=-901,'SF American 11443500'!C323=-901),-901,
'SF American 11444500'!C323
-'SF American 11443500'!C323
-MAX(0,'SF American 11443460'!C323)
-MAX(0,'SF American 11443300'!C323))</f>
        <v>-901</v>
      </c>
      <c r="D323" s="78">
        <f t="shared" si="29"/>
        <v>-901</v>
      </c>
      <c r="I323" s="90"/>
      <c r="J323" s="90"/>
      <c r="K323" s="90"/>
      <c r="L323" s="90"/>
    </row>
    <row r="324" spans="1:12">
      <c r="A324" s="65">
        <f t="shared" si="28"/>
        <v>1947</v>
      </c>
      <c r="B324" s="84">
        <v>17348</v>
      </c>
      <c r="C324" s="77">
        <f>IF(OR('SF American 11444500'!C324=-901,'SF American 11443500'!C324=-901),-901,
'SF American 11444500'!C324
-'SF American 11443500'!C324
-MAX(0,'SF American 11443460'!C324)
-MAX(0,'SF American 11443300'!C324))</f>
        <v>-901</v>
      </c>
      <c r="D324" s="78">
        <f t="shared" si="29"/>
        <v>-901</v>
      </c>
      <c r="I324" s="90"/>
      <c r="J324" s="90"/>
      <c r="K324" s="90"/>
      <c r="L324" s="90"/>
    </row>
    <row r="325" spans="1:12">
      <c r="A325" s="65">
        <f t="shared" si="28"/>
        <v>1947</v>
      </c>
      <c r="B325" s="84">
        <v>17379</v>
      </c>
      <c r="C325" s="77">
        <f>IF(OR('SF American 11444500'!C325=-901,'SF American 11443500'!C325=-901),-901,
'SF American 11444500'!C325
-'SF American 11443500'!C325
-MAX(0,'SF American 11443460'!C325)
-MAX(0,'SF American 11443300'!C325))</f>
        <v>-901</v>
      </c>
      <c r="D325" s="78">
        <f t="shared" si="29"/>
        <v>-901</v>
      </c>
      <c r="I325" s="90"/>
      <c r="J325" s="90"/>
      <c r="K325" s="90"/>
      <c r="L325" s="90"/>
    </row>
    <row r="326" spans="1:12">
      <c r="A326" s="65">
        <f t="shared" si="28"/>
        <v>1947</v>
      </c>
      <c r="B326" s="84">
        <v>17410</v>
      </c>
      <c r="C326" s="77">
        <f>IF(OR('SF American 11444500'!C326=-901,'SF American 11443500'!C326=-901),-901,
'SF American 11444500'!C326
-'SF American 11443500'!C326
-MAX(0,'SF American 11443460'!C326)
-MAX(0,'SF American 11443300'!C326))</f>
        <v>-901</v>
      </c>
      <c r="D326" s="78">
        <f t="shared" si="29"/>
        <v>-901</v>
      </c>
      <c r="I326" s="90"/>
      <c r="J326" s="90"/>
      <c r="K326" s="90"/>
      <c r="L326" s="90"/>
    </row>
    <row r="327" spans="1:12">
      <c r="A327" s="65">
        <f t="shared" si="28"/>
        <v>1947</v>
      </c>
      <c r="B327" s="84">
        <v>17440</v>
      </c>
      <c r="C327" s="77">
        <f>IF(OR('SF American 11444500'!C327=-901,'SF American 11443500'!C327=-901),-901,
'SF American 11444500'!C327
-'SF American 11443500'!C327
-MAX(0,'SF American 11443460'!C327)
-MAX(0,'SF American 11443300'!C327))</f>
        <v>-901</v>
      </c>
      <c r="D327" s="78">
        <f t="shared" si="29"/>
        <v>-901</v>
      </c>
      <c r="I327" s="90"/>
      <c r="J327" s="90"/>
      <c r="K327" s="90"/>
      <c r="L327" s="90"/>
    </row>
    <row r="328" spans="1:12">
      <c r="A328" s="65">
        <f t="shared" si="28"/>
        <v>1948</v>
      </c>
      <c r="B328" s="84">
        <v>17471</v>
      </c>
      <c r="C328" s="77">
        <f>IF(OR('SF American 11444500'!C328=-901,'SF American 11443500'!C328=-901),-901,
'SF American 11444500'!C328
-'SF American 11443500'!C328
-MAX(0,'SF American 11443460'!C328)
-MAX(0,'SF American 11443300'!C328))</f>
        <v>-901</v>
      </c>
      <c r="D328" s="78">
        <f t="shared" si="29"/>
        <v>-901</v>
      </c>
      <c r="I328" s="90"/>
      <c r="J328" s="90"/>
      <c r="K328" s="90"/>
      <c r="L328" s="90"/>
    </row>
    <row r="329" spans="1:12">
      <c r="A329" s="65">
        <f t="shared" si="28"/>
        <v>1948</v>
      </c>
      <c r="B329" s="84">
        <v>17501</v>
      </c>
      <c r="C329" s="77">
        <f>IF(OR('SF American 11444500'!C329=-901,'SF American 11443500'!C329=-901),-901,
'SF American 11444500'!C329
-'SF American 11443500'!C329
-MAX(0,'SF American 11443460'!C329)
-MAX(0,'SF American 11443300'!C329))</f>
        <v>-901</v>
      </c>
      <c r="D329" s="78">
        <f t="shared" si="29"/>
        <v>-901</v>
      </c>
      <c r="I329" s="90"/>
      <c r="J329" s="90"/>
      <c r="K329" s="90"/>
      <c r="L329" s="90"/>
    </row>
    <row r="330" spans="1:12">
      <c r="A330" s="65">
        <f t="shared" si="28"/>
        <v>1948</v>
      </c>
      <c r="B330" s="84">
        <v>17532</v>
      </c>
      <c r="C330" s="77">
        <f>IF(OR('SF American 11444500'!C330=-901,'SF American 11443500'!C330=-901),-901,
'SF American 11444500'!C330
-'SF American 11443500'!C330
-MAX(0,'SF American 11443460'!C330)
-MAX(0,'SF American 11443300'!C330))</f>
        <v>-901</v>
      </c>
      <c r="D330" s="78">
        <f t="shared" si="29"/>
        <v>-901</v>
      </c>
      <c r="I330" s="90"/>
      <c r="J330" s="90"/>
      <c r="K330" s="90"/>
      <c r="L330" s="90"/>
    </row>
    <row r="331" spans="1:12">
      <c r="A331" s="65">
        <f t="shared" si="28"/>
        <v>1948</v>
      </c>
      <c r="B331" s="84">
        <v>17563</v>
      </c>
      <c r="C331" s="77">
        <f>IF(OR('SF American 11444500'!C331=-901,'SF American 11443500'!C331=-901),-901,
'SF American 11444500'!C331
-'SF American 11443500'!C331
-MAX(0,'SF American 11443460'!C331)
-MAX(0,'SF American 11443300'!C331))</f>
        <v>-901</v>
      </c>
      <c r="D331" s="78">
        <f t="shared" si="29"/>
        <v>-901</v>
      </c>
      <c r="I331" s="90"/>
      <c r="J331" s="90"/>
      <c r="K331" s="90"/>
      <c r="L331" s="90"/>
    </row>
    <row r="332" spans="1:12">
      <c r="A332" s="65">
        <f t="shared" si="28"/>
        <v>1948</v>
      </c>
      <c r="B332" s="84">
        <v>17592</v>
      </c>
      <c r="C332" s="77">
        <f>IF(OR('SF American 11444500'!C332=-901,'SF American 11443500'!C332=-901),-901,
'SF American 11444500'!C332
-'SF American 11443500'!C332
-MAX(0,'SF American 11443460'!C332)
-MAX(0,'SF American 11443300'!C332))</f>
        <v>-901</v>
      </c>
      <c r="D332" s="78">
        <f t="shared" si="29"/>
        <v>-901</v>
      </c>
      <c r="I332" s="90"/>
      <c r="J332" s="90"/>
      <c r="K332" s="90"/>
      <c r="L332" s="90"/>
    </row>
    <row r="333" spans="1:12">
      <c r="A333" s="65">
        <f t="shared" si="28"/>
        <v>1948</v>
      </c>
      <c r="B333" s="84">
        <v>17623</v>
      </c>
      <c r="C333" s="77">
        <f>IF(OR('SF American 11444500'!C333=-901,'SF American 11443500'!C333=-901),-901,
'SF American 11444500'!C333
-'SF American 11443500'!C333
-MAX(0,'SF American 11443460'!C333)
-MAX(0,'SF American 11443300'!C333))</f>
        <v>-901</v>
      </c>
      <c r="D333" s="78">
        <f t="shared" si="29"/>
        <v>-901</v>
      </c>
      <c r="I333" s="90"/>
      <c r="J333" s="90"/>
      <c r="K333" s="90"/>
      <c r="L333" s="90"/>
    </row>
    <row r="334" spans="1:12">
      <c r="A334" s="65">
        <f t="shared" si="28"/>
        <v>1948</v>
      </c>
      <c r="B334" s="84">
        <v>17653</v>
      </c>
      <c r="C334" s="77">
        <f>IF(OR('SF American 11444500'!C334=-901,'SF American 11443500'!C334=-901),-901,
'SF American 11444500'!C334
-'SF American 11443500'!C334
-MAX(0,'SF American 11443460'!C334)
-MAX(0,'SF American 11443300'!C334))</f>
        <v>-901</v>
      </c>
      <c r="D334" s="78">
        <f t="shared" si="29"/>
        <v>-901</v>
      </c>
      <c r="I334" s="90"/>
      <c r="J334" s="90"/>
      <c r="K334" s="90"/>
      <c r="L334" s="90"/>
    </row>
    <row r="335" spans="1:12">
      <c r="A335" s="65">
        <f t="shared" si="28"/>
        <v>1948</v>
      </c>
      <c r="B335" s="84">
        <v>17684</v>
      </c>
      <c r="C335" s="77">
        <f>IF(OR('SF American 11444500'!C335=-901,'SF American 11443500'!C335=-901),-901,
'SF American 11444500'!C335
-'SF American 11443500'!C335
-MAX(0,'SF American 11443460'!C335)
-MAX(0,'SF American 11443300'!C335))</f>
        <v>-901</v>
      </c>
      <c r="D335" s="78">
        <f t="shared" si="29"/>
        <v>-901</v>
      </c>
      <c r="I335" s="90"/>
      <c r="J335" s="90"/>
      <c r="K335" s="90"/>
      <c r="L335" s="90"/>
    </row>
    <row r="336" spans="1:12">
      <c r="A336" s="65">
        <f t="shared" si="28"/>
        <v>1948</v>
      </c>
      <c r="B336" s="84">
        <v>17714</v>
      </c>
      <c r="C336" s="77">
        <f>IF(OR('SF American 11444500'!C336=-901,'SF American 11443500'!C336=-901),-901,
'SF American 11444500'!C336
-'SF American 11443500'!C336
-MAX(0,'SF American 11443460'!C336)
-MAX(0,'SF American 11443300'!C336))</f>
        <v>-901</v>
      </c>
      <c r="D336" s="78">
        <f t="shared" si="29"/>
        <v>-901</v>
      </c>
      <c r="I336" s="90"/>
      <c r="J336" s="90"/>
      <c r="K336" s="90"/>
      <c r="L336" s="90"/>
    </row>
    <row r="337" spans="1:12">
      <c r="A337" s="65">
        <f t="shared" ref="A337:A400" si="30">IF(MONTH(B337)&gt;9,YEAR(B337)+1,YEAR(B337))</f>
        <v>1948</v>
      </c>
      <c r="B337" s="84">
        <v>17745</v>
      </c>
      <c r="C337" s="77">
        <f>IF(OR('SF American 11444500'!C337=-901,'SF American 11443500'!C337=-901),-901,
'SF American 11444500'!C337
-'SF American 11443500'!C337
-MAX(0,'SF American 11443460'!C337)
-MAX(0,'SF American 11443300'!C337))</f>
        <v>-901</v>
      </c>
      <c r="D337" s="78">
        <f t="shared" ref="D337:D400" si="31">IF(C337&lt;&gt;-901,C337*DAY(B337)*24*60*60/(220*22*9*1000),-901)</f>
        <v>-901</v>
      </c>
      <c r="I337" s="90"/>
      <c r="J337" s="90"/>
      <c r="K337" s="90"/>
      <c r="L337" s="90"/>
    </row>
    <row r="338" spans="1:12">
      <c r="A338" s="65">
        <f t="shared" si="30"/>
        <v>1948</v>
      </c>
      <c r="B338" s="84">
        <v>17776</v>
      </c>
      <c r="C338" s="77">
        <f>IF(OR('SF American 11444500'!C338=-901,'SF American 11443500'!C338=-901),-901,
'SF American 11444500'!C338
-'SF American 11443500'!C338
-MAX(0,'SF American 11443460'!C338)
-MAX(0,'SF American 11443300'!C338))</f>
        <v>-901</v>
      </c>
      <c r="D338" s="78">
        <f t="shared" si="31"/>
        <v>-901</v>
      </c>
      <c r="I338" s="90"/>
      <c r="J338" s="90"/>
      <c r="K338" s="90"/>
      <c r="L338" s="90"/>
    </row>
    <row r="339" spans="1:12">
      <c r="A339" s="65">
        <f t="shared" si="30"/>
        <v>1948</v>
      </c>
      <c r="B339" s="84">
        <v>17806</v>
      </c>
      <c r="C339" s="77">
        <f>IF(OR('SF American 11444500'!C339=-901,'SF American 11443500'!C339=-901),-901,
'SF American 11444500'!C339
-'SF American 11443500'!C339
-MAX(0,'SF American 11443460'!C339)
-MAX(0,'SF American 11443300'!C339))</f>
        <v>-901</v>
      </c>
      <c r="D339" s="78">
        <f t="shared" si="31"/>
        <v>-901</v>
      </c>
      <c r="I339" s="90"/>
      <c r="J339" s="90"/>
      <c r="K339" s="90"/>
      <c r="L339" s="90"/>
    </row>
    <row r="340" spans="1:12">
      <c r="A340" s="65">
        <f t="shared" si="30"/>
        <v>1949</v>
      </c>
      <c r="B340" s="84">
        <v>17837</v>
      </c>
      <c r="C340" s="77">
        <f>IF(OR('SF American 11444500'!C340=-901,'SF American 11443500'!C340=-901),-901,
'SF American 11444500'!C340
-'SF American 11443500'!C340
-MAX(0,'SF American 11443460'!C340)
-MAX(0,'SF American 11443300'!C340))</f>
        <v>-901</v>
      </c>
      <c r="D340" s="78">
        <f t="shared" si="31"/>
        <v>-901</v>
      </c>
      <c r="I340" s="90"/>
      <c r="J340" s="90"/>
      <c r="K340" s="90"/>
      <c r="L340" s="90"/>
    </row>
    <row r="341" spans="1:12">
      <c r="A341" s="65">
        <f t="shared" si="30"/>
        <v>1949</v>
      </c>
      <c r="B341" s="84">
        <v>17867</v>
      </c>
      <c r="C341" s="77">
        <f>IF(OR('SF American 11444500'!C341=-901,'SF American 11443500'!C341=-901),-901,
'SF American 11444500'!C341
-'SF American 11443500'!C341
-MAX(0,'SF American 11443460'!C341)
-MAX(0,'SF American 11443300'!C341))</f>
        <v>-901</v>
      </c>
      <c r="D341" s="78">
        <f t="shared" si="31"/>
        <v>-901</v>
      </c>
      <c r="I341" s="90"/>
      <c r="J341" s="90"/>
      <c r="K341" s="90"/>
      <c r="L341" s="90"/>
    </row>
    <row r="342" spans="1:12">
      <c r="A342" s="65">
        <f t="shared" si="30"/>
        <v>1949</v>
      </c>
      <c r="B342" s="84">
        <v>17898</v>
      </c>
      <c r="C342" s="77">
        <f>IF(OR('SF American 11444500'!C342=-901,'SF American 11443500'!C342=-901),-901,
'SF American 11444500'!C342
-'SF American 11443500'!C342
-MAX(0,'SF American 11443460'!C342)
-MAX(0,'SF American 11443300'!C342))</f>
        <v>-901</v>
      </c>
      <c r="D342" s="78">
        <f t="shared" si="31"/>
        <v>-901</v>
      </c>
      <c r="I342" s="90"/>
      <c r="J342" s="90"/>
      <c r="K342" s="90"/>
      <c r="L342" s="90"/>
    </row>
    <row r="343" spans="1:12">
      <c r="A343" s="65">
        <f t="shared" si="30"/>
        <v>1949</v>
      </c>
      <c r="B343" s="84">
        <v>17929</v>
      </c>
      <c r="C343" s="77">
        <f>IF(OR('SF American 11444500'!C343=-901,'SF American 11443500'!C343=-901),-901,
'SF American 11444500'!C343
-'SF American 11443500'!C343
-MAX(0,'SF American 11443460'!C343)
-MAX(0,'SF American 11443300'!C343))</f>
        <v>-901</v>
      </c>
      <c r="D343" s="78">
        <f t="shared" si="31"/>
        <v>-901</v>
      </c>
      <c r="I343" s="90"/>
      <c r="J343" s="90"/>
      <c r="K343" s="90"/>
      <c r="L343" s="90"/>
    </row>
    <row r="344" spans="1:12">
      <c r="A344" s="65">
        <f t="shared" si="30"/>
        <v>1949</v>
      </c>
      <c r="B344" s="84">
        <v>17957</v>
      </c>
      <c r="C344" s="77">
        <f>IF(OR('SF American 11444500'!C344=-901,'SF American 11443500'!C344=-901),-901,
'SF American 11444500'!C344
-'SF American 11443500'!C344
-MAX(0,'SF American 11443460'!C344)
-MAX(0,'SF American 11443300'!C344))</f>
        <v>-901</v>
      </c>
      <c r="D344" s="78">
        <f t="shared" si="31"/>
        <v>-901</v>
      </c>
      <c r="I344" s="90"/>
      <c r="J344" s="90"/>
      <c r="K344" s="90"/>
      <c r="L344" s="90"/>
    </row>
    <row r="345" spans="1:12">
      <c r="A345" s="65">
        <f t="shared" si="30"/>
        <v>1949</v>
      </c>
      <c r="B345" s="84">
        <v>17988</v>
      </c>
      <c r="C345" s="77">
        <f>IF(OR('SF American 11444500'!C345=-901,'SF American 11443500'!C345=-901),-901,
'SF American 11444500'!C345
-'SF American 11443500'!C345
-MAX(0,'SF American 11443460'!C345)
-MAX(0,'SF American 11443300'!C345))</f>
        <v>-901</v>
      </c>
      <c r="D345" s="78">
        <f t="shared" si="31"/>
        <v>-901</v>
      </c>
      <c r="I345" s="90"/>
      <c r="J345" s="90"/>
      <c r="K345" s="90"/>
      <c r="L345" s="90"/>
    </row>
    <row r="346" spans="1:12">
      <c r="A346" s="65">
        <f t="shared" si="30"/>
        <v>1949</v>
      </c>
      <c r="B346" s="84">
        <v>18018</v>
      </c>
      <c r="C346" s="77">
        <f>IF(OR('SF American 11444500'!C346=-901,'SF American 11443500'!C346=-901),-901,
'SF American 11444500'!C346
-'SF American 11443500'!C346
-MAX(0,'SF American 11443460'!C346)
-MAX(0,'SF American 11443300'!C346))</f>
        <v>-901</v>
      </c>
      <c r="D346" s="78">
        <f t="shared" si="31"/>
        <v>-901</v>
      </c>
      <c r="I346" s="90"/>
      <c r="J346" s="90"/>
      <c r="K346" s="90"/>
      <c r="L346" s="90"/>
    </row>
    <row r="347" spans="1:12">
      <c r="A347" s="65">
        <f t="shared" si="30"/>
        <v>1949</v>
      </c>
      <c r="B347" s="84">
        <v>18049</v>
      </c>
      <c r="C347" s="77">
        <f>IF(OR('SF American 11444500'!C347=-901,'SF American 11443500'!C347=-901),-901,
'SF American 11444500'!C347
-'SF American 11443500'!C347
-MAX(0,'SF American 11443460'!C347)
-MAX(0,'SF American 11443300'!C347))</f>
        <v>-901</v>
      </c>
      <c r="D347" s="78">
        <f t="shared" si="31"/>
        <v>-901</v>
      </c>
      <c r="I347" s="90"/>
      <c r="J347" s="90"/>
      <c r="K347" s="90"/>
      <c r="L347" s="90"/>
    </row>
    <row r="348" spans="1:12">
      <c r="A348" s="65">
        <f t="shared" si="30"/>
        <v>1949</v>
      </c>
      <c r="B348" s="84">
        <v>18079</v>
      </c>
      <c r="C348" s="77">
        <f>IF(OR('SF American 11444500'!C348=-901,'SF American 11443500'!C348=-901),-901,
'SF American 11444500'!C348
-'SF American 11443500'!C348
-MAX(0,'SF American 11443460'!C348)
-MAX(0,'SF American 11443300'!C348))</f>
        <v>-901</v>
      </c>
      <c r="D348" s="78">
        <f t="shared" si="31"/>
        <v>-901</v>
      </c>
      <c r="I348" s="90"/>
      <c r="J348" s="90"/>
      <c r="K348" s="90"/>
      <c r="L348" s="90"/>
    </row>
    <row r="349" spans="1:12">
      <c r="A349" s="65">
        <f t="shared" si="30"/>
        <v>1949</v>
      </c>
      <c r="B349" s="84">
        <v>18110</v>
      </c>
      <c r="C349" s="77">
        <f>IF(OR('SF American 11444500'!C349=-901,'SF American 11443500'!C349=-901),-901,
'SF American 11444500'!C349
-'SF American 11443500'!C349
-MAX(0,'SF American 11443460'!C349)
-MAX(0,'SF American 11443300'!C349))</f>
        <v>-901</v>
      </c>
      <c r="D349" s="78">
        <f t="shared" si="31"/>
        <v>-901</v>
      </c>
      <c r="I349" s="90"/>
      <c r="J349" s="90"/>
      <c r="K349" s="90"/>
      <c r="L349" s="90"/>
    </row>
    <row r="350" spans="1:12">
      <c r="A350" s="65">
        <f t="shared" si="30"/>
        <v>1949</v>
      </c>
      <c r="B350" s="84">
        <v>18141</v>
      </c>
      <c r="C350" s="77">
        <f>IF(OR('SF American 11444500'!C350=-901,'SF American 11443500'!C350=-901),-901,
'SF American 11444500'!C350
-'SF American 11443500'!C350
-MAX(0,'SF American 11443460'!C350)
-MAX(0,'SF American 11443300'!C350))</f>
        <v>-901</v>
      </c>
      <c r="D350" s="78">
        <f t="shared" si="31"/>
        <v>-901</v>
      </c>
      <c r="I350" s="90"/>
      <c r="J350" s="90"/>
      <c r="K350" s="90"/>
      <c r="L350" s="90"/>
    </row>
    <row r="351" spans="1:12">
      <c r="A351" s="65">
        <f t="shared" si="30"/>
        <v>1949</v>
      </c>
      <c r="B351" s="84">
        <v>18171</v>
      </c>
      <c r="C351" s="77">
        <f>IF(OR('SF American 11444500'!C351=-901,'SF American 11443500'!C351=-901),-901,
'SF American 11444500'!C351
-'SF American 11443500'!C351
-MAX(0,'SF American 11443460'!C351)
-MAX(0,'SF American 11443300'!C351))</f>
        <v>-901</v>
      </c>
      <c r="D351" s="78">
        <f t="shared" si="31"/>
        <v>-901</v>
      </c>
      <c r="I351" s="90"/>
      <c r="J351" s="90"/>
      <c r="K351" s="90"/>
      <c r="L351" s="90"/>
    </row>
    <row r="352" spans="1:12">
      <c r="A352" s="65">
        <f t="shared" si="30"/>
        <v>1950</v>
      </c>
      <c r="B352" s="84">
        <v>18202</v>
      </c>
      <c r="C352" s="77">
        <f>IF(OR('SF American 11444500'!C352=-901,'SF American 11443500'!C352=-901),-901,
'SF American 11444500'!C352
-'SF American 11443500'!C352
-MAX(0,'SF American 11443460'!C352)
-MAX(0,'SF American 11443300'!C352))</f>
        <v>-901</v>
      </c>
      <c r="D352" s="78">
        <f t="shared" si="31"/>
        <v>-901</v>
      </c>
      <c r="I352" s="90"/>
      <c r="J352" s="90"/>
      <c r="K352" s="90"/>
      <c r="L352" s="90"/>
    </row>
    <row r="353" spans="1:12">
      <c r="A353" s="65">
        <f t="shared" si="30"/>
        <v>1950</v>
      </c>
      <c r="B353" s="84">
        <v>18232</v>
      </c>
      <c r="C353" s="77">
        <f>IF(OR('SF American 11444500'!C353=-901,'SF American 11443500'!C353=-901),-901,
'SF American 11444500'!C353
-'SF American 11443500'!C353
-MAX(0,'SF American 11443460'!C353)
-MAX(0,'SF American 11443300'!C353))</f>
        <v>-901</v>
      </c>
      <c r="D353" s="78">
        <f t="shared" si="31"/>
        <v>-901</v>
      </c>
      <c r="I353" s="90"/>
      <c r="J353" s="90"/>
      <c r="K353" s="90"/>
      <c r="L353" s="90"/>
    </row>
    <row r="354" spans="1:12">
      <c r="A354" s="65">
        <f t="shared" si="30"/>
        <v>1950</v>
      </c>
      <c r="B354" s="84">
        <v>18263</v>
      </c>
      <c r="C354" s="77">
        <f>IF(OR('SF American 11444500'!C354=-901,'SF American 11443500'!C354=-901),-901,
'SF American 11444500'!C354
-'SF American 11443500'!C354
-MAX(0,'SF American 11443460'!C354)
-MAX(0,'SF American 11443300'!C354))</f>
        <v>-901</v>
      </c>
      <c r="D354" s="78">
        <f t="shared" si="31"/>
        <v>-901</v>
      </c>
      <c r="I354" s="90"/>
      <c r="J354" s="90"/>
      <c r="K354" s="90"/>
      <c r="L354" s="90"/>
    </row>
    <row r="355" spans="1:12">
      <c r="A355" s="65">
        <f t="shared" si="30"/>
        <v>1950</v>
      </c>
      <c r="B355" s="84">
        <v>18294</v>
      </c>
      <c r="C355" s="77">
        <f>IF(OR('SF American 11444500'!C355=-901,'SF American 11443500'!C355=-901),-901,
'SF American 11444500'!C355
-'SF American 11443500'!C355
-MAX(0,'SF American 11443460'!C355)
-MAX(0,'SF American 11443300'!C355))</f>
        <v>-901</v>
      </c>
      <c r="D355" s="78">
        <f t="shared" si="31"/>
        <v>-901</v>
      </c>
      <c r="I355" s="90"/>
      <c r="J355" s="90"/>
      <c r="K355" s="90"/>
      <c r="L355" s="90"/>
    </row>
    <row r="356" spans="1:12">
      <c r="A356" s="65">
        <f t="shared" si="30"/>
        <v>1950</v>
      </c>
      <c r="B356" s="84">
        <v>18322</v>
      </c>
      <c r="C356" s="77">
        <f>IF(OR('SF American 11444500'!C356=-901,'SF American 11443500'!C356=-901),-901,
'SF American 11444500'!C356
-'SF American 11443500'!C356
-MAX(0,'SF American 11443460'!C356)
-MAX(0,'SF American 11443300'!C356))</f>
        <v>-901</v>
      </c>
      <c r="D356" s="78">
        <f t="shared" si="31"/>
        <v>-901</v>
      </c>
      <c r="I356" s="90"/>
      <c r="J356" s="90"/>
      <c r="K356" s="90"/>
      <c r="L356" s="90"/>
    </row>
    <row r="357" spans="1:12">
      <c r="A357" s="65">
        <f t="shared" si="30"/>
        <v>1950</v>
      </c>
      <c r="B357" s="84">
        <v>18353</v>
      </c>
      <c r="C357" s="77">
        <f>IF(OR('SF American 11444500'!C357=-901,'SF American 11443500'!C357=-901),-901,
'SF American 11444500'!C357
-'SF American 11443500'!C357
-MAX(0,'SF American 11443460'!C357)
-MAX(0,'SF American 11443300'!C357))</f>
        <v>-901</v>
      </c>
      <c r="D357" s="78">
        <f t="shared" si="31"/>
        <v>-901</v>
      </c>
      <c r="I357" s="90"/>
      <c r="J357" s="90"/>
      <c r="K357" s="90"/>
      <c r="L357" s="90"/>
    </row>
    <row r="358" spans="1:12">
      <c r="A358" s="65">
        <f t="shared" si="30"/>
        <v>1950</v>
      </c>
      <c r="B358" s="84">
        <v>18383</v>
      </c>
      <c r="C358" s="77">
        <f>IF(OR('SF American 11444500'!C358=-901,'SF American 11443500'!C358=-901),-901,
'SF American 11444500'!C358
-'SF American 11443500'!C358
-MAX(0,'SF American 11443460'!C358)
-MAX(0,'SF American 11443300'!C358))</f>
        <v>-901</v>
      </c>
      <c r="D358" s="78">
        <f t="shared" si="31"/>
        <v>-901</v>
      </c>
      <c r="I358" s="90"/>
      <c r="J358" s="90"/>
      <c r="K358" s="90"/>
      <c r="L358" s="90"/>
    </row>
    <row r="359" spans="1:12">
      <c r="A359" s="65">
        <f t="shared" si="30"/>
        <v>1950</v>
      </c>
      <c r="B359" s="84">
        <v>18414</v>
      </c>
      <c r="C359" s="77">
        <f>IF(OR('SF American 11444500'!C359=-901,'SF American 11443500'!C359=-901),-901,
'SF American 11444500'!C359
-'SF American 11443500'!C359
-MAX(0,'SF American 11443460'!C359)
-MAX(0,'SF American 11443300'!C359))</f>
        <v>-901</v>
      </c>
      <c r="D359" s="78">
        <f t="shared" si="31"/>
        <v>-901</v>
      </c>
      <c r="I359" s="90"/>
      <c r="J359" s="90"/>
      <c r="K359" s="90"/>
      <c r="L359" s="90"/>
    </row>
    <row r="360" spans="1:12">
      <c r="A360" s="65">
        <f t="shared" si="30"/>
        <v>1950</v>
      </c>
      <c r="B360" s="84">
        <v>18444</v>
      </c>
      <c r="C360" s="77">
        <f>IF(OR('SF American 11444500'!C360=-901,'SF American 11443500'!C360=-901),-901,
'SF American 11444500'!C360
-'SF American 11443500'!C360
-MAX(0,'SF American 11443460'!C360)
-MAX(0,'SF American 11443300'!C360))</f>
        <v>-901</v>
      </c>
      <c r="D360" s="78">
        <f t="shared" si="31"/>
        <v>-901</v>
      </c>
      <c r="I360" s="90"/>
      <c r="J360" s="90"/>
      <c r="K360" s="90"/>
      <c r="L360" s="90"/>
    </row>
    <row r="361" spans="1:12">
      <c r="A361" s="65">
        <f t="shared" si="30"/>
        <v>1950</v>
      </c>
      <c r="B361" s="84">
        <v>18475</v>
      </c>
      <c r="C361" s="77">
        <f>IF(OR('SF American 11444500'!C361=-901,'SF American 11443500'!C361=-901),-901,
'SF American 11444500'!C361
-'SF American 11443500'!C361
-MAX(0,'SF American 11443460'!C361)
-MAX(0,'SF American 11443300'!C361))</f>
        <v>-901</v>
      </c>
      <c r="D361" s="78">
        <f t="shared" si="31"/>
        <v>-901</v>
      </c>
      <c r="I361" s="90"/>
      <c r="J361" s="90"/>
      <c r="K361" s="90"/>
      <c r="L361" s="90"/>
    </row>
    <row r="362" spans="1:12">
      <c r="A362" s="65">
        <f t="shared" si="30"/>
        <v>1950</v>
      </c>
      <c r="B362" s="84">
        <v>18506</v>
      </c>
      <c r="C362" s="77">
        <f>IF(OR('SF American 11444500'!C362=-901,'SF American 11443500'!C362=-901),-901,
'SF American 11444500'!C362
-'SF American 11443500'!C362
-MAX(0,'SF American 11443460'!C362)
-MAX(0,'SF American 11443300'!C362))</f>
        <v>-901</v>
      </c>
      <c r="D362" s="78">
        <f t="shared" si="31"/>
        <v>-901</v>
      </c>
      <c r="I362" s="90"/>
      <c r="J362" s="90"/>
      <c r="K362" s="90"/>
      <c r="L362" s="90"/>
    </row>
    <row r="363" spans="1:12">
      <c r="A363" s="65">
        <f t="shared" si="30"/>
        <v>1950</v>
      </c>
      <c r="B363" s="84">
        <v>18536</v>
      </c>
      <c r="C363" s="77">
        <f>IF(OR('SF American 11444500'!C363=-901,'SF American 11443500'!C363=-901),-901,
'SF American 11444500'!C363
-'SF American 11443500'!C363
-MAX(0,'SF American 11443460'!C363)
-MAX(0,'SF American 11443300'!C363))</f>
        <v>-901</v>
      </c>
      <c r="D363" s="78">
        <f t="shared" si="31"/>
        <v>-901</v>
      </c>
      <c r="I363" s="90"/>
      <c r="J363" s="90"/>
      <c r="K363" s="90"/>
      <c r="L363" s="90"/>
    </row>
    <row r="364" spans="1:12">
      <c r="A364" s="65">
        <f t="shared" si="30"/>
        <v>1951</v>
      </c>
      <c r="B364" s="84">
        <v>18567</v>
      </c>
      <c r="C364" s="77">
        <f>IF(OR('SF American 11444500'!C364=-901,'SF American 11443500'!C364=-901),-901,
'SF American 11444500'!C364
-'SF American 11443500'!C364
-MAX(0,'SF American 11443460'!C364)
-MAX(0,'SF American 11443300'!C364))</f>
        <v>-901</v>
      </c>
      <c r="D364" s="78">
        <f t="shared" si="31"/>
        <v>-901</v>
      </c>
      <c r="I364" s="90"/>
      <c r="J364" s="90"/>
      <c r="K364" s="90"/>
      <c r="L364" s="90"/>
    </row>
    <row r="365" spans="1:12">
      <c r="A365" s="65">
        <f t="shared" si="30"/>
        <v>1951</v>
      </c>
      <c r="B365" s="84">
        <v>18597</v>
      </c>
      <c r="C365" s="77">
        <f>IF(OR('SF American 11444500'!C365=-901,'SF American 11443500'!C365=-901),-901,
'SF American 11444500'!C365
-'SF American 11443500'!C365
-MAX(0,'SF American 11443460'!C365)
-MAX(0,'SF American 11443300'!C365))</f>
        <v>-901</v>
      </c>
      <c r="D365" s="78">
        <f t="shared" si="31"/>
        <v>-901</v>
      </c>
      <c r="I365" s="90"/>
      <c r="J365" s="90"/>
      <c r="K365" s="90"/>
      <c r="L365" s="90"/>
    </row>
    <row r="366" spans="1:12">
      <c r="A366" s="65">
        <f t="shared" si="30"/>
        <v>1951</v>
      </c>
      <c r="B366" s="84">
        <v>18628</v>
      </c>
      <c r="C366" s="77">
        <f>IF(OR('SF American 11444500'!C366=-901,'SF American 11443500'!C366=-901),-901,
'SF American 11444500'!C366
-'SF American 11443500'!C366
-MAX(0,'SF American 11443460'!C366)
-MAX(0,'SF American 11443300'!C366))</f>
        <v>-901</v>
      </c>
      <c r="D366" s="78">
        <f t="shared" si="31"/>
        <v>-901</v>
      </c>
      <c r="I366" s="90"/>
      <c r="J366" s="90"/>
      <c r="K366" s="90"/>
      <c r="L366" s="90"/>
    </row>
    <row r="367" spans="1:12">
      <c r="A367" s="65">
        <f t="shared" si="30"/>
        <v>1951</v>
      </c>
      <c r="B367" s="84">
        <v>18659</v>
      </c>
      <c r="C367" s="77">
        <f>IF(OR('SF American 11444500'!C367=-901,'SF American 11443500'!C367=-901),-901,
'SF American 11444500'!C367
-'SF American 11443500'!C367
-MAX(0,'SF American 11443460'!C367)
-MAX(0,'SF American 11443300'!C367))</f>
        <v>-901</v>
      </c>
      <c r="D367" s="78">
        <f t="shared" si="31"/>
        <v>-901</v>
      </c>
      <c r="I367" s="90"/>
      <c r="J367" s="90"/>
      <c r="K367" s="90"/>
      <c r="L367" s="90"/>
    </row>
    <row r="368" spans="1:12">
      <c r="A368" s="65">
        <f t="shared" si="30"/>
        <v>1951</v>
      </c>
      <c r="B368" s="84">
        <v>18687</v>
      </c>
      <c r="C368" s="77">
        <f>IF(OR('SF American 11444500'!C368=-901,'SF American 11443500'!C368=-901),-901,
'SF American 11444500'!C368
-'SF American 11443500'!C368
-MAX(0,'SF American 11443460'!C368)
-MAX(0,'SF American 11443300'!C368))</f>
        <v>-901</v>
      </c>
      <c r="D368" s="78">
        <f t="shared" si="31"/>
        <v>-901</v>
      </c>
      <c r="I368" s="90"/>
      <c r="J368" s="90"/>
      <c r="K368" s="90"/>
      <c r="L368" s="90"/>
    </row>
    <row r="369" spans="1:12">
      <c r="A369" s="65">
        <f t="shared" si="30"/>
        <v>1951</v>
      </c>
      <c r="B369" s="84">
        <v>18718</v>
      </c>
      <c r="C369" s="77">
        <f>IF(OR('SF American 11444500'!C369=-901,'SF American 11443500'!C369=-901),-901,
'SF American 11444500'!C369
-'SF American 11443500'!C369
-MAX(0,'SF American 11443460'!C369)
-MAX(0,'SF American 11443300'!C369))</f>
        <v>-901</v>
      </c>
      <c r="D369" s="78">
        <f t="shared" si="31"/>
        <v>-901</v>
      </c>
      <c r="I369" s="90"/>
      <c r="J369" s="90"/>
      <c r="K369" s="90"/>
      <c r="L369" s="90"/>
    </row>
    <row r="370" spans="1:12">
      <c r="A370" s="65">
        <f t="shared" si="30"/>
        <v>1951</v>
      </c>
      <c r="B370" s="84">
        <v>18748</v>
      </c>
      <c r="C370" s="77">
        <f>IF(OR('SF American 11444500'!C370=-901,'SF American 11443500'!C370=-901),-901,
'SF American 11444500'!C370
-'SF American 11443500'!C370
-MAX(0,'SF American 11443460'!C370)
-MAX(0,'SF American 11443300'!C370))</f>
        <v>-901</v>
      </c>
      <c r="D370" s="78">
        <f t="shared" si="31"/>
        <v>-901</v>
      </c>
      <c r="I370" s="90"/>
      <c r="J370" s="90"/>
      <c r="K370" s="90"/>
      <c r="L370" s="90"/>
    </row>
    <row r="371" spans="1:12">
      <c r="A371" s="65">
        <f t="shared" si="30"/>
        <v>1951</v>
      </c>
      <c r="B371" s="84">
        <v>18779</v>
      </c>
      <c r="C371" s="77">
        <f>IF(OR('SF American 11444500'!C371=-901,'SF American 11443500'!C371=-901),-901,
'SF American 11444500'!C371
-'SF American 11443500'!C371
-MAX(0,'SF American 11443460'!C371)
-MAX(0,'SF American 11443300'!C371))</f>
        <v>-901</v>
      </c>
      <c r="D371" s="78">
        <f t="shared" si="31"/>
        <v>-901</v>
      </c>
      <c r="I371" s="90"/>
      <c r="J371" s="90"/>
      <c r="K371" s="90"/>
      <c r="L371" s="90"/>
    </row>
    <row r="372" spans="1:12">
      <c r="A372" s="65">
        <f t="shared" si="30"/>
        <v>1951</v>
      </c>
      <c r="B372" s="84">
        <v>18809</v>
      </c>
      <c r="C372" s="77">
        <f>IF(OR('SF American 11444500'!C372=-901,'SF American 11443500'!C372=-901),-901,
'SF American 11444500'!C372
-'SF American 11443500'!C372
-MAX(0,'SF American 11443460'!C372)
-MAX(0,'SF American 11443300'!C372))</f>
        <v>-901</v>
      </c>
      <c r="D372" s="78">
        <f t="shared" si="31"/>
        <v>-901</v>
      </c>
      <c r="I372" s="90"/>
      <c r="J372" s="90"/>
      <c r="K372" s="90"/>
      <c r="L372" s="90"/>
    </row>
    <row r="373" spans="1:12">
      <c r="A373" s="65">
        <f t="shared" si="30"/>
        <v>1951</v>
      </c>
      <c r="B373" s="84">
        <v>18840</v>
      </c>
      <c r="C373" s="77">
        <f>IF(OR('SF American 11444500'!C373=-901,'SF American 11443500'!C373=-901),-901,
'SF American 11444500'!C373
-'SF American 11443500'!C373
-MAX(0,'SF American 11443460'!C373)
-MAX(0,'SF American 11443300'!C373))</f>
        <v>-901</v>
      </c>
      <c r="D373" s="78">
        <f t="shared" si="31"/>
        <v>-901</v>
      </c>
      <c r="I373" s="90"/>
      <c r="J373" s="90"/>
      <c r="K373" s="90"/>
      <c r="L373" s="90"/>
    </row>
    <row r="374" spans="1:12">
      <c r="A374" s="65">
        <f t="shared" si="30"/>
        <v>1951</v>
      </c>
      <c r="B374" s="84">
        <v>18871</v>
      </c>
      <c r="C374" s="77">
        <f>IF(OR('SF American 11444500'!C374=-901,'SF American 11443500'!C374=-901),-901,
'SF American 11444500'!C374
-'SF American 11443500'!C374
-MAX(0,'SF American 11443460'!C374)
-MAX(0,'SF American 11443300'!C374))</f>
        <v>-901</v>
      </c>
      <c r="D374" s="78">
        <f t="shared" si="31"/>
        <v>-901</v>
      </c>
      <c r="I374" s="90"/>
      <c r="J374" s="90"/>
      <c r="K374" s="90"/>
      <c r="L374" s="90"/>
    </row>
    <row r="375" spans="1:12">
      <c r="A375" s="65">
        <f t="shared" si="30"/>
        <v>1951</v>
      </c>
      <c r="B375" s="84">
        <v>18901</v>
      </c>
      <c r="C375" s="77">
        <f>IF(OR('SF American 11444500'!C375=-901,'SF American 11443500'!C375=-901),-901,
'SF American 11444500'!C375
-'SF American 11443500'!C375
-MAX(0,'SF American 11443460'!C375)
-MAX(0,'SF American 11443300'!C375))</f>
        <v>-901</v>
      </c>
      <c r="D375" s="78">
        <f t="shared" si="31"/>
        <v>-901</v>
      </c>
      <c r="I375" s="90"/>
      <c r="J375" s="90"/>
      <c r="K375" s="90"/>
      <c r="L375" s="90"/>
    </row>
    <row r="376" spans="1:12">
      <c r="A376" s="65">
        <f t="shared" si="30"/>
        <v>1952</v>
      </c>
      <c r="B376" s="84">
        <v>18932</v>
      </c>
      <c r="C376" s="77">
        <f>IF(OR('SF American 11444500'!C376=-901,'SF American 11443500'!C376=-901),-901,
'SF American 11444500'!C376
-'SF American 11443500'!C376
-MAX(0,'SF American 11443460'!C376)
-MAX(0,'SF American 11443300'!C376))</f>
        <v>-901</v>
      </c>
      <c r="D376" s="78">
        <f t="shared" si="31"/>
        <v>-901</v>
      </c>
      <c r="I376" s="90"/>
      <c r="J376" s="90"/>
      <c r="K376" s="90"/>
      <c r="L376" s="90"/>
    </row>
    <row r="377" spans="1:12">
      <c r="A377" s="65">
        <f t="shared" si="30"/>
        <v>1952</v>
      </c>
      <c r="B377" s="84">
        <v>18962</v>
      </c>
      <c r="C377" s="77">
        <f>IF(OR('SF American 11444500'!C377=-901,'SF American 11443500'!C377=-901),-901,
'SF American 11444500'!C377
-'SF American 11443500'!C377
-MAX(0,'SF American 11443460'!C377)
-MAX(0,'SF American 11443300'!C377))</f>
        <v>-901</v>
      </c>
      <c r="D377" s="78">
        <f t="shared" si="31"/>
        <v>-901</v>
      </c>
      <c r="I377" s="90"/>
      <c r="J377" s="90"/>
      <c r="K377" s="90"/>
      <c r="L377" s="90"/>
    </row>
    <row r="378" spans="1:12">
      <c r="A378" s="65">
        <f t="shared" si="30"/>
        <v>1952</v>
      </c>
      <c r="B378" s="84">
        <v>18993</v>
      </c>
      <c r="C378" s="77">
        <f>IF(OR('SF American 11444500'!C378=-901,'SF American 11443500'!C378=-901),-901,
'SF American 11444500'!C378
-'SF American 11443500'!C378
-MAX(0,'SF American 11443460'!C378)
-MAX(0,'SF American 11443300'!C378))</f>
        <v>-901</v>
      </c>
      <c r="D378" s="78">
        <f t="shared" si="31"/>
        <v>-901</v>
      </c>
      <c r="I378" s="90"/>
      <c r="J378" s="90"/>
      <c r="K378" s="90"/>
      <c r="L378" s="90"/>
    </row>
    <row r="379" spans="1:12">
      <c r="A379" s="65">
        <f t="shared" si="30"/>
        <v>1952</v>
      </c>
      <c r="B379" s="84">
        <v>19024</v>
      </c>
      <c r="C379" s="77">
        <f>IF(OR('SF American 11444500'!C379=-901,'SF American 11443500'!C379=-901),-901,
'SF American 11444500'!C379
-'SF American 11443500'!C379
-MAX(0,'SF American 11443460'!C379)
-MAX(0,'SF American 11443300'!C379))</f>
        <v>-901</v>
      </c>
      <c r="D379" s="78">
        <f t="shared" si="31"/>
        <v>-901</v>
      </c>
      <c r="I379" s="90"/>
      <c r="J379" s="90"/>
      <c r="K379" s="90"/>
      <c r="L379" s="90"/>
    </row>
    <row r="380" spans="1:12">
      <c r="A380" s="65">
        <f t="shared" si="30"/>
        <v>1952</v>
      </c>
      <c r="B380" s="84">
        <v>19053</v>
      </c>
      <c r="C380" s="77">
        <f>IF(OR('SF American 11444500'!C380=-901,'SF American 11443500'!C380=-901),-901,
'SF American 11444500'!C380
-'SF American 11443500'!C380
-MAX(0,'SF American 11443460'!C380)
-MAX(0,'SF American 11443300'!C380))</f>
        <v>-901</v>
      </c>
      <c r="D380" s="78">
        <f t="shared" si="31"/>
        <v>-901</v>
      </c>
      <c r="I380" s="90"/>
      <c r="J380" s="90"/>
      <c r="K380" s="90"/>
      <c r="L380" s="90"/>
    </row>
    <row r="381" spans="1:12">
      <c r="A381" s="65">
        <f t="shared" si="30"/>
        <v>1952</v>
      </c>
      <c r="B381" s="84">
        <v>19084</v>
      </c>
      <c r="C381" s="77">
        <f>IF(OR('SF American 11444500'!C381=-901,'SF American 11443500'!C381=-901),-901,
'SF American 11444500'!C381
-'SF American 11443500'!C381
-MAX(0,'SF American 11443460'!C381)
-MAX(0,'SF American 11443300'!C381))</f>
        <v>-901</v>
      </c>
      <c r="D381" s="78">
        <f t="shared" si="31"/>
        <v>-901</v>
      </c>
      <c r="I381" s="90"/>
      <c r="J381" s="90"/>
      <c r="K381" s="90"/>
      <c r="L381" s="90"/>
    </row>
    <row r="382" spans="1:12">
      <c r="A382" s="65">
        <f t="shared" si="30"/>
        <v>1952</v>
      </c>
      <c r="B382" s="84">
        <v>19114</v>
      </c>
      <c r="C382" s="77">
        <f>IF(OR('SF American 11444500'!C382=-901,'SF American 11443500'!C382=-901),-901,
'SF American 11444500'!C382
-'SF American 11443500'!C382
-MAX(0,'SF American 11443460'!C382)
-MAX(0,'SF American 11443300'!C382))</f>
        <v>-901</v>
      </c>
      <c r="D382" s="78">
        <f t="shared" si="31"/>
        <v>-901</v>
      </c>
      <c r="I382" s="90"/>
      <c r="J382" s="90"/>
      <c r="K382" s="90"/>
      <c r="L382" s="90"/>
    </row>
    <row r="383" spans="1:12">
      <c r="A383" s="65">
        <f t="shared" si="30"/>
        <v>1952</v>
      </c>
      <c r="B383" s="84">
        <v>19145</v>
      </c>
      <c r="C383" s="77">
        <f>IF(OR('SF American 11444500'!C383=-901,'SF American 11443500'!C383=-901),-901,
'SF American 11444500'!C383
-'SF American 11443500'!C383
-MAX(0,'SF American 11443460'!C383)
-MAX(0,'SF American 11443300'!C383))</f>
        <v>-901</v>
      </c>
      <c r="D383" s="78">
        <f t="shared" si="31"/>
        <v>-901</v>
      </c>
      <c r="I383" s="90"/>
      <c r="J383" s="90"/>
      <c r="K383" s="90"/>
      <c r="L383" s="90"/>
    </row>
    <row r="384" spans="1:12">
      <c r="A384" s="65">
        <f t="shared" si="30"/>
        <v>1952</v>
      </c>
      <c r="B384" s="84">
        <v>19175</v>
      </c>
      <c r="C384" s="77">
        <f>IF(OR('SF American 11444500'!C384=-901,'SF American 11443500'!C384=-901),-901,
'SF American 11444500'!C384
-'SF American 11443500'!C384
-MAX(0,'SF American 11443460'!C384)
-MAX(0,'SF American 11443300'!C384))</f>
        <v>-901</v>
      </c>
      <c r="D384" s="78">
        <f t="shared" si="31"/>
        <v>-901</v>
      </c>
      <c r="I384" s="90"/>
      <c r="J384" s="90"/>
      <c r="K384" s="90"/>
      <c r="L384" s="90"/>
    </row>
    <row r="385" spans="1:12">
      <c r="A385" s="65">
        <f t="shared" si="30"/>
        <v>1952</v>
      </c>
      <c r="B385" s="84">
        <v>19206</v>
      </c>
      <c r="C385" s="77">
        <f>IF(OR('SF American 11444500'!C385=-901,'SF American 11443500'!C385=-901),-901,
'SF American 11444500'!C385
-'SF American 11443500'!C385
-MAX(0,'SF American 11443460'!C385)
-MAX(0,'SF American 11443300'!C385))</f>
        <v>-901</v>
      </c>
      <c r="D385" s="78">
        <f t="shared" si="31"/>
        <v>-901</v>
      </c>
      <c r="I385" s="90"/>
      <c r="J385" s="90"/>
      <c r="K385" s="90"/>
      <c r="L385" s="90"/>
    </row>
    <row r="386" spans="1:12">
      <c r="A386" s="65">
        <f t="shared" si="30"/>
        <v>1952</v>
      </c>
      <c r="B386" s="84">
        <v>19237</v>
      </c>
      <c r="C386" s="77">
        <f>IF(OR('SF American 11444500'!C386=-901,'SF American 11443500'!C386=-901),-901,
'SF American 11444500'!C386
-'SF American 11443500'!C386
-MAX(0,'SF American 11443460'!C386)
-MAX(0,'SF American 11443300'!C386))</f>
        <v>-901</v>
      </c>
      <c r="D386" s="78">
        <f t="shared" si="31"/>
        <v>-901</v>
      </c>
      <c r="I386" s="90"/>
      <c r="J386" s="90"/>
      <c r="K386" s="90"/>
      <c r="L386" s="90"/>
    </row>
    <row r="387" spans="1:12">
      <c r="A387" s="65">
        <f t="shared" si="30"/>
        <v>1952</v>
      </c>
      <c r="B387" s="84">
        <v>19267</v>
      </c>
      <c r="C387" s="77">
        <f>IF(OR('SF American 11444500'!C387=-901,'SF American 11443500'!C387=-901),-901,
'SF American 11444500'!C387
-'SF American 11443500'!C387
-MAX(0,'SF American 11443460'!C387)
-MAX(0,'SF American 11443300'!C387))</f>
        <v>-901</v>
      </c>
      <c r="D387" s="78">
        <f t="shared" si="31"/>
        <v>-901</v>
      </c>
      <c r="I387" s="90"/>
      <c r="J387" s="90"/>
      <c r="K387" s="90"/>
      <c r="L387" s="90"/>
    </row>
    <row r="388" spans="1:12">
      <c r="A388" s="65">
        <f t="shared" si="30"/>
        <v>1953</v>
      </c>
      <c r="B388" s="84">
        <v>19298</v>
      </c>
      <c r="C388" s="77">
        <f>IF(OR('SF American 11444500'!C388=-901,'SF American 11443500'!C388=-901),-901,
'SF American 11444500'!C388
-'SF American 11443500'!C388
-MAX(0,'SF American 11443460'!C388)
-MAX(0,'SF American 11443300'!C388))</f>
        <v>-901</v>
      </c>
      <c r="D388" s="78">
        <f t="shared" si="31"/>
        <v>-901</v>
      </c>
      <c r="I388" s="90"/>
      <c r="J388" s="90"/>
      <c r="K388" s="90"/>
      <c r="L388" s="90"/>
    </row>
    <row r="389" spans="1:12">
      <c r="A389" s="65">
        <f t="shared" si="30"/>
        <v>1953</v>
      </c>
      <c r="B389" s="84">
        <v>19328</v>
      </c>
      <c r="C389" s="77">
        <f>IF(OR('SF American 11444500'!C389=-901,'SF American 11443500'!C389=-901),-901,
'SF American 11444500'!C389
-'SF American 11443500'!C389
-MAX(0,'SF American 11443460'!C389)
-MAX(0,'SF American 11443300'!C389))</f>
        <v>-901</v>
      </c>
      <c r="D389" s="78">
        <f t="shared" si="31"/>
        <v>-901</v>
      </c>
      <c r="I389" s="90"/>
      <c r="J389" s="90"/>
      <c r="K389" s="90"/>
      <c r="L389" s="90"/>
    </row>
    <row r="390" spans="1:12">
      <c r="A390" s="65">
        <f t="shared" si="30"/>
        <v>1953</v>
      </c>
      <c r="B390" s="84">
        <v>19359</v>
      </c>
      <c r="C390" s="77">
        <f>IF(OR('SF American 11444500'!C390=-901,'SF American 11443500'!C390=-901),-901,
'SF American 11444500'!C390
-'SF American 11443500'!C390
-MAX(0,'SF American 11443460'!C390)
-MAX(0,'SF American 11443300'!C390))</f>
        <v>-901</v>
      </c>
      <c r="D390" s="78">
        <f t="shared" si="31"/>
        <v>-901</v>
      </c>
      <c r="I390" s="90"/>
      <c r="J390" s="90"/>
      <c r="K390" s="90"/>
      <c r="L390" s="90"/>
    </row>
    <row r="391" spans="1:12">
      <c r="A391" s="65">
        <f t="shared" si="30"/>
        <v>1953</v>
      </c>
      <c r="B391" s="84">
        <v>19390</v>
      </c>
      <c r="C391" s="77">
        <f>IF(OR('SF American 11444500'!C391=-901,'SF American 11443500'!C391=-901),-901,
'SF American 11444500'!C391
-'SF American 11443500'!C391
-MAX(0,'SF American 11443460'!C391)
-MAX(0,'SF American 11443300'!C391))</f>
        <v>-901</v>
      </c>
      <c r="D391" s="78">
        <f t="shared" si="31"/>
        <v>-901</v>
      </c>
      <c r="I391" s="90"/>
      <c r="J391" s="90"/>
      <c r="K391" s="90"/>
      <c r="L391" s="90"/>
    </row>
    <row r="392" spans="1:12">
      <c r="A392" s="65">
        <f t="shared" si="30"/>
        <v>1953</v>
      </c>
      <c r="B392" s="84">
        <v>19418</v>
      </c>
      <c r="C392" s="77">
        <f>IF(OR('SF American 11444500'!C392=-901,'SF American 11443500'!C392=-901),-901,
'SF American 11444500'!C392
-'SF American 11443500'!C392
-MAX(0,'SF American 11443460'!C392)
-MAX(0,'SF American 11443300'!C392))</f>
        <v>-901</v>
      </c>
      <c r="D392" s="78">
        <f t="shared" si="31"/>
        <v>-901</v>
      </c>
      <c r="I392" s="90"/>
      <c r="J392" s="90"/>
      <c r="K392" s="90"/>
      <c r="L392" s="90"/>
    </row>
    <row r="393" spans="1:12">
      <c r="A393" s="65">
        <f t="shared" si="30"/>
        <v>1953</v>
      </c>
      <c r="B393" s="84">
        <v>19449</v>
      </c>
      <c r="C393" s="77">
        <f>IF(OR('SF American 11444500'!C393=-901,'SF American 11443500'!C393=-901),-901,
'SF American 11444500'!C393
-'SF American 11443500'!C393
-MAX(0,'SF American 11443460'!C393)
-MAX(0,'SF American 11443300'!C393))</f>
        <v>-901</v>
      </c>
      <c r="D393" s="78">
        <f t="shared" si="31"/>
        <v>-901</v>
      </c>
      <c r="I393" s="90"/>
      <c r="J393" s="90"/>
      <c r="K393" s="90"/>
      <c r="L393" s="90"/>
    </row>
    <row r="394" spans="1:12">
      <c r="A394" s="65">
        <f t="shared" si="30"/>
        <v>1953</v>
      </c>
      <c r="B394" s="84">
        <v>19479</v>
      </c>
      <c r="C394" s="77">
        <f>IF(OR('SF American 11444500'!C394=-901,'SF American 11443500'!C394=-901),-901,
'SF American 11444500'!C394
-'SF American 11443500'!C394
-MAX(0,'SF American 11443460'!C394)
-MAX(0,'SF American 11443300'!C394))</f>
        <v>-901</v>
      </c>
      <c r="D394" s="78">
        <f t="shared" si="31"/>
        <v>-901</v>
      </c>
      <c r="I394" s="90"/>
      <c r="J394" s="90"/>
      <c r="K394" s="90"/>
      <c r="L394" s="90"/>
    </row>
    <row r="395" spans="1:12">
      <c r="A395" s="65">
        <f t="shared" si="30"/>
        <v>1953</v>
      </c>
      <c r="B395" s="84">
        <v>19510</v>
      </c>
      <c r="C395" s="77">
        <f>IF(OR('SF American 11444500'!C395=-901,'SF American 11443500'!C395=-901),-901,
'SF American 11444500'!C395
-'SF American 11443500'!C395
-MAX(0,'SF American 11443460'!C395)
-MAX(0,'SF American 11443300'!C395))</f>
        <v>-901</v>
      </c>
      <c r="D395" s="78">
        <f t="shared" si="31"/>
        <v>-901</v>
      </c>
      <c r="I395" s="90"/>
      <c r="J395" s="90"/>
      <c r="K395" s="90"/>
      <c r="L395" s="90"/>
    </row>
    <row r="396" spans="1:12">
      <c r="A396" s="65">
        <f t="shared" si="30"/>
        <v>1953</v>
      </c>
      <c r="B396" s="84">
        <v>19540</v>
      </c>
      <c r="C396" s="77">
        <f>IF(OR('SF American 11444500'!C396=-901,'SF American 11443500'!C396=-901),-901,
'SF American 11444500'!C396
-'SF American 11443500'!C396
-MAX(0,'SF American 11443460'!C396)
-MAX(0,'SF American 11443300'!C396))</f>
        <v>-901</v>
      </c>
      <c r="D396" s="78">
        <f t="shared" si="31"/>
        <v>-901</v>
      </c>
      <c r="I396" s="90"/>
      <c r="J396" s="90"/>
      <c r="K396" s="90"/>
      <c r="L396" s="90"/>
    </row>
    <row r="397" spans="1:12">
      <c r="A397" s="65">
        <f t="shared" si="30"/>
        <v>1953</v>
      </c>
      <c r="B397" s="84">
        <v>19571</v>
      </c>
      <c r="C397" s="77">
        <f>IF(OR('SF American 11444500'!C397=-901,'SF American 11443500'!C397=-901),-901,
'SF American 11444500'!C397
-'SF American 11443500'!C397
-MAX(0,'SF American 11443460'!C397)
-MAX(0,'SF American 11443300'!C397))</f>
        <v>-901</v>
      </c>
      <c r="D397" s="78">
        <f t="shared" si="31"/>
        <v>-901</v>
      </c>
      <c r="I397" s="90"/>
      <c r="J397" s="90"/>
      <c r="K397" s="90"/>
      <c r="L397" s="90"/>
    </row>
    <row r="398" spans="1:12">
      <c r="A398" s="65">
        <f t="shared" si="30"/>
        <v>1953</v>
      </c>
      <c r="B398" s="84">
        <v>19602</v>
      </c>
      <c r="C398" s="77">
        <f>IF(OR('SF American 11444500'!C398=-901,'SF American 11443500'!C398=-901),-901,
'SF American 11444500'!C398
-'SF American 11443500'!C398
-MAX(0,'SF American 11443460'!C398)
-MAX(0,'SF American 11443300'!C398))</f>
        <v>-901</v>
      </c>
      <c r="D398" s="78">
        <f t="shared" si="31"/>
        <v>-901</v>
      </c>
      <c r="I398" s="90"/>
      <c r="J398" s="90"/>
      <c r="K398" s="90"/>
      <c r="L398" s="90"/>
    </row>
    <row r="399" spans="1:12">
      <c r="A399" s="65">
        <f t="shared" si="30"/>
        <v>1953</v>
      </c>
      <c r="B399" s="84">
        <v>19632</v>
      </c>
      <c r="C399" s="77">
        <f>IF(OR('SF American 11444500'!C399=-901,'SF American 11443500'!C399=-901),-901,
'SF American 11444500'!C399
-'SF American 11443500'!C399
-MAX(0,'SF American 11443460'!C399)
-MAX(0,'SF American 11443300'!C399))</f>
        <v>-901</v>
      </c>
      <c r="D399" s="78">
        <f t="shared" si="31"/>
        <v>-901</v>
      </c>
      <c r="I399" s="90"/>
      <c r="J399" s="90"/>
      <c r="K399" s="90"/>
      <c r="L399" s="90"/>
    </row>
    <row r="400" spans="1:12">
      <c r="A400" s="65">
        <f t="shared" si="30"/>
        <v>1954</v>
      </c>
      <c r="B400" s="84">
        <v>19663</v>
      </c>
      <c r="C400" s="77">
        <f>IF(OR('SF American 11444500'!C400=-901,'SF American 11443500'!C400=-901),-901,
'SF American 11444500'!C400
-'SF American 11443500'!C400
-MAX(0,'SF American 11443460'!C400)
-MAX(0,'SF American 11443300'!C400))</f>
        <v>-901</v>
      </c>
      <c r="D400" s="78">
        <f t="shared" si="31"/>
        <v>-901</v>
      </c>
      <c r="I400" s="90"/>
      <c r="J400" s="90"/>
      <c r="K400" s="90"/>
      <c r="L400" s="90"/>
    </row>
    <row r="401" spans="1:12">
      <c r="A401" s="65">
        <f t="shared" ref="A401:A464" si="32">IF(MONTH(B401)&gt;9,YEAR(B401)+1,YEAR(B401))</f>
        <v>1954</v>
      </c>
      <c r="B401" s="84">
        <v>19693</v>
      </c>
      <c r="C401" s="77">
        <f>IF(OR('SF American 11444500'!C401=-901,'SF American 11443500'!C401=-901),-901,
'SF American 11444500'!C401
-'SF American 11443500'!C401
-MAX(0,'SF American 11443460'!C401)
-MAX(0,'SF American 11443300'!C401))</f>
        <v>-901</v>
      </c>
      <c r="D401" s="78">
        <f t="shared" ref="D401:D464" si="33">IF(C401&lt;&gt;-901,C401*DAY(B401)*24*60*60/(220*22*9*1000),-901)</f>
        <v>-901</v>
      </c>
      <c r="I401" s="90"/>
      <c r="J401" s="90"/>
      <c r="K401" s="90"/>
      <c r="L401" s="90"/>
    </row>
    <row r="402" spans="1:12">
      <c r="A402" s="65">
        <f t="shared" si="32"/>
        <v>1954</v>
      </c>
      <c r="B402" s="84">
        <v>19724</v>
      </c>
      <c r="C402" s="77">
        <f>IF(OR('SF American 11444500'!C402=-901,'SF American 11443500'!C402=-901),-901,
'SF American 11444500'!C402
-'SF American 11443500'!C402
-MAX(0,'SF American 11443460'!C402)
-MAX(0,'SF American 11443300'!C402))</f>
        <v>-901</v>
      </c>
      <c r="D402" s="78">
        <f t="shared" si="33"/>
        <v>-901</v>
      </c>
      <c r="I402" s="90"/>
      <c r="J402" s="90"/>
      <c r="K402" s="90"/>
      <c r="L402" s="90"/>
    </row>
    <row r="403" spans="1:12">
      <c r="A403" s="65">
        <f t="shared" si="32"/>
        <v>1954</v>
      </c>
      <c r="B403" s="84">
        <v>19755</v>
      </c>
      <c r="C403" s="77">
        <f>IF(OR('SF American 11444500'!C403=-901,'SF American 11443500'!C403=-901),-901,
'SF American 11444500'!C403
-'SF American 11443500'!C403
-MAX(0,'SF American 11443460'!C403)
-MAX(0,'SF American 11443300'!C403))</f>
        <v>-901</v>
      </c>
      <c r="D403" s="78">
        <f t="shared" si="33"/>
        <v>-901</v>
      </c>
      <c r="I403" s="90"/>
      <c r="J403" s="90"/>
      <c r="K403" s="90"/>
      <c r="L403" s="90"/>
    </row>
    <row r="404" spans="1:12">
      <c r="A404" s="65">
        <f t="shared" si="32"/>
        <v>1954</v>
      </c>
      <c r="B404" s="84">
        <v>19783</v>
      </c>
      <c r="C404" s="77">
        <f>IF(OR('SF American 11444500'!C404=-901,'SF American 11443500'!C404=-901),-901,
'SF American 11444500'!C404
-'SF American 11443500'!C404
-MAX(0,'SF American 11443460'!C404)
-MAX(0,'SF American 11443300'!C404))</f>
        <v>-901</v>
      </c>
      <c r="D404" s="78">
        <f t="shared" si="33"/>
        <v>-901</v>
      </c>
      <c r="I404" s="90"/>
      <c r="J404" s="90"/>
      <c r="K404" s="90"/>
      <c r="L404" s="90"/>
    </row>
    <row r="405" spans="1:12">
      <c r="A405" s="65">
        <f t="shared" si="32"/>
        <v>1954</v>
      </c>
      <c r="B405" s="84">
        <v>19814</v>
      </c>
      <c r="C405" s="77">
        <f>IF(OR('SF American 11444500'!C405=-901,'SF American 11443500'!C405=-901),-901,
'SF American 11444500'!C405
-'SF American 11443500'!C405
-MAX(0,'SF American 11443460'!C405)
-MAX(0,'SF American 11443300'!C405))</f>
        <v>-901</v>
      </c>
      <c r="D405" s="78">
        <f t="shared" si="33"/>
        <v>-901</v>
      </c>
      <c r="I405" s="90"/>
      <c r="J405" s="90"/>
      <c r="K405" s="90"/>
      <c r="L405" s="90"/>
    </row>
    <row r="406" spans="1:12">
      <c r="A406" s="65">
        <f t="shared" si="32"/>
        <v>1954</v>
      </c>
      <c r="B406" s="84">
        <v>19844</v>
      </c>
      <c r="C406" s="77">
        <f>IF(OR('SF American 11444500'!C406=-901,'SF American 11443500'!C406=-901),-901,
'SF American 11444500'!C406
-'SF American 11443500'!C406
-MAX(0,'SF American 11443460'!C406)
-MAX(0,'SF American 11443300'!C406))</f>
        <v>-901</v>
      </c>
      <c r="D406" s="78">
        <f t="shared" si="33"/>
        <v>-901</v>
      </c>
      <c r="I406" s="90"/>
      <c r="J406" s="90"/>
      <c r="K406" s="90"/>
      <c r="L406" s="90"/>
    </row>
    <row r="407" spans="1:12">
      <c r="A407" s="65">
        <f t="shared" si="32"/>
        <v>1954</v>
      </c>
      <c r="B407" s="84">
        <v>19875</v>
      </c>
      <c r="C407" s="77">
        <f>IF(OR('SF American 11444500'!C407=-901,'SF American 11443500'!C407=-901),-901,
'SF American 11444500'!C407
-'SF American 11443500'!C407
-MAX(0,'SF American 11443460'!C407)
-MAX(0,'SF American 11443300'!C407))</f>
        <v>-901</v>
      </c>
      <c r="D407" s="78">
        <f t="shared" si="33"/>
        <v>-901</v>
      </c>
      <c r="I407" s="90"/>
      <c r="J407" s="90"/>
      <c r="K407" s="90"/>
      <c r="L407" s="90"/>
    </row>
    <row r="408" spans="1:12">
      <c r="A408" s="65">
        <f t="shared" si="32"/>
        <v>1954</v>
      </c>
      <c r="B408" s="84">
        <v>19905</v>
      </c>
      <c r="C408" s="77">
        <f>IF(OR('SF American 11444500'!C408=-901,'SF American 11443500'!C408=-901),-901,
'SF American 11444500'!C408
-'SF American 11443500'!C408
-MAX(0,'SF American 11443460'!C408)
-MAX(0,'SF American 11443300'!C408))</f>
        <v>-901</v>
      </c>
      <c r="D408" s="78">
        <f t="shared" si="33"/>
        <v>-901</v>
      </c>
      <c r="I408" s="90"/>
      <c r="J408" s="90"/>
      <c r="K408" s="90"/>
      <c r="L408" s="90"/>
    </row>
    <row r="409" spans="1:12">
      <c r="A409" s="65">
        <f t="shared" si="32"/>
        <v>1954</v>
      </c>
      <c r="B409" s="84">
        <v>19936</v>
      </c>
      <c r="C409" s="77">
        <f>IF(OR('SF American 11444500'!C409=-901,'SF American 11443500'!C409=-901),-901,
'SF American 11444500'!C409
-'SF American 11443500'!C409
-MAX(0,'SF American 11443460'!C409)
-MAX(0,'SF American 11443300'!C409))</f>
        <v>-901</v>
      </c>
      <c r="D409" s="78">
        <f t="shared" si="33"/>
        <v>-901</v>
      </c>
      <c r="I409" s="90"/>
      <c r="J409" s="90"/>
      <c r="K409" s="90"/>
      <c r="L409" s="90"/>
    </row>
    <row r="410" spans="1:12">
      <c r="A410" s="65">
        <f t="shared" si="32"/>
        <v>1954</v>
      </c>
      <c r="B410" s="84">
        <v>19967</v>
      </c>
      <c r="C410" s="77">
        <f>IF(OR('SF American 11444500'!C410=-901,'SF American 11443500'!C410=-901),-901,
'SF American 11444500'!C410
-'SF American 11443500'!C410
-MAX(0,'SF American 11443460'!C410)
-MAX(0,'SF American 11443300'!C410))</f>
        <v>-901</v>
      </c>
      <c r="D410" s="78">
        <f t="shared" si="33"/>
        <v>-901</v>
      </c>
      <c r="I410" s="90"/>
      <c r="J410" s="90"/>
      <c r="K410" s="90"/>
      <c r="L410" s="90"/>
    </row>
    <row r="411" spans="1:12">
      <c r="A411" s="65">
        <f t="shared" si="32"/>
        <v>1954</v>
      </c>
      <c r="B411" s="84">
        <v>19997</v>
      </c>
      <c r="C411" s="77">
        <f>IF(OR('SF American 11444500'!C411=-901,'SF American 11443500'!C411=-901),-901,
'SF American 11444500'!C411
-'SF American 11443500'!C411
-MAX(0,'SF American 11443460'!C411)
-MAX(0,'SF American 11443300'!C411))</f>
        <v>-901</v>
      </c>
      <c r="D411" s="78">
        <f t="shared" si="33"/>
        <v>-901</v>
      </c>
      <c r="I411" s="90"/>
      <c r="J411" s="90"/>
      <c r="K411" s="90"/>
      <c r="L411" s="90"/>
    </row>
    <row r="412" spans="1:12">
      <c r="A412" s="65">
        <f t="shared" si="32"/>
        <v>1955</v>
      </c>
      <c r="B412" s="84">
        <v>20028</v>
      </c>
      <c r="C412" s="77">
        <f>IF(OR('SF American 11444500'!C412=-901,'SF American 11443500'!C412=-901),-901,
'SF American 11444500'!C412
-'SF American 11443500'!C412
-MAX(0,'SF American 11443460'!C412)
-MAX(0,'SF American 11443300'!C412))</f>
        <v>-901</v>
      </c>
      <c r="D412" s="78">
        <f t="shared" si="33"/>
        <v>-901</v>
      </c>
      <c r="I412" s="90"/>
      <c r="J412" s="90"/>
      <c r="K412" s="90"/>
      <c r="L412" s="90"/>
    </row>
    <row r="413" spans="1:12">
      <c r="A413" s="65">
        <f t="shared" si="32"/>
        <v>1955</v>
      </c>
      <c r="B413" s="84">
        <v>20058</v>
      </c>
      <c r="C413" s="77">
        <f>IF(OR('SF American 11444500'!C413=-901,'SF American 11443500'!C413=-901),-901,
'SF American 11444500'!C413
-'SF American 11443500'!C413
-MAX(0,'SF American 11443460'!C413)
-MAX(0,'SF American 11443300'!C413))</f>
        <v>-901</v>
      </c>
      <c r="D413" s="78">
        <f t="shared" si="33"/>
        <v>-901</v>
      </c>
      <c r="I413" s="90"/>
      <c r="J413" s="90"/>
      <c r="K413" s="90"/>
      <c r="L413" s="90"/>
    </row>
    <row r="414" spans="1:12">
      <c r="A414" s="65">
        <f t="shared" si="32"/>
        <v>1955</v>
      </c>
      <c r="B414" s="84">
        <v>20089</v>
      </c>
      <c r="C414" s="77">
        <f>IF(OR('SF American 11444500'!C414=-901,'SF American 11443500'!C414=-901),-901,
'SF American 11444500'!C414
-'SF American 11443500'!C414
-MAX(0,'SF American 11443460'!C414)
-MAX(0,'SF American 11443300'!C414))</f>
        <v>-901</v>
      </c>
      <c r="D414" s="78">
        <f t="shared" si="33"/>
        <v>-901</v>
      </c>
      <c r="I414" s="90"/>
      <c r="J414" s="90"/>
      <c r="K414" s="90"/>
      <c r="L414" s="90"/>
    </row>
    <row r="415" spans="1:12">
      <c r="A415" s="65">
        <f t="shared" si="32"/>
        <v>1955</v>
      </c>
      <c r="B415" s="84">
        <v>20120</v>
      </c>
      <c r="C415" s="77">
        <f>IF(OR('SF American 11444500'!C415=-901,'SF American 11443500'!C415=-901),-901,
'SF American 11444500'!C415
-'SF American 11443500'!C415
-MAX(0,'SF American 11443460'!C415)
-MAX(0,'SF American 11443300'!C415))</f>
        <v>-901</v>
      </c>
      <c r="D415" s="78">
        <f t="shared" si="33"/>
        <v>-901</v>
      </c>
      <c r="I415" s="90"/>
      <c r="J415" s="90"/>
      <c r="K415" s="90"/>
      <c r="L415" s="90"/>
    </row>
    <row r="416" spans="1:12">
      <c r="A416" s="65">
        <f t="shared" si="32"/>
        <v>1955</v>
      </c>
      <c r="B416" s="84">
        <v>20148</v>
      </c>
      <c r="C416" s="77">
        <f>IF(OR('SF American 11444500'!C416=-901,'SF American 11443500'!C416=-901),-901,
'SF American 11444500'!C416
-'SF American 11443500'!C416
-MAX(0,'SF American 11443460'!C416)
-MAX(0,'SF American 11443300'!C416))</f>
        <v>-901</v>
      </c>
      <c r="D416" s="78">
        <f t="shared" si="33"/>
        <v>-901</v>
      </c>
      <c r="I416" s="90"/>
      <c r="J416" s="90"/>
      <c r="K416" s="90"/>
      <c r="L416" s="90"/>
    </row>
    <row r="417" spans="1:12">
      <c r="A417" s="65">
        <f t="shared" si="32"/>
        <v>1955</v>
      </c>
      <c r="B417" s="84">
        <v>20179</v>
      </c>
      <c r="C417" s="77">
        <f>IF(OR('SF American 11444500'!C417=-901,'SF American 11443500'!C417=-901),-901,
'SF American 11444500'!C417
-'SF American 11443500'!C417
-MAX(0,'SF American 11443460'!C417)
-MAX(0,'SF American 11443300'!C417))</f>
        <v>-901</v>
      </c>
      <c r="D417" s="78">
        <f t="shared" si="33"/>
        <v>-901</v>
      </c>
      <c r="I417" s="90"/>
      <c r="J417" s="90"/>
      <c r="K417" s="90"/>
      <c r="L417" s="90"/>
    </row>
    <row r="418" spans="1:12">
      <c r="A418" s="65">
        <f t="shared" si="32"/>
        <v>1955</v>
      </c>
      <c r="B418" s="84">
        <v>20209</v>
      </c>
      <c r="C418" s="77">
        <f>IF(OR('SF American 11444500'!C418=-901,'SF American 11443500'!C418=-901),-901,
'SF American 11444500'!C418
-'SF American 11443500'!C418
-MAX(0,'SF American 11443460'!C418)
-MAX(0,'SF American 11443300'!C418))</f>
        <v>-901</v>
      </c>
      <c r="D418" s="78">
        <f t="shared" si="33"/>
        <v>-901</v>
      </c>
      <c r="I418" s="90"/>
      <c r="J418" s="90"/>
      <c r="K418" s="90"/>
      <c r="L418" s="90"/>
    </row>
    <row r="419" spans="1:12">
      <c r="A419" s="65">
        <f t="shared" si="32"/>
        <v>1955</v>
      </c>
      <c r="B419" s="84">
        <v>20240</v>
      </c>
      <c r="C419" s="77">
        <f>IF(OR('SF American 11444500'!C419=-901,'SF American 11443500'!C419=-901),-901,
'SF American 11444500'!C419
-'SF American 11443500'!C419
-MAX(0,'SF American 11443460'!C419)
-MAX(0,'SF American 11443300'!C419))</f>
        <v>-901</v>
      </c>
      <c r="D419" s="78">
        <f t="shared" si="33"/>
        <v>-901</v>
      </c>
      <c r="I419" s="90"/>
      <c r="J419" s="90"/>
      <c r="K419" s="90"/>
      <c r="L419" s="90"/>
    </row>
    <row r="420" spans="1:12">
      <c r="A420" s="65">
        <f t="shared" si="32"/>
        <v>1955</v>
      </c>
      <c r="B420" s="84">
        <v>20270</v>
      </c>
      <c r="C420" s="77">
        <f>IF(OR('SF American 11444500'!C420=-901,'SF American 11443500'!C420=-901),-901,
'SF American 11444500'!C420
-'SF American 11443500'!C420
-MAX(0,'SF American 11443460'!C420)
-MAX(0,'SF American 11443300'!C420))</f>
        <v>-901</v>
      </c>
      <c r="D420" s="78">
        <f t="shared" si="33"/>
        <v>-901</v>
      </c>
      <c r="I420" s="90"/>
      <c r="J420" s="90"/>
      <c r="K420" s="90"/>
      <c r="L420" s="90"/>
    </row>
    <row r="421" spans="1:12">
      <c r="A421" s="65">
        <f t="shared" si="32"/>
        <v>1955</v>
      </c>
      <c r="B421" s="84">
        <v>20301</v>
      </c>
      <c r="C421" s="77">
        <f>IF(OR('SF American 11444500'!C421=-901,'SF American 11443500'!C421=-901),-901,
'SF American 11444500'!C421
-'SF American 11443500'!C421
-MAX(0,'SF American 11443460'!C421)
-MAX(0,'SF American 11443300'!C421))</f>
        <v>-901</v>
      </c>
      <c r="D421" s="78">
        <f t="shared" si="33"/>
        <v>-901</v>
      </c>
      <c r="I421" s="90"/>
      <c r="J421" s="90"/>
      <c r="K421" s="90"/>
      <c r="L421" s="90"/>
    </row>
    <row r="422" spans="1:12">
      <c r="A422" s="65">
        <f t="shared" si="32"/>
        <v>1955</v>
      </c>
      <c r="B422" s="84">
        <v>20332</v>
      </c>
      <c r="C422" s="77">
        <f>IF(OR('SF American 11444500'!C422=-901,'SF American 11443500'!C422=-901),-901,
'SF American 11444500'!C422
-'SF American 11443500'!C422
-MAX(0,'SF American 11443460'!C422)
-MAX(0,'SF American 11443300'!C422))</f>
        <v>-901</v>
      </c>
      <c r="D422" s="78">
        <f t="shared" si="33"/>
        <v>-901</v>
      </c>
      <c r="I422" s="90"/>
      <c r="J422" s="90"/>
      <c r="K422" s="90"/>
      <c r="L422" s="90"/>
    </row>
    <row r="423" spans="1:12">
      <c r="A423" s="65">
        <f t="shared" si="32"/>
        <v>1955</v>
      </c>
      <c r="B423" s="84">
        <v>20362</v>
      </c>
      <c r="C423" s="77">
        <f>IF(OR('SF American 11444500'!C423=-901,'SF American 11443500'!C423=-901),-901,
'SF American 11444500'!C423
-'SF American 11443500'!C423
-MAX(0,'SF American 11443460'!C423)
-MAX(0,'SF American 11443300'!C423))</f>
        <v>-901</v>
      </c>
      <c r="D423" s="78">
        <f t="shared" si="33"/>
        <v>-901</v>
      </c>
      <c r="I423" s="90"/>
      <c r="J423" s="90"/>
      <c r="K423" s="90"/>
      <c r="L423" s="90"/>
    </row>
    <row r="424" spans="1:12">
      <c r="A424" s="65">
        <f t="shared" si="32"/>
        <v>1956</v>
      </c>
      <c r="B424" s="84">
        <v>20393</v>
      </c>
      <c r="C424" s="77">
        <f>IF(OR('SF American 11444500'!C424=-901,'SF American 11443500'!C424=-901),-901,
'SF American 11444500'!C424
-'SF American 11443500'!C424
-MAX(0,'SF American 11443460'!C424)
-MAX(0,'SF American 11443300'!C424))</f>
        <v>-901</v>
      </c>
      <c r="D424" s="78">
        <f t="shared" si="33"/>
        <v>-901</v>
      </c>
      <c r="I424" s="90"/>
      <c r="J424" s="90"/>
      <c r="K424" s="90"/>
      <c r="L424" s="90"/>
    </row>
    <row r="425" spans="1:12">
      <c r="A425" s="65">
        <f t="shared" si="32"/>
        <v>1956</v>
      </c>
      <c r="B425" s="84">
        <v>20423</v>
      </c>
      <c r="C425" s="77">
        <f>IF(OR('SF American 11444500'!C425=-901,'SF American 11443500'!C425=-901),-901,
'SF American 11444500'!C425
-'SF American 11443500'!C425
-MAX(0,'SF American 11443460'!C425)
-MAX(0,'SF American 11443300'!C425))</f>
        <v>-901</v>
      </c>
      <c r="D425" s="78">
        <f t="shared" si="33"/>
        <v>-901</v>
      </c>
      <c r="I425" s="90"/>
      <c r="J425" s="90"/>
      <c r="K425" s="90"/>
      <c r="L425" s="90"/>
    </row>
    <row r="426" spans="1:12">
      <c r="A426" s="65">
        <f t="shared" si="32"/>
        <v>1956</v>
      </c>
      <c r="B426" s="84">
        <v>20454</v>
      </c>
      <c r="C426" s="77">
        <f>IF(OR('SF American 11444500'!C426=-901,'SF American 11443500'!C426=-901),-901,
'SF American 11444500'!C426
-'SF American 11443500'!C426
-MAX(0,'SF American 11443460'!C426)
-MAX(0,'SF American 11443300'!C426))</f>
        <v>-901</v>
      </c>
      <c r="D426" s="78">
        <f t="shared" si="33"/>
        <v>-901</v>
      </c>
      <c r="I426" s="90"/>
      <c r="J426" s="90"/>
      <c r="K426" s="90"/>
      <c r="L426" s="90"/>
    </row>
    <row r="427" spans="1:12">
      <c r="A427" s="65">
        <f t="shared" si="32"/>
        <v>1956</v>
      </c>
      <c r="B427" s="84">
        <v>20485</v>
      </c>
      <c r="C427" s="77">
        <f>IF(OR('SF American 11444500'!C427=-901,'SF American 11443500'!C427=-901),-901,
'SF American 11444500'!C427
-'SF American 11443500'!C427
-MAX(0,'SF American 11443460'!C427)
-MAX(0,'SF American 11443300'!C427))</f>
        <v>-901</v>
      </c>
      <c r="D427" s="78">
        <f t="shared" si="33"/>
        <v>-901</v>
      </c>
      <c r="I427" s="90"/>
      <c r="J427" s="90"/>
      <c r="K427" s="90"/>
      <c r="L427" s="90"/>
    </row>
    <row r="428" spans="1:12">
      <c r="A428" s="65">
        <f t="shared" si="32"/>
        <v>1956</v>
      </c>
      <c r="B428" s="84">
        <v>20514</v>
      </c>
      <c r="C428" s="77">
        <f>IF(OR('SF American 11444500'!C428=-901,'SF American 11443500'!C428=-901),-901,
'SF American 11444500'!C428
-'SF American 11443500'!C428
-MAX(0,'SF American 11443460'!C428)
-MAX(0,'SF American 11443300'!C428))</f>
        <v>-901</v>
      </c>
      <c r="D428" s="78">
        <f t="shared" si="33"/>
        <v>-901</v>
      </c>
      <c r="I428" s="90"/>
      <c r="J428" s="90"/>
      <c r="K428" s="90"/>
      <c r="L428" s="90"/>
    </row>
    <row r="429" spans="1:12">
      <c r="A429" s="65">
        <f t="shared" si="32"/>
        <v>1956</v>
      </c>
      <c r="B429" s="84">
        <v>20545</v>
      </c>
      <c r="C429" s="77">
        <f>IF(OR('SF American 11444500'!C429=-901,'SF American 11443500'!C429=-901),-901,
'SF American 11444500'!C429
-'SF American 11443500'!C429
-MAX(0,'SF American 11443460'!C429)
-MAX(0,'SF American 11443300'!C429))</f>
        <v>-901</v>
      </c>
      <c r="D429" s="78">
        <f t="shared" si="33"/>
        <v>-901</v>
      </c>
      <c r="I429" s="90"/>
      <c r="J429" s="90"/>
      <c r="K429" s="90"/>
      <c r="L429" s="90"/>
    </row>
    <row r="430" spans="1:12">
      <c r="A430" s="65">
        <f t="shared" si="32"/>
        <v>1956</v>
      </c>
      <c r="B430" s="84">
        <v>20575</v>
      </c>
      <c r="C430" s="77">
        <f>IF(OR('SF American 11444500'!C430=-901,'SF American 11443500'!C430=-901),-901,
'SF American 11444500'!C430
-'SF American 11443500'!C430
-MAX(0,'SF American 11443460'!C430)
-MAX(0,'SF American 11443300'!C430))</f>
        <v>-901</v>
      </c>
      <c r="D430" s="78">
        <f t="shared" si="33"/>
        <v>-901</v>
      </c>
      <c r="I430" s="90"/>
      <c r="J430" s="90"/>
      <c r="K430" s="90"/>
      <c r="L430" s="90"/>
    </row>
    <row r="431" spans="1:12">
      <c r="A431" s="65">
        <f t="shared" si="32"/>
        <v>1956</v>
      </c>
      <c r="B431" s="84">
        <v>20606</v>
      </c>
      <c r="C431" s="77">
        <f>IF(OR('SF American 11444500'!C431=-901,'SF American 11443500'!C431=-901),-901,
'SF American 11444500'!C431
-'SF American 11443500'!C431
-MAX(0,'SF American 11443460'!C431)
-MAX(0,'SF American 11443300'!C431))</f>
        <v>-901</v>
      </c>
      <c r="D431" s="78">
        <f t="shared" si="33"/>
        <v>-901</v>
      </c>
      <c r="I431" s="90"/>
      <c r="J431" s="90"/>
      <c r="K431" s="90"/>
      <c r="L431" s="90"/>
    </row>
    <row r="432" spans="1:12">
      <c r="A432" s="65">
        <f t="shared" si="32"/>
        <v>1956</v>
      </c>
      <c r="B432" s="84">
        <v>20636</v>
      </c>
      <c r="C432" s="77">
        <f>IF(OR('SF American 11444500'!C432=-901,'SF American 11443500'!C432=-901),-901,
'SF American 11444500'!C432
-'SF American 11443500'!C432
-MAX(0,'SF American 11443460'!C432)
-MAX(0,'SF American 11443300'!C432))</f>
        <v>-901</v>
      </c>
      <c r="D432" s="78">
        <f t="shared" si="33"/>
        <v>-901</v>
      </c>
      <c r="I432" s="90"/>
      <c r="J432" s="90"/>
      <c r="K432" s="90"/>
      <c r="L432" s="90"/>
    </row>
    <row r="433" spans="1:12">
      <c r="A433" s="65">
        <f t="shared" si="32"/>
        <v>1956</v>
      </c>
      <c r="B433" s="84">
        <v>20667</v>
      </c>
      <c r="C433" s="77">
        <f>IF(OR('SF American 11444500'!C433=-901,'SF American 11443500'!C433=-901),-901,
'SF American 11444500'!C433
-'SF American 11443500'!C433
-MAX(0,'SF American 11443460'!C433)
-MAX(0,'SF American 11443300'!C433))</f>
        <v>-901</v>
      </c>
      <c r="D433" s="78">
        <f t="shared" si="33"/>
        <v>-901</v>
      </c>
      <c r="I433" s="90"/>
      <c r="J433" s="90"/>
      <c r="K433" s="90"/>
      <c r="L433" s="90"/>
    </row>
    <row r="434" spans="1:12">
      <c r="A434" s="65">
        <f t="shared" si="32"/>
        <v>1956</v>
      </c>
      <c r="B434" s="84">
        <v>20698</v>
      </c>
      <c r="C434" s="77">
        <f>IF(OR('SF American 11444500'!C434=-901,'SF American 11443500'!C434=-901),-901,
'SF American 11444500'!C434
-'SF American 11443500'!C434
-MAX(0,'SF American 11443460'!C434)
-MAX(0,'SF American 11443300'!C434))</f>
        <v>-901</v>
      </c>
      <c r="D434" s="78">
        <f t="shared" si="33"/>
        <v>-901</v>
      </c>
      <c r="I434" s="90"/>
      <c r="J434" s="90"/>
      <c r="K434" s="90"/>
      <c r="L434" s="90"/>
    </row>
    <row r="435" spans="1:12">
      <c r="A435" s="65">
        <f t="shared" si="32"/>
        <v>1956</v>
      </c>
      <c r="B435" s="84">
        <v>20728</v>
      </c>
      <c r="C435" s="77">
        <f>IF(OR('SF American 11444500'!C435=-901,'SF American 11443500'!C435=-901),-901,
'SF American 11444500'!C435
-'SF American 11443500'!C435
-MAX(0,'SF American 11443460'!C435)
-MAX(0,'SF American 11443300'!C435))</f>
        <v>-901</v>
      </c>
      <c r="D435" s="78">
        <f t="shared" si="33"/>
        <v>-901</v>
      </c>
      <c r="I435" s="90"/>
      <c r="J435" s="90"/>
      <c r="K435" s="90"/>
      <c r="L435" s="90"/>
    </row>
    <row r="436" spans="1:12">
      <c r="A436" s="65">
        <f t="shared" si="32"/>
        <v>1957</v>
      </c>
      <c r="B436" s="84">
        <v>20759</v>
      </c>
      <c r="C436" s="77">
        <f>IF(OR('SF American 11444500'!C436=-901,'SF American 11443500'!C436=-901),-901,
'SF American 11444500'!C436
-'SF American 11443500'!C436
-MAX(0,'SF American 11443460'!C436)
-MAX(0,'SF American 11443300'!C436))</f>
        <v>-901</v>
      </c>
      <c r="D436" s="78">
        <f t="shared" si="33"/>
        <v>-901</v>
      </c>
      <c r="I436" s="90"/>
      <c r="J436" s="90"/>
      <c r="K436" s="90"/>
      <c r="L436" s="90"/>
    </row>
    <row r="437" spans="1:12">
      <c r="A437" s="65">
        <f t="shared" si="32"/>
        <v>1957</v>
      </c>
      <c r="B437" s="84">
        <v>20789</v>
      </c>
      <c r="C437" s="77">
        <f>IF(OR('SF American 11444500'!C437=-901,'SF American 11443500'!C437=-901),-901,
'SF American 11444500'!C437
-'SF American 11443500'!C437
-MAX(0,'SF American 11443460'!C437)
-MAX(0,'SF American 11443300'!C437))</f>
        <v>-901</v>
      </c>
      <c r="D437" s="78">
        <f t="shared" si="33"/>
        <v>-901</v>
      </c>
      <c r="I437" s="90"/>
      <c r="J437" s="90"/>
      <c r="K437" s="90"/>
      <c r="L437" s="90"/>
    </row>
    <row r="438" spans="1:12">
      <c r="A438" s="65">
        <f t="shared" si="32"/>
        <v>1957</v>
      </c>
      <c r="B438" s="84">
        <v>20820</v>
      </c>
      <c r="C438" s="77">
        <f>IF(OR('SF American 11444500'!C438=-901,'SF American 11443500'!C438=-901),-901,
'SF American 11444500'!C438
-'SF American 11443500'!C438
-MAX(0,'SF American 11443460'!C438)
-MAX(0,'SF American 11443300'!C438))</f>
        <v>-901</v>
      </c>
      <c r="D438" s="78">
        <f t="shared" si="33"/>
        <v>-901</v>
      </c>
      <c r="I438" s="90"/>
      <c r="J438" s="90"/>
      <c r="K438" s="90"/>
      <c r="L438" s="90"/>
    </row>
    <row r="439" spans="1:12">
      <c r="A439" s="65">
        <f t="shared" si="32"/>
        <v>1957</v>
      </c>
      <c r="B439" s="84">
        <v>20851</v>
      </c>
      <c r="C439" s="77">
        <f>IF(OR('SF American 11444500'!C439=-901,'SF American 11443500'!C439=-901),-901,
'SF American 11444500'!C439
-'SF American 11443500'!C439
-MAX(0,'SF American 11443460'!C439)
-MAX(0,'SF American 11443300'!C439))</f>
        <v>-901</v>
      </c>
      <c r="D439" s="78">
        <f t="shared" si="33"/>
        <v>-901</v>
      </c>
      <c r="I439" s="90"/>
      <c r="J439" s="90"/>
      <c r="K439" s="90"/>
      <c r="L439" s="90"/>
    </row>
    <row r="440" spans="1:12">
      <c r="A440" s="65">
        <f t="shared" si="32"/>
        <v>1957</v>
      </c>
      <c r="B440" s="84">
        <v>20879</v>
      </c>
      <c r="C440" s="77">
        <f>IF(OR('SF American 11444500'!C440=-901,'SF American 11443500'!C440=-901),-901,
'SF American 11444500'!C440
-'SF American 11443500'!C440
-MAX(0,'SF American 11443460'!C440)
-MAX(0,'SF American 11443300'!C440))</f>
        <v>-901</v>
      </c>
      <c r="D440" s="78">
        <f t="shared" si="33"/>
        <v>-901</v>
      </c>
      <c r="I440" s="90"/>
      <c r="J440" s="90"/>
      <c r="K440" s="90"/>
      <c r="L440" s="90"/>
    </row>
    <row r="441" spans="1:12">
      <c r="A441" s="65">
        <f t="shared" si="32"/>
        <v>1957</v>
      </c>
      <c r="B441" s="84">
        <v>20910</v>
      </c>
      <c r="C441" s="77">
        <f>IF(OR('SF American 11444500'!C441=-901,'SF American 11443500'!C441=-901),-901,
'SF American 11444500'!C441
-'SF American 11443500'!C441
-MAX(0,'SF American 11443460'!C441)
-MAX(0,'SF American 11443300'!C441))</f>
        <v>-901</v>
      </c>
      <c r="D441" s="78">
        <f t="shared" si="33"/>
        <v>-901</v>
      </c>
      <c r="I441" s="90"/>
      <c r="J441" s="90"/>
      <c r="K441" s="90"/>
      <c r="L441" s="90"/>
    </row>
    <row r="442" spans="1:12">
      <c r="A442" s="65">
        <f t="shared" si="32"/>
        <v>1957</v>
      </c>
      <c r="B442" s="84">
        <v>20940</v>
      </c>
      <c r="C442" s="77">
        <f>IF(OR('SF American 11444500'!C442=-901,'SF American 11443500'!C442=-901),-901,
'SF American 11444500'!C442
-'SF American 11443500'!C442
-MAX(0,'SF American 11443460'!C442)
-MAX(0,'SF American 11443300'!C442))</f>
        <v>-901</v>
      </c>
      <c r="D442" s="78">
        <f t="shared" si="33"/>
        <v>-901</v>
      </c>
      <c r="I442" s="90"/>
      <c r="J442" s="90"/>
      <c r="K442" s="90"/>
      <c r="L442" s="90"/>
    </row>
    <row r="443" spans="1:12">
      <c r="A443" s="65">
        <f t="shared" si="32"/>
        <v>1957</v>
      </c>
      <c r="B443" s="84">
        <v>20971</v>
      </c>
      <c r="C443" s="77">
        <f>IF(OR('SF American 11444500'!C443=-901,'SF American 11443500'!C443=-901),-901,
'SF American 11444500'!C443
-'SF American 11443500'!C443
-MAX(0,'SF American 11443460'!C443)
-MAX(0,'SF American 11443300'!C443))</f>
        <v>-901</v>
      </c>
      <c r="D443" s="78">
        <f t="shared" si="33"/>
        <v>-901</v>
      </c>
      <c r="I443" s="90"/>
      <c r="J443" s="90"/>
      <c r="K443" s="90"/>
      <c r="L443" s="90"/>
    </row>
    <row r="444" spans="1:12">
      <c r="A444" s="65">
        <f t="shared" si="32"/>
        <v>1957</v>
      </c>
      <c r="B444" s="84">
        <v>21001</v>
      </c>
      <c r="C444" s="77">
        <f>IF(OR('SF American 11444500'!C444=-901,'SF American 11443500'!C444=-901),-901,
'SF American 11444500'!C444
-'SF American 11443500'!C444
-MAX(0,'SF American 11443460'!C444)
-MAX(0,'SF American 11443300'!C444))</f>
        <v>-901</v>
      </c>
      <c r="D444" s="78">
        <f t="shared" si="33"/>
        <v>-901</v>
      </c>
      <c r="I444" s="90"/>
      <c r="J444" s="90"/>
      <c r="K444" s="90"/>
      <c r="L444" s="90"/>
    </row>
    <row r="445" spans="1:12">
      <c r="A445" s="65">
        <f t="shared" si="32"/>
        <v>1957</v>
      </c>
      <c r="B445" s="84">
        <v>21032</v>
      </c>
      <c r="C445" s="77">
        <f>IF(OR('SF American 11444500'!C445=-901,'SF American 11443500'!C445=-901),-901,
'SF American 11444500'!C445
-'SF American 11443500'!C445
-MAX(0,'SF American 11443460'!C445)
-MAX(0,'SF American 11443300'!C445))</f>
        <v>-901</v>
      </c>
      <c r="D445" s="78">
        <f t="shared" si="33"/>
        <v>-901</v>
      </c>
      <c r="I445" s="90"/>
      <c r="J445" s="90"/>
      <c r="K445" s="90"/>
      <c r="L445" s="90"/>
    </row>
    <row r="446" spans="1:12">
      <c r="A446" s="65">
        <f t="shared" si="32"/>
        <v>1957</v>
      </c>
      <c r="B446" s="84">
        <v>21063</v>
      </c>
      <c r="C446" s="77">
        <f>IF(OR('SF American 11444500'!C446=-901,'SF American 11443500'!C446=-901),-901,
'SF American 11444500'!C446
-'SF American 11443500'!C446
-MAX(0,'SF American 11443460'!C446)
-MAX(0,'SF American 11443300'!C446))</f>
        <v>-901</v>
      </c>
      <c r="D446" s="78">
        <f t="shared" si="33"/>
        <v>-901</v>
      </c>
      <c r="I446" s="90"/>
      <c r="J446" s="90"/>
      <c r="K446" s="90"/>
      <c r="L446" s="90"/>
    </row>
    <row r="447" spans="1:12">
      <c r="A447" s="65">
        <f t="shared" si="32"/>
        <v>1957</v>
      </c>
      <c r="B447" s="84">
        <v>21093</v>
      </c>
      <c r="C447" s="77">
        <f>IF(OR('SF American 11444500'!C447=-901,'SF American 11443500'!C447=-901),-901,
'SF American 11444500'!C447
-'SF American 11443500'!C447
-MAX(0,'SF American 11443460'!C447)
-MAX(0,'SF American 11443300'!C447))</f>
        <v>-901</v>
      </c>
      <c r="D447" s="78">
        <f t="shared" si="33"/>
        <v>-901</v>
      </c>
      <c r="I447" s="90"/>
      <c r="J447" s="90"/>
      <c r="K447" s="90"/>
      <c r="L447" s="90"/>
    </row>
    <row r="448" spans="1:12">
      <c r="A448" s="65">
        <f t="shared" si="32"/>
        <v>1958</v>
      </c>
      <c r="B448" s="84">
        <v>21124</v>
      </c>
      <c r="C448" s="77">
        <f>IF(OR('SF American 11444500'!C448=-901,'SF American 11443500'!C448=-901),-901,
'SF American 11444500'!C448
-'SF American 11443500'!C448
-MAX(0,'SF American 11443460'!C448)
-MAX(0,'SF American 11443300'!C448))</f>
        <v>-901</v>
      </c>
      <c r="D448" s="78">
        <f t="shared" si="33"/>
        <v>-901</v>
      </c>
      <c r="I448" s="90"/>
      <c r="J448" s="90"/>
      <c r="K448" s="90"/>
      <c r="L448" s="90"/>
    </row>
    <row r="449" spans="1:12">
      <c r="A449" s="65">
        <f t="shared" si="32"/>
        <v>1958</v>
      </c>
      <c r="B449" s="84">
        <v>21154</v>
      </c>
      <c r="C449" s="77">
        <f>IF(OR('SF American 11444500'!C449=-901,'SF American 11443500'!C449=-901),-901,
'SF American 11444500'!C449
-'SF American 11443500'!C449
-MAX(0,'SF American 11443460'!C449)
-MAX(0,'SF American 11443300'!C449))</f>
        <v>-901</v>
      </c>
      <c r="D449" s="78">
        <f t="shared" si="33"/>
        <v>-901</v>
      </c>
      <c r="I449" s="90"/>
      <c r="J449" s="90"/>
      <c r="K449" s="90"/>
      <c r="L449" s="90"/>
    </row>
    <row r="450" spans="1:12">
      <c r="A450" s="65">
        <f t="shared" si="32"/>
        <v>1958</v>
      </c>
      <c r="B450" s="84">
        <v>21185</v>
      </c>
      <c r="C450" s="77">
        <f>IF(OR('SF American 11444500'!C450=-901,'SF American 11443500'!C450=-901),-901,
'SF American 11444500'!C450
-'SF American 11443500'!C450
-MAX(0,'SF American 11443460'!C450)
-MAX(0,'SF American 11443300'!C450))</f>
        <v>-901</v>
      </c>
      <c r="D450" s="78">
        <f t="shared" si="33"/>
        <v>-901</v>
      </c>
      <c r="I450" s="90"/>
      <c r="J450" s="90"/>
      <c r="K450" s="90"/>
      <c r="L450" s="90"/>
    </row>
    <row r="451" spans="1:12">
      <c r="A451" s="65">
        <f t="shared" si="32"/>
        <v>1958</v>
      </c>
      <c r="B451" s="84">
        <v>21216</v>
      </c>
      <c r="C451" s="77">
        <f>IF(OR('SF American 11444500'!C451=-901,'SF American 11443500'!C451=-901),-901,
'SF American 11444500'!C451
-'SF American 11443500'!C451
-MAX(0,'SF American 11443460'!C451)
-MAX(0,'SF American 11443300'!C451))</f>
        <v>-901</v>
      </c>
      <c r="D451" s="78">
        <f t="shared" si="33"/>
        <v>-901</v>
      </c>
      <c r="I451" s="90"/>
      <c r="J451" s="90"/>
      <c r="K451" s="90"/>
      <c r="L451" s="90"/>
    </row>
    <row r="452" spans="1:12">
      <c r="A452" s="65">
        <f t="shared" si="32"/>
        <v>1958</v>
      </c>
      <c r="B452" s="84">
        <v>21244</v>
      </c>
      <c r="C452" s="77">
        <f>IF(OR('SF American 11444500'!C452=-901,'SF American 11443500'!C452=-901),-901,
'SF American 11444500'!C452
-'SF American 11443500'!C452
-MAX(0,'SF American 11443460'!C452)
-MAX(0,'SF American 11443300'!C452))</f>
        <v>-901</v>
      </c>
      <c r="D452" s="78">
        <f t="shared" si="33"/>
        <v>-901</v>
      </c>
      <c r="I452" s="90"/>
      <c r="J452" s="90"/>
      <c r="K452" s="90"/>
      <c r="L452" s="90"/>
    </row>
    <row r="453" spans="1:12">
      <c r="A453" s="65">
        <f t="shared" si="32"/>
        <v>1958</v>
      </c>
      <c r="B453" s="84">
        <v>21275</v>
      </c>
      <c r="C453" s="77">
        <f>IF(OR('SF American 11444500'!C453=-901,'SF American 11443500'!C453=-901),-901,
'SF American 11444500'!C453
-'SF American 11443500'!C453
-MAX(0,'SF American 11443460'!C453)
-MAX(0,'SF American 11443300'!C453))</f>
        <v>-901</v>
      </c>
      <c r="D453" s="78">
        <f t="shared" si="33"/>
        <v>-901</v>
      </c>
      <c r="I453" s="90"/>
      <c r="J453" s="90"/>
      <c r="K453" s="90"/>
      <c r="L453" s="90"/>
    </row>
    <row r="454" spans="1:12">
      <c r="A454" s="65">
        <f t="shared" si="32"/>
        <v>1958</v>
      </c>
      <c r="B454" s="84">
        <v>21305</v>
      </c>
      <c r="C454" s="77">
        <f>IF(OR('SF American 11444500'!C454=-901,'SF American 11443500'!C454=-901),-901,
'SF American 11444500'!C454
-'SF American 11443500'!C454
-MAX(0,'SF American 11443460'!C454)
-MAX(0,'SF American 11443300'!C454))</f>
        <v>-901</v>
      </c>
      <c r="D454" s="78">
        <f t="shared" si="33"/>
        <v>-901</v>
      </c>
      <c r="I454" s="90"/>
      <c r="J454" s="90"/>
      <c r="K454" s="90"/>
      <c r="L454" s="90"/>
    </row>
    <row r="455" spans="1:12">
      <c r="A455" s="65">
        <f t="shared" si="32"/>
        <v>1958</v>
      </c>
      <c r="B455" s="84">
        <v>21336</v>
      </c>
      <c r="C455" s="77">
        <f>IF(OR('SF American 11444500'!C455=-901,'SF American 11443500'!C455=-901),-901,
'SF American 11444500'!C455
-'SF American 11443500'!C455
-MAX(0,'SF American 11443460'!C455)
-MAX(0,'SF American 11443300'!C455))</f>
        <v>-901</v>
      </c>
      <c r="D455" s="78">
        <f t="shared" si="33"/>
        <v>-901</v>
      </c>
      <c r="I455" s="90"/>
      <c r="J455" s="90"/>
      <c r="K455" s="90"/>
      <c r="L455" s="90"/>
    </row>
    <row r="456" spans="1:12">
      <c r="A456" s="65">
        <f t="shared" si="32"/>
        <v>1958</v>
      </c>
      <c r="B456" s="84">
        <v>21366</v>
      </c>
      <c r="C456" s="77">
        <f>IF(OR('SF American 11444500'!C456=-901,'SF American 11443500'!C456=-901),-901,
'SF American 11444500'!C456
-'SF American 11443500'!C456
-MAX(0,'SF American 11443460'!C456)
-MAX(0,'SF American 11443300'!C456))</f>
        <v>-901</v>
      </c>
      <c r="D456" s="78">
        <f t="shared" si="33"/>
        <v>-901</v>
      </c>
      <c r="I456" s="90"/>
      <c r="J456" s="90"/>
      <c r="K456" s="90"/>
      <c r="L456" s="90"/>
    </row>
    <row r="457" spans="1:12">
      <c r="A457" s="65">
        <f t="shared" si="32"/>
        <v>1958</v>
      </c>
      <c r="B457" s="84">
        <v>21397</v>
      </c>
      <c r="C457" s="77">
        <f>IF(OR('SF American 11444500'!C457=-901,'SF American 11443500'!C457=-901),-901,
'SF American 11444500'!C457
-'SF American 11443500'!C457
-MAX(0,'SF American 11443460'!C457)
-MAX(0,'SF American 11443300'!C457))</f>
        <v>-901</v>
      </c>
      <c r="D457" s="78">
        <f t="shared" si="33"/>
        <v>-901</v>
      </c>
      <c r="I457" s="90"/>
      <c r="J457" s="90"/>
      <c r="K457" s="90"/>
      <c r="L457" s="90"/>
    </row>
    <row r="458" spans="1:12">
      <c r="A458" s="65">
        <f t="shared" si="32"/>
        <v>1958</v>
      </c>
      <c r="B458" s="84">
        <v>21428</v>
      </c>
      <c r="C458" s="77">
        <f>IF(OR('SF American 11444500'!C458=-901,'SF American 11443500'!C458=-901),-901,
'SF American 11444500'!C458
-'SF American 11443500'!C458
-MAX(0,'SF American 11443460'!C458)
-MAX(0,'SF American 11443300'!C458))</f>
        <v>-901</v>
      </c>
      <c r="D458" s="78">
        <f t="shared" si="33"/>
        <v>-901</v>
      </c>
      <c r="I458" s="90"/>
      <c r="J458" s="90"/>
      <c r="K458" s="90"/>
      <c r="L458" s="90"/>
    </row>
    <row r="459" spans="1:12">
      <c r="A459" s="65">
        <f t="shared" si="32"/>
        <v>1958</v>
      </c>
      <c r="B459" s="84">
        <v>21458</v>
      </c>
      <c r="C459" s="77">
        <f>IF(OR('SF American 11444500'!C459=-901,'SF American 11443500'!C459=-901),-901,
'SF American 11444500'!C459
-'SF American 11443500'!C459
-MAX(0,'SF American 11443460'!C459)
-MAX(0,'SF American 11443300'!C459))</f>
        <v>-901</v>
      </c>
      <c r="D459" s="78">
        <f t="shared" si="33"/>
        <v>-901</v>
      </c>
      <c r="I459" s="90"/>
      <c r="J459" s="90"/>
      <c r="K459" s="90"/>
      <c r="L459" s="90"/>
    </row>
    <row r="460" spans="1:12">
      <c r="A460" s="65">
        <f t="shared" si="32"/>
        <v>1959</v>
      </c>
      <c r="B460" s="84">
        <v>21489</v>
      </c>
      <c r="C460" s="77">
        <f>IF(OR('SF American 11444500'!C460=-901,'SF American 11443500'!C460=-901),-901,
'SF American 11444500'!C460
-'SF American 11443500'!C460
-MAX(0,'SF American 11443460'!C460)
-MAX(0,'SF American 11443300'!C460))</f>
        <v>-901</v>
      </c>
      <c r="D460" s="78">
        <f t="shared" si="33"/>
        <v>-901</v>
      </c>
      <c r="I460" s="90"/>
      <c r="J460" s="90"/>
      <c r="K460" s="90"/>
      <c r="L460" s="90"/>
    </row>
    <row r="461" spans="1:12">
      <c r="A461" s="65">
        <f t="shared" si="32"/>
        <v>1959</v>
      </c>
      <c r="B461" s="84">
        <v>21519</v>
      </c>
      <c r="C461" s="77">
        <f>IF(OR('SF American 11444500'!C461=-901,'SF American 11443500'!C461=-901),-901,
'SF American 11444500'!C461
-'SF American 11443500'!C461
-MAX(0,'SF American 11443460'!C461)
-MAX(0,'SF American 11443300'!C461))</f>
        <v>-901</v>
      </c>
      <c r="D461" s="78">
        <f t="shared" si="33"/>
        <v>-901</v>
      </c>
      <c r="I461" s="90"/>
      <c r="J461" s="90"/>
      <c r="K461" s="90"/>
      <c r="L461" s="90"/>
    </row>
    <row r="462" spans="1:12">
      <c r="A462" s="65">
        <f t="shared" si="32"/>
        <v>1959</v>
      </c>
      <c r="B462" s="84">
        <v>21550</v>
      </c>
      <c r="C462" s="77">
        <f>IF(OR('SF American 11444500'!C462=-901,'SF American 11443500'!C462=-901),-901,
'SF American 11444500'!C462
-'SF American 11443500'!C462
-MAX(0,'SF American 11443460'!C462)
-MAX(0,'SF American 11443300'!C462))</f>
        <v>-901</v>
      </c>
      <c r="D462" s="78">
        <f t="shared" si="33"/>
        <v>-901</v>
      </c>
      <c r="I462" s="90"/>
      <c r="J462" s="90"/>
      <c r="K462" s="90"/>
      <c r="L462" s="90"/>
    </row>
    <row r="463" spans="1:12">
      <c r="A463" s="65">
        <f t="shared" si="32"/>
        <v>1959</v>
      </c>
      <c r="B463" s="84">
        <v>21581</v>
      </c>
      <c r="C463" s="77">
        <f>IF(OR('SF American 11444500'!C463=-901,'SF American 11443500'!C463=-901),-901,
'SF American 11444500'!C463
-'SF American 11443500'!C463
-MAX(0,'SF American 11443460'!C463)
-MAX(0,'SF American 11443300'!C463))</f>
        <v>-901</v>
      </c>
      <c r="D463" s="78">
        <f t="shared" si="33"/>
        <v>-901</v>
      </c>
      <c r="I463" s="90"/>
      <c r="J463" s="90"/>
      <c r="K463" s="90"/>
      <c r="L463" s="90"/>
    </row>
    <row r="464" spans="1:12">
      <c r="A464" s="65">
        <f t="shared" si="32"/>
        <v>1959</v>
      </c>
      <c r="B464" s="84">
        <v>21609</v>
      </c>
      <c r="C464" s="77">
        <f>IF(OR('SF American 11444500'!C464=-901,'SF American 11443500'!C464=-901),-901,
'SF American 11444500'!C464
-'SF American 11443500'!C464
-MAX(0,'SF American 11443460'!C464)
-MAX(0,'SF American 11443300'!C464))</f>
        <v>-901</v>
      </c>
      <c r="D464" s="78">
        <f t="shared" si="33"/>
        <v>-901</v>
      </c>
      <c r="I464" s="90"/>
      <c r="J464" s="90"/>
      <c r="K464" s="90"/>
      <c r="L464" s="90"/>
    </row>
    <row r="465" spans="1:12">
      <c r="A465" s="65">
        <f t="shared" ref="A465:A528" si="34">IF(MONTH(B465)&gt;9,YEAR(B465)+1,YEAR(B465))</f>
        <v>1959</v>
      </c>
      <c r="B465" s="84">
        <v>21640</v>
      </c>
      <c r="C465" s="77">
        <f>IF(OR('SF American 11444500'!C465=-901,'SF American 11443500'!C465=-901),-901,
'SF American 11444500'!C465
-'SF American 11443500'!C465
-MAX(0,'SF American 11443460'!C465)
-MAX(0,'SF American 11443300'!C465))</f>
        <v>-901</v>
      </c>
      <c r="D465" s="78">
        <f t="shared" ref="D465:D528" si="35">IF(C465&lt;&gt;-901,C465*DAY(B465)*24*60*60/(220*22*9*1000),-901)</f>
        <v>-901</v>
      </c>
      <c r="I465" s="90"/>
      <c r="J465" s="90"/>
      <c r="K465" s="90"/>
      <c r="L465" s="90"/>
    </row>
    <row r="466" spans="1:12">
      <c r="A466" s="65">
        <f t="shared" si="34"/>
        <v>1959</v>
      </c>
      <c r="B466" s="84">
        <v>21670</v>
      </c>
      <c r="C466" s="77">
        <f>IF(OR('SF American 11444500'!C466=-901,'SF American 11443500'!C466=-901),-901,
'SF American 11444500'!C466
-'SF American 11443500'!C466
-MAX(0,'SF American 11443460'!C466)
-MAX(0,'SF American 11443300'!C466))</f>
        <v>-901</v>
      </c>
      <c r="D466" s="78">
        <f t="shared" si="35"/>
        <v>-901</v>
      </c>
      <c r="I466" s="90"/>
      <c r="J466" s="90"/>
      <c r="K466" s="90"/>
      <c r="L466" s="90"/>
    </row>
    <row r="467" spans="1:12">
      <c r="A467" s="65">
        <f t="shared" si="34"/>
        <v>1959</v>
      </c>
      <c r="B467" s="84">
        <v>21701</v>
      </c>
      <c r="C467" s="77">
        <f>IF(OR('SF American 11444500'!C467=-901,'SF American 11443500'!C467=-901),-901,
'SF American 11444500'!C467
-'SF American 11443500'!C467
-MAX(0,'SF American 11443460'!C467)
-MAX(0,'SF American 11443300'!C467))</f>
        <v>-901</v>
      </c>
      <c r="D467" s="78">
        <f t="shared" si="35"/>
        <v>-901</v>
      </c>
      <c r="I467" s="90"/>
      <c r="J467" s="90"/>
      <c r="K467" s="90"/>
      <c r="L467" s="90"/>
    </row>
    <row r="468" spans="1:12">
      <c r="A468" s="65">
        <f t="shared" si="34"/>
        <v>1959</v>
      </c>
      <c r="B468" s="84">
        <v>21731</v>
      </c>
      <c r="C468" s="77">
        <f>IF(OR('SF American 11444500'!C468=-901,'SF American 11443500'!C468=-901),-901,
'SF American 11444500'!C468
-'SF American 11443500'!C468
-MAX(0,'SF American 11443460'!C468)
-MAX(0,'SF American 11443300'!C468))</f>
        <v>-901</v>
      </c>
      <c r="D468" s="78">
        <f t="shared" si="35"/>
        <v>-901</v>
      </c>
      <c r="I468" s="90"/>
      <c r="J468" s="90"/>
      <c r="K468" s="90"/>
      <c r="L468" s="90"/>
    </row>
    <row r="469" spans="1:12">
      <c r="A469" s="65">
        <f t="shared" si="34"/>
        <v>1959</v>
      </c>
      <c r="B469" s="84">
        <v>21762</v>
      </c>
      <c r="C469" s="77">
        <f>IF(OR('SF American 11444500'!C469=-901,'SF American 11443500'!C469=-901),-901,
'SF American 11444500'!C469
-'SF American 11443500'!C469
-MAX(0,'SF American 11443460'!C469)
-MAX(0,'SF American 11443300'!C469))</f>
        <v>-901</v>
      </c>
      <c r="D469" s="78">
        <f t="shared" si="35"/>
        <v>-901</v>
      </c>
      <c r="I469" s="90"/>
      <c r="J469" s="90"/>
      <c r="K469" s="90"/>
      <c r="L469" s="90"/>
    </row>
    <row r="470" spans="1:12">
      <c r="A470" s="65">
        <f t="shared" si="34"/>
        <v>1959</v>
      </c>
      <c r="B470" s="84">
        <v>21793</v>
      </c>
      <c r="C470" s="77">
        <f>IF(OR('SF American 11444500'!C470=-901,'SF American 11443500'!C470=-901),-901,
'SF American 11444500'!C470
-'SF American 11443500'!C470
-MAX(0,'SF American 11443460'!C470)
-MAX(0,'SF American 11443300'!C470))</f>
        <v>-901</v>
      </c>
      <c r="D470" s="78">
        <f t="shared" si="35"/>
        <v>-901</v>
      </c>
      <c r="I470" s="90"/>
      <c r="J470" s="90"/>
      <c r="K470" s="90"/>
      <c r="L470" s="90"/>
    </row>
    <row r="471" spans="1:12">
      <c r="A471" s="65">
        <f t="shared" si="34"/>
        <v>1959</v>
      </c>
      <c r="B471" s="84">
        <v>21823</v>
      </c>
      <c r="C471" s="77">
        <f>IF(OR('SF American 11444500'!C471=-901,'SF American 11443500'!C471=-901),-901,
'SF American 11444500'!C471
-'SF American 11443500'!C471
-MAX(0,'SF American 11443460'!C471)
-MAX(0,'SF American 11443300'!C471))</f>
        <v>-901</v>
      </c>
      <c r="D471" s="78">
        <f t="shared" si="35"/>
        <v>-901</v>
      </c>
      <c r="I471" s="90"/>
      <c r="J471" s="90"/>
      <c r="K471" s="90"/>
      <c r="L471" s="90"/>
    </row>
    <row r="472" spans="1:12">
      <c r="A472" s="65">
        <f t="shared" si="34"/>
        <v>1960</v>
      </c>
      <c r="B472" s="84">
        <v>21854</v>
      </c>
      <c r="C472" s="77">
        <f>IF(OR('SF American 11444500'!C472=-901,'SF American 11443500'!C472=-901),-901,
'SF American 11444500'!C472
-'SF American 11443500'!C472
-MAX(0,'SF American 11443460'!C472)
-MAX(0,'SF American 11443300'!C472))</f>
        <v>-901</v>
      </c>
      <c r="D472" s="78">
        <f t="shared" si="35"/>
        <v>-901</v>
      </c>
      <c r="I472" s="90"/>
      <c r="J472" s="90"/>
      <c r="K472" s="90"/>
      <c r="L472" s="90"/>
    </row>
    <row r="473" spans="1:12">
      <c r="A473" s="65">
        <f t="shared" si="34"/>
        <v>1960</v>
      </c>
      <c r="B473" s="84">
        <v>21884</v>
      </c>
      <c r="C473" s="77">
        <f>IF(OR('SF American 11444500'!C473=-901,'SF American 11443500'!C473=-901),-901,
'SF American 11444500'!C473
-'SF American 11443500'!C473
-MAX(0,'SF American 11443460'!C473)
-MAX(0,'SF American 11443300'!C473))</f>
        <v>-901</v>
      </c>
      <c r="D473" s="78">
        <f t="shared" si="35"/>
        <v>-901</v>
      </c>
      <c r="I473" s="90"/>
      <c r="J473" s="90"/>
      <c r="K473" s="90"/>
      <c r="L473" s="90"/>
    </row>
    <row r="474" spans="1:12">
      <c r="A474" s="65">
        <f t="shared" si="34"/>
        <v>1960</v>
      </c>
      <c r="B474" s="84">
        <v>21915</v>
      </c>
      <c r="C474" s="77">
        <f>IF(OR('SF American 11444500'!C474=-901,'SF American 11443500'!C474=-901),-901,
'SF American 11444500'!C474
-'SF American 11443500'!C474
-MAX(0,'SF American 11443460'!C474)
-MAX(0,'SF American 11443300'!C474))</f>
        <v>-901</v>
      </c>
      <c r="D474" s="78">
        <f t="shared" si="35"/>
        <v>-901</v>
      </c>
      <c r="I474" s="90"/>
      <c r="J474" s="90"/>
      <c r="K474" s="90"/>
      <c r="L474" s="90"/>
    </row>
    <row r="475" spans="1:12">
      <c r="A475" s="65">
        <f t="shared" si="34"/>
        <v>1960</v>
      </c>
      <c r="B475" s="84">
        <v>21946</v>
      </c>
      <c r="C475" s="77">
        <f>IF(OR('SF American 11444500'!C475=-901,'SF American 11443500'!C475=-901),-901,
'SF American 11444500'!C475
-'SF American 11443500'!C475
-MAX(0,'SF American 11443460'!C475)
-MAX(0,'SF American 11443300'!C475))</f>
        <v>-901</v>
      </c>
      <c r="D475" s="78">
        <f t="shared" si="35"/>
        <v>-901</v>
      </c>
      <c r="I475" s="90"/>
      <c r="J475" s="90"/>
      <c r="K475" s="90"/>
      <c r="L475" s="90"/>
    </row>
    <row r="476" spans="1:12">
      <c r="A476" s="65">
        <f t="shared" si="34"/>
        <v>1960</v>
      </c>
      <c r="B476" s="84">
        <v>21975</v>
      </c>
      <c r="C476" s="77">
        <f>IF(OR('SF American 11444500'!C476=-901,'SF American 11443500'!C476=-901),-901,
'SF American 11444500'!C476
-'SF American 11443500'!C476
-MAX(0,'SF American 11443460'!C476)
-MAX(0,'SF American 11443300'!C476))</f>
        <v>-901</v>
      </c>
      <c r="D476" s="78">
        <f t="shared" si="35"/>
        <v>-901</v>
      </c>
      <c r="I476" s="90"/>
      <c r="J476" s="90"/>
      <c r="K476" s="90"/>
      <c r="L476" s="90"/>
    </row>
    <row r="477" spans="1:12">
      <c r="A477" s="65">
        <f t="shared" si="34"/>
        <v>1960</v>
      </c>
      <c r="B477" s="84">
        <v>22006</v>
      </c>
      <c r="C477" s="77">
        <f>IF(OR('SF American 11444500'!C477=-901,'SF American 11443500'!C477=-901),-901,
'SF American 11444500'!C477
-'SF American 11443500'!C477
-MAX(0,'SF American 11443460'!C477)
-MAX(0,'SF American 11443300'!C477))</f>
        <v>-901</v>
      </c>
      <c r="D477" s="78">
        <f t="shared" si="35"/>
        <v>-901</v>
      </c>
      <c r="I477" s="90"/>
      <c r="J477" s="90"/>
      <c r="K477" s="90"/>
      <c r="L477" s="90"/>
    </row>
    <row r="478" spans="1:12">
      <c r="A478" s="65">
        <f t="shared" si="34"/>
        <v>1960</v>
      </c>
      <c r="B478" s="84">
        <v>22036</v>
      </c>
      <c r="C478" s="77">
        <f>IF(OR('SF American 11444500'!C478=-901,'SF American 11443500'!C478=-901),-901,
'SF American 11444500'!C478
-'SF American 11443500'!C478
-MAX(0,'SF American 11443460'!C478)
-MAX(0,'SF American 11443300'!C478))</f>
        <v>-901</v>
      </c>
      <c r="D478" s="78">
        <f t="shared" si="35"/>
        <v>-901</v>
      </c>
      <c r="I478" s="90"/>
      <c r="J478" s="90"/>
      <c r="K478" s="90"/>
      <c r="L478" s="90"/>
    </row>
    <row r="479" spans="1:12">
      <c r="A479" s="65">
        <f t="shared" si="34"/>
        <v>1960</v>
      </c>
      <c r="B479" s="84">
        <v>22067</v>
      </c>
      <c r="C479" s="77">
        <f>IF(OR('SF American 11444500'!C479=-901,'SF American 11443500'!C479=-901),-901,
'SF American 11444500'!C479
-'SF American 11443500'!C479
-MAX(0,'SF American 11443460'!C479)
-MAX(0,'SF American 11443300'!C479))</f>
        <v>-901</v>
      </c>
      <c r="D479" s="78">
        <f t="shared" si="35"/>
        <v>-901</v>
      </c>
      <c r="I479" s="90"/>
      <c r="J479" s="90"/>
      <c r="K479" s="90"/>
      <c r="L479" s="90"/>
    </row>
    <row r="480" spans="1:12">
      <c r="A480" s="65">
        <f t="shared" si="34"/>
        <v>1960</v>
      </c>
      <c r="B480" s="84">
        <v>22097</v>
      </c>
      <c r="C480" s="77">
        <f>IF(OR('SF American 11444500'!C480=-901,'SF American 11443500'!C480=-901),-901,
'SF American 11444500'!C480
-'SF American 11443500'!C480
-MAX(0,'SF American 11443460'!C480)
-MAX(0,'SF American 11443300'!C480))</f>
        <v>-901</v>
      </c>
      <c r="D480" s="78">
        <f t="shared" si="35"/>
        <v>-901</v>
      </c>
      <c r="I480" s="90"/>
      <c r="J480" s="90"/>
      <c r="K480" s="90"/>
      <c r="L480" s="90"/>
    </row>
    <row r="481" spans="1:12">
      <c r="A481" s="65">
        <f t="shared" si="34"/>
        <v>1960</v>
      </c>
      <c r="B481" s="84">
        <v>22128</v>
      </c>
      <c r="C481" s="77">
        <f>IF(OR('SF American 11444500'!C481=-901,'SF American 11443500'!C481=-901),-901,
'SF American 11444500'!C481
-'SF American 11443500'!C481
-MAX(0,'SF American 11443460'!C481)
-MAX(0,'SF American 11443300'!C481))</f>
        <v>-901</v>
      </c>
      <c r="D481" s="78">
        <f t="shared" si="35"/>
        <v>-901</v>
      </c>
      <c r="I481" s="90"/>
      <c r="J481" s="90"/>
      <c r="K481" s="90"/>
      <c r="L481" s="90"/>
    </row>
    <row r="482" spans="1:12">
      <c r="A482" s="65">
        <f t="shared" si="34"/>
        <v>1960</v>
      </c>
      <c r="B482" s="84">
        <v>22159</v>
      </c>
      <c r="C482" s="77">
        <f>IF(OR('SF American 11444500'!C482=-901,'SF American 11443500'!C482=-901),-901,
'SF American 11444500'!C482
-'SF American 11443500'!C482
-MAX(0,'SF American 11443460'!C482)
-MAX(0,'SF American 11443300'!C482))</f>
        <v>-901</v>
      </c>
      <c r="D482" s="78">
        <f t="shared" si="35"/>
        <v>-901</v>
      </c>
      <c r="I482" s="90"/>
      <c r="J482" s="90"/>
      <c r="K482" s="90"/>
      <c r="L482" s="90"/>
    </row>
    <row r="483" spans="1:12">
      <c r="A483" s="65">
        <f t="shared" si="34"/>
        <v>1960</v>
      </c>
      <c r="B483" s="84">
        <v>22189</v>
      </c>
      <c r="C483" s="77">
        <f>IF(OR('SF American 11444500'!C483=-901,'SF American 11443500'!C483=-901),-901,
'SF American 11444500'!C483
-'SF American 11443500'!C483
-MAX(0,'SF American 11443460'!C483)
-MAX(0,'SF American 11443300'!C483))</f>
        <v>-901</v>
      </c>
      <c r="D483" s="78">
        <f t="shared" si="35"/>
        <v>-901</v>
      </c>
      <c r="I483" s="90"/>
      <c r="J483" s="90"/>
      <c r="K483" s="90"/>
      <c r="L483" s="90"/>
    </row>
    <row r="484" spans="1:12">
      <c r="A484" s="65">
        <f t="shared" si="34"/>
        <v>1961</v>
      </c>
      <c r="B484" s="84">
        <v>22220</v>
      </c>
      <c r="C484" s="77">
        <f>IF(OR('SF American 11444500'!C484=-901,'SF American 11443500'!C484=-901),-901,
'SF American 11444500'!C484
-'SF American 11443500'!C484
-MAX(0,'SF American 11443460'!C484)
-MAX(0,'SF American 11443300'!C484))</f>
        <v>-901</v>
      </c>
      <c r="D484" s="78">
        <f t="shared" si="35"/>
        <v>-901</v>
      </c>
      <c r="I484" s="90"/>
      <c r="J484" s="90"/>
      <c r="K484" s="90"/>
      <c r="L484" s="90"/>
    </row>
    <row r="485" spans="1:12">
      <c r="A485" s="65">
        <f t="shared" si="34"/>
        <v>1961</v>
      </c>
      <c r="B485" s="84">
        <v>22250</v>
      </c>
      <c r="C485" s="77">
        <f>IF(OR('SF American 11444500'!C485=-901,'SF American 11443500'!C485=-901),-901,
'SF American 11444500'!C485
-'SF American 11443500'!C485
-MAX(0,'SF American 11443460'!C485)
-MAX(0,'SF American 11443300'!C485))</f>
        <v>-901</v>
      </c>
      <c r="D485" s="78">
        <f t="shared" si="35"/>
        <v>-901</v>
      </c>
      <c r="I485" s="90"/>
      <c r="J485" s="90"/>
      <c r="K485" s="90"/>
      <c r="L485" s="90"/>
    </row>
    <row r="486" spans="1:12">
      <c r="A486" s="65">
        <f t="shared" si="34"/>
        <v>1961</v>
      </c>
      <c r="B486" s="84">
        <v>22281</v>
      </c>
      <c r="C486" s="77">
        <f>IF(OR('SF American 11444500'!C486=-901,'SF American 11443500'!C486=-901),-901,
'SF American 11444500'!C486
-'SF American 11443500'!C486
-MAX(0,'SF American 11443460'!C486)
-MAX(0,'SF American 11443300'!C486))</f>
        <v>-901</v>
      </c>
      <c r="D486" s="78">
        <f t="shared" si="35"/>
        <v>-901</v>
      </c>
      <c r="I486" s="90"/>
      <c r="J486" s="90"/>
      <c r="K486" s="90"/>
      <c r="L486" s="90"/>
    </row>
    <row r="487" spans="1:12">
      <c r="A487" s="65">
        <f t="shared" si="34"/>
        <v>1961</v>
      </c>
      <c r="B487" s="84">
        <v>22312</v>
      </c>
      <c r="C487" s="77">
        <f>IF(OR('SF American 11444500'!C487=-901,'SF American 11443500'!C487=-901),-901,
'SF American 11444500'!C487
-'SF American 11443500'!C487
-MAX(0,'SF American 11443460'!C487)
-MAX(0,'SF American 11443300'!C487))</f>
        <v>-901</v>
      </c>
      <c r="D487" s="78">
        <f t="shared" si="35"/>
        <v>-901</v>
      </c>
      <c r="I487" s="90"/>
      <c r="J487" s="90"/>
      <c r="K487" s="90"/>
      <c r="L487" s="90"/>
    </row>
    <row r="488" spans="1:12">
      <c r="A488" s="65">
        <f t="shared" si="34"/>
        <v>1961</v>
      </c>
      <c r="B488" s="84">
        <v>22340</v>
      </c>
      <c r="C488" s="77">
        <f>IF(OR('SF American 11444500'!C488=-901,'SF American 11443500'!C488=-901),-901,
'SF American 11444500'!C488
-'SF American 11443500'!C488
-MAX(0,'SF American 11443460'!C488)
-MAX(0,'SF American 11443300'!C488))</f>
        <v>-901</v>
      </c>
      <c r="D488" s="78">
        <f t="shared" si="35"/>
        <v>-901</v>
      </c>
      <c r="I488" s="90"/>
      <c r="J488" s="90"/>
      <c r="K488" s="90"/>
      <c r="L488" s="90"/>
    </row>
    <row r="489" spans="1:12">
      <c r="A489" s="65">
        <f t="shared" si="34"/>
        <v>1961</v>
      </c>
      <c r="B489" s="84">
        <v>22371</v>
      </c>
      <c r="C489" s="77">
        <f>IF(OR('SF American 11444500'!C489=-901,'SF American 11443500'!C489=-901),-901,
'SF American 11444500'!C489
-'SF American 11443500'!C489
-MAX(0,'SF American 11443460'!C489)
-MAX(0,'SF American 11443300'!C489))</f>
        <v>-901</v>
      </c>
      <c r="D489" s="78">
        <f t="shared" si="35"/>
        <v>-901</v>
      </c>
      <c r="I489" s="90"/>
      <c r="J489" s="90"/>
      <c r="K489" s="90"/>
      <c r="L489" s="90"/>
    </row>
    <row r="490" spans="1:12">
      <c r="A490" s="65">
        <f t="shared" si="34"/>
        <v>1961</v>
      </c>
      <c r="B490" s="84">
        <v>22401</v>
      </c>
      <c r="C490" s="77">
        <f>IF(OR('SF American 11444500'!C490=-901,'SF American 11443500'!C490=-901),-901,
'SF American 11444500'!C490
-'SF American 11443500'!C490
-MAX(0,'SF American 11443460'!C490)
-MAX(0,'SF American 11443300'!C490))</f>
        <v>-901</v>
      </c>
      <c r="D490" s="78">
        <f t="shared" si="35"/>
        <v>-901</v>
      </c>
      <c r="I490" s="90"/>
      <c r="J490" s="90"/>
      <c r="K490" s="90"/>
      <c r="L490" s="90"/>
    </row>
    <row r="491" spans="1:12">
      <c r="A491" s="65">
        <f t="shared" si="34"/>
        <v>1961</v>
      </c>
      <c r="B491" s="84">
        <v>22432</v>
      </c>
      <c r="C491" s="77">
        <f>IF(OR('SF American 11444500'!C491=-901,'SF American 11443500'!C491=-901),-901,
'SF American 11444500'!C491
-'SF American 11443500'!C491
-MAX(0,'SF American 11443460'!C491)
-MAX(0,'SF American 11443300'!C491))</f>
        <v>-901</v>
      </c>
      <c r="D491" s="78">
        <f t="shared" si="35"/>
        <v>-901</v>
      </c>
      <c r="I491" s="90"/>
      <c r="J491" s="90"/>
      <c r="K491" s="90"/>
      <c r="L491" s="90"/>
    </row>
    <row r="492" spans="1:12">
      <c r="A492" s="65">
        <f t="shared" si="34"/>
        <v>1961</v>
      </c>
      <c r="B492" s="84">
        <v>22462</v>
      </c>
      <c r="C492" s="77">
        <f>IF(OR('SF American 11444500'!C492=-901,'SF American 11443500'!C492=-901),-901,
'SF American 11444500'!C492
-'SF American 11443500'!C492
-MAX(0,'SF American 11443460'!C492)
-MAX(0,'SF American 11443300'!C492))</f>
        <v>-901</v>
      </c>
      <c r="D492" s="78">
        <f t="shared" si="35"/>
        <v>-901</v>
      </c>
      <c r="I492" s="90"/>
      <c r="J492" s="90"/>
      <c r="K492" s="90"/>
      <c r="L492" s="90"/>
    </row>
    <row r="493" spans="1:12">
      <c r="A493" s="65">
        <f t="shared" si="34"/>
        <v>1961</v>
      </c>
      <c r="B493" s="84">
        <v>22493</v>
      </c>
      <c r="C493" s="77">
        <f>IF(OR('SF American 11444500'!C493=-901,'SF American 11443500'!C493=-901),-901,
'SF American 11444500'!C493
-'SF American 11443500'!C493
-MAX(0,'SF American 11443460'!C493)
-MAX(0,'SF American 11443300'!C493))</f>
        <v>-901</v>
      </c>
      <c r="D493" s="78">
        <f t="shared" si="35"/>
        <v>-901</v>
      </c>
      <c r="I493" s="90"/>
      <c r="J493" s="90"/>
      <c r="K493" s="90"/>
      <c r="L493" s="90"/>
    </row>
    <row r="494" spans="1:12">
      <c r="A494" s="65">
        <f t="shared" si="34"/>
        <v>1961</v>
      </c>
      <c r="B494" s="84">
        <v>22524</v>
      </c>
      <c r="C494" s="77">
        <f>IF(OR('SF American 11444500'!C494=-901,'SF American 11443500'!C494=-901),-901,
'SF American 11444500'!C494
-'SF American 11443500'!C494
-MAX(0,'SF American 11443460'!C494)
-MAX(0,'SF American 11443300'!C494))</f>
        <v>-901</v>
      </c>
      <c r="D494" s="78">
        <f t="shared" si="35"/>
        <v>-901</v>
      </c>
      <c r="I494" s="90"/>
      <c r="J494" s="90"/>
      <c r="K494" s="90"/>
      <c r="L494" s="90"/>
    </row>
    <row r="495" spans="1:12">
      <c r="A495" s="65">
        <f t="shared" si="34"/>
        <v>1961</v>
      </c>
      <c r="B495" s="84">
        <v>22554</v>
      </c>
      <c r="C495" s="77">
        <f>IF(OR('SF American 11444500'!C495=-901,'SF American 11443500'!C495=-901),-901,
'SF American 11444500'!C495
-'SF American 11443500'!C495
-MAX(0,'SF American 11443460'!C495)
-MAX(0,'SF American 11443300'!C495))</f>
        <v>-901</v>
      </c>
      <c r="D495" s="78">
        <f t="shared" si="35"/>
        <v>-901</v>
      </c>
      <c r="I495" s="90"/>
      <c r="J495" s="90"/>
      <c r="K495" s="90"/>
      <c r="L495" s="90"/>
    </row>
    <row r="496" spans="1:12">
      <c r="A496" s="65">
        <f t="shared" si="34"/>
        <v>1962</v>
      </c>
      <c r="B496" s="84">
        <v>22585</v>
      </c>
      <c r="C496" s="77">
        <f>IF(OR('SF American 11444500'!C496=-901,'SF American 11443500'!C496=-901),-901,
'SF American 11444500'!C496
-'SF American 11443500'!C496
-MAX(0,'SF American 11443460'!C496)
-MAX(0,'SF American 11443300'!C496))</f>
        <v>-901</v>
      </c>
      <c r="D496" s="78">
        <f t="shared" si="35"/>
        <v>-901</v>
      </c>
      <c r="I496" s="90"/>
      <c r="J496" s="90"/>
      <c r="K496" s="90"/>
      <c r="L496" s="90"/>
    </row>
    <row r="497" spans="1:12">
      <c r="A497" s="65">
        <f t="shared" si="34"/>
        <v>1962</v>
      </c>
      <c r="B497" s="84">
        <v>22615</v>
      </c>
      <c r="C497" s="77">
        <f>IF(OR('SF American 11444500'!C497=-901,'SF American 11443500'!C497=-901),-901,
'SF American 11444500'!C497
-'SF American 11443500'!C497
-MAX(0,'SF American 11443460'!C497)
-MAX(0,'SF American 11443300'!C497))</f>
        <v>-901</v>
      </c>
      <c r="D497" s="78">
        <f t="shared" si="35"/>
        <v>-901</v>
      </c>
      <c r="I497" s="90"/>
      <c r="J497" s="90"/>
      <c r="K497" s="90"/>
      <c r="L497" s="90"/>
    </row>
    <row r="498" spans="1:12">
      <c r="A498" s="65">
        <f t="shared" si="34"/>
        <v>1962</v>
      </c>
      <c r="B498" s="84">
        <v>22646</v>
      </c>
      <c r="C498" s="77">
        <f>IF(OR('SF American 11444500'!C498=-901,'SF American 11443500'!C498=-901),-901,
'SF American 11444500'!C498
-'SF American 11443500'!C498
-MAX(0,'SF American 11443460'!C498)
-MAX(0,'SF American 11443300'!C498))</f>
        <v>-901</v>
      </c>
      <c r="D498" s="78">
        <f t="shared" si="35"/>
        <v>-901</v>
      </c>
      <c r="I498" s="90"/>
      <c r="J498" s="90"/>
      <c r="K498" s="90"/>
      <c r="L498" s="90"/>
    </row>
    <row r="499" spans="1:12">
      <c r="A499" s="65">
        <f t="shared" si="34"/>
        <v>1962</v>
      </c>
      <c r="B499" s="84">
        <v>22677</v>
      </c>
      <c r="C499" s="77">
        <f>IF(OR('SF American 11444500'!C499=-901,'SF American 11443500'!C499=-901),-901,
'SF American 11444500'!C499
-'SF American 11443500'!C499
-MAX(0,'SF American 11443460'!C499)
-MAX(0,'SF American 11443300'!C499))</f>
        <v>-901</v>
      </c>
      <c r="D499" s="78">
        <f t="shared" si="35"/>
        <v>-901</v>
      </c>
      <c r="I499" s="90"/>
      <c r="J499" s="90"/>
      <c r="K499" s="90"/>
      <c r="L499" s="90"/>
    </row>
    <row r="500" spans="1:12">
      <c r="A500" s="65">
        <f t="shared" si="34"/>
        <v>1962</v>
      </c>
      <c r="B500" s="84">
        <v>22705</v>
      </c>
      <c r="C500" s="77">
        <f>IF(OR('SF American 11444500'!C500=-901,'SF American 11443500'!C500=-901),-901,
'SF American 11444500'!C500
-'SF American 11443500'!C500
-MAX(0,'SF American 11443460'!C500)
-MAX(0,'SF American 11443300'!C500))</f>
        <v>-901</v>
      </c>
      <c r="D500" s="78">
        <f t="shared" si="35"/>
        <v>-901</v>
      </c>
      <c r="I500" s="90"/>
      <c r="J500" s="90"/>
      <c r="K500" s="90"/>
      <c r="L500" s="90"/>
    </row>
    <row r="501" spans="1:12">
      <c r="A501" s="65">
        <f t="shared" si="34"/>
        <v>1962</v>
      </c>
      <c r="B501" s="84">
        <v>22736</v>
      </c>
      <c r="C501" s="77">
        <f>IF(OR('SF American 11444500'!C501=-901,'SF American 11443500'!C501=-901),-901,
'SF American 11444500'!C501
-'SF American 11443500'!C501
-MAX(0,'SF American 11443460'!C501)
-MAX(0,'SF American 11443300'!C501))</f>
        <v>-901</v>
      </c>
      <c r="D501" s="78">
        <f t="shared" si="35"/>
        <v>-901</v>
      </c>
      <c r="I501" s="90"/>
      <c r="J501" s="90"/>
      <c r="K501" s="90"/>
      <c r="L501" s="90"/>
    </row>
    <row r="502" spans="1:12">
      <c r="A502" s="65">
        <f t="shared" si="34"/>
        <v>1962</v>
      </c>
      <c r="B502" s="84">
        <v>22766</v>
      </c>
      <c r="C502" s="77">
        <f>IF(OR('SF American 11444500'!C502=-901,'SF American 11443500'!C502=-901),-901,
'SF American 11444500'!C502
-'SF American 11443500'!C502
-MAX(0,'SF American 11443460'!C502)
-MAX(0,'SF American 11443300'!C502))</f>
        <v>-901</v>
      </c>
      <c r="D502" s="78">
        <f t="shared" si="35"/>
        <v>-901</v>
      </c>
      <c r="I502" s="90"/>
      <c r="J502" s="90"/>
      <c r="K502" s="90"/>
      <c r="L502" s="90"/>
    </row>
    <row r="503" spans="1:12">
      <c r="A503" s="65">
        <f t="shared" si="34"/>
        <v>1962</v>
      </c>
      <c r="B503" s="84">
        <v>22797</v>
      </c>
      <c r="C503" s="77">
        <f>IF(OR('SF American 11444500'!C503=-901,'SF American 11443500'!C503=-901),-901,
'SF American 11444500'!C503
-'SF American 11443500'!C503
-MAX(0,'SF American 11443460'!C503)
-MAX(0,'SF American 11443300'!C503))</f>
        <v>-901</v>
      </c>
      <c r="D503" s="78">
        <f t="shared" si="35"/>
        <v>-901</v>
      </c>
      <c r="I503" s="90"/>
      <c r="J503" s="90"/>
      <c r="K503" s="90"/>
      <c r="L503" s="90"/>
    </row>
    <row r="504" spans="1:12">
      <c r="A504" s="65">
        <f t="shared" si="34"/>
        <v>1962</v>
      </c>
      <c r="B504" s="84">
        <v>22827</v>
      </c>
      <c r="C504" s="77">
        <f>IF(OR('SF American 11444500'!C504=-901,'SF American 11443500'!C504=-901),-901,
'SF American 11444500'!C504
-'SF American 11443500'!C504
-MAX(0,'SF American 11443460'!C504)
-MAX(0,'SF American 11443300'!C504))</f>
        <v>-901</v>
      </c>
      <c r="D504" s="78">
        <f t="shared" si="35"/>
        <v>-901</v>
      </c>
      <c r="I504" s="90"/>
      <c r="J504" s="90"/>
      <c r="K504" s="90"/>
      <c r="L504" s="90"/>
    </row>
    <row r="505" spans="1:12">
      <c r="A505" s="65">
        <f t="shared" si="34"/>
        <v>1962</v>
      </c>
      <c r="B505" s="84">
        <v>22858</v>
      </c>
      <c r="C505" s="77">
        <f>IF(OR('SF American 11444500'!C505=-901,'SF American 11443500'!C505=-901),-901,
'SF American 11444500'!C505
-'SF American 11443500'!C505
-MAX(0,'SF American 11443460'!C505)
-MAX(0,'SF American 11443300'!C505))</f>
        <v>-901</v>
      </c>
      <c r="D505" s="78">
        <f t="shared" si="35"/>
        <v>-901</v>
      </c>
      <c r="I505" s="90"/>
      <c r="J505" s="90"/>
      <c r="K505" s="90"/>
      <c r="L505" s="90"/>
    </row>
    <row r="506" spans="1:12">
      <c r="A506" s="65">
        <f t="shared" si="34"/>
        <v>1962</v>
      </c>
      <c r="B506" s="84">
        <v>22889</v>
      </c>
      <c r="C506" s="77">
        <f>IF(OR('SF American 11444500'!C506=-901,'SF American 11443500'!C506=-901),-901,
'SF American 11444500'!C506
-'SF American 11443500'!C506
-MAX(0,'SF American 11443460'!C506)
-MAX(0,'SF American 11443300'!C506))</f>
        <v>-901</v>
      </c>
      <c r="D506" s="78">
        <f t="shared" si="35"/>
        <v>-901</v>
      </c>
      <c r="I506" s="90"/>
      <c r="J506" s="90"/>
      <c r="K506" s="90"/>
      <c r="L506" s="90"/>
    </row>
    <row r="507" spans="1:12">
      <c r="A507" s="65">
        <f t="shared" si="34"/>
        <v>1962</v>
      </c>
      <c r="B507" s="84">
        <v>22919</v>
      </c>
      <c r="C507" s="77">
        <f>IF(OR('SF American 11444500'!C507=-901,'SF American 11443500'!C507=-901),-901,
'SF American 11444500'!C507
-'SF American 11443500'!C507
-MAX(0,'SF American 11443460'!C507)
-MAX(0,'SF American 11443300'!C507))</f>
        <v>-901</v>
      </c>
      <c r="D507" s="78">
        <f t="shared" si="35"/>
        <v>-901</v>
      </c>
      <c r="I507" s="90"/>
      <c r="J507" s="90"/>
      <c r="K507" s="90"/>
      <c r="L507" s="90"/>
    </row>
    <row r="508" spans="1:12">
      <c r="A508" s="65">
        <f t="shared" si="34"/>
        <v>1963</v>
      </c>
      <c r="B508" s="84">
        <v>22950</v>
      </c>
      <c r="C508" s="77">
        <f>IF(OR('SF American 11444500'!C508=-901,'SF American 11443500'!C508=-901),-901,
'SF American 11444500'!C508
-'SF American 11443500'!C508
-MAX(0,'SF American 11443460'!C508)
-MAX(0,'SF American 11443300'!C508))</f>
        <v>-901</v>
      </c>
      <c r="D508" s="78">
        <f t="shared" si="35"/>
        <v>-901</v>
      </c>
      <c r="I508" s="90"/>
      <c r="J508" s="90"/>
      <c r="K508" s="90"/>
      <c r="L508" s="90"/>
    </row>
    <row r="509" spans="1:12">
      <c r="A509" s="65">
        <f t="shared" si="34"/>
        <v>1963</v>
      </c>
      <c r="B509" s="84">
        <v>22980</v>
      </c>
      <c r="C509" s="77">
        <f>IF(OR('SF American 11444500'!C509=-901,'SF American 11443500'!C509=-901),-901,
'SF American 11444500'!C509
-'SF American 11443500'!C509
-MAX(0,'SF American 11443460'!C509)
-MAX(0,'SF American 11443300'!C509))</f>
        <v>-901</v>
      </c>
      <c r="D509" s="78">
        <f t="shared" si="35"/>
        <v>-901</v>
      </c>
      <c r="I509" s="90"/>
      <c r="J509" s="90"/>
      <c r="K509" s="90"/>
      <c r="L509" s="90"/>
    </row>
    <row r="510" spans="1:12">
      <c r="A510" s="65">
        <f t="shared" si="34"/>
        <v>1963</v>
      </c>
      <c r="B510" s="84">
        <v>23011</v>
      </c>
      <c r="C510" s="77">
        <f>IF(OR('SF American 11444500'!C510=-901,'SF American 11443500'!C510=-901),-901,
'SF American 11444500'!C510
-'SF American 11443500'!C510
-MAX(0,'SF American 11443460'!C510)
-MAX(0,'SF American 11443300'!C510))</f>
        <v>-901</v>
      </c>
      <c r="D510" s="78">
        <f t="shared" si="35"/>
        <v>-901</v>
      </c>
      <c r="I510" s="90"/>
      <c r="J510" s="90"/>
      <c r="K510" s="90"/>
      <c r="L510" s="90"/>
    </row>
    <row r="511" spans="1:12">
      <c r="A511" s="65">
        <f t="shared" si="34"/>
        <v>1963</v>
      </c>
      <c r="B511" s="84">
        <v>23042</v>
      </c>
      <c r="C511" s="77">
        <f>IF(OR('SF American 11444500'!C511=-901,'SF American 11443500'!C511=-901),-901,
'SF American 11444500'!C511
-'SF American 11443500'!C511
-MAX(0,'SF American 11443460'!C511)
-MAX(0,'SF American 11443300'!C511))</f>
        <v>-901</v>
      </c>
      <c r="D511" s="78">
        <f t="shared" si="35"/>
        <v>-901</v>
      </c>
      <c r="I511" s="90"/>
      <c r="J511" s="90"/>
      <c r="K511" s="90"/>
      <c r="L511" s="90"/>
    </row>
    <row r="512" spans="1:12">
      <c r="A512" s="65">
        <f t="shared" si="34"/>
        <v>1963</v>
      </c>
      <c r="B512" s="84">
        <v>23070</v>
      </c>
      <c r="C512" s="77">
        <f>IF(OR('SF American 11444500'!C512=-901,'SF American 11443500'!C512=-901),-901,
'SF American 11444500'!C512
-'SF American 11443500'!C512
-MAX(0,'SF American 11443460'!C512)
-MAX(0,'SF American 11443300'!C512))</f>
        <v>-901</v>
      </c>
      <c r="D512" s="78">
        <f t="shared" si="35"/>
        <v>-901</v>
      </c>
      <c r="I512" s="90"/>
      <c r="J512" s="90"/>
      <c r="K512" s="90"/>
      <c r="L512" s="90"/>
    </row>
    <row r="513" spans="1:12">
      <c r="A513" s="65">
        <f t="shared" si="34"/>
        <v>1963</v>
      </c>
      <c r="B513" s="84">
        <v>23101</v>
      </c>
      <c r="C513" s="77">
        <f>IF(OR('SF American 11444500'!C513=-901,'SF American 11443500'!C513=-901),-901,
'SF American 11444500'!C513
-'SF American 11443500'!C513
-MAX(0,'SF American 11443460'!C513)
-MAX(0,'SF American 11443300'!C513))</f>
        <v>-901</v>
      </c>
      <c r="D513" s="78">
        <f t="shared" si="35"/>
        <v>-901</v>
      </c>
      <c r="I513" s="90"/>
      <c r="J513" s="90"/>
      <c r="K513" s="90"/>
      <c r="L513" s="90"/>
    </row>
    <row r="514" spans="1:12">
      <c r="A514" s="65">
        <f t="shared" si="34"/>
        <v>1963</v>
      </c>
      <c r="B514" s="84">
        <v>23131</v>
      </c>
      <c r="C514" s="77">
        <f>IF(OR('SF American 11444500'!C514=-901,'SF American 11443500'!C514=-901),-901,
'SF American 11444500'!C514
-'SF American 11443500'!C514
-MAX(0,'SF American 11443460'!C514)
-MAX(0,'SF American 11443300'!C514))</f>
        <v>-901</v>
      </c>
      <c r="D514" s="78">
        <f t="shared" si="35"/>
        <v>-901</v>
      </c>
      <c r="I514" s="90"/>
      <c r="J514" s="90"/>
      <c r="K514" s="90"/>
      <c r="L514" s="90"/>
    </row>
    <row r="515" spans="1:12">
      <c r="A515" s="65">
        <f t="shared" si="34"/>
        <v>1963</v>
      </c>
      <c r="B515" s="84">
        <v>23162</v>
      </c>
      <c r="C515" s="77">
        <f>IF(OR('SF American 11444500'!C515=-901,'SF American 11443500'!C515=-901),-901,
'SF American 11444500'!C515
-'SF American 11443500'!C515
-MAX(0,'SF American 11443460'!C515)
-MAX(0,'SF American 11443300'!C515))</f>
        <v>-901</v>
      </c>
      <c r="D515" s="78">
        <f t="shared" si="35"/>
        <v>-901</v>
      </c>
      <c r="I515" s="90"/>
      <c r="J515" s="90"/>
      <c r="K515" s="90"/>
      <c r="L515" s="90"/>
    </row>
    <row r="516" spans="1:12">
      <c r="A516" s="65">
        <f t="shared" si="34"/>
        <v>1963</v>
      </c>
      <c r="B516" s="84">
        <v>23192</v>
      </c>
      <c r="C516" s="77">
        <f>IF(OR('SF American 11444500'!C516=-901,'SF American 11443500'!C516=-901),-901,
'SF American 11444500'!C516
-'SF American 11443500'!C516
-MAX(0,'SF American 11443460'!C516)
-MAX(0,'SF American 11443300'!C516))</f>
        <v>-901</v>
      </c>
      <c r="D516" s="78">
        <f t="shared" si="35"/>
        <v>-901</v>
      </c>
      <c r="I516" s="90"/>
      <c r="J516" s="90"/>
      <c r="K516" s="90"/>
      <c r="L516" s="90"/>
    </row>
    <row r="517" spans="1:12">
      <c r="A517" s="65">
        <f t="shared" si="34"/>
        <v>1963</v>
      </c>
      <c r="B517" s="84">
        <v>23223</v>
      </c>
      <c r="C517" s="77">
        <f>IF(OR('SF American 11444500'!C517=-901,'SF American 11443500'!C517=-901),-901,
'SF American 11444500'!C517
-'SF American 11443500'!C517
-MAX(0,'SF American 11443460'!C517)
-MAX(0,'SF American 11443300'!C517))</f>
        <v>-901</v>
      </c>
      <c r="D517" s="78">
        <f t="shared" si="35"/>
        <v>-901</v>
      </c>
      <c r="I517" s="90"/>
      <c r="J517" s="90"/>
      <c r="K517" s="90"/>
      <c r="L517" s="90"/>
    </row>
    <row r="518" spans="1:12">
      <c r="A518" s="65">
        <f t="shared" si="34"/>
        <v>1963</v>
      </c>
      <c r="B518" s="84">
        <v>23254</v>
      </c>
      <c r="C518" s="77">
        <f>IF(OR('SF American 11444500'!C518=-901,'SF American 11443500'!C518=-901),-901,
'SF American 11444500'!C518
-'SF American 11443500'!C518
-MAX(0,'SF American 11443460'!C518)
-MAX(0,'SF American 11443300'!C518))</f>
        <v>-901</v>
      </c>
      <c r="D518" s="78">
        <f t="shared" si="35"/>
        <v>-901</v>
      </c>
      <c r="I518" s="90"/>
      <c r="J518" s="90"/>
      <c r="K518" s="90"/>
      <c r="L518" s="90"/>
    </row>
    <row r="519" spans="1:12">
      <c r="A519" s="65">
        <f t="shared" si="34"/>
        <v>1963</v>
      </c>
      <c r="B519" s="84">
        <v>23284</v>
      </c>
      <c r="C519" s="77">
        <f>IF(OR('SF American 11444500'!C519=-901,'SF American 11443500'!C519=-901),-901,
'SF American 11444500'!C519
-'SF American 11443500'!C519
-MAX(0,'SF American 11443460'!C519)
-MAX(0,'SF American 11443300'!C519))</f>
        <v>-901</v>
      </c>
      <c r="D519" s="78">
        <f t="shared" si="35"/>
        <v>-901</v>
      </c>
      <c r="I519" s="90"/>
      <c r="J519" s="90"/>
      <c r="K519" s="90"/>
      <c r="L519" s="90"/>
    </row>
    <row r="520" spans="1:12">
      <c r="A520" s="65">
        <f t="shared" si="34"/>
        <v>1964</v>
      </c>
      <c r="B520" s="84">
        <v>23315</v>
      </c>
      <c r="C520" s="77">
        <f>IF(OR('SF American 11444500'!C520=-901,'SF American 11443500'!C520=-901),-901,
'SF American 11444500'!C520
-'SF American 11443500'!C520
-MAX(0,'SF American 11443460'!C520)
-MAX(0,'SF American 11443300'!C520))</f>
        <v>-901</v>
      </c>
      <c r="D520" s="78">
        <f t="shared" si="35"/>
        <v>-901</v>
      </c>
      <c r="I520" s="90"/>
      <c r="J520" s="90"/>
      <c r="K520" s="90"/>
      <c r="L520" s="90"/>
    </row>
    <row r="521" spans="1:12">
      <c r="A521" s="65">
        <f t="shared" si="34"/>
        <v>1964</v>
      </c>
      <c r="B521" s="84">
        <v>23345</v>
      </c>
      <c r="C521" s="77">
        <f>IF(OR('SF American 11444500'!C521=-901,'SF American 11443500'!C521=-901),-901,
'SF American 11444500'!C521
-'SF American 11443500'!C521
-MAX(0,'SF American 11443460'!C521)
-MAX(0,'SF American 11443300'!C521))</f>
        <v>-901</v>
      </c>
      <c r="D521" s="78">
        <f t="shared" si="35"/>
        <v>-901</v>
      </c>
      <c r="I521" s="90"/>
      <c r="J521" s="90"/>
      <c r="K521" s="90"/>
      <c r="L521" s="90"/>
    </row>
    <row r="522" spans="1:12">
      <c r="A522" s="65">
        <f t="shared" si="34"/>
        <v>1964</v>
      </c>
      <c r="B522" s="84">
        <v>23376</v>
      </c>
      <c r="C522" s="77">
        <f>IF(OR('SF American 11444500'!C522=-901,'SF American 11443500'!C522=-901),-901,
'SF American 11444500'!C522
-'SF American 11443500'!C522
-MAX(0,'SF American 11443460'!C522)
-MAX(0,'SF American 11443300'!C522))</f>
        <v>-901</v>
      </c>
      <c r="D522" s="78">
        <f t="shared" si="35"/>
        <v>-901</v>
      </c>
      <c r="I522" s="90"/>
      <c r="J522" s="90"/>
      <c r="K522" s="90"/>
      <c r="L522" s="90"/>
    </row>
    <row r="523" spans="1:12">
      <c r="A523" s="65">
        <f t="shared" si="34"/>
        <v>1964</v>
      </c>
      <c r="B523" s="84">
        <v>23407</v>
      </c>
      <c r="C523" s="77">
        <f>IF(OR('SF American 11444500'!C523=-901,'SF American 11443500'!C523=-901),-901,
'SF American 11444500'!C523
-'SF American 11443500'!C523
-MAX(0,'SF American 11443460'!C523)
-MAX(0,'SF American 11443300'!C523))</f>
        <v>-901</v>
      </c>
      <c r="D523" s="78">
        <f t="shared" si="35"/>
        <v>-901</v>
      </c>
      <c r="I523" s="90"/>
      <c r="J523" s="90"/>
      <c r="K523" s="90"/>
      <c r="L523" s="90"/>
    </row>
    <row r="524" spans="1:12">
      <c r="A524" s="65">
        <f t="shared" si="34"/>
        <v>1964</v>
      </c>
      <c r="B524" s="84">
        <v>23436</v>
      </c>
      <c r="C524" s="77">
        <f>IF(OR('SF American 11444500'!C524=-901,'SF American 11443500'!C524=-901),-901,
'SF American 11444500'!C524
-'SF American 11443500'!C524
-MAX(0,'SF American 11443460'!C524)
-MAX(0,'SF American 11443300'!C524))</f>
        <v>-901</v>
      </c>
      <c r="D524" s="78">
        <f t="shared" si="35"/>
        <v>-901</v>
      </c>
      <c r="I524" s="90"/>
      <c r="J524" s="90"/>
      <c r="K524" s="90"/>
      <c r="L524" s="90"/>
    </row>
    <row r="525" spans="1:12">
      <c r="A525" s="65">
        <f t="shared" si="34"/>
        <v>1964</v>
      </c>
      <c r="B525" s="84">
        <v>23467</v>
      </c>
      <c r="C525" s="77">
        <f>IF(OR('SF American 11444500'!C525=-901,'SF American 11443500'!C525=-901),-901,
'SF American 11444500'!C525
-'SF American 11443500'!C525
-MAX(0,'SF American 11443460'!C525)
-MAX(0,'SF American 11443300'!C525))</f>
        <v>-901</v>
      </c>
      <c r="D525" s="78">
        <f t="shared" si="35"/>
        <v>-901</v>
      </c>
      <c r="I525" s="90"/>
      <c r="J525" s="90"/>
      <c r="K525" s="90"/>
      <c r="L525" s="90"/>
    </row>
    <row r="526" spans="1:12">
      <c r="A526" s="65">
        <f t="shared" si="34"/>
        <v>1964</v>
      </c>
      <c r="B526" s="84">
        <v>23497</v>
      </c>
      <c r="C526" s="77">
        <f>IF(OR('SF American 11444500'!C526=-901,'SF American 11443500'!C526=-901),-901,
'SF American 11444500'!C526
-'SF American 11443500'!C526
-MAX(0,'SF American 11443460'!C526)
-MAX(0,'SF American 11443300'!C526))</f>
        <v>-901</v>
      </c>
      <c r="D526" s="78">
        <f t="shared" si="35"/>
        <v>-901</v>
      </c>
      <c r="I526" s="90"/>
      <c r="J526" s="90"/>
      <c r="K526" s="90"/>
      <c r="L526" s="90"/>
    </row>
    <row r="527" spans="1:12">
      <c r="A527" s="65">
        <f t="shared" si="34"/>
        <v>1964</v>
      </c>
      <c r="B527" s="84">
        <v>23528</v>
      </c>
      <c r="C527" s="77">
        <f>IF(OR('SF American 11444500'!C527=-901,'SF American 11443500'!C527=-901),-901,
'SF American 11444500'!C527
-'SF American 11443500'!C527
-MAX(0,'SF American 11443460'!C527)
-MAX(0,'SF American 11443300'!C527))</f>
        <v>-901</v>
      </c>
      <c r="D527" s="78">
        <f t="shared" si="35"/>
        <v>-901</v>
      </c>
      <c r="I527" s="90"/>
      <c r="J527" s="90"/>
      <c r="K527" s="90"/>
      <c r="L527" s="90"/>
    </row>
    <row r="528" spans="1:12">
      <c r="A528" s="65">
        <f t="shared" si="34"/>
        <v>1964</v>
      </c>
      <c r="B528" s="84">
        <v>23558</v>
      </c>
      <c r="C528" s="77">
        <f>IF(OR('SF American 11444500'!C528=-901,'SF American 11443500'!C528=-901),-901,
'SF American 11444500'!C528
-'SF American 11443500'!C528
-MAX(0,'SF American 11443460'!C528)
-MAX(0,'SF American 11443300'!C528))</f>
        <v>-901</v>
      </c>
      <c r="D528" s="78">
        <f t="shared" si="35"/>
        <v>-901</v>
      </c>
      <c r="I528" s="90"/>
      <c r="J528" s="90"/>
      <c r="K528" s="90"/>
      <c r="L528" s="90"/>
    </row>
    <row r="529" spans="1:12">
      <c r="A529" s="65">
        <f t="shared" ref="A529:A592" si="36">IF(MONTH(B529)&gt;9,YEAR(B529)+1,YEAR(B529))</f>
        <v>1964</v>
      </c>
      <c r="B529" s="84">
        <v>23589</v>
      </c>
      <c r="C529" s="77">
        <f>IF(OR('SF American 11444500'!C529=-901,'SF American 11443500'!C529=-901),-901,
'SF American 11444500'!C529
-'SF American 11443500'!C529
-MAX(0,'SF American 11443460'!C529)
-MAX(0,'SF American 11443300'!C529))</f>
        <v>-901</v>
      </c>
      <c r="D529" s="78">
        <f t="shared" ref="D529:D592" si="37">IF(C529&lt;&gt;-901,C529*DAY(B529)*24*60*60/(220*22*9*1000),-901)</f>
        <v>-901</v>
      </c>
      <c r="I529" s="90"/>
      <c r="J529" s="90"/>
      <c r="K529" s="90"/>
      <c r="L529" s="90"/>
    </row>
    <row r="530" spans="1:12">
      <c r="A530" s="65">
        <f t="shared" si="36"/>
        <v>1964</v>
      </c>
      <c r="B530" s="84">
        <v>23620</v>
      </c>
      <c r="C530" s="77">
        <f>IF(OR('SF American 11444500'!C530=-901,'SF American 11443500'!C530=-901),-901,
'SF American 11444500'!C530
-'SF American 11443500'!C530
-MAX(0,'SF American 11443460'!C530)
-MAX(0,'SF American 11443300'!C530))</f>
        <v>240.35483870967744</v>
      </c>
      <c r="D530" s="78">
        <f t="shared" si="37"/>
        <v>14.778842975206615</v>
      </c>
      <c r="I530" s="90"/>
      <c r="J530" s="90"/>
      <c r="K530" s="90"/>
      <c r="L530" s="90"/>
    </row>
    <row r="531" spans="1:12">
      <c r="A531" s="65">
        <f t="shared" si="36"/>
        <v>1964</v>
      </c>
      <c r="B531" s="84">
        <v>23650</v>
      </c>
      <c r="C531" s="77">
        <f>IF(OR('SF American 11444500'!C531=-901,'SF American 11443500'!C531=-901),-901,
'SF American 11444500'!C531
-'SF American 11443500'!C531
-MAX(0,'SF American 11443460'!C531)
-MAX(0,'SF American 11443300'!C531))</f>
        <v>202.0333333333333</v>
      </c>
      <c r="D531" s="78">
        <f t="shared" si="37"/>
        <v>12.02181818181818</v>
      </c>
      <c r="I531" s="90"/>
      <c r="J531" s="90"/>
      <c r="K531" s="90"/>
      <c r="L531" s="90"/>
    </row>
    <row r="532" spans="1:12">
      <c r="A532" s="65">
        <f t="shared" si="36"/>
        <v>1965</v>
      </c>
      <c r="B532" s="84">
        <v>23681</v>
      </c>
      <c r="C532" s="77">
        <f>IF(OR('SF American 11444500'!C532=-901,'SF American 11443500'!C532=-901),-901,
'SF American 11444500'!C532
-'SF American 11443500'!C532
-MAX(0,'SF American 11443460'!C532)
-MAX(0,'SF American 11443300'!C532))</f>
        <v>151.12903225806451</v>
      </c>
      <c r="D532" s="78">
        <f t="shared" si="37"/>
        <v>9.2925619834710744</v>
      </c>
      <c r="I532" s="90"/>
      <c r="J532" s="90"/>
      <c r="K532" s="90"/>
      <c r="L532" s="90"/>
    </row>
    <row r="533" spans="1:12">
      <c r="A533" s="65">
        <f t="shared" si="36"/>
        <v>1965</v>
      </c>
      <c r="B533" s="84">
        <v>23711</v>
      </c>
      <c r="C533" s="77">
        <f>IF(OR('SF American 11444500'!C533=-901,'SF American 11443500'!C533=-901),-901,
'SF American 11444500'!C533
-'SF American 11443500'!C533
-MAX(0,'SF American 11443460'!C533)
-MAX(0,'SF American 11443300'!C533))</f>
        <v>176.53000000000003</v>
      </c>
      <c r="D533" s="78">
        <f t="shared" si="37"/>
        <v>10.504264462809918</v>
      </c>
      <c r="I533" s="90"/>
      <c r="J533" s="90"/>
      <c r="K533" s="90"/>
      <c r="L533" s="90"/>
    </row>
    <row r="534" spans="1:12">
      <c r="A534" s="65">
        <f t="shared" si="36"/>
        <v>1965</v>
      </c>
      <c r="B534" s="84">
        <v>23742</v>
      </c>
      <c r="C534" s="77">
        <f>IF(OR('SF American 11444500'!C534=-901,'SF American 11443500'!C534=-901),-901,
'SF American 11444500'!C534
-'SF American 11443500'!C534
-MAX(0,'SF American 11443460'!C534)
-MAX(0,'SF American 11443300'!C534))</f>
        <v>707.322580645161</v>
      </c>
      <c r="D534" s="78">
        <f t="shared" si="37"/>
        <v>43.491570247933865</v>
      </c>
      <c r="I534" s="90"/>
      <c r="J534" s="90"/>
      <c r="K534" s="90"/>
      <c r="L534" s="90"/>
    </row>
    <row r="535" spans="1:12">
      <c r="A535" s="65">
        <f t="shared" si="36"/>
        <v>1965</v>
      </c>
      <c r="B535" s="84">
        <v>23773</v>
      </c>
      <c r="C535" s="77">
        <f>IF(OR('SF American 11444500'!C535=-901,'SF American 11443500'!C535=-901),-901,
'SF American 11444500'!C535
-'SF American 11443500'!C535
-MAX(0,'SF American 11443460'!C535)
-MAX(0,'SF American 11443300'!C535))</f>
        <v>730.96774193548345</v>
      </c>
      <c r="D535" s="78">
        <f t="shared" si="37"/>
        <v>44.94545454545451</v>
      </c>
      <c r="I535" s="90"/>
      <c r="J535" s="90"/>
      <c r="K535" s="90"/>
      <c r="L535" s="90"/>
    </row>
    <row r="536" spans="1:12">
      <c r="A536" s="65">
        <f t="shared" si="36"/>
        <v>1965</v>
      </c>
      <c r="B536" s="84">
        <v>23801</v>
      </c>
      <c r="C536" s="77">
        <f>IF(OR('SF American 11444500'!C536=-901,'SF American 11443500'!C536=-901),-901,
'SF American 11444500'!C536
-'SF American 11443500'!C536
-MAX(0,'SF American 11443460'!C536)
-MAX(0,'SF American 11443300'!C536))</f>
        <v>-97.5</v>
      </c>
      <c r="D536" s="78">
        <f t="shared" si="37"/>
        <v>-5.4148760330578511</v>
      </c>
      <c r="I536" s="90"/>
      <c r="J536" s="90"/>
      <c r="K536" s="90"/>
      <c r="L536" s="90"/>
    </row>
    <row r="537" spans="1:12">
      <c r="A537" s="65">
        <f t="shared" si="36"/>
        <v>1965</v>
      </c>
      <c r="B537" s="84">
        <v>23832</v>
      </c>
      <c r="C537" s="77">
        <f>IF(OR('SF American 11444500'!C537=-901,'SF American 11443500'!C537=-901),-901,
'SF American 11444500'!C537
-'SF American 11443500'!C537
-MAX(0,'SF American 11443460'!C537)
-MAX(0,'SF American 11443300'!C537))</f>
        <v>-426.70967741935488</v>
      </c>
      <c r="D537" s="78">
        <f t="shared" si="37"/>
        <v>-26.237355371900833</v>
      </c>
      <c r="I537" s="90"/>
      <c r="J537" s="90"/>
      <c r="K537" s="90"/>
      <c r="L537" s="90"/>
    </row>
    <row r="538" spans="1:12">
      <c r="A538" s="65">
        <f t="shared" si="36"/>
        <v>1965</v>
      </c>
      <c r="B538" s="84">
        <v>23862</v>
      </c>
      <c r="C538" s="77">
        <f>IF(OR('SF American 11444500'!C538=-901,'SF American 11443500'!C538=-901),-901,
'SF American 11444500'!C538
-'SF American 11443500'!C538
-MAX(0,'SF American 11443460'!C538)
-MAX(0,'SF American 11443300'!C538))</f>
        <v>550.33333333333348</v>
      </c>
      <c r="D538" s="78">
        <f t="shared" si="37"/>
        <v>32.747107438016542</v>
      </c>
      <c r="I538" s="90"/>
      <c r="J538" s="90"/>
      <c r="K538" s="90"/>
      <c r="L538" s="90"/>
    </row>
    <row r="539" spans="1:12">
      <c r="A539" s="65">
        <f t="shared" si="36"/>
        <v>1965</v>
      </c>
      <c r="B539" s="84">
        <v>23893</v>
      </c>
      <c r="C539" s="77">
        <f>IF(OR('SF American 11444500'!C539=-901,'SF American 11443500'!C539=-901),-901,
'SF American 11444500'!C539
-'SF American 11443500'!C539
-MAX(0,'SF American 11443460'!C539)
-MAX(0,'SF American 11443300'!C539))</f>
        <v>237.74193548387075</v>
      </c>
      <c r="D539" s="78">
        <f t="shared" si="37"/>
        <v>14.618181818181801</v>
      </c>
      <c r="I539" s="90"/>
      <c r="J539" s="90"/>
      <c r="K539" s="90"/>
      <c r="L539" s="90"/>
    </row>
    <row r="540" spans="1:12">
      <c r="A540" s="65">
        <f t="shared" si="36"/>
        <v>1965</v>
      </c>
      <c r="B540" s="84">
        <v>23923</v>
      </c>
      <c r="C540" s="77">
        <f>IF(OR('SF American 11444500'!C540=-901,'SF American 11443500'!C540=-901),-901,
'SF American 11444500'!C540
-'SF American 11443500'!C540
-MAX(0,'SF American 11443460'!C540)
-MAX(0,'SF American 11443300'!C540))</f>
        <v>204.59999999999991</v>
      </c>
      <c r="D540" s="78">
        <f t="shared" si="37"/>
        <v>12.174545454545449</v>
      </c>
      <c r="I540" s="90"/>
      <c r="J540" s="90"/>
      <c r="K540" s="90"/>
      <c r="L540" s="90"/>
    </row>
    <row r="541" spans="1:12">
      <c r="A541" s="65">
        <f t="shared" si="36"/>
        <v>1965</v>
      </c>
      <c r="B541" s="84">
        <v>23954</v>
      </c>
      <c r="C541" s="77">
        <f>IF(OR('SF American 11444500'!C541=-901,'SF American 11443500'!C541=-901),-901,
'SF American 11444500'!C541
-'SF American 11443500'!C541
-MAX(0,'SF American 11443460'!C541)
-MAX(0,'SF American 11443300'!C541))</f>
        <v>-299.35483870967755</v>
      </c>
      <c r="D541" s="78">
        <f t="shared" si="37"/>
        <v>-18.406611570247943</v>
      </c>
      <c r="I541" s="90"/>
      <c r="J541" s="90"/>
      <c r="K541" s="90"/>
      <c r="L541" s="90"/>
    </row>
    <row r="542" spans="1:12">
      <c r="A542" s="65">
        <f t="shared" si="36"/>
        <v>1965</v>
      </c>
      <c r="B542" s="84">
        <v>23985</v>
      </c>
      <c r="C542" s="77">
        <f>IF(OR('SF American 11444500'!C542=-901,'SF American 11443500'!C542=-901),-901,
'SF American 11444500'!C542
-'SF American 11443500'!C542
-MAX(0,'SF American 11443460'!C542)
-MAX(0,'SF American 11443300'!C542))</f>
        <v>-356.61290322580658</v>
      </c>
      <c r="D542" s="78">
        <f t="shared" si="37"/>
        <v>-21.927272727272737</v>
      </c>
      <c r="I542" s="90"/>
      <c r="J542" s="90"/>
      <c r="K542" s="90"/>
      <c r="L542" s="90"/>
    </row>
    <row r="543" spans="1:12">
      <c r="A543" s="65">
        <f t="shared" si="36"/>
        <v>1965</v>
      </c>
      <c r="B543" s="84">
        <v>24015</v>
      </c>
      <c r="C543" s="77">
        <f>IF(OR('SF American 11444500'!C543=-901,'SF American 11443500'!C543=-901),-901,
'SF American 11444500'!C543
-'SF American 11443500'!C543
-MAX(0,'SF American 11443460'!C543)
-MAX(0,'SF American 11443300'!C543))</f>
        <v>-296.10000000000002</v>
      </c>
      <c r="D543" s="78">
        <f t="shared" si="37"/>
        <v>-17.619173553719008</v>
      </c>
      <c r="I543" s="90"/>
      <c r="J543" s="90"/>
      <c r="K543" s="90"/>
      <c r="L543" s="90"/>
    </row>
    <row r="544" spans="1:12">
      <c r="A544" s="65">
        <f t="shared" si="36"/>
        <v>1966</v>
      </c>
      <c r="B544" s="84">
        <v>24046</v>
      </c>
      <c r="C544" s="77">
        <f>IF(OR('SF American 11444500'!C544=-901,'SF American 11443500'!C544=-901),-901,
'SF American 11444500'!C544
-'SF American 11443500'!C544
-MAX(0,'SF American 11443460'!C544)
-MAX(0,'SF American 11443300'!C544))</f>
        <v>48.290322580645125</v>
      </c>
      <c r="D544" s="78">
        <f t="shared" si="37"/>
        <v>2.9692561983471046</v>
      </c>
      <c r="I544" s="90"/>
      <c r="J544" s="90"/>
      <c r="K544" s="90"/>
      <c r="L544" s="90"/>
    </row>
    <row r="545" spans="1:12">
      <c r="A545" s="65">
        <f t="shared" si="36"/>
        <v>1966</v>
      </c>
      <c r="B545" s="84">
        <v>24076</v>
      </c>
      <c r="C545" s="77">
        <f>IF(OR('SF American 11444500'!C545=-901,'SF American 11443500'!C545=-901),-901,
'SF American 11444500'!C545
-'SF American 11443500'!C545
-MAX(0,'SF American 11443460'!C545)
-MAX(0,'SF American 11443300'!C545))</f>
        <v>-1.3333333333333712</v>
      </c>
      <c r="D545" s="78">
        <f t="shared" si="37"/>
        <v>-7.9338842975208865E-2</v>
      </c>
      <c r="I545" s="90"/>
      <c r="J545" s="90"/>
      <c r="K545" s="90"/>
      <c r="L545" s="90"/>
    </row>
    <row r="546" spans="1:12">
      <c r="A546" s="65">
        <f t="shared" si="36"/>
        <v>1966</v>
      </c>
      <c r="B546" s="84">
        <v>24107</v>
      </c>
      <c r="C546" s="77">
        <f>IF(OR('SF American 11444500'!C546=-901,'SF American 11443500'!C546=-901),-901,
'SF American 11444500'!C546
-'SF American 11443500'!C546
-MAX(0,'SF American 11443460'!C546)
-MAX(0,'SF American 11443300'!C546))</f>
        <v>149.48387096774195</v>
      </c>
      <c r="D546" s="78">
        <f t="shared" si="37"/>
        <v>9.1914049586776851</v>
      </c>
      <c r="I546" s="90"/>
      <c r="J546" s="90"/>
      <c r="K546" s="90"/>
      <c r="L546" s="90"/>
    </row>
    <row r="547" spans="1:12">
      <c r="A547" s="65">
        <f t="shared" si="36"/>
        <v>1966</v>
      </c>
      <c r="B547" s="84">
        <v>24138</v>
      </c>
      <c r="C547" s="77">
        <f>IF(OR('SF American 11444500'!C547=-901,'SF American 11443500'!C547=-901),-901,
'SF American 11444500'!C547
-'SF American 11443500'!C547
-MAX(0,'SF American 11443460'!C547)
-MAX(0,'SF American 11443300'!C547))</f>
        <v>77.258064516129025</v>
      </c>
      <c r="D547" s="78">
        <f t="shared" si="37"/>
        <v>4.7504132231404963</v>
      </c>
      <c r="I547" s="90"/>
      <c r="J547" s="90"/>
      <c r="K547" s="90"/>
      <c r="L547" s="90"/>
    </row>
    <row r="548" spans="1:12">
      <c r="A548" s="65">
        <f t="shared" si="36"/>
        <v>1966</v>
      </c>
      <c r="B548" s="84">
        <v>24166</v>
      </c>
      <c r="C548" s="77">
        <f>IF(OR('SF American 11444500'!C548=-901,'SF American 11443500'!C548=-901),-901,
'SF American 11444500'!C548
-'SF American 11443500'!C548
-MAX(0,'SF American 11443460'!C548)
-MAX(0,'SF American 11443300'!C548))</f>
        <v>86.964285714285666</v>
      </c>
      <c r="D548" s="78">
        <f t="shared" si="37"/>
        <v>4.8297520661156996</v>
      </c>
      <c r="I548" s="90"/>
      <c r="J548" s="90"/>
      <c r="K548" s="90"/>
      <c r="L548" s="90"/>
    </row>
    <row r="549" spans="1:12">
      <c r="A549" s="65">
        <f t="shared" si="36"/>
        <v>1966</v>
      </c>
      <c r="B549" s="84">
        <v>24197</v>
      </c>
      <c r="C549" s="77">
        <f>IF(OR('SF American 11444500'!C549=-901,'SF American 11443500'!C549=-901),-901,
'SF American 11444500'!C549
-'SF American 11443500'!C549
-MAX(0,'SF American 11443460'!C549)
-MAX(0,'SF American 11443300'!C549))</f>
        <v>146.29032258064524</v>
      </c>
      <c r="D549" s="78">
        <f t="shared" si="37"/>
        <v>8.9950413223140551</v>
      </c>
      <c r="I549" s="90"/>
      <c r="J549" s="90"/>
      <c r="K549" s="90"/>
      <c r="L549" s="90"/>
    </row>
    <row r="550" spans="1:12">
      <c r="A550" s="65">
        <f t="shared" si="36"/>
        <v>1966</v>
      </c>
      <c r="B550" s="84">
        <v>24227</v>
      </c>
      <c r="C550" s="77">
        <f>IF(OR('SF American 11444500'!C550=-901,'SF American 11443500'!C550=-901),-901,
'SF American 11444500'!C550
-'SF American 11443500'!C550
-MAX(0,'SF American 11443460'!C550)
-MAX(0,'SF American 11443300'!C550))</f>
        <v>12.699999999999818</v>
      </c>
      <c r="D550" s="78">
        <f t="shared" si="37"/>
        <v>0.75570247933883206</v>
      </c>
      <c r="I550" s="90"/>
      <c r="J550" s="90"/>
      <c r="K550" s="90"/>
      <c r="L550" s="90"/>
    </row>
    <row r="551" spans="1:12">
      <c r="A551" s="65">
        <f t="shared" si="36"/>
        <v>1966</v>
      </c>
      <c r="B551" s="84">
        <v>24258</v>
      </c>
      <c r="C551" s="77">
        <f>IF(OR('SF American 11444500'!C551=-901,'SF American 11443500'!C551=-901),-901,
'SF American 11444500'!C551
-'SF American 11443500'!C551
-MAX(0,'SF American 11443460'!C551)
-MAX(0,'SF American 11443300'!C551))</f>
        <v>22.870967741935374</v>
      </c>
      <c r="D551" s="78">
        <f t="shared" si="37"/>
        <v>1.4062809917355308</v>
      </c>
      <c r="I551" s="90"/>
      <c r="J551" s="90"/>
      <c r="K551" s="90"/>
      <c r="L551" s="90"/>
    </row>
    <row r="552" spans="1:12">
      <c r="A552" s="65">
        <f t="shared" si="36"/>
        <v>1966</v>
      </c>
      <c r="B552" s="84">
        <v>24288</v>
      </c>
      <c r="C552" s="77">
        <f>IF(OR('SF American 11444500'!C552=-901,'SF American 11443500'!C552=-901),-901,
'SF American 11444500'!C552
-'SF American 11443500'!C552
-MAX(0,'SF American 11443460'!C552)
-MAX(0,'SF American 11443300'!C552))</f>
        <v>155.26666666666677</v>
      </c>
      <c r="D552" s="78">
        <f t="shared" si="37"/>
        <v>9.2390082644628162</v>
      </c>
      <c r="I552" s="90"/>
      <c r="J552" s="90"/>
      <c r="K552" s="90"/>
      <c r="L552" s="90"/>
    </row>
    <row r="553" spans="1:12">
      <c r="A553" s="65">
        <f t="shared" si="36"/>
        <v>1966</v>
      </c>
      <c r="B553" s="84">
        <v>24319</v>
      </c>
      <c r="C553" s="77">
        <f>IF(OR('SF American 11444500'!C553=-901,'SF American 11443500'!C553=-901),-901,
'SF American 11444500'!C553
-'SF American 11443500'!C553
-MAX(0,'SF American 11443460'!C553)
-MAX(0,'SF American 11443300'!C553))</f>
        <v>117.58064516129025</v>
      </c>
      <c r="D553" s="78">
        <f t="shared" si="37"/>
        <v>7.2297520661156973</v>
      </c>
      <c r="I553" s="90"/>
      <c r="J553" s="90"/>
      <c r="K553" s="90"/>
      <c r="L553" s="90"/>
    </row>
    <row r="554" spans="1:12">
      <c r="A554" s="65">
        <f t="shared" si="36"/>
        <v>1966</v>
      </c>
      <c r="B554" s="84">
        <v>24350</v>
      </c>
      <c r="C554" s="77">
        <f>IF(OR('SF American 11444500'!C554=-901,'SF American 11443500'!C554=-901),-901,
'SF American 11444500'!C554
-'SF American 11443500'!C554
-MAX(0,'SF American 11443460'!C554)
-MAX(0,'SF American 11443300'!C554))</f>
        <v>8.4838709677419502</v>
      </c>
      <c r="D554" s="78">
        <f t="shared" si="37"/>
        <v>0.52165289256198433</v>
      </c>
      <c r="I554" s="90"/>
      <c r="J554" s="90"/>
      <c r="K554" s="90"/>
      <c r="L554" s="90"/>
    </row>
    <row r="555" spans="1:12">
      <c r="A555" s="65">
        <f t="shared" si="36"/>
        <v>1966</v>
      </c>
      <c r="B555" s="84">
        <v>24380</v>
      </c>
      <c r="C555" s="77">
        <f>IF(OR('SF American 11444500'!C555=-901,'SF American 11443500'!C555=-901),-901,
'SF American 11444500'!C555
-'SF American 11443500'!C555
-MAX(0,'SF American 11443460'!C555)
-MAX(0,'SF American 11443300'!C555))</f>
        <v>49.566666666666606</v>
      </c>
      <c r="D555" s="78">
        <f t="shared" si="37"/>
        <v>2.9494214876033018</v>
      </c>
      <c r="I555" s="90"/>
      <c r="J555" s="90"/>
      <c r="K555" s="90"/>
      <c r="L555" s="90"/>
    </row>
    <row r="556" spans="1:12">
      <c r="A556" s="65">
        <f t="shared" si="36"/>
        <v>1967</v>
      </c>
      <c r="B556" s="84">
        <v>24411</v>
      </c>
      <c r="C556" s="77">
        <f>IF(OR('SF American 11444500'!C556=-901,'SF American 11443500'!C556=-901),-901,
'SF American 11444500'!C556
-'SF American 11443500'!C556
-MAX(0,'SF American 11443460'!C556)
-MAX(0,'SF American 11443300'!C556))</f>
        <v>59.096774193548384</v>
      </c>
      <c r="D556" s="78">
        <f t="shared" si="37"/>
        <v>3.6337190082644626</v>
      </c>
      <c r="I556" s="90"/>
      <c r="J556" s="90"/>
      <c r="K556" s="90"/>
      <c r="L556" s="90"/>
    </row>
    <row r="557" spans="1:12">
      <c r="A557" s="65">
        <f t="shared" si="36"/>
        <v>1967</v>
      </c>
      <c r="B557" s="84">
        <v>24441</v>
      </c>
      <c r="C557" s="77">
        <f>IF(OR('SF American 11444500'!C557=-901,'SF American 11443500'!C557=-901),-901,
'SF American 11444500'!C557
-'SF American 11443500'!C557
-MAX(0,'SF American 11443460'!C557)
-MAX(0,'SF American 11443300'!C557))</f>
        <v>24</v>
      </c>
      <c r="D557" s="78">
        <f t="shared" si="37"/>
        <v>1.428099173553719</v>
      </c>
      <c r="I557" s="90"/>
      <c r="J557" s="90"/>
      <c r="K557" s="90"/>
      <c r="L557" s="90"/>
    </row>
    <row r="558" spans="1:12">
      <c r="A558" s="65">
        <f t="shared" si="36"/>
        <v>1967</v>
      </c>
      <c r="B558" s="84">
        <v>24472</v>
      </c>
      <c r="C558" s="77">
        <f>IF(OR('SF American 11444500'!C558=-901,'SF American 11443500'!C558=-901),-901,
'SF American 11444500'!C558
-'SF American 11443500'!C558
-MAX(0,'SF American 11443460'!C558)
-MAX(0,'SF American 11443300'!C558))</f>
        <v>149.41935483870975</v>
      </c>
      <c r="D558" s="78">
        <f t="shared" si="37"/>
        <v>9.1874380165289296</v>
      </c>
      <c r="I558" s="90"/>
      <c r="J558" s="90"/>
      <c r="K558" s="90"/>
      <c r="L558" s="90"/>
    </row>
    <row r="559" spans="1:12">
      <c r="A559" s="65">
        <f t="shared" si="36"/>
        <v>1967</v>
      </c>
      <c r="B559" s="84">
        <v>24503</v>
      </c>
      <c r="C559" s="77">
        <f>IF(OR('SF American 11444500'!C559=-901,'SF American 11443500'!C559=-901),-901,
'SF American 11444500'!C559
-'SF American 11443500'!C559
-MAX(0,'SF American 11443460'!C559)
-MAX(0,'SF American 11443300'!C559))</f>
        <v>290.67741935483878</v>
      </c>
      <c r="D559" s="78">
        <f t="shared" si="37"/>
        <v>17.873057851239675</v>
      </c>
      <c r="I559" s="90"/>
      <c r="J559" s="90"/>
      <c r="K559" s="90"/>
      <c r="L559" s="90"/>
    </row>
    <row r="560" spans="1:12">
      <c r="A560" s="65">
        <f t="shared" si="36"/>
        <v>1967</v>
      </c>
      <c r="B560" s="84">
        <v>24531</v>
      </c>
      <c r="C560" s="77">
        <f>IF(OR('SF American 11444500'!C560=-901,'SF American 11443500'!C560=-901),-901,
'SF American 11444500'!C560
-'SF American 11443500'!C560
-MAX(0,'SF American 11443460'!C560)
-MAX(0,'SF American 11443300'!C560))</f>
        <v>103.96428571428578</v>
      </c>
      <c r="D560" s="78">
        <f t="shared" si="37"/>
        <v>5.7738842975206657</v>
      </c>
      <c r="I560" s="90"/>
      <c r="J560" s="90"/>
      <c r="K560" s="90"/>
      <c r="L560" s="90"/>
    </row>
    <row r="561" spans="1:12">
      <c r="A561" s="65">
        <f t="shared" si="36"/>
        <v>1967</v>
      </c>
      <c r="B561" s="84">
        <v>24562</v>
      </c>
      <c r="C561" s="77">
        <f>IF(OR('SF American 11444500'!C561=-901,'SF American 11443500'!C561=-901),-901,
'SF American 11444500'!C561
-'SF American 11443500'!C561
-MAX(0,'SF American 11443460'!C561)
-MAX(0,'SF American 11443300'!C561))</f>
        <v>268.19354838709683</v>
      </c>
      <c r="D561" s="78">
        <f t="shared" si="37"/>
        <v>16.490578512396699</v>
      </c>
      <c r="I561" s="90"/>
      <c r="J561" s="90"/>
      <c r="K561" s="90"/>
      <c r="L561" s="90"/>
    </row>
    <row r="562" spans="1:12">
      <c r="A562" s="65">
        <f t="shared" si="36"/>
        <v>1967</v>
      </c>
      <c r="B562" s="84">
        <v>24592</v>
      </c>
      <c r="C562" s="77">
        <f>IF(OR('SF American 11444500'!C562=-901,'SF American 11443500'!C562=-901),-901,
'SF American 11444500'!C562
-'SF American 11443500'!C562
-MAX(0,'SF American 11443460'!C562)
-MAX(0,'SF American 11443300'!C562))</f>
        <v>371.33333333333326</v>
      </c>
      <c r="D562" s="78">
        <f t="shared" si="37"/>
        <v>22.095867768595035</v>
      </c>
      <c r="I562" s="90"/>
      <c r="J562" s="90"/>
      <c r="K562" s="90"/>
      <c r="L562" s="90"/>
    </row>
    <row r="563" spans="1:12">
      <c r="A563" s="65">
        <f t="shared" si="36"/>
        <v>1967</v>
      </c>
      <c r="B563" s="84">
        <v>24623</v>
      </c>
      <c r="C563" s="77">
        <f>IF(OR('SF American 11444500'!C563=-901,'SF American 11443500'!C563=-901),-901,
'SF American 11444500'!C563
-'SF American 11443500'!C563
-MAX(0,'SF American 11443460'!C563)
-MAX(0,'SF American 11443300'!C563))</f>
        <v>203.8709677419356</v>
      </c>
      <c r="D563" s="78">
        <f t="shared" si="37"/>
        <v>12.535537190082653</v>
      </c>
      <c r="I563" s="90"/>
      <c r="J563" s="90"/>
      <c r="K563" s="90"/>
      <c r="L563" s="90"/>
    </row>
    <row r="564" spans="1:12">
      <c r="A564" s="65">
        <f t="shared" si="36"/>
        <v>1967</v>
      </c>
      <c r="B564" s="84">
        <v>24653</v>
      </c>
      <c r="C564" s="77">
        <f>IF(OR('SF American 11444500'!C564=-901,'SF American 11443500'!C564=-901),-901,
'SF American 11444500'!C564
-'SF American 11443500'!C564
-MAX(0,'SF American 11443460'!C564)
-MAX(0,'SF American 11443300'!C564))</f>
        <v>76</v>
      </c>
      <c r="D564" s="78">
        <f t="shared" si="37"/>
        <v>4.5223140495867771</v>
      </c>
      <c r="I564" s="90"/>
      <c r="J564" s="90"/>
      <c r="K564" s="90"/>
      <c r="L564" s="90"/>
    </row>
    <row r="565" spans="1:12">
      <c r="A565" s="65">
        <f t="shared" si="36"/>
        <v>1967</v>
      </c>
      <c r="B565" s="84">
        <v>24684</v>
      </c>
      <c r="C565" s="77">
        <f>IF(OR('SF American 11444500'!C565=-901,'SF American 11443500'!C565=-901),-901,
'SF American 11444500'!C565
-'SF American 11443500'!C565
-MAX(0,'SF American 11443460'!C565)
-MAX(0,'SF American 11443300'!C565))</f>
        <v>43.838709677419502</v>
      </c>
      <c r="D565" s="78">
        <f t="shared" si="37"/>
        <v>2.6955371900826535</v>
      </c>
      <c r="I565" s="90"/>
      <c r="J565" s="90"/>
      <c r="K565" s="90"/>
      <c r="L565" s="90"/>
    </row>
    <row r="566" spans="1:12">
      <c r="A566" s="65">
        <f t="shared" si="36"/>
        <v>1967</v>
      </c>
      <c r="B566" s="84">
        <v>24715</v>
      </c>
      <c r="C566" s="77">
        <f>IF(OR('SF American 11444500'!C566=-901,'SF American 11443500'!C566=-901),-901,
'SF American 11444500'!C566
-'SF American 11443500'!C566
-MAX(0,'SF American 11443460'!C566)
-MAX(0,'SF American 11443300'!C566))</f>
        <v>95.645161290322449</v>
      </c>
      <c r="D566" s="78">
        <f t="shared" si="37"/>
        <v>5.8809917355371812</v>
      </c>
      <c r="I566" s="90"/>
      <c r="J566" s="90"/>
      <c r="K566" s="90"/>
      <c r="L566" s="90"/>
    </row>
    <row r="567" spans="1:12">
      <c r="A567" s="65">
        <f t="shared" si="36"/>
        <v>1967</v>
      </c>
      <c r="B567" s="84">
        <v>24745</v>
      </c>
      <c r="C567" s="77">
        <f>IF(OR('SF American 11444500'!C567=-901,'SF American 11443500'!C567=-901),-901,
'SF American 11444500'!C567
-'SF American 11443500'!C567
-MAX(0,'SF American 11443460'!C567)
-MAX(0,'SF American 11443300'!C567))</f>
        <v>80.133333333333326</v>
      </c>
      <c r="D567" s="78">
        <f t="shared" si="37"/>
        <v>4.7682644628099178</v>
      </c>
      <c r="I567" s="90"/>
      <c r="J567" s="90"/>
      <c r="K567" s="90"/>
      <c r="L567" s="90"/>
    </row>
    <row r="568" spans="1:12">
      <c r="A568" s="65">
        <f t="shared" si="36"/>
        <v>1968</v>
      </c>
      <c r="B568" s="84">
        <v>24776</v>
      </c>
      <c r="C568" s="77">
        <f>IF(OR('SF American 11444500'!C568=-901,'SF American 11443500'!C568=-901),-901,
'SF American 11444500'!C568
-'SF American 11443500'!C568
-MAX(0,'SF American 11443460'!C568)
-MAX(0,'SF American 11443300'!C568))</f>
        <v>37.645161290322562</v>
      </c>
      <c r="D568" s="78">
        <f t="shared" si="37"/>
        <v>2.3147107438016516</v>
      </c>
      <c r="I568" s="90"/>
      <c r="J568" s="90"/>
      <c r="K568" s="90"/>
      <c r="L568" s="90"/>
    </row>
    <row r="569" spans="1:12">
      <c r="A569" s="65">
        <f t="shared" si="36"/>
        <v>1968</v>
      </c>
      <c r="B569" s="84">
        <v>24806</v>
      </c>
      <c r="C569" s="77">
        <f>IF(OR('SF American 11444500'!C569=-901,'SF American 11443500'!C569=-901),-901,
'SF American 11444500'!C569
-'SF American 11443500'!C569
-MAX(0,'SF American 11443460'!C569)
-MAX(0,'SF American 11443300'!C569))</f>
        <v>70.5</v>
      </c>
      <c r="D569" s="78">
        <f t="shared" si="37"/>
        <v>4.1950413223140499</v>
      </c>
      <c r="I569" s="90"/>
      <c r="J569" s="90"/>
      <c r="K569" s="90"/>
      <c r="L569" s="90"/>
    </row>
    <row r="570" spans="1:12">
      <c r="A570" s="65">
        <f t="shared" si="36"/>
        <v>1968</v>
      </c>
      <c r="B570" s="84">
        <v>24837</v>
      </c>
      <c r="C570" s="77">
        <f>IF(OR('SF American 11444500'!C570=-901,'SF American 11443500'!C570=-901),-901,
'SF American 11444500'!C570
-'SF American 11443500'!C570
-MAX(0,'SF American 11443460'!C570)
-MAX(0,'SF American 11443300'!C570))</f>
        <v>161.48387096774195</v>
      </c>
      <c r="D570" s="78">
        <f t="shared" si="37"/>
        <v>9.9292561983471082</v>
      </c>
      <c r="I570" s="90"/>
      <c r="J570" s="90"/>
      <c r="K570" s="90"/>
      <c r="L570" s="90"/>
    </row>
    <row r="571" spans="1:12">
      <c r="A571" s="65">
        <f t="shared" si="36"/>
        <v>1968</v>
      </c>
      <c r="B571" s="84">
        <v>24868</v>
      </c>
      <c r="C571" s="77">
        <f>IF(OR('SF American 11444500'!C571=-901,'SF American 11443500'!C571=-901),-901,
'SF American 11444500'!C571
-'SF American 11443500'!C571
-MAX(0,'SF American 11443460'!C571)
-MAX(0,'SF American 11443300'!C571))</f>
        <v>210.87096774193549</v>
      </c>
      <c r="D571" s="78">
        <f t="shared" si="37"/>
        <v>12.96595041322314</v>
      </c>
      <c r="I571" s="90"/>
      <c r="J571" s="90"/>
      <c r="K571" s="90"/>
      <c r="L571" s="90"/>
    </row>
    <row r="572" spans="1:12">
      <c r="A572" s="65">
        <f t="shared" si="36"/>
        <v>1968</v>
      </c>
      <c r="B572" s="84">
        <v>24897</v>
      </c>
      <c r="C572" s="77">
        <f>IF(OR('SF American 11444500'!C572=-901,'SF American 11443500'!C572=-901),-901,
'SF American 11444500'!C572
-'SF American 11443500'!C572
-MAX(0,'SF American 11443460'!C572)
-MAX(0,'SF American 11443300'!C572))</f>
        <v>971.20689655172418</v>
      </c>
      <c r="D572" s="78">
        <f t="shared" si="37"/>
        <v>55.864462809917356</v>
      </c>
      <c r="I572" s="90"/>
      <c r="J572" s="90"/>
      <c r="K572" s="90"/>
      <c r="L572" s="90"/>
    </row>
    <row r="573" spans="1:12">
      <c r="A573" s="65">
        <f t="shared" si="36"/>
        <v>1968</v>
      </c>
      <c r="B573" s="84">
        <v>24928</v>
      </c>
      <c r="C573" s="77">
        <f>IF(OR('SF American 11444500'!C573=-901,'SF American 11443500'!C573=-901),-901,
'SF American 11444500'!C573
-'SF American 11443500'!C573
-MAX(0,'SF American 11443460'!C573)
-MAX(0,'SF American 11443300'!C573))</f>
        <v>973.87096774193549</v>
      </c>
      <c r="D573" s="78">
        <f t="shared" si="37"/>
        <v>59.880991735537187</v>
      </c>
      <c r="I573" s="90"/>
      <c r="J573" s="90"/>
      <c r="K573" s="90"/>
      <c r="L573" s="90"/>
    </row>
    <row r="574" spans="1:12">
      <c r="A574" s="65">
        <f t="shared" si="36"/>
        <v>1968</v>
      </c>
      <c r="B574" s="84">
        <v>24958</v>
      </c>
      <c r="C574" s="77">
        <f>IF(OR('SF American 11444500'!C574=-901,'SF American 11443500'!C574=-901),-901,
'SF American 11444500'!C574
-'SF American 11443500'!C574
-MAX(0,'SF American 11443460'!C574)
-MAX(0,'SF American 11443300'!C574))</f>
        <v>887.26666666666665</v>
      </c>
      <c r="D574" s="78">
        <f t="shared" si="37"/>
        <v>52.79603305785124</v>
      </c>
      <c r="I574" s="90"/>
      <c r="J574" s="90"/>
      <c r="K574" s="90"/>
      <c r="L574" s="90"/>
    </row>
    <row r="575" spans="1:12">
      <c r="A575" s="65">
        <f t="shared" si="36"/>
        <v>1968</v>
      </c>
      <c r="B575" s="84">
        <v>24989</v>
      </c>
      <c r="C575" s="77">
        <f>IF(OR('SF American 11444500'!C575=-901,'SF American 11443500'!C575=-901),-901,
'SF American 11444500'!C575
-'SF American 11443500'!C575
-MAX(0,'SF American 11443460'!C575)
-MAX(0,'SF American 11443300'!C575))</f>
        <v>1113.6129032258063</v>
      </c>
      <c r="D575" s="78">
        <f t="shared" si="37"/>
        <v>68.473388429752063</v>
      </c>
      <c r="I575" s="90"/>
      <c r="J575" s="90"/>
      <c r="K575" s="90"/>
      <c r="L575" s="90"/>
    </row>
    <row r="576" spans="1:12">
      <c r="A576" s="65">
        <f t="shared" si="36"/>
        <v>1968</v>
      </c>
      <c r="B576" s="84">
        <v>25019</v>
      </c>
      <c r="C576" s="77">
        <f>IF(OR('SF American 11444500'!C576=-901,'SF American 11443500'!C576=-901),-901,
'SF American 11444500'!C576
-'SF American 11443500'!C576
-MAX(0,'SF American 11443460'!C576)
-MAX(0,'SF American 11443300'!C576))</f>
        <v>930.6</v>
      </c>
      <c r="D576" s="78">
        <f t="shared" si="37"/>
        <v>55.374545454545455</v>
      </c>
      <c r="I576" s="90"/>
      <c r="J576" s="90"/>
      <c r="K576" s="90"/>
      <c r="L576" s="90"/>
    </row>
    <row r="577" spans="1:12">
      <c r="A577" s="65">
        <f t="shared" si="36"/>
        <v>1968</v>
      </c>
      <c r="B577" s="84">
        <v>25050</v>
      </c>
      <c r="C577" s="77">
        <f>IF(OR('SF American 11444500'!C577=-901,'SF American 11443500'!C577=-901),-901,
'SF American 11444500'!C577
-'SF American 11443500'!C577
-MAX(0,'SF American 11443460'!C577)
-MAX(0,'SF American 11443300'!C577))</f>
        <v>774.12903225806451</v>
      </c>
      <c r="D577" s="78">
        <f t="shared" si="37"/>
        <v>47.599338842975207</v>
      </c>
      <c r="I577" s="90"/>
      <c r="J577" s="90"/>
      <c r="K577" s="90"/>
      <c r="L577" s="90"/>
    </row>
    <row r="578" spans="1:12">
      <c r="A578" s="65">
        <f t="shared" si="36"/>
        <v>1968</v>
      </c>
      <c r="B578" s="84">
        <v>25081</v>
      </c>
      <c r="C578" s="77">
        <f>IF(OR('SF American 11444500'!C578=-901,'SF American 11443500'!C578=-901),-901,
'SF American 11444500'!C578
-'SF American 11443500'!C578
-MAX(0,'SF American 11443460'!C578)
-MAX(0,'SF American 11443300'!C578))</f>
        <v>874.0322580645161</v>
      </c>
      <c r="D578" s="78">
        <f t="shared" si="37"/>
        <v>53.742148760330579</v>
      </c>
      <c r="I578" s="90"/>
      <c r="J578" s="90"/>
      <c r="K578" s="90"/>
      <c r="L578" s="90"/>
    </row>
    <row r="579" spans="1:12">
      <c r="A579" s="65">
        <f t="shared" si="36"/>
        <v>1968</v>
      </c>
      <c r="B579" s="91">
        <v>25111</v>
      </c>
      <c r="C579" s="77">
        <f>IF(OR('SF American 11444500'!C579=-901,'SF American 11443500'!C579=-901),-901,
'SF American 11444500'!C579
-'SF American 11443500'!C579
-MAX(0,'SF American 11443460'!C579)
-MAX(0,'SF American 11443300'!C579))</f>
        <v>519.26666666666665</v>
      </c>
      <c r="D579" s="78">
        <f t="shared" si="37"/>
        <v>30.898512396694215</v>
      </c>
      <c r="I579" s="90"/>
      <c r="J579" s="90"/>
      <c r="K579" s="90"/>
      <c r="L579" s="90"/>
    </row>
    <row r="580" spans="1:12">
      <c r="A580" s="65">
        <f t="shared" si="36"/>
        <v>1969</v>
      </c>
      <c r="B580" s="76">
        <v>25142</v>
      </c>
      <c r="C580" s="77">
        <f>IF(OR('SF American 11444500'!C580=-901,'SF American 11443500'!C580=-901),-901,
'SF American 11444500'!C580
-'SF American 11443500'!C580
-MAX(0,'SF American 11443460'!C580)
-MAX(0,'SF American 11443300'!C580))</f>
        <v>466</v>
      </c>
      <c r="D580" s="78">
        <f t="shared" si="37"/>
        <v>28.653223140495868</v>
      </c>
      <c r="I580" s="90"/>
      <c r="J580" s="90"/>
      <c r="K580" s="90"/>
      <c r="L580" s="90"/>
    </row>
    <row r="581" spans="1:12">
      <c r="A581" s="65">
        <f t="shared" si="36"/>
        <v>1969</v>
      </c>
      <c r="B581" s="84">
        <v>25172</v>
      </c>
      <c r="C581" s="77">
        <f>IF(OR('SF American 11444500'!C581=-901,'SF American 11443500'!C581=-901),-901,
'SF American 11444500'!C581
-'SF American 11443500'!C581
-MAX(0,'SF American 11443460'!C581)
-MAX(0,'SF American 11443300'!C581))</f>
        <v>800.83333333333326</v>
      </c>
      <c r="D581" s="78">
        <f t="shared" si="37"/>
        <v>47.652892561983457</v>
      </c>
      <c r="I581" s="90"/>
      <c r="J581" s="90"/>
      <c r="K581" s="90"/>
      <c r="L581" s="90"/>
    </row>
    <row r="582" spans="1:12">
      <c r="A582" s="65">
        <f t="shared" si="36"/>
        <v>1969</v>
      </c>
      <c r="B582" s="84">
        <v>25203</v>
      </c>
      <c r="C582" s="77">
        <f>IF(OR('SF American 11444500'!C582=-901,'SF American 11443500'!C582=-901),-901,
'SF American 11444500'!C582
-'SF American 11443500'!C582
-MAX(0,'SF American 11443460'!C582)
-MAX(0,'SF American 11443300'!C582))</f>
        <v>970.35483870967744</v>
      </c>
      <c r="D582" s="78">
        <f t="shared" si="37"/>
        <v>59.66479338842975</v>
      </c>
      <c r="I582" s="90"/>
      <c r="J582" s="90"/>
      <c r="K582" s="90"/>
      <c r="L582" s="90"/>
    </row>
    <row r="583" spans="1:12">
      <c r="A583" s="65">
        <f t="shared" si="36"/>
        <v>1969</v>
      </c>
      <c r="B583" s="84">
        <v>25234</v>
      </c>
      <c r="C583" s="77">
        <f>IF(OR('SF American 11444500'!C583=-901,'SF American 11443500'!C583=-901),-901,
'SF American 11444500'!C583
-'SF American 11443500'!C583
-MAX(0,'SF American 11443460'!C583)
-MAX(0,'SF American 11443300'!C583))</f>
        <v>2678.7741935483873</v>
      </c>
      <c r="D583" s="78">
        <f t="shared" si="37"/>
        <v>164.71140495867769</v>
      </c>
      <c r="I583" s="90"/>
      <c r="J583" s="90"/>
      <c r="K583" s="90"/>
      <c r="L583" s="90"/>
    </row>
    <row r="584" spans="1:12">
      <c r="A584" s="65">
        <f t="shared" si="36"/>
        <v>1969</v>
      </c>
      <c r="B584" s="84">
        <v>25262</v>
      </c>
      <c r="C584" s="77">
        <f>IF(OR('SF American 11444500'!C584=-901,'SF American 11443500'!C584=-901),-901,
'SF American 11444500'!C584
-'SF American 11443500'!C584
-MAX(0,'SF American 11443460'!C584)
-MAX(0,'SF American 11443300'!C584))</f>
        <v>2861.4357142857143</v>
      </c>
      <c r="D584" s="78">
        <f t="shared" si="37"/>
        <v>158.9160991735537</v>
      </c>
      <c r="I584" s="90"/>
      <c r="J584" s="90"/>
      <c r="K584" s="90"/>
      <c r="L584" s="90"/>
    </row>
    <row r="585" spans="1:12">
      <c r="A585" s="65">
        <f t="shared" si="36"/>
        <v>1969</v>
      </c>
      <c r="B585" s="84">
        <v>25293</v>
      </c>
      <c r="C585" s="77">
        <f>IF(OR('SF American 11444500'!C585=-901,'SF American 11443500'!C585=-901),-901,
'SF American 11444500'!C585
-'SF American 11443500'!C585
-MAX(0,'SF American 11443460'!C585)
-MAX(0,'SF American 11443300'!C585))</f>
        <v>2540.9354838709678</v>
      </c>
      <c r="D585" s="78">
        <f t="shared" si="37"/>
        <v>156.23603305785124</v>
      </c>
      <c r="I585" s="90"/>
      <c r="J585" s="90"/>
      <c r="K585" s="90"/>
      <c r="L585" s="90"/>
    </row>
    <row r="586" spans="1:12">
      <c r="A586" s="65">
        <f t="shared" si="36"/>
        <v>1969</v>
      </c>
      <c r="B586" s="84">
        <v>25323</v>
      </c>
      <c r="C586" s="77">
        <f>IF(OR('SF American 11444500'!C586=-901,'SF American 11443500'!C586=-901),-901,
'SF American 11444500'!C586
-'SF American 11443500'!C586
-MAX(0,'SF American 11443460'!C586)
-MAX(0,'SF American 11443300'!C586))</f>
        <v>3641.8</v>
      </c>
      <c r="D586" s="78">
        <f t="shared" si="37"/>
        <v>216.70214876033057</v>
      </c>
      <c r="I586" s="90"/>
      <c r="J586" s="90"/>
      <c r="K586" s="90"/>
      <c r="L586" s="90"/>
    </row>
    <row r="587" spans="1:12">
      <c r="A587" s="65">
        <f t="shared" si="36"/>
        <v>1969</v>
      </c>
      <c r="B587" s="84">
        <v>25354</v>
      </c>
      <c r="C587" s="77">
        <f>IF(OR('SF American 11444500'!C587=-901,'SF American 11443500'!C587=-901),-901,
'SF American 11444500'!C587
-'SF American 11443500'!C587
-MAX(0,'SF American 11443460'!C587)
-MAX(0,'SF American 11443300'!C587))</f>
        <v>4011.3548387096776</v>
      </c>
      <c r="D587" s="78">
        <f t="shared" si="37"/>
        <v>246.64859504132232</v>
      </c>
      <c r="I587" s="90"/>
      <c r="J587" s="90"/>
      <c r="K587" s="90"/>
      <c r="L587" s="90"/>
    </row>
    <row r="588" spans="1:12">
      <c r="A588" s="65">
        <f t="shared" si="36"/>
        <v>1969</v>
      </c>
      <c r="B588" s="84">
        <v>25384</v>
      </c>
      <c r="C588" s="77">
        <f>IF(OR('SF American 11444500'!C588=-901,'SF American 11443500'!C588=-901),-901,
'SF American 11444500'!C588
-'SF American 11443500'!C588
-MAX(0,'SF American 11443460'!C588)
-MAX(0,'SF American 11443300'!C588))</f>
        <v>3088.166666666667</v>
      </c>
      <c r="D588" s="78">
        <f t="shared" si="37"/>
        <v>183.75867768595046</v>
      </c>
      <c r="I588" s="90"/>
      <c r="J588" s="90"/>
      <c r="K588" s="90"/>
      <c r="L588" s="90"/>
    </row>
    <row r="589" spans="1:12">
      <c r="A589" s="65">
        <f t="shared" si="36"/>
        <v>1969</v>
      </c>
      <c r="B589" s="84">
        <v>25415</v>
      </c>
      <c r="C589" s="77">
        <f>IF(OR('SF American 11444500'!C589=-901,'SF American 11443500'!C589=-901),-901,
'SF American 11444500'!C589
-'SF American 11443500'!C589
-MAX(0,'SF American 11443460'!C589)
-MAX(0,'SF American 11443300'!C589))</f>
        <v>1303.0967741935483</v>
      </c>
      <c r="D589" s="78">
        <f t="shared" si="37"/>
        <v>80.124297520661159</v>
      </c>
      <c r="I589" s="90"/>
      <c r="J589" s="90"/>
      <c r="K589" s="90"/>
      <c r="L589" s="90"/>
    </row>
    <row r="590" spans="1:12">
      <c r="A590" s="65">
        <f t="shared" si="36"/>
        <v>1969</v>
      </c>
      <c r="B590" s="84">
        <v>25446</v>
      </c>
      <c r="C590" s="77">
        <f>IF(OR('SF American 11444500'!C590=-901,'SF American 11443500'!C590=-901),-901,
'SF American 11444500'!C590
-'SF American 11443500'!C590
-MAX(0,'SF American 11443460'!C590)
-MAX(0,'SF American 11443300'!C590))</f>
        <v>1191.4516129032259</v>
      </c>
      <c r="D590" s="78">
        <f t="shared" si="37"/>
        <v>73.259504132231399</v>
      </c>
      <c r="I590" s="90"/>
      <c r="J590" s="90"/>
      <c r="K590" s="90"/>
      <c r="L590" s="90"/>
    </row>
    <row r="591" spans="1:12">
      <c r="A591" s="65">
        <f t="shared" si="36"/>
        <v>1969</v>
      </c>
      <c r="B591" s="84">
        <v>25476</v>
      </c>
      <c r="C591" s="77">
        <f>IF(OR('SF American 11444500'!C591=-901,'SF American 11443500'!C591=-901),-901,
'SF American 11444500'!C591
-'SF American 11443500'!C591
-MAX(0,'SF American 11443460'!C591)
-MAX(0,'SF American 11443300'!C591))</f>
        <v>1035.6000000000001</v>
      </c>
      <c r="D591" s="78">
        <f t="shared" si="37"/>
        <v>61.622479338842986</v>
      </c>
      <c r="I591" s="90"/>
      <c r="J591" s="90"/>
      <c r="K591" s="90"/>
      <c r="L591" s="90"/>
    </row>
    <row r="592" spans="1:12">
      <c r="A592" s="65">
        <f t="shared" si="36"/>
        <v>1970</v>
      </c>
      <c r="B592" s="84">
        <v>25507</v>
      </c>
      <c r="C592" s="77">
        <f>IF(OR('SF American 11444500'!C592=-901,'SF American 11443500'!C592=-901),-901,
'SF American 11444500'!C592
-'SF American 11443500'!C592
-MAX(0,'SF American 11443460'!C592)
-MAX(0,'SF American 11443300'!C592))</f>
        <v>602.67741935483866</v>
      </c>
      <c r="D592" s="78">
        <f t="shared" si="37"/>
        <v>37.057190082644631</v>
      </c>
      <c r="I592" s="90"/>
      <c r="J592" s="90"/>
      <c r="K592" s="90"/>
      <c r="L592" s="90"/>
    </row>
    <row r="593" spans="1:12">
      <c r="A593" s="65">
        <f t="shared" ref="A593:A656" si="38">IF(MONTH(B593)&gt;9,YEAR(B593)+1,YEAR(B593))</f>
        <v>1970</v>
      </c>
      <c r="B593" s="84">
        <v>25537</v>
      </c>
      <c r="C593" s="77">
        <f>IF(OR('SF American 11444500'!C593=-901,'SF American 11443500'!C593=-901),-901,
'SF American 11444500'!C593
-'SF American 11443500'!C593
-MAX(0,'SF American 11443460'!C593)
-MAX(0,'SF American 11443300'!C593))</f>
        <v>772.56666666666672</v>
      </c>
      <c r="D593" s="78">
        <f t="shared" ref="D593:D656" si="39">IF(C593&lt;&gt;-901,C593*DAY(B593)*24*60*60/(220*22*9*1000),-901)</f>
        <v>45.970909090909089</v>
      </c>
      <c r="I593" s="90"/>
      <c r="J593" s="90"/>
      <c r="K593" s="90"/>
      <c r="L593" s="90"/>
    </row>
    <row r="594" spans="1:12">
      <c r="A594" s="65">
        <f t="shared" si="38"/>
        <v>1970</v>
      </c>
      <c r="B594" s="84">
        <v>25568</v>
      </c>
      <c r="C594" s="77">
        <f>IF(OR('SF American 11444500'!C594=-901,'SF American 11443500'!C594=-901),-901,
'SF American 11444500'!C594
-'SF American 11443500'!C594
-MAX(0,'SF American 11443460'!C594)
-MAX(0,'SF American 11443300'!C594))</f>
        <v>1442.3548387096773</v>
      </c>
      <c r="D594" s="78">
        <f t="shared" si="39"/>
        <v>88.686942148760338</v>
      </c>
      <c r="I594" s="90"/>
      <c r="J594" s="90"/>
      <c r="K594" s="90"/>
      <c r="L594" s="90"/>
    </row>
    <row r="595" spans="1:12">
      <c r="A595" s="65">
        <f t="shared" si="38"/>
        <v>1970</v>
      </c>
      <c r="B595" s="84">
        <v>25599</v>
      </c>
      <c r="C595" s="77">
        <f>IF(OR('SF American 11444500'!C595=-901,'SF American 11443500'!C595=-901),-901,
'SF American 11444500'!C595
-'SF American 11443500'!C595
-MAX(0,'SF American 11443460'!C595)
-MAX(0,'SF American 11443300'!C595))</f>
        <v>2877.2903225806449</v>
      </c>
      <c r="D595" s="78">
        <f t="shared" si="39"/>
        <v>176.91768595041319</v>
      </c>
      <c r="I595" s="90"/>
      <c r="J595" s="90"/>
      <c r="K595" s="90"/>
      <c r="L595" s="90"/>
    </row>
    <row r="596" spans="1:12">
      <c r="A596" s="65">
        <f t="shared" si="38"/>
        <v>1970</v>
      </c>
      <c r="B596" s="84">
        <v>25627</v>
      </c>
      <c r="C596" s="77">
        <f>IF(OR('SF American 11444500'!C596=-901,'SF American 11443500'!C596=-901),-901,
'SF American 11444500'!C596
-'SF American 11443500'!C596
-MAX(0,'SF American 11443460'!C596)
-MAX(0,'SF American 11443300'!C596))</f>
        <v>2713.3035714285716</v>
      </c>
      <c r="D596" s="78">
        <f t="shared" si="39"/>
        <v>150.6892561983471</v>
      </c>
      <c r="I596" s="90"/>
      <c r="J596" s="90"/>
      <c r="K596" s="90"/>
      <c r="L596" s="90"/>
    </row>
    <row r="597" spans="1:12">
      <c r="A597" s="65">
        <f t="shared" si="38"/>
        <v>1970</v>
      </c>
      <c r="B597" s="84">
        <v>25658</v>
      </c>
      <c r="C597" s="77">
        <f>IF(OR('SF American 11444500'!C597=-901,'SF American 11443500'!C597=-901),-901,
'SF American 11444500'!C597
-'SF American 11443500'!C597
-MAX(0,'SF American 11443460'!C597)
-MAX(0,'SF American 11443300'!C597))</f>
        <v>1748.5483870967741</v>
      </c>
      <c r="D597" s="78">
        <f t="shared" si="39"/>
        <v>107.51404958677686</v>
      </c>
      <c r="I597" s="90"/>
      <c r="J597" s="90"/>
      <c r="K597" s="90"/>
      <c r="L597" s="90"/>
    </row>
    <row r="598" spans="1:12">
      <c r="A598" s="65">
        <f t="shared" si="38"/>
        <v>1970</v>
      </c>
      <c r="B598" s="84">
        <v>25688</v>
      </c>
      <c r="C598" s="77">
        <f>IF(OR('SF American 11444500'!C598=-901,'SF American 11443500'!C598=-901),-901,
'SF American 11444500'!C598
-'SF American 11443500'!C598
-MAX(0,'SF American 11443460'!C598)
-MAX(0,'SF American 11443300'!C598))</f>
        <v>1494.4</v>
      </c>
      <c r="D598" s="78">
        <f t="shared" si="39"/>
        <v>88.922975206611568</v>
      </c>
      <c r="I598" s="90"/>
      <c r="J598" s="90"/>
      <c r="K598" s="90"/>
      <c r="L598" s="90"/>
    </row>
    <row r="599" spans="1:12">
      <c r="A599" s="65">
        <f t="shared" si="38"/>
        <v>1970</v>
      </c>
      <c r="B599" s="84">
        <v>25719</v>
      </c>
      <c r="C599" s="77">
        <f>IF(OR('SF American 11444500'!C599=-901,'SF American 11443500'!C599=-901),-901,
'SF American 11444500'!C599
-'SF American 11443500'!C599
-MAX(0,'SF American 11443460'!C599)
-MAX(0,'SF American 11443300'!C599))</f>
        <v>1896.8387096774193</v>
      </c>
      <c r="D599" s="78">
        <f t="shared" si="39"/>
        <v>116.63206611570249</v>
      </c>
      <c r="I599" s="90"/>
      <c r="J599" s="90"/>
      <c r="K599" s="90"/>
      <c r="L599" s="90"/>
    </row>
    <row r="600" spans="1:12">
      <c r="A600" s="65">
        <f t="shared" si="38"/>
        <v>1970</v>
      </c>
      <c r="B600" s="84">
        <v>25749</v>
      </c>
      <c r="C600" s="77">
        <f>IF(OR('SF American 11444500'!C600=-901,'SF American 11443500'!C600=-901),-901,
'SF American 11444500'!C600
-'SF American 11443500'!C600
-MAX(0,'SF American 11443460'!C600)
-MAX(0,'SF American 11443300'!C600))</f>
        <v>1815.5666666666666</v>
      </c>
      <c r="D600" s="78">
        <f t="shared" si="39"/>
        <v>108.03371900826447</v>
      </c>
      <c r="I600" s="90"/>
      <c r="J600" s="90"/>
      <c r="K600" s="90"/>
      <c r="L600" s="90"/>
    </row>
    <row r="601" spans="1:12">
      <c r="A601" s="65">
        <f t="shared" si="38"/>
        <v>1970</v>
      </c>
      <c r="B601" s="84">
        <v>25780</v>
      </c>
      <c r="C601" s="77">
        <f>IF(OR('SF American 11444500'!C601=-901,'SF American 11443500'!C601=-901),-901,
'SF American 11444500'!C601
-'SF American 11443500'!C601
-MAX(0,'SF American 11443460'!C601)
-MAX(0,'SF American 11443300'!C601))</f>
        <v>971.74193548387098</v>
      </c>
      <c r="D601" s="78">
        <f t="shared" si="39"/>
        <v>59.750082644628101</v>
      </c>
      <c r="I601" s="90"/>
      <c r="J601" s="90"/>
      <c r="K601" s="90"/>
      <c r="L601" s="90"/>
    </row>
    <row r="602" spans="1:12">
      <c r="A602" s="65">
        <f t="shared" si="38"/>
        <v>1970</v>
      </c>
      <c r="B602" s="84">
        <v>25811</v>
      </c>
      <c r="C602" s="77">
        <f>IF(OR('SF American 11444500'!C602=-901,'SF American 11443500'!C602=-901),-901,
'SF American 11444500'!C602
-'SF American 11443500'!C602
-MAX(0,'SF American 11443460'!C602)
-MAX(0,'SF American 11443300'!C602))</f>
        <v>942.77419354838707</v>
      </c>
      <c r="D602" s="78">
        <f t="shared" si="39"/>
        <v>57.968925619834714</v>
      </c>
      <c r="I602" s="90"/>
      <c r="J602" s="90"/>
      <c r="K602" s="90"/>
      <c r="L602" s="90"/>
    </row>
    <row r="603" spans="1:12">
      <c r="A603" s="65">
        <f t="shared" si="38"/>
        <v>1970</v>
      </c>
      <c r="B603" s="84">
        <v>25841</v>
      </c>
      <c r="C603" s="77">
        <f>IF(OR('SF American 11444500'!C603=-901,'SF American 11443500'!C603=-901),-901,
'SF American 11444500'!C603
-'SF American 11443500'!C603
-MAX(0,'SF American 11443460'!C603)
-MAX(0,'SF American 11443300'!C603))</f>
        <v>311.26666666666665</v>
      </c>
      <c r="D603" s="78">
        <f t="shared" si="39"/>
        <v>18.521652892561985</v>
      </c>
      <c r="I603" s="90"/>
      <c r="J603" s="90"/>
      <c r="K603" s="90"/>
      <c r="L603" s="90"/>
    </row>
    <row r="604" spans="1:12">
      <c r="A604" s="65">
        <f t="shared" si="38"/>
        <v>1971</v>
      </c>
      <c r="B604" s="84">
        <v>25872</v>
      </c>
      <c r="C604" s="77">
        <f>IF(OR('SF American 11444500'!C604=-901,'SF American 11443500'!C604=-901),-901,
'SF American 11444500'!C604
-'SF American 11443500'!C604
-MAX(0,'SF American 11443460'!C604)
-MAX(0,'SF American 11443300'!C604))</f>
        <v>385.83870967741933</v>
      </c>
      <c r="D604" s="78">
        <f t="shared" si="39"/>
        <v>23.724297520661157</v>
      </c>
      <c r="I604" s="90"/>
      <c r="J604" s="90"/>
      <c r="K604" s="90"/>
      <c r="L604" s="90"/>
    </row>
    <row r="605" spans="1:12">
      <c r="A605" s="65">
        <f t="shared" si="38"/>
        <v>1971</v>
      </c>
      <c r="B605" s="84">
        <v>25902</v>
      </c>
      <c r="C605" s="77">
        <f>IF(OR('SF American 11444500'!C605=-901,'SF American 11443500'!C605=-901),-901,
'SF American 11444500'!C605
-'SF American 11443500'!C605
-MAX(0,'SF American 11443460'!C605)
-MAX(0,'SF American 11443300'!C605))</f>
        <v>1094.6333333333332</v>
      </c>
      <c r="D605" s="78">
        <f t="shared" si="39"/>
        <v>65.135206611570254</v>
      </c>
      <c r="I605" s="90"/>
      <c r="J605" s="90"/>
      <c r="K605" s="90"/>
      <c r="L605" s="90"/>
    </row>
    <row r="606" spans="1:12">
      <c r="A606" s="65">
        <f t="shared" si="38"/>
        <v>1971</v>
      </c>
      <c r="B606" s="84">
        <v>25933</v>
      </c>
      <c r="C606" s="77">
        <f>IF(OR('SF American 11444500'!C606=-901,'SF American 11443500'!C606=-901),-901,
'SF American 11444500'!C606
-'SF American 11443500'!C606
-MAX(0,'SF American 11443460'!C606)
-MAX(0,'SF American 11443300'!C606))</f>
        <v>1952.9032258064515</v>
      </c>
      <c r="D606" s="78">
        <f t="shared" si="39"/>
        <v>120.07933884297519</v>
      </c>
      <c r="I606" s="90"/>
      <c r="J606" s="90"/>
      <c r="K606" s="90"/>
      <c r="L606" s="90"/>
    </row>
    <row r="607" spans="1:12">
      <c r="A607" s="65">
        <f t="shared" si="38"/>
        <v>1971</v>
      </c>
      <c r="B607" s="84">
        <v>25964</v>
      </c>
      <c r="C607" s="77">
        <f>IF(OR('SF American 11444500'!C607=-901,'SF American 11443500'!C607=-901),-901,
'SF American 11444500'!C607
-'SF American 11443500'!C607
-MAX(0,'SF American 11443460'!C607)
-MAX(0,'SF American 11443300'!C607))</f>
        <v>1770.258064516129</v>
      </c>
      <c r="D607" s="78">
        <f t="shared" si="39"/>
        <v>108.84892561983472</v>
      </c>
      <c r="I607" s="90"/>
      <c r="J607" s="90"/>
      <c r="K607" s="90"/>
      <c r="L607" s="90"/>
    </row>
    <row r="608" spans="1:12">
      <c r="A608" s="65">
        <f t="shared" si="38"/>
        <v>1971</v>
      </c>
      <c r="B608" s="84">
        <v>25992</v>
      </c>
      <c r="C608" s="77">
        <f>IF(OR('SF American 11444500'!C608=-901,'SF American 11443500'!C608=-901),-901,
'SF American 11444500'!C608
-'SF American 11443500'!C608
-MAX(0,'SF American 11443460'!C608)
-MAX(0,'SF American 11443300'!C608))</f>
        <v>1326.3214285714287</v>
      </c>
      <c r="D608" s="78">
        <f t="shared" si="39"/>
        <v>73.660165289256199</v>
      </c>
      <c r="I608" s="90"/>
      <c r="J608" s="90"/>
      <c r="K608" s="90"/>
      <c r="L608" s="90"/>
    </row>
    <row r="609" spans="1:12">
      <c r="A609" s="65">
        <f t="shared" si="38"/>
        <v>1971</v>
      </c>
      <c r="B609" s="84">
        <v>26023</v>
      </c>
      <c r="C609" s="77">
        <f>IF(OR('SF American 11444500'!C609=-901,'SF American 11443500'!C609=-901),-901,
'SF American 11444500'!C609
-'SF American 11443500'!C609
-MAX(0,'SF American 11443460'!C609)
-MAX(0,'SF American 11443300'!C609))</f>
        <v>774.0967741935483</v>
      </c>
      <c r="D609" s="78">
        <f t="shared" si="39"/>
        <v>47.597355371900818</v>
      </c>
      <c r="I609" s="90"/>
      <c r="J609" s="90"/>
      <c r="K609" s="90"/>
      <c r="L609" s="90"/>
    </row>
    <row r="610" spans="1:12">
      <c r="A610" s="65">
        <f t="shared" si="38"/>
        <v>1971</v>
      </c>
      <c r="B610" s="84">
        <v>26053</v>
      </c>
      <c r="C610" s="77">
        <f>IF(OR('SF American 11444500'!C610=-901,'SF American 11443500'!C610=-901),-901,
'SF American 11444500'!C610
-'SF American 11443500'!C610
-MAX(0,'SF American 11443460'!C610)
-MAX(0,'SF American 11443300'!C610))</f>
        <v>114.5333333333333</v>
      </c>
      <c r="D610" s="78">
        <f t="shared" si="39"/>
        <v>6.815206611570245</v>
      </c>
      <c r="I610" s="90"/>
      <c r="J610" s="90"/>
      <c r="K610" s="90"/>
      <c r="L610" s="90"/>
    </row>
    <row r="611" spans="1:12">
      <c r="A611" s="65">
        <f t="shared" si="38"/>
        <v>1971</v>
      </c>
      <c r="B611" s="84">
        <v>26084</v>
      </c>
      <c r="C611" s="77">
        <f>IF(OR('SF American 11444500'!C611=-901,'SF American 11443500'!C611=-901),-901,
'SF American 11444500'!C611
-'SF American 11443500'!C611
-MAX(0,'SF American 11443460'!C611)
-MAX(0,'SF American 11443300'!C611))</f>
        <v>584.77419354838707</v>
      </c>
      <c r="D611" s="78">
        <f t="shared" si="39"/>
        <v>35.956363636363633</v>
      </c>
      <c r="I611" s="90"/>
      <c r="J611" s="90"/>
      <c r="K611" s="90"/>
      <c r="L611" s="90"/>
    </row>
    <row r="612" spans="1:12">
      <c r="A612" s="65">
        <f t="shared" si="38"/>
        <v>1971</v>
      </c>
      <c r="B612" s="84">
        <v>26114</v>
      </c>
      <c r="C612" s="77">
        <f>IF(OR('SF American 11444500'!C612=-901,'SF American 11443500'!C612=-901),-901,
'SF American 11444500'!C612
-'SF American 11443500'!C612
-MAX(0,'SF American 11443460'!C612)
-MAX(0,'SF American 11443300'!C612))</f>
        <v>1856.8333333333335</v>
      </c>
      <c r="D612" s="78">
        <f t="shared" si="39"/>
        <v>110.48925619834714</v>
      </c>
      <c r="I612" s="90"/>
      <c r="J612" s="90"/>
      <c r="K612" s="90"/>
      <c r="L612" s="90"/>
    </row>
    <row r="613" spans="1:12">
      <c r="A613" s="65">
        <f t="shared" si="38"/>
        <v>1971</v>
      </c>
      <c r="B613" s="84">
        <v>26145</v>
      </c>
      <c r="C613" s="77">
        <f>IF(OR('SF American 11444500'!C613=-901,'SF American 11443500'!C613=-901),-901,
'SF American 11444500'!C613
-'SF American 11443500'!C613
-MAX(0,'SF American 11443460'!C613)
-MAX(0,'SF American 11443300'!C613))</f>
        <v>1322.1290322580644</v>
      </c>
      <c r="D613" s="78">
        <f t="shared" si="39"/>
        <v>81.294545454545457</v>
      </c>
      <c r="I613" s="90"/>
      <c r="J613" s="90"/>
      <c r="K613" s="90"/>
      <c r="L613" s="90"/>
    </row>
    <row r="614" spans="1:12">
      <c r="A614" s="65">
        <f t="shared" si="38"/>
        <v>1971</v>
      </c>
      <c r="B614" s="84">
        <v>26176</v>
      </c>
      <c r="C614" s="77">
        <f>IF(OR('SF American 11444500'!C614=-901,'SF American 11443500'!C614=-901),-901,
'SF American 11444500'!C614
-'SF American 11443500'!C614
-MAX(0,'SF American 11443460'!C614)
-MAX(0,'SF American 11443300'!C614))</f>
        <v>1159.0967741935483</v>
      </c>
      <c r="D614" s="78">
        <f t="shared" si="39"/>
        <v>71.270082644628104</v>
      </c>
      <c r="I614" s="90"/>
      <c r="J614" s="90"/>
      <c r="K614" s="90"/>
      <c r="L614" s="90"/>
    </row>
    <row r="615" spans="1:12">
      <c r="A615" s="65">
        <f t="shared" si="38"/>
        <v>1971</v>
      </c>
      <c r="B615" s="84">
        <v>26206</v>
      </c>
      <c r="C615" s="77">
        <f>IF(OR('SF American 11444500'!C615=-901,'SF American 11443500'!C615=-901),-901,
'SF American 11444500'!C615
-'SF American 11443500'!C615
-MAX(0,'SF American 11443460'!C615)
-MAX(0,'SF American 11443300'!C615))</f>
        <v>683</v>
      </c>
      <c r="D615" s="78">
        <f t="shared" si="39"/>
        <v>40.641322314049589</v>
      </c>
      <c r="I615" s="90"/>
      <c r="J615" s="90"/>
      <c r="K615" s="90"/>
      <c r="L615" s="90"/>
    </row>
    <row r="616" spans="1:12">
      <c r="A616" s="65">
        <f t="shared" si="38"/>
        <v>1972</v>
      </c>
      <c r="B616" s="84">
        <v>26237</v>
      </c>
      <c r="C616" s="77">
        <f>IF(OR('SF American 11444500'!C616=-901,'SF American 11443500'!C616=-901),-901,
'SF American 11444500'!C616
-'SF American 11443500'!C616
-MAX(0,'SF American 11443460'!C616)
-MAX(0,'SF American 11443300'!C616))</f>
        <v>496.90322580645159</v>
      </c>
      <c r="D616" s="78">
        <f t="shared" si="39"/>
        <v>30.553388429752065</v>
      </c>
      <c r="I616" s="90"/>
      <c r="J616" s="90"/>
      <c r="K616" s="90"/>
      <c r="L616" s="90"/>
    </row>
    <row r="617" spans="1:12">
      <c r="A617" s="65">
        <f t="shared" si="38"/>
        <v>1972</v>
      </c>
      <c r="B617" s="84">
        <v>26267</v>
      </c>
      <c r="C617" s="77">
        <f>IF(OR('SF American 11444500'!C617=-901,'SF American 11443500'!C617=-901),-901,
'SF American 11444500'!C617
-'SF American 11443500'!C617
-MAX(0,'SF American 11443460'!C617)
-MAX(0,'SF American 11443300'!C617))</f>
        <v>737.36666666666667</v>
      </c>
      <c r="D617" s="78">
        <f t="shared" si="39"/>
        <v>43.876363636363635</v>
      </c>
      <c r="I617" s="90"/>
      <c r="J617" s="90"/>
      <c r="K617" s="90"/>
      <c r="L617" s="90"/>
    </row>
    <row r="618" spans="1:12">
      <c r="A618" s="65">
        <f t="shared" si="38"/>
        <v>1972</v>
      </c>
      <c r="B618" s="84">
        <v>26298</v>
      </c>
      <c r="C618" s="77">
        <f>IF(OR('SF American 11444500'!C618=-901,'SF American 11443500'!C618=-901),-901,
'SF American 11444500'!C618
-'SF American 11443500'!C618
-MAX(0,'SF American 11443460'!C618)
-MAX(0,'SF American 11443300'!C618))</f>
        <v>1092.1290322580646</v>
      </c>
      <c r="D618" s="78">
        <f t="shared" si="39"/>
        <v>67.152396694214872</v>
      </c>
      <c r="I618" s="90"/>
      <c r="J618" s="90"/>
      <c r="K618" s="90"/>
      <c r="L618" s="90"/>
    </row>
    <row r="619" spans="1:12">
      <c r="A619" s="65">
        <f t="shared" si="38"/>
        <v>1972</v>
      </c>
      <c r="B619" s="84">
        <v>26329</v>
      </c>
      <c r="C619" s="77">
        <f>IF(OR('SF American 11444500'!C619=-901,'SF American 11443500'!C619=-901),-901,
'SF American 11444500'!C619
-'SF American 11443500'!C619
-MAX(0,'SF American 11443460'!C619)
-MAX(0,'SF American 11443300'!C619))</f>
        <v>1300.516129032258</v>
      </c>
      <c r="D619" s="78">
        <f t="shared" si="39"/>
        <v>79.965619834710751</v>
      </c>
      <c r="I619" s="90"/>
      <c r="J619" s="90"/>
      <c r="K619" s="90"/>
      <c r="L619" s="90"/>
    </row>
    <row r="620" spans="1:12">
      <c r="A620" s="65">
        <f t="shared" si="38"/>
        <v>1972</v>
      </c>
      <c r="B620" s="84">
        <v>26358</v>
      </c>
      <c r="C620" s="77">
        <f>IF(OR('SF American 11444500'!C620=-901,'SF American 11443500'!C620=-901),-901,
'SF American 11444500'!C620
-'SF American 11443500'!C620
-MAX(0,'SF American 11443460'!C620)
-MAX(0,'SF American 11443300'!C620))</f>
        <v>968</v>
      </c>
      <c r="D620" s="78">
        <f t="shared" si="39"/>
        <v>55.68</v>
      </c>
      <c r="I620" s="90"/>
      <c r="J620" s="90"/>
      <c r="K620" s="90"/>
      <c r="L620" s="90"/>
    </row>
    <row r="621" spans="1:12">
      <c r="A621" s="65">
        <f t="shared" si="38"/>
        <v>1972</v>
      </c>
      <c r="B621" s="84">
        <v>26389</v>
      </c>
      <c r="C621" s="77">
        <f>IF(OR('SF American 11444500'!C621=-901,'SF American 11443500'!C621=-901),-901,
'SF American 11444500'!C621
-'SF American 11443500'!C621
-MAX(0,'SF American 11443460'!C621)
-MAX(0,'SF American 11443300'!C621))</f>
        <v>1315.5483870967741</v>
      </c>
      <c r="D621" s="78">
        <f t="shared" si="39"/>
        <v>80.889917355371907</v>
      </c>
      <c r="I621" s="90"/>
      <c r="J621" s="90"/>
      <c r="K621" s="90"/>
      <c r="L621" s="90"/>
    </row>
    <row r="622" spans="1:12">
      <c r="A622" s="65">
        <f t="shared" si="38"/>
        <v>1972</v>
      </c>
      <c r="B622" s="84">
        <v>26419</v>
      </c>
      <c r="C622" s="77">
        <f>IF(OR('SF American 11444500'!C622=-901,'SF American 11443500'!C622=-901),-901,
'SF American 11444500'!C622
-'SF American 11443500'!C622
-MAX(0,'SF American 11443460'!C622)
-MAX(0,'SF American 11443300'!C622))</f>
        <v>1160.2</v>
      </c>
      <c r="D622" s="78">
        <f t="shared" si="39"/>
        <v>69.036694214876036</v>
      </c>
      <c r="I622" s="90"/>
      <c r="J622" s="90"/>
      <c r="K622" s="90"/>
      <c r="L622" s="90"/>
    </row>
    <row r="623" spans="1:12">
      <c r="A623" s="65">
        <f t="shared" si="38"/>
        <v>1972</v>
      </c>
      <c r="B623" s="84">
        <v>26450</v>
      </c>
      <c r="C623" s="77">
        <f>IF(OR('SF American 11444500'!C623=-901,'SF American 11443500'!C623=-901),-901,
'SF American 11444500'!C623
-'SF American 11443500'!C623
-MAX(0,'SF American 11443460'!C623)
-MAX(0,'SF American 11443300'!C623))</f>
        <v>1548</v>
      </c>
      <c r="D623" s="78">
        <f t="shared" si="39"/>
        <v>95.182809917355371</v>
      </c>
      <c r="I623" s="90"/>
      <c r="J623" s="90"/>
      <c r="K623" s="90"/>
      <c r="L623" s="90"/>
    </row>
    <row r="624" spans="1:12">
      <c r="A624" s="65">
        <f t="shared" si="38"/>
        <v>1972</v>
      </c>
      <c r="B624" s="84">
        <v>26480</v>
      </c>
      <c r="C624" s="77">
        <f>IF(OR('SF American 11444500'!C624=-901,'SF American 11443500'!C624=-901),-901,
'SF American 11444500'!C624
-'SF American 11443500'!C624
-MAX(0,'SF American 11443460'!C624)
-MAX(0,'SF American 11443300'!C624))</f>
        <v>1373.7333333333333</v>
      </c>
      <c r="D624" s="78">
        <f t="shared" si="39"/>
        <v>81.742809917355373</v>
      </c>
      <c r="I624" s="90"/>
      <c r="J624" s="90"/>
      <c r="K624" s="90"/>
      <c r="L624" s="90"/>
    </row>
    <row r="625" spans="1:12">
      <c r="A625" s="65">
        <f t="shared" si="38"/>
        <v>1972</v>
      </c>
      <c r="B625" s="84">
        <v>26511</v>
      </c>
      <c r="C625" s="77">
        <f>IF(OR('SF American 11444500'!C625=-901,'SF American 11443500'!C625=-901),-901,
'SF American 11444500'!C625
-'SF American 11443500'!C625
-MAX(0,'SF American 11443460'!C625)
-MAX(0,'SF American 11443300'!C625))</f>
        <v>887.48387096774195</v>
      </c>
      <c r="D625" s="78">
        <f t="shared" si="39"/>
        <v>54.569256198347105</v>
      </c>
      <c r="I625" s="90"/>
      <c r="J625" s="90"/>
      <c r="K625" s="90"/>
      <c r="L625" s="90"/>
    </row>
    <row r="626" spans="1:12">
      <c r="A626" s="65">
        <f t="shared" si="38"/>
        <v>1972</v>
      </c>
      <c r="B626" s="84">
        <v>26542</v>
      </c>
      <c r="C626" s="77">
        <f>IF(OR('SF American 11444500'!C626=-901,'SF American 11443500'!C626=-901),-901,
'SF American 11444500'!C626
-'SF American 11443500'!C626
-MAX(0,'SF American 11443460'!C626)
-MAX(0,'SF American 11443300'!C626))</f>
        <v>996.00000000000011</v>
      </c>
      <c r="D626" s="78">
        <f t="shared" si="39"/>
        <v>61.241652892561994</v>
      </c>
      <c r="I626" s="90"/>
      <c r="J626" s="90"/>
      <c r="K626" s="90"/>
      <c r="L626" s="90"/>
    </row>
    <row r="627" spans="1:12">
      <c r="A627" s="65">
        <f t="shared" si="38"/>
        <v>1972</v>
      </c>
      <c r="B627" s="84">
        <v>26572</v>
      </c>
      <c r="C627" s="77">
        <f>IF(OR('SF American 11444500'!C627=-901,'SF American 11443500'!C627=-901),-901,
'SF American 11444500'!C627
-'SF American 11443500'!C627
-MAX(0,'SF American 11443460'!C627)
-MAX(0,'SF American 11443300'!C627))</f>
        <v>733.40000000000009</v>
      </c>
      <c r="D627" s="78">
        <f t="shared" si="39"/>
        <v>43.640330578512405</v>
      </c>
      <c r="I627" s="90"/>
      <c r="J627" s="90"/>
      <c r="K627" s="90"/>
      <c r="L627" s="90"/>
    </row>
    <row r="628" spans="1:12">
      <c r="A628" s="65">
        <f t="shared" si="38"/>
        <v>1973</v>
      </c>
      <c r="B628" s="84">
        <v>26603</v>
      </c>
      <c r="C628" s="77">
        <f>IF(OR('SF American 11444500'!C628=-901,'SF American 11443500'!C628=-901),-901,
'SF American 11444500'!C628
-'SF American 11443500'!C628
-MAX(0,'SF American 11443460'!C628)
-MAX(0,'SF American 11443300'!C628))</f>
        <v>389.22580645161293</v>
      </c>
      <c r="D628" s="78">
        <f t="shared" si="39"/>
        <v>23.932561983471075</v>
      </c>
      <c r="I628" s="90"/>
      <c r="J628" s="90"/>
      <c r="K628" s="90"/>
      <c r="L628" s="90"/>
    </row>
    <row r="629" spans="1:12">
      <c r="A629" s="65">
        <f t="shared" si="38"/>
        <v>1973</v>
      </c>
      <c r="B629" s="84">
        <v>26633</v>
      </c>
      <c r="C629" s="77">
        <f>IF(OR('SF American 11444500'!C629=-901,'SF American 11443500'!C629=-901),-901,
'SF American 11444500'!C629
-'SF American 11443500'!C629
-MAX(0,'SF American 11443460'!C629)
-MAX(0,'SF American 11443300'!C629))</f>
        <v>621.6</v>
      </c>
      <c r="D629" s="78">
        <f t="shared" si="39"/>
        <v>36.987768595041324</v>
      </c>
      <c r="I629" s="90"/>
      <c r="J629" s="90"/>
      <c r="K629" s="90"/>
      <c r="L629" s="90"/>
    </row>
    <row r="630" spans="1:12">
      <c r="A630" s="65">
        <f t="shared" si="38"/>
        <v>1973</v>
      </c>
      <c r="B630" s="84">
        <v>26664</v>
      </c>
      <c r="C630" s="77">
        <f>IF(OR('SF American 11444500'!C630=-901,'SF American 11443500'!C630=-901),-901,
'SF American 11444500'!C630
-'SF American 11443500'!C630
-MAX(0,'SF American 11443460'!C630)
-MAX(0,'SF American 11443300'!C630))</f>
        <v>1357.1290322580646</v>
      </c>
      <c r="D630" s="78">
        <f t="shared" si="39"/>
        <v>83.446611570247939</v>
      </c>
      <c r="I630" s="90"/>
      <c r="J630" s="90"/>
      <c r="K630" s="90"/>
      <c r="L630" s="90"/>
    </row>
    <row r="631" spans="1:12">
      <c r="A631" s="65">
        <f t="shared" si="38"/>
        <v>1973</v>
      </c>
      <c r="B631" s="84">
        <v>26695</v>
      </c>
      <c r="C631" s="77">
        <f>IF(OR('SF American 11444500'!C631=-901,'SF American 11443500'!C631=-901),-901,
'SF American 11444500'!C631
-'SF American 11443500'!C631
-MAX(0,'SF American 11443460'!C631)
-MAX(0,'SF American 11443300'!C631))</f>
        <v>2170.6129032258063</v>
      </c>
      <c r="D631" s="78">
        <f t="shared" si="39"/>
        <v>133.46578512396695</v>
      </c>
      <c r="I631" s="90"/>
      <c r="J631" s="90"/>
      <c r="K631" s="90"/>
      <c r="L631" s="90"/>
    </row>
    <row r="632" spans="1:12">
      <c r="A632" s="65">
        <f t="shared" si="38"/>
        <v>1973</v>
      </c>
      <c r="B632" s="84">
        <v>26723</v>
      </c>
      <c r="C632" s="77">
        <f>IF(OR('SF American 11444500'!C632=-901,'SF American 11443500'!C632=-901),-901,
'SF American 11444500'!C632
-'SF American 11443500'!C632
-MAX(0,'SF American 11443460'!C632)
-MAX(0,'SF American 11443300'!C632))</f>
        <v>1814.9642857142858</v>
      </c>
      <c r="D632" s="78">
        <f t="shared" si="39"/>
        <v>100.79801652892561</v>
      </c>
      <c r="I632" s="90"/>
      <c r="J632" s="90"/>
      <c r="K632" s="90"/>
      <c r="L632" s="90"/>
    </row>
    <row r="633" spans="1:12">
      <c r="A633" s="65">
        <f t="shared" si="38"/>
        <v>1973</v>
      </c>
      <c r="B633" s="84">
        <v>26754</v>
      </c>
      <c r="C633" s="77">
        <f>IF(OR('SF American 11444500'!C633=-901,'SF American 11443500'!C633=-901),-901,
'SF American 11444500'!C633
-'SF American 11443500'!C633
-MAX(0,'SF American 11443460'!C633)
-MAX(0,'SF American 11443300'!C633))</f>
        <v>1846.9677419354839</v>
      </c>
      <c r="D633" s="78">
        <f t="shared" si="39"/>
        <v>113.56561983471074</v>
      </c>
      <c r="I633" s="90"/>
      <c r="J633" s="90"/>
      <c r="K633" s="90"/>
      <c r="L633" s="90"/>
    </row>
    <row r="634" spans="1:12">
      <c r="A634" s="65">
        <f t="shared" si="38"/>
        <v>1973</v>
      </c>
      <c r="B634" s="84">
        <v>26784</v>
      </c>
      <c r="C634" s="77">
        <f>IF(OR('SF American 11444500'!C634=-901,'SF American 11443500'!C634=-901),-901,
'SF American 11444500'!C634
-'SF American 11443500'!C634
-MAX(0,'SF American 11443460'!C634)
-MAX(0,'SF American 11443300'!C634))</f>
        <v>1622.6</v>
      </c>
      <c r="D634" s="78">
        <f t="shared" si="39"/>
        <v>96.551404958677679</v>
      </c>
      <c r="I634" s="90"/>
      <c r="J634" s="90"/>
      <c r="K634" s="90"/>
      <c r="L634" s="90"/>
    </row>
    <row r="635" spans="1:12">
      <c r="A635" s="65">
        <f t="shared" si="38"/>
        <v>1973</v>
      </c>
      <c r="B635" s="84">
        <v>26815</v>
      </c>
      <c r="C635" s="77">
        <f>IF(OR('SF American 11444500'!C635=-901,'SF American 11443500'!C635=-901),-901,
'SF American 11444500'!C635
-'SF American 11443500'!C635
-MAX(0,'SF American 11443460'!C635)
-MAX(0,'SF American 11443300'!C635))</f>
        <v>2912.838709677419</v>
      </c>
      <c r="D635" s="78">
        <f t="shared" si="39"/>
        <v>179.10347107438011</v>
      </c>
      <c r="I635" s="90"/>
      <c r="J635" s="90"/>
      <c r="K635" s="90"/>
      <c r="L635" s="90"/>
    </row>
    <row r="636" spans="1:12">
      <c r="A636" s="65">
        <f t="shared" si="38"/>
        <v>1973</v>
      </c>
      <c r="B636" s="84">
        <v>26845</v>
      </c>
      <c r="C636" s="77">
        <f>IF(OR('SF American 11444500'!C636=-901,'SF American 11443500'!C636=-901),-901,
'SF American 11444500'!C636
-'SF American 11443500'!C636
-MAX(0,'SF American 11443460'!C636)
-MAX(0,'SF American 11443300'!C636))</f>
        <v>1774.8666666666666</v>
      </c>
      <c r="D636" s="78">
        <f t="shared" si="39"/>
        <v>105.61190082644629</v>
      </c>
      <c r="I636" s="90"/>
      <c r="J636" s="90"/>
      <c r="K636" s="90"/>
      <c r="L636" s="90"/>
    </row>
    <row r="637" spans="1:12">
      <c r="A637" s="65">
        <f t="shared" si="38"/>
        <v>1973</v>
      </c>
      <c r="B637" s="84">
        <v>26876</v>
      </c>
      <c r="C637" s="77">
        <f>IF(OR('SF American 11444500'!C637=-901,'SF American 11443500'!C637=-901),-901,
'SF American 11444500'!C637
-'SF American 11443500'!C637
-MAX(0,'SF American 11443460'!C637)
-MAX(0,'SF American 11443300'!C637))</f>
        <v>798.38709677419354</v>
      </c>
      <c r="D637" s="78">
        <f t="shared" si="39"/>
        <v>49.090909090909093</v>
      </c>
      <c r="I637" s="90"/>
      <c r="J637" s="90"/>
      <c r="K637" s="90"/>
      <c r="L637" s="90"/>
    </row>
    <row r="638" spans="1:12">
      <c r="A638" s="65">
        <f t="shared" si="38"/>
        <v>1973</v>
      </c>
      <c r="B638" s="84">
        <v>26907</v>
      </c>
      <c r="C638" s="77">
        <f>IF(OR('SF American 11444500'!C638=-901,'SF American 11443500'!C638=-901),-901,
'SF American 11444500'!C638
-'SF American 11443500'!C638
-MAX(0,'SF American 11443460'!C638)
-MAX(0,'SF American 11443300'!C638))</f>
        <v>691.35483870967744</v>
      </c>
      <c r="D638" s="78">
        <f t="shared" si="39"/>
        <v>42.509752066115702</v>
      </c>
      <c r="I638" s="90"/>
      <c r="J638" s="90"/>
      <c r="K638" s="90"/>
      <c r="L638" s="90"/>
    </row>
    <row r="639" spans="1:12">
      <c r="A639" s="65">
        <f t="shared" si="38"/>
        <v>1973</v>
      </c>
      <c r="B639" s="84">
        <v>26937</v>
      </c>
      <c r="C639" s="77">
        <f>IF(OR('SF American 11444500'!C639=-901,'SF American 11443500'!C639=-901),-901,
'SF American 11444500'!C639
-'SF American 11443500'!C639
-MAX(0,'SF American 11443460'!C639)
-MAX(0,'SF American 11443300'!C639))</f>
        <v>727.76666666666665</v>
      </c>
      <c r="D639" s="78">
        <f t="shared" si="39"/>
        <v>43.305123966942148</v>
      </c>
      <c r="I639" s="90"/>
      <c r="J639" s="90"/>
      <c r="K639" s="90"/>
      <c r="L639" s="90"/>
    </row>
    <row r="640" spans="1:12">
      <c r="A640" s="65">
        <f t="shared" si="38"/>
        <v>1974</v>
      </c>
      <c r="B640" s="84">
        <v>26968</v>
      </c>
      <c r="C640" s="77">
        <f>IF(OR('SF American 11444500'!C640=-901,'SF American 11443500'!C640=-901),-901,
'SF American 11444500'!C640
-'SF American 11443500'!C640
-MAX(0,'SF American 11443460'!C640)
-MAX(0,'SF American 11443300'!C640))</f>
        <v>63.593548387096746</v>
      </c>
      <c r="D640" s="78">
        <f t="shared" si="39"/>
        <v>3.9102148760330557</v>
      </c>
      <c r="I640" s="90"/>
      <c r="J640" s="90"/>
      <c r="K640" s="90"/>
      <c r="L640" s="90"/>
    </row>
    <row r="641" spans="1:12">
      <c r="A641" s="65">
        <f t="shared" si="38"/>
        <v>1974</v>
      </c>
      <c r="B641" s="84">
        <v>26998</v>
      </c>
      <c r="C641" s="77">
        <f>IF(OR('SF American 11444500'!C641=-901,'SF American 11443500'!C641=-901),-901,
'SF American 11444500'!C641
-'SF American 11443500'!C641
-MAX(0,'SF American 11443460'!C641)
-MAX(0,'SF American 11443300'!C641))</f>
        <v>314.90000000000009</v>
      </c>
      <c r="D641" s="78">
        <f t="shared" si="39"/>
        <v>18.737851239669428</v>
      </c>
      <c r="I641" s="90"/>
      <c r="J641" s="90"/>
      <c r="K641" s="90"/>
      <c r="L641" s="90"/>
    </row>
    <row r="642" spans="1:12">
      <c r="A642" s="65">
        <f t="shared" si="38"/>
        <v>1974</v>
      </c>
      <c r="B642" s="84">
        <v>27029</v>
      </c>
      <c r="C642" s="77">
        <f>IF(OR('SF American 11444500'!C642=-901,'SF American 11443500'!C642=-901),-901,
'SF American 11444500'!C642
-'SF American 11443500'!C642
-MAX(0,'SF American 11443460'!C642)
-MAX(0,'SF American 11443300'!C642))</f>
        <v>399.38709677419365</v>
      </c>
      <c r="D642" s="78">
        <f t="shared" si="39"/>
        <v>24.557355371900837</v>
      </c>
      <c r="I642" s="90"/>
      <c r="J642" s="90"/>
      <c r="K642" s="90"/>
      <c r="L642" s="90"/>
    </row>
    <row r="643" spans="1:12">
      <c r="A643" s="65">
        <f t="shared" si="38"/>
        <v>1974</v>
      </c>
      <c r="B643" s="84">
        <v>27060</v>
      </c>
      <c r="C643" s="77">
        <f>IF(OR('SF American 11444500'!C643=-901,'SF American 11443500'!C643=-901),-901,
'SF American 11444500'!C643
-'SF American 11443500'!C643
-MAX(0,'SF American 11443460'!C643)
-MAX(0,'SF American 11443300'!C643))</f>
        <v>575.70967741935465</v>
      </c>
      <c r="D643" s="78">
        <f t="shared" si="39"/>
        <v>35.399008264462793</v>
      </c>
      <c r="I643" s="90"/>
      <c r="J643" s="90"/>
      <c r="K643" s="90"/>
      <c r="L643" s="90"/>
    </row>
    <row r="644" spans="1:12">
      <c r="A644" s="65">
        <f t="shared" si="38"/>
        <v>1974</v>
      </c>
      <c r="B644" s="84">
        <v>27088</v>
      </c>
      <c r="C644" s="77">
        <f>IF(OR('SF American 11444500'!C644=-901,'SF American 11443500'!C644=-901),-901,
'SF American 11444500'!C644
-'SF American 11443500'!C644
-MAX(0,'SF American 11443460'!C644)
-MAX(0,'SF American 11443300'!C644))</f>
        <v>310.64285714285711</v>
      </c>
      <c r="D644" s="78">
        <f t="shared" si="39"/>
        <v>17.252231404958678</v>
      </c>
      <c r="I644" s="90"/>
      <c r="J644" s="90"/>
      <c r="K644" s="90"/>
      <c r="L644" s="90"/>
    </row>
    <row r="645" spans="1:12">
      <c r="A645" s="65">
        <f t="shared" si="38"/>
        <v>1974</v>
      </c>
      <c r="B645" s="84">
        <v>27119</v>
      </c>
      <c r="C645" s="77">
        <f>IF(OR('SF American 11444500'!C645=-901,'SF American 11443500'!C645=-901),-901,
'SF American 11444500'!C645
-'SF American 11443500'!C645
-MAX(0,'SF American 11443460'!C645)
-MAX(0,'SF American 11443300'!C645))</f>
        <v>746.0967741935483</v>
      </c>
      <c r="D645" s="78">
        <f t="shared" si="39"/>
        <v>45.875702479338834</v>
      </c>
      <c r="I645" s="90"/>
      <c r="J645" s="90"/>
      <c r="K645" s="90"/>
      <c r="L645" s="90"/>
    </row>
    <row r="646" spans="1:12">
      <c r="A646" s="65">
        <f t="shared" si="38"/>
        <v>1974</v>
      </c>
      <c r="B646" s="84">
        <v>27149</v>
      </c>
      <c r="C646" s="77">
        <f>IF(OR('SF American 11444500'!C646=-901,'SF American 11443500'!C646=-901),-901,
'SF American 11444500'!C646
-'SF American 11443500'!C646
-MAX(0,'SF American 11443460'!C646)
-MAX(0,'SF American 11443300'!C646))</f>
        <v>593.93333333333339</v>
      </c>
      <c r="D646" s="78">
        <f t="shared" si="39"/>
        <v>35.341487603305787</v>
      </c>
      <c r="I646" s="90"/>
      <c r="J646" s="90"/>
      <c r="K646" s="90"/>
      <c r="L646" s="90"/>
    </row>
    <row r="647" spans="1:12">
      <c r="A647" s="65">
        <f t="shared" si="38"/>
        <v>1974</v>
      </c>
      <c r="B647" s="84">
        <v>27180</v>
      </c>
      <c r="C647" s="77">
        <f>IF(OR('SF American 11444500'!C647=-901,'SF American 11443500'!C647=-901),-901,
'SF American 11444500'!C647
-'SF American 11443500'!C647
-MAX(0,'SF American 11443460'!C647)
-MAX(0,'SF American 11443300'!C647))</f>
        <v>394.38709677419365</v>
      </c>
      <c r="D647" s="78">
        <f t="shared" si="39"/>
        <v>24.249917355371913</v>
      </c>
      <c r="I647" s="90"/>
      <c r="J647" s="90"/>
      <c r="K647" s="90"/>
      <c r="L647" s="90"/>
    </row>
    <row r="648" spans="1:12">
      <c r="A648" s="65">
        <f t="shared" si="38"/>
        <v>1974</v>
      </c>
      <c r="B648" s="84">
        <v>27210</v>
      </c>
      <c r="C648" s="77">
        <f>IF(OR('SF American 11444500'!C648=-901,'SF American 11443500'!C648=-901),-901,
'SF American 11444500'!C648
-'SF American 11443500'!C648
-MAX(0,'SF American 11443460'!C648)
-MAX(0,'SF American 11443300'!C648))</f>
        <v>281.36666666666633</v>
      </c>
      <c r="D648" s="78">
        <f t="shared" si="39"/>
        <v>16.742479338842955</v>
      </c>
      <c r="I648" s="90"/>
      <c r="J648" s="90"/>
      <c r="K648" s="90"/>
      <c r="L648" s="90"/>
    </row>
    <row r="649" spans="1:12">
      <c r="A649" s="65">
        <f t="shared" si="38"/>
        <v>1974</v>
      </c>
      <c r="B649" s="84">
        <v>27241</v>
      </c>
      <c r="C649" s="77">
        <f>IF(OR('SF American 11444500'!C649=-901,'SF American 11443500'!C649=-901),-901,
'SF American 11444500'!C649
-'SF American 11443500'!C649
-MAX(0,'SF American 11443460'!C649)
-MAX(0,'SF American 11443300'!C649))</f>
        <v>176.16129032258073</v>
      </c>
      <c r="D649" s="78">
        <f t="shared" si="39"/>
        <v>10.831735537190088</v>
      </c>
      <c r="I649" s="90"/>
      <c r="J649" s="90"/>
      <c r="K649" s="90"/>
      <c r="L649" s="90"/>
    </row>
    <row r="650" spans="1:12">
      <c r="A650" s="65">
        <f t="shared" si="38"/>
        <v>1974</v>
      </c>
      <c r="B650" s="84">
        <v>27272</v>
      </c>
      <c r="C650" s="77">
        <f>IF(OR('SF American 11444500'!C650=-901,'SF American 11443500'!C650=-901),-901,
'SF American 11444500'!C650
-'SF American 11443500'!C650
-MAX(0,'SF American 11443460'!C650)
-MAX(0,'SF American 11443300'!C650))</f>
        <v>154.35483870967732</v>
      </c>
      <c r="D650" s="78">
        <f t="shared" si="39"/>
        <v>9.490909090909085</v>
      </c>
      <c r="I650" s="90"/>
      <c r="J650" s="90"/>
      <c r="K650" s="90"/>
      <c r="L650" s="90"/>
    </row>
    <row r="651" spans="1:12">
      <c r="A651" s="65">
        <f t="shared" si="38"/>
        <v>1974</v>
      </c>
      <c r="B651" s="84">
        <v>27302</v>
      </c>
      <c r="C651" s="77">
        <f>IF(OR('SF American 11444500'!C651=-901,'SF American 11443500'!C651=-901),-901,
'SF American 11444500'!C651
-'SF American 11443500'!C651
-MAX(0,'SF American 11443460'!C651)
-MAX(0,'SF American 11443300'!C651))</f>
        <v>168.26666666666677</v>
      </c>
      <c r="D651" s="78">
        <f t="shared" si="39"/>
        <v>10.01256198347108</v>
      </c>
      <c r="I651" s="90"/>
      <c r="J651" s="90"/>
      <c r="K651" s="90"/>
      <c r="L651" s="90"/>
    </row>
    <row r="652" spans="1:12">
      <c r="A652" s="65">
        <f t="shared" si="38"/>
        <v>1975</v>
      </c>
      <c r="B652" s="84">
        <v>27333</v>
      </c>
      <c r="C652" s="77">
        <f>IF(OR('SF American 11444500'!C652=-901,'SF American 11443500'!C652=-901),-901,
'SF American 11444500'!C652
-'SF American 11443500'!C652
-MAX(0,'SF American 11443460'!C652)
-MAX(0,'SF American 11443300'!C652))</f>
        <v>79.051612903225873</v>
      </c>
      <c r="D652" s="78">
        <f t="shared" si="39"/>
        <v>4.8606942148760375</v>
      </c>
      <c r="I652" s="90"/>
      <c r="J652" s="90"/>
      <c r="K652" s="90"/>
      <c r="L652" s="90"/>
    </row>
    <row r="653" spans="1:12">
      <c r="A653" s="65">
        <f t="shared" si="38"/>
        <v>1975</v>
      </c>
      <c r="B653" s="84">
        <v>27363</v>
      </c>
      <c r="C653" s="77">
        <f>IF(OR('SF American 11444500'!C653=-901,'SF American 11443500'!C653=-901),-901,
'SF American 11444500'!C653
-'SF American 11443500'!C653
-MAX(0,'SF American 11443460'!C653)
-MAX(0,'SF American 11443300'!C653))</f>
        <v>71.799999999999955</v>
      </c>
      <c r="D653" s="78">
        <f t="shared" si="39"/>
        <v>4.2723966942148737</v>
      </c>
      <c r="I653" s="90"/>
      <c r="J653" s="90"/>
      <c r="K653" s="90"/>
      <c r="L653" s="90"/>
    </row>
    <row r="654" spans="1:12">
      <c r="A654" s="65">
        <f t="shared" si="38"/>
        <v>1975</v>
      </c>
      <c r="B654" s="84">
        <v>27394</v>
      </c>
      <c r="C654" s="77">
        <f>IF(OR('SF American 11444500'!C654=-901,'SF American 11443500'!C654=-901),-901,
'SF American 11444500'!C654
-'SF American 11443500'!C654
-MAX(0,'SF American 11443460'!C654)
-MAX(0,'SF American 11443300'!C654))</f>
        <v>65.264516129032245</v>
      </c>
      <c r="D654" s="78">
        <f t="shared" si="39"/>
        <v>4.0129586776859494</v>
      </c>
      <c r="I654" s="90"/>
      <c r="J654" s="90"/>
      <c r="K654" s="90"/>
      <c r="L654" s="90"/>
    </row>
    <row r="655" spans="1:12">
      <c r="A655" s="65">
        <f t="shared" si="38"/>
        <v>1975</v>
      </c>
      <c r="B655" s="84">
        <v>27425</v>
      </c>
      <c r="C655" s="77">
        <f>IF(OR('SF American 11444500'!C655=-901,'SF American 11443500'!C655=-901),-901,
'SF American 11444500'!C655
-'SF American 11443500'!C655
-MAX(0,'SF American 11443460'!C655)
-MAX(0,'SF American 11443300'!C655))</f>
        <v>127.8387096774195</v>
      </c>
      <c r="D655" s="78">
        <f t="shared" si="39"/>
        <v>7.8604958677686056</v>
      </c>
      <c r="I655" s="90"/>
      <c r="J655" s="90"/>
      <c r="K655" s="90"/>
      <c r="L655" s="90"/>
    </row>
    <row r="656" spans="1:12">
      <c r="A656" s="65">
        <f t="shared" si="38"/>
        <v>1975</v>
      </c>
      <c r="B656" s="84">
        <v>27453</v>
      </c>
      <c r="C656" s="77">
        <f>IF(OR('SF American 11444500'!C656=-901,'SF American 11443500'!C656=-901),-901,
'SF American 11444500'!C656
-'SF American 11443500'!C656
-MAX(0,'SF American 11443460'!C656)
-MAX(0,'SF American 11443300'!C656))</f>
        <v>281.22142857142865</v>
      </c>
      <c r="D656" s="78">
        <f t="shared" si="39"/>
        <v>15.618247933884303</v>
      </c>
      <c r="I656" s="90"/>
      <c r="J656" s="90"/>
      <c r="K656" s="90"/>
      <c r="L656" s="90"/>
    </row>
    <row r="657" spans="1:12">
      <c r="A657" s="65">
        <f t="shared" ref="A657:A720" si="40">IF(MONTH(B657)&gt;9,YEAR(B657)+1,YEAR(B657))</f>
        <v>1975</v>
      </c>
      <c r="B657" s="84">
        <v>27484</v>
      </c>
      <c r="C657" s="77">
        <f>IF(OR('SF American 11444500'!C657=-901,'SF American 11443500'!C657=-901),-901,
'SF American 11444500'!C657
-'SF American 11443500'!C657
-MAX(0,'SF American 11443460'!C657)
-MAX(0,'SF American 11443300'!C657))</f>
        <v>352.0096774193546</v>
      </c>
      <c r="D657" s="78">
        <f t="shared" ref="D657:D720" si="41">IF(C657&lt;&gt;-901,C657*DAY(B657)*24*60*60/(220*22*9*1000),-901)</f>
        <v>21.64423140495866</v>
      </c>
      <c r="I657" s="90"/>
      <c r="J657" s="90"/>
      <c r="K657" s="90"/>
      <c r="L657" s="90"/>
    </row>
    <row r="658" spans="1:12">
      <c r="A658" s="65">
        <f t="shared" si="40"/>
        <v>1975</v>
      </c>
      <c r="B658" s="84">
        <v>27514</v>
      </c>
      <c r="C658" s="77">
        <f>IF(OR('SF American 11444500'!C658=-901,'SF American 11443500'!C658=-901),-901,
'SF American 11444500'!C658
-'SF American 11443500'!C658
-MAX(0,'SF American 11443460'!C658)
-MAX(0,'SF American 11443300'!C658))</f>
        <v>339.56666666666661</v>
      </c>
      <c r="D658" s="78">
        <f t="shared" si="41"/>
        <v>20.205619834710738</v>
      </c>
      <c r="I658" s="90"/>
      <c r="J658" s="90"/>
      <c r="K658" s="90"/>
      <c r="L658" s="90"/>
    </row>
    <row r="659" spans="1:12">
      <c r="A659" s="65">
        <f t="shared" si="40"/>
        <v>1975</v>
      </c>
      <c r="B659" s="84">
        <v>27545</v>
      </c>
      <c r="C659" s="77">
        <f>IF(OR('SF American 11444500'!C659=-901,'SF American 11443500'!C659=-901),-901,
'SF American 11444500'!C659
-'SF American 11443500'!C659
-MAX(0,'SF American 11443460'!C659)
-MAX(0,'SF American 11443300'!C659))</f>
        <v>481.0967741935483</v>
      </c>
      <c r="D659" s="78">
        <f t="shared" si="41"/>
        <v>29.581487603305774</v>
      </c>
      <c r="I659" s="90"/>
      <c r="J659" s="90"/>
      <c r="K659" s="90"/>
      <c r="L659" s="90"/>
    </row>
    <row r="660" spans="1:12">
      <c r="A660" s="65">
        <f t="shared" si="40"/>
        <v>1975</v>
      </c>
      <c r="B660" s="84">
        <v>27575</v>
      </c>
      <c r="C660" s="77">
        <f>IF(OR('SF American 11444500'!C660=-901,'SF American 11443500'!C660=-901),-901,
'SF American 11444500'!C660
-'SF American 11443500'!C660
-MAX(0,'SF American 11443460'!C660)
-MAX(0,'SF American 11443300'!C660))</f>
        <v>309.13333333333367</v>
      </c>
      <c r="D660" s="78">
        <f t="shared" si="41"/>
        <v>18.394710743801674</v>
      </c>
      <c r="I660" s="90"/>
      <c r="J660" s="90"/>
      <c r="K660" s="90"/>
      <c r="L660" s="90"/>
    </row>
    <row r="661" spans="1:12">
      <c r="A661" s="65">
        <f t="shared" si="40"/>
        <v>1975</v>
      </c>
      <c r="B661" s="84">
        <v>27606</v>
      </c>
      <c r="C661" s="77">
        <f>IF(OR('SF American 11444500'!C661=-901,'SF American 11443500'!C661=-901),-901,
'SF American 11444500'!C661
-'SF American 11443500'!C661
-MAX(0,'SF American 11443460'!C661)
-MAX(0,'SF American 11443300'!C661))</f>
        <v>92.677419354838548</v>
      </c>
      <c r="D661" s="78">
        <f t="shared" si="41"/>
        <v>5.6985123966942055</v>
      </c>
      <c r="I661" s="90"/>
      <c r="J661" s="90"/>
      <c r="K661" s="90"/>
      <c r="L661" s="90"/>
    </row>
    <row r="662" spans="1:12">
      <c r="A662" s="65">
        <f t="shared" si="40"/>
        <v>1975</v>
      </c>
      <c r="B662" s="84">
        <v>27637</v>
      </c>
      <c r="C662" s="77">
        <f>IF(OR('SF American 11444500'!C662=-901,'SF American 11443500'!C662=-901),-901,
'SF American 11444500'!C662
-'SF American 11443500'!C662
-MAX(0,'SF American 11443460'!C662)
-MAX(0,'SF American 11443300'!C662))</f>
        <v>62.987096774193674</v>
      </c>
      <c r="D662" s="78">
        <f t="shared" si="41"/>
        <v>3.8729256198347182</v>
      </c>
      <c r="I662" s="90"/>
      <c r="J662" s="90"/>
      <c r="K662" s="90"/>
      <c r="L662" s="90"/>
    </row>
    <row r="663" spans="1:12">
      <c r="A663" s="65">
        <f t="shared" si="40"/>
        <v>1975</v>
      </c>
      <c r="B663" s="84">
        <v>27667</v>
      </c>
      <c r="C663" s="77">
        <f>IF(OR('SF American 11444500'!C663=-901,'SF American 11443500'!C663=-901),-901,
'SF American 11444500'!C663
-'SF American 11443500'!C663
-MAX(0,'SF American 11443460'!C663)
-MAX(0,'SF American 11443300'!C663))</f>
        <v>47.466666666666697</v>
      </c>
      <c r="D663" s="78">
        <f t="shared" si="41"/>
        <v>2.8244628099173572</v>
      </c>
      <c r="I663" s="90"/>
      <c r="J663" s="90"/>
      <c r="K663" s="90"/>
      <c r="L663" s="90"/>
    </row>
    <row r="664" spans="1:12">
      <c r="A664" s="65">
        <f t="shared" si="40"/>
        <v>1976</v>
      </c>
      <c r="B664" s="84">
        <v>27698</v>
      </c>
      <c r="C664" s="77">
        <f>IF(OR('SF American 11444500'!C664=-901,'SF American 11443500'!C664=-901),-901,
'SF American 11444500'!C664
-'SF American 11443500'!C664
-MAX(0,'SF American 11443460'!C664)
-MAX(0,'SF American 11443300'!C664))</f>
        <v>74.822580645161224</v>
      </c>
      <c r="D664" s="78">
        <f t="shared" si="41"/>
        <v>4.6006611570247893</v>
      </c>
      <c r="I664" s="90"/>
      <c r="J664" s="90"/>
      <c r="K664" s="90"/>
      <c r="L664" s="90"/>
    </row>
    <row r="665" spans="1:12">
      <c r="A665" s="65">
        <f t="shared" si="40"/>
        <v>1976</v>
      </c>
      <c r="B665" s="84">
        <v>27728</v>
      </c>
      <c r="C665" s="77">
        <f>IF(OR('SF American 11444500'!C665=-901,'SF American 11443500'!C665=-901),-901,
'SF American 11444500'!C665
-'SF American 11443500'!C665
-MAX(0,'SF American 11443460'!C665)
-MAX(0,'SF American 11443300'!C665))</f>
        <v>87</v>
      </c>
      <c r="D665" s="78">
        <f t="shared" si="41"/>
        <v>5.1768595041322314</v>
      </c>
      <c r="I665" s="90"/>
      <c r="J665" s="90"/>
      <c r="K665" s="90"/>
      <c r="L665" s="90"/>
    </row>
    <row r="666" spans="1:12">
      <c r="A666" s="65">
        <f t="shared" si="40"/>
        <v>1976</v>
      </c>
      <c r="B666" s="84">
        <v>27759</v>
      </c>
      <c r="C666" s="77">
        <f>IF(OR('SF American 11444500'!C666=-901,'SF American 11443500'!C666=-901),-901,
'SF American 11444500'!C666
-'SF American 11443500'!C666
-MAX(0,'SF American 11443460'!C666)
-MAX(0,'SF American 11443300'!C666))</f>
        <v>64.709677419354875</v>
      </c>
      <c r="D666" s="78">
        <f t="shared" si="41"/>
        <v>3.9788429752066143</v>
      </c>
      <c r="I666" s="90"/>
      <c r="J666" s="90"/>
      <c r="K666" s="90"/>
      <c r="L666" s="90"/>
    </row>
    <row r="667" spans="1:12">
      <c r="A667" s="65">
        <f t="shared" si="40"/>
        <v>1976</v>
      </c>
      <c r="B667" s="84">
        <v>27790</v>
      </c>
      <c r="C667" s="77">
        <f>IF(OR('SF American 11444500'!C667=-901,'SF American 11443500'!C667=-901),-901,
'SF American 11444500'!C667
-'SF American 11443500'!C667
-MAX(0,'SF American 11443460'!C667)
-MAX(0,'SF American 11443300'!C667))</f>
        <v>99.896774193548367</v>
      </c>
      <c r="D667" s="78">
        <f t="shared" si="41"/>
        <v>6.1424132231404949</v>
      </c>
      <c r="I667" s="90"/>
      <c r="J667" s="90"/>
      <c r="K667" s="90"/>
      <c r="L667" s="90"/>
    </row>
    <row r="668" spans="1:12">
      <c r="A668" s="65">
        <f t="shared" si="40"/>
        <v>1976</v>
      </c>
      <c r="B668" s="84">
        <v>27819</v>
      </c>
      <c r="C668" s="77">
        <f>IF(OR('SF American 11444500'!C668=-901,'SF American 11443500'!C668=-901),-901,
'SF American 11444500'!C668
-'SF American 11443500'!C668
-MAX(0,'SF American 11443460'!C668)
-MAX(0,'SF American 11443300'!C668))</f>
        <v>83.334482758620652</v>
      </c>
      <c r="D668" s="78">
        <f t="shared" si="41"/>
        <v>4.7934545454545434</v>
      </c>
      <c r="I668" s="90"/>
      <c r="J668" s="90"/>
      <c r="K668" s="90"/>
      <c r="L668" s="90"/>
    </row>
    <row r="669" spans="1:12">
      <c r="A669" s="65">
        <f t="shared" si="40"/>
        <v>1976</v>
      </c>
      <c r="B669" s="84">
        <v>27850</v>
      </c>
      <c r="C669" s="77">
        <f>IF(OR('SF American 11444500'!C669=-901,'SF American 11443500'!C669=-901),-901,
'SF American 11444500'!C669
-'SF American 11443500'!C669
-MAX(0,'SF American 11443460'!C669)
-MAX(0,'SF American 11443300'!C669))</f>
        <v>26.703225806451712</v>
      </c>
      <c r="D669" s="78">
        <f t="shared" si="41"/>
        <v>1.6419173553719073</v>
      </c>
      <c r="I669" s="90"/>
      <c r="J669" s="90"/>
      <c r="K669" s="90"/>
      <c r="L669" s="90"/>
    </row>
    <row r="670" spans="1:12">
      <c r="A670" s="65">
        <f t="shared" si="40"/>
        <v>1976</v>
      </c>
      <c r="B670" s="84">
        <v>27880</v>
      </c>
      <c r="C670" s="77">
        <f>IF(OR('SF American 11444500'!C670=-901,'SF American 11443500'!C670=-901),-901,
'SF American 11444500'!C670
-'SF American 11443500'!C670
-MAX(0,'SF American 11443460'!C670)
-MAX(0,'SF American 11443300'!C670))</f>
        <v>58.900000000000091</v>
      </c>
      <c r="D670" s="78">
        <f t="shared" si="41"/>
        <v>3.5047933884297575</v>
      </c>
      <c r="I670" s="90"/>
      <c r="J670" s="90"/>
      <c r="K670" s="90"/>
      <c r="L670" s="90"/>
    </row>
    <row r="671" spans="1:12">
      <c r="A671" s="65">
        <f t="shared" si="40"/>
        <v>1976</v>
      </c>
      <c r="B671" s="84">
        <v>27911</v>
      </c>
      <c r="C671" s="77">
        <f>IF(OR('SF American 11444500'!C671=-901,'SF American 11443500'!C671=-901),-901,
'SF American 11444500'!C671
-'SF American 11443500'!C671
-MAX(0,'SF American 11443460'!C671)
-MAX(0,'SF American 11443300'!C671))</f>
        <v>46.858064516129048</v>
      </c>
      <c r="D671" s="78">
        <f t="shared" si="41"/>
        <v>2.8811900826446286</v>
      </c>
      <c r="I671" s="90"/>
      <c r="J671" s="90"/>
      <c r="K671" s="90"/>
      <c r="L671" s="90"/>
    </row>
    <row r="672" spans="1:12">
      <c r="A672" s="65">
        <f t="shared" si="40"/>
        <v>1976</v>
      </c>
      <c r="B672" s="84">
        <v>27941</v>
      </c>
      <c r="C672" s="77">
        <f>IF(OR('SF American 11444500'!C672=-901,'SF American 11443500'!C672=-901),-901,
'SF American 11444500'!C672
-'SF American 11443500'!C672
-MAX(0,'SF American 11443460'!C672)
-MAX(0,'SF American 11443300'!C672))</f>
        <v>37.766666666666708</v>
      </c>
      <c r="D672" s="78">
        <f t="shared" si="41"/>
        <v>2.2472727272727302</v>
      </c>
      <c r="I672" s="90"/>
      <c r="J672" s="90"/>
      <c r="K672" s="90"/>
      <c r="L672" s="90"/>
    </row>
    <row r="673" spans="1:12">
      <c r="A673" s="65">
        <f t="shared" si="40"/>
        <v>1976</v>
      </c>
      <c r="B673" s="84">
        <v>27972</v>
      </c>
      <c r="C673" s="77">
        <f>IF(OR('SF American 11444500'!C673=-901,'SF American 11443500'!C673=-901),-901,
'SF American 11444500'!C673
-'SF American 11443500'!C673
-MAX(0,'SF American 11443460'!C673)
-MAX(0,'SF American 11443300'!C673))</f>
        <v>47.48064516129034</v>
      </c>
      <c r="D673" s="78">
        <f t="shared" si="41"/>
        <v>2.9194710743801666</v>
      </c>
      <c r="I673" s="90"/>
      <c r="J673" s="90"/>
      <c r="K673" s="90"/>
      <c r="L673" s="90"/>
    </row>
    <row r="674" spans="1:12">
      <c r="A674" s="65">
        <f t="shared" si="40"/>
        <v>1976</v>
      </c>
      <c r="B674" s="84">
        <v>28003</v>
      </c>
      <c r="C674" s="77">
        <f>IF(OR('SF American 11444500'!C674=-901,'SF American 11443500'!C674=-901),-901,
'SF American 11444500'!C674
-'SF American 11443500'!C674
-MAX(0,'SF American 11443460'!C674)
-MAX(0,'SF American 11443300'!C674))</f>
        <v>46.232258064516145</v>
      </c>
      <c r="D674" s="78">
        <f t="shared" si="41"/>
        <v>2.8427107438016539</v>
      </c>
      <c r="I674" s="90"/>
      <c r="J674" s="90"/>
      <c r="K674" s="90"/>
      <c r="L674" s="90"/>
    </row>
    <row r="675" spans="1:12">
      <c r="A675" s="65">
        <f t="shared" si="40"/>
        <v>1976</v>
      </c>
      <c r="B675" s="84">
        <v>28033</v>
      </c>
      <c r="C675" s="77">
        <f>IF(OR('SF American 11444500'!C675=-901,'SF American 11443500'!C675=-901),-901,
'SF American 11444500'!C675
-'SF American 11443500'!C675
-MAX(0,'SF American 11443460'!C675)
-MAX(0,'SF American 11443300'!C675))</f>
        <v>28.200000000000045</v>
      </c>
      <c r="D675" s="78">
        <f t="shared" si="41"/>
        <v>1.6780165289256226</v>
      </c>
      <c r="I675" s="90"/>
      <c r="J675" s="90"/>
      <c r="K675" s="90"/>
      <c r="L675" s="90"/>
    </row>
    <row r="676" spans="1:12">
      <c r="A676" s="65">
        <f t="shared" si="40"/>
        <v>1977</v>
      </c>
      <c r="B676" s="84">
        <v>28064</v>
      </c>
      <c r="C676" s="77">
        <f>IF(OR('SF American 11444500'!C676=-901,'SF American 11443500'!C676=-901),-901,
'SF American 11444500'!C676
-'SF American 11443500'!C676
-MAX(0,'SF American 11443460'!C676)
-MAX(0,'SF American 11443300'!C676))</f>
        <v>14.125806451612902</v>
      </c>
      <c r="D676" s="78">
        <f t="shared" si="41"/>
        <v>0.86856198347107416</v>
      </c>
      <c r="I676" s="90"/>
      <c r="J676" s="90"/>
      <c r="K676" s="90"/>
      <c r="L676" s="90"/>
    </row>
    <row r="677" spans="1:12">
      <c r="A677" s="65">
        <f t="shared" si="40"/>
        <v>1977</v>
      </c>
      <c r="B677" s="84">
        <v>28094</v>
      </c>
      <c r="C677" s="77">
        <f>IF(OR('SF American 11444500'!C677=-901,'SF American 11443500'!C677=-901),-901,
'SF American 11444500'!C677
-'SF American 11443500'!C677
-MAX(0,'SF American 11443460'!C677)
-MAX(0,'SF American 11443300'!C677))</f>
        <v>29.799999999999983</v>
      </c>
      <c r="D677" s="78">
        <f t="shared" si="41"/>
        <v>1.7732231404958667</v>
      </c>
      <c r="I677" s="90"/>
      <c r="J677" s="90"/>
      <c r="K677" s="90"/>
      <c r="L677" s="90"/>
    </row>
    <row r="678" spans="1:12">
      <c r="A678" s="65">
        <f t="shared" si="40"/>
        <v>1977</v>
      </c>
      <c r="B678" s="84">
        <v>28125</v>
      </c>
      <c r="C678" s="77">
        <f>IF(OR('SF American 11444500'!C678=-901,'SF American 11443500'!C678=-901),-901,
'SF American 11444500'!C678
-'SF American 11443500'!C678
-MAX(0,'SF American 11443460'!C678)
-MAX(0,'SF American 11443300'!C678))</f>
        <v>2</v>
      </c>
      <c r="D678" s="78">
        <f t="shared" si="41"/>
        <v>0.12297520661157024</v>
      </c>
      <c r="I678" s="90"/>
      <c r="J678" s="90"/>
      <c r="K678" s="90"/>
      <c r="L678" s="90"/>
    </row>
    <row r="679" spans="1:12">
      <c r="A679" s="65">
        <f t="shared" si="40"/>
        <v>1977</v>
      </c>
      <c r="B679" s="84">
        <v>28156</v>
      </c>
      <c r="C679" s="77">
        <f>IF(OR('SF American 11444500'!C679=-901,'SF American 11443500'!C679=-901),-901,
'SF American 11444500'!C679
-'SF American 11443500'!C679
-MAX(0,'SF American 11443460'!C679)
-MAX(0,'SF American 11443300'!C679))</f>
        <v>42.422580645161275</v>
      </c>
      <c r="D679" s="78">
        <f t="shared" si="41"/>
        <v>2.6084628099173544</v>
      </c>
      <c r="I679" s="90"/>
      <c r="J679" s="90"/>
      <c r="K679" s="90"/>
      <c r="L679" s="90"/>
    </row>
    <row r="680" spans="1:12">
      <c r="A680" s="65">
        <f t="shared" si="40"/>
        <v>1977</v>
      </c>
      <c r="B680" s="84">
        <v>28184</v>
      </c>
      <c r="C680" s="77">
        <f>IF(OR('SF American 11444500'!C680=-901,'SF American 11443500'!C680=-901),-901,
'SF American 11444500'!C680
-'SF American 11443500'!C680
-MAX(0,'SF American 11443460'!C680)
-MAX(0,'SF American 11443300'!C680))</f>
        <v>21.178571428571416</v>
      </c>
      <c r="D680" s="78">
        <f t="shared" si="41"/>
        <v>1.1761983471074373</v>
      </c>
      <c r="I680" s="90"/>
      <c r="J680" s="90"/>
      <c r="K680" s="90"/>
      <c r="L680" s="90"/>
    </row>
    <row r="681" spans="1:12">
      <c r="A681" s="65">
        <f t="shared" si="40"/>
        <v>1977</v>
      </c>
      <c r="B681" s="84">
        <v>28215</v>
      </c>
      <c r="C681" s="77">
        <f>IF(OR('SF American 11444500'!C681=-901,'SF American 11443500'!C681=-901),-901,
'SF American 11444500'!C681
-'SF American 11443500'!C681
-MAX(0,'SF American 11443460'!C681)
-MAX(0,'SF American 11443300'!C681))</f>
        <v>27.238709677419351</v>
      </c>
      <c r="D681" s="78">
        <f t="shared" si="41"/>
        <v>1.6748429752066116</v>
      </c>
      <c r="I681" s="90"/>
      <c r="J681" s="90"/>
      <c r="K681" s="90"/>
      <c r="L681" s="90"/>
    </row>
    <row r="682" spans="1:12">
      <c r="A682" s="65">
        <f t="shared" si="40"/>
        <v>1977</v>
      </c>
      <c r="B682" s="84">
        <v>28245</v>
      </c>
      <c r="C682" s="77">
        <f>IF(OR('SF American 11444500'!C682=-901,'SF American 11443500'!C682=-901),-901,
'SF American 11444500'!C682
-'SF American 11443500'!C682
-MAX(0,'SF American 11443460'!C682)
-MAX(0,'SF American 11443300'!C682))</f>
        <v>39.353333333333325</v>
      </c>
      <c r="D682" s="78">
        <f t="shared" si="41"/>
        <v>2.3416859504132224</v>
      </c>
      <c r="I682" s="90"/>
      <c r="J682" s="90"/>
      <c r="K682" s="90"/>
      <c r="L682" s="90"/>
    </row>
    <row r="683" spans="1:12">
      <c r="A683" s="65">
        <f t="shared" si="40"/>
        <v>1977</v>
      </c>
      <c r="B683" s="84">
        <v>28276</v>
      </c>
      <c r="C683" s="77">
        <f>IF(OR('SF American 11444500'!C683=-901,'SF American 11443500'!C683=-901),-901,
'SF American 11444500'!C683
-'SF American 11443500'!C683
-MAX(0,'SF American 11443460'!C683)
-MAX(0,'SF American 11443300'!C683))</f>
        <v>43.083870967741888</v>
      </c>
      <c r="D683" s="78">
        <f t="shared" si="41"/>
        <v>2.6491239669421458</v>
      </c>
      <c r="I683" s="90"/>
      <c r="J683" s="90"/>
      <c r="K683" s="90"/>
      <c r="L683" s="90"/>
    </row>
    <row r="684" spans="1:12">
      <c r="A684" s="65">
        <f t="shared" si="40"/>
        <v>1977</v>
      </c>
      <c r="B684" s="84">
        <v>28306</v>
      </c>
      <c r="C684" s="77">
        <f>IF(OR('SF American 11444500'!C684=-901,'SF American 11443500'!C684=-901),-901,
'SF American 11444500'!C684
-'SF American 11443500'!C684
-MAX(0,'SF American 11443460'!C684)
-MAX(0,'SF American 11443300'!C684))</f>
        <v>32.756666666666661</v>
      </c>
      <c r="D684" s="78">
        <f t="shared" si="41"/>
        <v>1.949157024793388</v>
      </c>
      <c r="I684" s="90"/>
      <c r="J684" s="90"/>
      <c r="K684" s="90"/>
      <c r="L684" s="90"/>
    </row>
    <row r="685" spans="1:12">
      <c r="A685" s="65">
        <f t="shared" si="40"/>
        <v>1977</v>
      </c>
      <c r="B685" s="84">
        <v>28337</v>
      </c>
      <c r="C685" s="77">
        <f>IF(OR('SF American 11444500'!C685=-901,'SF American 11443500'!C685=-901),-901,
'SF American 11444500'!C685
-'SF American 11443500'!C685
-MAX(0,'SF American 11443460'!C685)
-MAX(0,'SF American 11443300'!C685))</f>
        <v>17.299999999999997</v>
      </c>
      <c r="D685" s="78">
        <f t="shared" si="41"/>
        <v>1.0637355371900825</v>
      </c>
      <c r="I685" s="90"/>
      <c r="J685" s="90"/>
      <c r="K685" s="90"/>
      <c r="L685" s="90"/>
    </row>
    <row r="686" spans="1:12">
      <c r="A686" s="65">
        <f t="shared" si="40"/>
        <v>1977</v>
      </c>
      <c r="B686" s="84">
        <v>28368</v>
      </c>
      <c r="C686" s="77">
        <f>IF(OR('SF American 11444500'!C686=-901,'SF American 11443500'!C686=-901),-901,
'SF American 11444500'!C686
-'SF American 11443500'!C686
-MAX(0,'SF American 11443460'!C686)
-MAX(0,'SF American 11443300'!C686))</f>
        <v>1.909677419354864</v>
      </c>
      <c r="D686" s="78">
        <f t="shared" si="41"/>
        <v>0.11742148760330734</v>
      </c>
      <c r="I686" s="90"/>
      <c r="J686" s="90"/>
      <c r="K686" s="90"/>
      <c r="L686" s="90"/>
    </row>
    <row r="687" spans="1:12">
      <c r="A687" s="65">
        <f t="shared" si="40"/>
        <v>1977</v>
      </c>
      <c r="B687" s="84">
        <v>28398</v>
      </c>
      <c r="C687" s="77">
        <f>IF(OR('SF American 11444500'!C687=-901,'SF American 11443500'!C687=-901),-901,
'SF American 11444500'!C687
-'SF American 11443500'!C687
-MAX(0,'SF American 11443460'!C687)
-MAX(0,'SF American 11443300'!C687))</f>
        <v>19.28</v>
      </c>
      <c r="D687" s="78">
        <f t="shared" si="41"/>
        <v>1.1472396694214877</v>
      </c>
      <c r="I687" s="90"/>
      <c r="J687" s="90"/>
      <c r="K687" s="90"/>
      <c r="L687" s="90"/>
    </row>
    <row r="688" spans="1:12">
      <c r="A688" s="65">
        <f t="shared" si="40"/>
        <v>1978</v>
      </c>
      <c r="B688" s="84">
        <v>28429</v>
      </c>
      <c r="C688" s="77">
        <f>IF(OR('SF American 11444500'!C688=-901,'SF American 11443500'!C688=-901),-901,
'SF American 11444500'!C688
-'SF American 11443500'!C688
-MAX(0,'SF American 11443460'!C688)
-MAX(0,'SF American 11443300'!C688))</f>
        <v>10.287096774193515</v>
      </c>
      <c r="D688" s="78">
        <f t="shared" si="41"/>
        <v>0.63252892561983265</v>
      </c>
      <c r="I688" s="90"/>
      <c r="J688" s="90"/>
      <c r="K688" s="90"/>
      <c r="L688" s="90"/>
    </row>
    <row r="689" spans="1:12">
      <c r="A689" s="65">
        <f t="shared" si="40"/>
        <v>1978</v>
      </c>
      <c r="B689" s="84">
        <v>28459</v>
      </c>
      <c r="C689" s="77">
        <f>IF(OR('SF American 11444500'!C689=-901,'SF American 11443500'!C689=-901),-901,
'SF American 11444500'!C689
-'SF American 11443500'!C689
-MAX(0,'SF American 11443460'!C689)
-MAX(0,'SF American 11443300'!C689))</f>
        <v>19.853333333333339</v>
      </c>
      <c r="D689" s="78">
        <f t="shared" si="41"/>
        <v>1.1813553719008267</v>
      </c>
      <c r="I689" s="90"/>
      <c r="J689" s="90"/>
      <c r="K689" s="90"/>
      <c r="L689" s="90"/>
    </row>
    <row r="690" spans="1:12">
      <c r="A690" s="65">
        <f t="shared" si="40"/>
        <v>1978</v>
      </c>
      <c r="B690" s="84">
        <v>28490</v>
      </c>
      <c r="C690" s="77">
        <f>IF(OR('SF American 11444500'!C690=-901,'SF American 11443500'!C690=-901),-901,
'SF American 11444500'!C690
-'SF American 11443500'!C690
-MAX(0,'SF American 11443460'!C690)
-MAX(0,'SF American 11443300'!C690))</f>
        <v>64.754838709677415</v>
      </c>
      <c r="D690" s="78">
        <f t="shared" si="41"/>
        <v>3.9816198347107439</v>
      </c>
      <c r="I690" s="90"/>
      <c r="J690" s="90"/>
      <c r="K690" s="90"/>
      <c r="L690" s="90"/>
    </row>
    <row r="691" spans="1:12">
      <c r="A691" s="65">
        <f t="shared" si="40"/>
        <v>1978</v>
      </c>
      <c r="B691" s="84">
        <v>28521</v>
      </c>
      <c r="C691" s="77">
        <f>IF(OR('SF American 11444500'!C691=-901,'SF American 11443500'!C691=-901),-901,
'SF American 11444500'!C691
-'SF American 11443500'!C691
-MAX(0,'SF American 11443460'!C691)
-MAX(0,'SF American 11443300'!C691))</f>
        <v>339.16451612903234</v>
      </c>
      <c r="D691" s="78">
        <f t="shared" si="41"/>
        <v>20.854413223140501</v>
      </c>
      <c r="I691" s="90"/>
      <c r="J691" s="90"/>
      <c r="K691" s="90"/>
      <c r="L691" s="90"/>
    </row>
    <row r="692" spans="1:12">
      <c r="A692" s="65">
        <f t="shared" si="40"/>
        <v>1978</v>
      </c>
      <c r="B692" s="84">
        <v>28549</v>
      </c>
      <c r="C692" s="77">
        <f>IF(OR('SF American 11444500'!C692=-901,'SF American 11443500'!C692=-901),-901,
'SF American 11444500'!C692
-'SF American 11443500'!C692
-MAX(0,'SF American 11443460'!C692)
-MAX(0,'SF American 11443300'!C692))</f>
        <v>197.46071428571429</v>
      </c>
      <c r="D692" s="78">
        <f t="shared" si="41"/>
        <v>10.966413223140494</v>
      </c>
      <c r="I692" s="90"/>
      <c r="J692" s="90"/>
      <c r="K692" s="90"/>
      <c r="L692" s="90"/>
    </row>
    <row r="693" spans="1:12">
      <c r="A693" s="65">
        <f t="shared" si="40"/>
        <v>1978</v>
      </c>
      <c r="B693" s="84">
        <v>28580</v>
      </c>
      <c r="C693" s="77">
        <f>IF(OR('SF American 11444500'!C693=-901,'SF American 11443500'!C693=-901),-901,
'SF American 11444500'!C693
-'SF American 11443500'!C693
-MAX(0,'SF American 11443460'!C693)
-MAX(0,'SF American 11443300'!C693))</f>
        <v>352.0967741935483</v>
      </c>
      <c r="D693" s="78">
        <f t="shared" si="41"/>
        <v>21.649586776859497</v>
      </c>
      <c r="I693" s="90"/>
      <c r="J693" s="90"/>
      <c r="K693" s="90"/>
      <c r="L693" s="90"/>
    </row>
    <row r="694" spans="1:12">
      <c r="A694" s="65">
        <f t="shared" si="40"/>
        <v>1978</v>
      </c>
      <c r="B694" s="84">
        <v>28610</v>
      </c>
      <c r="C694" s="77">
        <f>IF(OR('SF American 11444500'!C694=-901,'SF American 11443500'!C694=-901),-901,
'SF American 11444500'!C694
-'SF American 11443500'!C694
-MAX(0,'SF American 11443460'!C694)
-MAX(0,'SF American 11443300'!C694))</f>
        <v>465.23333333333358</v>
      </c>
      <c r="D694" s="78">
        <f t="shared" si="41"/>
        <v>27.683305785123984</v>
      </c>
      <c r="I694" s="90"/>
      <c r="J694" s="90"/>
      <c r="K694" s="90"/>
      <c r="L694" s="90"/>
    </row>
    <row r="695" spans="1:12">
      <c r="A695" s="65">
        <f t="shared" si="40"/>
        <v>1978</v>
      </c>
      <c r="B695" s="84">
        <v>28641</v>
      </c>
      <c r="C695" s="77">
        <f>IF(OR('SF American 11444500'!C695=-901,'SF American 11443500'!C695=-901),-901,
'SF American 11444500'!C695
-'SF American 11443500'!C695
-MAX(0,'SF American 11443460'!C695)
-MAX(0,'SF American 11443300'!C695))</f>
        <v>410.64516129032245</v>
      </c>
      <c r="D695" s="78">
        <f t="shared" si="41"/>
        <v>25.249586776859495</v>
      </c>
      <c r="I695" s="90"/>
      <c r="J695" s="90"/>
      <c r="K695" s="90"/>
      <c r="L695" s="90"/>
    </row>
    <row r="696" spans="1:12">
      <c r="A696" s="65">
        <f t="shared" si="40"/>
        <v>1978</v>
      </c>
      <c r="B696" s="84">
        <v>28671</v>
      </c>
      <c r="C696" s="77">
        <f>IF(OR('SF American 11444500'!C696=-901,'SF American 11443500'!C696=-901),-901,
'SF American 11444500'!C696
-'SF American 11443500'!C696
-MAX(0,'SF American 11443460'!C696)
-MAX(0,'SF American 11443300'!C696))</f>
        <v>191.5333333333333</v>
      </c>
      <c r="D696" s="78">
        <f t="shared" si="41"/>
        <v>11.397024793388427</v>
      </c>
      <c r="I696" s="90"/>
      <c r="J696" s="90"/>
      <c r="K696" s="90"/>
      <c r="L696" s="90"/>
    </row>
    <row r="697" spans="1:12">
      <c r="A697" s="65">
        <f t="shared" si="40"/>
        <v>1978</v>
      </c>
      <c r="B697" s="84">
        <v>28702</v>
      </c>
      <c r="C697" s="77">
        <f>IF(OR('SF American 11444500'!C697=-901,'SF American 11443500'!C697=-901),-901,
'SF American 11444500'!C697
-'SF American 11443500'!C697
-MAX(0,'SF American 11443460'!C697)
-MAX(0,'SF American 11443300'!C697))</f>
        <v>79.974193548387234</v>
      </c>
      <c r="D697" s="78">
        <f t="shared" si="41"/>
        <v>4.9174214876033151</v>
      </c>
      <c r="I697" s="90"/>
      <c r="J697" s="90"/>
      <c r="K697" s="90"/>
      <c r="L697" s="90"/>
    </row>
    <row r="698" spans="1:12">
      <c r="A698" s="65">
        <f t="shared" si="40"/>
        <v>1978</v>
      </c>
      <c r="B698" s="84">
        <v>28733</v>
      </c>
      <c r="C698" s="77">
        <f>IF(OR('SF American 11444500'!C698=-901,'SF American 11443500'!C698=-901),-901,
'SF American 11444500'!C698
-'SF American 11443500'!C698
-MAX(0,'SF American 11443460'!C698)
-MAX(0,'SF American 11443300'!C698))</f>
        <v>15.48387096774195</v>
      </c>
      <c r="D698" s="78">
        <f t="shared" si="41"/>
        <v>0.95206611570248034</v>
      </c>
      <c r="I698" s="90"/>
      <c r="J698" s="90"/>
      <c r="K698" s="90"/>
      <c r="L698" s="90"/>
    </row>
    <row r="699" spans="1:12">
      <c r="A699" s="65">
        <f t="shared" si="40"/>
        <v>1978</v>
      </c>
      <c r="B699" s="84">
        <v>28763</v>
      </c>
      <c r="C699" s="77">
        <f>IF(OR('SF American 11444500'!C699=-901,'SF American 11443500'!C699=-901),-901,
'SF American 11444500'!C699
-'SF American 11443500'!C699
-MAX(0,'SF American 11443460'!C699)
-MAX(0,'SF American 11443300'!C699))</f>
        <v>12.966666666666697</v>
      </c>
      <c r="D699" s="78">
        <f t="shared" si="41"/>
        <v>0.77157024793388596</v>
      </c>
      <c r="I699" s="90"/>
      <c r="J699" s="90"/>
      <c r="K699" s="90"/>
      <c r="L699" s="90"/>
    </row>
    <row r="700" spans="1:12">
      <c r="A700" s="65">
        <f t="shared" si="40"/>
        <v>1979</v>
      </c>
      <c r="B700" s="84">
        <v>28794</v>
      </c>
      <c r="C700" s="77">
        <f>IF(OR('SF American 11444500'!C700=-901,'SF American 11443500'!C700=-901),-901,
'SF American 11444500'!C700
-'SF American 11443500'!C700
-MAX(0,'SF American 11443460'!C700)
-MAX(0,'SF American 11443300'!C700))</f>
        <v>25.416129032258056</v>
      </c>
      <c r="D700" s="78">
        <f t="shared" si="41"/>
        <v>1.5627768595041318</v>
      </c>
      <c r="I700" s="90"/>
      <c r="J700" s="90"/>
      <c r="K700" s="90"/>
      <c r="L700" s="90"/>
    </row>
    <row r="701" spans="1:12">
      <c r="A701" s="65">
        <f t="shared" si="40"/>
        <v>1979</v>
      </c>
      <c r="B701" s="84">
        <v>28824</v>
      </c>
      <c r="C701" s="77">
        <f>IF(OR('SF American 11444500'!C701=-901,'SF American 11443500'!C701=-901),-901,
'SF American 11444500'!C701
-'SF American 11443500'!C701
-MAX(0,'SF American 11443460'!C701)
-MAX(0,'SF American 11443300'!C701))</f>
        <v>24.233333333333235</v>
      </c>
      <c r="D701" s="78">
        <f t="shared" si="41"/>
        <v>1.441983471074374</v>
      </c>
      <c r="I701" s="90"/>
      <c r="J701" s="90"/>
      <c r="K701" s="90"/>
      <c r="L701" s="90"/>
    </row>
    <row r="702" spans="1:12">
      <c r="A702" s="65">
        <f t="shared" si="40"/>
        <v>1979</v>
      </c>
      <c r="B702" s="84">
        <v>28855</v>
      </c>
      <c r="C702" s="77">
        <f>IF(OR('SF American 11444500'!C702=-901,'SF American 11443500'!C702=-901),-901,
'SF American 11444500'!C702
-'SF American 11443500'!C702
-MAX(0,'SF American 11443460'!C702)
-MAX(0,'SF American 11443300'!C702))</f>
        <v>65.232258064516088</v>
      </c>
      <c r="D702" s="78">
        <f t="shared" si="41"/>
        <v>4.0109752066115671</v>
      </c>
      <c r="I702" s="90"/>
      <c r="J702" s="90"/>
      <c r="K702" s="90"/>
      <c r="L702" s="90"/>
    </row>
    <row r="703" spans="1:12">
      <c r="A703" s="65">
        <f t="shared" si="40"/>
        <v>1979</v>
      </c>
      <c r="B703" s="84">
        <v>28886</v>
      </c>
      <c r="C703" s="77">
        <f>IF(OR('SF American 11444500'!C703=-901,'SF American 11443500'!C703=-901),-901,
'SF American 11444500'!C703
-'SF American 11443500'!C703
-MAX(0,'SF American 11443460'!C703)
-MAX(0,'SF American 11443300'!C703))</f>
        <v>287.9677419354839</v>
      </c>
      <c r="D703" s="78">
        <f t="shared" si="41"/>
        <v>17.706446280991734</v>
      </c>
      <c r="I703" s="90"/>
      <c r="J703" s="90"/>
      <c r="K703" s="90"/>
      <c r="L703" s="90"/>
    </row>
    <row r="704" spans="1:12">
      <c r="A704" s="65">
        <f t="shared" si="40"/>
        <v>1979</v>
      </c>
      <c r="B704" s="84">
        <v>28914</v>
      </c>
      <c r="C704" s="77">
        <f>IF(OR('SF American 11444500'!C704=-901,'SF American 11443500'!C704=-901),-901,
'SF American 11444500'!C704
-'SF American 11443500'!C704
-MAX(0,'SF American 11443460'!C704)
-MAX(0,'SF American 11443300'!C704))</f>
        <v>262.59285714285738</v>
      </c>
      <c r="D704" s="78">
        <f t="shared" si="41"/>
        <v>14.583669421487617</v>
      </c>
      <c r="I704" s="90"/>
      <c r="J704" s="90"/>
      <c r="K704" s="90"/>
      <c r="L704" s="90"/>
    </row>
    <row r="705" spans="1:12">
      <c r="A705" s="65">
        <f t="shared" si="40"/>
        <v>1979</v>
      </c>
      <c r="B705" s="84">
        <v>28945</v>
      </c>
      <c r="C705" s="77">
        <f>IF(OR('SF American 11444500'!C705=-901,'SF American 11443500'!C705=-901),-901,
'SF American 11444500'!C705
-'SF American 11443500'!C705
-MAX(0,'SF American 11443460'!C705)
-MAX(0,'SF American 11443300'!C705))</f>
        <v>311.64516129032245</v>
      </c>
      <c r="D705" s="78">
        <f t="shared" si="41"/>
        <v>19.162314049586769</v>
      </c>
      <c r="I705" s="90"/>
      <c r="J705" s="90"/>
      <c r="K705" s="90"/>
      <c r="L705" s="90"/>
    </row>
    <row r="706" spans="1:12">
      <c r="A706" s="65">
        <f t="shared" si="40"/>
        <v>1979</v>
      </c>
      <c r="B706" s="84">
        <v>28975</v>
      </c>
      <c r="C706" s="77">
        <f>IF(OR('SF American 11444500'!C706=-901,'SF American 11443500'!C706=-901),-901,
'SF American 11444500'!C706
-'SF American 11443500'!C706
-MAX(0,'SF American 11443460'!C706)
-MAX(0,'SF American 11443300'!C706))</f>
        <v>202</v>
      </c>
      <c r="D706" s="78">
        <f t="shared" si="41"/>
        <v>12.019834710743801</v>
      </c>
      <c r="I706" s="90"/>
      <c r="J706" s="90"/>
      <c r="K706" s="90"/>
      <c r="L706" s="90"/>
    </row>
    <row r="707" spans="1:12">
      <c r="A707" s="65">
        <f t="shared" si="40"/>
        <v>1979</v>
      </c>
      <c r="B707" s="84">
        <v>29006</v>
      </c>
      <c r="C707" s="77">
        <f>IF(OR('SF American 11444500'!C707=-901,'SF American 11443500'!C707=-901),-901,
'SF American 11444500'!C707
-'SF American 11443500'!C707
-MAX(0,'SF American 11443460'!C707)
-MAX(0,'SF American 11443300'!C707))</f>
        <v>268</v>
      </c>
      <c r="D707" s="78">
        <f t="shared" si="41"/>
        <v>16.478677685950412</v>
      </c>
      <c r="I707" s="90"/>
      <c r="J707" s="90"/>
      <c r="K707" s="90"/>
      <c r="L707" s="90"/>
    </row>
    <row r="708" spans="1:12">
      <c r="A708" s="65">
        <f t="shared" si="40"/>
        <v>1979</v>
      </c>
      <c r="B708" s="84">
        <v>29036</v>
      </c>
      <c r="C708" s="77">
        <f>IF(OR('SF American 11444500'!C708=-901,'SF American 11443500'!C708=-901),-901,
'SF American 11444500'!C708
-'SF American 11443500'!C708
-MAX(0,'SF American 11443460'!C708)
-MAX(0,'SF American 11443300'!C708))</f>
        <v>114.83333333333326</v>
      </c>
      <c r="D708" s="78">
        <f t="shared" si="41"/>
        <v>6.8330578512396638</v>
      </c>
      <c r="I708" s="90"/>
      <c r="J708" s="90"/>
      <c r="K708" s="90"/>
      <c r="L708" s="90"/>
    </row>
    <row r="709" spans="1:12">
      <c r="A709" s="65">
        <f t="shared" si="40"/>
        <v>1979</v>
      </c>
      <c r="B709" s="84">
        <v>29067</v>
      </c>
      <c r="C709" s="77">
        <f>IF(OR('SF American 11444500'!C709=-901,'SF American 11443500'!C709=-901),-901,
'SF American 11444500'!C709
-'SF American 11443500'!C709
-MAX(0,'SF American 11443460'!C709)
-MAX(0,'SF American 11443300'!C709))</f>
        <v>98.741935483870975</v>
      </c>
      <c r="D709" s="78">
        <f t="shared" si="41"/>
        <v>6.0714049586776859</v>
      </c>
      <c r="I709" s="90"/>
      <c r="J709" s="90"/>
      <c r="K709" s="90"/>
      <c r="L709" s="90"/>
    </row>
    <row r="710" spans="1:12">
      <c r="A710" s="65">
        <f t="shared" si="40"/>
        <v>1979</v>
      </c>
      <c r="B710" s="84">
        <v>29098</v>
      </c>
      <c r="C710" s="77">
        <f>IF(OR('SF American 11444500'!C710=-901,'SF American 11443500'!C710=-901),-901,
'SF American 11444500'!C710
-'SF American 11443500'!C710
-MAX(0,'SF American 11443460'!C710)
-MAX(0,'SF American 11443300'!C710))</f>
        <v>110.01290322580644</v>
      </c>
      <c r="D710" s="78">
        <f t="shared" si="41"/>
        <v>6.7644297520661141</v>
      </c>
      <c r="I710" s="90"/>
      <c r="J710" s="90"/>
      <c r="K710" s="90"/>
      <c r="L710" s="90"/>
    </row>
    <row r="711" spans="1:12">
      <c r="A711" s="65">
        <f t="shared" si="40"/>
        <v>1979</v>
      </c>
      <c r="B711" s="84">
        <v>29128</v>
      </c>
      <c r="C711" s="77">
        <f>IF(OR('SF American 11444500'!C711=-901,'SF American 11443500'!C711=-901),-901,
'SF American 11444500'!C711
-'SF American 11443500'!C711
-MAX(0,'SF American 11443460'!C711)
-MAX(0,'SF American 11443300'!C711))</f>
        <v>57.600000000000023</v>
      </c>
      <c r="D711" s="78">
        <f t="shared" si="41"/>
        <v>3.4274380165289271</v>
      </c>
      <c r="I711" s="90"/>
      <c r="J711" s="90"/>
      <c r="K711" s="90"/>
      <c r="L711" s="90"/>
    </row>
    <row r="712" spans="1:12">
      <c r="A712" s="65">
        <f t="shared" si="40"/>
        <v>1980</v>
      </c>
      <c r="B712" s="84">
        <v>29159</v>
      </c>
      <c r="C712" s="77">
        <f>IF(OR('SF American 11444500'!C712=-901,'SF American 11443500'!C712=-901),-901,
'SF American 11444500'!C712
-'SF American 11443500'!C712
-MAX(0,'SF American 11443460'!C712)
-MAX(0,'SF American 11443300'!C712))</f>
        <v>74.625806451612902</v>
      </c>
      <c r="D712" s="78">
        <f t="shared" si="41"/>
        <v>4.5885619834710747</v>
      </c>
      <c r="I712" s="90"/>
      <c r="J712" s="90"/>
      <c r="K712" s="90"/>
      <c r="L712" s="90"/>
    </row>
    <row r="713" spans="1:12">
      <c r="A713" s="65">
        <f t="shared" si="40"/>
        <v>1980</v>
      </c>
      <c r="B713" s="84">
        <v>29189</v>
      </c>
      <c r="C713" s="77">
        <f>IF(OR('SF American 11444500'!C713=-901,'SF American 11443500'!C713=-901),-901,
'SF American 11444500'!C713
-'SF American 11443500'!C713
-MAX(0,'SF American 11443460'!C713)
-MAX(0,'SF American 11443300'!C713))</f>
        <v>54.100000000000023</v>
      </c>
      <c r="D713" s="78">
        <f t="shared" si="41"/>
        <v>3.2191735537190098</v>
      </c>
      <c r="I713" s="90"/>
      <c r="J713" s="90"/>
      <c r="K713" s="90"/>
      <c r="L713" s="90"/>
    </row>
    <row r="714" spans="1:12">
      <c r="A714" s="65">
        <f t="shared" si="40"/>
        <v>1980</v>
      </c>
      <c r="B714" s="84">
        <v>29220</v>
      </c>
      <c r="C714" s="77">
        <f>IF(OR('SF American 11444500'!C714=-901,'SF American 11443500'!C714=-901),-901,
'SF American 11444500'!C714
-'SF American 11443500'!C714
-MAX(0,'SF American 11443460'!C714)
-MAX(0,'SF American 11443300'!C714))</f>
        <v>50.216129032258095</v>
      </c>
      <c r="D714" s="78">
        <f t="shared" si="41"/>
        <v>3.0876694214876053</v>
      </c>
      <c r="I714" s="90"/>
      <c r="J714" s="90"/>
      <c r="K714" s="90"/>
      <c r="L714" s="90"/>
    </row>
    <row r="715" spans="1:12">
      <c r="A715" s="65">
        <f t="shared" si="40"/>
        <v>1980</v>
      </c>
      <c r="B715" s="84">
        <v>29251</v>
      </c>
      <c r="C715" s="77">
        <f>IF(OR('SF American 11444500'!C715=-901,'SF American 11443500'!C715=-901),-901,
'SF American 11444500'!C715
-'SF American 11443500'!C715
-MAX(0,'SF American 11443460'!C715)
-MAX(0,'SF American 11443300'!C715))</f>
        <v>188.9677419354839</v>
      </c>
      <c r="D715" s="78">
        <f t="shared" si="41"/>
        <v>11.61917355371901</v>
      </c>
      <c r="I715" s="90"/>
      <c r="J715" s="90"/>
      <c r="K715" s="90"/>
      <c r="L715" s="90"/>
    </row>
    <row r="716" spans="1:12">
      <c r="A716" s="65">
        <f t="shared" si="40"/>
        <v>1980</v>
      </c>
      <c r="B716" s="84">
        <v>29280</v>
      </c>
      <c r="C716" s="77">
        <f>IF(OR('SF American 11444500'!C716=-901,'SF American 11443500'!C716=-901),-901,
'SF American 11444500'!C716
-'SF American 11443500'!C716
-MAX(0,'SF American 11443460'!C716)
-MAX(0,'SF American 11443300'!C716))</f>
        <v>449.24137931034466</v>
      </c>
      <c r="D716" s="78">
        <f t="shared" si="41"/>
        <v>25.840661157024783</v>
      </c>
      <c r="I716" s="90"/>
      <c r="J716" s="90"/>
      <c r="K716" s="90"/>
      <c r="L716" s="90"/>
    </row>
    <row r="717" spans="1:12">
      <c r="A717" s="65">
        <f t="shared" si="40"/>
        <v>1980</v>
      </c>
      <c r="B717" s="84">
        <v>29311</v>
      </c>
      <c r="C717" s="77">
        <f>IF(OR('SF American 11444500'!C717=-901,'SF American 11443500'!C717=-901),-901,
'SF American 11444500'!C717
-'SF American 11443500'!C717
-MAX(0,'SF American 11443460'!C717)
-MAX(0,'SF American 11443300'!C717))</f>
        <v>436.90322580645125</v>
      </c>
      <c r="D717" s="78">
        <f t="shared" si="41"/>
        <v>26.864132231404938</v>
      </c>
      <c r="I717" s="90"/>
      <c r="J717" s="90"/>
      <c r="K717" s="90"/>
      <c r="L717" s="90"/>
    </row>
    <row r="718" spans="1:12">
      <c r="A718" s="65">
        <f t="shared" si="40"/>
        <v>1980</v>
      </c>
      <c r="B718" s="84">
        <v>29341</v>
      </c>
      <c r="C718" s="77">
        <f>IF(OR('SF American 11444500'!C718=-901,'SF American 11443500'!C718=-901),-901,
'SF American 11444500'!C718
-'SF American 11443500'!C718
-MAX(0,'SF American 11443460'!C718)
-MAX(0,'SF American 11443300'!C718))</f>
        <v>229.70000000000027</v>
      </c>
      <c r="D718" s="78">
        <f t="shared" si="41"/>
        <v>13.668099173553738</v>
      </c>
      <c r="I718" s="90"/>
      <c r="J718" s="90"/>
      <c r="K718" s="90"/>
      <c r="L718" s="90"/>
    </row>
    <row r="719" spans="1:12">
      <c r="A719" s="65">
        <f t="shared" si="40"/>
        <v>1980</v>
      </c>
      <c r="B719" s="84">
        <v>29372</v>
      </c>
      <c r="C719" s="77">
        <f>IF(OR('SF American 11444500'!C719=-901,'SF American 11443500'!C719=-901),-901,
'SF American 11444500'!C719
-'SF American 11443500'!C719
-MAX(0,'SF American 11443460'!C719)
-MAX(0,'SF American 11443300'!C719))</f>
        <v>255.2580645161288</v>
      </c>
      <c r="D719" s="78">
        <f t="shared" si="41"/>
        <v>15.695206611570232</v>
      </c>
      <c r="I719" s="90"/>
      <c r="J719" s="90"/>
      <c r="K719" s="90"/>
      <c r="L719" s="90"/>
    </row>
    <row r="720" spans="1:12">
      <c r="A720" s="65">
        <f t="shared" si="40"/>
        <v>1980</v>
      </c>
      <c r="B720" s="84">
        <v>29402</v>
      </c>
      <c r="C720" s="77">
        <f>IF(OR('SF American 11444500'!C720=-901,'SF American 11443500'!C720=-901),-901,
'SF American 11444500'!C720
-'SF American 11443500'!C720
-MAX(0,'SF American 11443460'!C720)
-MAX(0,'SF American 11443300'!C720))</f>
        <v>135.60000000000014</v>
      </c>
      <c r="D720" s="78">
        <f t="shared" si="41"/>
        <v>8.068760330578522</v>
      </c>
      <c r="I720" s="90"/>
      <c r="J720" s="90"/>
      <c r="K720" s="90"/>
      <c r="L720" s="90"/>
    </row>
    <row r="721" spans="1:12">
      <c r="A721" s="65">
        <f t="shared" ref="A721:A784" si="42">IF(MONTH(B721)&gt;9,YEAR(B721)+1,YEAR(B721))</f>
        <v>1980</v>
      </c>
      <c r="B721" s="84">
        <v>29433</v>
      </c>
      <c r="C721" s="77">
        <f>IF(OR('SF American 11444500'!C721=-901,'SF American 11443500'!C721=-901),-901,
'SF American 11444500'!C721
-'SF American 11443500'!C721
-MAX(0,'SF American 11443460'!C721)
-MAX(0,'SF American 11443300'!C721))</f>
        <v>114.8709677419356</v>
      </c>
      <c r="D721" s="78">
        <f t="shared" ref="D721:D784" si="43">IF(C721&lt;&gt;-901,C721*DAY(B721)*24*60*60/(220*22*9*1000),-901)</f>
        <v>7.0631404958677768</v>
      </c>
      <c r="I721" s="90"/>
      <c r="J721" s="90"/>
      <c r="K721" s="90"/>
      <c r="L721" s="90"/>
    </row>
    <row r="722" spans="1:12">
      <c r="A722" s="65">
        <f t="shared" si="42"/>
        <v>1980</v>
      </c>
      <c r="B722" s="84">
        <v>29464</v>
      </c>
      <c r="C722" s="77">
        <f>IF(OR('SF American 11444500'!C722=-901,'SF American 11443500'!C722=-901),-901,
'SF American 11444500'!C722
-'SF American 11443500'!C722
-MAX(0,'SF American 11443460'!C722)
-MAX(0,'SF American 11443300'!C722))</f>
        <v>84.561290322580589</v>
      </c>
      <c r="D722" s="78">
        <f t="shared" si="43"/>
        <v>5.1994710743801615</v>
      </c>
      <c r="I722" s="90"/>
      <c r="J722" s="90"/>
      <c r="K722" s="90"/>
      <c r="L722" s="90"/>
    </row>
    <row r="723" spans="1:12">
      <c r="A723" s="65">
        <f t="shared" si="42"/>
        <v>1980</v>
      </c>
      <c r="B723" s="84">
        <v>29494</v>
      </c>
      <c r="C723" s="77">
        <f>IF(OR('SF American 11444500'!C723=-901,'SF American 11443500'!C723=-901),-901,
'SF American 11444500'!C723
-'SF American 11443500'!C723
-MAX(0,'SF American 11443460'!C723)
-MAX(0,'SF American 11443300'!C723))</f>
        <v>98.433333333333167</v>
      </c>
      <c r="D723" s="78">
        <f t="shared" si="43"/>
        <v>5.8571900826446175</v>
      </c>
      <c r="I723" s="90"/>
      <c r="J723" s="90"/>
      <c r="K723" s="90"/>
      <c r="L723" s="90"/>
    </row>
    <row r="724" spans="1:12">
      <c r="A724" s="65">
        <f t="shared" si="42"/>
        <v>1981</v>
      </c>
      <c r="B724" s="84">
        <v>29525</v>
      </c>
      <c r="C724" s="77">
        <f>IF(OR('SF American 11444500'!C724=-901,'SF American 11443500'!C724=-901),-901,
'SF American 11444500'!C724
-'SF American 11443500'!C724
-MAX(0,'SF American 11443460'!C724)
-MAX(0,'SF American 11443300'!C724))</f>
        <v>61.832258064516054</v>
      </c>
      <c r="D724" s="78">
        <f t="shared" si="43"/>
        <v>3.8019173553718959</v>
      </c>
      <c r="I724" s="90"/>
      <c r="J724" s="90"/>
      <c r="K724" s="90"/>
      <c r="L724" s="90"/>
    </row>
    <row r="725" spans="1:12">
      <c r="A725" s="65">
        <f t="shared" si="42"/>
        <v>1981</v>
      </c>
      <c r="B725" s="84">
        <v>29555</v>
      </c>
      <c r="C725" s="77">
        <f>IF(OR('SF American 11444500'!C725=-901,'SF American 11443500'!C725=-901),-901,
'SF American 11444500'!C725
-'SF American 11443500'!C725
-MAX(0,'SF American 11443460'!C725)
-MAX(0,'SF American 11443300'!C725))</f>
        <v>62.966666666666811</v>
      </c>
      <c r="D725" s="78">
        <f t="shared" si="43"/>
        <v>3.7467768595041404</v>
      </c>
      <c r="I725" s="90"/>
      <c r="J725" s="90"/>
      <c r="K725" s="90"/>
      <c r="L725" s="90"/>
    </row>
    <row r="726" spans="1:12">
      <c r="A726" s="65">
        <f t="shared" si="42"/>
        <v>1981</v>
      </c>
      <c r="B726" s="84">
        <v>29586</v>
      </c>
      <c r="C726" s="77">
        <f>IF(OR('SF American 11444500'!C726=-901,'SF American 11443500'!C726=-901),-901,
'SF American 11444500'!C726
-'SF American 11443500'!C726
-MAX(0,'SF American 11443460'!C726)
-MAX(0,'SF American 11443300'!C726))</f>
        <v>67.635483870967846</v>
      </c>
      <c r="D726" s="78">
        <f t="shared" si="43"/>
        <v>4.158743801652899</v>
      </c>
      <c r="I726" s="90"/>
      <c r="J726" s="90"/>
      <c r="K726" s="90"/>
      <c r="L726" s="90"/>
    </row>
    <row r="727" spans="1:12">
      <c r="A727" s="65">
        <f t="shared" si="42"/>
        <v>1981</v>
      </c>
      <c r="B727" s="84">
        <v>29617</v>
      </c>
      <c r="C727" s="77">
        <f>IF(OR('SF American 11444500'!C727=-901,'SF American 11443500'!C727=-901),-901,
'SF American 11444500'!C727
-'SF American 11443500'!C727
-MAX(0,'SF American 11443460'!C727)
-MAX(0,'SF American 11443300'!C727))</f>
        <v>113.7774193548388</v>
      </c>
      <c r="D727" s="78">
        <f t="shared" si="43"/>
        <v>6.9959008264462863</v>
      </c>
      <c r="I727" s="90"/>
      <c r="J727" s="90"/>
      <c r="K727" s="90"/>
      <c r="L727" s="90"/>
    </row>
    <row r="728" spans="1:12">
      <c r="A728" s="65">
        <f t="shared" si="42"/>
        <v>1981</v>
      </c>
      <c r="B728" s="84">
        <v>29645</v>
      </c>
      <c r="C728" s="77">
        <f>IF(OR('SF American 11444500'!C728=-901,'SF American 11443500'!C728=-901),-901,
'SF American 11444500'!C728
-'SF American 11443500'!C728
-MAX(0,'SF American 11443460'!C728)
-MAX(0,'SF American 11443300'!C728))</f>
        <v>60.87142857142851</v>
      </c>
      <c r="D728" s="78">
        <f t="shared" si="43"/>
        <v>3.3806280991735504</v>
      </c>
      <c r="I728" s="90"/>
      <c r="J728" s="90"/>
      <c r="K728" s="90"/>
      <c r="L728" s="90"/>
    </row>
    <row r="729" spans="1:12">
      <c r="A729" s="65">
        <f t="shared" si="42"/>
        <v>1981</v>
      </c>
      <c r="B729" s="84">
        <v>29676</v>
      </c>
      <c r="C729" s="77">
        <f>IF(OR('SF American 11444500'!C729=-901,'SF American 11443500'!C729=-901),-901,
'SF American 11444500'!C729
-'SF American 11443500'!C729
-MAX(0,'SF American 11443460'!C729)
-MAX(0,'SF American 11443300'!C729))</f>
        <v>174.68709677419361</v>
      </c>
      <c r="D729" s="78">
        <f t="shared" si="43"/>
        <v>10.741090909090913</v>
      </c>
      <c r="I729" s="90"/>
      <c r="J729" s="90"/>
      <c r="K729" s="90"/>
      <c r="L729" s="90"/>
    </row>
    <row r="730" spans="1:12">
      <c r="A730" s="65">
        <f t="shared" si="42"/>
        <v>1981</v>
      </c>
      <c r="B730" s="84">
        <v>29706</v>
      </c>
      <c r="C730" s="77">
        <f>IF(OR('SF American 11444500'!C730=-901,'SF American 11443500'!C730=-901),-901,
'SF American 11444500'!C730
-'SF American 11443500'!C730
-MAX(0,'SF American 11443460'!C730)
-MAX(0,'SF American 11443300'!C730))</f>
        <v>84.833333333333258</v>
      </c>
      <c r="D730" s="78">
        <f t="shared" si="43"/>
        <v>5.0479338842975148</v>
      </c>
      <c r="I730" s="90"/>
      <c r="J730" s="90"/>
      <c r="K730" s="90"/>
      <c r="L730" s="90"/>
    </row>
    <row r="731" spans="1:12">
      <c r="A731" s="65">
        <f t="shared" si="42"/>
        <v>1981</v>
      </c>
      <c r="B731" s="84">
        <v>29737</v>
      </c>
      <c r="C731" s="77">
        <f>IF(OR('SF American 11444500'!C731=-901,'SF American 11443500'!C731=-901),-901,
'SF American 11444500'!C731
-'SF American 11443500'!C731
-MAX(0,'SF American 11443460'!C731)
-MAX(0,'SF American 11443300'!C731))</f>
        <v>76.932258064516077</v>
      </c>
      <c r="D731" s="78">
        <f t="shared" si="43"/>
        <v>4.7303801652892528</v>
      </c>
      <c r="I731" s="90"/>
      <c r="J731" s="90"/>
      <c r="K731" s="90"/>
      <c r="L731" s="90"/>
    </row>
    <row r="732" spans="1:12">
      <c r="A732" s="65">
        <f t="shared" si="42"/>
        <v>1981</v>
      </c>
      <c r="B732" s="84">
        <v>29767</v>
      </c>
      <c r="C732" s="77">
        <f>IF(OR('SF American 11444500'!C732=-901,'SF American 11443500'!C732=-901),-901,
'SF American 11444500'!C732
-'SF American 11443500'!C732
-MAX(0,'SF American 11443460'!C732)
-MAX(0,'SF American 11443300'!C732))</f>
        <v>40.266666666666765</v>
      </c>
      <c r="D732" s="78">
        <f t="shared" si="43"/>
        <v>2.3960330578512457</v>
      </c>
      <c r="I732" s="90"/>
      <c r="J732" s="90"/>
      <c r="K732" s="90"/>
      <c r="L732" s="90"/>
    </row>
    <row r="733" spans="1:12">
      <c r="A733" s="65">
        <f t="shared" si="42"/>
        <v>1981</v>
      </c>
      <c r="B733" s="84">
        <v>29798</v>
      </c>
      <c r="C733" s="77">
        <f>IF(OR('SF American 11444500'!C733=-901,'SF American 11443500'!C733=-901),-901,
'SF American 11444500'!C733
-'SF American 11443500'!C733
-MAX(0,'SF American 11443460'!C733)
-MAX(0,'SF American 11443300'!C733))</f>
        <v>62.083870967741973</v>
      </c>
      <c r="D733" s="78">
        <f t="shared" si="43"/>
        <v>3.8173884297520688</v>
      </c>
      <c r="I733" s="90"/>
      <c r="J733" s="90"/>
      <c r="K733" s="90"/>
      <c r="L733" s="90"/>
    </row>
    <row r="734" spans="1:12">
      <c r="A734" s="65">
        <f t="shared" si="42"/>
        <v>1981</v>
      </c>
      <c r="B734" s="84">
        <v>29829</v>
      </c>
      <c r="C734" s="77">
        <f>IF(OR('SF American 11444500'!C734=-901,'SF American 11443500'!C734=-901),-901,
'SF American 11444500'!C734
-'SF American 11443500'!C734
-MAX(0,'SF American 11443460'!C734)
-MAX(0,'SF American 11443300'!C734))</f>
        <v>57.870967741935488</v>
      </c>
      <c r="D734" s="78">
        <f t="shared" si="43"/>
        <v>3.5583471074380166</v>
      </c>
      <c r="I734" s="90"/>
      <c r="J734" s="90"/>
      <c r="K734" s="90"/>
      <c r="L734" s="90"/>
    </row>
    <row r="735" spans="1:12">
      <c r="A735" s="65">
        <f t="shared" si="42"/>
        <v>1981</v>
      </c>
      <c r="B735" s="84">
        <v>29859</v>
      </c>
      <c r="C735" s="77">
        <f>IF(OR('SF American 11444500'!C735=-901,'SF American 11443500'!C735=-901),-901,
'SF American 11444500'!C735
-'SF American 11443500'!C735
-MAX(0,'SF American 11443460'!C735)
-MAX(0,'SF American 11443300'!C735))</f>
        <v>39.033333333333303</v>
      </c>
      <c r="D735" s="78">
        <f t="shared" si="43"/>
        <v>2.3226446280991717</v>
      </c>
      <c r="I735" s="90"/>
      <c r="J735" s="90"/>
      <c r="K735" s="90"/>
      <c r="L735" s="90"/>
    </row>
    <row r="736" spans="1:12">
      <c r="A736" s="65">
        <f t="shared" si="42"/>
        <v>1982</v>
      </c>
      <c r="B736" s="84">
        <v>29890</v>
      </c>
      <c r="C736" s="77">
        <f>IF(OR('SF American 11444500'!C736=-901,'SF American 11443500'!C736=-901),-901,
'SF American 11444500'!C736
-'SF American 11443500'!C736
-MAX(0,'SF American 11443460'!C736)
-MAX(0,'SF American 11443300'!C736))</f>
        <v>36.748387096774195</v>
      </c>
      <c r="D736" s="78">
        <f t="shared" si="43"/>
        <v>2.2595702479338846</v>
      </c>
      <c r="I736" s="90"/>
      <c r="J736" s="90"/>
      <c r="K736" s="90"/>
      <c r="L736" s="90"/>
    </row>
    <row r="737" spans="1:12">
      <c r="A737" s="65">
        <f t="shared" si="42"/>
        <v>1982</v>
      </c>
      <c r="B737" s="84">
        <v>29920</v>
      </c>
      <c r="C737" s="77">
        <f>IF(OR('SF American 11444500'!C737=-901,'SF American 11443500'!C737=-901),-901,
'SF American 11444500'!C737
-'SF American 11443500'!C737
-MAX(0,'SF American 11443460'!C737)
-MAX(0,'SF American 11443300'!C737))</f>
        <v>272.85333333333335</v>
      </c>
      <c r="D737" s="78">
        <f t="shared" si="43"/>
        <v>16.235900826446283</v>
      </c>
      <c r="I737" s="90"/>
      <c r="J737" s="90"/>
      <c r="K737" s="90"/>
      <c r="L737" s="90"/>
    </row>
    <row r="738" spans="1:12">
      <c r="A738" s="65">
        <f t="shared" si="42"/>
        <v>1982</v>
      </c>
      <c r="B738" s="84">
        <v>29951</v>
      </c>
      <c r="C738" s="77">
        <f>IF(OR('SF American 11444500'!C738=-901,'SF American 11443500'!C738=-901),-901,
'SF American 11444500'!C738
-'SF American 11443500'!C738
-MAX(0,'SF American 11443460'!C738)
-MAX(0,'SF American 11443300'!C738))</f>
        <v>261.45161290322585</v>
      </c>
      <c r="D738" s="78">
        <f t="shared" si="43"/>
        <v>16.076033057851244</v>
      </c>
      <c r="I738" s="90"/>
      <c r="J738" s="90"/>
      <c r="K738" s="90"/>
      <c r="L738" s="90"/>
    </row>
    <row r="739" spans="1:12">
      <c r="A739" s="65">
        <f t="shared" si="42"/>
        <v>1982</v>
      </c>
      <c r="B739" s="84">
        <v>29982</v>
      </c>
      <c r="C739" s="77">
        <f>IF(OR('SF American 11444500'!C739=-901,'SF American 11443500'!C739=-901),-901,
'SF American 11444500'!C739
-'SF American 11443500'!C739
-MAX(0,'SF American 11443460'!C739)
-MAX(0,'SF American 11443300'!C739))</f>
        <v>458.70967741935465</v>
      </c>
      <c r="D739" s="78">
        <f t="shared" si="43"/>
        <v>28.204958677685941</v>
      </c>
      <c r="I739" s="90"/>
      <c r="J739" s="90"/>
      <c r="K739" s="90"/>
      <c r="L739" s="90"/>
    </row>
    <row r="740" spans="1:12">
      <c r="A740" s="65">
        <f t="shared" si="42"/>
        <v>1982</v>
      </c>
      <c r="B740" s="84">
        <v>30010</v>
      </c>
      <c r="C740" s="77">
        <f>IF(OR('SF American 11444500'!C740=-901,'SF American 11443500'!C740=-901),-901,
'SF American 11444500'!C740
-'SF American 11443500'!C740
-MAX(0,'SF American 11443460'!C740)
-MAX(0,'SF American 11443300'!C740))</f>
        <v>525.5</v>
      </c>
      <c r="D740" s="78">
        <f t="shared" si="43"/>
        <v>29.184793388429753</v>
      </c>
      <c r="I740" s="90"/>
      <c r="J740" s="90"/>
      <c r="K740" s="90"/>
      <c r="L740" s="90"/>
    </row>
    <row r="741" spans="1:12">
      <c r="A741" s="65">
        <f t="shared" si="42"/>
        <v>1982</v>
      </c>
      <c r="B741" s="84">
        <v>30041</v>
      </c>
      <c r="C741" s="77">
        <f>IF(OR('SF American 11444500'!C741=-901,'SF American 11443500'!C741=-901),-901,
'SF American 11444500'!C741
-'SF American 11443500'!C741
-MAX(0,'SF American 11443460'!C741)
-MAX(0,'SF American 11443300'!C741))</f>
        <v>735.25806451612925</v>
      </c>
      <c r="D741" s="78">
        <f t="shared" si="43"/>
        <v>45.209256198347127</v>
      </c>
      <c r="I741" s="90"/>
      <c r="J741" s="90"/>
      <c r="K741" s="90"/>
      <c r="L741" s="90"/>
    </row>
    <row r="742" spans="1:12">
      <c r="A742" s="65">
        <f t="shared" si="42"/>
        <v>1982</v>
      </c>
      <c r="B742" s="84">
        <v>30071</v>
      </c>
      <c r="C742" s="77">
        <f>IF(OR('SF American 11444500'!C742=-901,'SF American 11443500'!C742=-901),-901,
'SF American 11444500'!C742
-'SF American 11443500'!C742
-MAX(0,'SF American 11443460'!C742)
-MAX(0,'SF American 11443300'!C742))</f>
        <v>988.20000000000073</v>
      </c>
      <c r="D742" s="78">
        <f t="shared" si="43"/>
        <v>58.801983471074422</v>
      </c>
      <c r="I742" s="90"/>
      <c r="J742" s="90"/>
      <c r="K742" s="90"/>
      <c r="L742" s="90"/>
    </row>
    <row r="743" spans="1:12">
      <c r="A743" s="65">
        <f t="shared" si="42"/>
        <v>1982</v>
      </c>
      <c r="B743" s="84">
        <v>30102</v>
      </c>
      <c r="C743" s="77">
        <f>IF(OR('SF American 11444500'!C743=-901,'SF American 11443500'!C743=-901),-901,
'SF American 11444500'!C743
-'SF American 11443500'!C743
-MAX(0,'SF American 11443460'!C743)
-MAX(0,'SF American 11443300'!C743))</f>
        <v>238.7741935483873</v>
      </c>
      <c r="D743" s="78">
        <f t="shared" si="43"/>
        <v>14.681652892561997</v>
      </c>
      <c r="I743" s="90"/>
      <c r="J743" s="90"/>
      <c r="K743" s="90"/>
      <c r="L743" s="90"/>
    </row>
    <row r="744" spans="1:12">
      <c r="A744" s="65">
        <f t="shared" si="42"/>
        <v>1982</v>
      </c>
      <c r="B744" s="84">
        <v>30132</v>
      </c>
      <c r="C744" s="77">
        <f>IF(OR('SF American 11444500'!C744=-901,'SF American 11443500'!C744=-901),-901,
'SF American 11444500'!C744
-'SF American 11443500'!C744
-MAX(0,'SF American 11443460'!C744)
-MAX(0,'SF American 11443300'!C744))</f>
        <v>580.73333333333312</v>
      </c>
      <c r="D744" s="78">
        <f t="shared" si="43"/>
        <v>34.556033057851224</v>
      </c>
      <c r="I744" s="90"/>
      <c r="J744" s="90"/>
      <c r="K744" s="90"/>
      <c r="L744" s="90"/>
    </row>
    <row r="745" spans="1:12">
      <c r="A745" s="65">
        <f t="shared" si="42"/>
        <v>1982</v>
      </c>
      <c r="B745" s="84">
        <v>30163</v>
      </c>
      <c r="C745" s="77">
        <f>IF(OR('SF American 11444500'!C745=-901,'SF American 11443500'!C745=-901),-901,
'SF American 11444500'!C745
-'SF American 11443500'!C745
-MAX(0,'SF American 11443460'!C745)
-MAX(0,'SF American 11443300'!C745))</f>
        <v>117.51612903225805</v>
      </c>
      <c r="D745" s="78">
        <f t="shared" si="43"/>
        <v>7.2257851239669408</v>
      </c>
      <c r="I745" s="90"/>
      <c r="J745" s="90"/>
      <c r="K745" s="90"/>
      <c r="L745" s="90"/>
    </row>
    <row r="746" spans="1:12">
      <c r="A746" s="65">
        <f t="shared" si="42"/>
        <v>1982</v>
      </c>
      <c r="B746" s="84">
        <v>30194</v>
      </c>
      <c r="C746" s="77">
        <f>IF(OR('SF American 11444500'!C746=-901,'SF American 11443500'!C746=-901),-901,
'SF American 11444500'!C746
-'SF American 11443500'!C746
-MAX(0,'SF American 11443460'!C746)
-MAX(0,'SF American 11443300'!C746))</f>
        <v>80.612903225806349</v>
      </c>
      <c r="D746" s="78">
        <f t="shared" si="43"/>
        <v>4.9566942148760278</v>
      </c>
      <c r="I746" s="90"/>
      <c r="J746" s="90"/>
      <c r="K746" s="90"/>
      <c r="L746" s="90"/>
    </row>
    <row r="747" spans="1:12">
      <c r="A747" s="65">
        <f t="shared" si="42"/>
        <v>1982</v>
      </c>
      <c r="B747" s="84">
        <v>30224</v>
      </c>
      <c r="C747" s="77">
        <f>IF(OR('SF American 11444500'!C747=-901,'SF American 11443500'!C747=-901),-901,
'SF American 11444500'!C747
-'SF American 11443500'!C747
-MAX(0,'SF American 11443460'!C747)
-MAX(0,'SF American 11443300'!C747))</f>
        <v>61.166666666666742</v>
      </c>
      <c r="D747" s="78">
        <f t="shared" si="43"/>
        <v>3.6396694214876089</v>
      </c>
      <c r="I747" s="90"/>
      <c r="J747" s="90"/>
      <c r="K747" s="90"/>
      <c r="L747" s="90"/>
    </row>
    <row r="748" spans="1:12">
      <c r="A748" s="65">
        <f t="shared" si="42"/>
        <v>1983</v>
      </c>
      <c r="B748" s="84">
        <v>30255</v>
      </c>
      <c r="C748" s="77">
        <f>IF(OR('SF American 11444500'!C748=-901,'SF American 11443500'!C748=-901),-901,
'SF American 11444500'!C748
-'SF American 11443500'!C748
-MAX(0,'SF American 11443460'!C748)
-MAX(0,'SF American 11443300'!C748))</f>
        <v>157.31935483870961</v>
      </c>
      <c r="D748" s="78">
        <f t="shared" si="43"/>
        <v>9.6731900826446235</v>
      </c>
      <c r="I748" s="90"/>
      <c r="J748" s="90"/>
      <c r="K748" s="90"/>
      <c r="L748" s="90"/>
    </row>
    <row r="749" spans="1:12">
      <c r="A749" s="65">
        <f t="shared" si="42"/>
        <v>1983</v>
      </c>
      <c r="B749" s="84">
        <v>30285</v>
      </c>
      <c r="C749" s="77">
        <f>IF(OR('SF American 11444500'!C749=-901,'SF American 11443500'!C749=-901),-901,
'SF American 11444500'!C749
-'SF American 11443500'!C749
-MAX(0,'SF American 11443460'!C749)
-MAX(0,'SF American 11443300'!C749))</f>
        <v>439.36666666666656</v>
      </c>
      <c r="D749" s="78">
        <f t="shared" si="43"/>
        <v>26.144132231404949</v>
      </c>
      <c r="I749" s="90"/>
      <c r="J749" s="90"/>
      <c r="K749" s="90"/>
      <c r="L749" s="90"/>
    </row>
    <row r="750" spans="1:12">
      <c r="A750" s="65">
        <f t="shared" si="42"/>
        <v>1983</v>
      </c>
      <c r="B750" s="84">
        <v>30316</v>
      </c>
      <c r="C750" s="77">
        <f>IF(OR('SF American 11444500'!C750=-901,'SF American 11443500'!C750=-901),-901,
'SF American 11444500'!C750
-'SF American 11443500'!C750
-MAX(0,'SF American 11443460'!C750)
-MAX(0,'SF American 11443300'!C750))</f>
        <v>618.0645161290322</v>
      </c>
      <c r="D750" s="78">
        <f t="shared" si="43"/>
        <v>38.00330578512397</v>
      </c>
      <c r="I750" s="90"/>
      <c r="J750" s="90"/>
      <c r="K750" s="90"/>
      <c r="L750" s="90"/>
    </row>
    <row r="751" spans="1:12">
      <c r="A751" s="65">
        <f t="shared" si="42"/>
        <v>1983</v>
      </c>
      <c r="B751" s="84">
        <v>30347</v>
      </c>
      <c r="C751" s="77">
        <f>IF(OR('SF American 11444500'!C751=-901,'SF American 11443500'!C751=-901),-901,
'SF American 11444500'!C751
-'SF American 11443500'!C751
-MAX(0,'SF American 11443460'!C751)
-MAX(0,'SF American 11443300'!C751))</f>
        <v>564.58064516129025</v>
      </c>
      <c r="D751" s="78">
        <f t="shared" si="43"/>
        <v>34.714710743801639</v>
      </c>
      <c r="I751" s="90"/>
      <c r="J751" s="90"/>
      <c r="K751" s="90"/>
      <c r="L751" s="90"/>
    </row>
    <row r="752" spans="1:12">
      <c r="A752" s="65">
        <f t="shared" si="42"/>
        <v>1983</v>
      </c>
      <c r="B752" s="84">
        <v>30375</v>
      </c>
      <c r="C752" s="77">
        <f>IF(OR('SF American 11444500'!C752=-901,'SF American 11443500'!C752=-901),-901,
'SF American 11444500'!C752
-'SF American 11443500'!C752
-MAX(0,'SF American 11443460'!C752)
-MAX(0,'SF American 11443300'!C752))</f>
        <v>1034.2857142857142</v>
      </c>
      <c r="D752" s="78">
        <f t="shared" si="43"/>
        <v>57.441322314049586</v>
      </c>
      <c r="I752" s="90"/>
      <c r="J752" s="90"/>
      <c r="K752" s="90"/>
      <c r="L752" s="90"/>
    </row>
    <row r="753" spans="1:12">
      <c r="A753" s="65">
        <f t="shared" si="42"/>
        <v>1983</v>
      </c>
      <c r="B753" s="84">
        <v>30406</v>
      </c>
      <c r="C753" s="77">
        <f>IF(OR('SF American 11444500'!C753=-901,'SF American 11443500'!C753=-901),-901,
'SF American 11444500'!C753
-'SF American 11443500'!C753
-MAX(0,'SF American 11443460'!C753)
-MAX(0,'SF American 11443300'!C753))</f>
        <v>1502.2258064516127</v>
      </c>
      <c r="D753" s="78">
        <f t="shared" si="43"/>
        <v>92.36826446280989</v>
      </c>
      <c r="I753" s="90"/>
      <c r="J753" s="90"/>
      <c r="K753" s="90"/>
      <c r="L753" s="90"/>
    </row>
    <row r="754" spans="1:12">
      <c r="A754" s="65">
        <f t="shared" si="42"/>
        <v>1983</v>
      </c>
      <c r="B754" s="84">
        <v>30436</v>
      </c>
      <c r="C754" s="77">
        <f>IF(OR('SF American 11444500'!C754=-901,'SF American 11443500'!C754=-901),-901,
'SF American 11444500'!C754
-'SF American 11443500'!C754
-MAX(0,'SF American 11443460'!C754)
-MAX(0,'SF American 11443300'!C754))</f>
        <v>1077.7000000000007</v>
      </c>
      <c r="D754" s="78">
        <f t="shared" si="43"/>
        <v>64.127603305785172</v>
      </c>
      <c r="I754" s="90"/>
      <c r="J754" s="90"/>
      <c r="K754" s="90"/>
      <c r="L754" s="90"/>
    </row>
    <row r="755" spans="1:12">
      <c r="A755" s="65">
        <f t="shared" si="42"/>
        <v>1983</v>
      </c>
      <c r="B755" s="84">
        <v>30467</v>
      </c>
      <c r="C755" s="77">
        <f>IF(OR('SF American 11444500'!C755=-901,'SF American 11443500'!C755=-901),-901,
'SF American 11444500'!C755
-'SF American 11443500'!C755
-MAX(0,'SF American 11443460'!C755)
-MAX(0,'SF American 11443300'!C755))</f>
        <v>681.9677419354839</v>
      </c>
      <c r="D755" s="78">
        <f t="shared" si="43"/>
        <v>41.932561983471075</v>
      </c>
      <c r="I755" s="90"/>
      <c r="J755" s="90"/>
      <c r="K755" s="90"/>
      <c r="L755" s="90"/>
    </row>
    <row r="756" spans="1:12">
      <c r="A756" s="65">
        <f t="shared" si="42"/>
        <v>1983</v>
      </c>
      <c r="B756" s="84">
        <v>30497</v>
      </c>
      <c r="C756" s="77">
        <f>IF(OR('SF American 11444500'!C756=-901,'SF American 11443500'!C756=-901),-901,
'SF American 11444500'!C756
-'SF American 11443500'!C756
-MAX(0,'SF American 11443460'!C756)
-MAX(0,'SF American 11443300'!C756))</f>
        <v>452</v>
      </c>
      <c r="D756" s="78">
        <f t="shared" si="43"/>
        <v>26.895867768595043</v>
      </c>
      <c r="I756" s="90"/>
      <c r="J756" s="90"/>
      <c r="K756" s="90"/>
      <c r="L756" s="90"/>
    </row>
    <row r="757" spans="1:12">
      <c r="A757" s="65">
        <f t="shared" si="42"/>
        <v>1983</v>
      </c>
      <c r="B757" s="84">
        <v>30528</v>
      </c>
      <c r="C757" s="77">
        <f>IF(OR('SF American 11444500'!C757=-901,'SF American 11443500'!C757=-901),-901,
'SF American 11444500'!C757
-'SF American 11443500'!C757
-MAX(0,'SF American 11443460'!C757)
-MAX(0,'SF American 11443300'!C757))</f>
        <v>384.9032258064517</v>
      </c>
      <c r="D757" s="78">
        <f t="shared" si="43"/>
        <v>23.666776859504143</v>
      </c>
      <c r="I757" s="90"/>
      <c r="J757" s="90"/>
      <c r="K757" s="90"/>
      <c r="L757" s="90"/>
    </row>
    <row r="758" spans="1:12">
      <c r="A758" s="65">
        <f t="shared" si="42"/>
        <v>1983</v>
      </c>
      <c r="B758" s="84">
        <v>30559</v>
      </c>
      <c r="C758" s="77">
        <f>IF(OR('SF American 11444500'!C758=-901,'SF American 11443500'!C758=-901),-901,
'SF American 11444500'!C758
-'SF American 11443500'!C758
-MAX(0,'SF American 11443460'!C758)
-MAX(0,'SF American 11443300'!C758))</f>
        <v>128.38709677419365</v>
      </c>
      <c r="D758" s="78">
        <f t="shared" si="43"/>
        <v>7.8942148760330646</v>
      </c>
      <c r="I758" s="90"/>
      <c r="J758" s="90"/>
      <c r="K758" s="90"/>
      <c r="L758" s="90"/>
    </row>
    <row r="759" spans="1:12">
      <c r="A759" s="65">
        <f t="shared" si="42"/>
        <v>1983</v>
      </c>
      <c r="B759" s="84">
        <v>30589</v>
      </c>
      <c r="C759" s="77">
        <f>IF(OR('SF American 11444500'!C759=-901,'SF American 11443500'!C759=-901),-901,
'SF American 11444500'!C759
-'SF American 11443500'!C759
-MAX(0,'SF American 11443460'!C759)
-MAX(0,'SF American 11443300'!C759))</f>
        <v>119.93333333333328</v>
      </c>
      <c r="D759" s="78">
        <f t="shared" si="43"/>
        <v>7.1365289256198308</v>
      </c>
      <c r="I759" s="90"/>
      <c r="J759" s="90"/>
      <c r="K759" s="90"/>
      <c r="L759" s="90"/>
    </row>
    <row r="760" spans="1:12">
      <c r="A760" s="65">
        <f t="shared" si="42"/>
        <v>1984</v>
      </c>
      <c r="B760" s="84">
        <v>30620</v>
      </c>
      <c r="C760" s="77">
        <f>IF(OR('SF American 11444500'!C760=-901,'SF American 11443500'!C760=-901),-901,
'SF American 11444500'!C760
-'SF American 11443500'!C760
-MAX(0,'SF American 11443460'!C760)
-MAX(0,'SF American 11443300'!C760))</f>
        <v>63.377419354838707</v>
      </c>
      <c r="D760" s="78">
        <f t="shared" si="43"/>
        <v>3.8969256198347102</v>
      </c>
      <c r="I760" s="90"/>
      <c r="J760" s="90"/>
      <c r="K760" s="90"/>
      <c r="L760" s="90"/>
    </row>
    <row r="761" spans="1:12">
      <c r="A761" s="65">
        <f t="shared" si="42"/>
        <v>1984</v>
      </c>
      <c r="B761" s="84">
        <v>30650</v>
      </c>
      <c r="C761" s="77">
        <f>IF(OR('SF American 11444500'!C761=-901,'SF American 11443500'!C761=-901),-901,
'SF American 11444500'!C761
-'SF American 11443500'!C761
-MAX(0,'SF American 11443460'!C761)
-MAX(0,'SF American 11443300'!C761))</f>
        <v>598.36666666666679</v>
      </c>
      <c r="D761" s="78">
        <f t="shared" si="43"/>
        <v>35.605289256198361</v>
      </c>
      <c r="I761" s="90"/>
      <c r="J761" s="90"/>
      <c r="K761" s="90"/>
      <c r="L761" s="90"/>
    </row>
    <row r="762" spans="1:12">
      <c r="A762" s="65">
        <f t="shared" si="42"/>
        <v>1984</v>
      </c>
      <c r="B762" s="84">
        <v>30681</v>
      </c>
      <c r="C762" s="77">
        <f>IF(OR('SF American 11444500'!C762=-901,'SF American 11443500'!C762=-901),-901,
'SF American 11444500'!C762
-'SF American 11443500'!C762
-MAX(0,'SF American 11443460'!C762)
-MAX(0,'SF American 11443300'!C762))</f>
        <v>849.06451612903265</v>
      </c>
      <c r="D762" s="78">
        <f t="shared" si="43"/>
        <v>52.206942148760355</v>
      </c>
      <c r="I762" s="90"/>
      <c r="J762" s="90"/>
      <c r="K762" s="90"/>
      <c r="L762" s="90"/>
    </row>
    <row r="763" spans="1:12">
      <c r="A763" s="65">
        <f t="shared" si="42"/>
        <v>1984</v>
      </c>
      <c r="B763" s="84">
        <v>30712</v>
      </c>
      <c r="C763" s="77">
        <f>IF(OR('SF American 11444500'!C763=-901,'SF American 11443500'!C763=-901),-901,
'SF American 11444500'!C763
-'SF American 11443500'!C763
-MAX(0,'SF American 11443460'!C763)
-MAX(0,'SF American 11443300'!C763))</f>
        <v>522.58064516129025</v>
      </c>
      <c r="D763" s="78">
        <f t="shared" si="43"/>
        <v>32.132231404958674</v>
      </c>
      <c r="I763" s="90"/>
      <c r="J763" s="90"/>
      <c r="K763" s="90"/>
      <c r="L763" s="90"/>
    </row>
    <row r="764" spans="1:12">
      <c r="A764" s="65">
        <f t="shared" si="42"/>
        <v>1984</v>
      </c>
      <c r="B764" s="84">
        <v>30741</v>
      </c>
      <c r="C764" s="77">
        <f>IF(OR('SF American 11444500'!C764=-901,'SF American 11443500'!C764=-901),-901,
'SF American 11444500'!C764
-'SF American 11443500'!C764
-MAX(0,'SF American 11443460'!C764)
-MAX(0,'SF American 11443300'!C764))</f>
        <v>420.51724137931069</v>
      </c>
      <c r="D764" s="78">
        <f t="shared" si="43"/>
        <v>24.188429752066138</v>
      </c>
      <c r="I764" s="90"/>
      <c r="J764" s="90"/>
      <c r="K764" s="90"/>
      <c r="L764" s="90"/>
    </row>
    <row r="765" spans="1:12">
      <c r="A765" s="65">
        <f t="shared" si="42"/>
        <v>1984</v>
      </c>
      <c r="B765" s="84">
        <v>30772</v>
      </c>
      <c r="C765" s="77">
        <f>IF(OR('SF American 11444500'!C765=-901,'SF American 11443500'!C765=-901),-901,
'SF American 11444500'!C765
-'SF American 11443500'!C765
-MAX(0,'SF American 11443460'!C765)
-MAX(0,'SF American 11443300'!C765))</f>
        <v>401.35483870967755</v>
      </c>
      <c r="D765" s="78">
        <f t="shared" si="43"/>
        <v>24.678347107438029</v>
      </c>
      <c r="I765" s="90"/>
      <c r="J765" s="90"/>
      <c r="K765" s="90"/>
      <c r="L765" s="90"/>
    </row>
    <row r="766" spans="1:12">
      <c r="A766" s="65">
        <f t="shared" si="42"/>
        <v>1984</v>
      </c>
      <c r="B766" s="84">
        <v>30802</v>
      </c>
      <c r="C766" s="77">
        <f>IF(OR('SF American 11444500'!C766=-901,'SF American 11443500'!C766=-901),-901,
'SF American 11444500'!C766
-'SF American 11443500'!C766
-MAX(0,'SF American 11443460'!C766)
-MAX(0,'SF American 11443300'!C766))</f>
        <v>317.23333333333312</v>
      </c>
      <c r="D766" s="78">
        <f t="shared" si="43"/>
        <v>18.876694214876018</v>
      </c>
      <c r="I766" s="90"/>
      <c r="J766" s="90"/>
      <c r="K766" s="90"/>
      <c r="L766" s="90"/>
    </row>
    <row r="767" spans="1:12">
      <c r="A767" s="65">
        <f t="shared" si="42"/>
        <v>1984</v>
      </c>
      <c r="B767" s="84">
        <v>30833</v>
      </c>
      <c r="C767" s="77">
        <f>IF(OR('SF American 11444500'!C767=-901,'SF American 11443500'!C767=-901),-901,
'SF American 11444500'!C767
-'SF American 11443500'!C767
-MAX(0,'SF American 11443460'!C767)
-MAX(0,'SF American 11443300'!C767))</f>
        <v>182.51612903225805</v>
      </c>
      <c r="D767" s="78">
        <f t="shared" si="43"/>
        <v>11.222479338842975</v>
      </c>
      <c r="I767" s="90"/>
      <c r="J767" s="90"/>
      <c r="K767" s="90"/>
      <c r="L767" s="90"/>
    </row>
    <row r="768" spans="1:12">
      <c r="A768" s="65">
        <f t="shared" si="42"/>
        <v>1984</v>
      </c>
      <c r="B768" s="84">
        <v>30863</v>
      </c>
      <c r="C768" s="77">
        <f>IF(OR('SF American 11444500'!C768=-901,'SF American 11443500'!C768=-901),-901,
'SF American 11444500'!C768
-'SF American 11443500'!C768
-MAX(0,'SF American 11443460'!C768)
-MAX(0,'SF American 11443300'!C768))</f>
        <v>149.66666666666674</v>
      </c>
      <c r="D768" s="78">
        <f t="shared" si="43"/>
        <v>8.9057851239669468</v>
      </c>
      <c r="I768" s="90"/>
      <c r="J768" s="90"/>
      <c r="K768" s="90"/>
      <c r="L768" s="90"/>
    </row>
    <row r="769" spans="1:12">
      <c r="A769" s="65">
        <f t="shared" si="42"/>
        <v>1984</v>
      </c>
      <c r="B769" s="84">
        <v>30894</v>
      </c>
      <c r="C769" s="77">
        <f>IF(OR('SF American 11444500'!C769=-901,'SF American 11443500'!C769=-901),-901,
'SF American 11444500'!C769
-'SF American 11443500'!C769
-MAX(0,'SF American 11443460'!C769)
-MAX(0,'SF American 11443300'!C769))</f>
        <v>65.51935483870966</v>
      </c>
      <c r="D769" s="78">
        <f t="shared" si="43"/>
        <v>4.0286280991735524</v>
      </c>
      <c r="I769" s="90"/>
      <c r="J769" s="90"/>
      <c r="K769" s="90"/>
      <c r="L769" s="90"/>
    </row>
    <row r="770" spans="1:12">
      <c r="A770" s="65">
        <f t="shared" si="42"/>
        <v>1984</v>
      </c>
      <c r="B770" s="84">
        <v>30925</v>
      </c>
      <c r="C770" s="77">
        <f>IF(OR('SF American 11444500'!C770=-901,'SF American 11443500'!C770=-901),-901,
'SF American 11444500'!C770
-'SF American 11443500'!C770
-MAX(0,'SF American 11443460'!C770)
-MAX(0,'SF American 11443300'!C770))</f>
        <v>77.732258064516145</v>
      </c>
      <c r="D770" s="78">
        <f t="shared" si="43"/>
        <v>4.7795702479338855</v>
      </c>
      <c r="I770" s="90"/>
      <c r="J770" s="90"/>
      <c r="K770" s="90"/>
      <c r="L770" s="90"/>
    </row>
    <row r="771" spans="1:12">
      <c r="A771" s="65">
        <f t="shared" si="42"/>
        <v>1984</v>
      </c>
      <c r="B771" s="84">
        <v>30955</v>
      </c>
      <c r="C771" s="77">
        <f>IF(OR('SF American 11444500'!C771=-901,'SF American 11443500'!C771=-901),-901,
'SF American 11444500'!C771
-'SF American 11443500'!C771
-MAX(0,'SF American 11443460'!C771)
-MAX(0,'SF American 11443300'!C771))</f>
        <v>103.56666666666661</v>
      </c>
      <c r="D771" s="78">
        <f t="shared" si="43"/>
        <v>6.1626446280991694</v>
      </c>
      <c r="I771" s="90"/>
      <c r="J771" s="90"/>
      <c r="K771" s="90"/>
      <c r="L771" s="90"/>
    </row>
    <row r="772" spans="1:12">
      <c r="A772" s="65">
        <f t="shared" si="42"/>
        <v>1985</v>
      </c>
      <c r="B772" s="84">
        <v>30986</v>
      </c>
      <c r="C772" s="77">
        <f>IF(OR('SF American 11444500'!C772=-901,'SF American 11443500'!C772=-901),-901,
'SF American 11444500'!C772
-'SF American 11443500'!C772
-MAX(0,'SF American 11443460'!C772)
-MAX(0,'SF American 11443300'!C772))</f>
        <v>69.725806451612925</v>
      </c>
      <c r="D772" s="78">
        <f t="shared" si="43"/>
        <v>4.2872727272727289</v>
      </c>
      <c r="I772" s="90"/>
      <c r="J772" s="90"/>
      <c r="K772" s="90"/>
      <c r="L772" s="90"/>
    </row>
    <row r="773" spans="1:12">
      <c r="A773" s="65">
        <f t="shared" si="42"/>
        <v>1985</v>
      </c>
      <c r="B773" s="84">
        <v>31016</v>
      </c>
      <c r="C773" s="77">
        <f>IF(OR('SF American 11444500'!C773=-901,'SF American 11443500'!C773=-901),-901,
'SF American 11444500'!C773
-'SF American 11443500'!C773
-MAX(0,'SF American 11443460'!C773)
-MAX(0,'SF American 11443300'!C773))</f>
        <v>209.86666666666667</v>
      </c>
      <c r="D773" s="78">
        <f t="shared" si="43"/>
        <v>12.48793388429752</v>
      </c>
      <c r="I773" s="90"/>
      <c r="J773" s="90"/>
      <c r="K773" s="90"/>
      <c r="L773" s="90"/>
    </row>
    <row r="774" spans="1:12">
      <c r="A774" s="65">
        <f t="shared" si="42"/>
        <v>1985</v>
      </c>
      <c r="B774" s="84">
        <v>31047</v>
      </c>
      <c r="C774" s="77">
        <f>IF(OR('SF American 11444500'!C774=-901,'SF American 11443500'!C774=-901),-901,
'SF American 11444500'!C774
-'SF American 11443500'!C774
-MAX(0,'SF American 11443460'!C774)
-MAX(0,'SF American 11443300'!C774))</f>
        <v>146.38387096774193</v>
      </c>
      <c r="D774" s="78">
        <f t="shared" si="43"/>
        <v>9.0007933884297504</v>
      </c>
      <c r="I774" s="90"/>
      <c r="J774" s="90"/>
      <c r="K774" s="90"/>
      <c r="L774" s="90"/>
    </row>
    <row r="775" spans="1:12">
      <c r="A775" s="65">
        <f t="shared" si="42"/>
        <v>1985</v>
      </c>
      <c r="B775" s="84">
        <v>31078</v>
      </c>
      <c r="C775" s="77">
        <f>IF(OR('SF American 11444500'!C775=-901,'SF American 11443500'!C775=-901),-901,
'SF American 11444500'!C775
-'SF American 11443500'!C775
-MAX(0,'SF American 11443460'!C775)
-MAX(0,'SF American 11443300'!C775))</f>
        <v>103.41290322580642</v>
      </c>
      <c r="D775" s="78">
        <f t="shared" si="43"/>
        <v>6.3586115702479313</v>
      </c>
      <c r="I775" s="90"/>
      <c r="J775" s="90"/>
      <c r="K775" s="90"/>
      <c r="L775" s="90"/>
    </row>
    <row r="776" spans="1:12">
      <c r="A776" s="65">
        <f t="shared" si="42"/>
        <v>1985</v>
      </c>
      <c r="B776" s="84">
        <v>31106</v>
      </c>
      <c r="C776" s="77">
        <f>IF(OR('SF American 11444500'!C776=-901,'SF American 11443500'!C776=-901),-901,
'SF American 11444500'!C776
-'SF American 11443500'!C776
-MAX(0,'SF American 11443460'!C776)
-MAX(0,'SF American 11443300'!C776))</f>
        <v>290.95714285714291</v>
      </c>
      <c r="D776" s="78">
        <f t="shared" si="43"/>
        <v>16.158942148760332</v>
      </c>
      <c r="I776" s="90"/>
      <c r="J776" s="90"/>
      <c r="K776" s="90"/>
      <c r="L776" s="90"/>
    </row>
    <row r="777" spans="1:12">
      <c r="A777" s="65">
        <f t="shared" si="42"/>
        <v>1985</v>
      </c>
      <c r="B777" s="84">
        <v>31137</v>
      </c>
      <c r="C777" s="77">
        <f>IF(OR('SF American 11444500'!C777=-901,'SF American 11443500'!C777=-901),-901,
'SF American 11444500'!C777
-'SF American 11443500'!C777
-MAX(0,'SF American 11443460'!C777)
-MAX(0,'SF American 11443300'!C777))</f>
        <v>197.77419354838707</v>
      </c>
      <c r="D777" s="78">
        <f t="shared" si="43"/>
        <v>12.160661157024791</v>
      </c>
      <c r="I777" s="90"/>
      <c r="J777" s="90"/>
      <c r="K777" s="90"/>
      <c r="L777" s="90"/>
    </row>
    <row r="778" spans="1:12">
      <c r="A778" s="65">
        <f t="shared" si="42"/>
        <v>1985</v>
      </c>
      <c r="B778" s="84">
        <v>31167</v>
      </c>
      <c r="C778" s="77">
        <f>IF(OR('SF American 11444500'!C778=-901,'SF American 11443500'!C778=-901),-901,
'SF American 11444500'!C778
-'SF American 11443500'!C778
-MAX(0,'SF American 11443460'!C778)
-MAX(0,'SF American 11443300'!C778))</f>
        <v>241.83333333333326</v>
      </c>
      <c r="D778" s="78">
        <f t="shared" si="43"/>
        <v>14.390082644628094</v>
      </c>
      <c r="I778" s="90"/>
      <c r="J778" s="90"/>
      <c r="K778" s="90"/>
      <c r="L778" s="90"/>
    </row>
    <row r="779" spans="1:12">
      <c r="A779" s="65">
        <f t="shared" si="42"/>
        <v>1985</v>
      </c>
      <c r="B779" s="84">
        <v>31198</v>
      </c>
      <c r="C779" s="77">
        <f>IF(OR('SF American 11444500'!C779=-901,'SF American 11443500'!C779=-901),-901,
'SF American 11444500'!C779
-'SF American 11443500'!C779
-MAX(0,'SF American 11443460'!C779)
-MAX(0,'SF American 11443300'!C779))</f>
        <v>157.8387096774195</v>
      </c>
      <c r="D779" s="78">
        <f t="shared" si="43"/>
        <v>9.7051239669421605</v>
      </c>
      <c r="I779" s="90"/>
      <c r="J779" s="90"/>
      <c r="K779" s="90"/>
      <c r="L779" s="90"/>
    </row>
    <row r="780" spans="1:12">
      <c r="A780" s="65">
        <f t="shared" si="42"/>
        <v>1985</v>
      </c>
      <c r="B780" s="84">
        <v>31228</v>
      </c>
      <c r="C780" s="77">
        <f>IF(OR('SF American 11444500'!C780=-901,'SF American 11443500'!C780=-901),-901,
'SF American 11444500'!C780
-'SF American 11443500'!C780
-MAX(0,'SF American 11443460'!C780)
-MAX(0,'SF American 11443300'!C780))</f>
        <v>56.10000000000008</v>
      </c>
      <c r="D780" s="78">
        <f t="shared" si="43"/>
        <v>3.3381818181818237</v>
      </c>
      <c r="I780" s="90"/>
      <c r="J780" s="90"/>
      <c r="K780" s="90"/>
      <c r="L780" s="90"/>
    </row>
    <row r="781" spans="1:12">
      <c r="A781" s="65">
        <f t="shared" si="42"/>
        <v>1985</v>
      </c>
      <c r="B781" s="84">
        <v>31259</v>
      </c>
      <c r="C781" s="77">
        <f>IF(OR('SF American 11444500'!C781=-901,'SF American 11443500'!C781=-901),-901,
'SF American 11444500'!C781
-'SF American 11443500'!C781
-MAX(0,'SF American 11443460'!C781)
-MAX(0,'SF American 11443300'!C781))</f>
        <v>72.070967741935533</v>
      </c>
      <c r="D781" s="78">
        <f t="shared" si="43"/>
        <v>4.4314710743801689</v>
      </c>
      <c r="I781" s="90"/>
      <c r="J781" s="90"/>
      <c r="K781" s="90"/>
      <c r="L781" s="90"/>
    </row>
    <row r="782" spans="1:12">
      <c r="A782" s="65">
        <f t="shared" si="42"/>
        <v>1985</v>
      </c>
      <c r="B782" s="84">
        <v>31290</v>
      </c>
      <c r="C782" s="77">
        <f>IF(OR('SF American 11444500'!C782=-901,'SF American 11443500'!C782=-901),-901,
'SF American 11444500'!C782
-'SF American 11443500'!C782
-MAX(0,'SF American 11443460'!C782)
-MAX(0,'SF American 11443300'!C782))</f>
        <v>36.296774193548458</v>
      </c>
      <c r="D782" s="78">
        <f t="shared" si="43"/>
        <v>2.2318016528925662</v>
      </c>
      <c r="I782" s="90"/>
      <c r="J782" s="90"/>
      <c r="K782" s="90"/>
      <c r="L782" s="90"/>
    </row>
    <row r="783" spans="1:12">
      <c r="A783" s="65">
        <f t="shared" si="42"/>
        <v>1985</v>
      </c>
      <c r="B783" s="84">
        <v>31320</v>
      </c>
      <c r="C783" s="77">
        <f>IF(OR('SF American 11444500'!C783=-901,'SF American 11443500'!C783=-901),-901,
'SF American 11444500'!C783
-'SF American 11443500'!C783
-MAX(0,'SF American 11443460'!C783)
-MAX(0,'SF American 11443300'!C783))</f>
        <v>26.533333333333303</v>
      </c>
      <c r="D783" s="78">
        <f t="shared" si="43"/>
        <v>1.5788429752066095</v>
      </c>
      <c r="I783" s="90"/>
      <c r="J783" s="90"/>
      <c r="K783" s="90"/>
      <c r="L783" s="90"/>
    </row>
    <row r="784" spans="1:12">
      <c r="A784" s="65">
        <f t="shared" si="42"/>
        <v>1986</v>
      </c>
      <c r="B784" s="84">
        <v>31351</v>
      </c>
      <c r="C784" s="77">
        <f>IF(OR('SF American 11444500'!C784=-901,'SF American 11443500'!C784=-901),-901,
'SF American 11444500'!C784
-'SF American 11443500'!C784
-MAX(0,'SF American 11443460'!C784)
-MAX(0,'SF American 11443300'!C784))</f>
        <v>65.209677419354819</v>
      </c>
      <c r="D784" s="78">
        <f t="shared" si="43"/>
        <v>4.0095867768595026</v>
      </c>
      <c r="I784" s="90"/>
      <c r="J784" s="90"/>
      <c r="K784" s="90"/>
      <c r="L784" s="90"/>
    </row>
    <row r="785" spans="1:12">
      <c r="A785" s="65">
        <f t="shared" ref="A785:A848" si="44">IF(MONTH(B785)&gt;9,YEAR(B785)+1,YEAR(B785))</f>
        <v>1986</v>
      </c>
      <c r="B785" s="84">
        <v>31381</v>
      </c>
      <c r="C785" s="77">
        <f>IF(OR('SF American 11444500'!C785=-901,'SF American 11443500'!C785=-901),-901,
'SF American 11444500'!C785
-'SF American 11443500'!C785
-MAX(0,'SF American 11443460'!C785)
-MAX(0,'SF American 11443300'!C785))</f>
        <v>106.23333333333335</v>
      </c>
      <c r="D785" s="78">
        <f t="shared" ref="D785:D848" si="45">IF(C785&lt;&gt;-901,C785*DAY(B785)*24*60*60/(220*22*9*1000),-901)</f>
        <v>6.3213223140495884</v>
      </c>
      <c r="I785" s="90"/>
      <c r="J785" s="90"/>
      <c r="K785" s="90"/>
      <c r="L785" s="90"/>
    </row>
    <row r="786" spans="1:12">
      <c r="A786" s="65">
        <f t="shared" si="44"/>
        <v>1986</v>
      </c>
      <c r="B786" s="84">
        <v>31412</v>
      </c>
      <c r="C786" s="77">
        <f>IF(OR('SF American 11444500'!C786=-901,'SF American 11443500'!C786=-901),-901,
'SF American 11444500'!C786
-'SF American 11443500'!C786
-MAX(0,'SF American 11443460'!C786)
-MAX(0,'SF American 11443300'!C786))</f>
        <v>155.57741935483853</v>
      </c>
      <c r="D786" s="78">
        <f t="shared" si="45"/>
        <v>9.5660826446280876</v>
      </c>
      <c r="I786" s="90"/>
      <c r="J786" s="90"/>
      <c r="K786" s="90"/>
      <c r="L786" s="90"/>
    </row>
    <row r="787" spans="1:12">
      <c r="A787" s="65">
        <f t="shared" si="44"/>
        <v>1986</v>
      </c>
      <c r="B787" s="84">
        <v>31443</v>
      </c>
      <c r="C787" s="77">
        <f>IF(OR('SF American 11444500'!C787=-901,'SF American 11443500'!C787=-901),-901,
'SF American 11444500'!C787
-'SF American 11443500'!C787
-MAX(0,'SF American 11443460'!C787)
-MAX(0,'SF American 11443300'!C787))</f>
        <v>273.12903225806463</v>
      </c>
      <c r="D787" s="78">
        <f t="shared" si="45"/>
        <v>16.794049586776868</v>
      </c>
      <c r="I787" s="90"/>
      <c r="J787" s="90"/>
      <c r="K787" s="90"/>
      <c r="L787" s="90"/>
    </row>
    <row r="788" spans="1:12">
      <c r="A788" s="65">
        <f t="shared" si="44"/>
        <v>1986</v>
      </c>
      <c r="B788" s="84">
        <v>31471</v>
      </c>
      <c r="C788" s="77">
        <f>IF(OR('SF American 11444500'!C788=-901,'SF American 11443500'!C788=-901),-901,
'SF American 11444500'!C788
-'SF American 11443500'!C788
-MAX(0,'SF American 11443460'!C788)
-MAX(0,'SF American 11443300'!C788))</f>
        <v>1333.6071428571431</v>
      </c>
      <c r="D788" s="78">
        <f t="shared" si="45"/>
        <v>74.064793388429777</v>
      </c>
      <c r="I788" s="90"/>
      <c r="J788" s="90"/>
      <c r="K788" s="90"/>
      <c r="L788" s="90"/>
    </row>
    <row r="789" spans="1:12">
      <c r="A789" s="65">
        <f t="shared" si="44"/>
        <v>1986</v>
      </c>
      <c r="B789" s="84">
        <v>31502</v>
      </c>
      <c r="C789" s="77">
        <f>IF(OR('SF American 11444500'!C789=-901,'SF American 11443500'!C789=-901),-901,
'SF American 11444500'!C789
-'SF American 11443500'!C789
-MAX(0,'SF American 11443460'!C789)
-MAX(0,'SF American 11443300'!C789))</f>
        <v>644.67741935483809</v>
      </c>
      <c r="D789" s="78">
        <f t="shared" si="45"/>
        <v>39.639669421487561</v>
      </c>
      <c r="I789" s="90"/>
      <c r="J789" s="90"/>
      <c r="K789" s="90"/>
      <c r="L789" s="90"/>
    </row>
    <row r="790" spans="1:12">
      <c r="A790" s="65">
        <f t="shared" si="44"/>
        <v>1986</v>
      </c>
      <c r="B790" s="84">
        <v>31532</v>
      </c>
      <c r="C790" s="77">
        <f>IF(OR('SF American 11444500'!C790=-901,'SF American 11443500'!C790=-901),-901,
'SF American 11444500'!C790
-'SF American 11443500'!C790
-MAX(0,'SF American 11443460'!C790)
-MAX(0,'SF American 11443300'!C790))</f>
        <v>337.16666666666697</v>
      </c>
      <c r="D790" s="78">
        <f t="shared" si="45"/>
        <v>20.062809917355395</v>
      </c>
      <c r="I790" s="90"/>
      <c r="J790" s="90"/>
      <c r="K790" s="90"/>
      <c r="L790" s="90"/>
    </row>
    <row r="791" spans="1:12">
      <c r="A791" s="65">
        <f t="shared" si="44"/>
        <v>1986</v>
      </c>
      <c r="B791" s="84">
        <v>31563</v>
      </c>
      <c r="C791" s="77">
        <f>IF(OR('SF American 11444500'!C791=-901,'SF American 11443500'!C791=-901),-901,
'SF American 11444500'!C791
-'SF American 11443500'!C791
-MAX(0,'SF American 11443460'!C791)
-MAX(0,'SF American 11443300'!C791))</f>
        <v>308.1290322580644</v>
      </c>
      <c r="D791" s="78">
        <f t="shared" si="45"/>
        <v>18.946115702479332</v>
      </c>
      <c r="I791" s="90"/>
      <c r="J791" s="90"/>
      <c r="K791" s="90"/>
      <c r="L791" s="90"/>
    </row>
    <row r="792" spans="1:12">
      <c r="A792" s="65">
        <f t="shared" si="44"/>
        <v>1986</v>
      </c>
      <c r="B792" s="84">
        <v>31593</v>
      </c>
      <c r="C792" s="77">
        <f>IF(OR('SF American 11444500'!C792=-901,'SF American 11443500'!C792=-901),-901,
'SF American 11444500'!C792
-'SF American 11443500'!C792
-MAX(0,'SF American 11443460'!C792)
-MAX(0,'SF American 11443300'!C792))</f>
        <v>351.66666666666652</v>
      </c>
      <c r="D792" s="78">
        <f t="shared" si="45"/>
        <v>20.925619834710737</v>
      </c>
      <c r="I792" s="90"/>
      <c r="J792" s="90"/>
      <c r="K792" s="90"/>
      <c r="L792" s="90"/>
    </row>
    <row r="793" spans="1:12">
      <c r="A793" s="65">
        <f t="shared" si="44"/>
        <v>1986</v>
      </c>
      <c r="B793" s="84">
        <v>31624</v>
      </c>
      <c r="C793" s="77">
        <f>IF(OR('SF American 11444500'!C793=-901,'SF American 11443500'!C793=-901),-901,
'SF American 11444500'!C793
-'SF American 11443500'!C793
-MAX(0,'SF American 11443460'!C793)
-MAX(0,'SF American 11443300'!C793))</f>
        <v>115.54838709677415</v>
      </c>
      <c r="D793" s="78">
        <f t="shared" si="45"/>
        <v>7.1047933884297496</v>
      </c>
      <c r="I793" s="90"/>
      <c r="J793" s="90"/>
      <c r="K793" s="90"/>
      <c r="L793" s="90"/>
    </row>
    <row r="794" spans="1:12">
      <c r="A794" s="65">
        <f t="shared" si="44"/>
        <v>1986</v>
      </c>
      <c r="B794" s="84">
        <v>31655</v>
      </c>
      <c r="C794" s="77">
        <f>IF(OR('SF American 11444500'!C794=-901,'SF American 11443500'!C794=-901),-901,
'SF American 11444500'!C794
-'SF American 11443500'!C794
-MAX(0,'SF American 11443460'!C794)
-MAX(0,'SF American 11443300'!C794))</f>
        <v>75.754838709677529</v>
      </c>
      <c r="D794" s="78">
        <f t="shared" si="45"/>
        <v>4.6579834710743864</v>
      </c>
      <c r="I794" s="90"/>
      <c r="J794" s="90"/>
      <c r="K794" s="90"/>
      <c r="L794" s="90"/>
    </row>
    <row r="795" spans="1:12">
      <c r="A795" s="65">
        <f t="shared" si="44"/>
        <v>1986</v>
      </c>
      <c r="B795" s="84">
        <v>31685</v>
      </c>
      <c r="C795" s="77">
        <f>IF(OR('SF American 11444500'!C795=-901,'SF American 11443500'!C795=-901),-901,
'SF American 11444500'!C795
-'SF American 11443500'!C795
-MAX(0,'SF American 11443460'!C795)
-MAX(0,'SF American 11443300'!C795))</f>
        <v>64.533333333333303</v>
      </c>
      <c r="D795" s="78">
        <f t="shared" si="45"/>
        <v>3.8399999999999981</v>
      </c>
      <c r="I795" s="90"/>
      <c r="J795" s="90"/>
      <c r="K795" s="90"/>
      <c r="L795" s="90"/>
    </row>
    <row r="796" spans="1:12">
      <c r="A796" s="65">
        <f t="shared" si="44"/>
        <v>1987</v>
      </c>
      <c r="B796" s="84">
        <v>31716</v>
      </c>
      <c r="C796" s="77">
        <f>IF(OR('SF American 11444500'!C796=-901,'SF American 11443500'!C796=-901),-901,
'SF American 11444500'!C796
-'SF American 11443500'!C796
-MAX(0,'SF American 11443460'!C796)
-MAX(0,'SF American 11443300'!C796))</f>
        <v>20.54516129032254</v>
      </c>
      <c r="D796" s="78">
        <f t="shared" si="45"/>
        <v>1.2632727272727247</v>
      </c>
      <c r="I796" s="90"/>
      <c r="J796" s="90"/>
      <c r="K796" s="90"/>
      <c r="L796" s="90"/>
    </row>
    <row r="797" spans="1:12">
      <c r="A797" s="65">
        <f t="shared" si="44"/>
        <v>1987</v>
      </c>
      <c r="B797" s="84">
        <v>31746</v>
      </c>
      <c r="C797" s="77">
        <f>IF(OR('SF American 11444500'!C797=-901,'SF American 11443500'!C797=-901),-901,
'SF American 11444500'!C797
-'SF American 11443500'!C797
-MAX(0,'SF American 11443460'!C797)
-MAX(0,'SF American 11443300'!C797))</f>
        <v>71.600000000000023</v>
      </c>
      <c r="D797" s="78">
        <f t="shared" si="45"/>
        <v>4.2604958677685971</v>
      </c>
      <c r="I797" s="90"/>
      <c r="J797" s="90"/>
      <c r="K797" s="90"/>
      <c r="L797" s="90"/>
    </row>
    <row r="798" spans="1:12">
      <c r="A798" s="65">
        <f t="shared" si="44"/>
        <v>1987</v>
      </c>
      <c r="B798" s="84">
        <v>31777</v>
      </c>
      <c r="C798" s="77">
        <f>IF(OR('SF American 11444500'!C798=-901,'SF American 11443500'!C798=-901),-901,
'SF American 11444500'!C798
-'SF American 11443500'!C798
-MAX(0,'SF American 11443460'!C798)
-MAX(0,'SF American 11443300'!C798))</f>
        <v>56.832258064516054</v>
      </c>
      <c r="D798" s="78">
        <f t="shared" si="45"/>
        <v>3.4944793388429702</v>
      </c>
      <c r="I798" s="90"/>
      <c r="J798" s="90"/>
      <c r="K798" s="90"/>
      <c r="L798" s="90"/>
    </row>
    <row r="799" spans="1:12">
      <c r="A799" s="65">
        <f t="shared" si="44"/>
        <v>1987</v>
      </c>
      <c r="B799" s="84">
        <v>31808</v>
      </c>
      <c r="C799" s="77">
        <f>IF(OR('SF American 11444500'!C799=-901,'SF American 11443500'!C799=-901),-901,
'SF American 11444500'!C799
-'SF American 11443500'!C799
-MAX(0,'SF American 11443460'!C799)
-MAX(0,'SF American 11443300'!C799))</f>
        <v>65.219354838709648</v>
      </c>
      <c r="D799" s="78">
        <f t="shared" si="45"/>
        <v>4.0101818181818158</v>
      </c>
      <c r="I799" s="90"/>
      <c r="J799" s="90"/>
      <c r="K799" s="90"/>
      <c r="L799" s="90"/>
    </row>
    <row r="800" spans="1:12">
      <c r="A800" s="65">
        <f t="shared" si="44"/>
        <v>1987</v>
      </c>
      <c r="B800" s="84">
        <v>31836</v>
      </c>
      <c r="C800" s="77">
        <f>IF(OR('SF American 11444500'!C800=-901,'SF American 11443500'!C800=-901),-901,
'SF American 11444500'!C800
-'SF American 11443500'!C800
-MAX(0,'SF American 11443460'!C800)
-MAX(0,'SF American 11443300'!C800))</f>
        <v>106.75714285714287</v>
      </c>
      <c r="D800" s="78">
        <f t="shared" si="45"/>
        <v>5.9289917355371902</v>
      </c>
      <c r="I800" s="90"/>
      <c r="J800" s="90"/>
      <c r="K800" s="90"/>
      <c r="L800" s="90"/>
    </row>
    <row r="801" spans="1:12">
      <c r="A801" s="65">
        <f t="shared" si="44"/>
        <v>1987</v>
      </c>
      <c r="B801" s="84">
        <v>31867</v>
      </c>
      <c r="C801" s="77">
        <f>IF(OR('SF American 11444500'!C801=-901,'SF American 11443500'!C801=-901),-901,
'SF American 11444500'!C801
-'SF American 11443500'!C801
-MAX(0,'SF American 11443460'!C801)
-MAX(0,'SF American 11443300'!C801))</f>
        <v>114.62903225806451</v>
      </c>
      <c r="D801" s="78">
        <f t="shared" si="45"/>
        <v>7.0482644628099171</v>
      </c>
      <c r="I801" s="90"/>
      <c r="J801" s="90"/>
      <c r="K801" s="90"/>
      <c r="L801" s="90"/>
    </row>
    <row r="802" spans="1:12">
      <c r="A802" s="65">
        <f t="shared" si="44"/>
        <v>1987</v>
      </c>
      <c r="B802" s="84">
        <v>31897</v>
      </c>
      <c r="C802" s="77">
        <f>IF(OR('SF American 11444500'!C802=-901,'SF American 11443500'!C802=-901),-901,
'SF American 11444500'!C802
-'SF American 11443500'!C802
-MAX(0,'SF American 11443460'!C802)
-MAX(0,'SF American 11443300'!C802))</f>
        <v>89.633333333333326</v>
      </c>
      <c r="D802" s="78">
        <f t="shared" si="45"/>
        <v>5.3335537190082647</v>
      </c>
      <c r="I802" s="90"/>
      <c r="J802" s="90"/>
      <c r="K802" s="90"/>
      <c r="L802" s="90"/>
    </row>
    <row r="803" spans="1:12">
      <c r="A803" s="65">
        <f t="shared" si="44"/>
        <v>1987</v>
      </c>
      <c r="B803" s="84">
        <v>31928</v>
      </c>
      <c r="C803" s="77">
        <f>IF(OR('SF American 11444500'!C803=-901,'SF American 11443500'!C803=-901),-901,
'SF American 11444500'!C803
-'SF American 11443500'!C803
-MAX(0,'SF American 11443460'!C803)
-MAX(0,'SF American 11443300'!C803))</f>
        <v>122.0322580645161</v>
      </c>
      <c r="D803" s="78">
        <f t="shared" si="45"/>
        <v>7.5034710743801627</v>
      </c>
      <c r="I803" s="90"/>
      <c r="J803" s="90"/>
      <c r="K803" s="90"/>
      <c r="L803" s="90"/>
    </row>
    <row r="804" spans="1:12">
      <c r="A804" s="65">
        <f t="shared" si="44"/>
        <v>1987</v>
      </c>
      <c r="B804" s="84">
        <v>31958</v>
      </c>
      <c r="C804" s="77">
        <f>IF(OR('SF American 11444500'!C804=-901,'SF American 11443500'!C804=-901),-901,
'SF American 11444500'!C804
-'SF American 11443500'!C804
-MAX(0,'SF American 11443460'!C804)
-MAX(0,'SF American 11443300'!C804))</f>
        <v>67.233333333333348</v>
      </c>
      <c r="D804" s="78">
        <f t="shared" si="45"/>
        <v>4.000661157024795</v>
      </c>
      <c r="I804" s="90"/>
      <c r="J804" s="90"/>
      <c r="K804" s="90"/>
      <c r="L804" s="90"/>
    </row>
    <row r="805" spans="1:12">
      <c r="A805" s="65">
        <f t="shared" si="44"/>
        <v>1987</v>
      </c>
      <c r="B805" s="84">
        <v>31989</v>
      </c>
      <c r="C805" s="77">
        <f>IF(OR('SF American 11444500'!C805=-901,'SF American 11443500'!C805=-901),-901,
'SF American 11444500'!C805
-'SF American 11443500'!C805
-MAX(0,'SF American 11443460'!C805)
-MAX(0,'SF American 11443300'!C805))</f>
        <v>65.638709677419342</v>
      </c>
      <c r="D805" s="78">
        <f t="shared" si="45"/>
        <v>4.0359669421487601</v>
      </c>
      <c r="I805" s="90"/>
      <c r="J805" s="90"/>
      <c r="K805" s="90"/>
      <c r="L805" s="90"/>
    </row>
    <row r="806" spans="1:12">
      <c r="A806" s="65">
        <f t="shared" si="44"/>
        <v>1987</v>
      </c>
      <c r="B806" s="84">
        <v>32020</v>
      </c>
      <c r="C806" s="77">
        <f>IF(OR('SF American 11444500'!C806=-901,'SF American 11443500'!C806=-901),-901,
'SF American 11444500'!C806
-'SF American 11443500'!C806
-MAX(0,'SF American 11443460'!C806)
-MAX(0,'SF American 11443300'!C806))</f>
        <v>55.816129032258004</v>
      </c>
      <c r="D806" s="78">
        <f t="shared" si="45"/>
        <v>3.4319999999999959</v>
      </c>
      <c r="I806" s="90"/>
      <c r="J806" s="90"/>
      <c r="K806" s="90"/>
      <c r="L806" s="90"/>
    </row>
    <row r="807" spans="1:12">
      <c r="A807" s="65">
        <f t="shared" si="44"/>
        <v>1987</v>
      </c>
      <c r="B807" s="84">
        <v>32050</v>
      </c>
      <c r="C807" s="77">
        <f>IF(OR('SF American 11444500'!C807=-901,'SF American 11443500'!C807=-901),-901,
'SF American 11444500'!C807
-'SF American 11443500'!C807
-MAX(0,'SF American 11443460'!C807)
-MAX(0,'SF American 11443300'!C807))</f>
        <v>42.03333333333336</v>
      </c>
      <c r="D807" s="78">
        <f t="shared" si="45"/>
        <v>2.5011570247933905</v>
      </c>
      <c r="I807" s="90"/>
      <c r="J807" s="90"/>
      <c r="K807" s="90"/>
      <c r="L807" s="90"/>
    </row>
    <row r="808" spans="1:12">
      <c r="A808" s="65">
        <f t="shared" si="44"/>
        <v>1988</v>
      </c>
      <c r="B808" s="84">
        <v>32081</v>
      </c>
      <c r="C808" s="77">
        <f>IF(OR('SF American 11444500'!C808=-901,'SF American 11443500'!C808=-901),-901,
'SF American 11444500'!C808
-'SF American 11443500'!C808
-MAX(0,'SF American 11443460'!C808)
-MAX(0,'SF American 11443300'!C808))</f>
        <v>42.490322580645156</v>
      </c>
      <c r="D808" s="78">
        <f t="shared" si="45"/>
        <v>2.6126280991735533</v>
      </c>
      <c r="I808" s="90"/>
      <c r="J808" s="90"/>
      <c r="K808" s="90"/>
      <c r="L808" s="90"/>
    </row>
    <row r="809" spans="1:12">
      <c r="A809" s="65">
        <f t="shared" si="44"/>
        <v>1988</v>
      </c>
      <c r="B809" s="84">
        <v>32111</v>
      </c>
      <c r="C809" s="77">
        <f>IF(OR('SF American 11444500'!C809=-901,'SF American 11443500'!C809=-901),-901,
'SF American 11444500'!C809
-'SF American 11443500'!C809
-MAX(0,'SF American 11443460'!C809)
-MAX(0,'SF American 11443300'!C809))</f>
        <v>1.0999999999999943</v>
      </c>
      <c r="D809" s="78">
        <f t="shared" si="45"/>
        <v>6.5454545454545113E-2</v>
      </c>
      <c r="I809" s="90"/>
      <c r="J809" s="90"/>
      <c r="K809" s="90"/>
      <c r="L809" s="90"/>
    </row>
    <row r="810" spans="1:12">
      <c r="A810" s="65">
        <f t="shared" si="44"/>
        <v>1988</v>
      </c>
      <c r="B810" s="84">
        <v>32142</v>
      </c>
      <c r="C810" s="77">
        <f>IF(OR('SF American 11444500'!C810=-901,'SF American 11443500'!C810=-901),-901,
'SF American 11444500'!C810
-'SF American 11443500'!C810
-MAX(0,'SF American 11443460'!C810)
-MAX(0,'SF American 11443300'!C810))</f>
        <v>40.393548387096757</v>
      </c>
      <c r="D810" s="78">
        <f t="shared" si="45"/>
        <v>2.4837024793388416</v>
      </c>
      <c r="I810" s="90"/>
      <c r="J810" s="90"/>
      <c r="K810" s="90"/>
      <c r="L810" s="90"/>
    </row>
    <row r="811" spans="1:12">
      <c r="A811" s="65">
        <f t="shared" si="44"/>
        <v>1988</v>
      </c>
      <c r="B811" s="84">
        <v>32173</v>
      </c>
      <c r="C811" s="77">
        <f>IF(OR('SF American 11444500'!C811=-901,'SF American 11443500'!C811=-901),-901,
'SF American 11444500'!C811
-'SF American 11443500'!C811
-MAX(0,'SF American 11443460'!C811)
-MAX(0,'SF American 11443300'!C811))</f>
        <v>80.067741935483923</v>
      </c>
      <c r="D811" s="78">
        <f t="shared" si="45"/>
        <v>4.9231735537190113</v>
      </c>
      <c r="I811" s="90"/>
      <c r="J811" s="90"/>
      <c r="K811" s="90"/>
      <c r="L811" s="90"/>
    </row>
    <row r="812" spans="1:12">
      <c r="A812" s="65">
        <f t="shared" si="44"/>
        <v>1988</v>
      </c>
      <c r="B812" s="84">
        <v>32202</v>
      </c>
      <c r="C812" s="77">
        <f>IF(OR('SF American 11444500'!C812=-901,'SF American 11443500'!C812=-901),-901,
'SF American 11444500'!C812
-'SF American 11443500'!C812
-MAX(0,'SF American 11443460'!C812)
-MAX(0,'SF American 11443300'!C812))</f>
        <v>26.375862068965489</v>
      </c>
      <c r="D812" s="78">
        <f t="shared" si="45"/>
        <v>1.517157024793387</v>
      </c>
      <c r="I812" s="90"/>
      <c r="J812" s="90"/>
      <c r="K812" s="90"/>
      <c r="L812" s="90"/>
    </row>
    <row r="813" spans="1:12">
      <c r="A813" s="65">
        <f t="shared" si="44"/>
        <v>1988</v>
      </c>
      <c r="B813" s="84">
        <v>32233</v>
      </c>
      <c r="C813" s="77">
        <f>IF(OR('SF American 11444500'!C813=-901,'SF American 11443500'!C813=-901),-901,
'SF American 11444500'!C813
-'SF American 11443500'!C813
-MAX(0,'SF American 11443460'!C813)
-MAX(0,'SF American 11443300'!C813))</f>
        <v>9.5645161290321994</v>
      </c>
      <c r="D813" s="78">
        <f t="shared" si="45"/>
        <v>0.58809917355371544</v>
      </c>
      <c r="I813" s="90"/>
      <c r="J813" s="90"/>
      <c r="K813" s="90"/>
      <c r="L813" s="90"/>
    </row>
    <row r="814" spans="1:12">
      <c r="A814" s="65">
        <f t="shared" si="44"/>
        <v>1988</v>
      </c>
      <c r="B814" s="84">
        <v>32263</v>
      </c>
      <c r="C814" s="77">
        <f>IF(OR('SF American 11444500'!C814=-901,'SF American 11443500'!C814=-901),-901,
'SF American 11444500'!C814
-'SF American 11443500'!C814
-MAX(0,'SF American 11443460'!C814)
-MAX(0,'SF American 11443300'!C814))</f>
        <v>-19.233333333333235</v>
      </c>
      <c r="D814" s="78">
        <f t="shared" si="45"/>
        <v>-1.1444628099173493</v>
      </c>
      <c r="I814" s="90"/>
      <c r="J814" s="90"/>
      <c r="K814" s="90"/>
      <c r="L814" s="90"/>
    </row>
    <row r="815" spans="1:12">
      <c r="A815" s="65">
        <f t="shared" si="44"/>
        <v>1988</v>
      </c>
      <c r="B815" s="84">
        <v>32294</v>
      </c>
      <c r="C815" s="77">
        <f>IF(OR('SF American 11444500'!C815=-901,'SF American 11443500'!C815=-901),-901,
'SF American 11444500'!C815
-'SF American 11443500'!C815
-MAX(0,'SF American 11443460'!C815)
-MAX(0,'SF American 11443300'!C815))</f>
        <v>14.235483870967755</v>
      </c>
      <c r="D815" s="78">
        <f t="shared" si="45"/>
        <v>0.87530578512396784</v>
      </c>
      <c r="I815" s="90"/>
      <c r="J815" s="90"/>
      <c r="K815" s="90"/>
      <c r="L815" s="90"/>
    </row>
    <row r="816" spans="1:12">
      <c r="A816" s="65">
        <f t="shared" si="44"/>
        <v>1988</v>
      </c>
      <c r="B816" s="84">
        <v>32324</v>
      </c>
      <c r="C816" s="77">
        <f>IF(OR('SF American 11444500'!C816=-901,'SF American 11443500'!C816=-901),-901,
'SF American 11444500'!C816
-'SF American 11443500'!C816
-MAX(0,'SF American 11443460'!C816)
-MAX(0,'SF American 11443300'!C816))</f>
        <v>50.033333333333303</v>
      </c>
      <c r="D816" s="78">
        <f t="shared" si="45"/>
        <v>2.977190082644626</v>
      </c>
      <c r="I816" s="90"/>
      <c r="J816" s="90"/>
      <c r="K816" s="90"/>
      <c r="L816" s="90"/>
    </row>
    <row r="817" spans="1:12">
      <c r="A817" s="65">
        <f t="shared" si="44"/>
        <v>1988</v>
      </c>
      <c r="B817" s="84">
        <v>32355</v>
      </c>
      <c r="C817" s="77">
        <f>IF(OR('SF American 11444500'!C817=-901,'SF American 11443500'!C817=-901),-901,
'SF American 11444500'!C817
-'SF American 11443500'!C817
-MAX(0,'SF American 11443460'!C817)
-MAX(0,'SF American 11443300'!C817))</f>
        <v>43.47741935483873</v>
      </c>
      <c r="D817" s="78">
        <f t="shared" si="45"/>
        <v>2.6733223140495883</v>
      </c>
      <c r="I817" s="90"/>
      <c r="J817" s="90"/>
      <c r="K817" s="90"/>
      <c r="L817" s="90"/>
    </row>
    <row r="818" spans="1:12">
      <c r="A818" s="65">
        <f t="shared" si="44"/>
        <v>1988</v>
      </c>
      <c r="B818" s="84">
        <v>32386</v>
      </c>
      <c r="C818" s="77">
        <f>IF(OR('SF American 11444500'!C818=-901,'SF American 11443500'!C818=-901),-901,
'SF American 11444500'!C818
-'SF American 11443500'!C818
-MAX(0,'SF American 11443460'!C818)
-MAX(0,'SF American 11443300'!C818))</f>
        <v>26.841935483870998</v>
      </c>
      <c r="D818" s="78">
        <f t="shared" si="45"/>
        <v>1.6504462809917375</v>
      </c>
      <c r="I818" s="90"/>
      <c r="J818" s="90"/>
      <c r="K818" s="90"/>
      <c r="L818" s="90"/>
    </row>
    <row r="819" spans="1:12">
      <c r="A819" s="65">
        <f t="shared" si="44"/>
        <v>1988</v>
      </c>
      <c r="B819" s="91">
        <v>32416</v>
      </c>
      <c r="C819" s="77">
        <f>IF(OR('SF American 11444500'!C819=-901,'SF American 11443500'!C819=-901),-901,
'SF American 11444500'!C819
-'SF American 11443500'!C819
-MAX(0,'SF American 11443460'!C819)
-MAX(0,'SF American 11443300'!C819))</f>
        <v>54.966666666666697</v>
      </c>
      <c r="D819" s="78">
        <f t="shared" si="45"/>
        <v>3.2707438016528947</v>
      </c>
      <c r="I819" s="90"/>
      <c r="J819" s="90"/>
      <c r="K819" s="90"/>
      <c r="L819" s="90"/>
    </row>
    <row r="820" spans="1:12">
      <c r="A820" s="65">
        <f t="shared" si="44"/>
        <v>1989</v>
      </c>
      <c r="B820" s="76">
        <v>32447</v>
      </c>
      <c r="C820" s="77">
        <f>IF(OR('SF American 11444500'!C820=-901,'SF American 11443500'!C820=-901),-901,
'SF American 11444500'!C820
-'SF American 11443500'!C820
-MAX(0,'SF American 11443460'!C820)
-MAX(0,'SF American 11443300'!C820))</f>
        <v>21.558064516129036</v>
      </c>
      <c r="D820" s="78">
        <f t="shared" si="45"/>
        <v>1.3255537190082649</v>
      </c>
      <c r="I820" s="90"/>
      <c r="J820" s="90"/>
      <c r="K820" s="90"/>
      <c r="L820" s="90"/>
    </row>
    <row r="821" spans="1:12">
      <c r="A821" s="65">
        <f t="shared" si="44"/>
        <v>1989</v>
      </c>
      <c r="B821" s="84">
        <v>32477</v>
      </c>
      <c r="C821" s="77">
        <f>IF(OR('SF American 11444500'!C821=-901,'SF American 11443500'!C821=-901),-901,
'SF American 11444500'!C821
-'SF American 11443500'!C821
-MAX(0,'SF American 11443460'!C821)
-MAX(0,'SF American 11443300'!C821))</f>
        <v>36.933333333333337</v>
      </c>
      <c r="D821" s="78">
        <f t="shared" si="45"/>
        <v>2.1976859504132231</v>
      </c>
      <c r="I821" s="90"/>
      <c r="J821" s="90"/>
      <c r="K821" s="90"/>
      <c r="L821" s="90"/>
    </row>
    <row r="822" spans="1:12">
      <c r="A822" s="65">
        <f t="shared" si="44"/>
        <v>1989</v>
      </c>
      <c r="B822" s="84">
        <v>32508</v>
      </c>
      <c r="C822" s="77">
        <f>IF(OR('SF American 11444500'!C822=-901,'SF American 11443500'!C822=-901),-901,
'SF American 11444500'!C822
-'SF American 11443500'!C822
-MAX(0,'SF American 11443460'!C822)
-MAX(0,'SF American 11443300'!C822))</f>
        <v>71.912903225806417</v>
      </c>
      <c r="D822" s="78">
        <f t="shared" si="45"/>
        <v>4.4217520661157002</v>
      </c>
      <c r="I822" s="90"/>
      <c r="J822" s="90"/>
      <c r="K822" s="90"/>
      <c r="L822" s="90"/>
    </row>
    <row r="823" spans="1:12">
      <c r="A823" s="65">
        <f t="shared" si="44"/>
        <v>1989</v>
      </c>
      <c r="B823" s="84">
        <v>32539</v>
      </c>
      <c r="C823" s="77">
        <f>IF(OR('SF American 11444500'!C823=-901,'SF American 11443500'!C823=-901),-901,
'SF American 11444500'!C823
-'SF American 11443500'!C823
-MAX(0,'SF American 11443460'!C823)
-MAX(0,'SF American 11443300'!C823))</f>
        <v>75.348387096774161</v>
      </c>
      <c r="D823" s="78">
        <f t="shared" si="45"/>
        <v>4.6329917355371872</v>
      </c>
      <c r="I823" s="90"/>
      <c r="J823" s="90"/>
      <c r="K823" s="90"/>
      <c r="L823" s="90"/>
    </row>
    <row r="824" spans="1:12">
      <c r="A824" s="65">
        <f t="shared" si="44"/>
        <v>1989</v>
      </c>
      <c r="B824" s="84">
        <v>32567</v>
      </c>
      <c r="C824" s="77">
        <f>IF(OR('SF American 11444500'!C824=-901,'SF American 11443500'!C824=-901),-901,
'SF American 11444500'!C824
-'SF American 11443500'!C824
-MAX(0,'SF American 11443460'!C824)
-MAX(0,'SF American 11443300'!C824))</f>
        <v>85.464285714285779</v>
      </c>
      <c r="D824" s="78">
        <f t="shared" si="45"/>
        <v>4.7464462809917398</v>
      </c>
      <c r="I824" s="90"/>
      <c r="J824" s="90"/>
      <c r="K824" s="90"/>
      <c r="L824" s="90"/>
    </row>
    <row r="825" spans="1:12">
      <c r="A825" s="65">
        <f t="shared" si="44"/>
        <v>1989</v>
      </c>
      <c r="B825" s="84">
        <v>32598</v>
      </c>
      <c r="C825" s="77">
        <f>IF(OR('SF American 11444500'!C825=-901,'SF American 11443500'!C825=-901),-901,
'SF American 11444500'!C825
-'SF American 11443500'!C825
-MAX(0,'SF American 11443460'!C825)
-MAX(0,'SF American 11443300'!C825))</f>
        <v>508.9032258064517</v>
      </c>
      <c r="D825" s="78">
        <f t="shared" si="45"/>
        <v>31.291239669421497</v>
      </c>
      <c r="I825" s="90"/>
      <c r="J825" s="90"/>
      <c r="K825" s="90"/>
      <c r="L825" s="90"/>
    </row>
    <row r="826" spans="1:12">
      <c r="A826" s="65">
        <f t="shared" si="44"/>
        <v>1989</v>
      </c>
      <c r="B826" s="84">
        <v>32628</v>
      </c>
      <c r="C826" s="77">
        <f>IF(OR('SF American 11444500'!C826=-901,'SF American 11443500'!C826=-901),-901,
'SF American 11444500'!C826
-'SF American 11443500'!C826
-MAX(0,'SF American 11443460'!C826)
-MAX(0,'SF American 11443300'!C826))</f>
        <v>243.86666666666679</v>
      </c>
      <c r="D826" s="78">
        <f t="shared" si="45"/>
        <v>14.511074380165297</v>
      </c>
      <c r="I826" s="90"/>
      <c r="J826" s="90"/>
      <c r="K826" s="90"/>
      <c r="L826" s="90"/>
    </row>
    <row r="827" spans="1:12">
      <c r="A827" s="65">
        <f t="shared" si="44"/>
        <v>1989</v>
      </c>
      <c r="B827" s="84">
        <v>32659</v>
      </c>
      <c r="C827" s="77">
        <f>IF(OR('SF American 11444500'!C827=-901,'SF American 11443500'!C827=-901),-901,
'SF American 11444500'!C827
-'SF American 11443500'!C827
-MAX(0,'SF American 11443460'!C827)
-MAX(0,'SF American 11443300'!C827))</f>
        <v>141.32258064516145</v>
      </c>
      <c r="D827" s="78">
        <f t="shared" si="45"/>
        <v>8.6895867768595156</v>
      </c>
      <c r="I827" s="90"/>
      <c r="J827" s="90"/>
      <c r="K827" s="90"/>
      <c r="L827" s="90"/>
    </row>
    <row r="828" spans="1:12">
      <c r="A828" s="65">
        <f t="shared" si="44"/>
        <v>1989</v>
      </c>
      <c r="B828" s="84">
        <v>32689</v>
      </c>
      <c r="C828" s="77">
        <f>IF(OR('SF American 11444500'!C828=-901,'SF American 11443500'!C828=-901),-901,
'SF American 11444500'!C828
-'SF American 11443500'!C828
-MAX(0,'SF American 11443460'!C828)
-MAX(0,'SF American 11443300'!C828))</f>
        <v>103.90000000000009</v>
      </c>
      <c r="D828" s="78">
        <f t="shared" si="45"/>
        <v>6.1824793388429811</v>
      </c>
      <c r="I828" s="90"/>
      <c r="J828" s="90"/>
      <c r="K828" s="90"/>
      <c r="L828" s="90"/>
    </row>
    <row r="829" spans="1:12">
      <c r="A829" s="65">
        <f t="shared" si="44"/>
        <v>1989</v>
      </c>
      <c r="B829" s="84">
        <v>32720</v>
      </c>
      <c r="C829" s="77">
        <f>IF(OR('SF American 11444500'!C829=-901,'SF American 11443500'!C829=-901),-901,
'SF American 11444500'!C829
-'SF American 11443500'!C829
-MAX(0,'SF American 11443460'!C829)
-MAX(0,'SF American 11443300'!C829))</f>
        <v>86.49677419354839</v>
      </c>
      <c r="D829" s="78">
        <f t="shared" si="45"/>
        <v>5.3184793388429759</v>
      </c>
      <c r="I829" s="90"/>
      <c r="J829" s="90"/>
      <c r="K829" s="90"/>
      <c r="L829" s="90"/>
    </row>
    <row r="830" spans="1:12">
      <c r="A830" s="65">
        <f t="shared" si="44"/>
        <v>1989</v>
      </c>
      <c r="B830" s="84">
        <v>32751</v>
      </c>
      <c r="C830" s="77">
        <f>IF(OR('SF American 11444500'!C830=-901,'SF American 11443500'!C830=-901),-901,
'SF American 11444500'!C830
-'SF American 11443500'!C830
-MAX(0,'SF American 11443460'!C830)
-MAX(0,'SF American 11443300'!C830))</f>
        <v>84.080645161290363</v>
      </c>
      <c r="D830" s="78">
        <f t="shared" si="45"/>
        <v>5.1699173553719033</v>
      </c>
      <c r="I830" s="90"/>
      <c r="J830" s="90"/>
      <c r="K830" s="90"/>
      <c r="L830" s="90"/>
    </row>
    <row r="831" spans="1:12">
      <c r="A831" s="65">
        <f t="shared" si="44"/>
        <v>1989</v>
      </c>
      <c r="B831" s="84">
        <v>32781</v>
      </c>
      <c r="C831" s="77">
        <f>IF(OR('SF American 11444500'!C831=-901,'SF American 11443500'!C831=-901),-901,
'SF American 11444500'!C831
-'SF American 11443500'!C831
-MAX(0,'SF American 11443460'!C831)
-MAX(0,'SF American 11443300'!C831))</f>
        <v>69.899999999999977</v>
      </c>
      <c r="D831" s="78">
        <f t="shared" si="45"/>
        <v>4.1593388429752043</v>
      </c>
      <c r="I831" s="90"/>
      <c r="J831" s="90"/>
      <c r="K831" s="90"/>
      <c r="L831" s="90"/>
    </row>
    <row r="832" spans="1:12">
      <c r="A832" s="65">
        <f t="shared" si="44"/>
        <v>1990</v>
      </c>
      <c r="B832" s="84">
        <v>32812</v>
      </c>
      <c r="C832" s="77">
        <f>IF(OR('SF American 11444500'!C832=-901,'SF American 11443500'!C832=-901),-901,
'SF American 11444500'!C832
-'SF American 11443500'!C832
-MAX(0,'SF American 11443460'!C832)
-MAX(0,'SF American 11443300'!C832))</f>
        <v>34.929032258064524</v>
      </c>
      <c r="D832" s="78">
        <f t="shared" si="45"/>
        <v>2.1477024793388435</v>
      </c>
      <c r="I832" s="90"/>
      <c r="J832" s="90"/>
      <c r="K832" s="90"/>
      <c r="L832" s="90"/>
    </row>
    <row r="833" spans="1:12">
      <c r="A833" s="65">
        <f t="shared" si="44"/>
        <v>1990</v>
      </c>
      <c r="B833" s="84">
        <v>32842</v>
      </c>
      <c r="C833" s="77">
        <f>IF(OR('SF American 11444500'!C833=-901,'SF American 11443500'!C833=-901),-901,
'SF American 11444500'!C833
-'SF American 11443500'!C833
-MAX(0,'SF American 11443460'!C833)
-MAX(0,'SF American 11443300'!C833))</f>
        <v>13.266666666666708</v>
      </c>
      <c r="D833" s="78">
        <f t="shared" si="45"/>
        <v>0.78942148760330821</v>
      </c>
      <c r="I833" s="90"/>
      <c r="J833" s="90"/>
      <c r="K833" s="90"/>
      <c r="L833" s="90"/>
    </row>
    <row r="834" spans="1:12">
      <c r="A834" s="65">
        <f t="shared" si="44"/>
        <v>1990</v>
      </c>
      <c r="B834" s="84">
        <v>32873</v>
      </c>
      <c r="C834" s="77">
        <f>IF(OR('SF American 11444500'!C834=-901,'SF American 11443500'!C834=-901),-901,
'SF American 11444500'!C834
-'SF American 11443500'!C834
-MAX(0,'SF American 11443460'!C834)
-MAX(0,'SF American 11443300'!C834))</f>
        <v>37.693548387096769</v>
      </c>
      <c r="D834" s="78">
        <f t="shared" si="45"/>
        <v>2.3176859504132223</v>
      </c>
      <c r="I834" s="90"/>
      <c r="J834" s="90"/>
      <c r="K834" s="90"/>
      <c r="L834" s="90"/>
    </row>
    <row r="835" spans="1:12">
      <c r="A835" s="65">
        <f t="shared" si="44"/>
        <v>1990</v>
      </c>
      <c r="B835" s="84">
        <v>32904</v>
      </c>
      <c r="C835" s="77">
        <f>IF(OR('SF American 11444500'!C835=-901,'SF American 11443500'!C835=-901),-901,
'SF American 11444500'!C835
-'SF American 11443500'!C835
-MAX(0,'SF American 11443460'!C835)
-MAX(0,'SF American 11443300'!C835))</f>
        <v>60.280645161290352</v>
      </c>
      <c r="D835" s="78">
        <f t="shared" si="45"/>
        <v>3.7065123966942171</v>
      </c>
      <c r="I835" s="90"/>
      <c r="J835" s="90"/>
      <c r="K835" s="90"/>
      <c r="L835" s="90"/>
    </row>
    <row r="836" spans="1:12">
      <c r="A836" s="65">
        <f t="shared" si="44"/>
        <v>1990</v>
      </c>
      <c r="B836" s="84">
        <v>32932</v>
      </c>
      <c r="C836" s="77">
        <f>IF(OR('SF American 11444500'!C836=-901,'SF American 11443500'!C836=-901),-901,
'SF American 11444500'!C836
-'SF American 11443500'!C836
-MAX(0,'SF American 11443460'!C836)
-MAX(0,'SF American 11443300'!C836))</f>
        <v>127.69999999999999</v>
      </c>
      <c r="D836" s="78">
        <f t="shared" si="45"/>
        <v>7.0920991735537191</v>
      </c>
      <c r="I836" s="90"/>
      <c r="J836" s="90"/>
      <c r="K836" s="90"/>
      <c r="L836" s="90"/>
    </row>
    <row r="837" spans="1:12">
      <c r="A837" s="65">
        <f t="shared" si="44"/>
        <v>1990</v>
      </c>
      <c r="B837" s="84">
        <v>32963</v>
      </c>
      <c r="C837" s="77">
        <f>IF(OR('SF American 11444500'!C837=-901,'SF American 11443500'!C837=-901),-901,
'SF American 11444500'!C837
-'SF American 11443500'!C837
-MAX(0,'SF American 11443460'!C837)
-MAX(0,'SF American 11443300'!C837))</f>
        <v>129.7225806451612</v>
      </c>
      <c r="D837" s="78">
        <f t="shared" si="45"/>
        <v>7.9763305785123908</v>
      </c>
      <c r="I837" s="90"/>
      <c r="J837" s="90"/>
      <c r="K837" s="90"/>
      <c r="L837" s="90"/>
    </row>
    <row r="838" spans="1:12">
      <c r="A838" s="65">
        <f t="shared" si="44"/>
        <v>1990</v>
      </c>
      <c r="B838" s="84">
        <v>32993</v>
      </c>
      <c r="C838" s="77">
        <f>IF(OR('SF American 11444500'!C838=-901,'SF American 11443500'!C838=-901),-901,
'SF American 11444500'!C838
-'SF American 11443500'!C838
-MAX(0,'SF American 11443460'!C838)
-MAX(0,'SF American 11443300'!C838))</f>
        <v>84.233333333333348</v>
      </c>
      <c r="D838" s="78">
        <f t="shared" si="45"/>
        <v>5.0122314049586789</v>
      </c>
      <c r="I838" s="90"/>
      <c r="J838" s="90"/>
      <c r="K838" s="90"/>
      <c r="L838" s="90"/>
    </row>
    <row r="839" spans="1:12">
      <c r="A839" s="65">
        <f t="shared" si="44"/>
        <v>1990</v>
      </c>
      <c r="B839" s="84">
        <v>33024</v>
      </c>
      <c r="C839" s="77">
        <f>IF(OR('SF American 11444500'!C839=-901,'SF American 11443500'!C839=-901),-901,
'SF American 11444500'!C839
-'SF American 11443500'!C839
-MAX(0,'SF American 11443460'!C839)
-MAX(0,'SF American 11443300'!C839))</f>
        <v>71.416129032258027</v>
      </c>
      <c r="D839" s="78">
        <f t="shared" si="45"/>
        <v>4.3912066115702455</v>
      </c>
      <c r="I839" s="90"/>
      <c r="J839" s="90"/>
      <c r="K839" s="90"/>
      <c r="L839" s="90"/>
    </row>
    <row r="840" spans="1:12">
      <c r="A840" s="65">
        <f t="shared" si="44"/>
        <v>1990</v>
      </c>
      <c r="B840" s="84">
        <v>33054</v>
      </c>
      <c r="C840" s="77">
        <f>IF(OR('SF American 11444500'!C840=-901,'SF American 11443500'!C840=-901),-901,
'SF American 11444500'!C840
-'SF American 11443500'!C840
-MAX(0,'SF American 11443460'!C840)
-MAX(0,'SF American 11443300'!C840))</f>
        <v>60.366666666666674</v>
      </c>
      <c r="D840" s="78">
        <f t="shared" si="45"/>
        <v>3.59206611570248</v>
      </c>
      <c r="I840" s="90"/>
      <c r="J840" s="90"/>
      <c r="K840" s="90"/>
      <c r="L840" s="90"/>
    </row>
    <row r="841" spans="1:12">
      <c r="A841" s="65">
        <f t="shared" si="44"/>
        <v>1990</v>
      </c>
      <c r="B841" s="84">
        <v>33085</v>
      </c>
      <c r="C841" s="77">
        <f>IF(OR('SF American 11444500'!C841=-901,'SF American 11443500'!C841=-901),-901,
'SF American 11444500'!C841
-'SF American 11443500'!C841
-MAX(0,'SF American 11443460'!C841)
-MAX(0,'SF American 11443300'!C841))</f>
        <v>81.338709677419388</v>
      </c>
      <c r="D841" s="78">
        <f t="shared" si="45"/>
        <v>5.001322314049589</v>
      </c>
      <c r="I841" s="90"/>
      <c r="J841" s="90"/>
      <c r="K841" s="90"/>
      <c r="L841" s="90"/>
    </row>
    <row r="842" spans="1:12">
      <c r="A842" s="65">
        <f t="shared" si="44"/>
        <v>1990</v>
      </c>
      <c r="B842" s="84">
        <v>33116</v>
      </c>
      <c r="C842" s="77">
        <f>IF(OR('SF American 11444500'!C842=-901,'SF American 11443500'!C842=-901),-901,
'SF American 11444500'!C842
-'SF American 11443500'!C842
-MAX(0,'SF American 11443460'!C842)
-MAX(0,'SF American 11443300'!C842))</f>
        <v>95.403225806451587</v>
      </c>
      <c r="D842" s="78">
        <f t="shared" si="45"/>
        <v>5.8661157024793358</v>
      </c>
      <c r="I842" s="90"/>
      <c r="J842" s="90"/>
      <c r="K842" s="90"/>
      <c r="L842" s="90"/>
    </row>
    <row r="843" spans="1:12">
      <c r="A843" s="65">
        <f t="shared" si="44"/>
        <v>1990</v>
      </c>
      <c r="B843" s="84">
        <v>33146</v>
      </c>
      <c r="C843" s="77">
        <f>IF(OR('SF American 11444500'!C843=-901,'SF American 11443500'!C843=-901),-901,
'SF American 11444500'!C843
-'SF American 11443500'!C843
-MAX(0,'SF American 11443460'!C843)
-MAX(0,'SF American 11443300'!C843))</f>
        <v>46.799999999999955</v>
      </c>
      <c r="D843" s="78">
        <f t="shared" si="45"/>
        <v>2.7847933884297493</v>
      </c>
      <c r="I843" s="90"/>
      <c r="J843" s="90"/>
      <c r="K843" s="90"/>
      <c r="L843" s="90"/>
    </row>
    <row r="844" spans="1:12">
      <c r="A844" s="65">
        <f t="shared" si="44"/>
        <v>1991</v>
      </c>
      <c r="B844" s="84">
        <v>33177</v>
      </c>
      <c r="C844" s="77">
        <f>IF(OR('SF American 11444500'!C844=-901,'SF American 11443500'!C844=-901),-901,
'SF American 11444500'!C844
-'SF American 11443500'!C844
-MAX(0,'SF American 11443460'!C844)
-MAX(0,'SF American 11443300'!C844))</f>
        <v>45.425806451612914</v>
      </c>
      <c r="D844" s="78">
        <f t="shared" si="45"/>
        <v>2.793123966942149</v>
      </c>
      <c r="I844" s="90"/>
      <c r="J844" s="90"/>
      <c r="K844" s="90"/>
      <c r="L844" s="90"/>
    </row>
    <row r="845" spans="1:12">
      <c r="A845" s="65">
        <f t="shared" si="44"/>
        <v>1991</v>
      </c>
      <c r="B845" s="84">
        <v>33207</v>
      </c>
      <c r="C845" s="77">
        <f>IF(OR('SF American 11444500'!C845=-901,'SF American 11443500'!C845=-901),-901,
'SF American 11444500'!C845
-'SF American 11443500'!C845
-MAX(0,'SF American 11443460'!C845)
-MAX(0,'SF American 11443300'!C845))</f>
        <v>7.1999999999999886</v>
      </c>
      <c r="D845" s="78">
        <f t="shared" si="45"/>
        <v>0.428429752066115</v>
      </c>
      <c r="I845" s="90"/>
      <c r="J845" s="90"/>
      <c r="K845" s="90"/>
      <c r="L845" s="90"/>
    </row>
    <row r="846" spans="1:12">
      <c r="A846" s="65">
        <f t="shared" si="44"/>
        <v>1991</v>
      </c>
      <c r="B846" s="84">
        <v>33238</v>
      </c>
      <c r="C846" s="77">
        <f>IF(OR('SF American 11444500'!C846=-901,'SF American 11443500'!C846=-901),-901,
'SF American 11444500'!C846
-'SF American 11443500'!C846
-MAX(0,'SF American 11443460'!C846)
-MAX(0,'SF American 11443300'!C846))</f>
        <v>19.941935483870964</v>
      </c>
      <c r="D846" s="78">
        <f t="shared" si="45"/>
        <v>1.2261818181818178</v>
      </c>
      <c r="I846" s="90"/>
      <c r="J846" s="90"/>
      <c r="K846" s="90"/>
      <c r="L846" s="90"/>
    </row>
    <row r="847" spans="1:12">
      <c r="A847" s="65">
        <f t="shared" si="44"/>
        <v>1991</v>
      </c>
      <c r="B847" s="84">
        <v>33269</v>
      </c>
      <c r="C847" s="77">
        <f>IF(OR('SF American 11444500'!C847=-901,'SF American 11443500'!C847=-901),-901,
'SF American 11444500'!C847
-'SF American 11443500'!C847
-MAX(0,'SF American 11443460'!C847)
-MAX(0,'SF American 11443300'!C847))</f>
        <v>12.732258064516145</v>
      </c>
      <c r="D847" s="78">
        <f t="shared" si="45"/>
        <v>0.78287603305785225</v>
      </c>
      <c r="I847" s="90"/>
      <c r="J847" s="90"/>
      <c r="K847" s="90"/>
      <c r="L847" s="90"/>
    </row>
    <row r="848" spans="1:12">
      <c r="A848" s="65">
        <f t="shared" si="44"/>
        <v>1991</v>
      </c>
      <c r="B848" s="84">
        <v>33297</v>
      </c>
      <c r="C848" s="77">
        <f>IF(OR('SF American 11444500'!C848=-901,'SF American 11443500'!C848=-901),-901,
'SF American 11444500'!C848
-'SF American 11443500'!C848
-MAX(0,'SF American 11443460'!C848)
-MAX(0,'SF American 11443300'!C848))</f>
        <v>25.164285714285711</v>
      </c>
      <c r="D848" s="78">
        <f t="shared" si="45"/>
        <v>1.3975537190082643</v>
      </c>
      <c r="I848" s="90"/>
      <c r="J848" s="90"/>
      <c r="K848" s="90"/>
      <c r="L848" s="90"/>
    </row>
    <row r="849" spans="1:12">
      <c r="A849" s="65">
        <f t="shared" ref="A849:A912" si="46">IF(MONTH(B849)&gt;9,YEAR(B849)+1,YEAR(B849))</f>
        <v>1991</v>
      </c>
      <c r="B849" s="84">
        <v>33328</v>
      </c>
      <c r="C849" s="77">
        <f>IF(OR('SF American 11444500'!C849=-901,'SF American 11443500'!C849=-901),-901,
'SF American 11444500'!C849
-'SF American 11443500'!C849
-MAX(0,'SF American 11443460'!C849)
-MAX(0,'SF American 11443300'!C849))</f>
        <v>185.38064516129032</v>
      </c>
      <c r="D849" s="78">
        <f t="shared" ref="D849:D912" si="47">IF(C849&lt;&gt;-901,C849*DAY(B849)*24*60*60/(220*22*9*1000),-901)</f>
        <v>11.398611570247935</v>
      </c>
      <c r="I849" s="90"/>
      <c r="J849" s="90"/>
      <c r="K849" s="90"/>
      <c r="L849" s="90"/>
    </row>
    <row r="850" spans="1:12">
      <c r="A850" s="65">
        <f t="shared" si="46"/>
        <v>1991</v>
      </c>
      <c r="B850" s="84">
        <v>33358</v>
      </c>
      <c r="C850" s="77">
        <f>IF(OR('SF American 11444500'!C850=-901,'SF American 11443500'!C850=-901),-901,
'SF American 11444500'!C850
-'SF American 11443500'!C850
-MAX(0,'SF American 11443460'!C850)
-MAX(0,'SF American 11443300'!C850))</f>
        <v>58.533333333333303</v>
      </c>
      <c r="D850" s="78">
        <f t="shared" si="47"/>
        <v>3.482975206611568</v>
      </c>
      <c r="I850" s="90"/>
      <c r="J850" s="90"/>
      <c r="K850" s="90"/>
      <c r="L850" s="90"/>
    </row>
    <row r="851" spans="1:12">
      <c r="A851" s="65">
        <f t="shared" si="46"/>
        <v>1991</v>
      </c>
      <c r="B851" s="84">
        <v>33389</v>
      </c>
      <c r="C851" s="77">
        <f>IF(OR('SF American 11444500'!C851=-901,'SF American 11443500'!C851=-901),-901,
'SF American 11444500'!C851
-'SF American 11443500'!C851
-MAX(0,'SF American 11443460'!C851)
-MAX(0,'SF American 11443300'!C851))</f>
        <v>30.48387096774195</v>
      </c>
      <c r="D851" s="78">
        <f t="shared" si="47"/>
        <v>1.8743801652892573</v>
      </c>
      <c r="I851" s="90"/>
      <c r="J851" s="90"/>
      <c r="K851" s="90"/>
      <c r="L851" s="90"/>
    </row>
    <row r="852" spans="1:12">
      <c r="A852" s="65">
        <f t="shared" si="46"/>
        <v>1991</v>
      </c>
      <c r="B852" s="84">
        <v>33419</v>
      </c>
      <c r="C852" s="77">
        <f>IF(OR('SF American 11444500'!C852=-901,'SF American 11443500'!C852=-901),-901,
'SF American 11444500'!C852
-'SF American 11443500'!C852
-MAX(0,'SF American 11443460'!C852)
-MAX(0,'SF American 11443300'!C852))</f>
        <v>19.533333333333303</v>
      </c>
      <c r="D852" s="78">
        <f t="shared" si="47"/>
        <v>1.1623140495867752</v>
      </c>
      <c r="I852" s="90"/>
      <c r="J852" s="90"/>
      <c r="K852" s="90"/>
      <c r="L852" s="90"/>
    </row>
    <row r="853" spans="1:12">
      <c r="A853" s="65">
        <f t="shared" si="46"/>
        <v>1991</v>
      </c>
      <c r="B853" s="84">
        <v>33450</v>
      </c>
      <c r="C853" s="77">
        <f>IF(OR('SF American 11444500'!C853=-901,'SF American 11443500'!C853=-901),-901,
'SF American 11444500'!C853
-'SF American 11443500'!C853
-MAX(0,'SF American 11443460'!C853)
-MAX(0,'SF American 11443300'!C853))</f>
        <v>26.932258064516191</v>
      </c>
      <c r="D853" s="78">
        <f t="shared" si="47"/>
        <v>1.6560000000000037</v>
      </c>
      <c r="I853" s="90"/>
      <c r="J853" s="90"/>
      <c r="K853" s="90"/>
      <c r="L853" s="90"/>
    </row>
    <row r="854" spans="1:12">
      <c r="A854" s="65">
        <f t="shared" si="46"/>
        <v>1991</v>
      </c>
      <c r="B854" s="84">
        <v>33481</v>
      </c>
      <c r="C854" s="77">
        <f>IF(OR('SF American 11444500'!C854=-901,'SF American 11443500'!C854=-901),-901,
'SF American 11444500'!C854
-'SF American 11443500'!C854
-MAX(0,'SF American 11443460'!C854)
-MAX(0,'SF American 11443300'!C854))</f>
        <v>23.361290322580658</v>
      </c>
      <c r="D854" s="78">
        <f t="shared" si="47"/>
        <v>1.4364297520661164</v>
      </c>
      <c r="I854" s="90"/>
      <c r="J854" s="90"/>
      <c r="K854" s="90"/>
      <c r="L854" s="90"/>
    </row>
    <row r="855" spans="1:12">
      <c r="A855" s="65">
        <f t="shared" si="46"/>
        <v>1991</v>
      </c>
      <c r="B855" s="84">
        <v>33511</v>
      </c>
      <c r="C855" s="77">
        <f>IF(OR('SF American 11444500'!C855=-901,'SF American 11443500'!C855=-901),-901,
'SF American 11444500'!C855
-'SF American 11443500'!C855
-MAX(0,'SF American 11443460'!C855)
-MAX(0,'SF American 11443300'!C855))</f>
        <v>23.666666666666629</v>
      </c>
      <c r="D855" s="78">
        <f t="shared" si="47"/>
        <v>1.408264462809915</v>
      </c>
      <c r="I855" s="90"/>
      <c r="J855" s="90"/>
      <c r="K855" s="90"/>
      <c r="L855" s="90"/>
    </row>
    <row r="856" spans="1:12">
      <c r="A856" s="65">
        <f t="shared" si="46"/>
        <v>1992</v>
      </c>
      <c r="B856" s="84">
        <v>33542</v>
      </c>
      <c r="C856" s="77">
        <f>IF(OR('SF American 11444500'!C856=-901,'SF American 11443500'!C856=-901),-901,
'SF American 11444500'!C856
-'SF American 11443500'!C856
-MAX(0,'SF American 11443460'!C856)
-MAX(0,'SF American 11443300'!C856))</f>
        <v>33.787096774193571</v>
      </c>
      <c r="D856" s="78">
        <f t="shared" si="47"/>
        <v>2.0774876033057867</v>
      </c>
      <c r="I856" s="90"/>
      <c r="J856" s="90"/>
      <c r="K856" s="90"/>
      <c r="L856" s="90"/>
    </row>
    <row r="857" spans="1:12">
      <c r="A857" s="65">
        <f t="shared" si="46"/>
        <v>1992</v>
      </c>
      <c r="B857" s="84">
        <v>33572</v>
      </c>
      <c r="C857" s="77">
        <f>IF(OR('SF American 11444500'!C857=-901,'SF American 11443500'!C857=-901),-901,
'SF American 11444500'!C857
-'SF American 11443500'!C857
-MAX(0,'SF American 11443460'!C857)
-MAX(0,'SF American 11443300'!C857))</f>
        <v>20.699999999999989</v>
      </c>
      <c r="D857" s="78">
        <f t="shared" si="47"/>
        <v>1.231735537190082</v>
      </c>
      <c r="I857" s="90"/>
      <c r="J857" s="90"/>
      <c r="K857" s="90"/>
      <c r="L857" s="90"/>
    </row>
    <row r="858" spans="1:12">
      <c r="A858" s="65">
        <f t="shared" si="46"/>
        <v>1992</v>
      </c>
      <c r="B858" s="84">
        <v>33603</v>
      </c>
      <c r="C858" s="77">
        <f>IF(OR('SF American 11444500'!C858=-901,'SF American 11443500'!C858=-901),-901,
'SF American 11444500'!C858
-'SF American 11443500'!C858
-MAX(0,'SF American 11443460'!C858)
-MAX(0,'SF American 11443300'!C858))</f>
        <v>30.841935483870884</v>
      </c>
      <c r="D858" s="78">
        <f t="shared" si="47"/>
        <v>1.8963966942148709</v>
      </c>
      <c r="I858" s="90"/>
      <c r="J858" s="90"/>
      <c r="K858" s="90"/>
      <c r="L858" s="90"/>
    </row>
    <row r="859" spans="1:12">
      <c r="A859" s="65">
        <f t="shared" si="46"/>
        <v>1992</v>
      </c>
      <c r="B859" s="84">
        <v>33634</v>
      </c>
      <c r="C859" s="77">
        <f>IF(OR('SF American 11444500'!C859=-901,'SF American 11443500'!C859=-901),-901,
'SF American 11444500'!C859
-'SF American 11443500'!C859
-MAX(0,'SF American 11443460'!C859)
-MAX(0,'SF American 11443300'!C859))</f>
        <v>42.125806451612902</v>
      </c>
      <c r="D859" s="78">
        <f t="shared" si="47"/>
        <v>2.5902148760330581</v>
      </c>
      <c r="I859" s="90"/>
      <c r="J859" s="90"/>
      <c r="K859" s="90"/>
      <c r="L859" s="90"/>
    </row>
    <row r="860" spans="1:12">
      <c r="A860" s="65">
        <f t="shared" si="46"/>
        <v>1992</v>
      </c>
      <c r="B860" s="84">
        <v>33663</v>
      </c>
      <c r="C860" s="77">
        <f>IF(OR('SF American 11444500'!C860=-901,'SF American 11443500'!C860=-901),-901,
'SF American 11444500'!C860
-'SF American 11443500'!C860
-MAX(0,'SF American 11443460'!C860)
-MAX(0,'SF American 11443300'!C860))</f>
        <v>191.94137931034493</v>
      </c>
      <c r="D860" s="78">
        <f t="shared" si="47"/>
        <v>11.04059504132232</v>
      </c>
      <c r="I860" s="90"/>
      <c r="J860" s="90"/>
      <c r="K860" s="90"/>
      <c r="L860" s="90"/>
    </row>
    <row r="861" spans="1:12">
      <c r="A861" s="65">
        <f t="shared" si="46"/>
        <v>1992</v>
      </c>
      <c r="B861" s="84">
        <v>33694</v>
      </c>
      <c r="C861" s="77">
        <f>IF(OR('SF American 11444500'!C861=-901,'SF American 11443500'!C861=-901),-901,
'SF American 11444500'!C861
-'SF American 11443500'!C861
-MAX(0,'SF American 11443460'!C861)
-MAX(0,'SF American 11443300'!C861))</f>
        <v>70.774193548387075</v>
      </c>
      <c r="D861" s="78">
        <f t="shared" si="47"/>
        <v>4.3517355371900805</v>
      </c>
      <c r="I861" s="90"/>
      <c r="J861" s="90"/>
      <c r="K861" s="90"/>
      <c r="L861" s="90"/>
    </row>
    <row r="862" spans="1:12">
      <c r="A862" s="65">
        <f t="shared" si="46"/>
        <v>1992</v>
      </c>
      <c r="B862" s="84">
        <v>33724</v>
      </c>
      <c r="C862" s="77">
        <f>IF(OR('SF American 11444500'!C862=-901,'SF American 11443500'!C862=-901),-901,
'SF American 11444500'!C862
-'SF American 11443500'!C862
-MAX(0,'SF American 11443460'!C862)
-MAX(0,'SF American 11443300'!C862))</f>
        <v>79.600000000000023</v>
      </c>
      <c r="D862" s="78">
        <f t="shared" si="47"/>
        <v>4.7365289256198366</v>
      </c>
      <c r="I862" s="90"/>
      <c r="J862" s="90"/>
      <c r="K862" s="90"/>
      <c r="L862" s="90"/>
    </row>
    <row r="863" spans="1:12">
      <c r="A863" s="65">
        <f t="shared" si="46"/>
        <v>1992</v>
      </c>
      <c r="B863" s="84">
        <v>33755</v>
      </c>
      <c r="C863" s="77">
        <f>IF(OR('SF American 11444500'!C863=-901,'SF American 11443500'!C863=-901),-901,
'SF American 11444500'!C863
-'SF American 11443500'!C863
-MAX(0,'SF American 11443460'!C863)
-MAX(0,'SF American 11443300'!C863))</f>
        <v>27.351612903225828</v>
      </c>
      <c r="D863" s="78">
        <f t="shared" si="47"/>
        <v>1.6817851239669435</v>
      </c>
      <c r="I863" s="90"/>
      <c r="J863" s="90"/>
      <c r="K863" s="90"/>
      <c r="L863" s="90"/>
    </row>
    <row r="864" spans="1:12">
      <c r="A864" s="65">
        <f t="shared" si="46"/>
        <v>1992</v>
      </c>
      <c r="B864" s="84">
        <v>33785</v>
      </c>
      <c r="C864" s="77">
        <f>IF(OR('SF American 11444500'!C864=-901,'SF American 11443500'!C864=-901),-901,
'SF American 11444500'!C864
-'SF American 11443500'!C864
-MAX(0,'SF American 11443460'!C864)
-MAX(0,'SF American 11443300'!C864))</f>
        <v>20.53333333333336</v>
      </c>
      <c r="D864" s="78">
        <f t="shared" si="47"/>
        <v>1.2218181818181832</v>
      </c>
      <c r="I864" s="90"/>
      <c r="J864" s="90"/>
      <c r="K864" s="90"/>
      <c r="L864" s="90"/>
    </row>
    <row r="865" spans="1:12">
      <c r="A865" s="65">
        <f t="shared" si="46"/>
        <v>1992</v>
      </c>
      <c r="B865" s="84">
        <v>33816</v>
      </c>
      <c r="C865" s="77">
        <f>IF(OR('SF American 11444500'!C865=-901,'SF American 11443500'!C865=-901),-901,
'SF American 11444500'!C865
-'SF American 11443500'!C865
-MAX(0,'SF American 11443460'!C865)
-MAX(0,'SF American 11443300'!C865))</f>
        <v>-13.04516129032254</v>
      </c>
      <c r="D865" s="78">
        <f t="shared" si="47"/>
        <v>-0.80211570247933628</v>
      </c>
      <c r="I865" s="90"/>
      <c r="J865" s="90"/>
      <c r="K865" s="90"/>
      <c r="L865" s="90"/>
    </row>
    <row r="866" spans="1:12">
      <c r="A866" s="65">
        <f t="shared" si="46"/>
        <v>1992</v>
      </c>
      <c r="B866" s="84">
        <v>33847</v>
      </c>
      <c r="C866" s="77">
        <f>IF(OR('SF American 11444500'!C866=-901,'SF American 11443500'!C866=-901),-901,
'SF American 11444500'!C866
-'SF American 11443500'!C866
-MAX(0,'SF American 11443460'!C866)
-MAX(0,'SF American 11443300'!C866))</f>
        <v>15</v>
      </c>
      <c r="D866" s="78">
        <f t="shared" si="47"/>
        <v>0.92231404958677687</v>
      </c>
      <c r="I866" s="90"/>
      <c r="J866" s="90"/>
      <c r="K866" s="90"/>
      <c r="L866" s="90"/>
    </row>
    <row r="867" spans="1:12">
      <c r="A867" s="65">
        <f t="shared" si="46"/>
        <v>1992</v>
      </c>
      <c r="B867" s="84">
        <v>33877</v>
      </c>
      <c r="C867" s="77">
        <f>IF(OR('SF American 11444500'!C867=-901,'SF American 11443500'!C867=-901),-901,
'SF American 11444500'!C867
-'SF American 11443500'!C867
-MAX(0,'SF American 11443460'!C867)
-MAX(0,'SF American 11443300'!C867))</f>
        <v>-4.9000000000000341</v>
      </c>
      <c r="D867" s="78">
        <f t="shared" si="47"/>
        <v>-0.29157024793388636</v>
      </c>
      <c r="I867" s="90"/>
      <c r="J867" s="90"/>
      <c r="K867" s="90"/>
      <c r="L867" s="90"/>
    </row>
    <row r="868" spans="1:12">
      <c r="A868" s="65">
        <f t="shared" si="46"/>
        <v>1993</v>
      </c>
      <c r="B868" s="84">
        <v>33908</v>
      </c>
      <c r="C868" s="77">
        <f>IF(OR('SF American 11444500'!C868=-901,'SF American 11443500'!C868=-901),-901,
'SF American 11444500'!C868
-'SF American 11443500'!C868
-MAX(0,'SF American 11443460'!C868)
-MAX(0,'SF American 11443300'!C868))</f>
        <v>12.51612903225805</v>
      </c>
      <c r="D868" s="78">
        <f t="shared" si="47"/>
        <v>0.76958677685950316</v>
      </c>
      <c r="I868" s="90"/>
      <c r="J868" s="90"/>
      <c r="K868" s="90"/>
      <c r="L868" s="90"/>
    </row>
    <row r="869" spans="1:12">
      <c r="A869" s="65">
        <f t="shared" si="46"/>
        <v>1993</v>
      </c>
      <c r="B869" s="84">
        <v>33938</v>
      </c>
      <c r="C869" s="77">
        <f>IF(OR('SF American 11444500'!C869=-901,'SF American 11443500'!C869=-901),-901,
'SF American 11444500'!C869
-'SF American 11443500'!C869
-MAX(0,'SF American 11443460'!C869)
-MAX(0,'SF American 11443300'!C869))</f>
        <v>20.433333333333337</v>
      </c>
      <c r="D869" s="78">
        <f t="shared" si="47"/>
        <v>1.2158677685950416</v>
      </c>
      <c r="I869" s="90"/>
      <c r="J869" s="90"/>
      <c r="K869" s="90"/>
      <c r="L869" s="90"/>
    </row>
    <row r="870" spans="1:12">
      <c r="A870" s="65">
        <f t="shared" si="46"/>
        <v>1993</v>
      </c>
      <c r="B870" s="84">
        <v>33969</v>
      </c>
      <c r="C870" s="77">
        <f>IF(OR('SF American 11444500'!C870=-901,'SF American 11443500'!C870=-901),-901,
'SF American 11444500'!C870
-'SF American 11443500'!C870
-MAX(0,'SF American 11443460'!C870)
-MAX(0,'SF American 11443300'!C870))</f>
        <v>83.851612903225828</v>
      </c>
      <c r="D870" s="78">
        <f t="shared" si="47"/>
        <v>5.155834710743803</v>
      </c>
      <c r="I870" s="90"/>
      <c r="J870" s="90"/>
      <c r="K870" s="90"/>
      <c r="L870" s="90"/>
    </row>
    <row r="871" spans="1:12">
      <c r="A871" s="65">
        <f t="shared" si="46"/>
        <v>1993</v>
      </c>
      <c r="B871" s="84">
        <v>34000</v>
      </c>
      <c r="C871" s="77">
        <f>IF(OR('SF American 11444500'!C871=-901,'SF American 11443500'!C871=-901),-901,
'SF American 11444500'!C871
-'SF American 11443500'!C871
-MAX(0,'SF American 11443460'!C871)
-MAX(0,'SF American 11443300'!C871))</f>
        <v>398.19354838709683</v>
      </c>
      <c r="D871" s="78">
        <f t="shared" si="47"/>
        <v>24.483966942148765</v>
      </c>
      <c r="I871" s="90"/>
      <c r="J871" s="90"/>
      <c r="K871" s="90"/>
      <c r="L871" s="90"/>
    </row>
    <row r="872" spans="1:12">
      <c r="A872" s="65">
        <f t="shared" si="46"/>
        <v>1993</v>
      </c>
      <c r="B872" s="84">
        <v>34028</v>
      </c>
      <c r="C872" s="77">
        <f>IF(OR('SF American 11444500'!C872=-901,'SF American 11443500'!C872=-901),-901,
'SF American 11444500'!C872
-'SF American 11443500'!C872
-MAX(0,'SF American 11443460'!C872)
-MAX(0,'SF American 11443300'!C872))</f>
        <v>286.96428571428578</v>
      </c>
      <c r="D872" s="78">
        <f t="shared" si="47"/>
        <v>15.937190082644634</v>
      </c>
      <c r="I872" s="90"/>
      <c r="J872" s="90"/>
      <c r="K872" s="90"/>
      <c r="L872" s="90"/>
    </row>
    <row r="873" spans="1:12">
      <c r="A873" s="65">
        <f t="shared" si="46"/>
        <v>1993</v>
      </c>
      <c r="B873" s="84">
        <v>34059</v>
      </c>
      <c r="C873" s="77">
        <f>IF(OR('SF American 11444500'!C873=-901,'SF American 11443500'!C873=-901),-901,
'SF American 11444500'!C873
-'SF American 11443500'!C873
-MAX(0,'SF American 11443460'!C873)
-MAX(0,'SF American 11443300'!C873))</f>
        <v>157.51612903225805</v>
      </c>
      <c r="D873" s="78">
        <f t="shared" si="47"/>
        <v>9.685289256198347</v>
      </c>
      <c r="I873" s="90"/>
      <c r="J873" s="90"/>
      <c r="K873" s="90"/>
      <c r="L873" s="90"/>
    </row>
    <row r="874" spans="1:12">
      <c r="A874" s="65">
        <f t="shared" si="46"/>
        <v>1993</v>
      </c>
      <c r="B874" s="84">
        <v>34089</v>
      </c>
      <c r="C874" s="77">
        <f>IF(OR('SF American 11444500'!C874=-901,'SF American 11443500'!C874=-901),-901,
'SF American 11444500'!C874
-'SF American 11443500'!C874
-MAX(0,'SF American 11443460'!C874)
-MAX(0,'SF American 11443300'!C874))</f>
        <v>51.366666666666333</v>
      </c>
      <c r="D874" s="78">
        <f t="shared" si="47"/>
        <v>3.0565289256198147</v>
      </c>
      <c r="I874" s="90"/>
      <c r="J874" s="90"/>
      <c r="K874" s="90"/>
      <c r="L874" s="90"/>
    </row>
    <row r="875" spans="1:12">
      <c r="A875" s="65">
        <f t="shared" si="46"/>
        <v>1993</v>
      </c>
      <c r="B875" s="84">
        <v>34120</v>
      </c>
      <c r="C875" s="77">
        <f>IF(OR('SF American 11444500'!C875=-901,'SF American 11443500'!C875=-901),-901,
'SF American 11444500'!C875
-'SF American 11443500'!C875
-MAX(0,'SF American 11443460'!C875)
-MAX(0,'SF American 11443300'!C875))</f>
        <v>-6.1612903225804985</v>
      </c>
      <c r="D875" s="78">
        <f t="shared" si="47"/>
        <v>-0.37884297520660259</v>
      </c>
      <c r="I875" s="90"/>
      <c r="J875" s="90"/>
      <c r="K875" s="90"/>
      <c r="L875" s="90"/>
    </row>
    <row r="876" spans="1:12">
      <c r="A876" s="65">
        <f t="shared" si="46"/>
        <v>1993</v>
      </c>
      <c r="B876" s="84">
        <v>34150</v>
      </c>
      <c r="C876" s="77">
        <f>IF(OR('SF American 11444500'!C876=-901,'SF American 11443500'!C876=-901),-901,
'SF American 11444500'!C876
-'SF American 11443500'!C876
-MAX(0,'SF American 11443460'!C876)
-MAX(0,'SF American 11443300'!C876))</f>
        <v>-49.733333333333121</v>
      </c>
      <c r="D876" s="78">
        <f t="shared" si="47"/>
        <v>-2.9593388429751935</v>
      </c>
      <c r="I876" s="90"/>
      <c r="J876" s="90"/>
      <c r="K876" s="90"/>
      <c r="L876" s="90"/>
    </row>
    <row r="877" spans="1:12">
      <c r="A877" s="65">
        <f t="shared" si="46"/>
        <v>1993</v>
      </c>
      <c r="B877" s="84">
        <v>34181</v>
      </c>
      <c r="C877" s="77">
        <f>IF(OR('SF American 11444500'!C877=-901,'SF American 11443500'!C877=-901),-901,
'SF American 11444500'!C877
-'SF American 11443500'!C877
-MAX(0,'SF American 11443460'!C877)
-MAX(0,'SF American 11443300'!C877))</f>
        <v>-32.54838709677415</v>
      </c>
      <c r="D877" s="78">
        <f t="shared" si="47"/>
        <v>-2.0013223140495842</v>
      </c>
      <c r="I877" s="90"/>
      <c r="J877" s="90"/>
      <c r="K877" s="90"/>
      <c r="L877" s="90"/>
    </row>
    <row r="878" spans="1:12">
      <c r="A878" s="65">
        <f t="shared" si="46"/>
        <v>1993</v>
      </c>
      <c r="B878" s="84">
        <v>34212</v>
      </c>
      <c r="C878" s="77">
        <f>IF(OR('SF American 11444500'!C878=-901,'SF American 11443500'!C878=-901),-901,
'SF American 11444500'!C878
-'SF American 11443500'!C878
-MAX(0,'SF American 11443460'!C878)
-MAX(0,'SF American 11443300'!C878))</f>
        <v>-30.806451612903174</v>
      </c>
      <c r="D878" s="78">
        <f t="shared" si="47"/>
        <v>-1.8942148760330551</v>
      </c>
      <c r="I878" s="90"/>
      <c r="J878" s="90"/>
      <c r="K878" s="90"/>
      <c r="L878" s="90"/>
    </row>
    <row r="879" spans="1:12">
      <c r="A879" s="65">
        <f t="shared" si="46"/>
        <v>1993</v>
      </c>
      <c r="B879" s="84">
        <v>34242</v>
      </c>
      <c r="C879" s="77">
        <f>IF(OR('SF American 11444500'!C879=-901,'SF American 11443500'!C879=-901),-901,
'SF American 11444500'!C879
-'SF American 11443500'!C879
-MAX(0,'SF American 11443460'!C879)
-MAX(0,'SF American 11443300'!C879))</f>
        <v>-11.399999999999977</v>
      </c>
      <c r="D879" s="78">
        <f t="shared" si="47"/>
        <v>-0.67834710743801518</v>
      </c>
      <c r="I879" s="90"/>
      <c r="J879" s="90"/>
      <c r="K879" s="90"/>
      <c r="L879" s="90"/>
    </row>
    <row r="880" spans="1:12">
      <c r="A880" s="65">
        <f t="shared" si="46"/>
        <v>1994</v>
      </c>
      <c r="B880" s="84">
        <v>34273</v>
      </c>
      <c r="C880" s="77">
        <f>IF(OR('SF American 11444500'!C880=-901,'SF American 11443500'!C880=-901),-901,
'SF American 11444500'!C880
-'SF American 11443500'!C880
-MAX(0,'SF American 11443460'!C880)
-MAX(0,'SF American 11443300'!C880))</f>
        <v>6.912903225806474</v>
      </c>
      <c r="D880" s="78">
        <f t="shared" si="47"/>
        <v>0.42505785123967088</v>
      </c>
      <c r="I880" s="90"/>
      <c r="J880" s="90"/>
      <c r="K880" s="90"/>
      <c r="L880" s="90"/>
    </row>
    <row r="881" spans="1:12">
      <c r="A881" s="65">
        <f t="shared" si="46"/>
        <v>1994</v>
      </c>
      <c r="B881" s="84">
        <v>34303</v>
      </c>
      <c r="C881" s="77">
        <f>IF(OR('SF American 11444500'!C881=-901,'SF American 11443500'!C881=-901),-901,
'SF American 11444500'!C881
-'SF American 11443500'!C881
-MAX(0,'SF American 11443460'!C881)
-MAX(0,'SF American 11443300'!C881))</f>
        <v>-9.1000000000000227</v>
      </c>
      <c r="D881" s="78">
        <f t="shared" si="47"/>
        <v>-0.54148760330578649</v>
      </c>
      <c r="I881" s="90"/>
      <c r="J881" s="90"/>
      <c r="K881" s="90"/>
      <c r="L881" s="90"/>
    </row>
    <row r="882" spans="1:12">
      <c r="A882" s="65">
        <f t="shared" si="46"/>
        <v>1994</v>
      </c>
      <c r="B882" s="84">
        <v>34334</v>
      </c>
      <c r="C882" s="77">
        <f>IF(OR('SF American 11444500'!C882=-901,'SF American 11443500'!C882=-901),-901,
'SF American 11444500'!C882
-'SF American 11443500'!C882
-MAX(0,'SF American 11443460'!C882)
-MAX(0,'SF American 11443300'!C882))</f>
        <v>4.6806451612903857</v>
      </c>
      <c r="D882" s="78">
        <f t="shared" si="47"/>
        <v>0.28780165289256587</v>
      </c>
      <c r="I882" s="90"/>
      <c r="J882" s="90"/>
      <c r="K882" s="90"/>
      <c r="L882" s="90"/>
    </row>
    <row r="883" spans="1:12">
      <c r="A883" s="65">
        <f t="shared" si="46"/>
        <v>1994</v>
      </c>
      <c r="B883" s="84">
        <v>34365</v>
      </c>
      <c r="C883" s="77">
        <f>IF(OR('SF American 11444500'!C883=-901,'SF American 11443500'!C883=-901),-901,
'SF American 11444500'!C883
-'SF American 11443500'!C883
-MAX(0,'SF American 11443460'!C883)
-MAX(0,'SF American 11443300'!C883))</f>
        <v>18.206451612903209</v>
      </c>
      <c r="D883" s="78">
        <f t="shared" si="47"/>
        <v>1.1194710743801641</v>
      </c>
      <c r="I883" s="90"/>
      <c r="J883" s="90"/>
      <c r="K883" s="90"/>
      <c r="L883" s="90"/>
    </row>
    <row r="884" spans="1:12">
      <c r="A884" s="65">
        <f t="shared" si="46"/>
        <v>1994</v>
      </c>
      <c r="B884" s="84">
        <v>34393</v>
      </c>
      <c r="C884" s="77">
        <f>IF(OR('SF American 11444500'!C884=-901,'SF American 11443500'!C884=-901),-901,
'SF American 11444500'!C884
-'SF American 11443500'!C884
-MAX(0,'SF American 11443460'!C884)
-MAX(0,'SF American 11443300'!C884))</f>
        <v>68.914285714285711</v>
      </c>
      <c r="D884" s="78">
        <f t="shared" si="47"/>
        <v>3.8273057851239662</v>
      </c>
      <c r="I884" s="90"/>
      <c r="J884" s="90"/>
      <c r="K884" s="90"/>
      <c r="L884" s="90"/>
    </row>
    <row r="885" spans="1:12">
      <c r="A885" s="65">
        <f t="shared" si="46"/>
        <v>1994</v>
      </c>
      <c r="B885" s="84">
        <v>34424</v>
      </c>
      <c r="C885" s="77">
        <f>IF(OR('SF American 11444500'!C885=-901,'SF American 11443500'!C885=-901),-901,
'SF American 11444500'!C885
-'SF American 11443500'!C885
-MAX(0,'SF American 11443460'!C885)
-MAX(0,'SF American 11443300'!C885))</f>
        <v>23.393548387096757</v>
      </c>
      <c r="D885" s="78">
        <f t="shared" si="47"/>
        <v>1.4384132231404949</v>
      </c>
      <c r="I885" s="90"/>
      <c r="J885" s="90"/>
      <c r="K885" s="90"/>
      <c r="L885" s="90"/>
    </row>
    <row r="886" spans="1:12">
      <c r="A886" s="65">
        <f t="shared" si="46"/>
        <v>1994</v>
      </c>
      <c r="B886" s="84">
        <v>34454</v>
      </c>
      <c r="C886" s="77">
        <f>IF(OR('SF American 11444500'!C886=-901,'SF American 11443500'!C886=-901),-901,
'SF American 11444500'!C886
-'SF American 11443500'!C886
-MAX(0,'SF American 11443460'!C886)
-MAX(0,'SF American 11443300'!C886))</f>
        <v>18.43333333333328</v>
      </c>
      <c r="D886" s="78">
        <f t="shared" si="47"/>
        <v>1.0968595041322282</v>
      </c>
      <c r="I886" s="90"/>
      <c r="J886" s="90"/>
      <c r="K886" s="90"/>
      <c r="L886" s="90"/>
    </row>
    <row r="887" spans="1:12">
      <c r="A887" s="65">
        <f t="shared" si="46"/>
        <v>1994</v>
      </c>
      <c r="B887" s="84">
        <v>34485</v>
      </c>
      <c r="C887" s="77">
        <f>IF(OR('SF American 11444500'!C887=-901,'SF American 11443500'!C887=-901),-901,
'SF American 11444500'!C887
-'SF American 11443500'!C887
-MAX(0,'SF American 11443460'!C887)
-MAX(0,'SF American 11443300'!C887))</f>
        <v>2.7354838709677551</v>
      </c>
      <c r="D887" s="78">
        <f t="shared" si="47"/>
        <v>0.16819834710743883</v>
      </c>
      <c r="I887" s="90"/>
      <c r="J887" s="90"/>
      <c r="K887" s="90"/>
      <c r="L887" s="90"/>
    </row>
    <row r="888" spans="1:12">
      <c r="A888" s="65">
        <f t="shared" si="46"/>
        <v>1994</v>
      </c>
      <c r="B888" s="84">
        <v>34515</v>
      </c>
      <c r="C888" s="77">
        <f>IF(OR('SF American 11444500'!C888=-901,'SF American 11443500'!C888=-901),-901,
'SF American 11444500'!C888
-'SF American 11443500'!C888
-MAX(0,'SF American 11443460'!C888)
-MAX(0,'SF American 11443300'!C888))</f>
        <v>8.7000000000000455</v>
      </c>
      <c r="D888" s="78">
        <f t="shared" si="47"/>
        <v>0.51768595041322585</v>
      </c>
      <c r="I888" s="90"/>
      <c r="J888" s="90"/>
      <c r="K888" s="90"/>
      <c r="L888" s="90"/>
    </row>
    <row r="889" spans="1:12">
      <c r="A889" s="65">
        <f t="shared" si="46"/>
        <v>1994</v>
      </c>
      <c r="B889" s="84">
        <v>34546</v>
      </c>
      <c r="C889" s="77">
        <f>IF(OR('SF American 11444500'!C889=-901,'SF American 11443500'!C889=-901),-901,
'SF American 11444500'!C889
-'SF American 11443500'!C889
-MAX(0,'SF American 11443460'!C889)
-MAX(0,'SF American 11443300'!C889))</f>
        <v>10.48709677419356</v>
      </c>
      <c r="D889" s="78">
        <f t="shared" si="47"/>
        <v>0.64482644628099239</v>
      </c>
      <c r="I889" s="90"/>
      <c r="J889" s="90"/>
      <c r="K889" s="90"/>
      <c r="L889" s="90"/>
    </row>
    <row r="890" spans="1:12">
      <c r="A890" s="65">
        <f t="shared" si="46"/>
        <v>1994</v>
      </c>
      <c r="B890" s="84">
        <v>34577</v>
      </c>
      <c r="C890" s="77">
        <f>IF(OR('SF American 11444500'!C890=-901,'SF American 11443500'!C890=-901),-901,
'SF American 11444500'!C890
-'SF American 11443500'!C890
-MAX(0,'SF American 11443460'!C890)
-MAX(0,'SF American 11443300'!C890))</f>
        <v>14.50322580645161</v>
      </c>
      <c r="D890" s="78">
        <f t="shared" si="47"/>
        <v>0.89176859504132211</v>
      </c>
      <c r="I890" s="90"/>
      <c r="J890" s="90"/>
      <c r="K890" s="90"/>
      <c r="L890" s="90"/>
    </row>
    <row r="891" spans="1:12">
      <c r="A891" s="65">
        <f t="shared" si="46"/>
        <v>1994</v>
      </c>
      <c r="B891" s="84">
        <v>34607</v>
      </c>
      <c r="C891" s="77">
        <f>IF(OR('SF American 11444500'!C891=-901,'SF American 11443500'!C891=-901),-901,
'SF American 11444500'!C891
-'SF American 11443500'!C891
-MAX(0,'SF American 11443460'!C891)
-MAX(0,'SF American 11443300'!C891))</f>
        <v>3.3000000000000114</v>
      </c>
      <c r="D891" s="78">
        <f t="shared" si="47"/>
        <v>0.19636363636363705</v>
      </c>
      <c r="I891" s="90"/>
      <c r="J891" s="90"/>
      <c r="K891" s="90"/>
      <c r="L891" s="90"/>
    </row>
    <row r="892" spans="1:12">
      <c r="A892" s="65">
        <f t="shared" si="46"/>
        <v>1995</v>
      </c>
      <c r="B892" s="84">
        <v>34638</v>
      </c>
      <c r="C892" s="77">
        <f>IF(OR('SF American 11444500'!C892=-901,'SF American 11443500'!C892=-901),-901,
'SF American 11444500'!C892
-'SF American 11443500'!C892
-MAX(0,'SF American 11443460'!C892)
-MAX(0,'SF American 11443300'!C892))</f>
        <v>10.258064516129025</v>
      </c>
      <c r="D892" s="78">
        <f t="shared" si="47"/>
        <v>0.63074380165289201</v>
      </c>
      <c r="I892" s="90"/>
      <c r="J892" s="90"/>
      <c r="K892" s="90"/>
      <c r="L892" s="90"/>
    </row>
    <row r="893" spans="1:12">
      <c r="A893" s="65">
        <f t="shared" si="46"/>
        <v>1995</v>
      </c>
      <c r="B893" s="84">
        <v>34668</v>
      </c>
      <c r="C893" s="77">
        <f>IF(OR('SF American 11444500'!C893=-901,'SF American 11443500'!C893=-901),-901,
'SF American 11444500'!C893
-'SF American 11443500'!C893
-MAX(0,'SF American 11443460'!C893)
-MAX(0,'SF American 11443300'!C893))</f>
        <v>45.066666666666663</v>
      </c>
      <c r="D893" s="78">
        <f t="shared" si="47"/>
        <v>2.6816528925619836</v>
      </c>
      <c r="I893" s="90"/>
      <c r="J893" s="90"/>
      <c r="K893" s="90"/>
      <c r="L893" s="90"/>
    </row>
    <row r="894" spans="1:12">
      <c r="A894" s="65">
        <f t="shared" si="46"/>
        <v>1995</v>
      </c>
      <c r="B894" s="84">
        <v>34699</v>
      </c>
      <c r="C894" s="77">
        <f>IF(OR('SF American 11444500'!C894=-901,'SF American 11443500'!C894=-901),-901,
'SF American 11444500'!C894
-'SF American 11443500'!C894
-MAX(0,'SF American 11443460'!C894)
-MAX(0,'SF American 11443300'!C894))</f>
        <v>105.97741935483873</v>
      </c>
      <c r="D894" s="78">
        <f t="shared" si="47"/>
        <v>6.5162975206611584</v>
      </c>
      <c r="I894" s="90"/>
      <c r="J894" s="90"/>
      <c r="K894" s="90"/>
      <c r="L894" s="90"/>
    </row>
    <row r="895" spans="1:12">
      <c r="A895" s="65">
        <f t="shared" si="46"/>
        <v>1995</v>
      </c>
      <c r="B895" s="84">
        <v>34730</v>
      </c>
      <c r="C895" s="77">
        <f>IF(OR('SF American 11444500'!C895=-901,'SF American 11443500'!C895=-901),-901,
'SF American 11444500'!C895
-'SF American 11443500'!C895
-MAX(0,'SF American 11443460'!C895)
-MAX(0,'SF American 11443300'!C895))</f>
        <v>578.09677419354875</v>
      </c>
      <c r="D895" s="78">
        <f t="shared" si="47"/>
        <v>35.545785123966965</v>
      </c>
      <c r="I895" s="90"/>
      <c r="J895" s="90"/>
      <c r="K895" s="90"/>
      <c r="L895" s="90"/>
    </row>
    <row r="896" spans="1:12">
      <c r="A896" s="65">
        <f t="shared" si="46"/>
        <v>1995</v>
      </c>
      <c r="B896" s="84">
        <v>34758</v>
      </c>
      <c r="C896" s="77">
        <f>IF(OR('SF American 11444500'!C896=-901,'SF American 11443500'!C896=-901),-901,
'SF American 11444500'!C896
-'SF American 11443500'!C896
-MAX(0,'SF American 11443460'!C896)
-MAX(0,'SF American 11443300'!C896))</f>
        <v>3.7857142857142208</v>
      </c>
      <c r="D896" s="78">
        <f t="shared" si="47"/>
        <v>0.21024793388429394</v>
      </c>
      <c r="I896" s="90"/>
      <c r="J896" s="90"/>
      <c r="K896" s="90"/>
      <c r="L896" s="90"/>
    </row>
    <row r="897" spans="1:12">
      <c r="A897" s="65">
        <f t="shared" si="46"/>
        <v>1995</v>
      </c>
      <c r="B897" s="84">
        <v>34789</v>
      </c>
      <c r="C897" s="77">
        <f>IF(OR('SF American 11444500'!C897=-901,'SF American 11443500'!C897=-901),-901,
'SF American 11444500'!C897
-'SF American 11443500'!C897
-MAX(0,'SF American 11443460'!C897)
-MAX(0,'SF American 11443300'!C897))</f>
        <v>778.25806451612925</v>
      </c>
      <c r="D897" s="78">
        <f t="shared" si="47"/>
        <v>47.853223140495892</v>
      </c>
      <c r="I897" s="90"/>
      <c r="J897" s="90"/>
      <c r="K897" s="90"/>
      <c r="L897" s="90"/>
    </row>
    <row r="898" spans="1:12">
      <c r="A898" s="65">
        <f t="shared" si="46"/>
        <v>1995</v>
      </c>
      <c r="B898" s="84">
        <v>34819</v>
      </c>
      <c r="C898" s="77">
        <f>IF(OR('SF American 11444500'!C898=-901,'SF American 11443500'!C898=-901),-901,
'SF American 11444500'!C898
-'SF American 11443500'!C898
-MAX(0,'SF American 11443460'!C898)
-MAX(0,'SF American 11443300'!C898))</f>
        <v>135.66666666666652</v>
      </c>
      <c r="D898" s="78">
        <f t="shared" si="47"/>
        <v>8.0727272727272616</v>
      </c>
      <c r="I898" s="90"/>
      <c r="J898" s="90"/>
      <c r="K898" s="90"/>
      <c r="L898" s="90"/>
    </row>
    <row r="899" spans="1:12">
      <c r="A899" s="65">
        <f t="shared" si="46"/>
        <v>1995</v>
      </c>
      <c r="B899" s="84">
        <v>34850</v>
      </c>
      <c r="C899" s="77">
        <f>IF(OR('SF American 11444500'!C899=-901,'SF American 11443500'!C899=-901),-901,
'SF American 11444500'!C899
-'SF American 11443500'!C899
-MAX(0,'SF American 11443460'!C899)
-MAX(0,'SF American 11443300'!C899))</f>
        <v>227.2580645161288</v>
      </c>
      <c r="D899" s="78">
        <f t="shared" si="47"/>
        <v>13.973553719008247</v>
      </c>
      <c r="I899" s="90"/>
      <c r="J899" s="90"/>
      <c r="K899" s="90"/>
      <c r="L899" s="90"/>
    </row>
    <row r="900" spans="1:12">
      <c r="A900" s="65">
        <f t="shared" si="46"/>
        <v>1995</v>
      </c>
      <c r="B900" s="84">
        <v>34880</v>
      </c>
      <c r="C900" s="77">
        <f>IF(OR('SF American 11444500'!C900=-901,'SF American 11443500'!C900=-901),-901,
'SF American 11444500'!C900
-'SF American 11443500'!C900
-MAX(0,'SF American 11443460'!C900)
-MAX(0,'SF American 11443300'!C900))</f>
        <v>-132.66666666666697</v>
      </c>
      <c r="D900" s="78">
        <f t="shared" si="47"/>
        <v>-7.8942148760330753</v>
      </c>
      <c r="I900" s="90"/>
      <c r="J900" s="90"/>
      <c r="K900" s="90"/>
      <c r="L900" s="90"/>
    </row>
    <row r="901" spans="1:12">
      <c r="A901" s="65">
        <f t="shared" si="46"/>
        <v>1995</v>
      </c>
      <c r="B901" s="84">
        <v>34911</v>
      </c>
      <c r="C901" s="77">
        <f>IF(OR('SF American 11444500'!C901=-901,'SF American 11443500'!C901=-901),-901,
'SF American 11444500'!C901
-'SF American 11443500'!C901
-MAX(0,'SF American 11443460'!C901)
-MAX(0,'SF American 11443300'!C901))</f>
        <v>-152.1290322580644</v>
      </c>
      <c r="D901" s="78">
        <f t="shared" si="47"/>
        <v>-9.3540495867768509</v>
      </c>
      <c r="I901" s="90"/>
      <c r="J901" s="90"/>
      <c r="K901" s="90"/>
      <c r="L901" s="90"/>
    </row>
    <row r="902" spans="1:12">
      <c r="A902" s="65">
        <f t="shared" si="46"/>
        <v>1995</v>
      </c>
      <c r="B902" s="84">
        <v>34942</v>
      </c>
      <c r="C902" s="77">
        <f>IF(OR('SF American 11444500'!C902=-901,'SF American 11443500'!C902=-901),-901,
'SF American 11444500'!C902
-'SF American 11443500'!C902
-MAX(0,'SF American 11443460'!C902)
-MAX(0,'SF American 11443300'!C902))</f>
        <v>-50.838709677419274</v>
      </c>
      <c r="D902" s="78">
        <f t="shared" si="47"/>
        <v>-3.1259504132231348</v>
      </c>
      <c r="I902" s="90"/>
      <c r="J902" s="90"/>
      <c r="K902" s="90"/>
      <c r="L902" s="90"/>
    </row>
    <row r="903" spans="1:12">
      <c r="A903" s="65">
        <f t="shared" si="46"/>
        <v>1995</v>
      </c>
      <c r="B903" s="84">
        <v>34972</v>
      </c>
      <c r="C903" s="77">
        <f>IF(OR('SF American 11444500'!C903=-901,'SF American 11443500'!C903=-901),-901,
'SF American 11444500'!C903
-'SF American 11443500'!C903
-MAX(0,'SF American 11443460'!C903)
-MAX(0,'SF American 11443300'!C903))</f>
        <v>-57.666666666666742</v>
      </c>
      <c r="D903" s="78">
        <f t="shared" si="47"/>
        <v>-3.4314049586776916</v>
      </c>
      <c r="I903" s="90"/>
      <c r="J903" s="90"/>
      <c r="K903" s="90"/>
      <c r="L903" s="90"/>
    </row>
    <row r="904" spans="1:12">
      <c r="A904" s="65">
        <f t="shared" si="46"/>
        <v>1996</v>
      </c>
      <c r="B904" s="84">
        <v>35003</v>
      </c>
      <c r="C904" s="77">
        <f>IF(OR('SF American 11444500'!C904=-901,'SF American 11443500'!C904=-901),-901,
'SF American 11444500'!C904
-'SF American 11443500'!C904
-MAX(0,'SF American 11443460'!C904)
-MAX(0,'SF American 11443300'!C904))</f>
        <v>-19.719354838709592</v>
      </c>
      <c r="D904" s="78">
        <f t="shared" si="47"/>
        <v>-1.2124958677685898</v>
      </c>
      <c r="I904" s="90"/>
      <c r="J904" s="90"/>
      <c r="K904" s="90"/>
      <c r="L904" s="90"/>
    </row>
    <row r="905" spans="1:12">
      <c r="A905" s="65">
        <f t="shared" si="46"/>
        <v>1996</v>
      </c>
      <c r="B905" s="84">
        <v>35033</v>
      </c>
      <c r="C905" s="77">
        <f>IF(OR('SF American 11444500'!C905=-901,'SF American 11443500'!C905=-901),-901,
'SF American 11444500'!C905
-'SF American 11443500'!C905
-MAX(0,'SF American 11443460'!C905)
-MAX(0,'SF American 11443300'!C905))</f>
        <v>-16.666666666666629</v>
      </c>
      <c r="D905" s="78">
        <f t="shared" si="47"/>
        <v>-0.99173553719008045</v>
      </c>
      <c r="I905" s="90"/>
      <c r="J905" s="90"/>
      <c r="K905" s="90"/>
      <c r="L905" s="90"/>
    </row>
    <row r="906" spans="1:12">
      <c r="A906" s="65">
        <f t="shared" si="46"/>
        <v>1996</v>
      </c>
      <c r="B906" s="84">
        <v>35064</v>
      </c>
      <c r="C906" s="77">
        <f>IF(OR('SF American 11444500'!C906=-901,'SF American 11443500'!C906=-901),-901,
'SF American 11444500'!C906
-'SF American 11443500'!C906
-MAX(0,'SF American 11443460'!C906)
-MAX(0,'SF American 11443300'!C906))</f>
        <v>38.158064516129002</v>
      </c>
      <c r="D906" s="78">
        <f t="shared" si="47"/>
        <v>2.3462479338842956</v>
      </c>
      <c r="I906" s="90"/>
      <c r="J906" s="90"/>
      <c r="K906" s="90"/>
      <c r="L906" s="90"/>
    </row>
    <row r="907" spans="1:12">
      <c r="A907" s="65">
        <f t="shared" si="46"/>
        <v>1996</v>
      </c>
      <c r="B907" s="84">
        <v>35095</v>
      </c>
      <c r="C907" s="77">
        <f>IF(OR('SF American 11444500'!C907=-901,'SF American 11443500'!C907=-901),-901,
'SF American 11444500'!C907
-'SF American 11443500'!C907
-MAX(0,'SF American 11443460'!C907)
-MAX(0,'SF American 11443300'!C907))</f>
        <v>240.4709677419354</v>
      </c>
      <c r="D907" s="78">
        <f t="shared" si="47"/>
        <v>14.785983471074374</v>
      </c>
      <c r="I907" s="90"/>
      <c r="J907" s="90"/>
      <c r="K907" s="90"/>
      <c r="L907" s="90"/>
    </row>
    <row r="908" spans="1:12">
      <c r="A908" s="65">
        <f t="shared" si="46"/>
        <v>1996</v>
      </c>
      <c r="B908" s="84">
        <v>35124</v>
      </c>
      <c r="C908" s="77">
        <f>IF(OR('SF American 11444500'!C908=-901,'SF American 11443500'!C908=-901),-901,
'SF American 11444500'!C908
-'SF American 11443500'!C908
-MAX(0,'SF American 11443460'!C908)
-MAX(0,'SF American 11443300'!C908))</f>
        <v>223.65517241379303</v>
      </c>
      <c r="D908" s="78">
        <f t="shared" si="47"/>
        <v>12.864793388429746</v>
      </c>
      <c r="I908" s="90"/>
      <c r="J908" s="90"/>
      <c r="K908" s="90"/>
      <c r="L908" s="90"/>
    </row>
    <row r="909" spans="1:12">
      <c r="A909" s="65">
        <f t="shared" si="46"/>
        <v>1996</v>
      </c>
      <c r="B909" s="84">
        <v>35155</v>
      </c>
      <c r="C909" s="77">
        <f>IF(OR('SF American 11444500'!C909=-901,'SF American 11443500'!C909=-901),-901,
'SF American 11444500'!C909
-'SF American 11443500'!C909
-MAX(0,'SF American 11443460'!C909)
-MAX(0,'SF American 11443300'!C909))</f>
        <v>100.7741935483873</v>
      </c>
      <c r="D909" s="78">
        <f t="shared" si="47"/>
        <v>6.196363636363647</v>
      </c>
      <c r="I909" s="90"/>
      <c r="J909" s="90"/>
      <c r="K909" s="90"/>
      <c r="L909" s="90"/>
    </row>
    <row r="910" spans="1:12">
      <c r="A910" s="65">
        <f t="shared" si="46"/>
        <v>1996</v>
      </c>
      <c r="B910" s="84">
        <v>35185</v>
      </c>
      <c r="C910" s="77">
        <f>IF(OR('SF American 11444500'!C910=-901,'SF American 11443500'!C910=-901),-901,
'SF American 11444500'!C910
-'SF American 11443500'!C910
-MAX(0,'SF American 11443460'!C910)
-MAX(0,'SF American 11443300'!C910))</f>
        <v>30.933333333333394</v>
      </c>
      <c r="D910" s="78">
        <f t="shared" si="47"/>
        <v>1.8406611570247968</v>
      </c>
      <c r="I910" s="90"/>
      <c r="J910" s="90"/>
      <c r="K910" s="90"/>
      <c r="L910" s="90"/>
    </row>
    <row r="911" spans="1:12">
      <c r="A911" s="65">
        <f t="shared" si="46"/>
        <v>1996</v>
      </c>
      <c r="B911" s="84">
        <v>35216</v>
      </c>
      <c r="C911" s="77">
        <f>IF(OR('SF American 11444500'!C911=-901,'SF American 11443500'!C911=-901),-901,
'SF American 11444500'!C911
-'SF American 11443500'!C911
-MAX(0,'SF American 11443460'!C911)
-MAX(0,'SF American 11443300'!C911))</f>
        <v>63.838709677419502</v>
      </c>
      <c r="D911" s="78">
        <f t="shared" si="47"/>
        <v>3.9252892561983561</v>
      </c>
      <c r="I911" s="90"/>
      <c r="J911" s="90"/>
      <c r="K911" s="90"/>
      <c r="L911" s="90"/>
    </row>
    <row r="912" spans="1:12">
      <c r="A912" s="65">
        <f t="shared" si="46"/>
        <v>1996</v>
      </c>
      <c r="B912" s="84">
        <v>35246</v>
      </c>
      <c r="C912" s="77">
        <f>IF(OR('SF American 11444500'!C912=-901,'SF American 11443500'!C912=-901),-901,
'SF American 11444500'!C912
-'SF American 11443500'!C912
-MAX(0,'SF American 11443460'!C912)
-MAX(0,'SF American 11443300'!C912))</f>
        <v>-53.933333333333394</v>
      </c>
      <c r="D912" s="78">
        <f t="shared" si="47"/>
        <v>-3.2092561983471115</v>
      </c>
      <c r="I912" s="90"/>
      <c r="J912" s="90"/>
      <c r="K912" s="90"/>
      <c r="L912" s="90"/>
    </row>
    <row r="913" spans="1:12">
      <c r="A913" s="65">
        <f t="shared" ref="A913:A976" si="48">IF(MONTH(B913)&gt;9,YEAR(B913)+1,YEAR(B913))</f>
        <v>1996</v>
      </c>
      <c r="B913" s="84">
        <v>35277</v>
      </c>
      <c r="C913" s="77">
        <f>IF(OR('SF American 11444500'!C913=-901,'SF American 11443500'!C913=-901),-901,
'SF American 11444500'!C913
-'SF American 11443500'!C913
-MAX(0,'SF American 11443460'!C913)
-MAX(0,'SF American 11443300'!C913))</f>
        <v>-0.99032258064517009</v>
      </c>
      <c r="D913" s="78">
        <f t="shared" ref="D913:D976" si="49">IF(C913&lt;&gt;-901,C913*DAY(B913)*24*60*60/(220*22*9*1000),-901)</f>
        <v>-6.0892561983471621E-2</v>
      </c>
      <c r="I913" s="90"/>
      <c r="J913" s="90"/>
      <c r="K913" s="90"/>
      <c r="L913" s="90"/>
    </row>
    <row r="914" spans="1:12">
      <c r="A914" s="65">
        <f t="shared" si="48"/>
        <v>1996</v>
      </c>
      <c r="B914" s="84">
        <v>35308</v>
      </c>
      <c r="C914" s="77">
        <f>IF(OR('SF American 11444500'!C914=-901,'SF American 11443500'!C914=-901),-901,
'SF American 11444500'!C914
-'SF American 11443500'!C914
-MAX(0,'SF American 11443460'!C914)
-MAX(0,'SF American 11443300'!C914))</f>
        <v>-15.848387096774104</v>
      </c>
      <c r="D914" s="78">
        <f t="shared" si="49"/>
        <v>-0.97447933884296978</v>
      </c>
      <c r="I914" s="90"/>
      <c r="J914" s="90"/>
      <c r="K914" s="90"/>
      <c r="L914" s="90"/>
    </row>
    <row r="915" spans="1:12">
      <c r="A915" s="65">
        <f t="shared" si="48"/>
        <v>1996</v>
      </c>
      <c r="B915" s="84">
        <v>35338</v>
      </c>
      <c r="C915" s="77">
        <f>IF(OR('SF American 11444500'!C915=-901,'SF American 11443500'!C915=-901),-901,
'SF American 11444500'!C915
-'SF American 11443500'!C915
-MAX(0,'SF American 11443460'!C915)
-MAX(0,'SF American 11443300'!C915))</f>
        <v>-16.766666666666652</v>
      </c>
      <c r="D915" s="78">
        <f t="shared" si="49"/>
        <v>-0.99768595041322217</v>
      </c>
      <c r="I915" s="90"/>
      <c r="J915" s="90"/>
      <c r="K915" s="90"/>
      <c r="L915" s="90"/>
    </row>
    <row r="916" spans="1:12">
      <c r="A916" s="65">
        <f t="shared" si="48"/>
        <v>1997</v>
      </c>
      <c r="B916" s="84">
        <v>35369</v>
      </c>
      <c r="C916" s="77">
        <f>IF(OR('SF American 11444500'!C916=-901,'SF American 11443500'!C916=-901),-901,
'SF American 11444500'!C916
-'SF American 11443500'!C916
-MAX(0,'SF American 11443460'!C916)
-MAX(0,'SF American 11443300'!C916))</f>
        <v>-9.3419354838708841</v>
      </c>
      <c r="D916" s="78">
        <f t="shared" si="49"/>
        <v>-0.5744132231404907</v>
      </c>
      <c r="I916" s="90"/>
      <c r="J916" s="90"/>
      <c r="K916" s="90"/>
      <c r="L916" s="90"/>
    </row>
    <row r="917" spans="1:12">
      <c r="A917" s="65">
        <f t="shared" si="48"/>
        <v>1997</v>
      </c>
      <c r="B917" s="84">
        <v>35399</v>
      </c>
      <c r="C917" s="77">
        <f>IF(OR('SF American 11444500'!C917=-901,'SF American 11443500'!C917=-901),-901,
'SF American 11444500'!C917
-'SF American 11443500'!C917
-MAX(0,'SF American 11443460'!C917)
-MAX(0,'SF American 11443300'!C917))</f>
        <v>32.933333333333394</v>
      </c>
      <c r="D917" s="78">
        <f t="shared" si="49"/>
        <v>1.9596694214876067</v>
      </c>
      <c r="I917" s="90"/>
      <c r="J917" s="90"/>
      <c r="K917" s="90"/>
      <c r="L917" s="90"/>
    </row>
    <row r="918" spans="1:12">
      <c r="A918" s="65">
        <f t="shared" si="48"/>
        <v>1997</v>
      </c>
      <c r="B918" s="84">
        <v>35430</v>
      </c>
      <c r="C918" s="77">
        <f>IF(OR('SF American 11444500'!C918=-901,'SF American 11443500'!C918=-901),-901,
'SF American 11444500'!C918
-'SF American 11443500'!C918
-MAX(0,'SF American 11443460'!C918)
-MAX(0,'SF American 11443300'!C918))</f>
        <v>406.9677419354839</v>
      </c>
      <c r="D918" s="78">
        <f t="shared" si="49"/>
        <v>25.023471074380165</v>
      </c>
      <c r="I918" s="90"/>
      <c r="J918" s="90"/>
      <c r="K918" s="90"/>
      <c r="L918" s="90"/>
    </row>
    <row r="919" spans="1:12">
      <c r="A919" s="65">
        <f t="shared" si="48"/>
        <v>1997</v>
      </c>
      <c r="B919" s="84">
        <v>35461</v>
      </c>
      <c r="C919" s="77">
        <f>IF(OR('SF American 11444500'!C919=-901,'SF American 11443500'!C919=-901),-901,
'SF American 11444500'!C919
-'SF American 11443500'!C919
-MAX(0,'SF American 11443460'!C919)
-MAX(0,'SF American 11443300'!C919))</f>
        <v>1765.5161290322576</v>
      </c>
      <c r="D919" s="78">
        <f t="shared" si="49"/>
        <v>108.55735537190078</v>
      </c>
      <c r="I919" s="90"/>
      <c r="J919" s="90"/>
      <c r="K919" s="90"/>
      <c r="L919" s="90"/>
    </row>
    <row r="920" spans="1:12">
      <c r="A920" s="65">
        <f t="shared" si="48"/>
        <v>1997</v>
      </c>
      <c r="B920" s="84">
        <v>35489</v>
      </c>
      <c r="C920" s="77">
        <f>IF(OR('SF American 11444500'!C920=-901,'SF American 11443500'!C920=-901),-901,
'SF American 11444500'!C920
-'SF American 11443500'!C920
-MAX(0,'SF American 11443460'!C920)
-MAX(0,'SF American 11443300'!C920))</f>
        <v>626.14285714285688</v>
      </c>
      <c r="D920" s="78">
        <f t="shared" si="49"/>
        <v>34.774214876033042</v>
      </c>
      <c r="I920" s="90"/>
      <c r="J920" s="90"/>
      <c r="K920" s="90"/>
      <c r="L920" s="90"/>
    </row>
    <row r="921" spans="1:12">
      <c r="A921" s="65">
        <f t="shared" si="48"/>
        <v>1997</v>
      </c>
      <c r="B921" s="84">
        <v>35520</v>
      </c>
      <c r="C921" s="77">
        <f>IF(OR('SF American 11444500'!C921=-901,'SF American 11443500'!C921=-901),-901,
'SF American 11444500'!C921
-'SF American 11443500'!C921
-MAX(0,'SF American 11443460'!C921)
-MAX(0,'SF American 11443300'!C921))</f>
        <v>272.77419354838685</v>
      </c>
      <c r="D921" s="78">
        <f t="shared" si="49"/>
        <v>16.77223140495866</v>
      </c>
      <c r="I921" s="90"/>
      <c r="J921" s="90"/>
      <c r="K921" s="90"/>
      <c r="L921" s="90"/>
    </row>
    <row r="922" spans="1:12">
      <c r="A922" s="65">
        <f t="shared" si="48"/>
        <v>1997</v>
      </c>
      <c r="B922" s="84">
        <v>35550</v>
      </c>
      <c r="C922" s="77">
        <f>IF(OR('SF American 11444500'!C922=-901,'SF American 11443500'!C922=-901),-901,
'SF American 11444500'!C922
-'SF American 11443500'!C922
-MAX(0,'SF American 11443460'!C922)
-MAX(0,'SF American 11443300'!C922))</f>
        <v>249.60000000000014</v>
      </c>
      <c r="D922" s="78">
        <f t="shared" si="49"/>
        <v>14.852231404958687</v>
      </c>
      <c r="I922" s="90"/>
      <c r="J922" s="90"/>
      <c r="K922" s="90"/>
      <c r="L922" s="90"/>
    </row>
    <row r="923" spans="1:12">
      <c r="A923" s="65">
        <f t="shared" si="48"/>
        <v>1997</v>
      </c>
      <c r="B923" s="84">
        <v>35581</v>
      </c>
      <c r="C923" s="77">
        <f>IF(OR('SF American 11444500'!C923=-901,'SF American 11443500'!C923=-901),-901,
'SF American 11444500'!C923
-'SF American 11443500'!C923
-MAX(0,'SF American 11443460'!C923)
-MAX(0,'SF American 11443300'!C923))</f>
        <v>130.38709677419342</v>
      </c>
      <c r="D923" s="78">
        <f t="shared" si="49"/>
        <v>8.0171900826446194</v>
      </c>
      <c r="I923" s="90"/>
      <c r="J923" s="90"/>
      <c r="K923" s="90"/>
      <c r="L923" s="90"/>
    </row>
    <row r="924" spans="1:12">
      <c r="A924" s="65">
        <f t="shared" si="48"/>
        <v>1997</v>
      </c>
      <c r="B924" s="84">
        <v>35611</v>
      </c>
      <c r="C924" s="77">
        <f>IF(OR('SF American 11444500'!C924=-901,'SF American 11443500'!C924=-901),-901,
'SF American 11444500'!C924
-'SF American 11443500'!C924
-MAX(0,'SF American 11443460'!C924)
-MAX(0,'SF American 11443300'!C924))</f>
        <v>123.66666666666674</v>
      </c>
      <c r="D924" s="78">
        <f t="shared" si="49"/>
        <v>7.3586776859504184</v>
      </c>
      <c r="I924" s="90"/>
      <c r="J924" s="90"/>
      <c r="K924" s="90"/>
      <c r="L924" s="90"/>
    </row>
    <row r="925" spans="1:12">
      <c r="A925" s="65">
        <f t="shared" si="48"/>
        <v>1997</v>
      </c>
      <c r="B925" s="84">
        <v>35642</v>
      </c>
      <c r="C925" s="77">
        <f>IF(OR('SF American 11444500'!C925=-901,'SF American 11443500'!C925=-901),-901,
'SF American 11444500'!C925
-'SF American 11443500'!C925
-MAX(0,'SF American 11443460'!C925)
-MAX(0,'SF American 11443300'!C925))</f>
        <v>45.851612903225828</v>
      </c>
      <c r="D925" s="78">
        <f t="shared" si="49"/>
        <v>2.819305785123968</v>
      </c>
      <c r="I925" s="90"/>
      <c r="J925" s="90"/>
      <c r="K925" s="90"/>
      <c r="L925" s="90"/>
    </row>
    <row r="926" spans="1:12">
      <c r="A926" s="65">
        <f t="shared" si="48"/>
        <v>1997</v>
      </c>
      <c r="B926" s="84">
        <v>35673</v>
      </c>
      <c r="C926" s="77">
        <f>IF(OR('SF American 11444500'!C926=-901,'SF American 11443500'!C926=-901),-901,
'SF American 11444500'!C926
-'SF American 11443500'!C926
-MAX(0,'SF American 11443460'!C926)
-MAX(0,'SF American 11443300'!C926))</f>
        <v>57.912903225806417</v>
      </c>
      <c r="D926" s="78">
        <f t="shared" si="49"/>
        <v>3.5609256198347081</v>
      </c>
      <c r="I926" s="90"/>
      <c r="J926" s="90"/>
      <c r="K926" s="90"/>
      <c r="L926" s="90"/>
    </row>
    <row r="927" spans="1:12">
      <c r="A927" s="65">
        <f t="shared" si="48"/>
        <v>1997</v>
      </c>
      <c r="B927" s="84">
        <v>35703</v>
      </c>
      <c r="C927" s="77">
        <f>IF(OR('SF American 11444500'!C927=-901,'SF American 11443500'!C927=-901),-901,
'SF American 11444500'!C927
-'SF American 11443500'!C927
-MAX(0,'SF American 11443460'!C927)
-MAX(0,'SF American 11443300'!C927))</f>
        <v>65.266666666666652</v>
      </c>
      <c r="D927" s="78">
        <f t="shared" si="49"/>
        <v>3.8836363636363624</v>
      </c>
      <c r="I927" s="90"/>
      <c r="J927" s="90"/>
      <c r="K927" s="90"/>
      <c r="L927" s="90"/>
    </row>
    <row r="928" spans="1:12">
      <c r="A928" s="65">
        <f t="shared" si="48"/>
        <v>1998</v>
      </c>
      <c r="B928" s="84">
        <v>35734</v>
      </c>
      <c r="C928" s="77">
        <f>IF(OR('SF American 11444500'!C928=-901,'SF American 11443500'!C928=-901),-901,
'SF American 11444500'!C928
-'SF American 11443500'!C928
-MAX(0,'SF American 11443460'!C928)
-MAX(0,'SF American 11443300'!C928))</f>
        <v>40.280645161290408</v>
      </c>
      <c r="D928" s="78">
        <f t="shared" si="49"/>
        <v>2.4767603305785175</v>
      </c>
      <c r="I928" s="90"/>
      <c r="J928" s="90"/>
      <c r="K928" s="90"/>
      <c r="L928" s="90"/>
    </row>
    <row r="929" spans="1:12">
      <c r="A929" s="65">
        <f t="shared" si="48"/>
        <v>1998</v>
      </c>
      <c r="B929" s="84">
        <v>35764</v>
      </c>
      <c r="C929" s="77">
        <f>IF(OR('SF American 11444500'!C929=-901,'SF American 11443500'!C929=-901),-901,
'SF American 11444500'!C929
-'SF American 11443500'!C929
-MAX(0,'SF American 11443460'!C929)
-MAX(0,'SF American 11443300'!C929))</f>
        <v>48.366666666666674</v>
      </c>
      <c r="D929" s="78">
        <f t="shared" si="49"/>
        <v>2.8780165289256203</v>
      </c>
      <c r="I929" s="90"/>
      <c r="J929" s="90"/>
      <c r="K929" s="90"/>
      <c r="L929" s="90"/>
    </row>
    <row r="930" spans="1:12">
      <c r="A930" s="65">
        <f t="shared" si="48"/>
        <v>1998</v>
      </c>
      <c r="B930" s="84">
        <v>35795</v>
      </c>
      <c r="C930" s="77">
        <f>IF(OR('SF American 11444500'!C930=-901,'SF American 11443500'!C930=-901),-901,
'SF American 11444500'!C930
-'SF American 11443500'!C930
-MAX(0,'SF American 11443460'!C930)
-MAX(0,'SF American 11443300'!C930))</f>
        <v>34.219354838709592</v>
      </c>
      <c r="D930" s="78">
        <f t="shared" si="49"/>
        <v>2.1040661157024743</v>
      </c>
      <c r="I930" s="90"/>
      <c r="J930" s="90"/>
      <c r="K930" s="90"/>
      <c r="L930" s="90"/>
    </row>
    <row r="931" spans="1:12">
      <c r="A931" s="65">
        <f t="shared" si="48"/>
        <v>1998</v>
      </c>
      <c r="B931" s="84">
        <v>35826</v>
      </c>
      <c r="C931" s="77">
        <f>IF(OR('SF American 11444500'!C931=-901,'SF American 11443500'!C931=-901),-901,
'SF American 11444500'!C931
-'SF American 11443500'!C931
-MAX(0,'SF American 11443460'!C931)
-MAX(0,'SF American 11443300'!C931))</f>
        <v>441.54838709677415</v>
      </c>
      <c r="D931" s="78">
        <f t="shared" si="49"/>
        <v>27.149752066115695</v>
      </c>
      <c r="I931" s="90"/>
      <c r="J931" s="90"/>
      <c r="K931" s="90"/>
      <c r="L931" s="90"/>
    </row>
    <row r="932" spans="1:12">
      <c r="A932" s="65">
        <f t="shared" si="48"/>
        <v>1998</v>
      </c>
      <c r="B932" s="84">
        <v>35854</v>
      </c>
      <c r="C932" s="77">
        <f>IF(OR('SF American 11444500'!C932=-901,'SF American 11443500'!C932=-901),-901,
'SF American 11444500'!C932
-'SF American 11443500'!C932
-MAX(0,'SF American 11443460'!C932)
-MAX(0,'SF American 11443300'!C932))</f>
        <v>856.89285714285734</v>
      </c>
      <c r="D932" s="78">
        <f t="shared" si="49"/>
        <v>47.589421487603325</v>
      </c>
      <c r="I932" s="90"/>
      <c r="J932" s="90"/>
      <c r="K932" s="90"/>
      <c r="L932" s="90"/>
    </row>
    <row r="933" spans="1:12">
      <c r="A933" s="65">
        <f t="shared" si="48"/>
        <v>1998</v>
      </c>
      <c r="B933" s="84">
        <v>35885</v>
      </c>
      <c r="C933" s="77">
        <f>IF(OR('SF American 11444500'!C933=-901,'SF American 11443500'!C933=-901),-901,
'SF American 11444500'!C933
-'SF American 11443500'!C933
-MAX(0,'SF American 11443460'!C933)
-MAX(0,'SF American 11443300'!C933))</f>
        <v>255.32258064516145</v>
      </c>
      <c r="D933" s="78">
        <f t="shared" si="49"/>
        <v>15.699173553719019</v>
      </c>
      <c r="I933" s="90"/>
      <c r="J933" s="90"/>
      <c r="K933" s="90"/>
      <c r="L933" s="90"/>
    </row>
    <row r="934" spans="1:12">
      <c r="A934" s="65">
        <f t="shared" si="48"/>
        <v>1998</v>
      </c>
      <c r="B934" s="84">
        <v>35915</v>
      </c>
      <c r="C934" s="77">
        <f>IF(OR('SF American 11444500'!C934=-901,'SF American 11443500'!C934=-901),-901,
'SF American 11444500'!C934
-'SF American 11443500'!C934
-MAX(0,'SF American 11443460'!C934)
-MAX(0,'SF American 11443300'!C934))</f>
        <v>547.20000000000027</v>
      </c>
      <c r="D934" s="78">
        <f t="shared" si="49"/>
        <v>32.560661157024811</v>
      </c>
      <c r="I934" s="90"/>
      <c r="J934" s="90"/>
      <c r="K934" s="90"/>
      <c r="L934" s="90"/>
    </row>
    <row r="935" spans="1:12">
      <c r="A935" s="65">
        <f t="shared" si="48"/>
        <v>1998</v>
      </c>
      <c r="B935" s="84">
        <v>35946</v>
      </c>
      <c r="C935" s="77">
        <f>IF(OR('SF American 11444500'!C935=-901,'SF American 11443500'!C935=-901),-901,
'SF American 11444500'!C935
-'SF American 11443500'!C935
-MAX(0,'SF American 11443460'!C935)
-MAX(0,'SF American 11443300'!C935))</f>
        <v>423.64516129032245</v>
      </c>
      <c r="D935" s="78">
        <f t="shared" si="49"/>
        <v>26.048925619834701</v>
      </c>
      <c r="I935" s="90"/>
      <c r="J935" s="90"/>
      <c r="K935" s="90"/>
      <c r="L935" s="90"/>
    </row>
    <row r="936" spans="1:12">
      <c r="A936" s="65">
        <f t="shared" si="48"/>
        <v>1998</v>
      </c>
      <c r="B936" s="84">
        <v>35976</v>
      </c>
      <c r="C936" s="77">
        <f>IF(OR('SF American 11444500'!C936=-901,'SF American 11443500'!C936=-901),-901,
'SF American 11444500'!C936
-'SF American 11443500'!C936
-MAX(0,'SF American 11443460'!C936)
-MAX(0,'SF American 11443300'!C936))</f>
        <v>101.13333333333321</v>
      </c>
      <c r="D936" s="78">
        <f t="shared" si="49"/>
        <v>6.0178512396694144</v>
      </c>
      <c r="I936" s="90"/>
      <c r="J936" s="90"/>
      <c r="K936" s="90"/>
      <c r="L936" s="90"/>
    </row>
    <row r="937" spans="1:12">
      <c r="A937" s="65">
        <f t="shared" si="48"/>
        <v>1998</v>
      </c>
      <c r="B937" s="84">
        <v>36007</v>
      </c>
      <c r="C937" s="77">
        <f>IF(OR('SF American 11444500'!C937=-901,'SF American 11443500'!C937=-901),-901,
'SF American 11444500'!C937
-'SF American 11443500'!C937
-MAX(0,'SF American 11443460'!C937)
-MAX(0,'SF American 11443300'!C937))</f>
        <v>255.3548387096771</v>
      </c>
      <c r="D937" s="78">
        <f t="shared" si="49"/>
        <v>15.701157024793366</v>
      </c>
      <c r="I937" s="90"/>
      <c r="J937" s="90"/>
      <c r="K937" s="90"/>
      <c r="L937" s="90"/>
    </row>
    <row r="938" spans="1:12">
      <c r="A938" s="65">
        <f t="shared" si="48"/>
        <v>1998</v>
      </c>
      <c r="B938" s="84">
        <v>36038</v>
      </c>
      <c r="C938" s="77">
        <f>IF(OR('SF American 11444500'!C938=-901,'SF American 11443500'!C938=-901),-901,
'SF American 11444500'!C938
-'SF American 11443500'!C938
-MAX(0,'SF American 11443460'!C938)
-MAX(0,'SF American 11443300'!C938))</f>
        <v>140.0967741935483</v>
      </c>
      <c r="D938" s="78">
        <f t="shared" si="49"/>
        <v>8.6142148760330528</v>
      </c>
      <c r="I938" s="90"/>
      <c r="J938" s="90"/>
      <c r="K938" s="90"/>
      <c r="L938" s="90"/>
    </row>
    <row r="939" spans="1:12">
      <c r="A939" s="65">
        <f t="shared" si="48"/>
        <v>1998</v>
      </c>
      <c r="B939" s="84">
        <v>36068</v>
      </c>
      <c r="C939" s="77">
        <f>IF(OR('SF American 11444500'!C939=-901,'SF American 11443500'!C939=-901),-901,
'SF American 11444500'!C939
-'SF American 11443500'!C939
-MAX(0,'SF American 11443460'!C939)
-MAX(0,'SF American 11443300'!C939))</f>
        <v>118.4666666666667</v>
      </c>
      <c r="D939" s="78">
        <f t="shared" si="49"/>
        <v>7.04925619834711</v>
      </c>
      <c r="I939" s="90"/>
      <c r="J939" s="90"/>
      <c r="K939" s="90"/>
      <c r="L939" s="90"/>
    </row>
    <row r="940" spans="1:12">
      <c r="A940" s="65">
        <f t="shared" si="48"/>
        <v>1999</v>
      </c>
      <c r="B940" s="84">
        <v>36099</v>
      </c>
      <c r="C940" s="77">
        <f>IF(OR('SF American 11444500'!C940=-901,'SF American 11443500'!C940=-901),-901,
'SF American 11444500'!C940
-'SF American 11443500'!C940
-MAX(0,'SF American 11443460'!C940)
-MAX(0,'SF American 11443300'!C940))</f>
        <v>62.829032258064501</v>
      </c>
      <c r="D940" s="78">
        <f t="shared" si="49"/>
        <v>3.8632066115702464</v>
      </c>
      <c r="I940" s="90"/>
      <c r="J940" s="90"/>
      <c r="K940" s="90"/>
      <c r="L940" s="90"/>
    </row>
    <row r="941" spans="1:12">
      <c r="A941" s="65">
        <f t="shared" si="48"/>
        <v>1999</v>
      </c>
      <c r="B941" s="84">
        <v>36129</v>
      </c>
      <c r="C941" s="77">
        <f>IF(OR('SF American 11444500'!C941=-901,'SF American 11443500'!C941=-901),-901,
'SF American 11444500'!C941
-'SF American 11443500'!C941
-MAX(0,'SF American 11443460'!C941)
-MAX(0,'SF American 11443300'!C941))</f>
        <v>97.566666666666606</v>
      </c>
      <c r="D941" s="78">
        <f t="shared" si="49"/>
        <v>5.8056198347107397</v>
      </c>
      <c r="I941" s="90"/>
      <c r="J941" s="90"/>
      <c r="K941" s="90"/>
      <c r="L941" s="90"/>
    </row>
    <row r="942" spans="1:12">
      <c r="A942" s="65">
        <f t="shared" si="48"/>
        <v>1999</v>
      </c>
      <c r="B942" s="84">
        <v>36160</v>
      </c>
      <c r="C942" s="77">
        <f>IF(OR('SF American 11444500'!C942=-901,'SF American 11443500'!C942=-901),-901,
'SF American 11444500'!C942
-'SF American 11443500'!C942
-MAX(0,'SF American 11443460'!C942)
-MAX(0,'SF American 11443300'!C942))</f>
        <v>144.39354838709687</v>
      </c>
      <c r="D942" s="78">
        <f t="shared" si="49"/>
        <v>8.8784132231405017</v>
      </c>
      <c r="I942" s="90"/>
      <c r="J942" s="90"/>
      <c r="K942" s="90"/>
      <c r="L942" s="90"/>
    </row>
    <row r="943" spans="1:12">
      <c r="A943" s="65">
        <f t="shared" si="48"/>
        <v>1999</v>
      </c>
      <c r="B943" s="84">
        <v>36191</v>
      </c>
      <c r="C943" s="77">
        <f>IF(OR('SF American 11444500'!C943=-901,'SF American 11443500'!C943=-901),-901,
'SF American 11444500'!C943
-'SF American 11443500'!C943
-MAX(0,'SF American 11443460'!C943)
-MAX(0,'SF American 11443300'!C943))</f>
        <v>177.8806451612902</v>
      </c>
      <c r="D943" s="78">
        <f t="shared" si="49"/>
        <v>10.937454545454539</v>
      </c>
      <c r="I943" s="90"/>
      <c r="J943" s="90"/>
      <c r="K943" s="90"/>
      <c r="L943" s="90"/>
    </row>
    <row r="944" spans="1:12">
      <c r="A944" s="65">
        <f t="shared" si="48"/>
        <v>1999</v>
      </c>
      <c r="B944" s="84">
        <v>36219</v>
      </c>
      <c r="C944" s="77">
        <f>IF(OR('SF American 11444500'!C944=-901,'SF American 11443500'!C944=-901),-901,
'SF American 11444500'!C944
-'SF American 11443500'!C944
-MAX(0,'SF American 11443460'!C944)
-MAX(0,'SF American 11443300'!C944))</f>
        <v>726.53571428571468</v>
      </c>
      <c r="D944" s="78">
        <f t="shared" si="49"/>
        <v>40.349752066115727</v>
      </c>
      <c r="I944" s="90"/>
      <c r="J944" s="90"/>
      <c r="K944" s="90"/>
      <c r="L944" s="90"/>
    </row>
    <row r="945" spans="1:12">
      <c r="A945" s="65">
        <f t="shared" si="48"/>
        <v>1999</v>
      </c>
      <c r="B945" s="84">
        <v>36250</v>
      </c>
      <c r="C945" s="77">
        <f>IF(OR('SF American 11444500'!C945=-901,'SF American 11443500'!C945=-901),-901,
'SF American 11444500'!C945
-'SF American 11443500'!C945
-MAX(0,'SF American 11443460'!C945)
-MAX(0,'SF American 11443300'!C945))</f>
        <v>427.1612903225805</v>
      </c>
      <c r="D945" s="78">
        <f t="shared" si="49"/>
        <v>26.265123966942138</v>
      </c>
      <c r="I945" s="90"/>
      <c r="J945" s="90"/>
      <c r="K945" s="90"/>
      <c r="L945" s="90"/>
    </row>
    <row r="946" spans="1:12">
      <c r="A946" s="65">
        <f t="shared" si="48"/>
        <v>1999</v>
      </c>
      <c r="B946" s="84">
        <v>36280</v>
      </c>
      <c r="C946" s="77">
        <f>IF(OR('SF American 11444500'!C946=-901,'SF American 11443500'!C946=-901),-901,
'SF American 11444500'!C946
-'SF American 11443500'!C946
-MAX(0,'SF American 11443460'!C946)
-MAX(0,'SF American 11443300'!C946))</f>
        <v>353.16666666666652</v>
      </c>
      <c r="D946" s="78">
        <f t="shared" si="49"/>
        <v>21.014876033057842</v>
      </c>
      <c r="I946" s="90"/>
      <c r="J946" s="90"/>
      <c r="K946" s="90"/>
      <c r="L946" s="90"/>
    </row>
    <row r="947" spans="1:12">
      <c r="A947" s="65">
        <f t="shared" si="48"/>
        <v>1999</v>
      </c>
      <c r="B947" s="84">
        <v>36311</v>
      </c>
      <c r="C947" s="77">
        <f>IF(OR('SF American 11444500'!C947=-901,'SF American 11443500'!C947=-901),-901,
'SF American 11444500'!C947
-'SF American 11443500'!C947
-MAX(0,'SF American 11443460'!C947)
-MAX(0,'SF American 11443300'!C947))</f>
        <v>335.2903225806449</v>
      </c>
      <c r="D947" s="78">
        <f t="shared" si="49"/>
        <v>20.616198347107421</v>
      </c>
      <c r="I947" s="90"/>
      <c r="J947" s="90"/>
      <c r="K947" s="90"/>
      <c r="L947" s="90"/>
    </row>
    <row r="948" spans="1:12">
      <c r="A948" s="65">
        <f t="shared" si="48"/>
        <v>1999</v>
      </c>
      <c r="B948" s="84">
        <v>36341</v>
      </c>
      <c r="C948" s="77">
        <f>IF(OR('SF American 11444500'!C948=-901,'SF American 11443500'!C948=-901),-901,
'SF American 11444500'!C948
-'SF American 11443500'!C948
-MAX(0,'SF American 11443460'!C948)
-MAX(0,'SF American 11443300'!C948))</f>
        <v>197.9666666666667</v>
      </c>
      <c r="D948" s="78">
        <f t="shared" si="49"/>
        <v>11.779834710743804</v>
      </c>
      <c r="I948" s="90"/>
      <c r="J948" s="90"/>
      <c r="K948" s="90"/>
      <c r="L948" s="90"/>
    </row>
    <row r="949" spans="1:12">
      <c r="A949" s="65">
        <f t="shared" si="48"/>
        <v>1999</v>
      </c>
      <c r="B949" s="84">
        <v>36372</v>
      </c>
      <c r="C949" s="77">
        <f>IF(OR('SF American 11444500'!C949=-901,'SF American 11443500'!C949=-901),-901,
'SF American 11444500'!C949
-'SF American 11443500'!C949
-MAX(0,'SF American 11443460'!C949)
-MAX(0,'SF American 11443300'!C949))</f>
        <v>147.12903225806463</v>
      </c>
      <c r="D949" s="78">
        <f t="shared" si="49"/>
        <v>9.0466115702479417</v>
      </c>
      <c r="I949" s="90"/>
      <c r="J949" s="90"/>
      <c r="K949" s="90"/>
      <c r="L949" s="90"/>
    </row>
    <row r="950" spans="1:12">
      <c r="A950" s="65">
        <f t="shared" si="48"/>
        <v>1999</v>
      </c>
      <c r="B950" s="84">
        <v>36403</v>
      </c>
      <c r="C950" s="77">
        <f>IF(OR('SF American 11444500'!C950=-901,'SF American 11443500'!C950=-901),-901,
'SF American 11444500'!C950
-'SF American 11443500'!C950
-MAX(0,'SF American 11443460'!C950)
-MAX(0,'SF American 11443300'!C950))</f>
        <v>189.48387096774195</v>
      </c>
      <c r="D950" s="78">
        <f t="shared" si="49"/>
        <v>11.65090909090909</v>
      </c>
      <c r="I950" s="90"/>
      <c r="J950" s="90"/>
      <c r="K950" s="90"/>
      <c r="L950" s="90"/>
    </row>
    <row r="951" spans="1:12">
      <c r="A951" s="65">
        <f t="shared" si="48"/>
        <v>1999</v>
      </c>
      <c r="B951" s="84">
        <v>36433</v>
      </c>
      <c r="C951" s="77">
        <f>IF(OR('SF American 11444500'!C951=-901,'SF American 11443500'!C951=-901),-901,
'SF American 11444500'!C951
-'SF American 11443500'!C951
-MAX(0,'SF American 11443460'!C951)
-MAX(0,'SF American 11443300'!C951))</f>
        <v>139.83333333333337</v>
      </c>
      <c r="D951" s="78">
        <f t="shared" si="49"/>
        <v>8.3206611570247961</v>
      </c>
      <c r="I951" s="90"/>
      <c r="J951" s="90"/>
      <c r="K951" s="90"/>
      <c r="L951" s="90"/>
    </row>
    <row r="952" spans="1:12">
      <c r="A952" s="65">
        <f t="shared" si="48"/>
        <v>2000</v>
      </c>
      <c r="B952" s="84">
        <v>36464</v>
      </c>
      <c r="C952" s="77">
        <f>IF(OR('SF American 11444500'!C952=-901,'SF American 11443500'!C952=-901),-901,
'SF American 11444500'!C952
-'SF American 11443500'!C952
-MAX(0,'SF American 11443460'!C952)
-MAX(0,'SF American 11443300'!C952))</f>
        <v>84.803225806451564</v>
      </c>
      <c r="D952" s="78">
        <f t="shared" si="49"/>
        <v>5.2143471074380141</v>
      </c>
      <c r="I952" s="90"/>
      <c r="J952" s="90"/>
      <c r="K952" s="90"/>
      <c r="L952" s="90"/>
    </row>
    <row r="953" spans="1:12">
      <c r="A953" s="65">
        <f t="shared" si="48"/>
        <v>2000</v>
      </c>
      <c r="B953" s="84">
        <v>36494</v>
      </c>
      <c r="C953" s="77">
        <f>IF(OR('SF American 11444500'!C953=-901,'SF American 11443500'!C953=-901),-901,
'SF American 11444500'!C953
-'SF American 11443500'!C953
-MAX(0,'SF American 11443460'!C953)
-MAX(0,'SF American 11443300'!C953))</f>
        <v>74.533333333333417</v>
      </c>
      <c r="D953" s="78">
        <f t="shared" si="49"/>
        <v>4.4350413223140555</v>
      </c>
      <c r="I953" s="90"/>
      <c r="J953" s="90"/>
      <c r="K953" s="90"/>
      <c r="L953" s="90"/>
    </row>
    <row r="954" spans="1:12">
      <c r="A954" s="65">
        <f t="shared" si="48"/>
        <v>2000</v>
      </c>
      <c r="B954" s="84">
        <v>36525</v>
      </c>
      <c r="C954" s="77">
        <f>IF(OR('SF American 11444500'!C954=-901,'SF American 11443500'!C954=-901),-901,
'SF American 11444500'!C954
-'SF American 11443500'!C954
-MAX(0,'SF American 11443460'!C954)
-MAX(0,'SF American 11443300'!C954))</f>
        <v>68.709677419354762</v>
      </c>
      <c r="D954" s="78">
        <f t="shared" si="49"/>
        <v>4.2247933884297462</v>
      </c>
      <c r="I954" s="90"/>
      <c r="J954" s="90"/>
      <c r="K954" s="90"/>
      <c r="L954" s="90"/>
    </row>
    <row r="955" spans="1:12">
      <c r="A955" s="65">
        <f t="shared" si="48"/>
        <v>2000</v>
      </c>
      <c r="B955" s="84">
        <v>36556</v>
      </c>
      <c r="C955" s="77">
        <f>IF(OR('SF American 11444500'!C955=-901,'SF American 11443500'!C955=-901),-901,
'SF American 11444500'!C955
-'SF American 11443500'!C955
-MAX(0,'SF American 11443460'!C955)
-MAX(0,'SF American 11443300'!C955))</f>
        <v>213.44193548387102</v>
      </c>
      <c r="D955" s="78">
        <f t="shared" si="49"/>
        <v>13.124033057851245</v>
      </c>
      <c r="I955" s="90"/>
      <c r="J955" s="90"/>
      <c r="K955" s="90"/>
      <c r="L955" s="90"/>
    </row>
    <row r="956" spans="1:12">
      <c r="A956" s="65">
        <f t="shared" si="48"/>
        <v>2000</v>
      </c>
      <c r="B956" s="84">
        <v>36585</v>
      </c>
      <c r="C956" s="77">
        <f>IF(OR('SF American 11444500'!C956=-901,'SF American 11443500'!C956=-901),-901,
'SF American 11444500'!C956
-'SF American 11443500'!C956
-MAX(0,'SF American 11443460'!C956)
-MAX(0,'SF American 11443300'!C956))</f>
        <v>638.82758620689674</v>
      </c>
      <c r="D956" s="78">
        <f t="shared" si="49"/>
        <v>36.745785123966961</v>
      </c>
      <c r="I956" s="90"/>
      <c r="J956" s="90"/>
      <c r="K956" s="90"/>
      <c r="L956" s="90"/>
    </row>
    <row r="957" spans="1:12">
      <c r="A957" s="65">
        <f t="shared" si="48"/>
        <v>2000</v>
      </c>
      <c r="B957" s="84">
        <v>36616</v>
      </c>
      <c r="C957" s="77">
        <f>IF(OR('SF American 11444500'!C957=-901,'SF American 11443500'!C957=-901),-901,
'SF American 11444500'!C957
-'SF American 11443500'!C957
-MAX(0,'SF American 11443460'!C957)
-MAX(0,'SF American 11443300'!C957))</f>
        <v>344.77419354838685</v>
      </c>
      <c r="D957" s="78">
        <f t="shared" si="49"/>
        <v>21.199338842975191</v>
      </c>
      <c r="I957" s="90"/>
      <c r="J957" s="90"/>
      <c r="K957" s="90"/>
      <c r="L957" s="90"/>
    </row>
    <row r="958" spans="1:12">
      <c r="A958" s="65">
        <f t="shared" si="48"/>
        <v>2000</v>
      </c>
      <c r="B958" s="84">
        <v>36646</v>
      </c>
      <c r="C958" s="77">
        <f>IF(OR('SF American 11444500'!C958=-901,'SF American 11443500'!C958=-901),-901,
'SF American 11444500'!C958
-'SF American 11443500'!C958
-MAX(0,'SF American 11443460'!C958)
-MAX(0,'SF American 11443300'!C958))</f>
        <v>185.43333333333339</v>
      </c>
      <c r="D958" s="78">
        <f t="shared" si="49"/>
        <v>11.034049586776865</v>
      </c>
      <c r="I958" s="90"/>
      <c r="J958" s="90"/>
      <c r="K958" s="90"/>
      <c r="L958" s="90"/>
    </row>
    <row r="959" spans="1:12">
      <c r="A959" s="65">
        <f t="shared" si="48"/>
        <v>2000</v>
      </c>
      <c r="B959" s="84">
        <v>36677</v>
      </c>
      <c r="C959" s="77">
        <f>IF(OR('SF American 11444500'!C959=-901,'SF American 11443500'!C959=-901),-901,
'SF American 11444500'!C959
-'SF American 11443500'!C959
-MAX(0,'SF American 11443460'!C959)
-MAX(0,'SF American 11443300'!C959))</f>
        <v>207.64516129032245</v>
      </c>
      <c r="D959" s="78">
        <f t="shared" si="49"/>
        <v>12.767603305785116</v>
      </c>
      <c r="I959" s="90"/>
      <c r="J959" s="90"/>
      <c r="K959" s="90"/>
      <c r="L959" s="90"/>
    </row>
    <row r="960" spans="1:12">
      <c r="A960" s="65">
        <f t="shared" si="48"/>
        <v>2000</v>
      </c>
      <c r="B960" s="84">
        <v>36707</v>
      </c>
      <c r="C960" s="77">
        <f>IF(OR('SF American 11444500'!C960=-901,'SF American 11443500'!C960=-901),-901,
'SF American 11444500'!C960
-'SF American 11443500'!C960
-MAX(0,'SF American 11443460'!C960)
-MAX(0,'SF American 11443300'!C960))</f>
        <v>141.33333333333326</v>
      </c>
      <c r="D960" s="78">
        <f t="shared" si="49"/>
        <v>8.4099173553718973</v>
      </c>
      <c r="I960" s="90"/>
      <c r="J960" s="90"/>
      <c r="K960" s="90"/>
      <c r="L960" s="90"/>
    </row>
    <row r="961" spans="1:12">
      <c r="A961" s="65">
        <f t="shared" si="48"/>
        <v>2000</v>
      </c>
      <c r="B961" s="84">
        <v>36738</v>
      </c>
      <c r="C961" s="77">
        <f>IF(OR('SF American 11444500'!C961=-901,'SF American 11443500'!C961=-901),-901,
'SF American 11444500'!C961
-'SF American 11443500'!C961
-MAX(0,'SF American 11443460'!C961)
-MAX(0,'SF American 11443300'!C961))</f>
        <v>92.883870967742041</v>
      </c>
      <c r="D961" s="78">
        <f t="shared" si="49"/>
        <v>5.7112066115702538</v>
      </c>
      <c r="I961" s="90"/>
      <c r="J961" s="90"/>
      <c r="K961" s="90"/>
      <c r="L961" s="90"/>
    </row>
    <row r="962" spans="1:12">
      <c r="A962" s="65">
        <f t="shared" si="48"/>
        <v>2000</v>
      </c>
      <c r="B962" s="84">
        <v>36769</v>
      </c>
      <c r="C962" s="77">
        <f>IF(OR('SF American 11444500'!C962=-901,'SF American 11443500'!C962=-901),-901,
'SF American 11444500'!C962
-'SF American 11443500'!C962
-MAX(0,'SF American 11443460'!C962)
-MAX(0,'SF American 11443300'!C962))</f>
        <v>55.225806451612925</v>
      </c>
      <c r="D962" s="78">
        <f t="shared" si="49"/>
        <v>3.3957024793388442</v>
      </c>
      <c r="I962" s="90"/>
      <c r="J962" s="90"/>
      <c r="K962" s="90"/>
      <c r="L962" s="90"/>
    </row>
    <row r="963" spans="1:12">
      <c r="A963" s="65">
        <f t="shared" si="48"/>
        <v>2000</v>
      </c>
      <c r="B963" s="84">
        <v>36799</v>
      </c>
      <c r="C963" s="77">
        <f>IF(OR('SF American 11444500'!C963=-901,'SF American 11443500'!C963=-901),-901,
'SF American 11444500'!C963
-'SF American 11443500'!C963
-MAX(0,'SF American 11443460'!C963)
-MAX(0,'SF American 11443300'!C963))</f>
        <v>81.333333333333258</v>
      </c>
      <c r="D963" s="78">
        <f t="shared" si="49"/>
        <v>4.8396694214875975</v>
      </c>
      <c r="I963" s="90"/>
      <c r="J963" s="90"/>
      <c r="K963" s="90"/>
      <c r="L963" s="90"/>
    </row>
    <row r="964" spans="1:12">
      <c r="A964" s="65">
        <f t="shared" si="48"/>
        <v>2001</v>
      </c>
      <c r="B964" s="84">
        <v>36830</v>
      </c>
      <c r="C964" s="77">
        <f>IF(OR('SF American 11444500'!C964=-901,'SF American 11443500'!C964=-901),-901,
'SF American 11444500'!C964
-'SF American 11443500'!C964
-MAX(0,'SF American 11443460'!C964)
-MAX(0,'SF American 11443300'!C964))</f>
        <v>65.822580645161338</v>
      </c>
      <c r="D964" s="78">
        <f t="shared" si="49"/>
        <v>4.0472727272727296</v>
      </c>
      <c r="I964" s="90"/>
      <c r="J964" s="90"/>
      <c r="K964" s="90"/>
      <c r="L964" s="90"/>
    </row>
    <row r="965" spans="1:12">
      <c r="A965" s="65">
        <f t="shared" si="48"/>
        <v>2001</v>
      </c>
      <c r="B965" s="84">
        <v>36860</v>
      </c>
      <c r="C965" s="77">
        <f>IF(OR('SF American 11444500'!C965=-901,'SF American 11443500'!C965=-901),-901,
'SF American 11444500'!C965
-'SF American 11443500'!C965
-MAX(0,'SF American 11443460'!C965)
-MAX(0,'SF American 11443300'!C965))</f>
        <v>85.633333333333553</v>
      </c>
      <c r="D965" s="78">
        <f t="shared" si="49"/>
        <v>5.0955371900826574</v>
      </c>
      <c r="I965" s="90"/>
      <c r="J965" s="90"/>
      <c r="K965" s="90"/>
      <c r="L965" s="90"/>
    </row>
    <row r="966" spans="1:12">
      <c r="A966" s="65">
        <f t="shared" si="48"/>
        <v>2001</v>
      </c>
      <c r="B966" s="84">
        <v>36891</v>
      </c>
      <c r="C966" s="77">
        <f>IF(OR('SF American 11444500'!C966=-901,'SF American 11443500'!C966=-901),-901,
'SF American 11444500'!C966
-'SF American 11443500'!C966
-MAX(0,'SF American 11443460'!C966)
-MAX(0,'SF American 11443300'!C966))</f>
        <v>112.80645161290317</v>
      </c>
      <c r="D966" s="78">
        <f t="shared" si="49"/>
        <v>6.9361983471074335</v>
      </c>
      <c r="I966" s="90"/>
      <c r="J966" s="90"/>
      <c r="K966" s="90"/>
      <c r="L966" s="90"/>
    </row>
    <row r="967" spans="1:12">
      <c r="A967" s="65">
        <f t="shared" si="48"/>
        <v>2001</v>
      </c>
      <c r="B967" s="84">
        <v>36922</v>
      </c>
      <c r="C967" s="77">
        <f>IF(OR('SF American 11444500'!C967=-901,'SF American 11443500'!C967=-901),-901,
'SF American 11444500'!C967
-'SF American 11443500'!C967
-MAX(0,'SF American 11443460'!C967)
-MAX(0,'SF American 11443300'!C967))</f>
        <v>85.409677419354864</v>
      </c>
      <c r="D967" s="78">
        <f t="shared" si="49"/>
        <v>5.251636363636365</v>
      </c>
      <c r="I967" s="90"/>
      <c r="J967" s="90"/>
      <c r="K967" s="90"/>
      <c r="L967" s="90"/>
    </row>
    <row r="968" spans="1:12">
      <c r="A968" s="65">
        <f t="shared" si="48"/>
        <v>2001</v>
      </c>
      <c r="B968" s="84">
        <v>36950</v>
      </c>
      <c r="C968" s="77">
        <f>IF(OR('SF American 11444500'!C968=-901,'SF American 11443500'!C968=-901),-901,
'SF American 11444500'!C968
-'SF American 11443500'!C968
-MAX(0,'SF American 11443460'!C968)
-MAX(0,'SF American 11443300'!C968))</f>
        <v>172.12857142857143</v>
      </c>
      <c r="D968" s="78">
        <f t="shared" si="49"/>
        <v>9.5595371900826454</v>
      </c>
      <c r="I968" s="90"/>
      <c r="J968" s="90"/>
      <c r="K968" s="90"/>
      <c r="L968" s="90"/>
    </row>
    <row r="969" spans="1:12">
      <c r="A969" s="65">
        <f t="shared" si="48"/>
        <v>2001</v>
      </c>
      <c r="B969" s="84">
        <v>36981</v>
      </c>
      <c r="C969" s="77">
        <f>IF(OR('SF American 11444500'!C969=-901,'SF American 11443500'!C969=-901),-901,
'SF American 11444500'!C969
-'SF American 11443500'!C969
-MAX(0,'SF American 11443460'!C969)
-MAX(0,'SF American 11443300'!C969))</f>
        <v>136.8483870967741</v>
      </c>
      <c r="D969" s="78">
        <f t="shared" si="49"/>
        <v>8.4144793388429697</v>
      </c>
      <c r="I969" s="90"/>
      <c r="J969" s="90"/>
      <c r="K969" s="90"/>
      <c r="L969" s="90"/>
    </row>
    <row r="970" spans="1:12">
      <c r="A970" s="65">
        <f t="shared" si="48"/>
        <v>2001</v>
      </c>
      <c r="B970" s="84">
        <v>37011</v>
      </c>
      <c r="C970" s="77">
        <f>IF(OR('SF American 11444500'!C970=-901,'SF American 11443500'!C970=-901),-901,
'SF American 11444500'!C970
-'SF American 11443500'!C970
-MAX(0,'SF American 11443460'!C970)
-MAX(0,'SF American 11443300'!C970))</f>
        <v>115.23333333333335</v>
      </c>
      <c r="D970" s="78">
        <f t="shared" si="49"/>
        <v>6.8568595041322329</v>
      </c>
      <c r="I970" s="90"/>
      <c r="J970" s="90"/>
      <c r="K970" s="90"/>
      <c r="L970" s="90"/>
    </row>
    <row r="971" spans="1:12">
      <c r="A971" s="65">
        <f t="shared" si="48"/>
        <v>2001</v>
      </c>
      <c r="B971" s="84">
        <v>37042</v>
      </c>
      <c r="C971" s="77">
        <f>IF(OR('SF American 11444500'!C971=-901,'SF American 11443500'!C971=-901),-901,
'SF American 11444500'!C971
-'SF American 11443500'!C971
-MAX(0,'SF American 11443460'!C971)
-MAX(0,'SF American 11443300'!C971))</f>
        <v>84.209677419354875</v>
      </c>
      <c r="D971" s="78">
        <f t="shared" si="49"/>
        <v>5.1778512396694234</v>
      </c>
      <c r="I971" s="90"/>
      <c r="J971" s="90"/>
      <c r="K971" s="90"/>
      <c r="L971" s="90"/>
    </row>
    <row r="972" spans="1:12">
      <c r="A972" s="65">
        <f t="shared" si="48"/>
        <v>2001</v>
      </c>
      <c r="B972" s="84">
        <v>37072</v>
      </c>
      <c r="C972" s="77">
        <f>IF(OR('SF American 11444500'!C972=-901,'SF American 11443500'!C972=-901),-901,
'SF American 11444500'!C972
-'SF American 11443500'!C972
-MAX(0,'SF American 11443460'!C972)
-MAX(0,'SF American 11443300'!C972))</f>
        <v>45.833333333333314</v>
      </c>
      <c r="D972" s="78">
        <f t="shared" si="49"/>
        <v>2.7272727272727257</v>
      </c>
      <c r="I972" s="90"/>
      <c r="J972" s="90"/>
      <c r="K972" s="90"/>
      <c r="L972" s="90"/>
    </row>
    <row r="973" spans="1:12">
      <c r="A973" s="65">
        <f t="shared" si="48"/>
        <v>2001</v>
      </c>
      <c r="B973" s="84">
        <v>37103</v>
      </c>
      <c r="C973" s="77">
        <f>IF(OR('SF American 11444500'!C973=-901,'SF American 11443500'!C973=-901),-901,
'SF American 11444500'!C973
-'SF American 11443500'!C973
-MAX(0,'SF American 11443460'!C973)
-MAX(0,'SF American 11443300'!C973))</f>
        <v>48.819354838709614</v>
      </c>
      <c r="D973" s="78">
        <f t="shared" si="49"/>
        <v>3.0017851239669384</v>
      </c>
      <c r="I973" s="90"/>
      <c r="J973" s="90"/>
      <c r="K973" s="90"/>
      <c r="L973" s="90"/>
    </row>
    <row r="974" spans="1:12">
      <c r="A974" s="65">
        <f t="shared" si="48"/>
        <v>2001</v>
      </c>
      <c r="B974" s="84">
        <v>37134</v>
      </c>
      <c r="C974" s="77">
        <f>IF(OR('SF American 11444500'!C974=-901,'SF American 11443500'!C974=-901),-901,
'SF American 11444500'!C974
-'SF American 11443500'!C974
-MAX(0,'SF American 11443460'!C974)
-MAX(0,'SF American 11443300'!C974))</f>
        <v>22.429032258064524</v>
      </c>
      <c r="D974" s="78">
        <f t="shared" si="49"/>
        <v>1.3791074380165294</v>
      </c>
      <c r="I974" s="90"/>
      <c r="J974" s="90"/>
      <c r="K974" s="90"/>
      <c r="L974" s="90"/>
    </row>
    <row r="975" spans="1:12">
      <c r="A975" s="65">
        <f t="shared" si="48"/>
        <v>2001</v>
      </c>
      <c r="B975" s="84">
        <v>37164</v>
      </c>
      <c r="C975" s="77">
        <f>IF(OR('SF American 11444500'!C975=-901,'SF American 11443500'!C975=-901),-901,
'SF American 11444500'!C975
-'SF American 11443500'!C975
-MAX(0,'SF American 11443460'!C975)
-MAX(0,'SF American 11443300'!C975))</f>
        <v>26.26666666666668</v>
      </c>
      <c r="D975" s="78">
        <f t="shared" si="49"/>
        <v>1.5629752066115712</v>
      </c>
      <c r="I975" s="90"/>
      <c r="J975" s="90"/>
      <c r="K975" s="90"/>
      <c r="L975" s="90"/>
    </row>
    <row r="976" spans="1:12">
      <c r="A976" s="65">
        <f t="shared" si="48"/>
        <v>2002</v>
      </c>
      <c r="B976" s="84">
        <v>37195</v>
      </c>
      <c r="C976" s="77">
        <f>IF(OR('SF American 11444500'!C976=-901,'SF American 11443500'!C976=-901),-901,
'SF American 11444500'!C976
-'SF American 11443500'!C976
-MAX(0,'SF American 11443460'!C976)
-MAX(0,'SF American 11443300'!C976))</f>
        <v>-0.48387096774192173</v>
      </c>
      <c r="D976" s="78">
        <f t="shared" si="49"/>
        <v>-2.9752066115701636E-2</v>
      </c>
      <c r="I976" s="90"/>
      <c r="J976" s="90"/>
      <c r="K976" s="90"/>
      <c r="L976" s="90"/>
    </row>
    <row r="977" spans="1:12">
      <c r="A977" s="65">
        <f t="shared" ref="A977:A1040" si="50">IF(MONTH(B977)&gt;9,YEAR(B977)+1,YEAR(B977))</f>
        <v>2002</v>
      </c>
      <c r="B977" s="84">
        <v>37225</v>
      </c>
      <c r="C977" s="77">
        <f>IF(OR('SF American 11444500'!C977=-901,'SF American 11443500'!C977=-901),-901,
'SF American 11444500'!C977
-'SF American 11443500'!C977
-MAX(0,'SF American 11443460'!C977)
-MAX(0,'SF American 11443300'!C977))</f>
        <v>29.399999999999977</v>
      </c>
      <c r="D977" s="78">
        <f t="shared" ref="D977:D1040" si="51">IF(C977&lt;&gt;-901,C977*DAY(B977)*24*60*60/(220*22*9*1000),-901)</f>
        <v>1.7494214876033045</v>
      </c>
      <c r="I977" s="90"/>
      <c r="J977" s="90"/>
      <c r="K977" s="90"/>
      <c r="L977" s="90"/>
    </row>
    <row r="978" spans="1:12">
      <c r="A978" s="65">
        <f t="shared" si="50"/>
        <v>2002</v>
      </c>
      <c r="B978" s="84">
        <v>37256</v>
      </c>
      <c r="C978" s="77">
        <f>IF(OR('SF American 11444500'!C978=-901,'SF American 11443500'!C978=-901),-901,
'SF American 11444500'!C978
-'SF American 11443500'!C978
-MAX(0,'SF American 11443460'!C978)
-MAX(0,'SF American 11443300'!C978))</f>
        <v>167.658064516129</v>
      </c>
      <c r="D978" s="78">
        <f t="shared" si="51"/>
        <v>10.308892561983468</v>
      </c>
      <c r="I978" s="90"/>
      <c r="J978" s="90"/>
      <c r="K978" s="90"/>
      <c r="L978" s="90"/>
    </row>
    <row r="979" spans="1:12">
      <c r="A979" s="65">
        <f t="shared" si="50"/>
        <v>2002</v>
      </c>
      <c r="B979" s="84">
        <v>37287</v>
      </c>
      <c r="C979" s="77">
        <f>IF(OR('SF American 11444500'!C979=-901,'SF American 11443500'!C979=-901),-901,
'SF American 11444500'!C979
-'SF American 11443500'!C979
-MAX(0,'SF American 11443460'!C979)
-MAX(0,'SF American 11443300'!C979))</f>
        <v>175.09677419354853</v>
      </c>
      <c r="D979" s="78">
        <f t="shared" si="51"/>
        <v>10.766280991735549</v>
      </c>
      <c r="I979" s="90"/>
      <c r="J979" s="90"/>
      <c r="K979" s="90"/>
      <c r="L979" s="90"/>
    </row>
    <row r="980" spans="1:12">
      <c r="A980" s="65">
        <f t="shared" si="50"/>
        <v>2002</v>
      </c>
      <c r="B980" s="84">
        <v>37315</v>
      </c>
      <c r="C980" s="77">
        <f>IF(OR('SF American 11444500'!C980=-901,'SF American 11443500'!C980=-901),-901,
'SF American 11444500'!C980
-'SF American 11443500'!C980
-MAX(0,'SF American 11443460'!C980)
-MAX(0,'SF American 11443300'!C980))</f>
        <v>265.4357142857142</v>
      </c>
      <c r="D980" s="78">
        <f t="shared" si="51"/>
        <v>14.741553719008259</v>
      </c>
      <c r="I980" s="90"/>
      <c r="J980" s="90"/>
      <c r="K980" s="90"/>
      <c r="L980" s="90"/>
    </row>
    <row r="981" spans="1:12">
      <c r="A981" s="65">
        <f t="shared" si="50"/>
        <v>2002</v>
      </c>
      <c r="B981" s="84">
        <v>37346</v>
      </c>
      <c r="C981" s="77">
        <f>IF(OR('SF American 11444500'!C981=-901,'SF American 11443500'!C981=-901),-901,
'SF American 11444500'!C981
-'SF American 11443500'!C981
-MAX(0,'SF American 11443460'!C981)
-MAX(0,'SF American 11443300'!C981))</f>
        <v>261.53870967741932</v>
      </c>
      <c r="D981" s="78">
        <f t="shared" si="51"/>
        <v>16.081388429752067</v>
      </c>
      <c r="I981" s="90"/>
      <c r="J981" s="90"/>
      <c r="K981" s="90"/>
      <c r="L981" s="90"/>
    </row>
    <row r="982" spans="1:12">
      <c r="A982" s="65">
        <f t="shared" si="50"/>
        <v>2002</v>
      </c>
      <c r="B982" s="84">
        <v>37376</v>
      </c>
      <c r="C982" s="77">
        <f>IF(OR('SF American 11444500'!C982=-901,'SF American 11443500'!C982=-901),-901,
'SF American 11444500'!C982
-'SF American 11443500'!C982
-MAX(0,'SF American 11443460'!C982)
-MAX(0,'SF American 11443300'!C982))</f>
        <v>139.13333333333344</v>
      </c>
      <c r="D982" s="78">
        <f t="shared" si="51"/>
        <v>8.2790082644628189</v>
      </c>
      <c r="I982" s="90"/>
      <c r="J982" s="90"/>
      <c r="K982" s="90"/>
      <c r="L982" s="90"/>
    </row>
    <row r="983" spans="1:12">
      <c r="A983" s="65">
        <f t="shared" si="50"/>
        <v>2002</v>
      </c>
      <c r="B983" s="84">
        <v>37407</v>
      </c>
      <c r="C983" s="77">
        <f>IF(OR('SF American 11444500'!C983=-901,'SF American 11443500'!C983=-901),-901,
'SF American 11444500'!C983
-'SF American 11443500'!C983
-MAX(0,'SF American 11443460'!C983)
-MAX(0,'SF American 11443300'!C983))</f>
        <v>119.74193548387098</v>
      </c>
      <c r="D983" s="78">
        <f t="shared" si="51"/>
        <v>7.362644628099174</v>
      </c>
      <c r="I983" s="90"/>
      <c r="J983" s="90"/>
      <c r="K983" s="90"/>
      <c r="L983" s="90"/>
    </row>
    <row r="984" spans="1:12">
      <c r="A984" s="65">
        <f t="shared" si="50"/>
        <v>2002</v>
      </c>
      <c r="B984" s="84">
        <v>37437</v>
      </c>
      <c r="C984" s="77">
        <f>IF(OR('SF American 11444500'!C984=-901,'SF American 11443500'!C984=-901),-901,
'SF American 11444500'!C984
-'SF American 11443500'!C984
-MAX(0,'SF American 11443460'!C984)
-MAX(0,'SF American 11443300'!C984))</f>
        <v>81.366666666666788</v>
      </c>
      <c r="D984" s="78">
        <f t="shared" si="51"/>
        <v>4.8416528925619904</v>
      </c>
      <c r="I984" s="90"/>
      <c r="J984" s="90"/>
      <c r="K984" s="90"/>
      <c r="L984" s="90"/>
    </row>
    <row r="985" spans="1:12">
      <c r="A985" s="65">
        <f t="shared" si="50"/>
        <v>2002</v>
      </c>
      <c r="B985" s="84">
        <v>37468</v>
      </c>
      <c r="C985" s="77">
        <f>IF(OR('SF American 11444500'!C985=-901,'SF American 11443500'!C985=-901),-901,
'SF American 11444500'!C985
-'SF American 11443500'!C985
-MAX(0,'SF American 11443460'!C985)
-MAX(0,'SF American 11443300'!C985))</f>
        <v>39.283870967741791</v>
      </c>
      <c r="D985" s="78">
        <f t="shared" si="51"/>
        <v>2.4154710743801568</v>
      </c>
      <c r="I985" s="90"/>
      <c r="J985" s="90"/>
      <c r="K985" s="90"/>
      <c r="L985" s="90"/>
    </row>
    <row r="986" spans="1:12">
      <c r="A986" s="65">
        <f t="shared" si="50"/>
        <v>2002</v>
      </c>
      <c r="B986" s="84">
        <v>37499</v>
      </c>
      <c r="C986" s="77">
        <f>IF(OR('SF American 11444500'!C986=-901,'SF American 11443500'!C986=-901),-901,
'SF American 11444500'!C986
-'SF American 11443500'!C986
-MAX(0,'SF American 11443460'!C986)
-MAX(0,'SF American 11443300'!C986))</f>
        <v>45.52258064516127</v>
      </c>
      <c r="D986" s="78">
        <f t="shared" si="51"/>
        <v>2.7990743801652882</v>
      </c>
      <c r="I986" s="90"/>
      <c r="J986" s="90"/>
      <c r="K986" s="90"/>
      <c r="L986" s="90"/>
    </row>
    <row r="987" spans="1:12">
      <c r="A987" s="65">
        <f t="shared" si="50"/>
        <v>2002</v>
      </c>
      <c r="B987" s="84">
        <v>37529</v>
      </c>
      <c r="C987" s="77">
        <f>IF(OR('SF American 11444500'!C987=-901,'SF American 11443500'!C987=-901),-901,
'SF American 11444500'!C987
-'SF American 11443500'!C987
-MAX(0,'SF American 11443460'!C987)
-MAX(0,'SF American 11443300'!C987))</f>
        <v>57.800000000000068</v>
      </c>
      <c r="D987" s="78">
        <f t="shared" si="51"/>
        <v>3.4393388429752112</v>
      </c>
      <c r="I987" s="90"/>
      <c r="J987" s="90"/>
      <c r="K987" s="90"/>
      <c r="L987" s="90"/>
    </row>
    <row r="988" spans="1:12">
      <c r="A988" s="65">
        <f t="shared" si="50"/>
        <v>2003</v>
      </c>
      <c r="B988" s="84">
        <v>37560</v>
      </c>
      <c r="C988" s="77">
        <f>IF(OR('SF American 11444500'!C988=-901,'SF American 11443500'!C988=-901),-901,
'SF American 11444500'!C988
-'SF American 11443500'!C988
-MAX(0,'SF American 11443460'!C988)
-MAX(0,'SF American 11443300'!C988))</f>
        <v>27.738709677419365</v>
      </c>
      <c r="D988" s="78">
        <f t="shared" si="51"/>
        <v>1.7055867768595048</v>
      </c>
      <c r="I988" s="90"/>
      <c r="J988" s="90"/>
      <c r="K988" s="90"/>
      <c r="L988" s="90"/>
    </row>
    <row r="989" spans="1:12">
      <c r="A989" s="65">
        <f t="shared" si="50"/>
        <v>2003</v>
      </c>
      <c r="B989" s="84">
        <v>37590</v>
      </c>
      <c r="C989" s="77">
        <f>IF(OR('SF American 11444500'!C989=-901,'SF American 11443500'!C989=-901),-901,
'SF American 11444500'!C989
-'SF American 11443500'!C989
-MAX(0,'SF American 11443460'!C989)
-MAX(0,'SF American 11443300'!C989))</f>
        <v>51.333333333333258</v>
      </c>
      <c r="D989" s="78">
        <f t="shared" si="51"/>
        <v>3.0545454545454493</v>
      </c>
      <c r="I989" s="90"/>
      <c r="J989" s="90"/>
      <c r="K989" s="90"/>
      <c r="L989" s="90"/>
    </row>
    <row r="990" spans="1:12">
      <c r="A990" s="65">
        <f t="shared" si="50"/>
        <v>2003</v>
      </c>
      <c r="B990" s="84">
        <v>37621</v>
      </c>
      <c r="C990" s="77">
        <f>IF(OR('SF American 11444500'!C990=-901,'SF American 11443500'!C990=-901),-901,
'SF American 11444500'!C990
-'SF American 11443500'!C990
-MAX(0,'SF American 11443460'!C990)
-MAX(0,'SF American 11443300'!C990))</f>
        <v>135.00322580645172</v>
      </c>
      <c r="D990" s="78">
        <f t="shared" si="51"/>
        <v>8.3010247933884358</v>
      </c>
      <c r="I990" s="90"/>
      <c r="J990" s="90"/>
      <c r="K990" s="90"/>
      <c r="L990" s="90"/>
    </row>
    <row r="991" spans="1:12">
      <c r="A991" s="65">
        <f t="shared" si="50"/>
        <v>2003</v>
      </c>
      <c r="B991" s="84">
        <v>37652</v>
      </c>
      <c r="C991" s="77">
        <f>IF(OR('SF American 11444500'!C991=-901,'SF American 11443500'!C991=-901),-901,
'SF American 11444500'!C991
-'SF American 11443500'!C991
-MAX(0,'SF American 11443460'!C991)
-MAX(0,'SF American 11443300'!C991))</f>
        <v>99.322580645161224</v>
      </c>
      <c r="D991" s="78">
        <f t="shared" si="51"/>
        <v>6.1071074380165244</v>
      </c>
      <c r="I991" s="90"/>
      <c r="J991" s="90"/>
      <c r="K991" s="90"/>
      <c r="L991" s="90"/>
    </row>
    <row r="992" spans="1:12">
      <c r="A992" s="65">
        <f t="shared" si="50"/>
        <v>2003</v>
      </c>
      <c r="B992" s="84">
        <v>37680</v>
      </c>
      <c r="C992" s="77">
        <f>IF(OR('SF American 11444500'!C992=-901,'SF American 11443500'!C992=-901),-901,
'SF American 11444500'!C992
-'SF American 11443500'!C992
-MAX(0,'SF American 11443460'!C992)
-MAX(0,'SF American 11443300'!C992))</f>
        <v>80.057142857142935</v>
      </c>
      <c r="D992" s="78">
        <f t="shared" si="51"/>
        <v>4.4461487603305834</v>
      </c>
      <c r="I992" s="90"/>
      <c r="J992" s="90"/>
      <c r="K992" s="90"/>
      <c r="L992" s="90"/>
    </row>
    <row r="993" spans="1:12">
      <c r="A993" s="65">
        <f t="shared" si="50"/>
        <v>2003</v>
      </c>
      <c r="B993" s="84">
        <v>37711</v>
      </c>
      <c r="C993" s="77">
        <f>IF(OR('SF American 11444500'!C993=-901,'SF American 11443500'!C993=-901),-901,
'SF American 11444500'!C993
-'SF American 11443500'!C993
-MAX(0,'SF American 11443460'!C993)
-MAX(0,'SF American 11443300'!C993))</f>
        <v>98.354838709677324</v>
      </c>
      <c r="D993" s="78">
        <f t="shared" si="51"/>
        <v>6.0476033057851186</v>
      </c>
      <c r="I993" s="90"/>
      <c r="J993" s="90"/>
      <c r="K993" s="90"/>
      <c r="L993" s="90"/>
    </row>
    <row r="994" spans="1:12">
      <c r="A994" s="65">
        <f t="shared" si="50"/>
        <v>2003</v>
      </c>
      <c r="B994" s="84">
        <v>37741</v>
      </c>
      <c r="C994" s="77">
        <f>IF(OR('SF American 11444500'!C994=-901,'SF American 11443500'!C994=-901),-901,
'SF American 11444500'!C994
-'SF American 11443500'!C994
-MAX(0,'SF American 11443460'!C994)
-MAX(0,'SF American 11443300'!C994))</f>
        <v>272.0333333333333</v>
      </c>
      <c r="D994" s="78">
        <f t="shared" si="51"/>
        <v>16.187107438016525</v>
      </c>
      <c r="I994" s="90"/>
      <c r="J994" s="90"/>
      <c r="K994" s="90"/>
      <c r="L994" s="90"/>
    </row>
    <row r="995" spans="1:12">
      <c r="A995" s="65">
        <f t="shared" si="50"/>
        <v>2003</v>
      </c>
      <c r="B995" s="84">
        <v>37772</v>
      </c>
      <c r="C995" s="77">
        <f>IF(OR('SF American 11444500'!C995=-901,'SF American 11443500'!C995=-901),-901,
'SF American 11444500'!C995
-'SF American 11443500'!C995
-MAX(0,'SF American 11443460'!C995)
-MAX(0,'SF American 11443300'!C995))</f>
        <v>165.58064516129025</v>
      </c>
      <c r="D995" s="78">
        <f t="shared" si="51"/>
        <v>10.181157024793384</v>
      </c>
      <c r="I995" s="90"/>
      <c r="J995" s="90"/>
      <c r="K995" s="90"/>
      <c r="L995" s="90"/>
    </row>
    <row r="996" spans="1:12">
      <c r="A996" s="65">
        <f t="shared" si="50"/>
        <v>2003</v>
      </c>
      <c r="B996" s="84">
        <v>37802</v>
      </c>
      <c r="C996" s="77">
        <f>IF(OR('SF American 11444500'!C996=-901,'SF American 11443500'!C996=-901),-901,
'SF American 11444500'!C996
-'SF American 11443500'!C996
-MAX(0,'SF American 11443460'!C996)
-MAX(0,'SF American 11443300'!C996))</f>
        <v>0.76666666666665151</v>
      </c>
      <c r="D996" s="78">
        <f t="shared" si="51"/>
        <v>4.56198347107429E-2</v>
      </c>
      <c r="I996" s="90"/>
      <c r="J996" s="90"/>
      <c r="K996" s="90"/>
      <c r="L996" s="90"/>
    </row>
    <row r="997" spans="1:12">
      <c r="A997" s="65">
        <f t="shared" si="50"/>
        <v>2003</v>
      </c>
      <c r="B997" s="84">
        <v>37833</v>
      </c>
      <c r="C997" s="77">
        <f>IF(OR('SF American 11444500'!C997=-901,'SF American 11443500'!C997=-901),-901,
'SF American 11444500'!C997
-'SF American 11443500'!C997
-MAX(0,'SF American 11443460'!C997)
-MAX(0,'SF American 11443300'!C997))</f>
        <v>57.838709677419274</v>
      </c>
      <c r="D997" s="78">
        <f t="shared" si="51"/>
        <v>3.5563636363636308</v>
      </c>
      <c r="I997" s="90"/>
      <c r="J997" s="90"/>
      <c r="K997" s="90"/>
      <c r="L997" s="90"/>
    </row>
    <row r="998" spans="1:12">
      <c r="A998" s="65">
        <f t="shared" si="50"/>
        <v>2003</v>
      </c>
      <c r="B998" s="84">
        <v>37864</v>
      </c>
      <c r="C998" s="77">
        <f>IF(OR('SF American 11444500'!C998=-901,'SF American 11443500'!C998=-901),-901,
'SF American 11444500'!C998
-'SF American 11443500'!C998
-MAX(0,'SF American 11443460'!C998)
-MAX(0,'SF American 11443300'!C998))</f>
        <v>43.264516129032245</v>
      </c>
      <c r="D998" s="78">
        <f t="shared" si="51"/>
        <v>2.6602314049586768</v>
      </c>
      <c r="I998" s="90"/>
      <c r="J998" s="90"/>
      <c r="K998" s="90"/>
      <c r="L998" s="90"/>
    </row>
    <row r="999" spans="1:12">
      <c r="A999" s="65">
        <f t="shared" si="50"/>
        <v>2003</v>
      </c>
      <c r="B999" s="84">
        <v>37894</v>
      </c>
      <c r="C999" s="77">
        <f>IF(OR('SF American 11444500'!C999=-901,'SF American 11443500'!C999=-901),-901,
'SF American 11444500'!C999
-'SF American 11443500'!C999
-MAX(0,'SF American 11443460'!C999)
-MAX(0,'SF American 11443300'!C999))</f>
        <v>30.366666666666674</v>
      </c>
      <c r="D999" s="78">
        <f t="shared" si="51"/>
        <v>1.8069421487603312</v>
      </c>
      <c r="I999" s="90"/>
      <c r="J999" s="90"/>
      <c r="K999" s="90"/>
      <c r="L999" s="90"/>
    </row>
    <row r="1000" spans="1:12">
      <c r="A1000" s="65">
        <f t="shared" si="50"/>
        <v>2004</v>
      </c>
      <c r="B1000" s="84">
        <v>37925</v>
      </c>
      <c r="C1000" s="77">
        <f>IF(OR('SF American 11444500'!C1000=-901,'SF American 11443500'!C1000=-901),-901,
'SF American 11444500'!C1000
-'SF American 11443500'!C1000
-MAX(0,'SF American 11443460'!C1000)
-MAX(0,'SF American 11443300'!C1000))</f>
        <v>2.2387096774193651</v>
      </c>
      <c r="D1000" s="78">
        <f t="shared" si="51"/>
        <v>0.13765289256198412</v>
      </c>
      <c r="I1000" s="90"/>
      <c r="J1000" s="90"/>
      <c r="K1000" s="90"/>
      <c r="L1000" s="90"/>
    </row>
    <row r="1001" spans="1:12">
      <c r="A1001" s="65">
        <f t="shared" si="50"/>
        <v>2004</v>
      </c>
      <c r="B1001" s="84">
        <v>37955</v>
      </c>
      <c r="C1001" s="77">
        <f>IF(OR('SF American 11444500'!C1001=-901,'SF American 11443500'!C1001=-901),-901,
'SF American 11444500'!C1001
-'SF American 11443500'!C1001
-MAX(0,'SF American 11443460'!C1001)
-MAX(0,'SF American 11443300'!C1001))</f>
        <v>-5.3000000000000682</v>
      </c>
      <c r="D1001" s="78">
        <f t="shared" si="51"/>
        <v>-0.31537190082645034</v>
      </c>
      <c r="I1001" s="90"/>
      <c r="J1001" s="90"/>
      <c r="K1001" s="90"/>
      <c r="L1001" s="90"/>
    </row>
    <row r="1002" spans="1:12">
      <c r="A1002" s="65">
        <f t="shared" si="50"/>
        <v>2004</v>
      </c>
      <c r="B1002" s="84">
        <v>37986</v>
      </c>
      <c r="C1002" s="77">
        <f>IF(OR('SF American 11444500'!C1002=-901,'SF American 11443500'!C1002=-901),-901,
'SF American 11444500'!C1002
-'SF American 11443500'!C1002
-MAX(0,'SF American 11443460'!C1002)
-MAX(0,'SF American 11443300'!C1002))</f>
        <v>113.49032258064517</v>
      </c>
      <c r="D1002" s="78">
        <f t="shared" si="51"/>
        <v>6.9782479338842975</v>
      </c>
      <c r="I1002" s="90"/>
      <c r="J1002" s="90"/>
      <c r="K1002" s="90"/>
      <c r="L1002" s="90"/>
    </row>
    <row r="1003" spans="1:12">
      <c r="A1003" s="65">
        <f t="shared" si="50"/>
        <v>2004</v>
      </c>
      <c r="B1003" s="84">
        <v>38017</v>
      </c>
      <c r="C1003" s="77">
        <f>IF(OR('SF American 11444500'!C1003=-901,'SF American 11443500'!C1003=-901),-901,
'SF American 11444500'!C1003
-'SF American 11443500'!C1003
-MAX(0,'SF American 11443460'!C1003)
-MAX(0,'SF American 11443300'!C1003))</f>
        <v>125.68064516129039</v>
      </c>
      <c r="D1003" s="78">
        <f t="shared" si="51"/>
        <v>7.7278016528925662</v>
      </c>
      <c r="I1003" s="90"/>
      <c r="J1003" s="90"/>
      <c r="K1003" s="90"/>
      <c r="L1003" s="90"/>
    </row>
    <row r="1004" spans="1:12">
      <c r="A1004" s="65">
        <f t="shared" si="50"/>
        <v>2004</v>
      </c>
      <c r="B1004" s="84">
        <v>38046</v>
      </c>
      <c r="C1004" s="77">
        <f>IF(OR('SF American 11444500'!C1004=-901,'SF American 11443500'!C1004=-901),-901,
'SF American 11444500'!C1004
-'SF American 11443500'!C1004
-MAX(0,'SF American 11443460'!C1004)
-MAX(0,'SF American 11443300'!C1004))</f>
        <v>226.84482758620697</v>
      </c>
      <c r="D1004" s="78">
        <f t="shared" si="51"/>
        <v>13.048264462809923</v>
      </c>
      <c r="I1004" s="90"/>
      <c r="J1004" s="90"/>
      <c r="K1004" s="90"/>
      <c r="L1004" s="90"/>
    </row>
    <row r="1005" spans="1:12">
      <c r="A1005" s="65">
        <f t="shared" si="50"/>
        <v>2004</v>
      </c>
      <c r="B1005" s="84">
        <v>38077</v>
      </c>
      <c r="C1005" s="77">
        <f>IF(OR('SF American 11444500'!C1005=-901,'SF American 11443500'!C1005=-901),-901,
'SF American 11444500'!C1005
-'SF American 11443500'!C1005
-MAX(0,'SF American 11443460'!C1005)
-MAX(0,'SF American 11443300'!C1005))</f>
        <v>159.16129032258073</v>
      </c>
      <c r="D1005" s="78">
        <f t="shared" si="51"/>
        <v>9.7864462809917416</v>
      </c>
      <c r="I1005" s="90"/>
      <c r="J1005" s="90"/>
      <c r="K1005" s="90"/>
      <c r="L1005" s="90"/>
    </row>
    <row r="1006" spans="1:12">
      <c r="A1006" s="65">
        <f t="shared" si="50"/>
        <v>2004</v>
      </c>
      <c r="B1006" s="84">
        <v>38107</v>
      </c>
      <c r="C1006" s="77">
        <f>IF(OR('SF American 11444500'!C1006=-901,'SF American 11443500'!C1006=-901),-901,
'SF American 11444500'!C1006
-'SF American 11443500'!C1006
-MAX(0,'SF American 11443460'!C1006)
-MAX(0,'SF American 11443300'!C1006))</f>
        <v>95.966666666666697</v>
      </c>
      <c r="D1006" s="78">
        <f t="shared" si="51"/>
        <v>5.7104132231404989</v>
      </c>
      <c r="I1006" s="90"/>
      <c r="J1006" s="90"/>
      <c r="K1006" s="90"/>
      <c r="L1006" s="90"/>
    </row>
    <row r="1007" spans="1:12">
      <c r="A1007" s="65">
        <f t="shared" si="50"/>
        <v>2004</v>
      </c>
      <c r="B1007" s="84">
        <v>38138</v>
      </c>
      <c r="C1007" s="77">
        <f>IF(OR('SF American 11444500'!C1007=-901,'SF American 11443500'!C1007=-901),-901,
'SF American 11444500'!C1007
-'SF American 11443500'!C1007
-MAX(0,'SF American 11443460'!C1007)
-MAX(0,'SF American 11443300'!C1007))</f>
        <v>76.687096774193378</v>
      </c>
      <c r="D1007" s="78">
        <f t="shared" si="51"/>
        <v>4.7153057851239568</v>
      </c>
      <c r="I1007" s="90"/>
      <c r="J1007" s="90"/>
      <c r="K1007" s="90"/>
      <c r="L1007" s="90"/>
    </row>
    <row r="1008" spans="1:12">
      <c r="A1008" s="65">
        <f t="shared" si="50"/>
        <v>2004</v>
      </c>
      <c r="B1008" s="84">
        <v>38168</v>
      </c>
      <c r="C1008" s="77">
        <f>IF(OR('SF American 11444500'!C1008=-901,'SF American 11443500'!C1008=-901),-901,
'SF American 11444500'!C1008
-'SF American 11443500'!C1008
-MAX(0,'SF American 11443460'!C1008)
-MAX(0,'SF American 11443300'!C1008))</f>
        <v>63.599999999999909</v>
      </c>
      <c r="D1008" s="78">
        <f t="shared" si="51"/>
        <v>3.7844628099173501</v>
      </c>
      <c r="I1008" s="90"/>
      <c r="J1008" s="90"/>
      <c r="K1008" s="90"/>
      <c r="L1008" s="90"/>
    </row>
    <row r="1009" spans="1:12">
      <c r="A1009" s="65">
        <f t="shared" si="50"/>
        <v>2004</v>
      </c>
      <c r="B1009" s="84">
        <v>38199</v>
      </c>
      <c r="C1009" s="77">
        <f>IF(OR('SF American 11444500'!C1009=-901,'SF American 11443500'!C1009=-901),-901,
'SF American 11444500'!C1009
-'SF American 11443500'!C1009
-MAX(0,'SF American 11443460'!C1009)
-MAX(0,'SF American 11443300'!C1009))</f>
        <v>54.696774193548436</v>
      </c>
      <c r="D1009" s="78">
        <f t="shared" si="51"/>
        <v>3.3631735537190117</v>
      </c>
      <c r="I1009" s="90"/>
      <c r="J1009" s="90"/>
      <c r="K1009" s="90"/>
      <c r="L1009" s="90"/>
    </row>
    <row r="1010" spans="1:12">
      <c r="A1010" s="65">
        <f t="shared" si="50"/>
        <v>2004</v>
      </c>
      <c r="B1010" s="84">
        <v>38230</v>
      </c>
      <c r="C1010" s="77">
        <f>IF(OR('SF American 11444500'!C1010=-901,'SF American 11443500'!C1010=-901),-901,
'SF American 11444500'!C1010
-'SF American 11443500'!C1010
-MAX(0,'SF American 11443460'!C1010)
-MAX(0,'SF American 11443300'!C1010))</f>
        <v>52.53870967741932</v>
      </c>
      <c r="D1010" s="78">
        <f t="shared" si="51"/>
        <v>3.2304793388429731</v>
      </c>
      <c r="I1010" s="90"/>
      <c r="J1010" s="90"/>
      <c r="K1010" s="90"/>
      <c r="L1010" s="90"/>
    </row>
    <row r="1011" spans="1:12">
      <c r="A1011" s="65">
        <f t="shared" si="50"/>
        <v>2004</v>
      </c>
      <c r="B1011" s="84">
        <v>38260</v>
      </c>
      <c r="C1011" s="77">
        <f>IF(OR('SF American 11444500'!C1011=-901,'SF American 11443500'!C1011=-901),-901,
'SF American 11444500'!C1011
-'SF American 11443500'!C1011
-MAX(0,'SF American 11443460'!C1011)
-MAX(0,'SF American 11443300'!C1011))</f>
        <v>71.666666666666629</v>
      </c>
      <c r="D1011" s="78">
        <f t="shared" si="51"/>
        <v>4.2644628099173536</v>
      </c>
      <c r="I1011" s="90"/>
      <c r="J1011" s="90"/>
      <c r="K1011" s="90"/>
      <c r="L1011" s="90"/>
    </row>
    <row r="1012" spans="1:12">
      <c r="A1012" s="65">
        <f t="shared" si="50"/>
        <v>2005</v>
      </c>
      <c r="B1012" s="84">
        <v>38291</v>
      </c>
      <c r="C1012" s="77">
        <f>IF(OR('SF American 11444500'!C1012=-901,'SF American 11443500'!C1012=-901),-901,
'SF American 11444500'!C1012
-'SF American 11443500'!C1012
-MAX(0,'SF American 11443460'!C1012)
-MAX(0,'SF American 11443300'!C1012))</f>
        <v>45.100000000000023</v>
      </c>
      <c r="D1012" s="78">
        <f t="shared" si="51"/>
        <v>2.7730909090909113</v>
      </c>
      <c r="I1012" s="90"/>
      <c r="J1012" s="90"/>
      <c r="K1012" s="90"/>
      <c r="L1012" s="90"/>
    </row>
    <row r="1013" spans="1:12">
      <c r="A1013" s="65">
        <f t="shared" si="50"/>
        <v>2005</v>
      </c>
      <c r="B1013" s="84">
        <v>38321</v>
      </c>
      <c r="C1013" s="77">
        <f>IF(OR('SF American 11444500'!C1013=-901,'SF American 11443500'!C1013=-901),-901,
'SF American 11444500'!C1013
-'SF American 11443500'!C1013
-MAX(0,'SF American 11443460'!C1013)
-MAX(0,'SF American 11443300'!C1013))</f>
        <v>56.899999999999977</v>
      </c>
      <c r="D1013" s="78">
        <f t="shared" si="51"/>
        <v>3.385785123966941</v>
      </c>
      <c r="I1013" s="90"/>
      <c r="J1013" s="90"/>
      <c r="K1013" s="90"/>
      <c r="L1013" s="90"/>
    </row>
    <row r="1014" spans="1:12">
      <c r="A1014" s="65">
        <f t="shared" si="50"/>
        <v>2005</v>
      </c>
      <c r="B1014" s="84">
        <v>38352</v>
      </c>
      <c r="C1014" s="77">
        <f>IF(OR('SF American 11444500'!C1014=-901,'SF American 11443500'!C1014=-901),-901,
'SF American 11444500'!C1014
-'SF American 11443500'!C1014
-MAX(0,'SF American 11443460'!C1014)
-MAX(0,'SF American 11443300'!C1014))</f>
        <v>146.89032258064515</v>
      </c>
      <c r="D1014" s="78">
        <f t="shared" si="51"/>
        <v>9.031933884297521</v>
      </c>
      <c r="I1014" s="90"/>
      <c r="J1014" s="90"/>
      <c r="K1014" s="90"/>
      <c r="L1014" s="90"/>
    </row>
    <row r="1015" spans="1:12">
      <c r="A1015" s="65">
        <f t="shared" si="50"/>
        <v>2005</v>
      </c>
      <c r="B1015" s="84">
        <v>38383</v>
      </c>
      <c r="C1015" s="77">
        <f>IF(OR('SF American 11444500'!C1015=-901,'SF American 11443500'!C1015=-901),-901,
'SF American 11444500'!C1015
-'SF American 11443500'!C1015
-MAX(0,'SF American 11443460'!C1015)
-MAX(0,'SF American 11443300'!C1015))</f>
        <v>359.27419354838707</v>
      </c>
      <c r="D1015" s="78">
        <f t="shared" si="51"/>
        <v>22.09090909090909</v>
      </c>
      <c r="I1015" s="90"/>
      <c r="J1015" s="90"/>
      <c r="K1015" s="90"/>
      <c r="L1015" s="90"/>
    </row>
    <row r="1016" spans="1:12">
      <c r="A1016" s="65">
        <f t="shared" si="50"/>
        <v>2005</v>
      </c>
      <c r="B1016" s="84">
        <v>38411</v>
      </c>
      <c r="C1016" s="77">
        <f>IF(OR('SF American 11444500'!C1016=-901,'SF American 11443500'!C1016=-901),-901,
'SF American 11444500'!C1016
-'SF American 11443500'!C1016
-MAX(0,'SF American 11443460'!C1016)
-MAX(0,'SF American 11443300'!C1016))</f>
        <v>219.32142857142844</v>
      </c>
      <c r="D1016" s="78">
        <f t="shared" si="51"/>
        <v>12.180495867768586</v>
      </c>
      <c r="I1016" s="90"/>
      <c r="J1016" s="90"/>
      <c r="K1016" s="90"/>
      <c r="L1016" s="90"/>
    </row>
    <row r="1017" spans="1:12">
      <c r="A1017" s="65">
        <f t="shared" si="50"/>
        <v>2005</v>
      </c>
      <c r="B1017" s="84">
        <v>38442</v>
      </c>
      <c r="C1017" s="77">
        <f>IF(OR('SF American 11444500'!C1017=-901,'SF American 11443500'!C1017=-901),-901,
'SF American 11444500'!C1017
-'SF American 11443500'!C1017
-MAX(0,'SF American 11443460'!C1017)
-MAX(0,'SF American 11443300'!C1017))</f>
        <v>544.0967741935483</v>
      </c>
      <c r="D1017" s="78">
        <f t="shared" si="51"/>
        <v>33.45520661157024</v>
      </c>
      <c r="I1017" s="90"/>
      <c r="J1017" s="90"/>
      <c r="K1017" s="90"/>
      <c r="L1017" s="90"/>
    </row>
    <row r="1018" spans="1:12">
      <c r="A1018" s="65">
        <f t="shared" si="50"/>
        <v>2005</v>
      </c>
      <c r="B1018" s="84">
        <v>38472</v>
      </c>
      <c r="C1018" s="77">
        <f>IF(OR('SF American 11444500'!C1018=-901,'SF American 11443500'!C1018=-901),-901,
'SF American 11444500'!C1018
-'SF American 11443500'!C1018
-MAX(0,'SF American 11443460'!C1018)
-MAX(0,'SF American 11443300'!C1018))</f>
        <v>319.06666666666661</v>
      </c>
      <c r="D1018" s="78">
        <f t="shared" si="51"/>
        <v>18.985785123966938</v>
      </c>
      <c r="I1018" s="90"/>
      <c r="J1018" s="90"/>
      <c r="K1018" s="90"/>
      <c r="L1018" s="90"/>
    </row>
    <row r="1019" spans="1:12">
      <c r="A1019" s="65">
        <f t="shared" si="50"/>
        <v>2005</v>
      </c>
      <c r="B1019" s="84">
        <v>38503</v>
      </c>
      <c r="C1019" s="77">
        <f>IF(OR('SF American 11444500'!C1019=-901,'SF American 11443500'!C1019=-901),-901,
'SF American 11444500'!C1019
-'SF American 11443500'!C1019
-MAX(0,'SF American 11443460'!C1019)
-MAX(0,'SF American 11443300'!C1019))</f>
        <v>-169.8709677419356</v>
      </c>
      <c r="D1019" s="78">
        <f t="shared" si="51"/>
        <v>-10.444958677685959</v>
      </c>
      <c r="I1019" s="90"/>
      <c r="J1019" s="90"/>
      <c r="K1019" s="90"/>
      <c r="L1019" s="90"/>
    </row>
    <row r="1020" spans="1:12">
      <c r="A1020" s="65">
        <f t="shared" si="50"/>
        <v>2005</v>
      </c>
      <c r="B1020" s="84">
        <v>38533</v>
      </c>
      <c r="C1020" s="77">
        <f>IF(OR('SF American 11444500'!C1020=-901,'SF American 11443500'!C1020=-901),-901,
'SF American 11444500'!C1020
-'SF American 11443500'!C1020
-MAX(0,'SF American 11443460'!C1020)
-MAX(0,'SF American 11443300'!C1020))</f>
        <v>-124.63333333333321</v>
      </c>
      <c r="D1020" s="78">
        <f t="shared" si="51"/>
        <v>-7.4161983471074295</v>
      </c>
      <c r="I1020" s="90"/>
      <c r="J1020" s="90"/>
      <c r="K1020" s="90"/>
      <c r="L1020" s="90"/>
    </row>
    <row r="1021" spans="1:12">
      <c r="A1021" s="65">
        <f t="shared" si="50"/>
        <v>2005</v>
      </c>
      <c r="B1021" s="84">
        <v>38564</v>
      </c>
      <c r="C1021" s="77">
        <f>IF(OR('SF American 11444500'!C1021=-901,'SF American 11443500'!C1021=-901),-901,
'SF American 11444500'!C1021
-'SF American 11443500'!C1021
-MAX(0,'SF American 11443460'!C1021)
-MAX(0,'SF American 11443300'!C1021))</f>
        <v>107.35483870967732</v>
      </c>
      <c r="D1021" s="78">
        <f t="shared" si="51"/>
        <v>6.6009917355371845</v>
      </c>
      <c r="I1021" s="90"/>
      <c r="J1021" s="90"/>
      <c r="K1021" s="90"/>
      <c r="L1021" s="90"/>
    </row>
    <row r="1022" spans="1:12">
      <c r="A1022" s="65">
        <f t="shared" si="50"/>
        <v>2005</v>
      </c>
      <c r="B1022" s="84">
        <v>38595</v>
      </c>
      <c r="C1022" s="77">
        <f>IF(OR('SF American 11444500'!C1022=-901,'SF American 11443500'!C1022=-901),-901,
'SF American 11444500'!C1022
-'SF American 11443500'!C1022
-MAX(0,'SF American 11443460'!C1022)
-MAX(0,'SF American 11443300'!C1022))</f>
        <v>73.716129032258323</v>
      </c>
      <c r="D1022" s="78">
        <f t="shared" si="51"/>
        <v>4.5326280991735697</v>
      </c>
      <c r="I1022" s="90"/>
      <c r="J1022" s="90"/>
      <c r="K1022" s="90"/>
      <c r="L1022" s="90"/>
    </row>
    <row r="1023" spans="1:12">
      <c r="A1023" s="65">
        <f t="shared" si="50"/>
        <v>2005</v>
      </c>
      <c r="B1023" s="84">
        <v>38625</v>
      </c>
      <c r="C1023" s="77">
        <f>IF(OR('SF American 11444500'!C1023=-901,'SF American 11443500'!C1023=-901),-901,
'SF American 11444500'!C1023
-'SF American 11443500'!C1023
-MAX(0,'SF American 11443460'!C1023)
-MAX(0,'SF American 11443300'!C1023))</f>
        <v>54.966666666666697</v>
      </c>
      <c r="D1023" s="78">
        <f t="shared" si="51"/>
        <v>3.2707438016528947</v>
      </c>
      <c r="I1023" s="90"/>
      <c r="J1023" s="90"/>
      <c r="K1023" s="90"/>
      <c r="L1023" s="90"/>
    </row>
    <row r="1024" spans="1:12">
      <c r="A1024" s="65">
        <f t="shared" si="50"/>
        <v>2006</v>
      </c>
      <c r="B1024" s="84">
        <v>38656</v>
      </c>
      <c r="C1024" s="77">
        <f>IF(OR('SF American 11444500'!C1024=-901,'SF American 11443500'!C1024=-901),-901,
'SF American 11444500'!C1024
-'SF American 11443500'!C1024
-MAX(0,'SF American 11443460'!C1024)
-MAX(0,'SF American 11443300'!C1024))</f>
        <v>59.658064516129002</v>
      </c>
      <c r="D1024" s="78">
        <f t="shared" si="51"/>
        <v>3.6682314049586755</v>
      </c>
      <c r="I1024" s="90"/>
      <c r="J1024" s="90"/>
      <c r="K1024" s="90"/>
      <c r="L1024" s="90"/>
    </row>
    <row r="1025" spans="1:12">
      <c r="A1025" s="65">
        <f t="shared" si="50"/>
        <v>2006</v>
      </c>
      <c r="B1025" s="84">
        <v>38686</v>
      </c>
      <c r="C1025" s="77">
        <f>IF(OR('SF American 11444500'!C1025=-901,'SF American 11443500'!C1025=-901),-901,
'SF American 11444500'!C1025
-'SF American 11443500'!C1025
-MAX(0,'SF American 11443460'!C1025)
-MAX(0,'SF American 11443300'!C1025))</f>
        <v>54.633333333333383</v>
      </c>
      <c r="D1025" s="78">
        <f t="shared" si="51"/>
        <v>3.2509090909090936</v>
      </c>
      <c r="I1025" s="90"/>
      <c r="J1025" s="90"/>
      <c r="K1025" s="90"/>
      <c r="L1025" s="90"/>
    </row>
    <row r="1026" spans="1:12">
      <c r="A1026" s="65">
        <f t="shared" si="50"/>
        <v>2006</v>
      </c>
      <c r="B1026" s="84">
        <v>38717</v>
      </c>
      <c r="C1026" s="77">
        <f>IF(OR('SF American 11444500'!C1026=-901,'SF American 11443500'!C1026=-901),-901,
'SF American 11444500'!C1026
-'SF American 11443500'!C1026
-MAX(0,'SF American 11443460'!C1026)
-MAX(0,'SF American 11443300'!C1026))</f>
        <v>473.48387096774195</v>
      </c>
      <c r="D1026" s="78">
        <f t="shared" si="51"/>
        <v>29.113388429752067</v>
      </c>
      <c r="I1026" s="90"/>
      <c r="J1026" s="90"/>
      <c r="K1026" s="90"/>
      <c r="L1026" s="90"/>
    </row>
    <row r="1027" spans="1:12">
      <c r="A1027" s="65">
        <f t="shared" si="50"/>
        <v>2006</v>
      </c>
      <c r="B1027" s="84">
        <v>38748</v>
      </c>
      <c r="C1027" s="77">
        <f>IF(OR('SF American 11444500'!C1027=-901,'SF American 11443500'!C1027=-901),-901,
'SF American 11444500'!C1027
-'SF American 11443500'!C1027
-MAX(0,'SF American 11443460'!C1027)
-MAX(0,'SF American 11443300'!C1027))</f>
        <v>423.54838709677415</v>
      </c>
      <c r="D1027" s="78">
        <f t="shared" si="51"/>
        <v>26.042975206611565</v>
      </c>
      <c r="I1027" s="90"/>
      <c r="J1027" s="90"/>
      <c r="K1027" s="90"/>
      <c r="L1027" s="90"/>
    </row>
    <row r="1028" spans="1:12">
      <c r="A1028" s="65">
        <f t="shared" si="50"/>
        <v>2006</v>
      </c>
      <c r="B1028" s="84">
        <v>38776</v>
      </c>
      <c r="C1028" s="77">
        <f>IF(OR('SF American 11444500'!C1028=-901,'SF American 11443500'!C1028=-901),-901,
'SF American 11444500'!C1028
-'SF American 11443500'!C1028
-MAX(0,'SF American 11443460'!C1028)
-MAX(0,'SF American 11443300'!C1028))</f>
        <v>327.07142857142844</v>
      </c>
      <c r="D1028" s="78">
        <f t="shared" si="51"/>
        <v>18.164628099173544</v>
      </c>
      <c r="I1028" s="90"/>
      <c r="J1028" s="90"/>
      <c r="K1028" s="90"/>
      <c r="L1028" s="90"/>
    </row>
    <row r="1029" spans="1:12">
      <c r="A1029" s="65">
        <f t="shared" si="50"/>
        <v>2006</v>
      </c>
      <c r="B1029" s="84">
        <v>38807</v>
      </c>
      <c r="C1029" s="77">
        <f>IF(OR('SF American 11444500'!C1029=-901,'SF American 11443500'!C1029=-901),-901,
'SF American 11444500'!C1029
-'SF American 11443500'!C1029
-MAX(0,'SF American 11443460'!C1029)
-MAX(0,'SF American 11443300'!C1029))</f>
        <v>677.41935483870975</v>
      </c>
      <c r="D1029" s="78">
        <f t="shared" si="51"/>
        <v>41.652892561983485</v>
      </c>
      <c r="I1029" s="90"/>
      <c r="J1029" s="90"/>
      <c r="K1029" s="90"/>
      <c r="L1029" s="90"/>
    </row>
    <row r="1030" spans="1:12">
      <c r="A1030" s="65">
        <f t="shared" si="50"/>
        <v>2006</v>
      </c>
      <c r="B1030" s="84">
        <v>38837</v>
      </c>
      <c r="C1030" s="77">
        <f>IF(OR('SF American 11444500'!C1030=-901,'SF American 11443500'!C1030=-901),-901,
'SF American 11444500'!C1030
-'SF American 11443500'!C1030
-MAX(0,'SF American 11443460'!C1030)
-MAX(0,'SF American 11443300'!C1030))</f>
        <v>1091.6333333333332</v>
      </c>
      <c r="D1030" s="78">
        <f t="shared" si="51"/>
        <v>64.956694214876023</v>
      </c>
      <c r="I1030" s="90"/>
      <c r="J1030" s="90"/>
      <c r="K1030" s="90"/>
      <c r="L1030" s="90"/>
    </row>
    <row r="1031" spans="1:12">
      <c r="A1031" s="65">
        <f t="shared" si="50"/>
        <v>2006</v>
      </c>
      <c r="B1031" s="84">
        <v>38868</v>
      </c>
      <c r="C1031" s="77">
        <f>IF(OR('SF American 11444500'!C1031=-901,'SF American 11443500'!C1031=-901),-901,
'SF American 11444500'!C1031
-'SF American 11443500'!C1031
-MAX(0,'SF American 11443460'!C1031)
-MAX(0,'SF American 11443300'!C1031))</f>
        <v>169.45161290322585</v>
      </c>
      <c r="D1031" s="78">
        <f t="shared" si="51"/>
        <v>10.419173553719013</v>
      </c>
      <c r="I1031" s="90"/>
      <c r="J1031" s="90"/>
      <c r="K1031" s="90"/>
      <c r="L1031" s="90"/>
    </row>
    <row r="1032" spans="1:12">
      <c r="A1032" s="65">
        <f t="shared" si="50"/>
        <v>2006</v>
      </c>
      <c r="B1032" s="84">
        <v>38898</v>
      </c>
      <c r="C1032" s="77">
        <f>IF(OR('SF American 11444500'!C1032=-901,'SF American 11443500'!C1032=-901),-901,
'SF American 11444500'!C1032
-'SF American 11443500'!C1032
-MAX(0,'SF American 11443460'!C1032)
-MAX(0,'SF American 11443300'!C1032))</f>
        <v>162.26666666666688</v>
      </c>
      <c r="D1032" s="78">
        <f t="shared" si="51"/>
        <v>9.6555371900826561</v>
      </c>
      <c r="I1032" s="90"/>
      <c r="J1032" s="90"/>
      <c r="K1032" s="90"/>
      <c r="L1032" s="90"/>
    </row>
    <row r="1033" spans="1:12">
      <c r="A1033" s="65">
        <f t="shared" si="50"/>
        <v>2006</v>
      </c>
      <c r="B1033" s="84">
        <v>38929</v>
      </c>
      <c r="C1033" s="77">
        <f>IF(OR('SF American 11444500'!C1033=-901,'SF American 11443500'!C1033=-901),-901,
'SF American 11444500'!C1033
-'SF American 11443500'!C1033
-MAX(0,'SF American 11443460'!C1033)
-MAX(0,'SF American 11443300'!C1033))</f>
        <v>126.0322580645161</v>
      </c>
      <c r="D1033" s="78">
        <f t="shared" si="51"/>
        <v>7.7494214876033034</v>
      </c>
      <c r="I1033" s="90"/>
      <c r="J1033" s="90"/>
      <c r="K1033" s="90"/>
      <c r="L1033" s="90"/>
    </row>
    <row r="1034" spans="1:12">
      <c r="A1034" s="65">
        <f t="shared" si="50"/>
        <v>2006</v>
      </c>
      <c r="B1034" s="84">
        <v>38960</v>
      </c>
      <c r="C1034" s="77">
        <f>IF(OR('SF American 11444500'!C1034=-901,'SF American 11443500'!C1034=-901),-901,
'SF American 11444500'!C1034
-'SF American 11443500'!C1034
-MAX(0,'SF American 11443460'!C1034)
-MAX(0,'SF American 11443300'!C1034))</f>
        <v>103.1935483870966</v>
      </c>
      <c r="D1034" s="78">
        <f t="shared" si="51"/>
        <v>6.345123966942138</v>
      </c>
      <c r="I1034" s="90"/>
      <c r="J1034" s="90"/>
      <c r="K1034" s="90"/>
      <c r="L1034" s="90"/>
    </row>
    <row r="1035" spans="1:12">
      <c r="A1035" s="65">
        <f t="shared" si="50"/>
        <v>2006</v>
      </c>
      <c r="B1035" s="84">
        <v>38990</v>
      </c>
      <c r="C1035" s="77">
        <f>IF(OR('SF American 11444500'!C1035=-901,'SF American 11443500'!C1035=-901),-901,
'SF American 11444500'!C1035
-'SF American 11443500'!C1035
-MAX(0,'SF American 11443460'!C1035)
-MAX(0,'SF American 11443300'!C1035))</f>
        <v>76.633333333333326</v>
      </c>
      <c r="D1035" s="78">
        <f t="shared" si="51"/>
        <v>4.5599999999999996</v>
      </c>
      <c r="I1035" s="90"/>
      <c r="J1035" s="90"/>
      <c r="K1035" s="90"/>
      <c r="L1035" s="90"/>
    </row>
    <row r="1036" spans="1:12">
      <c r="A1036" s="65">
        <f t="shared" si="50"/>
        <v>2007</v>
      </c>
      <c r="B1036" s="84">
        <v>39021</v>
      </c>
      <c r="C1036" s="77">
        <f>IF(OR('SF American 11444500'!C1036=-901,'SF American 11443500'!C1036=-901),-901,
'SF American 11444500'!C1036
-'SF American 11443500'!C1036
-MAX(0,'SF American 11443460'!C1036)
-MAX(0,'SF American 11443300'!C1036))</f>
        <v>58.112903225806463</v>
      </c>
      <c r="D1036" s="78">
        <f t="shared" si="51"/>
        <v>3.5732231404958692</v>
      </c>
      <c r="I1036" s="90"/>
      <c r="J1036" s="90"/>
      <c r="K1036" s="90"/>
      <c r="L1036" s="90"/>
    </row>
    <row r="1037" spans="1:12">
      <c r="A1037" s="65">
        <f t="shared" si="50"/>
        <v>2007</v>
      </c>
      <c r="B1037" s="84">
        <v>39051</v>
      </c>
      <c r="C1037" s="77">
        <f>IF(OR('SF American 11444500'!C1037=-901,'SF American 11443500'!C1037=-901),-901,
'SF American 11444500'!C1037
-'SF American 11443500'!C1037
-MAX(0,'SF American 11443460'!C1037)
-MAX(0,'SF American 11443300'!C1037))</f>
        <v>71.600000000000023</v>
      </c>
      <c r="D1037" s="78">
        <f t="shared" si="51"/>
        <v>4.2604958677685971</v>
      </c>
      <c r="I1037" s="90"/>
      <c r="J1037" s="90"/>
      <c r="K1037" s="90"/>
      <c r="L1037" s="90"/>
    </row>
    <row r="1038" spans="1:12">
      <c r="A1038" s="65">
        <f t="shared" si="50"/>
        <v>2007</v>
      </c>
      <c r="B1038" s="84">
        <v>39082</v>
      </c>
      <c r="C1038" s="77">
        <f>IF(OR('SF American 11444500'!C1038=-901,'SF American 11443500'!C1038=-901),-901,
'SF American 11444500'!C1038
-'SF American 11443500'!C1038
-MAX(0,'SF American 11443460'!C1038)
-MAX(0,'SF American 11443300'!C1038))</f>
        <v>114.55161290322587</v>
      </c>
      <c r="D1038" s="78">
        <f t="shared" si="51"/>
        <v>7.0435041322314094</v>
      </c>
      <c r="I1038" s="90"/>
      <c r="J1038" s="90"/>
      <c r="K1038" s="90"/>
      <c r="L1038" s="90"/>
    </row>
    <row r="1039" spans="1:12">
      <c r="A1039" s="65">
        <f t="shared" si="50"/>
        <v>2007</v>
      </c>
      <c r="B1039" s="84">
        <v>39113</v>
      </c>
      <c r="C1039" s="77">
        <f>IF(OR('SF American 11444500'!C1039=-901,'SF American 11443500'!C1039=-901),-901,
'SF American 11444500'!C1039
-'SF American 11443500'!C1039
-MAX(0,'SF American 11443460'!C1039)
-MAX(0,'SF American 11443300'!C1039))</f>
        <v>93.396774193548424</v>
      </c>
      <c r="D1039" s="78">
        <f t="shared" si="51"/>
        <v>5.7427438016528942</v>
      </c>
      <c r="I1039" s="90"/>
      <c r="J1039" s="90"/>
      <c r="K1039" s="90"/>
      <c r="L1039" s="90"/>
    </row>
    <row r="1040" spans="1:12">
      <c r="A1040" s="65">
        <f t="shared" si="50"/>
        <v>2007</v>
      </c>
      <c r="B1040" s="84">
        <v>39141</v>
      </c>
      <c r="C1040" s="77">
        <f>IF(OR('SF American 11444500'!C1040=-901,'SF American 11443500'!C1040=-901),-901,
'SF American 11444500'!C1040
-'SF American 11443500'!C1040
-MAX(0,'SF American 11443460'!C1040)
-MAX(0,'SF American 11443300'!C1040))</f>
        <v>269.06428571428569</v>
      </c>
      <c r="D1040" s="78">
        <f t="shared" si="51"/>
        <v>14.943074380165287</v>
      </c>
      <c r="I1040" s="90"/>
      <c r="J1040" s="90"/>
      <c r="K1040" s="90"/>
      <c r="L1040" s="90"/>
    </row>
    <row r="1041" spans="1:12">
      <c r="A1041" s="65">
        <f t="shared" ref="A1041:A1104" si="52">IF(MONTH(B1041)&gt;9,YEAR(B1041)+1,YEAR(B1041))</f>
        <v>2007</v>
      </c>
      <c r="B1041" s="84">
        <v>39172</v>
      </c>
      <c r="C1041" s="77">
        <f>IF(OR('SF American 11444500'!C1041=-901,'SF American 11443500'!C1041=-901),-901,
'SF American 11444500'!C1041
-'SF American 11443500'!C1041
-MAX(0,'SF American 11443460'!C1041)
-MAX(0,'SF American 11443300'!C1041))</f>
        <v>191.64516129032268</v>
      </c>
      <c r="D1041" s="78">
        <f t="shared" ref="D1041:D1104" si="53">IF(C1041&lt;&gt;-901,C1041*DAY(B1041)*24*60*60/(220*22*9*1000),-901)</f>
        <v>11.783801652892567</v>
      </c>
      <c r="I1041" s="90"/>
      <c r="J1041" s="90"/>
      <c r="K1041" s="90"/>
      <c r="L1041" s="90"/>
    </row>
    <row r="1042" spans="1:12">
      <c r="A1042" s="65">
        <f t="shared" si="52"/>
        <v>2007</v>
      </c>
      <c r="B1042" s="84">
        <v>39202</v>
      </c>
      <c r="C1042" s="77">
        <f>IF(OR('SF American 11444500'!C1042=-901,'SF American 11443500'!C1042=-901),-901,
'SF American 11444500'!C1042
-'SF American 11443500'!C1042
-MAX(0,'SF American 11443460'!C1042)
-MAX(0,'SF American 11443300'!C1042))</f>
        <v>158.4666666666667</v>
      </c>
      <c r="D1042" s="78">
        <f t="shared" si="53"/>
        <v>9.4294214876033084</v>
      </c>
      <c r="I1042" s="90"/>
      <c r="J1042" s="90"/>
      <c r="K1042" s="90"/>
      <c r="L1042" s="90"/>
    </row>
    <row r="1043" spans="1:12">
      <c r="A1043" s="65">
        <f t="shared" si="52"/>
        <v>2007</v>
      </c>
      <c r="B1043" s="84">
        <v>39233</v>
      </c>
      <c r="C1043" s="77">
        <f>IF(OR('SF American 11444500'!C1043=-901,'SF American 11443500'!C1043=-901),-901,
'SF American 11444500'!C1043
-'SF American 11443500'!C1043
-MAX(0,'SF American 11443460'!C1043)
-MAX(0,'SF American 11443300'!C1043))</f>
        <v>144.35483870967755</v>
      </c>
      <c r="D1043" s="78">
        <f t="shared" si="53"/>
        <v>8.8760330578512487</v>
      </c>
      <c r="I1043" s="90"/>
      <c r="J1043" s="90"/>
      <c r="K1043" s="90"/>
      <c r="L1043" s="90"/>
    </row>
    <row r="1044" spans="1:12">
      <c r="A1044" s="65">
        <f t="shared" si="52"/>
        <v>2007</v>
      </c>
      <c r="B1044" s="84">
        <v>39263</v>
      </c>
      <c r="C1044" s="77">
        <f>IF(OR('SF American 11444500'!C1044=-901,'SF American 11443500'!C1044=-901),-901,
'SF American 11444500'!C1044
-'SF American 11443500'!C1044
-MAX(0,'SF American 11443460'!C1044)
-MAX(0,'SF American 11443300'!C1044))</f>
        <v>95.199999999999932</v>
      </c>
      <c r="D1044" s="78">
        <f t="shared" si="53"/>
        <v>5.6647933884297483</v>
      </c>
      <c r="I1044" s="90"/>
      <c r="J1044" s="90"/>
      <c r="K1044" s="90"/>
      <c r="L1044" s="90"/>
    </row>
    <row r="1045" spans="1:12">
      <c r="A1045" s="65">
        <f t="shared" si="52"/>
        <v>2007</v>
      </c>
      <c r="B1045" s="84">
        <v>39294</v>
      </c>
      <c r="C1045" s="77">
        <f>IF(OR('SF American 11444500'!C1045=-901,'SF American 11443500'!C1045=-901),-901,
'SF American 11444500'!C1045
-'SF American 11443500'!C1045
-MAX(0,'SF American 11443460'!C1045)
-MAX(0,'SF American 11443300'!C1045))</f>
        <v>95.216129032258095</v>
      </c>
      <c r="D1045" s="78">
        <f t="shared" si="53"/>
        <v>5.8546115702479353</v>
      </c>
      <c r="I1045" s="90"/>
      <c r="J1045" s="90"/>
      <c r="K1045" s="90"/>
      <c r="L1045" s="90"/>
    </row>
    <row r="1046" spans="1:12">
      <c r="A1046" s="65">
        <f t="shared" si="52"/>
        <v>2007</v>
      </c>
      <c r="B1046" s="84">
        <v>39325</v>
      </c>
      <c r="C1046" s="77">
        <f>IF(OR('SF American 11444500'!C1046=-901,'SF American 11443500'!C1046=-901),-901,
'SF American 11444500'!C1046
-'SF American 11443500'!C1046
-MAX(0,'SF American 11443460'!C1046)
-MAX(0,'SF American 11443300'!C1046))</f>
        <v>97.058064516128979</v>
      </c>
      <c r="D1046" s="78">
        <f t="shared" si="53"/>
        <v>5.9678677685950374</v>
      </c>
      <c r="I1046" s="90"/>
      <c r="J1046" s="90"/>
      <c r="K1046" s="90"/>
      <c r="L1046" s="90"/>
    </row>
    <row r="1047" spans="1:12">
      <c r="A1047" s="65">
        <f t="shared" si="52"/>
        <v>2007</v>
      </c>
      <c r="B1047" s="84">
        <v>39355</v>
      </c>
      <c r="C1047" s="77">
        <f>IF(OR('SF American 11444500'!C1047=-901,'SF American 11443500'!C1047=-901),-901,
'SF American 11444500'!C1047
-'SF American 11443500'!C1047
-MAX(0,'SF American 11443460'!C1047)
-MAX(0,'SF American 11443300'!C1047))</f>
        <v>76.133333333333269</v>
      </c>
      <c r="D1047" s="78">
        <f t="shared" si="53"/>
        <v>4.5302479338842936</v>
      </c>
      <c r="I1047" s="90"/>
      <c r="J1047" s="90"/>
      <c r="K1047" s="90"/>
      <c r="L1047" s="90"/>
    </row>
    <row r="1048" spans="1:12">
      <c r="A1048" s="65">
        <f t="shared" si="52"/>
        <v>2008</v>
      </c>
      <c r="B1048" s="84">
        <v>39386</v>
      </c>
      <c r="C1048" s="77">
        <f>IF(OR('SF American 11444500'!C1048=-901,'SF American 11443500'!C1048=-901),-901,
'SF American 11444500'!C1048
-'SF American 11443500'!C1048
-MAX(0,'SF American 11443460'!C1048)
-MAX(0,'SF American 11443300'!C1048))</f>
        <v>94.209677419354875</v>
      </c>
      <c r="D1048" s="78">
        <f t="shared" si="53"/>
        <v>5.7927272727272756</v>
      </c>
      <c r="I1048" s="90"/>
      <c r="J1048" s="90"/>
      <c r="K1048" s="90"/>
      <c r="L1048" s="90"/>
    </row>
    <row r="1049" spans="1:12">
      <c r="A1049" s="65">
        <f t="shared" si="52"/>
        <v>2008</v>
      </c>
      <c r="B1049" s="84">
        <v>39416</v>
      </c>
      <c r="C1049" s="77">
        <f>IF(OR('SF American 11444500'!C1049=-901,'SF American 11443500'!C1049=-901),-901,
'SF American 11444500'!C1049
-'SF American 11443500'!C1049
-MAX(0,'SF American 11443460'!C1049)
-MAX(0,'SF American 11443300'!C1049))</f>
        <v>76.400000000000034</v>
      </c>
      <c r="D1049" s="78">
        <f t="shared" si="53"/>
        <v>4.5461157024793408</v>
      </c>
      <c r="I1049" s="90"/>
      <c r="J1049" s="90"/>
      <c r="K1049" s="90"/>
      <c r="L1049" s="90"/>
    </row>
    <row r="1050" spans="1:12">
      <c r="A1050" s="65">
        <f t="shared" si="52"/>
        <v>2008</v>
      </c>
      <c r="B1050" s="84">
        <v>39447</v>
      </c>
      <c r="C1050" s="77">
        <f>IF(OR('SF American 11444500'!C1050=-901,'SF American 11443500'!C1050=-901),-901,
'SF American 11444500'!C1050
-'SF American 11443500'!C1050
-MAX(0,'SF American 11443460'!C1050)
-MAX(0,'SF American 11443300'!C1050))</f>
        <v>86.99354838709678</v>
      </c>
      <c r="D1050" s="78">
        <f t="shared" si="53"/>
        <v>5.3490247933884305</v>
      </c>
      <c r="I1050" s="90"/>
      <c r="J1050" s="90"/>
      <c r="K1050" s="90"/>
      <c r="L1050" s="90"/>
    </row>
    <row r="1051" spans="1:12">
      <c r="A1051" s="65">
        <f t="shared" si="52"/>
        <v>2008</v>
      </c>
      <c r="B1051" s="84">
        <v>39478</v>
      </c>
      <c r="C1051" s="77">
        <f>IF(OR('SF American 11444500'!C1051=-901,'SF American 11443500'!C1051=-901),-901,
'SF American 11444500'!C1051
-'SF American 11443500'!C1051
-MAX(0,'SF American 11443460'!C1051)
-MAX(0,'SF American 11443300'!C1051))</f>
        <v>152.78709677419351</v>
      </c>
      <c r="D1051" s="78">
        <f t="shared" si="53"/>
        <v>9.3945123966942123</v>
      </c>
      <c r="I1051" s="90"/>
      <c r="J1051" s="90"/>
      <c r="K1051" s="90"/>
      <c r="L1051" s="90"/>
    </row>
    <row r="1052" spans="1:12">
      <c r="A1052" s="65">
        <f t="shared" si="52"/>
        <v>2008</v>
      </c>
      <c r="B1052" s="84">
        <v>39507</v>
      </c>
      <c r="C1052" s="77">
        <f>IF(OR('SF American 11444500'!C1052=-901,'SF American 11443500'!C1052=-901),-901,
'SF American 11444500'!C1052
-'SF American 11443500'!C1052
-MAX(0,'SF American 11443460'!C1052)
-MAX(0,'SF American 11443300'!C1052))</f>
        <v>224.16206896551728</v>
      </c>
      <c r="D1052" s="78">
        <f t="shared" si="53"/>
        <v>12.893950413223143</v>
      </c>
      <c r="I1052" s="90"/>
      <c r="J1052" s="90"/>
      <c r="K1052" s="90"/>
      <c r="L1052" s="90"/>
    </row>
    <row r="1053" spans="1:12">
      <c r="A1053" s="65">
        <f t="shared" si="52"/>
        <v>2008</v>
      </c>
      <c r="B1053" s="84">
        <v>39538</v>
      </c>
      <c r="C1053" s="77">
        <f>IF(OR('SF American 11444500'!C1053=-901,'SF American 11443500'!C1053=-901),-901,
'SF American 11444500'!C1053
-'SF American 11443500'!C1053
-MAX(0,'SF American 11443460'!C1053)
-MAX(0,'SF American 11443300'!C1053))</f>
        <v>134.20967741935488</v>
      </c>
      <c r="D1053" s="78">
        <f t="shared" si="53"/>
        <v>8.25223140495868</v>
      </c>
      <c r="I1053" s="90"/>
      <c r="J1053" s="90"/>
      <c r="K1053" s="90"/>
      <c r="L1053" s="90"/>
    </row>
    <row r="1054" spans="1:12">
      <c r="A1054" s="65">
        <f t="shared" si="52"/>
        <v>2008</v>
      </c>
      <c r="B1054" s="84">
        <v>39568</v>
      </c>
      <c r="C1054" s="77">
        <f>IF(OR('SF American 11444500'!C1054=-901,'SF American 11443500'!C1054=-901),-901,
'SF American 11444500'!C1054
-'SF American 11443500'!C1054
-MAX(0,'SF American 11443460'!C1054)
-MAX(0,'SF American 11443300'!C1054))</f>
        <v>120.5</v>
      </c>
      <c r="D1054" s="78">
        <f t="shared" si="53"/>
        <v>7.1702479338842977</v>
      </c>
      <c r="I1054" s="90"/>
      <c r="J1054" s="90"/>
      <c r="K1054" s="90"/>
      <c r="L1054" s="90"/>
    </row>
    <row r="1055" spans="1:12">
      <c r="A1055" s="65">
        <f t="shared" si="52"/>
        <v>2008</v>
      </c>
      <c r="B1055" s="84">
        <v>39599</v>
      </c>
      <c r="C1055" s="77">
        <f>IF(OR('SF American 11444500'!C1055=-901,'SF American 11443500'!C1055=-901),-901,
'SF American 11444500'!C1055
-'SF American 11443500'!C1055
-MAX(0,'SF American 11443460'!C1055)
-MAX(0,'SF American 11443300'!C1055))</f>
        <v>111.9677419354839</v>
      </c>
      <c r="D1055" s="78">
        <f t="shared" si="53"/>
        <v>6.8846280991735567</v>
      </c>
      <c r="I1055" s="90"/>
      <c r="J1055" s="90"/>
      <c r="K1055" s="90"/>
      <c r="L1055" s="90"/>
    </row>
    <row r="1056" spans="1:12">
      <c r="A1056" s="65">
        <f t="shared" si="52"/>
        <v>2008</v>
      </c>
      <c r="B1056" s="84">
        <v>39629</v>
      </c>
      <c r="C1056" s="77">
        <f>IF(OR('SF American 11444500'!C1056=-901,'SF American 11443500'!C1056=-901),-901,
'SF American 11444500'!C1056
-'SF American 11443500'!C1056
-MAX(0,'SF American 11443460'!C1056)
-MAX(0,'SF American 11443300'!C1056))</f>
        <v>82.5</v>
      </c>
      <c r="D1056" s="78">
        <f t="shared" si="53"/>
        <v>4.9090909090909092</v>
      </c>
      <c r="I1056" s="90"/>
      <c r="J1056" s="90"/>
      <c r="K1056" s="90"/>
      <c r="L1056" s="90"/>
    </row>
    <row r="1057" spans="1:12">
      <c r="A1057" s="65">
        <f t="shared" si="52"/>
        <v>2008</v>
      </c>
      <c r="B1057" s="84">
        <v>39660</v>
      </c>
      <c r="C1057" s="77">
        <f>IF(OR('SF American 11444500'!C1057=-901,'SF American 11443500'!C1057=-901),-901,
'SF American 11444500'!C1057
-'SF American 11443500'!C1057
-MAX(0,'SF American 11443460'!C1057)
-MAX(0,'SF American 11443300'!C1057))</f>
        <v>86.706451612903152</v>
      </c>
      <c r="D1057" s="78">
        <f t="shared" si="53"/>
        <v>5.3313719008264417</v>
      </c>
      <c r="I1057" s="90"/>
      <c r="J1057" s="90"/>
      <c r="K1057" s="90"/>
      <c r="L1057" s="90"/>
    </row>
    <row r="1058" spans="1:12">
      <c r="A1058" s="65">
        <f t="shared" si="52"/>
        <v>2008</v>
      </c>
      <c r="B1058" s="84">
        <v>39691</v>
      </c>
      <c r="C1058" s="77">
        <f>IF(OR('SF American 11444500'!C1058=-901,'SF American 11443500'!C1058=-901),-901,
'SF American 11444500'!C1058
-'SF American 11443500'!C1058
-MAX(0,'SF American 11443460'!C1058)
-MAX(0,'SF American 11443300'!C1058))</f>
        <v>72.054838709677483</v>
      </c>
      <c r="D1058" s="78">
        <f t="shared" si="53"/>
        <v>4.4304793388429795</v>
      </c>
      <c r="I1058" s="90"/>
      <c r="J1058" s="90"/>
      <c r="K1058" s="90"/>
      <c r="L1058" s="90"/>
    </row>
    <row r="1059" spans="1:12">
      <c r="A1059" s="65">
        <f t="shared" si="52"/>
        <v>2008</v>
      </c>
      <c r="B1059" s="84">
        <v>39721</v>
      </c>
      <c r="C1059" s="77">
        <f>IF(OR('SF American 11444500'!C1059=-901,'SF American 11443500'!C1059=-901),-901,
'SF American 11444500'!C1059
-'SF American 11443500'!C1059
-MAX(0,'SF American 11443460'!C1059)
-MAX(0,'SF American 11443300'!C1059))</f>
        <v>67.833333333333258</v>
      </c>
      <c r="D1059" s="78">
        <f t="shared" si="53"/>
        <v>4.0363636363636308</v>
      </c>
      <c r="I1059" s="90"/>
      <c r="J1059" s="90"/>
      <c r="K1059" s="90"/>
      <c r="L1059" s="90"/>
    </row>
    <row r="1060" spans="1:12">
      <c r="A1060" s="65">
        <f t="shared" si="52"/>
        <v>2009</v>
      </c>
      <c r="B1060" s="84">
        <v>39752</v>
      </c>
      <c r="C1060" s="77">
        <f>IF(OR('SF American 11444500'!C1060=-901,'SF American 11443500'!C1060=-901),-901,
'SF American 11444500'!C1060
-'SF American 11443500'!C1060
-MAX(0,'SF American 11443460'!C1060)
-MAX(0,'SF American 11443300'!C1060))</f>
        <v>36.861290322580658</v>
      </c>
      <c r="D1060" s="78">
        <f t="shared" si="53"/>
        <v>2.2665123966942158</v>
      </c>
      <c r="I1060" s="90"/>
      <c r="J1060" s="90"/>
      <c r="K1060" s="90"/>
      <c r="L1060" s="90"/>
    </row>
    <row r="1061" spans="1:12">
      <c r="A1061" s="65">
        <f t="shared" si="52"/>
        <v>2009</v>
      </c>
      <c r="B1061" s="84">
        <v>39782</v>
      </c>
      <c r="C1061" s="77">
        <f>IF(OR('SF American 11444500'!C1061=-901,'SF American 11443500'!C1061=-901),-901,
'SF American 11444500'!C1061
-'SF American 11443500'!C1061
-MAX(0,'SF American 11443460'!C1061)
-MAX(0,'SF American 11443300'!C1061))</f>
        <v>61.866666666666674</v>
      </c>
      <c r="D1061" s="78">
        <f t="shared" si="53"/>
        <v>3.6813223140495874</v>
      </c>
      <c r="I1061" s="90"/>
      <c r="J1061" s="90"/>
      <c r="K1061" s="90"/>
      <c r="L1061" s="90"/>
    </row>
    <row r="1062" spans="1:12">
      <c r="A1062" s="65">
        <f t="shared" si="52"/>
        <v>2009</v>
      </c>
      <c r="B1062" s="84">
        <v>39813</v>
      </c>
      <c r="C1062" s="77">
        <f>IF(OR('SF American 11444500'!C1062=-901,'SF American 11443500'!C1062=-901),-901,
'SF American 11444500'!C1062
-'SF American 11443500'!C1062
-MAX(0,'SF American 11443460'!C1062)
-MAX(0,'SF American 11443300'!C1062))</f>
        <v>63.764516129032245</v>
      </c>
      <c r="D1062" s="78">
        <f t="shared" si="53"/>
        <v>3.9207272727272713</v>
      </c>
      <c r="I1062" s="90"/>
      <c r="J1062" s="90"/>
      <c r="K1062" s="90"/>
      <c r="L1062" s="90"/>
    </row>
    <row r="1063" spans="1:12">
      <c r="A1063" s="65">
        <f t="shared" si="52"/>
        <v>2009</v>
      </c>
      <c r="B1063" s="84">
        <v>39844</v>
      </c>
      <c r="C1063" s="77">
        <f>IF(OR('SF American 11444500'!C1063=-901,'SF American 11443500'!C1063=-901),-901,
'SF American 11444500'!C1063
-'SF American 11443500'!C1063
-MAX(0,'SF American 11443460'!C1063)
-MAX(0,'SF American 11443300'!C1063))</f>
        <v>72.47096774193551</v>
      </c>
      <c r="D1063" s="78">
        <f t="shared" si="53"/>
        <v>4.4560661157024812</v>
      </c>
      <c r="I1063" s="90"/>
      <c r="J1063" s="90"/>
      <c r="K1063" s="90"/>
      <c r="L1063" s="90"/>
    </row>
    <row r="1064" spans="1:12">
      <c r="A1064" s="65">
        <f t="shared" si="52"/>
        <v>2009</v>
      </c>
      <c r="B1064" s="84">
        <v>39872</v>
      </c>
      <c r="C1064" s="77">
        <f>IF(OR('SF American 11444500'!C1064=-901,'SF American 11443500'!C1064=-901),-901,
'SF American 11444500'!C1064
-'SF American 11443500'!C1064
-MAX(0,'SF American 11443460'!C1064)
-MAX(0,'SF American 11443300'!C1064))</f>
        <v>218.07857142857131</v>
      </c>
      <c r="D1064" s="78">
        <f t="shared" si="53"/>
        <v>12.111471074380161</v>
      </c>
      <c r="I1064" s="90"/>
      <c r="J1064" s="90"/>
      <c r="K1064" s="90"/>
      <c r="L1064" s="90"/>
    </row>
    <row r="1065" spans="1:12">
      <c r="A1065" s="65">
        <f t="shared" si="52"/>
        <v>2009</v>
      </c>
      <c r="B1065" s="84">
        <v>39903</v>
      </c>
      <c r="C1065" s="77">
        <f>IF(OR('SF American 11444500'!C1065=-901,'SF American 11443500'!C1065=-901),-901,
'SF American 11444500'!C1065
-'SF American 11443500'!C1065
-MAX(0,'SF American 11443460'!C1065)
-MAX(0,'SF American 11443300'!C1065))</f>
        <v>304.51612903225805</v>
      </c>
      <c r="D1065" s="78">
        <f t="shared" si="53"/>
        <v>18.72396694214876</v>
      </c>
      <c r="I1065" s="90"/>
      <c r="J1065" s="90"/>
      <c r="K1065" s="90"/>
      <c r="L1065" s="90"/>
    </row>
    <row r="1066" spans="1:12">
      <c r="A1066" s="65">
        <f t="shared" si="52"/>
        <v>2009</v>
      </c>
      <c r="B1066" s="84">
        <v>39933</v>
      </c>
      <c r="C1066" s="77">
        <f>IF(OR('SF American 11444500'!C1066=-901,'SF American 11443500'!C1066=-901),-901,
'SF American 11444500'!C1066
-'SF American 11443500'!C1066
-MAX(0,'SF American 11443460'!C1066)
-MAX(0,'SF American 11443300'!C1066))</f>
        <v>132</v>
      </c>
      <c r="D1066" s="78">
        <f t="shared" si="53"/>
        <v>7.8545454545454545</v>
      </c>
      <c r="I1066" s="90"/>
      <c r="J1066" s="90"/>
      <c r="K1066" s="90"/>
      <c r="L1066" s="90"/>
    </row>
    <row r="1067" spans="1:12">
      <c r="A1067" s="65">
        <f t="shared" si="52"/>
        <v>2009</v>
      </c>
      <c r="B1067" s="84">
        <v>39964</v>
      </c>
      <c r="C1067" s="77">
        <f>IF(OR('SF American 11444500'!C1067=-901,'SF American 11443500'!C1067=-901),-901,
'SF American 11444500'!C1067
-'SF American 11443500'!C1067
-MAX(0,'SF American 11443460'!C1067)
-MAX(0,'SF American 11443300'!C1067))</f>
        <v>174.9032258064517</v>
      </c>
      <c r="D1067" s="78">
        <f t="shared" si="53"/>
        <v>10.754380165289263</v>
      </c>
      <c r="I1067" s="90"/>
      <c r="J1067" s="90"/>
      <c r="K1067" s="90"/>
      <c r="L1067" s="90"/>
    </row>
    <row r="1068" spans="1:12">
      <c r="A1068" s="65">
        <f t="shared" si="52"/>
        <v>2009</v>
      </c>
      <c r="B1068" s="84">
        <v>39994</v>
      </c>
      <c r="C1068" s="77">
        <f>IF(OR('SF American 11444500'!C1068=-901,'SF American 11443500'!C1068=-901),-901,
'SF American 11444500'!C1068
-'SF American 11443500'!C1068
-MAX(0,'SF American 11443460'!C1068)
-MAX(0,'SF American 11443300'!C1068))</f>
        <v>88.733333333333462</v>
      </c>
      <c r="D1068" s="78">
        <f t="shared" si="53"/>
        <v>5.2800000000000065</v>
      </c>
      <c r="I1068" s="90"/>
      <c r="J1068" s="90"/>
      <c r="K1068" s="90"/>
      <c r="L1068" s="90"/>
    </row>
    <row r="1069" spans="1:12">
      <c r="A1069" s="65">
        <f t="shared" si="52"/>
        <v>2009</v>
      </c>
      <c r="B1069" s="84">
        <v>40025</v>
      </c>
      <c r="C1069" s="77">
        <f>IF(OR('SF American 11444500'!C1069=-901,'SF American 11443500'!C1069=-901),-901,
'SF American 11444500'!C1069
-'SF American 11443500'!C1069
-MAX(0,'SF American 11443460'!C1069)
-MAX(0,'SF American 11443300'!C1069))</f>
        <v>50.109677419354853</v>
      </c>
      <c r="D1069" s="78">
        <f t="shared" si="53"/>
        <v>3.0811239669421502</v>
      </c>
      <c r="I1069" s="90"/>
      <c r="J1069" s="90"/>
      <c r="K1069" s="90"/>
      <c r="L1069" s="90"/>
    </row>
    <row r="1070" spans="1:12">
      <c r="A1070" s="65">
        <f t="shared" si="52"/>
        <v>2009</v>
      </c>
      <c r="B1070" s="91">
        <v>40056</v>
      </c>
      <c r="C1070" s="77">
        <f>IF(OR('SF American 11444500'!C1070=-901,'SF American 11443500'!C1070=-901),-901,
'SF American 11444500'!C1070
-'SF American 11443500'!C1070
-MAX(0,'SF American 11443460'!C1070)
-MAX(0,'SF American 11443300'!C1070))</f>
        <v>58.04193548387093</v>
      </c>
      <c r="D1070" s="124">
        <f t="shared" si="53"/>
        <v>3.5688595041322286</v>
      </c>
      <c r="I1070" s="90"/>
      <c r="J1070" s="90"/>
      <c r="K1070" s="90"/>
      <c r="L1070" s="90"/>
    </row>
    <row r="1071" spans="1:12">
      <c r="A1071" s="65">
        <f t="shared" si="52"/>
        <v>2009</v>
      </c>
      <c r="B1071" s="123">
        <v>40086</v>
      </c>
      <c r="C1071" s="77">
        <f>IF(OR('SF American 11444500'!C1071=-901,'SF American 11443500'!C1071=-901),-901,
'SF American 11444500'!C1071
-'SF American 11443500'!C1071
-MAX(0,'SF American 11443460'!C1071)
-MAX(0,'SF American 11443300'!C1071))</f>
        <v>59.733333333333348</v>
      </c>
      <c r="D1071" s="121">
        <f t="shared" si="53"/>
        <v>3.5543801652892575</v>
      </c>
      <c r="I1071" s="90"/>
      <c r="J1071" s="90"/>
      <c r="K1071" s="90"/>
      <c r="L1071" s="90"/>
    </row>
    <row r="1072" spans="1:12">
      <c r="A1072" s="65">
        <f t="shared" si="52"/>
        <v>2010</v>
      </c>
      <c r="B1072" s="123">
        <v>40117</v>
      </c>
      <c r="C1072" s="77">
        <f>IF(OR('SF American 11444500'!C1072=-901,'SF American 11443500'!C1072=-901),-901,
'SF American 11444500'!C1072
-'SF American 11443500'!C1072
-MAX(0,'SF American 11443460'!C1072)
-MAX(0,'SF American 11443300'!C1072))</f>
        <v>55.95806451612907</v>
      </c>
      <c r="D1072" s="121">
        <f t="shared" si="53"/>
        <v>3.4407272727272753</v>
      </c>
      <c r="I1072" s="90"/>
      <c r="J1072" s="90"/>
      <c r="K1072" s="90"/>
      <c r="L1072" s="90"/>
    </row>
    <row r="1073" spans="1:12">
      <c r="A1073" s="65">
        <f t="shared" si="52"/>
        <v>2010</v>
      </c>
      <c r="B1073" s="123">
        <v>40147</v>
      </c>
      <c r="C1073" s="77">
        <f>IF(OR('SF American 11444500'!C1073=-901,'SF American 11443500'!C1073=-901),-901,
'SF American 11444500'!C1073
-'SF American 11443500'!C1073
-MAX(0,'SF American 11443460'!C1073)
-MAX(0,'SF American 11443300'!C1073))</f>
        <v>34.03333333333336</v>
      </c>
      <c r="D1073" s="121">
        <f t="shared" si="53"/>
        <v>2.0251239669421506</v>
      </c>
      <c r="I1073" s="90"/>
      <c r="J1073" s="90"/>
      <c r="K1073" s="90"/>
      <c r="L1073" s="90"/>
    </row>
    <row r="1074" spans="1:12">
      <c r="A1074" s="65">
        <f t="shared" si="52"/>
        <v>2010</v>
      </c>
      <c r="B1074" s="123">
        <v>40178</v>
      </c>
      <c r="C1074" s="77">
        <f>IF(OR('SF American 11444500'!C1074=-901,'SF American 11443500'!C1074=-901),-901,
'SF American 11444500'!C1074
-'SF American 11443500'!C1074
-MAX(0,'SF American 11443460'!C1074)
-MAX(0,'SF American 11443300'!C1074))</f>
        <v>56.316129032258061</v>
      </c>
      <c r="D1074" s="121">
        <f t="shared" si="53"/>
        <v>3.4627438016528926</v>
      </c>
      <c r="I1074" s="90"/>
      <c r="J1074" s="90"/>
      <c r="K1074" s="90"/>
      <c r="L1074" s="90"/>
    </row>
    <row r="1075" spans="1:12">
      <c r="A1075" s="65">
        <f t="shared" si="52"/>
        <v>2010</v>
      </c>
      <c r="B1075" s="123">
        <v>40209</v>
      </c>
      <c r="C1075" s="77">
        <f>IF(OR('SF American 11444500'!C1075=-901,'SF American 11443500'!C1075=-901),-901,
'SF American 11444500'!C1075
-'SF American 11443500'!C1075
-MAX(0,'SF American 11443460'!C1075)
-MAX(0,'SF American 11443300'!C1075))</f>
        <v>128.68387096774194</v>
      </c>
      <c r="D1075" s="121">
        <f t="shared" si="53"/>
        <v>7.9124628099173551</v>
      </c>
      <c r="I1075" s="90"/>
      <c r="J1075" s="90"/>
      <c r="K1075" s="90"/>
      <c r="L1075" s="90"/>
    </row>
    <row r="1076" spans="1:12">
      <c r="A1076" s="65">
        <f t="shared" si="52"/>
        <v>2010</v>
      </c>
      <c r="B1076" s="123">
        <v>40237</v>
      </c>
      <c r="C1076" s="77">
        <f>IF(OR('SF American 11444500'!C1076=-901,'SF American 11443500'!C1076=-901),-901,
'SF American 11444500'!C1076
-'SF American 11443500'!C1076
-MAX(0,'SF American 11443460'!C1076)
-MAX(0,'SF American 11443300'!C1076))</f>
        <v>160.40714285714284</v>
      </c>
      <c r="D1076" s="121">
        <f t="shared" si="53"/>
        <v>8.9085619834710723</v>
      </c>
      <c r="I1076" s="90"/>
      <c r="J1076" s="90"/>
      <c r="K1076" s="90"/>
      <c r="L1076" s="90"/>
    </row>
    <row r="1077" spans="1:12">
      <c r="A1077" s="65">
        <f t="shared" si="52"/>
        <v>2010</v>
      </c>
      <c r="B1077" s="123">
        <v>40268</v>
      </c>
      <c r="C1077" s="77">
        <f>IF(OR('SF American 11444500'!C1077=-901,'SF American 11443500'!C1077=-901),-901,
'SF American 11444500'!C1077
-'SF American 11443500'!C1077
-MAX(0,'SF American 11443460'!C1077)
-MAX(0,'SF American 11443300'!C1077))</f>
        <v>175.9064516129032</v>
      </c>
      <c r="D1077" s="121">
        <f t="shared" si="53"/>
        <v>10.81606611570248</v>
      </c>
      <c r="I1077" s="90"/>
      <c r="J1077" s="90"/>
      <c r="K1077" s="90"/>
      <c r="L1077" s="90"/>
    </row>
    <row r="1078" spans="1:12">
      <c r="A1078" s="65">
        <f t="shared" si="52"/>
        <v>2010</v>
      </c>
      <c r="B1078" s="123">
        <v>40298</v>
      </c>
      <c r="C1078" s="77">
        <f>IF(OR('SF American 11444500'!C1078=-901,'SF American 11443500'!C1078=-901),-901,
'SF American 11444500'!C1078
-'SF American 11443500'!C1078
-MAX(0,'SF American 11443460'!C1078)
-MAX(0,'SF American 11443300'!C1078))</f>
        <v>257.56666666666661</v>
      </c>
      <c r="D1078" s="121">
        <f t="shared" si="53"/>
        <v>15.326280991735532</v>
      </c>
      <c r="I1078" s="90"/>
      <c r="J1078" s="90"/>
      <c r="K1078" s="90"/>
      <c r="L1078" s="90"/>
    </row>
    <row r="1079" spans="1:12">
      <c r="A1079" s="65">
        <f t="shared" si="52"/>
        <v>2010</v>
      </c>
      <c r="B1079" s="123">
        <v>40329</v>
      </c>
      <c r="C1079" s="77">
        <f>IF(OR('SF American 11444500'!C1079=-901,'SF American 11443500'!C1079=-901),-901,
'SF American 11444500'!C1079
-'SF American 11443500'!C1079
-MAX(0,'SF American 11443460'!C1079)
-MAX(0,'SF American 11443300'!C1079))</f>
        <v>229.6129032258068</v>
      </c>
      <c r="D1079" s="121">
        <f t="shared" si="53"/>
        <v>14.118347107438039</v>
      </c>
      <c r="I1079" s="90"/>
      <c r="J1079" s="90"/>
      <c r="K1079" s="90"/>
      <c r="L1079" s="90"/>
    </row>
    <row r="1080" spans="1:12">
      <c r="A1080" s="65">
        <f t="shared" si="52"/>
        <v>2010</v>
      </c>
      <c r="B1080" s="123">
        <v>40359</v>
      </c>
      <c r="C1080" s="77">
        <f>IF(OR('SF American 11444500'!C1080=-901,'SF American 11443500'!C1080=-901),-901,
'SF American 11444500'!C1080
-'SF American 11443500'!C1080
-MAX(0,'SF American 11443460'!C1080)
-MAX(0,'SF American 11443300'!C1080))</f>
        <v>174.5</v>
      </c>
      <c r="D1080" s="121">
        <f t="shared" si="53"/>
        <v>10.383471074380166</v>
      </c>
      <c r="I1080" s="90"/>
      <c r="J1080" s="90"/>
      <c r="K1080" s="90"/>
      <c r="L1080" s="90"/>
    </row>
    <row r="1081" spans="1:12">
      <c r="A1081" s="65">
        <f t="shared" si="52"/>
        <v>2010</v>
      </c>
      <c r="B1081" s="123">
        <v>40390</v>
      </c>
      <c r="C1081" s="77">
        <f>IF(OR('SF American 11444500'!C1081=-901,'SF American 11443500'!C1081=-901),-901,
'SF American 11444500'!C1081
-'SF American 11443500'!C1081
-MAX(0,'SF American 11443460'!C1081)
-MAX(0,'SF American 11443300'!C1081))</f>
        <v>112.25806451612902</v>
      </c>
      <c r="D1081" s="121">
        <f t="shared" si="53"/>
        <v>6.9024793388429755</v>
      </c>
      <c r="I1081" s="90"/>
      <c r="J1081" s="90"/>
      <c r="K1081" s="90"/>
      <c r="L1081" s="90"/>
    </row>
    <row r="1082" spans="1:12">
      <c r="A1082" s="65">
        <f t="shared" si="52"/>
        <v>2010</v>
      </c>
      <c r="B1082" s="123">
        <v>40421</v>
      </c>
      <c r="C1082" s="77">
        <f>IF(OR('SF American 11444500'!C1082=-901,'SF American 11443500'!C1082=-901),-901,
'SF American 11444500'!C1082
-'SF American 11443500'!C1082
-MAX(0,'SF American 11443460'!C1082)
-MAX(0,'SF American 11443300'!C1082))</f>
        <v>83.845161290322608</v>
      </c>
      <c r="D1082" s="121">
        <f t="shared" si="53"/>
        <v>5.1554380165289269</v>
      </c>
      <c r="I1082" s="90"/>
      <c r="J1082" s="90"/>
      <c r="K1082" s="90"/>
      <c r="L1082" s="90"/>
    </row>
    <row r="1083" spans="1:12">
      <c r="A1083" s="65">
        <f t="shared" si="52"/>
        <v>2010</v>
      </c>
      <c r="B1083" s="123">
        <v>40451</v>
      </c>
      <c r="C1083" s="77">
        <f>IF(OR('SF American 11444500'!C1083=-901,'SF American 11443500'!C1083=-901),-901,
'SF American 11444500'!C1083
-'SF American 11443500'!C1083
-MAX(0,'SF American 11443460'!C1083)
-MAX(0,'SF American 11443300'!C1083))</f>
        <v>83.233333333333348</v>
      </c>
      <c r="D1083" s="121">
        <f t="shared" si="53"/>
        <v>4.952727272727274</v>
      </c>
      <c r="I1083" s="90"/>
      <c r="J1083" s="90"/>
      <c r="K1083" s="90"/>
      <c r="L1083" s="90"/>
    </row>
    <row r="1084" spans="1:12">
      <c r="A1084" s="65">
        <f t="shared" si="52"/>
        <v>2011</v>
      </c>
      <c r="B1084" s="123">
        <v>40482</v>
      </c>
      <c r="C1084" s="77">
        <f>IF(OR('SF American 11444500'!C1084=-901,'SF American 11443500'!C1084=-901),-901,
'SF American 11444500'!C1084
-'SF American 11443500'!C1084
-MAX(0,'SF American 11443460'!C1084)
-MAX(0,'SF American 11443300'!C1084))</f>
        <v>110.37096774193549</v>
      </c>
      <c r="D1084" s="121">
        <f t="shared" si="53"/>
        <v>6.7864462809917354</v>
      </c>
      <c r="I1084" s="90"/>
      <c r="J1084" s="90"/>
      <c r="K1084" s="90"/>
      <c r="L1084" s="90"/>
    </row>
    <row r="1085" spans="1:12">
      <c r="A1085" s="65">
        <f t="shared" si="52"/>
        <v>2011</v>
      </c>
      <c r="B1085" s="123">
        <v>40512</v>
      </c>
      <c r="C1085" s="77">
        <f>IF(OR('SF American 11444500'!C1085=-901,'SF American 11443500'!C1085=-901),-901,
'SF American 11444500'!C1085
-'SF American 11443500'!C1085
-MAX(0,'SF American 11443460'!C1085)
-MAX(0,'SF American 11443300'!C1085))</f>
        <v>186.86666666666667</v>
      </c>
      <c r="D1085" s="121">
        <f t="shared" si="53"/>
        <v>11.119338842975207</v>
      </c>
      <c r="I1085" s="90"/>
      <c r="J1085" s="90"/>
      <c r="K1085" s="90"/>
      <c r="L1085" s="90"/>
    </row>
    <row r="1086" spans="1:12">
      <c r="A1086" s="65">
        <f t="shared" si="52"/>
        <v>2011</v>
      </c>
      <c r="B1086" s="123">
        <v>40543</v>
      </c>
      <c r="C1086" s="77">
        <f>IF(OR('SF American 11444500'!C1086=-901,'SF American 11443500'!C1086=-901),-901,
'SF American 11444500'!C1086
-'SF American 11443500'!C1086
-MAX(0,'SF American 11443460'!C1086)
-MAX(0,'SF American 11443300'!C1086))</f>
        <v>766.7741935483873</v>
      </c>
      <c r="D1086" s="121">
        <f t="shared" si="53"/>
        <v>47.147107438016548</v>
      </c>
      <c r="I1086" s="90"/>
      <c r="J1086" s="90"/>
      <c r="K1086" s="90"/>
      <c r="L1086" s="90"/>
    </row>
    <row r="1087" spans="1:12">
      <c r="A1087" s="65">
        <f t="shared" si="52"/>
        <v>2011</v>
      </c>
      <c r="B1087" s="123">
        <v>40574</v>
      </c>
      <c r="C1087" s="77">
        <f>IF(OR('SF American 11444500'!C1087=-901,'SF American 11443500'!C1087=-901),-901,
'SF American 11444500'!C1087
-'SF American 11443500'!C1087
-MAX(0,'SF American 11443460'!C1087)
-MAX(0,'SF American 11443300'!C1087))</f>
        <v>338.70967741935488</v>
      </c>
      <c r="D1087" s="121">
        <f t="shared" si="53"/>
        <v>20.826446280991743</v>
      </c>
      <c r="I1087" s="90"/>
      <c r="J1087" s="90"/>
      <c r="K1087" s="90"/>
      <c r="L1087" s="90"/>
    </row>
    <row r="1088" spans="1:12">
      <c r="A1088" s="65">
        <f t="shared" si="52"/>
        <v>2011</v>
      </c>
      <c r="B1088" s="123">
        <v>40602</v>
      </c>
      <c r="C1088" s="77">
        <f>IF(OR('SF American 11444500'!C1088=-901,'SF American 11443500'!C1088=-901),-901,
'SF American 11444500'!C1088
-'SF American 11443500'!C1088
-MAX(0,'SF American 11443460'!C1088)
-MAX(0,'SF American 11443300'!C1088))</f>
        <v>312</v>
      </c>
      <c r="D1088" s="121">
        <f t="shared" si="53"/>
        <v>17.327603305785125</v>
      </c>
      <c r="I1088" s="90"/>
      <c r="J1088" s="90"/>
      <c r="K1088" s="90"/>
      <c r="L1088" s="90"/>
    </row>
    <row r="1089" spans="1:12">
      <c r="A1089" s="65">
        <f t="shared" si="52"/>
        <v>2011</v>
      </c>
      <c r="B1089" s="123">
        <v>40633</v>
      </c>
      <c r="C1089" s="77">
        <f>IF(OR('SF American 11444500'!C1089=-901,'SF American 11443500'!C1089=-901),-901,
'SF American 11444500'!C1089
-'SF American 11443500'!C1089
-MAX(0,'SF American 11443460'!C1089)
-MAX(0,'SF American 11443300'!C1089))</f>
        <v>1176.2903225806449</v>
      </c>
      <c r="D1089" s="121">
        <f t="shared" si="53"/>
        <v>72.3272727272727</v>
      </c>
      <c r="I1089" s="90"/>
      <c r="J1089" s="90"/>
      <c r="K1089" s="90"/>
      <c r="L1089" s="90"/>
    </row>
    <row r="1090" spans="1:12">
      <c r="A1090" s="65">
        <f t="shared" si="52"/>
        <v>2011</v>
      </c>
      <c r="B1090" s="123">
        <v>40663</v>
      </c>
      <c r="C1090" s="77">
        <f>IF(OR('SF American 11444500'!C1090=-901,'SF American 11443500'!C1090=-901),-901,
'SF American 11444500'!C1090
-'SF American 11443500'!C1090
-MAX(0,'SF American 11443460'!C1090)
-MAX(0,'SF American 11443300'!C1090))</f>
        <v>665.63333333333321</v>
      </c>
      <c r="D1090" s="121">
        <f t="shared" si="53"/>
        <v>39.607933884297509</v>
      </c>
      <c r="I1090" s="90"/>
      <c r="J1090" s="90"/>
      <c r="K1090" s="90"/>
      <c r="L1090" s="90"/>
    </row>
    <row r="1091" spans="1:12">
      <c r="A1091" s="65">
        <f t="shared" si="52"/>
        <v>2011</v>
      </c>
      <c r="B1091" s="123">
        <v>40694</v>
      </c>
      <c r="C1091" s="77">
        <f>IF(OR('SF American 11444500'!C1091=-901,'SF American 11443500'!C1091=-901),-901,
'SF American 11444500'!C1091
-'SF American 11443500'!C1091
-MAX(0,'SF American 11443460'!C1091)
-MAX(0,'SF American 11443300'!C1091))</f>
        <v>489.0322580645161</v>
      </c>
      <c r="D1091" s="121">
        <f t="shared" si="53"/>
        <v>30.069421487603307</v>
      </c>
      <c r="I1091" s="90"/>
      <c r="J1091" s="90"/>
      <c r="K1091" s="90"/>
      <c r="L1091" s="90"/>
    </row>
    <row r="1092" spans="1:12">
      <c r="A1092" s="65">
        <f t="shared" si="52"/>
        <v>2011</v>
      </c>
      <c r="B1092" s="123">
        <v>40724</v>
      </c>
      <c r="C1092" s="77">
        <f>IF(OR('SF American 11444500'!C1092=-901,'SF American 11443500'!C1092=-901),-901,
'SF American 11444500'!C1092
-'SF American 11443500'!C1092
-MAX(0,'SF American 11443460'!C1092)
-MAX(0,'SF American 11443300'!C1092))</f>
        <v>505.69999999999982</v>
      </c>
      <c r="D1092" s="121">
        <f t="shared" si="53"/>
        <v>30.091239669421476</v>
      </c>
      <c r="I1092" s="90"/>
      <c r="J1092" s="90"/>
      <c r="K1092" s="90"/>
      <c r="L1092" s="90"/>
    </row>
    <row r="1093" spans="1:12">
      <c r="A1093" s="65">
        <f t="shared" si="52"/>
        <v>2011</v>
      </c>
      <c r="B1093" s="123">
        <v>40755</v>
      </c>
      <c r="C1093" s="77">
        <f>IF(OR('SF American 11444500'!C1093=-901,'SF American 11443500'!C1093=-901),-901,
'SF American 11444500'!C1093
-'SF American 11443500'!C1093
-MAX(0,'SF American 11443460'!C1093)
-MAX(0,'SF American 11443300'!C1093))</f>
        <v>336.51612903225805</v>
      </c>
      <c r="D1093" s="121">
        <f t="shared" si="53"/>
        <v>20.691570247933885</v>
      </c>
      <c r="I1093" s="90"/>
      <c r="J1093" s="90"/>
      <c r="K1093" s="90"/>
      <c r="L1093" s="90"/>
    </row>
    <row r="1094" spans="1:12">
      <c r="A1094" s="65">
        <f t="shared" si="52"/>
        <v>2011</v>
      </c>
      <c r="B1094" s="123">
        <v>40786</v>
      </c>
      <c r="C1094" s="77">
        <f>IF(OR('SF American 11444500'!C1094=-901,'SF American 11443500'!C1094=-901),-901,
'SF American 11444500'!C1094
-'SF American 11443500'!C1094
-MAX(0,'SF American 11443460'!C1094)
-MAX(0,'SF American 11443300'!C1094))</f>
        <v>125.64516129032245</v>
      </c>
      <c r="D1094" s="121">
        <f t="shared" si="53"/>
        <v>7.7256198347107343</v>
      </c>
      <c r="I1094" s="90"/>
      <c r="J1094" s="90"/>
      <c r="K1094" s="90"/>
      <c r="L1094" s="90"/>
    </row>
    <row r="1095" spans="1:12">
      <c r="A1095" s="65">
        <f t="shared" si="52"/>
        <v>2011</v>
      </c>
      <c r="B1095" s="123">
        <v>40816</v>
      </c>
      <c r="C1095" s="77">
        <f>IF(OR('SF American 11444500'!C1095=-901,'SF American 11443500'!C1095=-901),-901,
'SF American 11444500'!C1095
-'SF American 11443500'!C1095
-MAX(0,'SF American 11443460'!C1095)
-MAX(0,'SF American 11443300'!C1095))</f>
        <v>105.66666666666674</v>
      </c>
      <c r="D1095" s="121">
        <f t="shared" si="53"/>
        <v>6.2876033057851295</v>
      </c>
      <c r="I1095" s="90"/>
      <c r="J1095" s="90"/>
      <c r="K1095" s="90"/>
      <c r="L1095" s="90"/>
    </row>
    <row r="1096" spans="1:12">
      <c r="A1096" s="65">
        <f t="shared" si="52"/>
        <v>2012</v>
      </c>
      <c r="B1096" s="123">
        <v>40847</v>
      </c>
      <c r="C1096" s="77">
        <f>IF(OR('SF American 11444500'!C1096=-901,'SF American 11443500'!C1096=-901),-901,
'SF American 11444500'!C1096
-'SF American 11443500'!C1096
-MAX(0,'SF American 11443460'!C1096)
-MAX(0,'SF American 11443300'!C1096))</f>
        <v>99.503225806451724</v>
      </c>
      <c r="D1096" s="121">
        <f t="shared" si="53"/>
        <v>6.1182148760330639</v>
      </c>
      <c r="I1096" s="90"/>
      <c r="J1096" s="90"/>
      <c r="K1096" s="90"/>
      <c r="L1096" s="90"/>
    </row>
    <row r="1097" spans="1:12">
      <c r="A1097" s="65">
        <f t="shared" si="52"/>
        <v>2012</v>
      </c>
      <c r="B1097" s="123">
        <v>40877</v>
      </c>
      <c r="C1097" s="77">
        <f>IF(OR('SF American 11444500'!C1097=-901,'SF American 11443500'!C1097=-901),-901,
'SF American 11444500'!C1097
-'SF American 11443500'!C1097
-MAX(0,'SF American 11443460'!C1097)
-MAX(0,'SF American 11443300'!C1097))</f>
        <v>59.533333333333303</v>
      </c>
      <c r="D1097" s="121">
        <f t="shared" si="53"/>
        <v>3.5424793388429729</v>
      </c>
      <c r="I1097" s="90"/>
      <c r="J1097" s="90"/>
      <c r="K1097" s="90"/>
      <c r="L1097" s="90"/>
    </row>
    <row r="1098" spans="1:12">
      <c r="A1098" s="65">
        <f t="shared" si="52"/>
        <v>2012</v>
      </c>
      <c r="B1098" s="123">
        <v>40908</v>
      </c>
      <c r="C1098" s="77">
        <f>IF(OR('SF American 11444500'!C1098=-901,'SF American 11443500'!C1098=-901),-901,
'SF American 11444500'!C1098
-'SF American 11443500'!C1098
-MAX(0,'SF American 11443460'!C1098)
-MAX(0,'SF American 11443300'!C1098))</f>
        <v>52.187096774193549</v>
      </c>
      <c r="D1098" s="121">
        <f t="shared" si="53"/>
        <v>3.2088595041322314</v>
      </c>
      <c r="I1098" s="90"/>
      <c r="J1098" s="90"/>
      <c r="K1098" s="90"/>
      <c r="L1098" s="90"/>
    </row>
    <row r="1099" spans="1:12">
      <c r="A1099" s="65">
        <f t="shared" si="52"/>
        <v>2012</v>
      </c>
      <c r="B1099" s="123">
        <v>40939</v>
      </c>
      <c r="C1099" s="77">
        <f>IF(OR('SF American 11444500'!C1099=-901,'SF American 11443500'!C1099=-901),-901,
'SF American 11444500'!C1099
-'SF American 11443500'!C1099
-MAX(0,'SF American 11443460'!C1099)
-MAX(0,'SF American 11443300'!C1099))</f>
        <v>89.425806451612914</v>
      </c>
      <c r="D1099" s="121">
        <f t="shared" si="53"/>
        <v>5.4985785123966942</v>
      </c>
      <c r="I1099" s="90"/>
      <c r="J1099" s="90"/>
      <c r="K1099" s="90"/>
      <c r="L1099" s="90"/>
    </row>
    <row r="1100" spans="1:12">
      <c r="A1100" s="65">
        <f t="shared" si="52"/>
        <v>2012</v>
      </c>
      <c r="B1100" s="123">
        <v>40968</v>
      </c>
      <c r="C1100" s="77">
        <f>IF(OR('SF American 11444500'!C1100=-901,'SF American 11443500'!C1100=-901),-901,
'SF American 11444500'!C1100
-'SF American 11443500'!C1100
-MAX(0,'SF American 11443460'!C1100)
-MAX(0,'SF American 11443300'!C1100))</f>
        <v>54.862068965517267</v>
      </c>
      <c r="D1100" s="121">
        <f t="shared" si="53"/>
        <v>3.1557024793388444</v>
      </c>
      <c r="I1100" s="90"/>
      <c r="J1100" s="90"/>
      <c r="K1100" s="90"/>
      <c r="L1100" s="90"/>
    </row>
    <row r="1101" spans="1:12">
      <c r="A1101" s="65">
        <f t="shared" si="52"/>
        <v>2012</v>
      </c>
      <c r="B1101" s="123">
        <v>40999</v>
      </c>
      <c r="C1101" s="77">
        <f>IF(OR('SF American 11444500'!C1101=-901,'SF American 11443500'!C1101=-901),-901,
'SF American 11444500'!C1101
-'SF American 11443500'!C1101
-MAX(0,'SF American 11443460'!C1101)
-MAX(0,'SF American 11443300'!C1101))</f>
        <v>343.83225806451605</v>
      </c>
      <c r="D1101" s="121">
        <f t="shared" si="53"/>
        <v>21.141421487603299</v>
      </c>
      <c r="I1101" s="90"/>
      <c r="J1101" s="90"/>
      <c r="K1101" s="90"/>
      <c r="L1101" s="90"/>
    </row>
    <row r="1102" spans="1:12">
      <c r="A1102" s="65">
        <f t="shared" si="52"/>
        <v>2012</v>
      </c>
      <c r="B1102" s="123">
        <v>41029</v>
      </c>
      <c r="C1102" s="77">
        <f>IF(OR('SF American 11444500'!C1102=-901,'SF American 11443500'!C1102=-901),-901,
'SF American 11444500'!C1102
-'SF American 11443500'!C1102
-MAX(0,'SF American 11443460'!C1102)
-MAX(0,'SF American 11443300'!C1102))</f>
        <v>420</v>
      </c>
      <c r="D1102" s="121">
        <f t="shared" si="53"/>
        <v>24.991735537190081</v>
      </c>
      <c r="I1102" s="90"/>
      <c r="J1102" s="90"/>
      <c r="K1102" s="90"/>
      <c r="L1102" s="90"/>
    </row>
    <row r="1103" spans="1:12">
      <c r="A1103" s="65">
        <f t="shared" si="52"/>
        <v>2012</v>
      </c>
      <c r="B1103" s="123">
        <v>41060</v>
      </c>
      <c r="C1103" s="77">
        <f>IF(OR('SF American 11444500'!C1103=-901,'SF American 11443500'!C1103=-901),-901,
'SF American 11444500'!C1103
-'SF American 11443500'!C1103
-MAX(0,'SF American 11443460'!C1103)
-MAX(0,'SF American 11443300'!C1103))</f>
        <v>276.16129032258073</v>
      </c>
      <c r="D1103" s="121">
        <f t="shared" si="53"/>
        <v>16.9804958677686</v>
      </c>
      <c r="I1103" s="90"/>
      <c r="J1103" s="90"/>
      <c r="K1103" s="90"/>
      <c r="L1103" s="90"/>
    </row>
    <row r="1104" spans="1:12">
      <c r="A1104" s="65">
        <f t="shared" si="52"/>
        <v>2012</v>
      </c>
      <c r="B1104" s="123">
        <v>41090</v>
      </c>
      <c r="C1104" s="77">
        <f>IF(OR('SF American 11444500'!C1104=-901,'SF American 11443500'!C1104=-901),-901,
'SF American 11444500'!C1104
-'SF American 11443500'!C1104
-MAX(0,'SF American 11443460'!C1104)
-MAX(0,'SF American 11443300'!C1104))</f>
        <v>112.5</v>
      </c>
      <c r="D1104" s="121">
        <f t="shared" si="53"/>
        <v>6.6942148760330582</v>
      </c>
      <c r="I1104" s="90"/>
      <c r="J1104" s="90"/>
      <c r="K1104" s="90"/>
      <c r="L1104" s="90"/>
    </row>
    <row r="1105" spans="1:12">
      <c r="A1105" s="65">
        <f t="shared" ref="A1105:A1143" si="54">IF(MONTH(B1105)&gt;9,YEAR(B1105)+1,YEAR(B1105))</f>
        <v>2012</v>
      </c>
      <c r="B1105" s="123">
        <v>41121</v>
      </c>
      <c r="C1105" s="77">
        <f>IF(OR('SF American 11444500'!C1105=-901,'SF American 11443500'!C1105=-901),-901,
'SF American 11444500'!C1105
-'SF American 11443500'!C1105
-MAX(0,'SF American 11443460'!C1105)
-MAX(0,'SF American 11443300'!C1105))</f>
        <v>93.290322580645238</v>
      </c>
      <c r="D1105" s="121">
        <f t="shared" ref="D1105:D1143" si="55">IF(C1105&lt;&gt;-901,C1105*DAY(B1105)*24*60*60/(220*22*9*1000),-901)</f>
        <v>5.7361983471074431</v>
      </c>
      <c r="I1105" s="90"/>
      <c r="J1105" s="90"/>
      <c r="K1105" s="90"/>
      <c r="L1105" s="90"/>
    </row>
    <row r="1106" spans="1:12">
      <c r="A1106" s="65">
        <f t="shared" si="54"/>
        <v>2012</v>
      </c>
      <c r="B1106" s="123">
        <v>41152</v>
      </c>
      <c r="C1106" s="77">
        <f>IF(OR('SF American 11444500'!C1106=-901,'SF American 11443500'!C1106=-901),-901,
'SF American 11444500'!C1106
-'SF American 11443500'!C1106
-MAX(0,'SF American 11443460'!C1106)
-MAX(0,'SF American 11443300'!C1106))</f>
        <v>108.11290322580646</v>
      </c>
      <c r="D1106" s="121">
        <f t="shared" si="55"/>
        <v>6.6476033057851254</v>
      </c>
      <c r="I1106" s="90"/>
      <c r="J1106" s="90"/>
      <c r="K1106" s="90"/>
      <c r="L1106" s="90"/>
    </row>
    <row r="1107" spans="1:12">
      <c r="A1107" s="65">
        <f t="shared" si="54"/>
        <v>2012</v>
      </c>
      <c r="B1107" s="123">
        <v>41182</v>
      </c>
      <c r="C1107" s="77">
        <f>IF(OR('SF American 11444500'!C1107=-901,'SF American 11443500'!C1107=-901),-901,
'SF American 11444500'!C1107
-'SF American 11443500'!C1107
-MAX(0,'SF American 11443460'!C1107)
-MAX(0,'SF American 11443300'!C1107))</f>
        <v>82.300000000000068</v>
      </c>
      <c r="D1107" s="121">
        <f t="shared" si="55"/>
        <v>4.8971900826446326</v>
      </c>
      <c r="I1107" s="90"/>
      <c r="J1107" s="90"/>
      <c r="K1107" s="90"/>
      <c r="L1107" s="90"/>
    </row>
    <row r="1108" spans="1:12">
      <c r="A1108" s="65">
        <f t="shared" si="54"/>
        <v>2013</v>
      </c>
      <c r="B1108" s="123">
        <v>41213</v>
      </c>
      <c r="C1108" s="77">
        <f>IF(OR('SF American 11444500'!C1108=-901,'SF American 11443500'!C1108=-901),-901,
'SF American 11444500'!C1108
-'SF American 11443500'!C1108
-MAX(0,'SF American 11443460'!C1108)
-MAX(0,'SF American 11443300'!C1108))</f>
        <v>88.53548387096771</v>
      </c>
      <c r="D1108" s="121">
        <f t="shared" si="55"/>
        <v>5.4438347107437997</v>
      </c>
      <c r="I1108" s="90"/>
      <c r="J1108" s="90"/>
      <c r="K1108" s="90"/>
      <c r="L1108" s="90"/>
    </row>
    <row r="1109" spans="1:12">
      <c r="A1109" s="65">
        <f t="shared" si="54"/>
        <v>2013</v>
      </c>
      <c r="B1109" s="123">
        <v>41243</v>
      </c>
      <c r="C1109" s="77">
        <f>IF(OR('SF American 11444500'!C1109=-901,'SF American 11443500'!C1109=-901),-901,
'SF American 11444500'!C1109
-'SF American 11443500'!C1109
-MAX(0,'SF American 11443460'!C1109)
-MAX(0,'SF American 11443300'!C1109))</f>
        <v>90.833333333333314</v>
      </c>
      <c r="D1109" s="121">
        <f t="shared" si="55"/>
        <v>5.4049586776859488</v>
      </c>
      <c r="I1109" s="90"/>
      <c r="J1109" s="90"/>
      <c r="K1109" s="90"/>
      <c r="L1109" s="90"/>
    </row>
    <row r="1110" spans="1:12">
      <c r="A1110" s="65">
        <f t="shared" si="54"/>
        <v>2013</v>
      </c>
      <c r="B1110" s="123">
        <v>41274</v>
      </c>
      <c r="C1110" s="77">
        <f>IF(OR('SF American 11444500'!C1110=-901,'SF American 11443500'!C1110=-901),-901,
'SF American 11444500'!C1110
-'SF American 11443500'!C1110
-MAX(0,'SF American 11443460'!C1110)
-MAX(0,'SF American 11443300'!C1110))</f>
        <v>431.41935483870952</v>
      </c>
      <c r="D1110" s="121">
        <f t="shared" si="55"/>
        <v>26.52694214876032</v>
      </c>
      <c r="I1110" s="90"/>
      <c r="J1110" s="90"/>
      <c r="K1110" s="90"/>
      <c r="L1110" s="90"/>
    </row>
    <row r="1111" spans="1:12">
      <c r="A1111" s="65">
        <f t="shared" si="54"/>
        <v>2013</v>
      </c>
      <c r="B1111" s="123">
        <v>41305</v>
      </c>
      <c r="C1111" s="77">
        <f>IF(OR('SF American 11444500'!C1111=-901,'SF American 11443500'!C1111=-901),-901,
'SF American 11444500'!C1111
-'SF American 11443500'!C1111
-MAX(0,'SF American 11443460'!C1111)
-MAX(0,'SF American 11443300'!C1111))</f>
        <v>133.32580645161283</v>
      </c>
      <c r="D1111" s="121">
        <f t="shared" si="55"/>
        <v>8.1978842975206554</v>
      </c>
      <c r="I1111" s="90"/>
      <c r="J1111" s="90"/>
      <c r="K1111" s="90"/>
      <c r="L1111" s="90"/>
    </row>
    <row r="1112" spans="1:12">
      <c r="A1112" s="65">
        <f t="shared" si="54"/>
        <v>2013</v>
      </c>
      <c r="B1112" s="123">
        <v>41333</v>
      </c>
      <c r="C1112" s="77">
        <f>IF(OR('SF American 11444500'!C1112=-901,'SF American 11443500'!C1112=-901),-901,
'SF American 11444500'!C1112
-'SF American 11443500'!C1112
-MAX(0,'SF American 11443460'!C1112)
-MAX(0,'SF American 11443300'!C1112))</f>
        <v>89.699999999999932</v>
      </c>
      <c r="D1112" s="121">
        <f t="shared" si="55"/>
        <v>4.9816859504132189</v>
      </c>
      <c r="I1112" s="90"/>
      <c r="J1112" s="90"/>
      <c r="K1112" s="90"/>
      <c r="L1112" s="90"/>
    </row>
    <row r="1113" spans="1:12">
      <c r="A1113" s="65">
        <f t="shared" si="54"/>
        <v>2013</v>
      </c>
      <c r="B1113" s="123">
        <v>41364</v>
      </c>
      <c r="C1113" s="77">
        <f>IF(OR('SF American 11444500'!C1113=-901,'SF American 11443500'!C1113=-901),-901,
'SF American 11444500'!C1113
-'SF American 11443500'!C1113
-MAX(0,'SF American 11443460'!C1113)
-MAX(0,'SF American 11443300'!C1113))</f>
        <v>113.42258064516136</v>
      </c>
      <c r="D1113" s="121">
        <f t="shared" si="55"/>
        <v>6.974082644628103</v>
      </c>
      <c r="I1113" s="90"/>
      <c r="J1113" s="90"/>
      <c r="K1113" s="90"/>
      <c r="L1113" s="90"/>
    </row>
    <row r="1114" spans="1:12">
      <c r="A1114" s="65">
        <f t="shared" si="54"/>
        <v>2013</v>
      </c>
      <c r="B1114" s="123">
        <v>41394</v>
      </c>
      <c r="C1114" s="77">
        <f>IF(OR('SF American 11444500'!C1114=-901,'SF American 11443500'!C1114=-901),-901,
'SF American 11444500'!C1114
-'SF American 11443500'!C1114
-MAX(0,'SF American 11443460'!C1114)
-MAX(0,'SF American 11443300'!C1114))</f>
        <v>200.83333333333326</v>
      </c>
      <c r="D1114" s="121">
        <f t="shared" si="55"/>
        <v>11.95041322314049</v>
      </c>
      <c r="I1114" s="90"/>
      <c r="J1114" s="90"/>
      <c r="K1114" s="90"/>
      <c r="L1114" s="90"/>
    </row>
    <row r="1115" spans="1:12">
      <c r="A1115" s="65">
        <f t="shared" si="54"/>
        <v>2013</v>
      </c>
      <c r="B1115" s="123">
        <v>41425</v>
      </c>
      <c r="C1115" s="77">
        <f>IF(OR('SF American 11444500'!C1115=-901,'SF American 11443500'!C1115=-901),-901,
'SF American 11444500'!C1115
-'SF American 11443500'!C1115
-MAX(0,'SF American 11443460'!C1115)
-MAX(0,'SF American 11443300'!C1115))</f>
        <v>131.39354838709687</v>
      </c>
      <c r="D1115" s="121">
        <f t="shared" si="55"/>
        <v>8.0790743801652969</v>
      </c>
      <c r="I1115" s="90"/>
      <c r="J1115" s="90"/>
      <c r="K1115" s="90"/>
      <c r="L1115" s="90"/>
    </row>
    <row r="1116" spans="1:12">
      <c r="A1116" s="65">
        <f t="shared" si="54"/>
        <v>2013</v>
      </c>
      <c r="B1116" s="123">
        <v>41455</v>
      </c>
      <c r="C1116" s="77">
        <f>IF(OR('SF American 11444500'!C1116=-901,'SF American 11443500'!C1116=-901),-901,
'SF American 11444500'!C1116
-'SF American 11443500'!C1116
-MAX(0,'SF American 11443460'!C1116)
-MAX(0,'SF American 11443300'!C1116))</f>
        <v>83.966666666666697</v>
      </c>
      <c r="D1116" s="121">
        <f t="shared" si="55"/>
        <v>4.9963636363636388</v>
      </c>
      <c r="I1116" s="90"/>
      <c r="J1116" s="90"/>
      <c r="K1116" s="90"/>
      <c r="L1116" s="90"/>
    </row>
    <row r="1117" spans="1:12">
      <c r="A1117" s="65">
        <f t="shared" si="54"/>
        <v>2013</v>
      </c>
      <c r="B1117" s="123">
        <v>41486</v>
      </c>
      <c r="C1117" s="77">
        <f>IF(OR('SF American 11444500'!C1117=-901,'SF American 11443500'!C1117=-901),-901,
'SF American 11444500'!C1117
-'SF American 11443500'!C1117
-MAX(0,'SF American 11443460'!C1117)
-MAX(0,'SF American 11443300'!C1117))</f>
        <v>-19.5</v>
      </c>
      <c r="D1117" s="121">
        <f t="shared" si="55"/>
        <v>-1.1990082644628099</v>
      </c>
      <c r="I1117" s="90"/>
      <c r="J1117" s="90"/>
      <c r="K1117" s="90"/>
      <c r="L1117" s="90"/>
    </row>
    <row r="1118" spans="1:12">
      <c r="A1118" s="65">
        <f t="shared" si="54"/>
        <v>2013</v>
      </c>
      <c r="B1118" s="123">
        <v>41517</v>
      </c>
      <c r="C1118" s="77">
        <f>IF(OR('SF American 11444500'!C1118=-901,'SF American 11443500'!C1118=-901),-901,
'SF American 11444500'!C1118
-'SF American 11443500'!C1118
-MAX(0,'SF American 11443460'!C1118)
-MAX(0,'SF American 11443300'!C1118))</f>
        <v>-21.619354838709683</v>
      </c>
      <c r="D1118" s="121">
        <f t="shared" si="55"/>
        <v>-1.3293223140495871</v>
      </c>
      <c r="I1118" s="90"/>
      <c r="J1118" s="90"/>
      <c r="K1118" s="90"/>
      <c r="L1118" s="90"/>
    </row>
    <row r="1119" spans="1:12">
      <c r="A1119" s="65">
        <f t="shared" si="54"/>
        <v>2013</v>
      </c>
      <c r="B1119" s="123">
        <v>41547</v>
      </c>
      <c r="C1119" s="77">
        <f>IF(OR('SF American 11444500'!C1119=-901,'SF American 11443500'!C1119=-901),-901,
'SF American 11444500'!C1119
-'SF American 11443500'!C1119
-MAX(0,'SF American 11443460'!C1119)
-MAX(0,'SF American 11443300'!C1119))</f>
        <v>-29.199999999999989</v>
      </c>
      <c r="D1119" s="121">
        <f t="shared" si="55"/>
        <v>-1.7375206611570242</v>
      </c>
      <c r="I1119" s="90"/>
      <c r="J1119" s="90"/>
      <c r="K1119" s="90"/>
      <c r="L1119" s="90"/>
    </row>
    <row r="1120" spans="1:12">
      <c r="A1120" s="65">
        <f t="shared" si="54"/>
        <v>2014</v>
      </c>
      <c r="B1120" s="123">
        <v>41578</v>
      </c>
      <c r="C1120" s="77">
        <f>IF(OR('SF American 11444500'!C1120=-901,'SF American 11443500'!C1120=-901),-901,
'SF American 11444500'!C1120
-'SF American 11443500'!C1120
-MAX(0,'SF American 11443460'!C1120)
-MAX(0,'SF American 11443300'!C1120))</f>
        <v>48.896774193548367</v>
      </c>
      <c r="D1120" s="121">
        <f t="shared" si="55"/>
        <v>3.0065454545454533</v>
      </c>
      <c r="I1120" s="90"/>
      <c r="J1120" s="90"/>
      <c r="K1120" s="90"/>
      <c r="L1120" s="90"/>
    </row>
    <row r="1121" spans="1:12">
      <c r="A1121" s="65">
        <f t="shared" si="54"/>
        <v>2014</v>
      </c>
      <c r="B1121" s="123">
        <v>41608</v>
      </c>
      <c r="C1121" s="77">
        <f>IF(OR('SF American 11444500'!C1121=-901,'SF American 11443500'!C1121=-901),-901,
'SF American 11444500'!C1121
-'SF American 11443500'!C1121
-MAX(0,'SF American 11443460'!C1121)
-MAX(0,'SF American 11443300'!C1121))</f>
        <v>38.833333333333314</v>
      </c>
      <c r="D1121" s="121">
        <f t="shared" si="55"/>
        <v>2.3107438016528916</v>
      </c>
      <c r="I1121" s="90"/>
      <c r="J1121" s="90"/>
      <c r="K1121" s="90"/>
      <c r="L1121" s="90"/>
    </row>
    <row r="1122" spans="1:12">
      <c r="A1122" s="65">
        <f t="shared" si="54"/>
        <v>2014</v>
      </c>
      <c r="B1122" s="123">
        <v>41639</v>
      </c>
      <c r="C1122" s="77">
        <f>IF(OR('SF American 11444500'!C1122=-901,'SF American 11443500'!C1122=-901),-901,
'SF American 11444500'!C1122
-'SF American 11443500'!C1122
-MAX(0,'SF American 11443460'!C1122)
-MAX(0,'SF American 11443300'!C1122))</f>
        <v>36.658064516129002</v>
      </c>
      <c r="D1122" s="121">
        <f t="shared" si="55"/>
        <v>2.254016528925618</v>
      </c>
      <c r="I1122" s="90"/>
      <c r="J1122" s="90"/>
      <c r="K1122" s="90"/>
      <c r="L1122" s="90"/>
    </row>
    <row r="1123" spans="1:12">
      <c r="A1123" s="65">
        <f t="shared" si="54"/>
        <v>2014</v>
      </c>
      <c r="B1123" s="123">
        <v>41670</v>
      </c>
      <c r="C1123" s="77">
        <f>IF(OR('SF American 11444500'!C1123=-901,'SF American 11443500'!C1123=-901),-901,
'SF American 11444500'!C1123
-'SF American 11443500'!C1123
-MAX(0,'SF American 11443460'!C1123)
-MAX(0,'SF American 11443300'!C1123))</f>
        <v>39.425806451612857</v>
      </c>
      <c r="D1123" s="121">
        <f t="shared" si="55"/>
        <v>2.4241983471074349</v>
      </c>
      <c r="I1123" s="90"/>
      <c r="J1123" s="90"/>
      <c r="K1123" s="90"/>
      <c r="L1123" s="90"/>
    </row>
    <row r="1124" spans="1:12">
      <c r="A1124" s="65">
        <f t="shared" si="54"/>
        <v>2014</v>
      </c>
      <c r="B1124" s="123">
        <v>41698</v>
      </c>
      <c r="C1124" s="77">
        <f>IF(OR('SF American 11444500'!C1124=-901,'SF American 11443500'!C1124=-901),-901,
'SF American 11444500'!C1124
-'SF American 11443500'!C1124
-MAX(0,'SF American 11443460'!C1124)
-MAX(0,'SF American 11443300'!C1124))</f>
        <v>211.61428571428564</v>
      </c>
      <c r="D1124" s="121">
        <f t="shared" si="55"/>
        <v>11.752462809917352</v>
      </c>
      <c r="I1124" s="90"/>
      <c r="J1124" s="90"/>
      <c r="K1124" s="90"/>
      <c r="L1124" s="90"/>
    </row>
    <row r="1125" spans="1:12">
      <c r="A1125" s="65">
        <f t="shared" si="54"/>
        <v>2014</v>
      </c>
      <c r="B1125" s="123">
        <v>41729</v>
      </c>
      <c r="C1125" s="77">
        <f>IF(OR('SF American 11444500'!C1125=-901,'SF American 11443500'!C1125=-901),-901,
'SF American 11444500'!C1125
-'SF American 11443500'!C1125
-MAX(0,'SF American 11443460'!C1125)
-MAX(0,'SF American 11443300'!C1125))</f>
        <v>125.06774193548392</v>
      </c>
      <c r="D1125" s="121">
        <f t="shared" si="55"/>
        <v>7.6901157024793418</v>
      </c>
      <c r="I1125" s="90"/>
      <c r="J1125" s="90"/>
      <c r="K1125" s="90"/>
      <c r="L1125" s="90"/>
    </row>
    <row r="1126" spans="1:12">
      <c r="A1126" s="65">
        <f t="shared" si="54"/>
        <v>2014</v>
      </c>
      <c r="B1126" s="123">
        <v>41759</v>
      </c>
      <c r="C1126" s="77">
        <f>IF(OR('SF American 11444500'!C1126=-901,'SF American 11443500'!C1126=-901),-901,
'SF American 11444500'!C1126
-'SF American 11443500'!C1126
-MAX(0,'SF American 11443460'!C1126)
-MAX(0,'SF American 11443300'!C1126))</f>
        <v>118.53333333333342</v>
      </c>
      <c r="D1126" s="121">
        <f t="shared" si="55"/>
        <v>7.0532231404958736</v>
      </c>
      <c r="I1126" s="90"/>
      <c r="J1126" s="90"/>
      <c r="K1126" s="90"/>
      <c r="L1126" s="90"/>
    </row>
    <row r="1127" spans="1:12">
      <c r="A1127" s="65">
        <f t="shared" si="54"/>
        <v>2014</v>
      </c>
      <c r="B1127" s="123">
        <v>41790</v>
      </c>
      <c r="C1127" s="77">
        <f>IF(OR('SF American 11444500'!C1127=-901,'SF American 11443500'!C1127=-901),-901,
'SF American 11444500'!C1127
-'SF American 11443500'!C1127
-MAX(0,'SF American 11443460'!C1127)
-MAX(0,'SF American 11443300'!C1127))</f>
        <v>65</v>
      </c>
      <c r="D1127" s="121">
        <f t="shared" si="55"/>
        <v>3.9966942148760332</v>
      </c>
      <c r="I1127" s="90"/>
      <c r="J1127" s="90"/>
      <c r="K1127" s="90"/>
      <c r="L1127" s="90"/>
    </row>
    <row r="1128" spans="1:12">
      <c r="A1128" s="65">
        <f t="shared" si="54"/>
        <v>2014</v>
      </c>
      <c r="B1128" s="123">
        <v>41820</v>
      </c>
      <c r="C1128" s="77">
        <f>IF(OR('SF American 11444500'!C1128=-901,'SF American 11443500'!C1128=-901),-901,
'SF American 11444500'!C1128
-'SF American 11443500'!C1128
-MAX(0,'SF American 11443460'!C1128)
-MAX(0,'SF American 11443300'!C1128))</f>
        <v>44.666666666666686</v>
      </c>
      <c r="D1128" s="121">
        <f t="shared" si="55"/>
        <v>2.6578512396694225</v>
      </c>
      <c r="I1128" s="90"/>
      <c r="J1128" s="90"/>
      <c r="K1128" s="90"/>
      <c r="L1128" s="90"/>
    </row>
    <row r="1129" spans="1:12">
      <c r="A1129" s="65">
        <f t="shared" si="54"/>
        <v>2014</v>
      </c>
      <c r="B1129" s="123">
        <v>41851</v>
      </c>
      <c r="C1129" s="77">
        <f>IF(OR('SF American 11444500'!C1129=-901,'SF American 11443500'!C1129=-901),-901,
'SF American 11444500'!C1129
-'SF American 11443500'!C1129
-MAX(0,'SF American 11443460'!C1129)
-MAX(0,'SF American 11443300'!C1129))</f>
        <v>32.764516129032302</v>
      </c>
      <c r="D1129" s="121">
        <f t="shared" si="55"/>
        <v>2.0146115702479368</v>
      </c>
      <c r="I1129" s="90"/>
      <c r="J1129" s="90"/>
      <c r="K1129" s="90"/>
      <c r="L1129" s="90"/>
    </row>
    <row r="1130" spans="1:12">
      <c r="A1130" s="65">
        <f t="shared" si="54"/>
        <v>2014</v>
      </c>
      <c r="B1130" s="123">
        <v>41882</v>
      </c>
      <c r="C1130" s="77">
        <f>IF(OR('SF American 11444500'!C1130=-901,'SF American 11443500'!C1130=-901),-901,
'SF American 11444500'!C1130
-'SF American 11443500'!C1130
-MAX(0,'SF American 11443460'!C1130)
-MAX(0,'SF American 11443300'!C1130))</f>
        <v>53.96451612903229</v>
      </c>
      <c r="D1130" s="121">
        <f t="shared" si="55"/>
        <v>3.3181487603305806</v>
      </c>
      <c r="I1130" s="90"/>
      <c r="J1130" s="90"/>
      <c r="K1130" s="90"/>
      <c r="L1130" s="90"/>
    </row>
    <row r="1131" spans="1:12">
      <c r="A1131" s="65">
        <f t="shared" si="54"/>
        <v>2014</v>
      </c>
      <c r="B1131" s="123">
        <v>41912</v>
      </c>
      <c r="C1131" s="77">
        <f>IF(OR('SF American 11444500'!C1131=-901,'SF American 11443500'!C1131=-901),-901,
'SF American 11444500'!C1131
-'SF American 11443500'!C1131
-MAX(0,'SF American 11443460'!C1131)
-MAX(0,'SF American 11443300'!C1131))</f>
        <v>34.166666666666629</v>
      </c>
      <c r="D1131" s="121">
        <f t="shared" si="55"/>
        <v>2.0330578512396666</v>
      </c>
      <c r="I1131" s="90"/>
      <c r="J1131" s="90"/>
      <c r="K1131" s="90"/>
      <c r="L1131" s="90"/>
    </row>
    <row r="1132" spans="1:12">
      <c r="A1132" s="65">
        <f t="shared" si="54"/>
        <v>2015</v>
      </c>
      <c r="B1132" s="123">
        <v>41943</v>
      </c>
      <c r="C1132" s="77">
        <f>IF(OR('SF American 11444500'!C1132=-901,'SF American 11443500'!C1132=-901),-901,
'SF American 11444500'!C1132
-'SF American 11443500'!C1132
-MAX(0,'SF American 11443460'!C1132)
-MAX(0,'SF American 11443300'!C1132))</f>
        <v>32.858064516129048</v>
      </c>
      <c r="D1132" s="121">
        <f t="shared" si="55"/>
        <v>2.0203636363636375</v>
      </c>
      <c r="I1132" s="90"/>
      <c r="J1132" s="90"/>
      <c r="K1132" s="90"/>
      <c r="L1132" s="90"/>
    </row>
    <row r="1133" spans="1:12">
      <c r="A1133" s="65">
        <f t="shared" si="54"/>
        <v>2015</v>
      </c>
      <c r="B1133" s="123">
        <v>41973</v>
      </c>
      <c r="C1133" s="77">
        <f>IF(OR('SF American 11444500'!C1133=-901,'SF American 11443500'!C1133=-901),-901,
'SF American 11444500'!C1133
-'SF American 11443500'!C1133
-MAX(0,'SF American 11443460'!C1133)
-MAX(0,'SF American 11443300'!C1133))</f>
        <v>32.700000000000045</v>
      </c>
      <c r="D1133" s="121">
        <f t="shared" si="55"/>
        <v>1.9457851239669448</v>
      </c>
      <c r="I1133" s="90"/>
      <c r="J1133" s="90"/>
      <c r="K1133" s="90"/>
      <c r="L1133" s="90"/>
    </row>
    <row r="1134" spans="1:12">
      <c r="A1134" s="65">
        <f t="shared" si="54"/>
        <v>2015</v>
      </c>
      <c r="B1134" s="123">
        <v>42004</v>
      </c>
      <c r="C1134" s="77">
        <f>IF(OR('SF American 11444500'!C1134=-901,'SF American 11443500'!C1134=-901),-901,
'SF American 11444500'!C1134
-'SF American 11443500'!C1134
-MAX(0,'SF American 11443460'!C1134)
-MAX(0,'SF American 11443300'!C1134))</f>
        <v>109.04193548387093</v>
      </c>
      <c r="D1134" s="121">
        <f t="shared" si="55"/>
        <v>6.7047272727272702</v>
      </c>
      <c r="I1134" s="90"/>
      <c r="J1134" s="90"/>
      <c r="K1134" s="90"/>
      <c r="L1134" s="90"/>
    </row>
    <row r="1135" spans="1:12">
      <c r="A1135" s="65">
        <f t="shared" si="54"/>
        <v>2015</v>
      </c>
      <c r="B1135" s="123">
        <v>42035</v>
      </c>
      <c r="C1135" s="77">
        <f>IF(OR('SF American 11444500'!C1135=-901,'SF American 11443500'!C1135=-901),-901,
'SF American 11444500'!C1135
-'SF American 11443500'!C1135
-MAX(0,'SF American 11443460'!C1135)
-MAX(0,'SF American 11443300'!C1135))</f>
        <v>40.98387096774195</v>
      </c>
      <c r="D1135" s="121">
        <f t="shared" si="55"/>
        <v>2.5200000000000009</v>
      </c>
      <c r="I1135" s="90"/>
      <c r="J1135" s="90"/>
      <c r="K1135" s="90"/>
      <c r="L1135" s="90"/>
    </row>
    <row r="1136" spans="1:12">
      <c r="A1136" s="65">
        <f t="shared" si="54"/>
        <v>2015</v>
      </c>
      <c r="B1136" s="123">
        <v>42063</v>
      </c>
      <c r="C1136" s="77">
        <f>IF(OR('SF American 11444500'!C1136=-901,'SF American 11443500'!C1136=-901),-901,
'SF American 11444500'!C1136
-'SF American 11443500'!C1136
-MAX(0,'SF American 11443460'!C1136)
-MAX(0,'SF American 11443300'!C1136))</f>
        <v>119.27857142857147</v>
      </c>
      <c r="D1136" s="121">
        <f t="shared" si="55"/>
        <v>6.6243966942148784</v>
      </c>
      <c r="I1136" s="90"/>
      <c r="J1136" s="90"/>
      <c r="K1136" s="90"/>
      <c r="L1136" s="90"/>
    </row>
    <row r="1137" spans="1:12">
      <c r="A1137" s="65">
        <f t="shared" si="54"/>
        <v>2015</v>
      </c>
      <c r="B1137" s="123">
        <v>42094</v>
      </c>
      <c r="C1137" s="77">
        <f>IF(OR('SF American 11444500'!C1137=-901,'SF American 11443500'!C1137=-901),-901,
'SF American 11444500'!C1137
-'SF American 11443500'!C1137
-MAX(0,'SF American 11443460'!C1137)
-MAX(0,'SF American 11443300'!C1137))</f>
        <v>25.98709677419356</v>
      </c>
      <c r="D1137" s="121">
        <f t="shared" si="55"/>
        <v>1.5978842975206617</v>
      </c>
      <c r="I1137" s="90"/>
      <c r="J1137" s="90"/>
      <c r="K1137" s="90"/>
      <c r="L1137" s="90"/>
    </row>
    <row r="1138" spans="1:12">
      <c r="A1138" s="65">
        <f t="shared" si="54"/>
        <v>2015</v>
      </c>
      <c r="B1138" s="123">
        <v>42124</v>
      </c>
      <c r="C1138" s="77">
        <f>IF(OR('SF American 11444500'!C1138=-901,'SF American 11443500'!C1138=-901),-901,
'SF American 11444500'!C1138
-'SF American 11443500'!C1138
-MAX(0,'SF American 11443460'!C1138)
-MAX(0,'SF American 11443300'!C1138))</f>
        <v>27.066666666666691</v>
      </c>
      <c r="D1138" s="121">
        <f t="shared" si="55"/>
        <v>1.6105785123966956</v>
      </c>
      <c r="I1138" s="90"/>
      <c r="J1138" s="90"/>
      <c r="K1138" s="90"/>
      <c r="L1138" s="90"/>
    </row>
    <row r="1139" spans="1:12">
      <c r="A1139" s="65">
        <f t="shared" si="54"/>
        <v>2015</v>
      </c>
      <c r="B1139" s="123">
        <v>42155</v>
      </c>
      <c r="C1139" s="77">
        <f>IF(OR('SF American 11444500'!C1139=-901,'SF American 11443500'!C1139=-901),-901,
'SF American 11444500'!C1139
-'SF American 11443500'!C1139
-MAX(0,'SF American 11443460'!C1139)
-MAX(0,'SF American 11443300'!C1139))</f>
        <v>21.174193548387109</v>
      </c>
      <c r="D1139" s="121">
        <f t="shared" si="55"/>
        <v>1.3019504132231412</v>
      </c>
      <c r="I1139" s="90"/>
      <c r="J1139" s="90"/>
      <c r="K1139" s="90"/>
      <c r="L1139" s="90"/>
    </row>
    <row r="1140" spans="1:12">
      <c r="A1140" s="65">
        <f t="shared" si="54"/>
        <v>2015</v>
      </c>
      <c r="B1140" s="123">
        <v>42185</v>
      </c>
      <c r="C1140" s="77">
        <f>IF(OR('SF American 11444500'!C1140=-901,'SF American 11443500'!C1140=-901),-901,
'SF American 11444500'!C1140
-'SF American 11443500'!C1140
-MAX(0,'SF American 11443460'!C1140)
-MAX(0,'SF American 11443300'!C1140))</f>
        <v>22.800000000000068</v>
      </c>
      <c r="D1140" s="121">
        <f t="shared" si="55"/>
        <v>1.3566942148760373</v>
      </c>
      <c r="I1140" s="90"/>
      <c r="J1140" s="90"/>
      <c r="K1140" s="90"/>
      <c r="L1140" s="90"/>
    </row>
    <row r="1141" spans="1:12">
      <c r="A1141" s="65">
        <f t="shared" si="54"/>
        <v>2015</v>
      </c>
      <c r="B1141" s="123">
        <v>42216</v>
      </c>
      <c r="C1141" s="77">
        <f>IF(OR('SF American 11444500'!C1141=-901,'SF American 11443500'!C1141=-901),-901,
'SF American 11444500'!C1141
-'SF American 11443500'!C1141
-MAX(0,'SF American 11443460'!C1141)
-MAX(0,'SF American 11443300'!C1141))</f>
        <v>17.077419354838696</v>
      </c>
      <c r="D1141" s="121">
        <f t="shared" si="55"/>
        <v>1.0500495867768589</v>
      </c>
      <c r="I1141" s="90"/>
      <c r="J1141" s="90"/>
      <c r="K1141" s="90"/>
      <c r="L1141" s="90"/>
    </row>
    <row r="1142" spans="1:12">
      <c r="A1142" s="65">
        <f t="shared" si="54"/>
        <v>2015</v>
      </c>
      <c r="B1142" s="123">
        <v>42247</v>
      </c>
      <c r="C1142" s="77">
        <f>IF(OR('SF American 11444500'!C1142=-901,'SF American 11443500'!C1142=-901),-901,
'SF American 11444500'!C1142
-'SF American 11443500'!C1142
-MAX(0,'SF American 11443460'!C1142)
-MAX(0,'SF American 11443300'!C1142))</f>
        <v>24.532258064516157</v>
      </c>
      <c r="D1142" s="121">
        <f t="shared" si="55"/>
        <v>1.5084297520661176</v>
      </c>
      <c r="I1142" s="90"/>
      <c r="J1142" s="90"/>
      <c r="K1142" s="90"/>
      <c r="L1142" s="90"/>
    </row>
    <row r="1143" spans="1:12">
      <c r="A1143" s="65">
        <f t="shared" si="54"/>
        <v>2015</v>
      </c>
      <c r="B1143" s="371">
        <v>42277</v>
      </c>
      <c r="C1143" s="372">
        <f>IF(OR('SF American 11444500'!C1143=-901,'SF American 11443500'!C1143=-901),-901,
'SF American 11444500'!C1143
-'SF American 11443500'!C1143
-MAX(0,'SF American 11443460'!C1143)
-MAX(0,'SF American 11443300'!C1143))</f>
        <v>8.3666666666666742</v>
      </c>
      <c r="D1143" s="396">
        <f t="shared" si="55"/>
        <v>0.49785123966942202</v>
      </c>
      <c r="I1143" s="90"/>
      <c r="J1143" s="90"/>
      <c r="K1143" s="90"/>
      <c r="L1143" s="90"/>
    </row>
    <row r="1144" spans="1:12">
      <c r="A1144" s="65">
        <f t="shared" ref="A1144:A1207" si="56">IF(MONTH(B1144)&gt;9,YEAR(B1144)+1,YEAR(B1144))</f>
        <v>2016</v>
      </c>
      <c r="B1144" s="123">
        <v>42308</v>
      </c>
      <c r="C1144" s="372">
        <f>IF(OR('SF American 11444500'!C1144=-901,'SF American 11443500'!C1144=-901),-901,
'SF American 11444500'!C1144
-'SF American 11443500'!C1144
-MAX(0,'SF American 11443460'!C1144)
-MAX(0,'SF American 11443300'!C1144))</f>
        <v>11.861288265529481</v>
      </c>
      <c r="D1144" s="396">
        <f t="shared" ref="D1144:D1207" si="57">IF(C1144&lt;&gt;-901,C1144*DAY(B1144)*24*60*60/(220*22*9*1000),-901)</f>
        <v>0.72932218756644085</v>
      </c>
      <c r="I1144" s="90"/>
      <c r="J1144" s="90"/>
      <c r="K1144" s="90"/>
      <c r="L1144" s="90"/>
    </row>
    <row r="1145" spans="1:12">
      <c r="A1145" s="65">
        <f t="shared" si="56"/>
        <v>2016</v>
      </c>
      <c r="B1145" s="123">
        <v>42338</v>
      </c>
      <c r="C1145" s="372">
        <f>IF(OR('SF American 11444500'!C1145=-901,'SF American 11443500'!C1145=-901),-901,
'SF American 11444500'!C1145
-'SF American 11443500'!C1145
-MAX(0,'SF American 11443460'!C1145)
-MAX(0,'SF American 11443300'!C1145))</f>
        <v>13.659998019323211</v>
      </c>
      <c r="D1145" s="396">
        <f t="shared" si="57"/>
        <v>0.8128263284225381</v>
      </c>
      <c r="I1145" s="90"/>
      <c r="J1145" s="90"/>
      <c r="K1145" s="90"/>
      <c r="L1145" s="90"/>
    </row>
    <row r="1146" spans="1:12">
      <c r="A1146" s="65">
        <f t="shared" si="56"/>
        <v>2016</v>
      </c>
      <c r="B1146" s="123">
        <v>42369</v>
      </c>
      <c r="C1146" s="372">
        <f>IF(OR('SF American 11444500'!C1146=-901,'SF American 11443500'!C1146=-901),-901,
'SF American 11444500'!C1146
-'SF American 11443500'!C1146
-MAX(0,'SF American 11443460'!C1146)
-MAX(0,'SF American 11443300'!C1146))</f>
        <v>137.53547810066357</v>
      </c>
      <c r="D1146" s="396">
        <f t="shared" si="57"/>
        <v>8.4567269179250992</v>
      </c>
      <c r="I1146" s="90"/>
      <c r="J1146" s="90"/>
      <c r="K1146" s="90"/>
      <c r="L1146" s="90"/>
    </row>
    <row r="1147" spans="1:12">
      <c r="A1147" s="65">
        <f t="shared" si="56"/>
        <v>2016</v>
      </c>
      <c r="B1147" s="123">
        <v>42400</v>
      </c>
      <c r="C1147" s="372">
        <f>IF(OR('SF American 11444500'!C1147=-901,'SF American 11443500'!C1147=-901),-901,
'SF American 11444500'!C1147
-'SF American 11443500'!C1147
-MAX(0,'SF American 11443460'!C1147)
-MAX(0,'SF American 11443300'!C1147))</f>
        <v>264.35805375354016</v>
      </c>
      <c r="D1147" s="396">
        <f t="shared" si="57"/>
        <v>16.254743139887097</v>
      </c>
      <c r="I1147" s="90"/>
      <c r="J1147" s="90"/>
      <c r="K1147" s="90"/>
      <c r="L1147" s="90"/>
    </row>
    <row r="1148" spans="1:12">
      <c r="A1148" s="65">
        <f t="shared" si="56"/>
        <v>2016</v>
      </c>
      <c r="B1148" s="123">
        <v>42429</v>
      </c>
      <c r="C1148" s="372">
        <f>IF(OR('SF American 11444500'!C1148=-901,'SF American 11443500'!C1148=-901),-901,
'SF American 11444500'!C1148
-'SF American 11443500'!C1148
-MAX(0,'SF American 11443460'!C1148)
-MAX(0,'SF American 11443300'!C1148))</f>
        <v>201.38964004484501</v>
      </c>
      <c r="D1148" s="396">
        <f t="shared" si="57"/>
        <v>11.584065245554722</v>
      </c>
      <c r="I1148" s="90"/>
      <c r="J1148" s="90"/>
      <c r="K1148" s="90"/>
      <c r="L1148" s="90"/>
    </row>
    <row r="1149" spans="1:12">
      <c r="A1149" s="65">
        <f t="shared" si="56"/>
        <v>2016</v>
      </c>
      <c r="B1149" s="123">
        <v>42460</v>
      </c>
      <c r="C1149" s="372">
        <f>IF(OR('SF American 11444500'!C1149=-901,'SF American 11443500'!C1149=-901),-901,
'SF American 11444500'!C1149
-'SF American 11443500'!C1149
-MAX(0,'SF American 11443460'!C1149)
-MAX(0,'SF American 11443300'!C1149))</f>
        <v>572.30642195828068</v>
      </c>
      <c r="D1149" s="396">
        <f t="shared" si="57"/>
        <v>35.189750242724031</v>
      </c>
      <c r="I1149" s="90"/>
      <c r="J1149" s="90"/>
      <c r="K1149" s="90"/>
      <c r="L1149" s="90"/>
    </row>
    <row r="1150" spans="1:12">
      <c r="A1150" s="65">
        <f t="shared" si="56"/>
        <v>2016</v>
      </c>
      <c r="B1150" s="123">
        <v>42490</v>
      </c>
      <c r="C1150" s="372">
        <f>IF(OR('SF American 11444500'!C1150=-901,'SF American 11443500'!C1150=-901),-901,
'SF American 11444500'!C1150
-'SF American 11443500'!C1150
-MAX(0,'SF American 11443460'!C1150)
-MAX(0,'SF American 11443300'!C1150))</f>
        <v>237.79997585281626</v>
      </c>
      <c r="D1150" s="396">
        <f t="shared" si="57"/>
        <v>14.150081207770887</v>
      </c>
      <c r="I1150" s="90"/>
      <c r="J1150" s="90"/>
      <c r="K1150" s="90"/>
      <c r="L1150" s="90"/>
    </row>
    <row r="1151" spans="1:12">
      <c r="A1151" s="65">
        <f t="shared" si="56"/>
        <v>2016</v>
      </c>
      <c r="B1151" s="123">
        <v>42521</v>
      </c>
      <c r="C1151" s="372">
        <f>IF(OR('SF American 11444500'!C1151=-901,'SF American 11443500'!C1151=-901),-901,
'SF American 11444500'!C1151
-'SF American 11443500'!C1151
-MAX(0,'SF American 11443460'!C1151)
-MAX(0,'SF American 11443300'!C1151))</f>
        <v>231.12255352596549</v>
      </c>
      <c r="D1151" s="396">
        <f t="shared" si="57"/>
        <v>14.211171886224655</v>
      </c>
      <c r="I1151" s="90"/>
      <c r="J1151" s="90"/>
      <c r="K1151" s="90"/>
      <c r="L1151" s="90"/>
    </row>
    <row r="1152" spans="1:12">
      <c r="A1152" s="65">
        <f t="shared" si="56"/>
        <v>2016</v>
      </c>
      <c r="B1152" s="371">
        <v>42551</v>
      </c>
      <c r="C1152" s="372">
        <f>IF(OR('SF American 11444500'!C1152=-901,'SF American 11443500'!C1152=-901),-901,
'SF American 11444500'!C1152
-'SF American 11443500'!C1152
-MAX(0,'SF American 11443460'!C1152)
-MAX(0,'SF American 11443300'!C1152))</f>
        <v>135.11665080307716</v>
      </c>
      <c r="D1152" s="396">
        <f t="shared" si="57"/>
        <v>8.0399990560508741</v>
      </c>
      <c r="I1152" s="90"/>
      <c r="J1152" s="90"/>
      <c r="K1152" s="90"/>
      <c r="L1152" s="90"/>
    </row>
    <row r="1153" spans="1:12">
      <c r="A1153" s="65">
        <f t="shared" si="56"/>
        <v>2016</v>
      </c>
      <c r="B1153" s="123">
        <v>42582</v>
      </c>
      <c r="C1153" s="372">
        <f>IF(OR('SF American 11444500'!C1153=-901,'SF American 11443500'!C1153=-901),-901,
'SF American 11444500'!C1153
-'SF American 11443500'!C1153
-MAX(0,'SF American 11443460'!C1153)
-MAX(0,'SF American 11443300'!C1153))</f>
        <v>75.774185684452391</v>
      </c>
      <c r="D1153" s="396">
        <f t="shared" si="57"/>
        <v>4.6591730701845107</v>
      </c>
      <c r="I1153" s="90"/>
      <c r="J1153" s="90"/>
      <c r="K1153" s="90"/>
      <c r="L1153" s="90"/>
    </row>
    <row r="1154" spans="1:12">
      <c r="A1154" s="65">
        <f t="shared" si="56"/>
        <v>2016</v>
      </c>
      <c r="B1154" s="123">
        <v>42613</v>
      </c>
      <c r="C1154" s="372">
        <f>IF(OR('SF American 11444500'!C1154=-901,'SF American 11443500'!C1154=-901),-901,
'SF American 11444500'!C1154
-'SF American 11443500'!C1154
-MAX(0,'SF American 11443460'!C1154)
-MAX(0,'SF American 11443300'!C1154))</f>
        <v>32.558056603836121</v>
      </c>
      <c r="D1154" s="396">
        <f t="shared" si="57"/>
        <v>2.0019168688639732</v>
      </c>
      <c r="I1154" s="90"/>
      <c r="J1154" s="90"/>
      <c r="K1154" s="90"/>
      <c r="L1154" s="90"/>
    </row>
    <row r="1155" spans="1:12">
      <c r="A1155" s="65">
        <f t="shared" si="56"/>
        <v>2016</v>
      </c>
      <c r="B1155" s="123">
        <v>42643</v>
      </c>
      <c r="C1155" s="372">
        <f>IF(OR('SF American 11444500'!C1155=-901,'SF American 11443500'!C1155=-901),-901,
'SF American 11444500'!C1155
-'SF American 11443500'!C1155
-MAX(0,'SF American 11443460'!C1155)
-MAX(0,'SF American 11443300'!C1155))</f>
        <v>28.65999418813243</v>
      </c>
      <c r="D1155" s="396">
        <f t="shared" si="57"/>
        <v>1.7053880839219298</v>
      </c>
      <c r="I1155" s="90"/>
      <c r="J1155" s="90"/>
      <c r="K1155" s="90"/>
      <c r="L1155" s="90"/>
    </row>
    <row r="1156" spans="1:12">
      <c r="A1156" s="65">
        <f t="shared" si="56"/>
        <v>2017</v>
      </c>
      <c r="B1156" s="123">
        <v>42674</v>
      </c>
      <c r="C1156" s="372">
        <f>IF(OR('SF American 11444500'!C1156=-901,'SF American 11443500'!C1156=-901),-901,
'SF American 11444500'!C1156
-'SF American 11443500'!C1156
-MAX(0,'SF American 11443460'!C1156)
-MAX(0,'SF American 11443300'!C1156))</f>
        <v>100.31934589378454</v>
      </c>
      <c r="D1156" s="396">
        <f t="shared" si="57"/>
        <v>6.168396144212867</v>
      </c>
      <c r="I1156" s="90"/>
      <c r="J1156" s="90"/>
      <c r="K1156" s="90"/>
      <c r="L1156" s="90"/>
    </row>
    <row r="1157" spans="1:12">
      <c r="A1157" s="65">
        <f t="shared" si="56"/>
        <v>2017</v>
      </c>
      <c r="B1157" s="123">
        <v>42704</v>
      </c>
      <c r="C1157" s="372">
        <f>IF(OR('SF American 11444500'!C1157=-901,'SF American 11443500'!C1157=-901),-901,
'SF American 11444500'!C1157
-'SF American 11443500'!C1157
-MAX(0,'SF American 11443460'!C1157)
-MAX(0,'SF American 11443300'!C1157))</f>
        <v>121.15999077384322</v>
      </c>
      <c r="D1157" s="396">
        <f t="shared" si="57"/>
        <v>7.2095201121625729</v>
      </c>
      <c r="I1157" s="90"/>
      <c r="J1157" s="90"/>
      <c r="K1157" s="90"/>
      <c r="L1157" s="90"/>
    </row>
    <row r="1158" spans="1:12">
      <c r="A1158" s="65">
        <f t="shared" si="56"/>
        <v>2017</v>
      </c>
      <c r="B1158" s="123">
        <v>42735</v>
      </c>
      <c r="C1158" s="372">
        <f>IF(OR('SF American 11444500'!C1158=-901,'SF American 11443500'!C1158=-901),-901,
'SF American 11444500'!C1158
-'SF American 11443500'!C1158
-MAX(0,'SF American 11443460'!C1158)
-MAX(0,'SF American 11443300'!C1158))</f>
        <v>435.21288330618904</v>
      </c>
      <c r="D1158" s="396">
        <f t="shared" si="57"/>
        <v>26.760197122297903</v>
      </c>
      <c r="I1158" s="90"/>
      <c r="J1158" s="90"/>
      <c r="K1158" s="90"/>
      <c r="L1158" s="90"/>
    </row>
    <row r="1159" spans="1:12">
      <c r="A1159" s="65">
        <f t="shared" si="56"/>
        <v>2017</v>
      </c>
      <c r="B1159" s="123">
        <v>42766</v>
      </c>
      <c r="C1159" s="372">
        <f>IF(OR('SF American 11444500'!C1159=-901,'SF American 11443500'!C1159=-901),-901,
'SF American 11444500'!C1159
-'SF American 11443500'!C1159
-MAX(0,'SF American 11443460'!C1159)
-MAX(0,'SF American 11443300'!C1159))</f>
        <v>1242.628994340062</v>
      </c>
      <c r="D1159" s="396">
        <f t="shared" si="57"/>
        <v>76.406278660248446</v>
      </c>
      <c r="I1159" s="90"/>
      <c r="J1159" s="90"/>
      <c r="K1159" s="90"/>
      <c r="L1159" s="90"/>
    </row>
    <row r="1160" spans="1:12">
      <c r="A1160" s="65">
        <f t="shared" si="56"/>
        <v>2017</v>
      </c>
      <c r="B1160" s="123">
        <v>42794</v>
      </c>
      <c r="C1160" s="372">
        <f>IF(OR('SF American 11444500'!C1160=-901,'SF American 11443500'!C1160=-901),-901,
'SF American 11444500'!C1160
-'SF American 11443500'!C1160
-MAX(0,'SF American 11443460'!C1160)
-MAX(0,'SF American 11443300'!C1160))</f>
        <v>1240.0749749358135</v>
      </c>
      <c r="D1160" s="396">
        <f t="shared" si="57"/>
        <v>68.870279599741053</v>
      </c>
      <c r="I1160" s="90"/>
      <c r="J1160" s="90"/>
      <c r="K1160" s="90"/>
      <c r="L1160" s="90"/>
    </row>
    <row r="1161" spans="1:12">
      <c r="A1161" s="65">
        <f t="shared" si="56"/>
        <v>2017</v>
      </c>
      <c r="B1161" s="371">
        <v>42825</v>
      </c>
      <c r="C1161" s="372">
        <f>IF(OR('SF American 11444500'!C1161=-901,'SF American 11443500'!C1161=-901),-901,
'SF American 11444500'!C1161
-'SF American 11443500'!C1161
-MAX(0,'SF American 11443460'!C1161)
-MAX(0,'SF American 11443300'!C1161))</f>
        <v>402.36449385428068</v>
      </c>
      <c r="D1161" s="396">
        <f t="shared" si="57"/>
        <v>24.740428382445021</v>
      </c>
      <c r="I1161" s="90"/>
      <c r="J1161" s="90"/>
      <c r="K1161" s="90"/>
      <c r="L1161" s="90"/>
    </row>
    <row r="1162" spans="1:12">
      <c r="A1162" s="65">
        <f t="shared" si="56"/>
        <v>2017</v>
      </c>
      <c r="B1162" s="123">
        <v>42855</v>
      </c>
      <c r="C1162" s="372">
        <f>IF(OR('SF American 11444500'!C1162=-901,'SF American 11443500'!C1162=-901),-901,
'SF American 11444500'!C1162
-'SF American 11443500'!C1162
-MAX(0,'SF American 11443460'!C1162)
-MAX(0,'SF American 11443300'!C1162))</f>
        <v>361.39998053271461</v>
      </c>
      <c r="D1162" s="396">
        <f t="shared" si="57"/>
        <v>21.50479223004583</v>
      </c>
      <c r="I1162" s="90"/>
      <c r="J1162" s="90"/>
      <c r="K1162" s="90"/>
      <c r="L1162" s="90"/>
    </row>
    <row r="1163" spans="1:12">
      <c r="A1163" s="65">
        <f t="shared" si="56"/>
        <v>2017</v>
      </c>
      <c r="B1163" s="123">
        <v>42886</v>
      </c>
      <c r="C1163" s="372">
        <f>IF(OR('SF American 11444500'!C1163=-901,'SF American 11443500'!C1163=-901),-901,
'SF American 11444500'!C1163
-'SF American 11443500'!C1163
-MAX(0,'SF American 11443460'!C1163)
-MAX(0,'SF American 11443300'!C1163))</f>
        <v>317.06126876723329</v>
      </c>
      <c r="D1163" s="396">
        <f t="shared" si="57"/>
        <v>19.495337517588563</v>
      </c>
      <c r="I1163" s="90"/>
      <c r="J1163" s="90"/>
      <c r="K1163" s="90"/>
      <c r="L1163" s="90"/>
    </row>
    <row r="1164" spans="1:12">
      <c r="A1164" s="65">
        <f t="shared" si="56"/>
        <v>2017</v>
      </c>
      <c r="B1164" s="123">
        <v>42916</v>
      </c>
      <c r="C1164" s="372">
        <f>IF(OR('SF American 11444500'!C1164=-901,'SF American 11443500'!C1164=-901),-901,
'SF American 11444500'!C1164
-'SF American 11443500'!C1164
-MAX(0,'SF American 11443460'!C1164)
-MAX(0,'SF American 11443300'!C1164))</f>
        <v>354.67662822736884</v>
      </c>
      <c r="D1164" s="396">
        <f t="shared" si="57"/>
        <v>21.104724985430209</v>
      </c>
      <c r="I1164" s="90"/>
      <c r="J1164" s="90"/>
      <c r="K1164" s="90"/>
      <c r="L1164" s="90"/>
    </row>
    <row r="1165" spans="1:12">
      <c r="A1165" s="65">
        <f t="shared" si="56"/>
        <v>2017</v>
      </c>
      <c r="B1165" s="123">
        <v>42947</v>
      </c>
      <c r="C1165" s="372">
        <f>IF(OR('SF American 11444500'!C1165=-901,'SF American 11443500'!C1165=-901),-901,
'SF American 11444500'!C1165
-'SF American 11443500'!C1165
-MAX(0,'SF American 11443460'!C1165)
-MAX(0,'SF American 11443300'!C1165))</f>
        <v>189.50966267379613</v>
      </c>
      <c r="D1165" s="396">
        <f t="shared" si="57"/>
        <v>11.65249496109953</v>
      </c>
      <c r="I1165" s="90"/>
      <c r="J1165" s="90"/>
      <c r="K1165" s="90"/>
      <c r="L1165" s="90"/>
    </row>
    <row r="1166" spans="1:12">
      <c r="A1166" s="65">
        <f t="shared" si="56"/>
        <v>2017</v>
      </c>
      <c r="B1166" s="123">
        <v>42978</v>
      </c>
      <c r="C1166" s="372">
        <f>IF(OR('SF American 11444500'!C1166=-901,'SF American 11443500'!C1166=-901),-901,
'SF American 11444500'!C1166
-'SF American 11443500'!C1166
-MAX(0,'SF American 11443460'!C1166)
-MAX(0,'SF American 11443300'!C1166))</f>
        <v>142.33224683565231</v>
      </c>
      <c r="D1166" s="396">
        <f t="shared" si="57"/>
        <v>8.7516687310516783</v>
      </c>
      <c r="I1166" s="90"/>
      <c r="J1166" s="90"/>
      <c r="K1166" s="90"/>
      <c r="L1166" s="90"/>
    </row>
    <row r="1167" spans="1:12">
      <c r="A1167" s="65">
        <f t="shared" si="56"/>
        <v>2017</v>
      </c>
      <c r="B1167" s="123">
        <v>43008</v>
      </c>
      <c r="C1167" s="372">
        <f>IF(OR('SF American 11444500'!C1167=-901,'SF American 11443500'!C1167=-901),-901,
'SF American 11444500'!C1167
-'SF American 11443500'!C1167
-MAX(0,'SF American 11443460'!C1167)
-MAX(0,'SF American 11443300'!C1167))</f>
        <v>22.529998584479713</v>
      </c>
      <c r="D1167" s="396">
        <f t="shared" si="57"/>
        <v>1.3406280149442475</v>
      </c>
      <c r="I1167" s="90"/>
      <c r="J1167" s="90"/>
      <c r="K1167" s="90"/>
      <c r="L1167" s="90"/>
    </row>
    <row r="1168" spans="1:12">
      <c r="A1168" s="65">
        <f t="shared" si="56"/>
        <v>2018</v>
      </c>
      <c r="B1168" s="123">
        <v>43039</v>
      </c>
      <c r="C1168" s="372">
        <f>IF(OR('SF American 11444500'!C1168=-901,'SF American 11443500'!C1168=-901),-901,
'SF American 11444500'!C1168
-'SF American 11443500'!C1168
-MAX(0,'SF American 11443460'!C1168)
-MAX(0,'SF American 11443300'!C1168))</f>
        <v>19.161290322580612</v>
      </c>
      <c r="D1168" s="396">
        <f t="shared" si="57"/>
        <v>1.1781818181818162</v>
      </c>
      <c r="I1168" s="90"/>
      <c r="J1168" s="90"/>
      <c r="K1168" s="90"/>
      <c r="L1168" s="90"/>
    </row>
    <row r="1169" spans="1:12">
      <c r="A1169" s="65">
        <f t="shared" si="56"/>
        <v>2018</v>
      </c>
      <c r="B1169" s="123">
        <v>43069</v>
      </c>
      <c r="C1169" s="372">
        <f>IF(OR('SF American 11444500'!C1169=-901,'SF American 11443500'!C1169=-901),-901,
'SF American 11444500'!C1169
-'SF American 11443500'!C1169
-MAX(0,'SF American 11443460'!C1169)
-MAX(0,'SF American 11443300'!C1169))</f>
        <v>107.16666666666674</v>
      </c>
      <c r="D1169" s="396">
        <f t="shared" si="57"/>
        <v>6.3768595041322369</v>
      </c>
      <c r="I1169" s="90"/>
      <c r="J1169" s="90"/>
      <c r="K1169" s="90"/>
      <c r="L1169" s="90"/>
    </row>
    <row r="1170" spans="1:12">
      <c r="A1170" s="65">
        <f t="shared" si="56"/>
        <v>2018</v>
      </c>
      <c r="B1170" s="371">
        <v>43100</v>
      </c>
      <c r="C1170" s="372">
        <f>IF(OR('SF American 11444500'!C1170=-901,'SF American 11443500'!C1170=-901),-901,
'SF American 11444500'!C1170
-'SF American 11443500'!C1170
-MAX(0,'SF American 11443460'!C1170)
-MAX(0,'SF American 11443300'!C1170))</f>
        <v>32.387096774193651</v>
      </c>
      <c r="D1170" s="396">
        <f t="shared" si="57"/>
        <v>1.9914049586776925</v>
      </c>
      <c r="I1170" s="90"/>
      <c r="J1170" s="90"/>
      <c r="K1170" s="90"/>
      <c r="L1170" s="90"/>
    </row>
    <row r="1171" spans="1:12">
      <c r="A1171" s="65">
        <f t="shared" si="56"/>
        <v>2018</v>
      </c>
      <c r="B1171" s="123">
        <v>43131</v>
      </c>
      <c r="C1171" s="372">
        <f>IF(OR('SF American 11444500'!C1171=-901,'SF American 11443500'!C1171=-901),-901,
'SF American 11444500'!C1171
-'SF American 11443500'!C1171
-MAX(0,'SF American 11443460'!C1171)
-MAX(0,'SF American 11443300'!C1171))</f>
        <v>157.78064148060992</v>
      </c>
      <c r="D1171" s="396">
        <f t="shared" si="57"/>
        <v>9.7015534926920477</v>
      </c>
      <c r="I1171" s="90"/>
      <c r="J1171" s="90"/>
      <c r="K1171" s="90"/>
      <c r="L1171" s="90"/>
    </row>
    <row r="1172" spans="1:12">
      <c r="A1172" s="65">
        <f t="shared" si="56"/>
        <v>2018</v>
      </c>
      <c r="B1172" s="123">
        <v>43159</v>
      </c>
      <c r="C1172" s="372">
        <f>IF(OR('SF American 11444500'!C1172=-901,'SF American 11443500'!C1172=-901),-901,
'SF American 11444500'!C1172
-'SF American 11443500'!C1172
-MAX(0,'SF American 11443460'!C1172)
-MAX(0,'SF American 11443300'!C1172))</f>
        <v>106.02856579773561</v>
      </c>
      <c r="D1172" s="396">
        <f t="shared" si="57"/>
        <v>5.8885286128990355</v>
      </c>
      <c r="I1172" s="90"/>
      <c r="J1172" s="90"/>
      <c r="K1172" s="90"/>
      <c r="L1172" s="90"/>
    </row>
    <row r="1173" spans="1:12">
      <c r="A1173" s="65">
        <f t="shared" si="56"/>
        <v>2018</v>
      </c>
      <c r="B1173" s="123">
        <v>43190</v>
      </c>
      <c r="C1173" s="372">
        <f>IF(OR('SF American 11444500'!C1173=-901,'SF American 11443500'!C1173=-901),-901,
'SF American 11444500'!C1173
-'SF American 11443500'!C1173
-MAX(0,'SF American 11443460'!C1173)
-MAX(0,'SF American 11443300'!C1173))</f>
        <v>657.35482303789877</v>
      </c>
      <c r="D1173" s="396">
        <f t="shared" si="57"/>
        <v>40.419172590098896</v>
      </c>
      <c r="I1173" s="90"/>
      <c r="J1173" s="90"/>
      <c r="K1173" s="90"/>
      <c r="L1173" s="90"/>
    </row>
    <row r="1174" spans="1:12">
      <c r="A1174" s="65">
        <f t="shared" si="56"/>
        <v>2018</v>
      </c>
      <c r="B1174" s="123">
        <v>43220</v>
      </c>
      <c r="C1174" s="372">
        <f>IF(OR('SF American 11444500'!C1174=-901,'SF American 11443500'!C1174=-901),-901,
'SF American 11444500'!C1174
-'SF American 11443500'!C1174
-MAX(0,'SF American 11443460'!C1174)
-MAX(0,'SF American 11443300'!C1174))</f>
        <v>475.87663938021615</v>
      </c>
      <c r="D1174" s="396">
        <f t="shared" si="57"/>
        <v>28.316626475516994</v>
      </c>
      <c r="I1174" s="90"/>
      <c r="J1174" s="90"/>
      <c r="K1174" s="90"/>
      <c r="L1174" s="90"/>
    </row>
    <row r="1175" spans="1:12">
      <c r="A1175" s="65">
        <f t="shared" si="56"/>
        <v>2018</v>
      </c>
      <c r="B1175" s="123">
        <v>43251</v>
      </c>
      <c r="C1175" s="372">
        <f>IF(OR('SF American 11444500'!C1175=-901,'SF American 11443500'!C1175=-901),-901,
'SF American 11444500'!C1175
-'SF American 11443500'!C1175
-MAX(0,'SF American 11443460'!C1175)
-MAX(0,'SF American 11443300'!C1175))</f>
        <v>323.1032061647245</v>
      </c>
      <c r="D1175" s="396">
        <f t="shared" si="57"/>
        <v>19.866841767483891</v>
      </c>
      <c r="I1175" s="90"/>
      <c r="J1175" s="90"/>
      <c r="K1175" s="90"/>
      <c r="L1175" s="90"/>
    </row>
    <row r="1176" spans="1:12">
      <c r="A1176" s="65">
        <f t="shared" si="56"/>
        <v>2018</v>
      </c>
      <c r="B1176" s="123">
        <v>43281</v>
      </c>
      <c r="C1176" s="372">
        <f>IF(OR('SF American 11444500'!C1176=-901,'SF American 11443500'!C1176=-901),-901,
'SF American 11444500'!C1176
-'SF American 11443500'!C1176
-MAX(0,'SF American 11443460'!C1176)
-MAX(0,'SF American 11443300'!C1176))</f>
        <v>146.62665813976218</v>
      </c>
      <c r="D1176" s="396">
        <f t="shared" si="57"/>
        <v>8.7248920545974187</v>
      </c>
      <c r="I1176" s="90"/>
      <c r="J1176" s="90"/>
      <c r="K1176" s="90"/>
      <c r="L1176" s="90"/>
    </row>
    <row r="1177" spans="1:12">
      <c r="A1177" s="65">
        <f t="shared" si="56"/>
        <v>2018</v>
      </c>
      <c r="B1177" s="123">
        <v>43312</v>
      </c>
      <c r="C1177" s="372">
        <f>IF(OR('SF American 11444500'!C1177=-901,'SF American 11443500'!C1177=-901),-901,
'SF American 11444500'!C1177
-'SF American 11443500'!C1177
-MAX(0,'SF American 11443460'!C1177)
-MAX(0,'SF American 11443300'!C1177))</f>
        <v>111.51612242315537</v>
      </c>
      <c r="D1177" s="396">
        <f t="shared" si="57"/>
        <v>6.8568590977543478</v>
      </c>
      <c r="I1177" s="90"/>
      <c r="J1177" s="90"/>
      <c r="K1177" s="90"/>
      <c r="L1177" s="90"/>
    </row>
    <row r="1178" spans="1:12">
      <c r="A1178" s="65">
        <f t="shared" si="56"/>
        <v>2018</v>
      </c>
      <c r="B1178" s="123">
        <v>43343</v>
      </c>
      <c r="C1178" s="372">
        <f>IF(OR('SF American 11444500'!C1178=-901,'SF American 11443500'!C1178=-901),-901,
'SF American 11444500'!C1178
-'SF American 11443500'!C1178
-MAX(0,'SF American 11443460'!C1178)
-MAX(0,'SF American 11443300'!C1178))</f>
        <v>105.4709605172759</v>
      </c>
      <c r="D1178" s="396">
        <f t="shared" si="57"/>
        <v>6.485156580566386</v>
      </c>
      <c r="I1178" s="90"/>
      <c r="J1178" s="90"/>
      <c r="K1178" s="90"/>
      <c r="L1178" s="90"/>
    </row>
    <row r="1179" spans="1:12">
      <c r="A1179" s="65">
        <f t="shared" si="56"/>
        <v>2018</v>
      </c>
      <c r="B1179" s="371">
        <v>43373</v>
      </c>
      <c r="C1179" s="372">
        <f>IF(OR('SF American 11444500'!C1179=-901,'SF American 11443500'!C1179=-901),-901,
'SF American 11444500'!C1179
-'SF American 11443500'!C1179
-MAX(0,'SF American 11443460'!C1179)
-MAX(0,'SF American 11443300'!C1179))</f>
        <v>115.56999241052415</v>
      </c>
      <c r="D1179" s="396">
        <f t="shared" si="57"/>
        <v>6.8768921103782974</v>
      </c>
      <c r="I1179" s="90"/>
      <c r="J1179" s="90"/>
      <c r="K1179" s="90"/>
      <c r="L1179" s="90"/>
    </row>
    <row r="1180" spans="1:12">
      <c r="A1180" s="65">
        <f t="shared" si="56"/>
        <v>2019</v>
      </c>
      <c r="B1180" s="123">
        <v>43404</v>
      </c>
      <c r="C1180" s="372">
        <f>IF(OR('SF American 11444500'!C1180=-901,'SF American 11443500'!C1180=-901),-901,
'SF American 11444500'!C1180
-'SF American 11443500'!C1180
-MAX(0,'SF American 11443460'!C1180)
-MAX(0,'SF American 11443300'!C1180))</f>
        <v>81.051608840446534</v>
      </c>
      <c r="D1180" s="396">
        <f t="shared" si="57"/>
        <v>4.9836691716770423</v>
      </c>
      <c r="I1180" s="90"/>
      <c r="J1180" s="90"/>
      <c r="K1180" s="90"/>
      <c r="L1180" s="90"/>
    </row>
    <row r="1181" spans="1:12">
      <c r="A1181" s="65">
        <f t="shared" si="56"/>
        <v>2019</v>
      </c>
      <c r="B1181" s="123">
        <v>43434</v>
      </c>
      <c r="C1181" s="372">
        <f>IF(OR('SF American 11444500'!C1181=-901,'SF American 11443500'!C1181=-901),-901,
'SF American 11444500'!C1181
-'SF American 11443500'!C1181
-MAX(0,'SF American 11443460'!C1181)
-MAX(0,'SF American 11443300'!C1181))</f>
        <v>77.613330192328135</v>
      </c>
      <c r="D1181" s="396">
        <f t="shared" si="57"/>
        <v>4.6183138626839879</v>
      </c>
      <c r="I1181" s="90"/>
      <c r="J1181" s="90"/>
      <c r="K1181" s="90"/>
      <c r="L1181" s="90"/>
    </row>
    <row r="1182" spans="1:12">
      <c r="A1182" s="65">
        <f t="shared" si="56"/>
        <v>2019</v>
      </c>
      <c r="B1182" s="123">
        <v>43465</v>
      </c>
      <c r="C1182" s="372">
        <f>IF(OR('SF American 11444500'!C1182=-901,'SF American 11443500'!C1182=-901),-901,
'SF American 11444500'!C1182
-'SF American 11443500'!C1182
-MAX(0,'SF American 11443460'!C1182)
-MAX(0,'SF American 11443300'!C1182))</f>
        <v>134.91612404121565</v>
      </c>
      <c r="D1182" s="396">
        <f t="shared" si="57"/>
        <v>8.2956691146003667</v>
      </c>
      <c r="I1182" s="90"/>
      <c r="J1182" s="90"/>
      <c r="K1182" s="90"/>
      <c r="L1182" s="90"/>
    </row>
    <row r="1183" spans="1:12">
      <c r="A1183" s="65">
        <f t="shared" si="56"/>
        <v>2019</v>
      </c>
      <c r="B1183" s="123">
        <v>43496</v>
      </c>
      <c r="C1183" s="372">
        <f>IF(OR('SF American 11444500'!C1183=-901,'SF American 11443500'!C1183=-901),-901,
'SF American 11444500'!C1183
-'SF American 11443500'!C1183
-MAX(0,'SF American 11443460'!C1183)
-MAX(0,'SF American 11443300'!C1183))</f>
        <v>333.02902239433104</v>
      </c>
      <c r="D1183" s="396">
        <f t="shared" si="57"/>
        <v>20.477156418296058</v>
      </c>
      <c r="I1183" s="90"/>
      <c r="J1183" s="90"/>
      <c r="K1183" s="90"/>
      <c r="L1183" s="90"/>
    </row>
    <row r="1184" spans="1:12">
      <c r="A1184" s="65">
        <f t="shared" si="56"/>
        <v>2019</v>
      </c>
      <c r="B1184" s="123">
        <v>43524</v>
      </c>
      <c r="C1184" s="372">
        <f>IF(OR('SF American 11444500'!C1184=-901,'SF American 11443500'!C1184=-901),-901,
'SF American 11444500'!C1184
-'SF American 11443500'!C1184
-MAX(0,'SF American 11443460'!C1184)
-MAX(0,'SF American 11443300'!C1184))</f>
        <v>931.44283467895343</v>
      </c>
      <c r="D1184" s="396">
        <f t="shared" si="57"/>
        <v>51.729717760682369</v>
      </c>
      <c r="I1184" s="90"/>
      <c r="J1184" s="90"/>
      <c r="K1184" s="90"/>
      <c r="L1184" s="90"/>
    </row>
    <row r="1185" spans="1:12">
      <c r="A1185" s="65">
        <f t="shared" si="56"/>
        <v>2019</v>
      </c>
      <c r="B1185" s="123">
        <v>43555</v>
      </c>
      <c r="C1185" s="372">
        <f>IF(OR('SF American 11444500'!C1185=-901,'SF American 11443500'!C1185=-901),-901,
'SF American 11444500'!C1185
-'SF American 11443500'!C1185
-MAX(0,'SF American 11443460'!C1185)
-MAX(0,'SF American 11443300'!C1185))</f>
        <v>822.3548143045557</v>
      </c>
      <c r="D1185" s="396">
        <f t="shared" si="57"/>
        <v>50.564626598561119</v>
      </c>
      <c r="I1185" s="90"/>
      <c r="J1185" s="90"/>
      <c r="K1185" s="90"/>
      <c r="L1185" s="90"/>
    </row>
    <row r="1186" spans="1:12">
      <c r="A1186" s="65">
        <f t="shared" si="56"/>
        <v>2019</v>
      </c>
      <c r="B1186" s="123">
        <v>43585</v>
      </c>
      <c r="C1186" s="372">
        <f>IF(OR('SF American 11444500'!C1186=-901,'SF American 11443500'!C1186=-901),-901,
'SF American 11444500'!C1186
-'SF American 11443500'!C1186
-MAX(0,'SF American 11443460'!C1186)
-MAX(0,'SF American 11443300'!C1186))</f>
        <v>572.8099616285981</v>
      </c>
      <c r="D1186" s="396">
        <f t="shared" si="57"/>
        <v>34.084559700214101</v>
      </c>
      <c r="I1186" s="90"/>
      <c r="J1186" s="90"/>
      <c r="K1186" s="90"/>
      <c r="L1186" s="90"/>
    </row>
    <row r="1187" spans="1:12">
      <c r="A1187" s="65">
        <f t="shared" si="56"/>
        <v>2019</v>
      </c>
      <c r="B1187" s="123">
        <v>43616</v>
      </c>
      <c r="C1187" s="372">
        <f>IF(OR('SF American 11444500'!C1187=-901,'SF American 11443500'!C1187=-901),-901,
'SF American 11444500'!C1187
-'SF American 11443500'!C1187
-MAX(0,'SF American 11443460'!C1187)
-MAX(0,'SF American 11443300'!C1187))</f>
        <v>548.68705532639297</v>
      </c>
      <c r="D1187" s="396">
        <f t="shared" si="57"/>
        <v>33.73745199692862</v>
      </c>
      <c r="I1187" s="90"/>
      <c r="J1187" s="90"/>
      <c r="K1187" s="90"/>
      <c r="L1187" s="90"/>
    </row>
    <row r="1188" spans="1:12">
      <c r="A1188" s="65">
        <f t="shared" si="56"/>
        <v>2019</v>
      </c>
      <c r="B1188" s="371">
        <v>43646</v>
      </c>
      <c r="C1188" s="372">
        <f>IF(OR('SF American 11444500'!C1188=-901,'SF American 11443500'!C1188=-901),-901,
'SF American 11444500'!C1188
-'SF American 11443500'!C1188
-MAX(0,'SF American 11443460'!C1188)
-MAX(0,'SF American 11443300'!C1188))</f>
        <v>537.33996122283497</v>
      </c>
      <c r="D1188" s="396">
        <f t="shared" si="57"/>
        <v>31.973948105821584</v>
      </c>
      <c r="I1188" s="90"/>
      <c r="J1188" s="90"/>
      <c r="K1188" s="90"/>
      <c r="L1188" s="90"/>
    </row>
    <row r="1189" spans="1:12">
      <c r="A1189" s="65">
        <f t="shared" si="56"/>
        <v>2019</v>
      </c>
      <c r="B1189" s="123">
        <v>43677</v>
      </c>
      <c r="C1189" s="372">
        <f>IF(OR('SF American 11444500'!C1189=-901,'SF American 11443500'!C1189=-901),-901,
'SF American 11444500'!C1189
-'SF American 11443500'!C1189
-MAX(0,'SF American 11443460'!C1189)
-MAX(0,'SF American 11443300'!C1189))</f>
        <v>214.43224343626707</v>
      </c>
      <c r="D1189" s="396">
        <f t="shared" si="57"/>
        <v>13.184924720378737</v>
      </c>
      <c r="I1189" s="90"/>
      <c r="J1189" s="90"/>
      <c r="K1189" s="90"/>
      <c r="L1189" s="90"/>
    </row>
    <row r="1190" spans="1:12">
      <c r="A1190" s="65">
        <f t="shared" si="56"/>
        <v>2019</v>
      </c>
      <c r="B1190" s="123">
        <v>43708</v>
      </c>
      <c r="C1190" s="372">
        <f>IF(OR('SF American 11444500'!C1190=-901,'SF American 11443500'!C1190=-901),-901,
'SF American 11444500'!C1190
-'SF American 11443500'!C1190
-MAX(0,'SF American 11443460'!C1190)
-MAX(0,'SF American 11443300'!C1190))</f>
        <v>171.77418118220112</v>
      </c>
      <c r="D1190" s="396">
        <f t="shared" si="57"/>
        <v>10.561982710707241</v>
      </c>
      <c r="I1190" s="90"/>
      <c r="J1190" s="90"/>
      <c r="K1190" s="90"/>
      <c r="L1190" s="90"/>
    </row>
    <row r="1191" spans="1:12">
      <c r="A1191" s="65">
        <f t="shared" si="56"/>
        <v>2019</v>
      </c>
      <c r="B1191" s="123">
        <v>43738</v>
      </c>
      <c r="C1191" s="372">
        <f>IF(OR('SF American 11444500'!C1191=-901,'SF American 11443500'!C1191=-901),-901,
'SF American 11444500'!C1191
-'SF American 11443500'!C1191
-MAX(0,'SF American 11443460'!C1191)
-MAX(0,'SF American 11443300'!C1191))</f>
        <v>139.02999061275443</v>
      </c>
      <c r="D1191" s="396">
        <f t="shared" si="57"/>
        <v>8.2728589455523309</v>
      </c>
      <c r="I1191" s="90"/>
      <c r="J1191" s="90"/>
      <c r="K1191" s="90"/>
      <c r="L1191" s="90"/>
    </row>
    <row r="1192" spans="1:12">
      <c r="A1192" s="65">
        <f t="shared" si="56"/>
        <v>2020</v>
      </c>
      <c r="B1192" s="123">
        <v>43769</v>
      </c>
      <c r="C1192" s="372">
        <f>IF(OR('SF American 11444500'!C1192=-901,'SF American 11443500'!C1192=-901),-901,
'SF American 11444500'!C1192
-'SF American 11443500'!C1192
-MAX(0,'SF American 11443460'!C1192)
-MAX(0,'SF American 11443300'!C1192))</f>
        <v>105.57418592087504</v>
      </c>
      <c r="D1192" s="396">
        <f t="shared" si="57"/>
        <v>6.4915036632339698</v>
      </c>
      <c r="I1192" s="90"/>
      <c r="J1192" s="90"/>
      <c r="K1192" s="90"/>
      <c r="L1192" s="90"/>
    </row>
    <row r="1193" spans="1:12">
      <c r="A1193" s="65">
        <f t="shared" si="56"/>
        <v>2020</v>
      </c>
      <c r="B1193" s="123">
        <v>43799</v>
      </c>
      <c r="C1193" s="372">
        <f>IF(OR('SF American 11444500'!C1193=-901,'SF American 11443500'!C1193=-901),-901,
'SF American 11444500'!C1193
-'SF American 11443500'!C1193
-MAX(0,'SF American 11443460'!C1193)
-MAX(0,'SF American 11443300'!C1193))</f>
        <v>29.017548463666699</v>
      </c>
      <c r="D1193" s="396">
        <f t="shared" si="57"/>
        <v>1.7266640408132252</v>
      </c>
      <c r="I1193" s="90"/>
      <c r="J1193" s="90"/>
      <c r="K1193" s="90"/>
      <c r="L1193" s="90"/>
    </row>
    <row r="1194" spans="1:12">
      <c r="A1194" s="65">
        <f t="shared" si="56"/>
        <v>2020</v>
      </c>
      <c r="B1194" s="123">
        <v>43830</v>
      </c>
      <c r="C1194" s="372">
        <f>IF(OR('SF American 11444500'!C1194=-901,'SF American 11443500'!C1194=-901),-901,
'SF American 11444500'!C1194
-'SF American 11443500'!C1194
-MAX(0,'SF American 11443460'!C1194)
-MAX(0,'SF American 11443300'!C1194))</f>
        <v>66.709677419354875</v>
      </c>
      <c r="D1194" s="396">
        <f t="shared" si="57"/>
        <v>4.1018181818181843</v>
      </c>
      <c r="I1194" s="90"/>
      <c r="J1194" s="90"/>
      <c r="K1194" s="90"/>
      <c r="L1194" s="90"/>
    </row>
    <row r="1195" spans="1:12">
      <c r="A1195" s="65">
        <f t="shared" si="56"/>
        <v>2020</v>
      </c>
      <c r="B1195" s="123">
        <v>43861</v>
      </c>
      <c r="C1195" s="372">
        <f>IF(OR('SF American 11444500'!C1195=-901,'SF American 11443500'!C1195=-901),-901,
'SF American 11444500'!C1195
-'SF American 11443500'!C1195
-MAX(0,'SF American 11443460'!C1195)
-MAX(0,'SF American 11443300'!C1195))</f>
        <v>22.387932133149587</v>
      </c>
      <c r="D1195" s="396">
        <f t="shared" si="57"/>
        <v>1.3765802898399415</v>
      </c>
      <c r="I1195" s="90"/>
      <c r="J1195" s="90"/>
      <c r="K1195" s="90"/>
      <c r="L1195" s="90"/>
    </row>
    <row r="1196" spans="1:12">
      <c r="A1196" s="65">
        <f t="shared" si="56"/>
        <v>2020</v>
      </c>
      <c r="B1196" s="123">
        <v>43890</v>
      </c>
      <c r="C1196" s="372">
        <f>IF(OR('SF American 11444500'!C1196=-901,'SF American 11443500'!C1196=-901),-901,
'SF American 11444500'!C1196
-'SF American 11443500'!C1196
-MAX(0,'SF American 11443460'!C1196)
-MAX(0,'SF American 11443300'!C1196))</f>
        <v>-3.8751156706131775</v>
      </c>
      <c r="D1196" s="396">
        <f t="shared" si="57"/>
        <v>-0.22289921543361743</v>
      </c>
      <c r="I1196" s="90"/>
      <c r="J1196" s="90"/>
      <c r="K1196" s="90"/>
      <c r="L1196" s="90"/>
    </row>
    <row r="1197" spans="1:12">
      <c r="A1197" s="65">
        <f t="shared" si="56"/>
        <v>2020</v>
      </c>
      <c r="B1197" s="371">
        <v>43921</v>
      </c>
      <c r="C1197" s="372">
        <f>IF(OR('SF American 11444500'!C1197=-901,'SF American 11443500'!C1197=-901),-901,
'SF American 11444500'!C1197
-'SF American 11443500'!C1197
-MAX(0,'SF American 11443460'!C1197)
-MAX(0,'SF American 11443300'!C1197))</f>
        <v>120.14105608502223</v>
      </c>
      <c r="D1197" s="396">
        <f t="shared" si="57"/>
        <v>7.3871855972939287</v>
      </c>
      <c r="I1197" s="90"/>
      <c r="J1197" s="90"/>
      <c r="K1197" s="90"/>
      <c r="L1197" s="90"/>
    </row>
    <row r="1198" spans="1:12">
      <c r="A1198" s="65">
        <f t="shared" si="56"/>
        <v>2020</v>
      </c>
      <c r="B1198" s="123">
        <v>43951</v>
      </c>
      <c r="C1198" s="372">
        <f>IF(OR('SF American 11444500'!C1198=-901,'SF American 11443500'!C1198=-901),-901,
'SF American 11444500'!C1198
-'SF American 11443500'!C1198
-MAX(0,'SF American 11443460'!C1198)
-MAX(0,'SF American 11443300'!C1198))</f>
        <v>369.18440911894049</v>
      </c>
      <c r="D1198" s="396">
        <f t="shared" si="57"/>
        <v>21.967997897986542</v>
      </c>
      <c r="I1198" s="90"/>
      <c r="J1198" s="90"/>
      <c r="K1198" s="90"/>
      <c r="L1198" s="90"/>
    </row>
    <row r="1199" spans="1:12">
      <c r="A1199" s="65">
        <f t="shared" si="56"/>
        <v>2020</v>
      </c>
      <c r="B1199" s="123">
        <v>43982</v>
      </c>
      <c r="C1199" s="372">
        <f>IF(OR('SF American 11444500'!C1199=-901,'SF American 11443500'!C1199=-901),-901,
'SF American 11444500'!C1199
-'SF American 11443500'!C1199
-MAX(0,'SF American 11443460'!C1199)
-MAX(0,'SF American 11443300'!C1199))</f>
        <v>319.5751225034478</v>
      </c>
      <c r="D1199" s="396">
        <f t="shared" si="57"/>
        <v>19.649908358889682</v>
      </c>
      <c r="I1199" s="90"/>
      <c r="J1199" s="90"/>
      <c r="K1199" s="90"/>
      <c r="L1199" s="90"/>
    </row>
    <row r="1200" spans="1:12">
      <c r="A1200" s="65">
        <f t="shared" si="56"/>
        <v>2020</v>
      </c>
      <c r="B1200" s="123">
        <v>44012</v>
      </c>
      <c r="C1200" s="372">
        <f>IF(OR('SF American 11444500'!C1200=-901,'SF American 11443500'!C1200=-901),-901,
'SF American 11444500'!C1200
-'SF American 11443500'!C1200
-MAX(0,'SF American 11443460'!C1200)
-MAX(0,'SF American 11443300'!C1200))</f>
        <v>245.31114834407538</v>
      </c>
      <c r="D1200" s="396">
        <f t="shared" si="57"/>
        <v>14.597027008903659</v>
      </c>
      <c r="I1200" s="90"/>
      <c r="J1200" s="90"/>
      <c r="K1200" s="90"/>
      <c r="L1200" s="90"/>
    </row>
    <row r="1201" spans="1:12">
      <c r="A1201" s="65">
        <f t="shared" si="56"/>
        <v>2020</v>
      </c>
      <c r="B1201" s="123">
        <v>44043</v>
      </c>
      <c r="C1201" s="372">
        <f>IF(OR('SF American 11444500'!C1201=-901,'SF American 11443500'!C1201=-901),-901,
'SF American 11444500'!C1201
-'SF American 11443500'!C1201
-MAX(0,'SF American 11443460'!C1201)
-MAX(0,'SF American 11443300'!C1201))</f>
        <v>141.55560410658603</v>
      </c>
      <c r="D1201" s="396">
        <f t="shared" si="57"/>
        <v>8.7039148310165295</v>
      </c>
      <c r="I1201" s="90"/>
      <c r="J1201" s="90"/>
      <c r="K1201" s="90"/>
      <c r="L1201" s="90"/>
    </row>
    <row r="1202" spans="1:12">
      <c r="A1202" s="65">
        <f t="shared" si="56"/>
        <v>2020</v>
      </c>
      <c r="B1202" s="123">
        <v>44074</v>
      </c>
      <c r="C1202" s="372">
        <f>IF(OR('SF American 11444500'!C1202=-901,'SF American 11443500'!C1202=-901),-901,
'SF American 11444500'!C1202
-'SF American 11443500'!C1202
-MAX(0,'SF American 11443460'!C1202)
-MAX(0,'SF American 11443300'!C1202))</f>
        <v>111.15676608857757</v>
      </c>
      <c r="D1202" s="396">
        <f t="shared" si="57"/>
        <v>6.8347631380084062</v>
      </c>
      <c r="I1202" s="90"/>
      <c r="J1202" s="90"/>
      <c r="K1202" s="90"/>
      <c r="L1202" s="90"/>
    </row>
    <row r="1203" spans="1:12">
      <c r="A1203" s="65">
        <f t="shared" si="56"/>
        <v>2020</v>
      </c>
      <c r="B1203" s="123">
        <v>44104</v>
      </c>
      <c r="C1203" s="372">
        <f>IF(OR('SF American 11444500'!C1203=-901,'SF American 11443500'!C1203=-901),-901,
'SF American 11444500'!C1203
-'SF American 11443500'!C1203
-MAX(0,'SF American 11443460'!C1203)
-MAX(0,'SF American 11443300'!C1203))</f>
        <v>63.031282576863475</v>
      </c>
      <c r="D1203" s="396">
        <f t="shared" si="57"/>
        <v>3.7506217731687355</v>
      </c>
      <c r="I1203" s="90"/>
      <c r="J1203" s="90"/>
      <c r="K1203" s="90"/>
      <c r="L1203" s="90"/>
    </row>
    <row r="1204" spans="1:12">
      <c r="A1204" s="65">
        <f t="shared" si="56"/>
        <v>2021</v>
      </c>
      <c r="B1204" s="123">
        <v>44135</v>
      </c>
      <c r="C1204" s="372">
        <f>IF(OR('SF American 11444500'!C1204=-901,'SF American 11443500'!C1204=-901),-901,
'SF American 11444500'!C1204
-'SF American 11443500'!C1204
-MAX(0,'SF American 11443460'!C1204)
-MAX(0,'SF American 11443300'!C1204))</f>
        <v>48.707062027588734</v>
      </c>
      <c r="D1204" s="396">
        <f t="shared" si="57"/>
        <v>2.9948805081426459</v>
      </c>
      <c r="I1204" s="90"/>
      <c r="J1204" s="90"/>
      <c r="K1204" s="90"/>
      <c r="L1204" s="90"/>
    </row>
    <row r="1205" spans="1:12">
      <c r="A1205" s="65">
        <f t="shared" si="56"/>
        <v>2021</v>
      </c>
      <c r="B1205" s="123">
        <v>44165</v>
      </c>
      <c r="C1205" s="372">
        <f>IF(OR('SF American 11444500'!C1205=-901,'SF American 11443500'!C1205=-901),-901,
'SF American 11444500'!C1205
-'SF American 11443500'!C1205
-MAX(0,'SF American 11443460'!C1205)
-MAX(0,'SF American 11443300'!C1205))</f>
        <v>62.378232387562775</v>
      </c>
      <c r="D1205" s="396">
        <f t="shared" si="57"/>
        <v>3.7117625883508429</v>
      </c>
      <c r="I1205" s="90"/>
      <c r="J1205" s="90"/>
      <c r="K1205" s="90"/>
      <c r="L1205" s="90"/>
    </row>
    <row r="1206" spans="1:12">
      <c r="A1206" s="65">
        <f t="shared" si="56"/>
        <v>2021</v>
      </c>
      <c r="B1206" s="371">
        <v>44196</v>
      </c>
      <c r="C1206" s="372">
        <f>IF(OR('SF American 11444500'!C1206=-901,'SF American 11443500'!C1206=-901),-901,
'SF American 11444500'!C1206
-'SF American 11443500'!C1206
-MAX(0,'SF American 11443460'!C1206)
-MAX(0,'SF American 11443300'!C1206))</f>
        <v>42.740759832273966</v>
      </c>
      <c r="D1206" s="396">
        <f t="shared" si="57"/>
        <v>2.6280268855546969</v>
      </c>
      <c r="I1206" s="90"/>
      <c r="J1206" s="90"/>
      <c r="K1206" s="90"/>
      <c r="L1206" s="90"/>
    </row>
    <row r="1207" spans="1:12">
      <c r="A1207" s="65">
        <f t="shared" si="56"/>
        <v>2021</v>
      </c>
      <c r="B1207" s="123">
        <v>44227</v>
      </c>
      <c r="C1207" s="372">
        <f>IF(OR('SF American 11444500'!C1207=-901,'SF American 11443500'!C1207=-901),-901,
'SF American 11444500'!C1207
-'SF American 11443500'!C1207
-MAX(0,'SF American 11443460'!C1207)
-MAX(0,'SF American 11443300'!C1207))</f>
        <v>74.463094200211145</v>
      </c>
      <c r="D1207" s="396">
        <f t="shared" si="57"/>
        <v>4.5785571971038914</v>
      </c>
      <c r="I1207" s="90"/>
      <c r="J1207" s="90"/>
      <c r="K1207" s="90"/>
      <c r="L1207" s="90"/>
    </row>
    <row r="1208" spans="1:12">
      <c r="A1208" s="65">
        <f t="shared" ref="A1208:A1215" si="58">IF(MONTH(B1208)&gt;9,YEAR(B1208)+1,YEAR(B1208))</f>
        <v>2021</v>
      </c>
      <c r="B1208" s="123">
        <v>44255</v>
      </c>
      <c r="C1208" s="372">
        <f>IF(OR('SF American 11444500'!C1208=-901,'SF American 11443500'!C1208=-901),-901,
'SF American 11444500'!C1208
-'SF American 11443500'!C1208
-MAX(0,'SF American 11443460'!C1208)
-MAX(0,'SF American 11443300'!C1208))</f>
        <v>94.169488279109487</v>
      </c>
      <c r="D1208" s="396">
        <f t="shared" ref="D1208:D1215" si="59">IF(C1208&lt;&gt;-901,C1208*DAY(B1208)*24*60*60/(220*22*9*1000),-901)</f>
        <v>5.2299087705422789</v>
      </c>
      <c r="I1208" s="90"/>
      <c r="J1208" s="90"/>
      <c r="K1208" s="90"/>
      <c r="L1208" s="90"/>
    </row>
    <row r="1209" spans="1:12">
      <c r="A1209" s="65">
        <f t="shared" si="58"/>
        <v>2021</v>
      </c>
      <c r="B1209" s="123">
        <v>44286</v>
      </c>
      <c r="C1209" s="372">
        <f>IF(OR('SF American 11444500'!C1209=-901,'SF American 11443500'!C1209=-901),-901,
'SF American 11444500'!C1209
-'SF American 11443500'!C1209
-MAX(0,'SF American 11443460'!C1209)
-MAX(0,'SF American 11443300'!C1209))</f>
        <v>82.552798603929091</v>
      </c>
      <c r="D1209" s="396">
        <f t="shared" si="59"/>
        <v>5.0759737323407634</v>
      </c>
      <c r="I1209" s="90"/>
      <c r="J1209" s="90"/>
      <c r="K1209" s="90"/>
      <c r="L1209" s="90"/>
    </row>
    <row r="1210" spans="1:12">
      <c r="A1210" s="65">
        <f t="shared" si="58"/>
        <v>2021</v>
      </c>
      <c r="B1210" s="123">
        <v>44316</v>
      </c>
      <c r="C1210" s="372">
        <f>IF(OR('SF American 11444500'!C1210=-901,'SF American 11443500'!C1210=-901),-901,
'SF American 11444500'!C1210
-'SF American 11443500'!C1210
-MAX(0,'SF American 11443460'!C1210)
-MAX(0,'SF American 11443300'!C1210))</f>
        <v>61.356750499295117</v>
      </c>
      <c r="D1210" s="396">
        <f t="shared" si="59"/>
        <v>3.650980194999379</v>
      </c>
      <c r="I1210" s="90"/>
      <c r="J1210" s="90"/>
      <c r="K1210" s="90"/>
      <c r="L1210" s="90"/>
    </row>
    <row r="1211" spans="1:12">
      <c r="A1211" s="65">
        <f t="shared" si="58"/>
        <v>2021</v>
      </c>
      <c r="B1211" s="123">
        <v>44347</v>
      </c>
      <c r="C1211" s="372">
        <f>IF(OR('SF American 11444500'!C1211=-901,'SF American 11443500'!C1211=-901),-901,
'SF American 11444500'!C1211
-'SF American 11443500'!C1211
-MAX(0,'SF American 11443460'!C1211)
-MAX(0,'SF American 11443300'!C1211))</f>
        <v>60.199412600996425</v>
      </c>
      <c r="D1211" s="396">
        <f t="shared" si="59"/>
        <v>3.7015176012513504</v>
      </c>
      <c r="I1211" s="90"/>
      <c r="J1211" s="90"/>
      <c r="K1211" s="90"/>
      <c r="L1211" s="90"/>
    </row>
    <row r="1212" spans="1:12">
      <c r="A1212" s="65">
        <f t="shared" si="58"/>
        <v>2021</v>
      </c>
      <c r="B1212" s="123">
        <v>44377</v>
      </c>
      <c r="C1212" s="372">
        <f>IF(OR('SF American 11444500'!C1212=-901,'SF American 11443500'!C1212=-901),-901,
'SF American 11444500'!C1212
-'SF American 11443500'!C1212
-MAX(0,'SF American 11443460'!C1212)
-MAX(0,'SF American 11443300'!C1212))</f>
        <v>47.061760994386134</v>
      </c>
      <c r="D1212" s="396">
        <f t="shared" si="59"/>
        <v>2.8003692492527286</v>
      </c>
      <c r="I1212" s="90"/>
      <c r="J1212" s="90"/>
      <c r="K1212" s="90"/>
      <c r="L1212" s="90"/>
    </row>
    <row r="1213" spans="1:12">
      <c r="A1213" s="65">
        <f t="shared" si="58"/>
        <v>2021</v>
      </c>
      <c r="B1213" s="123">
        <v>44408</v>
      </c>
      <c r="C1213" s="372">
        <f>IF(OR('SF American 11444500'!C1213=-901,'SF American 11443500'!C1213=-901),-901,
'SF American 11444500'!C1213
-'SF American 11443500'!C1213
-MAX(0,'SF American 11443460'!C1213)
-MAX(0,'SF American 11443300'!C1213))</f>
        <v>46.045143759510438</v>
      </c>
      <c r="D1213" s="396">
        <f t="shared" si="59"/>
        <v>2.8312055336426254</v>
      </c>
      <c r="I1213" s="90"/>
      <c r="J1213" s="90"/>
      <c r="K1213" s="90"/>
      <c r="L1213" s="90"/>
    </row>
    <row r="1214" spans="1:12">
      <c r="A1214" s="65">
        <f t="shared" si="58"/>
        <v>2021</v>
      </c>
      <c r="B1214" s="123">
        <v>44439</v>
      </c>
      <c r="C1214" s="372">
        <f>IF(OR('SF American 11444500'!C1214=-901,'SF American 11443500'!C1214=-901),-901,
'SF American 11444500'!C1214
-'SF American 11443500'!C1214
-MAX(0,'SF American 11443460'!C1214)
-MAX(0,'SF American 11443300'!C1214))</f>
        <v>79.664832773500621</v>
      </c>
      <c r="D1214" s="396">
        <f t="shared" si="59"/>
        <v>4.8983996349987162</v>
      </c>
      <c r="I1214" s="90"/>
      <c r="J1214" s="90"/>
      <c r="K1214" s="90"/>
      <c r="L1214" s="90"/>
    </row>
    <row r="1215" spans="1:12">
      <c r="A1215" s="65">
        <f t="shared" si="58"/>
        <v>2021</v>
      </c>
      <c r="B1215" s="125">
        <v>44469</v>
      </c>
      <c r="C1215" s="92">
        <f>IF(OR('SF American 11444500'!C1215=-901,'SF American 11443500'!C1215=-901),-901,
'SF American 11444500'!C1215
-'SF American 11443500'!C1215
-MAX(0,'SF American 11443460'!C1215)
-MAX(0,'SF American 11443300'!C1215))</f>
        <v>31.265766339071604</v>
      </c>
      <c r="D1215" s="348">
        <f t="shared" si="59"/>
        <v>1.8604422945563266</v>
      </c>
      <c r="I1215" s="90"/>
      <c r="J1215" s="90"/>
      <c r="K1215" s="90"/>
      <c r="L1215" s="90"/>
    </row>
    <row r="1216" spans="1:12">
      <c r="I1216" s="90"/>
      <c r="J1216" s="90"/>
      <c r="K1216" s="90"/>
      <c r="L1216" s="90"/>
    </row>
    <row r="1217" spans="9:12">
      <c r="I1217" s="90"/>
      <c r="J1217" s="90"/>
      <c r="K1217" s="90"/>
      <c r="L1217" s="90"/>
    </row>
    <row r="1218" spans="9:12">
      <c r="I1218" s="90"/>
      <c r="J1218" s="90"/>
      <c r="K1218" s="90"/>
      <c r="L1218" s="90"/>
    </row>
    <row r="1219" spans="9:12">
      <c r="I1219" s="90"/>
      <c r="J1219" s="90"/>
      <c r="K1219" s="90"/>
      <c r="L1219" s="90"/>
    </row>
    <row r="1220" spans="9:12">
      <c r="I1220" s="90"/>
      <c r="J1220" s="90"/>
      <c r="K1220" s="90"/>
      <c r="L1220" s="90"/>
    </row>
    <row r="1221" spans="9:12">
      <c r="I1221" s="90"/>
      <c r="J1221" s="90"/>
      <c r="K1221" s="90"/>
      <c r="L1221" s="90"/>
    </row>
    <row r="1222" spans="9:12">
      <c r="I1222" s="90"/>
      <c r="J1222" s="90"/>
      <c r="K1222" s="90"/>
      <c r="L1222" s="90"/>
    </row>
    <row r="1223" spans="9:12">
      <c r="I1223" s="90"/>
      <c r="J1223" s="90"/>
      <c r="K1223" s="90"/>
      <c r="L1223" s="90"/>
    </row>
    <row r="1224" spans="9:12">
      <c r="I1224" s="90"/>
      <c r="J1224" s="90"/>
      <c r="K1224" s="90"/>
      <c r="L1224" s="90"/>
    </row>
    <row r="1225" spans="9:12">
      <c r="I1225" s="90"/>
      <c r="J1225" s="90"/>
      <c r="K1225" s="90"/>
      <c r="L1225" s="90"/>
    </row>
    <row r="1226" spans="9:12">
      <c r="I1226" s="90"/>
      <c r="J1226" s="90"/>
      <c r="K1226" s="90"/>
      <c r="L1226" s="90"/>
    </row>
    <row r="1227" spans="9:12">
      <c r="I1227" s="90"/>
      <c r="J1227" s="90"/>
      <c r="K1227" s="90"/>
      <c r="L1227" s="90"/>
    </row>
    <row r="1228" spans="9:12">
      <c r="I1228" s="90"/>
      <c r="J1228" s="90"/>
      <c r="K1228" s="90"/>
      <c r="L1228" s="90"/>
    </row>
    <row r="1229" spans="9:12">
      <c r="I1229" s="90"/>
      <c r="J1229" s="90"/>
      <c r="K1229" s="90"/>
      <c r="L1229" s="90"/>
    </row>
    <row r="1230" spans="9:12">
      <c r="I1230" s="90"/>
      <c r="J1230" s="90"/>
      <c r="K1230" s="90"/>
      <c r="L1230" s="90"/>
    </row>
    <row r="1231" spans="9:12">
      <c r="I1231" s="90"/>
      <c r="J1231" s="90"/>
      <c r="K1231" s="90"/>
      <c r="L1231" s="90"/>
    </row>
    <row r="1232" spans="9:12">
      <c r="I1232" s="90"/>
      <c r="J1232" s="90"/>
      <c r="K1232" s="90"/>
      <c r="L1232" s="90"/>
    </row>
  </sheetData>
  <mergeCells count="6">
    <mergeCell ref="AH14:AH15"/>
    <mergeCell ref="F14:F15"/>
    <mergeCell ref="G14:R14"/>
    <mergeCell ref="S14:S15"/>
    <mergeCell ref="U14:U15"/>
    <mergeCell ref="V14:AG14"/>
  </mergeCells>
  <conditionalFormatting sqref="C16:D16 D17:D529 D532:D1215 C17:C1215">
    <cfRule type="cellIs" dxfId="53" priority="15" operator="equal">
      <formula>-901</formula>
    </cfRule>
  </conditionalFormatting>
  <conditionalFormatting sqref="G16:R115">
    <cfRule type="cellIs" dxfId="52" priority="11" operator="equal">
      <formula>-901</formula>
    </cfRule>
  </conditionalFormatting>
  <conditionalFormatting sqref="V16:AG115">
    <cfRule type="cellIs" dxfId="51" priority="10" operator="equal">
      <formula>-901</formula>
    </cfRule>
  </conditionalFormatting>
  <conditionalFormatting sqref="D530:D531">
    <cfRule type="cellIs" dxfId="50" priority="3" operator="equal">
      <formula>-901</formula>
    </cfRule>
  </conditionalFormatting>
  <conditionalFormatting sqref="G59:R115">
    <cfRule type="cellIs" dxfId="49" priority="1" operator="lessThanOrEqual">
      <formula>0</formula>
    </cfRule>
  </conditionalFormatting>
  <pageMargins left="0.75" right="0.75" top="1" bottom="1" header="0.5" footer="0.5"/>
  <pageSetup orientation="portrait" horizontalDpi="1200" verticalDpi="12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9F2D-F4CE-4D76-9006-47A866AEB37F}">
  <sheetPr codeName="Sheet21">
    <tabColor theme="4" tint="0.79998168889431442"/>
  </sheetPr>
  <dimension ref="A1:V1215"/>
  <sheetViews>
    <sheetView zoomScale="80" zoomScaleNormal="80" workbookViewId="0"/>
  </sheetViews>
  <sheetFormatPr defaultColWidth="9.1640625" defaultRowHeight="12.3"/>
  <cols>
    <col min="1" max="1" width="9.1640625" style="133"/>
    <col min="2" max="2" width="10.5546875" style="133" bestFit="1" customWidth="1"/>
    <col min="3" max="3" width="9.1640625" style="133"/>
    <col min="4" max="4" width="10.27734375" style="133" bestFit="1" customWidth="1"/>
    <col min="5" max="5" width="9.71875" style="133" customWidth="1"/>
    <col min="6" max="18" width="9.1640625" style="133"/>
    <col min="19" max="19" width="9.71875" style="133" customWidth="1"/>
    <col min="20" max="20" width="9.1640625" style="133"/>
    <col min="21" max="21" width="12.1640625" style="133" bestFit="1" customWidth="1"/>
    <col min="22" max="22" width="9.71875" style="133" customWidth="1"/>
    <col min="23" max="16384" width="9.1640625" style="133"/>
  </cols>
  <sheetData>
    <row r="1" spans="1:22" ht="17.7">
      <c r="A1" s="287" t="s">
        <v>133</v>
      </c>
      <c r="N1" s="247"/>
    </row>
    <row r="2" spans="1:22">
      <c r="A2" s="288"/>
    </row>
    <row r="3" spans="1:22">
      <c r="A3" s="288"/>
    </row>
    <row r="4" spans="1:22">
      <c r="A4" s="288"/>
    </row>
    <row r="5" spans="1:22">
      <c r="A5" s="289"/>
    </row>
    <row r="6" spans="1:22">
      <c r="A6" s="164"/>
    </row>
    <row r="7" spans="1:22">
      <c r="A7" s="290"/>
    </row>
    <row r="8" spans="1:22">
      <c r="A8" s="291" t="s">
        <v>134</v>
      </c>
      <c r="B8" s="292"/>
      <c r="C8" s="292"/>
    </row>
    <row r="9" spans="1:22">
      <c r="A9" s="291" t="s">
        <v>132</v>
      </c>
      <c r="B9" s="292"/>
      <c r="C9" s="292"/>
    </row>
    <row r="10" spans="1:22">
      <c r="A10" s="292" t="s">
        <v>135</v>
      </c>
      <c r="B10" s="292"/>
      <c r="C10" s="292"/>
    </row>
    <row r="11" spans="1:22">
      <c r="A11" s="293"/>
    </row>
    <row r="12" spans="1:22">
      <c r="A12" s="290"/>
      <c r="G12" s="130">
        <v>1</v>
      </c>
      <c r="H12" s="130">
        <v>2</v>
      </c>
      <c r="I12" s="130">
        <v>3</v>
      </c>
      <c r="J12" s="130">
        <v>4</v>
      </c>
      <c r="K12" s="130">
        <v>5</v>
      </c>
      <c r="L12" s="130">
        <v>6</v>
      </c>
      <c r="M12" s="130">
        <v>7</v>
      </c>
      <c r="N12" s="130">
        <v>8</v>
      </c>
      <c r="O12" s="130">
        <v>9</v>
      </c>
      <c r="P12" s="130">
        <v>10</v>
      </c>
      <c r="Q12" s="130">
        <v>11</v>
      </c>
      <c r="R12" s="130">
        <v>12</v>
      </c>
    </row>
    <row r="13" spans="1:22">
      <c r="F13" s="250"/>
      <c r="G13" s="130">
        <v>31</v>
      </c>
      <c r="H13" s="130">
        <v>30</v>
      </c>
      <c r="I13" s="130">
        <v>31</v>
      </c>
      <c r="J13" s="130">
        <v>31</v>
      </c>
      <c r="K13" s="253">
        <v>28</v>
      </c>
      <c r="L13" s="130">
        <v>31</v>
      </c>
      <c r="M13" s="130">
        <v>30</v>
      </c>
      <c r="N13" s="130">
        <v>31</v>
      </c>
      <c r="O13" s="130">
        <v>30</v>
      </c>
      <c r="P13" s="130">
        <v>31</v>
      </c>
      <c r="Q13" s="130">
        <v>31</v>
      </c>
      <c r="R13" s="130">
        <v>30</v>
      </c>
    </row>
    <row r="14" spans="1:22" ht="15" customHeight="1">
      <c r="D14" s="294" t="s">
        <v>53</v>
      </c>
      <c r="F14" s="494" t="s">
        <v>50</v>
      </c>
      <c r="G14" s="497" t="s">
        <v>136</v>
      </c>
      <c r="H14" s="498"/>
      <c r="I14" s="498"/>
      <c r="J14" s="498"/>
      <c r="K14" s="498"/>
      <c r="L14" s="498"/>
      <c r="M14" s="498"/>
      <c r="N14" s="498"/>
      <c r="O14" s="498"/>
      <c r="P14" s="498"/>
      <c r="Q14" s="498"/>
      <c r="R14" s="499"/>
      <c r="S14" s="494" t="s">
        <v>137</v>
      </c>
      <c r="U14" s="295"/>
      <c r="V14" s="296"/>
    </row>
    <row r="15" spans="1:22">
      <c r="B15" s="297"/>
      <c r="C15" s="298" t="s">
        <v>119</v>
      </c>
      <c r="D15" s="299">
        <v>-901</v>
      </c>
      <c r="F15" s="496"/>
      <c r="G15" s="259" t="s">
        <v>54</v>
      </c>
      <c r="H15" s="260" t="s">
        <v>55</v>
      </c>
      <c r="I15" s="260" t="s">
        <v>56</v>
      </c>
      <c r="J15" s="260" t="s">
        <v>57</v>
      </c>
      <c r="K15" s="260" t="s">
        <v>58</v>
      </c>
      <c r="L15" s="260" t="s">
        <v>59</v>
      </c>
      <c r="M15" s="260" t="s">
        <v>60</v>
      </c>
      <c r="N15" s="260" t="s">
        <v>61</v>
      </c>
      <c r="O15" s="260" t="s">
        <v>62</v>
      </c>
      <c r="P15" s="260" t="s">
        <v>63</v>
      </c>
      <c r="Q15" s="260" t="s">
        <v>64</v>
      </c>
      <c r="R15" s="261" t="s">
        <v>65</v>
      </c>
      <c r="S15" s="495"/>
      <c r="U15" s="296"/>
      <c r="V15" s="300"/>
    </row>
    <row r="16" spans="1:22" ht="14.4">
      <c r="A16" s="130">
        <f>IF(MONTH(B16)&gt;9,YEAR(B16)+1,YEAR(B16))</f>
        <v>1922</v>
      </c>
      <c r="B16" s="301">
        <v>7975</v>
      </c>
      <c r="C16" s="302"/>
      <c r="D16" s="303">
        <v>-901</v>
      </c>
      <c r="E16" s="130"/>
      <c r="F16" s="267">
        <v>1922</v>
      </c>
      <c r="G16" s="268">
        <f>IF(INDEX($D$16:$D$2000,($F16-$F$16)*12+G$12,1)&lt;&gt;-901,INDEX($D$16:$D$2000,($F16-$F$16)*12+G$12,1)*1000,-901)</f>
        <v>-901</v>
      </c>
      <c r="H16" s="268">
        <f t="shared" ref="H16:R31" si="0">IF(INDEX($D$16:$D$2000,($F16-$F$16)*12+H$12,1)&lt;&gt;-901,INDEX($D$16:$D$2000,($F16-$F$16)*12+H$12,1)*1000,-901)</f>
        <v>-901</v>
      </c>
      <c r="I16" s="268">
        <f t="shared" si="0"/>
        <v>-901</v>
      </c>
      <c r="J16" s="268">
        <f t="shared" si="0"/>
        <v>-901</v>
      </c>
      <c r="K16" s="268">
        <f t="shared" si="0"/>
        <v>-901</v>
      </c>
      <c r="L16" s="268">
        <f t="shared" si="0"/>
        <v>-901</v>
      </c>
      <c r="M16" s="268">
        <f t="shared" si="0"/>
        <v>-901</v>
      </c>
      <c r="N16" s="268">
        <f t="shared" si="0"/>
        <v>-901</v>
      </c>
      <c r="O16" s="268">
        <f t="shared" si="0"/>
        <v>-901</v>
      </c>
      <c r="P16" s="268">
        <f t="shared" si="0"/>
        <v>-901</v>
      </c>
      <c r="Q16" s="268">
        <f t="shared" si="0"/>
        <v>-901</v>
      </c>
      <c r="R16" s="268">
        <f t="shared" si="0"/>
        <v>-901</v>
      </c>
      <c r="S16" s="269" t="str">
        <f>IF(ISERROR(MATCH(-901,G16:R16,0)),SUM(G16:R16)/12000,"")</f>
        <v/>
      </c>
      <c r="V16" s="304"/>
    </row>
    <row r="17" spans="1:22" ht="14.4">
      <c r="A17" s="130">
        <f t="shared" ref="A17:A80" si="1">IF(MONTH(B17)&gt;9,YEAR(B17)+1,YEAR(B17))</f>
        <v>1922</v>
      </c>
      <c r="B17" s="305">
        <v>8005</v>
      </c>
      <c r="C17" s="302"/>
      <c r="D17" s="303">
        <v>-901</v>
      </c>
      <c r="E17" s="130"/>
      <c r="F17" s="131">
        <v>1923</v>
      </c>
      <c r="G17" s="268">
        <f t="shared" ref="G17:R48" si="2">IF(INDEX($D$16:$D$2000,($F17-$F$16)*12+G$12,1)&lt;&gt;-901,INDEX($D$16:$D$2000,($F17-$F$16)*12+G$12,1)*1000,-901)</f>
        <v>-901</v>
      </c>
      <c r="H17" s="268">
        <f t="shared" si="0"/>
        <v>-901</v>
      </c>
      <c r="I17" s="268">
        <f t="shared" si="0"/>
        <v>-901</v>
      </c>
      <c r="J17" s="268">
        <f t="shared" si="0"/>
        <v>-901</v>
      </c>
      <c r="K17" s="268">
        <f t="shared" si="0"/>
        <v>-901</v>
      </c>
      <c r="L17" s="268">
        <f t="shared" si="0"/>
        <v>-901</v>
      </c>
      <c r="M17" s="268">
        <f t="shared" si="0"/>
        <v>-901</v>
      </c>
      <c r="N17" s="268">
        <f t="shared" si="0"/>
        <v>-901</v>
      </c>
      <c r="O17" s="268">
        <f t="shared" si="0"/>
        <v>-901</v>
      </c>
      <c r="P17" s="268">
        <f t="shared" si="0"/>
        <v>-901</v>
      </c>
      <c r="Q17" s="268">
        <f t="shared" si="0"/>
        <v>-901</v>
      </c>
      <c r="R17" s="268">
        <f t="shared" si="0"/>
        <v>-901</v>
      </c>
      <c r="S17" s="269" t="str">
        <f t="shared" ref="S17:S80" si="3">IF(ISERROR(MATCH(-901,G17:R17,0)),SUM(G17:R17)/12000,"")</f>
        <v/>
      </c>
      <c r="V17" s="304"/>
    </row>
    <row r="18" spans="1:22" ht="14.4">
      <c r="A18" s="130">
        <f t="shared" si="1"/>
        <v>1922</v>
      </c>
      <c r="B18" s="305">
        <v>8036</v>
      </c>
      <c r="C18" s="302"/>
      <c r="D18" s="303">
        <v>-901</v>
      </c>
      <c r="E18" s="130"/>
      <c r="F18" s="131">
        <v>1924</v>
      </c>
      <c r="G18" s="268">
        <f t="shared" si="2"/>
        <v>-901</v>
      </c>
      <c r="H18" s="268">
        <f t="shared" si="0"/>
        <v>-901</v>
      </c>
      <c r="I18" s="268">
        <f t="shared" si="0"/>
        <v>-901</v>
      </c>
      <c r="J18" s="268">
        <f t="shared" si="0"/>
        <v>-901</v>
      </c>
      <c r="K18" s="268">
        <f t="shared" si="0"/>
        <v>-901</v>
      </c>
      <c r="L18" s="268">
        <f t="shared" si="0"/>
        <v>-901</v>
      </c>
      <c r="M18" s="268">
        <f t="shared" si="0"/>
        <v>-901</v>
      </c>
      <c r="N18" s="268">
        <f t="shared" si="0"/>
        <v>-901</v>
      </c>
      <c r="O18" s="268">
        <f t="shared" si="0"/>
        <v>-901</v>
      </c>
      <c r="P18" s="268">
        <f t="shared" si="0"/>
        <v>-901</v>
      </c>
      <c r="Q18" s="268">
        <f t="shared" si="0"/>
        <v>-901</v>
      </c>
      <c r="R18" s="268">
        <f t="shared" si="0"/>
        <v>-901</v>
      </c>
      <c r="S18" s="269" t="str">
        <f t="shared" si="3"/>
        <v/>
      </c>
      <c r="V18" s="304"/>
    </row>
    <row r="19" spans="1:22" ht="14.4">
      <c r="A19" s="130">
        <f t="shared" si="1"/>
        <v>1922</v>
      </c>
      <c r="B19" s="305">
        <v>8067</v>
      </c>
      <c r="C19" s="302"/>
      <c r="D19" s="303">
        <v>-901</v>
      </c>
      <c r="E19" s="130"/>
      <c r="F19" s="131">
        <v>1925</v>
      </c>
      <c r="G19" s="268">
        <f t="shared" si="2"/>
        <v>-901</v>
      </c>
      <c r="H19" s="268">
        <f t="shared" si="0"/>
        <v>-901</v>
      </c>
      <c r="I19" s="268">
        <f t="shared" si="0"/>
        <v>-901</v>
      </c>
      <c r="J19" s="268">
        <f t="shared" si="0"/>
        <v>-901</v>
      </c>
      <c r="K19" s="268">
        <f t="shared" si="0"/>
        <v>-901</v>
      </c>
      <c r="L19" s="268">
        <f t="shared" si="0"/>
        <v>-901</v>
      </c>
      <c r="M19" s="268">
        <f t="shared" si="0"/>
        <v>-901</v>
      </c>
      <c r="N19" s="268">
        <f t="shared" si="0"/>
        <v>-901</v>
      </c>
      <c r="O19" s="268">
        <f t="shared" si="0"/>
        <v>-901</v>
      </c>
      <c r="P19" s="268">
        <f t="shared" si="0"/>
        <v>-901</v>
      </c>
      <c r="Q19" s="268">
        <f t="shared" si="0"/>
        <v>-901</v>
      </c>
      <c r="R19" s="268">
        <f t="shared" si="0"/>
        <v>-901</v>
      </c>
      <c r="S19" s="269" t="str">
        <f t="shared" si="3"/>
        <v/>
      </c>
      <c r="V19" s="304"/>
    </row>
    <row r="20" spans="1:22" ht="14.4">
      <c r="A20" s="130">
        <f t="shared" si="1"/>
        <v>1922</v>
      </c>
      <c r="B20" s="305">
        <v>8095</v>
      </c>
      <c r="C20" s="302"/>
      <c r="D20" s="303">
        <v>-901</v>
      </c>
      <c r="E20" s="130"/>
      <c r="F20" s="131">
        <v>1926</v>
      </c>
      <c r="G20" s="268">
        <f t="shared" si="2"/>
        <v>-901</v>
      </c>
      <c r="H20" s="268">
        <f t="shared" si="0"/>
        <v>-901</v>
      </c>
      <c r="I20" s="268">
        <f t="shared" si="0"/>
        <v>-901</v>
      </c>
      <c r="J20" s="268">
        <f t="shared" si="0"/>
        <v>-901</v>
      </c>
      <c r="K20" s="268">
        <f t="shared" si="0"/>
        <v>-901</v>
      </c>
      <c r="L20" s="268">
        <f t="shared" si="0"/>
        <v>-901</v>
      </c>
      <c r="M20" s="268">
        <f t="shared" si="0"/>
        <v>-901</v>
      </c>
      <c r="N20" s="268">
        <f t="shared" si="0"/>
        <v>-901</v>
      </c>
      <c r="O20" s="268">
        <f t="shared" si="0"/>
        <v>-901</v>
      </c>
      <c r="P20" s="268">
        <f t="shared" si="0"/>
        <v>-901</v>
      </c>
      <c r="Q20" s="268">
        <f t="shared" si="0"/>
        <v>-901</v>
      </c>
      <c r="R20" s="268">
        <f t="shared" si="0"/>
        <v>-901</v>
      </c>
      <c r="S20" s="269" t="str">
        <f t="shared" si="3"/>
        <v/>
      </c>
      <c r="V20" s="304"/>
    </row>
    <row r="21" spans="1:22" ht="14.4">
      <c r="A21" s="130">
        <f t="shared" si="1"/>
        <v>1922</v>
      </c>
      <c r="B21" s="305">
        <v>8126</v>
      </c>
      <c r="C21" s="302"/>
      <c r="D21" s="303">
        <v>-901</v>
      </c>
      <c r="E21" s="130"/>
      <c r="F21" s="131">
        <v>1927</v>
      </c>
      <c r="G21" s="268">
        <f t="shared" si="2"/>
        <v>-901</v>
      </c>
      <c r="H21" s="268">
        <f t="shared" si="0"/>
        <v>-901</v>
      </c>
      <c r="I21" s="268">
        <f t="shared" si="0"/>
        <v>-901</v>
      </c>
      <c r="J21" s="268">
        <f t="shared" si="0"/>
        <v>-901</v>
      </c>
      <c r="K21" s="268">
        <f t="shared" si="0"/>
        <v>-901</v>
      </c>
      <c r="L21" s="268">
        <f t="shared" si="0"/>
        <v>-901</v>
      </c>
      <c r="M21" s="268">
        <f t="shared" si="0"/>
        <v>-901</v>
      </c>
      <c r="N21" s="268">
        <f t="shared" si="0"/>
        <v>-901</v>
      </c>
      <c r="O21" s="268">
        <f t="shared" si="0"/>
        <v>-901</v>
      </c>
      <c r="P21" s="268">
        <f t="shared" si="0"/>
        <v>-901</v>
      </c>
      <c r="Q21" s="268">
        <f t="shared" si="0"/>
        <v>-901</v>
      </c>
      <c r="R21" s="268">
        <f t="shared" si="0"/>
        <v>-901</v>
      </c>
      <c r="S21" s="269" t="str">
        <f t="shared" si="3"/>
        <v/>
      </c>
      <c r="V21" s="304"/>
    </row>
    <row r="22" spans="1:22" ht="14.4">
      <c r="A22" s="130">
        <f t="shared" si="1"/>
        <v>1922</v>
      </c>
      <c r="B22" s="305">
        <v>8156</v>
      </c>
      <c r="C22" s="302"/>
      <c r="D22" s="303">
        <v>-901</v>
      </c>
      <c r="E22" s="130"/>
      <c r="F22" s="131">
        <v>1928</v>
      </c>
      <c r="G22" s="268">
        <f t="shared" si="2"/>
        <v>-901</v>
      </c>
      <c r="H22" s="268">
        <f t="shared" si="0"/>
        <v>-901</v>
      </c>
      <c r="I22" s="268">
        <f t="shared" si="0"/>
        <v>-901</v>
      </c>
      <c r="J22" s="268">
        <f t="shared" si="0"/>
        <v>-901</v>
      </c>
      <c r="K22" s="268">
        <f t="shared" si="0"/>
        <v>-901</v>
      </c>
      <c r="L22" s="268">
        <f t="shared" si="0"/>
        <v>-901</v>
      </c>
      <c r="M22" s="268">
        <f t="shared" si="0"/>
        <v>-901</v>
      </c>
      <c r="N22" s="268">
        <f t="shared" si="0"/>
        <v>-901</v>
      </c>
      <c r="O22" s="268">
        <f t="shared" si="0"/>
        <v>-901</v>
      </c>
      <c r="P22" s="268">
        <f t="shared" si="0"/>
        <v>-901</v>
      </c>
      <c r="Q22" s="268">
        <f t="shared" si="0"/>
        <v>-901</v>
      </c>
      <c r="R22" s="268">
        <f t="shared" si="0"/>
        <v>-901</v>
      </c>
      <c r="S22" s="269" t="str">
        <f t="shared" si="3"/>
        <v/>
      </c>
      <c r="V22" s="304"/>
    </row>
    <row r="23" spans="1:22" ht="14.4">
      <c r="A23" s="130">
        <f t="shared" si="1"/>
        <v>1922</v>
      </c>
      <c r="B23" s="305">
        <v>8187</v>
      </c>
      <c r="C23" s="302"/>
      <c r="D23" s="303">
        <v>-901</v>
      </c>
      <c r="E23" s="130"/>
      <c r="F23" s="131">
        <v>1929</v>
      </c>
      <c r="G23" s="268">
        <f t="shared" si="2"/>
        <v>-901</v>
      </c>
      <c r="H23" s="268">
        <f t="shared" si="0"/>
        <v>-901</v>
      </c>
      <c r="I23" s="268">
        <f t="shared" si="0"/>
        <v>-901</v>
      </c>
      <c r="J23" s="268">
        <f t="shared" si="0"/>
        <v>-901</v>
      </c>
      <c r="K23" s="268">
        <f t="shared" si="0"/>
        <v>-901</v>
      </c>
      <c r="L23" s="268">
        <f t="shared" si="0"/>
        <v>-901</v>
      </c>
      <c r="M23" s="268">
        <f t="shared" si="0"/>
        <v>-901</v>
      </c>
      <c r="N23" s="268">
        <f t="shared" si="0"/>
        <v>-901</v>
      </c>
      <c r="O23" s="268">
        <f t="shared" si="0"/>
        <v>-901</v>
      </c>
      <c r="P23" s="268">
        <f t="shared" si="0"/>
        <v>-901</v>
      </c>
      <c r="Q23" s="268">
        <f t="shared" si="0"/>
        <v>-901</v>
      </c>
      <c r="R23" s="268">
        <f t="shared" si="0"/>
        <v>-901</v>
      </c>
      <c r="S23" s="269" t="str">
        <f t="shared" si="3"/>
        <v/>
      </c>
      <c r="U23" s="306"/>
      <c r="V23" s="304"/>
    </row>
    <row r="24" spans="1:22" ht="14.4">
      <c r="A24" s="130">
        <f t="shared" si="1"/>
        <v>1922</v>
      </c>
      <c r="B24" s="305">
        <v>8217</v>
      </c>
      <c r="C24" s="302"/>
      <c r="D24" s="303">
        <v>-901</v>
      </c>
      <c r="E24" s="130"/>
      <c r="F24" s="131">
        <v>1930</v>
      </c>
      <c r="G24" s="268">
        <f t="shared" si="2"/>
        <v>-901</v>
      </c>
      <c r="H24" s="268">
        <f t="shared" si="0"/>
        <v>-901</v>
      </c>
      <c r="I24" s="268">
        <f t="shared" si="0"/>
        <v>-901</v>
      </c>
      <c r="J24" s="268">
        <f t="shared" si="0"/>
        <v>-901</v>
      </c>
      <c r="K24" s="268">
        <f t="shared" si="0"/>
        <v>-901</v>
      </c>
      <c r="L24" s="268">
        <f t="shared" si="0"/>
        <v>-901</v>
      </c>
      <c r="M24" s="268">
        <f t="shared" si="0"/>
        <v>-901</v>
      </c>
      <c r="N24" s="268">
        <f t="shared" si="0"/>
        <v>-901</v>
      </c>
      <c r="O24" s="268">
        <f t="shared" si="0"/>
        <v>-901</v>
      </c>
      <c r="P24" s="268">
        <f t="shared" si="0"/>
        <v>-901</v>
      </c>
      <c r="Q24" s="268">
        <f t="shared" si="0"/>
        <v>-901</v>
      </c>
      <c r="R24" s="268">
        <f t="shared" si="0"/>
        <v>-901</v>
      </c>
      <c r="S24" s="269" t="str">
        <f t="shared" si="3"/>
        <v/>
      </c>
      <c r="U24" s="306"/>
      <c r="V24" s="304"/>
    </row>
    <row r="25" spans="1:22" ht="14.4">
      <c r="A25" s="130">
        <f t="shared" si="1"/>
        <v>1922</v>
      </c>
      <c r="B25" s="305">
        <v>8248</v>
      </c>
      <c r="C25" s="302"/>
      <c r="D25" s="303">
        <v>-901</v>
      </c>
      <c r="E25" s="130"/>
      <c r="F25" s="131">
        <v>1931</v>
      </c>
      <c r="G25" s="268">
        <f t="shared" si="2"/>
        <v>-901</v>
      </c>
      <c r="H25" s="268">
        <f t="shared" si="0"/>
        <v>-901</v>
      </c>
      <c r="I25" s="268">
        <f t="shared" si="0"/>
        <v>-901</v>
      </c>
      <c r="J25" s="268">
        <f t="shared" si="0"/>
        <v>-901</v>
      </c>
      <c r="K25" s="268">
        <f t="shared" si="0"/>
        <v>-901</v>
      </c>
      <c r="L25" s="268">
        <f t="shared" si="0"/>
        <v>-901</v>
      </c>
      <c r="M25" s="268">
        <f t="shared" si="0"/>
        <v>-901</v>
      </c>
      <c r="N25" s="268">
        <f t="shared" si="0"/>
        <v>-901</v>
      </c>
      <c r="O25" s="268">
        <f t="shared" si="0"/>
        <v>-901</v>
      </c>
      <c r="P25" s="268">
        <f t="shared" si="0"/>
        <v>-901</v>
      </c>
      <c r="Q25" s="268">
        <f t="shared" si="0"/>
        <v>-901</v>
      </c>
      <c r="R25" s="268">
        <f t="shared" si="0"/>
        <v>-901</v>
      </c>
      <c r="S25" s="269" t="str">
        <f t="shared" si="3"/>
        <v/>
      </c>
      <c r="U25" s="306"/>
      <c r="V25" s="304"/>
    </row>
    <row r="26" spans="1:22" ht="14.4">
      <c r="A26" s="130">
        <f t="shared" si="1"/>
        <v>1922</v>
      </c>
      <c r="B26" s="305">
        <v>8279</v>
      </c>
      <c r="C26" s="302"/>
      <c r="D26" s="303">
        <v>-901</v>
      </c>
      <c r="E26" s="130"/>
      <c r="F26" s="131">
        <v>1932</v>
      </c>
      <c r="G26" s="268">
        <f t="shared" si="2"/>
        <v>-901</v>
      </c>
      <c r="H26" s="268">
        <f t="shared" si="0"/>
        <v>-901</v>
      </c>
      <c r="I26" s="268">
        <f t="shared" si="0"/>
        <v>-901</v>
      </c>
      <c r="J26" s="268">
        <f t="shared" si="0"/>
        <v>-901</v>
      </c>
      <c r="K26" s="268">
        <f t="shared" si="0"/>
        <v>-901</v>
      </c>
      <c r="L26" s="268">
        <f t="shared" si="0"/>
        <v>-901</v>
      </c>
      <c r="M26" s="268">
        <f t="shared" si="0"/>
        <v>-901</v>
      </c>
      <c r="N26" s="268">
        <f t="shared" si="0"/>
        <v>-901</v>
      </c>
      <c r="O26" s="268">
        <f t="shared" si="0"/>
        <v>-901</v>
      </c>
      <c r="P26" s="268">
        <f t="shared" si="0"/>
        <v>-901</v>
      </c>
      <c r="Q26" s="268">
        <f t="shared" si="0"/>
        <v>-901</v>
      </c>
      <c r="R26" s="268">
        <f t="shared" si="0"/>
        <v>-901</v>
      </c>
      <c r="S26" s="269" t="str">
        <f t="shared" si="3"/>
        <v/>
      </c>
      <c r="U26" s="306"/>
      <c r="V26" s="304"/>
    </row>
    <row r="27" spans="1:22" ht="14.4">
      <c r="A27" s="130">
        <f t="shared" si="1"/>
        <v>1922</v>
      </c>
      <c r="B27" s="305">
        <v>8309</v>
      </c>
      <c r="C27" s="302"/>
      <c r="D27" s="303">
        <v>-901</v>
      </c>
      <c r="E27" s="130"/>
      <c r="F27" s="131">
        <v>1933</v>
      </c>
      <c r="G27" s="268">
        <f t="shared" si="2"/>
        <v>-901</v>
      </c>
      <c r="H27" s="268">
        <f t="shared" si="0"/>
        <v>-901</v>
      </c>
      <c r="I27" s="268">
        <f t="shared" si="0"/>
        <v>-901</v>
      </c>
      <c r="J27" s="268">
        <f t="shared" si="0"/>
        <v>-901</v>
      </c>
      <c r="K27" s="268">
        <f t="shared" si="0"/>
        <v>-901</v>
      </c>
      <c r="L27" s="268">
        <f t="shared" si="0"/>
        <v>-901</v>
      </c>
      <c r="M27" s="268">
        <f t="shared" si="0"/>
        <v>-901</v>
      </c>
      <c r="N27" s="268">
        <f t="shared" si="0"/>
        <v>-901</v>
      </c>
      <c r="O27" s="268">
        <f t="shared" si="0"/>
        <v>-901</v>
      </c>
      <c r="P27" s="268">
        <f t="shared" si="0"/>
        <v>-901</v>
      </c>
      <c r="Q27" s="268">
        <f t="shared" si="0"/>
        <v>-901</v>
      </c>
      <c r="R27" s="268">
        <f t="shared" si="0"/>
        <v>-901</v>
      </c>
      <c r="S27" s="269" t="str">
        <f t="shared" si="3"/>
        <v/>
      </c>
      <c r="U27" s="306"/>
      <c r="V27" s="304"/>
    </row>
    <row r="28" spans="1:22" ht="14.4">
      <c r="A28" s="130">
        <f t="shared" si="1"/>
        <v>1923</v>
      </c>
      <c r="B28" s="305">
        <v>8340</v>
      </c>
      <c r="C28" s="302"/>
      <c r="D28" s="303">
        <v>-901</v>
      </c>
      <c r="E28" s="130"/>
      <c r="F28" s="131">
        <v>1934</v>
      </c>
      <c r="G28" s="268">
        <f t="shared" si="2"/>
        <v>-901</v>
      </c>
      <c r="H28" s="268">
        <f t="shared" si="0"/>
        <v>-901</v>
      </c>
      <c r="I28" s="268">
        <f t="shared" si="0"/>
        <v>-901</v>
      </c>
      <c r="J28" s="268">
        <f t="shared" si="0"/>
        <v>-901</v>
      </c>
      <c r="K28" s="268">
        <f t="shared" si="0"/>
        <v>-901</v>
      </c>
      <c r="L28" s="268">
        <f t="shared" si="0"/>
        <v>-901</v>
      </c>
      <c r="M28" s="268">
        <f t="shared" si="0"/>
        <v>-901</v>
      </c>
      <c r="N28" s="268">
        <f t="shared" si="0"/>
        <v>-901</v>
      </c>
      <c r="O28" s="268">
        <f t="shared" si="0"/>
        <v>-901</v>
      </c>
      <c r="P28" s="268">
        <f t="shared" si="0"/>
        <v>-901</v>
      </c>
      <c r="Q28" s="268">
        <f t="shared" si="0"/>
        <v>-901</v>
      </c>
      <c r="R28" s="268">
        <f t="shared" si="0"/>
        <v>-901</v>
      </c>
      <c r="S28" s="269" t="str">
        <f t="shared" si="3"/>
        <v/>
      </c>
      <c r="U28" s="306"/>
      <c r="V28" s="304"/>
    </row>
    <row r="29" spans="1:22" ht="14.4">
      <c r="A29" s="130">
        <f t="shared" si="1"/>
        <v>1923</v>
      </c>
      <c r="B29" s="305">
        <v>8370</v>
      </c>
      <c r="C29" s="302"/>
      <c r="D29" s="303">
        <v>-901</v>
      </c>
      <c r="E29" s="130"/>
      <c r="F29" s="131">
        <v>1935</v>
      </c>
      <c r="G29" s="268">
        <f t="shared" si="2"/>
        <v>-901</v>
      </c>
      <c r="H29" s="268">
        <f t="shared" si="0"/>
        <v>-901</v>
      </c>
      <c r="I29" s="268">
        <f t="shared" si="0"/>
        <v>-901</v>
      </c>
      <c r="J29" s="268">
        <f t="shared" si="0"/>
        <v>-901</v>
      </c>
      <c r="K29" s="268">
        <f t="shared" si="0"/>
        <v>-901</v>
      </c>
      <c r="L29" s="268">
        <f t="shared" si="0"/>
        <v>-901</v>
      </c>
      <c r="M29" s="268">
        <f t="shared" si="0"/>
        <v>-901</v>
      </c>
      <c r="N29" s="268">
        <f t="shared" si="0"/>
        <v>-901</v>
      </c>
      <c r="O29" s="268">
        <f t="shared" si="0"/>
        <v>-901</v>
      </c>
      <c r="P29" s="268">
        <f t="shared" si="0"/>
        <v>-901</v>
      </c>
      <c r="Q29" s="268">
        <f t="shared" si="0"/>
        <v>-901</v>
      </c>
      <c r="R29" s="268">
        <f t="shared" si="0"/>
        <v>-901</v>
      </c>
      <c r="S29" s="269" t="str">
        <f t="shared" si="3"/>
        <v/>
      </c>
      <c r="U29" s="306"/>
      <c r="V29" s="304"/>
    </row>
    <row r="30" spans="1:22" ht="14.4">
      <c r="A30" s="130">
        <f t="shared" si="1"/>
        <v>1923</v>
      </c>
      <c r="B30" s="305">
        <v>8401</v>
      </c>
      <c r="C30" s="302"/>
      <c r="D30" s="303">
        <v>-901</v>
      </c>
      <c r="E30" s="130"/>
      <c r="F30" s="131">
        <v>1936</v>
      </c>
      <c r="G30" s="268">
        <f t="shared" si="2"/>
        <v>-901</v>
      </c>
      <c r="H30" s="268">
        <f t="shared" si="0"/>
        <v>-901</v>
      </c>
      <c r="I30" s="268">
        <f t="shared" si="0"/>
        <v>-901</v>
      </c>
      <c r="J30" s="268">
        <f t="shared" si="0"/>
        <v>-901</v>
      </c>
      <c r="K30" s="268">
        <f t="shared" si="0"/>
        <v>-901</v>
      </c>
      <c r="L30" s="268">
        <f t="shared" si="0"/>
        <v>-901</v>
      </c>
      <c r="M30" s="268">
        <f t="shared" si="0"/>
        <v>-901</v>
      </c>
      <c r="N30" s="268">
        <f t="shared" si="0"/>
        <v>-901</v>
      </c>
      <c r="O30" s="268">
        <f t="shared" si="0"/>
        <v>-901</v>
      </c>
      <c r="P30" s="268">
        <f t="shared" si="0"/>
        <v>-901</v>
      </c>
      <c r="Q30" s="268">
        <f t="shared" si="0"/>
        <v>-901</v>
      </c>
      <c r="R30" s="268">
        <f t="shared" si="0"/>
        <v>-901</v>
      </c>
      <c r="S30" s="269" t="str">
        <f t="shared" si="3"/>
        <v/>
      </c>
      <c r="U30" s="306"/>
      <c r="V30" s="304"/>
    </row>
    <row r="31" spans="1:22" ht="14.4">
      <c r="A31" s="130">
        <f t="shared" si="1"/>
        <v>1923</v>
      </c>
      <c r="B31" s="305">
        <v>8432</v>
      </c>
      <c r="C31" s="302"/>
      <c r="D31" s="303">
        <v>-901</v>
      </c>
      <c r="E31" s="130"/>
      <c r="F31" s="131">
        <v>1937</v>
      </c>
      <c r="G31" s="268">
        <f t="shared" si="2"/>
        <v>-901</v>
      </c>
      <c r="H31" s="268">
        <f t="shared" si="0"/>
        <v>-901</v>
      </c>
      <c r="I31" s="268">
        <f t="shared" si="0"/>
        <v>-901</v>
      </c>
      <c r="J31" s="268">
        <f t="shared" si="0"/>
        <v>-901</v>
      </c>
      <c r="K31" s="268">
        <f t="shared" si="0"/>
        <v>-901</v>
      </c>
      <c r="L31" s="268">
        <f t="shared" si="0"/>
        <v>-901</v>
      </c>
      <c r="M31" s="268">
        <f t="shared" si="0"/>
        <v>-901</v>
      </c>
      <c r="N31" s="268">
        <f t="shared" si="0"/>
        <v>-901</v>
      </c>
      <c r="O31" s="268">
        <f t="shared" si="0"/>
        <v>-901</v>
      </c>
      <c r="P31" s="268">
        <f t="shared" si="0"/>
        <v>-901</v>
      </c>
      <c r="Q31" s="268">
        <f t="shared" si="0"/>
        <v>-901</v>
      </c>
      <c r="R31" s="268">
        <f t="shared" si="0"/>
        <v>-901</v>
      </c>
      <c r="S31" s="269" t="str">
        <f t="shared" si="3"/>
        <v/>
      </c>
      <c r="U31" s="306"/>
      <c r="V31" s="304"/>
    </row>
    <row r="32" spans="1:22" ht="14.4">
      <c r="A32" s="130">
        <f t="shared" si="1"/>
        <v>1923</v>
      </c>
      <c r="B32" s="305">
        <v>8460</v>
      </c>
      <c r="C32" s="302"/>
      <c r="D32" s="303">
        <v>-901</v>
      </c>
      <c r="E32" s="130"/>
      <c r="F32" s="131">
        <v>1938</v>
      </c>
      <c r="G32" s="268">
        <f t="shared" si="2"/>
        <v>-901</v>
      </c>
      <c r="H32" s="268">
        <f t="shared" si="2"/>
        <v>-901</v>
      </c>
      <c r="I32" s="268">
        <f t="shared" si="2"/>
        <v>-901</v>
      </c>
      <c r="J32" s="268">
        <f t="shared" si="2"/>
        <v>-901</v>
      </c>
      <c r="K32" s="268">
        <f t="shared" si="2"/>
        <v>-901</v>
      </c>
      <c r="L32" s="268">
        <f t="shared" si="2"/>
        <v>-901</v>
      </c>
      <c r="M32" s="268">
        <f t="shared" si="2"/>
        <v>-901</v>
      </c>
      <c r="N32" s="268">
        <f t="shared" si="2"/>
        <v>-901</v>
      </c>
      <c r="O32" s="268">
        <f t="shared" si="2"/>
        <v>-901</v>
      </c>
      <c r="P32" s="268">
        <f t="shared" si="2"/>
        <v>-901</v>
      </c>
      <c r="Q32" s="268">
        <f t="shared" si="2"/>
        <v>-901</v>
      </c>
      <c r="R32" s="268">
        <f t="shared" si="2"/>
        <v>-901</v>
      </c>
      <c r="S32" s="269" t="str">
        <f t="shared" si="3"/>
        <v/>
      </c>
      <c r="U32" s="306"/>
      <c r="V32" s="304"/>
    </row>
    <row r="33" spans="1:22" ht="14.4">
      <c r="A33" s="130">
        <f t="shared" si="1"/>
        <v>1923</v>
      </c>
      <c r="B33" s="305">
        <v>8491</v>
      </c>
      <c r="C33" s="302"/>
      <c r="D33" s="303">
        <v>-901</v>
      </c>
      <c r="E33" s="130"/>
      <c r="F33" s="131">
        <v>1939</v>
      </c>
      <c r="G33" s="268">
        <f t="shared" si="2"/>
        <v>-901</v>
      </c>
      <c r="H33" s="268">
        <f t="shared" si="2"/>
        <v>-901</v>
      </c>
      <c r="I33" s="268">
        <f t="shared" si="2"/>
        <v>-901</v>
      </c>
      <c r="J33" s="268">
        <f t="shared" si="2"/>
        <v>-901</v>
      </c>
      <c r="K33" s="268">
        <f t="shared" si="2"/>
        <v>-901</v>
      </c>
      <c r="L33" s="268">
        <f t="shared" si="2"/>
        <v>-901</v>
      </c>
      <c r="M33" s="268">
        <f t="shared" si="2"/>
        <v>-901</v>
      </c>
      <c r="N33" s="268">
        <f t="shared" si="2"/>
        <v>-901</v>
      </c>
      <c r="O33" s="268">
        <f t="shared" si="2"/>
        <v>-901</v>
      </c>
      <c r="P33" s="268">
        <f t="shared" si="2"/>
        <v>-901</v>
      </c>
      <c r="Q33" s="268">
        <f t="shared" si="2"/>
        <v>-901</v>
      </c>
      <c r="R33" s="268">
        <f t="shared" si="2"/>
        <v>-901</v>
      </c>
      <c r="S33" s="269" t="str">
        <f t="shared" si="3"/>
        <v/>
      </c>
      <c r="U33" s="306"/>
      <c r="V33" s="304"/>
    </row>
    <row r="34" spans="1:22" ht="14.4">
      <c r="A34" s="130">
        <f t="shared" si="1"/>
        <v>1923</v>
      </c>
      <c r="B34" s="305">
        <v>8521</v>
      </c>
      <c r="C34" s="302"/>
      <c r="D34" s="303">
        <v>-901</v>
      </c>
      <c r="E34" s="130"/>
      <c r="F34" s="131">
        <v>1940</v>
      </c>
      <c r="G34" s="268">
        <f t="shared" si="2"/>
        <v>-901</v>
      </c>
      <c r="H34" s="268">
        <f t="shared" si="2"/>
        <v>-901</v>
      </c>
      <c r="I34" s="268">
        <f t="shared" si="2"/>
        <v>-901</v>
      </c>
      <c r="J34" s="268">
        <f t="shared" si="2"/>
        <v>-901</v>
      </c>
      <c r="K34" s="268">
        <f t="shared" si="2"/>
        <v>-901</v>
      </c>
      <c r="L34" s="268">
        <f t="shared" si="2"/>
        <v>-901</v>
      </c>
      <c r="M34" s="268">
        <f t="shared" si="2"/>
        <v>-901</v>
      </c>
      <c r="N34" s="268">
        <f t="shared" si="2"/>
        <v>-901</v>
      </c>
      <c r="O34" s="268">
        <f t="shared" si="2"/>
        <v>-901</v>
      </c>
      <c r="P34" s="268">
        <f t="shared" si="2"/>
        <v>-901</v>
      </c>
      <c r="Q34" s="268">
        <f t="shared" si="2"/>
        <v>-901</v>
      </c>
      <c r="R34" s="268">
        <f t="shared" si="2"/>
        <v>-901</v>
      </c>
      <c r="S34" s="269" t="str">
        <f t="shared" si="3"/>
        <v/>
      </c>
      <c r="U34" s="306"/>
      <c r="V34" s="304"/>
    </row>
    <row r="35" spans="1:22" ht="14.4">
      <c r="A35" s="130">
        <f t="shared" si="1"/>
        <v>1923</v>
      </c>
      <c r="B35" s="305">
        <v>8552</v>
      </c>
      <c r="C35" s="302"/>
      <c r="D35" s="303">
        <v>-901</v>
      </c>
      <c r="E35" s="130"/>
      <c r="F35" s="131">
        <v>1941</v>
      </c>
      <c r="G35" s="268">
        <f t="shared" si="2"/>
        <v>-901</v>
      </c>
      <c r="H35" s="268">
        <f t="shared" si="2"/>
        <v>-901</v>
      </c>
      <c r="I35" s="268">
        <f t="shared" si="2"/>
        <v>-901</v>
      </c>
      <c r="J35" s="268">
        <f t="shared" si="2"/>
        <v>-901</v>
      </c>
      <c r="K35" s="268">
        <f t="shared" si="2"/>
        <v>-901</v>
      </c>
      <c r="L35" s="268">
        <f t="shared" si="2"/>
        <v>-901</v>
      </c>
      <c r="M35" s="268">
        <f t="shared" si="2"/>
        <v>-901</v>
      </c>
      <c r="N35" s="268">
        <f t="shared" si="2"/>
        <v>-901</v>
      </c>
      <c r="O35" s="268">
        <f t="shared" si="2"/>
        <v>-901</v>
      </c>
      <c r="P35" s="268">
        <f t="shared" si="2"/>
        <v>-901</v>
      </c>
      <c r="Q35" s="268">
        <f t="shared" si="2"/>
        <v>-901</v>
      </c>
      <c r="R35" s="268">
        <f t="shared" si="2"/>
        <v>-901</v>
      </c>
      <c r="S35" s="269" t="str">
        <f t="shared" si="3"/>
        <v/>
      </c>
      <c r="U35" s="306"/>
      <c r="V35" s="304"/>
    </row>
    <row r="36" spans="1:22" ht="14.4">
      <c r="A36" s="130">
        <f t="shared" si="1"/>
        <v>1923</v>
      </c>
      <c r="B36" s="305">
        <v>8582</v>
      </c>
      <c r="C36" s="302"/>
      <c r="D36" s="303">
        <v>-901</v>
      </c>
      <c r="E36" s="130"/>
      <c r="F36" s="131">
        <v>1942</v>
      </c>
      <c r="G36" s="268">
        <f t="shared" si="2"/>
        <v>-901</v>
      </c>
      <c r="H36" s="268">
        <f t="shared" si="2"/>
        <v>-901</v>
      </c>
      <c r="I36" s="268">
        <f t="shared" si="2"/>
        <v>-901</v>
      </c>
      <c r="J36" s="268">
        <f t="shared" si="2"/>
        <v>-901</v>
      </c>
      <c r="K36" s="268">
        <f t="shared" si="2"/>
        <v>-901</v>
      </c>
      <c r="L36" s="268">
        <f t="shared" si="2"/>
        <v>-901</v>
      </c>
      <c r="M36" s="268">
        <f t="shared" si="2"/>
        <v>-901</v>
      </c>
      <c r="N36" s="268">
        <f t="shared" si="2"/>
        <v>-901</v>
      </c>
      <c r="O36" s="268">
        <f t="shared" si="2"/>
        <v>-901</v>
      </c>
      <c r="P36" s="268">
        <f t="shared" si="2"/>
        <v>-901</v>
      </c>
      <c r="Q36" s="268">
        <f t="shared" si="2"/>
        <v>-901</v>
      </c>
      <c r="R36" s="268">
        <f t="shared" si="2"/>
        <v>-901</v>
      </c>
      <c r="S36" s="269" t="str">
        <f t="shared" si="3"/>
        <v/>
      </c>
      <c r="U36" s="306"/>
      <c r="V36" s="304"/>
    </row>
    <row r="37" spans="1:22" ht="14.4">
      <c r="A37" s="130">
        <f t="shared" si="1"/>
        <v>1923</v>
      </c>
      <c r="B37" s="305">
        <v>8613</v>
      </c>
      <c r="C37" s="302"/>
      <c r="D37" s="303">
        <v>-901</v>
      </c>
      <c r="E37" s="130"/>
      <c r="F37" s="131">
        <v>1943</v>
      </c>
      <c r="G37" s="268">
        <f t="shared" si="2"/>
        <v>-901</v>
      </c>
      <c r="H37" s="268">
        <f t="shared" si="2"/>
        <v>-901</v>
      </c>
      <c r="I37" s="268">
        <f t="shared" si="2"/>
        <v>-901</v>
      </c>
      <c r="J37" s="268">
        <f t="shared" si="2"/>
        <v>-901</v>
      </c>
      <c r="K37" s="268">
        <f t="shared" si="2"/>
        <v>-901</v>
      </c>
      <c r="L37" s="268">
        <f t="shared" si="2"/>
        <v>-901</v>
      </c>
      <c r="M37" s="268">
        <f t="shared" si="2"/>
        <v>-901</v>
      </c>
      <c r="N37" s="268">
        <f t="shared" si="2"/>
        <v>-901</v>
      </c>
      <c r="O37" s="268">
        <f t="shared" si="2"/>
        <v>-901</v>
      </c>
      <c r="P37" s="268">
        <f t="shared" si="2"/>
        <v>-901</v>
      </c>
      <c r="Q37" s="268">
        <f t="shared" si="2"/>
        <v>-901</v>
      </c>
      <c r="R37" s="268">
        <f t="shared" si="2"/>
        <v>-901</v>
      </c>
      <c r="S37" s="269" t="str">
        <f t="shared" si="3"/>
        <v/>
      </c>
      <c r="U37" s="306"/>
      <c r="V37" s="304"/>
    </row>
    <row r="38" spans="1:22" ht="14.4">
      <c r="A38" s="130">
        <f t="shared" si="1"/>
        <v>1923</v>
      </c>
      <c r="B38" s="305">
        <v>8644</v>
      </c>
      <c r="C38" s="302"/>
      <c r="D38" s="303">
        <v>-901</v>
      </c>
      <c r="E38" s="130"/>
      <c r="F38" s="131">
        <v>1944</v>
      </c>
      <c r="G38" s="268">
        <f t="shared" si="2"/>
        <v>-901</v>
      </c>
      <c r="H38" s="268">
        <f t="shared" si="2"/>
        <v>-901</v>
      </c>
      <c r="I38" s="268">
        <f t="shared" si="2"/>
        <v>-901</v>
      </c>
      <c r="J38" s="268">
        <f t="shared" si="2"/>
        <v>-901</v>
      </c>
      <c r="K38" s="268">
        <f t="shared" si="2"/>
        <v>-901</v>
      </c>
      <c r="L38" s="268">
        <f t="shared" si="2"/>
        <v>-901</v>
      </c>
      <c r="M38" s="268">
        <f t="shared" si="2"/>
        <v>-901</v>
      </c>
      <c r="N38" s="268">
        <f t="shared" si="2"/>
        <v>-901</v>
      </c>
      <c r="O38" s="268">
        <f t="shared" si="2"/>
        <v>-901</v>
      </c>
      <c r="P38" s="268">
        <f t="shared" si="2"/>
        <v>-901</v>
      </c>
      <c r="Q38" s="268">
        <f t="shared" si="2"/>
        <v>-901</v>
      </c>
      <c r="R38" s="268">
        <f t="shared" si="2"/>
        <v>-901</v>
      </c>
      <c r="S38" s="269" t="str">
        <f t="shared" si="3"/>
        <v/>
      </c>
      <c r="U38" s="306"/>
      <c r="V38" s="304"/>
    </row>
    <row r="39" spans="1:22" ht="14.4">
      <c r="A39" s="130">
        <f t="shared" si="1"/>
        <v>1923</v>
      </c>
      <c r="B39" s="305">
        <v>8674</v>
      </c>
      <c r="C39" s="302"/>
      <c r="D39" s="303">
        <v>-901</v>
      </c>
      <c r="E39" s="130"/>
      <c r="F39" s="131">
        <v>1945</v>
      </c>
      <c r="G39" s="268">
        <f t="shared" si="2"/>
        <v>-901</v>
      </c>
      <c r="H39" s="268">
        <f t="shared" si="2"/>
        <v>-901</v>
      </c>
      <c r="I39" s="268">
        <f t="shared" si="2"/>
        <v>-901</v>
      </c>
      <c r="J39" s="268">
        <f t="shared" si="2"/>
        <v>-901</v>
      </c>
      <c r="K39" s="268">
        <f t="shared" si="2"/>
        <v>-901</v>
      </c>
      <c r="L39" s="268">
        <f t="shared" si="2"/>
        <v>-901</v>
      </c>
      <c r="M39" s="268">
        <f t="shared" si="2"/>
        <v>-901</v>
      </c>
      <c r="N39" s="268">
        <f t="shared" si="2"/>
        <v>-901</v>
      </c>
      <c r="O39" s="268">
        <f t="shared" si="2"/>
        <v>-901</v>
      </c>
      <c r="P39" s="268">
        <f t="shared" si="2"/>
        <v>-901</v>
      </c>
      <c r="Q39" s="268">
        <f t="shared" si="2"/>
        <v>-901</v>
      </c>
      <c r="R39" s="268">
        <f t="shared" si="2"/>
        <v>-901</v>
      </c>
      <c r="S39" s="269" t="str">
        <f t="shared" si="3"/>
        <v/>
      </c>
      <c r="U39" s="306"/>
      <c r="V39" s="304"/>
    </row>
    <row r="40" spans="1:22" ht="14.4">
      <c r="A40" s="130">
        <f t="shared" si="1"/>
        <v>1924</v>
      </c>
      <c r="B40" s="305">
        <v>8705</v>
      </c>
      <c r="C40" s="302"/>
      <c r="D40" s="303">
        <v>-901</v>
      </c>
      <c r="E40" s="130"/>
      <c r="F40" s="131">
        <v>1946</v>
      </c>
      <c r="G40" s="268">
        <f t="shared" si="2"/>
        <v>-901</v>
      </c>
      <c r="H40" s="268">
        <f t="shared" si="2"/>
        <v>-901</v>
      </c>
      <c r="I40" s="268">
        <f t="shared" si="2"/>
        <v>-901</v>
      </c>
      <c r="J40" s="268">
        <f t="shared" si="2"/>
        <v>-901</v>
      </c>
      <c r="K40" s="268">
        <f t="shared" si="2"/>
        <v>-901</v>
      </c>
      <c r="L40" s="268">
        <f t="shared" si="2"/>
        <v>-901</v>
      </c>
      <c r="M40" s="268">
        <f t="shared" si="2"/>
        <v>-901</v>
      </c>
      <c r="N40" s="268">
        <f t="shared" si="2"/>
        <v>-901</v>
      </c>
      <c r="O40" s="268">
        <f t="shared" si="2"/>
        <v>-901</v>
      </c>
      <c r="P40" s="268">
        <f t="shared" si="2"/>
        <v>-901</v>
      </c>
      <c r="Q40" s="268">
        <f t="shared" si="2"/>
        <v>-901</v>
      </c>
      <c r="R40" s="268">
        <f t="shared" si="2"/>
        <v>-901</v>
      </c>
      <c r="S40" s="269" t="str">
        <f t="shared" si="3"/>
        <v/>
      </c>
      <c r="U40" s="306"/>
      <c r="V40" s="304"/>
    </row>
    <row r="41" spans="1:22" ht="14.4">
      <c r="A41" s="130">
        <f t="shared" si="1"/>
        <v>1924</v>
      </c>
      <c r="B41" s="305">
        <v>8735</v>
      </c>
      <c r="C41" s="302"/>
      <c r="D41" s="303">
        <v>-901</v>
      </c>
      <c r="E41" s="130"/>
      <c r="F41" s="131">
        <v>1947</v>
      </c>
      <c r="G41" s="268">
        <f t="shared" si="2"/>
        <v>-901</v>
      </c>
      <c r="H41" s="268">
        <f t="shared" si="2"/>
        <v>-901</v>
      </c>
      <c r="I41" s="268">
        <f t="shared" si="2"/>
        <v>-901</v>
      </c>
      <c r="J41" s="268">
        <f t="shared" si="2"/>
        <v>-901</v>
      </c>
      <c r="K41" s="268">
        <f t="shared" si="2"/>
        <v>-901</v>
      </c>
      <c r="L41" s="268">
        <f t="shared" si="2"/>
        <v>-901</v>
      </c>
      <c r="M41" s="268">
        <f t="shared" si="2"/>
        <v>-901</v>
      </c>
      <c r="N41" s="268">
        <f t="shared" si="2"/>
        <v>-901</v>
      </c>
      <c r="O41" s="268">
        <f t="shared" si="2"/>
        <v>-901</v>
      </c>
      <c r="P41" s="268">
        <f t="shared" si="2"/>
        <v>-901</v>
      </c>
      <c r="Q41" s="268">
        <f t="shared" si="2"/>
        <v>-901</v>
      </c>
      <c r="R41" s="268">
        <f t="shared" si="2"/>
        <v>-901</v>
      </c>
      <c r="S41" s="269" t="str">
        <f t="shared" si="3"/>
        <v/>
      </c>
      <c r="U41" s="306"/>
      <c r="V41" s="304"/>
    </row>
    <row r="42" spans="1:22" ht="14.4">
      <c r="A42" s="130">
        <f t="shared" si="1"/>
        <v>1924</v>
      </c>
      <c r="B42" s="305">
        <v>8766</v>
      </c>
      <c r="C42" s="302"/>
      <c r="D42" s="303">
        <v>-901</v>
      </c>
      <c r="E42" s="130"/>
      <c r="F42" s="131">
        <v>1948</v>
      </c>
      <c r="G42" s="268">
        <f t="shared" si="2"/>
        <v>-901</v>
      </c>
      <c r="H42" s="268">
        <f t="shared" si="2"/>
        <v>-901</v>
      </c>
      <c r="I42" s="268">
        <f t="shared" si="2"/>
        <v>-901</v>
      </c>
      <c r="J42" s="268">
        <f t="shared" si="2"/>
        <v>-901</v>
      </c>
      <c r="K42" s="268">
        <f t="shared" si="2"/>
        <v>-901</v>
      </c>
      <c r="L42" s="268">
        <f t="shared" si="2"/>
        <v>-901</v>
      </c>
      <c r="M42" s="268">
        <f t="shared" si="2"/>
        <v>-901</v>
      </c>
      <c r="N42" s="268">
        <f t="shared" si="2"/>
        <v>-901</v>
      </c>
      <c r="O42" s="268">
        <f t="shared" si="2"/>
        <v>-901</v>
      </c>
      <c r="P42" s="268">
        <f t="shared" si="2"/>
        <v>-901</v>
      </c>
      <c r="Q42" s="268">
        <f t="shared" si="2"/>
        <v>-901</v>
      </c>
      <c r="R42" s="268">
        <f t="shared" si="2"/>
        <v>-901</v>
      </c>
      <c r="S42" s="269" t="str">
        <f t="shared" si="3"/>
        <v/>
      </c>
      <c r="U42" s="306"/>
      <c r="V42" s="304"/>
    </row>
    <row r="43" spans="1:22" ht="14.4">
      <c r="A43" s="130">
        <f t="shared" si="1"/>
        <v>1924</v>
      </c>
      <c r="B43" s="305">
        <v>8797</v>
      </c>
      <c r="C43" s="302"/>
      <c r="D43" s="303">
        <v>-901</v>
      </c>
      <c r="E43" s="130"/>
      <c r="F43" s="131">
        <v>1949</v>
      </c>
      <c r="G43" s="268">
        <f t="shared" si="2"/>
        <v>-901</v>
      </c>
      <c r="H43" s="268">
        <f t="shared" si="2"/>
        <v>-901</v>
      </c>
      <c r="I43" s="268">
        <f t="shared" si="2"/>
        <v>-901</v>
      </c>
      <c r="J43" s="268">
        <f t="shared" si="2"/>
        <v>-901</v>
      </c>
      <c r="K43" s="268">
        <f t="shared" si="2"/>
        <v>-901</v>
      </c>
      <c r="L43" s="268">
        <f t="shared" si="2"/>
        <v>-901</v>
      </c>
      <c r="M43" s="268">
        <f t="shared" si="2"/>
        <v>-901</v>
      </c>
      <c r="N43" s="268">
        <f t="shared" si="2"/>
        <v>-901</v>
      </c>
      <c r="O43" s="268">
        <f t="shared" si="2"/>
        <v>-901</v>
      </c>
      <c r="P43" s="268">
        <f t="shared" si="2"/>
        <v>-901</v>
      </c>
      <c r="Q43" s="268">
        <f t="shared" si="2"/>
        <v>-901</v>
      </c>
      <c r="R43" s="268">
        <f t="shared" si="2"/>
        <v>-901</v>
      </c>
      <c r="S43" s="269" t="str">
        <f t="shared" si="3"/>
        <v/>
      </c>
      <c r="U43" s="306"/>
      <c r="V43" s="304"/>
    </row>
    <row r="44" spans="1:22" ht="14.4">
      <c r="A44" s="130">
        <f t="shared" si="1"/>
        <v>1924</v>
      </c>
      <c r="B44" s="305">
        <v>8826</v>
      </c>
      <c r="C44" s="302"/>
      <c r="D44" s="303">
        <v>-901</v>
      </c>
      <c r="E44" s="130"/>
      <c r="F44" s="131">
        <v>1950</v>
      </c>
      <c r="G44" s="268">
        <f t="shared" si="2"/>
        <v>-901</v>
      </c>
      <c r="H44" s="268">
        <f t="shared" si="2"/>
        <v>-901</v>
      </c>
      <c r="I44" s="268">
        <f t="shared" si="2"/>
        <v>-901</v>
      </c>
      <c r="J44" s="268">
        <f t="shared" si="2"/>
        <v>-901</v>
      </c>
      <c r="K44" s="268">
        <f t="shared" si="2"/>
        <v>-901</v>
      </c>
      <c r="L44" s="268">
        <f t="shared" si="2"/>
        <v>-901</v>
      </c>
      <c r="M44" s="268">
        <f t="shared" si="2"/>
        <v>-901</v>
      </c>
      <c r="N44" s="268">
        <f t="shared" si="2"/>
        <v>-901</v>
      </c>
      <c r="O44" s="268">
        <f t="shared" si="2"/>
        <v>-901</v>
      </c>
      <c r="P44" s="268">
        <f t="shared" si="2"/>
        <v>-901</v>
      </c>
      <c r="Q44" s="268">
        <f t="shared" si="2"/>
        <v>-901</v>
      </c>
      <c r="R44" s="268">
        <f t="shared" si="2"/>
        <v>-901</v>
      </c>
      <c r="S44" s="269" t="str">
        <f t="shared" si="3"/>
        <v/>
      </c>
      <c r="U44" s="306"/>
      <c r="V44" s="304"/>
    </row>
    <row r="45" spans="1:22" ht="14.4">
      <c r="A45" s="130">
        <f t="shared" si="1"/>
        <v>1924</v>
      </c>
      <c r="B45" s="305">
        <v>8857</v>
      </c>
      <c r="C45" s="302"/>
      <c r="D45" s="303">
        <v>-901</v>
      </c>
      <c r="E45" s="130"/>
      <c r="F45" s="131">
        <v>1951</v>
      </c>
      <c r="G45" s="268">
        <f t="shared" si="2"/>
        <v>-901</v>
      </c>
      <c r="H45" s="268">
        <f t="shared" si="2"/>
        <v>-901</v>
      </c>
      <c r="I45" s="268">
        <f t="shared" si="2"/>
        <v>-901</v>
      </c>
      <c r="J45" s="268">
        <f t="shared" si="2"/>
        <v>-901</v>
      </c>
      <c r="K45" s="268">
        <f t="shared" si="2"/>
        <v>-901</v>
      </c>
      <c r="L45" s="268">
        <f t="shared" si="2"/>
        <v>-901</v>
      </c>
      <c r="M45" s="268">
        <f t="shared" si="2"/>
        <v>-901</v>
      </c>
      <c r="N45" s="268">
        <f t="shared" si="2"/>
        <v>-901</v>
      </c>
      <c r="O45" s="268">
        <f t="shared" si="2"/>
        <v>-901</v>
      </c>
      <c r="P45" s="268">
        <f t="shared" si="2"/>
        <v>-901</v>
      </c>
      <c r="Q45" s="268">
        <f t="shared" si="2"/>
        <v>-901</v>
      </c>
      <c r="R45" s="268">
        <f t="shared" si="2"/>
        <v>-901</v>
      </c>
      <c r="S45" s="269" t="str">
        <f t="shared" si="3"/>
        <v/>
      </c>
      <c r="U45" s="306"/>
      <c r="V45" s="304"/>
    </row>
    <row r="46" spans="1:22" ht="14.4">
      <c r="A46" s="130">
        <f t="shared" si="1"/>
        <v>1924</v>
      </c>
      <c r="B46" s="305">
        <v>8887</v>
      </c>
      <c r="C46" s="302"/>
      <c r="D46" s="303">
        <v>-901</v>
      </c>
      <c r="E46" s="130"/>
      <c r="F46" s="131">
        <v>1952</v>
      </c>
      <c r="G46" s="268">
        <f t="shared" si="2"/>
        <v>-901</v>
      </c>
      <c r="H46" s="268">
        <f t="shared" si="2"/>
        <v>-901</v>
      </c>
      <c r="I46" s="268">
        <f t="shared" si="2"/>
        <v>-901</v>
      </c>
      <c r="J46" s="268">
        <f t="shared" si="2"/>
        <v>-901</v>
      </c>
      <c r="K46" s="268">
        <f t="shared" si="2"/>
        <v>-901</v>
      </c>
      <c r="L46" s="268">
        <f t="shared" si="2"/>
        <v>-901</v>
      </c>
      <c r="M46" s="268">
        <f t="shared" si="2"/>
        <v>-901</v>
      </c>
      <c r="N46" s="268">
        <f t="shared" si="2"/>
        <v>-901</v>
      </c>
      <c r="O46" s="268">
        <f t="shared" si="2"/>
        <v>-901</v>
      </c>
      <c r="P46" s="268">
        <f t="shared" si="2"/>
        <v>-901</v>
      </c>
      <c r="Q46" s="268">
        <f t="shared" si="2"/>
        <v>-901</v>
      </c>
      <c r="R46" s="268">
        <f t="shared" si="2"/>
        <v>-901</v>
      </c>
      <c r="S46" s="269" t="str">
        <f t="shared" si="3"/>
        <v/>
      </c>
      <c r="U46" s="306"/>
      <c r="V46" s="304"/>
    </row>
    <row r="47" spans="1:22" ht="14.4">
      <c r="A47" s="130">
        <f t="shared" si="1"/>
        <v>1924</v>
      </c>
      <c r="B47" s="305">
        <v>8918</v>
      </c>
      <c r="C47" s="302"/>
      <c r="D47" s="303">
        <v>-901</v>
      </c>
      <c r="E47" s="130"/>
      <c r="F47" s="131">
        <v>1953</v>
      </c>
      <c r="G47" s="268">
        <f t="shared" si="2"/>
        <v>-901</v>
      </c>
      <c r="H47" s="268">
        <f t="shared" si="2"/>
        <v>-901</v>
      </c>
      <c r="I47" s="268">
        <f t="shared" si="2"/>
        <v>-901</v>
      </c>
      <c r="J47" s="268">
        <f t="shared" si="2"/>
        <v>-901</v>
      </c>
      <c r="K47" s="268">
        <f t="shared" si="2"/>
        <v>-901</v>
      </c>
      <c r="L47" s="268">
        <f t="shared" si="2"/>
        <v>-901</v>
      </c>
      <c r="M47" s="268">
        <f t="shared" si="2"/>
        <v>-901</v>
      </c>
      <c r="N47" s="268">
        <f t="shared" si="2"/>
        <v>-901</v>
      </c>
      <c r="O47" s="268">
        <f t="shared" si="2"/>
        <v>-901</v>
      </c>
      <c r="P47" s="268">
        <f t="shared" si="2"/>
        <v>-901</v>
      </c>
      <c r="Q47" s="268">
        <f t="shared" si="2"/>
        <v>-901</v>
      </c>
      <c r="R47" s="268">
        <f t="shared" si="2"/>
        <v>-901</v>
      </c>
      <c r="S47" s="269" t="str">
        <f t="shared" si="3"/>
        <v/>
      </c>
      <c r="U47" s="306"/>
      <c r="V47" s="304"/>
    </row>
    <row r="48" spans="1:22" ht="14.4">
      <c r="A48" s="130">
        <f t="shared" si="1"/>
        <v>1924</v>
      </c>
      <c r="B48" s="305">
        <v>8948</v>
      </c>
      <c r="C48" s="302"/>
      <c r="D48" s="303">
        <v>-901</v>
      </c>
      <c r="E48" s="130"/>
      <c r="F48" s="131">
        <v>1954</v>
      </c>
      <c r="G48" s="268">
        <f t="shared" si="2"/>
        <v>-901</v>
      </c>
      <c r="H48" s="268">
        <f t="shared" si="2"/>
        <v>-901</v>
      </c>
      <c r="I48" s="268">
        <f t="shared" si="2"/>
        <v>-901</v>
      </c>
      <c r="J48" s="268">
        <f t="shared" si="2"/>
        <v>-901</v>
      </c>
      <c r="K48" s="268">
        <f t="shared" si="2"/>
        <v>-901</v>
      </c>
      <c r="L48" s="268">
        <f t="shared" si="2"/>
        <v>-901</v>
      </c>
      <c r="M48" s="268">
        <f t="shared" si="2"/>
        <v>-901</v>
      </c>
      <c r="N48" s="268">
        <f t="shared" si="2"/>
        <v>-901</v>
      </c>
      <c r="O48" s="268">
        <f t="shared" si="2"/>
        <v>-901</v>
      </c>
      <c r="P48" s="268">
        <f t="shared" si="2"/>
        <v>-901</v>
      </c>
      <c r="Q48" s="268">
        <f t="shared" si="2"/>
        <v>-901</v>
      </c>
      <c r="R48" s="268">
        <f t="shared" si="2"/>
        <v>-901</v>
      </c>
      <c r="S48" s="269" t="str">
        <f t="shared" si="3"/>
        <v/>
      </c>
      <c r="U48" s="306"/>
      <c r="V48" s="304"/>
    </row>
    <row r="49" spans="1:22" ht="14.4">
      <c r="A49" s="130">
        <f t="shared" si="1"/>
        <v>1924</v>
      </c>
      <c r="B49" s="305">
        <v>8979</v>
      </c>
      <c r="C49" s="302"/>
      <c r="D49" s="303">
        <v>-901</v>
      </c>
      <c r="E49" s="130"/>
      <c r="F49" s="131">
        <v>1955</v>
      </c>
      <c r="G49" s="268">
        <f t="shared" ref="G49:R70" si="4">IF(INDEX($D$16:$D$2000,($F49-$F$16)*12+G$12,1)&lt;&gt;-901,INDEX($D$16:$D$2000,($F49-$F$16)*12+G$12,1)*1000,-901)</f>
        <v>-901</v>
      </c>
      <c r="H49" s="268">
        <f t="shared" si="4"/>
        <v>-901</v>
      </c>
      <c r="I49" s="268">
        <f t="shared" si="4"/>
        <v>-901</v>
      </c>
      <c r="J49" s="268">
        <f t="shared" si="4"/>
        <v>-901</v>
      </c>
      <c r="K49" s="268">
        <f t="shared" si="4"/>
        <v>-901</v>
      </c>
      <c r="L49" s="268">
        <f t="shared" si="4"/>
        <v>-901</v>
      </c>
      <c r="M49" s="268">
        <f t="shared" si="4"/>
        <v>-901</v>
      </c>
      <c r="N49" s="268">
        <f t="shared" si="4"/>
        <v>-901</v>
      </c>
      <c r="O49" s="268">
        <f t="shared" si="4"/>
        <v>-901</v>
      </c>
      <c r="P49" s="268">
        <f t="shared" si="4"/>
        <v>-901</v>
      </c>
      <c r="Q49" s="268">
        <f t="shared" si="4"/>
        <v>-901</v>
      </c>
      <c r="R49" s="268">
        <f t="shared" si="4"/>
        <v>-901</v>
      </c>
      <c r="S49" s="269" t="str">
        <f t="shared" si="3"/>
        <v/>
      </c>
      <c r="U49" s="306"/>
      <c r="V49" s="304"/>
    </row>
    <row r="50" spans="1:22" ht="14.4">
      <c r="A50" s="130">
        <f t="shared" si="1"/>
        <v>1924</v>
      </c>
      <c r="B50" s="305">
        <v>9010</v>
      </c>
      <c r="C50" s="302"/>
      <c r="D50" s="303">
        <v>-901</v>
      </c>
      <c r="E50" s="130"/>
      <c r="F50" s="131">
        <v>1956</v>
      </c>
      <c r="G50" s="268">
        <f t="shared" si="4"/>
        <v>-901</v>
      </c>
      <c r="H50" s="268">
        <f t="shared" si="4"/>
        <v>-901</v>
      </c>
      <c r="I50" s="268">
        <f t="shared" si="4"/>
        <v>-901</v>
      </c>
      <c r="J50" s="268">
        <f t="shared" si="4"/>
        <v>-901</v>
      </c>
      <c r="K50" s="268">
        <f t="shared" si="4"/>
        <v>-901</v>
      </c>
      <c r="L50" s="268">
        <f t="shared" si="4"/>
        <v>-901</v>
      </c>
      <c r="M50" s="268">
        <f t="shared" si="4"/>
        <v>-901</v>
      </c>
      <c r="N50" s="268">
        <f t="shared" si="4"/>
        <v>-901</v>
      </c>
      <c r="O50" s="268">
        <f t="shared" si="4"/>
        <v>-901</v>
      </c>
      <c r="P50" s="268">
        <f t="shared" si="4"/>
        <v>-901</v>
      </c>
      <c r="Q50" s="268">
        <f t="shared" si="4"/>
        <v>-901</v>
      </c>
      <c r="R50" s="268">
        <f t="shared" si="4"/>
        <v>-901</v>
      </c>
      <c r="S50" s="269" t="str">
        <f t="shared" si="3"/>
        <v/>
      </c>
      <c r="U50" s="306"/>
      <c r="V50" s="304"/>
    </row>
    <row r="51" spans="1:22" ht="14.4">
      <c r="A51" s="130">
        <f t="shared" si="1"/>
        <v>1924</v>
      </c>
      <c r="B51" s="305">
        <v>9040</v>
      </c>
      <c r="C51" s="302"/>
      <c r="D51" s="303">
        <v>-901</v>
      </c>
      <c r="E51" s="130"/>
      <c r="F51" s="131">
        <v>1957</v>
      </c>
      <c r="G51" s="268">
        <f t="shared" si="4"/>
        <v>-901</v>
      </c>
      <c r="H51" s="268">
        <f t="shared" si="4"/>
        <v>-901</v>
      </c>
      <c r="I51" s="268">
        <f t="shared" si="4"/>
        <v>-901</v>
      </c>
      <c r="J51" s="268">
        <f t="shared" si="4"/>
        <v>-901</v>
      </c>
      <c r="K51" s="268">
        <f t="shared" si="4"/>
        <v>-901</v>
      </c>
      <c r="L51" s="268">
        <f t="shared" si="4"/>
        <v>-901</v>
      </c>
      <c r="M51" s="268">
        <f t="shared" si="4"/>
        <v>-901</v>
      </c>
      <c r="N51" s="268">
        <f t="shared" si="4"/>
        <v>-901</v>
      </c>
      <c r="O51" s="268">
        <f t="shared" si="4"/>
        <v>-901</v>
      </c>
      <c r="P51" s="268">
        <f t="shared" si="4"/>
        <v>-901</v>
      </c>
      <c r="Q51" s="268">
        <f t="shared" si="4"/>
        <v>-901</v>
      </c>
      <c r="R51" s="268">
        <f t="shared" si="4"/>
        <v>-901</v>
      </c>
      <c r="S51" s="269" t="str">
        <f t="shared" si="3"/>
        <v/>
      </c>
      <c r="U51" s="306"/>
      <c r="V51" s="304"/>
    </row>
    <row r="52" spans="1:22" ht="14.4">
      <c r="A52" s="130">
        <f t="shared" si="1"/>
        <v>1925</v>
      </c>
      <c r="B52" s="305">
        <v>9071</v>
      </c>
      <c r="C52" s="302"/>
      <c r="D52" s="303">
        <v>-901</v>
      </c>
      <c r="E52" s="130"/>
      <c r="F52" s="131">
        <v>1958</v>
      </c>
      <c r="G52" s="268">
        <f t="shared" si="4"/>
        <v>-901</v>
      </c>
      <c r="H52" s="268">
        <f t="shared" si="4"/>
        <v>-901</v>
      </c>
      <c r="I52" s="268">
        <f t="shared" si="4"/>
        <v>-901</v>
      </c>
      <c r="J52" s="268">
        <f t="shared" si="4"/>
        <v>-901</v>
      </c>
      <c r="K52" s="268">
        <f t="shared" si="4"/>
        <v>-901</v>
      </c>
      <c r="L52" s="268">
        <f t="shared" si="4"/>
        <v>-901</v>
      </c>
      <c r="M52" s="268">
        <f t="shared" si="4"/>
        <v>-901</v>
      </c>
      <c r="N52" s="268">
        <f t="shared" si="4"/>
        <v>-901</v>
      </c>
      <c r="O52" s="268">
        <f t="shared" si="4"/>
        <v>-901</v>
      </c>
      <c r="P52" s="268">
        <f t="shared" si="4"/>
        <v>-901</v>
      </c>
      <c r="Q52" s="268">
        <f t="shared" si="4"/>
        <v>-901</v>
      </c>
      <c r="R52" s="268">
        <f t="shared" si="4"/>
        <v>-901</v>
      </c>
      <c r="S52" s="269" t="str">
        <f t="shared" si="3"/>
        <v/>
      </c>
      <c r="U52" s="306"/>
      <c r="V52" s="304"/>
    </row>
    <row r="53" spans="1:22" ht="14.4">
      <c r="A53" s="130">
        <f t="shared" si="1"/>
        <v>1925</v>
      </c>
      <c r="B53" s="305">
        <v>9101</v>
      </c>
      <c r="C53" s="302"/>
      <c r="D53" s="303">
        <v>-901</v>
      </c>
      <c r="E53" s="130"/>
      <c r="F53" s="131">
        <v>1959</v>
      </c>
      <c r="G53" s="268">
        <f t="shared" si="4"/>
        <v>-901</v>
      </c>
      <c r="H53" s="268">
        <f t="shared" si="4"/>
        <v>-901</v>
      </c>
      <c r="I53" s="268">
        <f t="shared" si="4"/>
        <v>-901</v>
      </c>
      <c r="J53" s="268">
        <f t="shared" si="4"/>
        <v>-901</v>
      </c>
      <c r="K53" s="268">
        <f t="shared" si="4"/>
        <v>-901</v>
      </c>
      <c r="L53" s="268">
        <f t="shared" si="4"/>
        <v>-901</v>
      </c>
      <c r="M53" s="268">
        <f t="shared" si="4"/>
        <v>-901</v>
      </c>
      <c r="N53" s="268">
        <f t="shared" si="4"/>
        <v>-901</v>
      </c>
      <c r="O53" s="268">
        <f t="shared" si="4"/>
        <v>-901</v>
      </c>
      <c r="P53" s="268">
        <f t="shared" si="4"/>
        <v>-901</v>
      </c>
      <c r="Q53" s="268">
        <f t="shared" si="4"/>
        <v>-901</v>
      </c>
      <c r="R53" s="268">
        <f t="shared" si="4"/>
        <v>-901</v>
      </c>
      <c r="S53" s="269" t="str">
        <f t="shared" si="3"/>
        <v/>
      </c>
      <c r="U53" s="306"/>
      <c r="V53" s="304"/>
    </row>
    <row r="54" spans="1:22" ht="14.4">
      <c r="A54" s="130">
        <f t="shared" si="1"/>
        <v>1925</v>
      </c>
      <c r="B54" s="305">
        <v>9132</v>
      </c>
      <c r="C54" s="302"/>
      <c r="D54" s="303">
        <v>-901</v>
      </c>
      <c r="E54" s="130"/>
      <c r="F54" s="131">
        <v>1960</v>
      </c>
      <c r="G54" s="268">
        <f t="shared" si="4"/>
        <v>-901</v>
      </c>
      <c r="H54" s="268">
        <f t="shared" si="4"/>
        <v>-901</v>
      </c>
      <c r="I54" s="268">
        <f t="shared" si="4"/>
        <v>-901</v>
      </c>
      <c r="J54" s="268">
        <f t="shared" si="4"/>
        <v>-901</v>
      </c>
      <c r="K54" s="268">
        <f t="shared" si="4"/>
        <v>-901</v>
      </c>
      <c r="L54" s="268">
        <f t="shared" si="4"/>
        <v>-901</v>
      </c>
      <c r="M54" s="268">
        <f t="shared" si="4"/>
        <v>-901</v>
      </c>
      <c r="N54" s="268">
        <f t="shared" si="4"/>
        <v>-901</v>
      </c>
      <c r="O54" s="268">
        <f t="shared" si="4"/>
        <v>-901</v>
      </c>
      <c r="P54" s="268">
        <f t="shared" si="4"/>
        <v>-901</v>
      </c>
      <c r="Q54" s="268">
        <f t="shared" si="4"/>
        <v>-901</v>
      </c>
      <c r="R54" s="268">
        <f t="shared" si="4"/>
        <v>-901</v>
      </c>
      <c r="S54" s="269" t="str">
        <f t="shared" si="3"/>
        <v/>
      </c>
      <c r="U54" s="306"/>
      <c r="V54" s="304"/>
    </row>
    <row r="55" spans="1:22" ht="14.4">
      <c r="A55" s="130">
        <f t="shared" si="1"/>
        <v>1925</v>
      </c>
      <c r="B55" s="305">
        <v>9163</v>
      </c>
      <c r="C55" s="302"/>
      <c r="D55" s="303">
        <v>-901</v>
      </c>
      <c r="E55" s="130"/>
      <c r="F55" s="131">
        <v>1961</v>
      </c>
      <c r="G55" s="268">
        <f t="shared" si="4"/>
        <v>-901</v>
      </c>
      <c r="H55" s="268">
        <f t="shared" si="4"/>
        <v>-901</v>
      </c>
      <c r="I55" s="268">
        <f t="shared" si="4"/>
        <v>-901</v>
      </c>
      <c r="J55" s="268">
        <f t="shared" si="4"/>
        <v>-901</v>
      </c>
      <c r="K55" s="268">
        <f t="shared" si="4"/>
        <v>-901</v>
      </c>
      <c r="L55" s="268">
        <f t="shared" si="4"/>
        <v>-901</v>
      </c>
      <c r="M55" s="268">
        <f t="shared" si="4"/>
        <v>-901</v>
      </c>
      <c r="N55" s="268">
        <f t="shared" si="4"/>
        <v>-901</v>
      </c>
      <c r="O55" s="268">
        <f t="shared" si="4"/>
        <v>-901</v>
      </c>
      <c r="P55" s="268">
        <f t="shared" si="4"/>
        <v>-901</v>
      </c>
      <c r="Q55" s="268">
        <f t="shared" si="4"/>
        <v>-901</v>
      </c>
      <c r="R55" s="268">
        <f t="shared" si="4"/>
        <v>-901</v>
      </c>
      <c r="S55" s="269" t="str">
        <f t="shared" si="3"/>
        <v/>
      </c>
      <c r="U55" s="307"/>
      <c r="V55" s="304"/>
    </row>
    <row r="56" spans="1:22" ht="14.4">
      <c r="A56" s="130">
        <f t="shared" si="1"/>
        <v>1925</v>
      </c>
      <c r="B56" s="305">
        <v>9191</v>
      </c>
      <c r="C56" s="302"/>
      <c r="D56" s="303">
        <v>-901</v>
      </c>
      <c r="E56" s="130"/>
      <c r="F56" s="131">
        <v>1962</v>
      </c>
      <c r="G56" s="268">
        <f t="shared" si="4"/>
        <v>-901</v>
      </c>
      <c r="H56" s="268">
        <f t="shared" si="4"/>
        <v>-901</v>
      </c>
      <c r="I56" s="268">
        <f t="shared" si="4"/>
        <v>-901</v>
      </c>
      <c r="J56" s="268">
        <f t="shared" si="4"/>
        <v>-901</v>
      </c>
      <c r="K56" s="268">
        <f t="shared" si="4"/>
        <v>-901</v>
      </c>
      <c r="L56" s="268">
        <f t="shared" si="4"/>
        <v>-901</v>
      </c>
      <c r="M56" s="268">
        <f t="shared" si="4"/>
        <v>-901</v>
      </c>
      <c r="N56" s="268">
        <f t="shared" si="4"/>
        <v>-901</v>
      </c>
      <c r="O56" s="268">
        <f t="shared" si="4"/>
        <v>-901</v>
      </c>
      <c r="P56" s="268">
        <f t="shared" si="4"/>
        <v>-901</v>
      </c>
      <c r="Q56" s="268">
        <f t="shared" si="4"/>
        <v>-901</v>
      </c>
      <c r="R56" s="268">
        <f t="shared" si="4"/>
        <v>-901</v>
      </c>
      <c r="S56" s="269" t="str">
        <f t="shared" si="3"/>
        <v/>
      </c>
      <c r="U56" s="307"/>
      <c r="V56" s="304"/>
    </row>
    <row r="57" spans="1:22" ht="14.4">
      <c r="A57" s="130">
        <f t="shared" si="1"/>
        <v>1925</v>
      </c>
      <c r="B57" s="305">
        <v>9222</v>
      </c>
      <c r="C57" s="302"/>
      <c r="D57" s="303">
        <v>-901</v>
      </c>
      <c r="E57" s="130"/>
      <c r="F57" s="131">
        <v>1963</v>
      </c>
      <c r="G57" s="268">
        <f t="shared" si="4"/>
        <v>-901</v>
      </c>
      <c r="H57" s="268">
        <f t="shared" si="4"/>
        <v>-901</v>
      </c>
      <c r="I57" s="268">
        <f t="shared" si="4"/>
        <v>-901</v>
      </c>
      <c r="J57" s="268">
        <f t="shared" si="4"/>
        <v>-901</v>
      </c>
      <c r="K57" s="268">
        <f t="shared" si="4"/>
        <v>-901</v>
      </c>
      <c r="L57" s="268">
        <f t="shared" si="4"/>
        <v>-901</v>
      </c>
      <c r="M57" s="268">
        <f t="shared" si="4"/>
        <v>-901</v>
      </c>
      <c r="N57" s="268">
        <f t="shared" si="4"/>
        <v>-901</v>
      </c>
      <c r="O57" s="268">
        <f t="shared" si="4"/>
        <v>-901</v>
      </c>
      <c r="P57" s="268">
        <f t="shared" si="4"/>
        <v>-901</v>
      </c>
      <c r="Q57" s="268">
        <f t="shared" si="4"/>
        <v>-901</v>
      </c>
      <c r="R57" s="268">
        <f t="shared" si="4"/>
        <v>-901</v>
      </c>
      <c r="S57" s="269" t="str">
        <f t="shared" si="3"/>
        <v/>
      </c>
      <c r="U57" s="307"/>
      <c r="V57" s="304"/>
    </row>
    <row r="58" spans="1:22" ht="14.4">
      <c r="A58" s="130">
        <f t="shared" si="1"/>
        <v>1925</v>
      </c>
      <c r="B58" s="305">
        <v>9252</v>
      </c>
      <c r="C58" s="302"/>
      <c r="D58" s="303">
        <v>-901</v>
      </c>
      <c r="E58" s="130"/>
      <c r="F58" s="131">
        <v>1964</v>
      </c>
      <c r="G58" s="268">
        <f t="shared" si="4"/>
        <v>-901</v>
      </c>
      <c r="H58" s="268">
        <f t="shared" si="4"/>
        <v>-901</v>
      </c>
      <c r="I58" s="268">
        <f t="shared" si="4"/>
        <v>-901</v>
      </c>
      <c r="J58" s="268">
        <f t="shared" si="4"/>
        <v>-901</v>
      </c>
      <c r="K58" s="268">
        <f t="shared" si="4"/>
        <v>-901</v>
      </c>
      <c r="L58" s="268">
        <f t="shared" si="4"/>
        <v>-901</v>
      </c>
      <c r="M58" s="268">
        <f t="shared" si="4"/>
        <v>-901</v>
      </c>
      <c r="N58" s="268">
        <f t="shared" si="4"/>
        <v>-901</v>
      </c>
      <c r="O58" s="268">
        <f t="shared" si="4"/>
        <v>-901</v>
      </c>
      <c r="P58" s="268">
        <f t="shared" si="4"/>
        <v>-901</v>
      </c>
      <c r="Q58" s="268">
        <f t="shared" si="4"/>
        <v>-901</v>
      </c>
      <c r="R58" s="268">
        <f t="shared" si="4"/>
        <v>-901</v>
      </c>
      <c r="S58" s="269" t="str">
        <f t="shared" si="3"/>
        <v/>
      </c>
      <c r="U58" s="307"/>
      <c r="V58" s="304"/>
    </row>
    <row r="59" spans="1:22" ht="14.4">
      <c r="A59" s="130">
        <f t="shared" si="1"/>
        <v>1925</v>
      </c>
      <c r="B59" s="305">
        <v>9283</v>
      </c>
      <c r="C59" s="302"/>
      <c r="D59" s="303">
        <v>-901</v>
      </c>
      <c r="E59" s="130"/>
      <c r="F59" s="131">
        <v>1965</v>
      </c>
      <c r="G59" s="268">
        <f t="shared" si="4"/>
        <v>-901</v>
      </c>
      <c r="H59" s="268">
        <f t="shared" si="4"/>
        <v>-901</v>
      </c>
      <c r="I59" s="268">
        <f t="shared" si="4"/>
        <v>-901</v>
      </c>
      <c r="J59" s="268">
        <f t="shared" si="4"/>
        <v>-901</v>
      </c>
      <c r="K59" s="268">
        <f t="shared" si="4"/>
        <v>-901</v>
      </c>
      <c r="L59" s="268">
        <f t="shared" si="4"/>
        <v>-901</v>
      </c>
      <c r="M59" s="268">
        <f t="shared" si="4"/>
        <v>-901</v>
      </c>
      <c r="N59" s="268">
        <f t="shared" si="4"/>
        <v>-901</v>
      </c>
      <c r="O59" s="268">
        <f t="shared" si="4"/>
        <v>-901</v>
      </c>
      <c r="P59" s="268">
        <f t="shared" si="4"/>
        <v>-901</v>
      </c>
      <c r="Q59" s="268">
        <f t="shared" si="4"/>
        <v>-901</v>
      </c>
      <c r="R59" s="268">
        <f t="shared" si="4"/>
        <v>-901</v>
      </c>
      <c r="S59" s="269" t="str">
        <f t="shared" si="3"/>
        <v/>
      </c>
      <c r="U59" s="307"/>
      <c r="V59" s="304"/>
    </row>
    <row r="60" spans="1:22" ht="14.4">
      <c r="A60" s="130">
        <f t="shared" si="1"/>
        <v>1925</v>
      </c>
      <c r="B60" s="305">
        <v>9313</v>
      </c>
      <c r="C60" s="302"/>
      <c r="D60" s="303">
        <v>-901</v>
      </c>
      <c r="E60" s="130"/>
      <c r="F60" s="131">
        <v>1966</v>
      </c>
      <c r="G60" s="268">
        <f t="shared" si="4"/>
        <v>-901</v>
      </c>
      <c r="H60" s="268">
        <f t="shared" si="4"/>
        <v>-901</v>
      </c>
      <c r="I60" s="268">
        <f t="shared" si="4"/>
        <v>-901</v>
      </c>
      <c r="J60" s="268">
        <f t="shared" si="4"/>
        <v>-901</v>
      </c>
      <c r="K60" s="268">
        <f t="shared" si="4"/>
        <v>-901</v>
      </c>
      <c r="L60" s="268">
        <f t="shared" si="4"/>
        <v>-901</v>
      </c>
      <c r="M60" s="268">
        <f t="shared" si="4"/>
        <v>-901</v>
      </c>
      <c r="N60" s="268">
        <f t="shared" si="4"/>
        <v>-901</v>
      </c>
      <c r="O60" s="268">
        <f t="shared" si="4"/>
        <v>-901</v>
      </c>
      <c r="P60" s="268">
        <f t="shared" si="4"/>
        <v>-901</v>
      </c>
      <c r="Q60" s="268">
        <f t="shared" si="4"/>
        <v>-901</v>
      </c>
      <c r="R60" s="268">
        <f t="shared" si="4"/>
        <v>-901</v>
      </c>
      <c r="S60" s="269" t="str">
        <f t="shared" si="3"/>
        <v/>
      </c>
      <c r="U60" s="307"/>
      <c r="V60" s="304"/>
    </row>
    <row r="61" spans="1:22" ht="14.4">
      <c r="A61" s="130">
        <f t="shared" si="1"/>
        <v>1925</v>
      </c>
      <c r="B61" s="305">
        <v>9344</v>
      </c>
      <c r="C61" s="302"/>
      <c r="D61" s="303">
        <v>-901</v>
      </c>
      <c r="E61" s="130"/>
      <c r="F61" s="131">
        <v>1967</v>
      </c>
      <c r="G61" s="268">
        <f t="shared" si="4"/>
        <v>-901</v>
      </c>
      <c r="H61" s="268">
        <f t="shared" si="4"/>
        <v>-901</v>
      </c>
      <c r="I61" s="268">
        <f t="shared" si="4"/>
        <v>-901</v>
      </c>
      <c r="J61" s="268">
        <f t="shared" si="4"/>
        <v>-901</v>
      </c>
      <c r="K61" s="268">
        <f t="shared" si="4"/>
        <v>-901</v>
      </c>
      <c r="L61" s="268">
        <f t="shared" si="4"/>
        <v>-901</v>
      </c>
      <c r="M61" s="268">
        <f t="shared" si="4"/>
        <v>-901</v>
      </c>
      <c r="N61" s="268">
        <f t="shared" si="4"/>
        <v>-901</v>
      </c>
      <c r="O61" s="268">
        <f t="shared" si="4"/>
        <v>-901</v>
      </c>
      <c r="P61" s="268">
        <f t="shared" si="4"/>
        <v>-901</v>
      </c>
      <c r="Q61" s="268">
        <f t="shared" si="4"/>
        <v>-901</v>
      </c>
      <c r="R61" s="268">
        <f t="shared" si="4"/>
        <v>-901</v>
      </c>
      <c r="S61" s="269" t="str">
        <f t="shared" si="3"/>
        <v/>
      </c>
      <c r="U61" s="307"/>
      <c r="V61" s="304"/>
    </row>
    <row r="62" spans="1:22" ht="14.4">
      <c r="A62" s="130">
        <f t="shared" si="1"/>
        <v>1925</v>
      </c>
      <c r="B62" s="305">
        <v>9375</v>
      </c>
      <c r="C62" s="302"/>
      <c r="D62" s="303">
        <v>-901</v>
      </c>
      <c r="E62" s="130"/>
      <c r="F62" s="131">
        <v>1968</v>
      </c>
      <c r="G62" s="268">
        <f t="shared" si="4"/>
        <v>0</v>
      </c>
      <c r="H62" s="268">
        <f t="shared" si="4"/>
        <v>16600</v>
      </c>
      <c r="I62" s="268">
        <f t="shared" si="4"/>
        <v>16600</v>
      </c>
      <c r="J62" s="268">
        <f t="shared" si="4"/>
        <v>16600</v>
      </c>
      <c r="K62" s="268">
        <f t="shared" si="4"/>
        <v>16000</v>
      </c>
      <c r="L62" s="268">
        <f t="shared" si="4"/>
        <v>12400</v>
      </c>
      <c r="M62" s="268">
        <f t="shared" si="4"/>
        <v>16600</v>
      </c>
      <c r="N62" s="268">
        <f t="shared" si="4"/>
        <v>15000</v>
      </c>
      <c r="O62" s="268">
        <f t="shared" si="4"/>
        <v>12700</v>
      </c>
      <c r="P62" s="268">
        <f t="shared" si="4"/>
        <v>14600</v>
      </c>
      <c r="Q62" s="268">
        <f t="shared" si="4"/>
        <v>13200</v>
      </c>
      <c r="R62" s="268">
        <f t="shared" si="4"/>
        <v>16000</v>
      </c>
      <c r="S62" s="269">
        <f t="shared" si="3"/>
        <v>13.858333333333333</v>
      </c>
      <c r="U62" s="307"/>
      <c r="V62" s="304"/>
    </row>
    <row r="63" spans="1:22" ht="14.4">
      <c r="A63" s="130">
        <f t="shared" si="1"/>
        <v>1925</v>
      </c>
      <c r="B63" s="305">
        <v>9405</v>
      </c>
      <c r="C63" s="302"/>
      <c r="D63" s="303">
        <v>-901</v>
      </c>
      <c r="E63" s="130"/>
      <c r="F63" s="131">
        <v>1969</v>
      </c>
      <c r="G63" s="268">
        <f t="shared" si="4"/>
        <v>16000</v>
      </c>
      <c r="H63" s="268">
        <f t="shared" si="4"/>
        <v>14000</v>
      </c>
      <c r="I63" s="268">
        <f t="shared" si="4"/>
        <v>11000</v>
      </c>
      <c r="J63" s="268">
        <f t="shared" si="4"/>
        <v>12300</v>
      </c>
      <c r="K63" s="268">
        <f t="shared" si="4"/>
        <v>13000</v>
      </c>
      <c r="L63" s="268">
        <f t="shared" si="4"/>
        <v>14000</v>
      </c>
      <c r="M63" s="268">
        <f t="shared" si="4"/>
        <v>6900</v>
      </c>
      <c r="N63" s="268">
        <f t="shared" si="4"/>
        <v>16600</v>
      </c>
      <c r="O63" s="268">
        <f t="shared" si="4"/>
        <v>14600</v>
      </c>
      <c r="P63" s="268">
        <f t="shared" si="4"/>
        <v>14000</v>
      </c>
      <c r="Q63" s="268">
        <f t="shared" si="4"/>
        <v>15600</v>
      </c>
      <c r="R63" s="268">
        <f t="shared" si="4"/>
        <v>15200</v>
      </c>
      <c r="S63" s="269">
        <f t="shared" si="3"/>
        <v>13.6</v>
      </c>
      <c r="T63" s="308"/>
      <c r="U63" s="307"/>
      <c r="V63" s="304"/>
    </row>
    <row r="64" spans="1:22" ht="14.4">
      <c r="A64" s="130">
        <f t="shared" si="1"/>
        <v>1926</v>
      </c>
      <c r="B64" s="305">
        <v>9436</v>
      </c>
      <c r="C64" s="302"/>
      <c r="D64" s="303">
        <v>-901</v>
      </c>
      <c r="E64" s="130"/>
      <c r="F64" s="131">
        <v>1970</v>
      </c>
      <c r="G64" s="268">
        <f t="shared" si="4"/>
        <v>15600</v>
      </c>
      <c r="H64" s="268">
        <f t="shared" si="4"/>
        <v>13900</v>
      </c>
      <c r="I64" s="268">
        <f t="shared" si="4"/>
        <v>14000</v>
      </c>
      <c r="J64" s="268">
        <f t="shared" si="4"/>
        <v>16000</v>
      </c>
      <c r="K64" s="268">
        <f t="shared" si="4"/>
        <v>11500</v>
      </c>
      <c r="L64" s="268">
        <f t="shared" si="4"/>
        <v>12100</v>
      </c>
      <c r="M64" s="268">
        <f t="shared" si="4"/>
        <v>13100</v>
      </c>
      <c r="N64" s="268">
        <f t="shared" si="4"/>
        <v>9900</v>
      </c>
      <c r="O64" s="268">
        <f t="shared" si="4"/>
        <v>13300</v>
      </c>
      <c r="P64" s="268">
        <f t="shared" si="4"/>
        <v>14000</v>
      </c>
      <c r="Q64" s="268">
        <f t="shared" si="4"/>
        <v>14800</v>
      </c>
      <c r="R64" s="268">
        <f t="shared" si="4"/>
        <v>14000</v>
      </c>
      <c r="S64" s="269">
        <f t="shared" si="3"/>
        <v>13.516666666666667</v>
      </c>
      <c r="U64" s="307"/>
      <c r="V64" s="304"/>
    </row>
    <row r="65" spans="1:22" ht="14.4">
      <c r="A65" s="130">
        <f t="shared" si="1"/>
        <v>1926</v>
      </c>
      <c r="B65" s="305">
        <v>9466</v>
      </c>
      <c r="C65" s="302"/>
      <c r="D65" s="303">
        <v>-901</v>
      </c>
      <c r="E65" s="130"/>
      <c r="F65" s="131">
        <v>1971</v>
      </c>
      <c r="G65" s="268">
        <f t="shared" si="4"/>
        <v>14400</v>
      </c>
      <c r="H65" s="268">
        <f t="shared" si="4"/>
        <v>13700</v>
      </c>
      <c r="I65" s="268">
        <f t="shared" si="4"/>
        <v>9400</v>
      </c>
      <c r="J65" s="268">
        <f t="shared" si="4"/>
        <v>12600</v>
      </c>
      <c r="K65" s="268">
        <f t="shared" si="4"/>
        <v>13900</v>
      </c>
      <c r="L65" s="268">
        <f t="shared" si="4"/>
        <v>16600</v>
      </c>
      <c r="M65" s="268">
        <f t="shared" si="4"/>
        <v>16600</v>
      </c>
      <c r="N65" s="268">
        <f t="shared" si="4"/>
        <v>15800</v>
      </c>
      <c r="O65" s="268">
        <f t="shared" si="4"/>
        <v>16600</v>
      </c>
      <c r="P65" s="268">
        <f t="shared" si="4"/>
        <v>15000</v>
      </c>
      <c r="Q65" s="268">
        <f t="shared" si="4"/>
        <v>14200</v>
      </c>
      <c r="R65" s="268">
        <f t="shared" si="4"/>
        <v>12300</v>
      </c>
      <c r="S65" s="269">
        <f t="shared" si="3"/>
        <v>14.258333333333333</v>
      </c>
      <c r="U65" s="307"/>
      <c r="V65" s="304"/>
    </row>
    <row r="66" spans="1:22" ht="14.4">
      <c r="A66" s="130">
        <f t="shared" si="1"/>
        <v>1926</v>
      </c>
      <c r="B66" s="305">
        <v>9497</v>
      </c>
      <c r="C66" s="302"/>
      <c r="D66" s="303">
        <v>-901</v>
      </c>
      <c r="E66" s="130"/>
      <c r="F66" s="131">
        <v>1972</v>
      </c>
      <c r="G66" s="268">
        <f t="shared" si="4"/>
        <v>14200</v>
      </c>
      <c r="H66" s="268">
        <f t="shared" si="4"/>
        <v>14800</v>
      </c>
      <c r="I66" s="268">
        <f t="shared" si="4"/>
        <v>13500</v>
      </c>
      <c r="J66" s="268">
        <f t="shared" si="4"/>
        <v>12400</v>
      </c>
      <c r="K66" s="268">
        <f t="shared" si="4"/>
        <v>15800</v>
      </c>
      <c r="L66" s="268">
        <f t="shared" si="4"/>
        <v>14200</v>
      </c>
      <c r="M66" s="268">
        <f t="shared" si="4"/>
        <v>14000</v>
      </c>
      <c r="N66" s="268">
        <f t="shared" si="4"/>
        <v>14800</v>
      </c>
      <c r="O66" s="268">
        <f t="shared" si="4"/>
        <v>11100</v>
      </c>
      <c r="P66" s="268">
        <f t="shared" si="4"/>
        <v>14800</v>
      </c>
      <c r="Q66" s="268">
        <f t="shared" si="4"/>
        <v>13700</v>
      </c>
      <c r="R66" s="268">
        <f t="shared" si="4"/>
        <v>13900</v>
      </c>
      <c r="S66" s="269">
        <f t="shared" si="3"/>
        <v>13.933333333333334</v>
      </c>
      <c r="U66" s="307"/>
      <c r="V66" s="304"/>
    </row>
    <row r="67" spans="1:22" ht="14.4">
      <c r="A67" s="130">
        <f t="shared" si="1"/>
        <v>1926</v>
      </c>
      <c r="B67" s="305">
        <v>9528</v>
      </c>
      <c r="C67" s="302"/>
      <c r="D67" s="303">
        <v>-901</v>
      </c>
      <c r="E67" s="130"/>
      <c r="F67" s="131">
        <v>1973</v>
      </c>
      <c r="G67" s="268">
        <f t="shared" si="4"/>
        <v>15000</v>
      </c>
      <c r="H67" s="268">
        <f t="shared" si="4"/>
        <v>15000</v>
      </c>
      <c r="I67" s="268">
        <f t="shared" si="4"/>
        <v>11900</v>
      </c>
      <c r="J67" s="268">
        <f t="shared" si="4"/>
        <v>13500</v>
      </c>
      <c r="K67" s="268">
        <f t="shared" si="4"/>
        <v>13100</v>
      </c>
      <c r="L67" s="268">
        <f t="shared" si="4"/>
        <v>14600</v>
      </c>
      <c r="M67" s="268">
        <f t="shared" si="4"/>
        <v>14200</v>
      </c>
      <c r="N67" s="268">
        <f t="shared" si="4"/>
        <v>10000</v>
      </c>
      <c r="O67" s="268">
        <f t="shared" si="4"/>
        <v>12900</v>
      </c>
      <c r="P67" s="268">
        <f t="shared" si="4"/>
        <v>14000</v>
      </c>
      <c r="Q67" s="268">
        <f t="shared" si="4"/>
        <v>14200</v>
      </c>
      <c r="R67" s="268">
        <f t="shared" si="4"/>
        <v>12300</v>
      </c>
      <c r="S67" s="269">
        <f t="shared" si="3"/>
        <v>13.391666666666667</v>
      </c>
      <c r="U67" s="307"/>
      <c r="V67" s="304"/>
    </row>
    <row r="68" spans="1:22" ht="14.4">
      <c r="A68" s="130">
        <f t="shared" si="1"/>
        <v>1926</v>
      </c>
      <c r="B68" s="305">
        <v>9556</v>
      </c>
      <c r="C68" s="302"/>
      <c r="D68" s="303">
        <v>-901</v>
      </c>
      <c r="E68" s="130"/>
      <c r="F68" s="131">
        <v>1974</v>
      </c>
      <c r="G68" s="268">
        <f t="shared" si="4"/>
        <v>14600</v>
      </c>
      <c r="H68" s="268">
        <f t="shared" si="4"/>
        <v>13600</v>
      </c>
      <c r="I68" s="268">
        <f t="shared" si="4"/>
        <v>16600</v>
      </c>
      <c r="J68" s="268">
        <f t="shared" si="4"/>
        <v>13100</v>
      </c>
      <c r="K68" s="268">
        <f t="shared" si="4"/>
        <v>13700</v>
      </c>
      <c r="L68" s="268">
        <f t="shared" si="4"/>
        <v>15600</v>
      </c>
      <c r="M68" s="268">
        <f t="shared" si="4"/>
        <v>9900</v>
      </c>
      <c r="N68" s="268">
        <f t="shared" si="4"/>
        <v>16000</v>
      </c>
      <c r="O68" s="268">
        <f t="shared" si="4"/>
        <v>13100</v>
      </c>
      <c r="P68" s="268">
        <f t="shared" si="4"/>
        <v>14400</v>
      </c>
      <c r="Q68" s="268">
        <f t="shared" si="4"/>
        <v>14200</v>
      </c>
      <c r="R68" s="268">
        <f t="shared" si="4"/>
        <v>14200</v>
      </c>
      <c r="S68" s="269">
        <f t="shared" si="3"/>
        <v>14.083333333333334</v>
      </c>
      <c r="U68" s="307"/>
      <c r="V68" s="304"/>
    </row>
    <row r="69" spans="1:22" ht="14.4">
      <c r="A69" s="130">
        <f t="shared" si="1"/>
        <v>1926</v>
      </c>
      <c r="B69" s="305">
        <v>9587</v>
      </c>
      <c r="C69" s="302"/>
      <c r="D69" s="303">
        <v>-901</v>
      </c>
      <c r="E69" s="130"/>
      <c r="F69" s="131">
        <v>1975</v>
      </c>
      <c r="G69" s="268">
        <f t="shared" si="4"/>
        <v>15000</v>
      </c>
      <c r="H69" s="268">
        <f t="shared" si="4"/>
        <v>15200</v>
      </c>
      <c r="I69" s="268">
        <f t="shared" si="4"/>
        <v>11100</v>
      </c>
      <c r="J69" s="268">
        <f t="shared" si="4"/>
        <v>12900</v>
      </c>
      <c r="K69" s="268">
        <f t="shared" si="4"/>
        <v>14800</v>
      </c>
      <c r="L69" s="268">
        <f t="shared" si="4"/>
        <v>14800</v>
      </c>
      <c r="M69" s="268">
        <f t="shared" si="4"/>
        <v>12800</v>
      </c>
      <c r="N69" s="268">
        <f t="shared" si="4"/>
        <v>8500</v>
      </c>
      <c r="O69" s="268">
        <f t="shared" si="4"/>
        <v>14600</v>
      </c>
      <c r="P69" s="268">
        <f t="shared" si="4"/>
        <v>14800</v>
      </c>
      <c r="Q69" s="268">
        <f t="shared" si="4"/>
        <v>14800</v>
      </c>
      <c r="R69" s="268">
        <f t="shared" si="4"/>
        <v>15400</v>
      </c>
      <c r="S69" s="269">
        <f t="shared" si="3"/>
        <v>13.725</v>
      </c>
      <c r="U69" s="307"/>
      <c r="V69" s="304"/>
    </row>
    <row r="70" spans="1:22" ht="14.4">
      <c r="A70" s="130">
        <f t="shared" si="1"/>
        <v>1926</v>
      </c>
      <c r="B70" s="305">
        <v>9617</v>
      </c>
      <c r="C70" s="302"/>
      <c r="D70" s="303">
        <v>-901</v>
      </c>
      <c r="E70" s="130"/>
      <c r="F70" s="131">
        <v>1976</v>
      </c>
      <c r="G70" s="268">
        <f t="shared" si="4"/>
        <v>14800</v>
      </c>
      <c r="H70" s="268">
        <f t="shared" si="4"/>
        <v>14000</v>
      </c>
      <c r="I70" s="268">
        <f t="shared" si="4"/>
        <v>14200</v>
      </c>
      <c r="J70" s="268">
        <f t="shared" ref="H70:R93" si="5">IF(INDEX($D$16:$D$2000,($F70-$F$16)*12+J$12,1)&lt;&gt;-901,INDEX($D$16:$D$2000,($F70-$F$16)*12+J$12,1)*1000,-901)</f>
        <v>14400</v>
      </c>
      <c r="K70" s="268">
        <f t="shared" si="5"/>
        <v>15200</v>
      </c>
      <c r="L70" s="268">
        <f t="shared" si="5"/>
        <v>14600</v>
      </c>
      <c r="M70" s="268">
        <f t="shared" si="5"/>
        <v>15600</v>
      </c>
      <c r="N70" s="268">
        <f t="shared" si="5"/>
        <v>12800</v>
      </c>
      <c r="O70" s="268">
        <f t="shared" si="5"/>
        <v>15200</v>
      </c>
      <c r="P70" s="268">
        <f t="shared" si="5"/>
        <v>14600</v>
      </c>
      <c r="Q70" s="268">
        <f t="shared" si="5"/>
        <v>15000</v>
      </c>
      <c r="R70" s="268">
        <f t="shared" si="5"/>
        <v>15400</v>
      </c>
      <c r="S70" s="269">
        <f t="shared" si="3"/>
        <v>14.65</v>
      </c>
      <c r="U70" s="307"/>
      <c r="V70" s="304"/>
    </row>
    <row r="71" spans="1:22" ht="14.4">
      <c r="A71" s="130">
        <f t="shared" si="1"/>
        <v>1926</v>
      </c>
      <c r="B71" s="305">
        <v>9648</v>
      </c>
      <c r="C71" s="302"/>
      <c r="D71" s="303">
        <v>-901</v>
      </c>
      <c r="E71" s="130"/>
      <c r="F71" s="131">
        <v>1977</v>
      </c>
      <c r="G71" s="268">
        <f t="shared" ref="G71:R111" si="6">IF(INDEX($D$16:$D$2000,($F71-$F$16)*12+G$12,1)&lt;&gt;-901,INDEX($D$16:$D$2000,($F71-$F$16)*12+G$12,1)*1000,-901)</f>
        <v>15500</v>
      </c>
      <c r="H71" s="268">
        <f t="shared" si="5"/>
        <v>15600</v>
      </c>
      <c r="I71" s="268">
        <f t="shared" si="5"/>
        <v>15600</v>
      </c>
      <c r="J71" s="268">
        <f t="shared" si="5"/>
        <v>15900</v>
      </c>
      <c r="K71" s="268">
        <f t="shared" si="5"/>
        <v>15600</v>
      </c>
      <c r="L71" s="268">
        <f t="shared" si="5"/>
        <v>15800</v>
      </c>
      <c r="M71" s="268">
        <f t="shared" si="5"/>
        <v>15600</v>
      </c>
      <c r="N71" s="268">
        <f t="shared" si="5"/>
        <v>15800</v>
      </c>
      <c r="O71" s="268">
        <f t="shared" si="5"/>
        <v>15300</v>
      </c>
      <c r="P71" s="268">
        <f t="shared" si="5"/>
        <v>15200</v>
      </c>
      <c r="Q71" s="268">
        <f t="shared" si="5"/>
        <v>15100</v>
      </c>
      <c r="R71" s="268">
        <f t="shared" si="5"/>
        <v>15300</v>
      </c>
      <c r="S71" s="269">
        <f t="shared" si="3"/>
        <v>15.525</v>
      </c>
      <c r="U71" s="307"/>
      <c r="V71" s="304"/>
    </row>
    <row r="72" spans="1:22" ht="14.4">
      <c r="A72" s="130">
        <f t="shared" si="1"/>
        <v>1926</v>
      </c>
      <c r="B72" s="305">
        <v>9678</v>
      </c>
      <c r="C72" s="302"/>
      <c r="D72" s="303">
        <v>-901</v>
      </c>
      <c r="E72" s="130"/>
      <c r="F72" s="131">
        <v>1978</v>
      </c>
      <c r="G72" s="268">
        <f t="shared" si="6"/>
        <v>14000</v>
      </c>
      <c r="H72" s="268">
        <f t="shared" si="5"/>
        <v>15500</v>
      </c>
      <c r="I72" s="268">
        <f t="shared" si="5"/>
        <v>14000</v>
      </c>
      <c r="J72" s="268">
        <f t="shared" si="5"/>
        <v>13500</v>
      </c>
      <c r="K72" s="268">
        <f t="shared" si="5"/>
        <v>12100</v>
      </c>
      <c r="L72" s="268">
        <f t="shared" si="5"/>
        <v>14100</v>
      </c>
      <c r="M72" s="268">
        <f t="shared" si="5"/>
        <v>9600</v>
      </c>
      <c r="N72" s="268">
        <f t="shared" si="5"/>
        <v>8500</v>
      </c>
      <c r="O72" s="268">
        <f t="shared" si="5"/>
        <v>14800</v>
      </c>
      <c r="P72" s="268">
        <f t="shared" si="5"/>
        <v>15800</v>
      </c>
      <c r="Q72" s="268">
        <f t="shared" si="5"/>
        <v>15200</v>
      </c>
      <c r="R72" s="268">
        <f t="shared" si="5"/>
        <v>16000</v>
      </c>
      <c r="S72" s="269">
        <f t="shared" si="3"/>
        <v>13.591666666666667</v>
      </c>
      <c r="U72" s="307"/>
      <c r="V72" s="304"/>
    </row>
    <row r="73" spans="1:22" ht="14.4">
      <c r="A73" s="130">
        <f t="shared" si="1"/>
        <v>1926</v>
      </c>
      <c r="B73" s="305">
        <v>9709</v>
      </c>
      <c r="C73" s="302"/>
      <c r="D73" s="303">
        <v>-901</v>
      </c>
      <c r="E73" s="130"/>
      <c r="F73" s="131">
        <v>1979</v>
      </c>
      <c r="G73" s="268">
        <f t="shared" si="6"/>
        <v>15600</v>
      </c>
      <c r="H73" s="268">
        <f t="shared" si="5"/>
        <v>14400</v>
      </c>
      <c r="I73" s="268">
        <f t="shared" si="5"/>
        <v>14200</v>
      </c>
      <c r="J73" s="268">
        <f t="shared" si="5"/>
        <v>13700</v>
      </c>
      <c r="K73" s="268">
        <f t="shared" si="5"/>
        <v>12900</v>
      </c>
      <c r="L73" s="268">
        <f t="shared" si="5"/>
        <v>15000</v>
      </c>
      <c r="M73" s="268">
        <f t="shared" si="5"/>
        <v>14200</v>
      </c>
      <c r="N73" s="268">
        <f t="shared" si="5"/>
        <v>13900</v>
      </c>
      <c r="O73" s="268">
        <f t="shared" si="5"/>
        <v>14600</v>
      </c>
      <c r="P73" s="268">
        <f t="shared" si="5"/>
        <v>15200</v>
      </c>
      <c r="Q73" s="268">
        <f t="shared" si="5"/>
        <v>15000</v>
      </c>
      <c r="R73" s="268">
        <f t="shared" si="5"/>
        <v>15000</v>
      </c>
      <c r="S73" s="269">
        <f t="shared" si="3"/>
        <v>14.475</v>
      </c>
      <c r="U73" s="307"/>
      <c r="V73" s="304"/>
    </row>
    <row r="74" spans="1:22" ht="14.4">
      <c r="A74" s="130">
        <f t="shared" si="1"/>
        <v>1926</v>
      </c>
      <c r="B74" s="305">
        <v>9740</v>
      </c>
      <c r="C74" s="302"/>
      <c r="D74" s="303">
        <v>-901</v>
      </c>
      <c r="E74" s="130"/>
      <c r="F74" s="131">
        <v>1980</v>
      </c>
      <c r="G74" s="268">
        <f t="shared" si="6"/>
        <v>14000</v>
      </c>
      <c r="H74" s="268">
        <f t="shared" si="5"/>
        <v>14600</v>
      </c>
      <c r="I74" s="268">
        <f t="shared" si="5"/>
        <v>14800</v>
      </c>
      <c r="J74" s="268">
        <f t="shared" si="5"/>
        <v>14000</v>
      </c>
      <c r="K74" s="268">
        <f t="shared" si="5"/>
        <v>10200</v>
      </c>
      <c r="L74" s="268">
        <f t="shared" si="5"/>
        <v>15200</v>
      </c>
      <c r="M74" s="268">
        <f t="shared" si="5"/>
        <v>14200</v>
      </c>
      <c r="N74" s="268">
        <f t="shared" si="5"/>
        <v>15000</v>
      </c>
      <c r="O74" s="268">
        <f t="shared" si="5"/>
        <v>14200</v>
      </c>
      <c r="P74" s="268">
        <f t="shared" si="5"/>
        <v>15200</v>
      </c>
      <c r="Q74" s="268">
        <f t="shared" si="5"/>
        <v>15600</v>
      </c>
      <c r="R74" s="268">
        <f t="shared" si="5"/>
        <v>12800</v>
      </c>
      <c r="S74" s="269">
        <f t="shared" si="3"/>
        <v>14.15</v>
      </c>
      <c r="U74" s="307"/>
      <c r="V74" s="304"/>
    </row>
    <row r="75" spans="1:22" ht="14.4">
      <c r="A75" s="130">
        <f t="shared" si="1"/>
        <v>1926</v>
      </c>
      <c r="B75" s="305">
        <v>9770</v>
      </c>
      <c r="C75" s="302"/>
      <c r="D75" s="303">
        <v>-901</v>
      </c>
      <c r="E75" s="130"/>
      <c r="F75" s="131">
        <v>1981</v>
      </c>
      <c r="G75" s="268">
        <f t="shared" si="6"/>
        <v>15600</v>
      </c>
      <c r="H75" s="268">
        <f t="shared" si="5"/>
        <v>16000</v>
      </c>
      <c r="I75" s="268">
        <f t="shared" si="5"/>
        <v>15200</v>
      </c>
      <c r="J75" s="268">
        <f t="shared" si="5"/>
        <v>14200</v>
      </c>
      <c r="K75" s="268">
        <f t="shared" si="5"/>
        <v>15200</v>
      </c>
      <c r="L75" s="268">
        <f t="shared" si="5"/>
        <v>14600</v>
      </c>
      <c r="M75" s="268">
        <f t="shared" si="5"/>
        <v>15000</v>
      </c>
      <c r="N75" s="268">
        <f t="shared" si="5"/>
        <v>15000</v>
      </c>
      <c r="O75" s="268">
        <f t="shared" si="5"/>
        <v>15000</v>
      </c>
      <c r="P75" s="268">
        <f t="shared" si="5"/>
        <v>15400</v>
      </c>
      <c r="Q75" s="268">
        <f t="shared" si="5"/>
        <v>15400</v>
      </c>
      <c r="R75" s="268">
        <f t="shared" si="5"/>
        <v>14800</v>
      </c>
      <c r="S75" s="269">
        <f t="shared" si="3"/>
        <v>15.116666666666667</v>
      </c>
      <c r="U75" s="307"/>
      <c r="V75" s="304"/>
    </row>
    <row r="76" spans="1:22" ht="14.4">
      <c r="A76" s="130">
        <f t="shared" si="1"/>
        <v>1927</v>
      </c>
      <c r="B76" s="305">
        <v>9801</v>
      </c>
      <c r="C76" s="302"/>
      <c r="D76" s="303">
        <v>-901</v>
      </c>
      <c r="E76" s="130"/>
      <c r="F76" s="131">
        <v>1982</v>
      </c>
      <c r="G76" s="268">
        <f t="shared" si="6"/>
        <v>15400</v>
      </c>
      <c r="H76" s="268">
        <f t="shared" si="5"/>
        <v>14000</v>
      </c>
      <c r="I76" s="268">
        <f t="shared" si="5"/>
        <v>13700</v>
      </c>
      <c r="J76" s="268">
        <f t="shared" si="5"/>
        <v>14000</v>
      </c>
      <c r="K76" s="268">
        <f t="shared" si="5"/>
        <v>14000</v>
      </c>
      <c r="L76" s="268">
        <f t="shared" si="5"/>
        <v>13900</v>
      </c>
      <c r="M76" s="268">
        <f t="shared" si="5"/>
        <v>17000</v>
      </c>
      <c r="N76" s="268">
        <f t="shared" si="5"/>
        <v>16800</v>
      </c>
      <c r="O76" s="268">
        <f t="shared" si="5"/>
        <v>14800</v>
      </c>
      <c r="P76" s="268">
        <f t="shared" si="5"/>
        <v>15200</v>
      </c>
      <c r="Q76" s="268">
        <f t="shared" si="5"/>
        <v>14600</v>
      </c>
      <c r="R76" s="268">
        <f t="shared" si="5"/>
        <v>15200</v>
      </c>
      <c r="S76" s="269">
        <f t="shared" si="3"/>
        <v>14.883333333333333</v>
      </c>
      <c r="U76" s="307"/>
      <c r="V76" s="304"/>
    </row>
    <row r="77" spans="1:22" ht="14.4">
      <c r="A77" s="130">
        <f t="shared" si="1"/>
        <v>1927</v>
      </c>
      <c r="B77" s="305">
        <v>9831</v>
      </c>
      <c r="C77" s="302"/>
      <c r="D77" s="303">
        <v>-901</v>
      </c>
      <c r="E77" s="130"/>
      <c r="F77" s="131">
        <v>1983</v>
      </c>
      <c r="G77" s="268">
        <f t="shared" si="6"/>
        <v>0</v>
      </c>
      <c r="H77" s="268">
        <f t="shared" si="5"/>
        <v>0</v>
      </c>
      <c r="I77" s="268">
        <f t="shared" si="5"/>
        <v>0</v>
      </c>
      <c r="J77" s="268">
        <f t="shared" si="5"/>
        <v>16100.000000000002</v>
      </c>
      <c r="K77" s="268">
        <f t="shared" si="5"/>
        <v>0</v>
      </c>
      <c r="L77" s="268">
        <f t="shared" si="5"/>
        <v>0</v>
      </c>
      <c r="M77" s="268">
        <f t="shared" si="5"/>
        <v>0</v>
      </c>
      <c r="N77" s="268">
        <f t="shared" si="5"/>
        <v>16600</v>
      </c>
      <c r="O77" s="268">
        <f t="shared" si="5"/>
        <v>0</v>
      </c>
      <c r="P77" s="268">
        <f t="shared" si="5"/>
        <v>0</v>
      </c>
      <c r="Q77" s="268">
        <f t="shared" si="5"/>
        <v>0</v>
      </c>
      <c r="R77" s="268">
        <f t="shared" si="5"/>
        <v>0</v>
      </c>
      <c r="S77" s="269">
        <f t="shared" si="3"/>
        <v>2.7250000000000001</v>
      </c>
      <c r="U77" s="307"/>
      <c r="V77" s="304"/>
    </row>
    <row r="78" spans="1:22" ht="14.4">
      <c r="A78" s="130">
        <f t="shared" si="1"/>
        <v>1927</v>
      </c>
      <c r="B78" s="305">
        <v>9862</v>
      </c>
      <c r="C78" s="302"/>
      <c r="D78" s="303">
        <v>-901</v>
      </c>
      <c r="E78" s="130"/>
      <c r="F78" s="131">
        <v>1984</v>
      </c>
      <c r="G78" s="268">
        <f t="shared" si="6"/>
        <v>0</v>
      </c>
      <c r="H78" s="268">
        <f t="shared" si="5"/>
        <v>15200</v>
      </c>
      <c r="I78" s="268">
        <f t="shared" si="5"/>
        <v>0</v>
      </c>
      <c r="J78" s="268">
        <f t="shared" si="5"/>
        <v>0</v>
      </c>
      <c r="K78" s="268">
        <f t="shared" si="5"/>
        <v>16100.000000000002</v>
      </c>
      <c r="L78" s="268">
        <f t="shared" si="5"/>
        <v>0</v>
      </c>
      <c r="M78" s="268">
        <f t="shared" si="5"/>
        <v>0</v>
      </c>
      <c r="N78" s="268">
        <f t="shared" si="5"/>
        <v>15000</v>
      </c>
      <c r="O78" s="268">
        <f t="shared" si="5"/>
        <v>0</v>
      </c>
      <c r="P78" s="268">
        <f t="shared" si="5"/>
        <v>14800</v>
      </c>
      <c r="Q78" s="268">
        <f t="shared" si="5"/>
        <v>0</v>
      </c>
      <c r="R78" s="268">
        <f t="shared" si="5"/>
        <v>0</v>
      </c>
      <c r="S78" s="269">
        <f t="shared" si="3"/>
        <v>5.0916666666666668</v>
      </c>
      <c r="U78" s="307"/>
      <c r="V78" s="304"/>
    </row>
    <row r="79" spans="1:22" ht="14.4">
      <c r="A79" s="130">
        <f t="shared" si="1"/>
        <v>1927</v>
      </c>
      <c r="B79" s="305">
        <v>9893</v>
      </c>
      <c r="C79" s="302"/>
      <c r="D79" s="303">
        <v>-901</v>
      </c>
      <c r="E79" s="130"/>
      <c r="F79" s="131">
        <v>1985</v>
      </c>
      <c r="G79" s="268">
        <f t="shared" si="6"/>
        <v>0</v>
      </c>
      <c r="H79" s="268">
        <f t="shared" si="5"/>
        <v>0</v>
      </c>
      <c r="I79" s="268">
        <f t="shared" si="5"/>
        <v>0</v>
      </c>
      <c r="J79" s="268">
        <f t="shared" si="5"/>
        <v>15700</v>
      </c>
      <c r="K79" s="268">
        <f t="shared" si="5"/>
        <v>15900</v>
      </c>
      <c r="L79" s="268">
        <f t="shared" si="5"/>
        <v>0</v>
      </c>
      <c r="M79" s="268">
        <f t="shared" si="5"/>
        <v>15300</v>
      </c>
      <c r="N79" s="268">
        <f t="shared" si="5"/>
        <v>0</v>
      </c>
      <c r="O79" s="268">
        <f t="shared" si="5"/>
        <v>0</v>
      </c>
      <c r="P79" s="268">
        <f t="shared" si="5"/>
        <v>0</v>
      </c>
      <c r="Q79" s="268">
        <f t="shared" si="5"/>
        <v>0</v>
      </c>
      <c r="R79" s="268">
        <f t="shared" si="5"/>
        <v>0</v>
      </c>
      <c r="S79" s="269">
        <f t="shared" si="3"/>
        <v>3.9083333333333332</v>
      </c>
      <c r="U79" s="307"/>
      <c r="V79" s="304"/>
    </row>
    <row r="80" spans="1:22" ht="14.4">
      <c r="A80" s="130">
        <f t="shared" si="1"/>
        <v>1927</v>
      </c>
      <c r="B80" s="305">
        <v>9921</v>
      </c>
      <c r="C80" s="302"/>
      <c r="D80" s="303">
        <v>-901</v>
      </c>
      <c r="E80" s="130"/>
      <c r="F80" s="131">
        <v>1986</v>
      </c>
      <c r="G80" s="268">
        <f t="shared" si="6"/>
        <v>0</v>
      </c>
      <c r="H80" s="268">
        <f t="shared" si="5"/>
        <v>0</v>
      </c>
      <c r="I80" s="268">
        <f t="shared" si="5"/>
        <v>0</v>
      </c>
      <c r="J80" s="268">
        <f t="shared" si="5"/>
        <v>0</v>
      </c>
      <c r="K80" s="268">
        <f t="shared" si="5"/>
        <v>0</v>
      </c>
      <c r="L80" s="268">
        <f t="shared" si="5"/>
        <v>0</v>
      </c>
      <c r="M80" s="268">
        <f t="shared" si="5"/>
        <v>0</v>
      </c>
      <c r="N80" s="268">
        <f t="shared" si="5"/>
        <v>0</v>
      </c>
      <c r="O80" s="268">
        <f t="shared" si="5"/>
        <v>0</v>
      </c>
      <c r="P80" s="268">
        <f t="shared" si="5"/>
        <v>0</v>
      </c>
      <c r="Q80" s="268">
        <f t="shared" si="5"/>
        <v>0</v>
      </c>
      <c r="R80" s="268">
        <f t="shared" si="5"/>
        <v>0</v>
      </c>
      <c r="S80" s="269">
        <f t="shared" si="3"/>
        <v>0</v>
      </c>
      <c r="U80" s="307"/>
      <c r="V80" s="304"/>
    </row>
    <row r="81" spans="1:22" ht="14.4">
      <c r="A81" s="130">
        <f t="shared" ref="A81:A144" si="7">IF(MONTH(B81)&gt;9,YEAR(B81)+1,YEAR(B81))</f>
        <v>1927</v>
      </c>
      <c r="B81" s="305">
        <v>9952</v>
      </c>
      <c r="C81" s="302"/>
      <c r="D81" s="303">
        <v>-901</v>
      </c>
      <c r="E81" s="130"/>
      <c r="F81" s="131">
        <v>1987</v>
      </c>
      <c r="G81" s="268">
        <f t="shared" si="6"/>
        <v>0</v>
      </c>
      <c r="H81" s="268">
        <f t="shared" si="5"/>
        <v>0</v>
      </c>
      <c r="I81" s="268">
        <f t="shared" si="5"/>
        <v>0</v>
      </c>
      <c r="J81" s="268">
        <f t="shared" si="5"/>
        <v>0</v>
      </c>
      <c r="K81" s="268">
        <f t="shared" si="5"/>
        <v>0</v>
      </c>
      <c r="L81" s="268">
        <f t="shared" si="5"/>
        <v>0</v>
      </c>
      <c r="M81" s="268">
        <f t="shared" si="5"/>
        <v>0</v>
      </c>
      <c r="N81" s="268">
        <f t="shared" si="5"/>
        <v>14600</v>
      </c>
      <c r="O81" s="268">
        <f t="shared" si="5"/>
        <v>14400</v>
      </c>
      <c r="P81" s="268">
        <f t="shared" si="5"/>
        <v>14000</v>
      </c>
      <c r="Q81" s="268">
        <f t="shared" si="5"/>
        <v>14600</v>
      </c>
      <c r="R81" s="268">
        <f t="shared" si="5"/>
        <v>15000</v>
      </c>
      <c r="S81" s="269">
        <f t="shared" ref="S81:S103" si="8">IF(ISERROR(MATCH(-901,G81:R81,0)),SUM(G81:R81)/12000,"")</f>
        <v>6.05</v>
      </c>
      <c r="U81" s="307"/>
      <c r="V81" s="304"/>
    </row>
    <row r="82" spans="1:22" ht="14.4">
      <c r="A82" s="130">
        <f t="shared" si="7"/>
        <v>1927</v>
      </c>
      <c r="B82" s="305">
        <v>9982</v>
      </c>
      <c r="C82" s="302"/>
      <c r="D82" s="303">
        <v>-901</v>
      </c>
      <c r="E82" s="130"/>
      <c r="F82" s="131">
        <v>1988</v>
      </c>
      <c r="G82" s="268">
        <f t="shared" si="6"/>
        <v>16200</v>
      </c>
      <c r="H82" s="268">
        <f t="shared" si="5"/>
        <v>15100</v>
      </c>
      <c r="I82" s="268">
        <f t="shared" si="5"/>
        <v>15400</v>
      </c>
      <c r="J82" s="268">
        <f t="shared" si="5"/>
        <v>15700</v>
      </c>
      <c r="K82" s="268">
        <f t="shared" si="5"/>
        <v>15900</v>
      </c>
      <c r="L82" s="268">
        <f t="shared" si="5"/>
        <v>15200</v>
      </c>
      <c r="M82" s="268">
        <f t="shared" si="5"/>
        <v>15700</v>
      </c>
      <c r="N82" s="268">
        <f t="shared" si="5"/>
        <v>15600</v>
      </c>
      <c r="O82" s="268">
        <f t="shared" si="5"/>
        <v>15500</v>
      </c>
      <c r="P82" s="268">
        <f t="shared" si="5"/>
        <v>14800</v>
      </c>
      <c r="Q82" s="268">
        <f t="shared" si="5"/>
        <v>14900</v>
      </c>
      <c r="R82" s="268">
        <f t="shared" si="5"/>
        <v>14800</v>
      </c>
      <c r="S82" s="269">
        <f t="shared" si="8"/>
        <v>15.4</v>
      </c>
      <c r="U82" s="307"/>
      <c r="V82" s="304"/>
    </row>
    <row r="83" spans="1:22" ht="14.4">
      <c r="A83" s="130">
        <f t="shared" si="7"/>
        <v>1927</v>
      </c>
      <c r="B83" s="305">
        <v>10013</v>
      </c>
      <c r="C83" s="302"/>
      <c r="D83" s="303">
        <v>-901</v>
      </c>
      <c r="E83" s="130"/>
      <c r="F83" s="131">
        <v>1989</v>
      </c>
      <c r="G83" s="268">
        <f t="shared" si="6"/>
        <v>15522</v>
      </c>
      <c r="H83" s="268">
        <f t="shared" si="5"/>
        <v>15738</v>
      </c>
      <c r="I83" s="268">
        <f t="shared" si="5"/>
        <v>15210</v>
      </c>
      <c r="J83" s="268">
        <f t="shared" si="5"/>
        <v>15396</v>
      </c>
      <c r="K83" s="268">
        <f t="shared" si="5"/>
        <v>15584</v>
      </c>
      <c r="L83" s="268">
        <f t="shared" si="5"/>
        <v>15478</v>
      </c>
      <c r="M83" s="268">
        <f t="shared" si="5"/>
        <v>15700</v>
      </c>
      <c r="N83" s="268">
        <f t="shared" si="5"/>
        <v>14830</v>
      </c>
      <c r="O83" s="268">
        <f t="shared" si="5"/>
        <v>15282</v>
      </c>
      <c r="P83" s="268">
        <f t="shared" si="5"/>
        <v>15818</v>
      </c>
      <c r="Q83" s="268">
        <f t="shared" si="5"/>
        <v>15066</v>
      </c>
      <c r="R83" s="268">
        <f t="shared" si="5"/>
        <v>15186</v>
      </c>
      <c r="S83" s="269">
        <f t="shared" si="8"/>
        <v>15.400833333333333</v>
      </c>
      <c r="U83" s="307"/>
      <c r="V83" s="304"/>
    </row>
    <row r="84" spans="1:22" ht="14.4">
      <c r="A84" s="130">
        <f t="shared" si="7"/>
        <v>1927</v>
      </c>
      <c r="B84" s="305">
        <v>10043</v>
      </c>
      <c r="C84" s="302"/>
      <c r="D84" s="303">
        <v>-901</v>
      </c>
      <c r="E84" s="130"/>
      <c r="F84" s="131">
        <v>1990</v>
      </c>
      <c r="G84" s="268">
        <f t="shared" si="6"/>
        <v>14874</v>
      </c>
      <c r="H84" s="268">
        <f t="shared" si="5"/>
        <v>15556</v>
      </c>
      <c r="I84" s="268">
        <f t="shared" si="5"/>
        <v>16042.000000000002</v>
      </c>
      <c r="J84" s="268">
        <f t="shared" si="5"/>
        <v>16088.000000000002</v>
      </c>
      <c r="K84" s="268">
        <f t="shared" si="5"/>
        <v>15930</v>
      </c>
      <c r="L84" s="268">
        <f t="shared" si="5"/>
        <v>16200</v>
      </c>
      <c r="M84" s="268">
        <f t="shared" si="5"/>
        <v>16128</v>
      </c>
      <c r="N84" s="268">
        <f t="shared" si="5"/>
        <v>16088.000000000002</v>
      </c>
      <c r="O84" s="268">
        <f t="shared" si="5"/>
        <v>15838</v>
      </c>
      <c r="P84" s="268">
        <f t="shared" si="5"/>
        <v>14866</v>
      </c>
      <c r="Q84" s="268">
        <f t="shared" si="5"/>
        <v>15830</v>
      </c>
      <c r="R84" s="268">
        <f t="shared" si="5"/>
        <v>15550</v>
      </c>
      <c r="S84" s="269">
        <f t="shared" si="8"/>
        <v>15.749166666666667</v>
      </c>
      <c r="U84" s="307"/>
      <c r="V84" s="304"/>
    </row>
    <row r="85" spans="1:22" ht="14.4">
      <c r="A85" s="130">
        <f t="shared" si="7"/>
        <v>1927</v>
      </c>
      <c r="B85" s="305">
        <v>10074</v>
      </c>
      <c r="C85" s="302"/>
      <c r="D85" s="303">
        <v>-901</v>
      </c>
      <c r="E85" s="130"/>
      <c r="F85" s="131">
        <v>1991</v>
      </c>
      <c r="G85" s="268">
        <f t="shared" si="6"/>
        <v>15600</v>
      </c>
      <c r="H85" s="268">
        <f t="shared" si="5"/>
        <v>16400</v>
      </c>
      <c r="I85" s="268">
        <f t="shared" si="5"/>
        <v>16100.000000000002</v>
      </c>
      <c r="J85" s="268">
        <f t="shared" si="5"/>
        <v>16100.000000000002</v>
      </c>
      <c r="K85" s="268">
        <f t="shared" si="5"/>
        <v>15300</v>
      </c>
      <c r="L85" s="268">
        <f t="shared" si="5"/>
        <v>16300</v>
      </c>
      <c r="M85" s="268">
        <f t="shared" si="5"/>
        <v>15500</v>
      </c>
      <c r="N85" s="268">
        <f t="shared" si="5"/>
        <v>15200</v>
      </c>
      <c r="O85" s="268">
        <f t="shared" si="5"/>
        <v>15700</v>
      </c>
      <c r="P85" s="268">
        <f t="shared" si="5"/>
        <v>15300</v>
      </c>
      <c r="Q85" s="268">
        <f t="shared" si="5"/>
        <v>16300</v>
      </c>
      <c r="R85" s="268">
        <f t="shared" si="5"/>
        <v>14400</v>
      </c>
      <c r="S85" s="269">
        <f t="shared" si="8"/>
        <v>15.683333333333334</v>
      </c>
      <c r="U85" s="307"/>
      <c r="V85" s="304"/>
    </row>
    <row r="86" spans="1:22" ht="14.4">
      <c r="A86" s="130">
        <f t="shared" si="7"/>
        <v>1927</v>
      </c>
      <c r="B86" s="305">
        <v>10105</v>
      </c>
      <c r="C86" s="302"/>
      <c r="D86" s="303">
        <v>-901</v>
      </c>
      <c r="E86" s="130"/>
      <c r="F86" s="131">
        <v>1992</v>
      </c>
      <c r="G86" s="268">
        <f t="shared" si="6"/>
        <v>6939</v>
      </c>
      <c r="H86" s="268">
        <f t="shared" si="5"/>
        <v>16200</v>
      </c>
      <c r="I86" s="268">
        <f t="shared" si="5"/>
        <v>15900</v>
      </c>
      <c r="J86" s="268">
        <f t="shared" si="5"/>
        <v>14300</v>
      </c>
      <c r="K86" s="268">
        <f t="shared" si="5"/>
        <v>15700</v>
      </c>
      <c r="L86" s="268">
        <f t="shared" si="5"/>
        <v>16000</v>
      </c>
      <c r="M86" s="268">
        <f t="shared" si="5"/>
        <v>15900</v>
      </c>
      <c r="N86" s="268">
        <f t="shared" si="5"/>
        <v>16100.000000000002</v>
      </c>
      <c r="O86" s="268">
        <f t="shared" si="5"/>
        <v>15800</v>
      </c>
      <c r="P86" s="268">
        <f t="shared" si="5"/>
        <v>15800</v>
      </c>
      <c r="Q86" s="268">
        <f t="shared" si="5"/>
        <v>16000</v>
      </c>
      <c r="R86" s="268">
        <f t="shared" si="5"/>
        <v>15400</v>
      </c>
      <c r="S86" s="269">
        <f t="shared" si="8"/>
        <v>15.00325</v>
      </c>
      <c r="U86" s="307"/>
      <c r="V86" s="304"/>
    </row>
    <row r="87" spans="1:22" ht="14.4">
      <c r="A87" s="130">
        <f t="shared" si="7"/>
        <v>1927</v>
      </c>
      <c r="B87" s="305">
        <v>10135</v>
      </c>
      <c r="C87" s="302"/>
      <c r="D87" s="303">
        <v>-901</v>
      </c>
      <c r="E87" s="130"/>
      <c r="F87" s="131">
        <v>1993</v>
      </c>
      <c r="G87" s="268">
        <f t="shared" si="6"/>
        <v>16100.000000000002</v>
      </c>
      <c r="H87" s="268">
        <f t="shared" si="5"/>
        <v>15700</v>
      </c>
      <c r="I87" s="268">
        <f t="shared" si="5"/>
        <v>15900</v>
      </c>
      <c r="J87" s="268">
        <f t="shared" si="5"/>
        <v>16300</v>
      </c>
      <c r="K87" s="268">
        <f t="shared" si="5"/>
        <v>14700</v>
      </c>
      <c r="L87" s="268">
        <f t="shared" si="5"/>
        <v>15300</v>
      </c>
      <c r="M87" s="268">
        <f t="shared" si="5"/>
        <v>15300</v>
      </c>
      <c r="N87" s="268">
        <f t="shared" si="5"/>
        <v>16000</v>
      </c>
      <c r="O87" s="268">
        <f t="shared" si="5"/>
        <v>14500</v>
      </c>
      <c r="P87" s="268">
        <f t="shared" si="5"/>
        <v>15700</v>
      </c>
      <c r="Q87" s="268">
        <f t="shared" si="5"/>
        <v>15900</v>
      </c>
      <c r="R87" s="268">
        <f t="shared" si="5"/>
        <v>15000</v>
      </c>
      <c r="S87" s="269">
        <f t="shared" si="8"/>
        <v>15.533333333333333</v>
      </c>
      <c r="U87" s="307"/>
      <c r="V87" s="304"/>
    </row>
    <row r="88" spans="1:22" ht="14.4">
      <c r="A88" s="130">
        <f t="shared" si="7"/>
        <v>1928</v>
      </c>
      <c r="B88" s="305">
        <v>10166</v>
      </c>
      <c r="C88" s="302"/>
      <c r="D88" s="303">
        <v>-901</v>
      </c>
      <c r="E88" s="130"/>
      <c r="F88" s="131">
        <v>1994</v>
      </c>
      <c r="G88" s="268">
        <f t="shared" si="6"/>
        <v>15800</v>
      </c>
      <c r="H88" s="268">
        <f t="shared" si="5"/>
        <v>14900</v>
      </c>
      <c r="I88" s="268">
        <f t="shared" si="5"/>
        <v>15400</v>
      </c>
      <c r="J88" s="268">
        <f t="shared" si="5"/>
        <v>15000</v>
      </c>
      <c r="K88" s="268">
        <f t="shared" si="5"/>
        <v>15200</v>
      </c>
      <c r="L88" s="268">
        <f t="shared" si="5"/>
        <v>15700</v>
      </c>
      <c r="M88" s="268">
        <f t="shared" si="5"/>
        <v>15500</v>
      </c>
      <c r="N88" s="268">
        <f t="shared" si="5"/>
        <v>15400</v>
      </c>
      <c r="O88" s="268">
        <f t="shared" si="5"/>
        <v>15500</v>
      </c>
      <c r="P88" s="268">
        <f t="shared" si="5"/>
        <v>15200</v>
      </c>
      <c r="Q88" s="268">
        <f t="shared" si="5"/>
        <v>15700</v>
      </c>
      <c r="R88" s="268">
        <f t="shared" si="5"/>
        <v>15700</v>
      </c>
      <c r="S88" s="269">
        <f t="shared" si="8"/>
        <v>15.416666666666666</v>
      </c>
      <c r="U88" s="307"/>
      <c r="V88" s="304"/>
    </row>
    <row r="89" spans="1:22" ht="14.4">
      <c r="A89" s="130">
        <f t="shared" si="7"/>
        <v>1928</v>
      </c>
      <c r="B89" s="305">
        <v>10196</v>
      </c>
      <c r="C89" s="302"/>
      <c r="D89" s="303">
        <v>-901</v>
      </c>
      <c r="E89" s="130"/>
      <c r="F89" s="131">
        <v>1995</v>
      </c>
      <c r="G89" s="268">
        <f t="shared" si="6"/>
        <v>16100.000000000002</v>
      </c>
      <c r="H89" s="268">
        <f t="shared" si="5"/>
        <v>13600</v>
      </c>
      <c r="I89" s="268">
        <f t="shared" si="5"/>
        <v>15600</v>
      </c>
      <c r="J89" s="268">
        <f t="shared" si="5"/>
        <v>15000</v>
      </c>
      <c r="K89" s="268">
        <f t="shared" si="5"/>
        <v>14100</v>
      </c>
      <c r="L89" s="268">
        <f t="shared" si="5"/>
        <v>13200</v>
      </c>
      <c r="M89" s="268">
        <f t="shared" si="5"/>
        <v>17000</v>
      </c>
      <c r="N89" s="268">
        <f t="shared" si="5"/>
        <v>17100</v>
      </c>
      <c r="O89" s="268">
        <f t="shared" si="5"/>
        <v>17000</v>
      </c>
      <c r="P89" s="268">
        <f t="shared" si="5"/>
        <v>15400</v>
      </c>
      <c r="Q89" s="268">
        <f t="shared" si="5"/>
        <v>15100</v>
      </c>
      <c r="R89" s="268">
        <f t="shared" si="5"/>
        <v>15100</v>
      </c>
      <c r="S89" s="269">
        <f t="shared" si="8"/>
        <v>15.358333333333333</v>
      </c>
      <c r="U89" s="307"/>
      <c r="V89" s="304"/>
    </row>
    <row r="90" spans="1:22" ht="14.4">
      <c r="A90" s="130">
        <f t="shared" si="7"/>
        <v>1928</v>
      </c>
      <c r="B90" s="305">
        <v>10227</v>
      </c>
      <c r="C90" s="302"/>
      <c r="D90" s="303">
        <v>-901</v>
      </c>
      <c r="E90" s="130"/>
      <c r="F90" s="131">
        <v>1996</v>
      </c>
      <c r="G90" s="268">
        <f t="shared" si="6"/>
        <v>15500</v>
      </c>
      <c r="H90" s="268">
        <f t="shared" si="5"/>
        <v>15400</v>
      </c>
      <c r="I90" s="268">
        <f t="shared" si="5"/>
        <v>15500</v>
      </c>
      <c r="J90" s="268">
        <f t="shared" si="5"/>
        <v>14700</v>
      </c>
      <c r="K90" s="268">
        <f t="shared" si="5"/>
        <v>13900</v>
      </c>
      <c r="L90" s="268">
        <f t="shared" si="5"/>
        <v>14100</v>
      </c>
      <c r="M90" s="268">
        <f t="shared" si="5"/>
        <v>14900</v>
      </c>
      <c r="N90" s="268">
        <f t="shared" si="5"/>
        <v>15500</v>
      </c>
      <c r="O90" s="268">
        <f t="shared" si="5"/>
        <v>15500</v>
      </c>
      <c r="P90" s="268">
        <f t="shared" si="5"/>
        <v>15900</v>
      </c>
      <c r="Q90" s="268">
        <f t="shared" si="5"/>
        <v>15600</v>
      </c>
      <c r="R90" s="268">
        <f t="shared" si="5"/>
        <v>14600</v>
      </c>
      <c r="S90" s="269">
        <f t="shared" si="8"/>
        <v>15.091666666666667</v>
      </c>
      <c r="U90" s="307"/>
      <c r="V90" s="304"/>
    </row>
    <row r="91" spans="1:22" ht="14.4">
      <c r="A91" s="130">
        <f t="shared" si="7"/>
        <v>1928</v>
      </c>
      <c r="B91" s="305">
        <v>10258</v>
      </c>
      <c r="C91" s="302"/>
      <c r="D91" s="303">
        <v>-901</v>
      </c>
      <c r="E91" s="130"/>
      <c r="F91" s="131">
        <v>1997</v>
      </c>
      <c r="G91" s="268">
        <f t="shared" si="6"/>
        <v>16100.000000000002</v>
      </c>
      <c r="H91" s="268">
        <f t="shared" si="5"/>
        <v>16200</v>
      </c>
      <c r="I91" s="268">
        <f t="shared" si="5"/>
        <v>17400</v>
      </c>
      <c r="J91" s="268">
        <f t="shared" si="5"/>
        <v>16700</v>
      </c>
      <c r="K91" s="268">
        <f t="shared" si="5"/>
        <v>16200</v>
      </c>
      <c r="L91" s="268">
        <f t="shared" si="5"/>
        <v>16200</v>
      </c>
      <c r="M91" s="268">
        <f t="shared" si="5"/>
        <v>15100</v>
      </c>
      <c r="N91" s="268">
        <f t="shared" si="5"/>
        <v>15400</v>
      </c>
      <c r="O91" s="268">
        <f t="shared" si="5"/>
        <v>15100</v>
      </c>
      <c r="P91" s="268">
        <f t="shared" si="5"/>
        <v>15200</v>
      </c>
      <c r="Q91" s="268">
        <f t="shared" si="5"/>
        <v>15500</v>
      </c>
      <c r="R91" s="268">
        <f t="shared" si="5"/>
        <v>14300</v>
      </c>
      <c r="S91" s="269">
        <f t="shared" si="8"/>
        <v>15.783333333333333</v>
      </c>
      <c r="U91" s="307"/>
      <c r="V91" s="304"/>
    </row>
    <row r="92" spans="1:22" ht="14.4">
      <c r="A92" s="130">
        <f t="shared" si="7"/>
        <v>1928</v>
      </c>
      <c r="B92" s="305">
        <v>10287</v>
      </c>
      <c r="C92" s="302"/>
      <c r="D92" s="303">
        <v>-901</v>
      </c>
      <c r="E92" s="130"/>
      <c r="F92" s="131">
        <v>1998</v>
      </c>
      <c r="G92" s="268">
        <f t="shared" si="6"/>
        <v>14600</v>
      </c>
      <c r="H92" s="268">
        <f t="shared" si="5"/>
        <v>14700</v>
      </c>
      <c r="I92" s="268">
        <f t="shared" si="5"/>
        <v>15100</v>
      </c>
      <c r="J92" s="268">
        <f t="shared" si="5"/>
        <v>10500</v>
      </c>
      <c r="K92" s="268">
        <f t="shared" si="5"/>
        <v>12200</v>
      </c>
      <c r="L92" s="268">
        <f t="shared" si="5"/>
        <v>12000</v>
      </c>
      <c r="M92" s="268">
        <f t="shared" si="5"/>
        <v>13500</v>
      </c>
      <c r="N92" s="268">
        <f t="shared" si="5"/>
        <v>11700</v>
      </c>
      <c r="O92" s="268">
        <f t="shared" si="5"/>
        <v>16800</v>
      </c>
      <c r="P92" s="268">
        <f t="shared" si="5"/>
        <v>14000</v>
      </c>
      <c r="Q92" s="268">
        <f t="shared" si="5"/>
        <v>14900</v>
      </c>
      <c r="R92" s="268">
        <f t="shared" si="5"/>
        <v>15600</v>
      </c>
      <c r="S92" s="269">
        <f t="shared" si="8"/>
        <v>13.8</v>
      </c>
      <c r="U92" s="307"/>
      <c r="V92" s="304"/>
    </row>
    <row r="93" spans="1:22" ht="14.4">
      <c r="A93" s="130">
        <f t="shared" si="7"/>
        <v>1928</v>
      </c>
      <c r="B93" s="305">
        <v>10318</v>
      </c>
      <c r="C93" s="302"/>
      <c r="D93" s="303">
        <v>-901</v>
      </c>
      <c r="E93" s="130"/>
      <c r="F93" s="131">
        <v>1999</v>
      </c>
      <c r="G93" s="268">
        <f t="shared" si="6"/>
        <v>15800</v>
      </c>
      <c r="H93" s="268">
        <f t="shared" si="5"/>
        <v>15800</v>
      </c>
      <c r="I93" s="268">
        <f t="shared" si="5"/>
        <v>14200</v>
      </c>
      <c r="J93" s="268">
        <f t="shared" si="5"/>
        <v>13200</v>
      </c>
      <c r="K93" s="268">
        <f t="shared" si="5"/>
        <v>16800</v>
      </c>
      <c r="L93" s="268">
        <f t="shared" ref="H93:R110" si="9">IF(INDEX($D$16:$D$2000,($F93-$F$16)*12+L$12,1)&lt;&gt;-901,INDEX($D$16:$D$2000,($F93-$F$16)*12+L$12,1)*1000,-901)</f>
        <v>11100</v>
      </c>
      <c r="M93" s="268">
        <f t="shared" si="9"/>
        <v>10800</v>
      </c>
      <c r="N93" s="268">
        <f t="shared" si="9"/>
        <v>15300</v>
      </c>
      <c r="O93" s="268">
        <f t="shared" si="9"/>
        <v>13800</v>
      </c>
      <c r="P93" s="268">
        <f t="shared" si="9"/>
        <v>14600</v>
      </c>
      <c r="Q93" s="268">
        <f t="shared" si="9"/>
        <v>14700</v>
      </c>
      <c r="R93" s="268">
        <f t="shared" si="9"/>
        <v>14500</v>
      </c>
      <c r="S93" s="269">
        <f t="shared" si="8"/>
        <v>14.216666666666667</v>
      </c>
      <c r="U93" s="307"/>
      <c r="V93" s="304"/>
    </row>
    <row r="94" spans="1:22" ht="14.4">
      <c r="A94" s="130">
        <f t="shared" si="7"/>
        <v>1928</v>
      </c>
      <c r="B94" s="305">
        <v>10348</v>
      </c>
      <c r="C94" s="302"/>
      <c r="D94" s="303">
        <v>-901</v>
      </c>
      <c r="E94" s="130"/>
      <c r="F94" s="131">
        <v>2000</v>
      </c>
      <c r="G94" s="268">
        <f t="shared" si="6"/>
        <v>14201</v>
      </c>
      <c r="H94" s="268">
        <f t="shared" si="9"/>
        <v>13793</v>
      </c>
      <c r="I94" s="268">
        <f t="shared" si="9"/>
        <v>15130</v>
      </c>
      <c r="J94" s="268">
        <f t="shared" si="9"/>
        <v>12259</v>
      </c>
      <c r="K94" s="268">
        <f t="shared" si="9"/>
        <v>13876</v>
      </c>
      <c r="L94" s="268">
        <f t="shared" si="9"/>
        <v>14808</v>
      </c>
      <c r="M94" s="268">
        <f t="shared" si="9"/>
        <v>13573</v>
      </c>
      <c r="N94" s="268">
        <f t="shared" si="9"/>
        <v>14340</v>
      </c>
      <c r="O94" s="268">
        <f t="shared" si="9"/>
        <v>14182</v>
      </c>
      <c r="P94" s="268">
        <f t="shared" si="9"/>
        <v>15804</v>
      </c>
      <c r="Q94" s="268">
        <f t="shared" si="9"/>
        <v>15750</v>
      </c>
      <c r="R94" s="268">
        <f t="shared" si="9"/>
        <v>16114</v>
      </c>
      <c r="S94" s="269">
        <f t="shared" si="8"/>
        <v>14.485833333333334</v>
      </c>
      <c r="U94" s="307"/>
      <c r="V94" s="304"/>
    </row>
    <row r="95" spans="1:22" ht="14.4">
      <c r="A95" s="130">
        <f t="shared" si="7"/>
        <v>1928</v>
      </c>
      <c r="B95" s="305">
        <v>10379</v>
      </c>
      <c r="C95" s="302"/>
      <c r="D95" s="303">
        <v>-901</v>
      </c>
      <c r="E95" s="130"/>
      <c r="F95" s="131">
        <v>2001</v>
      </c>
      <c r="G95" s="268">
        <f t="shared" si="6"/>
        <v>9940</v>
      </c>
      <c r="H95" s="268">
        <f t="shared" si="9"/>
        <v>10600</v>
      </c>
      <c r="I95" s="268">
        <f t="shared" si="9"/>
        <v>12500</v>
      </c>
      <c r="J95" s="268">
        <f t="shared" si="9"/>
        <v>12500</v>
      </c>
      <c r="K95" s="268">
        <f t="shared" si="9"/>
        <v>12200</v>
      </c>
      <c r="L95" s="268">
        <f t="shared" si="9"/>
        <v>12400</v>
      </c>
      <c r="M95" s="268">
        <f t="shared" si="9"/>
        <v>11700</v>
      </c>
      <c r="N95" s="268">
        <f t="shared" si="9"/>
        <v>10500</v>
      </c>
      <c r="O95" s="268">
        <f t="shared" si="9"/>
        <v>11400</v>
      </c>
      <c r="P95" s="268">
        <f t="shared" si="9"/>
        <v>10500</v>
      </c>
      <c r="Q95" s="268">
        <f t="shared" si="9"/>
        <v>12300</v>
      </c>
      <c r="R95" s="268">
        <f t="shared" si="9"/>
        <v>13200</v>
      </c>
      <c r="S95" s="269">
        <f t="shared" si="8"/>
        <v>11.645</v>
      </c>
      <c r="U95" s="307"/>
      <c r="V95" s="304"/>
    </row>
    <row r="96" spans="1:22" ht="14.4">
      <c r="A96" s="130">
        <f t="shared" si="7"/>
        <v>1928</v>
      </c>
      <c r="B96" s="305">
        <v>10409</v>
      </c>
      <c r="C96" s="302"/>
      <c r="D96" s="303">
        <v>-901</v>
      </c>
      <c r="E96" s="130"/>
      <c r="F96" s="131">
        <v>2002</v>
      </c>
      <c r="G96" s="268">
        <f t="shared" si="6"/>
        <v>11400</v>
      </c>
      <c r="H96" s="268">
        <f t="shared" si="9"/>
        <v>10300</v>
      </c>
      <c r="I96" s="268">
        <f t="shared" si="9"/>
        <v>9540</v>
      </c>
      <c r="J96" s="268">
        <f t="shared" si="9"/>
        <v>11900</v>
      </c>
      <c r="K96" s="268">
        <f t="shared" si="9"/>
        <v>12300</v>
      </c>
      <c r="L96" s="268">
        <f t="shared" si="9"/>
        <v>11000</v>
      </c>
      <c r="M96" s="268">
        <f t="shared" si="9"/>
        <v>10300</v>
      </c>
      <c r="N96" s="268">
        <f t="shared" si="9"/>
        <v>10900</v>
      </c>
      <c r="O96" s="268">
        <f t="shared" si="9"/>
        <v>10000</v>
      </c>
      <c r="P96" s="268">
        <f t="shared" si="9"/>
        <v>12100</v>
      </c>
      <c r="Q96" s="268">
        <f t="shared" si="9"/>
        <v>11100</v>
      </c>
      <c r="R96" s="268">
        <f t="shared" si="9"/>
        <v>11700</v>
      </c>
      <c r="S96" s="269">
        <f t="shared" si="8"/>
        <v>11.045</v>
      </c>
      <c r="U96" s="307"/>
      <c r="V96" s="304"/>
    </row>
    <row r="97" spans="1:22" ht="14.4">
      <c r="A97" s="130">
        <f t="shared" si="7"/>
        <v>1928</v>
      </c>
      <c r="B97" s="305">
        <v>10440</v>
      </c>
      <c r="C97" s="302"/>
      <c r="D97" s="303">
        <v>-901</v>
      </c>
      <c r="E97" s="130"/>
      <c r="F97" s="131">
        <v>2003</v>
      </c>
      <c r="G97" s="268">
        <f t="shared" si="6"/>
        <v>10700</v>
      </c>
      <c r="H97" s="268">
        <f t="shared" si="9"/>
        <v>10700</v>
      </c>
      <c r="I97" s="268">
        <f t="shared" si="9"/>
        <v>9640</v>
      </c>
      <c r="J97" s="268">
        <f t="shared" si="9"/>
        <v>11800</v>
      </c>
      <c r="K97" s="268">
        <f t="shared" si="9"/>
        <v>12100</v>
      </c>
      <c r="L97" s="268">
        <f t="shared" si="9"/>
        <v>11300</v>
      </c>
      <c r="M97" s="268">
        <f t="shared" si="9"/>
        <v>9430</v>
      </c>
      <c r="N97" s="268">
        <f t="shared" si="9"/>
        <v>13400</v>
      </c>
      <c r="O97" s="268">
        <f t="shared" si="9"/>
        <v>11900</v>
      </c>
      <c r="P97" s="268">
        <f t="shared" si="9"/>
        <v>9950</v>
      </c>
      <c r="Q97" s="268">
        <f t="shared" si="9"/>
        <v>10800</v>
      </c>
      <c r="R97" s="268">
        <f t="shared" si="9"/>
        <v>10300</v>
      </c>
      <c r="S97" s="269">
        <f t="shared" si="8"/>
        <v>11.001666666666667</v>
      </c>
      <c r="U97" s="307"/>
      <c r="V97" s="304"/>
    </row>
    <row r="98" spans="1:22" ht="14.4">
      <c r="A98" s="130">
        <f t="shared" si="7"/>
        <v>1928</v>
      </c>
      <c r="B98" s="305">
        <v>10471</v>
      </c>
      <c r="C98" s="302"/>
      <c r="D98" s="303">
        <v>-901</v>
      </c>
      <c r="E98" s="130"/>
      <c r="F98" s="131">
        <v>2004</v>
      </c>
      <c r="G98" s="268">
        <f t="shared" si="6"/>
        <v>13300</v>
      </c>
      <c r="H98" s="268">
        <f t="shared" si="9"/>
        <v>12100</v>
      </c>
      <c r="I98" s="268">
        <f t="shared" si="9"/>
        <v>9500</v>
      </c>
      <c r="J98" s="268">
        <f t="shared" si="9"/>
        <v>10400</v>
      </c>
      <c r="K98" s="268">
        <f t="shared" si="9"/>
        <v>10600</v>
      </c>
      <c r="L98" s="268">
        <f t="shared" si="9"/>
        <v>10200</v>
      </c>
      <c r="M98" s="268">
        <f t="shared" si="9"/>
        <v>10200</v>
      </c>
      <c r="N98" s="268">
        <f t="shared" si="9"/>
        <v>9860</v>
      </c>
      <c r="O98" s="268">
        <f t="shared" si="9"/>
        <v>10400</v>
      </c>
      <c r="P98" s="268">
        <f t="shared" si="9"/>
        <v>12500</v>
      </c>
      <c r="Q98" s="268">
        <f t="shared" si="9"/>
        <v>11000</v>
      </c>
      <c r="R98" s="268">
        <f t="shared" si="9"/>
        <v>9550</v>
      </c>
      <c r="S98" s="269">
        <f t="shared" si="8"/>
        <v>10.800833333333333</v>
      </c>
      <c r="U98" s="307"/>
    </row>
    <row r="99" spans="1:22" ht="14.4">
      <c r="A99" s="130">
        <f t="shared" si="7"/>
        <v>1928</v>
      </c>
      <c r="B99" s="305">
        <v>10501</v>
      </c>
      <c r="C99" s="302"/>
      <c r="D99" s="303">
        <v>-901</v>
      </c>
      <c r="E99" s="130"/>
      <c r="F99" s="131">
        <v>2005</v>
      </c>
      <c r="G99" s="268">
        <f t="shared" si="6"/>
        <v>11000</v>
      </c>
      <c r="H99" s="268">
        <f t="shared" si="9"/>
        <v>9550</v>
      </c>
      <c r="I99" s="268">
        <f t="shared" si="9"/>
        <v>11100</v>
      </c>
      <c r="J99" s="268">
        <f t="shared" si="9"/>
        <v>11600</v>
      </c>
      <c r="K99" s="268">
        <f t="shared" si="9"/>
        <v>10800</v>
      </c>
      <c r="L99" s="268">
        <f t="shared" si="9"/>
        <v>11100</v>
      </c>
      <c r="M99" s="268">
        <f t="shared" si="9"/>
        <v>7170</v>
      </c>
      <c r="N99" s="268">
        <f t="shared" si="9"/>
        <v>13800</v>
      </c>
      <c r="O99" s="268">
        <f t="shared" si="9"/>
        <v>11600</v>
      </c>
      <c r="P99" s="268">
        <f t="shared" si="9"/>
        <v>12600</v>
      </c>
      <c r="Q99" s="268">
        <f t="shared" si="9"/>
        <v>10500</v>
      </c>
      <c r="R99" s="268">
        <f t="shared" si="9"/>
        <v>11900</v>
      </c>
      <c r="S99" s="269">
        <f t="shared" si="8"/>
        <v>11.06</v>
      </c>
      <c r="U99" s="307"/>
    </row>
    <row r="100" spans="1:22" ht="14.4">
      <c r="A100" s="130">
        <f t="shared" si="7"/>
        <v>1929</v>
      </c>
      <c r="B100" s="305">
        <v>10532</v>
      </c>
      <c r="C100" s="302"/>
      <c r="D100" s="303">
        <v>-901</v>
      </c>
      <c r="E100" s="130"/>
      <c r="F100" s="131">
        <v>2006</v>
      </c>
      <c r="G100" s="268">
        <f t="shared" si="6"/>
        <v>10900</v>
      </c>
      <c r="H100" s="268">
        <f t="shared" si="9"/>
        <v>10400</v>
      </c>
      <c r="I100" s="268">
        <f t="shared" si="9"/>
        <v>14300</v>
      </c>
      <c r="J100" s="268">
        <f t="shared" si="9"/>
        <v>9150</v>
      </c>
      <c r="K100" s="268">
        <f t="shared" si="9"/>
        <v>13800</v>
      </c>
      <c r="L100" s="268">
        <f t="shared" si="9"/>
        <v>10600</v>
      </c>
      <c r="M100" s="268">
        <f t="shared" si="9"/>
        <v>13900</v>
      </c>
      <c r="N100" s="268">
        <f t="shared" si="9"/>
        <v>13400</v>
      </c>
      <c r="O100" s="268">
        <f t="shared" si="9"/>
        <v>12200</v>
      </c>
      <c r="P100" s="268">
        <f t="shared" si="9"/>
        <v>12100</v>
      </c>
      <c r="Q100" s="268">
        <f t="shared" si="9"/>
        <v>10600</v>
      </c>
      <c r="R100" s="268">
        <f t="shared" si="9"/>
        <v>11600</v>
      </c>
      <c r="S100" s="269">
        <f t="shared" si="8"/>
        <v>11.9125</v>
      </c>
      <c r="U100" s="307"/>
    </row>
    <row r="101" spans="1:22" ht="14.4">
      <c r="A101" s="130">
        <f t="shared" si="7"/>
        <v>1929</v>
      </c>
      <c r="B101" s="305">
        <v>10562</v>
      </c>
      <c r="C101" s="302"/>
      <c r="D101" s="303">
        <v>-901</v>
      </c>
      <c r="E101" s="130"/>
      <c r="F101" s="131">
        <v>2007</v>
      </c>
      <c r="G101" s="268">
        <f t="shared" si="6"/>
        <v>10800</v>
      </c>
      <c r="H101" s="268">
        <f t="shared" si="9"/>
        <v>11700</v>
      </c>
      <c r="I101" s="268">
        <f t="shared" si="9"/>
        <v>11600</v>
      </c>
      <c r="J101" s="268">
        <f t="shared" si="9"/>
        <v>10700</v>
      </c>
      <c r="K101" s="268">
        <f t="shared" si="9"/>
        <v>11300</v>
      </c>
      <c r="L101" s="268">
        <f t="shared" si="9"/>
        <v>11700</v>
      </c>
      <c r="M101" s="268">
        <f t="shared" si="9"/>
        <v>10800</v>
      </c>
      <c r="N101" s="268">
        <f t="shared" si="9"/>
        <v>11300</v>
      </c>
      <c r="O101" s="268">
        <f t="shared" si="9"/>
        <v>11500</v>
      </c>
      <c r="P101" s="268">
        <f t="shared" si="9"/>
        <v>11300</v>
      </c>
      <c r="Q101" s="268">
        <f t="shared" si="9"/>
        <v>11000</v>
      </c>
      <c r="R101" s="268">
        <f t="shared" si="9"/>
        <v>11500</v>
      </c>
      <c r="S101" s="269">
        <f t="shared" si="8"/>
        <v>11.266666666666667</v>
      </c>
      <c r="U101" s="307"/>
    </row>
    <row r="102" spans="1:22" ht="14.4">
      <c r="A102" s="130">
        <f t="shared" si="7"/>
        <v>1929</v>
      </c>
      <c r="B102" s="305">
        <v>10593</v>
      </c>
      <c r="C102" s="302"/>
      <c r="D102" s="303">
        <v>-901</v>
      </c>
      <c r="E102" s="130"/>
      <c r="F102" s="309">
        <v>2008</v>
      </c>
      <c r="G102" s="268">
        <f t="shared" si="6"/>
        <v>9760</v>
      </c>
      <c r="H102" s="268">
        <f t="shared" si="9"/>
        <v>11000</v>
      </c>
      <c r="I102" s="268">
        <f t="shared" si="9"/>
        <v>11000</v>
      </c>
      <c r="J102" s="268">
        <f t="shared" si="9"/>
        <v>10600</v>
      </c>
      <c r="K102" s="268">
        <f t="shared" si="9"/>
        <v>11000</v>
      </c>
      <c r="L102" s="268">
        <f t="shared" si="9"/>
        <v>10800</v>
      </c>
      <c r="M102" s="268">
        <f t="shared" si="9"/>
        <v>11100</v>
      </c>
      <c r="N102" s="268">
        <f t="shared" si="9"/>
        <v>10600</v>
      </c>
      <c r="O102" s="268">
        <f t="shared" si="9"/>
        <v>10000</v>
      </c>
      <c r="P102" s="268">
        <f t="shared" si="9"/>
        <v>9850</v>
      </c>
      <c r="Q102" s="268">
        <f t="shared" si="9"/>
        <v>10600</v>
      </c>
      <c r="R102" s="268">
        <f t="shared" si="9"/>
        <v>9310</v>
      </c>
      <c r="S102" s="269">
        <f t="shared" si="8"/>
        <v>10.468333333333334</v>
      </c>
      <c r="U102" s="307"/>
    </row>
    <row r="103" spans="1:22" ht="14.4">
      <c r="A103" s="130">
        <f t="shared" si="7"/>
        <v>1929</v>
      </c>
      <c r="B103" s="305">
        <v>10624</v>
      </c>
      <c r="C103" s="302"/>
      <c r="D103" s="303">
        <v>-901</v>
      </c>
      <c r="E103" s="130"/>
      <c r="F103" s="310">
        <v>2009</v>
      </c>
      <c r="G103" s="268">
        <f t="shared" si="6"/>
        <v>8930</v>
      </c>
      <c r="H103" s="268">
        <f t="shared" si="9"/>
        <v>11400</v>
      </c>
      <c r="I103" s="268">
        <f t="shared" si="9"/>
        <v>11200</v>
      </c>
      <c r="J103" s="268">
        <f t="shared" si="9"/>
        <v>11200</v>
      </c>
      <c r="K103" s="268">
        <f t="shared" si="9"/>
        <v>7920</v>
      </c>
      <c r="L103" s="268">
        <f t="shared" si="9"/>
        <v>11100</v>
      </c>
      <c r="M103" s="268">
        <f t="shared" si="9"/>
        <v>10200</v>
      </c>
      <c r="N103" s="268">
        <f t="shared" si="9"/>
        <v>10400</v>
      </c>
      <c r="O103" s="268">
        <f t="shared" si="9"/>
        <v>10600</v>
      </c>
      <c r="P103" s="268">
        <f t="shared" si="9"/>
        <v>11100</v>
      </c>
      <c r="Q103" s="268">
        <f t="shared" si="9"/>
        <v>10500</v>
      </c>
      <c r="R103" s="268">
        <f t="shared" si="9"/>
        <v>11600</v>
      </c>
      <c r="S103" s="311">
        <f t="shared" si="8"/>
        <v>10.512499999999999</v>
      </c>
      <c r="U103" s="307"/>
    </row>
    <row r="104" spans="1:22" ht="14.4">
      <c r="A104" s="130">
        <f t="shared" si="7"/>
        <v>1929</v>
      </c>
      <c r="B104" s="305">
        <v>10652</v>
      </c>
      <c r="C104" s="302"/>
      <c r="D104" s="303">
        <v>-901</v>
      </c>
      <c r="F104" s="309">
        <v>2010</v>
      </c>
      <c r="G104" s="268">
        <f t="shared" si="6"/>
        <v>10800</v>
      </c>
      <c r="H104" s="268">
        <f t="shared" si="9"/>
        <v>9160</v>
      </c>
      <c r="I104" s="268">
        <f t="shared" si="9"/>
        <v>10800</v>
      </c>
      <c r="J104" s="268">
        <f t="shared" si="9"/>
        <v>10900</v>
      </c>
      <c r="K104" s="268">
        <f t="shared" si="9"/>
        <v>11300</v>
      </c>
      <c r="L104" s="268">
        <f t="shared" si="9"/>
        <v>11400</v>
      </c>
      <c r="M104" s="268">
        <f t="shared" si="9"/>
        <v>8540</v>
      </c>
      <c r="N104" s="268">
        <f t="shared" si="9"/>
        <v>8930</v>
      </c>
      <c r="O104" s="268">
        <f t="shared" si="9"/>
        <v>11500</v>
      </c>
      <c r="P104" s="268">
        <f t="shared" si="9"/>
        <v>11200</v>
      </c>
      <c r="Q104" s="268">
        <f t="shared" si="9"/>
        <v>9570</v>
      </c>
      <c r="R104" s="268">
        <f t="shared" si="9"/>
        <v>13000</v>
      </c>
      <c r="S104" s="311">
        <f t="shared" ref="S104:S105" si="10">IF(ISERROR(MATCH(-901,G104:R104,0)),SUM(G104:R104)/12000,"")</f>
        <v>10.591666666666667</v>
      </c>
    </row>
    <row r="105" spans="1:22" ht="14.4">
      <c r="A105" s="130">
        <f t="shared" si="7"/>
        <v>1929</v>
      </c>
      <c r="B105" s="305">
        <v>10683</v>
      </c>
      <c r="C105" s="302"/>
      <c r="D105" s="303">
        <v>-901</v>
      </c>
      <c r="F105" s="310">
        <v>2011</v>
      </c>
      <c r="G105" s="268">
        <f t="shared" si="6"/>
        <v>10200</v>
      </c>
      <c r="H105" s="268">
        <f t="shared" si="9"/>
        <v>10200</v>
      </c>
      <c r="I105" s="268">
        <f t="shared" si="9"/>
        <v>8870</v>
      </c>
      <c r="J105" s="268">
        <f t="shared" si="9"/>
        <v>9840</v>
      </c>
      <c r="K105" s="268">
        <f t="shared" si="9"/>
        <v>9200</v>
      </c>
      <c r="L105" s="268">
        <f t="shared" si="9"/>
        <v>13400</v>
      </c>
      <c r="M105" s="268">
        <f t="shared" si="9"/>
        <v>13300</v>
      </c>
      <c r="N105" s="268">
        <f t="shared" si="9"/>
        <v>12600</v>
      </c>
      <c r="O105" s="268">
        <f t="shared" si="9"/>
        <v>13400</v>
      </c>
      <c r="P105" s="268">
        <f t="shared" si="9"/>
        <v>10800</v>
      </c>
      <c r="Q105" s="268">
        <f t="shared" si="9"/>
        <v>11700</v>
      </c>
      <c r="R105" s="268">
        <f t="shared" si="9"/>
        <v>11300</v>
      </c>
      <c r="S105" s="311">
        <f t="shared" si="10"/>
        <v>11.234166666666667</v>
      </c>
    </row>
    <row r="106" spans="1:22" ht="14.4">
      <c r="A106" s="130">
        <f t="shared" si="7"/>
        <v>1929</v>
      </c>
      <c r="B106" s="305">
        <v>10713</v>
      </c>
      <c r="C106" s="302"/>
      <c r="D106" s="303">
        <v>-901</v>
      </c>
      <c r="F106" s="309">
        <v>2012</v>
      </c>
      <c r="G106" s="268">
        <f t="shared" si="6"/>
        <v>8900</v>
      </c>
      <c r="H106" s="268">
        <f t="shared" si="9"/>
        <v>9850</v>
      </c>
      <c r="I106" s="268">
        <f t="shared" si="9"/>
        <v>12200</v>
      </c>
      <c r="J106" s="268">
        <f t="shared" si="9"/>
        <v>10600</v>
      </c>
      <c r="K106" s="268">
        <f t="shared" si="9"/>
        <v>11300</v>
      </c>
      <c r="L106" s="268">
        <f t="shared" si="9"/>
        <v>10700</v>
      </c>
      <c r="M106" s="268">
        <f t="shared" si="9"/>
        <v>10200</v>
      </c>
      <c r="N106" s="268">
        <f t="shared" si="9"/>
        <v>11400</v>
      </c>
      <c r="O106" s="268">
        <f t="shared" si="9"/>
        <v>11100</v>
      </c>
      <c r="P106" s="268">
        <f t="shared" si="9"/>
        <v>10600</v>
      </c>
      <c r="Q106" s="268">
        <f t="shared" si="9"/>
        <v>11800</v>
      </c>
      <c r="R106" s="268">
        <f t="shared" si="9"/>
        <v>11200</v>
      </c>
      <c r="S106" s="311">
        <f t="shared" ref="S106:S109" si="11">IF(ISERROR(MATCH(-901,G106:R106,0)),SUM(G106:R106)/12000,"")</f>
        <v>10.820833333333333</v>
      </c>
    </row>
    <row r="107" spans="1:22" ht="14.4">
      <c r="A107" s="130">
        <f t="shared" si="7"/>
        <v>1929</v>
      </c>
      <c r="B107" s="305">
        <v>10744</v>
      </c>
      <c r="C107" s="302"/>
      <c r="D107" s="303">
        <v>-901</v>
      </c>
      <c r="F107" s="310">
        <v>2013</v>
      </c>
      <c r="G107" s="268">
        <f t="shared" si="6"/>
        <v>12200</v>
      </c>
      <c r="H107" s="268">
        <f t="shared" si="9"/>
        <v>8920</v>
      </c>
      <c r="I107" s="268">
        <f t="shared" si="9"/>
        <v>9920</v>
      </c>
      <c r="J107" s="268">
        <f t="shared" si="9"/>
        <v>12000</v>
      </c>
      <c r="K107" s="268">
        <f t="shared" si="9"/>
        <v>10900</v>
      </c>
      <c r="L107" s="268">
        <f t="shared" si="9"/>
        <v>12100</v>
      </c>
      <c r="M107" s="268">
        <f t="shared" si="9"/>
        <v>12500</v>
      </c>
      <c r="N107" s="268">
        <f t="shared" si="9"/>
        <v>9360</v>
      </c>
      <c r="O107" s="268">
        <f t="shared" si="9"/>
        <v>10200</v>
      </c>
      <c r="P107" s="268">
        <f t="shared" si="9"/>
        <v>9800</v>
      </c>
      <c r="Q107" s="268">
        <f t="shared" si="9"/>
        <v>10900</v>
      </c>
      <c r="R107" s="268">
        <f t="shared" si="9"/>
        <v>11200</v>
      </c>
      <c r="S107" s="311">
        <f t="shared" si="11"/>
        <v>10.833333333333334</v>
      </c>
    </row>
    <row r="108" spans="1:22" ht="14.4">
      <c r="A108" s="130">
        <f t="shared" si="7"/>
        <v>1929</v>
      </c>
      <c r="B108" s="305">
        <v>10774</v>
      </c>
      <c r="C108" s="302"/>
      <c r="D108" s="303">
        <v>-901</v>
      </c>
      <c r="F108" s="309">
        <v>2014</v>
      </c>
      <c r="G108" s="268">
        <f t="shared" si="6"/>
        <v>9000</v>
      </c>
      <c r="H108" s="268">
        <f t="shared" si="9"/>
        <v>10400</v>
      </c>
      <c r="I108" s="268">
        <f t="shared" si="9"/>
        <v>11400</v>
      </c>
      <c r="J108" s="268">
        <f t="shared" si="9"/>
        <v>11600</v>
      </c>
      <c r="K108" s="268">
        <f t="shared" si="9"/>
        <v>8650</v>
      </c>
      <c r="L108" s="268">
        <f t="shared" si="9"/>
        <v>10600</v>
      </c>
      <c r="M108" s="268">
        <f t="shared" si="9"/>
        <v>11300</v>
      </c>
      <c r="N108" s="268">
        <f t="shared" si="9"/>
        <v>10500</v>
      </c>
      <c r="O108" s="268">
        <f t="shared" si="9"/>
        <v>9630</v>
      </c>
      <c r="P108" s="268">
        <f t="shared" si="9"/>
        <v>11800</v>
      </c>
      <c r="Q108" s="268">
        <f t="shared" si="9"/>
        <v>12800</v>
      </c>
      <c r="R108" s="268">
        <f t="shared" si="9"/>
        <v>13800</v>
      </c>
      <c r="S108" s="311">
        <f t="shared" si="11"/>
        <v>10.956666666666667</v>
      </c>
    </row>
    <row r="109" spans="1:22" ht="14.4">
      <c r="A109" s="130">
        <f t="shared" si="7"/>
        <v>1929</v>
      </c>
      <c r="B109" s="305">
        <v>10805</v>
      </c>
      <c r="C109" s="302"/>
      <c r="D109" s="303">
        <v>-901</v>
      </c>
      <c r="F109" s="384">
        <v>2015</v>
      </c>
      <c r="G109" s="268">
        <f t="shared" si="6"/>
        <v>11100</v>
      </c>
      <c r="H109" s="268">
        <f t="shared" si="9"/>
        <v>10500</v>
      </c>
      <c r="I109" s="268">
        <f t="shared" si="9"/>
        <v>10800</v>
      </c>
      <c r="J109" s="268">
        <f t="shared" si="9"/>
        <v>11600</v>
      </c>
      <c r="K109" s="268">
        <f t="shared" si="9"/>
        <v>12000</v>
      </c>
      <c r="L109" s="268">
        <f t="shared" si="9"/>
        <v>11400</v>
      </c>
      <c r="M109" s="268">
        <f t="shared" si="9"/>
        <v>11800</v>
      </c>
      <c r="N109" s="268">
        <f t="shared" si="9"/>
        <v>11200</v>
      </c>
      <c r="O109" s="268">
        <f t="shared" si="9"/>
        <v>8940</v>
      </c>
      <c r="P109" s="268">
        <f t="shared" si="9"/>
        <v>11200</v>
      </c>
      <c r="Q109" s="268">
        <f t="shared" si="9"/>
        <v>11000</v>
      </c>
      <c r="R109" s="268">
        <f t="shared" si="9"/>
        <v>10700</v>
      </c>
      <c r="S109" s="359">
        <f t="shared" si="11"/>
        <v>11.02</v>
      </c>
    </row>
    <row r="110" spans="1:22" ht="14.4">
      <c r="A110" s="130">
        <f t="shared" si="7"/>
        <v>1929</v>
      </c>
      <c r="B110" s="305">
        <v>10836</v>
      </c>
      <c r="C110" s="302"/>
      <c r="D110" s="303">
        <v>-901</v>
      </c>
      <c r="F110" s="309">
        <v>2016</v>
      </c>
      <c r="G110" s="268">
        <f t="shared" si="6"/>
        <v>9360</v>
      </c>
      <c r="H110" s="268">
        <f t="shared" si="9"/>
        <v>12100</v>
      </c>
      <c r="I110" s="268">
        <f t="shared" si="9"/>
        <v>9960</v>
      </c>
      <c r="J110" s="268">
        <f t="shared" si="9"/>
        <v>13300</v>
      </c>
      <c r="K110" s="268">
        <f t="shared" si="9"/>
        <v>10200</v>
      </c>
      <c r="L110" s="268">
        <f t="shared" si="9"/>
        <v>8140.0000000000009</v>
      </c>
      <c r="M110" s="268">
        <f t="shared" si="9"/>
        <v>13000</v>
      </c>
      <c r="N110" s="268">
        <f t="shared" si="9"/>
        <v>10600</v>
      </c>
      <c r="O110" s="268">
        <f t="shared" si="9"/>
        <v>9420</v>
      </c>
      <c r="P110" s="268">
        <f t="shared" si="9"/>
        <v>9400</v>
      </c>
      <c r="Q110" s="268">
        <f t="shared" si="9"/>
        <v>11700</v>
      </c>
      <c r="R110" s="268">
        <f t="shared" si="9"/>
        <v>11700</v>
      </c>
      <c r="S110" s="359">
        <f t="shared" ref="S110:S115" si="12">IF(ISERROR(MATCH(-901,G110:R110,0)),SUM(G110:R110)/12000,"")</f>
        <v>10.74</v>
      </c>
    </row>
    <row r="111" spans="1:22" ht="14.4">
      <c r="A111" s="130">
        <f t="shared" si="7"/>
        <v>1929</v>
      </c>
      <c r="B111" s="305">
        <v>10866</v>
      </c>
      <c r="C111" s="302"/>
      <c r="D111" s="303">
        <v>-901</v>
      </c>
      <c r="F111" s="310">
        <v>2017</v>
      </c>
      <c r="G111" s="268">
        <f t="shared" si="6"/>
        <v>10400</v>
      </c>
      <c r="H111" s="268">
        <f t="shared" si="6"/>
        <v>8210</v>
      </c>
      <c r="I111" s="268">
        <f t="shared" si="6"/>
        <v>7900</v>
      </c>
      <c r="J111" s="268">
        <f t="shared" si="6"/>
        <v>12500</v>
      </c>
      <c r="K111" s="268">
        <f t="shared" si="6"/>
        <v>13200</v>
      </c>
      <c r="L111" s="268">
        <f t="shared" si="6"/>
        <v>13400</v>
      </c>
      <c r="M111" s="268">
        <f t="shared" si="6"/>
        <v>13800</v>
      </c>
      <c r="N111" s="268">
        <f t="shared" si="6"/>
        <v>13600</v>
      </c>
      <c r="O111" s="268">
        <f t="shared" si="6"/>
        <v>10800</v>
      </c>
      <c r="P111" s="268">
        <f t="shared" si="6"/>
        <v>11500</v>
      </c>
      <c r="Q111" s="268">
        <f t="shared" si="6"/>
        <v>11800</v>
      </c>
      <c r="R111" s="268">
        <f t="shared" si="6"/>
        <v>13200</v>
      </c>
      <c r="S111" s="359">
        <f t="shared" si="12"/>
        <v>11.692500000000001</v>
      </c>
    </row>
    <row r="112" spans="1:22" ht="14.4">
      <c r="A112" s="130">
        <f t="shared" si="7"/>
        <v>1930</v>
      </c>
      <c r="B112" s="305">
        <v>10897</v>
      </c>
      <c r="C112" s="302"/>
      <c r="D112" s="303">
        <v>-901</v>
      </c>
      <c r="F112" s="309">
        <v>2018</v>
      </c>
      <c r="G112" s="268">
        <f t="shared" ref="G112:R115" si="13">IF(INDEX($D$16:$D$2000,($F112-$F$16)*12+G$12,1)&lt;&gt;-901,INDEX($D$16:$D$2000,($F112-$F$16)*12+G$12,1)*1000,-901)</f>
        <v>13200</v>
      </c>
      <c r="H112" s="268">
        <f t="shared" si="13"/>
        <v>13400</v>
      </c>
      <c r="I112" s="268">
        <f t="shared" si="13"/>
        <v>13200</v>
      </c>
      <c r="J112" s="268">
        <f t="shared" si="13"/>
        <v>11900</v>
      </c>
      <c r="K112" s="268">
        <f t="shared" si="13"/>
        <v>12800</v>
      </c>
      <c r="L112" s="268">
        <f t="shared" si="13"/>
        <v>11900</v>
      </c>
      <c r="M112" s="268">
        <f t="shared" si="13"/>
        <v>13400</v>
      </c>
      <c r="N112" s="268">
        <f t="shared" si="13"/>
        <v>12300</v>
      </c>
      <c r="O112" s="268">
        <f t="shared" si="13"/>
        <v>10900</v>
      </c>
      <c r="P112" s="268">
        <f t="shared" si="13"/>
        <v>11000</v>
      </c>
      <c r="Q112" s="268">
        <f t="shared" si="13"/>
        <v>12200</v>
      </c>
      <c r="R112" s="268">
        <f t="shared" si="13"/>
        <v>10900</v>
      </c>
      <c r="S112" s="359">
        <f t="shared" si="12"/>
        <v>12.258333333333333</v>
      </c>
    </row>
    <row r="113" spans="1:19" ht="14.4">
      <c r="A113" s="130">
        <f t="shared" si="7"/>
        <v>1930</v>
      </c>
      <c r="B113" s="305">
        <v>10927</v>
      </c>
      <c r="C113" s="302"/>
      <c r="D113" s="303">
        <v>-901</v>
      </c>
      <c r="F113" s="384">
        <v>2019</v>
      </c>
      <c r="G113" s="268">
        <f t="shared" si="13"/>
        <v>12400</v>
      </c>
      <c r="H113" s="268">
        <f t="shared" si="13"/>
        <v>10500</v>
      </c>
      <c r="I113" s="268">
        <f t="shared" si="13"/>
        <v>11400</v>
      </c>
      <c r="J113" s="268">
        <f t="shared" si="13"/>
        <v>11400</v>
      </c>
      <c r="K113" s="268">
        <f t="shared" si="13"/>
        <v>8150</v>
      </c>
      <c r="L113" s="268">
        <f t="shared" si="13"/>
        <v>9350</v>
      </c>
      <c r="M113" s="268">
        <f t="shared" si="13"/>
        <v>12900</v>
      </c>
      <c r="N113" s="268">
        <f t="shared" si="13"/>
        <v>13300</v>
      </c>
      <c r="O113" s="268">
        <f t="shared" si="13"/>
        <v>12200</v>
      </c>
      <c r="P113" s="268">
        <f t="shared" si="13"/>
        <v>11900</v>
      </c>
      <c r="Q113" s="268">
        <f t="shared" si="13"/>
        <v>11100</v>
      </c>
      <c r="R113" s="268">
        <f t="shared" si="13"/>
        <v>12400</v>
      </c>
      <c r="S113" s="359">
        <f t="shared" si="12"/>
        <v>11.416666666666666</v>
      </c>
    </row>
    <row r="114" spans="1:19" ht="14.4">
      <c r="A114" s="130">
        <f t="shared" si="7"/>
        <v>1930</v>
      </c>
      <c r="B114" s="305">
        <v>10958</v>
      </c>
      <c r="C114" s="302"/>
      <c r="D114" s="303">
        <v>-901</v>
      </c>
      <c r="F114" s="309">
        <v>2020</v>
      </c>
      <c r="G114" s="268">
        <f t="shared" si="13"/>
        <v>9652</v>
      </c>
      <c r="H114" s="268">
        <f t="shared" si="13"/>
        <v>11520</v>
      </c>
      <c r="I114" s="268">
        <f t="shared" si="13"/>
        <v>11430</v>
      </c>
      <c r="J114" s="268">
        <f t="shared" si="13"/>
        <v>11430</v>
      </c>
      <c r="K114" s="268">
        <f t="shared" si="13"/>
        <v>11460</v>
      </c>
      <c r="L114" s="268">
        <f t="shared" si="13"/>
        <v>11460</v>
      </c>
      <c r="M114" s="268">
        <f t="shared" si="13"/>
        <v>10790</v>
      </c>
      <c r="N114" s="268">
        <f t="shared" si="13"/>
        <v>10690</v>
      </c>
      <c r="O114" s="268">
        <f t="shared" si="13"/>
        <v>8887</v>
      </c>
      <c r="P114" s="268">
        <f t="shared" si="13"/>
        <v>9956</v>
      </c>
      <c r="Q114" s="268">
        <f t="shared" si="13"/>
        <v>10460</v>
      </c>
      <c r="R114" s="268">
        <f t="shared" si="13"/>
        <v>7211</v>
      </c>
      <c r="S114" s="359">
        <f t="shared" si="12"/>
        <v>10.412166666666666</v>
      </c>
    </row>
    <row r="115" spans="1:19" ht="14.4">
      <c r="A115" s="130">
        <f t="shared" si="7"/>
        <v>1930</v>
      </c>
      <c r="B115" s="305">
        <v>10989</v>
      </c>
      <c r="C115" s="302"/>
      <c r="D115" s="303">
        <v>-901</v>
      </c>
      <c r="F115" s="312">
        <v>2021</v>
      </c>
      <c r="G115" s="313">
        <f t="shared" si="13"/>
        <v>5860</v>
      </c>
      <c r="H115" s="313">
        <f t="shared" si="13"/>
        <v>9464</v>
      </c>
      <c r="I115" s="313">
        <f t="shared" si="13"/>
        <v>9643</v>
      </c>
      <c r="J115" s="313">
        <f t="shared" si="13"/>
        <v>10430</v>
      </c>
      <c r="K115" s="313">
        <f t="shared" si="13"/>
        <v>10030</v>
      </c>
      <c r="L115" s="313">
        <f t="shared" si="13"/>
        <v>10490</v>
      </c>
      <c r="M115" s="313">
        <f t="shared" si="13"/>
        <v>10590</v>
      </c>
      <c r="N115" s="313">
        <f t="shared" si="13"/>
        <v>9434</v>
      </c>
      <c r="O115" s="313">
        <f t="shared" si="13"/>
        <v>8849</v>
      </c>
      <c r="P115" s="313">
        <f t="shared" si="13"/>
        <v>9697</v>
      </c>
      <c r="Q115" s="313">
        <f t="shared" si="13"/>
        <v>8802</v>
      </c>
      <c r="R115" s="313">
        <f t="shared" si="13"/>
        <v>9111</v>
      </c>
      <c r="S115" s="135">
        <f t="shared" si="12"/>
        <v>9.3666666666666671</v>
      </c>
    </row>
    <row r="116" spans="1:19" ht="14.4">
      <c r="A116" s="130">
        <f t="shared" si="7"/>
        <v>1930</v>
      </c>
      <c r="B116" s="305">
        <v>11017</v>
      </c>
      <c r="C116" s="302"/>
      <c r="D116" s="303">
        <v>-901</v>
      </c>
      <c r="F116" s="385"/>
      <c r="G116" s="386"/>
      <c r="H116" s="386"/>
      <c r="I116" s="386"/>
      <c r="J116" s="386"/>
      <c r="K116" s="386"/>
      <c r="L116" s="386"/>
      <c r="M116" s="386"/>
      <c r="N116" s="386"/>
      <c r="O116" s="386"/>
      <c r="P116" s="386"/>
      <c r="Q116" s="386"/>
      <c r="R116" s="386"/>
      <c r="S116" s="387"/>
    </row>
    <row r="117" spans="1:19" ht="14.4">
      <c r="A117" s="130">
        <f t="shared" si="7"/>
        <v>1930</v>
      </c>
      <c r="B117" s="305">
        <v>11048</v>
      </c>
      <c r="C117" s="302"/>
      <c r="D117" s="303">
        <v>-901</v>
      </c>
      <c r="F117" s="314" t="s">
        <v>138</v>
      </c>
      <c r="G117" s="315">
        <f t="shared" ref="G117:R117" si="14">AVERAGE(G85:G109)</f>
        <v>12226.8</v>
      </c>
      <c r="H117" s="315">
        <f t="shared" si="14"/>
        <v>12378.92</v>
      </c>
      <c r="I117" s="315">
        <f t="shared" si="14"/>
        <v>12824</v>
      </c>
      <c r="J117" s="315">
        <f t="shared" si="14"/>
        <v>12417.96</v>
      </c>
      <c r="K117" s="315">
        <f t="shared" si="14"/>
        <v>12533.84</v>
      </c>
      <c r="L117" s="315">
        <f t="shared" si="14"/>
        <v>12580.32</v>
      </c>
      <c r="M117" s="315">
        <f t="shared" si="14"/>
        <v>12380.52</v>
      </c>
      <c r="N117" s="315">
        <f t="shared" si="14"/>
        <v>12807.6</v>
      </c>
      <c r="O117" s="315">
        <f t="shared" si="14"/>
        <v>12730.08</v>
      </c>
      <c r="P117" s="315">
        <f t="shared" si="14"/>
        <v>12812.16</v>
      </c>
      <c r="Q117" s="315">
        <f t="shared" si="14"/>
        <v>12864.8</v>
      </c>
      <c r="R117" s="315">
        <f t="shared" si="14"/>
        <v>12902.96</v>
      </c>
    </row>
    <row r="118" spans="1:19" ht="14.4">
      <c r="A118" s="130">
        <f t="shared" si="7"/>
        <v>1930</v>
      </c>
      <c r="B118" s="305">
        <v>11078</v>
      </c>
      <c r="C118" s="302"/>
      <c r="D118" s="303">
        <v>-901</v>
      </c>
      <c r="F118" s="314"/>
      <c r="G118" s="127"/>
      <c r="H118" s="127"/>
      <c r="I118" s="274"/>
      <c r="J118" s="274"/>
      <c r="K118" s="274"/>
      <c r="L118" s="274"/>
      <c r="M118" s="274"/>
      <c r="N118" s="274"/>
      <c r="O118" s="274"/>
      <c r="P118" s="274"/>
      <c r="Q118" s="274"/>
      <c r="R118" s="274"/>
    </row>
    <row r="119" spans="1:19" ht="14.4">
      <c r="A119" s="130">
        <f t="shared" si="7"/>
        <v>1930</v>
      </c>
      <c r="B119" s="305">
        <v>11109</v>
      </c>
      <c r="C119" s="302"/>
      <c r="D119" s="303">
        <v>-901</v>
      </c>
      <c r="F119" s="316"/>
      <c r="G119" s="127"/>
      <c r="H119" s="127"/>
      <c r="I119" s="274"/>
      <c r="J119" s="274"/>
      <c r="K119" s="274"/>
      <c r="L119" s="274"/>
      <c r="M119" s="274"/>
      <c r="N119" s="274"/>
      <c r="O119" s="274"/>
      <c r="P119" s="274"/>
      <c r="Q119" s="274"/>
      <c r="R119" s="274"/>
    </row>
    <row r="120" spans="1:19" ht="14.4">
      <c r="A120" s="130">
        <f t="shared" si="7"/>
        <v>1930</v>
      </c>
      <c r="B120" s="305">
        <v>11139</v>
      </c>
      <c r="C120" s="302"/>
      <c r="D120" s="303">
        <v>-901</v>
      </c>
      <c r="F120" s="506"/>
      <c r="G120" s="317"/>
      <c r="H120" s="507"/>
      <c r="I120" s="274"/>
      <c r="J120" s="274"/>
      <c r="K120" s="274"/>
      <c r="L120" s="274"/>
      <c r="M120" s="274"/>
      <c r="N120" s="274"/>
      <c r="O120" s="274"/>
      <c r="P120" s="274"/>
      <c r="Q120" s="274"/>
      <c r="R120" s="274"/>
    </row>
    <row r="121" spans="1:19" ht="14.4">
      <c r="A121" s="130">
        <f t="shared" si="7"/>
        <v>1930</v>
      </c>
      <c r="B121" s="305">
        <v>11170</v>
      </c>
      <c r="C121" s="302"/>
      <c r="D121" s="303">
        <v>-901</v>
      </c>
      <c r="F121" s="506"/>
      <c r="G121" s="318"/>
      <c r="H121" s="507"/>
      <c r="I121" s="274"/>
      <c r="J121" s="274"/>
      <c r="K121" s="274"/>
      <c r="L121" s="274"/>
      <c r="M121" s="274"/>
      <c r="N121" s="274"/>
      <c r="O121" s="274"/>
      <c r="P121" s="274"/>
      <c r="Q121" s="274"/>
      <c r="R121" s="274"/>
    </row>
    <row r="122" spans="1:19" ht="14.4">
      <c r="A122" s="130">
        <f t="shared" si="7"/>
        <v>1930</v>
      </c>
      <c r="B122" s="305">
        <v>11201</v>
      </c>
      <c r="C122" s="302"/>
      <c r="D122" s="303">
        <v>-901</v>
      </c>
      <c r="F122" s="319"/>
      <c r="G122" s="320"/>
      <c r="H122" s="321"/>
      <c r="I122" s="274"/>
      <c r="J122" s="274"/>
      <c r="K122" s="274"/>
      <c r="L122" s="274"/>
      <c r="M122" s="274"/>
      <c r="N122" s="274"/>
      <c r="O122" s="274"/>
      <c r="P122" s="274"/>
      <c r="Q122" s="274"/>
      <c r="R122" s="274"/>
    </row>
    <row r="123" spans="1:19" ht="14.4">
      <c r="A123" s="130">
        <f t="shared" si="7"/>
        <v>1930</v>
      </c>
      <c r="B123" s="305">
        <v>11231</v>
      </c>
      <c r="C123" s="302"/>
      <c r="D123" s="303">
        <v>-901</v>
      </c>
      <c r="F123" s="319"/>
      <c r="G123" s="320"/>
      <c r="H123" s="321"/>
      <c r="I123" s="274"/>
      <c r="J123" s="274"/>
      <c r="K123" s="274"/>
      <c r="L123" s="274"/>
      <c r="M123" s="274"/>
      <c r="N123" s="274"/>
      <c r="O123" s="274"/>
      <c r="P123" s="274"/>
      <c r="Q123" s="274"/>
      <c r="R123" s="274"/>
    </row>
    <row r="124" spans="1:19" ht="14.4">
      <c r="A124" s="130">
        <f t="shared" si="7"/>
        <v>1931</v>
      </c>
      <c r="B124" s="305">
        <v>11262</v>
      </c>
      <c r="C124" s="302"/>
      <c r="D124" s="303">
        <v>-901</v>
      </c>
      <c r="F124" s="319"/>
      <c r="G124" s="320"/>
      <c r="H124" s="321"/>
      <c r="I124" s="274"/>
      <c r="J124" s="274"/>
      <c r="K124" s="274"/>
      <c r="L124" s="274"/>
      <c r="M124" s="274"/>
      <c r="N124" s="274"/>
      <c r="O124" s="274"/>
      <c r="P124" s="274"/>
      <c r="Q124" s="274"/>
      <c r="R124" s="274"/>
    </row>
    <row r="125" spans="1:19" ht="14.4">
      <c r="A125" s="130">
        <f t="shared" si="7"/>
        <v>1931</v>
      </c>
      <c r="B125" s="305">
        <v>11292</v>
      </c>
      <c r="C125" s="302"/>
      <c r="D125" s="303">
        <v>-901</v>
      </c>
      <c r="F125" s="319"/>
      <c r="G125" s="320"/>
      <c r="H125" s="321"/>
      <c r="I125" s="274"/>
      <c r="J125" s="274"/>
      <c r="K125" s="274"/>
      <c r="L125" s="274"/>
      <c r="M125" s="274"/>
      <c r="N125" s="274"/>
      <c r="O125" s="274"/>
      <c r="P125" s="274"/>
      <c r="Q125" s="274"/>
      <c r="R125" s="274"/>
    </row>
    <row r="126" spans="1:19" ht="14.4">
      <c r="A126" s="130">
        <f t="shared" si="7"/>
        <v>1931</v>
      </c>
      <c r="B126" s="305">
        <v>11323</v>
      </c>
      <c r="C126" s="302"/>
      <c r="D126" s="303">
        <v>-901</v>
      </c>
      <c r="F126" s="319"/>
      <c r="G126" s="320"/>
      <c r="H126" s="321"/>
      <c r="I126" s="274"/>
      <c r="J126" s="274"/>
      <c r="K126" s="274"/>
      <c r="L126" s="274"/>
      <c r="M126" s="274"/>
      <c r="N126" s="274"/>
      <c r="O126" s="274"/>
      <c r="P126" s="274"/>
      <c r="Q126" s="274"/>
      <c r="R126" s="274"/>
    </row>
    <row r="127" spans="1:19" ht="14.4">
      <c r="A127" s="130">
        <f t="shared" si="7"/>
        <v>1931</v>
      </c>
      <c r="B127" s="305">
        <v>11354</v>
      </c>
      <c r="C127" s="302"/>
      <c r="D127" s="303">
        <v>-901</v>
      </c>
      <c r="F127" s="319"/>
      <c r="G127" s="320"/>
      <c r="H127" s="321"/>
      <c r="I127" s="274"/>
      <c r="J127" s="274"/>
      <c r="K127" s="274"/>
      <c r="L127" s="274"/>
      <c r="M127" s="274"/>
      <c r="N127" s="274"/>
      <c r="O127" s="274"/>
      <c r="P127" s="274"/>
      <c r="Q127" s="274"/>
      <c r="R127" s="274"/>
    </row>
    <row r="128" spans="1:19" ht="14.4">
      <c r="A128" s="130">
        <f t="shared" si="7"/>
        <v>1931</v>
      </c>
      <c r="B128" s="305">
        <v>11382</v>
      </c>
      <c r="C128" s="302"/>
      <c r="D128" s="303">
        <v>-901</v>
      </c>
      <c r="F128" s="319"/>
      <c r="G128" s="320"/>
      <c r="H128" s="321"/>
      <c r="I128" s="274"/>
      <c r="J128" s="274"/>
      <c r="K128" s="274"/>
      <c r="L128" s="274"/>
      <c r="M128" s="274"/>
      <c r="N128" s="274"/>
      <c r="O128" s="274"/>
      <c r="P128" s="274"/>
      <c r="Q128" s="274"/>
      <c r="R128" s="274"/>
    </row>
    <row r="129" spans="1:18" ht="14.4">
      <c r="A129" s="130">
        <f t="shared" si="7"/>
        <v>1931</v>
      </c>
      <c r="B129" s="305">
        <v>11413</v>
      </c>
      <c r="C129" s="302"/>
      <c r="D129" s="303">
        <v>-901</v>
      </c>
      <c r="F129" s="319"/>
      <c r="G129" s="320"/>
      <c r="H129" s="321"/>
      <c r="I129" s="274"/>
      <c r="J129" s="274"/>
      <c r="K129" s="274"/>
      <c r="L129" s="274"/>
      <c r="M129" s="274"/>
      <c r="N129" s="274"/>
      <c r="O129" s="274"/>
      <c r="P129" s="274"/>
      <c r="Q129" s="274"/>
      <c r="R129" s="274"/>
    </row>
    <row r="130" spans="1:18" ht="14.4">
      <c r="A130" s="130">
        <f t="shared" si="7"/>
        <v>1931</v>
      </c>
      <c r="B130" s="305">
        <v>11443</v>
      </c>
      <c r="C130" s="302"/>
      <c r="D130" s="303">
        <v>-901</v>
      </c>
      <c r="F130" s="319"/>
      <c r="G130" s="320"/>
      <c r="H130" s="321"/>
      <c r="I130" s="274"/>
      <c r="J130" s="274"/>
      <c r="K130" s="274"/>
      <c r="L130" s="274"/>
      <c r="M130" s="274"/>
      <c r="N130" s="274"/>
      <c r="O130" s="274"/>
      <c r="P130" s="274"/>
      <c r="Q130" s="274"/>
      <c r="R130" s="274"/>
    </row>
    <row r="131" spans="1:18" ht="14.4">
      <c r="A131" s="130">
        <f t="shared" si="7"/>
        <v>1931</v>
      </c>
      <c r="B131" s="305">
        <v>11474</v>
      </c>
      <c r="C131" s="302"/>
      <c r="D131" s="303">
        <v>-901</v>
      </c>
      <c r="F131" s="319"/>
      <c r="G131" s="320"/>
      <c r="H131" s="321"/>
      <c r="I131" s="274"/>
      <c r="J131" s="274"/>
      <c r="K131" s="274"/>
      <c r="L131" s="274"/>
      <c r="M131" s="274"/>
      <c r="N131" s="274"/>
      <c r="O131" s="274"/>
      <c r="P131" s="274"/>
      <c r="Q131" s="274"/>
      <c r="R131" s="274"/>
    </row>
    <row r="132" spans="1:18" ht="14.4">
      <c r="A132" s="130">
        <f t="shared" si="7"/>
        <v>1931</v>
      </c>
      <c r="B132" s="305">
        <v>11504</v>
      </c>
      <c r="C132" s="302"/>
      <c r="D132" s="303">
        <v>-901</v>
      </c>
      <c r="F132" s="319"/>
      <c r="G132" s="320"/>
      <c r="H132" s="321"/>
      <c r="I132" s="274"/>
      <c r="J132" s="274"/>
      <c r="K132" s="274"/>
      <c r="L132" s="274"/>
      <c r="M132" s="274"/>
      <c r="N132" s="274"/>
      <c r="O132" s="274"/>
      <c r="P132" s="274"/>
      <c r="Q132" s="274"/>
      <c r="R132" s="274"/>
    </row>
    <row r="133" spans="1:18" ht="14.4">
      <c r="A133" s="130">
        <f t="shared" si="7"/>
        <v>1931</v>
      </c>
      <c r="B133" s="305">
        <v>11535</v>
      </c>
      <c r="C133" s="302"/>
      <c r="D133" s="303">
        <v>-901</v>
      </c>
      <c r="F133" s="319"/>
      <c r="G133" s="320"/>
      <c r="H133" s="321"/>
      <c r="I133" s="274"/>
      <c r="J133" s="274"/>
      <c r="K133" s="274"/>
      <c r="L133" s="274"/>
      <c r="M133" s="274"/>
      <c r="N133" s="274"/>
      <c r="O133" s="274"/>
      <c r="P133" s="274"/>
      <c r="Q133" s="274"/>
      <c r="R133" s="274"/>
    </row>
    <row r="134" spans="1:18" ht="14.4">
      <c r="A134" s="130">
        <f t="shared" si="7"/>
        <v>1931</v>
      </c>
      <c r="B134" s="305">
        <v>11566</v>
      </c>
      <c r="C134" s="302"/>
      <c r="D134" s="303">
        <v>-901</v>
      </c>
      <c r="F134" s="319"/>
      <c r="G134" s="320"/>
      <c r="H134" s="321"/>
      <c r="I134" s="274"/>
      <c r="J134" s="274"/>
      <c r="K134" s="274"/>
      <c r="L134" s="274"/>
      <c r="M134" s="274"/>
      <c r="N134" s="274"/>
      <c r="O134" s="274"/>
      <c r="P134" s="274"/>
      <c r="Q134" s="274"/>
      <c r="R134" s="274"/>
    </row>
    <row r="135" spans="1:18" ht="14.4">
      <c r="A135" s="130">
        <f t="shared" si="7"/>
        <v>1931</v>
      </c>
      <c r="B135" s="305">
        <v>11596</v>
      </c>
      <c r="C135" s="302"/>
      <c r="D135" s="303">
        <v>-901</v>
      </c>
      <c r="F135" s="319"/>
      <c r="G135" s="320"/>
      <c r="H135" s="321"/>
      <c r="I135" s="274"/>
      <c r="J135" s="274"/>
      <c r="K135" s="274"/>
      <c r="L135" s="274"/>
      <c r="M135" s="274"/>
      <c r="N135" s="274"/>
      <c r="O135" s="274"/>
      <c r="P135" s="274"/>
      <c r="Q135" s="274"/>
      <c r="R135" s="274"/>
    </row>
    <row r="136" spans="1:18" ht="14.4">
      <c r="A136" s="130">
        <f t="shared" si="7"/>
        <v>1932</v>
      </c>
      <c r="B136" s="305">
        <v>11627</v>
      </c>
      <c r="C136" s="302"/>
      <c r="D136" s="303">
        <v>-901</v>
      </c>
      <c r="F136" s="319"/>
      <c r="G136" s="320"/>
      <c r="H136" s="321"/>
      <c r="I136" s="274"/>
      <c r="J136" s="274"/>
      <c r="K136" s="274"/>
      <c r="L136" s="274"/>
      <c r="M136" s="274"/>
      <c r="N136" s="274"/>
      <c r="O136" s="274"/>
      <c r="P136" s="274"/>
      <c r="Q136" s="274"/>
      <c r="R136" s="274"/>
    </row>
    <row r="137" spans="1:18" ht="14.4">
      <c r="A137" s="130">
        <f t="shared" si="7"/>
        <v>1932</v>
      </c>
      <c r="B137" s="305">
        <v>11657</v>
      </c>
      <c r="C137" s="302"/>
      <c r="D137" s="303">
        <v>-901</v>
      </c>
      <c r="F137" s="319"/>
      <c r="G137" s="320"/>
      <c r="H137" s="321"/>
      <c r="I137" s="274"/>
      <c r="J137" s="274"/>
      <c r="K137" s="274"/>
      <c r="L137" s="274"/>
      <c r="M137" s="274"/>
      <c r="N137" s="274"/>
      <c r="O137" s="274"/>
      <c r="P137" s="274"/>
      <c r="Q137" s="274"/>
      <c r="R137" s="274"/>
    </row>
    <row r="138" spans="1:18" ht="14.4">
      <c r="A138" s="130">
        <f t="shared" si="7"/>
        <v>1932</v>
      </c>
      <c r="B138" s="305">
        <v>11688</v>
      </c>
      <c r="C138" s="302"/>
      <c r="D138" s="303">
        <v>-901</v>
      </c>
      <c r="F138" s="319"/>
      <c r="G138" s="320"/>
      <c r="H138" s="321"/>
      <c r="I138" s="274"/>
      <c r="J138" s="322"/>
      <c r="K138" s="274"/>
      <c r="L138" s="274"/>
      <c r="M138" s="274"/>
      <c r="N138" s="274"/>
      <c r="O138" s="274"/>
      <c r="P138" s="274"/>
      <c r="Q138" s="274"/>
      <c r="R138" s="274"/>
    </row>
    <row r="139" spans="1:18" ht="14.4">
      <c r="A139" s="130">
        <f t="shared" si="7"/>
        <v>1932</v>
      </c>
      <c r="B139" s="305">
        <v>11719</v>
      </c>
      <c r="C139" s="302"/>
      <c r="D139" s="303">
        <v>-901</v>
      </c>
      <c r="F139" s="319"/>
      <c r="G139" s="320"/>
      <c r="H139" s="321"/>
      <c r="I139" s="274"/>
      <c r="J139" s="274"/>
      <c r="K139" s="274"/>
      <c r="L139" s="274"/>
      <c r="M139" s="274"/>
      <c r="N139" s="274"/>
      <c r="O139" s="274"/>
      <c r="P139" s="274"/>
      <c r="Q139" s="274"/>
      <c r="R139" s="274"/>
    </row>
    <row r="140" spans="1:18" ht="14.4">
      <c r="A140" s="130">
        <f t="shared" si="7"/>
        <v>1932</v>
      </c>
      <c r="B140" s="305">
        <v>11748</v>
      </c>
      <c r="C140" s="302"/>
      <c r="D140" s="303">
        <v>-901</v>
      </c>
      <c r="F140" s="319"/>
      <c r="G140" s="320"/>
      <c r="H140" s="321"/>
      <c r="I140" s="274"/>
      <c r="J140" s="274"/>
      <c r="K140" s="274"/>
      <c r="L140" s="274"/>
      <c r="M140" s="274"/>
      <c r="N140" s="274"/>
      <c r="O140" s="274"/>
      <c r="P140" s="274"/>
      <c r="Q140" s="274"/>
      <c r="R140" s="274"/>
    </row>
    <row r="141" spans="1:18" ht="14.4">
      <c r="A141" s="130">
        <f t="shared" si="7"/>
        <v>1932</v>
      </c>
      <c r="B141" s="305">
        <v>11779</v>
      </c>
      <c r="C141" s="302"/>
      <c r="D141" s="303">
        <v>-901</v>
      </c>
      <c r="F141" s="319"/>
      <c r="G141" s="320"/>
      <c r="H141" s="321"/>
      <c r="I141" s="274"/>
      <c r="J141" s="274"/>
      <c r="K141" s="274"/>
      <c r="L141" s="274"/>
      <c r="M141" s="274"/>
      <c r="N141" s="274"/>
      <c r="O141" s="274"/>
      <c r="P141" s="274"/>
      <c r="Q141" s="274"/>
      <c r="R141" s="274"/>
    </row>
    <row r="142" spans="1:18" ht="14.4">
      <c r="A142" s="130">
        <f t="shared" si="7"/>
        <v>1932</v>
      </c>
      <c r="B142" s="305">
        <v>11809</v>
      </c>
      <c r="C142" s="302"/>
      <c r="D142" s="303">
        <v>-901</v>
      </c>
      <c r="F142" s="319"/>
      <c r="G142" s="320"/>
      <c r="H142" s="321"/>
      <c r="I142" s="274"/>
      <c r="J142" s="274"/>
      <c r="K142" s="274"/>
      <c r="L142" s="274"/>
      <c r="M142" s="274"/>
      <c r="N142" s="274"/>
      <c r="O142" s="274"/>
      <c r="P142" s="274"/>
      <c r="Q142" s="274"/>
      <c r="R142" s="274"/>
    </row>
    <row r="143" spans="1:18" ht="14.4">
      <c r="A143" s="130">
        <f t="shared" si="7"/>
        <v>1932</v>
      </c>
      <c r="B143" s="305">
        <v>11840</v>
      </c>
      <c r="C143" s="302"/>
      <c r="D143" s="303">
        <v>-901</v>
      </c>
      <c r="F143" s="319"/>
      <c r="G143" s="320"/>
      <c r="H143" s="321"/>
      <c r="I143" s="274"/>
      <c r="J143" s="274"/>
      <c r="K143" s="274"/>
      <c r="L143" s="274"/>
      <c r="M143" s="274"/>
      <c r="N143" s="274"/>
      <c r="O143" s="274"/>
      <c r="P143" s="274"/>
      <c r="Q143" s="274"/>
      <c r="R143" s="274"/>
    </row>
    <row r="144" spans="1:18" ht="14.4">
      <c r="A144" s="130">
        <f t="shared" si="7"/>
        <v>1932</v>
      </c>
      <c r="B144" s="305">
        <v>11870</v>
      </c>
      <c r="C144" s="302"/>
      <c r="D144" s="303">
        <v>-901</v>
      </c>
      <c r="F144" s="319"/>
      <c r="G144" s="320"/>
      <c r="H144" s="321"/>
      <c r="I144" s="274"/>
      <c r="J144" s="274"/>
      <c r="K144" s="274"/>
      <c r="L144" s="274"/>
      <c r="M144" s="274"/>
      <c r="N144" s="274"/>
      <c r="O144" s="274"/>
      <c r="P144" s="274"/>
      <c r="Q144" s="274"/>
      <c r="R144" s="274"/>
    </row>
    <row r="145" spans="1:18" ht="14.4">
      <c r="A145" s="130">
        <f t="shared" ref="A145:A208" si="15">IF(MONTH(B145)&gt;9,YEAR(B145)+1,YEAR(B145))</f>
        <v>1932</v>
      </c>
      <c r="B145" s="305">
        <v>11901</v>
      </c>
      <c r="C145" s="302"/>
      <c r="D145" s="303">
        <v>-901</v>
      </c>
      <c r="F145" s="319"/>
      <c r="G145" s="320"/>
      <c r="H145" s="321"/>
      <c r="I145" s="274"/>
      <c r="J145" s="274"/>
      <c r="K145" s="274"/>
      <c r="L145" s="274"/>
      <c r="M145" s="274"/>
      <c r="N145" s="274"/>
      <c r="O145" s="274"/>
      <c r="P145" s="274"/>
      <c r="Q145" s="274"/>
      <c r="R145" s="274"/>
    </row>
    <row r="146" spans="1:18" ht="14.4">
      <c r="A146" s="130">
        <f t="shared" si="15"/>
        <v>1932</v>
      </c>
      <c r="B146" s="305">
        <v>11932</v>
      </c>
      <c r="C146" s="302"/>
      <c r="D146" s="303">
        <v>-901</v>
      </c>
      <c r="F146" s="319"/>
      <c r="G146" s="320"/>
      <c r="H146" s="321"/>
      <c r="I146" s="274"/>
      <c r="J146" s="274"/>
      <c r="K146" s="274"/>
      <c r="L146" s="274"/>
      <c r="M146" s="274"/>
      <c r="N146" s="274"/>
      <c r="O146" s="274"/>
      <c r="P146" s="274"/>
      <c r="Q146" s="274"/>
      <c r="R146" s="274"/>
    </row>
    <row r="147" spans="1:18" ht="14.4">
      <c r="A147" s="130">
        <f t="shared" si="15"/>
        <v>1932</v>
      </c>
      <c r="B147" s="305">
        <v>11962</v>
      </c>
      <c r="C147" s="302"/>
      <c r="D147" s="303">
        <v>-901</v>
      </c>
      <c r="F147" s="319"/>
      <c r="G147" s="320"/>
      <c r="H147" s="321"/>
      <c r="I147" s="274"/>
      <c r="J147" s="274"/>
      <c r="K147" s="274"/>
      <c r="L147" s="274"/>
      <c r="M147" s="274"/>
      <c r="N147" s="274"/>
      <c r="O147" s="274"/>
      <c r="P147" s="274"/>
      <c r="Q147" s="274"/>
      <c r="R147" s="274"/>
    </row>
    <row r="148" spans="1:18" ht="14.4">
      <c r="A148" s="130">
        <f t="shared" si="15"/>
        <v>1933</v>
      </c>
      <c r="B148" s="305">
        <v>11993</v>
      </c>
      <c r="C148" s="302"/>
      <c r="D148" s="303">
        <v>-901</v>
      </c>
      <c r="F148" s="319"/>
      <c r="G148" s="320"/>
      <c r="H148" s="321"/>
      <c r="I148" s="274"/>
      <c r="J148" s="274"/>
      <c r="K148" s="274"/>
      <c r="L148" s="274"/>
      <c r="M148" s="274"/>
      <c r="N148" s="274"/>
      <c r="O148" s="274"/>
      <c r="P148" s="274"/>
      <c r="Q148" s="274"/>
      <c r="R148" s="274"/>
    </row>
    <row r="149" spans="1:18" ht="14.4">
      <c r="A149" s="130">
        <f t="shared" si="15"/>
        <v>1933</v>
      </c>
      <c r="B149" s="305">
        <v>12023</v>
      </c>
      <c r="C149" s="302"/>
      <c r="D149" s="303">
        <v>-901</v>
      </c>
      <c r="F149" s="319"/>
      <c r="G149" s="320"/>
      <c r="H149" s="321"/>
      <c r="I149" s="274"/>
      <c r="J149" s="274"/>
      <c r="K149" s="274"/>
      <c r="L149" s="274"/>
      <c r="M149" s="274"/>
      <c r="N149" s="274"/>
      <c r="O149" s="274"/>
      <c r="P149" s="274"/>
      <c r="Q149" s="274"/>
      <c r="R149" s="274"/>
    </row>
    <row r="150" spans="1:18" ht="14.4">
      <c r="A150" s="130">
        <f t="shared" si="15"/>
        <v>1933</v>
      </c>
      <c r="B150" s="305">
        <v>12054</v>
      </c>
      <c r="C150" s="302"/>
      <c r="D150" s="303">
        <v>-901</v>
      </c>
      <c r="F150" s="319"/>
      <c r="G150" s="320"/>
      <c r="H150" s="321"/>
      <c r="I150" s="274"/>
      <c r="J150" s="274"/>
      <c r="K150" s="274"/>
      <c r="L150" s="274"/>
      <c r="M150" s="274"/>
      <c r="N150" s="274"/>
      <c r="O150" s="274"/>
      <c r="P150" s="274"/>
      <c r="Q150" s="274"/>
      <c r="R150" s="274"/>
    </row>
    <row r="151" spans="1:18" ht="14.4">
      <c r="A151" s="130">
        <f t="shared" si="15"/>
        <v>1933</v>
      </c>
      <c r="B151" s="305">
        <v>12085</v>
      </c>
      <c r="C151" s="302"/>
      <c r="D151" s="303">
        <v>-901</v>
      </c>
      <c r="F151" s="319"/>
      <c r="G151" s="320"/>
      <c r="H151" s="321"/>
      <c r="N151" s="274"/>
      <c r="O151" s="274"/>
      <c r="P151" s="274"/>
      <c r="Q151" s="274"/>
      <c r="R151" s="274"/>
    </row>
    <row r="152" spans="1:18" ht="14.4">
      <c r="A152" s="130">
        <f t="shared" si="15"/>
        <v>1933</v>
      </c>
      <c r="B152" s="305">
        <v>12113</v>
      </c>
      <c r="C152" s="302"/>
      <c r="D152" s="303">
        <v>-901</v>
      </c>
      <c r="F152" s="319"/>
      <c r="G152" s="320"/>
      <c r="H152" s="321"/>
    </row>
    <row r="153" spans="1:18" ht="14.4">
      <c r="A153" s="130">
        <f t="shared" si="15"/>
        <v>1933</v>
      </c>
      <c r="B153" s="305">
        <v>12144</v>
      </c>
      <c r="C153" s="302"/>
      <c r="D153" s="303">
        <v>-901</v>
      </c>
      <c r="F153" s="319"/>
      <c r="G153" s="320"/>
      <c r="H153" s="321"/>
    </row>
    <row r="154" spans="1:18" ht="14.4">
      <c r="A154" s="130">
        <f t="shared" si="15"/>
        <v>1933</v>
      </c>
      <c r="B154" s="305">
        <v>12174</v>
      </c>
      <c r="C154" s="302"/>
      <c r="D154" s="303">
        <v>-901</v>
      </c>
      <c r="F154" s="319"/>
      <c r="G154" s="320"/>
      <c r="H154" s="321"/>
    </row>
    <row r="155" spans="1:18" ht="14.4">
      <c r="A155" s="130">
        <f t="shared" si="15"/>
        <v>1933</v>
      </c>
      <c r="B155" s="305">
        <v>12205</v>
      </c>
      <c r="C155" s="302"/>
      <c r="D155" s="303">
        <v>-901</v>
      </c>
      <c r="F155" s="319"/>
      <c r="G155" s="320"/>
      <c r="H155" s="321"/>
    </row>
    <row r="156" spans="1:18" ht="14.4">
      <c r="A156" s="130">
        <f t="shared" si="15"/>
        <v>1933</v>
      </c>
      <c r="B156" s="305">
        <v>12235</v>
      </c>
      <c r="C156" s="302"/>
      <c r="D156" s="303">
        <v>-901</v>
      </c>
      <c r="F156" s="319"/>
      <c r="G156" s="320"/>
      <c r="H156" s="321"/>
    </row>
    <row r="157" spans="1:18" ht="14.4">
      <c r="A157" s="130">
        <f t="shared" si="15"/>
        <v>1933</v>
      </c>
      <c r="B157" s="305">
        <v>12266</v>
      </c>
      <c r="C157" s="302"/>
      <c r="D157" s="303">
        <v>-901</v>
      </c>
      <c r="F157" s="319"/>
      <c r="G157" s="320"/>
      <c r="H157" s="321"/>
    </row>
    <row r="158" spans="1:18" ht="14.4">
      <c r="A158" s="130">
        <f t="shared" si="15"/>
        <v>1933</v>
      </c>
      <c r="B158" s="305">
        <v>12297</v>
      </c>
      <c r="C158" s="302"/>
      <c r="D158" s="303">
        <v>-901</v>
      </c>
      <c r="F158" s="319"/>
      <c r="G158" s="320"/>
      <c r="H158" s="321"/>
    </row>
    <row r="159" spans="1:18" ht="14.4">
      <c r="A159" s="130">
        <f t="shared" si="15"/>
        <v>1933</v>
      </c>
      <c r="B159" s="305">
        <v>12327</v>
      </c>
      <c r="C159" s="302"/>
      <c r="D159" s="303">
        <v>-901</v>
      </c>
      <c r="F159" s="319"/>
      <c r="G159" s="320"/>
      <c r="H159" s="321"/>
    </row>
    <row r="160" spans="1:18" ht="14.4">
      <c r="A160" s="130">
        <f t="shared" si="15"/>
        <v>1934</v>
      </c>
      <c r="B160" s="305">
        <v>12358</v>
      </c>
      <c r="C160" s="302"/>
      <c r="D160" s="303">
        <v>-901</v>
      </c>
      <c r="F160" s="319"/>
      <c r="G160" s="320"/>
      <c r="H160" s="321"/>
    </row>
    <row r="161" spans="1:8" ht="14.4">
      <c r="A161" s="130">
        <f t="shared" si="15"/>
        <v>1934</v>
      </c>
      <c r="B161" s="305">
        <v>12388</v>
      </c>
      <c r="C161" s="302"/>
      <c r="D161" s="303">
        <v>-901</v>
      </c>
      <c r="F161" s="319"/>
      <c r="G161" s="320"/>
      <c r="H161" s="321"/>
    </row>
    <row r="162" spans="1:8" ht="14.4">
      <c r="A162" s="130">
        <f t="shared" si="15"/>
        <v>1934</v>
      </c>
      <c r="B162" s="305">
        <v>12419</v>
      </c>
      <c r="C162" s="302"/>
      <c r="D162" s="303">
        <v>-901</v>
      </c>
      <c r="F162" s="319"/>
      <c r="G162" s="320"/>
      <c r="H162" s="321"/>
    </row>
    <row r="163" spans="1:8" ht="14.4">
      <c r="A163" s="130">
        <f t="shared" si="15"/>
        <v>1934</v>
      </c>
      <c r="B163" s="305">
        <v>12450</v>
      </c>
      <c r="C163" s="302"/>
      <c r="D163" s="303">
        <v>-901</v>
      </c>
      <c r="F163" s="319"/>
      <c r="G163" s="320"/>
      <c r="H163" s="321"/>
    </row>
    <row r="164" spans="1:8" ht="14.4">
      <c r="A164" s="130">
        <f t="shared" si="15"/>
        <v>1934</v>
      </c>
      <c r="B164" s="305">
        <v>12478</v>
      </c>
      <c r="C164" s="302"/>
      <c r="D164" s="303">
        <v>-901</v>
      </c>
      <c r="F164" s="319"/>
      <c r="G164" s="320"/>
      <c r="H164" s="321"/>
    </row>
    <row r="165" spans="1:8" ht="14.4">
      <c r="A165" s="130">
        <f t="shared" si="15"/>
        <v>1934</v>
      </c>
      <c r="B165" s="305">
        <v>12509</v>
      </c>
      <c r="C165" s="302"/>
      <c r="D165" s="303">
        <v>-901</v>
      </c>
      <c r="F165" s="319"/>
      <c r="G165" s="320"/>
      <c r="H165" s="321"/>
    </row>
    <row r="166" spans="1:8" ht="14.4">
      <c r="A166" s="130">
        <f t="shared" si="15"/>
        <v>1934</v>
      </c>
      <c r="B166" s="305">
        <v>12539</v>
      </c>
      <c r="C166" s="302"/>
      <c r="D166" s="303">
        <v>-901</v>
      </c>
      <c r="F166" s="319"/>
      <c r="G166" s="320"/>
      <c r="H166" s="321"/>
    </row>
    <row r="167" spans="1:8" ht="14.4">
      <c r="A167" s="130">
        <f t="shared" si="15"/>
        <v>1934</v>
      </c>
      <c r="B167" s="305">
        <v>12570</v>
      </c>
      <c r="C167" s="302"/>
      <c r="D167" s="303">
        <v>-901</v>
      </c>
      <c r="F167" s="319"/>
      <c r="G167" s="320"/>
      <c r="H167" s="321"/>
    </row>
    <row r="168" spans="1:8" ht="14.4">
      <c r="A168" s="130">
        <f t="shared" si="15"/>
        <v>1934</v>
      </c>
      <c r="B168" s="305">
        <v>12600</v>
      </c>
      <c r="C168" s="302"/>
      <c r="D168" s="303">
        <v>-901</v>
      </c>
      <c r="F168" s="319"/>
      <c r="G168" s="320"/>
      <c r="H168" s="321"/>
    </row>
    <row r="169" spans="1:8" ht="14.4">
      <c r="A169" s="130">
        <f t="shared" si="15"/>
        <v>1934</v>
      </c>
      <c r="B169" s="305">
        <v>12631</v>
      </c>
      <c r="C169" s="302"/>
      <c r="D169" s="303">
        <v>-901</v>
      </c>
      <c r="F169" s="319"/>
      <c r="G169" s="320"/>
      <c r="H169" s="321"/>
    </row>
    <row r="170" spans="1:8" ht="14.4">
      <c r="A170" s="130">
        <f t="shared" si="15"/>
        <v>1934</v>
      </c>
      <c r="B170" s="305">
        <v>12662</v>
      </c>
      <c r="C170" s="302"/>
      <c r="D170" s="303">
        <v>-901</v>
      </c>
      <c r="F170" s="319"/>
      <c r="G170" s="320"/>
      <c r="H170" s="321"/>
    </row>
    <row r="171" spans="1:8" ht="14.4">
      <c r="A171" s="130">
        <f t="shared" si="15"/>
        <v>1934</v>
      </c>
      <c r="B171" s="305">
        <v>12692</v>
      </c>
      <c r="C171" s="302"/>
      <c r="D171" s="303">
        <v>-901</v>
      </c>
      <c r="F171" s="319"/>
      <c r="G171" s="320"/>
      <c r="H171" s="321"/>
    </row>
    <row r="172" spans="1:8" ht="14.4">
      <c r="A172" s="130">
        <f t="shared" si="15"/>
        <v>1935</v>
      </c>
      <c r="B172" s="305">
        <v>12723</v>
      </c>
      <c r="C172" s="302"/>
      <c r="D172" s="303">
        <v>-901</v>
      </c>
      <c r="F172" s="319"/>
      <c r="G172" s="320"/>
      <c r="H172" s="321"/>
    </row>
    <row r="173" spans="1:8" ht="14.4">
      <c r="A173" s="130">
        <f t="shared" si="15"/>
        <v>1935</v>
      </c>
      <c r="B173" s="305">
        <v>12753</v>
      </c>
      <c r="C173" s="302"/>
      <c r="D173" s="303">
        <v>-901</v>
      </c>
      <c r="F173" s="319"/>
      <c r="G173" s="320"/>
      <c r="H173" s="321"/>
    </row>
    <row r="174" spans="1:8" ht="14.4">
      <c r="A174" s="130">
        <f t="shared" si="15"/>
        <v>1935</v>
      </c>
      <c r="B174" s="305">
        <v>12784</v>
      </c>
      <c r="C174" s="302"/>
      <c r="D174" s="303">
        <v>-901</v>
      </c>
      <c r="F174" s="319"/>
      <c r="G174" s="320"/>
      <c r="H174" s="321"/>
    </row>
    <row r="175" spans="1:8" ht="14.4">
      <c r="A175" s="130">
        <f t="shared" si="15"/>
        <v>1935</v>
      </c>
      <c r="B175" s="305">
        <v>12815</v>
      </c>
      <c r="C175" s="302"/>
      <c r="D175" s="303">
        <v>-901</v>
      </c>
      <c r="F175" s="319"/>
      <c r="G175" s="320"/>
      <c r="H175" s="321"/>
    </row>
    <row r="176" spans="1:8" ht="14.4">
      <c r="A176" s="130">
        <f t="shared" si="15"/>
        <v>1935</v>
      </c>
      <c r="B176" s="305">
        <v>12843</v>
      </c>
      <c r="C176" s="302"/>
      <c r="D176" s="303">
        <v>-901</v>
      </c>
      <c r="F176" s="319"/>
      <c r="G176" s="320"/>
      <c r="H176" s="321"/>
    </row>
    <row r="177" spans="1:8" ht="14.4">
      <c r="A177" s="130">
        <f t="shared" si="15"/>
        <v>1935</v>
      </c>
      <c r="B177" s="305">
        <v>12874</v>
      </c>
      <c r="C177" s="302"/>
      <c r="D177" s="303">
        <v>-901</v>
      </c>
      <c r="F177" s="319"/>
      <c r="G177" s="320"/>
      <c r="H177" s="321"/>
    </row>
    <row r="178" spans="1:8" ht="14.4">
      <c r="A178" s="130">
        <f t="shared" si="15"/>
        <v>1935</v>
      </c>
      <c r="B178" s="305">
        <v>12904</v>
      </c>
      <c r="C178" s="302"/>
      <c r="D178" s="303">
        <v>-901</v>
      </c>
      <c r="F178" s="319"/>
      <c r="G178" s="320"/>
      <c r="H178" s="321"/>
    </row>
    <row r="179" spans="1:8" ht="14.4">
      <c r="A179" s="130">
        <f t="shared" si="15"/>
        <v>1935</v>
      </c>
      <c r="B179" s="305">
        <v>12935</v>
      </c>
      <c r="C179" s="302"/>
      <c r="D179" s="303">
        <v>-901</v>
      </c>
      <c r="F179" s="319"/>
      <c r="G179" s="320"/>
      <c r="H179" s="321"/>
    </row>
    <row r="180" spans="1:8" ht="14.4">
      <c r="A180" s="130">
        <f t="shared" si="15"/>
        <v>1935</v>
      </c>
      <c r="B180" s="305">
        <v>12965</v>
      </c>
      <c r="C180" s="302"/>
      <c r="D180" s="303">
        <v>-901</v>
      </c>
      <c r="F180" s="319"/>
      <c r="G180" s="320"/>
      <c r="H180" s="321"/>
    </row>
    <row r="181" spans="1:8" ht="14.4">
      <c r="A181" s="130">
        <f t="shared" si="15"/>
        <v>1935</v>
      </c>
      <c r="B181" s="305">
        <v>12996</v>
      </c>
      <c r="C181" s="302"/>
      <c r="D181" s="303">
        <v>-901</v>
      </c>
      <c r="F181" s="319"/>
      <c r="G181" s="320"/>
      <c r="H181" s="321"/>
    </row>
    <row r="182" spans="1:8" ht="14.4">
      <c r="A182" s="130">
        <f t="shared" si="15"/>
        <v>1935</v>
      </c>
      <c r="B182" s="305">
        <v>13027</v>
      </c>
      <c r="C182" s="302"/>
      <c r="D182" s="303">
        <v>-901</v>
      </c>
      <c r="F182" s="319"/>
      <c r="G182" s="320"/>
      <c r="H182" s="321"/>
    </row>
    <row r="183" spans="1:8" ht="14.4">
      <c r="A183" s="130">
        <f t="shared" si="15"/>
        <v>1935</v>
      </c>
      <c r="B183" s="305">
        <v>13057</v>
      </c>
      <c r="C183" s="302"/>
      <c r="D183" s="303">
        <v>-901</v>
      </c>
      <c r="F183" s="319"/>
      <c r="G183" s="320"/>
      <c r="H183" s="321"/>
    </row>
    <row r="184" spans="1:8" ht="14.4">
      <c r="A184" s="130">
        <f t="shared" si="15"/>
        <v>1936</v>
      </c>
      <c r="B184" s="305">
        <v>13088</v>
      </c>
      <c r="C184" s="302"/>
      <c r="D184" s="303">
        <v>-901</v>
      </c>
      <c r="F184" s="319"/>
      <c r="G184" s="320"/>
      <c r="H184" s="321"/>
    </row>
    <row r="185" spans="1:8" ht="14.4">
      <c r="A185" s="130">
        <f t="shared" si="15"/>
        <v>1936</v>
      </c>
      <c r="B185" s="305">
        <v>13118</v>
      </c>
      <c r="C185" s="302"/>
      <c r="D185" s="303">
        <v>-901</v>
      </c>
      <c r="F185" s="319"/>
      <c r="G185" s="320"/>
      <c r="H185" s="321"/>
    </row>
    <row r="186" spans="1:8" ht="14.4">
      <c r="A186" s="130">
        <f t="shared" si="15"/>
        <v>1936</v>
      </c>
      <c r="B186" s="305">
        <v>13149</v>
      </c>
      <c r="C186" s="302"/>
      <c r="D186" s="303">
        <v>-901</v>
      </c>
      <c r="F186" s="319"/>
      <c r="G186" s="320"/>
      <c r="H186" s="321"/>
    </row>
    <row r="187" spans="1:8" ht="14.4">
      <c r="A187" s="130">
        <f t="shared" si="15"/>
        <v>1936</v>
      </c>
      <c r="B187" s="305">
        <v>13180</v>
      </c>
      <c r="C187" s="302"/>
      <c r="D187" s="303">
        <v>-901</v>
      </c>
      <c r="F187" s="319"/>
      <c r="G187" s="320"/>
      <c r="H187" s="321"/>
    </row>
    <row r="188" spans="1:8" ht="14.4">
      <c r="A188" s="130">
        <f t="shared" si="15"/>
        <v>1936</v>
      </c>
      <c r="B188" s="305">
        <v>13209</v>
      </c>
      <c r="C188" s="302"/>
      <c r="D188" s="303">
        <v>-901</v>
      </c>
      <c r="F188" s="319"/>
      <c r="G188" s="320"/>
      <c r="H188" s="321"/>
    </row>
    <row r="189" spans="1:8" ht="14.4">
      <c r="A189" s="130">
        <f t="shared" si="15"/>
        <v>1936</v>
      </c>
      <c r="B189" s="305">
        <v>13240</v>
      </c>
      <c r="C189" s="302"/>
      <c r="D189" s="303">
        <v>-901</v>
      </c>
      <c r="F189" s="319"/>
      <c r="G189" s="320"/>
      <c r="H189" s="321"/>
    </row>
    <row r="190" spans="1:8" ht="14.4">
      <c r="A190" s="130">
        <f t="shared" si="15"/>
        <v>1936</v>
      </c>
      <c r="B190" s="305">
        <v>13270</v>
      </c>
      <c r="C190" s="302"/>
      <c r="D190" s="303">
        <v>-901</v>
      </c>
      <c r="F190" s="319"/>
      <c r="G190" s="320"/>
      <c r="H190" s="321"/>
    </row>
    <row r="191" spans="1:8" ht="14.4">
      <c r="A191" s="130">
        <f t="shared" si="15"/>
        <v>1936</v>
      </c>
      <c r="B191" s="305">
        <v>13301</v>
      </c>
      <c r="C191" s="302"/>
      <c r="D191" s="303">
        <v>-901</v>
      </c>
      <c r="F191" s="319"/>
      <c r="G191" s="320"/>
      <c r="H191" s="321"/>
    </row>
    <row r="192" spans="1:8" ht="14.4">
      <c r="A192" s="130">
        <f t="shared" si="15"/>
        <v>1936</v>
      </c>
      <c r="B192" s="305">
        <v>13331</v>
      </c>
      <c r="C192" s="302"/>
      <c r="D192" s="303">
        <v>-901</v>
      </c>
      <c r="F192" s="319"/>
      <c r="G192" s="320"/>
      <c r="H192" s="321"/>
    </row>
    <row r="193" spans="1:8" ht="14.4">
      <c r="A193" s="130">
        <f t="shared" si="15"/>
        <v>1936</v>
      </c>
      <c r="B193" s="305">
        <v>13362</v>
      </c>
      <c r="C193" s="302"/>
      <c r="D193" s="303">
        <v>-901</v>
      </c>
      <c r="F193" s="319"/>
      <c r="G193" s="320"/>
      <c r="H193" s="321"/>
    </row>
    <row r="194" spans="1:8" ht="14.4">
      <c r="A194" s="130">
        <f t="shared" si="15"/>
        <v>1936</v>
      </c>
      <c r="B194" s="305">
        <v>13393</v>
      </c>
      <c r="C194" s="302"/>
      <c r="D194" s="303">
        <v>-901</v>
      </c>
      <c r="F194" s="319"/>
      <c r="G194" s="320"/>
      <c r="H194" s="321"/>
    </row>
    <row r="195" spans="1:8" ht="14.4">
      <c r="A195" s="130">
        <f t="shared" si="15"/>
        <v>1936</v>
      </c>
      <c r="B195" s="305">
        <v>13423</v>
      </c>
      <c r="C195" s="302"/>
      <c r="D195" s="303">
        <v>-901</v>
      </c>
      <c r="F195" s="319"/>
      <c r="G195" s="320"/>
      <c r="H195" s="321"/>
    </row>
    <row r="196" spans="1:8" ht="14.4">
      <c r="A196" s="130">
        <f t="shared" si="15"/>
        <v>1937</v>
      </c>
      <c r="B196" s="305">
        <v>13454</v>
      </c>
      <c r="C196" s="302"/>
      <c r="D196" s="303">
        <v>-901</v>
      </c>
      <c r="F196" s="319"/>
      <c r="G196" s="320"/>
      <c r="H196" s="321"/>
    </row>
    <row r="197" spans="1:8" ht="14.4">
      <c r="A197" s="130">
        <f t="shared" si="15"/>
        <v>1937</v>
      </c>
      <c r="B197" s="305">
        <v>13484</v>
      </c>
      <c r="C197" s="302"/>
      <c r="D197" s="303">
        <v>-901</v>
      </c>
      <c r="F197" s="319"/>
      <c r="G197" s="320"/>
      <c r="H197" s="321"/>
    </row>
    <row r="198" spans="1:8" ht="14.4">
      <c r="A198" s="130">
        <f t="shared" si="15"/>
        <v>1937</v>
      </c>
      <c r="B198" s="305">
        <v>13515</v>
      </c>
      <c r="C198" s="302"/>
      <c r="D198" s="303">
        <v>-901</v>
      </c>
      <c r="F198" s="319"/>
      <c r="G198" s="320"/>
      <c r="H198" s="321"/>
    </row>
    <row r="199" spans="1:8" ht="14.4">
      <c r="A199" s="130">
        <f t="shared" si="15"/>
        <v>1937</v>
      </c>
      <c r="B199" s="305">
        <v>13546</v>
      </c>
      <c r="C199" s="302"/>
      <c r="D199" s="303">
        <v>-901</v>
      </c>
      <c r="F199" s="319"/>
      <c r="G199" s="320"/>
      <c r="H199" s="321"/>
    </row>
    <row r="200" spans="1:8" ht="14.4">
      <c r="A200" s="130">
        <f t="shared" si="15"/>
        <v>1937</v>
      </c>
      <c r="B200" s="305">
        <v>13574</v>
      </c>
      <c r="C200" s="302"/>
      <c r="D200" s="303">
        <v>-901</v>
      </c>
      <c r="F200" s="319"/>
      <c r="G200" s="320"/>
      <c r="H200" s="321"/>
    </row>
    <row r="201" spans="1:8" ht="14.4">
      <c r="A201" s="130">
        <f t="shared" si="15"/>
        <v>1937</v>
      </c>
      <c r="B201" s="305">
        <v>13605</v>
      </c>
      <c r="C201" s="302"/>
      <c r="D201" s="303">
        <v>-901</v>
      </c>
      <c r="F201" s="319"/>
      <c r="G201" s="320"/>
      <c r="H201" s="321"/>
    </row>
    <row r="202" spans="1:8" ht="14.4">
      <c r="A202" s="130">
        <f t="shared" si="15"/>
        <v>1937</v>
      </c>
      <c r="B202" s="305">
        <v>13635</v>
      </c>
      <c r="C202" s="302"/>
      <c r="D202" s="303">
        <v>-901</v>
      </c>
      <c r="F202" s="319"/>
      <c r="G202" s="320"/>
      <c r="H202" s="321"/>
    </row>
    <row r="203" spans="1:8" ht="14.4">
      <c r="A203" s="130">
        <f t="shared" si="15"/>
        <v>1937</v>
      </c>
      <c r="B203" s="305">
        <v>13666</v>
      </c>
      <c r="C203" s="302"/>
      <c r="D203" s="303">
        <v>-901</v>
      </c>
      <c r="F203" s="319"/>
      <c r="G203" s="320"/>
      <c r="H203" s="321"/>
    </row>
    <row r="204" spans="1:8" ht="14.4">
      <c r="A204" s="130">
        <f t="shared" si="15"/>
        <v>1937</v>
      </c>
      <c r="B204" s="305">
        <v>13696</v>
      </c>
      <c r="C204" s="302"/>
      <c r="D204" s="303">
        <v>-901</v>
      </c>
      <c r="F204" s="319"/>
      <c r="G204" s="320"/>
      <c r="H204" s="321"/>
    </row>
    <row r="205" spans="1:8" ht="14.4">
      <c r="A205" s="130">
        <f t="shared" si="15"/>
        <v>1937</v>
      </c>
      <c r="B205" s="305">
        <v>13727</v>
      </c>
      <c r="C205" s="302"/>
      <c r="D205" s="303">
        <v>-901</v>
      </c>
      <c r="F205" s="319"/>
      <c r="G205" s="320"/>
      <c r="H205" s="321"/>
    </row>
    <row r="206" spans="1:8" ht="14.4">
      <c r="A206" s="130">
        <f t="shared" si="15"/>
        <v>1937</v>
      </c>
      <c r="B206" s="305">
        <v>13758</v>
      </c>
      <c r="C206" s="302"/>
      <c r="D206" s="303">
        <v>-901</v>
      </c>
      <c r="F206" s="319"/>
      <c r="G206" s="320"/>
      <c r="H206" s="321"/>
    </row>
    <row r="207" spans="1:8" ht="14.4">
      <c r="A207" s="130">
        <f t="shared" si="15"/>
        <v>1937</v>
      </c>
      <c r="B207" s="305">
        <v>13788</v>
      </c>
      <c r="C207" s="302"/>
      <c r="D207" s="303">
        <v>-901</v>
      </c>
      <c r="F207" s="319"/>
      <c r="G207" s="320"/>
      <c r="H207" s="321"/>
    </row>
    <row r="208" spans="1:8" ht="14.4">
      <c r="A208" s="130">
        <f t="shared" si="15"/>
        <v>1938</v>
      </c>
      <c r="B208" s="305">
        <v>13819</v>
      </c>
      <c r="C208" s="302"/>
      <c r="D208" s="303">
        <v>-901</v>
      </c>
      <c r="F208" s="319"/>
      <c r="G208" s="320"/>
      <c r="H208" s="321"/>
    </row>
    <row r="209" spans="1:8" ht="14.4">
      <c r="A209" s="130">
        <f t="shared" ref="A209:A272" si="16">IF(MONTH(B209)&gt;9,YEAR(B209)+1,YEAR(B209))</f>
        <v>1938</v>
      </c>
      <c r="B209" s="305">
        <v>13849</v>
      </c>
      <c r="C209" s="302"/>
      <c r="D209" s="303">
        <v>-901</v>
      </c>
      <c r="F209" s="319"/>
      <c r="G209" s="320"/>
      <c r="H209" s="321"/>
    </row>
    <row r="210" spans="1:8" ht="14.4">
      <c r="A210" s="130">
        <f t="shared" si="16"/>
        <v>1938</v>
      </c>
      <c r="B210" s="305">
        <v>13880</v>
      </c>
      <c r="C210" s="302"/>
      <c r="D210" s="303">
        <v>-901</v>
      </c>
      <c r="F210" s="319"/>
      <c r="G210" s="320"/>
      <c r="H210" s="321"/>
    </row>
    <row r="211" spans="1:8" ht="14.4">
      <c r="A211" s="130">
        <f t="shared" si="16"/>
        <v>1938</v>
      </c>
      <c r="B211" s="305">
        <v>13911</v>
      </c>
      <c r="C211" s="302"/>
      <c r="D211" s="303">
        <v>-901</v>
      </c>
      <c r="F211" s="319"/>
      <c r="G211" s="320"/>
      <c r="H211" s="321"/>
    </row>
    <row r="212" spans="1:8" ht="14.4">
      <c r="A212" s="130">
        <f t="shared" si="16"/>
        <v>1938</v>
      </c>
      <c r="B212" s="305">
        <v>13939</v>
      </c>
      <c r="C212" s="302"/>
      <c r="D212" s="303">
        <v>-901</v>
      </c>
      <c r="F212" s="319"/>
      <c r="G212" s="320"/>
      <c r="H212" s="321"/>
    </row>
    <row r="213" spans="1:8" ht="14.4">
      <c r="A213" s="130">
        <f t="shared" si="16"/>
        <v>1938</v>
      </c>
      <c r="B213" s="305">
        <v>13970</v>
      </c>
      <c r="C213" s="302"/>
      <c r="D213" s="303">
        <v>-901</v>
      </c>
      <c r="F213" s="319"/>
      <c r="G213" s="320"/>
      <c r="H213" s="321"/>
    </row>
    <row r="214" spans="1:8" ht="14.4">
      <c r="A214" s="130">
        <f t="shared" si="16"/>
        <v>1938</v>
      </c>
      <c r="B214" s="305">
        <v>14000</v>
      </c>
      <c r="C214" s="302"/>
      <c r="D214" s="303">
        <v>-901</v>
      </c>
      <c r="F214" s="319"/>
      <c r="G214" s="320"/>
      <c r="H214" s="321"/>
    </row>
    <row r="215" spans="1:8" ht="14.4">
      <c r="A215" s="130">
        <f t="shared" si="16"/>
        <v>1938</v>
      </c>
      <c r="B215" s="305">
        <v>14031</v>
      </c>
      <c r="C215" s="302"/>
      <c r="D215" s="303">
        <v>-901</v>
      </c>
      <c r="F215" s="319"/>
      <c r="G215" s="320"/>
      <c r="H215" s="321"/>
    </row>
    <row r="216" spans="1:8" ht="14.4">
      <c r="A216" s="130">
        <f t="shared" si="16"/>
        <v>1938</v>
      </c>
      <c r="B216" s="305">
        <v>14061</v>
      </c>
      <c r="C216" s="302"/>
      <c r="D216" s="303">
        <v>-901</v>
      </c>
      <c r="F216" s="319"/>
      <c r="G216" s="320"/>
      <c r="H216" s="321"/>
    </row>
    <row r="217" spans="1:8" ht="14.4">
      <c r="A217" s="130">
        <f t="shared" si="16"/>
        <v>1938</v>
      </c>
      <c r="B217" s="305">
        <v>14092</v>
      </c>
      <c r="C217" s="302"/>
      <c r="D217" s="303">
        <v>-901</v>
      </c>
      <c r="F217" s="319"/>
      <c r="G217" s="320"/>
      <c r="H217" s="321"/>
    </row>
    <row r="218" spans="1:8" ht="14.4">
      <c r="A218" s="130">
        <f t="shared" si="16"/>
        <v>1938</v>
      </c>
      <c r="B218" s="305">
        <v>14123</v>
      </c>
      <c r="C218" s="302"/>
      <c r="D218" s="303">
        <v>-901</v>
      </c>
      <c r="F218" s="319"/>
      <c r="G218" s="320"/>
      <c r="H218" s="321"/>
    </row>
    <row r="219" spans="1:8" ht="14.4">
      <c r="A219" s="130">
        <f t="shared" si="16"/>
        <v>1938</v>
      </c>
      <c r="B219" s="305">
        <v>14153</v>
      </c>
      <c r="C219" s="302"/>
      <c r="D219" s="303">
        <v>-901</v>
      </c>
      <c r="F219" s="319"/>
      <c r="G219" s="320"/>
      <c r="H219" s="321"/>
    </row>
    <row r="220" spans="1:8" ht="14.4">
      <c r="A220" s="130">
        <f t="shared" si="16"/>
        <v>1939</v>
      </c>
      <c r="B220" s="305">
        <v>14184</v>
      </c>
      <c r="C220" s="302"/>
      <c r="D220" s="303">
        <v>-901</v>
      </c>
      <c r="F220" s="319"/>
      <c r="G220" s="320"/>
      <c r="H220" s="321"/>
    </row>
    <row r="221" spans="1:8" ht="14.4">
      <c r="A221" s="130">
        <f t="shared" si="16"/>
        <v>1939</v>
      </c>
      <c r="B221" s="305">
        <v>14214</v>
      </c>
      <c r="C221" s="302"/>
      <c r="D221" s="303">
        <v>-901</v>
      </c>
      <c r="F221" s="319"/>
      <c r="G221" s="320"/>
      <c r="H221" s="321"/>
    </row>
    <row r="222" spans="1:8" ht="14.4">
      <c r="A222" s="130">
        <f t="shared" si="16"/>
        <v>1939</v>
      </c>
      <c r="B222" s="305">
        <v>14245</v>
      </c>
      <c r="C222" s="302"/>
      <c r="D222" s="303">
        <v>-901</v>
      </c>
      <c r="F222" s="319"/>
      <c r="G222" s="320"/>
      <c r="H222" s="321"/>
    </row>
    <row r="223" spans="1:8" ht="14.4">
      <c r="A223" s="130">
        <f t="shared" si="16"/>
        <v>1939</v>
      </c>
      <c r="B223" s="305">
        <v>14276</v>
      </c>
      <c r="C223" s="302"/>
      <c r="D223" s="303">
        <v>-901</v>
      </c>
      <c r="F223" s="319"/>
      <c r="G223" s="320"/>
      <c r="H223" s="321"/>
    </row>
    <row r="224" spans="1:8" ht="14.4">
      <c r="A224" s="130">
        <f t="shared" si="16"/>
        <v>1939</v>
      </c>
      <c r="B224" s="305">
        <v>14304</v>
      </c>
      <c r="C224" s="302"/>
      <c r="D224" s="303">
        <v>-901</v>
      </c>
      <c r="F224" s="319"/>
      <c r="G224" s="320"/>
      <c r="H224" s="321"/>
    </row>
    <row r="225" spans="1:8" ht="14.4">
      <c r="A225" s="130">
        <f t="shared" si="16"/>
        <v>1939</v>
      </c>
      <c r="B225" s="305">
        <v>14335</v>
      </c>
      <c r="C225" s="302"/>
      <c r="D225" s="303">
        <v>-901</v>
      </c>
      <c r="F225" s="319"/>
      <c r="G225" s="320"/>
      <c r="H225" s="321"/>
    </row>
    <row r="226" spans="1:8" ht="14.4">
      <c r="A226" s="130">
        <f t="shared" si="16"/>
        <v>1939</v>
      </c>
      <c r="B226" s="305">
        <v>14365</v>
      </c>
      <c r="C226" s="302"/>
      <c r="D226" s="303">
        <v>-901</v>
      </c>
      <c r="F226" s="319"/>
      <c r="G226" s="320"/>
      <c r="H226" s="321"/>
    </row>
    <row r="227" spans="1:8" ht="14.4">
      <c r="A227" s="130">
        <f t="shared" si="16"/>
        <v>1939</v>
      </c>
      <c r="B227" s="305">
        <v>14396</v>
      </c>
      <c r="C227" s="302"/>
      <c r="D227" s="303">
        <v>-901</v>
      </c>
      <c r="F227" s="319"/>
      <c r="G227" s="320"/>
      <c r="H227" s="321"/>
    </row>
    <row r="228" spans="1:8" ht="14.4">
      <c r="A228" s="130">
        <f t="shared" si="16"/>
        <v>1939</v>
      </c>
      <c r="B228" s="305">
        <v>14426</v>
      </c>
      <c r="C228" s="302"/>
      <c r="D228" s="303">
        <v>-901</v>
      </c>
      <c r="F228" s="319"/>
      <c r="G228" s="320"/>
      <c r="H228" s="321"/>
    </row>
    <row r="229" spans="1:8" ht="14.4">
      <c r="A229" s="130">
        <f t="shared" si="16"/>
        <v>1939</v>
      </c>
      <c r="B229" s="305">
        <v>14457</v>
      </c>
      <c r="C229" s="302"/>
      <c r="D229" s="303">
        <v>-901</v>
      </c>
      <c r="F229" s="319"/>
      <c r="G229" s="320"/>
      <c r="H229" s="321"/>
    </row>
    <row r="230" spans="1:8" ht="14.4">
      <c r="A230" s="130">
        <f t="shared" si="16"/>
        <v>1939</v>
      </c>
      <c r="B230" s="305">
        <v>14488</v>
      </c>
      <c r="C230" s="302"/>
      <c r="D230" s="303">
        <v>-901</v>
      </c>
      <c r="F230" s="319"/>
      <c r="G230" s="320"/>
      <c r="H230" s="321"/>
    </row>
    <row r="231" spans="1:8" ht="14.4">
      <c r="A231" s="130">
        <f t="shared" si="16"/>
        <v>1939</v>
      </c>
      <c r="B231" s="305">
        <v>14518</v>
      </c>
      <c r="C231" s="302"/>
      <c r="D231" s="303">
        <v>-901</v>
      </c>
      <c r="F231" s="319"/>
      <c r="G231" s="320"/>
      <c r="H231" s="321"/>
    </row>
    <row r="232" spans="1:8" ht="14.4">
      <c r="A232" s="130">
        <f t="shared" si="16"/>
        <v>1940</v>
      </c>
      <c r="B232" s="305">
        <v>14549</v>
      </c>
      <c r="C232" s="302"/>
      <c r="D232" s="303">
        <v>-901</v>
      </c>
      <c r="F232" s="319"/>
      <c r="G232" s="320"/>
      <c r="H232" s="321"/>
    </row>
    <row r="233" spans="1:8" ht="14.4">
      <c r="A233" s="130">
        <f t="shared" si="16"/>
        <v>1940</v>
      </c>
      <c r="B233" s="305">
        <v>14579</v>
      </c>
      <c r="C233" s="302"/>
      <c r="D233" s="303">
        <v>-901</v>
      </c>
      <c r="F233" s="319"/>
      <c r="G233" s="320"/>
      <c r="H233" s="321"/>
    </row>
    <row r="234" spans="1:8" ht="14.4">
      <c r="A234" s="130">
        <f t="shared" si="16"/>
        <v>1940</v>
      </c>
      <c r="B234" s="305">
        <v>14610</v>
      </c>
      <c r="C234" s="302"/>
      <c r="D234" s="303">
        <v>-901</v>
      </c>
      <c r="F234" s="319"/>
      <c r="G234" s="320"/>
      <c r="H234" s="321"/>
    </row>
    <row r="235" spans="1:8" ht="14.4">
      <c r="A235" s="130">
        <f t="shared" si="16"/>
        <v>1940</v>
      </c>
      <c r="B235" s="305">
        <v>14641</v>
      </c>
      <c r="C235" s="302"/>
      <c r="D235" s="303">
        <v>-901</v>
      </c>
      <c r="F235" s="319"/>
      <c r="G235" s="320"/>
      <c r="H235" s="321"/>
    </row>
    <row r="236" spans="1:8" ht="14.4">
      <c r="A236" s="130">
        <f t="shared" si="16"/>
        <v>1940</v>
      </c>
      <c r="B236" s="305">
        <v>14670</v>
      </c>
      <c r="C236" s="302"/>
      <c r="D236" s="303">
        <v>-901</v>
      </c>
      <c r="F236" s="319"/>
      <c r="G236" s="320"/>
      <c r="H236" s="321"/>
    </row>
    <row r="237" spans="1:8" ht="14.4">
      <c r="A237" s="130">
        <f t="shared" si="16"/>
        <v>1940</v>
      </c>
      <c r="B237" s="305">
        <v>14701</v>
      </c>
      <c r="C237" s="302"/>
      <c r="D237" s="303">
        <v>-901</v>
      </c>
      <c r="F237" s="319"/>
      <c r="G237" s="320"/>
      <c r="H237" s="321"/>
    </row>
    <row r="238" spans="1:8" ht="14.4">
      <c r="A238" s="130">
        <f t="shared" si="16"/>
        <v>1940</v>
      </c>
      <c r="B238" s="305">
        <v>14731</v>
      </c>
      <c r="C238" s="302"/>
      <c r="D238" s="303">
        <v>-901</v>
      </c>
      <c r="F238" s="319"/>
      <c r="G238" s="320"/>
      <c r="H238" s="321"/>
    </row>
    <row r="239" spans="1:8" ht="14.4">
      <c r="A239" s="130">
        <f t="shared" si="16"/>
        <v>1940</v>
      </c>
      <c r="B239" s="305">
        <v>14762</v>
      </c>
      <c r="C239" s="302"/>
      <c r="D239" s="303">
        <v>-901</v>
      </c>
      <c r="F239" s="319"/>
      <c r="G239" s="320"/>
      <c r="H239" s="321"/>
    </row>
    <row r="240" spans="1:8" ht="14.4">
      <c r="A240" s="130">
        <f t="shared" si="16"/>
        <v>1940</v>
      </c>
      <c r="B240" s="305">
        <v>14792</v>
      </c>
      <c r="C240" s="302"/>
      <c r="D240" s="303">
        <v>-901</v>
      </c>
      <c r="F240" s="319"/>
      <c r="G240" s="320"/>
      <c r="H240" s="321"/>
    </row>
    <row r="241" spans="1:8" ht="14.4">
      <c r="A241" s="130">
        <f t="shared" si="16"/>
        <v>1940</v>
      </c>
      <c r="B241" s="305">
        <v>14823</v>
      </c>
      <c r="C241" s="302"/>
      <c r="D241" s="303">
        <v>-901</v>
      </c>
      <c r="F241" s="319"/>
      <c r="G241" s="320"/>
      <c r="H241" s="321"/>
    </row>
    <row r="242" spans="1:8" ht="14.4">
      <c r="A242" s="130">
        <f t="shared" si="16"/>
        <v>1940</v>
      </c>
      <c r="B242" s="305">
        <v>14854</v>
      </c>
      <c r="C242" s="302"/>
      <c r="D242" s="303">
        <v>-901</v>
      </c>
      <c r="F242" s="319"/>
      <c r="G242" s="320"/>
      <c r="H242" s="321"/>
    </row>
    <row r="243" spans="1:8" ht="14.4">
      <c r="A243" s="130">
        <f t="shared" si="16"/>
        <v>1940</v>
      </c>
      <c r="B243" s="305">
        <v>14884</v>
      </c>
      <c r="C243" s="302"/>
      <c r="D243" s="303">
        <v>-901</v>
      </c>
      <c r="F243" s="319"/>
      <c r="G243" s="320"/>
      <c r="H243" s="321"/>
    </row>
    <row r="244" spans="1:8" ht="14.4">
      <c r="A244" s="130">
        <f t="shared" si="16"/>
        <v>1941</v>
      </c>
      <c r="B244" s="305">
        <v>14915</v>
      </c>
      <c r="C244" s="302"/>
      <c r="D244" s="303">
        <v>-901</v>
      </c>
      <c r="F244" s="319"/>
      <c r="G244" s="320"/>
      <c r="H244" s="321"/>
    </row>
    <row r="245" spans="1:8" ht="14.4">
      <c r="A245" s="130">
        <f t="shared" si="16"/>
        <v>1941</v>
      </c>
      <c r="B245" s="305">
        <v>14945</v>
      </c>
      <c r="C245" s="302"/>
      <c r="D245" s="303">
        <v>-901</v>
      </c>
      <c r="F245" s="319"/>
      <c r="G245" s="320"/>
      <c r="H245" s="321"/>
    </row>
    <row r="246" spans="1:8" ht="14.4">
      <c r="A246" s="130">
        <f t="shared" si="16"/>
        <v>1941</v>
      </c>
      <c r="B246" s="305">
        <v>14976</v>
      </c>
      <c r="C246" s="302"/>
      <c r="D246" s="303">
        <v>-901</v>
      </c>
      <c r="F246" s="319"/>
      <c r="G246" s="320"/>
      <c r="H246" s="321"/>
    </row>
    <row r="247" spans="1:8" ht="14.4">
      <c r="A247" s="130">
        <f t="shared" si="16"/>
        <v>1941</v>
      </c>
      <c r="B247" s="305">
        <v>15007</v>
      </c>
      <c r="C247" s="302"/>
      <c r="D247" s="303">
        <v>-901</v>
      </c>
      <c r="F247" s="319"/>
      <c r="G247" s="320"/>
      <c r="H247" s="321"/>
    </row>
    <row r="248" spans="1:8" ht="14.4">
      <c r="A248" s="130">
        <f t="shared" si="16"/>
        <v>1941</v>
      </c>
      <c r="B248" s="305">
        <v>15035</v>
      </c>
      <c r="C248" s="302"/>
      <c r="D248" s="303">
        <v>-901</v>
      </c>
      <c r="F248" s="319"/>
      <c r="G248" s="320"/>
      <c r="H248" s="321"/>
    </row>
    <row r="249" spans="1:8" ht="14.4">
      <c r="A249" s="130">
        <f t="shared" si="16"/>
        <v>1941</v>
      </c>
      <c r="B249" s="305">
        <v>15066</v>
      </c>
      <c r="C249" s="302"/>
      <c r="D249" s="303">
        <v>-901</v>
      </c>
      <c r="F249" s="319"/>
      <c r="G249" s="320"/>
      <c r="H249" s="321"/>
    </row>
    <row r="250" spans="1:8" ht="14.4">
      <c r="A250" s="130">
        <f t="shared" si="16"/>
        <v>1941</v>
      </c>
      <c r="B250" s="305">
        <v>15096</v>
      </c>
      <c r="C250" s="302"/>
      <c r="D250" s="303">
        <v>-901</v>
      </c>
      <c r="F250" s="319"/>
      <c r="G250" s="320"/>
      <c r="H250" s="321"/>
    </row>
    <row r="251" spans="1:8" ht="14.4">
      <c r="A251" s="130">
        <f t="shared" si="16"/>
        <v>1941</v>
      </c>
      <c r="B251" s="305">
        <v>15127</v>
      </c>
      <c r="C251" s="302"/>
      <c r="D251" s="303">
        <v>-901</v>
      </c>
      <c r="F251" s="319"/>
      <c r="G251" s="320"/>
      <c r="H251" s="321"/>
    </row>
    <row r="252" spans="1:8" ht="14.4">
      <c r="A252" s="130">
        <f t="shared" si="16"/>
        <v>1941</v>
      </c>
      <c r="B252" s="305">
        <v>15157</v>
      </c>
      <c r="C252" s="302"/>
      <c r="D252" s="303">
        <v>-901</v>
      </c>
      <c r="F252" s="319"/>
      <c r="G252" s="320"/>
      <c r="H252" s="321"/>
    </row>
    <row r="253" spans="1:8" ht="14.4">
      <c r="A253" s="130">
        <f t="shared" si="16"/>
        <v>1941</v>
      </c>
      <c r="B253" s="305">
        <v>15188</v>
      </c>
      <c r="C253" s="302"/>
      <c r="D253" s="303">
        <v>-901</v>
      </c>
      <c r="F253" s="319"/>
      <c r="G253" s="320"/>
      <c r="H253" s="321"/>
    </row>
    <row r="254" spans="1:8" ht="14.4">
      <c r="A254" s="130">
        <f t="shared" si="16"/>
        <v>1941</v>
      </c>
      <c r="B254" s="305">
        <v>15219</v>
      </c>
      <c r="C254" s="302"/>
      <c r="D254" s="303">
        <v>-901</v>
      </c>
      <c r="F254" s="319"/>
      <c r="G254" s="320"/>
      <c r="H254" s="321"/>
    </row>
    <row r="255" spans="1:8" ht="14.4">
      <c r="A255" s="130">
        <f t="shared" si="16"/>
        <v>1941</v>
      </c>
      <c r="B255" s="305">
        <v>15249</v>
      </c>
      <c r="C255" s="302"/>
      <c r="D255" s="303">
        <v>-901</v>
      </c>
      <c r="F255" s="319"/>
      <c r="G255" s="320"/>
      <c r="H255" s="321"/>
    </row>
    <row r="256" spans="1:8" ht="14.4">
      <c r="A256" s="130">
        <f t="shared" si="16"/>
        <v>1942</v>
      </c>
      <c r="B256" s="305">
        <v>15280</v>
      </c>
      <c r="C256" s="302"/>
      <c r="D256" s="303">
        <v>-901</v>
      </c>
      <c r="F256" s="319"/>
      <c r="G256" s="320"/>
      <c r="H256" s="321"/>
    </row>
    <row r="257" spans="1:8" ht="14.4">
      <c r="A257" s="130">
        <f t="shared" si="16"/>
        <v>1942</v>
      </c>
      <c r="B257" s="305">
        <v>15310</v>
      </c>
      <c r="C257" s="302"/>
      <c r="D257" s="303">
        <v>-901</v>
      </c>
      <c r="F257" s="319"/>
      <c r="G257" s="320"/>
      <c r="H257" s="321"/>
    </row>
    <row r="258" spans="1:8" ht="14.4">
      <c r="A258" s="130">
        <f t="shared" si="16"/>
        <v>1942</v>
      </c>
      <c r="B258" s="305">
        <v>15341</v>
      </c>
      <c r="C258" s="302"/>
      <c r="D258" s="303">
        <v>-901</v>
      </c>
      <c r="F258" s="319"/>
      <c r="G258" s="320"/>
      <c r="H258" s="321"/>
    </row>
    <row r="259" spans="1:8" ht="14.4">
      <c r="A259" s="130">
        <f t="shared" si="16"/>
        <v>1942</v>
      </c>
      <c r="B259" s="305">
        <v>15372</v>
      </c>
      <c r="C259" s="302"/>
      <c r="D259" s="303">
        <v>-901</v>
      </c>
      <c r="F259" s="319"/>
      <c r="G259" s="320"/>
      <c r="H259" s="321"/>
    </row>
    <row r="260" spans="1:8" ht="14.4">
      <c r="A260" s="130">
        <f t="shared" si="16"/>
        <v>1942</v>
      </c>
      <c r="B260" s="305">
        <v>15400</v>
      </c>
      <c r="C260" s="302"/>
      <c r="D260" s="303">
        <v>-901</v>
      </c>
      <c r="F260" s="319"/>
      <c r="G260" s="320"/>
      <c r="H260" s="321"/>
    </row>
    <row r="261" spans="1:8" ht="14.4">
      <c r="A261" s="130">
        <f t="shared" si="16"/>
        <v>1942</v>
      </c>
      <c r="B261" s="305">
        <v>15431</v>
      </c>
      <c r="C261" s="302"/>
      <c r="D261" s="303">
        <v>-901</v>
      </c>
      <c r="F261" s="319"/>
      <c r="G261" s="320"/>
      <c r="H261" s="321"/>
    </row>
    <row r="262" spans="1:8" ht="14.4">
      <c r="A262" s="130">
        <f t="shared" si="16"/>
        <v>1942</v>
      </c>
      <c r="B262" s="305">
        <v>15461</v>
      </c>
      <c r="C262" s="302"/>
      <c r="D262" s="303">
        <v>-901</v>
      </c>
      <c r="F262" s="319"/>
      <c r="G262" s="320"/>
      <c r="H262" s="321"/>
    </row>
    <row r="263" spans="1:8" ht="14.4">
      <c r="A263" s="130">
        <f t="shared" si="16"/>
        <v>1942</v>
      </c>
      <c r="B263" s="305">
        <v>15492</v>
      </c>
      <c r="C263" s="302"/>
      <c r="D263" s="303">
        <v>-901</v>
      </c>
      <c r="F263" s="319"/>
      <c r="G263" s="320"/>
      <c r="H263" s="321"/>
    </row>
    <row r="264" spans="1:8" ht="14.4">
      <c r="A264" s="130">
        <f t="shared" si="16"/>
        <v>1942</v>
      </c>
      <c r="B264" s="305">
        <v>15522</v>
      </c>
      <c r="C264" s="302"/>
      <c r="D264" s="303">
        <v>-901</v>
      </c>
      <c r="F264" s="319"/>
      <c r="G264" s="320"/>
      <c r="H264" s="321"/>
    </row>
    <row r="265" spans="1:8" ht="14.4">
      <c r="A265" s="130">
        <f t="shared" si="16"/>
        <v>1942</v>
      </c>
      <c r="B265" s="305">
        <v>15553</v>
      </c>
      <c r="C265" s="302"/>
      <c r="D265" s="303">
        <v>-901</v>
      </c>
      <c r="F265" s="319"/>
      <c r="G265" s="320"/>
      <c r="H265" s="321"/>
    </row>
    <row r="266" spans="1:8" ht="14.4">
      <c r="A266" s="130">
        <f t="shared" si="16"/>
        <v>1942</v>
      </c>
      <c r="B266" s="305">
        <v>15584</v>
      </c>
      <c r="C266" s="302"/>
      <c r="D266" s="303">
        <v>-901</v>
      </c>
      <c r="F266" s="319"/>
      <c r="G266" s="320"/>
      <c r="H266" s="321"/>
    </row>
    <row r="267" spans="1:8" ht="14.4">
      <c r="A267" s="130">
        <f t="shared" si="16"/>
        <v>1942</v>
      </c>
      <c r="B267" s="305">
        <v>15614</v>
      </c>
      <c r="C267" s="302"/>
      <c r="D267" s="303">
        <v>-901</v>
      </c>
      <c r="F267" s="319"/>
      <c r="G267" s="320"/>
      <c r="H267" s="321"/>
    </row>
    <row r="268" spans="1:8" ht="14.4">
      <c r="A268" s="130">
        <f t="shared" si="16"/>
        <v>1943</v>
      </c>
      <c r="B268" s="305">
        <v>15645</v>
      </c>
      <c r="C268" s="302"/>
      <c r="D268" s="303">
        <v>-901</v>
      </c>
      <c r="F268" s="319"/>
      <c r="G268" s="320"/>
      <c r="H268" s="321"/>
    </row>
    <row r="269" spans="1:8" ht="14.4">
      <c r="A269" s="130">
        <f t="shared" si="16"/>
        <v>1943</v>
      </c>
      <c r="B269" s="305">
        <v>15675</v>
      </c>
      <c r="C269" s="302"/>
      <c r="D269" s="303">
        <v>-901</v>
      </c>
      <c r="F269" s="319"/>
      <c r="G269" s="320"/>
      <c r="H269" s="321"/>
    </row>
    <row r="270" spans="1:8" ht="14.4">
      <c r="A270" s="130">
        <f t="shared" si="16"/>
        <v>1943</v>
      </c>
      <c r="B270" s="305">
        <v>15706</v>
      </c>
      <c r="C270" s="302"/>
      <c r="D270" s="303">
        <v>-901</v>
      </c>
      <c r="F270" s="319"/>
      <c r="G270" s="320"/>
      <c r="H270" s="321"/>
    </row>
    <row r="271" spans="1:8" ht="14.4">
      <c r="A271" s="130">
        <f t="shared" si="16"/>
        <v>1943</v>
      </c>
      <c r="B271" s="305">
        <v>15737</v>
      </c>
      <c r="C271" s="302"/>
      <c r="D271" s="303">
        <v>-901</v>
      </c>
      <c r="F271" s="319"/>
      <c r="G271" s="320"/>
      <c r="H271" s="321"/>
    </row>
    <row r="272" spans="1:8" ht="14.4">
      <c r="A272" s="130">
        <f t="shared" si="16"/>
        <v>1943</v>
      </c>
      <c r="B272" s="305">
        <v>15765</v>
      </c>
      <c r="C272" s="302"/>
      <c r="D272" s="303">
        <v>-901</v>
      </c>
      <c r="F272" s="319"/>
      <c r="G272" s="320"/>
      <c r="H272" s="321"/>
    </row>
    <row r="273" spans="1:8" ht="14.4">
      <c r="A273" s="130">
        <f t="shared" ref="A273:A336" si="17">IF(MONTH(B273)&gt;9,YEAR(B273)+1,YEAR(B273))</f>
        <v>1943</v>
      </c>
      <c r="B273" s="305">
        <v>15796</v>
      </c>
      <c r="C273" s="302"/>
      <c r="D273" s="303">
        <v>-901</v>
      </c>
      <c r="F273" s="319"/>
      <c r="G273" s="320"/>
      <c r="H273" s="321"/>
    </row>
    <row r="274" spans="1:8" ht="14.4">
      <c r="A274" s="130">
        <f t="shared" si="17"/>
        <v>1943</v>
      </c>
      <c r="B274" s="305">
        <v>15826</v>
      </c>
      <c r="C274" s="302"/>
      <c r="D274" s="303">
        <v>-901</v>
      </c>
      <c r="F274" s="319"/>
      <c r="G274" s="320"/>
      <c r="H274" s="321"/>
    </row>
    <row r="275" spans="1:8" ht="14.4">
      <c r="A275" s="130">
        <f t="shared" si="17"/>
        <v>1943</v>
      </c>
      <c r="B275" s="305">
        <v>15857</v>
      </c>
      <c r="C275" s="302"/>
      <c r="D275" s="303">
        <v>-901</v>
      </c>
      <c r="F275" s="319"/>
      <c r="G275" s="320"/>
      <c r="H275" s="321"/>
    </row>
    <row r="276" spans="1:8" ht="14.4">
      <c r="A276" s="130">
        <f t="shared" si="17"/>
        <v>1943</v>
      </c>
      <c r="B276" s="305">
        <v>15887</v>
      </c>
      <c r="C276" s="302"/>
      <c r="D276" s="303">
        <v>-901</v>
      </c>
      <c r="F276" s="319"/>
      <c r="G276" s="320"/>
      <c r="H276" s="321"/>
    </row>
    <row r="277" spans="1:8" ht="14.4">
      <c r="A277" s="130">
        <f t="shared" si="17"/>
        <v>1943</v>
      </c>
      <c r="B277" s="305">
        <v>15918</v>
      </c>
      <c r="C277" s="302"/>
      <c r="D277" s="303">
        <v>-901</v>
      </c>
      <c r="F277" s="319"/>
      <c r="G277" s="320"/>
      <c r="H277" s="321"/>
    </row>
    <row r="278" spans="1:8" ht="14.4">
      <c r="A278" s="130">
        <f t="shared" si="17"/>
        <v>1943</v>
      </c>
      <c r="B278" s="305">
        <v>15949</v>
      </c>
      <c r="C278" s="302"/>
      <c r="D278" s="303">
        <v>-901</v>
      </c>
      <c r="F278" s="319"/>
      <c r="G278" s="320"/>
      <c r="H278" s="321"/>
    </row>
    <row r="279" spans="1:8" ht="14.4">
      <c r="A279" s="130">
        <f t="shared" si="17"/>
        <v>1943</v>
      </c>
      <c r="B279" s="305">
        <v>15979</v>
      </c>
      <c r="C279" s="302"/>
      <c r="D279" s="303">
        <v>-901</v>
      </c>
      <c r="F279" s="319"/>
      <c r="G279" s="320"/>
      <c r="H279" s="321"/>
    </row>
    <row r="280" spans="1:8" ht="14.4">
      <c r="A280" s="130">
        <f t="shared" si="17"/>
        <v>1944</v>
      </c>
      <c r="B280" s="305">
        <v>16010</v>
      </c>
      <c r="C280" s="302"/>
      <c r="D280" s="303">
        <v>-901</v>
      </c>
      <c r="F280" s="319"/>
      <c r="G280" s="320"/>
      <c r="H280" s="321"/>
    </row>
    <row r="281" spans="1:8" ht="14.4">
      <c r="A281" s="130">
        <f t="shared" si="17"/>
        <v>1944</v>
      </c>
      <c r="B281" s="305">
        <v>16040</v>
      </c>
      <c r="C281" s="302"/>
      <c r="D281" s="303">
        <v>-901</v>
      </c>
      <c r="F281" s="319"/>
      <c r="G281" s="320"/>
      <c r="H281" s="321"/>
    </row>
    <row r="282" spans="1:8" ht="14.4">
      <c r="A282" s="130">
        <f t="shared" si="17"/>
        <v>1944</v>
      </c>
      <c r="B282" s="305">
        <v>16071</v>
      </c>
      <c r="C282" s="302"/>
      <c r="D282" s="303">
        <v>-901</v>
      </c>
      <c r="F282" s="319"/>
      <c r="G282" s="320"/>
      <c r="H282" s="321"/>
    </row>
    <row r="283" spans="1:8" ht="14.4">
      <c r="A283" s="130">
        <f t="shared" si="17"/>
        <v>1944</v>
      </c>
      <c r="B283" s="305">
        <v>16102</v>
      </c>
      <c r="C283" s="302"/>
      <c r="D283" s="303">
        <v>-901</v>
      </c>
      <c r="F283" s="319"/>
      <c r="G283" s="320"/>
      <c r="H283" s="321"/>
    </row>
    <row r="284" spans="1:8" ht="14.4">
      <c r="A284" s="130">
        <f t="shared" si="17"/>
        <v>1944</v>
      </c>
      <c r="B284" s="305">
        <v>16131</v>
      </c>
      <c r="C284" s="302"/>
      <c r="D284" s="303">
        <v>-901</v>
      </c>
      <c r="F284" s="319"/>
      <c r="G284" s="320"/>
      <c r="H284" s="321"/>
    </row>
    <row r="285" spans="1:8" ht="14.4">
      <c r="A285" s="130">
        <f t="shared" si="17"/>
        <v>1944</v>
      </c>
      <c r="B285" s="305">
        <v>16162</v>
      </c>
      <c r="C285" s="302"/>
      <c r="D285" s="303">
        <v>-901</v>
      </c>
      <c r="F285" s="319"/>
      <c r="G285" s="320"/>
      <c r="H285" s="321"/>
    </row>
    <row r="286" spans="1:8" ht="14.4">
      <c r="A286" s="130">
        <f t="shared" si="17"/>
        <v>1944</v>
      </c>
      <c r="B286" s="305">
        <v>16192</v>
      </c>
      <c r="C286" s="302"/>
      <c r="D286" s="303">
        <v>-901</v>
      </c>
      <c r="F286" s="319"/>
      <c r="G286" s="320"/>
      <c r="H286" s="321"/>
    </row>
    <row r="287" spans="1:8" ht="14.4">
      <c r="A287" s="130">
        <f t="shared" si="17"/>
        <v>1944</v>
      </c>
      <c r="B287" s="305">
        <v>16223</v>
      </c>
      <c r="C287" s="302"/>
      <c r="D287" s="303">
        <v>-901</v>
      </c>
      <c r="F287" s="319"/>
      <c r="G287" s="320"/>
      <c r="H287" s="321"/>
    </row>
    <row r="288" spans="1:8" ht="14.4">
      <c r="A288" s="130">
        <f t="shared" si="17"/>
        <v>1944</v>
      </c>
      <c r="B288" s="305">
        <v>16253</v>
      </c>
      <c r="C288" s="302"/>
      <c r="D288" s="303">
        <v>-901</v>
      </c>
      <c r="F288" s="319"/>
      <c r="G288" s="320"/>
      <c r="H288" s="321"/>
    </row>
    <row r="289" spans="1:8" ht="14.4">
      <c r="A289" s="130">
        <f t="shared" si="17"/>
        <v>1944</v>
      </c>
      <c r="B289" s="305">
        <v>16284</v>
      </c>
      <c r="C289" s="302"/>
      <c r="D289" s="303">
        <v>-901</v>
      </c>
      <c r="F289" s="319"/>
      <c r="G289" s="320"/>
      <c r="H289" s="321"/>
    </row>
    <row r="290" spans="1:8" ht="14.4">
      <c r="A290" s="130">
        <f t="shared" si="17"/>
        <v>1944</v>
      </c>
      <c r="B290" s="305">
        <v>16315</v>
      </c>
      <c r="C290" s="302"/>
      <c r="D290" s="303">
        <v>-901</v>
      </c>
      <c r="F290" s="319"/>
      <c r="G290" s="320"/>
      <c r="H290" s="321"/>
    </row>
    <row r="291" spans="1:8" ht="14.4">
      <c r="A291" s="130">
        <f t="shared" si="17"/>
        <v>1944</v>
      </c>
      <c r="B291" s="305">
        <v>16345</v>
      </c>
      <c r="C291" s="302"/>
      <c r="D291" s="303">
        <v>-901</v>
      </c>
      <c r="F291" s="319"/>
      <c r="G291" s="320"/>
      <c r="H291" s="321"/>
    </row>
    <row r="292" spans="1:8" ht="14.4">
      <c r="A292" s="130">
        <f t="shared" si="17"/>
        <v>1945</v>
      </c>
      <c r="B292" s="305">
        <v>16376</v>
      </c>
      <c r="C292" s="302"/>
      <c r="D292" s="303">
        <v>-901</v>
      </c>
      <c r="F292" s="319"/>
      <c r="G292" s="320"/>
      <c r="H292" s="321"/>
    </row>
    <row r="293" spans="1:8" ht="14.4">
      <c r="A293" s="130">
        <f t="shared" si="17"/>
        <v>1945</v>
      </c>
      <c r="B293" s="305">
        <v>16406</v>
      </c>
      <c r="C293" s="302"/>
      <c r="D293" s="303">
        <v>-901</v>
      </c>
      <c r="F293" s="319"/>
      <c r="G293" s="320"/>
      <c r="H293" s="321"/>
    </row>
    <row r="294" spans="1:8" ht="14.4">
      <c r="A294" s="130">
        <f t="shared" si="17"/>
        <v>1945</v>
      </c>
      <c r="B294" s="305">
        <v>16437</v>
      </c>
      <c r="C294" s="302"/>
      <c r="D294" s="303">
        <v>-901</v>
      </c>
      <c r="F294" s="319"/>
      <c r="G294" s="320"/>
      <c r="H294" s="321"/>
    </row>
    <row r="295" spans="1:8" ht="14.4">
      <c r="A295" s="130">
        <f t="shared" si="17"/>
        <v>1945</v>
      </c>
      <c r="B295" s="305">
        <v>16468</v>
      </c>
      <c r="C295" s="302"/>
      <c r="D295" s="303">
        <v>-901</v>
      </c>
      <c r="F295" s="319"/>
      <c r="G295" s="320"/>
      <c r="H295" s="321"/>
    </row>
    <row r="296" spans="1:8" ht="14.4">
      <c r="A296" s="130">
        <f t="shared" si="17"/>
        <v>1945</v>
      </c>
      <c r="B296" s="305">
        <v>16496</v>
      </c>
      <c r="C296" s="302"/>
      <c r="D296" s="303">
        <v>-901</v>
      </c>
      <c r="F296" s="319"/>
      <c r="G296" s="320"/>
      <c r="H296" s="321"/>
    </row>
    <row r="297" spans="1:8" ht="14.4">
      <c r="A297" s="130">
        <f t="shared" si="17"/>
        <v>1945</v>
      </c>
      <c r="B297" s="305">
        <v>16527</v>
      </c>
      <c r="C297" s="302"/>
      <c r="D297" s="303">
        <v>-901</v>
      </c>
      <c r="F297" s="319"/>
      <c r="G297" s="320"/>
      <c r="H297" s="321"/>
    </row>
    <row r="298" spans="1:8" ht="14.4">
      <c r="A298" s="130">
        <f t="shared" si="17"/>
        <v>1945</v>
      </c>
      <c r="B298" s="305">
        <v>16557</v>
      </c>
      <c r="C298" s="302"/>
      <c r="D298" s="303">
        <v>-901</v>
      </c>
      <c r="F298" s="319"/>
      <c r="G298" s="320"/>
      <c r="H298" s="321"/>
    </row>
    <row r="299" spans="1:8" ht="14.4">
      <c r="A299" s="130">
        <f t="shared" si="17"/>
        <v>1945</v>
      </c>
      <c r="B299" s="305">
        <v>16588</v>
      </c>
      <c r="C299" s="302"/>
      <c r="D299" s="303">
        <v>-901</v>
      </c>
      <c r="F299" s="319"/>
      <c r="G299" s="320"/>
      <c r="H299" s="321"/>
    </row>
    <row r="300" spans="1:8" ht="14.4">
      <c r="A300" s="130">
        <f t="shared" si="17"/>
        <v>1945</v>
      </c>
      <c r="B300" s="305">
        <v>16618</v>
      </c>
      <c r="C300" s="302"/>
      <c r="D300" s="303">
        <v>-901</v>
      </c>
      <c r="F300" s="319"/>
      <c r="G300" s="320"/>
      <c r="H300" s="321"/>
    </row>
    <row r="301" spans="1:8" ht="14.4">
      <c r="A301" s="130">
        <f t="shared" si="17"/>
        <v>1945</v>
      </c>
      <c r="B301" s="305">
        <v>16649</v>
      </c>
      <c r="C301" s="302"/>
      <c r="D301" s="303">
        <v>-901</v>
      </c>
      <c r="F301" s="319"/>
      <c r="G301" s="320"/>
      <c r="H301" s="321"/>
    </row>
    <row r="302" spans="1:8" ht="14.4">
      <c r="A302" s="130">
        <f t="shared" si="17"/>
        <v>1945</v>
      </c>
      <c r="B302" s="305">
        <v>16680</v>
      </c>
      <c r="C302" s="302"/>
      <c r="D302" s="303">
        <v>-901</v>
      </c>
      <c r="F302" s="319"/>
      <c r="G302" s="320"/>
      <c r="H302" s="321"/>
    </row>
    <row r="303" spans="1:8" ht="14.4">
      <c r="A303" s="130">
        <f t="shared" si="17"/>
        <v>1945</v>
      </c>
      <c r="B303" s="305">
        <v>16710</v>
      </c>
      <c r="C303" s="302"/>
      <c r="D303" s="303">
        <v>-901</v>
      </c>
      <c r="F303" s="319"/>
      <c r="G303" s="320"/>
      <c r="H303" s="321"/>
    </row>
    <row r="304" spans="1:8" ht="14.4">
      <c r="A304" s="130">
        <f t="shared" si="17"/>
        <v>1946</v>
      </c>
      <c r="B304" s="305">
        <v>16741</v>
      </c>
      <c r="C304" s="302"/>
      <c r="D304" s="303">
        <v>-901</v>
      </c>
      <c r="F304" s="319"/>
      <c r="G304" s="320"/>
      <c r="H304" s="321"/>
    </row>
    <row r="305" spans="1:8" ht="14.4">
      <c r="A305" s="130">
        <f t="shared" si="17"/>
        <v>1946</v>
      </c>
      <c r="B305" s="305">
        <v>16771</v>
      </c>
      <c r="C305" s="302"/>
      <c r="D305" s="303">
        <v>-901</v>
      </c>
      <c r="F305" s="319"/>
      <c r="G305" s="320"/>
      <c r="H305" s="321"/>
    </row>
    <row r="306" spans="1:8" ht="14.4">
      <c r="A306" s="130">
        <f t="shared" si="17"/>
        <v>1946</v>
      </c>
      <c r="B306" s="305">
        <v>16802</v>
      </c>
      <c r="C306" s="302"/>
      <c r="D306" s="303">
        <v>-901</v>
      </c>
      <c r="F306" s="319"/>
      <c r="G306" s="320"/>
      <c r="H306" s="321"/>
    </row>
    <row r="307" spans="1:8" ht="14.4">
      <c r="A307" s="130">
        <f t="shared" si="17"/>
        <v>1946</v>
      </c>
      <c r="B307" s="305">
        <v>16833</v>
      </c>
      <c r="C307" s="302"/>
      <c r="D307" s="303">
        <v>-901</v>
      </c>
      <c r="F307" s="319"/>
      <c r="G307" s="320"/>
      <c r="H307" s="321"/>
    </row>
    <row r="308" spans="1:8" ht="14.4">
      <c r="A308" s="130">
        <f t="shared" si="17"/>
        <v>1946</v>
      </c>
      <c r="B308" s="305">
        <v>16861</v>
      </c>
      <c r="C308" s="302"/>
      <c r="D308" s="303">
        <v>-901</v>
      </c>
      <c r="F308" s="319"/>
      <c r="G308" s="320"/>
      <c r="H308" s="321"/>
    </row>
    <row r="309" spans="1:8" ht="14.4">
      <c r="A309" s="130">
        <f t="shared" si="17"/>
        <v>1946</v>
      </c>
      <c r="B309" s="305">
        <v>16892</v>
      </c>
      <c r="C309" s="302"/>
      <c r="D309" s="303">
        <v>-901</v>
      </c>
      <c r="F309" s="319"/>
      <c r="G309" s="320"/>
      <c r="H309" s="321"/>
    </row>
    <row r="310" spans="1:8" ht="14.4">
      <c r="A310" s="130">
        <f t="shared" si="17"/>
        <v>1946</v>
      </c>
      <c r="B310" s="305">
        <v>16922</v>
      </c>
      <c r="C310" s="302"/>
      <c r="D310" s="303">
        <v>-901</v>
      </c>
      <c r="F310" s="319"/>
      <c r="G310" s="320"/>
      <c r="H310" s="321"/>
    </row>
    <row r="311" spans="1:8" ht="14.4">
      <c r="A311" s="130">
        <f t="shared" si="17"/>
        <v>1946</v>
      </c>
      <c r="B311" s="305">
        <v>16953</v>
      </c>
      <c r="C311" s="302"/>
      <c r="D311" s="303">
        <v>-901</v>
      </c>
      <c r="F311" s="319"/>
      <c r="G311" s="320"/>
      <c r="H311" s="321"/>
    </row>
    <row r="312" spans="1:8" ht="14.4">
      <c r="A312" s="130">
        <f t="shared" si="17"/>
        <v>1946</v>
      </c>
      <c r="B312" s="305">
        <v>16983</v>
      </c>
      <c r="C312" s="302"/>
      <c r="D312" s="303">
        <v>-901</v>
      </c>
      <c r="F312" s="319"/>
      <c r="G312" s="320"/>
      <c r="H312" s="321"/>
    </row>
    <row r="313" spans="1:8" ht="14.4">
      <c r="A313" s="130">
        <f t="shared" si="17"/>
        <v>1946</v>
      </c>
      <c r="B313" s="305">
        <v>17014</v>
      </c>
      <c r="C313" s="302"/>
      <c r="D313" s="303">
        <v>-901</v>
      </c>
      <c r="F313" s="319"/>
      <c r="G313" s="320"/>
      <c r="H313" s="321"/>
    </row>
    <row r="314" spans="1:8" ht="14.4">
      <c r="A314" s="130">
        <f t="shared" si="17"/>
        <v>1946</v>
      </c>
      <c r="B314" s="305">
        <v>17045</v>
      </c>
      <c r="C314" s="302"/>
      <c r="D314" s="303">
        <v>-901</v>
      </c>
      <c r="F314" s="319"/>
      <c r="G314" s="320"/>
      <c r="H314" s="321"/>
    </row>
    <row r="315" spans="1:8" ht="14.4">
      <c r="A315" s="130">
        <f t="shared" si="17"/>
        <v>1946</v>
      </c>
      <c r="B315" s="305">
        <v>17075</v>
      </c>
      <c r="C315" s="302"/>
      <c r="D315" s="303">
        <v>-901</v>
      </c>
      <c r="F315" s="319"/>
      <c r="G315" s="320"/>
      <c r="H315" s="321"/>
    </row>
    <row r="316" spans="1:8" ht="14.4">
      <c r="A316" s="130">
        <f t="shared" si="17"/>
        <v>1947</v>
      </c>
      <c r="B316" s="305">
        <v>17106</v>
      </c>
      <c r="C316" s="302"/>
      <c r="D316" s="303">
        <v>-901</v>
      </c>
      <c r="F316" s="319"/>
      <c r="G316" s="320"/>
      <c r="H316" s="321"/>
    </row>
    <row r="317" spans="1:8" ht="14.4">
      <c r="A317" s="130">
        <f t="shared" si="17"/>
        <v>1947</v>
      </c>
      <c r="B317" s="305">
        <v>17136</v>
      </c>
      <c r="C317" s="302"/>
      <c r="D317" s="303">
        <v>-901</v>
      </c>
      <c r="F317" s="319"/>
      <c r="G317" s="320"/>
      <c r="H317" s="321"/>
    </row>
    <row r="318" spans="1:8" ht="14.4">
      <c r="A318" s="130">
        <f t="shared" si="17"/>
        <v>1947</v>
      </c>
      <c r="B318" s="305">
        <v>17167</v>
      </c>
      <c r="C318" s="302"/>
      <c r="D318" s="303">
        <v>-901</v>
      </c>
      <c r="F318" s="319"/>
      <c r="G318" s="320"/>
      <c r="H318" s="321"/>
    </row>
    <row r="319" spans="1:8" ht="14.4">
      <c r="A319" s="130">
        <f t="shared" si="17"/>
        <v>1947</v>
      </c>
      <c r="B319" s="305">
        <v>17198</v>
      </c>
      <c r="C319" s="302"/>
      <c r="D319" s="303">
        <v>-901</v>
      </c>
      <c r="F319" s="319"/>
      <c r="G319" s="320"/>
      <c r="H319" s="321"/>
    </row>
    <row r="320" spans="1:8" ht="14.4">
      <c r="A320" s="130">
        <f t="shared" si="17"/>
        <v>1947</v>
      </c>
      <c r="B320" s="305">
        <v>17226</v>
      </c>
      <c r="C320" s="302"/>
      <c r="D320" s="303">
        <v>-901</v>
      </c>
      <c r="F320" s="319"/>
      <c r="G320" s="320"/>
      <c r="H320" s="321"/>
    </row>
    <row r="321" spans="1:8" ht="14.4">
      <c r="A321" s="130">
        <f t="shared" si="17"/>
        <v>1947</v>
      </c>
      <c r="B321" s="305">
        <v>17257</v>
      </c>
      <c r="C321" s="302"/>
      <c r="D321" s="303">
        <v>-901</v>
      </c>
      <c r="F321" s="319"/>
      <c r="G321" s="320"/>
      <c r="H321" s="321"/>
    </row>
    <row r="322" spans="1:8" ht="14.4">
      <c r="A322" s="130">
        <f t="shared" si="17"/>
        <v>1947</v>
      </c>
      <c r="B322" s="305">
        <v>17287</v>
      </c>
      <c r="C322" s="302"/>
      <c r="D322" s="303">
        <v>-901</v>
      </c>
      <c r="F322" s="319"/>
      <c r="G322" s="320"/>
      <c r="H322" s="321"/>
    </row>
    <row r="323" spans="1:8" ht="14.4">
      <c r="A323" s="130">
        <f t="shared" si="17"/>
        <v>1947</v>
      </c>
      <c r="B323" s="305">
        <v>17318</v>
      </c>
      <c r="C323" s="302"/>
      <c r="D323" s="303">
        <v>-901</v>
      </c>
      <c r="F323" s="319"/>
      <c r="G323" s="320"/>
      <c r="H323" s="321"/>
    </row>
    <row r="324" spans="1:8" ht="14.4">
      <c r="A324" s="130">
        <f t="shared" si="17"/>
        <v>1947</v>
      </c>
      <c r="B324" s="305">
        <v>17348</v>
      </c>
      <c r="C324" s="302"/>
      <c r="D324" s="303">
        <v>-901</v>
      </c>
      <c r="F324" s="319"/>
      <c r="G324" s="320"/>
      <c r="H324" s="321"/>
    </row>
    <row r="325" spans="1:8" ht="14.4">
      <c r="A325" s="130">
        <f t="shared" si="17"/>
        <v>1947</v>
      </c>
      <c r="B325" s="305">
        <v>17379</v>
      </c>
      <c r="C325" s="302"/>
      <c r="D325" s="303">
        <v>-901</v>
      </c>
      <c r="F325" s="319"/>
      <c r="G325" s="320"/>
      <c r="H325" s="321"/>
    </row>
    <row r="326" spans="1:8" ht="14.4">
      <c r="A326" s="130">
        <f t="shared" si="17"/>
        <v>1947</v>
      </c>
      <c r="B326" s="305">
        <v>17410</v>
      </c>
      <c r="C326" s="302"/>
      <c r="D326" s="303">
        <v>-901</v>
      </c>
      <c r="F326" s="319"/>
      <c r="G326" s="320"/>
      <c r="H326" s="321"/>
    </row>
    <row r="327" spans="1:8" ht="14.4">
      <c r="A327" s="130">
        <f t="shared" si="17"/>
        <v>1947</v>
      </c>
      <c r="B327" s="305">
        <v>17440</v>
      </c>
      <c r="C327" s="302"/>
      <c r="D327" s="303">
        <v>-901</v>
      </c>
      <c r="F327" s="319"/>
      <c r="G327" s="320"/>
      <c r="H327" s="321"/>
    </row>
    <row r="328" spans="1:8" ht="14.4">
      <c r="A328" s="130">
        <f t="shared" si="17"/>
        <v>1948</v>
      </c>
      <c r="B328" s="305">
        <v>17471</v>
      </c>
      <c r="C328" s="302"/>
      <c r="D328" s="303">
        <v>-901</v>
      </c>
      <c r="F328" s="319"/>
      <c r="G328" s="320"/>
      <c r="H328" s="321"/>
    </row>
    <row r="329" spans="1:8" ht="14.4">
      <c r="A329" s="130">
        <f t="shared" si="17"/>
        <v>1948</v>
      </c>
      <c r="B329" s="305">
        <v>17501</v>
      </c>
      <c r="C329" s="302"/>
      <c r="D329" s="303">
        <v>-901</v>
      </c>
      <c r="F329" s="319"/>
      <c r="G329" s="320"/>
      <c r="H329" s="321"/>
    </row>
    <row r="330" spans="1:8" ht="14.4">
      <c r="A330" s="130">
        <f t="shared" si="17"/>
        <v>1948</v>
      </c>
      <c r="B330" s="305">
        <v>17532</v>
      </c>
      <c r="C330" s="302"/>
      <c r="D330" s="303">
        <v>-901</v>
      </c>
      <c r="F330" s="319"/>
      <c r="G330" s="320"/>
      <c r="H330" s="321"/>
    </row>
    <row r="331" spans="1:8" ht="14.4">
      <c r="A331" s="130">
        <f t="shared" si="17"/>
        <v>1948</v>
      </c>
      <c r="B331" s="305">
        <v>17563</v>
      </c>
      <c r="C331" s="302"/>
      <c r="D331" s="303">
        <v>-901</v>
      </c>
      <c r="F331" s="319"/>
      <c r="G331" s="320"/>
      <c r="H331" s="321"/>
    </row>
    <row r="332" spans="1:8" ht="14.4">
      <c r="A332" s="130">
        <f t="shared" si="17"/>
        <v>1948</v>
      </c>
      <c r="B332" s="305">
        <v>17592</v>
      </c>
      <c r="C332" s="302"/>
      <c r="D332" s="303">
        <v>-901</v>
      </c>
      <c r="F332" s="319"/>
      <c r="G332" s="320"/>
      <c r="H332" s="321"/>
    </row>
    <row r="333" spans="1:8" ht="14.4">
      <c r="A333" s="130">
        <f t="shared" si="17"/>
        <v>1948</v>
      </c>
      <c r="B333" s="305">
        <v>17623</v>
      </c>
      <c r="C333" s="302"/>
      <c r="D333" s="303">
        <v>-901</v>
      </c>
      <c r="F333" s="319"/>
      <c r="G333" s="320"/>
      <c r="H333" s="321"/>
    </row>
    <row r="334" spans="1:8" ht="14.4">
      <c r="A334" s="130">
        <f t="shared" si="17"/>
        <v>1948</v>
      </c>
      <c r="B334" s="305">
        <v>17653</v>
      </c>
      <c r="C334" s="302"/>
      <c r="D334" s="303">
        <v>-901</v>
      </c>
      <c r="F334" s="319"/>
      <c r="G334" s="320"/>
      <c r="H334" s="321"/>
    </row>
    <row r="335" spans="1:8" ht="14.4">
      <c r="A335" s="130">
        <f t="shared" si="17"/>
        <v>1948</v>
      </c>
      <c r="B335" s="305">
        <v>17684</v>
      </c>
      <c r="C335" s="302"/>
      <c r="D335" s="303">
        <v>-901</v>
      </c>
      <c r="F335" s="319"/>
      <c r="G335" s="320"/>
      <c r="H335" s="321"/>
    </row>
    <row r="336" spans="1:8" ht="14.4">
      <c r="A336" s="130">
        <f t="shared" si="17"/>
        <v>1948</v>
      </c>
      <c r="B336" s="305">
        <v>17714</v>
      </c>
      <c r="C336" s="302"/>
      <c r="D336" s="303">
        <v>-901</v>
      </c>
      <c r="F336" s="319"/>
      <c r="G336" s="320"/>
      <c r="H336" s="321"/>
    </row>
    <row r="337" spans="1:8" ht="14.4">
      <c r="A337" s="130">
        <f t="shared" ref="A337:A400" si="18">IF(MONTH(B337)&gt;9,YEAR(B337)+1,YEAR(B337))</f>
        <v>1948</v>
      </c>
      <c r="B337" s="305">
        <v>17745</v>
      </c>
      <c r="C337" s="302"/>
      <c r="D337" s="303">
        <v>-901</v>
      </c>
      <c r="F337" s="319"/>
      <c r="G337" s="320"/>
      <c r="H337" s="321"/>
    </row>
    <row r="338" spans="1:8" ht="14.4">
      <c r="A338" s="130">
        <f t="shared" si="18"/>
        <v>1948</v>
      </c>
      <c r="B338" s="305">
        <v>17776</v>
      </c>
      <c r="C338" s="302"/>
      <c r="D338" s="303">
        <v>-901</v>
      </c>
      <c r="F338" s="319"/>
      <c r="G338" s="320"/>
      <c r="H338" s="321"/>
    </row>
    <row r="339" spans="1:8" ht="14.4">
      <c r="A339" s="130">
        <f t="shared" si="18"/>
        <v>1948</v>
      </c>
      <c r="B339" s="305">
        <v>17806</v>
      </c>
      <c r="C339" s="302"/>
      <c r="D339" s="303">
        <v>-901</v>
      </c>
      <c r="E339" s="323"/>
      <c r="F339" s="319"/>
      <c r="G339" s="320"/>
      <c r="H339" s="321"/>
    </row>
    <row r="340" spans="1:8" ht="14.4">
      <c r="A340" s="130">
        <f t="shared" si="18"/>
        <v>1949</v>
      </c>
      <c r="B340" s="305">
        <v>17837</v>
      </c>
      <c r="C340" s="302"/>
      <c r="D340" s="303">
        <v>-901</v>
      </c>
      <c r="E340" s="323"/>
      <c r="F340" s="319"/>
      <c r="G340" s="320"/>
      <c r="H340" s="321"/>
    </row>
    <row r="341" spans="1:8" ht="14.4">
      <c r="A341" s="130">
        <f t="shared" si="18"/>
        <v>1949</v>
      </c>
      <c r="B341" s="305">
        <v>17867</v>
      </c>
      <c r="C341" s="302"/>
      <c r="D341" s="303">
        <v>-901</v>
      </c>
      <c r="E341" s="323"/>
      <c r="F341" s="319"/>
      <c r="G341" s="320"/>
      <c r="H341" s="321"/>
    </row>
    <row r="342" spans="1:8" ht="14.4">
      <c r="A342" s="130">
        <f t="shared" si="18"/>
        <v>1949</v>
      </c>
      <c r="B342" s="305">
        <v>17898</v>
      </c>
      <c r="C342" s="302"/>
      <c r="D342" s="303">
        <v>-901</v>
      </c>
      <c r="E342" s="323"/>
      <c r="F342" s="319"/>
      <c r="G342" s="320"/>
      <c r="H342" s="321"/>
    </row>
    <row r="343" spans="1:8" ht="14.4">
      <c r="A343" s="130">
        <f t="shared" si="18"/>
        <v>1949</v>
      </c>
      <c r="B343" s="305">
        <v>17929</v>
      </c>
      <c r="C343" s="302"/>
      <c r="D343" s="303">
        <v>-901</v>
      </c>
      <c r="E343" s="323"/>
      <c r="F343" s="319"/>
      <c r="G343" s="320"/>
      <c r="H343" s="321"/>
    </row>
    <row r="344" spans="1:8" ht="14.4">
      <c r="A344" s="130">
        <f t="shared" si="18"/>
        <v>1949</v>
      </c>
      <c r="B344" s="305">
        <v>17957</v>
      </c>
      <c r="C344" s="302"/>
      <c r="D344" s="303">
        <v>-901</v>
      </c>
      <c r="E344" s="323"/>
      <c r="F344" s="319"/>
      <c r="G344" s="320"/>
      <c r="H344" s="321"/>
    </row>
    <row r="345" spans="1:8" ht="14.4">
      <c r="A345" s="130">
        <f t="shared" si="18"/>
        <v>1949</v>
      </c>
      <c r="B345" s="305">
        <v>17988</v>
      </c>
      <c r="C345" s="302"/>
      <c r="D345" s="303">
        <v>-901</v>
      </c>
      <c r="E345" s="323"/>
      <c r="F345" s="319"/>
      <c r="G345" s="320"/>
      <c r="H345" s="321"/>
    </row>
    <row r="346" spans="1:8" ht="14.4">
      <c r="A346" s="130">
        <f t="shared" si="18"/>
        <v>1949</v>
      </c>
      <c r="B346" s="305">
        <v>18018</v>
      </c>
      <c r="C346" s="302"/>
      <c r="D346" s="303">
        <v>-901</v>
      </c>
      <c r="E346" s="323"/>
      <c r="F346" s="319"/>
      <c r="G346" s="320"/>
      <c r="H346" s="321"/>
    </row>
    <row r="347" spans="1:8" ht="14.4">
      <c r="A347" s="130">
        <f t="shared" si="18"/>
        <v>1949</v>
      </c>
      <c r="B347" s="305">
        <v>18049</v>
      </c>
      <c r="C347" s="302"/>
      <c r="D347" s="303">
        <v>-901</v>
      </c>
      <c r="E347" s="323"/>
      <c r="F347" s="319"/>
      <c r="G347" s="320"/>
      <c r="H347" s="321"/>
    </row>
    <row r="348" spans="1:8" ht="14.4">
      <c r="A348" s="130">
        <f t="shared" si="18"/>
        <v>1949</v>
      </c>
      <c r="B348" s="305">
        <v>18079</v>
      </c>
      <c r="C348" s="302"/>
      <c r="D348" s="303">
        <v>-901</v>
      </c>
      <c r="E348" s="323"/>
      <c r="F348" s="319"/>
      <c r="G348" s="320"/>
      <c r="H348" s="321"/>
    </row>
    <row r="349" spans="1:8" ht="14.4">
      <c r="A349" s="130">
        <f t="shared" si="18"/>
        <v>1949</v>
      </c>
      <c r="B349" s="305">
        <v>18110</v>
      </c>
      <c r="C349" s="302"/>
      <c r="D349" s="303">
        <v>-901</v>
      </c>
      <c r="E349" s="323"/>
      <c r="F349" s="319"/>
      <c r="G349" s="320"/>
      <c r="H349" s="321"/>
    </row>
    <row r="350" spans="1:8" ht="14.4">
      <c r="A350" s="130">
        <f t="shared" si="18"/>
        <v>1949</v>
      </c>
      <c r="B350" s="305">
        <v>18141</v>
      </c>
      <c r="C350" s="302"/>
      <c r="D350" s="303">
        <v>-901</v>
      </c>
      <c r="E350" s="323"/>
      <c r="F350" s="319"/>
      <c r="G350" s="320"/>
      <c r="H350" s="321"/>
    </row>
    <row r="351" spans="1:8" ht="14.4">
      <c r="A351" s="130">
        <f t="shared" si="18"/>
        <v>1949</v>
      </c>
      <c r="B351" s="305">
        <v>18171</v>
      </c>
      <c r="C351" s="302"/>
      <c r="D351" s="303">
        <v>-901</v>
      </c>
      <c r="E351" s="323"/>
      <c r="F351" s="319"/>
      <c r="G351" s="320"/>
      <c r="H351" s="321"/>
    </row>
    <row r="352" spans="1:8" ht="14.4">
      <c r="A352" s="130">
        <f t="shared" si="18"/>
        <v>1950</v>
      </c>
      <c r="B352" s="305">
        <v>18202</v>
      </c>
      <c r="C352" s="302"/>
      <c r="D352" s="303">
        <v>-901</v>
      </c>
      <c r="E352" s="323"/>
      <c r="F352" s="319"/>
      <c r="G352" s="320"/>
      <c r="H352" s="321"/>
    </row>
    <row r="353" spans="1:8" ht="14.4">
      <c r="A353" s="130">
        <f t="shared" si="18"/>
        <v>1950</v>
      </c>
      <c r="B353" s="305">
        <v>18232</v>
      </c>
      <c r="C353" s="302"/>
      <c r="D353" s="303">
        <v>-901</v>
      </c>
      <c r="E353" s="323"/>
      <c r="F353" s="319"/>
      <c r="G353" s="320"/>
      <c r="H353" s="321"/>
    </row>
    <row r="354" spans="1:8" ht="14.4">
      <c r="A354" s="130">
        <f t="shared" si="18"/>
        <v>1950</v>
      </c>
      <c r="B354" s="305">
        <v>18263</v>
      </c>
      <c r="C354" s="302"/>
      <c r="D354" s="303">
        <v>-901</v>
      </c>
      <c r="E354" s="323"/>
      <c r="F354" s="319"/>
      <c r="G354" s="320"/>
      <c r="H354" s="321"/>
    </row>
    <row r="355" spans="1:8" ht="14.4">
      <c r="A355" s="130">
        <f t="shared" si="18"/>
        <v>1950</v>
      </c>
      <c r="B355" s="305">
        <v>18294</v>
      </c>
      <c r="C355" s="302"/>
      <c r="D355" s="303">
        <v>-901</v>
      </c>
      <c r="E355" s="323"/>
      <c r="F355" s="319"/>
      <c r="G355" s="320"/>
      <c r="H355" s="321"/>
    </row>
    <row r="356" spans="1:8" ht="14.4">
      <c r="A356" s="130">
        <f t="shared" si="18"/>
        <v>1950</v>
      </c>
      <c r="B356" s="305">
        <v>18322</v>
      </c>
      <c r="C356" s="302"/>
      <c r="D356" s="303">
        <v>-901</v>
      </c>
      <c r="E356" s="323"/>
      <c r="F356" s="319"/>
      <c r="G356" s="320"/>
      <c r="H356" s="321"/>
    </row>
    <row r="357" spans="1:8" ht="14.4">
      <c r="A357" s="130">
        <f t="shared" si="18"/>
        <v>1950</v>
      </c>
      <c r="B357" s="305">
        <v>18353</v>
      </c>
      <c r="C357" s="302"/>
      <c r="D357" s="303">
        <v>-901</v>
      </c>
      <c r="E357" s="323"/>
      <c r="F357" s="319"/>
      <c r="G357" s="320"/>
      <c r="H357" s="321"/>
    </row>
    <row r="358" spans="1:8" ht="14.4">
      <c r="A358" s="130">
        <f t="shared" si="18"/>
        <v>1950</v>
      </c>
      <c r="B358" s="305">
        <v>18383</v>
      </c>
      <c r="C358" s="302"/>
      <c r="D358" s="303">
        <v>-901</v>
      </c>
      <c r="E358" s="323"/>
      <c r="F358" s="319"/>
      <c r="G358" s="320"/>
      <c r="H358" s="321"/>
    </row>
    <row r="359" spans="1:8" ht="14.4">
      <c r="A359" s="130">
        <f t="shared" si="18"/>
        <v>1950</v>
      </c>
      <c r="B359" s="305">
        <v>18414</v>
      </c>
      <c r="C359" s="302"/>
      <c r="D359" s="303">
        <v>-901</v>
      </c>
      <c r="E359" s="323"/>
      <c r="F359" s="319"/>
      <c r="G359" s="320"/>
      <c r="H359" s="321"/>
    </row>
    <row r="360" spans="1:8" ht="14.4">
      <c r="A360" s="130">
        <f t="shared" si="18"/>
        <v>1950</v>
      </c>
      <c r="B360" s="305">
        <v>18444</v>
      </c>
      <c r="C360" s="302"/>
      <c r="D360" s="303">
        <v>-901</v>
      </c>
      <c r="E360" s="323"/>
      <c r="F360" s="319"/>
      <c r="G360" s="320"/>
      <c r="H360" s="321"/>
    </row>
    <row r="361" spans="1:8" ht="14.4">
      <c r="A361" s="130">
        <f t="shared" si="18"/>
        <v>1950</v>
      </c>
      <c r="B361" s="305">
        <v>18475</v>
      </c>
      <c r="C361" s="302"/>
      <c r="D361" s="303">
        <v>-901</v>
      </c>
      <c r="E361" s="323"/>
      <c r="F361" s="319"/>
      <c r="G361" s="320"/>
      <c r="H361" s="321"/>
    </row>
    <row r="362" spans="1:8" ht="14.4">
      <c r="A362" s="130">
        <f t="shared" si="18"/>
        <v>1950</v>
      </c>
      <c r="B362" s="305">
        <v>18506</v>
      </c>
      <c r="C362" s="302"/>
      <c r="D362" s="303">
        <v>-901</v>
      </c>
      <c r="E362" s="323"/>
      <c r="F362" s="319"/>
      <c r="G362" s="320"/>
      <c r="H362" s="321"/>
    </row>
    <row r="363" spans="1:8" ht="14.4">
      <c r="A363" s="130">
        <f t="shared" si="18"/>
        <v>1950</v>
      </c>
      <c r="B363" s="305">
        <v>18536</v>
      </c>
      <c r="C363" s="302"/>
      <c r="D363" s="303">
        <v>-901</v>
      </c>
      <c r="E363" s="323"/>
      <c r="F363" s="319"/>
      <c r="G363" s="320"/>
      <c r="H363" s="321"/>
    </row>
    <row r="364" spans="1:8" ht="14.4">
      <c r="A364" s="130">
        <f t="shared" si="18"/>
        <v>1951</v>
      </c>
      <c r="B364" s="305">
        <v>18567</v>
      </c>
      <c r="C364" s="302"/>
      <c r="D364" s="303">
        <v>-901</v>
      </c>
      <c r="E364" s="323"/>
      <c r="F364" s="319"/>
      <c r="G364" s="320"/>
      <c r="H364" s="321"/>
    </row>
    <row r="365" spans="1:8" ht="14.4">
      <c r="A365" s="130">
        <f t="shared" si="18"/>
        <v>1951</v>
      </c>
      <c r="B365" s="305">
        <v>18597</v>
      </c>
      <c r="C365" s="302"/>
      <c r="D365" s="303">
        <v>-901</v>
      </c>
      <c r="E365" s="323"/>
      <c r="F365" s="319"/>
      <c r="G365" s="320"/>
      <c r="H365" s="321"/>
    </row>
    <row r="366" spans="1:8" ht="14.4">
      <c r="A366" s="130">
        <f t="shared" si="18"/>
        <v>1951</v>
      </c>
      <c r="B366" s="305">
        <v>18628</v>
      </c>
      <c r="C366" s="302"/>
      <c r="D366" s="303">
        <v>-901</v>
      </c>
      <c r="E366" s="323"/>
      <c r="F366" s="319"/>
      <c r="G366" s="320"/>
      <c r="H366" s="321"/>
    </row>
    <row r="367" spans="1:8" ht="14.4">
      <c r="A367" s="130">
        <f t="shared" si="18"/>
        <v>1951</v>
      </c>
      <c r="B367" s="305">
        <v>18659</v>
      </c>
      <c r="C367" s="302"/>
      <c r="D367" s="303">
        <v>-901</v>
      </c>
      <c r="E367" s="323"/>
      <c r="F367" s="319"/>
      <c r="G367" s="320"/>
      <c r="H367" s="321"/>
    </row>
    <row r="368" spans="1:8" ht="14.4">
      <c r="A368" s="130">
        <f t="shared" si="18"/>
        <v>1951</v>
      </c>
      <c r="B368" s="305">
        <v>18687</v>
      </c>
      <c r="C368" s="302"/>
      <c r="D368" s="303">
        <v>-901</v>
      </c>
      <c r="E368" s="323"/>
      <c r="F368" s="319"/>
      <c r="G368" s="320"/>
      <c r="H368" s="321"/>
    </row>
    <row r="369" spans="1:8" ht="14.4">
      <c r="A369" s="130">
        <f t="shared" si="18"/>
        <v>1951</v>
      </c>
      <c r="B369" s="305">
        <v>18718</v>
      </c>
      <c r="C369" s="302"/>
      <c r="D369" s="303">
        <v>-901</v>
      </c>
      <c r="E369" s="323"/>
      <c r="F369" s="319"/>
      <c r="G369" s="320"/>
      <c r="H369" s="321"/>
    </row>
    <row r="370" spans="1:8" ht="14.4">
      <c r="A370" s="130">
        <f t="shared" si="18"/>
        <v>1951</v>
      </c>
      <c r="B370" s="305">
        <v>18748</v>
      </c>
      <c r="C370" s="302"/>
      <c r="D370" s="303">
        <v>-901</v>
      </c>
      <c r="E370" s="323"/>
      <c r="F370" s="319"/>
      <c r="G370" s="320"/>
      <c r="H370" s="321"/>
    </row>
    <row r="371" spans="1:8" ht="14.4">
      <c r="A371" s="130">
        <f t="shared" si="18"/>
        <v>1951</v>
      </c>
      <c r="B371" s="305">
        <v>18779</v>
      </c>
      <c r="C371" s="302"/>
      <c r="D371" s="303">
        <v>-901</v>
      </c>
      <c r="E371" s="323"/>
      <c r="F371" s="319"/>
      <c r="G371" s="320"/>
      <c r="H371" s="321"/>
    </row>
    <row r="372" spans="1:8" ht="14.4">
      <c r="A372" s="130">
        <f t="shared" si="18"/>
        <v>1951</v>
      </c>
      <c r="B372" s="305">
        <v>18809</v>
      </c>
      <c r="C372" s="302"/>
      <c r="D372" s="303">
        <v>-901</v>
      </c>
      <c r="E372" s="323"/>
      <c r="F372" s="319"/>
      <c r="G372" s="320"/>
      <c r="H372" s="321"/>
    </row>
    <row r="373" spans="1:8" ht="14.4">
      <c r="A373" s="130">
        <f t="shared" si="18"/>
        <v>1951</v>
      </c>
      <c r="B373" s="305">
        <v>18840</v>
      </c>
      <c r="C373" s="302"/>
      <c r="D373" s="303">
        <v>-901</v>
      </c>
      <c r="E373" s="323"/>
      <c r="F373" s="319"/>
      <c r="G373" s="320"/>
      <c r="H373" s="321"/>
    </row>
    <row r="374" spans="1:8" ht="14.4">
      <c r="A374" s="130">
        <f t="shared" si="18"/>
        <v>1951</v>
      </c>
      <c r="B374" s="305">
        <v>18871</v>
      </c>
      <c r="C374" s="302"/>
      <c r="D374" s="303">
        <v>-901</v>
      </c>
      <c r="E374" s="323"/>
      <c r="F374" s="319"/>
      <c r="G374" s="320"/>
      <c r="H374" s="321"/>
    </row>
    <row r="375" spans="1:8" ht="14.4">
      <c r="A375" s="130">
        <f t="shared" si="18"/>
        <v>1951</v>
      </c>
      <c r="B375" s="305">
        <v>18901</v>
      </c>
      <c r="C375" s="302"/>
      <c r="D375" s="303">
        <v>-901</v>
      </c>
      <c r="E375" s="323"/>
      <c r="F375" s="319"/>
      <c r="G375" s="320"/>
      <c r="H375" s="321"/>
    </row>
    <row r="376" spans="1:8" ht="14.4">
      <c r="A376" s="130">
        <f t="shared" si="18"/>
        <v>1952</v>
      </c>
      <c r="B376" s="305">
        <v>18932</v>
      </c>
      <c r="C376" s="302"/>
      <c r="D376" s="303">
        <v>-901</v>
      </c>
      <c r="E376" s="323"/>
      <c r="F376" s="319"/>
      <c r="G376" s="320"/>
      <c r="H376" s="321"/>
    </row>
    <row r="377" spans="1:8" ht="14.4">
      <c r="A377" s="130">
        <f t="shared" si="18"/>
        <v>1952</v>
      </c>
      <c r="B377" s="305">
        <v>18962</v>
      </c>
      <c r="C377" s="302"/>
      <c r="D377" s="303">
        <v>-901</v>
      </c>
      <c r="E377" s="323"/>
      <c r="F377" s="319"/>
      <c r="G377" s="320"/>
      <c r="H377" s="321"/>
    </row>
    <row r="378" spans="1:8" ht="14.4">
      <c r="A378" s="130">
        <f t="shared" si="18"/>
        <v>1952</v>
      </c>
      <c r="B378" s="305">
        <v>18993</v>
      </c>
      <c r="C378" s="302"/>
      <c r="D378" s="303">
        <v>-901</v>
      </c>
      <c r="E378" s="323"/>
      <c r="F378" s="319"/>
      <c r="G378" s="320"/>
      <c r="H378" s="321"/>
    </row>
    <row r="379" spans="1:8" ht="14.4">
      <c r="A379" s="130">
        <f t="shared" si="18"/>
        <v>1952</v>
      </c>
      <c r="B379" s="305">
        <v>19024</v>
      </c>
      <c r="C379" s="302"/>
      <c r="D379" s="303">
        <v>-901</v>
      </c>
      <c r="E379" s="323"/>
      <c r="F379" s="319"/>
      <c r="G379" s="320"/>
      <c r="H379" s="321"/>
    </row>
    <row r="380" spans="1:8" ht="14.4">
      <c r="A380" s="130">
        <f t="shared" si="18"/>
        <v>1952</v>
      </c>
      <c r="B380" s="305">
        <v>19053</v>
      </c>
      <c r="C380" s="302"/>
      <c r="D380" s="303">
        <v>-901</v>
      </c>
      <c r="E380" s="323"/>
      <c r="F380" s="319"/>
      <c r="G380" s="320"/>
      <c r="H380" s="321"/>
    </row>
    <row r="381" spans="1:8" ht="14.4">
      <c r="A381" s="130">
        <f t="shared" si="18"/>
        <v>1952</v>
      </c>
      <c r="B381" s="305">
        <v>19084</v>
      </c>
      <c r="C381" s="302"/>
      <c r="D381" s="303">
        <v>-901</v>
      </c>
      <c r="E381" s="323"/>
      <c r="F381" s="319"/>
      <c r="G381" s="320"/>
      <c r="H381" s="321"/>
    </row>
    <row r="382" spans="1:8" ht="14.4">
      <c r="A382" s="130">
        <f t="shared" si="18"/>
        <v>1952</v>
      </c>
      <c r="B382" s="305">
        <v>19114</v>
      </c>
      <c r="C382" s="302"/>
      <c r="D382" s="303">
        <v>-901</v>
      </c>
      <c r="E382" s="323"/>
      <c r="F382" s="319"/>
      <c r="G382" s="320"/>
      <c r="H382" s="321"/>
    </row>
    <row r="383" spans="1:8" ht="14.4">
      <c r="A383" s="130">
        <f t="shared" si="18"/>
        <v>1952</v>
      </c>
      <c r="B383" s="305">
        <v>19145</v>
      </c>
      <c r="C383" s="302"/>
      <c r="D383" s="303">
        <v>-901</v>
      </c>
      <c r="E383" s="323"/>
      <c r="F383" s="319"/>
      <c r="G383" s="320"/>
      <c r="H383" s="321"/>
    </row>
    <row r="384" spans="1:8" ht="14.4">
      <c r="A384" s="130">
        <f t="shared" si="18"/>
        <v>1952</v>
      </c>
      <c r="B384" s="305">
        <v>19175</v>
      </c>
      <c r="C384" s="302"/>
      <c r="D384" s="303">
        <v>-901</v>
      </c>
      <c r="E384" s="323"/>
      <c r="F384" s="319"/>
      <c r="G384" s="320"/>
      <c r="H384" s="321"/>
    </row>
    <row r="385" spans="1:8" ht="14.4">
      <c r="A385" s="130">
        <f t="shared" si="18"/>
        <v>1952</v>
      </c>
      <c r="B385" s="305">
        <v>19206</v>
      </c>
      <c r="C385" s="302"/>
      <c r="D385" s="303">
        <v>-901</v>
      </c>
      <c r="E385" s="323"/>
      <c r="F385" s="319"/>
      <c r="G385" s="320"/>
      <c r="H385" s="321"/>
    </row>
    <row r="386" spans="1:8" ht="14.4">
      <c r="A386" s="130">
        <f t="shared" si="18"/>
        <v>1952</v>
      </c>
      <c r="B386" s="305">
        <v>19237</v>
      </c>
      <c r="C386" s="302"/>
      <c r="D386" s="303">
        <v>-901</v>
      </c>
      <c r="E386" s="323"/>
      <c r="F386" s="319"/>
      <c r="G386" s="320"/>
      <c r="H386" s="321"/>
    </row>
    <row r="387" spans="1:8" ht="14.4">
      <c r="A387" s="130">
        <f t="shared" si="18"/>
        <v>1952</v>
      </c>
      <c r="B387" s="305">
        <v>19267</v>
      </c>
      <c r="C387" s="302"/>
      <c r="D387" s="303">
        <v>-901</v>
      </c>
      <c r="E387" s="323"/>
      <c r="F387" s="319"/>
      <c r="G387" s="320"/>
      <c r="H387" s="321"/>
    </row>
    <row r="388" spans="1:8" ht="14.4">
      <c r="A388" s="130">
        <f t="shared" si="18"/>
        <v>1953</v>
      </c>
      <c r="B388" s="305">
        <v>19298</v>
      </c>
      <c r="C388" s="302"/>
      <c r="D388" s="303">
        <v>-901</v>
      </c>
      <c r="E388" s="323"/>
      <c r="F388" s="319"/>
      <c r="G388" s="320"/>
      <c r="H388" s="321"/>
    </row>
    <row r="389" spans="1:8" ht="14.4">
      <c r="A389" s="130">
        <f t="shared" si="18"/>
        <v>1953</v>
      </c>
      <c r="B389" s="305">
        <v>19328</v>
      </c>
      <c r="C389" s="302"/>
      <c r="D389" s="303">
        <v>-901</v>
      </c>
      <c r="E389" s="323"/>
      <c r="F389" s="319"/>
      <c r="G389" s="320"/>
      <c r="H389" s="321"/>
    </row>
    <row r="390" spans="1:8" ht="14.4">
      <c r="A390" s="130">
        <f t="shared" si="18"/>
        <v>1953</v>
      </c>
      <c r="B390" s="305">
        <v>19359</v>
      </c>
      <c r="C390" s="302"/>
      <c r="D390" s="303">
        <v>-901</v>
      </c>
      <c r="E390" s="323"/>
      <c r="F390" s="319"/>
      <c r="G390" s="320"/>
      <c r="H390" s="321"/>
    </row>
    <row r="391" spans="1:8" ht="14.4">
      <c r="A391" s="130">
        <f t="shared" si="18"/>
        <v>1953</v>
      </c>
      <c r="B391" s="305">
        <v>19390</v>
      </c>
      <c r="C391" s="302"/>
      <c r="D391" s="303">
        <v>-901</v>
      </c>
      <c r="E391" s="323"/>
      <c r="F391" s="319"/>
      <c r="G391" s="320"/>
      <c r="H391" s="321"/>
    </row>
    <row r="392" spans="1:8" ht="14.4">
      <c r="A392" s="130">
        <f t="shared" si="18"/>
        <v>1953</v>
      </c>
      <c r="B392" s="305">
        <v>19418</v>
      </c>
      <c r="C392" s="302"/>
      <c r="D392" s="303">
        <v>-901</v>
      </c>
      <c r="E392" s="323"/>
      <c r="F392" s="319"/>
      <c r="G392" s="320"/>
      <c r="H392" s="321"/>
    </row>
    <row r="393" spans="1:8" ht="14.4">
      <c r="A393" s="130">
        <f t="shared" si="18"/>
        <v>1953</v>
      </c>
      <c r="B393" s="305">
        <v>19449</v>
      </c>
      <c r="C393" s="302"/>
      <c r="D393" s="303">
        <v>-901</v>
      </c>
      <c r="E393" s="323"/>
      <c r="F393" s="319"/>
      <c r="G393" s="320"/>
      <c r="H393" s="321"/>
    </row>
    <row r="394" spans="1:8" ht="14.4">
      <c r="A394" s="130">
        <f t="shared" si="18"/>
        <v>1953</v>
      </c>
      <c r="B394" s="305">
        <v>19479</v>
      </c>
      <c r="C394" s="302"/>
      <c r="D394" s="303">
        <v>-901</v>
      </c>
      <c r="E394" s="323"/>
      <c r="F394" s="319"/>
      <c r="G394" s="320"/>
      <c r="H394" s="321"/>
    </row>
    <row r="395" spans="1:8" ht="14.4">
      <c r="A395" s="130">
        <f t="shared" si="18"/>
        <v>1953</v>
      </c>
      <c r="B395" s="305">
        <v>19510</v>
      </c>
      <c r="C395" s="302"/>
      <c r="D395" s="303">
        <v>-901</v>
      </c>
      <c r="E395" s="323"/>
      <c r="F395" s="319"/>
      <c r="G395" s="320"/>
      <c r="H395" s="321"/>
    </row>
    <row r="396" spans="1:8" ht="14.4">
      <c r="A396" s="130">
        <f t="shared" si="18"/>
        <v>1953</v>
      </c>
      <c r="B396" s="305">
        <v>19540</v>
      </c>
      <c r="C396" s="302"/>
      <c r="D396" s="303">
        <v>-901</v>
      </c>
      <c r="E396" s="323"/>
      <c r="F396" s="319"/>
      <c r="G396" s="320"/>
      <c r="H396" s="321"/>
    </row>
    <row r="397" spans="1:8" ht="14.4">
      <c r="A397" s="130">
        <f t="shared" si="18"/>
        <v>1953</v>
      </c>
      <c r="B397" s="305">
        <v>19571</v>
      </c>
      <c r="C397" s="302"/>
      <c r="D397" s="303">
        <v>-901</v>
      </c>
      <c r="E397" s="323"/>
      <c r="F397" s="319"/>
      <c r="G397" s="320"/>
      <c r="H397" s="321"/>
    </row>
    <row r="398" spans="1:8" ht="14.4">
      <c r="A398" s="130">
        <f t="shared" si="18"/>
        <v>1953</v>
      </c>
      <c r="B398" s="305">
        <v>19602</v>
      </c>
      <c r="C398" s="302"/>
      <c r="D398" s="303">
        <v>-901</v>
      </c>
      <c r="E398" s="323"/>
      <c r="F398" s="319"/>
      <c r="G398" s="320"/>
      <c r="H398" s="321"/>
    </row>
    <row r="399" spans="1:8" ht="14.4">
      <c r="A399" s="130">
        <f t="shared" si="18"/>
        <v>1953</v>
      </c>
      <c r="B399" s="305">
        <v>19632</v>
      </c>
      <c r="C399" s="302"/>
      <c r="D399" s="303">
        <v>-901</v>
      </c>
      <c r="E399" s="323"/>
      <c r="F399" s="319"/>
      <c r="G399" s="320"/>
      <c r="H399" s="321"/>
    </row>
    <row r="400" spans="1:8" ht="14.4">
      <c r="A400" s="130">
        <f t="shared" si="18"/>
        <v>1954</v>
      </c>
      <c r="B400" s="305">
        <v>19663</v>
      </c>
      <c r="C400" s="302"/>
      <c r="D400" s="303">
        <v>-901</v>
      </c>
      <c r="E400" s="323"/>
      <c r="F400" s="319"/>
      <c r="G400" s="320"/>
      <c r="H400" s="321"/>
    </row>
    <row r="401" spans="1:8" ht="14.4">
      <c r="A401" s="130">
        <f t="shared" ref="A401:A464" si="19">IF(MONTH(B401)&gt;9,YEAR(B401)+1,YEAR(B401))</f>
        <v>1954</v>
      </c>
      <c r="B401" s="305">
        <v>19693</v>
      </c>
      <c r="C401" s="302"/>
      <c r="D401" s="303">
        <v>-901</v>
      </c>
      <c r="E401" s="323"/>
      <c r="F401" s="319"/>
      <c r="G401" s="320"/>
      <c r="H401" s="321"/>
    </row>
    <row r="402" spans="1:8" ht="14.4">
      <c r="A402" s="130">
        <f t="shared" si="19"/>
        <v>1954</v>
      </c>
      <c r="B402" s="305">
        <v>19724</v>
      </c>
      <c r="C402" s="302"/>
      <c r="D402" s="303">
        <v>-901</v>
      </c>
      <c r="E402" s="323"/>
      <c r="F402" s="319"/>
      <c r="G402" s="320"/>
      <c r="H402" s="321"/>
    </row>
    <row r="403" spans="1:8" ht="14.4">
      <c r="A403" s="130">
        <f t="shared" si="19"/>
        <v>1954</v>
      </c>
      <c r="B403" s="305">
        <v>19755</v>
      </c>
      <c r="C403" s="302"/>
      <c r="D403" s="303">
        <v>-901</v>
      </c>
      <c r="E403" s="323"/>
      <c r="F403" s="319"/>
      <c r="G403" s="320"/>
      <c r="H403" s="321"/>
    </row>
    <row r="404" spans="1:8" ht="14.4">
      <c r="A404" s="130">
        <f t="shared" si="19"/>
        <v>1954</v>
      </c>
      <c r="B404" s="305">
        <v>19783</v>
      </c>
      <c r="C404" s="302"/>
      <c r="D404" s="303">
        <v>-901</v>
      </c>
      <c r="E404" s="323"/>
      <c r="F404" s="319"/>
      <c r="G404" s="320"/>
      <c r="H404" s="321"/>
    </row>
    <row r="405" spans="1:8" ht="14.4">
      <c r="A405" s="130">
        <f t="shared" si="19"/>
        <v>1954</v>
      </c>
      <c r="B405" s="305">
        <v>19814</v>
      </c>
      <c r="C405" s="302"/>
      <c r="D405" s="303">
        <v>-901</v>
      </c>
      <c r="E405" s="323"/>
      <c r="F405" s="319"/>
      <c r="G405" s="320"/>
      <c r="H405" s="321"/>
    </row>
    <row r="406" spans="1:8" ht="14.4">
      <c r="A406" s="130">
        <f t="shared" si="19"/>
        <v>1954</v>
      </c>
      <c r="B406" s="305">
        <v>19844</v>
      </c>
      <c r="C406" s="302"/>
      <c r="D406" s="303">
        <v>-901</v>
      </c>
      <c r="E406" s="323"/>
      <c r="F406" s="319"/>
      <c r="G406" s="320"/>
      <c r="H406" s="321"/>
    </row>
    <row r="407" spans="1:8" ht="14.4">
      <c r="A407" s="130">
        <f t="shared" si="19"/>
        <v>1954</v>
      </c>
      <c r="B407" s="305">
        <v>19875</v>
      </c>
      <c r="C407" s="302"/>
      <c r="D407" s="303">
        <v>-901</v>
      </c>
      <c r="E407" s="323"/>
      <c r="F407" s="319"/>
      <c r="G407" s="320"/>
      <c r="H407" s="321"/>
    </row>
    <row r="408" spans="1:8" ht="14.4">
      <c r="A408" s="130">
        <f t="shared" si="19"/>
        <v>1954</v>
      </c>
      <c r="B408" s="305">
        <v>19905</v>
      </c>
      <c r="C408" s="302"/>
      <c r="D408" s="303">
        <v>-901</v>
      </c>
      <c r="E408" s="323"/>
      <c r="F408" s="319"/>
      <c r="G408" s="320"/>
      <c r="H408" s="321"/>
    </row>
    <row r="409" spans="1:8" ht="14.4">
      <c r="A409" s="130">
        <f t="shared" si="19"/>
        <v>1954</v>
      </c>
      <c r="B409" s="305">
        <v>19936</v>
      </c>
      <c r="C409" s="302"/>
      <c r="D409" s="303">
        <v>-901</v>
      </c>
      <c r="E409" s="323"/>
      <c r="F409" s="319"/>
      <c r="G409" s="320"/>
      <c r="H409" s="321"/>
    </row>
    <row r="410" spans="1:8" ht="14.4">
      <c r="A410" s="130">
        <f t="shared" si="19"/>
        <v>1954</v>
      </c>
      <c r="B410" s="305">
        <v>19967</v>
      </c>
      <c r="C410" s="302"/>
      <c r="D410" s="303">
        <v>-901</v>
      </c>
      <c r="E410" s="323"/>
      <c r="F410" s="319"/>
      <c r="G410" s="320"/>
      <c r="H410" s="321"/>
    </row>
    <row r="411" spans="1:8" ht="14.4">
      <c r="A411" s="130">
        <f t="shared" si="19"/>
        <v>1954</v>
      </c>
      <c r="B411" s="305">
        <v>19997</v>
      </c>
      <c r="C411" s="302"/>
      <c r="D411" s="303">
        <v>-901</v>
      </c>
      <c r="E411" s="323"/>
      <c r="F411" s="319"/>
      <c r="G411" s="320"/>
      <c r="H411" s="321"/>
    </row>
    <row r="412" spans="1:8" ht="14.4">
      <c r="A412" s="130">
        <f t="shared" si="19"/>
        <v>1955</v>
      </c>
      <c r="B412" s="305">
        <v>20028</v>
      </c>
      <c r="C412" s="302"/>
      <c r="D412" s="303">
        <v>-901</v>
      </c>
      <c r="E412" s="323"/>
      <c r="F412" s="319"/>
      <c r="G412" s="320"/>
      <c r="H412" s="321"/>
    </row>
    <row r="413" spans="1:8" ht="14.4">
      <c r="A413" s="130">
        <f t="shared" si="19"/>
        <v>1955</v>
      </c>
      <c r="B413" s="305">
        <v>20058</v>
      </c>
      <c r="C413" s="302"/>
      <c r="D413" s="303">
        <v>-901</v>
      </c>
      <c r="E413" s="323"/>
      <c r="F413" s="319"/>
      <c r="G413" s="320"/>
      <c r="H413" s="321"/>
    </row>
    <row r="414" spans="1:8" ht="14.4">
      <c r="A414" s="130">
        <f t="shared" si="19"/>
        <v>1955</v>
      </c>
      <c r="B414" s="305">
        <v>20089</v>
      </c>
      <c r="C414" s="302"/>
      <c r="D414" s="303">
        <v>-901</v>
      </c>
      <c r="E414" s="323"/>
      <c r="F414" s="319"/>
      <c r="G414" s="320"/>
      <c r="H414" s="321"/>
    </row>
    <row r="415" spans="1:8" ht="14.4">
      <c r="A415" s="130">
        <f t="shared" si="19"/>
        <v>1955</v>
      </c>
      <c r="B415" s="305">
        <v>20120</v>
      </c>
      <c r="C415" s="302"/>
      <c r="D415" s="303">
        <v>-901</v>
      </c>
      <c r="E415" s="323"/>
      <c r="F415" s="319"/>
      <c r="G415" s="320"/>
      <c r="H415" s="321"/>
    </row>
    <row r="416" spans="1:8" ht="14.4">
      <c r="A416" s="130">
        <f t="shared" si="19"/>
        <v>1955</v>
      </c>
      <c r="B416" s="305">
        <v>20148</v>
      </c>
      <c r="C416" s="302"/>
      <c r="D416" s="303">
        <v>-901</v>
      </c>
      <c r="E416" s="323"/>
      <c r="F416" s="319"/>
      <c r="G416" s="320"/>
      <c r="H416" s="321"/>
    </row>
    <row r="417" spans="1:8" ht="14.4">
      <c r="A417" s="130">
        <f t="shared" si="19"/>
        <v>1955</v>
      </c>
      <c r="B417" s="305">
        <v>20179</v>
      </c>
      <c r="C417" s="302"/>
      <c r="D417" s="303">
        <v>-901</v>
      </c>
      <c r="E417" s="323"/>
      <c r="F417" s="319"/>
      <c r="G417" s="320"/>
      <c r="H417" s="321"/>
    </row>
    <row r="418" spans="1:8" ht="14.4">
      <c r="A418" s="130">
        <f t="shared" si="19"/>
        <v>1955</v>
      </c>
      <c r="B418" s="305">
        <v>20209</v>
      </c>
      <c r="C418" s="302"/>
      <c r="D418" s="303">
        <v>-901</v>
      </c>
      <c r="E418" s="323"/>
      <c r="F418" s="319"/>
      <c r="G418" s="320"/>
      <c r="H418" s="321"/>
    </row>
    <row r="419" spans="1:8" ht="14.4">
      <c r="A419" s="130">
        <f t="shared" si="19"/>
        <v>1955</v>
      </c>
      <c r="B419" s="305">
        <v>20240</v>
      </c>
      <c r="C419" s="302"/>
      <c r="D419" s="303">
        <v>-901</v>
      </c>
      <c r="E419" s="323"/>
      <c r="F419" s="319"/>
      <c r="G419" s="320"/>
      <c r="H419" s="321"/>
    </row>
    <row r="420" spans="1:8" ht="14.4">
      <c r="A420" s="130">
        <f t="shared" si="19"/>
        <v>1955</v>
      </c>
      <c r="B420" s="305">
        <v>20270</v>
      </c>
      <c r="C420" s="302"/>
      <c r="D420" s="303">
        <v>-901</v>
      </c>
      <c r="E420" s="323"/>
      <c r="F420" s="319"/>
      <c r="G420" s="320"/>
      <c r="H420" s="321"/>
    </row>
    <row r="421" spans="1:8" ht="14.4">
      <c r="A421" s="130">
        <f t="shared" si="19"/>
        <v>1955</v>
      </c>
      <c r="B421" s="305">
        <v>20301</v>
      </c>
      <c r="C421" s="302"/>
      <c r="D421" s="303">
        <v>-901</v>
      </c>
      <c r="E421" s="323"/>
      <c r="F421" s="319"/>
      <c r="G421" s="320"/>
      <c r="H421" s="321"/>
    </row>
    <row r="422" spans="1:8" ht="14.4">
      <c r="A422" s="130">
        <f t="shared" si="19"/>
        <v>1955</v>
      </c>
      <c r="B422" s="305">
        <v>20332</v>
      </c>
      <c r="C422" s="302"/>
      <c r="D422" s="303">
        <v>-901</v>
      </c>
      <c r="E422" s="323"/>
      <c r="F422" s="319"/>
      <c r="G422" s="320"/>
      <c r="H422" s="321"/>
    </row>
    <row r="423" spans="1:8" ht="14.4">
      <c r="A423" s="130">
        <f t="shared" si="19"/>
        <v>1955</v>
      </c>
      <c r="B423" s="305">
        <v>20362</v>
      </c>
      <c r="C423" s="302"/>
      <c r="D423" s="303">
        <v>-901</v>
      </c>
      <c r="E423" s="323"/>
      <c r="F423" s="319"/>
      <c r="G423" s="320"/>
      <c r="H423" s="321"/>
    </row>
    <row r="424" spans="1:8" ht="14.4">
      <c r="A424" s="130">
        <f t="shared" si="19"/>
        <v>1956</v>
      </c>
      <c r="B424" s="305">
        <v>20393</v>
      </c>
      <c r="C424" s="302"/>
      <c r="D424" s="303">
        <v>-901</v>
      </c>
      <c r="E424" s="323"/>
      <c r="F424" s="319"/>
      <c r="G424" s="320"/>
      <c r="H424" s="321"/>
    </row>
    <row r="425" spans="1:8" ht="14.4">
      <c r="A425" s="130">
        <f t="shared" si="19"/>
        <v>1956</v>
      </c>
      <c r="B425" s="305">
        <v>20423</v>
      </c>
      <c r="C425" s="302"/>
      <c r="D425" s="303">
        <v>-901</v>
      </c>
      <c r="E425" s="323"/>
      <c r="F425" s="319"/>
      <c r="G425" s="320"/>
      <c r="H425" s="321"/>
    </row>
    <row r="426" spans="1:8" ht="14.4">
      <c r="A426" s="130">
        <f t="shared" si="19"/>
        <v>1956</v>
      </c>
      <c r="B426" s="305">
        <v>20454</v>
      </c>
      <c r="C426" s="302"/>
      <c r="D426" s="303">
        <v>-901</v>
      </c>
      <c r="E426" s="323"/>
      <c r="F426" s="319"/>
      <c r="G426" s="320"/>
      <c r="H426" s="321"/>
    </row>
    <row r="427" spans="1:8" ht="14.4">
      <c r="A427" s="130">
        <f t="shared" si="19"/>
        <v>1956</v>
      </c>
      <c r="B427" s="305">
        <v>20485</v>
      </c>
      <c r="C427" s="302"/>
      <c r="D427" s="303">
        <v>-901</v>
      </c>
      <c r="E427" s="323"/>
      <c r="F427" s="319"/>
      <c r="G427" s="320"/>
      <c r="H427" s="321"/>
    </row>
    <row r="428" spans="1:8" ht="14.4">
      <c r="A428" s="130">
        <f t="shared" si="19"/>
        <v>1956</v>
      </c>
      <c r="B428" s="305">
        <v>20514</v>
      </c>
      <c r="C428" s="302"/>
      <c r="D428" s="303">
        <v>-901</v>
      </c>
      <c r="E428" s="323"/>
      <c r="F428" s="319"/>
      <c r="G428" s="320"/>
      <c r="H428" s="321"/>
    </row>
    <row r="429" spans="1:8" ht="14.4">
      <c r="A429" s="130">
        <f t="shared" si="19"/>
        <v>1956</v>
      </c>
      <c r="B429" s="305">
        <v>20545</v>
      </c>
      <c r="C429" s="302"/>
      <c r="D429" s="303">
        <v>-901</v>
      </c>
      <c r="E429" s="323"/>
      <c r="F429" s="319"/>
      <c r="G429" s="320"/>
      <c r="H429" s="321"/>
    </row>
    <row r="430" spans="1:8" ht="14.4">
      <c r="A430" s="130">
        <f t="shared" si="19"/>
        <v>1956</v>
      </c>
      <c r="B430" s="305">
        <v>20575</v>
      </c>
      <c r="C430" s="302"/>
      <c r="D430" s="303">
        <v>-901</v>
      </c>
      <c r="E430" s="323"/>
      <c r="F430" s="319"/>
      <c r="G430" s="320"/>
      <c r="H430" s="321"/>
    </row>
    <row r="431" spans="1:8" ht="14.4">
      <c r="A431" s="130">
        <f t="shared" si="19"/>
        <v>1956</v>
      </c>
      <c r="B431" s="305">
        <v>20606</v>
      </c>
      <c r="C431" s="302"/>
      <c r="D431" s="303">
        <v>-901</v>
      </c>
      <c r="E431" s="323"/>
      <c r="F431" s="319"/>
      <c r="G431" s="320"/>
      <c r="H431" s="321"/>
    </row>
    <row r="432" spans="1:8" ht="14.4">
      <c r="A432" s="130">
        <f t="shared" si="19"/>
        <v>1956</v>
      </c>
      <c r="B432" s="305">
        <v>20636</v>
      </c>
      <c r="C432" s="302"/>
      <c r="D432" s="303">
        <v>-901</v>
      </c>
      <c r="E432" s="323"/>
      <c r="F432" s="319"/>
      <c r="G432" s="320"/>
      <c r="H432" s="321"/>
    </row>
    <row r="433" spans="1:8" ht="14.4">
      <c r="A433" s="130">
        <f t="shared" si="19"/>
        <v>1956</v>
      </c>
      <c r="B433" s="305">
        <v>20667</v>
      </c>
      <c r="C433" s="302"/>
      <c r="D433" s="303">
        <v>-901</v>
      </c>
      <c r="E433" s="323"/>
      <c r="F433" s="319"/>
      <c r="G433" s="320"/>
      <c r="H433" s="321"/>
    </row>
    <row r="434" spans="1:8" ht="14.4">
      <c r="A434" s="130">
        <f t="shared" si="19"/>
        <v>1956</v>
      </c>
      <c r="B434" s="305">
        <v>20698</v>
      </c>
      <c r="C434" s="302"/>
      <c r="D434" s="303">
        <v>-901</v>
      </c>
      <c r="E434" s="323"/>
      <c r="F434" s="319"/>
      <c r="G434" s="320"/>
      <c r="H434" s="321"/>
    </row>
    <row r="435" spans="1:8" ht="14.4">
      <c r="A435" s="130">
        <f t="shared" si="19"/>
        <v>1956</v>
      </c>
      <c r="B435" s="305">
        <v>20728</v>
      </c>
      <c r="C435" s="302"/>
      <c r="D435" s="303">
        <v>-901</v>
      </c>
      <c r="E435" s="323"/>
      <c r="F435" s="319"/>
      <c r="G435" s="320"/>
      <c r="H435" s="321"/>
    </row>
    <row r="436" spans="1:8" ht="14.4">
      <c r="A436" s="130">
        <f t="shared" si="19"/>
        <v>1957</v>
      </c>
      <c r="B436" s="305">
        <v>20759</v>
      </c>
      <c r="C436" s="302"/>
      <c r="D436" s="303">
        <v>-901</v>
      </c>
      <c r="E436" s="323"/>
      <c r="F436" s="319"/>
      <c r="G436" s="320"/>
      <c r="H436" s="321"/>
    </row>
    <row r="437" spans="1:8" ht="14.4">
      <c r="A437" s="130">
        <f t="shared" si="19"/>
        <v>1957</v>
      </c>
      <c r="B437" s="305">
        <v>20789</v>
      </c>
      <c r="C437" s="302"/>
      <c r="D437" s="303">
        <v>-901</v>
      </c>
      <c r="E437" s="323"/>
      <c r="F437" s="319"/>
      <c r="G437" s="320"/>
      <c r="H437" s="321"/>
    </row>
    <row r="438" spans="1:8" ht="14.4">
      <c r="A438" s="130">
        <f t="shared" si="19"/>
        <v>1957</v>
      </c>
      <c r="B438" s="305">
        <v>20820</v>
      </c>
      <c r="C438" s="302"/>
      <c r="D438" s="303">
        <v>-901</v>
      </c>
      <c r="E438" s="323"/>
      <c r="F438" s="319"/>
      <c r="G438" s="320"/>
      <c r="H438" s="321"/>
    </row>
    <row r="439" spans="1:8" ht="14.4">
      <c r="A439" s="130">
        <f t="shared" si="19"/>
        <v>1957</v>
      </c>
      <c r="B439" s="305">
        <v>20851</v>
      </c>
      <c r="C439" s="302"/>
      <c r="D439" s="303">
        <v>-901</v>
      </c>
      <c r="E439" s="323"/>
      <c r="F439" s="319"/>
      <c r="G439" s="320"/>
      <c r="H439" s="321"/>
    </row>
    <row r="440" spans="1:8" ht="14.4">
      <c r="A440" s="130">
        <f t="shared" si="19"/>
        <v>1957</v>
      </c>
      <c r="B440" s="305">
        <v>20879</v>
      </c>
      <c r="C440" s="302"/>
      <c r="D440" s="303">
        <v>-901</v>
      </c>
      <c r="E440" s="323"/>
      <c r="F440" s="319"/>
      <c r="G440" s="320"/>
      <c r="H440" s="321"/>
    </row>
    <row r="441" spans="1:8" ht="14.4">
      <c r="A441" s="130">
        <f t="shared" si="19"/>
        <v>1957</v>
      </c>
      <c r="B441" s="305">
        <v>20910</v>
      </c>
      <c r="C441" s="302"/>
      <c r="D441" s="303">
        <v>-901</v>
      </c>
      <c r="E441" s="323"/>
      <c r="F441" s="319"/>
      <c r="G441" s="320"/>
      <c r="H441" s="321"/>
    </row>
    <row r="442" spans="1:8" ht="14.4">
      <c r="A442" s="130">
        <f t="shared" si="19"/>
        <v>1957</v>
      </c>
      <c r="B442" s="305">
        <v>20940</v>
      </c>
      <c r="C442" s="302"/>
      <c r="D442" s="303">
        <v>-901</v>
      </c>
      <c r="E442" s="323"/>
      <c r="F442" s="319"/>
      <c r="G442" s="320"/>
      <c r="H442" s="321"/>
    </row>
    <row r="443" spans="1:8" ht="14.4">
      <c r="A443" s="130">
        <f t="shared" si="19"/>
        <v>1957</v>
      </c>
      <c r="B443" s="305">
        <v>20971</v>
      </c>
      <c r="C443" s="302"/>
      <c r="D443" s="303">
        <v>-901</v>
      </c>
      <c r="E443" s="323"/>
      <c r="F443" s="319"/>
      <c r="G443" s="320"/>
      <c r="H443" s="321"/>
    </row>
    <row r="444" spans="1:8" ht="14.4">
      <c r="A444" s="130">
        <f t="shared" si="19"/>
        <v>1957</v>
      </c>
      <c r="B444" s="305">
        <v>21001</v>
      </c>
      <c r="C444" s="302"/>
      <c r="D444" s="303">
        <v>-901</v>
      </c>
      <c r="E444" s="323"/>
      <c r="F444" s="319"/>
      <c r="G444" s="320"/>
      <c r="H444" s="321"/>
    </row>
    <row r="445" spans="1:8" ht="14.4">
      <c r="A445" s="130">
        <f t="shared" si="19"/>
        <v>1957</v>
      </c>
      <c r="B445" s="305">
        <v>21032</v>
      </c>
      <c r="C445" s="302"/>
      <c r="D445" s="303">
        <v>-901</v>
      </c>
      <c r="E445" s="323"/>
      <c r="F445" s="319"/>
      <c r="G445" s="320"/>
      <c r="H445" s="321"/>
    </row>
    <row r="446" spans="1:8" ht="14.4">
      <c r="A446" s="130">
        <f t="shared" si="19"/>
        <v>1957</v>
      </c>
      <c r="B446" s="305">
        <v>21063</v>
      </c>
      <c r="C446" s="302"/>
      <c r="D446" s="303">
        <v>-901</v>
      </c>
      <c r="E446" s="323"/>
      <c r="F446" s="319"/>
      <c r="G446" s="320"/>
      <c r="H446" s="321"/>
    </row>
    <row r="447" spans="1:8" ht="14.4">
      <c r="A447" s="130">
        <f t="shared" si="19"/>
        <v>1957</v>
      </c>
      <c r="B447" s="305">
        <v>21093</v>
      </c>
      <c r="C447" s="302"/>
      <c r="D447" s="303">
        <v>-901</v>
      </c>
      <c r="E447" s="323"/>
      <c r="F447" s="319"/>
      <c r="G447" s="320"/>
      <c r="H447" s="321"/>
    </row>
    <row r="448" spans="1:8" ht="14.4">
      <c r="A448" s="130">
        <f t="shared" si="19"/>
        <v>1958</v>
      </c>
      <c r="B448" s="305">
        <v>21124</v>
      </c>
      <c r="C448" s="302"/>
      <c r="D448" s="303">
        <v>-901</v>
      </c>
      <c r="E448" s="323"/>
      <c r="F448" s="319"/>
      <c r="G448" s="320"/>
      <c r="H448" s="321"/>
    </row>
    <row r="449" spans="1:8" ht="14.4">
      <c r="A449" s="130">
        <f t="shared" si="19"/>
        <v>1958</v>
      </c>
      <c r="B449" s="305">
        <v>21154</v>
      </c>
      <c r="C449" s="302"/>
      <c r="D449" s="303">
        <v>-901</v>
      </c>
      <c r="E449" s="323"/>
      <c r="F449" s="319"/>
      <c r="G449" s="320"/>
      <c r="H449" s="321"/>
    </row>
    <row r="450" spans="1:8" ht="14.4">
      <c r="A450" s="130">
        <f t="shared" si="19"/>
        <v>1958</v>
      </c>
      <c r="B450" s="305">
        <v>21185</v>
      </c>
      <c r="C450" s="302"/>
      <c r="D450" s="303">
        <v>-901</v>
      </c>
      <c r="E450" s="323"/>
      <c r="F450" s="319"/>
      <c r="G450" s="320"/>
      <c r="H450" s="321"/>
    </row>
    <row r="451" spans="1:8" ht="14.4">
      <c r="A451" s="130">
        <f t="shared" si="19"/>
        <v>1958</v>
      </c>
      <c r="B451" s="305">
        <v>21216</v>
      </c>
      <c r="C451" s="302"/>
      <c r="D451" s="303">
        <v>-901</v>
      </c>
      <c r="E451" s="323"/>
      <c r="F451" s="319"/>
      <c r="G451" s="320"/>
      <c r="H451" s="321"/>
    </row>
    <row r="452" spans="1:8" ht="14.4">
      <c r="A452" s="130">
        <f t="shared" si="19"/>
        <v>1958</v>
      </c>
      <c r="B452" s="305">
        <v>21244</v>
      </c>
      <c r="C452" s="302"/>
      <c r="D452" s="303">
        <v>-901</v>
      </c>
      <c r="E452" s="323"/>
      <c r="F452" s="319"/>
      <c r="G452" s="320"/>
      <c r="H452" s="321"/>
    </row>
    <row r="453" spans="1:8" ht="14.4">
      <c r="A453" s="130">
        <f t="shared" si="19"/>
        <v>1958</v>
      </c>
      <c r="B453" s="305">
        <v>21275</v>
      </c>
      <c r="C453" s="302"/>
      <c r="D453" s="303">
        <v>-901</v>
      </c>
      <c r="E453" s="323"/>
      <c r="F453" s="319"/>
      <c r="G453" s="320"/>
      <c r="H453" s="321"/>
    </row>
    <row r="454" spans="1:8" ht="14.4">
      <c r="A454" s="130">
        <f t="shared" si="19"/>
        <v>1958</v>
      </c>
      <c r="B454" s="305">
        <v>21305</v>
      </c>
      <c r="C454" s="302"/>
      <c r="D454" s="303">
        <v>-901</v>
      </c>
      <c r="E454" s="323"/>
      <c r="F454" s="319"/>
      <c r="G454" s="320"/>
      <c r="H454" s="321"/>
    </row>
    <row r="455" spans="1:8" ht="14.4">
      <c r="A455" s="130">
        <f t="shared" si="19"/>
        <v>1958</v>
      </c>
      <c r="B455" s="305">
        <v>21336</v>
      </c>
      <c r="C455" s="302"/>
      <c r="D455" s="303">
        <v>-901</v>
      </c>
      <c r="E455" s="323"/>
      <c r="F455" s="319"/>
      <c r="G455" s="320"/>
      <c r="H455" s="321"/>
    </row>
    <row r="456" spans="1:8" ht="14.4">
      <c r="A456" s="130">
        <f t="shared" si="19"/>
        <v>1958</v>
      </c>
      <c r="B456" s="305">
        <v>21366</v>
      </c>
      <c r="C456" s="302"/>
      <c r="D456" s="303">
        <v>-901</v>
      </c>
      <c r="E456" s="323"/>
      <c r="F456" s="319"/>
      <c r="G456" s="320"/>
      <c r="H456" s="321"/>
    </row>
    <row r="457" spans="1:8" ht="14.4">
      <c r="A457" s="130">
        <f t="shared" si="19"/>
        <v>1958</v>
      </c>
      <c r="B457" s="305">
        <v>21397</v>
      </c>
      <c r="C457" s="302"/>
      <c r="D457" s="303">
        <v>-901</v>
      </c>
      <c r="E457" s="323"/>
      <c r="F457" s="319"/>
      <c r="G457" s="320"/>
      <c r="H457" s="321"/>
    </row>
    <row r="458" spans="1:8" ht="14.4">
      <c r="A458" s="130">
        <f t="shared" si="19"/>
        <v>1958</v>
      </c>
      <c r="B458" s="305">
        <v>21428</v>
      </c>
      <c r="C458" s="302"/>
      <c r="D458" s="303">
        <v>-901</v>
      </c>
      <c r="E458" s="323"/>
      <c r="F458" s="319"/>
      <c r="G458" s="320"/>
      <c r="H458" s="321"/>
    </row>
    <row r="459" spans="1:8" ht="14.4">
      <c r="A459" s="130">
        <f t="shared" si="19"/>
        <v>1958</v>
      </c>
      <c r="B459" s="305">
        <v>21458</v>
      </c>
      <c r="C459" s="302"/>
      <c r="D459" s="303">
        <v>-901</v>
      </c>
      <c r="E459" s="323"/>
      <c r="F459" s="319"/>
      <c r="G459" s="320"/>
      <c r="H459" s="321"/>
    </row>
    <row r="460" spans="1:8" ht="14.4">
      <c r="A460" s="130">
        <f t="shared" si="19"/>
        <v>1959</v>
      </c>
      <c r="B460" s="305">
        <v>21489</v>
      </c>
      <c r="C460" s="302"/>
      <c r="D460" s="303">
        <v>-901</v>
      </c>
      <c r="E460" s="323"/>
      <c r="F460" s="319"/>
      <c r="G460" s="320"/>
      <c r="H460" s="321"/>
    </row>
    <row r="461" spans="1:8" ht="14.4">
      <c r="A461" s="130">
        <f t="shared" si="19"/>
        <v>1959</v>
      </c>
      <c r="B461" s="305">
        <v>21519</v>
      </c>
      <c r="C461" s="302"/>
      <c r="D461" s="303">
        <v>-901</v>
      </c>
      <c r="E461" s="323"/>
      <c r="F461" s="319"/>
      <c r="G461" s="320"/>
      <c r="H461" s="321"/>
    </row>
    <row r="462" spans="1:8" ht="14.4">
      <c r="A462" s="130">
        <f t="shared" si="19"/>
        <v>1959</v>
      </c>
      <c r="B462" s="305">
        <v>21550</v>
      </c>
      <c r="C462" s="302"/>
      <c r="D462" s="303">
        <v>-901</v>
      </c>
      <c r="E462" s="323"/>
      <c r="F462" s="319"/>
      <c r="G462" s="320"/>
      <c r="H462" s="321"/>
    </row>
    <row r="463" spans="1:8" ht="14.4">
      <c r="A463" s="130">
        <f t="shared" si="19"/>
        <v>1959</v>
      </c>
      <c r="B463" s="305">
        <v>21581</v>
      </c>
      <c r="C463" s="302"/>
      <c r="D463" s="303">
        <v>-901</v>
      </c>
      <c r="E463" s="323"/>
      <c r="F463" s="319"/>
      <c r="G463" s="320"/>
      <c r="H463" s="321"/>
    </row>
    <row r="464" spans="1:8" ht="14.4">
      <c r="A464" s="130">
        <f t="shared" si="19"/>
        <v>1959</v>
      </c>
      <c r="B464" s="305">
        <v>21609</v>
      </c>
      <c r="C464" s="302"/>
      <c r="D464" s="303">
        <v>-901</v>
      </c>
      <c r="E464" s="323"/>
      <c r="F464" s="319"/>
      <c r="G464" s="320"/>
      <c r="H464" s="321"/>
    </row>
    <row r="465" spans="1:8" ht="14.4">
      <c r="A465" s="130">
        <f t="shared" ref="A465:A528" si="20">IF(MONTH(B465)&gt;9,YEAR(B465)+1,YEAR(B465))</f>
        <v>1959</v>
      </c>
      <c r="B465" s="305">
        <v>21640</v>
      </c>
      <c r="C465" s="302"/>
      <c r="D465" s="303">
        <v>-901</v>
      </c>
      <c r="E465" s="323"/>
      <c r="F465" s="319"/>
      <c r="G465" s="320"/>
      <c r="H465" s="321"/>
    </row>
    <row r="466" spans="1:8" ht="14.4">
      <c r="A466" s="130">
        <f t="shared" si="20"/>
        <v>1959</v>
      </c>
      <c r="B466" s="305">
        <v>21670</v>
      </c>
      <c r="C466" s="302"/>
      <c r="D466" s="303">
        <v>-901</v>
      </c>
      <c r="E466" s="323"/>
      <c r="F466" s="319"/>
      <c r="G466" s="320"/>
      <c r="H466" s="321"/>
    </row>
    <row r="467" spans="1:8" ht="14.4">
      <c r="A467" s="130">
        <f t="shared" si="20"/>
        <v>1959</v>
      </c>
      <c r="B467" s="305">
        <v>21701</v>
      </c>
      <c r="C467" s="302"/>
      <c r="D467" s="303">
        <v>-901</v>
      </c>
      <c r="E467" s="323"/>
      <c r="F467" s="319"/>
      <c r="G467" s="320"/>
      <c r="H467" s="321"/>
    </row>
    <row r="468" spans="1:8" ht="14.4">
      <c r="A468" s="130">
        <f t="shared" si="20"/>
        <v>1959</v>
      </c>
      <c r="B468" s="305">
        <v>21731</v>
      </c>
      <c r="C468" s="302"/>
      <c r="D468" s="303">
        <v>-901</v>
      </c>
      <c r="E468" s="323"/>
      <c r="F468" s="319"/>
      <c r="G468" s="320"/>
      <c r="H468" s="321"/>
    </row>
    <row r="469" spans="1:8" ht="14.4">
      <c r="A469" s="130">
        <f t="shared" si="20"/>
        <v>1959</v>
      </c>
      <c r="B469" s="305">
        <v>21762</v>
      </c>
      <c r="C469" s="302"/>
      <c r="D469" s="303">
        <v>-901</v>
      </c>
      <c r="E469" s="323"/>
      <c r="F469" s="319"/>
      <c r="G469" s="320"/>
      <c r="H469" s="321"/>
    </row>
    <row r="470" spans="1:8" ht="14.4">
      <c r="A470" s="130">
        <f t="shared" si="20"/>
        <v>1959</v>
      </c>
      <c r="B470" s="305">
        <v>21793</v>
      </c>
      <c r="C470" s="302"/>
      <c r="D470" s="303">
        <v>-901</v>
      </c>
      <c r="E470" s="323"/>
      <c r="F470" s="319"/>
      <c r="G470" s="320"/>
      <c r="H470" s="321"/>
    </row>
    <row r="471" spans="1:8" ht="14.4">
      <c r="A471" s="130">
        <f t="shared" si="20"/>
        <v>1959</v>
      </c>
      <c r="B471" s="305">
        <v>21823</v>
      </c>
      <c r="C471" s="302"/>
      <c r="D471" s="303">
        <v>-901</v>
      </c>
      <c r="E471" s="323"/>
      <c r="F471" s="319"/>
      <c r="G471" s="320"/>
      <c r="H471" s="321"/>
    </row>
    <row r="472" spans="1:8" ht="14.4">
      <c r="A472" s="130">
        <f t="shared" si="20"/>
        <v>1960</v>
      </c>
      <c r="B472" s="305">
        <v>21854</v>
      </c>
      <c r="C472" s="302"/>
      <c r="D472" s="303">
        <v>-901</v>
      </c>
      <c r="E472" s="323"/>
      <c r="F472" s="319"/>
      <c r="G472" s="320"/>
      <c r="H472" s="321"/>
    </row>
    <row r="473" spans="1:8" ht="14.4">
      <c r="A473" s="130">
        <f t="shared" si="20"/>
        <v>1960</v>
      </c>
      <c r="B473" s="305">
        <v>21884</v>
      </c>
      <c r="C473" s="302"/>
      <c r="D473" s="303">
        <v>-901</v>
      </c>
      <c r="E473" s="323"/>
      <c r="F473" s="319"/>
      <c r="G473" s="320"/>
      <c r="H473" s="321"/>
    </row>
    <row r="474" spans="1:8" ht="14.4">
      <c r="A474" s="130">
        <f t="shared" si="20"/>
        <v>1960</v>
      </c>
      <c r="B474" s="305">
        <v>21915</v>
      </c>
      <c r="C474" s="302"/>
      <c r="D474" s="303">
        <v>-901</v>
      </c>
      <c r="E474" s="323"/>
      <c r="F474" s="319"/>
      <c r="G474" s="320"/>
      <c r="H474" s="321"/>
    </row>
    <row r="475" spans="1:8" ht="14.4">
      <c r="A475" s="130">
        <f t="shared" si="20"/>
        <v>1960</v>
      </c>
      <c r="B475" s="305">
        <v>21946</v>
      </c>
      <c r="C475" s="302"/>
      <c r="D475" s="303">
        <v>-901</v>
      </c>
      <c r="E475" s="323"/>
      <c r="F475" s="319"/>
      <c r="G475" s="320"/>
      <c r="H475" s="321"/>
    </row>
    <row r="476" spans="1:8" ht="14.4">
      <c r="A476" s="130">
        <f t="shared" si="20"/>
        <v>1960</v>
      </c>
      <c r="B476" s="305">
        <v>21975</v>
      </c>
      <c r="C476" s="302"/>
      <c r="D476" s="303">
        <v>-901</v>
      </c>
      <c r="E476" s="323"/>
      <c r="F476" s="319"/>
      <c r="G476" s="320"/>
      <c r="H476" s="321"/>
    </row>
    <row r="477" spans="1:8" ht="14.4">
      <c r="A477" s="130">
        <f t="shared" si="20"/>
        <v>1960</v>
      </c>
      <c r="B477" s="305">
        <v>22006</v>
      </c>
      <c r="C477" s="302"/>
      <c r="D477" s="303">
        <v>-901</v>
      </c>
      <c r="E477" s="323"/>
      <c r="F477" s="319"/>
      <c r="G477" s="320"/>
      <c r="H477" s="321"/>
    </row>
    <row r="478" spans="1:8" ht="14.4">
      <c r="A478" s="130">
        <f t="shared" si="20"/>
        <v>1960</v>
      </c>
      <c r="B478" s="305">
        <v>22036</v>
      </c>
      <c r="C478" s="302"/>
      <c r="D478" s="303">
        <v>-901</v>
      </c>
      <c r="E478" s="323"/>
      <c r="F478" s="319"/>
      <c r="G478" s="320"/>
      <c r="H478" s="321"/>
    </row>
    <row r="479" spans="1:8" ht="14.4">
      <c r="A479" s="130">
        <f t="shared" si="20"/>
        <v>1960</v>
      </c>
      <c r="B479" s="305">
        <v>22067</v>
      </c>
      <c r="C479" s="302"/>
      <c r="D479" s="303">
        <v>-901</v>
      </c>
      <c r="E479" s="323"/>
      <c r="F479" s="319"/>
      <c r="G479" s="320"/>
      <c r="H479" s="321"/>
    </row>
    <row r="480" spans="1:8" ht="14.4">
      <c r="A480" s="130">
        <f t="shared" si="20"/>
        <v>1960</v>
      </c>
      <c r="B480" s="305">
        <v>22097</v>
      </c>
      <c r="C480" s="302"/>
      <c r="D480" s="303">
        <v>-901</v>
      </c>
      <c r="E480" s="323"/>
      <c r="F480" s="319"/>
      <c r="G480" s="320"/>
      <c r="H480" s="321"/>
    </row>
    <row r="481" spans="1:8" ht="14.4">
      <c r="A481" s="130">
        <f t="shared" si="20"/>
        <v>1960</v>
      </c>
      <c r="B481" s="305">
        <v>22128</v>
      </c>
      <c r="C481" s="302"/>
      <c r="D481" s="303">
        <v>-901</v>
      </c>
      <c r="E481" s="323"/>
      <c r="F481" s="319"/>
      <c r="G481" s="320"/>
      <c r="H481" s="321"/>
    </row>
    <row r="482" spans="1:8" ht="14.4">
      <c r="A482" s="130">
        <f t="shared" si="20"/>
        <v>1960</v>
      </c>
      <c r="B482" s="324">
        <v>22159</v>
      </c>
      <c r="C482" s="302"/>
      <c r="D482" s="303">
        <v>-901</v>
      </c>
      <c r="E482" s="323"/>
      <c r="F482" s="319"/>
      <c r="G482" s="320"/>
      <c r="H482" s="321"/>
    </row>
    <row r="483" spans="1:8" ht="14.4">
      <c r="A483" s="130">
        <f t="shared" si="20"/>
        <v>1960</v>
      </c>
      <c r="B483" s="325">
        <v>22189</v>
      </c>
      <c r="C483" s="302"/>
      <c r="D483" s="303">
        <v>-901</v>
      </c>
      <c r="E483" s="323"/>
      <c r="F483" s="319"/>
      <c r="G483" s="320"/>
      <c r="H483" s="321"/>
    </row>
    <row r="484" spans="1:8" ht="14.4">
      <c r="A484" s="130">
        <f t="shared" si="20"/>
        <v>1961</v>
      </c>
      <c r="B484" s="301">
        <v>22220</v>
      </c>
      <c r="C484" s="302"/>
      <c r="D484" s="303">
        <v>-901</v>
      </c>
      <c r="E484" s="323"/>
      <c r="F484" s="319"/>
      <c r="G484" s="320"/>
      <c r="H484" s="321"/>
    </row>
    <row r="485" spans="1:8" ht="14.4">
      <c r="A485" s="130">
        <f t="shared" si="20"/>
        <v>1961</v>
      </c>
      <c r="B485" s="305">
        <v>22250</v>
      </c>
      <c r="C485" s="302"/>
      <c r="D485" s="303">
        <v>-901</v>
      </c>
      <c r="E485" s="323"/>
      <c r="F485" s="319"/>
      <c r="G485" s="320"/>
      <c r="H485" s="321"/>
    </row>
    <row r="486" spans="1:8" ht="14.4">
      <c r="A486" s="130">
        <f t="shared" si="20"/>
        <v>1961</v>
      </c>
      <c r="B486" s="305">
        <v>22281</v>
      </c>
      <c r="C486" s="302"/>
      <c r="D486" s="303">
        <v>-901</v>
      </c>
      <c r="E486" s="323"/>
      <c r="F486" s="319"/>
      <c r="G486" s="320"/>
      <c r="H486" s="321"/>
    </row>
    <row r="487" spans="1:8" ht="14.4">
      <c r="A487" s="130">
        <f t="shared" si="20"/>
        <v>1961</v>
      </c>
      <c r="B487" s="305">
        <v>22312</v>
      </c>
      <c r="C487" s="302"/>
      <c r="D487" s="303">
        <v>-901</v>
      </c>
      <c r="E487" s="323"/>
      <c r="F487" s="319"/>
      <c r="G487" s="320"/>
      <c r="H487" s="321"/>
    </row>
    <row r="488" spans="1:8" ht="14.4">
      <c r="A488" s="130">
        <f t="shared" si="20"/>
        <v>1961</v>
      </c>
      <c r="B488" s="305">
        <v>22340</v>
      </c>
      <c r="C488" s="302"/>
      <c r="D488" s="303">
        <v>-901</v>
      </c>
      <c r="E488" s="323"/>
      <c r="F488" s="319"/>
      <c r="G488" s="320"/>
      <c r="H488" s="321"/>
    </row>
    <row r="489" spans="1:8" ht="14.4">
      <c r="A489" s="130">
        <f t="shared" si="20"/>
        <v>1961</v>
      </c>
      <c r="B489" s="305">
        <v>22371</v>
      </c>
      <c r="C489" s="302"/>
      <c r="D489" s="303">
        <v>-901</v>
      </c>
      <c r="E489" s="323"/>
      <c r="F489" s="319"/>
      <c r="G489" s="320"/>
      <c r="H489" s="321"/>
    </row>
    <row r="490" spans="1:8" ht="14.4">
      <c r="A490" s="130">
        <f t="shared" si="20"/>
        <v>1961</v>
      </c>
      <c r="B490" s="305">
        <v>22401</v>
      </c>
      <c r="C490" s="302"/>
      <c r="D490" s="303">
        <v>-901</v>
      </c>
      <c r="E490" s="323"/>
      <c r="F490" s="319"/>
      <c r="G490" s="320"/>
      <c r="H490" s="321"/>
    </row>
    <row r="491" spans="1:8" ht="14.4">
      <c r="A491" s="130">
        <f t="shared" si="20"/>
        <v>1961</v>
      </c>
      <c r="B491" s="305">
        <v>22432</v>
      </c>
      <c r="C491" s="302"/>
      <c r="D491" s="303">
        <v>-901</v>
      </c>
      <c r="E491" s="323"/>
      <c r="F491" s="319"/>
      <c r="G491" s="320"/>
      <c r="H491" s="321"/>
    </row>
    <row r="492" spans="1:8" ht="14.4">
      <c r="A492" s="130">
        <f t="shared" si="20"/>
        <v>1961</v>
      </c>
      <c r="B492" s="305">
        <v>22462</v>
      </c>
      <c r="C492" s="302"/>
      <c r="D492" s="303">
        <v>-901</v>
      </c>
      <c r="E492" s="323"/>
      <c r="F492" s="319"/>
      <c r="G492" s="320"/>
      <c r="H492" s="321"/>
    </row>
    <row r="493" spans="1:8" ht="14.4">
      <c r="A493" s="130">
        <f t="shared" si="20"/>
        <v>1961</v>
      </c>
      <c r="B493" s="305">
        <v>22493</v>
      </c>
      <c r="C493" s="302"/>
      <c r="D493" s="303">
        <v>-901</v>
      </c>
      <c r="E493" s="323"/>
      <c r="F493" s="319"/>
      <c r="G493" s="320"/>
      <c r="H493" s="321"/>
    </row>
    <row r="494" spans="1:8" ht="14.4">
      <c r="A494" s="130">
        <f t="shared" si="20"/>
        <v>1961</v>
      </c>
      <c r="B494" s="305">
        <v>22524</v>
      </c>
      <c r="C494" s="302"/>
      <c r="D494" s="303">
        <v>-901</v>
      </c>
      <c r="E494" s="323"/>
      <c r="F494" s="319"/>
      <c r="G494" s="320"/>
      <c r="H494" s="321"/>
    </row>
    <row r="495" spans="1:8" ht="14.4">
      <c r="A495" s="130">
        <f t="shared" si="20"/>
        <v>1961</v>
      </c>
      <c r="B495" s="305">
        <v>22554</v>
      </c>
      <c r="C495" s="302"/>
      <c r="D495" s="303">
        <v>-901</v>
      </c>
      <c r="E495" s="323"/>
      <c r="F495" s="319"/>
      <c r="G495" s="320"/>
      <c r="H495" s="321"/>
    </row>
    <row r="496" spans="1:8" ht="14.4">
      <c r="A496" s="130">
        <f t="shared" si="20"/>
        <v>1962</v>
      </c>
      <c r="B496" s="305">
        <v>22585</v>
      </c>
      <c r="C496" s="302"/>
      <c r="D496" s="303">
        <v>-901</v>
      </c>
      <c r="E496" s="323"/>
      <c r="F496" s="319"/>
      <c r="G496" s="320"/>
      <c r="H496" s="321"/>
    </row>
    <row r="497" spans="1:8" ht="14.4">
      <c r="A497" s="130">
        <f t="shared" si="20"/>
        <v>1962</v>
      </c>
      <c r="B497" s="305">
        <v>22615</v>
      </c>
      <c r="C497" s="302"/>
      <c r="D497" s="303">
        <v>-901</v>
      </c>
      <c r="E497" s="323"/>
      <c r="F497" s="319"/>
      <c r="G497" s="320"/>
      <c r="H497" s="321"/>
    </row>
    <row r="498" spans="1:8" ht="14.4">
      <c r="A498" s="130">
        <f t="shared" si="20"/>
        <v>1962</v>
      </c>
      <c r="B498" s="305">
        <v>22646</v>
      </c>
      <c r="C498" s="302"/>
      <c r="D498" s="303">
        <v>-901</v>
      </c>
      <c r="E498" s="323"/>
      <c r="F498" s="319"/>
      <c r="G498" s="320"/>
      <c r="H498" s="321"/>
    </row>
    <row r="499" spans="1:8" ht="14.4">
      <c r="A499" s="130">
        <f t="shared" si="20"/>
        <v>1962</v>
      </c>
      <c r="B499" s="305">
        <v>22677</v>
      </c>
      <c r="C499" s="302"/>
      <c r="D499" s="303">
        <v>-901</v>
      </c>
      <c r="E499" s="323"/>
      <c r="F499" s="319"/>
      <c r="G499" s="320"/>
      <c r="H499" s="321"/>
    </row>
    <row r="500" spans="1:8" ht="14.4">
      <c r="A500" s="130">
        <f t="shared" si="20"/>
        <v>1962</v>
      </c>
      <c r="B500" s="305">
        <v>22705</v>
      </c>
      <c r="C500" s="302"/>
      <c r="D500" s="303">
        <v>-901</v>
      </c>
      <c r="E500" s="323"/>
      <c r="F500" s="319"/>
      <c r="G500" s="320"/>
      <c r="H500" s="321"/>
    </row>
    <row r="501" spans="1:8" ht="14.4">
      <c r="A501" s="130">
        <f t="shared" si="20"/>
        <v>1962</v>
      </c>
      <c r="B501" s="305">
        <v>22736</v>
      </c>
      <c r="C501" s="302"/>
      <c r="D501" s="303">
        <v>-901</v>
      </c>
      <c r="E501" s="323"/>
      <c r="F501" s="319"/>
      <c r="G501" s="320"/>
      <c r="H501" s="321"/>
    </row>
    <row r="502" spans="1:8" ht="14.4">
      <c r="A502" s="130">
        <f t="shared" si="20"/>
        <v>1962</v>
      </c>
      <c r="B502" s="305">
        <v>22766</v>
      </c>
      <c r="C502" s="302"/>
      <c r="D502" s="303">
        <v>-901</v>
      </c>
      <c r="E502" s="323"/>
      <c r="F502" s="319"/>
      <c r="G502" s="320"/>
      <c r="H502" s="321"/>
    </row>
    <row r="503" spans="1:8" ht="14.4">
      <c r="A503" s="130">
        <f t="shared" si="20"/>
        <v>1962</v>
      </c>
      <c r="B503" s="305">
        <v>22797</v>
      </c>
      <c r="C503" s="302"/>
      <c r="D503" s="303">
        <v>-901</v>
      </c>
      <c r="E503" s="323"/>
      <c r="F503" s="319"/>
      <c r="G503" s="320"/>
      <c r="H503" s="321"/>
    </row>
    <row r="504" spans="1:8" ht="14.4">
      <c r="A504" s="130">
        <f t="shared" si="20"/>
        <v>1962</v>
      </c>
      <c r="B504" s="305">
        <v>22827</v>
      </c>
      <c r="C504" s="302"/>
      <c r="D504" s="303">
        <v>-901</v>
      </c>
      <c r="E504" s="323"/>
      <c r="F504" s="319"/>
      <c r="G504" s="320"/>
      <c r="H504" s="321"/>
    </row>
    <row r="505" spans="1:8" ht="14.4">
      <c r="A505" s="130">
        <f t="shared" si="20"/>
        <v>1962</v>
      </c>
      <c r="B505" s="305">
        <v>22858</v>
      </c>
      <c r="C505" s="302"/>
      <c r="D505" s="303">
        <v>-901</v>
      </c>
      <c r="E505" s="323"/>
      <c r="F505" s="319"/>
      <c r="G505" s="320"/>
      <c r="H505" s="321"/>
    </row>
    <row r="506" spans="1:8" ht="14.4">
      <c r="A506" s="130">
        <f t="shared" si="20"/>
        <v>1962</v>
      </c>
      <c r="B506" s="305">
        <v>22889</v>
      </c>
      <c r="C506" s="302"/>
      <c r="D506" s="303">
        <v>-901</v>
      </c>
      <c r="E506" s="323"/>
      <c r="F506" s="319"/>
      <c r="G506" s="320"/>
      <c r="H506" s="321"/>
    </row>
    <row r="507" spans="1:8" ht="14.4">
      <c r="A507" s="130">
        <f t="shared" si="20"/>
        <v>1962</v>
      </c>
      <c r="B507" s="305">
        <v>22919</v>
      </c>
      <c r="C507" s="302"/>
      <c r="D507" s="303">
        <v>-901</v>
      </c>
      <c r="E507" s="323"/>
      <c r="F507" s="319"/>
      <c r="G507" s="320"/>
      <c r="H507" s="321"/>
    </row>
    <row r="508" spans="1:8" ht="14.4">
      <c r="A508" s="130">
        <f t="shared" si="20"/>
        <v>1963</v>
      </c>
      <c r="B508" s="305">
        <v>22950</v>
      </c>
      <c r="C508" s="302"/>
      <c r="D508" s="303">
        <v>-901</v>
      </c>
      <c r="E508" s="323"/>
      <c r="F508" s="319"/>
      <c r="G508" s="320"/>
      <c r="H508" s="321"/>
    </row>
    <row r="509" spans="1:8" ht="14.4">
      <c r="A509" s="130">
        <f t="shared" si="20"/>
        <v>1963</v>
      </c>
      <c r="B509" s="305">
        <v>22980</v>
      </c>
      <c r="C509" s="302"/>
      <c r="D509" s="303">
        <v>-901</v>
      </c>
      <c r="E509" s="323"/>
      <c r="F509" s="319"/>
      <c r="G509" s="320"/>
      <c r="H509" s="321"/>
    </row>
    <row r="510" spans="1:8" ht="14.4">
      <c r="A510" s="130">
        <f t="shared" si="20"/>
        <v>1963</v>
      </c>
      <c r="B510" s="305">
        <v>23011</v>
      </c>
      <c r="C510" s="302"/>
      <c r="D510" s="303">
        <v>-901</v>
      </c>
      <c r="E510" s="323"/>
      <c r="F510" s="319"/>
      <c r="G510" s="320"/>
      <c r="H510" s="321"/>
    </row>
    <row r="511" spans="1:8" ht="14.4">
      <c r="A511" s="130">
        <f t="shared" si="20"/>
        <v>1963</v>
      </c>
      <c r="B511" s="305">
        <v>23042</v>
      </c>
      <c r="C511" s="302"/>
      <c r="D511" s="303">
        <v>-901</v>
      </c>
      <c r="E511" s="323"/>
      <c r="F511" s="319"/>
      <c r="G511" s="320"/>
      <c r="H511" s="321"/>
    </row>
    <row r="512" spans="1:8" ht="14.4">
      <c r="A512" s="130">
        <f t="shared" si="20"/>
        <v>1963</v>
      </c>
      <c r="B512" s="305">
        <v>23070</v>
      </c>
      <c r="C512" s="302"/>
      <c r="D512" s="303">
        <v>-901</v>
      </c>
      <c r="E512" s="323"/>
      <c r="F512" s="319"/>
      <c r="G512" s="320"/>
      <c r="H512" s="321"/>
    </row>
    <row r="513" spans="1:8" ht="14.4">
      <c r="A513" s="130">
        <f t="shared" si="20"/>
        <v>1963</v>
      </c>
      <c r="B513" s="305">
        <v>23101</v>
      </c>
      <c r="C513" s="302"/>
      <c r="D513" s="303">
        <v>-901</v>
      </c>
      <c r="E513" s="323"/>
      <c r="F513" s="319"/>
      <c r="G513" s="320"/>
      <c r="H513" s="321"/>
    </row>
    <row r="514" spans="1:8" ht="14.4">
      <c r="A514" s="130">
        <f t="shared" si="20"/>
        <v>1963</v>
      </c>
      <c r="B514" s="305">
        <v>23131</v>
      </c>
      <c r="C514" s="302"/>
      <c r="D514" s="303">
        <v>-901</v>
      </c>
      <c r="E514" s="323"/>
      <c r="F514" s="319"/>
      <c r="G514" s="320"/>
      <c r="H514" s="321"/>
    </row>
    <row r="515" spans="1:8" ht="14.4">
      <c r="A515" s="130">
        <f t="shared" si="20"/>
        <v>1963</v>
      </c>
      <c r="B515" s="305">
        <v>23162</v>
      </c>
      <c r="C515" s="302"/>
      <c r="D515" s="303">
        <v>-901</v>
      </c>
      <c r="E515" s="323"/>
      <c r="F515" s="319"/>
      <c r="G515" s="320"/>
      <c r="H515" s="321"/>
    </row>
    <row r="516" spans="1:8" ht="14.4">
      <c r="A516" s="130">
        <f t="shared" si="20"/>
        <v>1963</v>
      </c>
      <c r="B516" s="305">
        <v>23192</v>
      </c>
      <c r="C516" s="302"/>
      <c r="D516" s="303">
        <v>-901</v>
      </c>
      <c r="E516" s="323"/>
      <c r="F516" s="319"/>
      <c r="G516" s="320"/>
      <c r="H516" s="321"/>
    </row>
    <row r="517" spans="1:8" ht="14.4">
      <c r="A517" s="130">
        <f t="shared" si="20"/>
        <v>1963</v>
      </c>
      <c r="B517" s="305">
        <v>23223</v>
      </c>
      <c r="C517" s="302"/>
      <c r="D517" s="303">
        <v>-901</v>
      </c>
      <c r="E517" s="323"/>
      <c r="F517" s="319"/>
      <c r="G517" s="320"/>
      <c r="H517" s="321"/>
    </row>
    <row r="518" spans="1:8" ht="14.4">
      <c r="A518" s="130">
        <f t="shared" si="20"/>
        <v>1963</v>
      </c>
      <c r="B518" s="305">
        <v>23254</v>
      </c>
      <c r="C518" s="302"/>
      <c r="D518" s="303">
        <v>-901</v>
      </c>
      <c r="E518" s="323"/>
      <c r="F518" s="319"/>
      <c r="G518" s="320"/>
      <c r="H518" s="321"/>
    </row>
    <row r="519" spans="1:8" ht="14.4">
      <c r="A519" s="130">
        <f t="shared" si="20"/>
        <v>1963</v>
      </c>
      <c r="B519" s="324">
        <v>23284</v>
      </c>
      <c r="C519" s="326"/>
      <c r="D519" s="303">
        <v>-901</v>
      </c>
      <c r="E519" s="323"/>
      <c r="F519" s="319"/>
      <c r="G519" s="320"/>
      <c r="H519" s="321"/>
    </row>
    <row r="520" spans="1:8" ht="14.4">
      <c r="A520" s="130">
        <f t="shared" si="20"/>
        <v>1964</v>
      </c>
      <c r="B520" s="301">
        <v>23315</v>
      </c>
      <c r="C520" s="326"/>
      <c r="D520" s="303">
        <v>-901</v>
      </c>
      <c r="E520" s="323"/>
      <c r="F520" s="319"/>
      <c r="G520" s="320"/>
      <c r="H520" s="321"/>
    </row>
    <row r="521" spans="1:8" ht="14.4">
      <c r="A521" s="130">
        <f t="shared" si="20"/>
        <v>1964</v>
      </c>
      <c r="B521" s="305">
        <v>23345</v>
      </c>
      <c r="C521" s="302"/>
      <c r="D521" s="303">
        <v>-901</v>
      </c>
      <c r="E521" s="323"/>
      <c r="F521" s="319"/>
      <c r="G521" s="320"/>
      <c r="H521" s="321"/>
    </row>
    <row r="522" spans="1:8" ht="14.4">
      <c r="A522" s="130">
        <f t="shared" si="20"/>
        <v>1964</v>
      </c>
      <c r="B522" s="305">
        <v>23376</v>
      </c>
      <c r="C522" s="302"/>
      <c r="D522" s="303">
        <v>-901</v>
      </c>
      <c r="E522" s="323"/>
      <c r="F522" s="319"/>
      <c r="G522" s="320"/>
      <c r="H522" s="321"/>
    </row>
    <row r="523" spans="1:8" ht="14.4">
      <c r="A523" s="130">
        <f t="shared" si="20"/>
        <v>1964</v>
      </c>
      <c r="B523" s="305">
        <v>23407</v>
      </c>
      <c r="C523" s="302"/>
      <c r="D523" s="303">
        <v>-901</v>
      </c>
      <c r="E523" s="323"/>
      <c r="F523" s="319"/>
      <c r="G523" s="320"/>
      <c r="H523" s="321"/>
    </row>
    <row r="524" spans="1:8" ht="14.4">
      <c r="A524" s="130">
        <f t="shared" si="20"/>
        <v>1964</v>
      </c>
      <c r="B524" s="305">
        <v>23436</v>
      </c>
      <c r="C524" s="302"/>
      <c r="D524" s="303">
        <v>-901</v>
      </c>
      <c r="E524" s="323"/>
      <c r="F524" s="319"/>
      <c r="G524" s="320"/>
      <c r="H524" s="321"/>
    </row>
    <row r="525" spans="1:8" ht="14.4">
      <c r="A525" s="130">
        <f t="shared" si="20"/>
        <v>1964</v>
      </c>
      <c r="B525" s="305">
        <v>23467</v>
      </c>
      <c r="C525" s="302"/>
      <c r="D525" s="303">
        <v>-901</v>
      </c>
      <c r="E525" s="323"/>
      <c r="F525" s="319"/>
      <c r="G525" s="320"/>
      <c r="H525" s="321"/>
    </row>
    <row r="526" spans="1:8" ht="14.4">
      <c r="A526" s="130">
        <f t="shared" si="20"/>
        <v>1964</v>
      </c>
      <c r="B526" s="305">
        <v>23497</v>
      </c>
      <c r="C526" s="302"/>
      <c r="D526" s="303">
        <v>-901</v>
      </c>
      <c r="E526" s="323"/>
      <c r="F526" s="319"/>
      <c r="G526" s="320"/>
      <c r="H526" s="321"/>
    </row>
    <row r="527" spans="1:8" ht="14.4">
      <c r="A527" s="130">
        <f t="shared" si="20"/>
        <v>1964</v>
      </c>
      <c r="B527" s="305">
        <v>23528</v>
      </c>
      <c r="C527" s="302"/>
      <c r="D527" s="303">
        <v>-901</v>
      </c>
      <c r="E527" s="323"/>
      <c r="F527" s="319"/>
      <c r="G527" s="320"/>
      <c r="H527" s="321"/>
    </row>
    <row r="528" spans="1:8" ht="14.4">
      <c r="A528" s="130">
        <f t="shared" si="20"/>
        <v>1964</v>
      </c>
      <c r="B528" s="305">
        <v>23558</v>
      </c>
      <c r="C528" s="302"/>
      <c r="D528" s="303">
        <v>-901</v>
      </c>
      <c r="E528" s="323"/>
      <c r="F528" s="319"/>
      <c r="G528" s="320"/>
      <c r="H528" s="321"/>
    </row>
    <row r="529" spans="1:8" ht="14.4">
      <c r="A529" s="130">
        <f t="shared" ref="A529:A592" si="21">IF(MONTH(B529)&gt;9,YEAR(B529)+1,YEAR(B529))</f>
        <v>1964</v>
      </c>
      <c r="B529" s="305">
        <v>23589</v>
      </c>
      <c r="C529" s="302"/>
      <c r="D529" s="303">
        <v>-901</v>
      </c>
      <c r="E529" s="323"/>
      <c r="F529" s="319"/>
      <c r="G529" s="320"/>
      <c r="H529" s="321"/>
    </row>
    <row r="530" spans="1:8" ht="14.4">
      <c r="A530" s="130">
        <f t="shared" si="21"/>
        <v>1964</v>
      </c>
      <c r="B530" s="305">
        <v>23620</v>
      </c>
      <c r="C530" s="302"/>
      <c r="D530" s="303">
        <v>-901</v>
      </c>
      <c r="E530" s="323"/>
      <c r="F530" s="319"/>
      <c r="G530" s="320"/>
      <c r="H530" s="321"/>
    </row>
    <row r="531" spans="1:8" ht="14.4">
      <c r="A531" s="130">
        <f t="shared" si="21"/>
        <v>1964</v>
      </c>
      <c r="B531" s="305">
        <v>23650</v>
      </c>
      <c r="C531" s="302"/>
      <c r="D531" s="303">
        <v>-901</v>
      </c>
      <c r="E531" s="323"/>
      <c r="F531" s="319"/>
      <c r="G531" s="320"/>
      <c r="H531" s="321"/>
    </row>
    <row r="532" spans="1:8" ht="14.4">
      <c r="A532" s="130">
        <f t="shared" si="21"/>
        <v>1965</v>
      </c>
      <c r="B532" s="305">
        <v>23681</v>
      </c>
      <c r="C532" s="302"/>
      <c r="D532" s="327">
        <v>-901</v>
      </c>
      <c r="E532" s="323"/>
      <c r="F532" s="319"/>
      <c r="G532" s="320"/>
      <c r="H532" s="321"/>
    </row>
    <row r="533" spans="1:8" ht="14.4">
      <c r="A533" s="130">
        <f t="shared" si="21"/>
        <v>1965</v>
      </c>
      <c r="B533" s="305">
        <v>23711</v>
      </c>
      <c r="C533" s="302"/>
      <c r="D533" s="327">
        <v>-901</v>
      </c>
      <c r="E533" s="323"/>
      <c r="F533" s="319"/>
      <c r="G533" s="320"/>
      <c r="H533" s="321"/>
    </row>
    <row r="534" spans="1:8" ht="14.4">
      <c r="A534" s="130">
        <f t="shared" si="21"/>
        <v>1965</v>
      </c>
      <c r="B534" s="305">
        <v>23742</v>
      </c>
      <c r="C534" s="302"/>
      <c r="D534" s="327">
        <v>-901</v>
      </c>
      <c r="E534" s="323"/>
      <c r="F534" s="319"/>
      <c r="G534" s="320"/>
      <c r="H534" s="321"/>
    </row>
    <row r="535" spans="1:8" ht="14.4">
      <c r="A535" s="130">
        <f t="shared" si="21"/>
        <v>1965</v>
      </c>
      <c r="B535" s="305">
        <v>23773</v>
      </c>
      <c r="C535" s="302"/>
      <c r="D535" s="327">
        <v>-901</v>
      </c>
      <c r="E535" s="323"/>
      <c r="F535" s="319"/>
      <c r="G535" s="320"/>
      <c r="H535" s="321"/>
    </row>
    <row r="536" spans="1:8" ht="14.4">
      <c r="A536" s="130">
        <f t="shared" si="21"/>
        <v>1965</v>
      </c>
      <c r="B536" s="305">
        <v>23801</v>
      </c>
      <c r="C536" s="302"/>
      <c r="D536" s="327">
        <v>-901</v>
      </c>
      <c r="E536" s="323"/>
      <c r="F536" s="319"/>
      <c r="G536" s="320"/>
      <c r="H536" s="321"/>
    </row>
    <row r="537" spans="1:8" ht="14.4">
      <c r="A537" s="130">
        <f t="shared" si="21"/>
        <v>1965</v>
      </c>
      <c r="B537" s="305">
        <v>23832</v>
      </c>
      <c r="C537" s="302"/>
      <c r="D537" s="327">
        <v>-901</v>
      </c>
      <c r="E537" s="323"/>
      <c r="F537" s="319"/>
      <c r="G537" s="320"/>
      <c r="H537" s="321"/>
    </row>
    <row r="538" spans="1:8" ht="14.4">
      <c r="A538" s="130">
        <f t="shared" si="21"/>
        <v>1965</v>
      </c>
      <c r="B538" s="305">
        <v>23862</v>
      </c>
      <c r="C538" s="302"/>
      <c r="D538" s="327">
        <v>-901</v>
      </c>
      <c r="E538" s="323"/>
      <c r="F538" s="319"/>
      <c r="G538" s="320"/>
      <c r="H538" s="321"/>
    </row>
    <row r="539" spans="1:8" ht="14.4">
      <c r="A539" s="130">
        <f t="shared" si="21"/>
        <v>1965</v>
      </c>
      <c r="B539" s="305">
        <v>23893</v>
      </c>
      <c r="C539" s="302"/>
      <c r="D539" s="327">
        <v>-901</v>
      </c>
      <c r="E539" s="323"/>
      <c r="F539" s="319"/>
      <c r="G539" s="320"/>
      <c r="H539" s="321"/>
    </row>
    <row r="540" spans="1:8" ht="14.4">
      <c r="A540" s="130">
        <f t="shared" si="21"/>
        <v>1965</v>
      </c>
      <c r="B540" s="305">
        <v>23923</v>
      </c>
      <c r="C540" s="302"/>
      <c r="D540" s="327">
        <v>-901</v>
      </c>
      <c r="E540" s="323"/>
      <c r="F540" s="319"/>
      <c r="G540" s="320"/>
      <c r="H540" s="321"/>
    </row>
    <row r="541" spans="1:8" ht="14.4">
      <c r="A541" s="130">
        <f t="shared" si="21"/>
        <v>1965</v>
      </c>
      <c r="B541" s="305">
        <v>23954</v>
      </c>
      <c r="C541" s="302"/>
      <c r="D541" s="327">
        <v>-901</v>
      </c>
      <c r="E541" s="323"/>
      <c r="F541" s="319"/>
      <c r="G541" s="320"/>
      <c r="H541" s="321"/>
    </row>
    <row r="542" spans="1:8" ht="14.4">
      <c r="A542" s="130">
        <f t="shared" si="21"/>
        <v>1965</v>
      </c>
      <c r="B542" s="305">
        <v>23985</v>
      </c>
      <c r="C542" s="302"/>
      <c r="D542" s="327">
        <v>-901</v>
      </c>
      <c r="E542" s="323"/>
      <c r="F542" s="319"/>
      <c r="G542" s="320"/>
      <c r="H542" s="321"/>
    </row>
    <row r="543" spans="1:8" ht="14.4">
      <c r="A543" s="130">
        <f t="shared" si="21"/>
        <v>1965</v>
      </c>
      <c r="B543" s="305">
        <v>24015</v>
      </c>
      <c r="C543" s="302"/>
      <c r="D543" s="327">
        <v>-901</v>
      </c>
      <c r="E543" s="323"/>
      <c r="F543" s="319"/>
      <c r="G543" s="320"/>
      <c r="H543" s="321"/>
    </row>
    <row r="544" spans="1:8" ht="14.4">
      <c r="A544" s="130">
        <f t="shared" si="21"/>
        <v>1966</v>
      </c>
      <c r="B544" s="305">
        <v>24046</v>
      </c>
      <c r="C544" s="302"/>
      <c r="D544" s="327">
        <v>-901</v>
      </c>
      <c r="E544" s="323"/>
      <c r="F544" s="319"/>
      <c r="G544" s="320"/>
      <c r="H544" s="321"/>
    </row>
    <row r="545" spans="1:8" ht="14.4">
      <c r="A545" s="130">
        <f t="shared" si="21"/>
        <v>1966</v>
      </c>
      <c r="B545" s="305">
        <v>24076</v>
      </c>
      <c r="C545" s="302"/>
      <c r="D545" s="327">
        <v>-901</v>
      </c>
      <c r="E545" s="323"/>
      <c r="F545" s="319"/>
      <c r="G545" s="320"/>
      <c r="H545" s="321"/>
    </row>
    <row r="546" spans="1:8" ht="14.4">
      <c r="A546" s="130">
        <f t="shared" si="21"/>
        <v>1966</v>
      </c>
      <c r="B546" s="305">
        <v>24107</v>
      </c>
      <c r="C546" s="302"/>
      <c r="D546" s="327">
        <v>-901</v>
      </c>
      <c r="E546" s="323"/>
      <c r="F546" s="319"/>
      <c r="G546" s="320"/>
      <c r="H546" s="321"/>
    </row>
    <row r="547" spans="1:8" ht="14.4">
      <c r="A547" s="130">
        <f t="shared" si="21"/>
        <v>1966</v>
      </c>
      <c r="B547" s="305">
        <v>24138</v>
      </c>
      <c r="C547" s="302"/>
      <c r="D547" s="327">
        <v>-901</v>
      </c>
      <c r="E547" s="323"/>
      <c r="F547" s="319"/>
      <c r="G547" s="320"/>
      <c r="H547" s="321"/>
    </row>
    <row r="548" spans="1:8" ht="14.4">
      <c r="A548" s="130">
        <f t="shared" si="21"/>
        <v>1966</v>
      </c>
      <c r="B548" s="305">
        <v>24166</v>
      </c>
      <c r="C548" s="302"/>
      <c r="D548" s="327">
        <v>-901</v>
      </c>
      <c r="E548" s="323"/>
      <c r="F548" s="319"/>
      <c r="G548" s="320"/>
      <c r="H548" s="321"/>
    </row>
    <row r="549" spans="1:8" ht="14.4">
      <c r="A549" s="130">
        <f t="shared" si="21"/>
        <v>1966</v>
      </c>
      <c r="B549" s="305">
        <v>24197</v>
      </c>
      <c r="C549" s="302"/>
      <c r="D549" s="327">
        <v>-901</v>
      </c>
      <c r="E549" s="323"/>
      <c r="F549" s="319"/>
      <c r="G549" s="320"/>
      <c r="H549" s="321"/>
    </row>
    <row r="550" spans="1:8" ht="14.4">
      <c r="A550" s="130">
        <f t="shared" si="21"/>
        <v>1966</v>
      </c>
      <c r="B550" s="305">
        <v>24227</v>
      </c>
      <c r="C550" s="302"/>
      <c r="D550" s="327">
        <v>-901</v>
      </c>
      <c r="E550" s="323"/>
      <c r="F550" s="319"/>
      <c r="G550" s="320"/>
      <c r="H550" s="321"/>
    </row>
    <row r="551" spans="1:8" ht="14.4">
      <c r="A551" s="130">
        <f t="shared" si="21"/>
        <v>1966</v>
      </c>
      <c r="B551" s="305">
        <v>24258</v>
      </c>
      <c r="C551" s="302"/>
      <c r="D551" s="327">
        <v>-901</v>
      </c>
      <c r="E551" s="323"/>
      <c r="F551" s="319"/>
      <c r="G551" s="320"/>
      <c r="H551" s="321"/>
    </row>
    <row r="552" spans="1:8" ht="14.4">
      <c r="A552" s="130">
        <f t="shared" si="21"/>
        <v>1966</v>
      </c>
      <c r="B552" s="305">
        <v>24288</v>
      </c>
      <c r="C552" s="302"/>
      <c r="D552" s="327">
        <v>-901</v>
      </c>
      <c r="E552" s="323"/>
      <c r="F552" s="319"/>
      <c r="G552" s="320"/>
      <c r="H552" s="321"/>
    </row>
    <row r="553" spans="1:8" ht="14.4">
      <c r="A553" s="130">
        <f t="shared" si="21"/>
        <v>1966</v>
      </c>
      <c r="B553" s="305">
        <v>24319</v>
      </c>
      <c r="C553" s="302"/>
      <c r="D553" s="327">
        <v>-901</v>
      </c>
      <c r="E553" s="323"/>
      <c r="F553" s="319"/>
      <c r="G553" s="320"/>
      <c r="H553" s="321"/>
    </row>
    <row r="554" spans="1:8" ht="14.4">
      <c r="A554" s="130">
        <f t="shared" si="21"/>
        <v>1966</v>
      </c>
      <c r="B554" s="305">
        <v>24350</v>
      </c>
      <c r="C554" s="302"/>
      <c r="D554" s="327">
        <v>-901</v>
      </c>
      <c r="E554" s="323"/>
      <c r="F554" s="319"/>
      <c r="G554" s="320"/>
      <c r="H554" s="321"/>
    </row>
    <row r="555" spans="1:8" ht="14.4">
      <c r="A555" s="130">
        <f t="shared" si="21"/>
        <v>1966</v>
      </c>
      <c r="B555" s="305">
        <v>24380</v>
      </c>
      <c r="C555" s="302"/>
      <c r="D555" s="327">
        <v>-901</v>
      </c>
      <c r="E555" s="323"/>
      <c r="F555" s="319"/>
      <c r="G555" s="320"/>
      <c r="H555" s="321"/>
    </row>
    <row r="556" spans="1:8" ht="14.4">
      <c r="A556" s="130">
        <f t="shared" si="21"/>
        <v>1967</v>
      </c>
      <c r="B556" s="305">
        <v>24411</v>
      </c>
      <c r="C556" s="302"/>
      <c r="D556" s="327">
        <v>-901</v>
      </c>
      <c r="E556" s="323"/>
      <c r="F556" s="319"/>
      <c r="G556" s="320"/>
      <c r="H556" s="321"/>
    </row>
    <row r="557" spans="1:8" ht="14.4">
      <c r="A557" s="130">
        <f t="shared" si="21"/>
        <v>1967</v>
      </c>
      <c r="B557" s="305">
        <v>24441</v>
      </c>
      <c r="C557" s="302"/>
      <c r="D557" s="327">
        <v>-901</v>
      </c>
      <c r="E557" s="323"/>
      <c r="F557" s="319"/>
      <c r="G557" s="320"/>
      <c r="H557" s="321"/>
    </row>
    <row r="558" spans="1:8" ht="14.4">
      <c r="A558" s="130">
        <f t="shared" si="21"/>
        <v>1967</v>
      </c>
      <c r="B558" s="305">
        <v>24472</v>
      </c>
      <c r="C558" s="302"/>
      <c r="D558" s="327">
        <v>-901</v>
      </c>
      <c r="E558" s="323"/>
      <c r="F558" s="319"/>
      <c r="G558" s="320"/>
      <c r="H558" s="321"/>
    </row>
    <row r="559" spans="1:8" ht="14.4">
      <c r="A559" s="130">
        <f t="shared" si="21"/>
        <v>1967</v>
      </c>
      <c r="B559" s="305">
        <v>24503</v>
      </c>
      <c r="C559" s="302"/>
      <c r="D559" s="327">
        <v>-901</v>
      </c>
      <c r="E559" s="323"/>
      <c r="F559" s="319"/>
      <c r="G559" s="320"/>
      <c r="H559" s="321"/>
    </row>
    <row r="560" spans="1:8" ht="14.4">
      <c r="A560" s="130">
        <f t="shared" si="21"/>
        <v>1967</v>
      </c>
      <c r="B560" s="305">
        <v>24531</v>
      </c>
      <c r="C560" s="302"/>
      <c r="D560" s="327">
        <v>-901</v>
      </c>
      <c r="E560" s="323"/>
      <c r="F560" s="319"/>
      <c r="G560" s="320"/>
      <c r="H560" s="321"/>
    </row>
    <row r="561" spans="1:8" ht="14.4">
      <c r="A561" s="130">
        <f t="shared" si="21"/>
        <v>1967</v>
      </c>
      <c r="B561" s="305">
        <v>24562</v>
      </c>
      <c r="C561" s="302"/>
      <c r="D561" s="327">
        <v>-901</v>
      </c>
      <c r="E561" s="323"/>
      <c r="F561" s="319"/>
      <c r="G561" s="320"/>
      <c r="H561" s="321"/>
    </row>
    <row r="562" spans="1:8" ht="14.4">
      <c r="A562" s="130">
        <f t="shared" si="21"/>
        <v>1967</v>
      </c>
      <c r="B562" s="305">
        <v>24592</v>
      </c>
      <c r="C562" s="302"/>
      <c r="D562" s="327">
        <v>-901</v>
      </c>
      <c r="E562" s="323"/>
      <c r="F562" s="319"/>
      <c r="G562" s="320"/>
      <c r="H562" s="321"/>
    </row>
    <row r="563" spans="1:8" ht="14.4">
      <c r="A563" s="130">
        <f t="shared" si="21"/>
        <v>1967</v>
      </c>
      <c r="B563" s="305">
        <v>24623</v>
      </c>
      <c r="C563" s="302"/>
      <c r="D563" s="327">
        <v>-901</v>
      </c>
      <c r="E563" s="323"/>
      <c r="F563" s="319"/>
      <c r="G563" s="320"/>
      <c r="H563" s="321"/>
    </row>
    <row r="564" spans="1:8" ht="14.4">
      <c r="A564" s="130">
        <f t="shared" si="21"/>
        <v>1967</v>
      </c>
      <c r="B564" s="305">
        <v>24653</v>
      </c>
      <c r="C564" s="302"/>
      <c r="D564" s="327">
        <v>-901</v>
      </c>
      <c r="E564" s="323"/>
      <c r="F564" s="319"/>
      <c r="G564" s="320"/>
      <c r="H564" s="321"/>
    </row>
    <row r="565" spans="1:8" ht="14.4">
      <c r="A565" s="130">
        <f t="shared" si="21"/>
        <v>1967</v>
      </c>
      <c r="B565" s="305">
        <v>24684</v>
      </c>
      <c r="C565" s="302"/>
      <c r="D565" s="327">
        <v>-901</v>
      </c>
      <c r="E565" s="323"/>
      <c r="F565" s="319"/>
      <c r="G565" s="320"/>
      <c r="H565" s="321"/>
    </row>
    <row r="566" spans="1:8" ht="14.4">
      <c r="A566" s="130">
        <f t="shared" si="21"/>
        <v>1967</v>
      </c>
      <c r="B566" s="305">
        <v>24715</v>
      </c>
      <c r="C566" s="302"/>
      <c r="D566" s="327">
        <v>-901</v>
      </c>
      <c r="E566" s="323"/>
      <c r="F566" s="319"/>
      <c r="G566" s="320"/>
      <c r="H566" s="321"/>
    </row>
    <row r="567" spans="1:8" ht="14.4">
      <c r="A567" s="130">
        <f t="shared" si="21"/>
        <v>1967</v>
      </c>
      <c r="B567" s="305">
        <v>24745</v>
      </c>
      <c r="C567" s="302"/>
      <c r="D567" s="327">
        <v>-901</v>
      </c>
      <c r="E567" s="323"/>
      <c r="F567" s="319"/>
      <c r="G567" s="320"/>
      <c r="H567" s="321"/>
    </row>
    <row r="568" spans="1:8" ht="14.4">
      <c r="A568" s="130">
        <f t="shared" si="21"/>
        <v>1968</v>
      </c>
      <c r="B568" s="305">
        <v>24776</v>
      </c>
      <c r="C568" s="302"/>
      <c r="D568" s="327">
        <v>0</v>
      </c>
      <c r="E568" s="323"/>
      <c r="F568" s="319"/>
      <c r="G568" s="320"/>
      <c r="H568" s="321"/>
    </row>
    <row r="569" spans="1:8" ht="14.4">
      <c r="A569" s="130">
        <f t="shared" si="21"/>
        <v>1968</v>
      </c>
      <c r="B569" s="305">
        <v>24806</v>
      </c>
      <c r="C569" s="302"/>
      <c r="D569" s="327">
        <v>16.600000000000001</v>
      </c>
      <c r="E569" s="323"/>
      <c r="F569" s="319"/>
      <c r="G569" s="320"/>
      <c r="H569" s="321"/>
    </row>
    <row r="570" spans="1:8" ht="14.4">
      <c r="A570" s="130">
        <f t="shared" si="21"/>
        <v>1968</v>
      </c>
      <c r="B570" s="305">
        <v>24837</v>
      </c>
      <c r="C570" s="302"/>
      <c r="D570" s="327">
        <v>16.600000000000001</v>
      </c>
      <c r="E570" s="323"/>
      <c r="F570" s="319"/>
      <c r="G570" s="320"/>
      <c r="H570" s="321"/>
    </row>
    <row r="571" spans="1:8" ht="14.4">
      <c r="A571" s="130">
        <f t="shared" si="21"/>
        <v>1968</v>
      </c>
      <c r="B571" s="305">
        <v>24868</v>
      </c>
      <c r="C571" s="302"/>
      <c r="D571" s="327">
        <v>16.600000000000001</v>
      </c>
      <c r="E571" s="323"/>
      <c r="F571" s="319"/>
      <c r="G571" s="320"/>
      <c r="H571" s="321"/>
    </row>
    <row r="572" spans="1:8" ht="14.4">
      <c r="A572" s="130">
        <f t="shared" si="21"/>
        <v>1968</v>
      </c>
      <c r="B572" s="305">
        <v>24897</v>
      </c>
      <c r="C572" s="302"/>
      <c r="D572" s="327">
        <v>16</v>
      </c>
      <c r="E572" s="323"/>
      <c r="F572" s="319"/>
      <c r="G572" s="320"/>
      <c r="H572" s="321"/>
    </row>
    <row r="573" spans="1:8" ht="14.4">
      <c r="A573" s="130">
        <f t="shared" si="21"/>
        <v>1968</v>
      </c>
      <c r="B573" s="305">
        <v>24928</v>
      </c>
      <c r="C573" s="302"/>
      <c r="D573" s="327">
        <v>12.4</v>
      </c>
      <c r="E573" s="323"/>
      <c r="F573" s="319"/>
      <c r="G573" s="320"/>
      <c r="H573" s="321"/>
    </row>
    <row r="574" spans="1:8" ht="14.4">
      <c r="A574" s="130">
        <f t="shared" si="21"/>
        <v>1968</v>
      </c>
      <c r="B574" s="305">
        <v>24958</v>
      </c>
      <c r="C574" s="302"/>
      <c r="D574" s="327">
        <v>16.600000000000001</v>
      </c>
      <c r="E574" s="323"/>
      <c r="F574" s="319"/>
      <c r="G574" s="320"/>
      <c r="H574" s="321"/>
    </row>
    <row r="575" spans="1:8" ht="14.4">
      <c r="A575" s="130">
        <f t="shared" si="21"/>
        <v>1968</v>
      </c>
      <c r="B575" s="305">
        <v>24989</v>
      </c>
      <c r="C575" s="302"/>
      <c r="D575" s="327">
        <v>15</v>
      </c>
      <c r="E575" s="323"/>
      <c r="F575" s="319"/>
      <c r="G575" s="320"/>
      <c r="H575" s="321"/>
    </row>
    <row r="576" spans="1:8" ht="14.4">
      <c r="A576" s="130">
        <f t="shared" si="21"/>
        <v>1968</v>
      </c>
      <c r="B576" s="305">
        <v>25019</v>
      </c>
      <c r="C576" s="302"/>
      <c r="D576" s="327">
        <v>12.7</v>
      </c>
      <c r="E576" s="323"/>
      <c r="F576" s="319"/>
      <c r="G576" s="320"/>
      <c r="H576" s="321"/>
    </row>
    <row r="577" spans="1:8" ht="14.4">
      <c r="A577" s="130">
        <f t="shared" si="21"/>
        <v>1968</v>
      </c>
      <c r="B577" s="305">
        <v>25050</v>
      </c>
      <c r="C577" s="302"/>
      <c r="D577" s="327">
        <v>14.6</v>
      </c>
      <c r="E577" s="323"/>
      <c r="F577" s="319"/>
      <c r="G577" s="320"/>
      <c r="H577" s="321"/>
    </row>
    <row r="578" spans="1:8" ht="14.4">
      <c r="A578" s="130">
        <f t="shared" si="21"/>
        <v>1968</v>
      </c>
      <c r="B578" s="305">
        <v>25081</v>
      </c>
      <c r="C578" s="302"/>
      <c r="D578" s="327">
        <v>13.2</v>
      </c>
      <c r="E578" s="323"/>
      <c r="F578" s="319"/>
      <c r="G578" s="320"/>
      <c r="H578" s="321"/>
    </row>
    <row r="579" spans="1:8" ht="14.4">
      <c r="A579" s="130">
        <f t="shared" si="21"/>
        <v>1968</v>
      </c>
      <c r="B579" s="305">
        <v>25111</v>
      </c>
      <c r="C579" s="302"/>
      <c r="D579" s="327">
        <v>16</v>
      </c>
      <c r="E579" s="323"/>
      <c r="F579" s="319"/>
      <c r="G579" s="320"/>
      <c r="H579" s="321"/>
    </row>
    <row r="580" spans="1:8" ht="14.4">
      <c r="A580" s="130">
        <f t="shared" si="21"/>
        <v>1969</v>
      </c>
      <c r="B580" s="305">
        <v>25142</v>
      </c>
      <c r="C580" s="302"/>
      <c r="D580" s="327">
        <v>16</v>
      </c>
      <c r="E580" s="323"/>
      <c r="F580" s="319"/>
      <c r="G580" s="320"/>
      <c r="H580" s="321"/>
    </row>
    <row r="581" spans="1:8" ht="14.4">
      <c r="A581" s="130">
        <f t="shared" si="21"/>
        <v>1969</v>
      </c>
      <c r="B581" s="305">
        <v>25172</v>
      </c>
      <c r="C581" s="302"/>
      <c r="D581" s="327">
        <v>14</v>
      </c>
      <c r="E581" s="323"/>
      <c r="F581" s="319"/>
      <c r="G581" s="320"/>
      <c r="H581" s="321"/>
    </row>
    <row r="582" spans="1:8" ht="14.4">
      <c r="A582" s="130">
        <f t="shared" si="21"/>
        <v>1969</v>
      </c>
      <c r="B582" s="305">
        <v>25203</v>
      </c>
      <c r="C582" s="302"/>
      <c r="D582" s="327">
        <v>11</v>
      </c>
      <c r="E582" s="323"/>
      <c r="F582" s="319"/>
      <c r="G582" s="320"/>
      <c r="H582" s="321"/>
    </row>
    <row r="583" spans="1:8" ht="14.4">
      <c r="A583" s="130">
        <f t="shared" si="21"/>
        <v>1969</v>
      </c>
      <c r="B583" s="305">
        <v>25234</v>
      </c>
      <c r="C583" s="302"/>
      <c r="D583" s="327">
        <v>12.3</v>
      </c>
      <c r="E583" s="323"/>
      <c r="F583" s="319"/>
      <c r="G583" s="320"/>
      <c r="H583" s="321"/>
    </row>
    <row r="584" spans="1:8" ht="14.4">
      <c r="A584" s="130">
        <f t="shared" si="21"/>
        <v>1969</v>
      </c>
      <c r="B584" s="305">
        <v>25262</v>
      </c>
      <c r="C584" s="302"/>
      <c r="D584" s="327">
        <v>13</v>
      </c>
      <c r="E584" s="323"/>
      <c r="F584" s="319"/>
      <c r="G584" s="320"/>
      <c r="H584" s="321"/>
    </row>
    <row r="585" spans="1:8" ht="14.4">
      <c r="A585" s="130">
        <f t="shared" si="21"/>
        <v>1969</v>
      </c>
      <c r="B585" s="305">
        <v>25293</v>
      </c>
      <c r="C585" s="302"/>
      <c r="D585" s="327">
        <v>14</v>
      </c>
      <c r="E585" s="323"/>
      <c r="F585" s="319"/>
      <c r="G585" s="320"/>
      <c r="H585" s="321"/>
    </row>
    <row r="586" spans="1:8" ht="14.4">
      <c r="A586" s="130">
        <f t="shared" si="21"/>
        <v>1969</v>
      </c>
      <c r="B586" s="305">
        <v>25323</v>
      </c>
      <c r="C586" s="302"/>
      <c r="D586" s="327">
        <v>6.9</v>
      </c>
      <c r="E586" s="323"/>
      <c r="F586" s="319"/>
      <c r="G586" s="320"/>
      <c r="H586" s="321"/>
    </row>
    <row r="587" spans="1:8" ht="14.4">
      <c r="A587" s="130">
        <f t="shared" si="21"/>
        <v>1969</v>
      </c>
      <c r="B587" s="305">
        <v>25354</v>
      </c>
      <c r="C587" s="302"/>
      <c r="D587" s="327">
        <v>16.600000000000001</v>
      </c>
      <c r="E587" s="323"/>
      <c r="F587" s="319"/>
      <c r="G587" s="320"/>
      <c r="H587" s="321"/>
    </row>
    <row r="588" spans="1:8" ht="14.4">
      <c r="A588" s="130">
        <f t="shared" si="21"/>
        <v>1969</v>
      </c>
      <c r="B588" s="305">
        <v>25384</v>
      </c>
      <c r="C588" s="302"/>
      <c r="D588" s="327">
        <v>14.6</v>
      </c>
      <c r="E588" s="323"/>
      <c r="F588" s="319"/>
      <c r="G588" s="320"/>
      <c r="H588" s="321"/>
    </row>
    <row r="589" spans="1:8" ht="14.4">
      <c r="A589" s="130">
        <f t="shared" si="21"/>
        <v>1969</v>
      </c>
      <c r="B589" s="305">
        <v>25415</v>
      </c>
      <c r="C589" s="302"/>
      <c r="D589" s="327">
        <v>14</v>
      </c>
      <c r="E589" s="323"/>
      <c r="F589" s="319"/>
      <c r="G589" s="320"/>
      <c r="H589" s="321"/>
    </row>
    <row r="590" spans="1:8" ht="14.4">
      <c r="A590" s="130">
        <f t="shared" si="21"/>
        <v>1969</v>
      </c>
      <c r="B590" s="305">
        <v>25446</v>
      </c>
      <c r="C590" s="302"/>
      <c r="D590" s="327">
        <v>15.6</v>
      </c>
      <c r="E590" s="323"/>
      <c r="F590" s="319"/>
      <c r="G590" s="320"/>
      <c r="H590" s="321"/>
    </row>
    <row r="591" spans="1:8" ht="14.4">
      <c r="A591" s="130">
        <f t="shared" si="21"/>
        <v>1969</v>
      </c>
      <c r="B591" s="305">
        <v>25476</v>
      </c>
      <c r="C591" s="302"/>
      <c r="D591" s="327">
        <v>15.2</v>
      </c>
      <c r="E591" s="323"/>
      <c r="F591" s="319"/>
      <c r="G591" s="320"/>
      <c r="H591" s="321"/>
    </row>
    <row r="592" spans="1:8" ht="14.4">
      <c r="A592" s="130">
        <f t="shared" si="21"/>
        <v>1970</v>
      </c>
      <c r="B592" s="305">
        <v>25507</v>
      </c>
      <c r="C592" s="302"/>
      <c r="D592" s="327">
        <v>15.6</v>
      </c>
      <c r="E592" s="323"/>
      <c r="F592" s="319"/>
      <c r="G592" s="320"/>
      <c r="H592" s="321"/>
    </row>
    <row r="593" spans="1:8" ht="14.4">
      <c r="A593" s="130">
        <f t="shared" ref="A593:A656" si="22">IF(MONTH(B593)&gt;9,YEAR(B593)+1,YEAR(B593))</f>
        <v>1970</v>
      </c>
      <c r="B593" s="305">
        <v>25537</v>
      </c>
      <c r="C593" s="302"/>
      <c r="D593" s="327">
        <v>13.9</v>
      </c>
      <c r="E593" s="323"/>
      <c r="F593" s="319"/>
      <c r="G593" s="320"/>
      <c r="H593" s="321"/>
    </row>
    <row r="594" spans="1:8" ht="14.4">
      <c r="A594" s="130">
        <f t="shared" si="22"/>
        <v>1970</v>
      </c>
      <c r="B594" s="305">
        <v>25568</v>
      </c>
      <c r="C594" s="302"/>
      <c r="D594" s="327">
        <v>14</v>
      </c>
      <c r="E594" s="323"/>
      <c r="F594" s="319"/>
      <c r="G594" s="320"/>
      <c r="H594" s="321"/>
    </row>
    <row r="595" spans="1:8" ht="14.4">
      <c r="A595" s="130">
        <f t="shared" si="22"/>
        <v>1970</v>
      </c>
      <c r="B595" s="305">
        <v>25599</v>
      </c>
      <c r="C595" s="302"/>
      <c r="D595" s="327">
        <v>16</v>
      </c>
      <c r="E595" s="323"/>
      <c r="F595" s="319"/>
      <c r="G595" s="320"/>
      <c r="H595" s="321"/>
    </row>
    <row r="596" spans="1:8" ht="14.4">
      <c r="A596" s="130">
        <f t="shared" si="22"/>
        <v>1970</v>
      </c>
      <c r="B596" s="305">
        <v>25627</v>
      </c>
      <c r="C596" s="302"/>
      <c r="D596" s="327">
        <v>11.5</v>
      </c>
      <c r="E596" s="323"/>
      <c r="F596" s="319"/>
      <c r="G596" s="320"/>
      <c r="H596" s="321"/>
    </row>
    <row r="597" spans="1:8" ht="14.4">
      <c r="A597" s="130">
        <f t="shared" si="22"/>
        <v>1970</v>
      </c>
      <c r="B597" s="305">
        <v>25658</v>
      </c>
      <c r="C597" s="302"/>
      <c r="D597" s="327">
        <v>12.1</v>
      </c>
      <c r="E597" s="323"/>
      <c r="F597" s="319"/>
      <c r="G597" s="320"/>
      <c r="H597" s="321"/>
    </row>
    <row r="598" spans="1:8" ht="14.4">
      <c r="A598" s="130">
        <f t="shared" si="22"/>
        <v>1970</v>
      </c>
      <c r="B598" s="305">
        <v>25688</v>
      </c>
      <c r="C598" s="302"/>
      <c r="D598" s="327">
        <v>13.1</v>
      </c>
      <c r="E598" s="323"/>
      <c r="F598" s="319"/>
      <c r="G598" s="320"/>
      <c r="H598" s="321"/>
    </row>
    <row r="599" spans="1:8" ht="14.4">
      <c r="A599" s="130">
        <f t="shared" si="22"/>
        <v>1970</v>
      </c>
      <c r="B599" s="305">
        <v>25719</v>
      </c>
      <c r="C599" s="302"/>
      <c r="D599" s="327">
        <v>9.9</v>
      </c>
      <c r="E599" s="323"/>
      <c r="F599" s="323"/>
      <c r="G599" s="320"/>
      <c r="H599" s="321"/>
    </row>
    <row r="600" spans="1:8" ht="14.4">
      <c r="A600" s="130">
        <f t="shared" si="22"/>
        <v>1970</v>
      </c>
      <c r="B600" s="305">
        <v>25749</v>
      </c>
      <c r="C600" s="302"/>
      <c r="D600" s="327">
        <v>13.3</v>
      </c>
      <c r="E600" s="323"/>
      <c r="F600" s="323"/>
      <c r="G600" s="320"/>
      <c r="H600" s="321"/>
    </row>
    <row r="601" spans="1:8" ht="14.4">
      <c r="A601" s="130">
        <f t="shared" si="22"/>
        <v>1970</v>
      </c>
      <c r="B601" s="305">
        <v>25780</v>
      </c>
      <c r="C601" s="302"/>
      <c r="D601" s="327">
        <v>14</v>
      </c>
      <c r="E601" s="323"/>
      <c r="F601" s="323"/>
      <c r="G601" s="320"/>
      <c r="H601" s="321"/>
    </row>
    <row r="602" spans="1:8" ht="14.4">
      <c r="A602" s="130">
        <f t="shared" si="22"/>
        <v>1970</v>
      </c>
      <c r="B602" s="305">
        <v>25811</v>
      </c>
      <c r="C602" s="302"/>
      <c r="D602" s="327">
        <v>14.8</v>
      </c>
      <c r="E602" s="323"/>
      <c r="F602" s="323"/>
      <c r="G602" s="320"/>
      <c r="H602" s="321"/>
    </row>
    <row r="603" spans="1:8" ht="14.4">
      <c r="A603" s="130">
        <f t="shared" si="22"/>
        <v>1970</v>
      </c>
      <c r="B603" s="305">
        <v>25841</v>
      </c>
      <c r="C603" s="302"/>
      <c r="D603" s="327">
        <v>14</v>
      </c>
      <c r="E603" s="323"/>
      <c r="F603" s="323"/>
      <c r="G603" s="320"/>
      <c r="H603" s="321"/>
    </row>
    <row r="604" spans="1:8" ht="14.4">
      <c r="A604" s="130">
        <f t="shared" si="22"/>
        <v>1971</v>
      </c>
      <c r="B604" s="305">
        <v>25872</v>
      </c>
      <c r="C604" s="302"/>
      <c r="D604" s="327">
        <v>14.4</v>
      </c>
      <c r="E604" s="323"/>
      <c r="F604" s="323"/>
      <c r="G604" s="320"/>
      <c r="H604" s="321"/>
    </row>
    <row r="605" spans="1:8" ht="14.4">
      <c r="A605" s="130">
        <f t="shared" si="22"/>
        <v>1971</v>
      </c>
      <c r="B605" s="305">
        <v>25902</v>
      </c>
      <c r="C605" s="302"/>
      <c r="D605" s="327">
        <v>13.7</v>
      </c>
      <c r="E605" s="323"/>
      <c r="F605" s="323"/>
      <c r="G605" s="320"/>
      <c r="H605" s="321"/>
    </row>
    <row r="606" spans="1:8" ht="14.4">
      <c r="A606" s="130">
        <f t="shared" si="22"/>
        <v>1971</v>
      </c>
      <c r="B606" s="305">
        <v>25933</v>
      </c>
      <c r="C606" s="302"/>
      <c r="D606" s="327">
        <v>9.4</v>
      </c>
      <c r="E606" s="323"/>
      <c r="F606" s="323"/>
      <c r="G606" s="320"/>
      <c r="H606" s="321"/>
    </row>
    <row r="607" spans="1:8" ht="14.4">
      <c r="A607" s="130">
        <f t="shared" si="22"/>
        <v>1971</v>
      </c>
      <c r="B607" s="305">
        <v>25964</v>
      </c>
      <c r="C607" s="302"/>
      <c r="D607" s="327">
        <v>12.6</v>
      </c>
      <c r="E607" s="323"/>
      <c r="F607" s="323"/>
      <c r="G607" s="320"/>
      <c r="H607" s="321"/>
    </row>
    <row r="608" spans="1:8" ht="14.4">
      <c r="A608" s="130">
        <f t="shared" si="22"/>
        <v>1971</v>
      </c>
      <c r="B608" s="305">
        <v>25992</v>
      </c>
      <c r="C608" s="302"/>
      <c r="D608" s="327">
        <v>13.9</v>
      </c>
      <c r="E608" s="323"/>
      <c r="F608" s="323"/>
      <c r="G608" s="320"/>
      <c r="H608" s="321"/>
    </row>
    <row r="609" spans="1:8" ht="14.4">
      <c r="A609" s="130">
        <f t="shared" si="22"/>
        <v>1971</v>
      </c>
      <c r="B609" s="305">
        <v>26023</v>
      </c>
      <c r="C609" s="302"/>
      <c r="D609" s="327">
        <v>16.600000000000001</v>
      </c>
      <c r="E609" s="323"/>
      <c r="F609" s="323"/>
      <c r="G609" s="320"/>
      <c r="H609" s="321"/>
    </row>
    <row r="610" spans="1:8" ht="14.4">
      <c r="A610" s="130">
        <f t="shared" si="22"/>
        <v>1971</v>
      </c>
      <c r="B610" s="305">
        <v>26053</v>
      </c>
      <c r="C610" s="302"/>
      <c r="D610" s="327">
        <v>16.600000000000001</v>
      </c>
      <c r="E610" s="323"/>
      <c r="F610" s="323"/>
      <c r="G610" s="320"/>
      <c r="H610" s="321"/>
    </row>
    <row r="611" spans="1:8" ht="14.4">
      <c r="A611" s="130">
        <f t="shared" si="22"/>
        <v>1971</v>
      </c>
      <c r="B611" s="305">
        <v>26084</v>
      </c>
      <c r="C611" s="302"/>
      <c r="D611" s="327">
        <v>15.8</v>
      </c>
      <c r="E611" s="323"/>
      <c r="F611" s="323"/>
      <c r="G611" s="320"/>
      <c r="H611" s="321"/>
    </row>
    <row r="612" spans="1:8" ht="14.4">
      <c r="A612" s="130">
        <f t="shared" si="22"/>
        <v>1971</v>
      </c>
      <c r="B612" s="305">
        <v>26114</v>
      </c>
      <c r="C612" s="302"/>
      <c r="D612" s="327">
        <v>16.600000000000001</v>
      </c>
      <c r="E612" s="323"/>
      <c r="F612" s="323"/>
      <c r="G612" s="320"/>
      <c r="H612" s="321"/>
    </row>
    <row r="613" spans="1:8" ht="14.4">
      <c r="A613" s="130">
        <f t="shared" si="22"/>
        <v>1971</v>
      </c>
      <c r="B613" s="305">
        <v>26145</v>
      </c>
      <c r="C613" s="302"/>
      <c r="D613" s="327">
        <v>15</v>
      </c>
      <c r="E613" s="323"/>
      <c r="F613" s="323"/>
      <c r="G613" s="320"/>
      <c r="H613" s="321"/>
    </row>
    <row r="614" spans="1:8" ht="14.4">
      <c r="A614" s="130">
        <f t="shared" si="22"/>
        <v>1971</v>
      </c>
      <c r="B614" s="305">
        <v>26176</v>
      </c>
      <c r="C614" s="302"/>
      <c r="D614" s="327">
        <v>14.2</v>
      </c>
      <c r="E614" s="323"/>
      <c r="F614" s="323"/>
      <c r="G614" s="320"/>
      <c r="H614" s="321"/>
    </row>
    <row r="615" spans="1:8" ht="14.4">
      <c r="A615" s="130">
        <f t="shared" si="22"/>
        <v>1971</v>
      </c>
      <c r="B615" s="305">
        <v>26206</v>
      </c>
      <c r="C615" s="302"/>
      <c r="D615" s="327">
        <v>12.3</v>
      </c>
      <c r="E615" s="323"/>
      <c r="F615" s="323"/>
      <c r="G615" s="320"/>
      <c r="H615" s="321"/>
    </row>
    <row r="616" spans="1:8" ht="14.4">
      <c r="A616" s="130">
        <f t="shared" si="22"/>
        <v>1972</v>
      </c>
      <c r="B616" s="305">
        <v>26237</v>
      </c>
      <c r="C616" s="302"/>
      <c r="D616" s="327">
        <v>14.2</v>
      </c>
      <c r="E616" s="323"/>
      <c r="F616" s="323"/>
      <c r="G616" s="320"/>
      <c r="H616" s="321"/>
    </row>
    <row r="617" spans="1:8" ht="14.4">
      <c r="A617" s="130">
        <f t="shared" si="22"/>
        <v>1972</v>
      </c>
      <c r="B617" s="305">
        <v>26267</v>
      </c>
      <c r="C617" s="302"/>
      <c r="D617" s="327">
        <v>14.8</v>
      </c>
      <c r="E617" s="323"/>
      <c r="F617" s="323"/>
      <c r="G617" s="320"/>
      <c r="H617" s="321"/>
    </row>
    <row r="618" spans="1:8" ht="14.4">
      <c r="A618" s="130">
        <f t="shared" si="22"/>
        <v>1972</v>
      </c>
      <c r="B618" s="305">
        <v>26298</v>
      </c>
      <c r="C618" s="302"/>
      <c r="D618" s="327">
        <v>13.5</v>
      </c>
      <c r="E618" s="323"/>
      <c r="F618" s="323"/>
      <c r="G618" s="320"/>
      <c r="H618" s="321"/>
    </row>
    <row r="619" spans="1:8" ht="14.4">
      <c r="A619" s="130">
        <f t="shared" si="22"/>
        <v>1972</v>
      </c>
      <c r="B619" s="305">
        <v>26329</v>
      </c>
      <c r="C619" s="302"/>
      <c r="D619" s="327">
        <v>12.4</v>
      </c>
      <c r="E619" s="323"/>
      <c r="F619" s="323"/>
      <c r="G619" s="320"/>
      <c r="H619" s="321"/>
    </row>
    <row r="620" spans="1:8" ht="14.4">
      <c r="A620" s="130">
        <f t="shared" si="22"/>
        <v>1972</v>
      </c>
      <c r="B620" s="305">
        <v>26358</v>
      </c>
      <c r="C620" s="302"/>
      <c r="D620" s="327">
        <v>15.8</v>
      </c>
      <c r="E620" s="323"/>
      <c r="F620" s="323"/>
      <c r="G620" s="320"/>
      <c r="H620" s="321"/>
    </row>
    <row r="621" spans="1:8" ht="14.4">
      <c r="A621" s="130">
        <f t="shared" si="22"/>
        <v>1972</v>
      </c>
      <c r="B621" s="305">
        <v>26389</v>
      </c>
      <c r="C621" s="302"/>
      <c r="D621" s="327">
        <v>14.2</v>
      </c>
      <c r="E621" s="323"/>
      <c r="F621" s="323"/>
      <c r="G621" s="320"/>
      <c r="H621" s="321"/>
    </row>
    <row r="622" spans="1:8" ht="14.4">
      <c r="A622" s="130">
        <f t="shared" si="22"/>
        <v>1972</v>
      </c>
      <c r="B622" s="305">
        <v>26419</v>
      </c>
      <c r="C622" s="302"/>
      <c r="D622" s="327">
        <v>14</v>
      </c>
      <c r="E622" s="323"/>
      <c r="F622" s="323"/>
      <c r="G622" s="320"/>
      <c r="H622" s="321"/>
    </row>
    <row r="623" spans="1:8" ht="14.4">
      <c r="A623" s="130">
        <f t="shared" si="22"/>
        <v>1972</v>
      </c>
      <c r="B623" s="305">
        <v>26450</v>
      </c>
      <c r="C623" s="302"/>
      <c r="D623" s="327">
        <v>14.8</v>
      </c>
      <c r="E623" s="323"/>
      <c r="F623" s="323"/>
      <c r="G623" s="320"/>
      <c r="H623" s="321"/>
    </row>
    <row r="624" spans="1:8" ht="14.4">
      <c r="A624" s="130">
        <f t="shared" si="22"/>
        <v>1972</v>
      </c>
      <c r="B624" s="305">
        <v>26480</v>
      </c>
      <c r="C624" s="302"/>
      <c r="D624" s="327">
        <v>11.1</v>
      </c>
      <c r="E624" s="323"/>
      <c r="F624" s="323"/>
      <c r="G624" s="320"/>
      <c r="H624" s="321"/>
    </row>
    <row r="625" spans="1:8" ht="14.4">
      <c r="A625" s="130">
        <f t="shared" si="22"/>
        <v>1972</v>
      </c>
      <c r="B625" s="305">
        <v>26511</v>
      </c>
      <c r="C625" s="302"/>
      <c r="D625" s="327">
        <v>14.8</v>
      </c>
      <c r="E625" s="323"/>
      <c r="F625" s="323"/>
      <c r="G625" s="320"/>
      <c r="H625" s="321"/>
    </row>
    <row r="626" spans="1:8" ht="14.4">
      <c r="A626" s="130">
        <f t="shared" si="22"/>
        <v>1972</v>
      </c>
      <c r="B626" s="305">
        <v>26542</v>
      </c>
      <c r="C626" s="302"/>
      <c r="D626" s="327">
        <v>13.7</v>
      </c>
      <c r="E626" s="323"/>
      <c r="F626" s="323"/>
      <c r="G626" s="320"/>
      <c r="H626" s="321"/>
    </row>
    <row r="627" spans="1:8" ht="14.4">
      <c r="A627" s="130">
        <f t="shared" si="22"/>
        <v>1972</v>
      </c>
      <c r="B627" s="305">
        <v>26572</v>
      </c>
      <c r="C627" s="302"/>
      <c r="D627" s="327">
        <v>13.9</v>
      </c>
      <c r="E627" s="323"/>
      <c r="F627" s="323"/>
      <c r="G627" s="320"/>
      <c r="H627" s="321"/>
    </row>
    <row r="628" spans="1:8" ht="14.4">
      <c r="A628" s="130">
        <f t="shared" si="22"/>
        <v>1973</v>
      </c>
      <c r="B628" s="305">
        <v>26603</v>
      </c>
      <c r="C628" s="302"/>
      <c r="D628" s="327">
        <v>15</v>
      </c>
      <c r="E628" s="323"/>
      <c r="F628" s="323"/>
      <c r="G628" s="320"/>
      <c r="H628" s="321"/>
    </row>
    <row r="629" spans="1:8" ht="14.4">
      <c r="A629" s="130">
        <f t="shared" si="22"/>
        <v>1973</v>
      </c>
      <c r="B629" s="305">
        <v>26633</v>
      </c>
      <c r="C629" s="302"/>
      <c r="D629" s="327">
        <v>15</v>
      </c>
      <c r="E629" s="323"/>
      <c r="F629" s="323"/>
      <c r="G629" s="320"/>
      <c r="H629" s="321"/>
    </row>
    <row r="630" spans="1:8" ht="14.4">
      <c r="A630" s="130">
        <f t="shared" si="22"/>
        <v>1973</v>
      </c>
      <c r="B630" s="305">
        <v>26664</v>
      </c>
      <c r="C630" s="302"/>
      <c r="D630" s="327">
        <v>11.9</v>
      </c>
      <c r="E630" s="323"/>
      <c r="F630" s="323"/>
      <c r="G630" s="320"/>
      <c r="H630" s="321"/>
    </row>
    <row r="631" spans="1:8" ht="14.4">
      <c r="A631" s="130">
        <f t="shared" si="22"/>
        <v>1973</v>
      </c>
      <c r="B631" s="305">
        <v>26695</v>
      </c>
      <c r="C631" s="302"/>
      <c r="D631" s="327">
        <v>13.5</v>
      </c>
      <c r="E631" s="323"/>
      <c r="F631" s="323"/>
      <c r="G631" s="320"/>
      <c r="H631" s="321"/>
    </row>
    <row r="632" spans="1:8" ht="14.4">
      <c r="A632" s="130">
        <f t="shared" si="22"/>
        <v>1973</v>
      </c>
      <c r="B632" s="305">
        <v>26723</v>
      </c>
      <c r="C632" s="302"/>
      <c r="D632" s="327">
        <v>13.1</v>
      </c>
      <c r="E632" s="323"/>
      <c r="F632" s="323"/>
      <c r="G632" s="320"/>
      <c r="H632" s="321"/>
    </row>
    <row r="633" spans="1:8" ht="14.4">
      <c r="A633" s="130">
        <f t="shared" si="22"/>
        <v>1973</v>
      </c>
      <c r="B633" s="305">
        <v>26754</v>
      </c>
      <c r="C633" s="302"/>
      <c r="D633" s="327">
        <v>14.6</v>
      </c>
      <c r="E633" s="323"/>
      <c r="F633" s="323"/>
      <c r="G633" s="320"/>
      <c r="H633" s="321"/>
    </row>
    <row r="634" spans="1:8" ht="14.4">
      <c r="A634" s="130">
        <f t="shared" si="22"/>
        <v>1973</v>
      </c>
      <c r="B634" s="305">
        <v>26784</v>
      </c>
      <c r="C634" s="302"/>
      <c r="D634" s="327">
        <v>14.2</v>
      </c>
      <c r="E634" s="323"/>
      <c r="F634" s="323"/>
      <c r="G634" s="320"/>
      <c r="H634" s="321"/>
    </row>
    <row r="635" spans="1:8" ht="14.4">
      <c r="A635" s="130">
        <f t="shared" si="22"/>
        <v>1973</v>
      </c>
      <c r="B635" s="305">
        <v>26815</v>
      </c>
      <c r="C635" s="302"/>
      <c r="D635" s="327">
        <v>10</v>
      </c>
      <c r="E635" s="323"/>
      <c r="F635" s="323"/>
      <c r="G635" s="320"/>
      <c r="H635" s="321"/>
    </row>
    <row r="636" spans="1:8" ht="14.4">
      <c r="A636" s="130">
        <f t="shared" si="22"/>
        <v>1973</v>
      </c>
      <c r="B636" s="305">
        <v>26845</v>
      </c>
      <c r="C636" s="302"/>
      <c r="D636" s="327">
        <v>12.9</v>
      </c>
      <c r="E636" s="323"/>
      <c r="F636" s="323"/>
      <c r="G636" s="320"/>
      <c r="H636" s="321"/>
    </row>
    <row r="637" spans="1:8" ht="14.4">
      <c r="A637" s="130">
        <f t="shared" si="22"/>
        <v>1973</v>
      </c>
      <c r="B637" s="305">
        <v>26876</v>
      </c>
      <c r="C637" s="302"/>
      <c r="D637" s="327">
        <v>14</v>
      </c>
      <c r="E637" s="323"/>
      <c r="F637" s="323"/>
      <c r="G637" s="320"/>
      <c r="H637" s="321"/>
    </row>
    <row r="638" spans="1:8" ht="14.4">
      <c r="A638" s="130">
        <f t="shared" si="22"/>
        <v>1973</v>
      </c>
      <c r="B638" s="305">
        <v>26907</v>
      </c>
      <c r="C638" s="302"/>
      <c r="D638" s="327">
        <v>14.2</v>
      </c>
      <c r="E638" s="323"/>
      <c r="F638" s="323"/>
      <c r="G638" s="320"/>
      <c r="H638" s="321"/>
    </row>
    <row r="639" spans="1:8" ht="14.4">
      <c r="A639" s="130">
        <f t="shared" si="22"/>
        <v>1973</v>
      </c>
      <c r="B639" s="305">
        <v>26937</v>
      </c>
      <c r="C639" s="302"/>
      <c r="D639" s="327">
        <v>12.3</v>
      </c>
      <c r="E639" s="323"/>
      <c r="F639" s="323"/>
      <c r="G639" s="320"/>
      <c r="H639" s="321"/>
    </row>
    <row r="640" spans="1:8" ht="14.4">
      <c r="A640" s="130">
        <f t="shared" si="22"/>
        <v>1974</v>
      </c>
      <c r="B640" s="305">
        <v>26968</v>
      </c>
      <c r="C640" s="302"/>
      <c r="D640" s="327">
        <v>14.6</v>
      </c>
      <c r="E640" s="323"/>
      <c r="F640" s="323"/>
      <c r="G640" s="320"/>
      <c r="H640" s="321"/>
    </row>
    <row r="641" spans="1:8" ht="14.4">
      <c r="A641" s="130">
        <f t="shared" si="22"/>
        <v>1974</v>
      </c>
      <c r="B641" s="305">
        <v>26998</v>
      </c>
      <c r="C641" s="302"/>
      <c r="D641" s="327">
        <v>13.6</v>
      </c>
      <c r="E641" s="323"/>
      <c r="F641" s="323"/>
      <c r="G641" s="320"/>
      <c r="H641" s="321"/>
    </row>
    <row r="642" spans="1:8" ht="14.4">
      <c r="A642" s="130">
        <f t="shared" si="22"/>
        <v>1974</v>
      </c>
      <c r="B642" s="305">
        <v>27029</v>
      </c>
      <c r="C642" s="302"/>
      <c r="D642" s="327">
        <v>16.600000000000001</v>
      </c>
      <c r="E642" s="323"/>
      <c r="F642" s="323"/>
      <c r="G642" s="320"/>
      <c r="H642" s="321"/>
    </row>
    <row r="643" spans="1:8" ht="14.4">
      <c r="A643" s="130">
        <f t="shared" si="22"/>
        <v>1974</v>
      </c>
      <c r="B643" s="305">
        <v>27060</v>
      </c>
      <c r="C643" s="302"/>
      <c r="D643" s="327">
        <v>13.1</v>
      </c>
      <c r="E643" s="323"/>
      <c r="F643" s="323"/>
      <c r="G643" s="320"/>
      <c r="H643" s="321"/>
    </row>
    <row r="644" spans="1:8" ht="14.4">
      <c r="A644" s="130">
        <f t="shared" si="22"/>
        <v>1974</v>
      </c>
      <c r="B644" s="305">
        <v>27088</v>
      </c>
      <c r="C644" s="302"/>
      <c r="D644" s="327">
        <v>13.7</v>
      </c>
      <c r="E644" s="323"/>
      <c r="F644" s="323"/>
      <c r="G644" s="320"/>
      <c r="H644" s="321"/>
    </row>
    <row r="645" spans="1:8" ht="14.4">
      <c r="A645" s="130">
        <f t="shared" si="22"/>
        <v>1974</v>
      </c>
      <c r="B645" s="305">
        <v>27119</v>
      </c>
      <c r="C645" s="302"/>
      <c r="D645" s="327">
        <v>15.6</v>
      </c>
      <c r="E645" s="323"/>
      <c r="F645" s="323"/>
      <c r="G645" s="320"/>
      <c r="H645" s="321"/>
    </row>
    <row r="646" spans="1:8" ht="14.4">
      <c r="A646" s="130">
        <f t="shared" si="22"/>
        <v>1974</v>
      </c>
      <c r="B646" s="305">
        <v>27149</v>
      </c>
      <c r="C646" s="302"/>
      <c r="D646" s="327">
        <v>9.9</v>
      </c>
      <c r="E646" s="323"/>
      <c r="F646" s="323"/>
      <c r="G646" s="320"/>
      <c r="H646" s="321"/>
    </row>
    <row r="647" spans="1:8" ht="14.4">
      <c r="A647" s="130">
        <f t="shared" si="22"/>
        <v>1974</v>
      </c>
      <c r="B647" s="305">
        <v>27180</v>
      </c>
      <c r="C647" s="302"/>
      <c r="D647" s="327">
        <v>16</v>
      </c>
      <c r="E647" s="323"/>
      <c r="F647" s="323"/>
      <c r="G647" s="320"/>
      <c r="H647" s="321"/>
    </row>
    <row r="648" spans="1:8" ht="14.4">
      <c r="A648" s="130">
        <f t="shared" si="22"/>
        <v>1974</v>
      </c>
      <c r="B648" s="305">
        <v>27210</v>
      </c>
      <c r="C648" s="302"/>
      <c r="D648" s="327">
        <v>13.1</v>
      </c>
      <c r="E648" s="323"/>
      <c r="F648" s="323"/>
      <c r="G648" s="320"/>
      <c r="H648" s="321"/>
    </row>
    <row r="649" spans="1:8" ht="14.4">
      <c r="A649" s="130">
        <f t="shared" si="22"/>
        <v>1974</v>
      </c>
      <c r="B649" s="305">
        <v>27241</v>
      </c>
      <c r="C649" s="302"/>
      <c r="D649" s="327">
        <v>14.4</v>
      </c>
      <c r="E649" s="323"/>
      <c r="F649" s="323"/>
      <c r="G649" s="320"/>
      <c r="H649" s="321"/>
    </row>
    <row r="650" spans="1:8" ht="14.4">
      <c r="A650" s="130">
        <f t="shared" si="22"/>
        <v>1974</v>
      </c>
      <c r="B650" s="305">
        <v>27272</v>
      </c>
      <c r="C650" s="302"/>
      <c r="D650" s="327">
        <v>14.2</v>
      </c>
      <c r="E650" s="323"/>
      <c r="F650" s="323"/>
      <c r="G650" s="320"/>
      <c r="H650" s="321"/>
    </row>
    <row r="651" spans="1:8" ht="14.4">
      <c r="A651" s="130">
        <f t="shared" si="22"/>
        <v>1974</v>
      </c>
      <c r="B651" s="305">
        <v>27302</v>
      </c>
      <c r="C651" s="302"/>
      <c r="D651" s="327">
        <v>14.2</v>
      </c>
      <c r="E651" s="323"/>
      <c r="F651" s="323"/>
      <c r="G651" s="320"/>
      <c r="H651" s="321"/>
    </row>
    <row r="652" spans="1:8" ht="14.4">
      <c r="A652" s="130">
        <f t="shared" si="22"/>
        <v>1975</v>
      </c>
      <c r="B652" s="305">
        <v>27333</v>
      </c>
      <c r="C652" s="302"/>
      <c r="D652" s="327">
        <v>15</v>
      </c>
      <c r="E652" s="323"/>
      <c r="F652" s="323"/>
      <c r="G652" s="320"/>
      <c r="H652" s="321"/>
    </row>
    <row r="653" spans="1:8" ht="14.4">
      <c r="A653" s="130">
        <f t="shared" si="22"/>
        <v>1975</v>
      </c>
      <c r="B653" s="305">
        <v>27363</v>
      </c>
      <c r="C653" s="302"/>
      <c r="D653" s="327">
        <v>15.2</v>
      </c>
      <c r="E653" s="323"/>
      <c r="F653" s="323"/>
      <c r="G653" s="320"/>
      <c r="H653" s="321"/>
    </row>
    <row r="654" spans="1:8" ht="14.4">
      <c r="A654" s="130">
        <f t="shared" si="22"/>
        <v>1975</v>
      </c>
      <c r="B654" s="305">
        <v>27394</v>
      </c>
      <c r="C654" s="302"/>
      <c r="D654" s="327">
        <v>11.1</v>
      </c>
      <c r="E654" s="323"/>
      <c r="F654" s="323"/>
      <c r="G654" s="320"/>
      <c r="H654" s="321"/>
    </row>
    <row r="655" spans="1:8" ht="14.4">
      <c r="A655" s="130">
        <f t="shared" si="22"/>
        <v>1975</v>
      </c>
      <c r="B655" s="305">
        <v>27425</v>
      </c>
      <c r="C655" s="302"/>
      <c r="D655" s="327">
        <v>12.9</v>
      </c>
      <c r="E655" s="323"/>
      <c r="F655" s="323"/>
      <c r="G655" s="320"/>
      <c r="H655" s="321"/>
    </row>
    <row r="656" spans="1:8" ht="14.4">
      <c r="A656" s="130">
        <f t="shared" si="22"/>
        <v>1975</v>
      </c>
      <c r="B656" s="305">
        <v>27453</v>
      </c>
      <c r="C656" s="302"/>
      <c r="D656" s="327">
        <v>14.8</v>
      </c>
      <c r="E656" s="323"/>
      <c r="F656" s="323"/>
      <c r="G656" s="320"/>
      <c r="H656" s="321"/>
    </row>
    <row r="657" spans="1:8" ht="14.4">
      <c r="A657" s="130">
        <f t="shared" ref="A657:A720" si="23">IF(MONTH(B657)&gt;9,YEAR(B657)+1,YEAR(B657))</f>
        <v>1975</v>
      </c>
      <c r="B657" s="305">
        <v>27484</v>
      </c>
      <c r="C657" s="302"/>
      <c r="D657" s="327">
        <v>14.8</v>
      </c>
      <c r="E657" s="323"/>
      <c r="F657" s="323"/>
      <c r="G657" s="320"/>
      <c r="H657" s="321"/>
    </row>
    <row r="658" spans="1:8" ht="14.4">
      <c r="A658" s="130">
        <f t="shared" si="23"/>
        <v>1975</v>
      </c>
      <c r="B658" s="305">
        <v>27514</v>
      </c>
      <c r="C658" s="302"/>
      <c r="D658" s="327">
        <v>12.8</v>
      </c>
      <c r="E658" s="323"/>
      <c r="F658" s="323"/>
      <c r="G658" s="320"/>
      <c r="H658" s="321"/>
    </row>
    <row r="659" spans="1:8" ht="14.4">
      <c r="A659" s="130">
        <f t="shared" si="23"/>
        <v>1975</v>
      </c>
      <c r="B659" s="305">
        <v>27545</v>
      </c>
      <c r="C659" s="302"/>
      <c r="D659" s="327">
        <v>8.5</v>
      </c>
      <c r="E659" s="323"/>
      <c r="F659" s="323"/>
      <c r="G659" s="320"/>
      <c r="H659" s="321"/>
    </row>
    <row r="660" spans="1:8" ht="14.4">
      <c r="A660" s="130">
        <f t="shared" si="23"/>
        <v>1975</v>
      </c>
      <c r="B660" s="305">
        <v>27575</v>
      </c>
      <c r="C660" s="302"/>
      <c r="D660" s="327">
        <v>14.6</v>
      </c>
      <c r="E660" s="323"/>
      <c r="F660" s="323"/>
      <c r="G660" s="320"/>
      <c r="H660" s="321"/>
    </row>
    <row r="661" spans="1:8" ht="14.4">
      <c r="A661" s="130">
        <f t="shared" si="23"/>
        <v>1975</v>
      </c>
      <c r="B661" s="305">
        <v>27606</v>
      </c>
      <c r="C661" s="302"/>
      <c r="D661" s="327">
        <v>14.8</v>
      </c>
      <c r="E661" s="323"/>
      <c r="F661" s="323"/>
      <c r="G661" s="320"/>
      <c r="H661" s="321"/>
    </row>
    <row r="662" spans="1:8" ht="14.4">
      <c r="A662" s="130">
        <f t="shared" si="23"/>
        <v>1975</v>
      </c>
      <c r="B662" s="305">
        <v>27637</v>
      </c>
      <c r="C662" s="302"/>
      <c r="D662" s="327">
        <v>14.8</v>
      </c>
      <c r="E662" s="323"/>
      <c r="F662" s="323"/>
      <c r="G662" s="320"/>
      <c r="H662" s="321"/>
    </row>
    <row r="663" spans="1:8" ht="14.4">
      <c r="A663" s="130">
        <f t="shared" si="23"/>
        <v>1975</v>
      </c>
      <c r="B663" s="305">
        <v>27667</v>
      </c>
      <c r="C663" s="302"/>
      <c r="D663" s="327">
        <v>15.4</v>
      </c>
      <c r="E663" s="323"/>
      <c r="F663" s="323"/>
      <c r="G663" s="320"/>
      <c r="H663" s="321"/>
    </row>
    <row r="664" spans="1:8" ht="14.4">
      <c r="A664" s="130">
        <f t="shared" si="23"/>
        <v>1976</v>
      </c>
      <c r="B664" s="305">
        <v>27698</v>
      </c>
      <c r="C664" s="302"/>
      <c r="D664" s="327">
        <v>14.8</v>
      </c>
      <c r="E664" s="323"/>
      <c r="F664" s="323"/>
      <c r="G664" s="320"/>
      <c r="H664" s="321"/>
    </row>
    <row r="665" spans="1:8" ht="14.4">
      <c r="A665" s="130">
        <f t="shared" si="23"/>
        <v>1976</v>
      </c>
      <c r="B665" s="305">
        <v>27728</v>
      </c>
      <c r="C665" s="302"/>
      <c r="D665" s="327">
        <v>14</v>
      </c>
      <c r="E665" s="323"/>
      <c r="F665" s="323"/>
      <c r="G665" s="320"/>
      <c r="H665" s="321"/>
    </row>
    <row r="666" spans="1:8" ht="14.4">
      <c r="A666" s="130">
        <f t="shared" si="23"/>
        <v>1976</v>
      </c>
      <c r="B666" s="305">
        <v>27759</v>
      </c>
      <c r="C666" s="302"/>
      <c r="D666" s="327">
        <v>14.2</v>
      </c>
      <c r="E666" s="323"/>
      <c r="F666" s="323"/>
      <c r="G666" s="320"/>
      <c r="H666" s="321"/>
    </row>
    <row r="667" spans="1:8" ht="14.4">
      <c r="A667" s="130">
        <f t="shared" si="23"/>
        <v>1976</v>
      </c>
      <c r="B667" s="305">
        <v>27790</v>
      </c>
      <c r="C667" s="302"/>
      <c r="D667" s="327">
        <v>14.4</v>
      </c>
      <c r="E667" s="323"/>
      <c r="F667" s="323"/>
      <c r="G667" s="320"/>
      <c r="H667" s="321"/>
    </row>
    <row r="668" spans="1:8" ht="14.4">
      <c r="A668" s="130">
        <f t="shared" si="23"/>
        <v>1976</v>
      </c>
      <c r="B668" s="305">
        <v>27819</v>
      </c>
      <c r="C668" s="302"/>
      <c r="D668" s="327">
        <v>15.2</v>
      </c>
      <c r="E668" s="323"/>
      <c r="F668" s="323"/>
      <c r="G668" s="320"/>
      <c r="H668" s="321"/>
    </row>
    <row r="669" spans="1:8" ht="14.4">
      <c r="A669" s="130">
        <f t="shared" si="23"/>
        <v>1976</v>
      </c>
      <c r="B669" s="305">
        <v>27850</v>
      </c>
      <c r="C669" s="302"/>
      <c r="D669" s="327">
        <v>14.6</v>
      </c>
      <c r="E669" s="323"/>
      <c r="F669" s="323"/>
      <c r="G669" s="320"/>
      <c r="H669" s="321"/>
    </row>
    <row r="670" spans="1:8" ht="14.4">
      <c r="A670" s="130">
        <f t="shared" si="23"/>
        <v>1976</v>
      </c>
      <c r="B670" s="305">
        <v>27880</v>
      </c>
      <c r="C670" s="302"/>
      <c r="D670" s="327">
        <v>15.6</v>
      </c>
      <c r="E670" s="323"/>
      <c r="F670" s="323"/>
      <c r="G670" s="320"/>
      <c r="H670" s="321"/>
    </row>
    <row r="671" spans="1:8" ht="14.4">
      <c r="A671" s="130">
        <f t="shared" si="23"/>
        <v>1976</v>
      </c>
      <c r="B671" s="305">
        <v>27911</v>
      </c>
      <c r="C671" s="302"/>
      <c r="D671" s="327">
        <v>12.8</v>
      </c>
      <c r="E671" s="323"/>
      <c r="F671" s="323"/>
      <c r="G671" s="320"/>
      <c r="H671" s="321"/>
    </row>
    <row r="672" spans="1:8" ht="14.4">
      <c r="A672" s="130">
        <f t="shared" si="23"/>
        <v>1976</v>
      </c>
      <c r="B672" s="305">
        <v>27941</v>
      </c>
      <c r="C672" s="302"/>
      <c r="D672" s="327">
        <v>15.2</v>
      </c>
      <c r="E672" s="323"/>
      <c r="F672" s="323"/>
      <c r="G672" s="320"/>
      <c r="H672" s="321"/>
    </row>
    <row r="673" spans="1:8" ht="14.4">
      <c r="A673" s="130">
        <f t="shared" si="23"/>
        <v>1976</v>
      </c>
      <c r="B673" s="305">
        <v>27972</v>
      </c>
      <c r="C673" s="302"/>
      <c r="D673" s="327">
        <v>14.6</v>
      </c>
      <c r="E673" s="323"/>
      <c r="F673" s="323"/>
      <c r="G673" s="320"/>
      <c r="H673" s="321"/>
    </row>
    <row r="674" spans="1:8" ht="14.4">
      <c r="A674" s="130">
        <f t="shared" si="23"/>
        <v>1976</v>
      </c>
      <c r="B674" s="305">
        <v>28003</v>
      </c>
      <c r="C674" s="302"/>
      <c r="D674" s="327">
        <v>15</v>
      </c>
      <c r="E674" s="323"/>
      <c r="F674" s="323"/>
      <c r="G674" s="320"/>
      <c r="H674" s="321"/>
    </row>
    <row r="675" spans="1:8" ht="14.4">
      <c r="A675" s="130">
        <f t="shared" si="23"/>
        <v>1976</v>
      </c>
      <c r="B675" s="305">
        <v>28033</v>
      </c>
      <c r="C675" s="302"/>
      <c r="D675" s="327">
        <v>15.4</v>
      </c>
      <c r="E675" s="323"/>
      <c r="F675" s="323"/>
      <c r="G675" s="320"/>
      <c r="H675" s="321"/>
    </row>
    <row r="676" spans="1:8" ht="14.4">
      <c r="A676" s="130">
        <f t="shared" si="23"/>
        <v>1977</v>
      </c>
      <c r="B676" s="305">
        <v>28064</v>
      </c>
      <c r="C676" s="302"/>
      <c r="D676" s="327">
        <v>15.5</v>
      </c>
      <c r="E676" s="323"/>
      <c r="F676" s="323"/>
      <c r="G676" s="320"/>
      <c r="H676" s="321"/>
    </row>
    <row r="677" spans="1:8" ht="14.4">
      <c r="A677" s="130">
        <f t="shared" si="23"/>
        <v>1977</v>
      </c>
      <c r="B677" s="305">
        <v>28094</v>
      </c>
      <c r="C677" s="302"/>
      <c r="D677" s="327">
        <v>15.6</v>
      </c>
      <c r="E677" s="323"/>
      <c r="F677" s="323"/>
      <c r="G677" s="320"/>
      <c r="H677" s="321"/>
    </row>
    <row r="678" spans="1:8" ht="14.4">
      <c r="A678" s="130">
        <f t="shared" si="23"/>
        <v>1977</v>
      </c>
      <c r="B678" s="305">
        <v>28125</v>
      </c>
      <c r="C678" s="302"/>
      <c r="D678" s="327">
        <v>15.6</v>
      </c>
      <c r="E678" s="323"/>
      <c r="F678" s="323"/>
      <c r="G678" s="320"/>
      <c r="H678" s="321"/>
    </row>
    <row r="679" spans="1:8" ht="14.4">
      <c r="A679" s="130">
        <f t="shared" si="23"/>
        <v>1977</v>
      </c>
      <c r="B679" s="305">
        <v>28156</v>
      </c>
      <c r="C679" s="302"/>
      <c r="D679" s="327">
        <v>15.9</v>
      </c>
      <c r="E679" s="323"/>
      <c r="F679" s="323"/>
      <c r="G679" s="320"/>
      <c r="H679" s="321"/>
    </row>
    <row r="680" spans="1:8" ht="14.4">
      <c r="A680" s="130">
        <f t="shared" si="23"/>
        <v>1977</v>
      </c>
      <c r="B680" s="305">
        <v>28184</v>
      </c>
      <c r="C680" s="302"/>
      <c r="D680" s="327">
        <v>15.6</v>
      </c>
      <c r="E680" s="323"/>
      <c r="F680" s="323"/>
      <c r="G680" s="320"/>
      <c r="H680" s="321"/>
    </row>
    <row r="681" spans="1:8" ht="14.4">
      <c r="A681" s="130">
        <f t="shared" si="23"/>
        <v>1977</v>
      </c>
      <c r="B681" s="305">
        <v>28215</v>
      </c>
      <c r="C681" s="302"/>
      <c r="D681" s="327">
        <v>15.8</v>
      </c>
      <c r="E681" s="323"/>
      <c r="F681" s="323"/>
      <c r="G681" s="320"/>
      <c r="H681" s="321"/>
    </row>
    <row r="682" spans="1:8" ht="14.4">
      <c r="A682" s="130">
        <f t="shared" si="23"/>
        <v>1977</v>
      </c>
      <c r="B682" s="305">
        <v>28245</v>
      </c>
      <c r="C682" s="302"/>
      <c r="D682" s="327">
        <v>15.6</v>
      </c>
      <c r="E682" s="323"/>
      <c r="F682" s="323"/>
      <c r="G682" s="320"/>
      <c r="H682" s="321"/>
    </row>
    <row r="683" spans="1:8" ht="14.4">
      <c r="A683" s="130">
        <f t="shared" si="23"/>
        <v>1977</v>
      </c>
      <c r="B683" s="305">
        <v>28276</v>
      </c>
      <c r="C683" s="302"/>
      <c r="D683" s="327">
        <v>15.8</v>
      </c>
      <c r="E683" s="323"/>
      <c r="F683" s="323"/>
      <c r="G683" s="320"/>
      <c r="H683" s="321"/>
    </row>
    <row r="684" spans="1:8" ht="14.4">
      <c r="A684" s="130">
        <f t="shared" si="23"/>
        <v>1977</v>
      </c>
      <c r="B684" s="305">
        <v>28306</v>
      </c>
      <c r="C684" s="302"/>
      <c r="D684" s="327">
        <v>15.3</v>
      </c>
      <c r="E684" s="323"/>
      <c r="F684" s="323"/>
      <c r="G684" s="320"/>
      <c r="H684" s="321"/>
    </row>
    <row r="685" spans="1:8" ht="14.4">
      <c r="A685" s="130">
        <f t="shared" si="23"/>
        <v>1977</v>
      </c>
      <c r="B685" s="305">
        <v>28337</v>
      </c>
      <c r="C685" s="302"/>
      <c r="D685" s="327">
        <v>15.2</v>
      </c>
      <c r="E685" s="323"/>
      <c r="F685" s="323"/>
      <c r="G685" s="320"/>
      <c r="H685" s="321"/>
    </row>
    <row r="686" spans="1:8" ht="14.4">
      <c r="A686" s="130">
        <f t="shared" si="23"/>
        <v>1977</v>
      </c>
      <c r="B686" s="305">
        <v>28368</v>
      </c>
      <c r="C686" s="302"/>
      <c r="D686" s="327">
        <v>15.1</v>
      </c>
      <c r="E686" s="323"/>
      <c r="F686" s="323"/>
      <c r="G686" s="320"/>
      <c r="H686" s="321"/>
    </row>
    <row r="687" spans="1:8" ht="14.4">
      <c r="A687" s="130">
        <f t="shared" si="23"/>
        <v>1977</v>
      </c>
      <c r="B687" s="305">
        <v>28398</v>
      </c>
      <c r="C687" s="302"/>
      <c r="D687" s="327">
        <v>15.3</v>
      </c>
      <c r="E687" s="323"/>
      <c r="F687" s="323"/>
      <c r="G687" s="320"/>
      <c r="H687" s="321"/>
    </row>
    <row r="688" spans="1:8" ht="14.4">
      <c r="A688" s="130">
        <f t="shared" si="23"/>
        <v>1978</v>
      </c>
      <c r="B688" s="305">
        <v>28429</v>
      </c>
      <c r="C688" s="302"/>
      <c r="D688" s="327">
        <v>14</v>
      </c>
      <c r="E688" s="323"/>
      <c r="F688" s="323"/>
      <c r="G688" s="320"/>
      <c r="H688" s="321"/>
    </row>
    <row r="689" spans="1:8" ht="14.4">
      <c r="A689" s="130">
        <f t="shared" si="23"/>
        <v>1978</v>
      </c>
      <c r="B689" s="305">
        <v>28459</v>
      </c>
      <c r="C689" s="302"/>
      <c r="D689" s="327">
        <v>15.5</v>
      </c>
      <c r="E689" s="323"/>
      <c r="F689" s="323"/>
      <c r="G689" s="320"/>
      <c r="H689" s="321"/>
    </row>
    <row r="690" spans="1:8" ht="14.4">
      <c r="A690" s="130">
        <f t="shared" si="23"/>
        <v>1978</v>
      </c>
      <c r="B690" s="305">
        <v>28490</v>
      </c>
      <c r="C690" s="302"/>
      <c r="D690" s="327">
        <v>14</v>
      </c>
      <c r="E690" s="323"/>
      <c r="F690" s="323"/>
      <c r="G690" s="320"/>
      <c r="H690" s="321"/>
    </row>
    <row r="691" spans="1:8" ht="14.4">
      <c r="A691" s="130">
        <f t="shared" si="23"/>
        <v>1978</v>
      </c>
      <c r="B691" s="305">
        <v>28521</v>
      </c>
      <c r="C691" s="302"/>
      <c r="D691" s="327">
        <v>13.5</v>
      </c>
      <c r="E691" s="323"/>
      <c r="F691" s="323"/>
      <c r="G691" s="320"/>
      <c r="H691" s="321"/>
    </row>
    <row r="692" spans="1:8" ht="14.4">
      <c r="A692" s="130">
        <f t="shared" si="23"/>
        <v>1978</v>
      </c>
      <c r="B692" s="305">
        <v>28549</v>
      </c>
      <c r="C692" s="302"/>
      <c r="D692" s="327">
        <v>12.1</v>
      </c>
      <c r="E692" s="323"/>
      <c r="F692" s="323"/>
      <c r="G692" s="320"/>
      <c r="H692" s="321"/>
    </row>
    <row r="693" spans="1:8" ht="14.4">
      <c r="A693" s="130">
        <f t="shared" si="23"/>
        <v>1978</v>
      </c>
      <c r="B693" s="305">
        <v>28580</v>
      </c>
      <c r="C693" s="302"/>
      <c r="D693" s="327">
        <v>14.1</v>
      </c>
      <c r="E693" s="323"/>
      <c r="F693" s="323"/>
      <c r="G693" s="320"/>
      <c r="H693" s="321"/>
    </row>
    <row r="694" spans="1:8" ht="14.4">
      <c r="A694" s="130">
        <f t="shared" si="23"/>
        <v>1978</v>
      </c>
      <c r="B694" s="305">
        <v>28610</v>
      </c>
      <c r="C694" s="302"/>
      <c r="D694" s="327">
        <v>9.6</v>
      </c>
      <c r="E694" s="323"/>
      <c r="F694" s="323"/>
      <c r="G694" s="320"/>
      <c r="H694" s="321"/>
    </row>
    <row r="695" spans="1:8" ht="14.4">
      <c r="A695" s="130">
        <f t="shared" si="23"/>
        <v>1978</v>
      </c>
      <c r="B695" s="305">
        <v>28641</v>
      </c>
      <c r="C695" s="302"/>
      <c r="D695" s="327">
        <v>8.5</v>
      </c>
      <c r="E695" s="323"/>
      <c r="F695" s="323"/>
      <c r="G695" s="320"/>
      <c r="H695" s="321"/>
    </row>
    <row r="696" spans="1:8" ht="14.4">
      <c r="A696" s="130">
        <f t="shared" si="23"/>
        <v>1978</v>
      </c>
      <c r="B696" s="305">
        <v>28671</v>
      </c>
      <c r="C696" s="302"/>
      <c r="D696" s="327">
        <v>14.8</v>
      </c>
      <c r="E696" s="323"/>
      <c r="F696" s="323"/>
      <c r="G696" s="320"/>
      <c r="H696" s="321"/>
    </row>
    <row r="697" spans="1:8" ht="14.4">
      <c r="A697" s="130">
        <f t="shared" si="23"/>
        <v>1978</v>
      </c>
      <c r="B697" s="305">
        <v>28702</v>
      </c>
      <c r="C697" s="302"/>
      <c r="D697" s="327">
        <v>15.8</v>
      </c>
      <c r="E697" s="323"/>
      <c r="F697" s="323"/>
      <c r="G697" s="320"/>
      <c r="H697" s="321"/>
    </row>
    <row r="698" spans="1:8" ht="14.4">
      <c r="A698" s="130">
        <f t="shared" si="23"/>
        <v>1978</v>
      </c>
      <c r="B698" s="305">
        <v>28733</v>
      </c>
      <c r="C698" s="302"/>
      <c r="D698" s="327">
        <v>15.2</v>
      </c>
      <c r="E698" s="323"/>
      <c r="F698" s="323"/>
      <c r="G698" s="320"/>
      <c r="H698" s="321"/>
    </row>
    <row r="699" spans="1:8" ht="14.4">
      <c r="A699" s="130">
        <f t="shared" si="23"/>
        <v>1978</v>
      </c>
      <c r="B699" s="305">
        <v>28763</v>
      </c>
      <c r="C699" s="302"/>
      <c r="D699" s="327">
        <v>16</v>
      </c>
      <c r="E699" s="323"/>
      <c r="F699" s="323"/>
      <c r="G699" s="320"/>
      <c r="H699" s="321"/>
    </row>
    <row r="700" spans="1:8" ht="14.4">
      <c r="A700" s="130">
        <f t="shared" si="23"/>
        <v>1979</v>
      </c>
      <c r="B700" s="305">
        <v>28794</v>
      </c>
      <c r="C700" s="302"/>
      <c r="D700" s="327">
        <v>15.6</v>
      </c>
      <c r="E700" s="323"/>
      <c r="F700" s="323"/>
      <c r="G700" s="320"/>
      <c r="H700" s="321"/>
    </row>
    <row r="701" spans="1:8" ht="14.4">
      <c r="A701" s="130">
        <f t="shared" si="23"/>
        <v>1979</v>
      </c>
      <c r="B701" s="305">
        <v>28824</v>
      </c>
      <c r="C701" s="302"/>
      <c r="D701" s="327">
        <v>14.4</v>
      </c>
      <c r="E701" s="323"/>
      <c r="F701" s="323"/>
      <c r="G701" s="320"/>
      <c r="H701" s="321"/>
    </row>
    <row r="702" spans="1:8" ht="14.4">
      <c r="A702" s="130">
        <f t="shared" si="23"/>
        <v>1979</v>
      </c>
      <c r="B702" s="305">
        <v>28855</v>
      </c>
      <c r="C702" s="302"/>
      <c r="D702" s="327">
        <v>14.2</v>
      </c>
      <c r="E702" s="323"/>
      <c r="F702" s="323"/>
      <c r="G702" s="320"/>
      <c r="H702" s="321"/>
    </row>
    <row r="703" spans="1:8" ht="14.4">
      <c r="A703" s="130">
        <f t="shared" si="23"/>
        <v>1979</v>
      </c>
      <c r="B703" s="305">
        <v>28886</v>
      </c>
      <c r="C703" s="302"/>
      <c r="D703" s="327">
        <v>13.7</v>
      </c>
      <c r="E703" s="323"/>
      <c r="F703" s="323"/>
      <c r="G703" s="320"/>
      <c r="H703" s="321"/>
    </row>
    <row r="704" spans="1:8" ht="14.4">
      <c r="A704" s="130">
        <f t="shared" si="23"/>
        <v>1979</v>
      </c>
      <c r="B704" s="305">
        <v>28914</v>
      </c>
      <c r="C704" s="302"/>
      <c r="D704" s="327">
        <v>12.9</v>
      </c>
      <c r="E704" s="323"/>
      <c r="F704" s="323"/>
      <c r="G704" s="320"/>
      <c r="H704" s="321"/>
    </row>
    <row r="705" spans="1:8" ht="14.4">
      <c r="A705" s="130">
        <f t="shared" si="23"/>
        <v>1979</v>
      </c>
      <c r="B705" s="305">
        <v>28945</v>
      </c>
      <c r="C705" s="302"/>
      <c r="D705" s="327">
        <v>15</v>
      </c>
      <c r="E705" s="323"/>
      <c r="F705" s="323"/>
      <c r="G705" s="320"/>
      <c r="H705" s="321"/>
    </row>
    <row r="706" spans="1:8" ht="14.4">
      <c r="A706" s="130">
        <f t="shared" si="23"/>
        <v>1979</v>
      </c>
      <c r="B706" s="305">
        <v>28975</v>
      </c>
      <c r="C706" s="302"/>
      <c r="D706" s="327">
        <v>14.2</v>
      </c>
      <c r="E706" s="323"/>
      <c r="F706" s="323"/>
      <c r="G706" s="320"/>
      <c r="H706" s="321"/>
    </row>
    <row r="707" spans="1:8" ht="14.4">
      <c r="A707" s="130">
        <f t="shared" si="23"/>
        <v>1979</v>
      </c>
      <c r="B707" s="305">
        <v>29006</v>
      </c>
      <c r="C707" s="302"/>
      <c r="D707" s="327">
        <v>13.9</v>
      </c>
      <c r="E707" s="323"/>
      <c r="F707" s="323"/>
      <c r="G707" s="320"/>
      <c r="H707" s="321"/>
    </row>
    <row r="708" spans="1:8" ht="14.4">
      <c r="A708" s="130">
        <f t="shared" si="23"/>
        <v>1979</v>
      </c>
      <c r="B708" s="305">
        <v>29036</v>
      </c>
      <c r="C708" s="302"/>
      <c r="D708" s="327">
        <v>14.6</v>
      </c>
      <c r="E708" s="323"/>
      <c r="F708" s="323"/>
      <c r="G708" s="320"/>
      <c r="H708" s="321"/>
    </row>
    <row r="709" spans="1:8" ht="14.4">
      <c r="A709" s="130">
        <f t="shared" si="23"/>
        <v>1979</v>
      </c>
      <c r="B709" s="305">
        <v>29067</v>
      </c>
      <c r="C709" s="302"/>
      <c r="D709" s="327">
        <v>15.2</v>
      </c>
      <c r="E709" s="323"/>
      <c r="F709" s="323"/>
      <c r="G709" s="320"/>
      <c r="H709" s="321"/>
    </row>
    <row r="710" spans="1:8" ht="14.4">
      <c r="A710" s="130">
        <f t="shared" si="23"/>
        <v>1979</v>
      </c>
      <c r="B710" s="305">
        <v>29098</v>
      </c>
      <c r="C710" s="302"/>
      <c r="D710" s="327">
        <v>15</v>
      </c>
      <c r="E710" s="323"/>
      <c r="F710" s="323"/>
      <c r="G710" s="320"/>
      <c r="H710" s="321"/>
    </row>
    <row r="711" spans="1:8" ht="14.4">
      <c r="A711" s="130">
        <f t="shared" si="23"/>
        <v>1979</v>
      </c>
      <c r="B711" s="305">
        <v>29128</v>
      </c>
      <c r="C711" s="302"/>
      <c r="D711" s="327">
        <v>15</v>
      </c>
      <c r="E711" s="323"/>
      <c r="F711" s="323"/>
      <c r="G711" s="320"/>
      <c r="H711" s="321"/>
    </row>
    <row r="712" spans="1:8" ht="14.4">
      <c r="A712" s="130">
        <f t="shared" si="23"/>
        <v>1980</v>
      </c>
      <c r="B712" s="305">
        <v>29159</v>
      </c>
      <c r="C712" s="302"/>
      <c r="D712" s="327">
        <v>14</v>
      </c>
      <c r="E712" s="323"/>
      <c r="F712" s="323"/>
      <c r="G712" s="320"/>
      <c r="H712" s="321"/>
    </row>
    <row r="713" spans="1:8" ht="14.4">
      <c r="A713" s="130">
        <f t="shared" si="23"/>
        <v>1980</v>
      </c>
      <c r="B713" s="305">
        <v>29189</v>
      </c>
      <c r="C713" s="302"/>
      <c r="D713" s="327">
        <v>14.6</v>
      </c>
      <c r="E713" s="323"/>
      <c r="F713" s="323"/>
      <c r="G713" s="320"/>
      <c r="H713" s="321"/>
    </row>
    <row r="714" spans="1:8" ht="14.4">
      <c r="A714" s="130">
        <f t="shared" si="23"/>
        <v>1980</v>
      </c>
      <c r="B714" s="305">
        <v>29220</v>
      </c>
      <c r="C714" s="302"/>
      <c r="D714" s="327">
        <v>14.8</v>
      </c>
      <c r="E714" s="323"/>
      <c r="F714" s="323"/>
      <c r="G714" s="320"/>
      <c r="H714" s="321"/>
    </row>
    <row r="715" spans="1:8" ht="14.4">
      <c r="A715" s="130">
        <f t="shared" si="23"/>
        <v>1980</v>
      </c>
      <c r="B715" s="305">
        <v>29251</v>
      </c>
      <c r="C715" s="302"/>
      <c r="D715" s="327">
        <v>14</v>
      </c>
      <c r="E715" s="323"/>
      <c r="F715" s="323"/>
      <c r="G715" s="320"/>
      <c r="H715" s="321"/>
    </row>
    <row r="716" spans="1:8" ht="14.4">
      <c r="A716" s="130">
        <f t="shared" si="23"/>
        <v>1980</v>
      </c>
      <c r="B716" s="305">
        <v>29280</v>
      </c>
      <c r="C716" s="302"/>
      <c r="D716" s="327">
        <v>10.199999999999999</v>
      </c>
      <c r="E716" s="323"/>
      <c r="F716" s="323"/>
      <c r="G716" s="320"/>
      <c r="H716" s="321"/>
    </row>
    <row r="717" spans="1:8" ht="14.4">
      <c r="A717" s="130">
        <f t="shared" si="23"/>
        <v>1980</v>
      </c>
      <c r="B717" s="305">
        <v>29311</v>
      </c>
      <c r="C717" s="302"/>
      <c r="D717" s="327">
        <v>15.2</v>
      </c>
      <c r="E717" s="323"/>
      <c r="F717" s="323"/>
      <c r="G717" s="320"/>
      <c r="H717" s="321"/>
    </row>
    <row r="718" spans="1:8" ht="14.4">
      <c r="A718" s="130">
        <f t="shared" si="23"/>
        <v>1980</v>
      </c>
      <c r="B718" s="305">
        <v>29341</v>
      </c>
      <c r="C718" s="302"/>
      <c r="D718" s="327">
        <v>14.2</v>
      </c>
      <c r="E718" s="323"/>
      <c r="F718" s="323"/>
      <c r="G718" s="320"/>
      <c r="H718" s="321"/>
    </row>
    <row r="719" spans="1:8" ht="14.4">
      <c r="A719" s="130">
        <f t="shared" si="23"/>
        <v>1980</v>
      </c>
      <c r="B719" s="305">
        <v>29372</v>
      </c>
      <c r="C719" s="302"/>
      <c r="D719" s="327">
        <v>15</v>
      </c>
      <c r="E719" s="323"/>
      <c r="F719" s="323"/>
      <c r="G719" s="320"/>
      <c r="H719" s="321"/>
    </row>
    <row r="720" spans="1:8" ht="14.4">
      <c r="A720" s="130">
        <f t="shared" si="23"/>
        <v>1980</v>
      </c>
      <c r="B720" s="305">
        <v>29402</v>
      </c>
      <c r="C720" s="302"/>
      <c r="D720" s="327">
        <v>14.2</v>
      </c>
      <c r="E720" s="323"/>
      <c r="F720" s="323"/>
      <c r="G720" s="320"/>
      <c r="H720" s="321"/>
    </row>
    <row r="721" spans="1:8" ht="14.4">
      <c r="A721" s="130">
        <f t="shared" ref="A721:A784" si="24">IF(MONTH(B721)&gt;9,YEAR(B721)+1,YEAR(B721))</f>
        <v>1980</v>
      </c>
      <c r="B721" s="305">
        <v>29433</v>
      </c>
      <c r="C721" s="302"/>
      <c r="D721" s="327">
        <v>15.2</v>
      </c>
      <c r="E721" s="323"/>
      <c r="F721" s="323"/>
      <c r="G721" s="320"/>
      <c r="H721" s="321"/>
    </row>
    <row r="722" spans="1:8" ht="14.4">
      <c r="A722" s="130">
        <f t="shared" si="24"/>
        <v>1980</v>
      </c>
      <c r="B722" s="305">
        <v>29464</v>
      </c>
      <c r="C722" s="302"/>
      <c r="D722" s="327">
        <v>15.6</v>
      </c>
      <c r="E722" s="323"/>
      <c r="F722" s="323"/>
      <c r="G722" s="320"/>
      <c r="H722" s="321"/>
    </row>
    <row r="723" spans="1:8" ht="14.4">
      <c r="A723" s="130">
        <f t="shared" si="24"/>
        <v>1980</v>
      </c>
      <c r="B723" s="305">
        <v>29494</v>
      </c>
      <c r="C723" s="302"/>
      <c r="D723" s="327">
        <v>12.8</v>
      </c>
      <c r="E723" s="323"/>
      <c r="F723" s="323"/>
      <c r="G723" s="320"/>
      <c r="H723" s="321"/>
    </row>
    <row r="724" spans="1:8" ht="14.4">
      <c r="A724" s="130">
        <f t="shared" si="24"/>
        <v>1981</v>
      </c>
      <c r="B724" s="305">
        <v>29525</v>
      </c>
      <c r="C724" s="302"/>
      <c r="D724" s="327">
        <v>15.6</v>
      </c>
      <c r="E724" s="323"/>
      <c r="F724" s="323"/>
      <c r="G724" s="320"/>
      <c r="H724" s="321"/>
    </row>
    <row r="725" spans="1:8" ht="14.4">
      <c r="A725" s="130">
        <f t="shared" si="24"/>
        <v>1981</v>
      </c>
      <c r="B725" s="305">
        <v>29555</v>
      </c>
      <c r="C725" s="302"/>
      <c r="D725" s="327">
        <v>16</v>
      </c>
      <c r="E725" s="323"/>
      <c r="F725" s="323"/>
      <c r="G725" s="320"/>
      <c r="H725" s="321"/>
    </row>
    <row r="726" spans="1:8" ht="14.4">
      <c r="A726" s="130">
        <f t="shared" si="24"/>
        <v>1981</v>
      </c>
      <c r="B726" s="305">
        <v>29586</v>
      </c>
      <c r="C726" s="302"/>
      <c r="D726" s="327">
        <v>15.2</v>
      </c>
      <c r="E726" s="323"/>
      <c r="F726" s="323"/>
      <c r="G726" s="320"/>
      <c r="H726" s="321"/>
    </row>
    <row r="727" spans="1:8" ht="14.4">
      <c r="A727" s="130">
        <f t="shared" si="24"/>
        <v>1981</v>
      </c>
      <c r="B727" s="305">
        <v>29617</v>
      </c>
      <c r="C727" s="302"/>
      <c r="D727" s="327">
        <v>14.2</v>
      </c>
      <c r="E727" s="323"/>
      <c r="F727" s="323"/>
      <c r="G727" s="320"/>
      <c r="H727" s="321"/>
    </row>
    <row r="728" spans="1:8" ht="14.4">
      <c r="A728" s="130">
        <f t="shared" si="24"/>
        <v>1981</v>
      </c>
      <c r="B728" s="305">
        <v>29645</v>
      </c>
      <c r="C728" s="302"/>
      <c r="D728" s="327">
        <v>15.2</v>
      </c>
      <c r="E728" s="323"/>
      <c r="F728" s="323"/>
      <c r="G728" s="320"/>
      <c r="H728" s="321"/>
    </row>
    <row r="729" spans="1:8" ht="14.4">
      <c r="A729" s="130">
        <f t="shared" si="24"/>
        <v>1981</v>
      </c>
      <c r="B729" s="305">
        <v>29676</v>
      </c>
      <c r="C729" s="302"/>
      <c r="D729" s="327">
        <v>14.6</v>
      </c>
      <c r="E729" s="323"/>
      <c r="F729" s="323"/>
      <c r="G729" s="320"/>
      <c r="H729" s="321"/>
    </row>
    <row r="730" spans="1:8" ht="14.4">
      <c r="A730" s="130">
        <f t="shared" si="24"/>
        <v>1981</v>
      </c>
      <c r="B730" s="305">
        <v>29706</v>
      </c>
      <c r="C730" s="302"/>
      <c r="D730" s="327">
        <v>15</v>
      </c>
      <c r="E730" s="323"/>
      <c r="F730" s="323"/>
      <c r="G730" s="320"/>
      <c r="H730" s="321"/>
    </row>
    <row r="731" spans="1:8" ht="14.4">
      <c r="A731" s="130">
        <f t="shared" si="24"/>
        <v>1981</v>
      </c>
      <c r="B731" s="305">
        <v>29737</v>
      </c>
      <c r="C731" s="302"/>
      <c r="D731" s="327">
        <v>15</v>
      </c>
      <c r="E731" s="323"/>
      <c r="F731" s="323"/>
      <c r="G731" s="320"/>
      <c r="H731" s="321"/>
    </row>
    <row r="732" spans="1:8" ht="14.4">
      <c r="A732" s="130">
        <f t="shared" si="24"/>
        <v>1981</v>
      </c>
      <c r="B732" s="305">
        <v>29767</v>
      </c>
      <c r="C732" s="302"/>
      <c r="D732" s="327">
        <v>15</v>
      </c>
      <c r="E732" s="323"/>
      <c r="F732" s="323"/>
      <c r="G732" s="320"/>
      <c r="H732" s="321"/>
    </row>
    <row r="733" spans="1:8" ht="14.4">
      <c r="A733" s="130">
        <f t="shared" si="24"/>
        <v>1981</v>
      </c>
      <c r="B733" s="305">
        <v>29798</v>
      </c>
      <c r="C733" s="302"/>
      <c r="D733" s="327">
        <v>15.4</v>
      </c>
      <c r="E733" s="323"/>
      <c r="F733" s="323"/>
      <c r="G733" s="320"/>
      <c r="H733" s="321"/>
    </row>
    <row r="734" spans="1:8" ht="14.4">
      <c r="A734" s="130">
        <f t="shared" si="24"/>
        <v>1981</v>
      </c>
      <c r="B734" s="305">
        <v>29829</v>
      </c>
      <c r="C734" s="302"/>
      <c r="D734" s="327">
        <v>15.4</v>
      </c>
      <c r="E734" s="323"/>
      <c r="F734" s="323"/>
      <c r="G734" s="320"/>
      <c r="H734" s="321"/>
    </row>
    <row r="735" spans="1:8" ht="14.4">
      <c r="A735" s="130">
        <f t="shared" si="24"/>
        <v>1981</v>
      </c>
      <c r="B735" s="305">
        <v>29859</v>
      </c>
      <c r="C735" s="302"/>
      <c r="D735" s="327">
        <v>14.8</v>
      </c>
      <c r="E735" s="323"/>
      <c r="F735" s="323"/>
      <c r="G735" s="320"/>
      <c r="H735" s="321"/>
    </row>
    <row r="736" spans="1:8" ht="14.4">
      <c r="A736" s="130">
        <f t="shared" si="24"/>
        <v>1982</v>
      </c>
      <c r="B736" s="305">
        <v>29890</v>
      </c>
      <c r="C736" s="302"/>
      <c r="D736" s="327">
        <v>15.4</v>
      </c>
      <c r="E736" s="323"/>
      <c r="F736" s="323"/>
      <c r="G736" s="320"/>
      <c r="H736" s="321"/>
    </row>
    <row r="737" spans="1:8" ht="14.4">
      <c r="A737" s="130">
        <f t="shared" si="24"/>
        <v>1982</v>
      </c>
      <c r="B737" s="305">
        <v>29920</v>
      </c>
      <c r="C737" s="302"/>
      <c r="D737" s="327">
        <v>14</v>
      </c>
      <c r="E737" s="323"/>
      <c r="F737" s="323"/>
      <c r="G737" s="320"/>
      <c r="H737" s="321"/>
    </row>
    <row r="738" spans="1:8" ht="14.4">
      <c r="A738" s="130">
        <f t="shared" si="24"/>
        <v>1982</v>
      </c>
      <c r="B738" s="305">
        <v>29951</v>
      </c>
      <c r="C738" s="302"/>
      <c r="D738" s="327">
        <v>13.7</v>
      </c>
      <c r="E738" s="323"/>
      <c r="F738" s="323"/>
      <c r="G738" s="320"/>
      <c r="H738" s="321"/>
    </row>
    <row r="739" spans="1:8" ht="14.4">
      <c r="A739" s="130">
        <f t="shared" si="24"/>
        <v>1982</v>
      </c>
      <c r="B739" s="305">
        <v>29982</v>
      </c>
      <c r="C739" s="302"/>
      <c r="D739" s="327">
        <v>14</v>
      </c>
      <c r="E739" s="323"/>
      <c r="F739" s="323"/>
      <c r="G739" s="320"/>
      <c r="H739" s="321"/>
    </row>
    <row r="740" spans="1:8" ht="14.4">
      <c r="A740" s="130">
        <f t="shared" si="24"/>
        <v>1982</v>
      </c>
      <c r="B740" s="305">
        <v>30010</v>
      </c>
      <c r="C740" s="302"/>
      <c r="D740" s="327">
        <v>14</v>
      </c>
      <c r="E740" s="323"/>
      <c r="F740" s="323"/>
      <c r="G740" s="320"/>
      <c r="H740" s="321"/>
    </row>
    <row r="741" spans="1:8" ht="14.4">
      <c r="A741" s="130">
        <f t="shared" si="24"/>
        <v>1982</v>
      </c>
      <c r="B741" s="305">
        <v>30041</v>
      </c>
      <c r="C741" s="302"/>
      <c r="D741" s="327">
        <v>13.9</v>
      </c>
      <c r="E741" s="323"/>
      <c r="F741" s="323"/>
      <c r="G741" s="320"/>
      <c r="H741" s="321"/>
    </row>
    <row r="742" spans="1:8" ht="14.4">
      <c r="A742" s="130">
        <f t="shared" si="24"/>
        <v>1982</v>
      </c>
      <c r="B742" s="305">
        <v>30071</v>
      </c>
      <c r="C742" s="302"/>
      <c r="D742" s="327">
        <v>17</v>
      </c>
      <c r="E742" s="323"/>
      <c r="F742" s="323"/>
      <c r="G742" s="320"/>
      <c r="H742" s="321"/>
    </row>
    <row r="743" spans="1:8" ht="14.4">
      <c r="A743" s="130">
        <f t="shared" si="24"/>
        <v>1982</v>
      </c>
      <c r="B743" s="305">
        <v>30102</v>
      </c>
      <c r="C743" s="302"/>
      <c r="D743" s="327">
        <v>16.8</v>
      </c>
      <c r="E743" s="323"/>
      <c r="F743" s="323"/>
      <c r="G743" s="320"/>
      <c r="H743" s="321"/>
    </row>
    <row r="744" spans="1:8" ht="14.4">
      <c r="A744" s="130">
        <f t="shared" si="24"/>
        <v>1982</v>
      </c>
      <c r="B744" s="305">
        <v>30132</v>
      </c>
      <c r="C744" s="302"/>
      <c r="D744" s="327">
        <v>14.8</v>
      </c>
      <c r="E744" s="323"/>
      <c r="F744" s="323"/>
      <c r="G744" s="320"/>
      <c r="H744" s="321"/>
    </row>
    <row r="745" spans="1:8" ht="14.4">
      <c r="A745" s="130">
        <f t="shared" si="24"/>
        <v>1982</v>
      </c>
      <c r="B745" s="305">
        <v>30163</v>
      </c>
      <c r="C745" s="302"/>
      <c r="D745" s="327">
        <v>15.2</v>
      </c>
      <c r="E745" s="323"/>
      <c r="F745" s="323"/>
      <c r="G745" s="320"/>
      <c r="H745" s="321"/>
    </row>
    <row r="746" spans="1:8" ht="14.4">
      <c r="A746" s="130">
        <f t="shared" si="24"/>
        <v>1982</v>
      </c>
      <c r="B746" s="305">
        <v>30194</v>
      </c>
      <c r="C746" s="302"/>
      <c r="D746" s="327">
        <v>14.6</v>
      </c>
      <c r="E746" s="323"/>
      <c r="F746" s="323"/>
      <c r="G746" s="320"/>
      <c r="H746" s="321"/>
    </row>
    <row r="747" spans="1:8" ht="14.4">
      <c r="A747" s="130">
        <f t="shared" si="24"/>
        <v>1982</v>
      </c>
      <c r="B747" s="305">
        <v>30224</v>
      </c>
      <c r="C747" s="302"/>
      <c r="D747" s="327">
        <v>15.2</v>
      </c>
      <c r="E747" s="323"/>
      <c r="F747" s="323"/>
      <c r="G747" s="320"/>
      <c r="H747" s="321"/>
    </row>
    <row r="748" spans="1:8" ht="14.4">
      <c r="A748" s="130">
        <f t="shared" si="24"/>
        <v>1983</v>
      </c>
      <c r="B748" s="305">
        <v>30255</v>
      </c>
      <c r="C748" s="302"/>
      <c r="D748" s="327">
        <v>0</v>
      </c>
      <c r="E748" s="323"/>
      <c r="F748" s="323"/>
      <c r="G748" s="320"/>
      <c r="H748" s="321"/>
    </row>
    <row r="749" spans="1:8" ht="14.4">
      <c r="A749" s="130">
        <f t="shared" si="24"/>
        <v>1983</v>
      </c>
      <c r="B749" s="305">
        <v>30285</v>
      </c>
      <c r="C749" s="302"/>
      <c r="D749" s="327">
        <v>0</v>
      </c>
      <c r="E749" s="323"/>
      <c r="F749" s="323"/>
      <c r="G749" s="320"/>
      <c r="H749" s="321"/>
    </row>
    <row r="750" spans="1:8" ht="14.4">
      <c r="A750" s="130">
        <f t="shared" si="24"/>
        <v>1983</v>
      </c>
      <c r="B750" s="305">
        <v>30316</v>
      </c>
      <c r="C750" s="302"/>
      <c r="D750" s="327">
        <v>0</v>
      </c>
      <c r="E750" s="323"/>
      <c r="F750" s="323"/>
      <c r="G750" s="320"/>
      <c r="H750" s="321"/>
    </row>
    <row r="751" spans="1:8" ht="14.4">
      <c r="A751" s="130">
        <f t="shared" si="24"/>
        <v>1983</v>
      </c>
      <c r="B751" s="305">
        <v>30347</v>
      </c>
      <c r="C751" s="302"/>
      <c r="D751" s="327">
        <v>16.100000000000001</v>
      </c>
      <c r="E751" s="323"/>
      <c r="F751" s="323"/>
      <c r="G751" s="320"/>
      <c r="H751" s="321"/>
    </row>
    <row r="752" spans="1:8" ht="14.4">
      <c r="A752" s="130">
        <f t="shared" si="24"/>
        <v>1983</v>
      </c>
      <c r="B752" s="305">
        <v>30375</v>
      </c>
      <c r="C752" s="302"/>
      <c r="D752" s="327">
        <v>0</v>
      </c>
      <c r="E752" s="323"/>
      <c r="F752" s="323"/>
      <c r="G752" s="320"/>
      <c r="H752" s="321"/>
    </row>
    <row r="753" spans="1:8" ht="14.4">
      <c r="A753" s="130">
        <f t="shared" si="24"/>
        <v>1983</v>
      </c>
      <c r="B753" s="305">
        <v>30406</v>
      </c>
      <c r="C753" s="302"/>
      <c r="D753" s="327">
        <v>0</v>
      </c>
      <c r="E753" s="323"/>
      <c r="F753" s="323"/>
      <c r="G753" s="320"/>
      <c r="H753" s="321"/>
    </row>
    <row r="754" spans="1:8" ht="14.4">
      <c r="A754" s="130">
        <f t="shared" si="24"/>
        <v>1983</v>
      </c>
      <c r="B754" s="305">
        <v>30436</v>
      </c>
      <c r="C754" s="302"/>
      <c r="D754" s="327">
        <v>0</v>
      </c>
      <c r="E754" s="323"/>
      <c r="F754" s="323"/>
      <c r="G754" s="320"/>
      <c r="H754" s="321"/>
    </row>
    <row r="755" spans="1:8" ht="14.4">
      <c r="A755" s="130">
        <f t="shared" si="24"/>
        <v>1983</v>
      </c>
      <c r="B755" s="305">
        <v>30467</v>
      </c>
      <c r="C755" s="302"/>
      <c r="D755" s="327">
        <v>16.600000000000001</v>
      </c>
      <c r="E755" s="323"/>
      <c r="F755" s="323"/>
      <c r="G755" s="320"/>
      <c r="H755" s="321"/>
    </row>
    <row r="756" spans="1:8" ht="14.4">
      <c r="A756" s="130">
        <f t="shared" si="24"/>
        <v>1983</v>
      </c>
      <c r="B756" s="305">
        <v>30497</v>
      </c>
      <c r="C756" s="302"/>
      <c r="D756" s="327">
        <v>0</v>
      </c>
      <c r="E756" s="323"/>
      <c r="F756" s="323"/>
      <c r="G756" s="320"/>
      <c r="H756" s="321"/>
    </row>
    <row r="757" spans="1:8" ht="14.4">
      <c r="A757" s="130">
        <f t="shared" si="24"/>
        <v>1983</v>
      </c>
      <c r="B757" s="305">
        <v>30528</v>
      </c>
      <c r="C757" s="302"/>
      <c r="D757" s="327">
        <v>0</v>
      </c>
      <c r="E757" s="323"/>
      <c r="F757" s="323"/>
      <c r="G757" s="320"/>
      <c r="H757" s="321"/>
    </row>
    <row r="758" spans="1:8" ht="14.4">
      <c r="A758" s="130">
        <f t="shared" si="24"/>
        <v>1983</v>
      </c>
      <c r="B758" s="305">
        <v>30559</v>
      </c>
      <c r="C758" s="302"/>
      <c r="D758" s="327">
        <v>0</v>
      </c>
      <c r="E758" s="323"/>
      <c r="F758" s="323"/>
      <c r="G758" s="320"/>
      <c r="H758" s="321"/>
    </row>
    <row r="759" spans="1:8" ht="14.4">
      <c r="A759" s="130">
        <f t="shared" si="24"/>
        <v>1983</v>
      </c>
      <c r="B759" s="305">
        <v>30589</v>
      </c>
      <c r="C759" s="302"/>
      <c r="D759" s="327">
        <v>0</v>
      </c>
      <c r="E759" s="323"/>
      <c r="F759" s="323"/>
      <c r="G759" s="320"/>
      <c r="H759" s="321"/>
    </row>
    <row r="760" spans="1:8" ht="14.4">
      <c r="A760" s="130">
        <f t="shared" si="24"/>
        <v>1984</v>
      </c>
      <c r="B760" s="305">
        <v>30620</v>
      </c>
      <c r="C760" s="302"/>
      <c r="D760" s="327">
        <v>0</v>
      </c>
      <c r="E760" s="323"/>
      <c r="F760" s="323"/>
      <c r="G760" s="320"/>
      <c r="H760" s="321"/>
    </row>
    <row r="761" spans="1:8" ht="14.4">
      <c r="A761" s="130">
        <f t="shared" si="24"/>
        <v>1984</v>
      </c>
      <c r="B761" s="305">
        <v>30650</v>
      </c>
      <c r="C761" s="302"/>
      <c r="D761" s="327">
        <v>15.2</v>
      </c>
      <c r="E761" s="323"/>
      <c r="F761" s="323"/>
      <c r="G761" s="320"/>
      <c r="H761" s="321"/>
    </row>
    <row r="762" spans="1:8" ht="14.4">
      <c r="A762" s="130">
        <f t="shared" si="24"/>
        <v>1984</v>
      </c>
      <c r="B762" s="305">
        <v>30681</v>
      </c>
      <c r="C762" s="302"/>
      <c r="D762" s="327">
        <v>0</v>
      </c>
      <c r="E762" s="323"/>
      <c r="F762" s="323"/>
      <c r="G762" s="320"/>
      <c r="H762" s="321"/>
    </row>
    <row r="763" spans="1:8" ht="14.4">
      <c r="A763" s="130">
        <f t="shared" si="24"/>
        <v>1984</v>
      </c>
      <c r="B763" s="305">
        <v>30712</v>
      </c>
      <c r="C763" s="302"/>
      <c r="D763" s="327">
        <v>0</v>
      </c>
      <c r="E763" s="323"/>
      <c r="F763" s="323"/>
      <c r="G763" s="320"/>
      <c r="H763" s="321"/>
    </row>
    <row r="764" spans="1:8" ht="14.4">
      <c r="A764" s="130">
        <f t="shared" si="24"/>
        <v>1984</v>
      </c>
      <c r="B764" s="305">
        <v>30741</v>
      </c>
      <c r="C764" s="302"/>
      <c r="D764" s="327">
        <v>16.100000000000001</v>
      </c>
      <c r="E764" s="323"/>
      <c r="F764" s="323"/>
      <c r="G764" s="320"/>
      <c r="H764" s="321"/>
    </row>
    <row r="765" spans="1:8" ht="14.4">
      <c r="A765" s="130">
        <f t="shared" si="24"/>
        <v>1984</v>
      </c>
      <c r="B765" s="305">
        <v>30772</v>
      </c>
      <c r="C765" s="302"/>
      <c r="D765" s="327">
        <v>0</v>
      </c>
      <c r="E765" s="323"/>
      <c r="F765" s="323"/>
      <c r="G765" s="320"/>
      <c r="H765" s="321"/>
    </row>
    <row r="766" spans="1:8" ht="14.4">
      <c r="A766" s="130">
        <f t="shared" si="24"/>
        <v>1984</v>
      </c>
      <c r="B766" s="305">
        <v>30802</v>
      </c>
      <c r="C766" s="302"/>
      <c r="D766" s="327">
        <v>0</v>
      </c>
      <c r="E766" s="323"/>
      <c r="F766" s="323"/>
      <c r="G766" s="320"/>
      <c r="H766" s="321"/>
    </row>
    <row r="767" spans="1:8" ht="14.4">
      <c r="A767" s="130">
        <f t="shared" si="24"/>
        <v>1984</v>
      </c>
      <c r="B767" s="305">
        <v>30833</v>
      </c>
      <c r="C767" s="302"/>
      <c r="D767" s="327">
        <v>15</v>
      </c>
      <c r="E767" s="323"/>
      <c r="F767" s="323"/>
      <c r="G767" s="320"/>
      <c r="H767" s="321"/>
    </row>
    <row r="768" spans="1:8" ht="14.4">
      <c r="A768" s="130">
        <f t="shared" si="24"/>
        <v>1984</v>
      </c>
      <c r="B768" s="305">
        <v>30863</v>
      </c>
      <c r="C768" s="302"/>
      <c r="D768" s="327">
        <v>0</v>
      </c>
      <c r="E768" s="323"/>
      <c r="F768" s="323"/>
      <c r="G768" s="320"/>
      <c r="H768" s="321"/>
    </row>
    <row r="769" spans="1:8" ht="14.4">
      <c r="A769" s="130">
        <f t="shared" si="24"/>
        <v>1984</v>
      </c>
      <c r="B769" s="305">
        <v>30894</v>
      </c>
      <c r="C769" s="302"/>
      <c r="D769" s="327">
        <v>14.8</v>
      </c>
      <c r="E769" s="323"/>
      <c r="F769" s="323"/>
      <c r="G769" s="320"/>
      <c r="H769" s="321"/>
    </row>
    <row r="770" spans="1:8" ht="14.4">
      <c r="A770" s="130">
        <f t="shared" si="24"/>
        <v>1984</v>
      </c>
      <c r="B770" s="305">
        <v>30925</v>
      </c>
      <c r="C770" s="302"/>
      <c r="D770" s="327">
        <v>0</v>
      </c>
      <c r="E770" s="323"/>
      <c r="F770" s="323"/>
      <c r="G770" s="320"/>
      <c r="H770" s="321"/>
    </row>
    <row r="771" spans="1:8" ht="14.4">
      <c r="A771" s="130">
        <f t="shared" si="24"/>
        <v>1984</v>
      </c>
      <c r="B771" s="305">
        <v>30955</v>
      </c>
      <c r="C771" s="302"/>
      <c r="D771" s="327">
        <v>0</v>
      </c>
      <c r="E771" s="323"/>
      <c r="F771" s="323"/>
      <c r="G771" s="320"/>
      <c r="H771" s="321"/>
    </row>
    <row r="772" spans="1:8" ht="14.4">
      <c r="A772" s="130">
        <f t="shared" si="24"/>
        <v>1985</v>
      </c>
      <c r="B772" s="305">
        <v>30986</v>
      </c>
      <c r="C772" s="302"/>
      <c r="D772" s="327">
        <v>0</v>
      </c>
      <c r="E772" s="323"/>
      <c r="F772" s="323"/>
      <c r="G772" s="320"/>
      <c r="H772" s="321"/>
    </row>
    <row r="773" spans="1:8" ht="14.4">
      <c r="A773" s="130">
        <f t="shared" si="24"/>
        <v>1985</v>
      </c>
      <c r="B773" s="305">
        <v>31016</v>
      </c>
      <c r="C773" s="302"/>
      <c r="D773" s="327">
        <v>0</v>
      </c>
      <c r="E773" s="323"/>
      <c r="F773" s="323"/>
      <c r="G773" s="320"/>
      <c r="H773" s="321"/>
    </row>
    <row r="774" spans="1:8" ht="14.4">
      <c r="A774" s="130">
        <f t="shared" si="24"/>
        <v>1985</v>
      </c>
      <c r="B774" s="305">
        <v>31047</v>
      </c>
      <c r="C774" s="302"/>
      <c r="D774" s="327">
        <v>0</v>
      </c>
      <c r="E774" s="323"/>
      <c r="F774" s="323"/>
      <c r="G774" s="320"/>
      <c r="H774" s="321"/>
    </row>
    <row r="775" spans="1:8" ht="14.4">
      <c r="A775" s="130">
        <f t="shared" si="24"/>
        <v>1985</v>
      </c>
      <c r="B775" s="305">
        <v>31078</v>
      </c>
      <c r="C775" s="302"/>
      <c r="D775" s="327">
        <v>15.7</v>
      </c>
      <c r="E775" s="323"/>
      <c r="F775" s="323"/>
      <c r="G775" s="320"/>
      <c r="H775" s="321"/>
    </row>
    <row r="776" spans="1:8" ht="14.4">
      <c r="A776" s="130">
        <f t="shared" si="24"/>
        <v>1985</v>
      </c>
      <c r="B776" s="305">
        <v>31106</v>
      </c>
      <c r="C776" s="302"/>
      <c r="D776" s="327">
        <v>15.9</v>
      </c>
      <c r="E776" s="323"/>
      <c r="F776" s="323"/>
      <c r="G776" s="320"/>
      <c r="H776" s="321"/>
    </row>
    <row r="777" spans="1:8" ht="14.4">
      <c r="A777" s="130">
        <f t="shared" si="24"/>
        <v>1985</v>
      </c>
      <c r="B777" s="305">
        <v>31137</v>
      </c>
      <c r="C777" s="302"/>
      <c r="D777" s="327">
        <v>0</v>
      </c>
      <c r="E777" s="323"/>
      <c r="F777" s="323"/>
      <c r="G777" s="320"/>
      <c r="H777" s="321"/>
    </row>
    <row r="778" spans="1:8" ht="14.4">
      <c r="A778" s="130">
        <f t="shared" si="24"/>
        <v>1985</v>
      </c>
      <c r="B778" s="305">
        <v>31167</v>
      </c>
      <c r="C778" s="302"/>
      <c r="D778" s="327">
        <v>15.3</v>
      </c>
      <c r="E778" s="323"/>
      <c r="F778" s="323"/>
      <c r="G778" s="320"/>
      <c r="H778" s="321"/>
    </row>
    <row r="779" spans="1:8" ht="14.4">
      <c r="A779" s="130">
        <f t="shared" si="24"/>
        <v>1985</v>
      </c>
      <c r="B779" s="305">
        <v>31198</v>
      </c>
      <c r="C779" s="302"/>
      <c r="D779" s="327">
        <v>0</v>
      </c>
      <c r="E779" s="323"/>
      <c r="F779" s="323"/>
      <c r="G779" s="320"/>
      <c r="H779" s="321"/>
    </row>
    <row r="780" spans="1:8" ht="14.4">
      <c r="A780" s="130">
        <f t="shared" si="24"/>
        <v>1985</v>
      </c>
      <c r="B780" s="305">
        <v>31228</v>
      </c>
      <c r="C780" s="302"/>
      <c r="D780" s="327">
        <v>0</v>
      </c>
      <c r="E780" s="323"/>
      <c r="F780" s="323"/>
      <c r="G780" s="320"/>
      <c r="H780" s="321"/>
    </row>
    <row r="781" spans="1:8" ht="14.4">
      <c r="A781" s="130">
        <f t="shared" si="24"/>
        <v>1985</v>
      </c>
      <c r="B781" s="305">
        <v>31259</v>
      </c>
      <c r="C781" s="302"/>
      <c r="D781" s="327">
        <v>0</v>
      </c>
      <c r="E781" s="323"/>
      <c r="F781" s="323"/>
      <c r="G781" s="320"/>
      <c r="H781" s="321"/>
    </row>
    <row r="782" spans="1:8" ht="14.4">
      <c r="A782" s="130">
        <f t="shared" si="24"/>
        <v>1985</v>
      </c>
      <c r="B782" s="305">
        <v>31290</v>
      </c>
      <c r="C782" s="302"/>
      <c r="D782" s="327">
        <v>0</v>
      </c>
      <c r="E782" s="323"/>
      <c r="F782" s="323"/>
      <c r="G782" s="320"/>
      <c r="H782" s="321"/>
    </row>
    <row r="783" spans="1:8" ht="14.4">
      <c r="A783" s="130">
        <f t="shared" si="24"/>
        <v>1985</v>
      </c>
      <c r="B783" s="305">
        <v>31320</v>
      </c>
      <c r="C783" s="302"/>
      <c r="D783" s="327">
        <v>0</v>
      </c>
      <c r="E783" s="323"/>
      <c r="F783" s="323"/>
      <c r="G783" s="320"/>
      <c r="H783" s="321"/>
    </row>
    <row r="784" spans="1:8" ht="14.4">
      <c r="A784" s="130">
        <f t="shared" si="24"/>
        <v>1986</v>
      </c>
      <c r="B784" s="305">
        <v>31351</v>
      </c>
      <c r="C784" s="302"/>
      <c r="D784" s="327">
        <v>0</v>
      </c>
      <c r="E784" s="323"/>
      <c r="F784" s="323"/>
      <c r="G784" s="320"/>
      <c r="H784" s="321"/>
    </row>
    <row r="785" spans="1:8" ht="14.4">
      <c r="A785" s="130">
        <f t="shared" ref="A785:A848" si="25">IF(MONTH(B785)&gt;9,YEAR(B785)+1,YEAR(B785))</f>
        <v>1986</v>
      </c>
      <c r="B785" s="305">
        <v>31381</v>
      </c>
      <c r="C785" s="302"/>
      <c r="D785" s="327">
        <v>0</v>
      </c>
      <c r="E785" s="323"/>
      <c r="F785" s="323"/>
      <c r="G785" s="320"/>
      <c r="H785" s="321"/>
    </row>
    <row r="786" spans="1:8" ht="14.4">
      <c r="A786" s="130">
        <f t="shared" si="25"/>
        <v>1986</v>
      </c>
      <c r="B786" s="305">
        <v>31412</v>
      </c>
      <c r="C786" s="302"/>
      <c r="D786" s="327">
        <v>0</v>
      </c>
      <c r="E786" s="323"/>
      <c r="F786" s="323"/>
      <c r="G786" s="320"/>
      <c r="H786" s="321"/>
    </row>
    <row r="787" spans="1:8" ht="14.4">
      <c r="A787" s="130">
        <f t="shared" si="25"/>
        <v>1986</v>
      </c>
      <c r="B787" s="305">
        <v>31443</v>
      </c>
      <c r="C787" s="302"/>
      <c r="D787" s="327">
        <v>0</v>
      </c>
      <c r="E787" s="323"/>
      <c r="F787" s="323"/>
      <c r="G787" s="320"/>
      <c r="H787" s="321"/>
    </row>
    <row r="788" spans="1:8" ht="14.4">
      <c r="A788" s="130">
        <f t="shared" si="25"/>
        <v>1986</v>
      </c>
      <c r="B788" s="305">
        <v>31471</v>
      </c>
      <c r="C788" s="302"/>
      <c r="D788" s="327">
        <v>0</v>
      </c>
      <c r="E788" s="323"/>
      <c r="F788" s="323"/>
      <c r="G788" s="320"/>
      <c r="H788" s="321"/>
    </row>
    <row r="789" spans="1:8" ht="14.4">
      <c r="A789" s="130">
        <f t="shared" si="25"/>
        <v>1986</v>
      </c>
      <c r="B789" s="305">
        <v>31502</v>
      </c>
      <c r="C789" s="302"/>
      <c r="D789" s="327">
        <v>0</v>
      </c>
      <c r="E789" s="323"/>
      <c r="F789" s="323"/>
      <c r="G789" s="320"/>
      <c r="H789" s="321"/>
    </row>
    <row r="790" spans="1:8" ht="14.4">
      <c r="A790" s="130">
        <f t="shared" si="25"/>
        <v>1986</v>
      </c>
      <c r="B790" s="305">
        <v>31532</v>
      </c>
      <c r="C790" s="302"/>
      <c r="D790" s="327">
        <v>0</v>
      </c>
      <c r="E790" s="323"/>
      <c r="F790" s="323"/>
      <c r="G790" s="320"/>
      <c r="H790" s="321"/>
    </row>
    <row r="791" spans="1:8" ht="14.4">
      <c r="A791" s="130">
        <f t="shared" si="25"/>
        <v>1986</v>
      </c>
      <c r="B791" s="305">
        <v>31563</v>
      </c>
      <c r="C791" s="302"/>
      <c r="D791" s="327">
        <v>0</v>
      </c>
      <c r="E791" s="323"/>
      <c r="F791" s="323"/>
      <c r="G791" s="320"/>
      <c r="H791" s="321"/>
    </row>
    <row r="792" spans="1:8" ht="14.4">
      <c r="A792" s="130">
        <f t="shared" si="25"/>
        <v>1986</v>
      </c>
      <c r="B792" s="305">
        <v>31593</v>
      </c>
      <c r="C792" s="302"/>
      <c r="D792" s="327">
        <v>0</v>
      </c>
      <c r="E792" s="323"/>
      <c r="F792" s="323"/>
      <c r="G792" s="320"/>
      <c r="H792" s="321"/>
    </row>
    <row r="793" spans="1:8" ht="14.4">
      <c r="A793" s="130">
        <f t="shared" si="25"/>
        <v>1986</v>
      </c>
      <c r="B793" s="305">
        <v>31624</v>
      </c>
      <c r="C793" s="302"/>
      <c r="D793" s="327">
        <v>0</v>
      </c>
      <c r="E793" s="323"/>
      <c r="F793" s="323"/>
      <c r="G793" s="320"/>
      <c r="H793" s="321"/>
    </row>
    <row r="794" spans="1:8" ht="14.4">
      <c r="A794" s="130">
        <f t="shared" si="25"/>
        <v>1986</v>
      </c>
      <c r="B794" s="305">
        <v>31655</v>
      </c>
      <c r="C794" s="302"/>
      <c r="D794" s="327">
        <v>0</v>
      </c>
      <c r="E794" s="323"/>
      <c r="F794" s="323"/>
      <c r="G794" s="320"/>
      <c r="H794" s="321"/>
    </row>
    <row r="795" spans="1:8" ht="14.4">
      <c r="A795" s="130">
        <f t="shared" si="25"/>
        <v>1986</v>
      </c>
      <c r="B795" s="305">
        <v>31685</v>
      </c>
      <c r="C795" s="302"/>
      <c r="D795" s="327">
        <v>0</v>
      </c>
      <c r="E795" s="323"/>
      <c r="F795" s="323"/>
      <c r="G795" s="320"/>
      <c r="H795" s="321"/>
    </row>
    <row r="796" spans="1:8" ht="14.4">
      <c r="A796" s="130">
        <f t="shared" si="25"/>
        <v>1987</v>
      </c>
      <c r="B796" s="305">
        <v>31716</v>
      </c>
      <c r="C796" s="302"/>
      <c r="D796" s="327">
        <v>0</v>
      </c>
      <c r="E796" s="323"/>
      <c r="F796" s="323"/>
      <c r="G796" s="320"/>
      <c r="H796" s="321"/>
    </row>
    <row r="797" spans="1:8" ht="14.4">
      <c r="A797" s="130">
        <f t="shared" si="25"/>
        <v>1987</v>
      </c>
      <c r="B797" s="305">
        <v>31746</v>
      </c>
      <c r="C797" s="302"/>
      <c r="D797" s="327">
        <v>0</v>
      </c>
      <c r="E797" s="323"/>
      <c r="F797" s="323"/>
      <c r="G797" s="320"/>
      <c r="H797" s="321"/>
    </row>
    <row r="798" spans="1:8" ht="14.4">
      <c r="A798" s="130">
        <f t="shared" si="25"/>
        <v>1987</v>
      </c>
      <c r="B798" s="305">
        <v>31777</v>
      </c>
      <c r="C798" s="302"/>
      <c r="D798" s="327">
        <v>0</v>
      </c>
      <c r="E798" s="323"/>
      <c r="F798" s="323"/>
      <c r="G798" s="320"/>
      <c r="H798" s="321"/>
    </row>
    <row r="799" spans="1:8" ht="14.4">
      <c r="A799" s="130">
        <f t="shared" si="25"/>
        <v>1987</v>
      </c>
      <c r="B799" s="305">
        <v>31808</v>
      </c>
      <c r="C799" s="302"/>
      <c r="D799" s="327">
        <v>0</v>
      </c>
      <c r="E799" s="323"/>
      <c r="F799" s="323"/>
      <c r="G799" s="320"/>
      <c r="H799" s="321"/>
    </row>
    <row r="800" spans="1:8" ht="14.4">
      <c r="A800" s="130">
        <f t="shared" si="25"/>
        <v>1987</v>
      </c>
      <c r="B800" s="305">
        <v>31836</v>
      </c>
      <c r="C800" s="302"/>
      <c r="D800" s="327">
        <v>0</v>
      </c>
      <c r="E800" s="323"/>
      <c r="F800" s="323"/>
      <c r="G800" s="320"/>
      <c r="H800" s="321"/>
    </row>
    <row r="801" spans="1:8" ht="14.4">
      <c r="A801" s="130">
        <f t="shared" si="25"/>
        <v>1987</v>
      </c>
      <c r="B801" s="305">
        <v>31867</v>
      </c>
      <c r="C801" s="302"/>
      <c r="D801" s="327">
        <v>0</v>
      </c>
      <c r="E801" s="323"/>
      <c r="F801" s="323"/>
      <c r="G801" s="320"/>
      <c r="H801" s="321"/>
    </row>
    <row r="802" spans="1:8" ht="14.4">
      <c r="A802" s="130">
        <f t="shared" si="25"/>
        <v>1987</v>
      </c>
      <c r="B802" s="305">
        <v>31897</v>
      </c>
      <c r="C802" s="302"/>
      <c r="D802" s="327">
        <v>0</v>
      </c>
      <c r="E802" s="323"/>
      <c r="F802" s="323"/>
      <c r="G802" s="320"/>
      <c r="H802" s="321"/>
    </row>
    <row r="803" spans="1:8" ht="14.4">
      <c r="A803" s="130">
        <f t="shared" si="25"/>
        <v>1987</v>
      </c>
      <c r="B803" s="305">
        <v>31928</v>
      </c>
      <c r="C803" s="302"/>
      <c r="D803" s="327">
        <v>14.6</v>
      </c>
      <c r="E803" s="323"/>
      <c r="F803" s="323"/>
      <c r="G803" s="320"/>
      <c r="H803" s="321"/>
    </row>
    <row r="804" spans="1:8" ht="14.4">
      <c r="A804" s="130">
        <f t="shared" si="25"/>
        <v>1987</v>
      </c>
      <c r="B804" s="305">
        <v>31958</v>
      </c>
      <c r="C804" s="302"/>
      <c r="D804" s="327">
        <v>14.4</v>
      </c>
      <c r="E804" s="323"/>
      <c r="F804" s="323"/>
      <c r="G804" s="320"/>
      <c r="H804" s="321"/>
    </row>
    <row r="805" spans="1:8" ht="14.4">
      <c r="A805" s="130">
        <f t="shared" si="25"/>
        <v>1987</v>
      </c>
      <c r="B805" s="305">
        <v>31989</v>
      </c>
      <c r="C805" s="302"/>
      <c r="D805" s="327">
        <v>14</v>
      </c>
      <c r="E805" s="323"/>
      <c r="F805" s="323"/>
      <c r="G805" s="320"/>
      <c r="H805" s="321"/>
    </row>
    <row r="806" spans="1:8" ht="14.4">
      <c r="A806" s="130">
        <f t="shared" si="25"/>
        <v>1987</v>
      </c>
      <c r="B806" s="305">
        <v>32020</v>
      </c>
      <c r="C806" s="302"/>
      <c r="D806" s="327">
        <v>14.6</v>
      </c>
      <c r="E806" s="323"/>
      <c r="F806" s="323"/>
      <c r="G806" s="320"/>
      <c r="H806" s="321"/>
    </row>
    <row r="807" spans="1:8" ht="14.4">
      <c r="A807" s="130">
        <f t="shared" si="25"/>
        <v>1987</v>
      </c>
      <c r="B807" s="305">
        <v>32050</v>
      </c>
      <c r="C807" s="302"/>
      <c r="D807" s="327">
        <v>15</v>
      </c>
      <c r="E807" s="323"/>
      <c r="F807" s="323"/>
      <c r="G807" s="320"/>
      <c r="H807" s="321"/>
    </row>
    <row r="808" spans="1:8" ht="14.4">
      <c r="A808" s="130">
        <f t="shared" si="25"/>
        <v>1988</v>
      </c>
      <c r="B808" s="305">
        <v>32081</v>
      </c>
      <c r="C808" s="302"/>
      <c r="D808" s="327">
        <v>16.2</v>
      </c>
      <c r="E808" s="323"/>
      <c r="F808" s="323"/>
      <c r="G808" s="320"/>
      <c r="H808" s="321"/>
    </row>
    <row r="809" spans="1:8" ht="14.4">
      <c r="A809" s="130">
        <f t="shared" si="25"/>
        <v>1988</v>
      </c>
      <c r="B809" s="305">
        <v>32111</v>
      </c>
      <c r="C809" s="302"/>
      <c r="D809" s="327">
        <v>15.1</v>
      </c>
      <c r="E809" s="323"/>
      <c r="F809" s="323"/>
      <c r="G809" s="320"/>
      <c r="H809" s="321"/>
    </row>
    <row r="810" spans="1:8" ht="14.4">
      <c r="A810" s="130">
        <f t="shared" si="25"/>
        <v>1988</v>
      </c>
      <c r="B810" s="305">
        <v>32142</v>
      </c>
      <c r="C810" s="302"/>
      <c r="D810" s="327">
        <v>15.4</v>
      </c>
      <c r="E810" s="323"/>
      <c r="F810" s="323"/>
      <c r="G810" s="320"/>
      <c r="H810" s="321"/>
    </row>
    <row r="811" spans="1:8" ht="14.4">
      <c r="A811" s="130">
        <f t="shared" si="25"/>
        <v>1988</v>
      </c>
      <c r="B811" s="305">
        <v>32173</v>
      </c>
      <c r="C811" s="302"/>
      <c r="D811" s="327">
        <v>15.7</v>
      </c>
      <c r="E811" s="323"/>
      <c r="F811" s="323"/>
      <c r="G811" s="320"/>
      <c r="H811" s="321"/>
    </row>
    <row r="812" spans="1:8" ht="14.4">
      <c r="A812" s="130">
        <f t="shared" si="25"/>
        <v>1988</v>
      </c>
      <c r="B812" s="305">
        <v>32202</v>
      </c>
      <c r="C812" s="302"/>
      <c r="D812" s="327">
        <v>15.9</v>
      </c>
      <c r="E812" s="323"/>
      <c r="F812" s="323"/>
      <c r="G812" s="320"/>
      <c r="H812" s="321"/>
    </row>
    <row r="813" spans="1:8" ht="14.4">
      <c r="A813" s="130">
        <f t="shared" si="25"/>
        <v>1988</v>
      </c>
      <c r="B813" s="305">
        <v>32233</v>
      </c>
      <c r="C813" s="302"/>
      <c r="D813" s="327">
        <v>15.2</v>
      </c>
      <c r="E813" s="323"/>
      <c r="F813" s="323"/>
      <c r="G813" s="320"/>
      <c r="H813" s="321"/>
    </row>
    <row r="814" spans="1:8" ht="14.4">
      <c r="A814" s="130">
        <f t="shared" si="25"/>
        <v>1988</v>
      </c>
      <c r="B814" s="305">
        <v>32263</v>
      </c>
      <c r="C814" s="302"/>
      <c r="D814" s="327">
        <v>15.7</v>
      </c>
      <c r="E814" s="323"/>
      <c r="F814" s="323"/>
      <c r="G814" s="320"/>
      <c r="H814" s="321"/>
    </row>
    <row r="815" spans="1:8" ht="14.4">
      <c r="A815" s="130">
        <f t="shared" si="25"/>
        <v>1988</v>
      </c>
      <c r="B815" s="305">
        <v>32294</v>
      </c>
      <c r="C815" s="302"/>
      <c r="D815" s="327">
        <v>15.6</v>
      </c>
      <c r="E815" s="323"/>
      <c r="F815" s="323"/>
      <c r="G815" s="320"/>
      <c r="H815" s="321"/>
    </row>
    <row r="816" spans="1:8" ht="14.4">
      <c r="A816" s="130">
        <f t="shared" si="25"/>
        <v>1988</v>
      </c>
      <c r="B816" s="305">
        <v>32324</v>
      </c>
      <c r="C816" s="302"/>
      <c r="D816" s="327">
        <v>15.5</v>
      </c>
      <c r="E816" s="323"/>
      <c r="F816" s="323"/>
      <c r="G816" s="320"/>
      <c r="H816" s="321"/>
    </row>
    <row r="817" spans="1:8" ht="14.4">
      <c r="A817" s="130">
        <f t="shared" si="25"/>
        <v>1988</v>
      </c>
      <c r="B817" s="305">
        <v>32355</v>
      </c>
      <c r="C817" s="302"/>
      <c r="D817" s="327">
        <v>14.8</v>
      </c>
      <c r="E817" s="323"/>
      <c r="F817" s="323"/>
      <c r="G817" s="320"/>
      <c r="H817" s="321"/>
    </row>
    <row r="818" spans="1:8" ht="14.4">
      <c r="A818" s="130">
        <f t="shared" si="25"/>
        <v>1988</v>
      </c>
      <c r="B818" s="305">
        <v>32386</v>
      </c>
      <c r="C818" s="302"/>
      <c r="D818" s="327">
        <v>14.9</v>
      </c>
      <c r="E818" s="323"/>
      <c r="F818" s="323"/>
      <c r="G818" s="320"/>
      <c r="H818" s="321"/>
    </row>
    <row r="819" spans="1:8" ht="14.4">
      <c r="A819" s="130">
        <f t="shared" si="25"/>
        <v>1988</v>
      </c>
      <c r="B819" s="305">
        <v>32416</v>
      </c>
      <c r="C819" s="302"/>
      <c r="D819" s="327">
        <v>14.8</v>
      </c>
      <c r="E819" s="323"/>
      <c r="F819" s="323"/>
      <c r="G819" s="320"/>
      <c r="H819" s="321"/>
    </row>
    <row r="820" spans="1:8" ht="14.4">
      <c r="A820" s="130">
        <f t="shared" si="25"/>
        <v>1989</v>
      </c>
      <c r="B820" s="305">
        <v>32447</v>
      </c>
      <c r="C820" s="302"/>
      <c r="D820" s="327">
        <v>15.522</v>
      </c>
      <c r="E820" s="323"/>
      <c r="F820" s="323"/>
      <c r="G820" s="320"/>
      <c r="H820" s="321"/>
    </row>
    <row r="821" spans="1:8" ht="14.4">
      <c r="A821" s="130">
        <f t="shared" si="25"/>
        <v>1989</v>
      </c>
      <c r="B821" s="305">
        <v>32477</v>
      </c>
      <c r="C821" s="302"/>
      <c r="D821" s="327">
        <v>15.738</v>
      </c>
      <c r="E821" s="323"/>
      <c r="F821" s="323"/>
      <c r="G821" s="320"/>
      <c r="H821" s="321"/>
    </row>
    <row r="822" spans="1:8" ht="14.4">
      <c r="A822" s="130">
        <f t="shared" si="25"/>
        <v>1989</v>
      </c>
      <c r="B822" s="305">
        <v>32508</v>
      </c>
      <c r="C822" s="302"/>
      <c r="D822" s="327">
        <v>15.21</v>
      </c>
      <c r="E822" s="323"/>
      <c r="F822" s="323"/>
      <c r="G822" s="320"/>
      <c r="H822" s="321"/>
    </row>
    <row r="823" spans="1:8" ht="14.4">
      <c r="A823" s="130">
        <f t="shared" si="25"/>
        <v>1989</v>
      </c>
      <c r="B823" s="305">
        <v>32539</v>
      </c>
      <c r="C823" s="302"/>
      <c r="D823" s="327">
        <v>15.396000000000001</v>
      </c>
      <c r="E823" s="323"/>
      <c r="F823" s="323"/>
      <c r="G823" s="320"/>
      <c r="H823" s="321"/>
    </row>
    <row r="824" spans="1:8" ht="14.4">
      <c r="A824" s="130">
        <f t="shared" si="25"/>
        <v>1989</v>
      </c>
      <c r="B824" s="305">
        <v>32567</v>
      </c>
      <c r="C824" s="302"/>
      <c r="D824" s="327">
        <v>15.584</v>
      </c>
      <c r="E824" s="323"/>
      <c r="F824" s="323"/>
      <c r="G824" s="320"/>
      <c r="H824" s="321"/>
    </row>
    <row r="825" spans="1:8" ht="14.4">
      <c r="A825" s="130">
        <f t="shared" si="25"/>
        <v>1989</v>
      </c>
      <c r="B825" s="305">
        <v>32598</v>
      </c>
      <c r="C825" s="302"/>
      <c r="D825" s="327">
        <v>15.478</v>
      </c>
      <c r="E825" s="323"/>
      <c r="F825" s="323"/>
      <c r="G825" s="320"/>
      <c r="H825" s="321"/>
    </row>
    <row r="826" spans="1:8" ht="14.4">
      <c r="A826" s="130">
        <f t="shared" si="25"/>
        <v>1989</v>
      </c>
      <c r="B826" s="305">
        <v>32628</v>
      </c>
      <c r="C826" s="302"/>
      <c r="D826" s="327">
        <v>15.7</v>
      </c>
      <c r="E826" s="323"/>
      <c r="F826" s="323"/>
      <c r="G826" s="320"/>
      <c r="H826" s="321"/>
    </row>
    <row r="827" spans="1:8" ht="14.4">
      <c r="A827" s="130">
        <f t="shared" si="25"/>
        <v>1989</v>
      </c>
      <c r="B827" s="305">
        <v>32659</v>
      </c>
      <c r="C827" s="302"/>
      <c r="D827" s="327">
        <v>14.83</v>
      </c>
      <c r="E827" s="323"/>
      <c r="F827" s="323"/>
      <c r="G827" s="320"/>
      <c r="H827" s="321"/>
    </row>
    <row r="828" spans="1:8" ht="14.4">
      <c r="A828" s="130">
        <f t="shared" si="25"/>
        <v>1989</v>
      </c>
      <c r="B828" s="305">
        <v>32689</v>
      </c>
      <c r="C828" s="302"/>
      <c r="D828" s="327">
        <v>15.282</v>
      </c>
      <c r="E828" s="323"/>
      <c r="F828" s="323"/>
      <c r="G828" s="320"/>
      <c r="H828" s="321"/>
    </row>
    <row r="829" spans="1:8" ht="14.4">
      <c r="A829" s="130">
        <f t="shared" si="25"/>
        <v>1989</v>
      </c>
      <c r="B829" s="305">
        <v>32720</v>
      </c>
      <c r="C829" s="302"/>
      <c r="D829" s="327">
        <v>15.818</v>
      </c>
      <c r="E829" s="323"/>
      <c r="F829" s="323"/>
      <c r="G829" s="320"/>
      <c r="H829" s="321"/>
    </row>
    <row r="830" spans="1:8" ht="14.4">
      <c r="A830" s="130">
        <f t="shared" si="25"/>
        <v>1989</v>
      </c>
      <c r="B830" s="305">
        <v>32751</v>
      </c>
      <c r="C830" s="302"/>
      <c r="D830" s="327">
        <v>15.066000000000001</v>
      </c>
      <c r="E830" s="323"/>
      <c r="F830" s="323"/>
      <c r="G830" s="320"/>
      <c r="H830" s="321"/>
    </row>
    <row r="831" spans="1:8" ht="14.4">
      <c r="A831" s="130">
        <f t="shared" si="25"/>
        <v>1989</v>
      </c>
      <c r="B831" s="305">
        <v>32781</v>
      </c>
      <c r="C831" s="302"/>
      <c r="D831" s="327">
        <v>15.186</v>
      </c>
      <c r="E831" s="323"/>
      <c r="F831" s="323"/>
      <c r="G831" s="320"/>
      <c r="H831" s="321"/>
    </row>
    <row r="832" spans="1:8" ht="14.4">
      <c r="A832" s="130">
        <f t="shared" si="25"/>
        <v>1990</v>
      </c>
      <c r="B832" s="305">
        <v>32812</v>
      </c>
      <c r="C832" s="302"/>
      <c r="D832" s="327">
        <v>14.874000000000001</v>
      </c>
      <c r="E832" s="323"/>
      <c r="F832" s="323"/>
      <c r="G832" s="320"/>
      <c r="H832" s="321"/>
    </row>
    <row r="833" spans="1:8" ht="14.4">
      <c r="A833" s="130">
        <f t="shared" si="25"/>
        <v>1990</v>
      </c>
      <c r="B833" s="305">
        <v>32842</v>
      </c>
      <c r="C833" s="302"/>
      <c r="D833" s="327">
        <v>15.555999999999999</v>
      </c>
      <c r="E833" s="323"/>
      <c r="F833" s="323"/>
      <c r="G833" s="320"/>
      <c r="H833" s="321"/>
    </row>
    <row r="834" spans="1:8" ht="14.4">
      <c r="A834" s="130">
        <f t="shared" si="25"/>
        <v>1990</v>
      </c>
      <c r="B834" s="305">
        <v>32873</v>
      </c>
      <c r="C834" s="302"/>
      <c r="D834" s="327">
        <v>16.042000000000002</v>
      </c>
      <c r="E834" s="323"/>
      <c r="F834" s="323"/>
      <c r="G834" s="320"/>
      <c r="H834" s="321"/>
    </row>
    <row r="835" spans="1:8" ht="14.4">
      <c r="A835" s="130">
        <f t="shared" si="25"/>
        <v>1990</v>
      </c>
      <c r="B835" s="305">
        <v>32904</v>
      </c>
      <c r="C835" s="302"/>
      <c r="D835" s="327">
        <v>16.088000000000001</v>
      </c>
      <c r="E835" s="323"/>
      <c r="F835" s="323"/>
      <c r="G835" s="320"/>
      <c r="H835" s="321"/>
    </row>
    <row r="836" spans="1:8" ht="14.4">
      <c r="A836" s="130">
        <f t="shared" si="25"/>
        <v>1990</v>
      </c>
      <c r="B836" s="305">
        <v>32932</v>
      </c>
      <c r="C836" s="302"/>
      <c r="D836" s="327">
        <v>15.93</v>
      </c>
      <c r="E836" s="323"/>
      <c r="F836" s="323"/>
      <c r="G836" s="320"/>
      <c r="H836" s="321"/>
    </row>
    <row r="837" spans="1:8" ht="14.4">
      <c r="A837" s="130">
        <f t="shared" si="25"/>
        <v>1990</v>
      </c>
      <c r="B837" s="305">
        <v>32963</v>
      </c>
      <c r="C837" s="302"/>
      <c r="D837" s="327">
        <v>16.2</v>
      </c>
      <c r="E837" s="323"/>
      <c r="F837" s="323"/>
      <c r="G837" s="320"/>
      <c r="H837" s="321"/>
    </row>
    <row r="838" spans="1:8" ht="14.4">
      <c r="A838" s="130">
        <f t="shared" si="25"/>
        <v>1990</v>
      </c>
      <c r="B838" s="305">
        <v>32993</v>
      </c>
      <c r="C838" s="302"/>
      <c r="D838" s="327">
        <v>16.128</v>
      </c>
      <c r="E838" s="323"/>
      <c r="F838" s="323"/>
      <c r="G838" s="320"/>
      <c r="H838" s="321"/>
    </row>
    <row r="839" spans="1:8" ht="14.4">
      <c r="A839" s="130">
        <f t="shared" si="25"/>
        <v>1990</v>
      </c>
      <c r="B839" s="305">
        <v>33024</v>
      </c>
      <c r="C839" s="302"/>
      <c r="D839" s="327">
        <v>16.088000000000001</v>
      </c>
      <c r="E839" s="323"/>
      <c r="F839" s="323"/>
      <c r="G839" s="320"/>
      <c r="H839" s="321"/>
    </row>
    <row r="840" spans="1:8" ht="14.4">
      <c r="A840" s="130">
        <f t="shared" si="25"/>
        <v>1990</v>
      </c>
      <c r="B840" s="305">
        <v>33054</v>
      </c>
      <c r="C840" s="302"/>
      <c r="D840" s="327">
        <v>15.837999999999999</v>
      </c>
      <c r="E840" s="323"/>
      <c r="F840" s="323"/>
      <c r="G840" s="320"/>
      <c r="H840" s="321"/>
    </row>
    <row r="841" spans="1:8" ht="14.4">
      <c r="A841" s="130">
        <f t="shared" si="25"/>
        <v>1990</v>
      </c>
      <c r="B841" s="305">
        <v>33085</v>
      </c>
      <c r="C841" s="302"/>
      <c r="D841" s="327">
        <v>14.866</v>
      </c>
      <c r="E841" s="323"/>
      <c r="F841" s="323"/>
      <c r="G841" s="320"/>
      <c r="H841" s="321"/>
    </row>
    <row r="842" spans="1:8" ht="14.4">
      <c r="A842" s="130">
        <f t="shared" si="25"/>
        <v>1990</v>
      </c>
      <c r="B842" s="305">
        <v>33116</v>
      </c>
      <c r="C842" s="302"/>
      <c r="D842" s="327">
        <v>15.83</v>
      </c>
      <c r="E842" s="323"/>
      <c r="F842" s="323"/>
      <c r="G842" s="320"/>
      <c r="H842" s="321"/>
    </row>
    <row r="843" spans="1:8" ht="14.4">
      <c r="A843" s="130">
        <f t="shared" si="25"/>
        <v>1990</v>
      </c>
      <c r="B843" s="305">
        <v>33146</v>
      </c>
      <c r="C843" s="302"/>
      <c r="D843" s="327">
        <v>15.55</v>
      </c>
      <c r="E843" s="323"/>
      <c r="F843" s="323"/>
      <c r="G843" s="320"/>
      <c r="H843" s="321"/>
    </row>
    <row r="844" spans="1:8" ht="14.4">
      <c r="A844" s="130">
        <f t="shared" si="25"/>
        <v>1991</v>
      </c>
      <c r="B844" s="305">
        <v>33177</v>
      </c>
      <c r="C844" s="302"/>
      <c r="D844" s="327">
        <v>15.6</v>
      </c>
      <c r="E844" s="323"/>
      <c r="F844" s="323"/>
      <c r="G844" s="320"/>
      <c r="H844" s="321"/>
    </row>
    <row r="845" spans="1:8" ht="14.4">
      <c r="A845" s="130">
        <f t="shared" si="25"/>
        <v>1991</v>
      </c>
      <c r="B845" s="305">
        <v>33207</v>
      </c>
      <c r="C845" s="302"/>
      <c r="D845" s="327">
        <v>16.399999999999999</v>
      </c>
      <c r="E845" s="323"/>
      <c r="F845" s="323"/>
      <c r="G845" s="320"/>
      <c r="H845" s="321"/>
    </row>
    <row r="846" spans="1:8" ht="14.4">
      <c r="A846" s="130">
        <f t="shared" si="25"/>
        <v>1991</v>
      </c>
      <c r="B846" s="305">
        <v>33238</v>
      </c>
      <c r="C846" s="302"/>
      <c r="D846" s="327">
        <v>16.100000000000001</v>
      </c>
      <c r="E846" s="323"/>
      <c r="F846" s="323"/>
      <c r="G846" s="320"/>
      <c r="H846" s="321"/>
    </row>
    <row r="847" spans="1:8" ht="14.4">
      <c r="A847" s="130">
        <f t="shared" si="25"/>
        <v>1991</v>
      </c>
      <c r="B847" s="305">
        <v>33269</v>
      </c>
      <c r="C847" s="302"/>
      <c r="D847" s="327">
        <v>16.100000000000001</v>
      </c>
      <c r="E847" s="323"/>
      <c r="F847" s="323"/>
      <c r="G847" s="320"/>
      <c r="H847" s="321"/>
    </row>
    <row r="848" spans="1:8" ht="14.4">
      <c r="A848" s="130">
        <f t="shared" si="25"/>
        <v>1991</v>
      </c>
      <c r="B848" s="305">
        <v>33297</v>
      </c>
      <c r="C848" s="302"/>
      <c r="D848" s="327">
        <v>15.3</v>
      </c>
      <c r="E848" s="323"/>
      <c r="F848" s="323"/>
      <c r="G848" s="320"/>
      <c r="H848" s="321"/>
    </row>
    <row r="849" spans="1:8" ht="14.4">
      <c r="A849" s="130">
        <f t="shared" ref="A849:A912" si="26">IF(MONTH(B849)&gt;9,YEAR(B849)+1,YEAR(B849))</f>
        <v>1991</v>
      </c>
      <c r="B849" s="305">
        <v>33328</v>
      </c>
      <c r="C849" s="302"/>
      <c r="D849" s="327">
        <v>16.3</v>
      </c>
      <c r="E849" s="323"/>
      <c r="F849" s="323"/>
      <c r="G849" s="320"/>
      <c r="H849" s="321"/>
    </row>
    <row r="850" spans="1:8" ht="14.4">
      <c r="A850" s="130">
        <f t="shared" si="26"/>
        <v>1991</v>
      </c>
      <c r="B850" s="305">
        <v>33358</v>
      </c>
      <c r="C850" s="302"/>
      <c r="D850" s="327">
        <v>15.5</v>
      </c>
      <c r="E850" s="323"/>
      <c r="F850" s="323"/>
      <c r="G850" s="320"/>
      <c r="H850" s="321"/>
    </row>
    <row r="851" spans="1:8" ht="14.4">
      <c r="A851" s="130">
        <f t="shared" si="26"/>
        <v>1991</v>
      </c>
      <c r="B851" s="305">
        <v>33389</v>
      </c>
      <c r="C851" s="302"/>
      <c r="D851" s="327">
        <v>15.2</v>
      </c>
      <c r="E851" s="323"/>
      <c r="F851" s="323"/>
      <c r="G851" s="320"/>
      <c r="H851" s="321"/>
    </row>
    <row r="852" spans="1:8" ht="14.4">
      <c r="A852" s="130">
        <f t="shared" si="26"/>
        <v>1991</v>
      </c>
      <c r="B852" s="305">
        <v>33419</v>
      </c>
      <c r="C852" s="302"/>
      <c r="D852" s="327">
        <v>15.7</v>
      </c>
      <c r="E852" s="323"/>
      <c r="F852" s="323"/>
      <c r="G852" s="320"/>
      <c r="H852" s="321"/>
    </row>
    <row r="853" spans="1:8" ht="14.4">
      <c r="A853" s="130">
        <f t="shared" si="26"/>
        <v>1991</v>
      </c>
      <c r="B853" s="305">
        <v>33450</v>
      </c>
      <c r="C853" s="302"/>
      <c r="D853" s="327">
        <v>15.3</v>
      </c>
      <c r="E853" s="323"/>
      <c r="F853" s="323"/>
      <c r="G853" s="320"/>
      <c r="H853" s="321"/>
    </row>
    <row r="854" spans="1:8" ht="14.4">
      <c r="A854" s="130">
        <f t="shared" si="26"/>
        <v>1991</v>
      </c>
      <c r="B854" s="305">
        <v>33481</v>
      </c>
      <c r="C854" s="302"/>
      <c r="D854" s="327">
        <v>16.3</v>
      </c>
      <c r="E854" s="323"/>
      <c r="F854" s="323"/>
      <c r="G854" s="320"/>
      <c r="H854" s="321"/>
    </row>
    <row r="855" spans="1:8" ht="14.4">
      <c r="A855" s="130">
        <f t="shared" si="26"/>
        <v>1991</v>
      </c>
      <c r="B855" s="305">
        <v>33511</v>
      </c>
      <c r="C855" s="302"/>
      <c r="D855" s="327">
        <v>14.4</v>
      </c>
      <c r="E855" s="323"/>
      <c r="F855" s="323"/>
      <c r="G855" s="320"/>
      <c r="H855" s="321"/>
    </row>
    <row r="856" spans="1:8" ht="14.4">
      <c r="A856" s="130">
        <f t="shared" si="26"/>
        <v>1992</v>
      </c>
      <c r="B856" s="305">
        <v>33542</v>
      </c>
      <c r="C856" s="302"/>
      <c r="D856" s="327">
        <v>6.9390000000000001</v>
      </c>
      <c r="E856" s="323"/>
      <c r="F856" s="323"/>
      <c r="G856" s="320"/>
      <c r="H856" s="321"/>
    </row>
    <row r="857" spans="1:8" ht="14.4">
      <c r="A857" s="130">
        <f t="shared" si="26"/>
        <v>1992</v>
      </c>
      <c r="B857" s="305">
        <v>33572</v>
      </c>
      <c r="C857" s="302"/>
      <c r="D857" s="327">
        <v>16.2</v>
      </c>
      <c r="E857" s="323"/>
      <c r="F857" s="323"/>
      <c r="G857" s="320"/>
      <c r="H857" s="321"/>
    </row>
    <row r="858" spans="1:8" ht="14.4">
      <c r="A858" s="130">
        <f t="shared" si="26"/>
        <v>1992</v>
      </c>
      <c r="B858" s="305">
        <v>33603</v>
      </c>
      <c r="C858" s="302"/>
      <c r="D858" s="327">
        <v>15.9</v>
      </c>
      <c r="E858" s="323"/>
      <c r="F858" s="323"/>
      <c r="G858" s="320"/>
      <c r="H858" s="321"/>
    </row>
    <row r="859" spans="1:8" ht="14.4">
      <c r="A859" s="130">
        <f t="shared" si="26"/>
        <v>1992</v>
      </c>
      <c r="B859" s="305">
        <v>33634</v>
      </c>
      <c r="C859" s="302"/>
      <c r="D859" s="327">
        <v>14.3</v>
      </c>
      <c r="E859" s="323"/>
      <c r="F859" s="323"/>
      <c r="G859" s="320"/>
      <c r="H859" s="321"/>
    </row>
    <row r="860" spans="1:8" ht="14.4">
      <c r="A860" s="130">
        <f t="shared" si="26"/>
        <v>1992</v>
      </c>
      <c r="B860" s="305">
        <v>33663</v>
      </c>
      <c r="C860" s="302"/>
      <c r="D860" s="327">
        <v>15.7</v>
      </c>
      <c r="E860" s="323"/>
      <c r="F860" s="323"/>
      <c r="G860" s="320"/>
      <c r="H860" s="321"/>
    </row>
    <row r="861" spans="1:8" ht="14.4">
      <c r="A861" s="130">
        <f t="shared" si="26"/>
        <v>1992</v>
      </c>
      <c r="B861" s="305">
        <v>33694</v>
      </c>
      <c r="C861" s="302"/>
      <c r="D861" s="327">
        <v>16</v>
      </c>
      <c r="E861" s="323"/>
      <c r="F861" s="323"/>
      <c r="G861" s="320"/>
      <c r="H861" s="321"/>
    </row>
    <row r="862" spans="1:8" ht="14.4">
      <c r="A862" s="130">
        <f t="shared" si="26"/>
        <v>1992</v>
      </c>
      <c r="B862" s="305">
        <v>33724</v>
      </c>
      <c r="C862" s="302"/>
      <c r="D862" s="327">
        <v>15.9</v>
      </c>
      <c r="E862" s="323"/>
      <c r="F862" s="323"/>
      <c r="G862" s="320"/>
      <c r="H862" s="321"/>
    </row>
    <row r="863" spans="1:8" ht="14.4">
      <c r="A863" s="130">
        <f t="shared" si="26"/>
        <v>1992</v>
      </c>
      <c r="B863" s="305">
        <v>33755</v>
      </c>
      <c r="C863" s="302"/>
      <c r="D863" s="327">
        <v>16.100000000000001</v>
      </c>
      <c r="E863" s="323"/>
      <c r="F863" s="323"/>
      <c r="G863" s="320"/>
      <c r="H863" s="321"/>
    </row>
    <row r="864" spans="1:8" ht="14.4">
      <c r="A864" s="130">
        <f t="shared" si="26"/>
        <v>1992</v>
      </c>
      <c r="B864" s="305">
        <v>33785</v>
      </c>
      <c r="C864" s="302"/>
      <c r="D864" s="327">
        <v>15.8</v>
      </c>
      <c r="E864" s="323"/>
      <c r="F864" s="323"/>
      <c r="G864" s="320"/>
      <c r="H864" s="321"/>
    </row>
    <row r="865" spans="1:8" ht="14.4">
      <c r="A865" s="130">
        <f t="shared" si="26"/>
        <v>1992</v>
      </c>
      <c r="B865" s="305">
        <v>33816</v>
      </c>
      <c r="C865" s="302"/>
      <c r="D865" s="327">
        <v>15.8</v>
      </c>
      <c r="E865" s="323"/>
      <c r="F865" s="323"/>
      <c r="G865" s="320"/>
      <c r="H865" s="321"/>
    </row>
    <row r="866" spans="1:8" ht="14.4">
      <c r="A866" s="130">
        <f t="shared" si="26"/>
        <v>1992</v>
      </c>
      <c r="B866" s="305">
        <v>33847</v>
      </c>
      <c r="C866" s="302"/>
      <c r="D866" s="327">
        <v>16</v>
      </c>
      <c r="E866" s="323"/>
      <c r="F866" s="323"/>
      <c r="G866" s="320"/>
      <c r="H866" s="321"/>
    </row>
    <row r="867" spans="1:8" ht="14.4">
      <c r="A867" s="130">
        <f t="shared" si="26"/>
        <v>1992</v>
      </c>
      <c r="B867" s="305">
        <v>33877</v>
      </c>
      <c r="C867" s="302"/>
      <c r="D867" s="327">
        <v>15.4</v>
      </c>
      <c r="E867" s="323"/>
      <c r="F867" s="323"/>
      <c r="G867" s="320"/>
      <c r="H867" s="321"/>
    </row>
    <row r="868" spans="1:8" ht="14.4">
      <c r="A868" s="130">
        <f t="shared" si="26"/>
        <v>1993</v>
      </c>
      <c r="B868" s="305">
        <v>33908</v>
      </c>
      <c r="C868" s="302"/>
      <c r="D868" s="327">
        <v>16.100000000000001</v>
      </c>
      <c r="E868" s="323"/>
      <c r="F868" s="323"/>
      <c r="G868" s="320"/>
      <c r="H868" s="321"/>
    </row>
    <row r="869" spans="1:8" ht="14.4">
      <c r="A869" s="130">
        <f t="shared" si="26"/>
        <v>1993</v>
      </c>
      <c r="B869" s="305">
        <v>33938</v>
      </c>
      <c r="C869" s="302"/>
      <c r="D869" s="327">
        <v>15.7</v>
      </c>
      <c r="E869" s="323"/>
      <c r="F869" s="323"/>
      <c r="G869" s="320"/>
      <c r="H869" s="321"/>
    </row>
    <row r="870" spans="1:8" ht="14.4">
      <c r="A870" s="130">
        <f t="shared" si="26"/>
        <v>1993</v>
      </c>
      <c r="B870" s="305">
        <v>33969</v>
      </c>
      <c r="C870" s="302"/>
      <c r="D870" s="327">
        <v>15.9</v>
      </c>
      <c r="E870" s="323"/>
      <c r="F870" s="323"/>
      <c r="G870" s="320"/>
      <c r="H870" s="321"/>
    </row>
    <row r="871" spans="1:8" ht="14.4">
      <c r="A871" s="130">
        <f t="shared" si="26"/>
        <v>1993</v>
      </c>
      <c r="B871" s="305">
        <v>34000</v>
      </c>
      <c r="C871" s="302"/>
      <c r="D871" s="327">
        <v>16.3</v>
      </c>
      <c r="E871" s="323"/>
      <c r="F871" s="323"/>
      <c r="G871" s="320"/>
      <c r="H871" s="321"/>
    </row>
    <row r="872" spans="1:8" ht="14.4">
      <c r="A872" s="130">
        <f t="shared" si="26"/>
        <v>1993</v>
      </c>
      <c r="B872" s="305">
        <v>34028</v>
      </c>
      <c r="C872" s="302"/>
      <c r="D872" s="327">
        <v>14.7</v>
      </c>
      <c r="E872" s="323"/>
      <c r="F872" s="323"/>
      <c r="G872" s="320"/>
      <c r="H872" s="321"/>
    </row>
    <row r="873" spans="1:8" ht="14.4">
      <c r="A873" s="130">
        <f t="shared" si="26"/>
        <v>1993</v>
      </c>
      <c r="B873" s="305">
        <v>34059</v>
      </c>
      <c r="C873" s="302"/>
      <c r="D873" s="327">
        <v>15.3</v>
      </c>
      <c r="E873" s="323"/>
      <c r="F873" s="323"/>
      <c r="G873" s="320"/>
      <c r="H873" s="321"/>
    </row>
    <row r="874" spans="1:8" ht="14.4">
      <c r="A874" s="130">
        <f t="shared" si="26"/>
        <v>1993</v>
      </c>
      <c r="B874" s="305">
        <v>34089</v>
      </c>
      <c r="C874" s="302"/>
      <c r="D874" s="327">
        <v>15.3</v>
      </c>
      <c r="E874" s="323"/>
      <c r="F874" s="323"/>
      <c r="G874" s="320"/>
      <c r="H874" s="321"/>
    </row>
    <row r="875" spans="1:8" ht="14.4">
      <c r="A875" s="130">
        <f t="shared" si="26"/>
        <v>1993</v>
      </c>
      <c r="B875" s="305">
        <v>34120</v>
      </c>
      <c r="C875" s="302"/>
      <c r="D875" s="327">
        <v>16</v>
      </c>
      <c r="E875" s="323"/>
      <c r="F875" s="323"/>
      <c r="G875" s="320"/>
      <c r="H875" s="321"/>
    </row>
    <row r="876" spans="1:8" ht="14.4">
      <c r="A876" s="130">
        <f t="shared" si="26"/>
        <v>1993</v>
      </c>
      <c r="B876" s="305">
        <v>34150</v>
      </c>
      <c r="C876" s="302"/>
      <c r="D876" s="327">
        <v>14.5</v>
      </c>
      <c r="E876" s="323"/>
      <c r="F876" s="323"/>
      <c r="G876" s="320"/>
      <c r="H876" s="321"/>
    </row>
    <row r="877" spans="1:8" ht="14.4">
      <c r="A877" s="130">
        <f t="shared" si="26"/>
        <v>1993</v>
      </c>
      <c r="B877" s="305">
        <v>34181</v>
      </c>
      <c r="C877" s="302"/>
      <c r="D877" s="327">
        <v>15.7</v>
      </c>
      <c r="E877" s="323"/>
      <c r="F877" s="323"/>
      <c r="G877" s="320"/>
      <c r="H877" s="321"/>
    </row>
    <row r="878" spans="1:8" ht="14.4">
      <c r="A878" s="130">
        <f t="shared" si="26"/>
        <v>1993</v>
      </c>
      <c r="B878" s="305">
        <v>34212</v>
      </c>
      <c r="C878" s="302"/>
      <c r="D878" s="327">
        <v>15.9</v>
      </c>
      <c r="E878" s="323"/>
      <c r="F878" s="323"/>
      <c r="G878" s="320"/>
      <c r="H878" s="321"/>
    </row>
    <row r="879" spans="1:8" ht="14.4">
      <c r="A879" s="130">
        <f t="shared" si="26"/>
        <v>1993</v>
      </c>
      <c r="B879" s="305">
        <v>34242</v>
      </c>
      <c r="C879" s="302"/>
      <c r="D879" s="327">
        <v>15</v>
      </c>
      <c r="E879" s="323"/>
      <c r="F879" s="323"/>
      <c r="G879" s="320"/>
      <c r="H879" s="321"/>
    </row>
    <row r="880" spans="1:8" ht="14.4">
      <c r="A880" s="130">
        <f t="shared" si="26"/>
        <v>1994</v>
      </c>
      <c r="B880" s="305">
        <v>34273</v>
      </c>
      <c r="C880" s="302"/>
      <c r="D880" s="327">
        <v>15.8</v>
      </c>
      <c r="E880" s="323"/>
      <c r="F880" s="323"/>
      <c r="G880" s="320"/>
      <c r="H880" s="321"/>
    </row>
    <row r="881" spans="1:8" ht="14.4">
      <c r="A881" s="130">
        <f t="shared" si="26"/>
        <v>1994</v>
      </c>
      <c r="B881" s="305">
        <v>34303</v>
      </c>
      <c r="C881" s="302"/>
      <c r="D881" s="327">
        <v>14.9</v>
      </c>
      <c r="E881" s="323"/>
      <c r="F881" s="323"/>
      <c r="G881" s="320"/>
      <c r="H881" s="321"/>
    </row>
    <row r="882" spans="1:8" ht="14.4">
      <c r="A882" s="130">
        <f t="shared" si="26"/>
        <v>1994</v>
      </c>
      <c r="B882" s="305">
        <v>34334</v>
      </c>
      <c r="C882" s="302"/>
      <c r="D882" s="327">
        <v>15.4</v>
      </c>
      <c r="E882" s="323"/>
      <c r="F882" s="323"/>
      <c r="G882" s="320"/>
      <c r="H882" s="321"/>
    </row>
    <row r="883" spans="1:8" ht="14.4">
      <c r="A883" s="130">
        <f t="shared" si="26"/>
        <v>1994</v>
      </c>
      <c r="B883" s="305">
        <v>34365</v>
      </c>
      <c r="C883" s="302"/>
      <c r="D883" s="327">
        <v>15</v>
      </c>
      <c r="E883" s="323"/>
      <c r="F883" s="323"/>
      <c r="G883" s="320"/>
      <c r="H883" s="321"/>
    </row>
    <row r="884" spans="1:8" ht="14.4">
      <c r="A884" s="130">
        <f t="shared" si="26"/>
        <v>1994</v>
      </c>
      <c r="B884" s="305">
        <v>34393</v>
      </c>
      <c r="C884" s="302"/>
      <c r="D884" s="327">
        <v>15.2</v>
      </c>
      <c r="E884" s="323"/>
      <c r="F884" s="323"/>
      <c r="G884" s="320"/>
      <c r="H884" s="321"/>
    </row>
    <row r="885" spans="1:8" ht="14.4">
      <c r="A885" s="130">
        <f t="shared" si="26"/>
        <v>1994</v>
      </c>
      <c r="B885" s="305">
        <v>34424</v>
      </c>
      <c r="C885" s="302"/>
      <c r="D885" s="327">
        <v>15.7</v>
      </c>
      <c r="E885" s="323"/>
      <c r="F885" s="323"/>
      <c r="G885" s="320"/>
      <c r="H885" s="321"/>
    </row>
    <row r="886" spans="1:8" ht="14.4">
      <c r="A886" s="130">
        <f t="shared" si="26"/>
        <v>1994</v>
      </c>
      <c r="B886" s="305">
        <v>34454</v>
      </c>
      <c r="C886" s="302"/>
      <c r="D886" s="327">
        <v>15.5</v>
      </c>
      <c r="E886" s="323"/>
      <c r="F886" s="323"/>
      <c r="G886" s="320"/>
      <c r="H886" s="321"/>
    </row>
    <row r="887" spans="1:8" ht="14.4">
      <c r="A887" s="130">
        <f t="shared" si="26"/>
        <v>1994</v>
      </c>
      <c r="B887" s="305">
        <v>34485</v>
      </c>
      <c r="C887" s="302"/>
      <c r="D887" s="327">
        <v>15.4</v>
      </c>
      <c r="E887" s="323"/>
      <c r="F887" s="323"/>
      <c r="G887" s="320"/>
      <c r="H887" s="321"/>
    </row>
    <row r="888" spans="1:8" ht="14.4">
      <c r="A888" s="130">
        <f t="shared" si="26"/>
        <v>1994</v>
      </c>
      <c r="B888" s="305">
        <v>34515</v>
      </c>
      <c r="C888" s="302"/>
      <c r="D888" s="327">
        <v>15.5</v>
      </c>
      <c r="E888" s="323"/>
      <c r="F888" s="323"/>
      <c r="G888" s="320"/>
      <c r="H888" s="321"/>
    </row>
    <row r="889" spans="1:8" ht="14.4">
      <c r="A889" s="130">
        <f t="shared" si="26"/>
        <v>1994</v>
      </c>
      <c r="B889" s="305">
        <v>34546</v>
      </c>
      <c r="C889" s="302"/>
      <c r="D889" s="327">
        <v>15.2</v>
      </c>
      <c r="E889" s="323"/>
      <c r="F889" s="323"/>
      <c r="G889" s="320"/>
      <c r="H889" s="321"/>
    </row>
    <row r="890" spans="1:8" ht="14.4">
      <c r="A890" s="130">
        <f t="shared" si="26"/>
        <v>1994</v>
      </c>
      <c r="B890" s="305">
        <v>34577</v>
      </c>
      <c r="C890" s="302"/>
      <c r="D890" s="327">
        <v>15.7</v>
      </c>
      <c r="E890" s="323"/>
      <c r="F890" s="323"/>
      <c r="G890" s="320"/>
      <c r="H890" s="321"/>
    </row>
    <row r="891" spans="1:8" ht="14.4">
      <c r="A891" s="130">
        <f t="shared" si="26"/>
        <v>1994</v>
      </c>
      <c r="B891" s="305">
        <v>34607</v>
      </c>
      <c r="C891" s="302"/>
      <c r="D891" s="327">
        <v>15.7</v>
      </c>
      <c r="E891" s="323"/>
      <c r="F891" s="323"/>
      <c r="G891" s="320"/>
      <c r="H891" s="321"/>
    </row>
    <row r="892" spans="1:8" ht="14.4">
      <c r="A892" s="130">
        <f t="shared" si="26"/>
        <v>1995</v>
      </c>
      <c r="B892" s="305">
        <v>34638</v>
      </c>
      <c r="C892" s="302"/>
      <c r="D892" s="327">
        <v>16.100000000000001</v>
      </c>
      <c r="E892" s="323"/>
      <c r="F892" s="323"/>
      <c r="G892" s="320"/>
      <c r="H892" s="321"/>
    </row>
    <row r="893" spans="1:8" ht="14.4">
      <c r="A893" s="130">
        <f t="shared" si="26"/>
        <v>1995</v>
      </c>
      <c r="B893" s="305">
        <v>34668</v>
      </c>
      <c r="C893" s="302"/>
      <c r="D893" s="327">
        <v>13.6</v>
      </c>
      <c r="E893" s="323"/>
      <c r="F893" s="323"/>
      <c r="G893" s="320"/>
      <c r="H893" s="321"/>
    </row>
    <row r="894" spans="1:8" ht="14.4">
      <c r="A894" s="130">
        <f t="shared" si="26"/>
        <v>1995</v>
      </c>
      <c r="B894" s="305">
        <v>34699</v>
      </c>
      <c r="C894" s="302"/>
      <c r="D894" s="327">
        <v>15.6</v>
      </c>
      <c r="E894" s="323"/>
      <c r="F894" s="323"/>
      <c r="G894" s="320"/>
      <c r="H894" s="321"/>
    </row>
    <row r="895" spans="1:8" ht="14.4">
      <c r="A895" s="130">
        <f t="shared" si="26"/>
        <v>1995</v>
      </c>
      <c r="B895" s="305">
        <v>34730</v>
      </c>
      <c r="C895" s="302"/>
      <c r="D895" s="327">
        <v>15</v>
      </c>
      <c r="E895" s="323"/>
      <c r="F895" s="323"/>
      <c r="G895" s="320"/>
      <c r="H895" s="321"/>
    </row>
    <row r="896" spans="1:8" ht="14.4">
      <c r="A896" s="130">
        <f t="shared" si="26"/>
        <v>1995</v>
      </c>
      <c r="B896" s="305">
        <v>34758</v>
      </c>
      <c r="C896" s="302"/>
      <c r="D896" s="327">
        <v>14.1</v>
      </c>
      <c r="E896" s="323"/>
      <c r="F896" s="323"/>
      <c r="G896" s="320"/>
      <c r="H896" s="321"/>
    </row>
    <row r="897" spans="1:8" ht="14.4">
      <c r="A897" s="130">
        <f t="shared" si="26"/>
        <v>1995</v>
      </c>
      <c r="B897" s="305">
        <v>34789</v>
      </c>
      <c r="C897" s="302"/>
      <c r="D897" s="327">
        <v>13.2</v>
      </c>
      <c r="E897" s="323"/>
      <c r="F897" s="323"/>
      <c r="G897" s="320"/>
      <c r="H897" s="321"/>
    </row>
    <row r="898" spans="1:8" ht="14.4">
      <c r="A898" s="130">
        <f t="shared" si="26"/>
        <v>1995</v>
      </c>
      <c r="B898" s="305">
        <v>34819</v>
      </c>
      <c r="C898" s="302"/>
      <c r="D898" s="327">
        <v>17</v>
      </c>
      <c r="E898" s="323"/>
      <c r="F898" s="323"/>
      <c r="G898" s="320"/>
      <c r="H898" s="321"/>
    </row>
    <row r="899" spans="1:8" ht="14.4">
      <c r="A899" s="130">
        <f t="shared" si="26"/>
        <v>1995</v>
      </c>
      <c r="B899" s="305">
        <v>34850</v>
      </c>
      <c r="C899" s="302"/>
      <c r="D899" s="327">
        <v>17.100000000000001</v>
      </c>
      <c r="E899" s="323"/>
      <c r="F899" s="323"/>
      <c r="G899" s="320"/>
      <c r="H899" s="321"/>
    </row>
    <row r="900" spans="1:8" ht="14.4">
      <c r="A900" s="130">
        <f t="shared" si="26"/>
        <v>1995</v>
      </c>
      <c r="B900" s="305">
        <v>34880</v>
      </c>
      <c r="C900" s="302"/>
      <c r="D900" s="327">
        <v>17</v>
      </c>
      <c r="E900" s="323"/>
      <c r="F900" s="323"/>
      <c r="G900" s="320"/>
      <c r="H900" s="321"/>
    </row>
    <row r="901" spans="1:8" ht="14.4">
      <c r="A901" s="130">
        <f t="shared" si="26"/>
        <v>1995</v>
      </c>
      <c r="B901" s="305">
        <v>34911</v>
      </c>
      <c r="C901" s="302"/>
      <c r="D901" s="327">
        <v>15.4</v>
      </c>
      <c r="E901" s="323"/>
      <c r="F901" s="323"/>
      <c r="G901" s="320"/>
      <c r="H901" s="321"/>
    </row>
    <row r="902" spans="1:8" ht="14.4">
      <c r="A902" s="130">
        <f t="shared" si="26"/>
        <v>1995</v>
      </c>
      <c r="B902" s="305">
        <v>34942</v>
      </c>
      <c r="C902" s="302"/>
      <c r="D902" s="327">
        <v>15.1</v>
      </c>
      <c r="E902" s="323"/>
      <c r="F902" s="323"/>
      <c r="G902" s="320"/>
      <c r="H902" s="321"/>
    </row>
    <row r="903" spans="1:8" ht="14.4">
      <c r="A903" s="130">
        <f t="shared" si="26"/>
        <v>1995</v>
      </c>
      <c r="B903" s="305">
        <v>34972</v>
      </c>
      <c r="C903" s="302"/>
      <c r="D903" s="327">
        <v>15.1</v>
      </c>
      <c r="E903" s="323"/>
      <c r="F903" s="323"/>
      <c r="G903" s="320"/>
      <c r="H903" s="321"/>
    </row>
    <row r="904" spans="1:8" ht="14.4">
      <c r="A904" s="130">
        <f t="shared" si="26"/>
        <v>1996</v>
      </c>
      <c r="B904" s="305">
        <v>35003</v>
      </c>
      <c r="C904" s="302"/>
      <c r="D904" s="327">
        <v>15.5</v>
      </c>
      <c r="E904" s="323"/>
      <c r="F904" s="323"/>
      <c r="G904" s="320"/>
      <c r="H904" s="321"/>
    </row>
    <row r="905" spans="1:8" ht="14.4">
      <c r="A905" s="130">
        <f t="shared" si="26"/>
        <v>1996</v>
      </c>
      <c r="B905" s="305">
        <v>35033</v>
      </c>
      <c r="C905" s="302"/>
      <c r="D905" s="327">
        <v>15.4</v>
      </c>
      <c r="E905" s="323"/>
      <c r="F905" s="323"/>
      <c r="G905" s="320"/>
      <c r="H905" s="321"/>
    </row>
    <row r="906" spans="1:8" ht="14.4">
      <c r="A906" s="130">
        <f t="shared" si="26"/>
        <v>1996</v>
      </c>
      <c r="B906" s="305">
        <v>35064</v>
      </c>
      <c r="C906" s="302"/>
      <c r="D906" s="327">
        <v>15.5</v>
      </c>
      <c r="E906" s="323"/>
      <c r="F906" s="323"/>
      <c r="G906" s="320"/>
      <c r="H906" s="321"/>
    </row>
    <row r="907" spans="1:8" ht="14.4">
      <c r="A907" s="130">
        <f t="shared" si="26"/>
        <v>1996</v>
      </c>
      <c r="B907" s="305">
        <v>35095</v>
      </c>
      <c r="C907" s="302"/>
      <c r="D907" s="327">
        <v>14.7</v>
      </c>
      <c r="E907" s="323"/>
      <c r="F907" s="323"/>
      <c r="G907" s="320"/>
      <c r="H907" s="321"/>
    </row>
    <row r="908" spans="1:8" ht="14.4">
      <c r="A908" s="130">
        <f t="shared" si="26"/>
        <v>1996</v>
      </c>
      <c r="B908" s="305">
        <v>35124</v>
      </c>
      <c r="C908" s="302"/>
      <c r="D908" s="327">
        <v>13.9</v>
      </c>
      <c r="E908" s="323"/>
      <c r="F908" s="323"/>
      <c r="G908" s="320"/>
      <c r="H908" s="321"/>
    </row>
    <row r="909" spans="1:8" ht="14.4">
      <c r="A909" s="130">
        <f t="shared" si="26"/>
        <v>1996</v>
      </c>
      <c r="B909" s="305">
        <v>35155</v>
      </c>
      <c r="C909" s="302"/>
      <c r="D909" s="327">
        <v>14.1</v>
      </c>
      <c r="E909" s="323"/>
      <c r="F909" s="323"/>
      <c r="G909" s="320"/>
      <c r="H909" s="321"/>
    </row>
    <row r="910" spans="1:8" ht="14.4">
      <c r="A910" s="130">
        <f t="shared" si="26"/>
        <v>1996</v>
      </c>
      <c r="B910" s="305">
        <v>35185</v>
      </c>
      <c r="C910" s="302"/>
      <c r="D910" s="327">
        <v>14.9</v>
      </c>
      <c r="E910" s="323"/>
      <c r="F910" s="323"/>
      <c r="G910" s="320"/>
      <c r="H910" s="321"/>
    </row>
    <row r="911" spans="1:8" ht="14.4">
      <c r="A911" s="130">
        <f t="shared" si="26"/>
        <v>1996</v>
      </c>
      <c r="B911" s="305">
        <v>35216</v>
      </c>
      <c r="C911" s="302"/>
      <c r="D911" s="327">
        <v>15.5</v>
      </c>
      <c r="E911" s="323"/>
      <c r="F911" s="323"/>
      <c r="G911" s="320"/>
      <c r="H911" s="321"/>
    </row>
    <row r="912" spans="1:8" ht="14.4">
      <c r="A912" s="130">
        <f t="shared" si="26"/>
        <v>1996</v>
      </c>
      <c r="B912" s="305">
        <v>35246</v>
      </c>
      <c r="C912" s="302"/>
      <c r="D912" s="327">
        <v>15.5</v>
      </c>
      <c r="E912" s="323"/>
      <c r="F912" s="323"/>
      <c r="G912" s="320"/>
      <c r="H912" s="321"/>
    </row>
    <row r="913" spans="1:8" ht="14.4">
      <c r="A913" s="130">
        <f t="shared" ref="A913:A976" si="27">IF(MONTH(B913)&gt;9,YEAR(B913)+1,YEAR(B913))</f>
        <v>1996</v>
      </c>
      <c r="B913" s="305">
        <v>35277</v>
      </c>
      <c r="C913" s="302"/>
      <c r="D913" s="327">
        <v>15.9</v>
      </c>
      <c r="E913" s="323"/>
      <c r="F913" s="323"/>
      <c r="G913" s="320"/>
      <c r="H913" s="321"/>
    </row>
    <row r="914" spans="1:8" ht="14.4">
      <c r="A914" s="130">
        <f t="shared" si="27"/>
        <v>1996</v>
      </c>
      <c r="B914" s="305">
        <v>35308</v>
      </c>
      <c r="C914" s="302"/>
      <c r="D914" s="327">
        <v>15.6</v>
      </c>
      <c r="E914" s="323"/>
      <c r="F914" s="323"/>
      <c r="G914" s="320"/>
      <c r="H914" s="321"/>
    </row>
    <row r="915" spans="1:8" ht="14.4">
      <c r="A915" s="130">
        <f t="shared" si="27"/>
        <v>1996</v>
      </c>
      <c r="B915" s="305">
        <v>35338</v>
      </c>
      <c r="C915" s="302"/>
      <c r="D915" s="327">
        <v>14.6</v>
      </c>
      <c r="E915" s="323"/>
      <c r="F915" s="323"/>
      <c r="G915" s="320"/>
      <c r="H915" s="321"/>
    </row>
    <row r="916" spans="1:8" ht="14.4">
      <c r="A916" s="130">
        <f t="shared" si="27"/>
        <v>1997</v>
      </c>
      <c r="B916" s="305">
        <v>35369</v>
      </c>
      <c r="C916" s="302"/>
      <c r="D916" s="327">
        <v>16.100000000000001</v>
      </c>
      <c r="E916" s="323"/>
      <c r="F916" s="323"/>
      <c r="G916" s="320"/>
      <c r="H916" s="321"/>
    </row>
    <row r="917" spans="1:8" ht="14.4">
      <c r="A917" s="130">
        <f t="shared" si="27"/>
        <v>1997</v>
      </c>
      <c r="B917" s="305">
        <v>35399</v>
      </c>
      <c r="C917" s="302"/>
      <c r="D917" s="327">
        <v>16.2</v>
      </c>
      <c r="E917" s="323"/>
      <c r="F917" s="323"/>
      <c r="G917" s="320"/>
      <c r="H917" s="321"/>
    </row>
    <row r="918" spans="1:8" ht="14.4">
      <c r="A918" s="130">
        <f t="shared" si="27"/>
        <v>1997</v>
      </c>
      <c r="B918" s="305">
        <v>35430</v>
      </c>
      <c r="C918" s="302"/>
      <c r="D918" s="327">
        <v>17.399999999999999</v>
      </c>
      <c r="E918" s="323"/>
      <c r="F918" s="323"/>
      <c r="G918" s="320"/>
      <c r="H918" s="321"/>
    </row>
    <row r="919" spans="1:8" ht="14.4">
      <c r="A919" s="130">
        <f t="shared" si="27"/>
        <v>1997</v>
      </c>
      <c r="B919" s="305">
        <v>35461</v>
      </c>
      <c r="C919" s="302"/>
      <c r="D919" s="327">
        <v>16.7</v>
      </c>
      <c r="E919" s="323"/>
      <c r="F919" s="323"/>
      <c r="G919" s="320"/>
      <c r="H919" s="321"/>
    </row>
    <row r="920" spans="1:8" ht="14.4">
      <c r="A920" s="130">
        <f t="shared" si="27"/>
        <v>1997</v>
      </c>
      <c r="B920" s="305">
        <v>35489</v>
      </c>
      <c r="C920" s="302"/>
      <c r="D920" s="327">
        <v>16.2</v>
      </c>
      <c r="E920" s="323"/>
      <c r="F920" s="323"/>
      <c r="G920" s="320"/>
      <c r="H920" s="321"/>
    </row>
    <row r="921" spans="1:8" ht="14.4">
      <c r="A921" s="130">
        <f t="shared" si="27"/>
        <v>1997</v>
      </c>
      <c r="B921" s="305">
        <v>35520</v>
      </c>
      <c r="C921" s="302"/>
      <c r="D921" s="327">
        <v>16.2</v>
      </c>
      <c r="E921" s="323"/>
      <c r="F921" s="323"/>
      <c r="G921" s="320"/>
      <c r="H921" s="321"/>
    </row>
    <row r="922" spans="1:8" ht="14.4">
      <c r="A922" s="130">
        <f t="shared" si="27"/>
        <v>1997</v>
      </c>
      <c r="B922" s="305">
        <v>35550</v>
      </c>
      <c r="C922" s="302"/>
      <c r="D922" s="327">
        <v>15.1</v>
      </c>
      <c r="E922" s="323"/>
      <c r="F922" s="323"/>
      <c r="G922" s="320"/>
      <c r="H922" s="321"/>
    </row>
    <row r="923" spans="1:8" ht="14.4">
      <c r="A923" s="130">
        <f t="shared" si="27"/>
        <v>1997</v>
      </c>
      <c r="B923" s="305">
        <v>35581</v>
      </c>
      <c r="C923" s="302"/>
      <c r="D923" s="327">
        <v>15.4</v>
      </c>
      <c r="E923" s="323"/>
      <c r="F923" s="323"/>
      <c r="G923" s="320"/>
      <c r="H923" s="321"/>
    </row>
    <row r="924" spans="1:8" ht="14.4">
      <c r="A924" s="130">
        <f t="shared" si="27"/>
        <v>1997</v>
      </c>
      <c r="B924" s="305">
        <v>35611</v>
      </c>
      <c r="C924" s="302"/>
      <c r="D924" s="327">
        <v>15.1</v>
      </c>
      <c r="E924" s="323"/>
      <c r="F924" s="323"/>
      <c r="G924" s="320"/>
      <c r="H924" s="321"/>
    </row>
    <row r="925" spans="1:8" ht="14.4">
      <c r="A925" s="130">
        <f t="shared" si="27"/>
        <v>1997</v>
      </c>
      <c r="B925" s="305">
        <v>35642</v>
      </c>
      <c r="C925" s="302"/>
      <c r="D925" s="327">
        <v>15.2</v>
      </c>
      <c r="E925" s="323"/>
      <c r="F925" s="323"/>
      <c r="G925" s="320"/>
      <c r="H925" s="321"/>
    </row>
    <row r="926" spans="1:8" ht="14.4">
      <c r="A926" s="130">
        <f t="shared" si="27"/>
        <v>1997</v>
      </c>
      <c r="B926" s="305">
        <v>35673</v>
      </c>
      <c r="C926" s="302"/>
      <c r="D926" s="327">
        <v>15.5</v>
      </c>
      <c r="E926" s="323"/>
      <c r="F926" s="323"/>
      <c r="G926" s="320"/>
      <c r="H926" s="321"/>
    </row>
    <row r="927" spans="1:8" ht="14.4">
      <c r="A927" s="130">
        <f t="shared" si="27"/>
        <v>1997</v>
      </c>
      <c r="B927" s="305">
        <v>35703</v>
      </c>
      <c r="C927" s="302"/>
      <c r="D927" s="327">
        <v>14.3</v>
      </c>
      <c r="E927" s="323"/>
      <c r="F927" s="323"/>
      <c r="G927" s="320"/>
      <c r="H927" s="321"/>
    </row>
    <row r="928" spans="1:8" ht="14.4">
      <c r="A928" s="130">
        <f t="shared" si="27"/>
        <v>1998</v>
      </c>
      <c r="B928" s="305">
        <v>35734</v>
      </c>
      <c r="C928" s="302"/>
      <c r="D928" s="327">
        <v>14.6</v>
      </c>
      <c r="E928" s="323"/>
      <c r="F928" s="323"/>
      <c r="G928" s="320"/>
      <c r="H928" s="321"/>
    </row>
    <row r="929" spans="1:8" ht="14.4">
      <c r="A929" s="130">
        <f t="shared" si="27"/>
        <v>1998</v>
      </c>
      <c r="B929" s="305">
        <v>35764</v>
      </c>
      <c r="C929" s="302"/>
      <c r="D929" s="327">
        <v>14.7</v>
      </c>
      <c r="E929" s="323"/>
      <c r="F929" s="323"/>
      <c r="G929" s="320"/>
      <c r="H929" s="321"/>
    </row>
    <row r="930" spans="1:8" ht="14.4">
      <c r="A930" s="130">
        <f t="shared" si="27"/>
        <v>1998</v>
      </c>
      <c r="B930" s="305">
        <v>35795</v>
      </c>
      <c r="C930" s="302"/>
      <c r="D930" s="327">
        <v>15.1</v>
      </c>
      <c r="E930" s="323"/>
      <c r="F930" s="323"/>
      <c r="G930" s="320"/>
      <c r="H930" s="321"/>
    </row>
    <row r="931" spans="1:8" ht="14.4">
      <c r="A931" s="130">
        <f t="shared" si="27"/>
        <v>1998</v>
      </c>
      <c r="B931" s="305">
        <v>35826</v>
      </c>
      <c r="C931" s="302"/>
      <c r="D931" s="327">
        <v>10.5</v>
      </c>
      <c r="E931" s="323"/>
      <c r="F931" s="323"/>
      <c r="G931" s="320"/>
      <c r="H931" s="321"/>
    </row>
    <row r="932" spans="1:8" ht="14.4">
      <c r="A932" s="130">
        <f t="shared" si="27"/>
        <v>1998</v>
      </c>
      <c r="B932" s="305">
        <v>35854</v>
      </c>
      <c r="C932" s="302"/>
      <c r="D932" s="327">
        <v>12.2</v>
      </c>
      <c r="E932" s="323"/>
      <c r="F932" s="323"/>
      <c r="G932" s="320"/>
      <c r="H932" s="321"/>
    </row>
    <row r="933" spans="1:8" ht="14.4">
      <c r="A933" s="130">
        <f t="shared" si="27"/>
        <v>1998</v>
      </c>
      <c r="B933" s="305">
        <v>35885</v>
      </c>
      <c r="C933" s="302"/>
      <c r="D933" s="327">
        <v>12</v>
      </c>
      <c r="E933" s="323"/>
      <c r="F933" s="323"/>
      <c r="G933" s="320"/>
      <c r="H933" s="321"/>
    </row>
    <row r="934" spans="1:8" ht="14.4">
      <c r="A934" s="130">
        <f t="shared" si="27"/>
        <v>1998</v>
      </c>
      <c r="B934" s="305">
        <v>35915</v>
      </c>
      <c r="C934" s="302"/>
      <c r="D934" s="327">
        <v>13.5</v>
      </c>
      <c r="E934" s="323"/>
      <c r="F934" s="323"/>
      <c r="G934" s="320"/>
      <c r="H934" s="321"/>
    </row>
    <row r="935" spans="1:8" ht="14.4">
      <c r="A935" s="130">
        <f t="shared" si="27"/>
        <v>1998</v>
      </c>
      <c r="B935" s="305">
        <v>35946</v>
      </c>
      <c r="C935" s="302"/>
      <c r="D935" s="327">
        <v>11.7</v>
      </c>
      <c r="E935" s="323"/>
      <c r="F935" s="323"/>
      <c r="G935" s="320"/>
      <c r="H935" s="321"/>
    </row>
    <row r="936" spans="1:8" ht="14.4">
      <c r="A936" s="130">
        <f t="shared" si="27"/>
        <v>1998</v>
      </c>
      <c r="B936" s="305">
        <v>35976</v>
      </c>
      <c r="C936" s="302"/>
      <c r="D936" s="327">
        <v>16.8</v>
      </c>
      <c r="E936" s="323"/>
      <c r="F936" s="323"/>
      <c r="G936" s="320"/>
      <c r="H936" s="321"/>
    </row>
    <row r="937" spans="1:8" ht="14.4">
      <c r="A937" s="130">
        <f t="shared" si="27"/>
        <v>1998</v>
      </c>
      <c r="B937" s="305">
        <v>36007</v>
      </c>
      <c r="C937" s="302"/>
      <c r="D937" s="327">
        <v>14</v>
      </c>
      <c r="E937" s="323"/>
      <c r="F937" s="323"/>
      <c r="G937" s="320"/>
      <c r="H937" s="321"/>
    </row>
    <row r="938" spans="1:8" ht="14.4">
      <c r="A938" s="130">
        <f t="shared" si="27"/>
        <v>1998</v>
      </c>
      <c r="B938" s="305">
        <v>36038</v>
      </c>
      <c r="C938" s="302"/>
      <c r="D938" s="327">
        <v>14.9</v>
      </c>
      <c r="E938" s="323"/>
      <c r="F938" s="323"/>
      <c r="G938" s="320"/>
      <c r="H938" s="321"/>
    </row>
    <row r="939" spans="1:8" ht="14.4">
      <c r="A939" s="130">
        <f t="shared" si="27"/>
        <v>1998</v>
      </c>
      <c r="B939" s="305">
        <v>36068</v>
      </c>
      <c r="C939" s="302"/>
      <c r="D939" s="327">
        <v>15.6</v>
      </c>
      <c r="E939" s="323"/>
      <c r="F939" s="323"/>
      <c r="G939" s="320"/>
      <c r="H939" s="321"/>
    </row>
    <row r="940" spans="1:8" ht="14.4">
      <c r="A940" s="130">
        <f t="shared" si="27"/>
        <v>1999</v>
      </c>
      <c r="B940" s="305">
        <v>36099</v>
      </c>
      <c r="C940" s="302"/>
      <c r="D940" s="327">
        <v>15.8</v>
      </c>
      <c r="E940" s="323"/>
      <c r="F940" s="323"/>
      <c r="G940" s="320"/>
      <c r="H940" s="321"/>
    </row>
    <row r="941" spans="1:8" ht="14.4">
      <c r="A941" s="130">
        <f t="shared" si="27"/>
        <v>1999</v>
      </c>
      <c r="B941" s="305">
        <v>36129</v>
      </c>
      <c r="C941" s="302"/>
      <c r="D941" s="327">
        <v>15.8</v>
      </c>
      <c r="E941" s="323"/>
      <c r="F941" s="323"/>
      <c r="G941" s="320"/>
      <c r="H941" s="321"/>
    </row>
    <row r="942" spans="1:8" ht="14.4">
      <c r="A942" s="130">
        <f t="shared" si="27"/>
        <v>1999</v>
      </c>
      <c r="B942" s="305">
        <v>36160</v>
      </c>
      <c r="C942" s="302"/>
      <c r="D942" s="327">
        <v>14.2</v>
      </c>
      <c r="E942" s="323"/>
      <c r="F942" s="323"/>
      <c r="G942" s="320"/>
      <c r="H942" s="321"/>
    </row>
    <row r="943" spans="1:8" ht="14.4">
      <c r="A943" s="130">
        <f t="shared" si="27"/>
        <v>1999</v>
      </c>
      <c r="B943" s="305">
        <v>36191</v>
      </c>
      <c r="C943" s="302"/>
      <c r="D943" s="327">
        <v>13.2</v>
      </c>
      <c r="E943" s="323"/>
      <c r="F943" s="323"/>
      <c r="G943" s="320"/>
      <c r="H943" s="321"/>
    </row>
    <row r="944" spans="1:8" ht="14.4">
      <c r="A944" s="130">
        <f t="shared" si="27"/>
        <v>1999</v>
      </c>
      <c r="B944" s="305">
        <v>36219</v>
      </c>
      <c r="C944" s="302"/>
      <c r="D944" s="327">
        <v>16.8</v>
      </c>
      <c r="E944" s="323"/>
      <c r="F944" s="323"/>
      <c r="G944" s="320"/>
      <c r="H944" s="321"/>
    </row>
    <row r="945" spans="1:8" ht="14.4">
      <c r="A945" s="130">
        <f t="shared" si="27"/>
        <v>1999</v>
      </c>
      <c r="B945" s="305">
        <v>36250</v>
      </c>
      <c r="C945" s="302"/>
      <c r="D945" s="327">
        <v>11.1</v>
      </c>
      <c r="E945" s="323"/>
      <c r="F945" s="323"/>
      <c r="G945" s="320"/>
      <c r="H945" s="321"/>
    </row>
    <row r="946" spans="1:8" ht="14.4">
      <c r="A946" s="130">
        <f t="shared" si="27"/>
        <v>1999</v>
      </c>
      <c r="B946" s="305">
        <v>36280</v>
      </c>
      <c r="C946" s="302"/>
      <c r="D946" s="327">
        <v>10.8</v>
      </c>
      <c r="E946" s="323"/>
      <c r="F946" s="323"/>
      <c r="G946" s="320"/>
      <c r="H946" s="321"/>
    </row>
    <row r="947" spans="1:8" ht="14.4">
      <c r="A947" s="130">
        <f t="shared" si="27"/>
        <v>1999</v>
      </c>
      <c r="B947" s="305">
        <v>36311</v>
      </c>
      <c r="C947" s="302"/>
      <c r="D947" s="327">
        <v>15.3</v>
      </c>
      <c r="E947" s="323"/>
      <c r="F947" s="323"/>
      <c r="G947" s="320"/>
      <c r="H947" s="321"/>
    </row>
    <row r="948" spans="1:8" ht="14.4">
      <c r="A948" s="130">
        <f t="shared" si="27"/>
        <v>1999</v>
      </c>
      <c r="B948" s="305">
        <v>36341</v>
      </c>
      <c r="C948" s="302"/>
      <c r="D948" s="327">
        <v>13.8</v>
      </c>
      <c r="E948" s="323"/>
      <c r="F948" s="323"/>
      <c r="G948" s="320"/>
      <c r="H948" s="321"/>
    </row>
    <row r="949" spans="1:8" ht="14.4">
      <c r="A949" s="130">
        <f t="shared" si="27"/>
        <v>1999</v>
      </c>
      <c r="B949" s="305">
        <v>36372</v>
      </c>
      <c r="C949" s="302"/>
      <c r="D949" s="327">
        <v>14.6</v>
      </c>
      <c r="E949" s="323"/>
      <c r="F949" s="323"/>
      <c r="G949" s="320"/>
      <c r="H949" s="321"/>
    </row>
    <row r="950" spans="1:8" ht="14.4">
      <c r="A950" s="130">
        <f t="shared" si="27"/>
        <v>1999</v>
      </c>
      <c r="B950" s="305">
        <v>36403</v>
      </c>
      <c r="C950" s="302"/>
      <c r="D950" s="327">
        <v>14.7</v>
      </c>
      <c r="E950" s="323"/>
      <c r="F950" s="323"/>
      <c r="G950" s="320"/>
      <c r="H950" s="321"/>
    </row>
    <row r="951" spans="1:8" ht="14.4">
      <c r="A951" s="130">
        <f t="shared" si="27"/>
        <v>1999</v>
      </c>
      <c r="B951" s="305">
        <v>36433</v>
      </c>
      <c r="C951" s="302"/>
      <c r="D951" s="327">
        <v>14.5</v>
      </c>
      <c r="E951" s="323"/>
      <c r="F951" s="323"/>
      <c r="G951" s="320"/>
      <c r="H951" s="321"/>
    </row>
    <row r="952" spans="1:8" ht="14.4">
      <c r="A952" s="130">
        <f t="shared" si="27"/>
        <v>2000</v>
      </c>
      <c r="B952" s="305">
        <v>36464</v>
      </c>
      <c r="C952" s="302"/>
      <c r="D952" s="327">
        <v>14.201000000000001</v>
      </c>
      <c r="E952" s="323"/>
      <c r="F952" s="323"/>
      <c r="G952" s="320"/>
      <c r="H952" s="321"/>
    </row>
    <row r="953" spans="1:8" ht="14.4">
      <c r="A953" s="130">
        <f t="shared" si="27"/>
        <v>2000</v>
      </c>
      <c r="B953" s="305">
        <v>36494</v>
      </c>
      <c r="C953" s="302"/>
      <c r="D953" s="327">
        <v>13.792999999999999</v>
      </c>
      <c r="E953" s="323"/>
      <c r="F953" s="323"/>
      <c r="G953" s="320"/>
      <c r="H953" s="321"/>
    </row>
    <row r="954" spans="1:8" ht="14.4">
      <c r="A954" s="130">
        <f t="shared" si="27"/>
        <v>2000</v>
      </c>
      <c r="B954" s="305">
        <v>36525</v>
      </c>
      <c r="C954" s="302"/>
      <c r="D954" s="327">
        <v>15.13</v>
      </c>
      <c r="E954" s="323"/>
      <c r="F954" s="323"/>
      <c r="G954" s="320"/>
      <c r="H954" s="321"/>
    </row>
    <row r="955" spans="1:8" ht="14.4">
      <c r="A955" s="130">
        <f t="shared" si="27"/>
        <v>2000</v>
      </c>
      <c r="B955" s="305">
        <v>36556</v>
      </c>
      <c r="C955" s="302"/>
      <c r="D955" s="327">
        <v>12.259</v>
      </c>
      <c r="E955" s="323"/>
      <c r="F955" s="323"/>
      <c r="G955" s="320"/>
      <c r="H955" s="321"/>
    </row>
    <row r="956" spans="1:8" ht="14.4">
      <c r="A956" s="130">
        <f t="shared" si="27"/>
        <v>2000</v>
      </c>
      <c r="B956" s="305">
        <v>36585</v>
      </c>
      <c r="C956" s="302"/>
      <c r="D956" s="327">
        <v>13.875999999999999</v>
      </c>
      <c r="E956" s="323"/>
      <c r="F956" s="323"/>
      <c r="G956" s="320"/>
      <c r="H956" s="321"/>
    </row>
    <row r="957" spans="1:8" ht="14.4">
      <c r="A957" s="130">
        <f t="shared" si="27"/>
        <v>2000</v>
      </c>
      <c r="B957" s="305">
        <v>36616</v>
      </c>
      <c r="C957" s="302"/>
      <c r="D957" s="327">
        <v>14.808</v>
      </c>
      <c r="E957" s="323"/>
      <c r="F957" s="323"/>
      <c r="G957" s="320"/>
      <c r="H957" s="321"/>
    </row>
    <row r="958" spans="1:8" ht="14.4">
      <c r="A958" s="130">
        <f t="shared" si="27"/>
        <v>2000</v>
      </c>
      <c r="B958" s="305">
        <v>36646</v>
      </c>
      <c r="C958" s="302"/>
      <c r="D958" s="327">
        <v>13.573</v>
      </c>
      <c r="E958" s="323"/>
      <c r="F958" s="323"/>
      <c r="G958" s="320"/>
      <c r="H958" s="321"/>
    </row>
    <row r="959" spans="1:8" ht="14.4">
      <c r="A959" s="130">
        <f t="shared" si="27"/>
        <v>2000</v>
      </c>
      <c r="B959" s="305">
        <v>36677</v>
      </c>
      <c r="C959" s="302"/>
      <c r="D959" s="327">
        <v>14.34</v>
      </c>
      <c r="E959" s="323"/>
      <c r="F959" s="323"/>
      <c r="G959" s="320"/>
      <c r="H959" s="321"/>
    </row>
    <row r="960" spans="1:8" ht="14.4">
      <c r="A960" s="130">
        <f t="shared" si="27"/>
        <v>2000</v>
      </c>
      <c r="B960" s="305">
        <v>36707</v>
      </c>
      <c r="C960" s="302"/>
      <c r="D960" s="327">
        <v>14.182</v>
      </c>
      <c r="E960" s="323"/>
      <c r="F960" s="323"/>
      <c r="G960" s="320"/>
      <c r="H960" s="321"/>
    </row>
    <row r="961" spans="1:8" ht="14.4">
      <c r="A961" s="130">
        <f t="shared" si="27"/>
        <v>2000</v>
      </c>
      <c r="B961" s="305">
        <v>36738</v>
      </c>
      <c r="C961" s="302"/>
      <c r="D961" s="327">
        <v>15.804</v>
      </c>
      <c r="E961" s="323"/>
      <c r="F961" s="323"/>
      <c r="G961" s="320"/>
      <c r="H961" s="321"/>
    </row>
    <row r="962" spans="1:8" ht="14.4">
      <c r="A962" s="130">
        <f t="shared" si="27"/>
        <v>2000</v>
      </c>
      <c r="B962" s="305">
        <v>36769</v>
      </c>
      <c r="C962" s="302"/>
      <c r="D962" s="327">
        <v>15.75</v>
      </c>
      <c r="E962" s="323"/>
      <c r="F962" s="323"/>
      <c r="G962" s="320"/>
      <c r="H962" s="321"/>
    </row>
    <row r="963" spans="1:8" ht="14.4">
      <c r="A963" s="130">
        <f t="shared" si="27"/>
        <v>2000</v>
      </c>
      <c r="B963" s="305">
        <v>36799</v>
      </c>
      <c r="C963" s="302"/>
      <c r="D963" s="327">
        <v>16.114000000000001</v>
      </c>
      <c r="E963" s="323"/>
      <c r="F963" s="323"/>
      <c r="G963" s="320"/>
      <c r="H963" s="321"/>
    </row>
    <row r="964" spans="1:8" ht="14.4">
      <c r="A964" s="130">
        <f t="shared" si="27"/>
        <v>2001</v>
      </c>
      <c r="B964" s="305">
        <v>36830</v>
      </c>
      <c r="C964" s="302"/>
      <c r="D964" s="327">
        <v>9.94</v>
      </c>
      <c r="E964" s="323"/>
      <c r="F964" s="323"/>
      <c r="G964" s="320"/>
      <c r="H964" s="321"/>
    </row>
    <row r="965" spans="1:8" ht="14.4">
      <c r="A965" s="130">
        <f t="shared" si="27"/>
        <v>2001</v>
      </c>
      <c r="B965" s="305">
        <v>36860</v>
      </c>
      <c r="C965" s="302"/>
      <c r="D965" s="327">
        <v>10.6</v>
      </c>
      <c r="E965" s="323"/>
      <c r="F965" s="323"/>
      <c r="G965" s="320"/>
      <c r="H965" s="321"/>
    </row>
    <row r="966" spans="1:8" ht="14.4">
      <c r="A966" s="130">
        <f t="shared" si="27"/>
        <v>2001</v>
      </c>
      <c r="B966" s="305">
        <v>36891</v>
      </c>
      <c r="C966" s="302"/>
      <c r="D966" s="327">
        <v>12.5</v>
      </c>
      <c r="E966" s="323"/>
      <c r="F966" s="323"/>
      <c r="G966" s="320"/>
      <c r="H966" s="321"/>
    </row>
    <row r="967" spans="1:8" ht="14.4">
      <c r="A967" s="130">
        <f t="shared" si="27"/>
        <v>2001</v>
      </c>
      <c r="B967" s="305">
        <v>36922</v>
      </c>
      <c r="C967" s="302"/>
      <c r="D967" s="327">
        <v>12.5</v>
      </c>
      <c r="E967" s="323"/>
      <c r="F967" s="323"/>
      <c r="G967" s="320"/>
      <c r="H967" s="321"/>
    </row>
    <row r="968" spans="1:8" ht="14.4">
      <c r="A968" s="130">
        <f t="shared" si="27"/>
        <v>2001</v>
      </c>
      <c r="B968" s="305">
        <v>36950</v>
      </c>
      <c r="C968" s="302"/>
      <c r="D968" s="327">
        <v>12.2</v>
      </c>
      <c r="E968" s="323"/>
      <c r="F968" s="323"/>
      <c r="G968" s="320"/>
      <c r="H968" s="321"/>
    </row>
    <row r="969" spans="1:8" ht="14.4">
      <c r="A969" s="130">
        <f t="shared" si="27"/>
        <v>2001</v>
      </c>
      <c r="B969" s="305">
        <v>36981</v>
      </c>
      <c r="C969" s="302"/>
      <c r="D969" s="327">
        <v>12.4</v>
      </c>
      <c r="E969" s="323"/>
      <c r="F969" s="323"/>
      <c r="G969" s="320"/>
      <c r="H969" s="321"/>
    </row>
    <row r="970" spans="1:8" ht="14.4">
      <c r="A970" s="130">
        <f t="shared" si="27"/>
        <v>2001</v>
      </c>
      <c r="B970" s="305">
        <v>37011</v>
      </c>
      <c r="C970" s="302"/>
      <c r="D970" s="327">
        <v>11.7</v>
      </c>
      <c r="E970" s="323"/>
      <c r="F970" s="323"/>
      <c r="G970" s="320"/>
      <c r="H970" s="321"/>
    </row>
    <row r="971" spans="1:8" ht="14.4">
      <c r="A971" s="130">
        <f t="shared" si="27"/>
        <v>2001</v>
      </c>
      <c r="B971" s="305">
        <v>37042</v>
      </c>
      <c r="C971" s="302"/>
      <c r="D971" s="327">
        <v>10.5</v>
      </c>
      <c r="E971" s="323"/>
      <c r="F971" s="323"/>
      <c r="G971" s="320"/>
      <c r="H971" s="321"/>
    </row>
    <row r="972" spans="1:8" ht="14.4">
      <c r="A972" s="130">
        <f t="shared" si="27"/>
        <v>2001</v>
      </c>
      <c r="B972" s="305">
        <v>37072</v>
      </c>
      <c r="C972" s="302"/>
      <c r="D972" s="327">
        <v>11.4</v>
      </c>
      <c r="E972" s="323"/>
      <c r="F972" s="323"/>
      <c r="G972" s="320"/>
      <c r="H972" s="321"/>
    </row>
    <row r="973" spans="1:8" ht="14.4">
      <c r="A973" s="130">
        <f t="shared" si="27"/>
        <v>2001</v>
      </c>
      <c r="B973" s="305">
        <v>37103</v>
      </c>
      <c r="C973" s="302"/>
      <c r="D973" s="327">
        <v>10.5</v>
      </c>
      <c r="E973" s="323"/>
      <c r="F973" s="323"/>
      <c r="G973" s="320"/>
      <c r="H973" s="321"/>
    </row>
    <row r="974" spans="1:8" ht="14.4">
      <c r="A974" s="130">
        <f t="shared" si="27"/>
        <v>2001</v>
      </c>
      <c r="B974" s="305">
        <v>37134</v>
      </c>
      <c r="C974" s="302"/>
      <c r="D974" s="327">
        <v>12.3</v>
      </c>
      <c r="E974" s="323"/>
      <c r="F974" s="323"/>
      <c r="G974" s="320"/>
      <c r="H974" s="321"/>
    </row>
    <row r="975" spans="1:8" ht="14.4">
      <c r="A975" s="130">
        <f t="shared" si="27"/>
        <v>2001</v>
      </c>
      <c r="B975" s="305">
        <v>37164</v>
      </c>
      <c r="C975" s="302"/>
      <c r="D975" s="327">
        <v>13.2</v>
      </c>
      <c r="E975" s="323"/>
      <c r="F975" s="323"/>
      <c r="G975" s="320"/>
      <c r="H975" s="321"/>
    </row>
    <row r="976" spans="1:8" ht="14.4">
      <c r="A976" s="130">
        <f t="shared" si="27"/>
        <v>2002</v>
      </c>
      <c r="B976" s="305">
        <v>37195</v>
      </c>
      <c r="C976" s="302"/>
      <c r="D976" s="327">
        <v>11.4</v>
      </c>
      <c r="E976" s="323"/>
      <c r="F976" s="323"/>
      <c r="G976" s="320"/>
      <c r="H976" s="321"/>
    </row>
    <row r="977" spans="1:8" ht="14.4">
      <c r="A977" s="130">
        <f t="shared" ref="A977:A1040" si="28">IF(MONTH(B977)&gt;9,YEAR(B977)+1,YEAR(B977))</f>
        <v>2002</v>
      </c>
      <c r="B977" s="305">
        <v>37225</v>
      </c>
      <c r="C977" s="302"/>
      <c r="D977" s="327">
        <v>10.3</v>
      </c>
      <c r="E977" s="323"/>
      <c r="F977" s="323"/>
      <c r="G977" s="320"/>
      <c r="H977" s="321"/>
    </row>
    <row r="978" spans="1:8" ht="14.4">
      <c r="A978" s="130">
        <f t="shared" si="28"/>
        <v>2002</v>
      </c>
      <c r="B978" s="305">
        <v>37256</v>
      </c>
      <c r="C978" s="302"/>
      <c r="D978" s="327">
        <v>9.5399999999999991</v>
      </c>
      <c r="E978" s="323"/>
      <c r="F978" s="323"/>
      <c r="G978" s="320"/>
      <c r="H978" s="321"/>
    </row>
    <row r="979" spans="1:8" ht="14.4">
      <c r="A979" s="130">
        <f t="shared" si="28"/>
        <v>2002</v>
      </c>
      <c r="B979" s="305">
        <v>37287</v>
      </c>
      <c r="C979" s="302"/>
      <c r="D979" s="327">
        <v>11.9</v>
      </c>
      <c r="E979" s="323"/>
      <c r="F979" s="323"/>
      <c r="G979" s="320"/>
      <c r="H979" s="321"/>
    </row>
    <row r="980" spans="1:8" ht="14.4">
      <c r="A980" s="130">
        <f t="shared" si="28"/>
        <v>2002</v>
      </c>
      <c r="B980" s="305">
        <v>37315</v>
      </c>
      <c r="C980" s="302"/>
      <c r="D980" s="327">
        <v>12.3</v>
      </c>
      <c r="E980" s="323"/>
      <c r="F980" s="323"/>
      <c r="G980" s="320"/>
      <c r="H980" s="321"/>
    </row>
    <row r="981" spans="1:8" ht="14.4">
      <c r="A981" s="130">
        <f t="shared" si="28"/>
        <v>2002</v>
      </c>
      <c r="B981" s="305">
        <v>37346</v>
      </c>
      <c r="C981" s="302"/>
      <c r="D981" s="327">
        <v>11</v>
      </c>
      <c r="E981" s="323"/>
      <c r="F981" s="323"/>
      <c r="G981" s="320"/>
      <c r="H981" s="321"/>
    </row>
    <row r="982" spans="1:8" ht="14.4">
      <c r="A982" s="130">
        <f t="shared" si="28"/>
        <v>2002</v>
      </c>
      <c r="B982" s="305">
        <v>37376</v>
      </c>
      <c r="C982" s="302"/>
      <c r="D982" s="327">
        <v>10.3</v>
      </c>
      <c r="E982" s="323"/>
      <c r="F982" s="323"/>
      <c r="G982" s="320"/>
      <c r="H982" s="321"/>
    </row>
    <row r="983" spans="1:8" ht="14.4">
      <c r="A983" s="130">
        <f t="shared" si="28"/>
        <v>2002</v>
      </c>
      <c r="B983" s="305">
        <v>37407</v>
      </c>
      <c r="C983" s="302"/>
      <c r="D983" s="327">
        <v>10.9</v>
      </c>
      <c r="E983" s="323"/>
      <c r="F983" s="323"/>
      <c r="G983" s="320"/>
      <c r="H983" s="321"/>
    </row>
    <row r="984" spans="1:8" ht="14.4">
      <c r="A984" s="130">
        <f t="shared" si="28"/>
        <v>2002</v>
      </c>
      <c r="B984" s="305">
        <v>37437</v>
      </c>
      <c r="C984" s="302"/>
      <c r="D984" s="327">
        <v>10</v>
      </c>
      <c r="E984" s="323"/>
      <c r="F984" s="323"/>
      <c r="G984" s="320"/>
      <c r="H984" s="321"/>
    </row>
    <row r="985" spans="1:8" ht="14.4">
      <c r="A985" s="130">
        <f t="shared" si="28"/>
        <v>2002</v>
      </c>
      <c r="B985" s="305">
        <v>37468</v>
      </c>
      <c r="C985" s="302"/>
      <c r="D985" s="327">
        <v>12.1</v>
      </c>
      <c r="E985" s="323"/>
      <c r="F985" s="323"/>
      <c r="G985" s="320"/>
      <c r="H985" s="321"/>
    </row>
    <row r="986" spans="1:8" ht="14.4">
      <c r="A986" s="130">
        <f t="shared" si="28"/>
        <v>2002</v>
      </c>
      <c r="B986" s="305">
        <v>37499</v>
      </c>
      <c r="C986" s="302"/>
      <c r="D986" s="327">
        <v>11.1</v>
      </c>
      <c r="E986" s="323"/>
      <c r="F986" s="323"/>
      <c r="G986" s="320"/>
      <c r="H986" s="321"/>
    </row>
    <row r="987" spans="1:8" ht="14.4">
      <c r="A987" s="130">
        <f t="shared" si="28"/>
        <v>2002</v>
      </c>
      <c r="B987" s="305">
        <v>37529</v>
      </c>
      <c r="C987" s="302"/>
      <c r="D987" s="327">
        <v>11.7</v>
      </c>
      <c r="E987" s="323"/>
      <c r="F987" s="323"/>
      <c r="G987" s="320"/>
      <c r="H987" s="321"/>
    </row>
    <row r="988" spans="1:8" ht="14.4">
      <c r="A988" s="130">
        <f t="shared" si="28"/>
        <v>2003</v>
      </c>
      <c r="B988" s="305">
        <v>37560</v>
      </c>
      <c r="C988" s="302"/>
      <c r="D988" s="327">
        <v>10.7</v>
      </c>
      <c r="E988" s="323"/>
      <c r="F988" s="323"/>
      <c r="G988" s="320"/>
      <c r="H988" s="321"/>
    </row>
    <row r="989" spans="1:8" ht="14.4">
      <c r="A989" s="130">
        <f t="shared" si="28"/>
        <v>2003</v>
      </c>
      <c r="B989" s="305">
        <v>37590</v>
      </c>
      <c r="C989" s="302"/>
      <c r="D989" s="327">
        <v>10.7</v>
      </c>
      <c r="E989" s="323"/>
      <c r="F989" s="323"/>
      <c r="G989" s="320"/>
      <c r="H989" s="321"/>
    </row>
    <row r="990" spans="1:8" ht="14.4">
      <c r="A990" s="130">
        <f t="shared" si="28"/>
        <v>2003</v>
      </c>
      <c r="B990" s="305">
        <v>37621</v>
      </c>
      <c r="C990" s="302"/>
      <c r="D990" s="327">
        <v>9.64</v>
      </c>
      <c r="E990" s="323"/>
      <c r="F990" s="323"/>
      <c r="G990" s="320"/>
      <c r="H990" s="321"/>
    </row>
    <row r="991" spans="1:8" ht="14.4">
      <c r="A991" s="130">
        <f t="shared" si="28"/>
        <v>2003</v>
      </c>
      <c r="B991" s="305">
        <v>37652</v>
      </c>
      <c r="C991" s="302"/>
      <c r="D991" s="327">
        <v>11.8</v>
      </c>
      <c r="E991" s="323"/>
      <c r="F991" s="323"/>
      <c r="G991" s="320"/>
      <c r="H991" s="321"/>
    </row>
    <row r="992" spans="1:8" ht="14.4">
      <c r="A992" s="130">
        <f t="shared" si="28"/>
        <v>2003</v>
      </c>
      <c r="B992" s="305">
        <v>37680</v>
      </c>
      <c r="C992" s="302"/>
      <c r="D992" s="327">
        <v>12.1</v>
      </c>
      <c r="E992" s="323"/>
      <c r="F992" s="323"/>
      <c r="G992" s="320"/>
      <c r="H992" s="321"/>
    </row>
    <row r="993" spans="1:8" ht="14.4">
      <c r="A993" s="130">
        <f t="shared" si="28"/>
        <v>2003</v>
      </c>
      <c r="B993" s="305">
        <v>37711</v>
      </c>
      <c r="C993" s="302"/>
      <c r="D993" s="327">
        <v>11.3</v>
      </c>
      <c r="E993" s="323"/>
      <c r="F993" s="323"/>
      <c r="G993" s="320"/>
      <c r="H993" s="321"/>
    </row>
    <row r="994" spans="1:8" ht="14.4">
      <c r="A994" s="130">
        <f t="shared" si="28"/>
        <v>2003</v>
      </c>
      <c r="B994" s="305">
        <v>37741</v>
      </c>
      <c r="C994" s="302"/>
      <c r="D994" s="327">
        <v>9.43</v>
      </c>
      <c r="E994" s="323"/>
      <c r="F994" s="323"/>
      <c r="G994" s="320"/>
      <c r="H994" s="321"/>
    </row>
    <row r="995" spans="1:8" ht="14.4">
      <c r="A995" s="130">
        <f t="shared" si="28"/>
        <v>2003</v>
      </c>
      <c r="B995" s="305">
        <v>37772</v>
      </c>
      <c r="C995" s="302"/>
      <c r="D995" s="327">
        <v>13.4</v>
      </c>
      <c r="E995" s="323"/>
      <c r="F995" s="323"/>
      <c r="G995" s="320"/>
      <c r="H995" s="321"/>
    </row>
    <row r="996" spans="1:8" ht="14.4">
      <c r="A996" s="130">
        <f t="shared" si="28"/>
        <v>2003</v>
      </c>
      <c r="B996" s="305">
        <v>37802</v>
      </c>
      <c r="C996" s="302"/>
      <c r="D996" s="327">
        <v>11.9</v>
      </c>
      <c r="E996" s="323"/>
      <c r="F996" s="323"/>
      <c r="G996" s="320"/>
      <c r="H996" s="321"/>
    </row>
    <row r="997" spans="1:8" ht="14.4">
      <c r="A997" s="130">
        <f t="shared" si="28"/>
        <v>2003</v>
      </c>
      <c r="B997" s="305">
        <v>37833</v>
      </c>
      <c r="C997" s="302"/>
      <c r="D997" s="327">
        <v>9.9499999999999993</v>
      </c>
      <c r="E997" s="323"/>
      <c r="F997" s="323"/>
      <c r="G997" s="320"/>
      <c r="H997" s="321"/>
    </row>
    <row r="998" spans="1:8" ht="14.4">
      <c r="A998" s="130">
        <f t="shared" si="28"/>
        <v>2003</v>
      </c>
      <c r="B998" s="305">
        <v>37864</v>
      </c>
      <c r="C998" s="302"/>
      <c r="D998" s="327">
        <v>10.8</v>
      </c>
      <c r="E998" s="323"/>
      <c r="F998" s="323"/>
      <c r="G998" s="320"/>
      <c r="H998" s="321"/>
    </row>
    <row r="999" spans="1:8" ht="14.4">
      <c r="A999" s="130">
        <f t="shared" si="28"/>
        <v>2003</v>
      </c>
      <c r="B999" s="305">
        <v>37894</v>
      </c>
      <c r="C999" s="302"/>
      <c r="D999" s="327">
        <v>10.3</v>
      </c>
      <c r="E999" s="323"/>
      <c r="F999" s="323"/>
      <c r="G999" s="320"/>
      <c r="H999" s="321"/>
    </row>
    <row r="1000" spans="1:8" ht="14.4">
      <c r="A1000" s="130">
        <f t="shared" si="28"/>
        <v>2004</v>
      </c>
      <c r="B1000" s="305">
        <v>37925</v>
      </c>
      <c r="C1000" s="302"/>
      <c r="D1000" s="327">
        <v>13.3</v>
      </c>
      <c r="E1000" s="323"/>
      <c r="F1000" s="323"/>
      <c r="G1000" s="320"/>
      <c r="H1000" s="321"/>
    </row>
    <row r="1001" spans="1:8" ht="14.4">
      <c r="A1001" s="130">
        <f t="shared" si="28"/>
        <v>2004</v>
      </c>
      <c r="B1001" s="305">
        <v>37955</v>
      </c>
      <c r="C1001" s="302"/>
      <c r="D1001" s="327">
        <v>12.1</v>
      </c>
      <c r="E1001" s="323"/>
      <c r="F1001" s="323"/>
      <c r="G1001" s="320"/>
      <c r="H1001" s="321"/>
    </row>
    <row r="1002" spans="1:8" ht="14.4">
      <c r="A1002" s="130">
        <f t="shared" si="28"/>
        <v>2004</v>
      </c>
      <c r="B1002" s="305">
        <v>37986</v>
      </c>
      <c r="C1002" s="302"/>
      <c r="D1002" s="327">
        <v>9.5</v>
      </c>
      <c r="E1002" s="323"/>
      <c r="F1002" s="323"/>
      <c r="G1002" s="320"/>
      <c r="H1002" s="321"/>
    </row>
    <row r="1003" spans="1:8" ht="14.4">
      <c r="A1003" s="130">
        <f t="shared" si="28"/>
        <v>2004</v>
      </c>
      <c r="B1003" s="305">
        <v>38017</v>
      </c>
      <c r="C1003" s="302"/>
      <c r="D1003" s="327">
        <v>10.4</v>
      </c>
      <c r="E1003" s="323"/>
      <c r="F1003" s="323"/>
      <c r="G1003" s="320"/>
      <c r="H1003" s="321"/>
    </row>
    <row r="1004" spans="1:8" ht="14.4">
      <c r="A1004" s="130">
        <f t="shared" si="28"/>
        <v>2004</v>
      </c>
      <c r="B1004" s="305">
        <v>38046</v>
      </c>
      <c r="C1004" s="302"/>
      <c r="D1004" s="327">
        <v>10.6</v>
      </c>
      <c r="E1004" s="323"/>
      <c r="F1004" s="323"/>
      <c r="G1004" s="320"/>
      <c r="H1004" s="321"/>
    </row>
    <row r="1005" spans="1:8" ht="14.4">
      <c r="A1005" s="130">
        <f t="shared" si="28"/>
        <v>2004</v>
      </c>
      <c r="B1005" s="305">
        <v>38077</v>
      </c>
      <c r="C1005" s="302"/>
      <c r="D1005" s="327">
        <v>10.199999999999999</v>
      </c>
      <c r="E1005" s="323"/>
      <c r="F1005" s="323"/>
      <c r="G1005" s="320"/>
      <c r="H1005" s="321"/>
    </row>
    <row r="1006" spans="1:8" ht="14.4">
      <c r="A1006" s="130">
        <f t="shared" si="28"/>
        <v>2004</v>
      </c>
      <c r="B1006" s="305">
        <v>38107</v>
      </c>
      <c r="C1006" s="302"/>
      <c r="D1006" s="327">
        <v>10.199999999999999</v>
      </c>
      <c r="E1006" s="323"/>
      <c r="F1006" s="323"/>
      <c r="G1006" s="320"/>
      <c r="H1006" s="321"/>
    </row>
    <row r="1007" spans="1:8" ht="14.4">
      <c r="A1007" s="130">
        <f t="shared" si="28"/>
        <v>2004</v>
      </c>
      <c r="B1007" s="305">
        <v>38138</v>
      </c>
      <c r="C1007" s="302"/>
      <c r="D1007" s="327">
        <v>9.86</v>
      </c>
      <c r="E1007" s="323"/>
      <c r="F1007" s="323"/>
      <c r="G1007" s="320"/>
      <c r="H1007" s="321"/>
    </row>
    <row r="1008" spans="1:8" ht="14.4">
      <c r="A1008" s="130">
        <f t="shared" si="28"/>
        <v>2004</v>
      </c>
      <c r="B1008" s="305">
        <v>38168</v>
      </c>
      <c r="C1008" s="302"/>
      <c r="D1008" s="327">
        <v>10.4</v>
      </c>
      <c r="E1008" s="323"/>
      <c r="F1008" s="323"/>
      <c r="G1008" s="320"/>
      <c r="H1008" s="321"/>
    </row>
    <row r="1009" spans="1:8" ht="14.4">
      <c r="A1009" s="130">
        <f t="shared" si="28"/>
        <v>2004</v>
      </c>
      <c r="B1009" s="305">
        <v>38199</v>
      </c>
      <c r="C1009" s="302"/>
      <c r="D1009" s="327">
        <v>12.5</v>
      </c>
      <c r="E1009" s="323"/>
      <c r="F1009" s="323"/>
      <c r="G1009" s="320"/>
      <c r="H1009" s="321"/>
    </row>
    <row r="1010" spans="1:8" ht="14.4">
      <c r="A1010" s="130">
        <f t="shared" si="28"/>
        <v>2004</v>
      </c>
      <c r="B1010" s="305">
        <v>38230</v>
      </c>
      <c r="C1010" s="302"/>
      <c r="D1010" s="327">
        <v>11</v>
      </c>
      <c r="E1010" s="323"/>
      <c r="F1010" s="323"/>
      <c r="G1010" s="320"/>
      <c r="H1010" s="321"/>
    </row>
    <row r="1011" spans="1:8" ht="14.4">
      <c r="A1011" s="130">
        <f t="shared" si="28"/>
        <v>2004</v>
      </c>
      <c r="B1011" s="305">
        <v>38260</v>
      </c>
      <c r="C1011" s="302"/>
      <c r="D1011" s="327">
        <v>9.5500000000000007</v>
      </c>
      <c r="E1011" s="323"/>
      <c r="F1011" s="323"/>
      <c r="G1011" s="320"/>
      <c r="H1011" s="321"/>
    </row>
    <row r="1012" spans="1:8" ht="14.4">
      <c r="A1012" s="130">
        <f t="shared" si="28"/>
        <v>2005</v>
      </c>
      <c r="B1012" s="305">
        <v>38291</v>
      </c>
      <c r="C1012" s="302"/>
      <c r="D1012" s="327">
        <v>11</v>
      </c>
      <c r="E1012" s="323"/>
      <c r="F1012" s="323"/>
      <c r="G1012" s="320"/>
      <c r="H1012" s="321"/>
    </row>
    <row r="1013" spans="1:8" ht="14.4">
      <c r="A1013" s="130">
        <f t="shared" si="28"/>
        <v>2005</v>
      </c>
      <c r="B1013" s="305">
        <v>38321</v>
      </c>
      <c r="C1013" s="302"/>
      <c r="D1013" s="327">
        <v>9.5500000000000007</v>
      </c>
      <c r="E1013" s="323"/>
      <c r="F1013" s="323"/>
      <c r="G1013" s="320"/>
      <c r="H1013" s="321"/>
    </row>
    <row r="1014" spans="1:8" ht="14.4">
      <c r="A1014" s="130">
        <f t="shared" si="28"/>
        <v>2005</v>
      </c>
      <c r="B1014" s="305">
        <v>38352</v>
      </c>
      <c r="C1014" s="302"/>
      <c r="D1014" s="327">
        <v>11.1</v>
      </c>
      <c r="E1014" s="323"/>
      <c r="F1014" s="323"/>
      <c r="G1014" s="320"/>
      <c r="H1014" s="321"/>
    </row>
    <row r="1015" spans="1:8" ht="14.4">
      <c r="A1015" s="130">
        <f t="shared" si="28"/>
        <v>2005</v>
      </c>
      <c r="B1015" s="305">
        <v>38383</v>
      </c>
      <c r="C1015" s="302"/>
      <c r="D1015" s="327">
        <v>11.6</v>
      </c>
      <c r="E1015" s="323"/>
      <c r="F1015" s="323"/>
      <c r="G1015" s="320"/>
      <c r="H1015" s="321"/>
    </row>
    <row r="1016" spans="1:8" ht="14.4">
      <c r="A1016" s="130">
        <f t="shared" si="28"/>
        <v>2005</v>
      </c>
      <c r="B1016" s="305">
        <v>38411</v>
      </c>
      <c r="C1016" s="302"/>
      <c r="D1016" s="327">
        <v>10.8</v>
      </c>
      <c r="E1016" s="323"/>
      <c r="F1016" s="323"/>
      <c r="G1016" s="320"/>
      <c r="H1016" s="321"/>
    </row>
    <row r="1017" spans="1:8" ht="14.4">
      <c r="A1017" s="130">
        <f t="shared" si="28"/>
        <v>2005</v>
      </c>
      <c r="B1017" s="305">
        <v>38442</v>
      </c>
      <c r="C1017" s="302"/>
      <c r="D1017" s="327">
        <v>11.1</v>
      </c>
      <c r="E1017" s="323"/>
      <c r="F1017" s="323"/>
      <c r="G1017" s="320"/>
      <c r="H1017" s="321"/>
    </row>
    <row r="1018" spans="1:8" ht="14.4">
      <c r="A1018" s="130">
        <f t="shared" si="28"/>
        <v>2005</v>
      </c>
      <c r="B1018" s="305">
        <v>38472</v>
      </c>
      <c r="C1018" s="302"/>
      <c r="D1018" s="327">
        <v>7.17</v>
      </c>
      <c r="E1018" s="323"/>
      <c r="F1018" s="323"/>
      <c r="G1018" s="320"/>
      <c r="H1018" s="321"/>
    </row>
    <row r="1019" spans="1:8" ht="14.4">
      <c r="A1019" s="130">
        <f t="shared" si="28"/>
        <v>2005</v>
      </c>
      <c r="B1019" s="305">
        <v>38503</v>
      </c>
      <c r="C1019" s="302"/>
      <c r="D1019" s="327">
        <v>13.8</v>
      </c>
      <c r="E1019" s="323"/>
      <c r="F1019" s="323"/>
      <c r="G1019" s="320"/>
      <c r="H1019" s="321"/>
    </row>
    <row r="1020" spans="1:8" ht="14.4">
      <c r="A1020" s="130">
        <f t="shared" si="28"/>
        <v>2005</v>
      </c>
      <c r="B1020" s="305">
        <v>38533</v>
      </c>
      <c r="C1020" s="302"/>
      <c r="D1020" s="327">
        <v>11.6</v>
      </c>
      <c r="E1020" s="323"/>
      <c r="F1020" s="323"/>
      <c r="G1020" s="320"/>
      <c r="H1020" s="321"/>
    </row>
    <row r="1021" spans="1:8" ht="14.4">
      <c r="A1021" s="130">
        <f t="shared" si="28"/>
        <v>2005</v>
      </c>
      <c r="B1021" s="305">
        <v>38564</v>
      </c>
      <c r="C1021" s="302"/>
      <c r="D1021" s="327">
        <v>12.6</v>
      </c>
      <c r="E1021" s="323"/>
      <c r="F1021" s="323"/>
      <c r="G1021" s="320"/>
      <c r="H1021" s="321"/>
    </row>
    <row r="1022" spans="1:8" ht="14.4">
      <c r="A1022" s="130">
        <f t="shared" si="28"/>
        <v>2005</v>
      </c>
      <c r="B1022" s="305">
        <v>38595</v>
      </c>
      <c r="C1022" s="302"/>
      <c r="D1022" s="327">
        <v>10.5</v>
      </c>
      <c r="E1022" s="323"/>
      <c r="F1022" s="323"/>
      <c r="G1022" s="320"/>
      <c r="H1022" s="321"/>
    </row>
    <row r="1023" spans="1:8" ht="14.4">
      <c r="A1023" s="130">
        <f t="shared" si="28"/>
        <v>2005</v>
      </c>
      <c r="B1023" s="305">
        <v>38625</v>
      </c>
      <c r="C1023" s="302"/>
      <c r="D1023" s="327">
        <v>11.9</v>
      </c>
      <c r="E1023" s="323"/>
      <c r="F1023" s="323"/>
      <c r="G1023" s="320"/>
      <c r="H1023" s="321"/>
    </row>
    <row r="1024" spans="1:8" ht="14.4">
      <c r="A1024" s="130">
        <f t="shared" si="28"/>
        <v>2006</v>
      </c>
      <c r="B1024" s="305">
        <v>38656</v>
      </c>
      <c r="C1024" s="302"/>
      <c r="D1024" s="327">
        <v>10.9</v>
      </c>
      <c r="E1024" s="323"/>
      <c r="F1024" s="323"/>
      <c r="G1024" s="320"/>
      <c r="H1024" s="321"/>
    </row>
    <row r="1025" spans="1:8" ht="14.4">
      <c r="A1025" s="130">
        <f t="shared" si="28"/>
        <v>2006</v>
      </c>
      <c r="B1025" s="305">
        <v>38686</v>
      </c>
      <c r="C1025" s="302"/>
      <c r="D1025" s="327">
        <v>10.4</v>
      </c>
      <c r="E1025" s="323"/>
      <c r="F1025" s="323"/>
      <c r="G1025" s="320"/>
      <c r="H1025" s="321"/>
    </row>
    <row r="1026" spans="1:8" ht="14.4">
      <c r="A1026" s="130">
        <f t="shared" si="28"/>
        <v>2006</v>
      </c>
      <c r="B1026" s="305">
        <v>38717</v>
      </c>
      <c r="C1026" s="302"/>
      <c r="D1026" s="327">
        <v>14.3</v>
      </c>
      <c r="E1026" s="323"/>
      <c r="F1026" s="323"/>
      <c r="G1026" s="320"/>
      <c r="H1026" s="321"/>
    </row>
    <row r="1027" spans="1:8" ht="14.4">
      <c r="A1027" s="130">
        <f t="shared" si="28"/>
        <v>2006</v>
      </c>
      <c r="B1027" s="305">
        <v>38748</v>
      </c>
      <c r="C1027" s="302"/>
      <c r="D1027" s="327">
        <v>9.15</v>
      </c>
      <c r="E1027" s="323"/>
      <c r="F1027" s="323"/>
      <c r="G1027" s="320"/>
      <c r="H1027" s="321"/>
    </row>
    <row r="1028" spans="1:8" ht="14.4">
      <c r="A1028" s="130">
        <f t="shared" si="28"/>
        <v>2006</v>
      </c>
      <c r="B1028" s="305">
        <v>38776</v>
      </c>
      <c r="C1028" s="302"/>
      <c r="D1028" s="327">
        <v>13.8</v>
      </c>
      <c r="E1028" s="323"/>
      <c r="F1028" s="323"/>
      <c r="G1028" s="320"/>
      <c r="H1028" s="321"/>
    </row>
    <row r="1029" spans="1:8" ht="14.4">
      <c r="A1029" s="130">
        <f t="shared" si="28"/>
        <v>2006</v>
      </c>
      <c r="B1029" s="305">
        <v>38807</v>
      </c>
      <c r="C1029" s="302"/>
      <c r="D1029" s="327">
        <v>10.6</v>
      </c>
      <c r="E1029" s="323"/>
      <c r="F1029" s="323"/>
      <c r="G1029" s="320"/>
      <c r="H1029" s="321"/>
    </row>
    <row r="1030" spans="1:8" ht="14.4">
      <c r="A1030" s="130">
        <f t="shared" si="28"/>
        <v>2006</v>
      </c>
      <c r="B1030" s="305">
        <v>38837</v>
      </c>
      <c r="C1030" s="302"/>
      <c r="D1030" s="327">
        <v>13.9</v>
      </c>
      <c r="E1030" s="323"/>
      <c r="F1030" s="323"/>
      <c r="G1030" s="320"/>
      <c r="H1030" s="321"/>
    </row>
    <row r="1031" spans="1:8" ht="14.4">
      <c r="A1031" s="130">
        <f t="shared" si="28"/>
        <v>2006</v>
      </c>
      <c r="B1031" s="305">
        <v>38868</v>
      </c>
      <c r="C1031" s="302"/>
      <c r="D1031" s="327">
        <v>13.4</v>
      </c>
      <c r="E1031" s="323"/>
      <c r="F1031" s="323"/>
      <c r="G1031" s="320"/>
      <c r="H1031" s="321"/>
    </row>
    <row r="1032" spans="1:8" ht="14.4">
      <c r="A1032" s="130">
        <f t="shared" si="28"/>
        <v>2006</v>
      </c>
      <c r="B1032" s="305">
        <v>38898</v>
      </c>
      <c r="C1032" s="302"/>
      <c r="D1032" s="327">
        <v>12.2</v>
      </c>
      <c r="E1032" s="323"/>
      <c r="F1032" s="323"/>
      <c r="G1032" s="320"/>
      <c r="H1032" s="321"/>
    </row>
    <row r="1033" spans="1:8" ht="14.4">
      <c r="A1033" s="130">
        <f t="shared" si="28"/>
        <v>2006</v>
      </c>
      <c r="B1033" s="305">
        <v>38929</v>
      </c>
      <c r="C1033" s="302"/>
      <c r="D1033" s="327">
        <v>12.1</v>
      </c>
      <c r="E1033" s="323"/>
      <c r="F1033" s="323"/>
      <c r="G1033" s="320"/>
      <c r="H1033" s="321"/>
    </row>
    <row r="1034" spans="1:8" ht="14.4">
      <c r="A1034" s="130">
        <f t="shared" si="28"/>
        <v>2006</v>
      </c>
      <c r="B1034" s="305">
        <v>38960</v>
      </c>
      <c r="C1034" s="302"/>
      <c r="D1034" s="327">
        <v>10.6</v>
      </c>
      <c r="E1034" s="323"/>
      <c r="F1034" s="323"/>
      <c r="G1034" s="320"/>
      <c r="H1034" s="321"/>
    </row>
    <row r="1035" spans="1:8" ht="14.4">
      <c r="A1035" s="130">
        <f t="shared" si="28"/>
        <v>2006</v>
      </c>
      <c r="B1035" s="305">
        <v>38990</v>
      </c>
      <c r="C1035" s="302"/>
      <c r="D1035" s="327">
        <v>11.6</v>
      </c>
      <c r="E1035" s="323"/>
      <c r="F1035" s="323"/>
      <c r="G1035" s="320"/>
      <c r="H1035" s="321"/>
    </row>
    <row r="1036" spans="1:8" ht="14.4">
      <c r="A1036" s="130">
        <f t="shared" si="28"/>
        <v>2007</v>
      </c>
      <c r="B1036" s="305">
        <v>39021</v>
      </c>
      <c r="C1036" s="302"/>
      <c r="D1036" s="327">
        <v>10.8</v>
      </c>
      <c r="E1036" s="323"/>
      <c r="F1036" s="323"/>
      <c r="G1036" s="320"/>
      <c r="H1036" s="321"/>
    </row>
    <row r="1037" spans="1:8" ht="14.4">
      <c r="A1037" s="130">
        <f t="shared" si="28"/>
        <v>2007</v>
      </c>
      <c r="B1037" s="305">
        <v>39051</v>
      </c>
      <c r="C1037" s="302"/>
      <c r="D1037" s="327">
        <v>11.7</v>
      </c>
      <c r="E1037" s="323"/>
      <c r="F1037" s="323"/>
      <c r="G1037" s="320"/>
      <c r="H1037" s="321"/>
    </row>
    <row r="1038" spans="1:8" ht="14.4">
      <c r="A1038" s="130">
        <f t="shared" si="28"/>
        <v>2007</v>
      </c>
      <c r="B1038" s="305">
        <v>39082</v>
      </c>
      <c r="C1038" s="302"/>
      <c r="D1038" s="327">
        <v>11.6</v>
      </c>
      <c r="E1038" s="323"/>
      <c r="F1038" s="323"/>
      <c r="G1038" s="320"/>
      <c r="H1038" s="321"/>
    </row>
    <row r="1039" spans="1:8" ht="14.4">
      <c r="A1039" s="130">
        <f t="shared" si="28"/>
        <v>2007</v>
      </c>
      <c r="B1039" s="305">
        <v>39113</v>
      </c>
      <c r="C1039" s="302"/>
      <c r="D1039" s="327">
        <v>10.7</v>
      </c>
      <c r="E1039" s="323"/>
      <c r="F1039" s="323"/>
      <c r="G1039" s="320"/>
      <c r="H1039" s="321"/>
    </row>
    <row r="1040" spans="1:8" ht="14.4">
      <c r="A1040" s="130">
        <f t="shared" si="28"/>
        <v>2007</v>
      </c>
      <c r="B1040" s="305">
        <v>39141</v>
      </c>
      <c r="C1040" s="302"/>
      <c r="D1040" s="327">
        <v>11.3</v>
      </c>
      <c r="E1040" s="323"/>
      <c r="F1040" s="323"/>
      <c r="G1040" s="320"/>
      <c r="H1040" s="321"/>
    </row>
    <row r="1041" spans="1:8" ht="14.4">
      <c r="A1041" s="130">
        <f t="shared" ref="A1041:A1104" si="29">IF(MONTH(B1041)&gt;9,YEAR(B1041)+1,YEAR(B1041))</f>
        <v>2007</v>
      </c>
      <c r="B1041" s="305">
        <v>39172</v>
      </c>
      <c r="C1041" s="302"/>
      <c r="D1041" s="327">
        <v>11.7</v>
      </c>
      <c r="E1041" s="323"/>
      <c r="F1041" s="323"/>
      <c r="G1041" s="320"/>
      <c r="H1041" s="321"/>
    </row>
    <row r="1042" spans="1:8" ht="14.4">
      <c r="A1042" s="130">
        <f t="shared" si="29"/>
        <v>2007</v>
      </c>
      <c r="B1042" s="305">
        <v>39202</v>
      </c>
      <c r="C1042" s="302"/>
      <c r="D1042" s="327">
        <v>10.8</v>
      </c>
      <c r="E1042" s="323"/>
      <c r="F1042" s="323"/>
      <c r="G1042" s="320"/>
      <c r="H1042" s="321"/>
    </row>
    <row r="1043" spans="1:8" ht="14.4">
      <c r="A1043" s="130">
        <f t="shared" si="29"/>
        <v>2007</v>
      </c>
      <c r="B1043" s="305">
        <v>39233</v>
      </c>
      <c r="C1043" s="302"/>
      <c r="D1043" s="327">
        <v>11.3</v>
      </c>
      <c r="E1043" s="323"/>
      <c r="F1043" s="323"/>
      <c r="G1043" s="320"/>
      <c r="H1043" s="321"/>
    </row>
    <row r="1044" spans="1:8" ht="14.4">
      <c r="A1044" s="130">
        <f t="shared" si="29"/>
        <v>2007</v>
      </c>
      <c r="B1044" s="305">
        <v>39263</v>
      </c>
      <c r="C1044" s="302"/>
      <c r="D1044" s="327">
        <v>11.5</v>
      </c>
      <c r="E1044" s="323"/>
      <c r="F1044" s="323"/>
      <c r="G1044" s="320"/>
      <c r="H1044" s="321"/>
    </row>
    <row r="1045" spans="1:8" ht="14.4">
      <c r="A1045" s="130">
        <f t="shared" si="29"/>
        <v>2007</v>
      </c>
      <c r="B1045" s="305">
        <v>39294</v>
      </c>
      <c r="C1045" s="302"/>
      <c r="D1045" s="327">
        <v>11.3</v>
      </c>
      <c r="E1045" s="323"/>
      <c r="F1045" s="323"/>
      <c r="G1045" s="320"/>
      <c r="H1045" s="321"/>
    </row>
    <row r="1046" spans="1:8" ht="14.4">
      <c r="A1046" s="130">
        <f t="shared" si="29"/>
        <v>2007</v>
      </c>
      <c r="B1046" s="305">
        <v>39325</v>
      </c>
      <c r="C1046" s="302"/>
      <c r="D1046" s="327">
        <v>11</v>
      </c>
      <c r="E1046" s="323"/>
      <c r="F1046" s="323"/>
      <c r="G1046" s="320"/>
      <c r="H1046" s="321"/>
    </row>
    <row r="1047" spans="1:8" ht="14.4">
      <c r="A1047" s="130">
        <f t="shared" si="29"/>
        <v>2007</v>
      </c>
      <c r="B1047" s="305">
        <v>39355</v>
      </c>
      <c r="C1047" s="302"/>
      <c r="D1047" s="327">
        <v>11.5</v>
      </c>
      <c r="E1047" s="323"/>
      <c r="F1047" s="323"/>
      <c r="G1047" s="320"/>
      <c r="H1047" s="321"/>
    </row>
    <row r="1048" spans="1:8" ht="14.4">
      <c r="A1048" s="130">
        <f t="shared" si="29"/>
        <v>2008</v>
      </c>
      <c r="B1048" s="305">
        <v>39386</v>
      </c>
      <c r="C1048" s="302"/>
      <c r="D1048" s="327">
        <v>9.76</v>
      </c>
      <c r="E1048" s="323"/>
      <c r="F1048" s="323"/>
      <c r="G1048" s="320"/>
      <c r="H1048" s="321"/>
    </row>
    <row r="1049" spans="1:8" ht="14.4">
      <c r="A1049" s="130">
        <f t="shared" si="29"/>
        <v>2008</v>
      </c>
      <c r="B1049" s="305">
        <v>39416</v>
      </c>
      <c r="C1049" s="302"/>
      <c r="D1049" s="327">
        <v>11</v>
      </c>
      <c r="E1049" s="323"/>
      <c r="F1049" s="323"/>
      <c r="G1049" s="320"/>
      <c r="H1049" s="321"/>
    </row>
    <row r="1050" spans="1:8" ht="14.4">
      <c r="A1050" s="130">
        <f t="shared" si="29"/>
        <v>2008</v>
      </c>
      <c r="B1050" s="305">
        <v>39447</v>
      </c>
      <c r="C1050" s="302"/>
      <c r="D1050" s="327">
        <v>11</v>
      </c>
      <c r="E1050" s="323"/>
      <c r="F1050" s="323"/>
      <c r="G1050" s="320"/>
      <c r="H1050" s="321"/>
    </row>
    <row r="1051" spans="1:8" ht="14.4">
      <c r="A1051" s="130">
        <f t="shared" si="29"/>
        <v>2008</v>
      </c>
      <c r="B1051" s="305">
        <v>39478</v>
      </c>
      <c r="C1051" s="302"/>
      <c r="D1051" s="327">
        <v>10.6</v>
      </c>
      <c r="E1051" s="323"/>
      <c r="F1051" s="323"/>
      <c r="G1051" s="320"/>
      <c r="H1051" s="321"/>
    </row>
    <row r="1052" spans="1:8" ht="14.4">
      <c r="A1052" s="130">
        <f t="shared" si="29"/>
        <v>2008</v>
      </c>
      <c r="B1052" s="305">
        <v>39507</v>
      </c>
      <c r="C1052" s="302"/>
      <c r="D1052" s="327">
        <v>11</v>
      </c>
      <c r="E1052" s="323"/>
      <c r="F1052" s="323"/>
      <c r="G1052" s="320"/>
      <c r="H1052" s="321"/>
    </row>
    <row r="1053" spans="1:8" ht="14.4">
      <c r="A1053" s="130">
        <f t="shared" si="29"/>
        <v>2008</v>
      </c>
      <c r="B1053" s="305">
        <v>39538</v>
      </c>
      <c r="C1053" s="302"/>
      <c r="D1053" s="327">
        <v>10.8</v>
      </c>
      <c r="E1053" s="323"/>
      <c r="F1053" s="323"/>
      <c r="G1053" s="320"/>
      <c r="H1053" s="321"/>
    </row>
    <row r="1054" spans="1:8" ht="14.4">
      <c r="A1054" s="130">
        <f t="shared" si="29"/>
        <v>2008</v>
      </c>
      <c r="B1054" s="305">
        <v>39568</v>
      </c>
      <c r="C1054" s="302"/>
      <c r="D1054" s="327">
        <v>11.1</v>
      </c>
      <c r="E1054" s="323"/>
      <c r="F1054" s="323"/>
      <c r="G1054" s="320"/>
      <c r="H1054" s="321"/>
    </row>
    <row r="1055" spans="1:8" ht="14.4">
      <c r="A1055" s="130">
        <f t="shared" si="29"/>
        <v>2008</v>
      </c>
      <c r="B1055" s="305">
        <v>39599</v>
      </c>
      <c r="C1055" s="302"/>
      <c r="D1055" s="327">
        <v>10.6</v>
      </c>
      <c r="E1055" s="323"/>
      <c r="F1055" s="323"/>
      <c r="G1055" s="320"/>
      <c r="H1055" s="321"/>
    </row>
    <row r="1056" spans="1:8" ht="14.4">
      <c r="A1056" s="130">
        <f t="shared" si="29"/>
        <v>2008</v>
      </c>
      <c r="B1056" s="305">
        <v>39629</v>
      </c>
      <c r="C1056" s="302"/>
      <c r="D1056" s="327">
        <v>10</v>
      </c>
      <c r="E1056" s="323"/>
      <c r="F1056" s="323"/>
      <c r="G1056" s="320"/>
      <c r="H1056" s="321"/>
    </row>
    <row r="1057" spans="1:8" ht="14.4">
      <c r="A1057" s="130">
        <f t="shared" si="29"/>
        <v>2008</v>
      </c>
      <c r="B1057" s="305">
        <v>39660</v>
      </c>
      <c r="C1057" s="302"/>
      <c r="D1057" s="327">
        <v>9.85</v>
      </c>
      <c r="E1057" s="323"/>
      <c r="F1057" s="323"/>
      <c r="G1057" s="320"/>
      <c r="H1057" s="321"/>
    </row>
    <row r="1058" spans="1:8" ht="14.4">
      <c r="A1058" s="130">
        <f t="shared" si="29"/>
        <v>2008</v>
      </c>
      <c r="B1058" s="305">
        <v>39691</v>
      </c>
      <c r="C1058" s="302"/>
      <c r="D1058" s="327">
        <v>10.6</v>
      </c>
      <c r="E1058" s="323"/>
      <c r="F1058" s="323"/>
      <c r="G1058" s="320"/>
      <c r="H1058" s="321"/>
    </row>
    <row r="1059" spans="1:8" ht="14.4">
      <c r="A1059" s="130">
        <f t="shared" si="29"/>
        <v>2008</v>
      </c>
      <c r="B1059" s="305">
        <v>39721</v>
      </c>
      <c r="C1059" s="302"/>
      <c r="D1059" s="327">
        <v>9.31</v>
      </c>
      <c r="E1059" s="323"/>
      <c r="F1059" s="323"/>
      <c r="G1059" s="320"/>
      <c r="H1059" s="321"/>
    </row>
    <row r="1060" spans="1:8" ht="14.4">
      <c r="A1060" s="130">
        <f t="shared" si="29"/>
        <v>2009</v>
      </c>
      <c r="B1060" s="305">
        <v>39752</v>
      </c>
      <c r="C1060" s="302"/>
      <c r="D1060" s="327">
        <v>8.93</v>
      </c>
      <c r="E1060" s="323"/>
      <c r="F1060" s="323"/>
      <c r="G1060" s="320"/>
      <c r="H1060" s="321"/>
    </row>
    <row r="1061" spans="1:8" ht="14.4">
      <c r="A1061" s="130">
        <f t="shared" si="29"/>
        <v>2009</v>
      </c>
      <c r="B1061" s="305">
        <v>39782</v>
      </c>
      <c r="C1061" s="302"/>
      <c r="D1061" s="327">
        <v>11.4</v>
      </c>
      <c r="E1061" s="323"/>
      <c r="F1061" s="323"/>
      <c r="G1061" s="320"/>
      <c r="H1061" s="321"/>
    </row>
    <row r="1062" spans="1:8" ht="14.4">
      <c r="A1062" s="130">
        <f t="shared" si="29"/>
        <v>2009</v>
      </c>
      <c r="B1062" s="305">
        <v>39813</v>
      </c>
      <c r="C1062" s="302"/>
      <c r="D1062" s="327">
        <v>11.2</v>
      </c>
      <c r="E1062" s="323"/>
      <c r="F1062" s="323"/>
      <c r="G1062" s="320"/>
      <c r="H1062" s="321"/>
    </row>
    <row r="1063" spans="1:8" ht="14.4">
      <c r="A1063" s="130">
        <f t="shared" si="29"/>
        <v>2009</v>
      </c>
      <c r="B1063" s="305">
        <v>39844</v>
      </c>
      <c r="C1063" s="302"/>
      <c r="D1063" s="327">
        <v>11.2</v>
      </c>
      <c r="E1063" s="323"/>
      <c r="F1063" s="323"/>
      <c r="G1063" s="320"/>
      <c r="H1063" s="321"/>
    </row>
    <row r="1064" spans="1:8" ht="14.4">
      <c r="A1064" s="130">
        <f t="shared" si="29"/>
        <v>2009</v>
      </c>
      <c r="B1064" s="305">
        <v>39872</v>
      </c>
      <c r="C1064" s="302"/>
      <c r="D1064" s="327">
        <v>7.92</v>
      </c>
      <c r="E1064" s="323"/>
      <c r="F1064" s="323"/>
      <c r="G1064" s="320"/>
      <c r="H1064" s="321"/>
    </row>
    <row r="1065" spans="1:8" ht="14.4">
      <c r="A1065" s="130">
        <f t="shared" si="29"/>
        <v>2009</v>
      </c>
      <c r="B1065" s="305">
        <v>39903</v>
      </c>
      <c r="C1065" s="302"/>
      <c r="D1065" s="327">
        <v>11.1</v>
      </c>
      <c r="E1065" s="323"/>
      <c r="F1065" s="323"/>
      <c r="G1065" s="320"/>
      <c r="H1065" s="321"/>
    </row>
    <row r="1066" spans="1:8" ht="14.4">
      <c r="A1066" s="130">
        <f t="shared" si="29"/>
        <v>2009</v>
      </c>
      <c r="B1066" s="305">
        <v>39933</v>
      </c>
      <c r="C1066" s="302"/>
      <c r="D1066" s="327">
        <v>10.199999999999999</v>
      </c>
      <c r="E1066" s="323"/>
      <c r="F1066" s="323"/>
      <c r="G1066" s="320"/>
      <c r="H1066" s="321"/>
    </row>
    <row r="1067" spans="1:8" ht="14.4">
      <c r="A1067" s="130">
        <f t="shared" si="29"/>
        <v>2009</v>
      </c>
      <c r="B1067" s="305">
        <v>39964</v>
      </c>
      <c r="C1067" s="302"/>
      <c r="D1067" s="327">
        <v>10.4</v>
      </c>
      <c r="E1067" s="323"/>
      <c r="F1067" s="323"/>
      <c r="G1067" s="320"/>
      <c r="H1067" s="321"/>
    </row>
    <row r="1068" spans="1:8" ht="14.4">
      <c r="A1068" s="130">
        <f t="shared" si="29"/>
        <v>2009</v>
      </c>
      <c r="B1068" s="305">
        <v>39994</v>
      </c>
      <c r="C1068" s="302"/>
      <c r="D1068" s="327">
        <v>10.6</v>
      </c>
      <c r="E1068" s="323"/>
      <c r="F1068" s="323"/>
      <c r="G1068" s="320"/>
      <c r="H1068" s="321"/>
    </row>
    <row r="1069" spans="1:8" ht="14.4">
      <c r="A1069" s="130">
        <f t="shared" si="29"/>
        <v>2009</v>
      </c>
      <c r="B1069" s="324">
        <v>40025</v>
      </c>
      <c r="C1069" s="302"/>
      <c r="D1069" s="327">
        <v>11.1</v>
      </c>
      <c r="E1069" s="323"/>
      <c r="F1069" s="323"/>
      <c r="G1069" s="320"/>
      <c r="H1069" s="321"/>
    </row>
    <row r="1070" spans="1:8" ht="14.4">
      <c r="A1070" s="130">
        <f t="shared" si="29"/>
        <v>2009</v>
      </c>
      <c r="B1070" s="325">
        <v>40056</v>
      </c>
      <c r="C1070" s="302"/>
      <c r="D1070" s="327">
        <v>10.5</v>
      </c>
      <c r="E1070" s="323"/>
      <c r="F1070" s="323"/>
      <c r="G1070" s="320"/>
      <c r="H1070" s="321"/>
    </row>
    <row r="1071" spans="1:8" ht="14.4">
      <c r="A1071" s="130">
        <f t="shared" si="29"/>
        <v>2009</v>
      </c>
      <c r="B1071" s="325">
        <v>40086</v>
      </c>
      <c r="C1071" s="302"/>
      <c r="D1071" s="327">
        <v>11.6</v>
      </c>
      <c r="E1071" s="323"/>
      <c r="F1071" s="323"/>
      <c r="G1071" s="320"/>
      <c r="H1071" s="321"/>
    </row>
    <row r="1072" spans="1:8" ht="14.4">
      <c r="A1072" s="130">
        <f t="shared" si="29"/>
        <v>2010</v>
      </c>
      <c r="B1072" s="325">
        <v>40117</v>
      </c>
      <c r="C1072" s="302"/>
      <c r="D1072" s="327">
        <v>10.8</v>
      </c>
      <c r="E1072" s="323"/>
      <c r="F1072" s="323"/>
      <c r="G1072" s="320"/>
      <c r="H1072" s="321"/>
    </row>
    <row r="1073" spans="1:8" ht="14.4">
      <c r="A1073" s="130">
        <f t="shared" si="29"/>
        <v>2010</v>
      </c>
      <c r="B1073" s="325">
        <v>40147</v>
      </c>
      <c r="C1073" s="302"/>
      <c r="D1073" s="327">
        <v>9.16</v>
      </c>
      <c r="E1073" s="323"/>
      <c r="F1073" s="323"/>
      <c r="G1073" s="320"/>
      <c r="H1073" s="321"/>
    </row>
    <row r="1074" spans="1:8" ht="14.4">
      <c r="A1074" s="130">
        <f t="shared" si="29"/>
        <v>2010</v>
      </c>
      <c r="B1074" s="325">
        <v>40178</v>
      </c>
      <c r="C1074" s="302"/>
      <c r="D1074" s="327">
        <v>10.8</v>
      </c>
      <c r="E1074" s="323"/>
      <c r="F1074" s="323"/>
      <c r="G1074" s="320"/>
      <c r="H1074" s="321"/>
    </row>
    <row r="1075" spans="1:8" ht="14.4">
      <c r="A1075" s="130">
        <f t="shared" si="29"/>
        <v>2010</v>
      </c>
      <c r="B1075" s="325">
        <v>40209</v>
      </c>
      <c r="C1075" s="302"/>
      <c r="D1075" s="327">
        <v>10.9</v>
      </c>
      <c r="E1075" s="323"/>
      <c r="F1075" s="323"/>
      <c r="G1075" s="320"/>
      <c r="H1075" s="321"/>
    </row>
    <row r="1076" spans="1:8" ht="14.4">
      <c r="A1076" s="130">
        <f t="shared" si="29"/>
        <v>2010</v>
      </c>
      <c r="B1076" s="325">
        <v>40237</v>
      </c>
      <c r="C1076" s="302"/>
      <c r="D1076" s="327">
        <v>11.3</v>
      </c>
      <c r="E1076" s="323"/>
      <c r="F1076" s="323"/>
      <c r="G1076" s="320"/>
      <c r="H1076" s="321"/>
    </row>
    <row r="1077" spans="1:8" ht="14.4">
      <c r="A1077" s="130">
        <f t="shared" si="29"/>
        <v>2010</v>
      </c>
      <c r="B1077" s="325">
        <v>40268</v>
      </c>
      <c r="C1077" s="302"/>
      <c r="D1077" s="327">
        <v>11.4</v>
      </c>
      <c r="E1077" s="323"/>
      <c r="F1077" s="323"/>
      <c r="G1077" s="320"/>
      <c r="H1077" s="321"/>
    </row>
    <row r="1078" spans="1:8" ht="14.4">
      <c r="A1078" s="130">
        <f t="shared" si="29"/>
        <v>2010</v>
      </c>
      <c r="B1078" s="325">
        <v>40298</v>
      </c>
      <c r="C1078" s="302"/>
      <c r="D1078" s="327">
        <v>8.5399999999999991</v>
      </c>
      <c r="E1078" s="323"/>
      <c r="F1078" s="323"/>
      <c r="G1078" s="320"/>
      <c r="H1078" s="321"/>
    </row>
    <row r="1079" spans="1:8" ht="14.4">
      <c r="A1079" s="130">
        <f t="shared" si="29"/>
        <v>2010</v>
      </c>
      <c r="B1079" s="325">
        <v>40329</v>
      </c>
      <c r="C1079" s="302"/>
      <c r="D1079" s="327">
        <v>8.93</v>
      </c>
      <c r="E1079" s="323"/>
      <c r="F1079" s="323"/>
      <c r="G1079" s="320"/>
      <c r="H1079" s="321"/>
    </row>
    <row r="1080" spans="1:8" ht="14.4">
      <c r="A1080" s="130">
        <f t="shared" si="29"/>
        <v>2010</v>
      </c>
      <c r="B1080" s="325">
        <v>40359</v>
      </c>
      <c r="C1080" s="302"/>
      <c r="D1080" s="327">
        <v>11.5</v>
      </c>
      <c r="E1080" s="323"/>
      <c r="F1080" s="323"/>
      <c r="G1080" s="320"/>
      <c r="H1080" s="321"/>
    </row>
    <row r="1081" spans="1:8" ht="14.4">
      <c r="A1081" s="130">
        <f t="shared" si="29"/>
        <v>2010</v>
      </c>
      <c r="B1081" s="325">
        <v>40390</v>
      </c>
      <c r="C1081" s="302"/>
      <c r="D1081" s="327">
        <v>11.2</v>
      </c>
      <c r="E1081" s="323"/>
      <c r="F1081" s="323"/>
      <c r="G1081" s="320"/>
      <c r="H1081" s="321"/>
    </row>
    <row r="1082" spans="1:8" ht="14.4">
      <c r="A1082" s="130">
        <f t="shared" si="29"/>
        <v>2010</v>
      </c>
      <c r="B1082" s="325">
        <v>40421</v>
      </c>
      <c r="C1082" s="302"/>
      <c r="D1082" s="327">
        <v>9.57</v>
      </c>
      <c r="E1082" s="323"/>
      <c r="F1082" s="323"/>
      <c r="G1082" s="320"/>
      <c r="H1082" s="321"/>
    </row>
    <row r="1083" spans="1:8" ht="14.4">
      <c r="A1083" s="130">
        <f t="shared" si="29"/>
        <v>2010</v>
      </c>
      <c r="B1083" s="325">
        <v>40451</v>
      </c>
      <c r="C1083" s="302"/>
      <c r="D1083" s="327">
        <v>13</v>
      </c>
      <c r="E1083" s="323"/>
      <c r="F1083" s="323"/>
      <c r="G1083" s="320"/>
      <c r="H1083" s="321"/>
    </row>
    <row r="1084" spans="1:8">
      <c r="A1084" s="130">
        <f t="shared" si="29"/>
        <v>2011</v>
      </c>
      <c r="B1084" s="325">
        <v>40482</v>
      </c>
      <c r="C1084" s="328"/>
      <c r="D1084" s="329">
        <v>10.199999999999999</v>
      </c>
      <c r="E1084" s="323"/>
      <c r="F1084" s="323"/>
      <c r="G1084" s="320"/>
      <c r="H1084" s="321"/>
    </row>
    <row r="1085" spans="1:8">
      <c r="A1085" s="130">
        <f t="shared" si="29"/>
        <v>2011</v>
      </c>
      <c r="B1085" s="325">
        <v>40512</v>
      </c>
      <c r="C1085" s="328"/>
      <c r="D1085" s="329">
        <v>10.199999999999999</v>
      </c>
      <c r="E1085" s="323"/>
      <c r="F1085" s="323"/>
      <c r="G1085" s="320"/>
      <c r="H1085" s="321"/>
    </row>
    <row r="1086" spans="1:8">
      <c r="A1086" s="130">
        <f t="shared" si="29"/>
        <v>2011</v>
      </c>
      <c r="B1086" s="325">
        <v>40543</v>
      </c>
      <c r="C1086" s="328"/>
      <c r="D1086" s="329">
        <v>8.8699999999999992</v>
      </c>
      <c r="E1086" s="323"/>
      <c r="F1086" s="323"/>
      <c r="G1086" s="320"/>
      <c r="H1086" s="321"/>
    </row>
    <row r="1087" spans="1:8">
      <c r="A1087" s="130">
        <f t="shared" si="29"/>
        <v>2011</v>
      </c>
      <c r="B1087" s="325">
        <v>40574</v>
      </c>
      <c r="C1087" s="328"/>
      <c r="D1087" s="329">
        <v>9.84</v>
      </c>
      <c r="E1087" s="323"/>
      <c r="F1087" s="323"/>
      <c r="G1087" s="320"/>
      <c r="H1087" s="321"/>
    </row>
    <row r="1088" spans="1:8">
      <c r="A1088" s="130">
        <f t="shared" si="29"/>
        <v>2011</v>
      </c>
      <c r="B1088" s="325">
        <v>40602</v>
      </c>
      <c r="C1088" s="328"/>
      <c r="D1088" s="329">
        <v>9.1999999999999993</v>
      </c>
      <c r="E1088" s="323"/>
      <c r="F1088" s="323"/>
      <c r="G1088" s="320"/>
      <c r="H1088" s="321"/>
    </row>
    <row r="1089" spans="1:8">
      <c r="A1089" s="130">
        <f t="shared" si="29"/>
        <v>2011</v>
      </c>
      <c r="B1089" s="325">
        <v>40633</v>
      </c>
      <c r="C1089" s="328"/>
      <c r="D1089" s="329">
        <v>13.4</v>
      </c>
      <c r="E1089" s="323"/>
      <c r="F1089" s="323"/>
      <c r="G1089" s="320"/>
      <c r="H1089" s="321"/>
    </row>
    <row r="1090" spans="1:8">
      <c r="A1090" s="130">
        <f t="shared" si="29"/>
        <v>2011</v>
      </c>
      <c r="B1090" s="325">
        <v>40663</v>
      </c>
      <c r="C1090" s="328"/>
      <c r="D1090" s="329">
        <v>13.3</v>
      </c>
      <c r="E1090" s="323"/>
      <c r="F1090" s="323"/>
      <c r="G1090" s="320"/>
      <c r="H1090" s="321"/>
    </row>
    <row r="1091" spans="1:8">
      <c r="A1091" s="130">
        <f t="shared" si="29"/>
        <v>2011</v>
      </c>
      <c r="B1091" s="325">
        <v>40694</v>
      </c>
      <c r="C1091" s="328"/>
      <c r="D1091" s="329">
        <v>12.6</v>
      </c>
      <c r="E1091" s="323"/>
      <c r="F1091" s="323"/>
      <c r="G1091" s="320"/>
      <c r="H1091" s="321"/>
    </row>
    <row r="1092" spans="1:8">
      <c r="A1092" s="130">
        <f t="shared" si="29"/>
        <v>2011</v>
      </c>
      <c r="B1092" s="325">
        <v>40724</v>
      </c>
      <c r="C1092" s="328"/>
      <c r="D1092" s="329">
        <v>13.4</v>
      </c>
      <c r="E1092" s="323"/>
      <c r="F1092" s="323"/>
      <c r="G1092" s="320"/>
      <c r="H1092" s="321"/>
    </row>
    <row r="1093" spans="1:8">
      <c r="A1093" s="130">
        <f t="shared" si="29"/>
        <v>2011</v>
      </c>
      <c r="B1093" s="325">
        <v>40755</v>
      </c>
      <c r="C1093" s="328"/>
      <c r="D1093" s="329">
        <v>10.8</v>
      </c>
      <c r="E1093" s="323"/>
      <c r="F1093" s="323"/>
      <c r="G1093" s="320"/>
      <c r="H1093" s="321"/>
    </row>
    <row r="1094" spans="1:8">
      <c r="A1094" s="130">
        <f t="shared" si="29"/>
        <v>2011</v>
      </c>
      <c r="B1094" s="325">
        <v>40786</v>
      </c>
      <c r="C1094" s="328"/>
      <c r="D1094" s="329">
        <v>11.7</v>
      </c>
      <c r="E1094" s="323"/>
      <c r="F1094" s="323"/>
      <c r="G1094" s="320"/>
      <c r="H1094" s="321"/>
    </row>
    <row r="1095" spans="1:8">
      <c r="A1095" s="130">
        <f t="shared" si="29"/>
        <v>2011</v>
      </c>
      <c r="B1095" s="325">
        <v>40816</v>
      </c>
      <c r="C1095" s="328"/>
      <c r="D1095" s="329">
        <v>11.3</v>
      </c>
      <c r="E1095" s="323"/>
      <c r="F1095" s="323"/>
      <c r="G1095" s="320"/>
      <c r="H1095" s="321"/>
    </row>
    <row r="1096" spans="1:8">
      <c r="A1096" s="130">
        <f t="shared" si="29"/>
        <v>2012</v>
      </c>
      <c r="B1096" s="325">
        <v>40847</v>
      </c>
      <c r="C1096" s="328"/>
      <c r="D1096" s="329">
        <v>8.9</v>
      </c>
      <c r="E1096" s="323"/>
      <c r="F1096" s="323"/>
      <c r="G1096" s="320"/>
      <c r="H1096" s="321"/>
    </row>
    <row r="1097" spans="1:8">
      <c r="A1097" s="130">
        <f t="shared" si="29"/>
        <v>2012</v>
      </c>
      <c r="B1097" s="325">
        <v>40877</v>
      </c>
      <c r="C1097" s="328"/>
      <c r="D1097" s="329">
        <v>9.85</v>
      </c>
      <c r="E1097" s="323"/>
      <c r="F1097" s="323"/>
      <c r="G1097" s="320"/>
      <c r="H1097" s="321"/>
    </row>
    <row r="1098" spans="1:8">
      <c r="A1098" s="130">
        <f t="shared" si="29"/>
        <v>2012</v>
      </c>
      <c r="B1098" s="325">
        <v>40908</v>
      </c>
      <c r="C1098" s="328"/>
      <c r="D1098" s="329">
        <v>12.2</v>
      </c>
      <c r="E1098" s="323"/>
      <c r="F1098" s="323"/>
      <c r="G1098" s="320"/>
      <c r="H1098" s="321"/>
    </row>
    <row r="1099" spans="1:8">
      <c r="A1099" s="130">
        <f t="shared" si="29"/>
        <v>2012</v>
      </c>
      <c r="B1099" s="325">
        <v>40939</v>
      </c>
      <c r="C1099" s="328"/>
      <c r="D1099" s="329">
        <v>10.6</v>
      </c>
      <c r="E1099" s="323"/>
      <c r="F1099" s="323"/>
      <c r="G1099" s="320"/>
      <c r="H1099" s="321"/>
    </row>
    <row r="1100" spans="1:8">
      <c r="A1100" s="130">
        <f t="shared" si="29"/>
        <v>2012</v>
      </c>
      <c r="B1100" s="325">
        <v>40968</v>
      </c>
      <c r="C1100" s="328"/>
      <c r="D1100" s="329">
        <v>11.3</v>
      </c>
      <c r="E1100" s="323"/>
      <c r="F1100" s="323"/>
      <c r="G1100" s="320"/>
      <c r="H1100" s="321"/>
    </row>
    <row r="1101" spans="1:8">
      <c r="A1101" s="130">
        <f t="shared" si="29"/>
        <v>2012</v>
      </c>
      <c r="B1101" s="325">
        <v>40999</v>
      </c>
      <c r="C1101" s="328"/>
      <c r="D1101" s="329">
        <v>10.7</v>
      </c>
      <c r="E1101" s="323"/>
      <c r="F1101" s="323"/>
      <c r="G1101" s="320"/>
      <c r="H1101" s="321"/>
    </row>
    <row r="1102" spans="1:8">
      <c r="A1102" s="130">
        <f t="shared" si="29"/>
        <v>2012</v>
      </c>
      <c r="B1102" s="325">
        <v>41029</v>
      </c>
      <c r="C1102" s="328"/>
      <c r="D1102" s="329">
        <v>10.199999999999999</v>
      </c>
      <c r="E1102" s="323"/>
      <c r="F1102" s="323"/>
      <c r="G1102" s="320"/>
      <c r="H1102" s="321"/>
    </row>
    <row r="1103" spans="1:8">
      <c r="A1103" s="130">
        <f t="shared" si="29"/>
        <v>2012</v>
      </c>
      <c r="B1103" s="325">
        <v>41060</v>
      </c>
      <c r="C1103" s="328"/>
      <c r="D1103" s="329">
        <v>11.4</v>
      </c>
      <c r="E1103" s="323"/>
      <c r="F1103" s="323"/>
      <c r="G1103" s="320"/>
      <c r="H1103" s="321"/>
    </row>
    <row r="1104" spans="1:8">
      <c r="A1104" s="130">
        <f t="shared" si="29"/>
        <v>2012</v>
      </c>
      <c r="B1104" s="325">
        <v>41090</v>
      </c>
      <c r="C1104" s="328"/>
      <c r="D1104" s="329">
        <v>11.1</v>
      </c>
      <c r="E1104" s="323"/>
      <c r="F1104" s="323"/>
      <c r="G1104" s="320"/>
      <c r="H1104" s="321"/>
    </row>
    <row r="1105" spans="1:8">
      <c r="A1105" s="130">
        <f t="shared" ref="A1105:A1143" si="30">IF(MONTH(B1105)&gt;9,YEAR(B1105)+1,YEAR(B1105))</f>
        <v>2012</v>
      </c>
      <c r="B1105" s="325">
        <v>41121</v>
      </c>
      <c r="C1105" s="328"/>
      <c r="D1105" s="329">
        <v>10.6</v>
      </c>
      <c r="E1105" s="323"/>
      <c r="F1105" s="323"/>
      <c r="G1105" s="320"/>
      <c r="H1105" s="321"/>
    </row>
    <row r="1106" spans="1:8">
      <c r="A1106" s="130">
        <f t="shared" si="30"/>
        <v>2012</v>
      </c>
      <c r="B1106" s="325">
        <v>41152</v>
      </c>
      <c r="C1106" s="328"/>
      <c r="D1106" s="329">
        <v>11.8</v>
      </c>
      <c r="E1106" s="323"/>
      <c r="F1106" s="323"/>
      <c r="G1106" s="320"/>
      <c r="H1106" s="321"/>
    </row>
    <row r="1107" spans="1:8">
      <c r="A1107" s="130">
        <f t="shared" si="30"/>
        <v>2012</v>
      </c>
      <c r="B1107" s="325">
        <v>41182</v>
      </c>
      <c r="C1107" s="328"/>
      <c r="D1107" s="329">
        <v>11.2</v>
      </c>
      <c r="E1107" s="323"/>
      <c r="F1107" s="323"/>
      <c r="G1107" s="320"/>
      <c r="H1107" s="321"/>
    </row>
    <row r="1108" spans="1:8">
      <c r="A1108" s="130">
        <f t="shared" si="30"/>
        <v>2013</v>
      </c>
      <c r="B1108" s="325">
        <v>41213</v>
      </c>
      <c r="C1108" s="328"/>
      <c r="D1108" s="329">
        <v>12.2</v>
      </c>
      <c r="E1108" s="323"/>
      <c r="F1108" s="323"/>
      <c r="G1108" s="320"/>
      <c r="H1108" s="321"/>
    </row>
    <row r="1109" spans="1:8">
      <c r="A1109" s="130">
        <f t="shared" si="30"/>
        <v>2013</v>
      </c>
      <c r="B1109" s="325">
        <v>41243</v>
      </c>
      <c r="C1109" s="328"/>
      <c r="D1109" s="329">
        <v>8.92</v>
      </c>
      <c r="E1109" s="323"/>
      <c r="F1109" s="323"/>
      <c r="G1109" s="320"/>
      <c r="H1109" s="321"/>
    </row>
    <row r="1110" spans="1:8">
      <c r="A1110" s="130">
        <f t="shared" si="30"/>
        <v>2013</v>
      </c>
      <c r="B1110" s="325">
        <v>41274</v>
      </c>
      <c r="C1110" s="328"/>
      <c r="D1110" s="329">
        <v>9.92</v>
      </c>
      <c r="E1110" s="323"/>
      <c r="F1110" s="323"/>
      <c r="G1110" s="320"/>
      <c r="H1110" s="321"/>
    </row>
    <row r="1111" spans="1:8">
      <c r="A1111" s="130">
        <f t="shared" si="30"/>
        <v>2013</v>
      </c>
      <c r="B1111" s="325">
        <v>41305</v>
      </c>
      <c r="C1111" s="328"/>
      <c r="D1111" s="329">
        <v>12</v>
      </c>
      <c r="E1111" s="323"/>
      <c r="F1111" s="323"/>
      <c r="G1111" s="320"/>
      <c r="H1111" s="321"/>
    </row>
    <row r="1112" spans="1:8">
      <c r="A1112" s="130">
        <f t="shared" si="30"/>
        <v>2013</v>
      </c>
      <c r="B1112" s="325">
        <v>41333</v>
      </c>
      <c r="C1112" s="328"/>
      <c r="D1112" s="329">
        <v>10.9</v>
      </c>
      <c r="E1112" s="323"/>
      <c r="F1112" s="323"/>
      <c r="G1112" s="320"/>
      <c r="H1112" s="321"/>
    </row>
    <row r="1113" spans="1:8">
      <c r="A1113" s="130">
        <f t="shared" si="30"/>
        <v>2013</v>
      </c>
      <c r="B1113" s="325">
        <v>41364</v>
      </c>
      <c r="C1113" s="328"/>
      <c r="D1113" s="329">
        <v>12.1</v>
      </c>
      <c r="E1113" s="323"/>
      <c r="F1113" s="323"/>
      <c r="G1113" s="320"/>
      <c r="H1113" s="321"/>
    </row>
    <row r="1114" spans="1:8">
      <c r="A1114" s="130">
        <f t="shared" si="30"/>
        <v>2013</v>
      </c>
      <c r="B1114" s="325">
        <v>41394</v>
      </c>
      <c r="C1114" s="328"/>
      <c r="D1114" s="329">
        <v>12.5</v>
      </c>
      <c r="E1114" s="323"/>
      <c r="F1114" s="323"/>
      <c r="G1114" s="320"/>
      <c r="H1114" s="321"/>
    </row>
    <row r="1115" spans="1:8">
      <c r="A1115" s="130">
        <f t="shared" si="30"/>
        <v>2013</v>
      </c>
      <c r="B1115" s="325">
        <v>41425</v>
      </c>
      <c r="C1115" s="328"/>
      <c r="D1115" s="329">
        <v>9.36</v>
      </c>
      <c r="E1115" s="323"/>
      <c r="F1115" s="323"/>
      <c r="G1115" s="320"/>
      <c r="H1115" s="321"/>
    </row>
    <row r="1116" spans="1:8">
      <c r="A1116" s="130">
        <f t="shared" si="30"/>
        <v>2013</v>
      </c>
      <c r="B1116" s="325">
        <v>41455</v>
      </c>
      <c r="C1116" s="328"/>
      <c r="D1116" s="329">
        <v>10.199999999999999</v>
      </c>
      <c r="E1116" s="323"/>
      <c r="F1116" s="323"/>
      <c r="G1116" s="320"/>
      <c r="H1116" s="321"/>
    </row>
    <row r="1117" spans="1:8">
      <c r="A1117" s="130">
        <f t="shared" si="30"/>
        <v>2013</v>
      </c>
      <c r="B1117" s="325">
        <v>41486</v>
      </c>
      <c r="C1117" s="328"/>
      <c r="D1117" s="329">
        <v>9.8000000000000007</v>
      </c>
      <c r="E1117" s="323"/>
      <c r="F1117" s="323"/>
      <c r="G1117" s="320"/>
      <c r="H1117" s="321"/>
    </row>
    <row r="1118" spans="1:8">
      <c r="A1118" s="130">
        <f t="shared" si="30"/>
        <v>2013</v>
      </c>
      <c r="B1118" s="325">
        <v>41517</v>
      </c>
      <c r="C1118" s="328"/>
      <c r="D1118" s="329">
        <v>10.9</v>
      </c>
      <c r="E1118" s="323"/>
      <c r="F1118" s="323"/>
      <c r="G1118" s="320"/>
      <c r="H1118" s="321"/>
    </row>
    <row r="1119" spans="1:8">
      <c r="A1119" s="130">
        <f t="shared" si="30"/>
        <v>2013</v>
      </c>
      <c r="B1119" s="325">
        <v>41547</v>
      </c>
      <c r="C1119" s="328"/>
      <c r="D1119" s="329">
        <v>11.2</v>
      </c>
      <c r="E1119" s="323"/>
      <c r="F1119" s="323"/>
      <c r="G1119" s="320"/>
      <c r="H1119" s="321"/>
    </row>
    <row r="1120" spans="1:8">
      <c r="A1120" s="130">
        <f t="shared" si="30"/>
        <v>2014</v>
      </c>
      <c r="B1120" s="325">
        <v>41578</v>
      </c>
      <c r="C1120" s="328"/>
      <c r="D1120" s="329">
        <v>9</v>
      </c>
      <c r="E1120" s="323"/>
      <c r="F1120" s="323"/>
      <c r="G1120" s="320"/>
      <c r="H1120" s="321"/>
    </row>
    <row r="1121" spans="1:8">
      <c r="A1121" s="130">
        <f t="shared" si="30"/>
        <v>2014</v>
      </c>
      <c r="B1121" s="325">
        <v>41608</v>
      </c>
      <c r="C1121" s="328"/>
      <c r="D1121" s="329">
        <v>10.4</v>
      </c>
      <c r="E1121" s="323"/>
      <c r="F1121" s="323"/>
      <c r="G1121" s="320"/>
      <c r="H1121" s="321"/>
    </row>
    <row r="1122" spans="1:8">
      <c r="A1122" s="130">
        <f t="shared" si="30"/>
        <v>2014</v>
      </c>
      <c r="B1122" s="325">
        <v>41639</v>
      </c>
      <c r="C1122" s="328"/>
      <c r="D1122" s="329">
        <v>11.4</v>
      </c>
      <c r="E1122" s="323"/>
      <c r="F1122" s="323"/>
      <c r="G1122" s="320"/>
      <c r="H1122" s="321"/>
    </row>
    <row r="1123" spans="1:8">
      <c r="A1123" s="130">
        <f t="shared" si="30"/>
        <v>2014</v>
      </c>
      <c r="B1123" s="325">
        <v>41670</v>
      </c>
      <c r="C1123" s="328"/>
      <c r="D1123" s="329">
        <v>11.6</v>
      </c>
      <c r="E1123" s="323"/>
      <c r="F1123" s="323"/>
      <c r="G1123" s="320"/>
      <c r="H1123" s="321"/>
    </row>
    <row r="1124" spans="1:8">
      <c r="A1124" s="130">
        <f t="shared" si="30"/>
        <v>2014</v>
      </c>
      <c r="B1124" s="325">
        <v>41698</v>
      </c>
      <c r="C1124" s="328"/>
      <c r="D1124" s="329">
        <v>8.65</v>
      </c>
      <c r="E1124" s="323"/>
      <c r="F1124" s="323"/>
    </row>
    <row r="1125" spans="1:8">
      <c r="A1125" s="130">
        <f t="shared" si="30"/>
        <v>2014</v>
      </c>
      <c r="B1125" s="325">
        <v>41729</v>
      </c>
      <c r="C1125" s="328"/>
      <c r="D1125" s="329">
        <v>10.6</v>
      </c>
      <c r="E1125" s="323"/>
      <c r="F1125" s="323"/>
    </row>
    <row r="1126" spans="1:8">
      <c r="A1126" s="130">
        <f t="shared" si="30"/>
        <v>2014</v>
      </c>
      <c r="B1126" s="325">
        <v>41759</v>
      </c>
      <c r="C1126" s="328"/>
      <c r="D1126" s="329">
        <v>11.3</v>
      </c>
      <c r="E1126" s="323"/>
      <c r="F1126" s="323"/>
    </row>
    <row r="1127" spans="1:8">
      <c r="A1127" s="130">
        <f t="shared" si="30"/>
        <v>2014</v>
      </c>
      <c r="B1127" s="325">
        <v>41790</v>
      </c>
      <c r="C1127" s="328"/>
      <c r="D1127" s="329">
        <v>10.5</v>
      </c>
      <c r="E1127" s="323"/>
      <c r="F1127" s="323"/>
    </row>
    <row r="1128" spans="1:8">
      <c r="A1128" s="130">
        <f t="shared" si="30"/>
        <v>2014</v>
      </c>
      <c r="B1128" s="325">
        <v>41820</v>
      </c>
      <c r="C1128" s="328"/>
      <c r="D1128" s="329">
        <v>9.6300000000000008</v>
      </c>
      <c r="E1128" s="323"/>
      <c r="F1128" s="323"/>
    </row>
    <row r="1129" spans="1:8">
      <c r="A1129" s="130">
        <f t="shared" si="30"/>
        <v>2014</v>
      </c>
      <c r="B1129" s="325">
        <v>41851</v>
      </c>
      <c r="C1129" s="328"/>
      <c r="D1129" s="329">
        <v>11.8</v>
      </c>
      <c r="E1129" s="323"/>
      <c r="F1129" s="323"/>
    </row>
    <row r="1130" spans="1:8">
      <c r="A1130" s="130">
        <f t="shared" si="30"/>
        <v>2014</v>
      </c>
      <c r="B1130" s="325">
        <v>41882</v>
      </c>
      <c r="C1130" s="328"/>
      <c r="D1130" s="329">
        <v>12.8</v>
      </c>
      <c r="E1130" s="323"/>
      <c r="F1130" s="323"/>
    </row>
    <row r="1131" spans="1:8">
      <c r="A1131" s="130">
        <f t="shared" si="30"/>
        <v>2014</v>
      </c>
      <c r="B1131" s="325">
        <v>41912</v>
      </c>
      <c r="C1131" s="328"/>
      <c r="D1131" s="329">
        <v>13.8</v>
      </c>
      <c r="E1131" s="323"/>
      <c r="F1131" s="323"/>
    </row>
    <row r="1132" spans="1:8">
      <c r="A1132" s="130">
        <f t="shared" si="30"/>
        <v>2015</v>
      </c>
      <c r="B1132" s="325">
        <v>41943</v>
      </c>
      <c r="C1132" s="328"/>
      <c r="D1132" s="329">
        <v>11.1</v>
      </c>
      <c r="F1132" s="323"/>
    </row>
    <row r="1133" spans="1:8">
      <c r="A1133" s="130">
        <f t="shared" si="30"/>
        <v>2015</v>
      </c>
      <c r="B1133" s="325">
        <v>41973</v>
      </c>
      <c r="C1133" s="328"/>
      <c r="D1133" s="329">
        <v>10.5</v>
      </c>
      <c r="F1133" s="323"/>
    </row>
    <row r="1134" spans="1:8">
      <c r="A1134" s="130">
        <f t="shared" si="30"/>
        <v>2015</v>
      </c>
      <c r="B1134" s="325">
        <v>42004</v>
      </c>
      <c r="C1134" s="328"/>
      <c r="D1134" s="329">
        <v>10.8</v>
      </c>
      <c r="F1134" s="323"/>
    </row>
    <row r="1135" spans="1:8">
      <c r="A1135" s="130">
        <f t="shared" si="30"/>
        <v>2015</v>
      </c>
      <c r="B1135" s="325">
        <v>42035</v>
      </c>
      <c r="C1135" s="328"/>
      <c r="D1135" s="329">
        <v>11.6</v>
      </c>
      <c r="F1135" s="323"/>
    </row>
    <row r="1136" spans="1:8">
      <c r="A1136" s="130">
        <f t="shared" si="30"/>
        <v>2015</v>
      </c>
      <c r="B1136" s="325">
        <v>42063</v>
      </c>
      <c r="C1136" s="328"/>
      <c r="D1136" s="329">
        <v>12</v>
      </c>
      <c r="F1136" s="323"/>
    </row>
    <row r="1137" spans="1:6">
      <c r="A1137" s="130">
        <f t="shared" si="30"/>
        <v>2015</v>
      </c>
      <c r="B1137" s="325">
        <v>42094</v>
      </c>
      <c r="C1137" s="328"/>
      <c r="D1137" s="329">
        <v>11.4</v>
      </c>
      <c r="F1137" s="323"/>
    </row>
    <row r="1138" spans="1:6">
      <c r="A1138" s="130">
        <f t="shared" si="30"/>
        <v>2015</v>
      </c>
      <c r="B1138" s="325">
        <v>42124</v>
      </c>
      <c r="C1138" s="328"/>
      <c r="D1138" s="329">
        <v>11.8</v>
      </c>
      <c r="F1138" s="323"/>
    </row>
    <row r="1139" spans="1:6">
      <c r="A1139" s="130">
        <f t="shared" si="30"/>
        <v>2015</v>
      </c>
      <c r="B1139" s="325">
        <v>42155</v>
      </c>
      <c r="C1139" s="328"/>
      <c r="D1139" s="329">
        <v>11.2</v>
      </c>
    </row>
    <row r="1140" spans="1:6">
      <c r="A1140" s="130">
        <f t="shared" si="30"/>
        <v>2015</v>
      </c>
      <c r="B1140" s="325">
        <v>42185</v>
      </c>
      <c r="C1140" s="328"/>
      <c r="D1140" s="329">
        <v>8.94</v>
      </c>
    </row>
    <row r="1141" spans="1:6">
      <c r="A1141" s="130">
        <f t="shared" si="30"/>
        <v>2015</v>
      </c>
      <c r="B1141" s="325">
        <v>42216</v>
      </c>
      <c r="C1141" s="328"/>
      <c r="D1141" s="329">
        <v>11.2</v>
      </c>
    </row>
    <row r="1142" spans="1:6">
      <c r="A1142" s="130">
        <f t="shared" si="30"/>
        <v>2015</v>
      </c>
      <c r="B1142" s="325">
        <v>42247</v>
      </c>
      <c r="C1142" s="328"/>
      <c r="D1142" s="329">
        <v>11</v>
      </c>
    </row>
    <row r="1143" spans="1:6">
      <c r="A1143" s="130">
        <f t="shared" si="30"/>
        <v>2015</v>
      </c>
      <c r="B1143" s="381">
        <v>42277</v>
      </c>
      <c r="C1143" s="382"/>
      <c r="D1143" s="329">
        <v>10.7</v>
      </c>
    </row>
    <row r="1144" spans="1:6">
      <c r="A1144" s="130">
        <f t="shared" ref="A1144:A1207" si="31">IF(MONTH(B1144)&gt;9,YEAR(B1144)+1,YEAR(B1144))</f>
        <v>2016</v>
      </c>
      <c r="B1144" s="325">
        <v>42308</v>
      </c>
      <c r="C1144" s="328"/>
      <c r="D1144" s="380">
        <v>9.36</v>
      </c>
    </row>
    <row r="1145" spans="1:6">
      <c r="A1145" s="130">
        <f t="shared" si="31"/>
        <v>2016</v>
      </c>
      <c r="B1145" s="325">
        <v>42338</v>
      </c>
      <c r="C1145" s="328"/>
      <c r="D1145" s="380">
        <v>12.1</v>
      </c>
    </row>
    <row r="1146" spans="1:6">
      <c r="A1146" s="130">
        <f t="shared" si="31"/>
        <v>2016</v>
      </c>
      <c r="B1146" s="325">
        <v>42369</v>
      </c>
      <c r="C1146" s="328"/>
      <c r="D1146" s="380">
        <v>9.9600000000000009</v>
      </c>
    </row>
    <row r="1147" spans="1:6">
      <c r="A1147" s="130">
        <f t="shared" si="31"/>
        <v>2016</v>
      </c>
      <c r="B1147" s="325">
        <v>42400</v>
      </c>
      <c r="C1147" s="328"/>
      <c r="D1147" s="380">
        <v>13.3</v>
      </c>
    </row>
    <row r="1148" spans="1:6">
      <c r="A1148" s="130">
        <f t="shared" si="31"/>
        <v>2016</v>
      </c>
      <c r="B1148" s="325">
        <v>42429</v>
      </c>
      <c r="C1148" s="328"/>
      <c r="D1148" s="380">
        <v>10.199999999999999</v>
      </c>
    </row>
    <row r="1149" spans="1:6">
      <c r="A1149" s="130">
        <f t="shared" si="31"/>
        <v>2016</v>
      </c>
      <c r="B1149" s="381">
        <v>42460</v>
      </c>
      <c r="C1149" s="382"/>
      <c r="D1149" s="380">
        <v>8.14</v>
      </c>
    </row>
    <row r="1150" spans="1:6">
      <c r="A1150" s="130">
        <f t="shared" si="31"/>
        <v>2016</v>
      </c>
      <c r="B1150" s="325">
        <v>42490</v>
      </c>
      <c r="C1150" s="328"/>
      <c r="D1150" s="380">
        <v>13</v>
      </c>
    </row>
    <row r="1151" spans="1:6">
      <c r="A1151" s="130">
        <f t="shared" si="31"/>
        <v>2016</v>
      </c>
      <c r="B1151" s="325">
        <v>42521</v>
      </c>
      <c r="C1151" s="328"/>
      <c r="D1151" s="380">
        <v>10.6</v>
      </c>
    </row>
    <row r="1152" spans="1:6">
      <c r="A1152" s="130">
        <f t="shared" si="31"/>
        <v>2016</v>
      </c>
      <c r="B1152" s="325">
        <v>42551</v>
      </c>
      <c r="C1152" s="328"/>
      <c r="D1152" s="380">
        <v>9.42</v>
      </c>
    </row>
    <row r="1153" spans="1:4">
      <c r="A1153" s="130">
        <f t="shared" si="31"/>
        <v>2016</v>
      </c>
      <c r="B1153" s="325">
        <v>42582</v>
      </c>
      <c r="C1153" s="328"/>
      <c r="D1153" s="380">
        <v>9.4</v>
      </c>
    </row>
    <row r="1154" spans="1:4">
      <c r="A1154" s="130">
        <f t="shared" si="31"/>
        <v>2016</v>
      </c>
      <c r="B1154" s="325">
        <v>42613</v>
      </c>
      <c r="C1154" s="328"/>
      <c r="D1154" s="380">
        <v>11.7</v>
      </c>
    </row>
    <row r="1155" spans="1:4">
      <c r="A1155" s="130">
        <f t="shared" si="31"/>
        <v>2016</v>
      </c>
      <c r="B1155" s="381">
        <v>42643</v>
      </c>
      <c r="C1155" s="382"/>
      <c r="D1155" s="380">
        <v>11.7</v>
      </c>
    </row>
    <row r="1156" spans="1:4">
      <c r="A1156" s="130">
        <f t="shared" si="31"/>
        <v>2017</v>
      </c>
      <c r="B1156" s="325">
        <v>42674</v>
      </c>
      <c r="C1156" s="328"/>
      <c r="D1156" s="380">
        <v>10.4</v>
      </c>
    </row>
    <row r="1157" spans="1:4">
      <c r="A1157" s="130">
        <f t="shared" si="31"/>
        <v>2017</v>
      </c>
      <c r="B1157" s="325">
        <v>42704</v>
      </c>
      <c r="C1157" s="328"/>
      <c r="D1157" s="380">
        <v>8.2100000000000009</v>
      </c>
    </row>
    <row r="1158" spans="1:4">
      <c r="A1158" s="130">
        <f t="shared" si="31"/>
        <v>2017</v>
      </c>
      <c r="B1158" s="325">
        <v>42735</v>
      </c>
      <c r="C1158" s="328"/>
      <c r="D1158" s="380">
        <v>7.9</v>
      </c>
    </row>
    <row r="1159" spans="1:4">
      <c r="A1159" s="130">
        <f t="shared" si="31"/>
        <v>2017</v>
      </c>
      <c r="B1159" s="325">
        <v>42766</v>
      </c>
      <c r="C1159" s="328"/>
      <c r="D1159" s="380">
        <v>12.5</v>
      </c>
    </row>
    <row r="1160" spans="1:4">
      <c r="A1160" s="130">
        <f t="shared" si="31"/>
        <v>2017</v>
      </c>
      <c r="B1160" s="325">
        <v>42794</v>
      </c>
      <c r="C1160" s="328"/>
      <c r="D1160" s="380">
        <v>13.2</v>
      </c>
    </row>
    <row r="1161" spans="1:4">
      <c r="A1161" s="130">
        <f t="shared" si="31"/>
        <v>2017</v>
      </c>
      <c r="B1161" s="381">
        <v>42825</v>
      </c>
      <c r="C1161" s="382"/>
      <c r="D1161" s="380">
        <v>13.4</v>
      </c>
    </row>
    <row r="1162" spans="1:4">
      <c r="A1162" s="130">
        <f t="shared" si="31"/>
        <v>2017</v>
      </c>
      <c r="B1162" s="325">
        <v>42855</v>
      </c>
      <c r="C1162" s="328"/>
      <c r="D1162" s="380">
        <v>13.8</v>
      </c>
    </row>
    <row r="1163" spans="1:4">
      <c r="A1163" s="130">
        <f t="shared" si="31"/>
        <v>2017</v>
      </c>
      <c r="B1163" s="325">
        <v>42886</v>
      </c>
      <c r="C1163" s="328"/>
      <c r="D1163" s="380">
        <v>13.6</v>
      </c>
    </row>
    <row r="1164" spans="1:4">
      <c r="A1164" s="130">
        <f t="shared" si="31"/>
        <v>2017</v>
      </c>
      <c r="B1164" s="325">
        <v>42916</v>
      </c>
      <c r="C1164" s="328"/>
      <c r="D1164" s="380">
        <v>10.8</v>
      </c>
    </row>
    <row r="1165" spans="1:4">
      <c r="A1165" s="130">
        <f t="shared" si="31"/>
        <v>2017</v>
      </c>
      <c r="B1165" s="325">
        <v>42947</v>
      </c>
      <c r="C1165" s="328"/>
      <c r="D1165" s="380">
        <v>11.5</v>
      </c>
    </row>
    <row r="1166" spans="1:4">
      <c r="A1166" s="130">
        <f t="shared" si="31"/>
        <v>2017</v>
      </c>
      <c r="B1166" s="325">
        <v>42978</v>
      </c>
      <c r="C1166" s="328"/>
      <c r="D1166" s="380">
        <v>11.8</v>
      </c>
    </row>
    <row r="1167" spans="1:4">
      <c r="A1167" s="130">
        <f t="shared" si="31"/>
        <v>2017</v>
      </c>
      <c r="B1167" s="381">
        <v>43008</v>
      </c>
      <c r="C1167" s="382"/>
      <c r="D1167" s="380">
        <v>13.2</v>
      </c>
    </row>
    <row r="1168" spans="1:4">
      <c r="A1168" s="130">
        <f t="shared" si="31"/>
        <v>2018</v>
      </c>
      <c r="B1168" s="325">
        <v>43039</v>
      </c>
      <c r="C1168" s="328"/>
      <c r="D1168" s="380">
        <v>13.2</v>
      </c>
    </row>
    <row r="1169" spans="1:4">
      <c r="A1169" s="130">
        <f t="shared" si="31"/>
        <v>2018</v>
      </c>
      <c r="B1169" s="325">
        <v>43069</v>
      </c>
      <c r="C1169" s="328"/>
      <c r="D1169" s="380">
        <v>13.4</v>
      </c>
    </row>
    <row r="1170" spans="1:4">
      <c r="A1170" s="130">
        <f t="shared" si="31"/>
        <v>2018</v>
      </c>
      <c r="B1170" s="325">
        <v>43100</v>
      </c>
      <c r="C1170" s="328"/>
      <c r="D1170" s="380">
        <v>13.2</v>
      </c>
    </row>
    <row r="1171" spans="1:4">
      <c r="A1171" s="130">
        <f t="shared" si="31"/>
        <v>2018</v>
      </c>
      <c r="B1171" s="325">
        <v>43131</v>
      </c>
      <c r="C1171" s="328"/>
      <c r="D1171" s="380">
        <v>11.9</v>
      </c>
    </row>
    <row r="1172" spans="1:4">
      <c r="A1172" s="130">
        <f t="shared" si="31"/>
        <v>2018</v>
      </c>
      <c r="B1172" s="325">
        <v>43159</v>
      </c>
      <c r="C1172" s="328"/>
      <c r="D1172" s="380">
        <v>12.8</v>
      </c>
    </row>
    <row r="1173" spans="1:4">
      <c r="A1173" s="130">
        <f t="shared" si="31"/>
        <v>2018</v>
      </c>
      <c r="B1173" s="381">
        <v>43190</v>
      </c>
      <c r="C1173" s="382"/>
      <c r="D1173" s="380">
        <v>11.9</v>
      </c>
    </row>
    <row r="1174" spans="1:4">
      <c r="A1174" s="130">
        <f t="shared" si="31"/>
        <v>2018</v>
      </c>
      <c r="B1174" s="325">
        <v>43220</v>
      </c>
      <c r="C1174" s="328"/>
      <c r="D1174" s="380">
        <v>13.4</v>
      </c>
    </row>
    <row r="1175" spans="1:4">
      <c r="A1175" s="130">
        <f t="shared" si="31"/>
        <v>2018</v>
      </c>
      <c r="B1175" s="325">
        <v>43251</v>
      </c>
      <c r="C1175" s="328"/>
      <c r="D1175" s="380">
        <v>12.3</v>
      </c>
    </row>
    <row r="1176" spans="1:4">
      <c r="A1176" s="130">
        <f t="shared" si="31"/>
        <v>2018</v>
      </c>
      <c r="B1176" s="325">
        <v>43281</v>
      </c>
      <c r="C1176" s="328"/>
      <c r="D1176" s="380">
        <v>10.9</v>
      </c>
    </row>
    <row r="1177" spans="1:4">
      <c r="A1177" s="130">
        <f t="shared" si="31"/>
        <v>2018</v>
      </c>
      <c r="B1177" s="325">
        <v>43312</v>
      </c>
      <c r="C1177" s="328"/>
      <c r="D1177" s="380">
        <v>11</v>
      </c>
    </row>
    <row r="1178" spans="1:4">
      <c r="A1178" s="130">
        <f t="shared" si="31"/>
        <v>2018</v>
      </c>
      <c r="B1178" s="325">
        <v>43343</v>
      </c>
      <c r="C1178" s="328"/>
      <c r="D1178" s="380">
        <v>12.2</v>
      </c>
    </row>
    <row r="1179" spans="1:4">
      <c r="A1179" s="130">
        <f t="shared" si="31"/>
        <v>2018</v>
      </c>
      <c r="B1179" s="381">
        <v>43373</v>
      </c>
      <c r="C1179" s="382"/>
      <c r="D1179" s="380">
        <v>10.9</v>
      </c>
    </row>
    <row r="1180" spans="1:4">
      <c r="A1180" s="130">
        <f t="shared" si="31"/>
        <v>2019</v>
      </c>
      <c r="B1180" s="325">
        <v>43404</v>
      </c>
      <c r="C1180" s="328"/>
      <c r="D1180" s="380">
        <v>12.4</v>
      </c>
    </row>
    <row r="1181" spans="1:4">
      <c r="A1181" s="130">
        <f t="shared" si="31"/>
        <v>2019</v>
      </c>
      <c r="B1181" s="325">
        <v>43434</v>
      </c>
      <c r="C1181" s="328"/>
      <c r="D1181" s="380">
        <v>10.5</v>
      </c>
    </row>
    <row r="1182" spans="1:4">
      <c r="A1182" s="130">
        <f t="shared" si="31"/>
        <v>2019</v>
      </c>
      <c r="B1182" s="325">
        <v>43465</v>
      </c>
      <c r="C1182" s="328"/>
      <c r="D1182" s="380">
        <v>11.4</v>
      </c>
    </row>
    <row r="1183" spans="1:4">
      <c r="A1183" s="130">
        <f t="shared" si="31"/>
        <v>2019</v>
      </c>
      <c r="B1183" s="325">
        <v>43496</v>
      </c>
      <c r="C1183" s="328"/>
      <c r="D1183" s="380">
        <v>11.4</v>
      </c>
    </row>
    <row r="1184" spans="1:4">
      <c r="A1184" s="130">
        <f t="shared" si="31"/>
        <v>2019</v>
      </c>
      <c r="B1184" s="325">
        <v>43524</v>
      </c>
      <c r="C1184" s="328"/>
      <c r="D1184" s="380">
        <v>8.15</v>
      </c>
    </row>
    <row r="1185" spans="1:4">
      <c r="A1185" s="130">
        <f t="shared" si="31"/>
        <v>2019</v>
      </c>
      <c r="B1185" s="381">
        <v>43555</v>
      </c>
      <c r="C1185" s="382"/>
      <c r="D1185" s="380">
        <v>9.35</v>
      </c>
    </row>
    <row r="1186" spans="1:4">
      <c r="A1186" s="130">
        <f t="shared" si="31"/>
        <v>2019</v>
      </c>
      <c r="B1186" s="325">
        <v>43585</v>
      </c>
      <c r="C1186" s="328"/>
      <c r="D1186" s="380">
        <v>12.9</v>
      </c>
    </row>
    <row r="1187" spans="1:4">
      <c r="A1187" s="130">
        <f t="shared" si="31"/>
        <v>2019</v>
      </c>
      <c r="B1187" s="325">
        <v>43616</v>
      </c>
      <c r="C1187" s="328"/>
      <c r="D1187" s="380">
        <v>13.3</v>
      </c>
    </row>
    <row r="1188" spans="1:4">
      <c r="A1188" s="130">
        <f t="shared" si="31"/>
        <v>2019</v>
      </c>
      <c r="B1188" s="325">
        <v>43646</v>
      </c>
      <c r="C1188" s="328"/>
      <c r="D1188" s="380">
        <v>12.2</v>
      </c>
    </row>
    <row r="1189" spans="1:4">
      <c r="A1189" s="130">
        <f t="shared" si="31"/>
        <v>2019</v>
      </c>
      <c r="B1189" s="325">
        <v>43677</v>
      </c>
      <c r="C1189" s="328"/>
      <c r="D1189" s="380">
        <v>11.9</v>
      </c>
    </row>
    <row r="1190" spans="1:4">
      <c r="A1190" s="130">
        <f t="shared" si="31"/>
        <v>2019</v>
      </c>
      <c r="B1190" s="325">
        <v>43708</v>
      </c>
      <c r="C1190" s="328"/>
      <c r="D1190" s="380">
        <v>11.1</v>
      </c>
    </row>
    <row r="1191" spans="1:4">
      <c r="A1191" s="130">
        <f t="shared" si="31"/>
        <v>2019</v>
      </c>
      <c r="B1191" s="381">
        <v>43738</v>
      </c>
      <c r="C1191" s="382"/>
      <c r="D1191" s="380">
        <v>12.4</v>
      </c>
    </row>
    <row r="1192" spans="1:4">
      <c r="A1192" s="130">
        <f t="shared" si="31"/>
        <v>2020</v>
      </c>
      <c r="B1192" s="325">
        <v>43769</v>
      </c>
      <c r="C1192" s="328"/>
      <c r="D1192" s="380">
        <v>9.6519999999999992</v>
      </c>
    </row>
    <row r="1193" spans="1:4">
      <c r="A1193" s="130">
        <f t="shared" si="31"/>
        <v>2020</v>
      </c>
      <c r="B1193" s="325">
        <v>43799</v>
      </c>
      <c r="C1193" s="328"/>
      <c r="D1193" s="380">
        <v>11.52</v>
      </c>
    </row>
    <row r="1194" spans="1:4">
      <c r="A1194" s="130">
        <f t="shared" si="31"/>
        <v>2020</v>
      </c>
      <c r="B1194" s="325">
        <v>43830</v>
      </c>
      <c r="C1194" s="328"/>
      <c r="D1194" s="380">
        <v>11.43</v>
      </c>
    </row>
    <row r="1195" spans="1:4">
      <c r="A1195" s="130">
        <f t="shared" si="31"/>
        <v>2020</v>
      </c>
      <c r="B1195" s="325">
        <v>43861</v>
      </c>
      <c r="C1195" s="328"/>
      <c r="D1195" s="380">
        <v>11.43</v>
      </c>
    </row>
    <row r="1196" spans="1:4">
      <c r="A1196" s="130">
        <f t="shared" si="31"/>
        <v>2020</v>
      </c>
      <c r="B1196" s="325">
        <v>43890</v>
      </c>
      <c r="C1196" s="328"/>
      <c r="D1196" s="380">
        <v>11.46</v>
      </c>
    </row>
    <row r="1197" spans="1:4">
      <c r="A1197" s="130">
        <f t="shared" si="31"/>
        <v>2020</v>
      </c>
      <c r="B1197" s="381">
        <v>43921</v>
      </c>
      <c r="C1197" s="382"/>
      <c r="D1197" s="380">
        <v>11.46</v>
      </c>
    </row>
    <row r="1198" spans="1:4">
      <c r="A1198" s="130">
        <f t="shared" si="31"/>
        <v>2020</v>
      </c>
      <c r="B1198" s="325">
        <v>43951</v>
      </c>
      <c r="C1198" s="328"/>
      <c r="D1198" s="380">
        <v>10.79</v>
      </c>
    </row>
    <row r="1199" spans="1:4">
      <c r="A1199" s="130">
        <f t="shared" si="31"/>
        <v>2020</v>
      </c>
      <c r="B1199" s="325">
        <v>43982</v>
      </c>
      <c r="C1199" s="328"/>
      <c r="D1199" s="380">
        <v>10.69</v>
      </c>
    </row>
    <row r="1200" spans="1:4">
      <c r="A1200" s="130">
        <f t="shared" si="31"/>
        <v>2020</v>
      </c>
      <c r="B1200" s="325">
        <v>44012</v>
      </c>
      <c r="C1200" s="328"/>
      <c r="D1200" s="380">
        <v>8.8870000000000005</v>
      </c>
    </row>
    <row r="1201" spans="1:4">
      <c r="A1201" s="130">
        <f t="shared" si="31"/>
        <v>2020</v>
      </c>
      <c r="B1201" s="325">
        <v>44043</v>
      </c>
      <c r="C1201" s="328"/>
      <c r="D1201" s="380">
        <v>9.9559999999999995</v>
      </c>
    </row>
    <row r="1202" spans="1:4">
      <c r="A1202" s="130">
        <f t="shared" si="31"/>
        <v>2020</v>
      </c>
      <c r="B1202" s="325">
        <v>44074</v>
      </c>
      <c r="C1202" s="328"/>
      <c r="D1202" s="380">
        <v>10.46</v>
      </c>
    </row>
    <row r="1203" spans="1:4">
      <c r="A1203" s="130">
        <f t="shared" si="31"/>
        <v>2020</v>
      </c>
      <c r="B1203" s="381">
        <v>44104</v>
      </c>
      <c r="C1203" s="382"/>
      <c r="D1203" s="380">
        <v>7.2110000000000003</v>
      </c>
    </row>
    <row r="1204" spans="1:4">
      <c r="A1204" s="130">
        <f t="shared" si="31"/>
        <v>2021</v>
      </c>
      <c r="B1204" s="325">
        <v>44135</v>
      </c>
      <c r="C1204" s="328"/>
      <c r="D1204" s="380">
        <v>5.86</v>
      </c>
    </row>
    <row r="1205" spans="1:4">
      <c r="A1205" s="130">
        <f t="shared" si="31"/>
        <v>2021</v>
      </c>
      <c r="B1205" s="325">
        <v>44165</v>
      </c>
      <c r="C1205" s="328"/>
      <c r="D1205" s="380">
        <v>9.4640000000000004</v>
      </c>
    </row>
    <row r="1206" spans="1:4">
      <c r="A1206" s="130">
        <f t="shared" si="31"/>
        <v>2021</v>
      </c>
      <c r="B1206" s="325">
        <v>44196</v>
      </c>
      <c r="C1206" s="328"/>
      <c r="D1206" s="380">
        <v>9.6430000000000007</v>
      </c>
    </row>
    <row r="1207" spans="1:4">
      <c r="A1207" s="130">
        <f t="shared" si="31"/>
        <v>2021</v>
      </c>
      <c r="B1207" s="325">
        <v>44227</v>
      </c>
      <c r="C1207" s="328"/>
      <c r="D1207" s="380">
        <v>10.43</v>
      </c>
    </row>
    <row r="1208" spans="1:4">
      <c r="A1208" s="130">
        <f t="shared" ref="A1208:A1215" si="32">IF(MONTH(B1208)&gt;9,YEAR(B1208)+1,YEAR(B1208))</f>
        <v>2021</v>
      </c>
      <c r="B1208" s="325">
        <v>44255</v>
      </c>
      <c r="C1208" s="328"/>
      <c r="D1208" s="380">
        <v>10.029999999999999</v>
      </c>
    </row>
    <row r="1209" spans="1:4">
      <c r="A1209" s="130">
        <f t="shared" si="32"/>
        <v>2021</v>
      </c>
      <c r="B1209" s="381">
        <v>44286</v>
      </c>
      <c r="C1209" s="382"/>
      <c r="D1209" s="380">
        <v>10.49</v>
      </c>
    </row>
    <row r="1210" spans="1:4">
      <c r="A1210" s="130">
        <f t="shared" si="32"/>
        <v>2021</v>
      </c>
      <c r="B1210" s="325">
        <v>44316</v>
      </c>
      <c r="C1210" s="328"/>
      <c r="D1210" s="380">
        <v>10.59</v>
      </c>
    </row>
    <row r="1211" spans="1:4">
      <c r="A1211" s="130">
        <f t="shared" si="32"/>
        <v>2021</v>
      </c>
      <c r="B1211" s="325">
        <v>44347</v>
      </c>
      <c r="C1211" s="328"/>
      <c r="D1211" s="380">
        <v>9.4339999999999993</v>
      </c>
    </row>
    <row r="1212" spans="1:4">
      <c r="A1212" s="130">
        <f t="shared" si="32"/>
        <v>2021</v>
      </c>
      <c r="B1212" s="325">
        <v>44377</v>
      </c>
      <c r="C1212" s="328"/>
      <c r="D1212" s="380">
        <v>8.8490000000000002</v>
      </c>
    </row>
    <row r="1213" spans="1:4">
      <c r="A1213" s="130">
        <f t="shared" si="32"/>
        <v>2021</v>
      </c>
      <c r="B1213" s="325">
        <v>44408</v>
      </c>
      <c r="C1213" s="328"/>
      <c r="D1213" s="380">
        <v>9.6969999999999992</v>
      </c>
    </row>
    <row r="1214" spans="1:4">
      <c r="A1214" s="130">
        <f t="shared" si="32"/>
        <v>2021</v>
      </c>
      <c r="B1214" s="325">
        <v>44439</v>
      </c>
      <c r="C1214" s="328"/>
      <c r="D1214" s="380">
        <v>8.8019999999999996</v>
      </c>
    </row>
    <row r="1215" spans="1:4">
      <c r="A1215" s="130">
        <f t="shared" si="32"/>
        <v>2021</v>
      </c>
      <c r="B1215" s="330">
        <v>44469</v>
      </c>
      <c r="C1215" s="331"/>
      <c r="D1215" s="383">
        <v>9.1110000000000007</v>
      </c>
    </row>
  </sheetData>
  <mergeCells count="5">
    <mergeCell ref="F14:F15"/>
    <mergeCell ref="G14:R14"/>
    <mergeCell ref="S14:S15"/>
    <mergeCell ref="F120:F121"/>
    <mergeCell ref="H120:H121"/>
  </mergeCells>
  <conditionalFormatting sqref="F10:Q15 F17:F56 F16:R16 G17:R116">
    <cfRule type="cellIs" dxfId="48" priority="2" operator="equal">
      <formula>-901</formula>
    </cfRule>
  </conditionalFormatting>
  <conditionalFormatting sqref="C16:C1083 D15:D1071">
    <cfRule type="cellIs" dxfId="47" priority="1" operator="equal">
      <formula>-901</formula>
    </cfRule>
  </conditionalFormatting>
  <hyperlinks>
    <hyperlink ref="A7" r:id="rId1" display="http://cdec/histPlot/DataPlotter.jsp?staid=JCK&amp;sensor_no=15&amp;duration=M&amp;start=01/01/1900+00:00&amp;end=08/22/2011+15:01&amp;geom=small" xr:uid="{D65BD0DC-5240-4E08-B463-24F81E3CC371}"/>
  </hyperlinks>
  <pageMargins left="0.7" right="0.7" top="0.75" bottom="0.75" header="0.3" footer="0.3"/>
  <pageSetup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109AA-3D8D-47C9-96E1-C8C0AEFBB092}">
  <sheetPr codeName="Sheet26">
    <tabColor theme="4" tint="0.79998168889431442"/>
  </sheetPr>
  <dimension ref="A1:AN1232"/>
  <sheetViews>
    <sheetView zoomScale="80" zoomScaleNormal="80" workbookViewId="0"/>
  </sheetViews>
  <sheetFormatPr defaultColWidth="9.1640625" defaultRowHeight="12.3"/>
  <cols>
    <col min="1" max="1" width="9.1640625" style="55"/>
    <col min="2" max="2" width="10.83203125" style="55" bestFit="1" customWidth="1"/>
    <col min="3" max="18" width="9.1640625" style="55"/>
    <col min="19" max="19" width="9.71875" style="55" customWidth="1"/>
    <col min="20" max="35" width="9.1640625" style="55"/>
    <col min="36" max="36" width="9.71875" style="55" customWidth="1"/>
    <col min="37" max="37" width="9.1640625" style="55"/>
    <col min="38" max="40" width="11.71875" style="55" customWidth="1"/>
    <col min="41" max="16384" width="9.1640625" style="55"/>
  </cols>
  <sheetData>
    <row r="1" spans="1:40" ht="17.100000000000001">
      <c r="A1" s="332" t="s">
        <v>139</v>
      </c>
      <c r="N1" s="56"/>
      <c r="U1" s="54"/>
      <c r="AC1" s="56"/>
      <c r="AL1" s="57"/>
      <c r="AM1" s="58"/>
      <c r="AN1" s="58"/>
    </row>
    <row r="2" spans="1:40">
      <c r="A2" s="333" t="s">
        <v>109</v>
      </c>
      <c r="U2" s="59"/>
      <c r="AL2" s="60"/>
      <c r="AM2" s="58"/>
      <c r="AN2" s="58"/>
    </row>
    <row r="3" spans="1:40">
      <c r="A3" s="333" t="s">
        <v>127</v>
      </c>
      <c r="U3" s="59"/>
      <c r="AL3" s="60"/>
      <c r="AM3" s="58"/>
      <c r="AN3" s="58"/>
    </row>
    <row r="4" spans="1:40">
      <c r="A4" s="333" t="s">
        <v>128</v>
      </c>
      <c r="U4" s="59"/>
      <c r="AL4" s="60"/>
      <c r="AM4" s="61"/>
      <c r="AN4" s="61"/>
    </row>
    <row r="5" spans="1:40">
      <c r="A5" s="333" t="s">
        <v>140</v>
      </c>
      <c r="U5" s="59"/>
      <c r="AL5" s="60"/>
      <c r="AM5" s="58"/>
      <c r="AN5" s="58"/>
    </row>
    <row r="6" spans="1:40">
      <c r="A6" s="333" t="s">
        <v>130</v>
      </c>
      <c r="U6" s="59"/>
      <c r="AL6" s="60"/>
      <c r="AM6" s="58"/>
      <c r="AN6" s="58"/>
    </row>
    <row r="7" spans="1:40">
      <c r="A7" s="62"/>
      <c r="U7" s="59"/>
      <c r="AL7" s="60"/>
      <c r="AM7" s="58"/>
      <c r="AN7" s="58"/>
    </row>
    <row r="8" spans="1:40">
      <c r="A8" s="63" t="s">
        <v>131</v>
      </c>
      <c r="B8" s="64"/>
      <c r="C8" s="64"/>
      <c r="U8" s="59"/>
      <c r="AL8" s="60"/>
      <c r="AM8" s="58"/>
      <c r="AN8" s="58"/>
    </row>
    <row r="9" spans="1:40">
      <c r="A9" s="63" t="s">
        <v>132</v>
      </c>
      <c r="B9" s="64"/>
      <c r="C9" s="64"/>
      <c r="U9" s="59"/>
      <c r="AL9" s="60"/>
      <c r="AM9" s="58"/>
      <c r="AN9" s="58"/>
    </row>
    <row r="10" spans="1:40">
      <c r="A10" s="63"/>
      <c r="B10" s="126"/>
      <c r="C10" s="64"/>
      <c r="U10" s="59"/>
      <c r="AL10" s="60"/>
      <c r="AM10" s="58"/>
      <c r="AN10" s="58"/>
    </row>
    <row r="11" spans="1:40">
      <c r="A11" s="62"/>
      <c r="U11" s="59"/>
      <c r="AL11" s="60"/>
      <c r="AM11" s="58"/>
      <c r="AN11" s="58"/>
    </row>
    <row r="12" spans="1:40">
      <c r="A12" s="62"/>
      <c r="G12" s="65">
        <v>1</v>
      </c>
      <c r="H12" s="65">
        <v>2</v>
      </c>
      <c r="I12" s="65">
        <v>3</v>
      </c>
      <c r="J12" s="65">
        <v>4</v>
      </c>
      <c r="K12" s="65">
        <v>5</v>
      </c>
      <c r="L12" s="65">
        <v>6</v>
      </c>
      <c r="M12" s="65">
        <v>7</v>
      </c>
      <c r="N12" s="65">
        <v>8</v>
      </c>
      <c r="O12" s="65">
        <v>9</v>
      </c>
      <c r="P12" s="65">
        <v>10</v>
      </c>
      <c r="Q12" s="65">
        <v>11</v>
      </c>
      <c r="R12" s="65">
        <v>12</v>
      </c>
      <c r="U12" s="59"/>
      <c r="V12" s="65">
        <v>1</v>
      </c>
      <c r="W12" s="65">
        <v>2</v>
      </c>
      <c r="X12" s="65">
        <v>3</v>
      </c>
      <c r="Y12" s="65">
        <v>4</v>
      </c>
      <c r="Z12" s="65">
        <v>5</v>
      </c>
      <c r="AA12" s="65">
        <v>6</v>
      </c>
      <c r="AB12" s="65">
        <v>7</v>
      </c>
      <c r="AC12" s="65">
        <v>8</v>
      </c>
      <c r="AD12" s="65">
        <v>9</v>
      </c>
      <c r="AE12" s="65">
        <v>10</v>
      </c>
      <c r="AF12" s="65">
        <v>11</v>
      </c>
      <c r="AG12" s="65">
        <v>12</v>
      </c>
      <c r="AL12" s="60"/>
      <c r="AM12" s="58"/>
      <c r="AN12" s="58"/>
    </row>
    <row r="13" spans="1:40">
      <c r="F13" s="59"/>
      <c r="G13" s="65">
        <v>31</v>
      </c>
      <c r="H13" s="65">
        <v>30</v>
      </c>
      <c r="I13" s="65">
        <v>31</v>
      </c>
      <c r="J13" s="65">
        <v>31</v>
      </c>
      <c r="K13" s="66">
        <v>28</v>
      </c>
      <c r="L13" s="65">
        <v>31</v>
      </c>
      <c r="M13" s="65">
        <v>30</v>
      </c>
      <c r="N13" s="65">
        <v>31</v>
      </c>
      <c r="O13" s="65">
        <v>30</v>
      </c>
      <c r="P13" s="65">
        <v>31</v>
      </c>
      <c r="Q13" s="65">
        <v>31</v>
      </c>
      <c r="R13" s="65">
        <v>30</v>
      </c>
      <c r="U13" s="59"/>
      <c r="V13" s="65">
        <v>31</v>
      </c>
      <c r="W13" s="65">
        <v>30</v>
      </c>
      <c r="X13" s="65">
        <v>31</v>
      </c>
      <c r="Y13" s="65">
        <v>31</v>
      </c>
      <c r="Z13" s="66" t="s">
        <v>115</v>
      </c>
      <c r="AA13" s="65">
        <v>31</v>
      </c>
      <c r="AB13" s="65">
        <v>30</v>
      </c>
      <c r="AC13" s="65">
        <v>31</v>
      </c>
      <c r="AD13" s="65">
        <v>30</v>
      </c>
      <c r="AE13" s="65">
        <v>31</v>
      </c>
      <c r="AF13" s="65">
        <v>31</v>
      </c>
      <c r="AG13" s="65">
        <v>30</v>
      </c>
      <c r="AL13" s="60"/>
      <c r="AM13" s="58"/>
      <c r="AN13" s="58"/>
    </row>
    <row r="14" spans="1:40" ht="15" customHeight="1">
      <c r="B14" s="334" t="str">
        <f>IF(SUM(S16:S109)&lt;&gt;SUM(AH16:AH109),"Error","")</f>
        <v/>
      </c>
      <c r="F14" s="500" t="s">
        <v>50</v>
      </c>
      <c r="G14" s="503" t="s">
        <v>116</v>
      </c>
      <c r="H14" s="504"/>
      <c r="I14" s="504"/>
      <c r="J14" s="504"/>
      <c r="K14" s="504"/>
      <c r="L14" s="504"/>
      <c r="M14" s="504"/>
      <c r="N14" s="504"/>
      <c r="O14" s="504"/>
      <c r="P14" s="504"/>
      <c r="Q14" s="504"/>
      <c r="R14" s="505"/>
      <c r="S14" s="500" t="s">
        <v>117</v>
      </c>
      <c r="U14" s="500" t="s">
        <v>50</v>
      </c>
      <c r="V14" s="503" t="s">
        <v>118</v>
      </c>
      <c r="W14" s="504"/>
      <c r="X14" s="504"/>
      <c r="Y14" s="504"/>
      <c r="Z14" s="504"/>
      <c r="AA14" s="504"/>
      <c r="AB14" s="504"/>
      <c r="AC14" s="504"/>
      <c r="AD14" s="504"/>
      <c r="AE14" s="504"/>
      <c r="AF14" s="504"/>
      <c r="AG14" s="505"/>
      <c r="AH14" s="500" t="s">
        <v>117</v>
      </c>
      <c r="AI14" s="67"/>
      <c r="AJ14" s="68"/>
      <c r="AL14" s="60"/>
      <c r="AM14" s="58"/>
      <c r="AN14" s="58"/>
    </row>
    <row r="15" spans="1:40">
      <c r="B15" s="69"/>
      <c r="C15" s="70" t="s">
        <v>119</v>
      </c>
      <c r="D15" s="71" t="s">
        <v>53</v>
      </c>
      <c r="F15" s="502"/>
      <c r="G15" s="72" t="s">
        <v>54</v>
      </c>
      <c r="H15" s="73" t="s">
        <v>55</v>
      </c>
      <c r="I15" s="73" t="s">
        <v>56</v>
      </c>
      <c r="J15" s="73" t="s">
        <v>57</v>
      </c>
      <c r="K15" s="73" t="s">
        <v>58</v>
      </c>
      <c r="L15" s="73" t="s">
        <v>59</v>
      </c>
      <c r="M15" s="73" t="s">
        <v>60</v>
      </c>
      <c r="N15" s="73" t="s">
        <v>61</v>
      </c>
      <c r="O15" s="73" t="s">
        <v>62</v>
      </c>
      <c r="P15" s="73" t="s">
        <v>63</v>
      </c>
      <c r="Q15" s="73" t="s">
        <v>64</v>
      </c>
      <c r="R15" s="74" t="s">
        <v>65</v>
      </c>
      <c r="S15" s="501"/>
      <c r="U15" s="502"/>
      <c r="V15" s="72" t="s">
        <v>54</v>
      </c>
      <c r="W15" s="73" t="s">
        <v>55</v>
      </c>
      <c r="X15" s="73" t="s">
        <v>56</v>
      </c>
      <c r="Y15" s="73" t="s">
        <v>57</v>
      </c>
      <c r="Z15" s="73" t="s">
        <v>58</v>
      </c>
      <c r="AA15" s="73" t="s">
        <v>59</v>
      </c>
      <c r="AB15" s="73" t="s">
        <v>60</v>
      </c>
      <c r="AC15" s="73" t="s">
        <v>61</v>
      </c>
      <c r="AD15" s="73" t="s">
        <v>62</v>
      </c>
      <c r="AE15" s="73" t="s">
        <v>63</v>
      </c>
      <c r="AF15" s="73" t="s">
        <v>64</v>
      </c>
      <c r="AG15" s="74" t="s">
        <v>65</v>
      </c>
      <c r="AH15" s="501"/>
      <c r="AI15" s="68"/>
      <c r="AJ15" s="75"/>
    </row>
    <row r="16" spans="1:40">
      <c r="A16" s="65">
        <f>IF(MONTH(B16)&gt;9,YEAR(B16)+1,YEAR(B16))</f>
        <v>1922</v>
      </c>
      <c r="B16" s="76">
        <v>7975</v>
      </c>
      <c r="C16" s="77">
        <v>-901</v>
      </c>
      <c r="D16" s="78">
        <f>IF(C16&lt;&gt;-901,C16*DAY(B16)*24*60*60/(220*22*9*1000),-901)</f>
        <v>-901</v>
      </c>
      <c r="E16" s="335">
        <v>28</v>
      </c>
      <c r="F16" s="336">
        <v>1922</v>
      </c>
      <c r="G16" s="337">
        <f>INDEX($C$16:$C$2000,($F16-1922)*12+G$12,1)</f>
        <v>-901</v>
      </c>
      <c r="H16" s="337">
        <f t="shared" ref="H16:R31" si="0">INDEX($C$16:$C$2000,($F16-1922)*12+H$12,1)</f>
        <v>-901</v>
      </c>
      <c r="I16" s="337">
        <f t="shared" si="0"/>
        <v>-901</v>
      </c>
      <c r="J16" s="337">
        <f t="shared" si="0"/>
        <v>-901</v>
      </c>
      <c r="K16" s="337">
        <f t="shared" si="0"/>
        <v>-901</v>
      </c>
      <c r="L16" s="337">
        <f t="shared" si="0"/>
        <v>-901</v>
      </c>
      <c r="M16" s="337">
        <f t="shared" si="0"/>
        <v>-901</v>
      </c>
      <c r="N16" s="337">
        <f t="shared" si="0"/>
        <v>-901</v>
      </c>
      <c r="O16" s="337">
        <f t="shared" si="0"/>
        <v>-901</v>
      </c>
      <c r="P16" s="337">
        <f t="shared" si="0"/>
        <v>-901</v>
      </c>
      <c r="Q16" s="337">
        <f t="shared" si="0"/>
        <v>-901</v>
      </c>
      <c r="R16" s="337">
        <f t="shared" si="0"/>
        <v>-901</v>
      </c>
      <c r="S16" s="338" t="str">
        <f t="shared" ref="S16:S79" si="1">IF(ISERROR(MATCH(-901,G16:R16,0)),(SUMPRODUCT(G16:R16,$G$13:$R$13)+(E16-$K$13)*K16)*24*60*60/(220*22*9*1000),"")</f>
        <v/>
      </c>
      <c r="T16" s="339"/>
      <c r="U16" s="336">
        <v>1922</v>
      </c>
      <c r="V16" s="337">
        <f>IF(INDEX($D$16:$D$2000,($U16-1922)*12+V$12,1)&lt;&gt;-901,INDEX($D$16:$D$2000,($U16-1922)*12+V$12,1)*1000,-901)</f>
        <v>-901</v>
      </c>
      <c r="W16" s="337">
        <f t="shared" ref="W16:AG31" si="2">IF(INDEX($D$16:$D$2000,($U16-1922)*12+W$12,1)&lt;&gt;-901,INDEX($D$16:$D$2000,($U16-1922)*12+W$12,1)*1000,-901)</f>
        <v>-901</v>
      </c>
      <c r="X16" s="337">
        <f t="shared" si="2"/>
        <v>-901</v>
      </c>
      <c r="Y16" s="337">
        <f t="shared" si="2"/>
        <v>-901</v>
      </c>
      <c r="Z16" s="337">
        <f t="shared" si="2"/>
        <v>-901</v>
      </c>
      <c r="AA16" s="337">
        <f t="shared" si="2"/>
        <v>-901</v>
      </c>
      <c r="AB16" s="337">
        <f t="shared" si="2"/>
        <v>-901</v>
      </c>
      <c r="AC16" s="337">
        <f t="shared" si="2"/>
        <v>-901</v>
      </c>
      <c r="AD16" s="337">
        <f t="shared" si="2"/>
        <v>-901</v>
      </c>
      <c r="AE16" s="337">
        <f t="shared" si="2"/>
        <v>-901</v>
      </c>
      <c r="AF16" s="337">
        <f t="shared" si="2"/>
        <v>-901</v>
      </c>
      <c r="AG16" s="337">
        <f t="shared" si="2"/>
        <v>-901</v>
      </c>
      <c r="AH16" s="340" t="str">
        <f t="shared" ref="AH16:AH79" si="3">IF(ISERROR(MATCH(-901,V16:AG16,0)),SUM(V16:AG16)/1000,"")</f>
        <v/>
      </c>
      <c r="AJ16" s="83"/>
    </row>
    <row r="17" spans="1:36">
      <c r="A17" s="65">
        <f t="shared" ref="A17:A80" si="4">IF(MONTH(B17)&gt;9,YEAR(B17)+1,YEAR(B17))</f>
        <v>1922</v>
      </c>
      <c r="B17" s="84">
        <v>8005</v>
      </c>
      <c r="C17" s="77">
        <v>-901</v>
      </c>
      <c r="D17" s="78">
        <f t="shared" ref="D17:D80" si="5">IF(C17&lt;&gt;-901,C17*DAY(B17)*24*60*60/(220*22*9*1000),-901)</f>
        <v>-901</v>
      </c>
      <c r="E17" s="335">
        <v>28</v>
      </c>
      <c r="F17" s="341">
        <v>1923</v>
      </c>
      <c r="G17" s="337">
        <f t="shared" ref="G17:R48" si="6">INDEX($C$16:$C$2000,($F17-1922)*12+G$12,1)</f>
        <v>-901</v>
      </c>
      <c r="H17" s="337">
        <f t="shared" si="0"/>
        <v>-901</v>
      </c>
      <c r="I17" s="337">
        <f t="shared" si="0"/>
        <v>-901</v>
      </c>
      <c r="J17" s="337">
        <f t="shared" si="0"/>
        <v>-901</v>
      </c>
      <c r="K17" s="337">
        <f t="shared" si="0"/>
        <v>-901</v>
      </c>
      <c r="L17" s="337">
        <f t="shared" si="0"/>
        <v>-901</v>
      </c>
      <c r="M17" s="337">
        <f t="shared" si="0"/>
        <v>-901</v>
      </c>
      <c r="N17" s="337">
        <f t="shared" si="0"/>
        <v>-901</v>
      </c>
      <c r="O17" s="337">
        <f t="shared" si="0"/>
        <v>-901</v>
      </c>
      <c r="P17" s="337">
        <f t="shared" si="0"/>
        <v>-901</v>
      </c>
      <c r="Q17" s="337">
        <f t="shared" si="0"/>
        <v>-901</v>
      </c>
      <c r="R17" s="337">
        <f t="shared" si="0"/>
        <v>-901</v>
      </c>
      <c r="S17" s="342" t="str">
        <f t="shared" si="1"/>
        <v/>
      </c>
      <c r="T17" s="339"/>
      <c r="U17" s="341">
        <v>1923</v>
      </c>
      <c r="V17" s="337">
        <f t="shared" ref="V17:AG48" si="7">IF(INDEX($D$16:$D$2000,($U17-1922)*12+V$12,1)&lt;&gt;-901,INDEX($D$16:$D$2000,($U17-1922)*12+V$12,1)*1000,-901)</f>
        <v>-901</v>
      </c>
      <c r="W17" s="337">
        <f t="shared" si="2"/>
        <v>-901</v>
      </c>
      <c r="X17" s="337">
        <f t="shared" si="2"/>
        <v>-901</v>
      </c>
      <c r="Y17" s="337">
        <f t="shared" si="2"/>
        <v>-901</v>
      </c>
      <c r="Z17" s="337">
        <f t="shared" si="2"/>
        <v>-901</v>
      </c>
      <c r="AA17" s="337">
        <f t="shared" si="2"/>
        <v>-901</v>
      </c>
      <c r="AB17" s="337">
        <f t="shared" si="2"/>
        <v>-901</v>
      </c>
      <c r="AC17" s="337">
        <f t="shared" si="2"/>
        <v>-901</v>
      </c>
      <c r="AD17" s="337">
        <f t="shared" si="2"/>
        <v>-901</v>
      </c>
      <c r="AE17" s="337">
        <f t="shared" si="2"/>
        <v>-901</v>
      </c>
      <c r="AF17" s="337">
        <f t="shared" si="2"/>
        <v>-901</v>
      </c>
      <c r="AG17" s="337">
        <f t="shared" si="2"/>
        <v>-901</v>
      </c>
      <c r="AH17" s="343" t="str">
        <f t="shared" si="3"/>
        <v/>
      </c>
      <c r="AJ17" s="83"/>
    </row>
    <row r="18" spans="1:36">
      <c r="A18" s="65">
        <f t="shared" si="4"/>
        <v>1922</v>
      </c>
      <c r="B18" s="84">
        <v>8036</v>
      </c>
      <c r="C18" s="77">
        <v>-901</v>
      </c>
      <c r="D18" s="78">
        <f t="shared" si="5"/>
        <v>-901</v>
      </c>
      <c r="E18" s="335">
        <v>29</v>
      </c>
      <c r="F18" s="341">
        <v>1924</v>
      </c>
      <c r="G18" s="337">
        <f t="shared" si="6"/>
        <v>-901</v>
      </c>
      <c r="H18" s="337">
        <f t="shared" si="0"/>
        <v>-901</v>
      </c>
      <c r="I18" s="337">
        <f t="shared" si="0"/>
        <v>-901</v>
      </c>
      <c r="J18" s="337">
        <f t="shared" si="0"/>
        <v>-901</v>
      </c>
      <c r="K18" s="337">
        <f t="shared" si="0"/>
        <v>-901</v>
      </c>
      <c r="L18" s="337">
        <f t="shared" si="0"/>
        <v>-901</v>
      </c>
      <c r="M18" s="337">
        <f t="shared" si="0"/>
        <v>-901</v>
      </c>
      <c r="N18" s="337">
        <f t="shared" si="0"/>
        <v>-901</v>
      </c>
      <c r="O18" s="337">
        <f t="shared" si="0"/>
        <v>-901</v>
      </c>
      <c r="P18" s="337">
        <f t="shared" si="0"/>
        <v>-901</v>
      </c>
      <c r="Q18" s="337">
        <f t="shared" si="0"/>
        <v>-901</v>
      </c>
      <c r="R18" s="337">
        <f t="shared" si="0"/>
        <v>-901</v>
      </c>
      <c r="S18" s="342" t="str">
        <f t="shared" si="1"/>
        <v/>
      </c>
      <c r="T18" s="339"/>
      <c r="U18" s="341">
        <v>1924</v>
      </c>
      <c r="V18" s="337">
        <f t="shared" si="7"/>
        <v>-901</v>
      </c>
      <c r="W18" s="337">
        <f t="shared" si="2"/>
        <v>-901</v>
      </c>
      <c r="X18" s="337">
        <f t="shared" si="2"/>
        <v>-901</v>
      </c>
      <c r="Y18" s="337">
        <f t="shared" si="2"/>
        <v>-901</v>
      </c>
      <c r="Z18" s="337">
        <f t="shared" si="2"/>
        <v>-901</v>
      </c>
      <c r="AA18" s="337">
        <f t="shared" si="2"/>
        <v>-901</v>
      </c>
      <c r="AB18" s="337">
        <f t="shared" si="2"/>
        <v>-901</v>
      </c>
      <c r="AC18" s="337">
        <f t="shared" si="2"/>
        <v>-901</v>
      </c>
      <c r="AD18" s="337">
        <f t="shared" si="2"/>
        <v>-901</v>
      </c>
      <c r="AE18" s="337">
        <f t="shared" si="2"/>
        <v>-901</v>
      </c>
      <c r="AF18" s="337">
        <f t="shared" si="2"/>
        <v>-901</v>
      </c>
      <c r="AG18" s="337">
        <f t="shared" si="2"/>
        <v>-901</v>
      </c>
      <c r="AH18" s="343" t="str">
        <f t="shared" si="3"/>
        <v/>
      </c>
      <c r="AJ18" s="83"/>
    </row>
    <row r="19" spans="1:36">
      <c r="A19" s="65">
        <f t="shared" si="4"/>
        <v>1922</v>
      </c>
      <c r="B19" s="84">
        <v>8067</v>
      </c>
      <c r="C19" s="77">
        <v>-901</v>
      </c>
      <c r="D19" s="78">
        <f t="shared" si="5"/>
        <v>-901</v>
      </c>
      <c r="E19" s="335">
        <v>28</v>
      </c>
      <c r="F19" s="341">
        <v>1925</v>
      </c>
      <c r="G19" s="337">
        <f t="shared" si="6"/>
        <v>-901</v>
      </c>
      <c r="H19" s="337">
        <f t="shared" si="0"/>
        <v>-901</v>
      </c>
      <c r="I19" s="337">
        <f t="shared" si="0"/>
        <v>-901</v>
      </c>
      <c r="J19" s="337">
        <f t="shared" si="0"/>
        <v>-901</v>
      </c>
      <c r="K19" s="337">
        <f t="shared" si="0"/>
        <v>-901</v>
      </c>
      <c r="L19" s="337">
        <f t="shared" si="0"/>
        <v>-901</v>
      </c>
      <c r="M19" s="337">
        <f t="shared" si="0"/>
        <v>-901</v>
      </c>
      <c r="N19" s="337">
        <f t="shared" si="0"/>
        <v>-901</v>
      </c>
      <c r="O19" s="337">
        <f t="shared" si="0"/>
        <v>-901</v>
      </c>
      <c r="P19" s="337">
        <f t="shared" si="0"/>
        <v>-901</v>
      </c>
      <c r="Q19" s="337">
        <f t="shared" si="0"/>
        <v>-901</v>
      </c>
      <c r="R19" s="337">
        <f t="shared" si="0"/>
        <v>-901</v>
      </c>
      <c r="S19" s="342" t="str">
        <f t="shared" si="1"/>
        <v/>
      </c>
      <c r="T19" s="339"/>
      <c r="U19" s="341">
        <v>1925</v>
      </c>
      <c r="V19" s="337">
        <f t="shared" si="7"/>
        <v>-901</v>
      </c>
      <c r="W19" s="337">
        <f t="shared" si="2"/>
        <v>-901</v>
      </c>
      <c r="X19" s="337">
        <f t="shared" si="2"/>
        <v>-901</v>
      </c>
      <c r="Y19" s="337">
        <f t="shared" si="2"/>
        <v>-901</v>
      </c>
      <c r="Z19" s="337">
        <f t="shared" si="2"/>
        <v>-901</v>
      </c>
      <c r="AA19" s="337">
        <f t="shared" si="2"/>
        <v>-901</v>
      </c>
      <c r="AB19" s="337">
        <f t="shared" si="2"/>
        <v>-901</v>
      </c>
      <c r="AC19" s="337">
        <f t="shared" si="2"/>
        <v>-901</v>
      </c>
      <c r="AD19" s="337">
        <f t="shared" si="2"/>
        <v>-901</v>
      </c>
      <c r="AE19" s="337">
        <f t="shared" si="2"/>
        <v>-901</v>
      </c>
      <c r="AF19" s="337">
        <f t="shared" si="2"/>
        <v>-901</v>
      </c>
      <c r="AG19" s="337">
        <f t="shared" si="2"/>
        <v>-901</v>
      </c>
      <c r="AH19" s="343" t="str">
        <f t="shared" si="3"/>
        <v/>
      </c>
      <c r="AJ19" s="83"/>
    </row>
    <row r="20" spans="1:36">
      <c r="A20" s="65">
        <f t="shared" si="4"/>
        <v>1922</v>
      </c>
      <c r="B20" s="84">
        <v>8095</v>
      </c>
      <c r="C20" s="77">
        <v>-901</v>
      </c>
      <c r="D20" s="78">
        <f t="shared" si="5"/>
        <v>-901</v>
      </c>
      <c r="E20" s="335">
        <v>28</v>
      </c>
      <c r="F20" s="341">
        <v>1926</v>
      </c>
      <c r="G20" s="337">
        <f t="shared" si="6"/>
        <v>-901</v>
      </c>
      <c r="H20" s="337">
        <f t="shared" si="0"/>
        <v>-901</v>
      </c>
      <c r="I20" s="337">
        <f t="shared" si="0"/>
        <v>-901</v>
      </c>
      <c r="J20" s="337">
        <f t="shared" si="0"/>
        <v>-901</v>
      </c>
      <c r="K20" s="337">
        <f t="shared" si="0"/>
        <v>-901</v>
      </c>
      <c r="L20" s="337">
        <f t="shared" si="0"/>
        <v>-901</v>
      </c>
      <c r="M20" s="337">
        <f t="shared" si="0"/>
        <v>-901</v>
      </c>
      <c r="N20" s="337">
        <f t="shared" si="0"/>
        <v>-901</v>
      </c>
      <c r="O20" s="337">
        <f t="shared" si="0"/>
        <v>-901</v>
      </c>
      <c r="P20" s="337">
        <f t="shared" si="0"/>
        <v>-901</v>
      </c>
      <c r="Q20" s="337">
        <f t="shared" si="0"/>
        <v>-901</v>
      </c>
      <c r="R20" s="337">
        <f t="shared" si="0"/>
        <v>-901</v>
      </c>
      <c r="S20" s="342" t="str">
        <f t="shared" si="1"/>
        <v/>
      </c>
      <c r="T20" s="339"/>
      <c r="U20" s="341">
        <v>1926</v>
      </c>
      <c r="V20" s="337">
        <f t="shared" si="7"/>
        <v>-901</v>
      </c>
      <c r="W20" s="337">
        <f t="shared" si="2"/>
        <v>-901</v>
      </c>
      <c r="X20" s="337">
        <f t="shared" si="2"/>
        <v>-901</v>
      </c>
      <c r="Y20" s="337">
        <f t="shared" si="2"/>
        <v>-901</v>
      </c>
      <c r="Z20" s="337">
        <f t="shared" si="2"/>
        <v>-901</v>
      </c>
      <c r="AA20" s="337">
        <f t="shared" si="2"/>
        <v>-901</v>
      </c>
      <c r="AB20" s="337">
        <f t="shared" si="2"/>
        <v>-901</v>
      </c>
      <c r="AC20" s="337">
        <f t="shared" si="2"/>
        <v>-901</v>
      </c>
      <c r="AD20" s="337">
        <f t="shared" si="2"/>
        <v>-901</v>
      </c>
      <c r="AE20" s="337">
        <f t="shared" si="2"/>
        <v>-901</v>
      </c>
      <c r="AF20" s="337">
        <f t="shared" si="2"/>
        <v>-901</v>
      </c>
      <c r="AG20" s="337">
        <f t="shared" si="2"/>
        <v>-901</v>
      </c>
      <c r="AH20" s="343" t="str">
        <f t="shared" si="3"/>
        <v/>
      </c>
      <c r="AJ20" s="83"/>
    </row>
    <row r="21" spans="1:36">
      <c r="A21" s="65">
        <f t="shared" si="4"/>
        <v>1922</v>
      </c>
      <c r="B21" s="84">
        <v>8126</v>
      </c>
      <c r="C21" s="77">
        <v>-901</v>
      </c>
      <c r="D21" s="78">
        <f t="shared" si="5"/>
        <v>-901</v>
      </c>
      <c r="E21" s="335">
        <v>28</v>
      </c>
      <c r="F21" s="341">
        <v>1927</v>
      </c>
      <c r="G21" s="337">
        <f t="shared" si="6"/>
        <v>-901</v>
      </c>
      <c r="H21" s="337">
        <f t="shared" si="0"/>
        <v>-901</v>
      </c>
      <c r="I21" s="337">
        <f t="shared" si="0"/>
        <v>-901</v>
      </c>
      <c r="J21" s="337">
        <f t="shared" si="0"/>
        <v>-901</v>
      </c>
      <c r="K21" s="337">
        <f t="shared" si="0"/>
        <v>-901</v>
      </c>
      <c r="L21" s="337">
        <f t="shared" si="0"/>
        <v>-901</v>
      </c>
      <c r="M21" s="337">
        <f t="shared" si="0"/>
        <v>-901</v>
      </c>
      <c r="N21" s="337">
        <f t="shared" si="0"/>
        <v>-901</v>
      </c>
      <c r="O21" s="337">
        <f t="shared" si="0"/>
        <v>-901</v>
      </c>
      <c r="P21" s="337">
        <f t="shared" si="0"/>
        <v>-901</v>
      </c>
      <c r="Q21" s="337">
        <f t="shared" si="0"/>
        <v>-901</v>
      </c>
      <c r="R21" s="337">
        <f t="shared" si="0"/>
        <v>-901</v>
      </c>
      <c r="S21" s="342" t="str">
        <f t="shared" si="1"/>
        <v/>
      </c>
      <c r="T21" s="339"/>
      <c r="U21" s="341">
        <v>1927</v>
      </c>
      <c r="V21" s="337">
        <f t="shared" si="7"/>
        <v>-901</v>
      </c>
      <c r="W21" s="337">
        <f t="shared" si="2"/>
        <v>-901</v>
      </c>
      <c r="X21" s="337">
        <f t="shared" si="2"/>
        <v>-901</v>
      </c>
      <c r="Y21" s="337">
        <f t="shared" si="2"/>
        <v>-901</v>
      </c>
      <c r="Z21" s="337">
        <f t="shared" si="2"/>
        <v>-901</v>
      </c>
      <c r="AA21" s="337">
        <f t="shared" si="2"/>
        <v>-901</v>
      </c>
      <c r="AB21" s="337">
        <f t="shared" si="2"/>
        <v>-901</v>
      </c>
      <c r="AC21" s="337">
        <f t="shared" si="2"/>
        <v>-901</v>
      </c>
      <c r="AD21" s="337">
        <f t="shared" si="2"/>
        <v>-901</v>
      </c>
      <c r="AE21" s="337">
        <f t="shared" si="2"/>
        <v>-901</v>
      </c>
      <c r="AF21" s="337">
        <f t="shared" si="2"/>
        <v>-901</v>
      </c>
      <c r="AG21" s="337">
        <f t="shared" si="2"/>
        <v>-901</v>
      </c>
      <c r="AH21" s="343" t="str">
        <f t="shared" si="3"/>
        <v/>
      </c>
      <c r="AJ21" s="83"/>
    </row>
    <row r="22" spans="1:36">
      <c r="A22" s="65">
        <f t="shared" si="4"/>
        <v>1922</v>
      </c>
      <c r="B22" s="84">
        <v>8156</v>
      </c>
      <c r="C22" s="77">
        <v>-901</v>
      </c>
      <c r="D22" s="78">
        <f t="shared" si="5"/>
        <v>-901</v>
      </c>
      <c r="E22" s="335">
        <v>29</v>
      </c>
      <c r="F22" s="341">
        <v>1928</v>
      </c>
      <c r="G22" s="337">
        <f t="shared" si="6"/>
        <v>-901</v>
      </c>
      <c r="H22" s="337">
        <f t="shared" si="0"/>
        <v>-901</v>
      </c>
      <c r="I22" s="337">
        <f t="shared" si="0"/>
        <v>-901</v>
      </c>
      <c r="J22" s="337">
        <f t="shared" si="0"/>
        <v>-901</v>
      </c>
      <c r="K22" s="337">
        <f t="shared" si="0"/>
        <v>-901</v>
      </c>
      <c r="L22" s="337">
        <f t="shared" si="0"/>
        <v>-901</v>
      </c>
      <c r="M22" s="337">
        <f t="shared" si="0"/>
        <v>-901</v>
      </c>
      <c r="N22" s="337">
        <f t="shared" si="0"/>
        <v>-901</v>
      </c>
      <c r="O22" s="337">
        <f t="shared" si="0"/>
        <v>-901</v>
      </c>
      <c r="P22" s="337">
        <f t="shared" si="0"/>
        <v>-901</v>
      </c>
      <c r="Q22" s="337">
        <f t="shared" si="0"/>
        <v>-901</v>
      </c>
      <c r="R22" s="337">
        <f t="shared" si="0"/>
        <v>-901</v>
      </c>
      <c r="S22" s="342" t="str">
        <f t="shared" si="1"/>
        <v/>
      </c>
      <c r="T22" s="339"/>
      <c r="U22" s="341">
        <v>1928</v>
      </c>
      <c r="V22" s="337">
        <f t="shared" si="7"/>
        <v>-901</v>
      </c>
      <c r="W22" s="337">
        <f t="shared" si="2"/>
        <v>-901</v>
      </c>
      <c r="X22" s="337">
        <f t="shared" si="2"/>
        <v>-901</v>
      </c>
      <c r="Y22" s="337">
        <f t="shared" si="2"/>
        <v>-901</v>
      </c>
      <c r="Z22" s="337">
        <f t="shared" si="2"/>
        <v>-901</v>
      </c>
      <c r="AA22" s="337">
        <f t="shared" si="2"/>
        <v>-901</v>
      </c>
      <c r="AB22" s="337">
        <f t="shared" si="2"/>
        <v>-901</v>
      </c>
      <c r="AC22" s="337">
        <f t="shared" si="2"/>
        <v>-901</v>
      </c>
      <c r="AD22" s="337">
        <f t="shared" si="2"/>
        <v>-901</v>
      </c>
      <c r="AE22" s="337">
        <f t="shared" si="2"/>
        <v>-901</v>
      </c>
      <c r="AF22" s="337">
        <f t="shared" si="2"/>
        <v>-901</v>
      </c>
      <c r="AG22" s="337">
        <f t="shared" si="2"/>
        <v>-901</v>
      </c>
      <c r="AH22" s="343" t="str">
        <f t="shared" si="3"/>
        <v/>
      </c>
      <c r="AJ22" s="83"/>
    </row>
    <row r="23" spans="1:36">
      <c r="A23" s="65">
        <f t="shared" si="4"/>
        <v>1922</v>
      </c>
      <c r="B23" s="84">
        <v>8187</v>
      </c>
      <c r="C23" s="77">
        <v>-901</v>
      </c>
      <c r="D23" s="78">
        <f t="shared" si="5"/>
        <v>-901</v>
      </c>
      <c r="E23" s="335">
        <v>28</v>
      </c>
      <c r="F23" s="341">
        <v>1929</v>
      </c>
      <c r="G23" s="337">
        <f t="shared" si="6"/>
        <v>-901</v>
      </c>
      <c r="H23" s="337">
        <f t="shared" si="0"/>
        <v>-901</v>
      </c>
      <c r="I23" s="337">
        <f t="shared" si="0"/>
        <v>-901</v>
      </c>
      <c r="J23" s="337">
        <f t="shared" si="0"/>
        <v>-901</v>
      </c>
      <c r="K23" s="337">
        <f t="shared" si="0"/>
        <v>-901</v>
      </c>
      <c r="L23" s="337">
        <f t="shared" si="0"/>
        <v>-901</v>
      </c>
      <c r="M23" s="337">
        <f t="shared" si="0"/>
        <v>-901</v>
      </c>
      <c r="N23" s="337">
        <f t="shared" si="0"/>
        <v>-901</v>
      </c>
      <c r="O23" s="337">
        <f t="shared" si="0"/>
        <v>-901</v>
      </c>
      <c r="P23" s="337">
        <f t="shared" si="0"/>
        <v>-901</v>
      </c>
      <c r="Q23" s="337">
        <f t="shared" si="0"/>
        <v>-901</v>
      </c>
      <c r="R23" s="337">
        <f t="shared" si="0"/>
        <v>-901</v>
      </c>
      <c r="S23" s="342" t="str">
        <f t="shared" si="1"/>
        <v/>
      </c>
      <c r="T23" s="339"/>
      <c r="U23" s="341">
        <v>1929</v>
      </c>
      <c r="V23" s="337">
        <f t="shared" si="7"/>
        <v>-901</v>
      </c>
      <c r="W23" s="337">
        <f t="shared" si="2"/>
        <v>-901</v>
      </c>
      <c r="X23" s="337">
        <f t="shared" si="2"/>
        <v>-901</v>
      </c>
      <c r="Y23" s="337">
        <f t="shared" si="2"/>
        <v>-901</v>
      </c>
      <c r="Z23" s="337">
        <f t="shared" si="2"/>
        <v>-901</v>
      </c>
      <c r="AA23" s="337">
        <f t="shared" si="2"/>
        <v>-901</v>
      </c>
      <c r="AB23" s="337">
        <f t="shared" si="2"/>
        <v>-901</v>
      </c>
      <c r="AC23" s="337">
        <f t="shared" si="2"/>
        <v>-901</v>
      </c>
      <c r="AD23" s="337">
        <f t="shared" si="2"/>
        <v>-901</v>
      </c>
      <c r="AE23" s="337">
        <f t="shared" si="2"/>
        <v>-901</v>
      </c>
      <c r="AF23" s="337">
        <f t="shared" si="2"/>
        <v>-901</v>
      </c>
      <c r="AG23" s="337">
        <f t="shared" si="2"/>
        <v>-901</v>
      </c>
      <c r="AH23" s="343" t="str">
        <f t="shared" si="3"/>
        <v/>
      </c>
      <c r="AI23" s="88"/>
      <c r="AJ23" s="83"/>
    </row>
    <row r="24" spans="1:36">
      <c r="A24" s="65">
        <f t="shared" si="4"/>
        <v>1922</v>
      </c>
      <c r="B24" s="84">
        <v>8217</v>
      </c>
      <c r="C24" s="77">
        <v>-901</v>
      </c>
      <c r="D24" s="78">
        <f t="shared" si="5"/>
        <v>-901</v>
      </c>
      <c r="E24" s="335">
        <v>28</v>
      </c>
      <c r="F24" s="341">
        <v>1930</v>
      </c>
      <c r="G24" s="337">
        <f t="shared" si="6"/>
        <v>-901</v>
      </c>
      <c r="H24" s="337">
        <f t="shared" si="0"/>
        <v>-901</v>
      </c>
      <c r="I24" s="337">
        <f t="shared" si="0"/>
        <v>-901</v>
      </c>
      <c r="J24" s="337">
        <f t="shared" si="0"/>
        <v>-901</v>
      </c>
      <c r="K24" s="337">
        <f t="shared" si="0"/>
        <v>-901</v>
      </c>
      <c r="L24" s="337">
        <f t="shared" si="0"/>
        <v>-901</v>
      </c>
      <c r="M24" s="337">
        <f t="shared" si="0"/>
        <v>-901</v>
      </c>
      <c r="N24" s="337">
        <f t="shared" si="0"/>
        <v>-901</v>
      </c>
      <c r="O24" s="337">
        <f t="shared" si="0"/>
        <v>-901</v>
      </c>
      <c r="P24" s="337">
        <f t="shared" si="0"/>
        <v>-901</v>
      </c>
      <c r="Q24" s="337">
        <f t="shared" si="0"/>
        <v>-901</v>
      </c>
      <c r="R24" s="337">
        <f t="shared" si="0"/>
        <v>-901</v>
      </c>
      <c r="S24" s="342" t="str">
        <f t="shared" si="1"/>
        <v/>
      </c>
      <c r="T24" s="339"/>
      <c r="U24" s="341">
        <v>1930</v>
      </c>
      <c r="V24" s="337">
        <f t="shared" si="7"/>
        <v>-901</v>
      </c>
      <c r="W24" s="337">
        <f t="shared" si="2"/>
        <v>-901</v>
      </c>
      <c r="X24" s="337">
        <f t="shared" si="2"/>
        <v>-901</v>
      </c>
      <c r="Y24" s="337">
        <f t="shared" si="2"/>
        <v>-901</v>
      </c>
      <c r="Z24" s="337">
        <f t="shared" si="2"/>
        <v>-901</v>
      </c>
      <c r="AA24" s="337">
        <f t="shared" si="2"/>
        <v>-901</v>
      </c>
      <c r="AB24" s="337">
        <f t="shared" si="2"/>
        <v>-901</v>
      </c>
      <c r="AC24" s="337">
        <f t="shared" si="2"/>
        <v>-901</v>
      </c>
      <c r="AD24" s="337">
        <f t="shared" si="2"/>
        <v>-901</v>
      </c>
      <c r="AE24" s="337">
        <f t="shared" si="2"/>
        <v>-901</v>
      </c>
      <c r="AF24" s="337">
        <f t="shared" si="2"/>
        <v>-901</v>
      </c>
      <c r="AG24" s="337">
        <f t="shared" si="2"/>
        <v>-901</v>
      </c>
      <c r="AH24" s="343" t="str">
        <f t="shared" si="3"/>
        <v/>
      </c>
      <c r="AI24" s="88"/>
      <c r="AJ24" s="83"/>
    </row>
    <row r="25" spans="1:36">
      <c r="A25" s="65">
        <f t="shared" si="4"/>
        <v>1922</v>
      </c>
      <c r="B25" s="84">
        <v>8248</v>
      </c>
      <c r="C25" s="77">
        <v>-901</v>
      </c>
      <c r="D25" s="78">
        <f t="shared" si="5"/>
        <v>-901</v>
      </c>
      <c r="E25" s="335">
        <v>28</v>
      </c>
      <c r="F25" s="341">
        <v>1931</v>
      </c>
      <c r="G25" s="337">
        <f t="shared" si="6"/>
        <v>-901</v>
      </c>
      <c r="H25" s="337">
        <f t="shared" si="0"/>
        <v>-901</v>
      </c>
      <c r="I25" s="337">
        <f t="shared" si="0"/>
        <v>-901</v>
      </c>
      <c r="J25" s="337">
        <f t="shared" si="0"/>
        <v>-901</v>
      </c>
      <c r="K25" s="337">
        <f t="shared" si="0"/>
        <v>-901</v>
      </c>
      <c r="L25" s="337">
        <f t="shared" si="0"/>
        <v>-901</v>
      </c>
      <c r="M25" s="337">
        <f t="shared" si="0"/>
        <v>-901</v>
      </c>
      <c r="N25" s="337">
        <f t="shared" si="0"/>
        <v>-901</v>
      </c>
      <c r="O25" s="337">
        <f t="shared" si="0"/>
        <v>-901</v>
      </c>
      <c r="P25" s="337">
        <f t="shared" si="0"/>
        <v>-901</v>
      </c>
      <c r="Q25" s="337">
        <f t="shared" si="0"/>
        <v>-901</v>
      </c>
      <c r="R25" s="337">
        <f t="shared" si="0"/>
        <v>-901</v>
      </c>
      <c r="S25" s="342" t="str">
        <f t="shared" si="1"/>
        <v/>
      </c>
      <c r="T25" s="339"/>
      <c r="U25" s="341">
        <v>1931</v>
      </c>
      <c r="V25" s="337">
        <f t="shared" si="7"/>
        <v>-901</v>
      </c>
      <c r="W25" s="337">
        <f t="shared" si="2"/>
        <v>-901</v>
      </c>
      <c r="X25" s="337">
        <f t="shared" si="2"/>
        <v>-901</v>
      </c>
      <c r="Y25" s="337">
        <f t="shared" si="2"/>
        <v>-901</v>
      </c>
      <c r="Z25" s="337">
        <f t="shared" si="2"/>
        <v>-901</v>
      </c>
      <c r="AA25" s="337">
        <f t="shared" si="2"/>
        <v>-901</v>
      </c>
      <c r="AB25" s="337">
        <f t="shared" si="2"/>
        <v>-901</v>
      </c>
      <c r="AC25" s="337">
        <f t="shared" si="2"/>
        <v>-901</v>
      </c>
      <c r="AD25" s="337">
        <f t="shared" si="2"/>
        <v>-901</v>
      </c>
      <c r="AE25" s="337">
        <f t="shared" si="2"/>
        <v>-901</v>
      </c>
      <c r="AF25" s="337">
        <f t="shared" si="2"/>
        <v>-901</v>
      </c>
      <c r="AG25" s="337">
        <f t="shared" si="2"/>
        <v>-901</v>
      </c>
      <c r="AH25" s="343" t="str">
        <f t="shared" si="3"/>
        <v/>
      </c>
      <c r="AI25" s="88"/>
      <c r="AJ25" s="83"/>
    </row>
    <row r="26" spans="1:36">
      <c r="A26" s="65">
        <f t="shared" si="4"/>
        <v>1922</v>
      </c>
      <c r="B26" s="84">
        <v>8279</v>
      </c>
      <c r="C26" s="77">
        <v>-901</v>
      </c>
      <c r="D26" s="78">
        <f t="shared" si="5"/>
        <v>-901</v>
      </c>
      <c r="E26" s="335">
        <v>29</v>
      </c>
      <c r="F26" s="341">
        <v>1932</v>
      </c>
      <c r="G26" s="337">
        <f t="shared" si="6"/>
        <v>-901</v>
      </c>
      <c r="H26" s="337">
        <f t="shared" si="0"/>
        <v>-901</v>
      </c>
      <c r="I26" s="337">
        <f t="shared" si="0"/>
        <v>-901</v>
      </c>
      <c r="J26" s="337">
        <f t="shared" si="0"/>
        <v>-901</v>
      </c>
      <c r="K26" s="337">
        <f t="shared" si="0"/>
        <v>-901</v>
      </c>
      <c r="L26" s="337">
        <f t="shared" si="0"/>
        <v>-901</v>
      </c>
      <c r="M26" s="337">
        <f t="shared" si="0"/>
        <v>-901</v>
      </c>
      <c r="N26" s="337">
        <f t="shared" si="0"/>
        <v>-901</v>
      </c>
      <c r="O26" s="337">
        <f t="shared" si="0"/>
        <v>-901</v>
      </c>
      <c r="P26" s="337">
        <f t="shared" si="0"/>
        <v>-901</v>
      </c>
      <c r="Q26" s="337">
        <f t="shared" si="0"/>
        <v>-901</v>
      </c>
      <c r="R26" s="337">
        <f t="shared" si="0"/>
        <v>-901</v>
      </c>
      <c r="S26" s="342" t="str">
        <f t="shared" si="1"/>
        <v/>
      </c>
      <c r="T26" s="339"/>
      <c r="U26" s="341">
        <v>1932</v>
      </c>
      <c r="V26" s="337">
        <f t="shared" si="7"/>
        <v>-901</v>
      </c>
      <c r="W26" s="337">
        <f t="shared" si="2"/>
        <v>-901</v>
      </c>
      <c r="X26" s="337">
        <f t="shared" si="2"/>
        <v>-901</v>
      </c>
      <c r="Y26" s="337">
        <f t="shared" si="2"/>
        <v>-901</v>
      </c>
      <c r="Z26" s="337">
        <f t="shared" si="2"/>
        <v>-901</v>
      </c>
      <c r="AA26" s="337">
        <f t="shared" si="2"/>
        <v>-901</v>
      </c>
      <c r="AB26" s="337">
        <f t="shared" si="2"/>
        <v>-901</v>
      </c>
      <c r="AC26" s="337">
        <f t="shared" si="2"/>
        <v>-901</v>
      </c>
      <c r="AD26" s="337">
        <f t="shared" si="2"/>
        <v>-901</v>
      </c>
      <c r="AE26" s="337">
        <f t="shared" si="2"/>
        <v>-901</v>
      </c>
      <c r="AF26" s="337">
        <f t="shared" si="2"/>
        <v>-901</v>
      </c>
      <c r="AG26" s="337">
        <f t="shared" si="2"/>
        <v>-901</v>
      </c>
      <c r="AH26" s="343" t="str">
        <f t="shared" si="3"/>
        <v/>
      </c>
      <c r="AI26" s="88"/>
      <c r="AJ26" s="83"/>
    </row>
    <row r="27" spans="1:36">
      <c r="A27" s="65">
        <f t="shared" si="4"/>
        <v>1922</v>
      </c>
      <c r="B27" s="84">
        <v>8309</v>
      </c>
      <c r="C27" s="77">
        <v>-901</v>
      </c>
      <c r="D27" s="78">
        <f t="shared" si="5"/>
        <v>-901</v>
      </c>
      <c r="E27" s="335">
        <v>28</v>
      </c>
      <c r="F27" s="341">
        <v>1933</v>
      </c>
      <c r="G27" s="337">
        <f t="shared" si="6"/>
        <v>-901</v>
      </c>
      <c r="H27" s="337">
        <f t="shared" si="0"/>
        <v>-901</v>
      </c>
      <c r="I27" s="337">
        <f t="shared" si="0"/>
        <v>-901</v>
      </c>
      <c r="J27" s="337">
        <f t="shared" si="0"/>
        <v>-901</v>
      </c>
      <c r="K27" s="337">
        <f t="shared" si="0"/>
        <v>-901</v>
      </c>
      <c r="L27" s="337">
        <f t="shared" si="0"/>
        <v>-901</v>
      </c>
      <c r="M27" s="337">
        <f t="shared" si="0"/>
        <v>-901</v>
      </c>
      <c r="N27" s="337">
        <f t="shared" si="0"/>
        <v>-901</v>
      </c>
      <c r="O27" s="337">
        <f t="shared" si="0"/>
        <v>-901</v>
      </c>
      <c r="P27" s="337">
        <f t="shared" si="0"/>
        <v>-901</v>
      </c>
      <c r="Q27" s="337">
        <f t="shared" si="0"/>
        <v>-901</v>
      </c>
      <c r="R27" s="337">
        <f t="shared" si="0"/>
        <v>-901</v>
      </c>
      <c r="S27" s="342" t="str">
        <f t="shared" si="1"/>
        <v/>
      </c>
      <c r="T27" s="339"/>
      <c r="U27" s="341">
        <v>1933</v>
      </c>
      <c r="V27" s="337">
        <f t="shared" si="7"/>
        <v>-901</v>
      </c>
      <c r="W27" s="337">
        <f t="shared" si="2"/>
        <v>-901</v>
      </c>
      <c r="X27" s="337">
        <f t="shared" si="2"/>
        <v>-901</v>
      </c>
      <c r="Y27" s="337">
        <f t="shared" si="2"/>
        <v>-901</v>
      </c>
      <c r="Z27" s="337">
        <f t="shared" si="2"/>
        <v>-901</v>
      </c>
      <c r="AA27" s="337">
        <f t="shared" si="2"/>
        <v>-901</v>
      </c>
      <c r="AB27" s="337">
        <f t="shared" si="2"/>
        <v>-901</v>
      </c>
      <c r="AC27" s="337">
        <f t="shared" si="2"/>
        <v>-901</v>
      </c>
      <c r="AD27" s="337">
        <f t="shared" si="2"/>
        <v>-901</v>
      </c>
      <c r="AE27" s="337">
        <f t="shared" si="2"/>
        <v>-901</v>
      </c>
      <c r="AF27" s="337">
        <f t="shared" si="2"/>
        <v>-901</v>
      </c>
      <c r="AG27" s="337">
        <f t="shared" si="2"/>
        <v>-901</v>
      </c>
      <c r="AH27" s="343" t="str">
        <f t="shared" si="3"/>
        <v/>
      </c>
      <c r="AI27" s="88"/>
      <c r="AJ27" s="83"/>
    </row>
    <row r="28" spans="1:36">
      <c r="A28" s="65">
        <f t="shared" si="4"/>
        <v>1923</v>
      </c>
      <c r="B28" s="84">
        <v>8340</v>
      </c>
      <c r="C28" s="77">
        <v>-901</v>
      </c>
      <c r="D28" s="78">
        <f t="shared" si="5"/>
        <v>-901</v>
      </c>
      <c r="E28" s="335">
        <v>28</v>
      </c>
      <c r="F28" s="341">
        <v>1934</v>
      </c>
      <c r="G28" s="337">
        <f t="shared" si="6"/>
        <v>-901</v>
      </c>
      <c r="H28" s="337">
        <f t="shared" si="0"/>
        <v>-901</v>
      </c>
      <c r="I28" s="337">
        <f t="shared" si="0"/>
        <v>-901</v>
      </c>
      <c r="J28" s="337">
        <f t="shared" si="0"/>
        <v>-901</v>
      </c>
      <c r="K28" s="337">
        <f t="shared" si="0"/>
        <v>-901</v>
      </c>
      <c r="L28" s="337">
        <f t="shared" si="0"/>
        <v>-901</v>
      </c>
      <c r="M28" s="337">
        <f t="shared" si="0"/>
        <v>-901</v>
      </c>
      <c r="N28" s="337">
        <f t="shared" si="0"/>
        <v>-901</v>
      </c>
      <c r="O28" s="337">
        <f t="shared" si="0"/>
        <v>-901</v>
      </c>
      <c r="P28" s="337">
        <f t="shared" si="0"/>
        <v>-901</v>
      </c>
      <c r="Q28" s="337">
        <f t="shared" si="0"/>
        <v>-901</v>
      </c>
      <c r="R28" s="337">
        <f t="shared" si="0"/>
        <v>-901</v>
      </c>
      <c r="S28" s="342" t="str">
        <f t="shared" si="1"/>
        <v/>
      </c>
      <c r="T28" s="339"/>
      <c r="U28" s="341">
        <v>1934</v>
      </c>
      <c r="V28" s="337">
        <f t="shared" si="7"/>
        <v>-901</v>
      </c>
      <c r="W28" s="337">
        <f t="shared" si="2"/>
        <v>-901</v>
      </c>
      <c r="X28" s="337">
        <f t="shared" si="2"/>
        <v>-901</v>
      </c>
      <c r="Y28" s="337">
        <f t="shared" si="2"/>
        <v>-901</v>
      </c>
      <c r="Z28" s="337">
        <f t="shared" si="2"/>
        <v>-901</v>
      </c>
      <c r="AA28" s="337">
        <f t="shared" si="2"/>
        <v>-901</v>
      </c>
      <c r="AB28" s="337">
        <f t="shared" si="2"/>
        <v>-901</v>
      </c>
      <c r="AC28" s="337">
        <f t="shared" si="2"/>
        <v>-901</v>
      </c>
      <c r="AD28" s="337">
        <f t="shared" si="2"/>
        <v>-901</v>
      </c>
      <c r="AE28" s="337">
        <f t="shared" si="2"/>
        <v>-901</v>
      </c>
      <c r="AF28" s="337">
        <f t="shared" si="2"/>
        <v>-901</v>
      </c>
      <c r="AG28" s="337">
        <f t="shared" si="2"/>
        <v>-901</v>
      </c>
      <c r="AH28" s="343" t="str">
        <f t="shared" si="3"/>
        <v/>
      </c>
      <c r="AI28" s="88"/>
      <c r="AJ28" s="83"/>
    </row>
    <row r="29" spans="1:36">
      <c r="A29" s="65">
        <f t="shared" si="4"/>
        <v>1923</v>
      </c>
      <c r="B29" s="84">
        <v>8370</v>
      </c>
      <c r="C29" s="77">
        <v>-901</v>
      </c>
      <c r="D29" s="78">
        <f t="shared" si="5"/>
        <v>-901</v>
      </c>
      <c r="E29" s="335">
        <v>28</v>
      </c>
      <c r="F29" s="341">
        <v>1935</v>
      </c>
      <c r="G29" s="337">
        <f t="shared" si="6"/>
        <v>-901</v>
      </c>
      <c r="H29" s="337">
        <f t="shared" si="0"/>
        <v>-901</v>
      </c>
      <c r="I29" s="337">
        <f t="shared" si="0"/>
        <v>-901</v>
      </c>
      <c r="J29" s="337">
        <f t="shared" si="0"/>
        <v>-901</v>
      </c>
      <c r="K29" s="337">
        <f t="shared" si="0"/>
        <v>-901</v>
      </c>
      <c r="L29" s="337">
        <f t="shared" si="0"/>
        <v>-901</v>
      </c>
      <c r="M29" s="337">
        <f t="shared" si="0"/>
        <v>-901</v>
      </c>
      <c r="N29" s="337">
        <f t="shared" si="0"/>
        <v>-901</v>
      </c>
      <c r="O29" s="337">
        <f t="shared" si="0"/>
        <v>-901</v>
      </c>
      <c r="P29" s="337">
        <f t="shared" si="0"/>
        <v>-901</v>
      </c>
      <c r="Q29" s="337">
        <f t="shared" si="0"/>
        <v>-901</v>
      </c>
      <c r="R29" s="337">
        <f t="shared" si="0"/>
        <v>-901</v>
      </c>
      <c r="S29" s="342" t="str">
        <f t="shared" si="1"/>
        <v/>
      </c>
      <c r="T29" s="339"/>
      <c r="U29" s="341">
        <v>1935</v>
      </c>
      <c r="V29" s="337">
        <f t="shared" si="7"/>
        <v>-901</v>
      </c>
      <c r="W29" s="337">
        <f t="shared" si="2"/>
        <v>-901</v>
      </c>
      <c r="X29" s="337">
        <f t="shared" si="2"/>
        <v>-901</v>
      </c>
      <c r="Y29" s="337">
        <f t="shared" si="2"/>
        <v>-901</v>
      </c>
      <c r="Z29" s="337">
        <f t="shared" si="2"/>
        <v>-901</v>
      </c>
      <c r="AA29" s="337">
        <f t="shared" si="2"/>
        <v>-901</v>
      </c>
      <c r="AB29" s="337">
        <f t="shared" si="2"/>
        <v>-901</v>
      </c>
      <c r="AC29" s="337">
        <f t="shared" si="2"/>
        <v>-901</v>
      </c>
      <c r="AD29" s="337">
        <f t="shared" si="2"/>
        <v>-901</v>
      </c>
      <c r="AE29" s="337">
        <f t="shared" si="2"/>
        <v>-901</v>
      </c>
      <c r="AF29" s="337">
        <f t="shared" si="2"/>
        <v>-901</v>
      </c>
      <c r="AG29" s="337">
        <f t="shared" si="2"/>
        <v>-901</v>
      </c>
      <c r="AH29" s="343" t="str">
        <f t="shared" si="3"/>
        <v/>
      </c>
      <c r="AI29" s="88"/>
      <c r="AJ29" s="83"/>
    </row>
    <row r="30" spans="1:36">
      <c r="A30" s="65">
        <f t="shared" si="4"/>
        <v>1923</v>
      </c>
      <c r="B30" s="84">
        <v>8401</v>
      </c>
      <c r="C30" s="77">
        <v>-901</v>
      </c>
      <c r="D30" s="78">
        <f t="shared" si="5"/>
        <v>-901</v>
      </c>
      <c r="E30" s="335">
        <v>29</v>
      </c>
      <c r="F30" s="341">
        <v>1936</v>
      </c>
      <c r="G30" s="337">
        <f t="shared" si="6"/>
        <v>-901</v>
      </c>
      <c r="H30" s="337">
        <f t="shared" si="0"/>
        <v>-901</v>
      </c>
      <c r="I30" s="337">
        <f t="shared" si="0"/>
        <v>-901</v>
      </c>
      <c r="J30" s="337">
        <f t="shared" si="0"/>
        <v>-901</v>
      </c>
      <c r="K30" s="337">
        <f t="shared" si="0"/>
        <v>-901</v>
      </c>
      <c r="L30" s="337">
        <f t="shared" si="0"/>
        <v>-901</v>
      </c>
      <c r="M30" s="337">
        <f t="shared" si="0"/>
        <v>-901</v>
      </c>
      <c r="N30" s="337">
        <f t="shared" si="0"/>
        <v>-901</v>
      </c>
      <c r="O30" s="337">
        <f t="shared" si="0"/>
        <v>-901</v>
      </c>
      <c r="P30" s="337">
        <f t="shared" si="0"/>
        <v>-901</v>
      </c>
      <c r="Q30" s="337">
        <f t="shared" si="0"/>
        <v>-901</v>
      </c>
      <c r="R30" s="337">
        <f t="shared" si="0"/>
        <v>-901</v>
      </c>
      <c r="S30" s="342" t="str">
        <f t="shared" si="1"/>
        <v/>
      </c>
      <c r="T30" s="339"/>
      <c r="U30" s="341">
        <v>1936</v>
      </c>
      <c r="V30" s="337">
        <f t="shared" si="7"/>
        <v>-901</v>
      </c>
      <c r="W30" s="337">
        <f t="shared" si="2"/>
        <v>-901</v>
      </c>
      <c r="X30" s="337">
        <f t="shared" si="2"/>
        <v>-901</v>
      </c>
      <c r="Y30" s="337">
        <f t="shared" si="2"/>
        <v>-901</v>
      </c>
      <c r="Z30" s="337">
        <f t="shared" si="2"/>
        <v>-901</v>
      </c>
      <c r="AA30" s="337">
        <f t="shared" si="2"/>
        <v>-901</v>
      </c>
      <c r="AB30" s="337">
        <f t="shared" si="2"/>
        <v>-901</v>
      </c>
      <c r="AC30" s="337">
        <f t="shared" si="2"/>
        <v>-901</v>
      </c>
      <c r="AD30" s="337">
        <f t="shared" si="2"/>
        <v>-901</v>
      </c>
      <c r="AE30" s="337">
        <f t="shared" si="2"/>
        <v>-901</v>
      </c>
      <c r="AF30" s="337">
        <f t="shared" si="2"/>
        <v>-901</v>
      </c>
      <c r="AG30" s="337">
        <f t="shared" si="2"/>
        <v>-901</v>
      </c>
      <c r="AH30" s="343" t="str">
        <f t="shared" si="3"/>
        <v/>
      </c>
      <c r="AI30" s="88"/>
      <c r="AJ30" s="83"/>
    </row>
    <row r="31" spans="1:36">
      <c r="A31" s="65">
        <f t="shared" si="4"/>
        <v>1923</v>
      </c>
      <c r="B31" s="84">
        <v>8432</v>
      </c>
      <c r="C31" s="77">
        <v>-901</v>
      </c>
      <c r="D31" s="78">
        <f t="shared" si="5"/>
        <v>-901</v>
      </c>
      <c r="E31" s="335">
        <v>28</v>
      </c>
      <c r="F31" s="341">
        <v>1937</v>
      </c>
      <c r="G31" s="337">
        <f t="shared" si="6"/>
        <v>-901</v>
      </c>
      <c r="H31" s="337">
        <f t="shared" si="0"/>
        <v>-901</v>
      </c>
      <c r="I31" s="337">
        <f t="shared" si="0"/>
        <v>-901</v>
      </c>
      <c r="J31" s="337">
        <f t="shared" si="0"/>
        <v>-901</v>
      </c>
      <c r="K31" s="337">
        <f t="shared" si="0"/>
        <v>-901</v>
      </c>
      <c r="L31" s="337">
        <f t="shared" si="0"/>
        <v>-901</v>
      </c>
      <c r="M31" s="337">
        <f t="shared" si="0"/>
        <v>-901</v>
      </c>
      <c r="N31" s="337">
        <f t="shared" si="0"/>
        <v>-901</v>
      </c>
      <c r="O31" s="337">
        <f t="shared" si="0"/>
        <v>-901</v>
      </c>
      <c r="P31" s="337">
        <f t="shared" si="0"/>
        <v>-901</v>
      </c>
      <c r="Q31" s="337">
        <f t="shared" si="0"/>
        <v>-901</v>
      </c>
      <c r="R31" s="337">
        <f t="shared" si="0"/>
        <v>-901</v>
      </c>
      <c r="S31" s="342" t="str">
        <f t="shared" si="1"/>
        <v/>
      </c>
      <c r="T31" s="339"/>
      <c r="U31" s="341">
        <v>1937</v>
      </c>
      <c r="V31" s="337">
        <f t="shared" si="7"/>
        <v>-901</v>
      </c>
      <c r="W31" s="337">
        <f t="shared" si="2"/>
        <v>-901</v>
      </c>
      <c r="X31" s="337">
        <f t="shared" si="2"/>
        <v>-901</v>
      </c>
      <c r="Y31" s="337">
        <f t="shared" si="2"/>
        <v>-901</v>
      </c>
      <c r="Z31" s="337">
        <f t="shared" si="2"/>
        <v>-901</v>
      </c>
      <c r="AA31" s="337">
        <f t="shared" si="2"/>
        <v>-901</v>
      </c>
      <c r="AB31" s="337">
        <f t="shared" si="2"/>
        <v>-901</v>
      </c>
      <c r="AC31" s="337">
        <f t="shared" si="2"/>
        <v>-901</v>
      </c>
      <c r="AD31" s="337">
        <f t="shared" si="2"/>
        <v>-901</v>
      </c>
      <c r="AE31" s="337">
        <f t="shared" si="2"/>
        <v>-901</v>
      </c>
      <c r="AF31" s="337">
        <f t="shared" si="2"/>
        <v>-901</v>
      </c>
      <c r="AG31" s="337">
        <f t="shared" si="2"/>
        <v>-901</v>
      </c>
      <c r="AH31" s="343" t="str">
        <f t="shared" si="3"/>
        <v/>
      </c>
      <c r="AI31" s="88"/>
      <c r="AJ31" s="83"/>
    </row>
    <row r="32" spans="1:36">
      <c r="A32" s="65">
        <f t="shared" si="4"/>
        <v>1923</v>
      </c>
      <c r="B32" s="84">
        <v>8460</v>
      </c>
      <c r="C32" s="77">
        <v>-901</v>
      </c>
      <c r="D32" s="78">
        <f t="shared" si="5"/>
        <v>-901</v>
      </c>
      <c r="E32" s="335">
        <v>28</v>
      </c>
      <c r="F32" s="341">
        <v>1938</v>
      </c>
      <c r="G32" s="337">
        <f t="shared" si="6"/>
        <v>-901</v>
      </c>
      <c r="H32" s="337">
        <f t="shared" si="6"/>
        <v>-901</v>
      </c>
      <c r="I32" s="337">
        <f t="shared" si="6"/>
        <v>-901</v>
      </c>
      <c r="J32" s="337">
        <f t="shared" si="6"/>
        <v>-901</v>
      </c>
      <c r="K32" s="337">
        <f t="shared" si="6"/>
        <v>-901</v>
      </c>
      <c r="L32" s="337">
        <f t="shared" si="6"/>
        <v>-901</v>
      </c>
      <c r="M32" s="337">
        <f t="shared" si="6"/>
        <v>-901</v>
      </c>
      <c r="N32" s="337">
        <f t="shared" si="6"/>
        <v>-901</v>
      </c>
      <c r="O32" s="337">
        <f t="shared" si="6"/>
        <v>-901</v>
      </c>
      <c r="P32" s="337">
        <f t="shared" si="6"/>
        <v>-901</v>
      </c>
      <c r="Q32" s="337">
        <f t="shared" si="6"/>
        <v>-901</v>
      </c>
      <c r="R32" s="337">
        <f t="shared" si="6"/>
        <v>-901</v>
      </c>
      <c r="S32" s="342" t="str">
        <f t="shared" si="1"/>
        <v/>
      </c>
      <c r="T32" s="339"/>
      <c r="U32" s="341">
        <v>1938</v>
      </c>
      <c r="V32" s="337">
        <f t="shared" si="7"/>
        <v>-901</v>
      </c>
      <c r="W32" s="337">
        <f t="shared" si="7"/>
        <v>-901</v>
      </c>
      <c r="X32" s="337">
        <f t="shared" si="7"/>
        <v>-901</v>
      </c>
      <c r="Y32" s="337">
        <f t="shared" si="7"/>
        <v>-901</v>
      </c>
      <c r="Z32" s="337">
        <f t="shared" si="7"/>
        <v>-901</v>
      </c>
      <c r="AA32" s="337">
        <f t="shared" si="7"/>
        <v>-901</v>
      </c>
      <c r="AB32" s="337">
        <f t="shared" si="7"/>
        <v>-901</v>
      </c>
      <c r="AC32" s="337">
        <f t="shared" si="7"/>
        <v>-901</v>
      </c>
      <c r="AD32" s="337">
        <f t="shared" si="7"/>
        <v>-901</v>
      </c>
      <c r="AE32" s="337">
        <f t="shared" si="7"/>
        <v>-901</v>
      </c>
      <c r="AF32" s="337">
        <f t="shared" si="7"/>
        <v>-901</v>
      </c>
      <c r="AG32" s="337">
        <f t="shared" si="7"/>
        <v>-901</v>
      </c>
      <c r="AH32" s="343" t="str">
        <f t="shared" si="3"/>
        <v/>
      </c>
      <c r="AI32" s="88"/>
      <c r="AJ32" s="83"/>
    </row>
    <row r="33" spans="1:36">
      <c r="A33" s="65">
        <f t="shared" si="4"/>
        <v>1923</v>
      </c>
      <c r="B33" s="84">
        <v>8491</v>
      </c>
      <c r="C33" s="77">
        <v>-901</v>
      </c>
      <c r="D33" s="78">
        <f t="shared" si="5"/>
        <v>-901</v>
      </c>
      <c r="E33" s="335">
        <v>28</v>
      </c>
      <c r="F33" s="341">
        <v>1939</v>
      </c>
      <c r="G33" s="337">
        <f t="shared" si="6"/>
        <v>-901</v>
      </c>
      <c r="H33" s="337">
        <f t="shared" si="6"/>
        <v>-901</v>
      </c>
      <c r="I33" s="337">
        <f t="shared" si="6"/>
        <v>-901</v>
      </c>
      <c r="J33" s="337">
        <f t="shared" si="6"/>
        <v>-901</v>
      </c>
      <c r="K33" s="337">
        <f t="shared" si="6"/>
        <v>-901</v>
      </c>
      <c r="L33" s="337">
        <f t="shared" si="6"/>
        <v>-901</v>
      </c>
      <c r="M33" s="337">
        <f t="shared" si="6"/>
        <v>-901</v>
      </c>
      <c r="N33" s="337">
        <f t="shared" si="6"/>
        <v>-901</v>
      </c>
      <c r="O33" s="337">
        <f t="shared" si="6"/>
        <v>-901</v>
      </c>
      <c r="P33" s="337">
        <f t="shared" si="6"/>
        <v>-901</v>
      </c>
      <c r="Q33" s="337">
        <f t="shared" si="6"/>
        <v>-901</v>
      </c>
      <c r="R33" s="337">
        <f t="shared" si="6"/>
        <v>-901</v>
      </c>
      <c r="S33" s="342" t="str">
        <f t="shared" si="1"/>
        <v/>
      </c>
      <c r="T33" s="339"/>
      <c r="U33" s="341">
        <v>1939</v>
      </c>
      <c r="V33" s="337">
        <f t="shared" si="7"/>
        <v>-901</v>
      </c>
      <c r="W33" s="337">
        <f t="shared" si="7"/>
        <v>-901</v>
      </c>
      <c r="X33" s="337">
        <f t="shared" si="7"/>
        <v>-901</v>
      </c>
      <c r="Y33" s="337">
        <f t="shared" si="7"/>
        <v>-901</v>
      </c>
      <c r="Z33" s="337">
        <f t="shared" si="7"/>
        <v>-901</v>
      </c>
      <c r="AA33" s="337">
        <f t="shared" si="7"/>
        <v>-901</v>
      </c>
      <c r="AB33" s="337">
        <f t="shared" si="7"/>
        <v>-901</v>
      </c>
      <c r="AC33" s="337">
        <f t="shared" si="7"/>
        <v>-901</v>
      </c>
      <c r="AD33" s="337">
        <f t="shared" si="7"/>
        <v>-901</v>
      </c>
      <c r="AE33" s="337">
        <f t="shared" si="7"/>
        <v>-901</v>
      </c>
      <c r="AF33" s="337">
        <f t="shared" si="7"/>
        <v>-901</v>
      </c>
      <c r="AG33" s="337">
        <f t="shared" si="7"/>
        <v>-901</v>
      </c>
      <c r="AH33" s="343" t="str">
        <f t="shared" si="3"/>
        <v/>
      </c>
      <c r="AI33" s="88"/>
      <c r="AJ33" s="83"/>
    </row>
    <row r="34" spans="1:36">
      <c r="A34" s="65">
        <f t="shared" si="4"/>
        <v>1923</v>
      </c>
      <c r="B34" s="84">
        <v>8521</v>
      </c>
      <c r="C34" s="77">
        <v>-901</v>
      </c>
      <c r="D34" s="78">
        <f t="shared" si="5"/>
        <v>-901</v>
      </c>
      <c r="E34" s="335">
        <v>29</v>
      </c>
      <c r="F34" s="341">
        <v>1940</v>
      </c>
      <c r="G34" s="337">
        <f t="shared" si="6"/>
        <v>-901</v>
      </c>
      <c r="H34" s="337">
        <f t="shared" si="6"/>
        <v>-901</v>
      </c>
      <c r="I34" s="337">
        <f t="shared" si="6"/>
        <v>-901</v>
      </c>
      <c r="J34" s="337">
        <f t="shared" si="6"/>
        <v>-901</v>
      </c>
      <c r="K34" s="337">
        <f t="shared" si="6"/>
        <v>-901</v>
      </c>
      <c r="L34" s="337">
        <f t="shared" si="6"/>
        <v>-901</v>
      </c>
      <c r="M34" s="337">
        <f t="shared" si="6"/>
        <v>-901</v>
      </c>
      <c r="N34" s="337">
        <f t="shared" si="6"/>
        <v>-901</v>
      </c>
      <c r="O34" s="337">
        <f t="shared" si="6"/>
        <v>-901</v>
      </c>
      <c r="P34" s="337">
        <f t="shared" si="6"/>
        <v>-901</v>
      </c>
      <c r="Q34" s="337">
        <f t="shared" si="6"/>
        <v>-901</v>
      </c>
      <c r="R34" s="337">
        <f t="shared" si="6"/>
        <v>-901</v>
      </c>
      <c r="S34" s="342" t="str">
        <f t="shared" si="1"/>
        <v/>
      </c>
      <c r="T34" s="339"/>
      <c r="U34" s="341">
        <v>1940</v>
      </c>
      <c r="V34" s="337">
        <f t="shared" si="7"/>
        <v>-901</v>
      </c>
      <c r="W34" s="337">
        <f t="shared" si="7"/>
        <v>-901</v>
      </c>
      <c r="X34" s="337">
        <f t="shared" si="7"/>
        <v>-901</v>
      </c>
      <c r="Y34" s="337">
        <f t="shared" si="7"/>
        <v>-901</v>
      </c>
      <c r="Z34" s="337">
        <f t="shared" si="7"/>
        <v>-901</v>
      </c>
      <c r="AA34" s="337">
        <f t="shared" si="7"/>
        <v>-901</v>
      </c>
      <c r="AB34" s="337">
        <f t="shared" si="7"/>
        <v>-901</v>
      </c>
      <c r="AC34" s="337">
        <f t="shared" si="7"/>
        <v>-901</v>
      </c>
      <c r="AD34" s="337">
        <f t="shared" si="7"/>
        <v>-901</v>
      </c>
      <c r="AE34" s="337">
        <f t="shared" si="7"/>
        <v>-901</v>
      </c>
      <c r="AF34" s="337">
        <f t="shared" si="7"/>
        <v>-901</v>
      </c>
      <c r="AG34" s="337">
        <f t="shared" si="7"/>
        <v>-901</v>
      </c>
      <c r="AH34" s="343" t="str">
        <f t="shared" si="3"/>
        <v/>
      </c>
      <c r="AI34" s="88"/>
      <c r="AJ34" s="83"/>
    </row>
    <row r="35" spans="1:36">
      <c r="A35" s="65">
        <f t="shared" si="4"/>
        <v>1923</v>
      </c>
      <c r="B35" s="84">
        <v>8552</v>
      </c>
      <c r="C35" s="77">
        <v>-901</v>
      </c>
      <c r="D35" s="78">
        <f t="shared" si="5"/>
        <v>-901</v>
      </c>
      <c r="E35" s="335">
        <v>28</v>
      </c>
      <c r="F35" s="341">
        <v>1941</v>
      </c>
      <c r="G35" s="337">
        <f t="shared" si="6"/>
        <v>-901</v>
      </c>
      <c r="H35" s="337">
        <f t="shared" si="6"/>
        <v>-901</v>
      </c>
      <c r="I35" s="337">
        <f t="shared" si="6"/>
        <v>-901</v>
      </c>
      <c r="J35" s="337">
        <f t="shared" si="6"/>
        <v>-901</v>
      </c>
      <c r="K35" s="337">
        <f t="shared" si="6"/>
        <v>-901</v>
      </c>
      <c r="L35" s="337">
        <f t="shared" si="6"/>
        <v>-901</v>
      </c>
      <c r="M35" s="337">
        <f t="shared" si="6"/>
        <v>-901</v>
      </c>
      <c r="N35" s="337">
        <f t="shared" si="6"/>
        <v>-901</v>
      </c>
      <c r="O35" s="337">
        <f t="shared" si="6"/>
        <v>-901</v>
      </c>
      <c r="P35" s="337">
        <f t="shared" si="6"/>
        <v>-901</v>
      </c>
      <c r="Q35" s="337">
        <f t="shared" si="6"/>
        <v>-901</v>
      </c>
      <c r="R35" s="337">
        <f t="shared" si="6"/>
        <v>-901</v>
      </c>
      <c r="S35" s="342" t="str">
        <f t="shared" si="1"/>
        <v/>
      </c>
      <c r="T35" s="339"/>
      <c r="U35" s="341">
        <v>1941</v>
      </c>
      <c r="V35" s="337">
        <f t="shared" si="7"/>
        <v>-901</v>
      </c>
      <c r="W35" s="337">
        <f t="shared" si="7"/>
        <v>-901</v>
      </c>
      <c r="X35" s="337">
        <f t="shared" si="7"/>
        <v>-901</v>
      </c>
      <c r="Y35" s="337">
        <f t="shared" si="7"/>
        <v>-901</v>
      </c>
      <c r="Z35" s="337">
        <f t="shared" si="7"/>
        <v>-901</v>
      </c>
      <c r="AA35" s="337">
        <f t="shared" si="7"/>
        <v>-901</v>
      </c>
      <c r="AB35" s="337">
        <f t="shared" si="7"/>
        <v>-901</v>
      </c>
      <c r="AC35" s="337">
        <f t="shared" si="7"/>
        <v>-901</v>
      </c>
      <c r="AD35" s="337">
        <f t="shared" si="7"/>
        <v>-901</v>
      </c>
      <c r="AE35" s="337">
        <f t="shared" si="7"/>
        <v>-901</v>
      </c>
      <c r="AF35" s="337">
        <f t="shared" si="7"/>
        <v>-901</v>
      </c>
      <c r="AG35" s="337">
        <f t="shared" si="7"/>
        <v>-901</v>
      </c>
      <c r="AH35" s="343" t="str">
        <f t="shared" si="3"/>
        <v/>
      </c>
      <c r="AI35" s="88"/>
      <c r="AJ35" s="83"/>
    </row>
    <row r="36" spans="1:36">
      <c r="A36" s="65">
        <f t="shared" si="4"/>
        <v>1923</v>
      </c>
      <c r="B36" s="84">
        <v>8582</v>
      </c>
      <c r="C36" s="77">
        <v>-901</v>
      </c>
      <c r="D36" s="78">
        <f t="shared" si="5"/>
        <v>-901</v>
      </c>
      <c r="E36" s="335">
        <v>28</v>
      </c>
      <c r="F36" s="341">
        <v>1942</v>
      </c>
      <c r="G36" s="337">
        <f t="shared" si="6"/>
        <v>-901</v>
      </c>
      <c r="H36" s="337">
        <f t="shared" si="6"/>
        <v>-901</v>
      </c>
      <c r="I36" s="337">
        <f t="shared" si="6"/>
        <v>-901</v>
      </c>
      <c r="J36" s="337">
        <f t="shared" si="6"/>
        <v>-901</v>
      </c>
      <c r="K36" s="337">
        <f t="shared" si="6"/>
        <v>-901</v>
      </c>
      <c r="L36" s="337">
        <f t="shared" si="6"/>
        <v>-901</v>
      </c>
      <c r="M36" s="337">
        <f t="shared" si="6"/>
        <v>-901</v>
      </c>
      <c r="N36" s="337">
        <f t="shared" si="6"/>
        <v>-901</v>
      </c>
      <c r="O36" s="337">
        <f t="shared" si="6"/>
        <v>-901</v>
      </c>
      <c r="P36" s="337">
        <f t="shared" si="6"/>
        <v>-901</v>
      </c>
      <c r="Q36" s="337">
        <f t="shared" si="6"/>
        <v>-901</v>
      </c>
      <c r="R36" s="337">
        <f t="shared" si="6"/>
        <v>-901</v>
      </c>
      <c r="S36" s="342" t="str">
        <f t="shared" si="1"/>
        <v/>
      </c>
      <c r="T36" s="339"/>
      <c r="U36" s="341">
        <v>1942</v>
      </c>
      <c r="V36" s="337">
        <f t="shared" si="7"/>
        <v>-901</v>
      </c>
      <c r="W36" s="337">
        <f t="shared" si="7"/>
        <v>-901</v>
      </c>
      <c r="X36" s="337">
        <f t="shared" si="7"/>
        <v>-901</v>
      </c>
      <c r="Y36" s="337">
        <f t="shared" si="7"/>
        <v>-901</v>
      </c>
      <c r="Z36" s="337">
        <f t="shared" si="7"/>
        <v>-901</v>
      </c>
      <c r="AA36" s="337">
        <f t="shared" si="7"/>
        <v>-901</v>
      </c>
      <c r="AB36" s="337">
        <f t="shared" si="7"/>
        <v>-901</v>
      </c>
      <c r="AC36" s="337">
        <f t="shared" si="7"/>
        <v>-901</v>
      </c>
      <c r="AD36" s="337">
        <f t="shared" si="7"/>
        <v>-901</v>
      </c>
      <c r="AE36" s="337">
        <f t="shared" si="7"/>
        <v>-901</v>
      </c>
      <c r="AF36" s="337">
        <f t="shared" si="7"/>
        <v>-901</v>
      </c>
      <c r="AG36" s="337">
        <f t="shared" si="7"/>
        <v>-901</v>
      </c>
      <c r="AH36" s="343" t="str">
        <f t="shared" si="3"/>
        <v/>
      </c>
      <c r="AI36" s="88"/>
      <c r="AJ36" s="83"/>
    </row>
    <row r="37" spans="1:36">
      <c r="A37" s="65">
        <f t="shared" si="4"/>
        <v>1923</v>
      </c>
      <c r="B37" s="84">
        <v>8613</v>
      </c>
      <c r="C37" s="77">
        <v>-901</v>
      </c>
      <c r="D37" s="78">
        <f t="shared" si="5"/>
        <v>-901</v>
      </c>
      <c r="E37" s="335">
        <v>28</v>
      </c>
      <c r="F37" s="341">
        <v>1943</v>
      </c>
      <c r="G37" s="337">
        <f t="shared" si="6"/>
        <v>-901</v>
      </c>
      <c r="H37" s="337">
        <f t="shared" si="6"/>
        <v>-901</v>
      </c>
      <c r="I37" s="337">
        <f t="shared" si="6"/>
        <v>-901</v>
      </c>
      <c r="J37" s="337">
        <f t="shared" si="6"/>
        <v>-901</v>
      </c>
      <c r="K37" s="337">
        <f t="shared" si="6"/>
        <v>-901</v>
      </c>
      <c r="L37" s="337">
        <f t="shared" si="6"/>
        <v>-901</v>
      </c>
      <c r="M37" s="337">
        <f t="shared" si="6"/>
        <v>-901</v>
      </c>
      <c r="N37" s="337">
        <f t="shared" si="6"/>
        <v>-901</v>
      </c>
      <c r="O37" s="337">
        <f t="shared" si="6"/>
        <v>-901</v>
      </c>
      <c r="P37" s="337">
        <f t="shared" si="6"/>
        <v>-901</v>
      </c>
      <c r="Q37" s="337">
        <f t="shared" si="6"/>
        <v>-901</v>
      </c>
      <c r="R37" s="337">
        <f t="shared" si="6"/>
        <v>-901</v>
      </c>
      <c r="S37" s="342" t="str">
        <f t="shared" si="1"/>
        <v/>
      </c>
      <c r="T37" s="339"/>
      <c r="U37" s="341">
        <v>1943</v>
      </c>
      <c r="V37" s="337">
        <f t="shared" si="7"/>
        <v>-901</v>
      </c>
      <c r="W37" s="337">
        <f t="shared" si="7"/>
        <v>-901</v>
      </c>
      <c r="X37" s="337">
        <f t="shared" si="7"/>
        <v>-901</v>
      </c>
      <c r="Y37" s="337">
        <f t="shared" si="7"/>
        <v>-901</v>
      </c>
      <c r="Z37" s="337">
        <f t="shared" si="7"/>
        <v>-901</v>
      </c>
      <c r="AA37" s="337">
        <f t="shared" si="7"/>
        <v>-901</v>
      </c>
      <c r="AB37" s="337">
        <f t="shared" si="7"/>
        <v>-901</v>
      </c>
      <c r="AC37" s="337">
        <f t="shared" si="7"/>
        <v>-901</v>
      </c>
      <c r="AD37" s="337">
        <f t="shared" si="7"/>
        <v>-901</v>
      </c>
      <c r="AE37" s="337">
        <f t="shared" si="7"/>
        <v>-901</v>
      </c>
      <c r="AF37" s="337">
        <f t="shared" si="7"/>
        <v>-901</v>
      </c>
      <c r="AG37" s="337">
        <f t="shared" si="7"/>
        <v>-901</v>
      </c>
      <c r="AH37" s="343" t="str">
        <f t="shared" si="3"/>
        <v/>
      </c>
      <c r="AI37" s="88"/>
      <c r="AJ37" s="83"/>
    </row>
    <row r="38" spans="1:36">
      <c r="A38" s="65">
        <f t="shared" si="4"/>
        <v>1923</v>
      </c>
      <c r="B38" s="84">
        <v>8644</v>
      </c>
      <c r="C38" s="77">
        <v>-901</v>
      </c>
      <c r="D38" s="78">
        <f t="shared" si="5"/>
        <v>-901</v>
      </c>
      <c r="E38" s="335">
        <v>29</v>
      </c>
      <c r="F38" s="341">
        <v>1944</v>
      </c>
      <c r="G38" s="337">
        <f t="shared" si="6"/>
        <v>-901</v>
      </c>
      <c r="H38" s="337">
        <f t="shared" si="6"/>
        <v>-901</v>
      </c>
      <c r="I38" s="337">
        <f t="shared" si="6"/>
        <v>-901</v>
      </c>
      <c r="J38" s="337">
        <f t="shared" si="6"/>
        <v>-901</v>
      </c>
      <c r="K38" s="337">
        <f t="shared" si="6"/>
        <v>-901</v>
      </c>
      <c r="L38" s="337">
        <f t="shared" si="6"/>
        <v>-901</v>
      </c>
      <c r="M38" s="337">
        <f t="shared" si="6"/>
        <v>-901</v>
      </c>
      <c r="N38" s="337">
        <f t="shared" si="6"/>
        <v>-901</v>
      </c>
      <c r="O38" s="337">
        <f t="shared" si="6"/>
        <v>-901</v>
      </c>
      <c r="P38" s="337">
        <f t="shared" si="6"/>
        <v>-901</v>
      </c>
      <c r="Q38" s="337">
        <f t="shared" si="6"/>
        <v>-901</v>
      </c>
      <c r="R38" s="337">
        <f t="shared" si="6"/>
        <v>-901</v>
      </c>
      <c r="S38" s="342" t="str">
        <f t="shared" si="1"/>
        <v/>
      </c>
      <c r="T38" s="339"/>
      <c r="U38" s="341">
        <v>1944</v>
      </c>
      <c r="V38" s="337">
        <f t="shared" si="7"/>
        <v>-901</v>
      </c>
      <c r="W38" s="337">
        <f t="shared" si="7"/>
        <v>-901</v>
      </c>
      <c r="X38" s="337">
        <f t="shared" si="7"/>
        <v>-901</v>
      </c>
      <c r="Y38" s="337">
        <f t="shared" si="7"/>
        <v>-901</v>
      </c>
      <c r="Z38" s="337">
        <f t="shared" si="7"/>
        <v>-901</v>
      </c>
      <c r="AA38" s="337">
        <f t="shared" si="7"/>
        <v>-901</v>
      </c>
      <c r="AB38" s="337">
        <f t="shared" si="7"/>
        <v>-901</v>
      </c>
      <c r="AC38" s="337">
        <f t="shared" si="7"/>
        <v>-901</v>
      </c>
      <c r="AD38" s="337">
        <f t="shared" si="7"/>
        <v>-901</v>
      </c>
      <c r="AE38" s="337">
        <f t="shared" si="7"/>
        <v>-901</v>
      </c>
      <c r="AF38" s="337">
        <f t="shared" si="7"/>
        <v>-901</v>
      </c>
      <c r="AG38" s="337">
        <f t="shared" si="7"/>
        <v>-901</v>
      </c>
      <c r="AH38" s="343" t="str">
        <f t="shared" si="3"/>
        <v/>
      </c>
      <c r="AI38" s="88"/>
      <c r="AJ38" s="83"/>
    </row>
    <row r="39" spans="1:36">
      <c r="A39" s="65">
        <f t="shared" si="4"/>
        <v>1923</v>
      </c>
      <c r="B39" s="84">
        <v>8674</v>
      </c>
      <c r="C39" s="77">
        <v>-901</v>
      </c>
      <c r="D39" s="78">
        <f t="shared" si="5"/>
        <v>-901</v>
      </c>
      <c r="E39" s="335">
        <v>28</v>
      </c>
      <c r="F39" s="341">
        <v>1945</v>
      </c>
      <c r="G39" s="337">
        <f t="shared" si="6"/>
        <v>-901</v>
      </c>
      <c r="H39" s="337">
        <f t="shared" si="6"/>
        <v>-901</v>
      </c>
      <c r="I39" s="337">
        <f t="shared" si="6"/>
        <v>-901</v>
      </c>
      <c r="J39" s="337">
        <f t="shared" si="6"/>
        <v>-901</v>
      </c>
      <c r="K39" s="337">
        <f t="shared" si="6"/>
        <v>-901</v>
      </c>
      <c r="L39" s="337">
        <f t="shared" si="6"/>
        <v>-901</v>
      </c>
      <c r="M39" s="337">
        <f t="shared" si="6"/>
        <v>-901</v>
      </c>
      <c r="N39" s="337">
        <f t="shared" si="6"/>
        <v>-901</v>
      </c>
      <c r="O39" s="337">
        <f t="shared" si="6"/>
        <v>-901</v>
      </c>
      <c r="P39" s="337">
        <f t="shared" si="6"/>
        <v>-901</v>
      </c>
      <c r="Q39" s="337">
        <f t="shared" si="6"/>
        <v>-901</v>
      </c>
      <c r="R39" s="337">
        <f t="shared" si="6"/>
        <v>-901</v>
      </c>
      <c r="S39" s="342" t="str">
        <f t="shared" si="1"/>
        <v/>
      </c>
      <c r="T39" s="339"/>
      <c r="U39" s="341">
        <v>1945</v>
      </c>
      <c r="V39" s="337">
        <f t="shared" si="7"/>
        <v>-901</v>
      </c>
      <c r="W39" s="337">
        <f t="shared" si="7"/>
        <v>-901</v>
      </c>
      <c r="X39" s="337">
        <f t="shared" si="7"/>
        <v>-901</v>
      </c>
      <c r="Y39" s="337">
        <f t="shared" si="7"/>
        <v>-901</v>
      </c>
      <c r="Z39" s="337">
        <f t="shared" si="7"/>
        <v>-901</v>
      </c>
      <c r="AA39" s="337">
        <f t="shared" si="7"/>
        <v>-901</v>
      </c>
      <c r="AB39" s="337">
        <f t="shared" si="7"/>
        <v>-901</v>
      </c>
      <c r="AC39" s="337">
        <f t="shared" si="7"/>
        <v>-901</v>
      </c>
      <c r="AD39" s="337">
        <f t="shared" si="7"/>
        <v>-901</v>
      </c>
      <c r="AE39" s="337">
        <f t="shared" si="7"/>
        <v>-901</v>
      </c>
      <c r="AF39" s="337">
        <f t="shared" si="7"/>
        <v>-901</v>
      </c>
      <c r="AG39" s="337">
        <f t="shared" si="7"/>
        <v>-901</v>
      </c>
      <c r="AH39" s="343" t="str">
        <f t="shared" si="3"/>
        <v/>
      </c>
      <c r="AI39" s="88"/>
      <c r="AJ39" s="83"/>
    </row>
    <row r="40" spans="1:36">
      <c r="A40" s="65">
        <f t="shared" si="4"/>
        <v>1924</v>
      </c>
      <c r="B40" s="84">
        <v>8705</v>
      </c>
      <c r="C40" s="77">
        <v>-901</v>
      </c>
      <c r="D40" s="78">
        <f t="shared" si="5"/>
        <v>-901</v>
      </c>
      <c r="E40" s="335">
        <v>28</v>
      </c>
      <c r="F40" s="341">
        <v>1946</v>
      </c>
      <c r="G40" s="337">
        <f t="shared" si="6"/>
        <v>-901</v>
      </c>
      <c r="H40" s="337">
        <f t="shared" si="6"/>
        <v>-901</v>
      </c>
      <c r="I40" s="337">
        <f t="shared" si="6"/>
        <v>-901</v>
      </c>
      <c r="J40" s="337">
        <f t="shared" si="6"/>
        <v>-901</v>
      </c>
      <c r="K40" s="337">
        <f t="shared" si="6"/>
        <v>-901</v>
      </c>
      <c r="L40" s="337">
        <f t="shared" si="6"/>
        <v>-901</v>
      </c>
      <c r="M40" s="337">
        <f t="shared" si="6"/>
        <v>-901</v>
      </c>
      <c r="N40" s="337">
        <f t="shared" si="6"/>
        <v>-901</v>
      </c>
      <c r="O40" s="337">
        <f t="shared" si="6"/>
        <v>-901</v>
      </c>
      <c r="P40" s="337">
        <f t="shared" si="6"/>
        <v>-901</v>
      </c>
      <c r="Q40" s="337">
        <f t="shared" si="6"/>
        <v>-901</v>
      </c>
      <c r="R40" s="337">
        <f t="shared" si="6"/>
        <v>-901</v>
      </c>
      <c r="S40" s="342" t="str">
        <f t="shared" si="1"/>
        <v/>
      </c>
      <c r="T40" s="339"/>
      <c r="U40" s="341">
        <v>1946</v>
      </c>
      <c r="V40" s="337">
        <f t="shared" si="7"/>
        <v>-901</v>
      </c>
      <c r="W40" s="337">
        <f t="shared" si="7"/>
        <v>-901</v>
      </c>
      <c r="X40" s="337">
        <f t="shared" si="7"/>
        <v>-901</v>
      </c>
      <c r="Y40" s="337">
        <f t="shared" si="7"/>
        <v>-901</v>
      </c>
      <c r="Z40" s="337">
        <f t="shared" si="7"/>
        <v>-901</v>
      </c>
      <c r="AA40" s="337">
        <f t="shared" si="7"/>
        <v>-901</v>
      </c>
      <c r="AB40" s="337">
        <f t="shared" si="7"/>
        <v>-901</v>
      </c>
      <c r="AC40" s="337">
        <f t="shared" si="7"/>
        <v>-901</v>
      </c>
      <c r="AD40" s="337">
        <f t="shared" si="7"/>
        <v>-901</v>
      </c>
      <c r="AE40" s="337">
        <f t="shared" si="7"/>
        <v>-901</v>
      </c>
      <c r="AF40" s="337">
        <f t="shared" si="7"/>
        <v>-901</v>
      </c>
      <c r="AG40" s="337">
        <f t="shared" si="7"/>
        <v>-901</v>
      </c>
      <c r="AH40" s="343" t="str">
        <f t="shared" si="3"/>
        <v/>
      </c>
      <c r="AI40" s="88"/>
      <c r="AJ40" s="83"/>
    </row>
    <row r="41" spans="1:36">
      <c r="A41" s="65">
        <f t="shared" si="4"/>
        <v>1924</v>
      </c>
      <c r="B41" s="84">
        <v>8735</v>
      </c>
      <c r="C41" s="77">
        <v>-901</v>
      </c>
      <c r="D41" s="78">
        <f t="shared" si="5"/>
        <v>-901</v>
      </c>
      <c r="E41" s="335">
        <v>28</v>
      </c>
      <c r="F41" s="341">
        <v>1947</v>
      </c>
      <c r="G41" s="337">
        <f t="shared" si="6"/>
        <v>-901</v>
      </c>
      <c r="H41" s="337">
        <f t="shared" si="6"/>
        <v>-901</v>
      </c>
      <c r="I41" s="337">
        <f t="shared" si="6"/>
        <v>-901</v>
      </c>
      <c r="J41" s="337">
        <f t="shared" si="6"/>
        <v>-901</v>
      </c>
      <c r="K41" s="337">
        <f t="shared" si="6"/>
        <v>-901</v>
      </c>
      <c r="L41" s="337">
        <f t="shared" si="6"/>
        <v>-901</v>
      </c>
      <c r="M41" s="337">
        <f t="shared" si="6"/>
        <v>-901</v>
      </c>
      <c r="N41" s="337">
        <f t="shared" si="6"/>
        <v>-901</v>
      </c>
      <c r="O41" s="337">
        <f t="shared" si="6"/>
        <v>-901</v>
      </c>
      <c r="P41" s="337">
        <f t="shared" si="6"/>
        <v>-901</v>
      </c>
      <c r="Q41" s="337">
        <f t="shared" si="6"/>
        <v>-901</v>
      </c>
      <c r="R41" s="337">
        <f t="shared" si="6"/>
        <v>-901</v>
      </c>
      <c r="S41" s="342" t="str">
        <f t="shared" si="1"/>
        <v/>
      </c>
      <c r="T41" s="339"/>
      <c r="U41" s="341">
        <v>1947</v>
      </c>
      <c r="V41" s="337">
        <f t="shared" si="7"/>
        <v>-901</v>
      </c>
      <c r="W41" s="337">
        <f t="shared" si="7"/>
        <v>-901</v>
      </c>
      <c r="X41" s="337">
        <f t="shared" si="7"/>
        <v>-901</v>
      </c>
      <c r="Y41" s="337">
        <f t="shared" si="7"/>
        <v>-901</v>
      </c>
      <c r="Z41" s="337">
        <f t="shared" si="7"/>
        <v>-901</v>
      </c>
      <c r="AA41" s="337">
        <f t="shared" si="7"/>
        <v>-901</v>
      </c>
      <c r="AB41" s="337">
        <f t="shared" si="7"/>
        <v>-901</v>
      </c>
      <c r="AC41" s="337">
        <f t="shared" si="7"/>
        <v>-901</v>
      </c>
      <c r="AD41" s="337">
        <f t="shared" si="7"/>
        <v>-901</v>
      </c>
      <c r="AE41" s="337">
        <f t="shared" si="7"/>
        <v>-901</v>
      </c>
      <c r="AF41" s="337">
        <f t="shared" si="7"/>
        <v>-901</v>
      </c>
      <c r="AG41" s="337">
        <f t="shared" si="7"/>
        <v>-901</v>
      </c>
      <c r="AH41" s="343" t="str">
        <f t="shared" si="3"/>
        <v/>
      </c>
      <c r="AI41" s="88"/>
      <c r="AJ41" s="83"/>
    </row>
    <row r="42" spans="1:36">
      <c r="A42" s="65">
        <f t="shared" si="4"/>
        <v>1924</v>
      </c>
      <c r="B42" s="84">
        <v>8766</v>
      </c>
      <c r="C42" s="77">
        <v>-901</v>
      </c>
      <c r="D42" s="78">
        <f t="shared" si="5"/>
        <v>-901</v>
      </c>
      <c r="E42" s="335">
        <v>29</v>
      </c>
      <c r="F42" s="341">
        <v>1948</v>
      </c>
      <c r="G42" s="337">
        <f t="shared" si="6"/>
        <v>-901</v>
      </c>
      <c r="H42" s="337">
        <f t="shared" si="6"/>
        <v>-901</v>
      </c>
      <c r="I42" s="337">
        <f t="shared" si="6"/>
        <v>-901</v>
      </c>
      <c r="J42" s="337">
        <f t="shared" si="6"/>
        <v>-901</v>
      </c>
      <c r="K42" s="337">
        <f t="shared" si="6"/>
        <v>-901</v>
      </c>
      <c r="L42" s="337">
        <f t="shared" si="6"/>
        <v>-901</v>
      </c>
      <c r="M42" s="337">
        <f t="shared" si="6"/>
        <v>-901</v>
      </c>
      <c r="N42" s="337">
        <f t="shared" si="6"/>
        <v>-901</v>
      </c>
      <c r="O42" s="337">
        <f t="shared" si="6"/>
        <v>-901</v>
      </c>
      <c r="P42" s="337">
        <f t="shared" si="6"/>
        <v>-901</v>
      </c>
      <c r="Q42" s="337">
        <f t="shared" si="6"/>
        <v>-901</v>
      </c>
      <c r="R42" s="337">
        <f t="shared" si="6"/>
        <v>-901</v>
      </c>
      <c r="S42" s="342" t="str">
        <f t="shared" si="1"/>
        <v/>
      </c>
      <c r="T42" s="339"/>
      <c r="U42" s="341">
        <v>1948</v>
      </c>
      <c r="V42" s="337">
        <f t="shared" si="7"/>
        <v>-901</v>
      </c>
      <c r="W42" s="337">
        <f t="shared" si="7"/>
        <v>-901</v>
      </c>
      <c r="X42" s="337">
        <f t="shared" si="7"/>
        <v>-901</v>
      </c>
      <c r="Y42" s="337">
        <f t="shared" si="7"/>
        <v>-901</v>
      </c>
      <c r="Z42" s="337">
        <f t="shared" si="7"/>
        <v>-901</v>
      </c>
      <c r="AA42" s="337">
        <f t="shared" si="7"/>
        <v>-901</v>
      </c>
      <c r="AB42" s="337">
        <f t="shared" si="7"/>
        <v>-901</v>
      </c>
      <c r="AC42" s="337">
        <f t="shared" si="7"/>
        <v>-901</v>
      </c>
      <c r="AD42" s="337">
        <f t="shared" si="7"/>
        <v>-901</v>
      </c>
      <c r="AE42" s="337">
        <f t="shared" si="7"/>
        <v>-901</v>
      </c>
      <c r="AF42" s="337">
        <f t="shared" si="7"/>
        <v>-901</v>
      </c>
      <c r="AG42" s="337">
        <f t="shared" si="7"/>
        <v>-901</v>
      </c>
      <c r="AH42" s="343" t="str">
        <f t="shared" si="3"/>
        <v/>
      </c>
      <c r="AI42" s="88"/>
      <c r="AJ42" s="83"/>
    </row>
    <row r="43" spans="1:36">
      <c r="A43" s="65">
        <f t="shared" si="4"/>
        <v>1924</v>
      </c>
      <c r="B43" s="84">
        <v>8797</v>
      </c>
      <c r="C43" s="77">
        <v>-901</v>
      </c>
      <c r="D43" s="78">
        <f t="shared" si="5"/>
        <v>-901</v>
      </c>
      <c r="E43" s="335">
        <v>28</v>
      </c>
      <c r="F43" s="341">
        <v>1949</v>
      </c>
      <c r="G43" s="337">
        <f t="shared" si="6"/>
        <v>-901</v>
      </c>
      <c r="H43" s="337">
        <f t="shared" si="6"/>
        <v>-901</v>
      </c>
      <c r="I43" s="337">
        <f t="shared" si="6"/>
        <v>-901</v>
      </c>
      <c r="J43" s="337">
        <f t="shared" si="6"/>
        <v>-901</v>
      </c>
      <c r="K43" s="337">
        <f t="shared" si="6"/>
        <v>-901</v>
      </c>
      <c r="L43" s="337">
        <f t="shared" si="6"/>
        <v>-901</v>
      </c>
      <c r="M43" s="337">
        <f t="shared" si="6"/>
        <v>-901</v>
      </c>
      <c r="N43" s="337">
        <f t="shared" si="6"/>
        <v>-901</v>
      </c>
      <c r="O43" s="337">
        <f t="shared" si="6"/>
        <v>-901</v>
      </c>
      <c r="P43" s="337">
        <f t="shared" si="6"/>
        <v>-901</v>
      </c>
      <c r="Q43" s="337">
        <f t="shared" si="6"/>
        <v>-901</v>
      </c>
      <c r="R43" s="337">
        <f t="shared" si="6"/>
        <v>-901</v>
      </c>
      <c r="S43" s="342" t="str">
        <f t="shared" si="1"/>
        <v/>
      </c>
      <c r="T43" s="339"/>
      <c r="U43" s="341">
        <v>1949</v>
      </c>
      <c r="V43" s="337">
        <f t="shared" si="7"/>
        <v>-901</v>
      </c>
      <c r="W43" s="337">
        <f t="shared" si="7"/>
        <v>-901</v>
      </c>
      <c r="X43" s="337">
        <f t="shared" si="7"/>
        <v>-901</v>
      </c>
      <c r="Y43" s="337">
        <f t="shared" si="7"/>
        <v>-901</v>
      </c>
      <c r="Z43" s="337">
        <f t="shared" si="7"/>
        <v>-901</v>
      </c>
      <c r="AA43" s="337">
        <f t="shared" si="7"/>
        <v>-901</v>
      </c>
      <c r="AB43" s="337">
        <f t="shared" si="7"/>
        <v>-901</v>
      </c>
      <c r="AC43" s="337">
        <f t="shared" si="7"/>
        <v>-901</v>
      </c>
      <c r="AD43" s="337">
        <f t="shared" si="7"/>
        <v>-901</v>
      </c>
      <c r="AE43" s="337">
        <f t="shared" si="7"/>
        <v>-901</v>
      </c>
      <c r="AF43" s="337">
        <f t="shared" si="7"/>
        <v>-901</v>
      </c>
      <c r="AG43" s="337">
        <f t="shared" si="7"/>
        <v>-901</v>
      </c>
      <c r="AH43" s="343" t="str">
        <f t="shared" si="3"/>
        <v/>
      </c>
      <c r="AI43" s="88"/>
      <c r="AJ43" s="83"/>
    </row>
    <row r="44" spans="1:36">
      <c r="A44" s="65">
        <f t="shared" si="4"/>
        <v>1924</v>
      </c>
      <c r="B44" s="84">
        <v>8826</v>
      </c>
      <c r="C44" s="77">
        <v>-901</v>
      </c>
      <c r="D44" s="78">
        <f t="shared" si="5"/>
        <v>-901</v>
      </c>
      <c r="E44" s="335">
        <v>28</v>
      </c>
      <c r="F44" s="341">
        <v>1950</v>
      </c>
      <c r="G44" s="337">
        <f t="shared" si="6"/>
        <v>-901</v>
      </c>
      <c r="H44" s="337">
        <f t="shared" si="6"/>
        <v>-901</v>
      </c>
      <c r="I44" s="337">
        <f t="shared" si="6"/>
        <v>-901</v>
      </c>
      <c r="J44" s="337">
        <f t="shared" si="6"/>
        <v>-901</v>
      </c>
      <c r="K44" s="337">
        <f t="shared" si="6"/>
        <v>-901</v>
      </c>
      <c r="L44" s="337">
        <f t="shared" si="6"/>
        <v>-901</v>
      </c>
      <c r="M44" s="337">
        <f t="shared" si="6"/>
        <v>-901</v>
      </c>
      <c r="N44" s="337">
        <f t="shared" si="6"/>
        <v>-901</v>
      </c>
      <c r="O44" s="337">
        <f t="shared" si="6"/>
        <v>-901</v>
      </c>
      <c r="P44" s="337">
        <f t="shared" si="6"/>
        <v>-901</v>
      </c>
      <c r="Q44" s="337">
        <f t="shared" si="6"/>
        <v>-901</v>
      </c>
      <c r="R44" s="337">
        <f t="shared" si="6"/>
        <v>-901</v>
      </c>
      <c r="S44" s="342" t="str">
        <f t="shared" si="1"/>
        <v/>
      </c>
      <c r="T44" s="339"/>
      <c r="U44" s="341">
        <v>1950</v>
      </c>
      <c r="V44" s="337">
        <f t="shared" si="7"/>
        <v>-901</v>
      </c>
      <c r="W44" s="337">
        <f t="shared" si="7"/>
        <v>-901</v>
      </c>
      <c r="X44" s="337">
        <f t="shared" si="7"/>
        <v>-901</v>
      </c>
      <c r="Y44" s="337">
        <f t="shared" si="7"/>
        <v>-901</v>
      </c>
      <c r="Z44" s="337">
        <f t="shared" si="7"/>
        <v>-901</v>
      </c>
      <c r="AA44" s="337">
        <f t="shared" si="7"/>
        <v>-901</v>
      </c>
      <c r="AB44" s="337">
        <f t="shared" si="7"/>
        <v>-901</v>
      </c>
      <c r="AC44" s="337">
        <f t="shared" si="7"/>
        <v>-901</v>
      </c>
      <c r="AD44" s="337">
        <f t="shared" si="7"/>
        <v>-901</v>
      </c>
      <c r="AE44" s="337">
        <f t="shared" si="7"/>
        <v>-901</v>
      </c>
      <c r="AF44" s="337">
        <f t="shared" si="7"/>
        <v>-901</v>
      </c>
      <c r="AG44" s="337">
        <f t="shared" si="7"/>
        <v>-901</v>
      </c>
      <c r="AH44" s="343" t="str">
        <f t="shared" si="3"/>
        <v/>
      </c>
      <c r="AI44" s="88"/>
      <c r="AJ44" s="83"/>
    </row>
    <row r="45" spans="1:36">
      <c r="A45" s="65">
        <f t="shared" si="4"/>
        <v>1924</v>
      </c>
      <c r="B45" s="84">
        <v>8857</v>
      </c>
      <c r="C45" s="77">
        <v>-901</v>
      </c>
      <c r="D45" s="78">
        <f t="shared" si="5"/>
        <v>-901</v>
      </c>
      <c r="E45" s="335">
        <v>28</v>
      </c>
      <c r="F45" s="341">
        <v>1951</v>
      </c>
      <c r="G45" s="337">
        <f t="shared" si="6"/>
        <v>-901</v>
      </c>
      <c r="H45" s="337">
        <f t="shared" si="6"/>
        <v>-901</v>
      </c>
      <c r="I45" s="337">
        <f t="shared" si="6"/>
        <v>-901</v>
      </c>
      <c r="J45" s="337">
        <f t="shared" si="6"/>
        <v>-901</v>
      </c>
      <c r="K45" s="337">
        <f t="shared" si="6"/>
        <v>-901</v>
      </c>
      <c r="L45" s="337">
        <f t="shared" si="6"/>
        <v>-901</v>
      </c>
      <c r="M45" s="337">
        <f t="shared" si="6"/>
        <v>-901</v>
      </c>
      <c r="N45" s="337">
        <f t="shared" si="6"/>
        <v>-901</v>
      </c>
      <c r="O45" s="337">
        <f t="shared" si="6"/>
        <v>-901</v>
      </c>
      <c r="P45" s="337">
        <f t="shared" si="6"/>
        <v>-901</v>
      </c>
      <c r="Q45" s="337">
        <f t="shared" si="6"/>
        <v>-901</v>
      </c>
      <c r="R45" s="337">
        <f t="shared" si="6"/>
        <v>-901</v>
      </c>
      <c r="S45" s="342" t="str">
        <f t="shared" si="1"/>
        <v/>
      </c>
      <c r="T45" s="339"/>
      <c r="U45" s="341">
        <v>1951</v>
      </c>
      <c r="V45" s="337">
        <f t="shared" si="7"/>
        <v>-901</v>
      </c>
      <c r="W45" s="337">
        <f t="shared" si="7"/>
        <v>-901</v>
      </c>
      <c r="X45" s="337">
        <f t="shared" si="7"/>
        <v>-901</v>
      </c>
      <c r="Y45" s="337">
        <f t="shared" si="7"/>
        <v>-901</v>
      </c>
      <c r="Z45" s="337">
        <f t="shared" si="7"/>
        <v>-901</v>
      </c>
      <c r="AA45" s="337">
        <f t="shared" si="7"/>
        <v>-901</v>
      </c>
      <c r="AB45" s="337">
        <f t="shared" si="7"/>
        <v>-901</v>
      </c>
      <c r="AC45" s="337">
        <f t="shared" si="7"/>
        <v>-901</v>
      </c>
      <c r="AD45" s="337">
        <f t="shared" si="7"/>
        <v>-901</v>
      </c>
      <c r="AE45" s="337">
        <f t="shared" si="7"/>
        <v>-901</v>
      </c>
      <c r="AF45" s="337">
        <f t="shared" si="7"/>
        <v>-901</v>
      </c>
      <c r="AG45" s="337">
        <f t="shared" si="7"/>
        <v>-901</v>
      </c>
      <c r="AH45" s="343" t="str">
        <f t="shared" si="3"/>
        <v/>
      </c>
      <c r="AI45" s="88"/>
      <c r="AJ45" s="83"/>
    </row>
    <row r="46" spans="1:36">
      <c r="A46" s="65">
        <f t="shared" si="4"/>
        <v>1924</v>
      </c>
      <c r="B46" s="84">
        <v>8887</v>
      </c>
      <c r="C46" s="77">
        <v>-901</v>
      </c>
      <c r="D46" s="78">
        <f t="shared" si="5"/>
        <v>-901</v>
      </c>
      <c r="E46" s="335">
        <v>29</v>
      </c>
      <c r="F46" s="341">
        <v>1952</v>
      </c>
      <c r="G46" s="337">
        <f t="shared" si="6"/>
        <v>-901</v>
      </c>
      <c r="H46" s="337">
        <f t="shared" si="6"/>
        <v>-901</v>
      </c>
      <c r="I46" s="337">
        <f t="shared" si="6"/>
        <v>-901</v>
      </c>
      <c r="J46" s="337">
        <f t="shared" si="6"/>
        <v>-901</v>
      </c>
      <c r="K46" s="337">
        <f t="shared" si="6"/>
        <v>-901</v>
      </c>
      <c r="L46" s="337">
        <f t="shared" si="6"/>
        <v>-901</v>
      </c>
      <c r="M46" s="337">
        <f t="shared" si="6"/>
        <v>-901</v>
      </c>
      <c r="N46" s="337">
        <f t="shared" si="6"/>
        <v>-901</v>
      </c>
      <c r="O46" s="337">
        <f t="shared" si="6"/>
        <v>-901</v>
      </c>
      <c r="P46" s="337">
        <f t="shared" si="6"/>
        <v>-901</v>
      </c>
      <c r="Q46" s="337">
        <f t="shared" si="6"/>
        <v>-901</v>
      </c>
      <c r="R46" s="337">
        <f t="shared" si="6"/>
        <v>-901</v>
      </c>
      <c r="S46" s="342" t="str">
        <f t="shared" si="1"/>
        <v/>
      </c>
      <c r="T46" s="339"/>
      <c r="U46" s="341">
        <v>1952</v>
      </c>
      <c r="V46" s="337">
        <f t="shared" si="7"/>
        <v>-901</v>
      </c>
      <c r="W46" s="337">
        <f t="shared" si="7"/>
        <v>-901</v>
      </c>
      <c r="X46" s="337">
        <f t="shared" si="7"/>
        <v>-901</v>
      </c>
      <c r="Y46" s="337">
        <f t="shared" si="7"/>
        <v>-901</v>
      </c>
      <c r="Z46" s="337">
        <f t="shared" si="7"/>
        <v>-901</v>
      </c>
      <c r="AA46" s="337">
        <f t="shared" si="7"/>
        <v>-901</v>
      </c>
      <c r="AB46" s="337">
        <f t="shared" si="7"/>
        <v>-901</v>
      </c>
      <c r="AC46" s="337">
        <f t="shared" si="7"/>
        <v>-901</v>
      </c>
      <c r="AD46" s="337">
        <f t="shared" si="7"/>
        <v>-901</v>
      </c>
      <c r="AE46" s="337">
        <f t="shared" si="7"/>
        <v>-901</v>
      </c>
      <c r="AF46" s="337">
        <f t="shared" si="7"/>
        <v>-901</v>
      </c>
      <c r="AG46" s="337">
        <f t="shared" si="7"/>
        <v>-901</v>
      </c>
      <c r="AH46" s="343" t="str">
        <f t="shared" si="3"/>
        <v/>
      </c>
      <c r="AI46" s="88"/>
      <c r="AJ46" s="83"/>
    </row>
    <row r="47" spans="1:36">
      <c r="A47" s="65">
        <f t="shared" si="4"/>
        <v>1924</v>
      </c>
      <c r="B47" s="84">
        <v>8918</v>
      </c>
      <c r="C47" s="77">
        <v>-901</v>
      </c>
      <c r="D47" s="78">
        <f t="shared" si="5"/>
        <v>-901</v>
      </c>
      <c r="E47" s="335">
        <v>28</v>
      </c>
      <c r="F47" s="341">
        <v>1953</v>
      </c>
      <c r="G47" s="337">
        <f t="shared" si="6"/>
        <v>-901</v>
      </c>
      <c r="H47" s="337">
        <f t="shared" si="6"/>
        <v>-901</v>
      </c>
      <c r="I47" s="337">
        <f t="shared" si="6"/>
        <v>-901</v>
      </c>
      <c r="J47" s="337">
        <f t="shared" si="6"/>
        <v>-901</v>
      </c>
      <c r="K47" s="337">
        <f t="shared" si="6"/>
        <v>-901</v>
      </c>
      <c r="L47" s="337">
        <f t="shared" si="6"/>
        <v>-901</v>
      </c>
      <c r="M47" s="337">
        <f t="shared" si="6"/>
        <v>-901</v>
      </c>
      <c r="N47" s="337">
        <f t="shared" si="6"/>
        <v>-901</v>
      </c>
      <c r="O47" s="337">
        <f t="shared" si="6"/>
        <v>-901</v>
      </c>
      <c r="P47" s="337">
        <f t="shared" si="6"/>
        <v>-901</v>
      </c>
      <c r="Q47" s="337">
        <f t="shared" si="6"/>
        <v>-901</v>
      </c>
      <c r="R47" s="337">
        <f t="shared" si="6"/>
        <v>-901</v>
      </c>
      <c r="S47" s="342" t="str">
        <f t="shared" si="1"/>
        <v/>
      </c>
      <c r="T47" s="339"/>
      <c r="U47" s="341">
        <v>1953</v>
      </c>
      <c r="V47" s="337">
        <f t="shared" si="7"/>
        <v>-901</v>
      </c>
      <c r="W47" s="337">
        <f t="shared" si="7"/>
        <v>-901</v>
      </c>
      <c r="X47" s="337">
        <f t="shared" si="7"/>
        <v>-901</v>
      </c>
      <c r="Y47" s="337">
        <f t="shared" si="7"/>
        <v>-901</v>
      </c>
      <c r="Z47" s="337">
        <f t="shared" si="7"/>
        <v>-901</v>
      </c>
      <c r="AA47" s="337">
        <f t="shared" si="7"/>
        <v>-901</v>
      </c>
      <c r="AB47" s="337">
        <f t="shared" si="7"/>
        <v>-901</v>
      </c>
      <c r="AC47" s="337">
        <f t="shared" si="7"/>
        <v>-901</v>
      </c>
      <c r="AD47" s="337">
        <f t="shared" si="7"/>
        <v>-901</v>
      </c>
      <c r="AE47" s="337">
        <f t="shared" si="7"/>
        <v>-901</v>
      </c>
      <c r="AF47" s="337">
        <f t="shared" si="7"/>
        <v>-901</v>
      </c>
      <c r="AG47" s="337">
        <f t="shared" si="7"/>
        <v>-901</v>
      </c>
      <c r="AH47" s="343" t="str">
        <f t="shared" si="3"/>
        <v/>
      </c>
      <c r="AI47" s="88"/>
      <c r="AJ47" s="83"/>
    </row>
    <row r="48" spans="1:36">
      <c r="A48" s="65">
        <f t="shared" si="4"/>
        <v>1924</v>
      </c>
      <c r="B48" s="84">
        <v>8948</v>
      </c>
      <c r="C48" s="77">
        <v>-901</v>
      </c>
      <c r="D48" s="78">
        <f t="shared" si="5"/>
        <v>-901</v>
      </c>
      <c r="E48" s="335">
        <v>28</v>
      </c>
      <c r="F48" s="341">
        <v>1954</v>
      </c>
      <c r="G48" s="337">
        <f t="shared" si="6"/>
        <v>-901</v>
      </c>
      <c r="H48" s="337">
        <f t="shared" si="6"/>
        <v>-901</v>
      </c>
      <c r="I48" s="337">
        <f t="shared" si="6"/>
        <v>-901</v>
      </c>
      <c r="J48" s="337">
        <f t="shared" si="6"/>
        <v>-901</v>
      </c>
      <c r="K48" s="337">
        <f t="shared" si="6"/>
        <v>-901</v>
      </c>
      <c r="L48" s="337">
        <f t="shared" si="6"/>
        <v>-901</v>
      </c>
      <c r="M48" s="337">
        <f t="shared" si="6"/>
        <v>-901</v>
      </c>
      <c r="N48" s="337">
        <f t="shared" si="6"/>
        <v>-901</v>
      </c>
      <c r="O48" s="337">
        <f t="shared" si="6"/>
        <v>-901</v>
      </c>
      <c r="P48" s="337">
        <f t="shared" si="6"/>
        <v>-901</v>
      </c>
      <c r="Q48" s="337">
        <f t="shared" si="6"/>
        <v>-901</v>
      </c>
      <c r="R48" s="337">
        <f t="shared" si="6"/>
        <v>-901</v>
      </c>
      <c r="S48" s="342" t="str">
        <f t="shared" si="1"/>
        <v/>
      </c>
      <c r="T48" s="339"/>
      <c r="U48" s="341">
        <v>1954</v>
      </c>
      <c r="V48" s="337">
        <f t="shared" si="7"/>
        <v>-901</v>
      </c>
      <c r="W48" s="337">
        <f t="shared" si="7"/>
        <v>-901</v>
      </c>
      <c r="X48" s="337">
        <f t="shared" si="7"/>
        <v>-901</v>
      </c>
      <c r="Y48" s="337">
        <f t="shared" si="7"/>
        <v>-901</v>
      </c>
      <c r="Z48" s="337">
        <f t="shared" si="7"/>
        <v>-901</v>
      </c>
      <c r="AA48" s="337">
        <f t="shared" si="7"/>
        <v>-901</v>
      </c>
      <c r="AB48" s="337">
        <f t="shared" si="7"/>
        <v>-901</v>
      </c>
      <c r="AC48" s="337">
        <f t="shared" si="7"/>
        <v>-901</v>
      </c>
      <c r="AD48" s="337">
        <f t="shared" si="7"/>
        <v>-901</v>
      </c>
      <c r="AE48" s="337">
        <f t="shared" si="7"/>
        <v>-901</v>
      </c>
      <c r="AF48" s="337">
        <f t="shared" si="7"/>
        <v>-901</v>
      </c>
      <c r="AG48" s="337">
        <f t="shared" si="7"/>
        <v>-901</v>
      </c>
      <c r="AH48" s="343" t="str">
        <f t="shared" si="3"/>
        <v/>
      </c>
      <c r="AI48" s="88"/>
      <c r="AJ48" s="83"/>
    </row>
    <row r="49" spans="1:36">
      <c r="A49" s="65">
        <f t="shared" si="4"/>
        <v>1924</v>
      </c>
      <c r="B49" s="84">
        <v>8979</v>
      </c>
      <c r="C49" s="77">
        <v>-901</v>
      </c>
      <c r="D49" s="78">
        <f t="shared" si="5"/>
        <v>-901</v>
      </c>
      <c r="E49" s="335">
        <v>28</v>
      </c>
      <c r="F49" s="341">
        <v>1955</v>
      </c>
      <c r="G49" s="337">
        <f t="shared" ref="G49:R70" si="8">INDEX($C$16:$C$2000,($F49-1922)*12+G$12,1)</f>
        <v>-901</v>
      </c>
      <c r="H49" s="337">
        <f t="shared" si="8"/>
        <v>-901</v>
      </c>
      <c r="I49" s="337">
        <f t="shared" si="8"/>
        <v>-901</v>
      </c>
      <c r="J49" s="337">
        <f t="shared" si="8"/>
        <v>-901</v>
      </c>
      <c r="K49" s="337">
        <f t="shared" si="8"/>
        <v>-901</v>
      </c>
      <c r="L49" s="337">
        <f t="shared" si="8"/>
        <v>-901</v>
      </c>
      <c r="M49" s="337">
        <f t="shared" si="8"/>
        <v>-901</v>
      </c>
      <c r="N49" s="337">
        <f t="shared" si="8"/>
        <v>-901</v>
      </c>
      <c r="O49" s="337">
        <f t="shared" si="8"/>
        <v>-901</v>
      </c>
      <c r="P49" s="337">
        <f t="shared" si="8"/>
        <v>-901</v>
      </c>
      <c r="Q49" s="337">
        <f t="shared" si="8"/>
        <v>-901</v>
      </c>
      <c r="R49" s="337">
        <f t="shared" si="8"/>
        <v>-901</v>
      </c>
      <c r="S49" s="342" t="str">
        <f t="shared" si="1"/>
        <v/>
      </c>
      <c r="T49" s="339"/>
      <c r="U49" s="341">
        <v>1955</v>
      </c>
      <c r="V49" s="337">
        <f t="shared" ref="V49:AG70" si="9">IF(INDEX($D$16:$D$2000,($U49-1922)*12+V$12,1)&lt;&gt;-901,INDEX($D$16:$D$2000,($U49-1922)*12+V$12,1)*1000,-901)</f>
        <v>-901</v>
      </c>
      <c r="W49" s="337">
        <f t="shared" si="9"/>
        <v>-901</v>
      </c>
      <c r="X49" s="337">
        <f t="shared" si="9"/>
        <v>-901</v>
      </c>
      <c r="Y49" s="337">
        <f t="shared" si="9"/>
        <v>-901</v>
      </c>
      <c r="Z49" s="337">
        <f t="shared" si="9"/>
        <v>-901</v>
      </c>
      <c r="AA49" s="337">
        <f t="shared" si="9"/>
        <v>-901</v>
      </c>
      <c r="AB49" s="337">
        <f t="shared" si="9"/>
        <v>-901</v>
      </c>
      <c r="AC49" s="337">
        <f t="shared" si="9"/>
        <v>-901</v>
      </c>
      <c r="AD49" s="337">
        <f t="shared" si="9"/>
        <v>-901</v>
      </c>
      <c r="AE49" s="337">
        <f t="shared" si="9"/>
        <v>-901</v>
      </c>
      <c r="AF49" s="337">
        <f t="shared" si="9"/>
        <v>-901</v>
      </c>
      <c r="AG49" s="337">
        <f t="shared" si="9"/>
        <v>-901</v>
      </c>
      <c r="AH49" s="343" t="str">
        <f t="shared" si="3"/>
        <v/>
      </c>
      <c r="AI49" s="88"/>
      <c r="AJ49" s="83"/>
    </row>
    <row r="50" spans="1:36">
      <c r="A50" s="65">
        <f t="shared" si="4"/>
        <v>1924</v>
      </c>
      <c r="B50" s="84">
        <v>9010</v>
      </c>
      <c r="C50" s="77">
        <v>-901</v>
      </c>
      <c r="D50" s="78">
        <f t="shared" si="5"/>
        <v>-901</v>
      </c>
      <c r="E50" s="335">
        <v>29</v>
      </c>
      <c r="F50" s="341">
        <v>1956</v>
      </c>
      <c r="G50" s="337">
        <f t="shared" si="8"/>
        <v>-901</v>
      </c>
      <c r="H50" s="337">
        <f t="shared" si="8"/>
        <v>-901</v>
      </c>
      <c r="I50" s="337">
        <f t="shared" si="8"/>
        <v>-901</v>
      </c>
      <c r="J50" s="337">
        <f t="shared" si="8"/>
        <v>-901</v>
      </c>
      <c r="K50" s="337">
        <f t="shared" si="8"/>
        <v>-901</v>
      </c>
      <c r="L50" s="337">
        <f t="shared" si="8"/>
        <v>-901</v>
      </c>
      <c r="M50" s="337">
        <f t="shared" si="8"/>
        <v>-901</v>
      </c>
      <c r="N50" s="337">
        <f t="shared" si="8"/>
        <v>-901</v>
      </c>
      <c r="O50" s="337">
        <f t="shared" si="8"/>
        <v>-901</v>
      </c>
      <c r="P50" s="337">
        <f t="shared" si="8"/>
        <v>-901</v>
      </c>
      <c r="Q50" s="337">
        <f t="shared" si="8"/>
        <v>-901</v>
      </c>
      <c r="R50" s="337">
        <f t="shared" si="8"/>
        <v>-901</v>
      </c>
      <c r="S50" s="342" t="str">
        <f t="shared" si="1"/>
        <v/>
      </c>
      <c r="T50" s="339"/>
      <c r="U50" s="341">
        <v>1956</v>
      </c>
      <c r="V50" s="337">
        <f t="shared" si="9"/>
        <v>-901</v>
      </c>
      <c r="W50" s="337">
        <f t="shared" si="9"/>
        <v>-901</v>
      </c>
      <c r="X50" s="337">
        <f t="shared" si="9"/>
        <v>-901</v>
      </c>
      <c r="Y50" s="337">
        <f t="shared" si="9"/>
        <v>-901</v>
      </c>
      <c r="Z50" s="337">
        <f t="shared" si="9"/>
        <v>-901</v>
      </c>
      <c r="AA50" s="337">
        <f t="shared" si="9"/>
        <v>-901</v>
      </c>
      <c r="AB50" s="337">
        <f t="shared" si="9"/>
        <v>-901</v>
      </c>
      <c r="AC50" s="337">
        <f t="shared" si="9"/>
        <v>-901</v>
      </c>
      <c r="AD50" s="337">
        <f t="shared" si="9"/>
        <v>-901</v>
      </c>
      <c r="AE50" s="337">
        <f t="shared" si="9"/>
        <v>-901</v>
      </c>
      <c r="AF50" s="337">
        <f t="shared" si="9"/>
        <v>-901</v>
      </c>
      <c r="AG50" s="337">
        <f t="shared" si="9"/>
        <v>-901</v>
      </c>
      <c r="AH50" s="343" t="str">
        <f t="shared" si="3"/>
        <v/>
      </c>
      <c r="AI50" s="88"/>
      <c r="AJ50" s="83"/>
    </row>
    <row r="51" spans="1:36">
      <c r="A51" s="65">
        <f t="shared" si="4"/>
        <v>1924</v>
      </c>
      <c r="B51" s="84">
        <v>9040</v>
      </c>
      <c r="C51" s="77">
        <v>-901</v>
      </c>
      <c r="D51" s="78">
        <f t="shared" si="5"/>
        <v>-901</v>
      </c>
      <c r="E51" s="335">
        <v>28</v>
      </c>
      <c r="F51" s="341">
        <v>1957</v>
      </c>
      <c r="G51" s="337">
        <f t="shared" si="8"/>
        <v>-901</v>
      </c>
      <c r="H51" s="337">
        <f t="shared" si="8"/>
        <v>-901</v>
      </c>
      <c r="I51" s="337">
        <f t="shared" si="8"/>
        <v>-901</v>
      </c>
      <c r="J51" s="337">
        <f t="shared" si="8"/>
        <v>-901</v>
      </c>
      <c r="K51" s="337">
        <f t="shared" si="8"/>
        <v>-901</v>
      </c>
      <c r="L51" s="337">
        <f t="shared" si="8"/>
        <v>-901</v>
      </c>
      <c r="M51" s="337">
        <f t="shared" si="8"/>
        <v>-901</v>
      </c>
      <c r="N51" s="337">
        <f t="shared" si="8"/>
        <v>-901</v>
      </c>
      <c r="O51" s="337">
        <f t="shared" si="8"/>
        <v>-901</v>
      </c>
      <c r="P51" s="337">
        <f t="shared" si="8"/>
        <v>-901</v>
      </c>
      <c r="Q51" s="337">
        <f t="shared" si="8"/>
        <v>-901</v>
      </c>
      <c r="R51" s="337">
        <f t="shared" si="8"/>
        <v>-901</v>
      </c>
      <c r="S51" s="342" t="str">
        <f t="shared" si="1"/>
        <v/>
      </c>
      <c r="T51" s="339"/>
      <c r="U51" s="341">
        <v>1957</v>
      </c>
      <c r="V51" s="337">
        <f t="shared" si="9"/>
        <v>-901</v>
      </c>
      <c r="W51" s="337">
        <f t="shared" si="9"/>
        <v>-901</v>
      </c>
      <c r="X51" s="337">
        <f t="shared" si="9"/>
        <v>-901</v>
      </c>
      <c r="Y51" s="337">
        <f t="shared" si="9"/>
        <v>-901</v>
      </c>
      <c r="Z51" s="337">
        <f t="shared" si="9"/>
        <v>-901</v>
      </c>
      <c r="AA51" s="337">
        <f t="shared" si="9"/>
        <v>-901</v>
      </c>
      <c r="AB51" s="337">
        <f t="shared" si="9"/>
        <v>-901</v>
      </c>
      <c r="AC51" s="337">
        <f t="shared" si="9"/>
        <v>-901</v>
      </c>
      <c r="AD51" s="337">
        <f t="shared" si="9"/>
        <v>-901</v>
      </c>
      <c r="AE51" s="337">
        <f t="shared" si="9"/>
        <v>-901</v>
      </c>
      <c r="AF51" s="337">
        <f t="shared" si="9"/>
        <v>-901</v>
      </c>
      <c r="AG51" s="337">
        <f t="shared" si="9"/>
        <v>-901</v>
      </c>
      <c r="AH51" s="343" t="str">
        <f t="shared" si="3"/>
        <v/>
      </c>
      <c r="AI51" s="88"/>
      <c r="AJ51" s="83"/>
    </row>
    <row r="52" spans="1:36">
      <c r="A52" s="65">
        <f t="shared" si="4"/>
        <v>1925</v>
      </c>
      <c r="B52" s="84">
        <v>9071</v>
      </c>
      <c r="C52" s="77">
        <v>-901</v>
      </c>
      <c r="D52" s="78">
        <f t="shared" si="5"/>
        <v>-901</v>
      </c>
      <c r="E52" s="335">
        <v>28</v>
      </c>
      <c r="F52" s="341">
        <v>1958</v>
      </c>
      <c r="G52" s="337">
        <f t="shared" si="8"/>
        <v>-901</v>
      </c>
      <c r="H52" s="337">
        <f t="shared" si="8"/>
        <v>-901</v>
      </c>
      <c r="I52" s="337">
        <f t="shared" si="8"/>
        <v>-901</v>
      </c>
      <c r="J52" s="337">
        <f t="shared" si="8"/>
        <v>-901</v>
      </c>
      <c r="K52" s="337">
        <f t="shared" si="8"/>
        <v>-901</v>
      </c>
      <c r="L52" s="337">
        <f t="shared" si="8"/>
        <v>-901</v>
      </c>
      <c r="M52" s="337">
        <f t="shared" si="8"/>
        <v>-901</v>
      </c>
      <c r="N52" s="337">
        <f t="shared" si="8"/>
        <v>-901</v>
      </c>
      <c r="O52" s="337">
        <f t="shared" si="8"/>
        <v>-901</v>
      </c>
      <c r="P52" s="337">
        <f t="shared" si="8"/>
        <v>-901</v>
      </c>
      <c r="Q52" s="337">
        <f t="shared" si="8"/>
        <v>-901</v>
      </c>
      <c r="R52" s="337">
        <f t="shared" si="8"/>
        <v>-901</v>
      </c>
      <c r="S52" s="342" t="str">
        <f t="shared" si="1"/>
        <v/>
      </c>
      <c r="T52" s="339"/>
      <c r="U52" s="341">
        <v>1958</v>
      </c>
      <c r="V52" s="337">
        <f t="shared" si="9"/>
        <v>-901</v>
      </c>
      <c r="W52" s="337">
        <f t="shared" si="9"/>
        <v>-901</v>
      </c>
      <c r="X52" s="337">
        <f t="shared" si="9"/>
        <v>-901</v>
      </c>
      <c r="Y52" s="337">
        <f t="shared" si="9"/>
        <v>-901</v>
      </c>
      <c r="Z52" s="337">
        <f t="shared" si="9"/>
        <v>-901</v>
      </c>
      <c r="AA52" s="337">
        <f t="shared" si="9"/>
        <v>-901</v>
      </c>
      <c r="AB52" s="337">
        <f t="shared" si="9"/>
        <v>-901</v>
      </c>
      <c r="AC52" s="337">
        <f t="shared" si="9"/>
        <v>-901</v>
      </c>
      <c r="AD52" s="337">
        <f t="shared" si="9"/>
        <v>-901</v>
      </c>
      <c r="AE52" s="337">
        <f t="shared" si="9"/>
        <v>-901</v>
      </c>
      <c r="AF52" s="337">
        <f t="shared" si="9"/>
        <v>-901</v>
      </c>
      <c r="AG52" s="337">
        <f t="shared" si="9"/>
        <v>-901</v>
      </c>
      <c r="AH52" s="343" t="str">
        <f t="shared" si="3"/>
        <v/>
      </c>
      <c r="AI52" s="88"/>
      <c r="AJ52" s="83"/>
    </row>
    <row r="53" spans="1:36">
      <c r="A53" s="65">
        <f t="shared" si="4"/>
        <v>1925</v>
      </c>
      <c r="B53" s="84">
        <v>9101</v>
      </c>
      <c r="C53" s="77">
        <v>-901</v>
      </c>
      <c r="D53" s="78">
        <f t="shared" si="5"/>
        <v>-901</v>
      </c>
      <c r="E53" s="335">
        <v>28</v>
      </c>
      <c r="F53" s="341">
        <v>1959</v>
      </c>
      <c r="G53" s="337">
        <f t="shared" si="8"/>
        <v>-901</v>
      </c>
      <c r="H53" s="337">
        <f t="shared" si="8"/>
        <v>-901</v>
      </c>
      <c r="I53" s="337">
        <f t="shared" si="8"/>
        <v>-901</v>
      </c>
      <c r="J53" s="337">
        <f t="shared" si="8"/>
        <v>-901</v>
      </c>
      <c r="K53" s="337">
        <f t="shared" si="8"/>
        <v>-901</v>
      </c>
      <c r="L53" s="337">
        <f t="shared" si="8"/>
        <v>-901</v>
      </c>
      <c r="M53" s="337">
        <f t="shared" si="8"/>
        <v>-901</v>
      </c>
      <c r="N53" s="337">
        <f t="shared" si="8"/>
        <v>-901</v>
      </c>
      <c r="O53" s="337">
        <f t="shared" si="8"/>
        <v>-901</v>
      </c>
      <c r="P53" s="337">
        <f t="shared" si="8"/>
        <v>-901</v>
      </c>
      <c r="Q53" s="337">
        <f t="shared" si="8"/>
        <v>-901</v>
      </c>
      <c r="R53" s="337">
        <f t="shared" si="8"/>
        <v>-901</v>
      </c>
      <c r="S53" s="342" t="str">
        <f t="shared" si="1"/>
        <v/>
      </c>
      <c r="T53" s="339"/>
      <c r="U53" s="341">
        <v>1959</v>
      </c>
      <c r="V53" s="337">
        <f t="shared" si="9"/>
        <v>-901</v>
      </c>
      <c r="W53" s="337">
        <f t="shared" si="9"/>
        <v>-901</v>
      </c>
      <c r="X53" s="337">
        <f t="shared" si="9"/>
        <v>-901</v>
      </c>
      <c r="Y53" s="337">
        <f t="shared" si="9"/>
        <v>-901</v>
      </c>
      <c r="Z53" s="337">
        <f t="shared" si="9"/>
        <v>-901</v>
      </c>
      <c r="AA53" s="337">
        <f t="shared" si="9"/>
        <v>-901</v>
      </c>
      <c r="AB53" s="337">
        <f t="shared" si="9"/>
        <v>-901</v>
      </c>
      <c r="AC53" s="337">
        <f t="shared" si="9"/>
        <v>-901</v>
      </c>
      <c r="AD53" s="337">
        <f t="shared" si="9"/>
        <v>-901</v>
      </c>
      <c r="AE53" s="337">
        <f t="shared" si="9"/>
        <v>-901</v>
      </c>
      <c r="AF53" s="337">
        <f t="shared" si="9"/>
        <v>-901</v>
      </c>
      <c r="AG53" s="337">
        <f t="shared" si="9"/>
        <v>-901</v>
      </c>
      <c r="AH53" s="343" t="str">
        <f t="shared" si="3"/>
        <v/>
      </c>
      <c r="AI53" s="88"/>
      <c r="AJ53" s="83"/>
    </row>
    <row r="54" spans="1:36">
      <c r="A54" s="65">
        <f t="shared" si="4"/>
        <v>1925</v>
      </c>
      <c r="B54" s="84">
        <v>9132</v>
      </c>
      <c r="C54" s="77">
        <v>-901</v>
      </c>
      <c r="D54" s="78">
        <f t="shared" si="5"/>
        <v>-901</v>
      </c>
      <c r="E54" s="335">
        <v>29</v>
      </c>
      <c r="F54" s="341">
        <v>1960</v>
      </c>
      <c r="G54" s="337">
        <f t="shared" si="8"/>
        <v>-901</v>
      </c>
      <c r="H54" s="337">
        <f t="shared" si="8"/>
        <v>-901</v>
      </c>
      <c r="I54" s="337">
        <f t="shared" si="8"/>
        <v>-901</v>
      </c>
      <c r="J54" s="337">
        <f t="shared" si="8"/>
        <v>-901</v>
      </c>
      <c r="K54" s="337">
        <f t="shared" si="8"/>
        <v>-901</v>
      </c>
      <c r="L54" s="337">
        <f t="shared" si="8"/>
        <v>-901</v>
      </c>
      <c r="M54" s="337">
        <f t="shared" si="8"/>
        <v>-901</v>
      </c>
      <c r="N54" s="337">
        <f t="shared" si="8"/>
        <v>-901</v>
      </c>
      <c r="O54" s="337">
        <f t="shared" si="8"/>
        <v>-901</v>
      </c>
      <c r="P54" s="337">
        <f t="shared" si="8"/>
        <v>-901</v>
      </c>
      <c r="Q54" s="337">
        <f t="shared" si="8"/>
        <v>-901</v>
      </c>
      <c r="R54" s="337">
        <f t="shared" si="8"/>
        <v>-901</v>
      </c>
      <c r="S54" s="342" t="str">
        <f t="shared" si="1"/>
        <v/>
      </c>
      <c r="T54" s="339"/>
      <c r="U54" s="341">
        <v>1960</v>
      </c>
      <c r="V54" s="337">
        <f t="shared" si="9"/>
        <v>-901</v>
      </c>
      <c r="W54" s="337">
        <f t="shared" si="9"/>
        <v>-901</v>
      </c>
      <c r="X54" s="337">
        <f t="shared" si="9"/>
        <v>-901</v>
      </c>
      <c r="Y54" s="337">
        <f t="shared" si="9"/>
        <v>-901</v>
      </c>
      <c r="Z54" s="337">
        <f t="shared" si="9"/>
        <v>-901</v>
      </c>
      <c r="AA54" s="337">
        <f t="shared" si="9"/>
        <v>-901</v>
      </c>
      <c r="AB54" s="337">
        <f t="shared" si="9"/>
        <v>-901</v>
      </c>
      <c r="AC54" s="337">
        <f t="shared" si="9"/>
        <v>-901</v>
      </c>
      <c r="AD54" s="337">
        <f t="shared" si="9"/>
        <v>-901</v>
      </c>
      <c r="AE54" s="337">
        <f t="shared" si="9"/>
        <v>-901</v>
      </c>
      <c r="AF54" s="337">
        <f t="shared" si="9"/>
        <v>-901</v>
      </c>
      <c r="AG54" s="337">
        <f t="shared" si="9"/>
        <v>-901</v>
      </c>
      <c r="AH54" s="343" t="str">
        <f t="shared" si="3"/>
        <v/>
      </c>
      <c r="AI54" s="88"/>
      <c r="AJ54" s="83"/>
    </row>
    <row r="55" spans="1:36">
      <c r="A55" s="65">
        <f t="shared" si="4"/>
        <v>1925</v>
      </c>
      <c r="B55" s="84">
        <v>9163</v>
      </c>
      <c r="C55" s="77">
        <v>-901</v>
      </c>
      <c r="D55" s="78">
        <f t="shared" si="5"/>
        <v>-901</v>
      </c>
      <c r="E55" s="335">
        <v>28</v>
      </c>
      <c r="F55" s="341">
        <v>1961</v>
      </c>
      <c r="G55" s="337">
        <f t="shared" si="8"/>
        <v>-901</v>
      </c>
      <c r="H55" s="337">
        <f t="shared" si="8"/>
        <v>-901</v>
      </c>
      <c r="I55" s="337">
        <f t="shared" si="8"/>
        <v>-901</v>
      </c>
      <c r="J55" s="337">
        <f t="shared" si="8"/>
        <v>-901</v>
      </c>
      <c r="K55" s="337">
        <f t="shared" si="8"/>
        <v>-901</v>
      </c>
      <c r="L55" s="337">
        <f t="shared" si="8"/>
        <v>-901</v>
      </c>
      <c r="M55" s="337">
        <f t="shared" si="8"/>
        <v>-901</v>
      </c>
      <c r="N55" s="337">
        <f t="shared" si="8"/>
        <v>-901</v>
      </c>
      <c r="O55" s="337">
        <f t="shared" si="8"/>
        <v>-901</v>
      </c>
      <c r="P55" s="337">
        <f t="shared" si="8"/>
        <v>-901</v>
      </c>
      <c r="Q55" s="337">
        <f t="shared" si="8"/>
        <v>-901</v>
      </c>
      <c r="R55" s="337">
        <f t="shared" si="8"/>
        <v>-901</v>
      </c>
      <c r="S55" s="342" t="str">
        <f t="shared" si="1"/>
        <v/>
      </c>
      <c r="T55" s="339"/>
      <c r="U55" s="341">
        <v>1961</v>
      </c>
      <c r="V55" s="337">
        <f t="shared" si="9"/>
        <v>-901</v>
      </c>
      <c r="W55" s="337">
        <f t="shared" si="9"/>
        <v>-901</v>
      </c>
      <c r="X55" s="337">
        <f t="shared" si="9"/>
        <v>-901</v>
      </c>
      <c r="Y55" s="337">
        <f t="shared" si="9"/>
        <v>-901</v>
      </c>
      <c r="Z55" s="337">
        <f t="shared" si="9"/>
        <v>-901</v>
      </c>
      <c r="AA55" s="337">
        <f t="shared" si="9"/>
        <v>-901</v>
      </c>
      <c r="AB55" s="337">
        <f t="shared" si="9"/>
        <v>-901</v>
      </c>
      <c r="AC55" s="337">
        <f t="shared" si="9"/>
        <v>-901</v>
      </c>
      <c r="AD55" s="337">
        <f t="shared" si="9"/>
        <v>-901</v>
      </c>
      <c r="AE55" s="337">
        <f t="shared" si="9"/>
        <v>-901</v>
      </c>
      <c r="AF55" s="337">
        <f t="shared" si="9"/>
        <v>-901</v>
      </c>
      <c r="AG55" s="337">
        <f t="shared" si="9"/>
        <v>-901</v>
      </c>
      <c r="AH55" s="343" t="str">
        <f t="shared" si="3"/>
        <v/>
      </c>
      <c r="AI55" s="88"/>
      <c r="AJ55" s="83"/>
    </row>
    <row r="56" spans="1:36">
      <c r="A56" s="65">
        <f t="shared" si="4"/>
        <v>1925</v>
      </c>
      <c r="B56" s="84">
        <v>9191</v>
      </c>
      <c r="C56" s="77">
        <v>-901</v>
      </c>
      <c r="D56" s="78">
        <f t="shared" si="5"/>
        <v>-901</v>
      </c>
      <c r="E56" s="335">
        <v>28</v>
      </c>
      <c r="F56" s="341">
        <v>1962</v>
      </c>
      <c r="G56" s="337">
        <f t="shared" si="8"/>
        <v>-901</v>
      </c>
      <c r="H56" s="337">
        <f t="shared" si="8"/>
        <v>-901</v>
      </c>
      <c r="I56" s="337">
        <f t="shared" si="8"/>
        <v>-901</v>
      </c>
      <c r="J56" s="337">
        <f t="shared" si="8"/>
        <v>-901</v>
      </c>
      <c r="K56" s="337">
        <f t="shared" si="8"/>
        <v>-901</v>
      </c>
      <c r="L56" s="337">
        <f t="shared" si="8"/>
        <v>-901</v>
      </c>
      <c r="M56" s="337">
        <f t="shared" si="8"/>
        <v>-901</v>
      </c>
      <c r="N56" s="337">
        <f t="shared" si="8"/>
        <v>-901</v>
      </c>
      <c r="O56" s="337">
        <f t="shared" si="8"/>
        <v>-901</v>
      </c>
      <c r="P56" s="337">
        <f t="shared" si="8"/>
        <v>-901</v>
      </c>
      <c r="Q56" s="337">
        <f t="shared" si="8"/>
        <v>-901</v>
      </c>
      <c r="R56" s="337">
        <f t="shared" si="8"/>
        <v>-901</v>
      </c>
      <c r="S56" s="342" t="str">
        <f t="shared" si="1"/>
        <v/>
      </c>
      <c r="T56" s="339"/>
      <c r="U56" s="341">
        <v>1962</v>
      </c>
      <c r="V56" s="337">
        <f t="shared" si="9"/>
        <v>-901</v>
      </c>
      <c r="W56" s="337">
        <f t="shared" si="9"/>
        <v>-901</v>
      </c>
      <c r="X56" s="337">
        <f t="shared" si="9"/>
        <v>-901</v>
      </c>
      <c r="Y56" s="337">
        <f t="shared" si="9"/>
        <v>-901</v>
      </c>
      <c r="Z56" s="337">
        <f t="shared" si="9"/>
        <v>-901</v>
      </c>
      <c r="AA56" s="337">
        <f t="shared" si="9"/>
        <v>-901</v>
      </c>
      <c r="AB56" s="337">
        <f t="shared" si="9"/>
        <v>-901</v>
      </c>
      <c r="AC56" s="337">
        <f t="shared" si="9"/>
        <v>-901</v>
      </c>
      <c r="AD56" s="337">
        <f t="shared" si="9"/>
        <v>-901</v>
      </c>
      <c r="AE56" s="337">
        <f t="shared" si="9"/>
        <v>-901</v>
      </c>
      <c r="AF56" s="337">
        <f t="shared" si="9"/>
        <v>-901</v>
      </c>
      <c r="AG56" s="337">
        <f t="shared" si="9"/>
        <v>-901</v>
      </c>
      <c r="AH56" s="343" t="str">
        <f t="shared" si="3"/>
        <v/>
      </c>
      <c r="AI56" s="88"/>
      <c r="AJ56" s="83"/>
    </row>
    <row r="57" spans="1:36">
      <c r="A57" s="65">
        <f t="shared" si="4"/>
        <v>1925</v>
      </c>
      <c r="B57" s="84">
        <v>9222</v>
      </c>
      <c r="C57" s="77">
        <v>-901</v>
      </c>
      <c r="D57" s="78">
        <f t="shared" si="5"/>
        <v>-901</v>
      </c>
      <c r="E57" s="335">
        <v>28</v>
      </c>
      <c r="F57" s="341">
        <v>1963</v>
      </c>
      <c r="G57" s="337">
        <f t="shared" si="8"/>
        <v>-901</v>
      </c>
      <c r="H57" s="337">
        <f t="shared" si="8"/>
        <v>-901</v>
      </c>
      <c r="I57" s="337">
        <f t="shared" si="8"/>
        <v>-901</v>
      </c>
      <c r="J57" s="337">
        <f t="shared" si="8"/>
        <v>-901</v>
      </c>
      <c r="K57" s="337">
        <f t="shared" si="8"/>
        <v>-901</v>
      </c>
      <c r="L57" s="337">
        <f t="shared" si="8"/>
        <v>-901</v>
      </c>
      <c r="M57" s="337">
        <f t="shared" si="8"/>
        <v>-901</v>
      </c>
      <c r="N57" s="337">
        <f t="shared" si="8"/>
        <v>-901</v>
      </c>
      <c r="O57" s="337">
        <f t="shared" si="8"/>
        <v>-901</v>
      </c>
      <c r="P57" s="337">
        <f t="shared" si="8"/>
        <v>-901</v>
      </c>
      <c r="Q57" s="337">
        <f t="shared" si="8"/>
        <v>-901</v>
      </c>
      <c r="R57" s="337">
        <f t="shared" si="8"/>
        <v>-901</v>
      </c>
      <c r="S57" s="342" t="str">
        <f t="shared" si="1"/>
        <v/>
      </c>
      <c r="T57" s="339"/>
      <c r="U57" s="341">
        <v>1963</v>
      </c>
      <c r="V57" s="337">
        <f t="shared" si="9"/>
        <v>-901</v>
      </c>
      <c r="W57" s="337">
        <f t="shared" si="9"/>
        <v>-901</v>
      </c>
      <c r="X57" s="337">
        <f t="shared" si="9"/>
        <v>-901</v>
      </c>
      <c r="Y57" s="337">
        <f t="shared" si="9"/>
        <v>-901</v>
      </c>
      <c r="Z57" s="337">
        <f t="shared" si="9"/>
        <v>-901</v>
      </c>
      <c r="AA57" s="337">
        <f t="shared" si="9"/>
        <v>-901</v>
      </c>
      <c r="AB57" s="337">
        <f t="shared" si="9"/>
        <v>-901</v>
      </c>
      <c r="AC57" s="337">
        <f t="shared" si="9"/>
        <v>-901</v>
      </c>
      <c r="AD57" s="337">
        <f t="shared" si="9"/>
        <v>-901</v>
      </c>
      <c r="AE57" s="337">
        <f t="shared" si="9"/>
        <v>-901</v>
      </c>
      <c r="AF57" s="337">
        <f t="shared" si="9"/>
        <v>-901</v>
      </c>
      <c r="AG57" s="337">
        <f t="shared" si="9"/>
        <v>-901</v>
      </c>
      <c r="AH57" s="343" t="str">
        <f t="shared" si="3"/>
        <v/>
      </c>
      <c r="AI57" s="88"/>
      <c r="AJ57" s="83"/>
    </row>
    <row r="58" spans="1:36">
      <c r="A58" s="65">
        <f t="shared" si="4"/>
        <v>1925</v>
      </c>
      <c r="B58" s="84">
        <v>9252</v>
      </c>
      <c r="C58" s="77">
        <v>-901</v>
      </c>
      <c r="D58" s="78">
        <f t="shared" si="5"/>
        <v>-901</v>
      </c>
      <c r="E58" s="335">
        <v>29</v>
      </c>
      <c r="F58" s="341">
        <v>1964</v>
      </c>
      <c r="G58" s="337">
        <f t="shared" si="8"/>
        <v>-901</v>
      </c>
      <c r="H58" s="337">
        <f t="shared" si="8"/>
        <v>-901</v>
      </c>
      <c r="I58" s="337">
        <f t="shared" si="8"/>
        <v>-901</v>
      </c>
      <c r="J58" s="337">
        <f t="shared" si="8"/>
        <v>-901</v>
      </c>
      <c r="K58" s="337">
        <f t="shared" si="8"/>
        <v>-901</v>
      </c>
      <c r="L58" s="337">
        <f t="shared" si="8"/>
        <v>-901</v>
      </c>
      <c r="M58" s="337">
        <f t="shared" si="8"/>
        <v>-901</v>
      </c>
      <c r="N58" s="337">
        <f t="shared" si="8"/>
        <v>-901</v>
      </c>
      <c r="O58" s="337">
        <f t="shared" si="8"/>
        <v>-901</v>
      </c>
      <c r="P58" s="337">
        <f t="shared" si="8"/>
        <v>-901</v>
      </c>
      <c r="Q58" s="337">
        <f t="shared" si="8"/>
        <v>973.32258064516134</v>
      </c>
      <c r="R58" s="337">
        <f t="shared" si="8"/>
        <v>671.93333333333328</v>
      </c>
      <c r="S58" s="342" t="str">
        <f t="shared" si="1"/>
        <v/>
      </c>
      <c r="T58" s="339"/>
      <c r="U58" s="341">
        <v>1964</v>
      </c>
      <c r="V58" s="337">
        <f t="shared" si="9"/>
        <v>-901</v>
      </c>
      <c r="W58" s="337">
        <f t="shared" si="9"/>
        <v>-901</v>
      </c>
      <c r="X58" s="337">
        <f t="shared" si="9"/>
        <v>-901</v>
      </c>
      <c r="Y58" s="337">
        <f t="shared" si="9"/>
        <v>-901</v>
      </c>
      <c r="Z58" s="337">
        <f t="shared" si="9"/>
        <v>-901</v>
      </c>
      <c r="AA58" s="337">
        <f t="shared" si="9"/>
        <v>-901</v>
      </c>
      <c r="AB58" s="337">
        <f t="shared" si="9"/>
        <v>-901</v>
      </c>
      <c r="AC58" s="337">
        <f t="shared" si="9"/>
        <v>-901</v>
      </c>
      <c r="AD58" s="337">
        <f t="shared" si="9"/>
        <v>-901</v>
      </c>
      <c r="AE58" s="337">
        <f t="shared" si="9"/>
        <v>-901</v>
      </c>
      <c r="AF58" s="337">
        <f t="shared" si="9"/>
        <v>59847.272727272721</v>
      </c>
      <c r="AG58" s="337">
        <f t="shared" si="9"/>
        <v>39982.809917355378</v>
      </c>
      <c r="AH58" s="343" t="str">
        <f t="shared" si="3"/>
        <v/>
      </c>
      <c r="AI58" s="88"/>
      <c r="AJ58" s="83"/>
    </row>
    <row r="59" spans="1:36">
      <c r="A59" s="65">
        <f t="shared" si="4"/>
        <v>1925</v>
      </c>
      <c r="B59" s="84">
        <v>9283</v>
      </c>
      <c r="C59" s="77">
        <v>-901</v>
      </c>
      <c r="D59" s="78">
        <f t="shared" si="5"/>
        <v>-901</v>
      </c>
      <c r="E59" s="335">
        <v>28</v>
      </c>
      <c r="F59" s="341">
        <v>1965</v>
      </c>
      <c r="G59" s="337">
        <f t="shared" si="8"/>
        <v>320.51612903225805</v>
      </c>
      <c r="H59" s="337">
        <f t="shared" si="8"/>
        <v>664.97333333333336</v>
      </c>
      <c r="I59" s="337">
        <f t="shared" si="8"/>
        <v>5385.9677419354839</v>
      </c>
      <c r="J59" s="337">
        <f t="shared" si="8"/>
        <v>4148.3870967741932</v>
      </c>
      <c r="K59" s="337">
        <f t="shared" si="8"/>
        <v>2395.3571428571427</v>
      </c>
      <c r="L59" s="337">
        <f t="shared" si="8"/>
        <v>1585.2258064516129</v>
      </c>
      <c r="M59" s="337">
        <f t="shared" si="8"/>
        <v>2939</v>
      </c>
      <c r="N59" s="337">
        <f t="shared" si="8"/>
        <v>3485.1612903225805</v>
      </c>
      <c r="O59" s="337">
        <f t="shared" si="8"/>
        <v>2372</v>
      </c>
      <c r="P59" s="337">
        <f t="shared" si="8"/>
        <v>1449.0322580645161</v>
      </c>
      <c r="Q59" s="337">
        <f t="shared" si="8"/>
        <v>1097.3225806451612</v>
      </c>
      <c r="R59" s="337">
        <f t="shared" si="8"/>
        <v>969.56666666666672</v>
      </c>
      <c r="S59" s="342">
        <f t="shared" si="1"/>
        <v>1620.607338842975</v>
      </c>
      <c r="T59" s="339"/>
      <c r="U59" s="341">
        <v>1965</v>
      </c>
      <c r="V59" s="337">
        <f t="shared" si="9"/>
        <v>19707.768595041322</v>
      </c>
      <c r="W59" s="337">
        <f t="shared" si="9"/>
        <v>39568.661157024799</v>
      </c>
      <c r="X59" s="337">
        <f t="shared" si="9"/>
        <v>331170.24793388433</v>
      </c>
      <c r="Y59" s="337">
        <f t="shared" si="9"/>
        <v>255074.38016528919</v>
      </c>
      <c r="Z59" s="337">
        <f t="shared" si="9"/>
        <v>133031.40495867768</v>
      </c>
      <c r="AA59" s="337">
        <f t="shared" si="9"/>
        <v>97471.735537190092</v>
      </c>
      <c r="AB59" s="337">
        <f t="shared" si="9"/>
        <v>174882.64462809917</v>
      </c>
      <c r="AC59" s="337">
        <f t="shared" si="9"/>
        <v>214294.21487603307</v>
      </c>
      <c r="AD59" s="337">
        <f t="shared" si="9"/>
        <v>141143.80165289255</v>
      </c>
      <c r="AE59" s="337">
        <f t="shared" si="9"/>
        <v>89097.520661157017</v>
      </c>
      <c r="AF59" s="337">
        <f t="shared" si="9"/>
        <v>67471.735537190092</v>
      </c>
      <c r="AG59" s="337">
        <f t="shared" si="9"/>
        <v>57693.223140495866</v>
      </c>
      <c r="AH59" s="343">
        <f t="shared" si="3"/>
        <v>1620.6073388429752</v>
      </c>
      <c r="AI59" s="88"/>
      <c r="AJ59" s="83"/>
    </row>
    <row r="60" spans="1:36">
      <c r="A60" s="65">
        <f t="shared" si="4"/>
        <v>1925</v>
      </c>
      <c r="B60" s="84">
        <v>9313</v>
      </c>
      <c r="C60" s="77">
        <v>-901</v>
      </c>
      <c r="D60" s="78">
        <f t="shared" si="5"/>
        <v>-901</v>
      </c>
      <c r="E60" s="335">
        <v>28</v>
      </c>
      <c r="F60" s="341">
        <v>1966</v>
      </c>
      <c r="G60" s="337">
        <f t="shared" si="8"/>
        <v>839.54838709677415</v>
      </c>
      <c r="H60" s="337">
        <f t="shared" si="8"/>
        <v>743.13333333333333</v>
      </c>
      <c r="I60" s="337">
        <f t="shared" si="8"/>
        <v>1269.483870967742</v>
      </c>
      <c r="J60" s="337">
        <f t="shared" si="8"/>
        <v>1013.6451612903226</v>
      </c>
      <c r="K60" s="337">
        <f t="shared" si="8"/>
        <v>863.89285714285711</v>
      </c>
      <c r="L60" s="337">
        <f t="shared" si="8"/>
        <v>1029.6451612903227</v>
      </c>
      <c r="M60" s="337">
        <f t="shared" si="8"/>
        <v>1541.3666666666666</v>
      </c>
      <c r="N60" s="337">
        <f t="shared" si="8"/>
        <v>1421.3548387096773</v>
      </c>
      <c r="O60" s="337">
        <f t="shared" si="8"/>
        <v>845.06666666666672</v>
      </c>
      <c r="P60" s="337">
        <f t="shared" si="8"/>
        <v>707.93548387096769</v>
      </c>
      <c r="Q60" s="337">
        <f t="shared" si="8"/>
        <v>743.0322580645161</v>
      </c>
      <c r="R60" s="337">
        <f t="shared" si="8"/>
        <v>529.79999999999995</v>
      </c>
      <c r="S60" s="342">
        <f t="shared" si="1"/>
        <v>697.65421487603305</v>
      </c>
      <c r="T60" s="339"/>
      <c r="U60" s="341">
        <v>1966</v>
      </c>
      <c r="V60" s="337">
        <f t="shared" si="9"/>
        <v>51621.818181818184</v>
      </c>
      <c r="W60" s="337">
        <f t="shared" si="9"/>
        <v>44219.504132231406</v>
      </c>
      <c r="X60" s="337">
        <f t="shared" si="9"/>
        <v>78057.520661157032</v>
      </c>
      <c r="Y60" s="337">
        <f t="shared" si="9"/>
        <v>62326.611570247936</v>
      </c>
      <c r="Z60" s="337">
        <f t="shared" si="9"/>
        <v>47978.181818181816</v>
      </c>
      <c r="AA60" s="337">
        <f t="shared" si="9"/>
        <v>63310.413223140509</v>
      </c>
      <c r="AB60" s="337">
        <f t="shared" si="9"/>
        <v>91717.68595041323</v>
      </c>
      <c r="AC60" s="337">
        <f t="shared" si="9"/>
        <v>87395.702479338841</v>
      </c>
      <c r="AD60" s="337">
        <f t="shared" si="9"/>
        <v>50284.958677685951</v>
      </c>
      <c r="AE60" s="337">
        <f t="shared" si="9"/>
        <v>43529.25619834711</v>
      </c>
      <c r="AF60" s="337">
        <f t="shared" si="9"/>
        <v>45687.272727272728</v>
      </c>
      <c r="AG60" s="337">
        <f t="shared" si="9"/>
        <v>31525.289256198343</v>
      </c>
      <c r="AH60" s="343">
        <f t="shared" si="3"/>
        <v>697.65421487603305</v>
      </c>
      <c r="AI60" s="88"/>
      <c r="AJ60" s="83"/>
    </row>
    <row r="61" spans="1:36">
      <c r="A61" s="65">
        <f t="shared" si="4"/>
        <v>1925</v>
      </c>
      <c r="B61" s="84">
        <v>9344</v>
      </c>
      <c r="C61" s="77">
        <v>-901</v>
      </c>
      <c r="D61" s="78">
        <f t="shared" si="5"/>
        <v>-901</v>
      </c>
      <c r="E61" s="335">
        <v>28</v>
      </c>
      <c r="F61" s="341">
        <v>1967</v>
      </c>
      <c r="G61" s="337">
        <f t="shared" si="8"/>
        <v>256.32258064516128</v>
      </c>
      <c r="H61" s="337">
        <f t="shared" si="8"/>
        <v>404.96666666666664</v>
      </c>
      <c r="I61" s="337">
        <f t="shared" si="8"/>
        <v>1330.741935483871</v>
      </c>
      <c r="J61" s="337">
        <f t="shared" si="8"/>
        <v>1622.6774193548388</v>
      </c>
      <c r="K61" s="337">
        <f t="shared" si="8"/>
        <v>1352.6071428571429</v>
      </c>
      <c r="L61" s="337">
        <f t="shared" si="8"/>
        <v>1959.3870967741937</v>
      </c>
      <c r="M61" s="337">
        <f t="shared" si="8"/>
        <v>2091</v>
      </c>
      <c r="N61" s="337">
        <f t="shared" si="8"/>
        <v>4352.2580645161288</v>
      </c>
      <c r="O61" s="337">
        <f t="shared" si="8"/>
        <v>4046.6666666666665</v>
      </c>
      <c r="P61" s="337">
        <f t="shared" si="8"/>
        <v>2268.4516129032259</v>
      </c>
      <c r="Q61" s="337">
        <f t="shared" si="8"/>
        <v>1136.0967741935483</v>
      </c>
      <c r="R61" s="337">
        <f t="shared" si="8"/>
        <v>928.73333333333335</v>
      </c>
      <c r="S61" s="342">
        <f t="shared" si="1"/>
        <v>1314.4819834710743</v>
      </c>
      <c r="T61" s="339"/>
      <c r="U61" s="341">
        <v>1967</v>
      </c>
      <c r="V61" s="337">
        <f t="shared" si="9"/>
        <v>15760.661157024793</v>
      </c>
      <c r="W61" s="337">
        <f t="shared" si="9"/>
        <v>24097.190082644625</v>
      </c>
      <c r="X61" s="337">
        <f t="shared" si="9"/>
        <v>81824.132231404961</v>
      </c>
      <c r="Y61" s="337">
        <f t="shared" si="9"/>
        <v>99774.545454545456</v>
      </c>
      <c r="Z61" s="337">
        <f t="shared" si="9"/>
        <v>75120</v>
      </c>
      <c r="AA61" s="337">
        <f t="shared" si="9"/>
        <v>120478.01652892563</v>
      </c>
      <c r="AB61" s="337">
        <f t="shared" si="9"/>
        <v>124423.14049586777</v>
      </c>
      <c r="AC61" s="337">
        <f t="shared" si="9"/>
        <v>267609.91735537193</v>
      </c>
      <c r="AD61" s="337">
        <f t="shared" si="9"/>
        <v>240793.38842975206</v>
      </c>
      <c r="AE61" s="337">
        <f t="shared" si="9"/>
        <v>139481.65289256198</v>
      </c>
      <c r="AF61" s="337">
        <f t="shared" si="9"/>
        <v>69855.867768595053</v>
      </c>
      <c r="AG61" s="337">
        <f t="shared" si="9"/>
        <v>55263.471074380162</v>
      </c>
      <c r="AH61" s="343">
        <f t="shared" si="3"/>
        <v>1314.4819834710743</v>
      </c>
      <c r="AI61" s="88"/>
      <c r="AJ61" s="83"/>
    </row>
    <row r="62" spans="1:36">
      <c r="A62" s="65">
        <f t="shared" si="4"/>
        <v>1925</v>
      </c>
      <c r="B62" s="84">
        <v>9375</v>
      </c>
      <c r="C62" s="77">
        <v>-901</v>
      </c>
      <c r="D62" s="78">
        <f t="shared" si="5"/>
        <v>-901</v>
      </c>
      <c r="E62" s="335">
        <v>29</v>
      </c>
      <c r="F62" s="341">
        <v>1968</v>
      </c>
      <c r="G62" s="337">
        <f t="shared" si="8"/>
        <v>490.87096774193549</v>
      </c>
      <c r="H62" s="337">
        <f t="shared" si="8"/>
        <v>1163.5</v>
      </c>
      <c r="I62" s="337">
        <f t="shared" si="8"/>
        <v>982.45161290322585</v>
      </c>
      <c r="J62" s="337">
        <f t="shared" si="8"/>
        <v>935.83870967741939</v>
      </c>
      <c r="K62" s="337">
        <f t="shared" si="8"/>
        <v>1293.0689655172414</v>
      </c>
      <c r="L62" s="337">
        <f t="shared" si="8"/>
        <v>993.48387096774195</v>
      </c>
      <c r="M62" s="337">
        <f t="shared" si="8"/>
        <v>924.8</v>
      </c>
      <c r="N62" s="337">
        <f t="shared" si="8"/>
        <v>1169.3548387096773</v>
      </c>
      <c r="O62" s="337">
        <f t="shared" si="8"/>
        <v>991</v>
      </c>
      <c r="P62" s="337">
        <f t="shared" si="8"/>
        <v>806.41935483870964</v>
      </c>
      <c r="Q62" s="337">
        <f t="shared" si="8"/>
        <v>901.61290322580646</v>
      </c>
      <c r="R62" s="337">
        <f t="shared" si="8"/>
        <v>545.66666666666663</v>
      </c>
      <c r="S62" s="342">
        <f t="shared" si="1"/>
        <v>676.22280991735533</v>
      </c>
      <c r="T62" s="339"/>
      <c r="U62" s="341">
        <v>1968</v>
      </c>
      <c r="V62" s="337">
        <f t="shared" si="9"/>
        <v>30182.479338842975</v>
      </c>
      <c r="W62" s="337">
        <f t="shared" si="9"/>
        <v>69233.057851239661</v>
      </c>
      <c r="X62" s="337">
        <f t="shared" si="9"/>
        <v>60408.595041322318</v>
      </c>
      <c r="Y62" s="337">
        <f t="shared" si="9"/>
        <v>57542.479338842975</v>
      </c>
      <c r="Z62" s="337">
        <f t="shared" si="9"/>
        <v>74378.181818181809</v>
      </c>
      <c r="AA62" s="337">
        <f t="shared" si="9"/>
        <v>61086.942148760332</v>
      </c>
      <c r="AB62" s="337">
        <f t="shared" si="9"/>
        <v>55029.421487603307</v>
      </c>
      <c r="AC62" s="337">
        <f t="shared" si="9"/>
        <v>71900.826446280989</v>
      </c>
      <c r="AD62" s="337">
        <f t="shared" si="9"/>
        <v>58968.595041322318</v>
      </c>
      <c r="AE62" s="337">
        <f t="shared" si="9"/>
        <v>49584.793388429753</v>
      </c>
      <c r="AF62" s="337">
        <f t="shared" si="9"/>
        <v>55438.016528925626</v>
      </c>
      <c r="AG62" s="337">
        <f t="shared" si="9"/>
        <v>32469.4214876033</v>
      </c>
      <c r="AH62" s="343">
        <f t="shared" si="3"/>
        <v>676.22280991735545</v>
      </c>
      <c r="AI62" s="88"/>
      <c r="AJ62" s="83"/>
    </row>
    <row r="63" spans="1:36">
      <c r="A63" s="65">
        <f t="shared" si="4"/>
        <v>1925</v>
      </c>
      <c r="B63" s="84">
        <v>9405</v>
      </c>
      <c r="C63" s="77">
        <v>-901</v>
      </c>
      <c r="D63" s="78">
        <f t="shared" si="5"/>
        <v>-901</v>
      </c>
      <c r="E63" s="335">
        <v>28</v>
      </c>
      <c r="F63" s="341">
        <v>1969</v>
      </c>
      <c r="G63" s="337">
        <f t="shared" si="8"/>
        <v>493.35483870967744</v>
      </c>
      <c r="H63" s="337">
        <f t="shared" si="8"/>
        <v>820.93333333333328</v>
      </c>
      <c r="I63" s="337">
        <f t="shared" si="8"/>
        <v>981.58064516129036</v>
      </c>
      <c r="J63" s="337">
        <f t="shared" si="8"/>
        <v>3497.0322580645161</v>
      </c>
      <c r="K63" s="337">
        <f t="shared" si="8"/>
        <v>2883.2142857142858</v>
      </c>
      <c r="L63" s="337">
        <f t="shared" si="8"/>
        <v>2571.3548387096776</v>
      </c>
      <c r="M63" s="337">
        <f t="shared" si="8"/>
        <v>3707.3333333333335</v>
      </c>
      <c r="N63" s="337">
        <f t="shared" si="8"/>
        <v>4748.7096774193551</v>
      </c>
      <c r="O63" s="337">
        <f t="shared" si="8"/>
        <v>3261.8333333333335</v>
      </c>
      <c r="P63" s="337">
        <f t="shared" si="8"/>
        <v>1339.2258064516129</v>
      </c>
      <c r="Q63" s="337">
        <f t="shared" si="8"/>
        <v>1224.6451612903227</v>
      </c>
      <c r="R63" s="337">
        <f t="shared" si="8"/>
        <v>1063.6333333333334</v>
      </c>
      <c r="S63" s="342">
        <f t="shared" si="1"/>
        <v>1600.4132231404958</v>
      </c>
      <c r="T63" s="339"/>
      <c r="U63" s="341">
        <v>1969</v>
      </c>
      <c r="V63" s="337">
        <f t="shared" si="9"/>
        <v>30335.206611570247</v>
      </c>
      <c r="W63" s="337">
        <f t="shared" si="9"/>
        <v>48848.925619834707</v>
      </c>
      <c r="X63" s="337">
        <f t="shared" si="9"/>
        <v>60355.041322314049</v>
      </c>
      <c r="Y63" s="337">
        <f t="shared" si="9"/>
        <v>215024.13223140498</v>
      </c>
      <c r="Z63" s="337">
        <f t="shared" si="9"/>
        <v>160125.61983471073</v>
      </c>
      <c r="AA63" s="337">
        <f t="shared" si="9"/>
        <v>158106.44628099175</v>
      </c>
      <c r="AB63" s="337">
        <f t="shared" si="9"/>
        <v>220601.65289256198</v>
      </c>
      <c r="AC63" s="337">
        <f t="shared" si="9"/>
        <v>291986.77685950411</v>
      </c>
      <c r="AD63" s="337">
        <f t="shared" si="9"/>
        <v>194092.5619834711</v>
      </c>
      <c r="AE63" s="337">
        <f t="shared" si="9"/>
        <v>82345.785123966954</v>
      </c>
      <c r="AF63" s="337">
        <f t="shared" si="9"/>
        <v>75300.495867768594</v>
      </c>
      <c r="AG63" s="337">
        <f t="shared" si="9"/>
        <v>63290.578512396707</v>
      </c>
      <c r="AH63" s="343">
        <f t="shared" si="3"/>
        <v>1600.4132231404956</v>
      </c>
      <c r="AI63" s="88"/>
      <c r="AJ63" s="83"/>
    </row>
    <row r="64" spans="1:36">
      <c r="A64" s="65">
        <f t="shared" si="4"/>
        <v>1926</v>
      </c>
      <c r="B64" s="84">
        <v>9436</v>
      </c>
      <c r="C64" s="77">
        <v>-901</v>
      </c>
      <c r="D64" s="78">
        <f t="shared" si="5"/>
        <v>-901</v>
      </c>
      <c r="E64" s="335">
        <v>28</v>
      </c>
      <c r="F64" s="341">
        <v>1970</v>
      </c>
      <c r="G64" s="337">
        <f t="shared" si="8"/>
        <v>640.12903225806451</v>
      </c>
      <c r="H64" s="337">
        <f t="shared" si="8"/>
        <v>802.1</v>
      </c>
      <c r="I64" s="337">
        <f t="shared" si="8"/>
        <v>1465.741935483871</v>
      </c>
      <c r="J64" s="337">
        <f t="shared" si="8"/>
        <v>4871.2903225806449</v>
      </c>
      <c r="K64" s="337">
        <f t="shared" si="8"/>
        <v>2718.9285714285716</v>
      </c>
      <c r="L64" s="337">
        <f t="shared" si="8"/>
        <v>1762.0322580645161</v>
      </c>
      <c r="M64" s="337">
        <f t="shared" si="8"/>
        <v>1564.5</v>
      </c>
      <c r="N64" s="337">
        <f t="shared" si="8"/>
        <v>1974.8387096774193</v>
      </c>
      <c r="O64" s="337">
        <f t="shared" si="8"/>
        <v>1889.5333333333333</v>
      </c>
      <c r="P64" s="337">
        <f t="shared" si="8"/>
        <v>1012.8709677419355</v>
      </c>
      <c r="Q64" s="337">
        <f t="shared" si="8"/>
        <v>984.87096774193549</v>
      </c>
      <c r="R64" s="337">
        <f t="shared" si="8"/>
        <v>355.8</v>
      </c>
      <c r="S64" s="342">
        <f t="shared" si="1"/>
        <v>1207.0472727272727</v>
      </c>
      <c r="T64" s="339"/>
      <c r="U64" s="341">
        <v>1970</v>
      </c>
      <c r="V64" s="337">
        <f t="shared" si="9"/>
        <v>39360</v>
      </c>
      <c r="W64" s="337">
        <f t="shared" si="9"/>
        <v>47728.264462809915</v>
      </c>
      <c r="X64" s="337">
        <f t="shared" si="9"/>
        <v>90124.958677685951</v>
      </c>
      <c r="Y64" s="337">
        <f t="shared" si="9"/>
        <v>299523.96694214875</v>
      </c>
      <c r="Z64" s="337">
        <f t="shared" si="9"/>
        <v>151001.65289256198</v>
      </c>
      <c r="AA64" s="337">
        <f t="shared" si="9"/>
        <v>108343.14049586777</v>
      </c>
      <c r="AB64" s="337">
        <f t="shared" si="9"/>
        <v>93094.21487603306</v>
      </c>
      <c r="AC64" s="337">
        <f t="shared" si="9"/>
        <v>121428.09917355372</v>
      </c>
      <c r="AD64" s="337">
        <f t="shared" si="9"/>
        <v>112435.04132231405</v>
      </c>
      <c r="AE64" s="337">
        <f t="shared" si="9"/>
        <v>62279.008264462813</v>
      </c>
      <c r="AF64" s="337">
        <f t="shared" si="9"/>
        <v>60557.355371900827</v>
      </c>
      <c r="AG64" s="337">
        <f t="shared" si="9"/>
        <v>21171.570247933887</v>
      </c>
      <c r="AH64" s="343">
        <f t="shared" si="3"/>
        <v>1207.0472727272727</v>
      </c>
      <c r="AI64" s="88"/>
      <c r="AJ64" s="83"/>
    </row>
    <row r="65" spans="1:36">
      <c r="A65" s="65">
        <f t="shared" si="4"/>
        <v>1926</v>
      </c>
      <c r="B65" s="84">
        <v>9466</v>
      </c>
      <c r="C65" s="77">
        <v>-901</v>
      </c>
      <c r="D65" s="78">
        <f t="shared" si="5"/>
        <v>-901</v>
      </c>
      <c r="E65" s="335">
        <v>28</v>
      </c>
      <c r="F65" s="341">
        <v>1971</v>
      </c>
      <c r="G65" s="337">
        <f t="shared" si="8"/>
        <v>429</v>
      </c>
      <c r="H65" s="337">
        <f t="shared" si="8"/>
        <v>1121.3333333333333</v>
      </c>
      <c r="I65" s="337">
        <f t="shared" si="8"/>
        <v>1975.0645161290322</v>
      </c>
      <c r="J65" s="337">
        <f t="shared" si="8"/>
        <v>1792.3548387096773</v>
      </c>
      <c r="K65" s="337">
        <f t="shared" si="8"/>
        <v>1352.7142857142858</v>
      </c>
      <c r="L65" s="337">
        <f t="shared" si="8"/>
        <v>1305.5483870967741</v>
      </c>
      <c r="M65" s="337">
        <f t="shared" si="8"/>
        <v>1516.1666666666667</v>
      </c>
      <c r="N65" s="337">
        <f t="shared" si="8"/>
        <v>2400</v>
      </c>
      <c r="O65" s="337">
        <f t="shared" si="8"/>
        <v>2845.3333333333335</v>
      </c>
      <c r="P65" s="337">
        <f t="shared" si="8"/>
        <v>1405.3225806451612</v>
      </c>
      <c r="Q65" s="337">
        <f t="shared" si="8"/>
        <v>1200.0322580645161</v>
      </c>
      <c r="R65" s="337">
        <f t="shared" si="8"/>
        <v>720.6</v>
      </c>
      <c r="S65" s="342">
        <f t="shared" si="1"/>
        <v>1090.3259504132232</v>
      </c>
      <c r="T65" s="339"/>
      <c r="U65" s="341">
        <v>1971</v>
      </c>
      <c r="V65" s="337">
        <f t="shared" si="9"/>
        <v>26378.18181818182</v>
      </c>
      <c r="W65" s="337">
        <f t="shared" si="9"/>
        <v>66723.966942148763</v>
      </c>
      <c r="X65" s="337">
        <f t="shared" si="9"/>
        <v>121441.98347107437</v>
      </c>
      <c r="Y65" s="337">
        <f t="shared" si="9"/>
        <v>110207.60330578513</v>
      </c>
      <c r="Z65" s="337">
        <f t="shared" si="9"/>
        <v>75125.950413223138</v>
      </c>
      <c r="AA65" s="337">
        <f t="shared" si="9"/>
        <v>80275.041322314049</v>
      </c>
      <c r="AB65" s="337">
        <f t="shared" si="9"/>
        <v>90218.181818181823</v>
      </c>
      <c r="AC65" s="337">
        <f t="shared" si="9"/>
        <v>147570.2479338843</v>
      </c>
      <c r="AD65" s="337">
        <f t="shared" si="9"/>
        <v>169309.09090909091</v>
      </c>
      <c r="AE65" s="337">
        <f t="shared" si="9"/>
        <v>86409.917355371901</v>
      </c>
      <c r="AF65" s="337">
        <f t="shared" si="9"/>
        <v>73787.107438016537</v>
      </c>
      <c r="AG65" s="337">
        <f t="shared" si="9"/>
        <v>42878.677685950417</v>
      </c>
      <c r="AH65" s="343">
        <f t="shared" si="3"/>
        <v>1090.3259504132234</v>
      </c>
      <c r="AI65" s="88"/>
      <c r="AJ65" s="83"/>
    </row>
    <row r="66" spans="1:36">
      <c r="A66" s="65">
        <f t="shared" si="4"/>
        <v>1926</v>
      </c>
      <c r="B66" s="84">
        <v>9497</v>
      </c>
      <c r="C66" s="77">
        <v>-901</v>
      </c>
      <c r="D66" s="78">
        <f t="shared" si="5"/>
        <v>-901</v>
      </c>
      <c r="E66" s="335">
        <v>29</v>
      </c>
      <c r="F66" s="341">
        <v>1972</v>
      </c>
      <c r="G66" s="337">
        <f t="shared" si="8"/>
        <v>531.0322580645161</v>
      </c>
      <c r="H66" s="337">
        <f t="shared" si="8"/>
        <v>752</v>
      </c>
      <c r="I66" s="337">
        <f t="shared" si="8"/>
        <v>1115.1935483870968</v>
      </c>
      <c r="J66" s="337">
        <f t="shared" si="8"/>
        <v>1323.0322580645161</v>
      </c>
      <c r="K66" s="337">
        <f t="shared" si="8"/>
        <v>991.34482758620686</v>
      </c>
      <c r="L66" s="337">
        <f t="shared" si="8"/>
        <v>1338</v>
      </c>
      <c r="M66" s="337">
        <f t="shared" si="8"/>
        <v>1220.7333333333333</v>
      </c>
      <c r="N66" s="337">
        <f t="shared" si="8"/>
        <v>1608.8709677419354</v>
      </c>
      <c r="O66" s="337">
        <f t="shared" si="8"/>
        <v>1434.1333333333334</v>
      </c>
      <c r="P66" s="337">
        <f t="shared" si="8"/>
        <v>917.77419354838707</v>
      </c>
      <c r="Q66" s="337">
        <f t="shared" si="8"/>
        <v>1027.4193548387098</v>
      </c>
      <c r="R66" s="337">
        <f t="shared" si="8"/>
        <v>763.06666666666672</v>
      </c>
      <c r="S66" s="342">
        <f t="shared" si="1"/>
        <v>788.52495867768596</v>
      </c>
      <c r="T66" s="339"/>
      <c r="U66" s="341">
        <v>1972</v>
      </c>
      <c r="V66" s="337">
        <f t="shared" si="9"/>
        <v>32651.900826446279</v>
      </c>
      <c r="W66" s="337">
        <f t="shared" si="9"/>
        <v>44747.10743801653</v>
      </c>
      <c r="X66" s="337">
        <f t="shared" si="9"/>
        <v>68570.578512396693</v>
      </c>
      <c r="Y66" s="337">
        <f t="shared" si="9"/>
        <v>81350.082644628099</v>
      </c>
      <c r="Z66" s="337">
        <f t="shared" si="9"/>
        <v>57022.809917355371</v>
      </c>
      <c r="AA66" s="337">
        <f t="shared" si="9"/>
        <v>82270.413223140495</v>
      </c>
      <c r="AB66" s="337">
        <f t="shared" si="9"/>
        <v>72638.677685950417</v>
      </c>
      <c r="AC66" s="337">
        <f t="shared" si="9"/>
        <v>98925.619834710742</v>
      </c>
      <c r="AD66" s="337">
        <f t="shared" si="9"/>
        <v>85336.859504132241</v>
      </c>
      <c r="AE66" s="337">
        <f t="shared" si="9"/>
        <v>56431.735537190085</v>
      </c>
      <c r="AF66" s="337">
        <f t="shared" si="9"/>
        <v>63173.553719008276</v>
      </c>
      <c r="AG66" s="337">
        <f t="shared" si="9"/>
        <v>45405.619834710742</v>
      </c>
      <c r="AH66" s="343">
        <f t="shared" si="3"/>
        <v>788.52495867768596</v>
      </c>
      <c r="AI66" s="88"/>
      <c r="AJ66" s="83"/>
    </row>
    <row r="67" spans="1:36">
      <c r="A67" s="65">
        <f t="shared" si="4"/>
        <v>1926</v>
      </c>
      <c r="B67" s="84">
        <v>9528</v>
      </c>
      <c r="C67" s="77">
        <v>-901</v>
      </c>
      <c r="D67" s="78">
        <f t="shared" si="5"/>
        <v>-901</v>
      </c>
      <c r="E67" s="335">
        <v>28</v>
      </c>
      <c r="F67" s="341">
        <v>1973</v>
      </c>
      <c r="G67" s="337">
        <f t="shared" si="8"/>
        <v>419.12903225806451</v>
      </c>
      <c r="H67" s="337">
        <f t="shared" si="8"/>
        <v>636</v>
      </c>
      <c r="I67" s="337">
        <f t="shared" si="8"/>
        <v>1373</v>
      </c>
      <c r="J67" s="337">
        <f t="shared" si="8"/>
        <v>2186.9354838709678</v>
      </c>
      <c r="K67" s="337">
        <f t="shared" si="8"/>
        <v>1829.8571428571429</v>
      </c>
      <c r="L67" s="337">
        <f t="shared" si="8"/>
        <v>1864.516129032258</v>
      </c>
      <c r="M67" s="337">
        <f t="shared" si="8"/>
        <v>1700.3666666666666</v>
      </c>
      <c r="N67" s="337">
        <f t="shared" si="8"/>
        <v>2989.1612903225805</v>
      </c>
      <c r="O67" s="337">
        <f t="shared" si="8"/>
        <v>1853.5</v>
      </c>
      <c r="P67" s="337">
        <f t="shared" si="8"/>
        <v>838.80645161290317</v>
      </c>
      <c r="Q67" s="337">
        <f t="shared" si="8"/>
        <v>726.90322580645159</v>
      </c>
      <c r="R67" s="337">
        <f t="shared" si="8"/>
        <v>760.9666666666667</v>
      </c>
      <c r="S67" s="342">
        <f t="shared" si="1"/>
        <v>1035.5960330578512</v>
      </c>
      <c r="T67" s="339"/>
      <c r="U67" s="341">
        <v>1973</v>
      </c>
      <c r="V67" s="337">
        <f t="shared" si="9"/>
        <v>25771.239669421488</v>
      </c>
      <c r="W67" s="337">
        <f t="shared" si="9"/>
        <v>37844.628099173555</v>
      </c>
      <c r="X67" s="337">
        <f t="shared" si="9"/>
        <v>84422.479338842983</v>
      </c>
      <c r="Y67" s="337">
        <f t="shared" si="9"/>
        <v>134469.42148760331</v>
      </c>
      <c r="Z67" s="337">
        <f t="shared" si="9"/>
        <v>101625.12396694215</v>
      </c>
      <c r="AA67" s="337">
        <f t="shared" si="9"/>
        <v>114644.62809917355</v>
      </c>
      <c r="AB67" s="337">
        <f t="shared" si="9"/>
        <v>101178.8429752066</v>
      </c>
      <c r="AC67" s="337">
        <f t="shared" si="9"/>
        <v>183796.36363636362</v>
      </c>
      <c r="AD67" s="337">
        <f t="shared" si="9"/>
        <v>110290.9090909091</v>
      </c>
      <c r="AE67" s="337">
        <f t="shared" si="9"/>
        <v>51576.198347107435</v>
      </c>
      <c r="AF67" s="337">
        <f t="shared" si="9"/>
        <v>44695.537190082643</v>
      </c>
      <c r="AG67" s="337">
        <f t="shared" si="9"/>
        <v>45280.661157024799</v>
      </c>
      <c r="AH67" s="343">
        <f t="shared" si="3"/>
        <v>1035.5960330578512</v>
      </c>
      <c r="AI67" s="88"/>
      <c r="AJ67" s="83"/>
    </row>
    <row r="68" spans="1:36">
      <c r="A68" s="65">
        <f t="shared" si="4"/>
        <v>1926</v>
      </c>
      <c r="B68" s="84">
        <v>9556</v>
      </c>
      <c r="C68" s="77">
        <v>-901</v>
      </c>
      <c r="D68" s="78">
        <f t="shared" si="5"/>
        <v>-901</v>
      </c>
      <c r="E68" s="335">
        <v>28</v>
      </c>
      <c r="F68" s="341">
        <v>1974</v>
      </c>
      <c r="G68" s="337">
        <f t="shared" si="8"/>
        <v>472.41935483870969</v>
      </c>
      <c r="H68" s="337">
        <f t="shared" si="8"/>
        <v>1451.4666666666667</v>
      </c>
      <c r="I68" s="337">
        <f t="shared" si="8"/>
        <v>1882.741935483871</v>
      </c>
      <c r="J68" s="337">
        <f t="shared" si="8"/>
        <v>2875.1612903225805</v>
      </c>
      <c r="K68" s="337">
        <f t="shared" si="8"/>
        <v>1702.5</v>
      </c>
      <c r="L68" s="337">
        <f t="shared" si="8"/>
        <v>2868.7096774193546</v>
      </c>
      <c r="M68" s="337">
        <f t="shared" si="8"/>
        <v>3511</v>
      </c>
      <c r="N68" s="337">
        <f t="shared" si="8"/>
        <v>3774.8387096774195</v>
      </c>
      <c r="O68" s="337">
        <f t="shared" si="8"/>
        <v>3003.7</v>
      </c>
      <c r="P68" s="337">
        <f t="shared" si="8"/>
        <v>1268.7096774193549</v>
      </c>
      <c r="Q68" s="337">
        <f t="shared" si="8"/>
        <v>1299.741935483871</v>
      </c>
      <c r="R68" s="337">
        <f t="shared" si="8"/>
        <v>1181.7666666666667</v>
      </c>
      <c r="S68" s="342">
        <f t="shared" si="1"/>
        <v>1526.9157024793387</v>
      </c>
      <c r="T68" s="339"/>
      <c r="U68" s="341">
        <v>1974</v>
      </c>
      <c r="V68" s="337">
        <f t="shared" si="9"/>
        <v>29047.933884297519</v>
      </c>
      <c r="W68" s="337">
        <f t="shared" si="9"/>
        <v>86368.264462809922</v>
      </c>
      <c r="X68" s="337">
        <f t="shared" si="9"/>
        <v>115765.28925619835</v>
      </c>
      <c r="Y68" s="337">
        <f t="shared" si="9"/>
        <v>176786.77685950414</v>
      </c>
      <c r="Z68" s="337">
        <f t="shared" si="9"/>
        <v>94552.066115702473</v>
      </c>
      <c r="AA68" s="337">
        <f t="shared" si="9"/>
        <v>176390.0826446281</v>
      </c>
      <c r="AB68" s="337">
        <f t="shared" si="9"/>
        <v>208919.00826446281</v>
      </c>
      <c r="AC68" s="337">
        <f t="shared" si="9"/>
        <v>232105.78512396693</v>
      </c>
      <c r="AD68" s="337">
        <f t="shared" si="9"/>
        <v>178732.56198347107</v>
      </c>
      <c r="AE68" s="337">
        <f t="shared" si="9"/>
        <v>78009.917355371901</v>
      </c>
      <c r="AF68" s="337">
        <f t="shared" si="9"/>
        <v>79918.016528925626</v>
      </c>
      <c r="AG68" s="337">
        <f t="shared" si="9"/>
        <v>70320</v>
      </c>
      <c r="AH68" s="343">
        <f t="shared" si="3"/>
        <v>1526.9157024793387</v>
      </c>
      <c r="AI68" s="88"/>
      <c r="AJ68" s="83"/>
    </row>
    <row r="69" spans="1:36">
      <c r="A69" s="65">
        <f t="shared" si="4"/>
        <v>1926</v>
      </c>
      <c r="B69" s="84">
        <v>9587</v>
      </c>
      <c r="C69" s="77">
        <v>-901</v>
      </c>
      <c r="D69" s="78">
        <f t="shared" si="5"/>
        <v>-901</v>
      </c>
      <c r="E69" s="335">
        <v>28</v>
      </c>
      <c r="F69" s="341">
        <v>1975</v>
      </c>
      <c r="G69" s="337">
        <f t="shared" si="8"/>
        <v>591.61290322580646</v>
      </c>
      <c r="H69" s="337">
        <f t="shared" si="8"/>
        <v>706.4666666666667</v>
      </c>
      <c r="I69" s="337">
        <f t="shared" si="8"/>
        <v>992.90322580645159</v>
      </c>
      <c r="J69" s="337">
        <f t="shared" si="8"/>
        <v>1180.1612903225807</v>
      </c>
      <c r="K69" s="337">
        <f t="shared" si="8"/>
        <v>1064.75</v>
      </c>
      <c r="L69" s="337">
        <f t="shared" si="8"/>
        <v>1406.0967741935483</v>
      </c>
      <c r="M69" s="337">
        <f t="shared" si="8"/>
        <v>1874</v>
      </c>
      <c r="N69" s="337">
        <f t="shared" si="8"/>
        <v>3506.4516129032259</v>
      </c>
      <c r="O69" s="337">
        <f t="shared" si="8"/>
        <v>2784.7666666666669</v>
      </c>
      <c r="P69" s="337">
        <f t="shared" si="8"/>
        <v>1182.5806451612902</v>
      </c>
      <c r="Q69" s="337">
        <f t="shared" si="8"/>
        <v>1041.3870967741937</v>
      </c>
      <c r="R69" s="337">
        <f t="shared" si="8"/>
        <v>1054.3</v>
      </c>
      <c r="S69" s="342">
        <f t="shared" si="1"/>
        <v>1049.9226446280991</v>
      </c>
      <c r="T69" s="339"/>
      <c r="U69" s="341">
        <v>1975</v>
      </c>
      <c r="V69" s="337">
        <f t="shared" si="9"/>
        <v>36376.859504132233</v>
      </c>
      <c r="W69" s="337">
        <f t="shared" si="9"/>
        <v>42037.685950413223</v>
      </c>
      <c r="X69" s="337">
        <f t="shared" si="9"/>
        <v>61051.239669421484</v>
      </c>
      <c r="Y69" s="337">
        <f t="shared" si="9"/>
        <v>72565.289256198346</v>
      </c>
      <c r="Z69" s="337">
        <f t="shared" si="9"/>
        <v>59133.223140495866</v>
      </c>
      <c r="AA69" s="337">
        <f t="shared" si="9"/>
        <v>86457.520661157017</v>
      </c>
      <c r="AB69" s="337">
        <f t="shared" si="9"/>
        <v>111510.74380165289</v>
      </c>
      <c r="AC69" s="337">
        <f t="shared" si="9"/>
        <v>215603.30578512399</v>
      </c>
      <c r="AD69" s="337">
        <f t="shared" si="9"/>
        <v>165705.12396694216</v>
      </c>
      <c r="AE69" s="337">
        <f t="shared" si="9"/>
        <v>72714.049586776862</v>
      </c>
      <c r="AF69" s="337">
        <f t="shared" si="9"/>
        <v>64032.396694214884</v>
      </c>
      <c r="AG69" s="337">
        <f t="shared" si="9"/>
        <v>62735.206611570247</v>
      </c>
      <c r="AH69" s="343">
        <f t="shared" si="3"/>
        <v>1049.9226446280991</v>
      </c>
      <c r="AI69" s="88"/>
      <c r="AJ69" s="83"/>
    </row>
    <row r="70" spans="1:36">
      <c r="A70" s="65">
        <f t="shared" si="4"/>
        <v>1926</v>
      </c>
      <c r="B70" s="84">
        <v>9617</v>
      </c>
      <c r="C70" s="77">
        <v>-901</v>
      </c>
      <c r="D70" s="78">
        <f t="shared" si="5"/>
        <v>-901</v>
      </c>
      <c r="E70" s="335">
        <v>29</v>
      </c>
      <c r="F70" s="341">
        <v>1976</v>
      </c>
      <c r="G70" s="337">
        <f t="shared" si="8"/>
        <v>579.38709677419354</v>
      </c>
      <c r="H70" s="337">
        <f t="shared" si="8"/>
        <v>784.36666666666667</v>
      </c>
      <c r="I70" s="337">
        <f t="shared" si="8"/>
        <v>1105</v>
      </c>
      <c r="J70" s="337">
        <f t="shared" ref="H70:R93" si="10">INDEX($C$16:$C$2000,($F70-1922)*12+J$12,1)</f>
        <v>748.74193548387098</v>
      </c>
      <c r="K70" s="337">
        <f t="shared" si="10"/>
        <v>647.72413793103453</v>
      </c>
      <c r="L70" s="337">
        <f t="shared" si="10"/>
        <v>530.58064516129036</v>
      </c>
      <c r="M70" s="337">
        <f t="shared" si="10"/>
        <v>522.20000000000005</v>
      </c>
      <c r="N70" s="337">
        <f t="shared" si="10"/>
        <v>733.67741935483866</v>
      </c>
      <c r="O70" s="337">
        <f t="shared" si="10"/>
        <v>492.6</v>
      </c>
      <c r="P70" s="337">
        <f t="shared" si="10"/>
        <v>938.48387096774195</v>
      </c>
      <c r="Q70" s="337">
        <f t="shared" si="10"/>
        <v>958.54838709677415</v>
      </c>
      <c r="R70" s="337">
        <f t="shared" si="10"/>
        <v>576.56666666666672</v>
      </c>
      <c r="S70" s="342">
        <f t="shared" si="1"/>
        <v>522.6109090909091</v>
      </c>
      <c r="T70" s="339"/>
      <c r="U70" s="341">
        <v>1976</v>
      </c>
      <c r="V70" s="337">
        <f t="shared" si="9"/>
        <v>35625.123966942148</v>
      </c>
      <c r="W70" s="337">
        <f t="shared" si="9"/>
        <v>46673.057851239668</v>
      </c>
      <c r="X70" s="337">
        <f t="shared" si="9"/>
        <v>67943.801652892565</v>
      </c>
      <c r="Y70" s="337">
        <f t="shared" ref="W70:AG93" si="11">IF(INDEX($D$16:$D$2000,($U70-1922)*12+Y$12,1)&lt;&gt;-901,INDEX($D$16:$D$2000,($U70-1922)*12+Y$12,1)*1000,-901)</f>
        <v>46038.347107438014</v>
      </c>
      <c r="Z70" s="337">
        <f t="shared" si="11"/>
        <v>37257.520661157025</v>
      </c>
      <c r="AA70" s="337">
        <f t="shared" si="11"/>
        <v>32624.132231404958</v>
      </c>
      <c r="AB70" s="337">
        <f t="shared" si="11"/>
        <v>31073.057851239675</v>
      </c>
      <c r="AC70" s="337">
        <f t="shared" si="11"/>
        <v>45112.066115702481</v>
      </c>
      <c r="AD70" s="337">
        <f t="shared" si="11"/>
        <v>29311.735537190081</v>
      </c>
      <c r="AE70" s="337">
        <f t="shared" si="11"/>
        <v>57705.123966942148</v>
      </c>
      <c r="AF70" s="337">
        <f t="shared" si="11"/>
        <v>58938.842975206615</v>
      </c>
      <c r="AG70" s="337">
        <f t="shared" si="11"/>
        <v>34308.099173553725</v>
      </c>
      <c r="AH70" s="343">
        <f t="shared" si="3"/>
        <v>522.61090909090922</v>
      </c>
      <c r="AI70" s="88"/>
      <c r="AJ70" s="83"/>
    </row>
    <row r="71" spans="1:36">
      <c r="A71" s="65">
        <f t="shared" si="4"/>
        <v>1926</v>
      </c>
      <c r="B71" s="84">
        <v>9648</v>
      </c>
      <c r="C71" s="77">
        <v>-901</v>
      </c>
      <c r="D71" s="78">
        <f t="shared" si="5"/>
        <v>-901</v>
      </c>
      <c r="E71" s="335">
        <v>28</v>
      </c>
      <c r="F71" s="341">
        <v>1977</v>
      </c>
      <c r="G71" s="337">
        <f t="shared" ref="G71:R111" si="12">INDEX($C$16:$C$2000,($F71-1922)*12+G$12,1)</f>
        <v>400.93548387096774</v>
      </c>
      <c r="H71" s="337">
        <f t="shared" si="10"/>
        <v>271.33333333333331</v>
      </c>
      <c r="I71" s="337">
        <f t="shared" si="10"/>
        <v>320</v>
      </c>
      <c r="J71" s="337">
        <f t="shared" si="10"/>
        <v>188.29032258064515</v>
      </c>
      <c r="K71" s="337">
        <f t="shared" si="10"/>
        <v>124.71428571428571</v>
      </c>
      <c r="L71" s="337">
        <f t="shared" si="10"/>
        <v>123.93548387096774</v>
      </c>
      <c r="M71" s="337">
        <f t="shared" si="10"/>
        <v>255.1</v>
      </c>
      <c r="N71" s="337">
        <f t="shared" si="10"/>
        <v>294.70967741935482</v>
      </c>
      <c r="O71" s="337">
        <f t="shared" si="10"/>
        <v>228.13333333333333</v>
      </c>
      <c r="P71" s="337">
        <f t="shared" si="10"/>
        <v>88.225806451612897</v>
      </c>
      <c r="Q71" s="337">
        <f t="shared" si="10"/>
        <v>141.51612903225808</v>
      </c>
      <c r="R71" s="337">
        <f t="shared" si="10"/>
        <v>244.03333333333333</v>
      </c>
      <c r="S71" s="342">
        <f t="shared" si="1"/>
        <v>162.12099173553719</v>
      </c>
      <c r="T71" s="339"/>
      <c r="U71" s="341">
        <v>1977</v>
      </c>
      <c r="V71" s="337">
        <f t="shared" ref="V71:AG111" si="13">IF(INDEX($D$16:$D$2000,($U71-1922)*12+V$12,1)&lt;&gt;-901,INDEX($D$16:$D$2000,($U71-1922)*12+V$12,1)*1000,-901)</f>
        <v>24652.561983471074</v>
      </c>
      <c r="W71" s="337">
        <f t="shared" si="11"/>
        <v>16145.45454545454</v>
      </c>
      <c r="X71" s="337">
        <f t="shared" si="11"/>
        <v>19676.03305785124</v>
      </c>
      <c r="Y71" s="337">
        <f t="shared" si="11"/>
        <v>11577.520661157025</v>
      </c>
      <c r="Z71" s="337">
        <f t="shared" si="11"/>
        <v>6926.2809917355371</v>
      </c>
      <c r="AA71" s="337">
        <f t="shared" si="11"/>
        <v>7620.4958677685945</v>
      </c>
      <c r="AB71" s="337">
        <f t="shared" si="11"/>
        <v>15179.504132231405</v>
      </c>
      <c r="AC71" s="337">
        <f t="shared" si="11"/>
        <v>18120.991735537187</v>
      </c>
      <c r="AD71" s="337">
        <f t="shared" si="11"/>
        <v>13574.876033057852</v>
      </c>
      <c r="AE71" s="337">
        <f t="shared" si="11"/>
        <v>5424.7933884297518</v>
      </c>
      <c r="AF71" s="337">
        <f t="shared" si="11"/>
        <v>8701.4876033057863</v>
      </c>
      <c r="AG71" s="337">
        <f t="shared" si="11"/>
        <v>14520.991735537191</v>
      </c>
      <c r="AH71" s="343">
        <f t="shared" si="3"/>
        <v>162.12099173553716</v>
      </c>
      <c r="AI71" s="88"/>
      <c r="AJ71" s="83"/>
    </row>
    <row r="72" spans="1:36">
      <c r="A72" s="65">
        <f t="shared" si="4"/>
        <v>1926</v>
      </c>
      <c r="B72" s="84">
        <v>9678</v>
      </c>
      <c r="C72" s="77">
        <v>-901</v>
      </c>
      <c r="D72" s="78">
        <f t="shared" si="5"/>
        <v>-901</v>
      </c>
      <c r="E72" s="335">
        <v>28</v>
      </c>
      <c r="F72" s="341">
        <v>1978</v>
      </c>
      <c r="G72" s="337">
        <f t="shared" si="12"/>
        <v>275.25806451612902</v>
      </c>
      <c r="H72" s="337">
        <f t="shared" si="10"/>
        <v>106.2</v>
      </c>
      <c r="I72" s="337">
        <f t="shared" si="10"/>
        <v>485.29032258064518</v>
      </c>
      <c r="J72" s="337">
        <f t="shared" si="10"/>
        <v>1340.6774193548388</v>
      </c>
      <c r="K72" s="337">
        <f t="shared" si="10"/>
        <v>887.75</v>
      </c>
      <c r="L72" s="337">
        <f t="shared" si="10"/>
        <v>2023.8064516129032</v>
      </c>
      <c r="M72" s="337">
        <f t="shared" si="10"/>
        <v>2833.3333333333335</v>
      </c>
      <c r="N72" s="337">
        <f t="shared" si="10"/>
        <v>3367.4193548387098</v>
      </c>
      <c r="O72" s="337">
        <f t="shared" si="10"/>
        <v>2226.0666666666666</v>
      </c>
      <c r="P72" s="337">
        <f t="shared" si="10"/>
        <v>986.32258064516134</v>
      </c>
      <c r="Q72" s="337">
        <f t="shared" si="10"/>
        <v>736.48387096774195</v>
      </c>
      <c r="R72" s="337">
        <f t="shared" si="10"/>
        <v>541.83333333333337</v>
      </c>
      <c r="S72" s="342">
        <f t="shared" si="1"/>
        <v>955.54314049586776</v>
      </c>
      <c r="T72" s="339"/>
      <c r="U72" s="341">
        <v>1978</v>
      </c>
      <c r="V72" s="337">
        <f t="shared" si="13"/>
        <v>16924.958677685951</v>
      </c>
      <c r="W72" s="337">
        <f t="shared" si="11"/>
        <v>6319.3388429752058</v>
      </c>
      <c r="X72" s="337">
        <f t="shared" si="11"/>
        <v>29839.338842975205</v>
      </c>
      <c r="Y72" s="337">
        <f t="shared" si="11"/>
        <v>82435.041322314049</v>
      </c>
      <c r="Z72" s="337">
        <f t="shared" si="11"/>
        <v>49303.140495867767</v>
      </c>
      <c r="AA72" s="337">
        <f t="shared" si="11"/>
        <v>124439.00826446281</v>
      </c>
      <c r="AB72" s="337">
        <f t="shared" si="11"/>
        <v>168595.04132231403</v>
      </c>
      <c r="AC72" s="337">
        <f t="shared" si="11"/>
        <v>207054.54545454547</v>
      </c>
      <c r="AD72" s="337">
        <f t="shared" si="11"/>
        <v>132460.1652892562</v>
      </c>
      <c r="AE72" s="337">
        <f t="shared" si="11"/>
        <v>60646.611570247936</v>
      </c>
      <c r="AF72" s="337">
        <f t="shared" si="11"/>
        <v>45284.628099173555</v>
      </c>
      <c r="AG72" s="337">
        <f t="shared" si="11"/>
        <v>32241.32231404959</v>
      </c>
      <c r="AH72" s="343">
        <f t="shared" si="3"/>
        <v>955.54314049586765</v>
      </c>
      <c r="AI72" s="88"/>
      <c r="AJ72" s="83"/>
    </row>
    <row r="73" spans="1:36">
      <c r="A73" s="65">
        <f t="shared" si="4"/>
        <v>1926</v>
      </c>
      <c r="B73" s="84">
        <v>9709</v>
      </c>
      <c r="C73" s="77">
        <v>-901</v>
      </c>
      <c r="D73" s="78">
        <f t="shared" si="5"/>
        <v>-901</v>
      </c>
      <c r="E73" s="335">
        <v>28</v>
      </c>
      <c r="F73" s="341">
        <v>1979</v>
      </c>
      <c r="G73" s="337">
        <f t="shared" si="12"/>
        <v>315.87096774193549</v>
      </c>
      <c r="H73" s="337">
        <f t="shared" si="10"/>
        <v>686.3</v>
      </c>
      <c r="I73" s="337">
        <f t="shared" si="10"/>
        <v>570.51612903225805</v>
      </c>
      <c r="J73" s="337">
        <f t="shared" si="10"/>
        <v>1373.516129032258</v>
      </c>
      <c r="K73" s="337">
        <f t="shared" si="10"/>
        <v>1161.5714285714287</v>
      </c>
      <c r="L73" s="337">
        <f t="shared" si="10"/>
        <v>1402.8387096774193</v>
      </c>
      <c r="M73" s="337">
        <f t="shared" si="10"/>
        <v>1903.3666666666666</v>
      </c>
      <c r="N73" s="337">
        <f t="shared" si="10"/>
        <v>3065.8064516129034</v>
      </c>
      <c r="O73" s="337">
        <f t="shared" si="10"/>
        <v>1276.3666666666666</v>
      </c>
      <c r="P73" s="337">
        <f t="shared" si="10"/>
        <v>953.25806451612902</v>
      </c>
      <c r="Q73" s="337">
        <f t="shared" si="10"/>
        <v>936.06451612903231</v>
      </c>
      <c r="R73" s="337">
        <f t="shared" si="10"/>
        <v>918</v>
      </c>
      <c r="S73" s="342">
        <f t="shared" si="1"/>
        <v>879.07239669421483</v>
      </c>
      <c r="T73" s="339"/>
      <c r="U73" s="341">
        <v>1979</v>
      </c>
      <c r="V73" s="337">
        <f t="shared" si="13"/>
        <v>19422.14876033058</v>
      </c>
      <c r="W73" s="337">
        <f t="shared" si="11"/>
        <v>40837.685950413223</v>
      </c>
      <c r="X73" s="337">
        <f t="shared" si="11"/>
        <v>35079.669421487604</v>
      </c>
      <c r="Y73" s="337">
        <f t="shared" si="11"/>
        <v>84454.21487603306</v>
      </c>
      <c r="Z73" s="337">
        <f t="shared" si="11"/>
        <v>64510.413223140502</v>
      </c>
      <c r="AA73" s="337">
        <f t="shared" si="11"/>
        <v>86257.190082644622</v>
      </c>
      <c r="AB73" s="337">
        <f t="shared" si="11"/>
        <v>113258.18181818182</v>
      </c>
      <c r="AC73" s="337">
        <f t="shared" si="11"/>
        <v>188509.09090909091</v>
      </c>
      <c r="AD73" s="337">
        <f t="shared" si="11"/>
        <v>75949.090909090912</v>
      </c>
      <c r="AE73" s="337">
        <f t="shared" si="11"/>
        <v>58613.553719008269</v>
      </c>
      <c r="AF73" s="337">
        <f t="shared" si="11"/>
        <v>57556.363636363632</v>
      </c>
      <c r="AG73" s="337">
        <f t="shared" si="11"/>
        <v>54624.793388429753</v>
      </c>
      <c r="AH73" s="343">
        <f t="shared" si="3"/>
        <v>879.07239669421494</v>
      </c>
      <c r="AI73" s="88"/>
      <c r="AJ73" s="83"/>
    </row>
    <row r="74" spans="1:36">
      <c r="A74" s="65">
        <f t="shared" si="4"/>
        <v>1926</v>
      </c>
      <c r="B74" s="84">
        <v>9740</v>
      </c>
      <c r="C74" s="77">
        <v>-901</v>
      </c>
      <c r="D74" s="78">
        <f t="shared" si="5"/>
        <v>-901</v>
      </c>
      <c r="E74" s="335">
        <v>29</v>
      </c>
      <c r="F74" s="341">
        <v>1980</v>
      </c>
      <c r="G74" s="337">
        <f t="shared" si="12"/>
        <v>588.0322580645161</v>
      </c>
      <c r="H74" s="337">
        <f t="shared" si="10"/>
        <v>477</v>
      </c>
      <c r="I74" s="337">
        <f t="shared" si="10"/>
        <v>798.80645161290317</v>
      </c>
      <c r="J74" s="337">
        <f t="shared" si="10"/>
        <v>4027.483870967742</v>
      </c>
      <c r="K74" s="337">
        <f t="shared" si="10"/>
        <v>3299.655172413793</v>
      </c>
      <c r="L74" s="337">
        <f t="shared" si="10"/>
        <v>2343.2258064516127</v>
      </c>
      <c r="M74" s="337">
        <f t="shared" si="10"/>
        <v>2706.3333333333335</v>
      </c>
      <c r="N74" s="337">
        <f t="shared" si="10"/>
        <v>3075.1612903225805</v>
      </c>
      <c r="O74" s="337">
        <f t="shared" si="10"/>
        <v>1964.4</v>
      </c>
      <c r="P74" s="337">
        <f t="shared" si="10"/>
        <v>1584.4516129032259</v>
      </c>
      <c r="Q74" s="337">
        <f t="shared" si="10"/>
        <v>965.29032258064512</v>
      </c>
      <c r="R74" s="337">
        <f t="shared" si="10"/>
        <v>1327.6</v>
      </c>
      <c r="S74" s="342">
        <f t="shared" si="1"/>
        <v>1397.9623140495867</v>
      </c>
      <c r="T74" s="339"/>
      <c r="U74" s="341">
        <v>1980</v>
      </c>
      <c r="V74" s="337">
        <f t="shared" si="13"/>
        <v>36156.694214876035</v>
      </c>
      <c r="W74" s="337">
        <f t="shared" si="11"/>
        <v>28383.471074380166</v>
      </c>
      <c r="X74" s="337">
        <f t="shared" si="11"/>
        <v>49116.694214876035</v>
      </c>
      <c r="Y74" s="337">
        <f t="shared" si="11"/>
        <v>247640.3305785124</v>
      </c>
      <c r="Z74" s="337">
        <f t="shared" si="11"/>
        <v>189798.34710743802</v>
      </c>
      <c r="AA74" s="337">
        <f t="shared" si="11"/>
        <v>144079.33884297521</v>
      </c>
      <c r="AB74" s="337">
        <f t="shared" si="11"/>
        <v>161038.01652892563</v>
      </c>
      <c r="AC74" s="337">
        <f t="shared" si="11"/>
        <v>189084.29752066114</v>
      </c>
      <c r="AD74" s="337">
        <f t="shared" si="11"/>
        <v>116889.9173553719</v>
      </c>
      <c r="AE74" s="337">
        <f t="shared" si="11"/>
        <v>97424.132231404961</v>
      </c>
      <c r="AF74" s="337">
        <f t="shared" si="11"/>
        <v>59353.388429752064</v>
      </c>
      <c r="AG74" s="337">
        <f t="shared" si="11"/>
        <v>78997.68595041323</v>
      </c>
      <c r="AH74" s="343">
        <f t="shared" si="3"/>
        <v>1397.9623140495871</v>
      </c>
      <c r="AI74" s="88"/>
      <c r="AJ74" s="83"/>
    </row>
    <row r="75" spans="1:36">
      <c r="A75" s="65">
        <f t="shared" si="4"/>
        <v>1926</v>
      </c>
      <c r="B75" s="84">
        <v>9770</v>
      </c>
      <c r="C75" s="77">
        <v>-901</v>
      </c>
      <c r="D75" s="78">
        <f t="shared" si="5"/>
        <v>-901</v>
      </c>
      <c r="E75" s="335">
        <v>28</v>
      </c>
      <c r="F75" s="341">
        <v>1981</v>
      </c>
      <c r="G75" s="337">
        <f t="shared" si="12"/>
        <v>657.51612903225805</v>
      </c>
      <c r="H75" s="337">
        <f t="shared" si="10"/>
        <v>638.56666666666672</v>
      </c>
      <c r="I75" s="337">
        <f t="shared" si="10"/>
        <v>884.9677419354839</v>
      </c>
      <c r="J75" s="337">
        <f t="shared" si="10"/>
        <v>760.19354838709683</v>
      </c>
      <c r="K75" s="337">
        <f t="shared" si="10"/>
        <v>809.96428571428567</v>
      </c>
      <c r="L75" s="337">
        <f t="shared" si="10"/>
        <v>993.19354838709683</v>
      </c>
      <c r="M75" s="337">
        <f t="shared" si="10"/>
        <v>987.63333333333333</v>
      </c>
      <c r="N75" s="337">
        <f t="shared" si="10"/>
        <v>907.67741935483866</v>
      </c>
      <c r="O75" s="337">
        <f t="shared" si="10"/>
        <v>583.06666666666672</v>
      </c>
      <c r="P75" s="337">
        <f t="shared" si="10"/>
        <v>849.48387096774195</v>
      </c>
      <c r="Q75" s="337">
        <f t="shared" si="10"/>
        <v>841.87096774193549</v>
      </c>
      <c r="R75" s="337">
        <f t="shared" si="10"/>
        <v>758.5333333333333</v>
      </c>
      <c r="S75" s="342">
        <f t="shared" si="1"/>
        <v>584.04297520661157</v>
      </c>
      <c r="T75" s="339"/>
      <c r="U75" s="341">
        <v>1981</v>
      </c>
      <c r="V75" s="337">
        <f t="shared" si="13"/>
        <v>40429.090909090912</v>
      </c>
      <c r="W75" s="337">
        <f t="shared" si="11"/>
        <v>37997.355371900827</v>
      </c>
      <c r="X75" s="337">
        <f t="shared" si="11"/>
        <v>54414.545454545456</v>
      </c>
      <c r="Y75" s="337">
        <f t="shared" si="11"/>
        <v>46742.479338842975</v>
      </c>
      <c r="Z75" s="337">
        <f t="shared" si="11"/>
        <v>44983.140495867767</v>
      </c>
      <c r="AA75" s="337">
        <f t="shared" si="11"/>
        <v>61069.090909090912</v>
      </c>
      <c r="AB75" s="337">
        <f t="shared" si="11"/>
        <v>58768.264462809915</v>
      </c>
      <c r="AC75" s="337">
        <f t="shared" si="11"/>
        <v>55810.909090909096</v>
      </c>
      <c r="AD75" s="337">
        <f t="shared" si="11"/>
        <v>34694.876033057852</v>
      </c>
      <c r="AE75" s="337">
        <f t="shared" si="11"/>
        <v>52232.727272727272</v>
      </c>
      <c r="AF75" s="337">
        <f t="shared" si="11"/>
        <v>51764.628099173555</v>
      </c>
      <c r="AG75" s="337">
        <f t="shared" si="11"/>
        <v>45135.867768595039</v>
      </c>
      <c r="AH75" s="343">
        <f t="shared" si="3"/>
        <v>584.04297520661157</v>
      </c>
      <c r="AI75" s="88"/>
      <c r="AJ75" s="83"/>
    </row>
    <row r="76" spans="1:36">
      <c r="A76" s="65">
        <f t="shared" si="4"/>
        <v>1927</v>
      </c>
      <c r="B76" s="84">
        <v>9801</v>
      </c>
      <c r="C76" s="77">
        <v>-901</v>
      </c>
      <c r="D76" s="78">
        <f t="shared" si="5"/>
        <v>-901</v>
      </c>
      <c r="E76" s="335">
        <v>28</v>
      </c>
      <c r="F76" s="341">
        <v>1982</v>
      </c>
      <c r="G76" s="337">
        <f t="shared" si="12"/>
        <v>430.54838709677421</v>
      </c>
      <c r="H76" s="337">
        <f t="shared" si="10"/>
        <v>1275.5</v>
      </c>
      <c r="I76" s="337">
        <f t="shared" si="10"/>
        <v>2330.5483870967741</v>
      </c>
      <c r="J76" s="337">
        <f t="shared" si="10"/>
        <v>2388.7096774193546</v>
      </c>
      <c r="K76" s="337">
        <f t="shared" si="10"/>
        <v>4370</v>
      </c>
      <c r="L76" s="337">
        <f t="shared" si="10"/>
        <v>3413.8709677419356</v>
      </c>
      <c r="M76" s="337">
        <f t="shared" si="10"/>
        <v>5381.666666666667</v>
      </c>
      <c r="N76" s="337">
        <f t="shared" si="10"/>
        <v>5166.7741935483873</v>
      </c>
      <c r="O76" s="337">
        <f t="shared" si="10"/>
        <v>3511</v>
      </c>
      <c r="P76" s="337">
        <f t="shared" si="10"/>
        <v>1723.0967741935483</v>
      </c>
      <c r="Q76" s="337">
        <f t="shared" si="10"/>
        <v>1310.6129032258063</v>
      </c>
      <c r="R76" s="337">
        <f t="shared" si="10"/>
        <v>1134.1666666666667</v>
      </c>
      <c r="S76" s="342">
        <f t="shared" si="1"/>
        <v>1946.0211570247934</v>
      </c>
      <c r="T76" s="339"/>
      <c r="U76" s="341">
        <v>1982</v>
      </c>
      <c r="V76" s="337">
        <f t="shared" si="13"/>
        <v>26473.388429752067</v>
      </c>
      <c r="W76" s="337">
        <f t="shared" si="11"/>
        <v>75897.520661157032</v>
      </c>
      <c r="X76" s="337">
        <f t="shared" si="11"/>
        <v>143299.8347107438</v>
      </c>
      <c r="Y76" s="337">
        <f t="shared" si="11"/>
        <v>146876.03305785122</v>
      </c>
      <c r="Z76" s="337">
        <f t="shared" si="11"/>
        <v>242697.52066115703</v>
      </c>
      <c r="AA76" s="337">
        <f t="shared" si="11"/>
        <v>209910.74380165289</v>
      </c>
      <c r="AB76" s="337">
        <f t="shared" si="11"/>
        <v>320231.40495867765</v>
      </c>
      <c r="AC76" s="337">
        <f t="shared" si="11"/>
        <v>317692.5619834711</v>
      </c>
      <c r="AD76" s="337">
        <f t="shared" si="11"/>
        <v>208919.00826446281</v>
      </c>
      <c r="AE76" s="337">
        <f t="shared" si="11"/>
        <v>105949.09090909091</v>
      </c>
      <c r="AF76" s="337">
        <f t="shared" si="11"/>
        <v>80586.446280991731</v>
      </c>
      <c r="AG76" s="337">
        <f t="shared" si="11"/>
        <v>67487.603305785131</v>
      </c>
      <c r="AH76" s="343">
        <f t="shared" si="3"/>
        <v>1946.0211570247936</v>
      </c>
      <c r="AI76" s="88"/>
      <c r="AJ76" s="83"/>
    </row>
    <row r="77" spans="1:36">
      <c r="A77" s="65">
        <f t="shared" si="4"/>
        <v>1927</v>
      </c>
      <c r="B77" s="84">
        <v>9831</v>
      </c>
      <c r="C77" s="77">
        <v>-901</v>
      </c>
      <c r="D77" s="78">
        <f t="shared" si="5"/>
        <v>-901</v>
      </c>
      <c r="E77" s="335">
        <v>28</v>
      </c>
      <c r="F77" s="341">
        <v>1983</v>
      </c>
      <c r="G77" s="337">
        <f t="shared" si="12"/>
        <v>877.87096774193549</v>
      </c>
      <c r="H77" s="337">
        <f t="shared" si="10"/>
        <v>1846.7666666666667</v>
      </c>
      <c r="I77" s="337">
        <f t="shared" si="10"/>
        <v>2601.9354838709678</v>
      </c>
      <c r="J77" s="337">
        <f t="shared" si="10"/>
        <v>2220.9677419354839</v>
      </c>
      <c r="K77" s="337">
        <f t="shared" si="10"/>
        <v>3790.3571428571427</v>
      </c>
      <c r="L77" s="337">
        <f t="shared" si="10"/>
        <v>5561.2903225806449</v>
      </c>
      <c r="M77" s="337">
        <f t="shared" si="10"/>
        <v>4278.666666666667</v>
      </c>
      <c r="N77" s="337">
        <f t="shared" si="10"/>
        <v>5443.8709677419356</v>
      </c>
      <c r="O77" s="337">
        <f t="shared" si="10"/>
        <v>6496</v>
      </c>
      <c r="P77" s="337">
        <f t="shared" si="10"/>
        <v>3648.3870967741937</v>
      </c>
      <c r="Q77" s="337">
        <f t="shared" si="10"/>
        <v>1483.3870967741937</v>
      </c>
      <c r="R77" s="337">
        <f t="shared" si="10"/>
        <v>1122.5666666666666</v>
      </c>
      <c r="S77" s="342">
        <f t="shared" si="1"/>
        <v>2371.079008264463</v>
      </c>
      <c r="T77" s="339"/>
      <c r="U77" s="341">
        <v>1983</v>
      </c>
      <c r="V77" s="337">
        <f t="shared" si="13"/>
        <v>53978.181818181816</v>
      </c>
      <c r="W77" s="337">
        <f t="shared" si="11"/>
        <v>109890.2479338843</v>
      </c>
      <c r="X77" s="337">
        <f t="shared" si="11"/>
        <v>159986.77685950411</v>
      </c>
      <c r="Y77" s="337">
        <f t="shared" si="11"/>
        <v>136561.98347107437</v>
      </c>
      <c r="Z77" s="337">
        <f t="shared" si="11"/>
        <v>210505.78512396695</v>
      </c>
      <c r="AA77" s="337">
        <f t="shared" si="11"/>
        <v>341950.41322314052</v>
      </c>
      <c r="AB77" s="337">
        <f t="shared" si="11"/>
        <v>254598.34710743805</v>
      </c>
      <c r="AC77" s="337">
        <f t="shared" si="11"/>
        <v>334730.57851239666</v>
      </c>
      <c r="AD77" s="337">
        <f t="shared" si="11"/>
        <v>386538.84297520661</v>
      </c>
      <c r="AE77" s="337">
        <f t="shared" si="11"/>
        <v>224330.57851239669</v>
      </c>
      <c r="AF77" s="337">
        <f t="shared" si="11"/>
        <v>91209.917355371901</v>
      </c>
      <c r="AG77" s="337">
        <f t="shared" si="11"/>
        <v>66797.35537190082</v>
      </c>
      <c r="AH77" s="343">
        <f t="shared" si="3"/>
        <v>2371.0790082644635</v>
      </c>
      <c r="AI77" s="88"/>
      <c r="AJ77" s="83"/>
    </row>
    <row r="78" spans="1:36">
      <c r="A78" s="65">
        <f t="shared" si="4"/>
        <v>1927</v>
      </c>
      <c r="B78" s="84">
        <v>9862</v>
      </c>
      <c r="C78" s="77">
        <v>-901</v>
      </c>
      <c r="D78" s="78">
        <f t="shared" si="5"/>
        <v>-901</v>
      </c>
      <c r="E78" s="335">
        <v>29</v>
      </c>
      <c r="F78" s="341">
        <v>1984</v>
      </c>
      <c r="G78" s="337">
        <f t="shared" si="12"/>
        <v>934.90322580645159</v>
      </c>
      <c r="H78" s="337">
        <f t="shared" si="10"/>
        <v>3805.9666666666667</v>
      </c>
      <c r="I78" s="337">
        <f t="shared" si="10"/>
        <v>4632.5806451612907</v>
      </c>
      <c r="J78" s="337">
        <f t="shared" si="10"/>
        <v>2974.516129032258</v>
      </c>
      <c r="K78" s="337">
        <f t="shared" si="10"/>
        <v>2208.9655172413795</v>
      </c>
      <c r="L78" s="337">
        <f t="shared" si="10"/>
        <v>2363.5483870967741</v>
      </c>
      <c r="M78" s="337">
        <f t="shared" si="10"/>
        <v>2491</v>
      </c>
      <c r="N78" s="337">
        <f t="shared" si="10"/>
        <v>2410</v>
      </c>
      <c r="O78" s="337">
        <f t="shared" si="10"/>
        <v>1482.6666666666667</v>
      </c>
      <c r="P78" s="337">
        <f t="shared" si="10"/>
        <v>866.51612903225805</v>
      </c>
      <c r="Q78" s="337">
        <f t="shared" si="10"/>
        <v>1107.6129032258063</v>
      </c>
      <c r="R78" s="337">
        <f t="shared" si="10"/>
        <v>1003.5333333333333</v>
      </c>
      <c r="S78" s="342">
        <f t="shared" si="1"/>
        <v>1589.8214876033057</v>
      </c>
      <c r="T78" s="339"/>
      <c r="U78" s="341">
        <v>1984</v>
      </c>
      <c r="V78" s="337">
        <f t="shared" si="13"/>
        <v>57484.958677685951</v>
      </c>
      <c r="W78" s="337">
        <f t="shared" si="11"/>
        <v>226470.74380165289</v>
      </c>
      <c r="X78" s="337">
        <f t="shared" si="11"/>
        <v>284846.28099173552</v>
      </c>
      <c r="Y78" s="337">
        <f t="shared" si="11"/>
        <v>182895.86776859505</v>
      </c>
      <c r="Z78" s="337">
        <f t="shared" si="11"/>
        <v>127061.15702479341</v>
      </c>
      <c r="AA78" s="337">
        <f t="shared" si="11"/>
        <v>145328.92561983471</v>
      </c>
      <c r="AB78" s="337">
        <f t="shared" si="11"/>
        <v>148224.79338842977</v>
      </c>
      <c r="AC78" s="337">
        <f t="shared" si="11"/>
        <v>148185.12396694213</v>
      </c>
      <c r="AD78" s="337">
        <f t="shared" si="11"/>
        <v>88224.793388429738</v>
      </c>
      <c r="AE78" s="337">
        <f t="shared" si="11"/>
        <v>53280</v>
      </c>
      <c r="AF78" s="337">
        <f t="shared" si="11"/>
        <v>68104.462809917357</v>
      </c>
      <c r="AG78" s="337">
        <f t="shared" si="11"/>
        <v>59714.380165289258</v>
      </c>
      <c r="AH78" s="343">
        <f t="shared" si="3"/>
        <v>1589.8214876033055</v>
      </c>
      <c r="AI78" s="88"/>
      <c r="AJ78" s="83"/>
    </row>
    <row r="79" spans="1:36">
      <c r="A79" s="65">
        <f t="shared" si="4"/>
        <v>1927</v>
      </c>
      <c r="B79" s="84">
        <v>9893</v>
      </c>
      <c r="C79" s="77">
        <v>-901</v>
      </c>
      <c r="D79" s="78">
        <f t="shared" si="5"/>
        <v>-901</v>
      </c>
      <c r="E79" s="335">
        <v>28</v>
      </c>
      <c r="F79" s="341">
        <v>1985</v>
      </c>
      <c r="G79" s="337">
        <f t="shared" si="12"/>
        <v>645.87096774193549</v>
      </c>
      <c r="H79" s="337">
        <f t="shared" si="10"/>
        <v>942.8</v>
      </c>
      <c r="I79" s="337">
        <f t="shared" si="10"/>
        <v>842</v>
      </c>
      <c r="J79" s="337">
        <f t="shared" si="10"/>
        <v>743.64516129032256</v>
      </c>
      <c r="K79" s="337">
        <f t="shared" si="10"/>
        <v>1318.3928571428571</v>
      </c>
      <c r="L79" s="337">
        <f t="shared" si="10"/>
        <v>1017.7741935483871</v>
      </c>
      <c r="M79" s="337">
        <f t="shared" si="10"/>
        <v>1533.3333333333333</v>
      </c>
      <c r="N79" s="337">
        <f t="shared" si="10"/>
        <v>1231.7096774193549</v>
      </c>
      <c r="O79" s="337">
        <f t="shared" si="10"/>
        <v>582.56666666666672</v>
      </c>
      <c r="P79" s="337">
        <f t="shared" si="10"/>
        <v>963</v>
      </c>
      <c r="Q79" s="337">
        <f t="shared" si="10"/>
        <v>917.61290322580646</v>
      </c>
      <c r="R79" s="337">
        <f t="shared" si="10"/>
        <v>888.73333333333335</v>
      </c>
      <c r="S79" s="342">
        <f t="shared" si="1"/>
        <v>699.26876033057852</v>
      </c>
      <c r="T79" s="339"/>
      <c r="U79" s="341">
        <v>1985</v>
      </c>
      <c r="V79" s="337">
        <f t="shared" si="13"/>
        <v>39713.057851239668</v>
      </c>
      <c r="W79" s="337">
        <f t="shared" si="11"/>
        <v>56100.495867768594</v>
      </c>
      <c r="X79" s="337">
        <f t="shared" si="11"/>
        <v>51772.561983471074</v>
      </c>
      <c r="Y79" s="337">
        <f t="shared" si="11"/>
        <v>45724.958677685951</v>
      </c>
      <c r="Z79" s="337">
        <f t="shared" si="11"/>
        <v>73219.834710743802</v>
      </c>
      <c r="AA79" s="337">
        <f t="shared" si="11"/>
        <v>62580.495867768601</v>
      </c>
      <c r="AB79" s="337">
        <f t="shared" si="11"/>
        <v>91239.669421487604</v>
      </c>
      <c r="AC79" s="337">
        <f t="shared" si="11"/>
        <v>75734.876033057837</v>
      </c>
      <c r="AD79" s="337">
        <f t="shared" si="11"/>
        <v>34665.123966942148</v>
      </c>
      <c r="AE79" s="337">
        <f t="shared" si="11"/>
        <v>59212.561983471074</v>
      </c>
      <c r="AF79" s="337">
        <f t="shared" si="11"/>
        <v>56421.818181818184</v>
      </c>
      <c r="AG79" s="337">
        <f t="shared" si="11"/>
        <v>52883.305785123965</v>
      </c>
      <c r="AH79" s="343">
        <f t="shared" si="3"/>
        <v>699.26876033057852</v>
      </c>
      <c r="AI79" s="88"/>
      <c r="AJ79" s="83"/>
    </row>
    <row r="80" spans="1:36">
      <c r="A80" s="65">
        <f t="shared" si="4"/>
        <v>1927</v>
      </c>
      <c r="B80" s="84">
        <v>9921</v>
      </c>
      <c r="C80" s="77">
        <v>-901</v>
      </c>
      <c r="D80" s="78">
        <f t="shared" si="5"/>
        <v>-901</v>
      </c>
      <c r="E80" s="335">
        <v>28</v>
      </c>
      <c r="F80" s="341">
        <v>1986</v>
      </c>
      <c r="G80" s="337">
        <f t="shared" si="12"/>
        <v>452.87096774193549</v>
      </c>
      <c r="H80" s="337">
        <f t="shared" si="10"/>
        <v>452.8</v>
      </c>
      <c r="I80" s="337">
        <f t="shared" si="10"/>
        <v>1082.5806451612902</v>
      </c>
      <c r="J80" s="337">
        <f t="shared" si="10"/>
        <v>1461.1935483870968</v>
      </c>
      <c r="K80" s="337">
        <f t="shared" si="10"/>
        <v>6612.8571428571431</v>
      </c>
      <c r="L80" s="337">
        <f t="shared" si="10"/>
        <v>5067.4193548387093</v>
      </c>
      <c r="M80" s="337">
        <f t="shared" si="10"/>
        <v>2993.3333333333335</v>
      </c>
      <c r="N80" s="337">
        <f t="shared" si="10"/>
        <v>3074.516129032258</v>
      </c>
      <c r="O80" s="337">
        <f t="shared" si="10"/>
        <v>2686</v>
      </c>
      <c r="P80" s="337">
        <f t="shared" si="10"/>
        <v>1182.7096774193549</v>
      </c>
      <c r="Q80" s="337">
        <f t="shared" si="10"/>
        <v>1078.9032258064517</v>
      </c>
      <c r="R80" s="337">
        <f t="shared" si="10"/>
        <v>1052.3</v>
      </c>
      <c r="S80" s="342">
        <f t="shared" ref="S80:S109" si="14">IF(ISERROR(MATCH(-901,G80:R80,0)),(SUMPRODUCT(G80:R80,$G$13:$R$13)+(E80-$K$13)*K80)*24*60*60/(220*22*9*1000),"")</f>
        <v>1618.7087603305786</v>
      </c>
      <c r="T80" s="339"/>
      <c r="U80" s="341">
        <v>1986</v>
      </c>
      <c r="V80" s="337">
        <f t="shared" si="13"/>
        <v>27845.950413223138</v>
      </c>
      <c r="W80" s="337">
        <f t="shared" si="11"/>
        <v>26943.471074380166</v>
      </c>
      <c r="X80" s="337">
        <f t="shared" si="11"/>
        <v>66565.289256198346</v>
      </c>
      <c r="Y80" s="337">
        <f t="shared" si="11"/>
        <v>89845.289256198346</v>
      </c>
      <c r="Z80" s="337">
        <f t="shared" si="11"/>
        <v>367259.50413223141</v>
      </c>
      <c r="AA80" s="337">
        <f t="shared" si="11"/>
        <v>311583.47107438016</v>
      </c>
      <c r="AB80" s="337">
        <f t="shared" si="11"/>
        <v>178115.70247933883</v>
      </c>
      <c r="AC80" s="337">
        <f t="shared" si="11"/>
        <v>189044.62809917357</v>
      </c>
      <c r="AD80" s="337">
        <f t="shared" si="11"/>
        <v>159828.0991735537</v>
      </c>
      <c r="AE80" s="337">
        <f t="shared" si="11"/>
        <v>72721.983471074374</v>
      </c>
      <c r="AF80" s="337">
        <f t="shared" si="11"/>
        <v>66339.173553719011</v>
      </c>
      <c r="AG80" s="337">
        <f t="shared" si="11"/>
        <v>62616.198347107435</v>
      </c>
      <c r="AH80" s="343">
        <f t="shared" ref="AH80:AH109" si="15">IF(ISERROR(MATCH(-901,V80:AG80,0)),SUM(V80:AG80)/1000,"")</f>
        <v>1618.7087603305786</v>
      </c>
      <c r="AI80" s="88"/>
      <c r="AJ80" s="83"/>
    </row>
    <row r="81" spans="1:36">
      <c r="A81" s="65">
        <f t="shared" ref="A81:A144" si="16">IF(MONTH(B81)&gt;9,YEAR(B81)+1,YEAR(B81))</f>
        <v>1927</v>
      </c>
      <c r="B81" s="84">
        <v>9952</v>
      </c>
      <c r="C81" s="77">
        <v>-901</v>
      </c>
      <c r="D81" s="78">
        <f t="shared" ref="D81:D144" si="17">IF(C81&lt;&gt;-901,C81*DAY(B81)*24*60*60/(220*22*9*1000),-901)</f>
        <v>-901</v>
      </c>
      <c r="E81" s="335">
        <v>28</v>
      </c>
      <c r="F81" s="341">
        <v>1987</v>
      </c>
      <c r="G81" s="337">
        <f t="shared" si="12"/>
        <v>522.90322580645159</v>
      </c>
      <c r="H81" s="337">
        <f t="shared" si="10"/>
        <v>639.16666666666663</v>
      </c>
      <c r="I81" s="337">
        <f t="shared" si="10"/>
        <v>729.0322580645161</v>
      </c>
      <c r="J81" s="337">
        <f t="shared" si="10"/>
        <v>409.58064516129031</v>
      </c>
      <c r="K81" s="337">
        <f t="shared" si="10"/>
        <v>846.42857142857144</v>
      </c>
      <c r="L81" s="337">
        <f t="shared" si="10"/>
        <v>646.83870967741939</v>
      </c>
      <c r="M81" s="337">
        <f t="shared" si="10"/>
        <v>878.33333333333337</v>
      </c>
      <c r="N81" s="337">
        <f t="shared" si="10"/>
        <v>859.74193548387098</v>
      </c>
      <c r="O81" s="337">
        <f t="shared" si="10"/>
        <v>774.2</v>
      </c>
      <c r="P81" s="337">
        <f t="shared" si="10"/>
        <v>760.83870967741939</v>
      </c>
      <c r="Q81" s="337">
        <f t="shared" si="10"/>
        <v>722.51612903225805</v>
      </c>
      <c r="R81" s="337">
        <f t="shared" si="10"/>
        <v>447.43333333333334</v>
      </c>
      <c r="S81" s="342">
        <f t="shared" si="14"/>
        <v>496.00462809917354</v>
      </c>
      <c r="T81" s="339"/>
      <c r="U81" s="341">
        <v>1987</v>
      </c>
      <c r="V81" s="337">
        <f t="shared" si="13"/>
        <v>32152.066115702481</v>
      </c>
      <c r="W81" s="337">
        <f t="shared" si="11"/>
        <v>38033.057851239668</v>
      </c>
      <c r="X81" s="337">
        <f t="shared" si="11"/>
        <v>44826.446280991739</v>
      </c>
      <c r="Y81" s="337">
        <f t="shared" si="11"/>
        <v>25184.132231404958</v>
      </c>
      <c r="Z81" s="337">
        <f t="shared" si="11"/>
        <v>47008.264462809922</v>
      </c>
      <c r="AA81" s="337">
        <f t="shared" si="11"/>
        <v>39772.561983471074</v>
      </c>
      <c r="AB81" s="337">
        <f t="shared" si="11"/>
        <v>52264.462809917357</v>
      </c>
      <c r="AC81" s="337">
        <f t="shared" si="11"/>
        <v>52863.471074380162</v>
      </c>
      <c r="AD81" s="337">
        <f t="shared" si="11"/>
        <v>46068.099173553717</v>
      </c>
      <c r="AE81" s="337">
        <f t="shared" si="11"/>
        <v>46782.14876033058</v>
      </c>
      <c r="AF81" s="337">
        <f t="shared" si="11"/>
        <v>44425.78512396694</v>
      </c>
      <c r="AG81" s="337">
        <f t="shared" si="11"/>
        <v>26624.132231404961</v>
      </c>
      <c r="AH81" s="343">
        <f t="shared" si="15"/>
        <v>496.00462809917349</v>
      </c>
      <c r="AI81" s="88"/>
      <c r="AJ81" s="83"/>
    </row>
    <row r="82" spans="1:36">
      <c r="A82" s="65">
        <f t="shared" si="16"/>
        <v>1927</v>
      </c>
      <c r="B82" s="84">
        <v>9982</v>
      </c>
      <c r="C82" s="77">
        <v>-901</v>
      </c>
      <c r="D82" s="78">
        <f t="shared" si="17"/>
        <v>-901</v>
      </c>
      <c r="E82" s="335">
        <v>29</v>
      </c>
      <c r="F82" s="341">
        <v>1988</v>
      </c>
      <c r="G82" s="337">
        <f t="shared" si="12"/>
        <v>204.29032258064515</v>
      </c>
      <c r="H82" s="337">
        <f t="shared" si="10"/>
        <v>107.36666666666666</v>
      </c>
      <c r="I82" s="337">
        <f t="shared" si="10"/>
        <v>464.19354838709677</v>
      </c>
      <c r="J82" s="337">
        <f t="shared" si="10"/>
        <v>553.9677419354839</v>
      </c>
      <c r="K82" s="337">
        <f t="shared" si="10"/>
        <v>743.27586206896547</v>
      </c>
      <c r="L82" s="337">
        <f t="shared" si="10"/>
        <v>650.29032258064512</v>
      </c>
      <c r="M82" s="337">
        <f t="shared" si="10"/>
        <v>546.06666666666672</v>
      </c>
      <c r="N82" s="337">
        <f t="shared" si="10"/>
        <v>474.32258064516128</v>
      </c>
      <c r="O82" s="337">
        <f t="shared" si="10"/>
        <v>432.63333333333333</v>
      </c>
      <c r="P82" s="337">
        <f t="shared" si="10"/>
        <v>409.29032258064518</v>
      </c>
      <c r="Q82" s="337">
        <f t="shared" si="10"/>
        <v>408.22580645161293</v>
      </c>
      <c r="R82" s="337">
        <f t="shared" si="10"/>
        <v>453.93333333333334</v>
      </c>
      <c r="S82" s="342">
        <f t="shared" si="14"/>
        <v>328.972561983471</v>
      </c>
      <c r="T82" s="339"/>
      <c r="U82" s="341">
        <v>1988</v>
      </c>
      <c r="V82" s="337">
        <f t="shared" si="13"/>
        <v>12561.322314049587</v>
      </c>
      <c r="W82" s="337">
        <f t="shared" si="11"/>
        <v>6388.7603305785124</v>
      </c>
      <c r="X82" s="337">
        <f t="shared" si="11"/>
        <v>28542.14876033058</v>
      </c>
      <c r="Y82" s="337">
        <f t="shared" si="11"/>
        <v>34062.14876033058</v>
      </c>
      <c r="Z82" s="337">
        <f t="shared" si="11"/>
        <v>42753.719008264459</v>
      </c>
      <c r="AA82" s="337">
        <f t="shared" si="11"/>
        <v>39984.793388429753</v>
      </c>
      <c r="AB82" s="337">
        <f t="shared" si="11"/>
        <v>32493.223140495873</v>
      </c>
      <c r="AC82" s="337">
        <f t="shared" si="11"/>
        <v>29164.958677685951</v>
      </c>
      <c r="AD82" s="337">
        <f t="shared" si="11"/>
        <v>25743.471074380162</v>
      </c>
      <c r="AE82" s="337">
        <f t="shared" si="11"/>
        <v>25166.280991735537</v>
      </c>
      <c r="AF82" s="337">
        <f t="shared" si="11"/>
        <v>25100.826446280989</v>
      </c>
      <c r="AG82" s="337">
        <f t="shared" si="11"/>
        <v>27010.909090909092</v>
      </c>
      <c r="AH82" s="343">
        <f t="shared" si="15"/>
        <v>328.97256198347111</v>
      </c>
      <c r="AI82" s="88"/>
      <c r="AJ82" s="83"/>
    </row>
    <row r="83" spans="1:36">
      <c r="A83" s="65">
        <f t="shared" si="16"/>
        <v>1927</v>
      </c>
      <c r="B83" s="84">
        <v>10013</v>
      </c>
      <c r="C83" s="77">
        <v>-901</v>
      </c>
      <c r="D83" s="78">
        <f t="shared" si="17"/>
        <v>-901</v>
      </c>
      <c r="E83" s="335">
        <v>28</v>
      </c>
      <c r="F83" s="341">
        <v>1989</v>
      </c>
      <c r="G83" s="337">
        <f t="shared" si="12"/>
        <v>216.25806451612902</v>
      </c>
      <c r="H83" s="337">
        <f t="shared" si="10"/>
        <v>290.76666666666665</v>
      </c>
      <c r="I83" s="337">
        <f t="shared" si="10"/>
        <v>414.64516129032256</v>
      </c>
      <c r="J83" s="337">
        <f t="shared" si="10"/>
        <v>415.83870967741933</v>
      </c>
      <c r="K83" s="337">
        <f t="shared" si="10"/>
        <v>539.10714285714289</v>
      </c>
      <c r="L83" s="337">
        <f t="shared" si="10"/>
        <v>2329.483870967742</v>
      </c>
      <c r="M83" s="337">
        <f t="shared" si="10"/>
        <v>1836.4333333333334</v>
      </c>
      <c r="N83" s="337">
        <f t="shared" si="10"/>
        <v>1258.1612903225807</v>
      </c>
      <c r="O83" s="337">
        <f t="shared" si="10"/>
        <v>1059.4000000000001</v>
      </c>
      <c r="P83" s="337">
        <f t="shared" si="10"/>
        <v>1012.0967741935484</v>
      </c>
      <c r="Q83" s="337">
        <f t="shared" si="10"/>
        <v>1021.5806451612904</v>
      </c>
      <c r="R83" s="337">
        <f t="shared" si="10"/>
        <v>948.3</v>
      </c>
      <c r="S83" s="342">
        <f t="shared" si="14"/>
        <v>685.98743801652893</v>
      </c>
      <c r="T83" s="339"/>
      <c r="U83" s="341">
        <v>1989</v>
      </c>
      <c r="V83" s="337">
        <f t="shared" si="13"/>
        <v>13297.190082644627</v>
      </c>
      <c r="W83" s="337">
        <f t="shared" si="11"/>
        <v>17301.81818181818</v>
      </c>
      <c r="X83" s="337">
        <f t="shared" si="11"/>
        <v>25495.537190082643</v>
      </c>
      <c r="Y83" s="337">
        <f t="shared" si="11"/>
        <v>25568.92561983471</v>
      </c>
      <c r="Z83" s="337">
        <f t="shared" si="11"/>
        <v>29940.495867768594</v>
      </c>
      <c r="AA83" s="337">
        <f t="shared" si="11"/>
        <v>143234.38016528924</v>
      </c>
      <c r="AB83" s="337">
        <f t="shared" si="11"/>
        <v>109275.37190082645</v>
      </c>
      <c r="AC83" s="337">
        <f t="shared" si="11"/>
        <v>77361.322314049583</v>
      </c>
      <c r="AD83" s="337">
        <f t="shared" si="11"/>
        <v>63038.677685950424</v>
      </c>
      <c r="AE83" s="337">
        <f t="shared" si="11"/>
        <v>62231.404958677689</v>
      </c>
      <c r="AF83" s="337">
        <f t="shared" si="11"/>
        <v>62814.545454545456</v>
      </c>
      <c r="AG83" s="337">
        <f t="shared" si="11"/>
        <v>56427.768595041322</v>
      </c>
      <c r="AH83" s="343">
        <f t="shared" si="15"/>
        <v>685.98743801652881</v>
      </c>
      <c r="AI83" s="88"/>
      <c r="AJ83" s="83"/>
    </row>
    <row r="84" spans="1:36">
      <c r="A84" s="65">
        <f t="shared" si="16"/>
        <v>1927</v>
      </c>
      <c r="B84" s="84">
        <v>10043</v>
      </c>
      <c r="C84" s="77">
        <v>-901</v>
      </c>
      <c r="D84" s="78">
        <f t="shared" si="17"/>
        <v>-901</v>
      </c>
      <c r="E84" s="335">
        <v>28</v>
      </c>
      <c r="F84" s="341">
        <v>1990</v>
      </c>
      <c r="G84" s="337">
        <f t="shared" si="12"/>
        <v>306.19354838709677</v>
      </c>
      <c r="H84" s="337">
        <f t="shared" si="10"/>
        <v>323.16666666666669</v>
      </c>
      <c r="I84" s="337">
        <f t="shared" si="10"/>
        <v>499.19354838709677</v>
      </c>
      <c r="J84" s="337">
        <f t="shared" si="10"/>
        <v>582.58064516129036</v>
      </c>
      <c r="K84" s="337">
        <f t="shared" si="10"/>
        <v>592.35714285714289</v>
      </c>
      <c r="L84" s="337">
        <f t="shared" si="10"/>
        <v>869.64516129032256</v>
      </c>
      <c r="M84" s="337">
        <f t="shared" si="10"/>
        <v>930.83333333333337</v>
      </c>
      <c r="N84" s="337">
        <f t="shared" si="10"/>
        <v>772.93548387096769</v>
      </c>
      <c r="O84" s="337">
        <f t="shared" si="10"/>
        <v>666.8</v>
      </c>
      <c r="P84" s="337">
        <f t="shared" si="10"/>
        <v>932.83870967741939</v>
      </c>
      <c r="Q84" s="337">
        <f t="shared" si="10"/>
        <v>916.90322580645159</v>
      </c>
      <c r="R84" s="337">
        <f t="shared" si="10"/>
        <v>680.4</v>
      </c>
      <c r="S84" s="342">
        <f t="shared" si="14"/>
        <v>487.75735537190081</v>
      </c>
      <c r="T84" s="339"/>
      <c r="U84" s="341">
        <v>1990</v>
      </c>
      <c r="V84" s="337">
        <f t="shared" si="13"/>
        <v>18827.10743801653</v>
      </c>
      <c r="W84" s="337">
        <f t="shared" si="11"/>
        <v>19229.7520661157</v>
      </c>
      <c r="X84" s="337">
        <f t="shared" si="11"/>
        <v>30694.214876033056</v>
      </c>
      <c r="Y84" s="337">
        <f t="shared" si="11"/>
        <v>35821.487603305781</v>
      </c>
      <c r="Z84" s="337">
        <f t="shared" si="11"/>
        <v>32897.85123966942</v>
      </c>
      <c r="AA84" s="337">
        <f t="shared" si="11"/>
        <v>53472.396694214876</v>
      </c>
      <c r="AB84" s="337">
        <f t="shared" si="11"/>
        <v>55388.429752066113</v>
      </c>
      <c r="AC84" s="337">
        <f t="shared" si="11"/>
        <v>47525.950413223145</v>
      </c>
      <c r="AD84" s="337">
        <f t="shared" si="11"/>
        <v>39677.355371900827</v>
      </c>
      <c r="AE84" s="337">
        <f t="shared" si="11"/>
        <v>57358.016528925618</v>
      </c>
      <c r="AF84" s="337">
        <f t="shared" si="11"/>
        <v>56378.181818181816</v>
      </c>
      <c r="AG84" s="337">
        <f t="shared" si="11"/>
        <v>40486.611570247929</v>
      </c>
      <c r="AH84" s="343">
        <f t="shared" si="15"/>
        <v>487.75735537190081</v>
      </c>
      <c r="AI84" s="88"/>
      <c r="AJ84" s="83"/>
    </row>
    <row r="85" spans="1:36">
      <c r="A85" s="65">
        <f t="shared" si="16"/>
        <v>1927</v>
      </c>
      <c r="B85" s="84">
        <v>10074</v>
      </c>
      <c r="C85" s="77">
        <v>-901</v>
      </c>
      <c r="D85" s="78">
        <f t="shared" si="17"/>
        <v>-901</v>
      </c>
      <c r="E85" s="335">
        <v>28</v>
      </c>
      <c r="F85" s="341">
        <v>1991</v>
      </c>
      <c r="G85" s="337">
        <f t="shared" si="12"/>
        <v>516.22580645161293</v>
      </c>
      <c r="H85" s="337">
        <f t="shared" si="10"/>
        <v>498.16666666666669</v>
      </c>
      <c r="I85" s="337">
        <f t="shared" si="10"/>
        <v>524.74193548387098</v>
      </c>
      <c r="J85" s="337">
        <f t="shared" si="10"/>
        <v>426.09677419354841</v>
      </c>
      <c r="K85" s="337">
        <f t="shared" si="10"/>
        <v>425.14285714285717</v>
      </c>
      <c r="L85" s="337">
        <f t="shared" si="10"/>
        <v>862.45161290322585</v>
      </c>
      <c r="M85" s="337">
        <f t="shared" si="10"/>
        <v>874.0333333333333</v>
      </c>
      <c r="N85" s="337">
        <f t="shared" si="10"/>
        <v>1103.1290322580646</v>
      </c>
      <c r="O85" s="337">
        <f t="shared" si="10"/>
        <v>811.16666666666663</v>
      </c>
      <c r="P85" s="337">
        <f t="shared" si="10"/>
        <v>622.83870967741939</v>
      </c>
      <c r="Q85" s="337">
        <f t="shared" si="10"/>
        <v>712</v>
      </c>
      <c r="R85" s="337">
        <f t="shared" si="10"/>
        <v>721.8</v>
      </c>
      <c r="S85" s="342">
        <f t="shared" si="14"/>
        <v>489.62181818181818</v>
      </c>
      <c r="T85" s="339"/>
      <c r="U85" s="341">
        <v>1991</v>
      </c>
      <c r="V85" s="337">
        <f t="shared" si="13"/>
        <v>31741.487603305784</v>
      </c>
      <c r="W85" s="337">
        <f t="shared" si="11"/>
        <v>29642.975206611569</v>
      </c>
      <c r="X85" s="337">
        <f t="shared" si="11"/>
        <v>32265.123966942148</v>
      </c>
      <c r="Y85" s="337">
        <f t="shared" si="11"/>
        <v>26199.669421487601</v>
      </c>
      <c r="Z85" s="337">
        <f t="shared" si="11"/>
        <v>23611.239669421488</v>
      </c>
      <c r="AA85" s="337">
        <f t="shared" si="11"/>
        <v>53030.082644628099</v>
      </c>
      <c r="AB85" s="337">
        <f t="shared" si="11"/>
        <v>52008.595041322318</v>
      </c>
      <c r="AC85" s="337">
        <f t="shared" si="11"/>
        <v>67828.760330578516</v>
      </c>
      <c r="AD85" s="337">
        <f t="shared" si="11"/>
        <v>48267.768595041322</v>
      </c>
      <c r="AE85" s="337">
        <f t="shared" si="11"/>
        <v>38296.859504132226</v>
      </c>
      <c r="AF85" s="337">
        <f t="shared" si="11"/>
        <v>43779.173553719003</v>
      </c>
      <c r="AG85" s="337">
        <f t="shared" si="11"/>
        <v>42950.082644628099</v>
      </c>
      <c r="AH85" s="343">
        <f t="shared" si="15"/>
        <v>489.62181818181813</v>
      </c>
      <c r="AI85" s="88"/>
      <c r="AJ85" s="83"/>
    </row>
    <row r="86" spans="1:36">
      <c r="A86" s="65">
        <f t="shared" si="16"/>
        <v>1927</v>
      </c>
      <c r="B86" s="84">
        <v>10105</v>
      </c>
      <c r="C86" s="77">
        <v>-901</v>
      </c>
      <c r="D86" s="78">
        <f t="shared" si="17"/>
        <v>-901</v>
      </c>
      <c r="E86" s="335">
        <v>29</v>
      </c>
      <c r="F86" s="341">
        <v>1992</v>
      </c>
      <c r="G86" s="337">
        <f t="shared" si="12"/>
        <v>532.70967741935488</v>
      </c>
      <c r="H86" s="337">
        <f t="shared" si="10"/>
        <v>360.8</v>
      </c>
      <c r="I86" s="337">
        <f t="shared" si="10"/>
        <v>527.93548387096769</v>
      </c>
      <c r="J86" s="337">
        <f t="shared" si="10"/>
        <v>568.22580645161293</v>
      </c>
      <c r="K86" s="337">
        <f t="shared" si="10"/>
        <v>822.20689655172418</v>
      </c>
      <c r="L86" s="337">
        <f t="shared" si="10"/>
        <v>661.67741935483866</v>
      </c>
      <c r="M86" s="337">
        <f t="shared" si="10"/>
        <v>873.6</v>
      </c>
      <c r="N86" s="337">
        <f t="shared" si="10"/>
        <v>669.9677419354839</v>
      </c>
      <c r="O86" s="337">
        <f t="shared" si="10"/>
        <v>457.23333333333335</v>
      </c>
      <c r="P86" s="337">
        <f t="shared" si="10"/>
        <v>456.74193548387098</v>
      </c>
      <c r="Q86" s="337">
        <f t="shared" si="10"/>
        <v>521.38709677419354</v>
      </c>
      <c r="R86" s="337">
        <f t="shared" si="10"/>
        <v>411</v>
      </c>
      <c r="S86" s="342">
        <f t="shared" si="14"/>
        <v>414.58710743801652</v>
      </c>
      <c r="T86" s="339"/>
      <c r="U86" s="341">
        <v>1992</v>
      </c>
      <c r="V86" s="337">
        <f t="shared" si="13"/>
        <v>32755.041322314049</v>
      </c>
      <c r="W86" s="337">
        <f t="shared" si="11"/>
        <v>21469.090909090908</v>
      </c>
      <c r="X86" s="337">
        <f t="shared" si="11"/>
        <v>32461.487603305777</v>
      </c>
      <c r="Y86" s="337">
        <f t="shared" si="11"/>
        <v>34938.842975206615</v>
      </c>
      <c r="Z86" s="337">
        <f t="shared" si="11"/>
        <v>47293.884297520664</v>
      </c>
      <c r="AA86" s="337">
        <f t="shared" si="11"/>
        <v>40684.958677685951</v>
      </c>
      <c r="AB86" s="337">
        <f t="shared" si="11"/>
        <v>51982.809917355378</v>
      </c>
      <c r="AC86" s="337">
        <f t="shared" si="11"/>
        <v>41194.710743801654</v>
      </c>
      <c r="AD86" s="337">
        <f t="shared" si="11"/>
        <v>27207.272727272728</v>
      </c>
      <c r="AE86" s="337">
        <f t="shared" si="11"/>
        <v>28083.96694214876</v>
      </c>
      <c r="AF86" s="337">
        <f t="shared" si="11"/>
        <v>32058.842975206608</v>
      </c>
      <c r="AG86" s="337">
        <f t="shared" si="11"/>
        <v>24456.198347107438</v>
      </c>
      <c r="AH86" s="343">
        <f t="shared" si="15"/>
        <v>414.58710743801652</v>
      </c>
      <c r="AI86" s="88"/>
      <c r="AJ86" s="83"/>
    </row>
    <row r="87" spans="1:36">
      <c r="A87" s="65">
        <f t="shared" si="16"/>
        <v>1927</v>
      </c>
      <c r="B87" s="84">
        <v>10135</v>
      </c>
      <c r="C87" s="77">
        <v>-901</v>
      </c>
      <c r="D87" s="78">
        <f t="shared" si="17"/>
        <v>-901</v>
      </c>
      <c r="E87" s="335">
        <v>28</v>
      </c>
      <c r="F87" s="341">
        <v>1993</v>
      </c>
      <c r="G87" s="337">
        <f t="shared" si="12"/>
        <v>388.32258064516128</v>
      </c>
      <c r="H87" s="337">
        <f t="shared" si="10"/>
        <v>373.36666666666667</v>
      </c>
      <c r="I87" s="337">
        <f t="shared" si="10"/>
        <v>631.45161290322585</v>
      </c>
      <c r="J87" s="337">
        <f t="shared" si="10"/>
        <v>1609.3870967741937</v>
      </c>
      <c r="K87" s="337">
        <f t="shared" si="10"/>
        <v>1368.9642857142858</v>
      </c>
      <c r="L87" s="337">
        <f t="shared" si="10"/>
        <v>2552.5806451612902</v>
      </c>
      <c r="M87" s="337">
        <f t="shared" si="10"/>
        <v>2712.6666666666665</v>
      </c>
      <c r="N87" s="337">
        <f t="shared" si="10"/>
        <v>3371.9354838709678</v>
      </c>
      <c r="O87" s="337">
        <f t="shared" si="10"/>
        <v>2731.3333333333335</v>
      </c>
      <c r="P87" s="337">
        <f t="shared" si="10"/>
        <v>1175.4516129032259</v>
      </c>
      <c r="Q87" s="337">
        <f t="shared" si="10"/>
        <v>985.19354838709683</v>
      </c>
      <c r="R87" s="337">
        <f t="shared" si="10"/>
        <v>843.6</v>
      </c>
      <c r="S87" s="342">
        <f t="shared" si="14"/>
        <v>1131.1814876033059</v>
      </c>
      <c r="T87" s="339"/>
      <c r="U87" s="341">
        <v>1993</v>
      </c>
      <c r="V87" s="337">
        <f t="shared" si="13"/>
        <v>23877.024793388427</v>
      </c>
      <c r="W87" s="337">
        <f t="shared" si="11"/>
        <v>22216.85950413223</v>
      </c>
      <c r="X87" s="337">
        <f t="shared" si="11"/>
        <v>38826.446280991739</v>
      </c>
      <c r="Y87" s="337">
        <f t="shared" si="11"/>
        <v>98957.355371900834</v>
      </c>
      <c r="Z87" s="337">
        <f t="shared" si="11"/>
        <v>76028.42975206612</v>
      </c>
      <c r="AA87" s="337">
        <f t="shared" si="11"/>
        <v>156952.06611570247</v>
      </c>
      <c r="AB87" s="337">
        <f t="shared" si="11"/>
        <v>161414.87603305784</v>
      </c>
      <c r="AC87" s="337">
        <f t="shared" si="11"/>
        <v>207332.2314049587</v>
      </c>
      <c r="AD87" s="337">
        <f t="shared" si="11"/>
        <v>162525.61983471073</v>
      </c>
      <c r="AE87" s="337">
        <f t="shared" si="11"/>
        <v>72275.702479338841</v>
      </c>
      <c r="AF87" s="337">
        <f t="shared" si="11"/>
        <v>60577.190082644629</v>
      </c>
      <c r="AG87" s="337">
        <f t="shared" si="11"/>
        <v>50197.685950413223</v>
      </c>
      <c r="AH87" s="343">
        <f t="shared" si="15"/>
        <v>1131.1814876033056</v>
      </c>
      <c r="AI87" s="88"/>
      <c r="AJ87" s="83"/>
    </row>
    <row r="88" spans="1:36">
      <c r="A88" s="65">
        <f t="shared" si="16"/>
        <v>1928</v>
      </c>
      <c r="B88" s="84">
        <v>10166</v>
      </c>
      <c r="C88" s="77">
        <v>-901</v>
      </c>
      <c r="D88" s="78">
        <f t="shared" si="17"/>
        <v>-901</v>
      </c>
      <c r="E88" s="335">
        <v>28</v>
      </c>
      <c r="F88" s="341">
        <v>1994</v>
      </c>
      <c r="G88" s="337">
        <f t="shared" si="12"/>
        <v>480.54838709677421</v>
      </c>
      <c r="H88" s="337">
        <f t="shared" si="10"/>
        <v>581.29999999999995</v>
      </c>
      <c r="I88" s="337">
        <f t="shared" si="10"/>
        <v>702.83870967741939</v>
      </c>
      <c r="J88" s="337">
        <f t="shared" si="10"/>
        <v>506.80645161290323</v>
      </c>
      <c r="K88" s="337">
        <f t="shared" si="10"/>
        <v>656.21428571428567</v>
      </c>
      <c r="L88" s="337">
        <f t="shared" si="10"/>
        <v>596.29032258064512</v>
      </c>
      <c r="M88" s="337">
        <f t="shared" si="10"/>
        <v>733.0333333333333</v>
      </c>
      <c r="N88" s="337">
        <f t="shared" si="10"/>
        <v>716.35483870967744</v>
      </c>
      <c r="O88" s="337">
        <f t="shared" si="10"/>
        <v>531.56666666666672</v>
      </c>
      <c r="P88" s="337">
        <f t="shared" si="10"/>
        <v>460.38709677419354</v>
      </c>
      <c r="Q88" s="337">
        <f t="shared" si="10"/>
        <v>459.90322580645159</v>
      </c>
      <c r="R88" s="337">
        <f t="shared" si="10"/>
        <v>462.2</v>
      </c>
      <c r="S88" s="342">
        <f t="shared" si="14"/>
        <v>415.00958677685952</v>
      </c>
      <c r="T88" s="339"/>
      <c r="U88" s="341">
        <v>1994</v>
      </c>
      <c r="V88" s="337">
        <f t="shared" si="13"/>
        <v>29547.768595041322</v>
      </c>
      <c r="W88" s="337">
        <f t="shared" si="11"/>
        <v>34589.752066115703</v>
      </c>
      <c r="X88" s="337">
        <f t="shared" si="11"/>
        <v>43215.867768595039</v>
      </c>
      <c r="Y88" s="337">
        <f t="shared" si="11"/>
        <v>31162.314049586777</v>
      </c>
      <c r="Z88" s="337">
        <f t="shared" si="11"/>
        <v>36444.297520661159</v>
      </c>
      <c r="AA88" s="337">
        <f t="shared" si="11"/>
        <v>36664.46280991735</v>
      </c>
      <c r="AB88" s="337">
        <f t="shared" si="11"/>
        <v>43618.512396694212</v>
      </c>
      <c r="AC88" s="337">
        <f t="shared" si="11"/>
        <v>44046.942148760332</v>
      </c>
      <c r="AD88" s="337">
        <f t="shared" si="11"/>
        <v>31630.413223140502</v>
      </c>
      <c r="AE88" s="337">
        <f t="shared" si="11"/>
        <v>28308.099173553717</v>
      </c>
      <c r="AF88" s="337">
        <f t="shared" si="11"/>
        <v>28278.347107438018</v>
      </c>
      <c r="AG88" s="337">
        <f t="shared" si="11"/>
        <v>27502.809917355371</v>
      </c>
      <c r="AH88" s="343">
        <f t="shared" si="15"/>
        <v>415.00958677685946</v>
      </c>
      <c r="AI88" s="88"/>
      <c r="AJ88" s="83"/>
    </row>
    <row r="89" spans="1:36">
      <c r="A89" s="65">
        <f t="shared" si="16"/>
        <v>1928</v>
      </c>
      <c r="B89" s="84">
        <v>10196</v>
      </c>
      <c r="C89" s="77">
        <v>-901</v>
      </c>
      <c r="D89" s="78">
        <f t="shared" si="17"/>
        <v>-901</v>
      </c>
      <c r="E89" s="335">
        <v>28</v>
      </c>
      <c r="F89" s="341">
        <v>1995</v>
      </c>
      <c r="G89" s="337">
        <f t="shared" si="12"/>
        <v>443.25806451612902</v>
      </c>
      <c r="H89" s="337">
        <f t="shared" si="10"/>
        <v>365.4</v>
      </c>
      <c r="I89" s="337">
        <f t="shared" si="10"/>
        <v>465.67741935483872</v>
      </c>
      <c r="J89" s="337">
        <f t="shared" si="10"/>
        <v>2743.8064516129034</v>
      </c>
      <c r="K89" s="337">
        <f t="shared" si="10"/>
        <v>1971.7857142857142</v>
      </c>
      <c r="L89" s="337">
        <f t="shared" si="10"/>
        <v>4452.9032258064517</v>
      </c>
      <c r="M89" s="337">
        <f t="shared" si="10"/>
        <v>3805</v>
      </c>
      <c r="N89" s="337">
        <f t="shared" si="10"/>
        <v>6159.3548387096771</v>
      </c>
      <c r="O89" s="337">
        <f t="shared" si="10"/>
        <v>5547.333333333333</v>
      </c>
      <c r="P89" s="337">
        <f t="shared" si="10"/>
        <v>3240.3225806451615</v>
      </c>
      <c r="Q89" s="337">
        <f t="shared" si="10"/>
        <v>1387.2258064516129</v>
      </c>
      <c r="R89" s="337">
        <f t="shared" si="10"/>
        <v>1401.3333333333333</v>
      </c>
      <c r="S89" s="342">
        <f t="shared" si="14"/>
        <v>1932.7953719008265</v>
      </c>
      <c r="T89" s="339"/>
      <c r="U89" s="341">
        <v>1995</v>
      </c>
      <c r="V89" s="337">
        <f t="shared" si="13"/>
        <v>27254.876033057852</v>
      </c>
      <c r="W89" s="337">
        <f t="shared" si="11"/>
        <v>21742.809917355375</v>
      </c>
      <c r="X89" s="337">
        <f t="shared" si="11"/>
        <v>28633.388429752067</v>
      </c>
      <c r="Y89" s="337">
        <f t="shared" si="11"/>
        <v>168710.0826446281</v>
      </c>
      <c r="Z89" s="337">
        <f t="shared" si="11"/>
        <v>109507.43801652892</v>
      </c>
      <c r="AA89" s="337">
        <f t="shared" si="11"/>
        <v>273798.34710743802</v>
      </c>
      <c r="AB89" s="337">
        <f t="shared" si="11"/>
        <v>226413.22314049586</v>
      </c>
      <c r="AC89" s="337">
        <f t="shared" si="11"/>
        <v>378723.96694214875</v>
      </c>
      <c r="AD89" s="337">
        <f t="shared" si="11"/>
        <v>330089.25619834714</v>
      </c>
      <c r="AE89" s="337">
        <f t="shared" si="11"/>
        <v>199239.6694214876</v>
      </c>
      <c r="AF89" s="337">
        <f t="shared" si="11"/>
        <v>85297.190082644636</v>
      </c>
      <c r="AG89" s="337">
        <f t="shared" si="11"/>
        <v>83385.123966942148</v>
      </c>
      <c r="AH89" s="343">
        <f t="shared" si="15"/>
        <v>1932.7953719008262</v>
      </c>
      <c r="AI89" s="88"/>
      <c r="AJ89" s="83"/>
    </row>
    <row r="90" spans="1:36">
      <c r="A90" s="65">
        <f t="shared" si="16"/>
        <v>1928</v>
      </c>
      <c r="B90" s="84">
        <v>10227</v>
      </c>
      <c r="C90" s="77">
        <v>-901</v>
      </c>
      <c r="D90" s="78">
        <f t="shared" si="17"/>
        <v>-901</v>
      </c>
      <c r="E90" s="335">
        <v>29</v>
      </c>
      <c r="F90" s="341">
        <v>1996</v>
      </c>
      <c r="G90" s="337">
        <f t="shared" si="12"/>
        <v>850.58064516129036</v>
      </c>
      <c r="H90" s="337">
        <f t="shared" si="10"/>
        <v>595.73333333333335</v>
      </c>
      <c r="I90" s="337">
        <f t="shared" si="10"/>
        <v>738.35483870967744</v>
      </c>
      <c r="J90" s="337">
        <f t="shared" si="10"/>
        <v>1214.8709677419354</v>
      </c>
      <c r="K90" s="337">
        <f t="shared" si="10"/>
        <v>2811.7931034482758</v>
      </c>
      <c r="L90" s="337">
        <f t="shared" si="10"/>
        <v>3120.9677419354839</v>
      </c>
      <c r="M90" s="337">
        <f t="shared" si="10"/>
        <v>3142</v>
      </c>
      <c r="N90" s="337">
        <f t="shared" si="10"/>
        <v>4824.8387096774195</v>
      </c>
      <c r="O90" s="337">
        <f t="shared" si="10"/>
        <v>2151.0666666666666</v>
      </c>
      <c r="P90" s="337">
        <f t="shared" si="10"/>
        <v>953.35483870967744</v>
      </c>
      <c r="Q90" s="337">
        <f t="shared" si="10"/>
        <v>831.70967741935488</v>
      </c>
      <c r="R90" s="337">
        <f t="shared" si="10"/>
        <v>864.9666666666667</v>
      </c>
      <c r="S90" s="342">
        <f t="shared" si="14"/>
        <v>1334.3404958677681</v>
      </c>
      <c r="T90" s="339"/>
      <c r="U90" s="341">
        <v>1996</v>
      </c>
      <c r="V90" s="337">
        <f t="shared" si="13"/>
        <v>52300.165289256198</v>
      </c>
      <c r="W90" s="337">
        <f t="shared" si="11"/>
        <v>35448.595041322311</v>
      </c>
      <c r="X90" s="337">
        <f t="shared" si="11"/>
        <v>45399.669421487604</v>
      </c>
      <c r="Y90" s="337">
        <f t="shared" si="11"/>
        <v>74699.504132231406</v>
      </c>
      <c r="Z90" s="337">
        <f t="shared" si="11"/>
        <v>161736.19834710742</v>
      </c>
      <c r="AA90" s="337">
        <f t="shared" si="11"/>
        <v>191900.82644628099</v>
      </c>
      <c r="AB90" s="337">
        <f t="shared" si="11"/>
        <v>186961.98347107437</v>
      </c>
      <c r="AC90" s="337">
        <f t="shared" si="11"/>
        <v>296667.7685950413</v>
      </c>
      <c r="AD90" s="337">
        <f t="shared" si="11"/>
        <v>127997.35537190082</v>
      </c>
      <c r="AE90" s="337">
        <f t="shared" si="11"/>
        <v>58619.504132231406</v>
      </c>
      <c r="AF90" s="337">
        <f t="shared" si="11"/>
        <v>51139.834710743802</v>
      </c>
      <c r="AG90" s="337">
        <f t="shared" si="11"/>
        <v>51469.090909090912</v>
      </c>
      <c r="AH90" s="343">
        <f t="shared" si="15"/>
        <v>1334.3404958677686</v>
      </c>
      <c r="AI90" s="88"/>
      <c r="AJ90" s="83"/>
    </row>
    <row r="91" spans="1:36">
      <c r="A91" s="65">
        <f t="shared" si="16"/>
        <v>1928</v>
      </c>
      <c r="B91" s="84">
        <v>10258</v>
      </c>
      <c r="C91" s="77">
        <v>-901</v>
      </c>
      <c r="D91" s="78">
        <f t="shared" si="17"/>
        <v>-901</v>
      </c>
      <c r="E91" s="335">
        <v>28</v>
      </c>
      <c r="F91" s="341">
        <v>1997</v>
      </c>
      <c r="G91" s="337">
        <f t="shared" si="12"/>
        <v>740.06451612903231</v>
      </c>
      <c r="H91" s="337">
        <f t="shared" si="10"/>
        <v>811.9666666666667</v>
      </c>
      <c r="I91" s="337">
        <f t="shared" si="10"/>
        <v>3563.0967741935483</v>
      </c>
      <c r="J91" s="337">
        <f t="shared" si="10"/>
        <v>9672.5806451612898</v>
      </c>
      <c r="K91" s="337">
        <f t="shared" si="10"/>
        <v>3550.3571428571427</v>
      </c>
      <c r="L91" s="337">
        <f t="shared" si="10"/>
        <v>2649.6774193548385</v>
      </c>
      <c r="M91" s="337">
        <f t="shared" si="10"/>
        <v>1831.6666666666667</v>
      </c>
      <c r="N91" s="337">
        <f t="shared" si="10"/>
        <v>1814.8387096774193</v>
      </c>
      <c r="O91" s="337">
        <f t="shared" si="10"/>
        <v>1697.9666666666667</v>
      </c>
      <c r="P91" s="337">
        <f t="shared" si="10"/>
        <v>912.35483870967744</v>
      </c>
      <c r="Q91" s="337">
        <f t="shared" si="10"/>
        <v>915.48387096774195</v>
      </c>
      <c r="R91" s="337">
        <f t="shared" si="10"/>
        <v>1260.3</v>
      </c>
      <c r="S91" s="342">
        <f t="shared" si="14"/>
        <v>1776.7497520661157</v>
      </c>
      <c r="T91" s="339"/>
      <c r="U91" s="341">
        <v>1997</v>
      </c>
      <c r="V91" s="337">
        <f t="shared" si="13"/>
        <v>45504.793388429753</v>
      </c>
      <c r="W91" s="337">
        <f t="shared" si="11"/>
        <v>48315.371900826445</v>
      </c>
      <c r="X91" s="337">
        <f t="shared" si="11"/>
        <v>219086.28099173555</v>
      </c>
      <c r="Y91" s="337">
        <f t="shared" si="11"/>
        <v>594743.80165289261</v>
      </c>
      <c r="Z91" s="337">
        <f t="shared" si="11"/>
        <v>197176.85950413224</v>
      </c>
      <c r="AA91" s="337">
        <f t="shared" si="11"/>
        <v>162922.3140495868</v>
      </c>
      <c r="AB91" s="337">
        <f t="shared" si="11"/>
        <v>108991.73553719008</v>
      </c>
      <c r="AC91" s="337">
        <f t="shared" si="11"/>
        <v>111590.0826446281</v>
      </c>
      <c r="AD91" s="337">
        <f t="shared" si="11"/>
        <v>101036.03305785124</v>
      </c>
      <c r="AE91" s="337">
        <f t="shared" si="11"/>
        <v>56098.512396694219</v>
      </c>
      <c r="AF91" s="337">
        <f t="shared" si="11"/>
        <v>56290.909090909088</v>
      </c>
      <c r="AG91" s="337">
        <f t="shared" si="11"/>
        <v>74993.057851239675</v>
      </c>
      <c r="AH91" s="343">
        <f t="shared" si="15"/>
        <v>1776.7497520661159</v>
      </c>
      <c r="AI91" s="88"/>
      <c r="AJ91" s="83"/>
    </row>
    <row r="92" spans="1:36">
      <c r="A92" s="65">
        <f t="shared" si="16"/>
        <v>1928</v>
      </c>
      <c r="B92" s="84">
        <v>10287</v>
      </c>
      <c r="C92" s="77">
        <v>-901</v>
      </c>
      <c r="D92" s="78">
        <f t="shared" si="17"/>
        <v>-901</v>
      </c>
      <c r="E92" s="335">
        <v>28</v>
      </c>
      <c r="F92" s="341">
        <v>1998</v>
      </c>
      <c r="G92" s="337">
        <f t="shared" si="12"/>
        <v>694.22580645161293</v>
      </c>
      <c r="H92" s="337">
        <f t="shared" si="10"/>
        <v>489.8</v>
      </c>
      <c r="I92" s="337">
        <f t="shared" si="10"/>
        <v>667.41935483870964</v>
      </c>
      <c r="J92" s="337">
        <f t="shared" si="10"/>
        <v>1943.9354838709678</v>
      </c>
      <c r="K92" s="337">
        <f t="shared" si="10"/>
        <v>3078.2142857142858</v>
      </c>
      <c r="L92" s="337">
        <f t="shared" si="10"/>
        <v>3161.2903225806454</v>
      </c>
      <c r="M92" s="337">
        <f t="shared" si="10"/>
        <v>3338.3333333333335</v>
      </c>
      <c r="N92" s="337">
        <f t="shared" si="10"/>
        <v>3728.0645161290322</v>
      </c>
      <c r="O92" s="337">
        <f t="shared" si="10"/>
        <v>5472</v>
      </c>
      <c r="P92" s="337">
        <f t="shared" si="10"/>
        <v>3163.2258064516127</v>
      </c>
      <c r="Q92" s="337">
        <f t="shared" si="10"/>
        <v>1719</v>
      </c>
      <c r="R92" s="337">
        <f t="shared" si="10"/>
        <v>1369.0333333333333</v>
      </c>
      <c r="S92" s="342">
        <f t="shared" si="14"/>
        <v>1732.8733884297521</v>
      </c>
      <c r="T92" s="339"/>
      <c r="U92" s="341">
        <v>1998</v>
      </c>
      <c r="V92" s="337">
        <f t="shared" si="13"/>
        <v>42686.280991735533</v>
      </c>
      <c r="W92" s="337">
        <f t="shared" si="11"/>
        <v>29145.123966942148</v>
      </c>
      <c r="X92" s="337">
        <f t="shared" si="11"/>
        <v>41038.016528925618</v>
      </c>
      <c r="Y92" s="337">
        <f t="shared" si="11"/>
        <v>119527.93388429753</v>
      </c>
      <c r="Z92" s="337">
        <f t="shared" si="11"/>
        <v>170955.37190082643</v>
      </c>
      <c r="AA92" s="337">
        <f t="shared" si="11"/>
        <v>194380.1652892562</v>
      </c>
      <c r="AB92" s="337">
        <f t="shared" si="11"/>
        <v>198644.62809917357</v>
      </c>
      <c r="AC92" s="337">
        <f t="shared" si="11"/>
        <v>229229.7520661157</v>
      </c>
      <c r="AD92" s="337">
        <f t="shared" si="11"/>
        <v>325606.61157024791</v>
      </c>
      <c r="AE92" s="337">
        <f t="shared" si="11"/>
        <v>194499.17355371901</v>
      </c>
      <c r="AF92" s="337">
        <f t="shared" si="11"/>
        <v>105697.19008264462</v>
      </c>
      <c r="AG92" s="337">
        <f t="shared" si="11"/>
        <v>81463.140495867759</v>
      </c>
      <c r="AH92" s="343">
        <f t="shared" si="15"/>
        <v>1732.8733884297521</v>
      </c>
      <c r="AI92" s="88"/>
      <c r="AJ92" s="83"/>
    </row>
    <row r="93" spans="1:36">
      <c r="A93" s="65">
        <f t="shared" si="16"/>
        <v>1928</v>
      </c>
      <c r="B93" s="84">
        <v>10318</v>
      </c>
      <c r="C93" s="77">
        <v>-901</v>
      </c>
      <c r="D93" s="78">
        <f t="shared" si="17"/>
        <v>-901</v>
      </c>
      <c r="E93" s="335">
        <v>28</v>
      </c>
      <c r="F93" s="341">
        <v>1999</v>
      </c>
      <c r="G93" s="337">
        <f t="shared" si="12"/>
        <v>554.41935483870964</v>
      </c>
      <c r="H93" s="337">
        <f t="shared" si="10"/>
        <v>657.3</v>
      </c>
      <c r="I93" s="337">
        <f t="shared" si="10"/>
        <v>1071.4516129032259</v>
      </c>
      <c r="J93" s="337">
        <f t="shared" si="10"/>
        <v>1240.7741935483871</v>
      </c>
      <c r="K93" s="337">
        <f t="shared" si="10"/>
        <v>3261.4285714285716</v>
      </c>
      <c r="L93" s="337">
        <f t="shared" ref="H93:R110" si="18">INDEX($C$16:$C$2000,($F93-1922)*12+L$12,1)</f>
        <v>3012.5806451612902</v>
      </c>
      <c r="M93" s="337">
        <f t="shared" si="18"/>
        <v>2921.6666666666665</v>
      </c>
      <c r="N93" s="337">
        <f t="shared" si="18"/>
        <v>3515.483870967742</v>
      </c>
      <c r="O93" s="337">
        <f t="shared" si="18"/>
        <v>2536</v>
      </c>
      <c r="P93" s="337">
        <f t="shared" si="18"/>
        <v>1242.6774193548388</v>
      </c>
      <c r="Q93" s="337">
        <f t="shared" si="18"/>
        <v>1502.6451612903227</v>
      </c>
      <c r="R93" s="337">
        <f t="shared" si="18"/>
        <v>1164.6333333333334</v>
      </c>
      <c r="S93" s="342">
        <f t="shared" si="14"/>
        <v>1360.7583471074381</v>
      </c>
      <c r="T93" s="339"/>
      <c r="U93" s="341">
        <v>1999</v>
      </c>
      <c r="V93" s="337">
        <f t="shared" si="13"/>
        <v>34089.917355371901</v>
      </c>
      <c r="W93" s="337">
        <f t="shared" si="11"/>
        <v>39112.066115702481</v>
      </c>
      <c r="X93" s="337">
        <f t="shared" si="11"/>
        <v>65880.991735537187</v>
      </c>
      <c r="Y93" s="337">
        <f t="shared" si="11"/>
        <v>76292.231404958686</v>
      </c>
      <c r="Z93" s="337">
        <f t="shared" si="11"/>
        <v>181130.57851239669</v>
      </c>
      <c r="AA93" s="337">
        <f t="shared" ref="W93:AG110" si="19">IF(INDEX($D$16:$D$2000,($U93-1922)*12+AA$12,1)&lt;&gt;-901,INDEX($D$16:$D$2000,($U93-1922)*12+AA$12,1)*1000,-901)</f>
        <v>185236.36363636365</v>
      </c>
      <c r="AB93" s="337">
        <f t="shared" si="19"/>
        <v>173851.23966942148</v>
      </c>
      <c r="AC93" s="337">
        <f t="shared" si="19"/>
        <v>216158.67768595042</v>
      </c>
      <c r="AD93" s="337">
        <f t="shared" si="19"/>
        <v>150902.47933884297</v>
      </c>
      <c r="AE93" s="337">
        <f t="shared" si="19"/>
        <v>76409.25619834711</v>
      </c>
      <c r="AF93" s="337">
        <f t="shared" si="19"/>
        <v>92394.049586776862</v>
      </c>
      <c r="AG93" s="337">
        <f t="shared" si="19"/>
        <v>69300.495867768594</v>
      </c>
      <c r="AH93" s="343">
        <f t="shared" si="15"/>
        <v>1360.7583471074379</v>
      </c>
      <c r="AI93" s="88"/>
      <c r="AJ93" s="83"/>
    </row>
    <row r="94" spans="1:36">
      <c r="A94" s="65">
        <f t="shared" si="16"/>
        <v>1928</v>
      </c>
      <c r="B94" s="84">
        <v>10348</v>
      </c>
      <c r="C94" s="77">
        <v>-901</v>
      </c>
      <c r="D94" s="78">
        <f t="shared" si="17"/>
        <v>-901</v>
      </c>
      <c r="E94" s="335">
        <v>29</v>
      </c>
      <c r="F94" s="341">
        <v>2000</v>
      </c>
      <c r="G94" s="337">
        <f t="shared" si="12"/>
        <v>677.64516129032256</v>
      </c>
      <c r="H94" s="337">
        <f t="shared" si="18"/>
        <v>711.4666666666667</v>
      </c>
      <c r="I94" s="337">
        <f t="shared" si="18"/>
        <v>777.0322580645161</v>
      </c>
      <c r="J94" s="337">
        <f t="shared" si="18"/>
        <v>1148.1612903225807</v>
      </c>
      <c r="K94" s="337">
        <f t="shared" si="18"/>
        <v>2231.7586206896553</v>
      </c>
      <c r="L94" s="337">
        <f t="shared" si="18"/>
        <v>2124.7096774193546</v>
      </c>
      <c r="M94" s="337">
        <f t="shared" si="18"/>
        <v>1851.4</v>
      </c>
      <c r="N94" s="337">
        <f t="shared" si="18"/>
        <v>2399.0322580645161</v>
      </c>
      <c r="O94" s="337">
        <f t="shared" si="18"/>
        <v>1588.8</v>
      </c>
      <c r="P94" s="337">
        <f t="shared" si="18"/>
        <v>1037.1290322580646</v>
      </c>
      <c r="Q94" s="337">
        <f t="shared" si="18"/>
        <v>1371.4516129032259</v>
      </c>
      <c r="R94" s="337">
        <f t="shared" si="18"/>
        <v>1196.7333333333333</v>
      </c>
      <c r="S94" s="342">
        <f t="shared" si="14"/>
        <v>1032.9183471074382</v>
      </c>
      <c r="T94" s="339"/>
      <c r="U94" s="341">
        <v>2000</v>
      </c>
      <c r="V94" s="337">
        <f t="shared" si="13"/>
        <v>41666.776859504134</v>
      </c>
      <c r="W94" s="337">
        <f t="shared" si="19"/>
        <v>42335.206611570247</v>
      </c>
      <c r="X94" s="337">
        <f t="shared" si="19"/>
        <v>47777.85123966942</v>
      </c>
      <c r="Y94" s="337">
        <f t="shared" si="19"/>
        <v>70597.685950413215</v>
      </c>
      <c r="Z94" s="337">
        <f t="shared" si="19"/>
        <v>128372.23140495871</v>
      </c>
      <c r="AA94" s="337">
        <f t="shared" si="19"/>
        <v>130643.30578512397</v>
      </c>
      <c r="AB94" s="337">
        <f t="shared" si="19"/>
        <v>110165.95041322314</v>
      </c>
      <c r="AC94" s="337">
        <f t="shared" si="19"/>
        <v>147510.74380165289</v>
      </c>
      <c r="AD94" s="337">
        <f t="shared" si="19"/>
        <v>94540.165289256198</v>
      </c>
      <c r="AE94" s="337">
        <f t="shared" si="19"/>
        <v>63770.5785123967</v>
      </c>
      <c r="AF94" s="337">
        <f t="shared" si="19"/>
        <v>84327.272727272735</v>
      </c>
      <c r="AG94" s="337">
        <f t="shared" si="19"/>
        <v>71210.578512396693</v>
      </c>
      <c r="AH94" s="343">
        <f t="shared" si="15"/>
        <v>1032.918347107438</v>
      </c>
      <c r="AI94" s="88"/>
      <c r="AJ94" s="83"/>
    </row>
    <row r="95" spans="1:36">
      <c r="A95" s="65">
        <f t="shared" si="16"/>
        <v>1928</v>
      </c>
      <c r="B95" s="84">
        <v>10379</v>
      </c>
      <c r="C95" s="77">
        <v>-901</v>
      </c>
      <c r="D95" s="78">
        <f t="shared" si="17"/>
        <v>-901</v>
      </c>
      <c r="E95" s="335">
        <v>28</v>
      </c>
      <c r="F95" s="341">
        <v>2001</v>
      </c>
      <c r="G95" s="337">
        <f t="shared" si="12"/>
        <v>404.35483870967744</v>
      </c>
      <c r="H95" s="337">
        <f t="shared" si="18"/>
        <v>1092.9000000000001</v>
      </c>
      <c r="I95" s="337">
        <f t="shared" si="18"/>
        <v>1217.8709677419354</v>
      </c>
      <c r="J95" s="337">
        <f t="shared" si="18"/>
        <v>543.06451612903231</v>
      </c>
      <c r="K95" s="337">
        <f t="shared" si="18"/>
        <v>477.39285714285717</v>
      </c>
      <c r="L95" s="337">
        <f t="shared" si="18"/>
        <v>726</v>
      </c>
      <c r="M95" s="337">
        <f t="shared" si="18"/>
        <v>943.7</v>
      </c>
      <c r="N95" s="337">
        <f t="shared" si="18"/>
        <v>1072.9354838709678</v>
      </c>
      <c r="O95" s="337">
        <f t="shared" si="18"/>
        <v>353.3</v>
      </c>
      <c r="P95" s="337">
        <f t="shared" si="18"/>
        <v>344.64516129032256</v>
      </c>
      <c r="Q95" s="337">
        <f t="shared" si="18"/>
        <v>298.22580645161293</v>
      </c>
      <c r="R95" s="337">
        <f t="shared" si="18"/>
        <v>205.86666666666667</v>
      </c>
      <c r="S95" s="342">
        <f t="shared" si="14"/>
        <v>464.25123966942147</v>
      </c>
      <c r="T95" s="339"/>
      <c r="U95" s="341">
        <v>2001</v>
      </c>
      <c r="V95" s="337">
        <f t="shared" si="13"/>
        <v>24862.809917355371</v>
      </c>
      <c r="W95" s="337">
        <f t="shared" si="19"/>
        <v>65032.066115702481</v>
      </c>
      <c r="X95" s="337">
        <f t="shared" si="19"/>
        <v>74883.966942148763</v>
      </c>
      <c r="Y95" s="337">
        <f t="shared" si="19"/>
        <v>33391.735537190078</v>
      </c>
      <c r="Z95" s="337">
        <f t="shared" si="19"/>
        <v>26513.057851239668</v>
      </c>
      <c r="AA95" s="337">
        <f t="shared" si="19"/>
        <v>44640</v>
      </c>
      <c r="AB95" s="337">
        <f t="shared" si="19"/>
        <v>56154.049586776855</v>
      </c>
      <c r="AC95" s="337">
        <f t="shared" si="19"/>
        <v>65972.231404958671</v>
      </c>
      <c r="AD95" s="337">
        <f t="shared" si="19"/>
        <v>21022.809917355371</v>
      </c>
      <c r="AE95" s="337">
        <f t="shared" si="19"/>
        <v>21191.404958677685</v>
      </c>
      <c r="AF95" s="337">
        <f t="shared" si="19"/>
        <v>18337.190082644629</v>
      </c>
      <c r="AG95" s="337">
        <f t="shared" si="19"/>
        <v>12249.917355371901</v>
      </c>
      <c r="AH95" s="343">
        <f t="shared" si="15"/>
        <v>464.25123966942147</v>
      </c>
      <c r="AI95" s="88"/>
      <c r="AJ95" s="83"/>
    </row>
    <row r="96" spans="1:36">
      <c r="A96" s="65">
        <f t="shared" si="16"/>
        <v>1928</v>
      </c>
      <c r="B96" s="84">
        <v>10409</v>
      </c>
      <c r="C96" s="77">
        <v>-901</v>
      </c>
      <c r="D96" s="78">
        <f t="shared" si="17"/>
        <v>-901</v>
      </c>
      <c r="E96" s="335">
        <v>28</v>
      </c>
      <c r="F96" s="341">
        <v>2002</v>
      </c>
      <c r="G96" s="337">
        <f t="shared" si="12"/>
        <v>126.29032258064517</v>
      </c>
      <c r="H96" s="337">
        <f t="shared" si="18"/>
        <v>276.89999999999998</v>
      </c>
      <c r="I96" s="337">
        <f t="shared" si="18"/>
        <v>619.80645161290317</v>
      </c>
      <c r="J96" s="337">
        <f t="shared" si="18"/>
        <v>1225.9354838709678</v>
      </c>
      <c r="K96" s="337">
        <f t="shared" si="18"/>
        <v>1082.9285714285713</v>
      </c>
      <c r="L96" s="337">
        <f t="shared" si="18"/>
        <v>1264.8064516129032</v>
      </c>
      <c r="M96" s="337">
        <f t="shared" si="18"/>
        <v>1619.6666666666667</v>
      </c>
      <c r="N96" s="337">
        <f t="shared" si="18"/>
        <v>1910.9677419354839</v>
      </c>
      <c r="O96" s="337">
        <f t="shared" si="18"/>
        <v>1095.9333333333334</v>
      </c>
      <c r="P96" s="337">
        <f t="shared" si="18"/>
        <v>687.93548387096769</v>
      </c>
      <c r="Q96" s="337">
        <f t="shared" si="18"/>
        <v>754.25806451612902</v>
      </c>
      <c r="R96" s="337">
        <f t="shared" si="18"/>
        <v>873.23333333333335</v>
      </c>
      <c r="S96" s="342">
        <f t="shared" si="14"/>
        <v>695.37322314049584</v>
      </c>
      <c r="T96" s="339"/>
      <c r="U96" s="341">
        <v>2002</v>
      </c>
      <c r="V96" s="337">
        <f t="shared" si="13"/>
        <v>7765.2892561983472</v>
      </c>
      <c r="W96" s="337">
        <f t="shared" si="19"/>
        <v>16476.694214876035</v>
      </c>
      <c r="X96" s="337">
        <f t="shared" si="19"/>
        <v>38110.413223140495</v>
      </c>
      <c r="Y96" s="337">
        <f t="shared" si="19"/>
        <v>75379.834710743802</v>
      </c>
      <c r="Z96" s="337">
        <f t="shared" si="19"/>
        <v>60142.809917355356</v>
      </c>
      <c r="AA96" s="337">
        <f t="shared" si="19"/>
        <v>77769.917355371901</v>
      </c>
      <c r="AB96" s="337">
        <f t="shared" si="19"/>
        <v>96376.859504132226</v>
      </c>
      <c r="AC96" s="337">
        <f t="shared" si="19"/>
        <v>117500.82644628099</v>
      </c>
      <c r="AD96" s="337">
        <f t="shared" si="19"/>
        <v>65212.561983471074</v>
      </c>
      <c r="AE96" s="337">
        <f t="shared" si="19"/>
        <v>42299.504132231406</v>
      </c>
      <c r="AF96" s="337">
        <f t="shared" si="19"/>
        <v>46377.520661157025</v>
      </c>
      <c r="AG96" s="337">
        <f t="shared" si="19"/>
        <v>51960.991735537194</v>
      </c>
      <c r="AH96" s="343">
        <f t="shared" si="15"/>
        <v>695.37322314049584</v>
      </c>
      <c r="AI96" s="88"/>
      <c r="AJ96" s="83"/>
    </row>
    <row r="97" spans="1:36">
      <c r="A97" s="65">
        <f t="shared" si="16"/>
        <v>1928</v>
      </c>
      <c r="B97" s="84">
        <v>10440</v>
      </c>
      <c r="C97" s="77">
        <v>-901</v>
      </c>
      <c r="D97" s="78">
        <f t="shared" si="17"/>
        <v>-901</v>
      </c>
      <c r="E97" s="335">
        <v>28</v>
      </c>
      <c r="F97" s="341">
        <v>2003</v>
      </c>
      <c r="G97" s="337">
        <f t="shared" si="12"/>
        <v>702.22580645161293</v>
      </c>
      <c r="H97" s="337">
        <f t="shared" si="18"/>
        <v>668.16666666666663</v>
      </c>
      <c r="I97" s="337">
        <f t="shared" si="18"/>
        <v>939.45161290322585</v>
      </c>
      <c r="J97" s="337">
        <f t="shared" si="18"/>
        <v>1215.5806451612902</v>
      </c>
      <c r="K97" s="337">
        <f t="shared" si="18"/>
        <v>1093.2142857142858</v>
      </c>
      <c r="L97" s="337">
        <f t="shared" si="18"/>
        <v>971.80645161290317</v>
      </c>
      <c r="M97" s="337">
        <f t="shared" si="18"/>
        <v>1681.0333333333333</v>
      </c>
      <c r="N97" s="337">
        <f t="shared" si="18"/>
        <v>3222.5806451612902</v>
      </c>
      <c r="O97" s="337">
        <f t="shared" si="18"/>
        <v>2131.4333333333334</v>
      </c>
      <c r="P97" s="337">
        <f t="shared" si="18"/>
        <v>1118</v>
      </c>
      <c r="Q97" s="337">
        <f t="shared" si="18"/>
        <v>762.0322580645161</v>
      </c>
      <c r="R97" s="337">
        <f t="shared" si="18"/>
        <v>564.5</v>
      </c>
      <c r="S97" s="342">
        <f t="shared" si="14"/>
        <v>910.10776859504131</v>
      </c>
      <c r="T97" s="339"/>
      <c r="U97" s="341">
        <v>2003</v>
      </c>
      <c r="V97" s="337">
        <f t="shared" si="13"/>
        <v>43178.181818181816</v>
      </c>
      <c r="W97" s="337">
        <f t="shared" si="19"/>
        <v>39758.67768595041</v>
      </c>
      <c r="X97" s="337">
        <f t="shared" si="19"/>
        <v>57764.628099173555</v>
      </c>
      <c r="Y97" s="337">
        <f t="shared" si="19"/>
        <v>74743.140495867759</v>
      </c>
      <c r="Z97" s="337">
        <f t="shared" si="19"/>
        <v>60714.049586776862</v>
      </c>
      <c r="AA97" s="337">
        <f t="shared" si="19"/>
        <v>59754.049586776855</v>
      </c>
      <c r="AB97" s="337">
        <f t="shared" si="19"/>
        <v>100028.42975206612</v>
      </c>
      <c r="AC97" s="337">
        <f t="shared" si="19"/>
        <v>198148.76033057852</v>
      </c>
      <c r="AD97" s="337">
        <f t="shared" si="19"/>
        <v>126829.09090909091</v>
      </c>
      <c r="AE97" s="337">
        <f t="shared" si="19"/>
        <v>68743.140495867759</v>
      </c>
      <c r="AF97" s="337">
        <f t="shared" si="19"/>
        <v>46855.537190082643</v>
      </c>
      <c r="AG97" s="337">
        <f t="shared" si="19"/>
        <v>33590.082644628099</v>
      </c>
      <c r="AH97" s="343">
        <f t="shared" si="15"/>
        <v>910.10776859504131</v>
      </c>
      <c r="AI97" s="88"/>
      <c r="AJ97" s="83"/>
    </row>
    <row r="98" spans="1:36">
      <c r="A98" s="65">
        <f t="shared" si="16"/>
        <v>1928</v>
      </c>
      <c r="B98" s="84">
        <v>10471</v>
      </c>
      <c r="C98" s="77">
        <v>-901</v>
      </c>
      <c r="D98" s="78">
        <f t="shared" si="17"/>
        <v>-901</v>
      </c>
      <c r="E98" s="335">
        <v>29</v>
      </c>
      <c r="F98" s="341">
        <v>2004</v>
      </c>
      <c r="G98" s="337">
        <f t="shared" si="12"/>
        <v>372.80645161290323</v>
      </c>
      <c r="H98" s="337">
        <f t="shared" si="18"/>
        <v>619.5333333333333</v>
      </c>
      <c r="I98" s="337">
        <f t="shared" si="18"/>
        <v>811.29032258064512</v>
      </c>
      <c r="J98" s="337">
        <f t="shared" si="18"/>
        <v>1022.5806451612904</v>
      </c>
      <c r="K98" s="337">
        <f t="shared" si="18"/>
        <v>1167.2758620689656</v>
      </c>
      <c r="L98" s="337">
        <f t="shared" si="18"/>
        <v>1703.1290322580646</v>
      </c>
      <c r="M98" s="337">
        <f t="shared" si="18"/>
        <v>1258.9666666666667</v>
      </c>
      <c r="N98" s="337">
        <f t="shared" si="18"/>
        <v>1098.3225806451612</v>
      </c>
      <c r="O98" s="337">
        <f t="shared" si="18"/>
        <v>830.93333333333328</v>
      </c>
      <c r="P98" s="337">
        <f t="shared" si="18"/>
        <v>856.06451612903231</v>
      </c>
      <c r="Q98" s="337">
        <f t="shared" si="18"/>
        <v>981.80645161290317</v>
      </c>
      <c r="R98" s="337">
        <f t="shared" si="18"/>
        <v>991.13333333333333</v>
      </c>
      <c r="S98" s="342">
        <f t="shared" si="14"/>
        <v>708.2856198347107</v>
      </c>
      <c r="T98" s="339"/>
      <c r="U98" s="341">
        <v>2004</v>
      </c>
      <c r="V98" s="337">
        <f t="shared" si="13"/>
        <v>22922.975206611573</v>
      </c>
      <c r="W98" s="337">
        <f t="shared" si="19"/>
        <v>36864.793388429753</v>
      </c>
      <c r="X98" s="337">
        <f t="shared" si="19"/>
        <v>49884.297520661159</v>
      </c>
      <c r="Y98" s="337">
        <f t="shared" si="19"/>
        <v>62876.033057851237</v>
      </c>
      <c r="Z98" s="337">
        <f t="shared" si="19"/>
        <v>67142.479338842968</v>
      </c>
      <c r="AA98" s="337">
        <f t="shared" si="19"/>
        <v>104721.32231404958</v>
      </c>
      <c r="AB98" s="337">
        <f t="shared" si="19"/>
        <v>74913.719008264467</v>
      </c>
      <c r="AC98" s="337">
        <f t="shared" si="19"/>
        <v>67533.223140495858</v>
      </c>
      <c r="AD98" s="337">
        <f t="shared" si="19"/>
        <v>49443.966942148763</v>
      </c>
      <c r="AE98" s="337">
        <f t="shared" si="19"/>
        <v>52637.355371900827</v>
      </c>
      <c r="AF98" s="337">
        <f t="shared" si="19"/>
        <v>60368.925619834714</v>
      </c>
      <c r="AG98" s="337">
        <f t="shared" si="19"/>
        <v>58976.52892561983</v>
      </c>
      <c r="AH98" s="343">
        <f t="shared" si="15"/>
        <v>708.28561983471059</v>
      </c>
    </row>
    <row r="99" spans="1:36">
      <c r="A99" s="65">
        <f t="shared" si="16"/>
        <v>1928</v>
      </c>
      <c r="B99" s="84">
        <v>10501</v>
      </c>
      <c r="C99" s="77">
        <v>-901</v>
      </c>
      <c r="D99" s="78">
        <f t="shared" si="17"/>
        <v>-901</v>
      </c>
      <c r="E99" s="335">
        <v>28</v>
      </c>
      <c r="F99" s="341">
        <v>2005</v>
      </c>
      <c r="G99" s="337">
        <f t="shared" si="12"/>
        <v>544</v>
      </c>
      <c r="H99" s="337">
        <f t="shared" si="18"/>
        <v>285.2</v>
      </c>
      <c r="I99" s="337">
        <f t="shared" si="18"/>
        <v>562.29032258064512</v>
      </c>
      <c r="J99" s="337">
        <f t="shared" si="18"/>
        <v>1375.741935483871</v>
      </c>
      <c r="K99" s="337">
        <f t="shared" si="18"/>
        <v>1537.2857142857142</v>
      </c>
      <c r="L99" s="337">
        <f t="shared" si="18"/>
        <v>2143.0967741935483</v>
      </c>
      <c r="M99" s="337">
        <f t="shared" si="18"/>
        <v>2756</v>
      </c>
      <c r="N99" s="337">
        <f t="shared" si="18"/>
        <v>4683.2258064516127</v>
      </c>
      <c r="O99" s="337">
        <f t="shared" si="18"/>
        <v>3801</v>
      </c>
      <c r="P99" s="337">
        <f t="shared" si="18"/>
        <v>1441.516129032258</v>
      </c>
      <c r="Q99" s="337">
        <f t="shared" si="18"/>
        <v>1111.1290322580646</v>
      </c>
      <c r="R99" s="337">
        <f t="shared" si="18"/>
        <v>675.9666666666667</v>
      </c>
      <c r="S99" s="342">
        <f t="shared" si="14"/>
        <v>1262.0429752066116</v>
      </c>
      <c r="T99" s="339"/>
      <c r="U99" s="341">
        <v>2005</v>
      </c>
      <c r="V99" s="337">
        <f t="shared" si="13"/>
        <v>33449.25619834711</v>
      </c>
      <c r="W99" s="337">
        <f t="shared" si="19"/>
        <v>16970.578512396696</v>
      </c>
      <c r="X99" s="337">
        <f t="shared" si="19"/>
        <v>34573.884297520664</v>
      </c>
      <c r="Y99" s="337">
        <f t="shared" si="19"/>
        <v>84591.074380165301</v>
      </c>
      <c r="Z99" s="337">
        <f t="shared" si="19"/>
        <v>85376.52892561983</v>
      </c>
      <c r="AA99" s="337">
        <f t="shared" si="19"/>
        <v>131773.88429752065</v>
      </c>
      <c r="AB99" s="337">
        <f t="shared" si="19"/>
        <v>163993.38842975206</v>
      </c>
      <c r="AC99" s="337">
        <f t="shared" si="19"/>
        <v>287960.3305785124</v>
      </c>
      <c r="AD99" s="337">
        <f t="shared" si="19"/>
        <v>226175.20661157023</v>
      </c>
      <c r="AE99" s="337">
        <f t="shared" si="19"/>
        <v>88635.371900826445</v>
      </c>
      <c r="AF99" s="337">
        <f t="shared" si="19"/>
        <v>68320.661157024791</v>
      </c>
      <c r="AG99" s="337">
        <f t="shared" si="19"/>
        <v>40222.809917355371</v>
      </c>
      <c r="AH99" s="343">
        <f t="shared" si="15"/>
        <v>1262.0429752066116</v>
      </c>
    </row>
    <row r="100" spans="1:36">
      <c r="A100" s="65">
        <f t="shared" si="16"/>
        <v>1929</v>
      </c>
      <c r="B100" s="84">
        <v>10532</v>
      </c>
      <c r="C100" s="77">
        <v>-901</v>
      </c>
      <c r="D100" s="78">
        <f t="shared" si="17"/>
        <v>-901</v>
      </c>
      <c r="E100" s="335">
        <v>28</v>
      </c>
      <c r="F100" s="341">
        <v>2006</v>
      </c>
      <c r="G100" s="337">
        <f t="shared" si="12"/>
        <v>815.80645161290317</v>
      </c>
      <c r="H100" s="337">
        <f t="shared" si="18"/>
        <v>569.33333333333337</v>
      </c>
      <c r="I100" s="337">
        <f t="shared" si="18"/>
        <v>2789.483870967742</v>
      </c>
      <c r="J100" s="337">
        <f t="shared" si="18"/>
        <v>3510.6451612903224</v>
      </c>
      <c r="K100" s="337">
        <f t="shared" si="18"/>
        <v>2798.5714285714284</v>
      </c>
      <c r="L100" s="337">
        <f t="shared" si="18"/>
        <v>3538.0645161290322</v>
      </c>
      <c r="M100" s="337">
        <f t="shared" si="18"/>
        <v>6329.333333333333</v>
      </c>
      <c r="N100" s="337">
        <f t="shared" si="18"/>
        <v>5767.7419354838712</v>
      </c>
      <c r="O100" s="337">
        <f t="shared" si="18"/>
        <v>3349.3333333333335</v>
      </c>
      <c r="P100" s="337">
        <f t="shared" si="18"/>
        <v>1488</v>
      </c>
      <c r="Q100" s="337">
        <f t="shared" si="18"/>
        <v>1272.0967741935483</v>
      </c>
      <c r="R100" s="337">
        <f t="shared" si="18"/>
        <v>857.93333333333328</v>
      </c>
      <c r="S100" s="342">
        <f t="shared" si="14"/>
        <v>1995.7190082644629</v>
      </c>
      <c r="T100" s="339"/>
      <c r="U100" s="341">
        <v>2006</v>
      </c>
      <c r="V100" s="337">
        <f t="shared" si="13"/>
        <v>50161.983471074382</v>
      </c>
      <c r="W100" s="337">
        <f t="shared" si="19"/>
        <v>33877.685950413223</v>
      </c>
      <c r="X100" s="337">
        <f t="shared" si="19"/>
        <v>171518.67768595042</v>
      </c>
      <c r="Y100" s="337">
        <f t="shared" si="19"/>
        <v>215861.15702479339</v>
      </c>
      <c r="Z100" s="337">
        <f t="shared" si="19"/>
        <v>155424.79338842974</v>
      </c>
      <c r="AA100" s="337">
        <f t="shared" si="19"/>
        <v>217547.10743801654</v>
      </c>
      <c r="AB100" s="337">
        <f t="shared" si="19"/>
        <v>376621.48760330578</v>
      </c>
      <c r="AC100" s="337">
        <f t="shared" si="19"/>
        <v>354644.62809917354</v>
      </c>
      <c r="AD100" s="337">
        <f t="shared" si="19"/>
        <v>199299.17355371901</v>
      </c>
      <c r="AE100" s="337">
        <f t="shared" si="19"/>
        <v>91493.553719008254</v>
      </c>
      <c r="AF100" s="337">
        <f t="shared" si="19"/>
        <v>78218.181818181823</v>
      </c>
      <c r="AG100" s="337">
        <f t="shared" si="19"/>
        <v>51050.5785123967</v>
      </c>
      <c r="AH100" s="343">
        <f t="shared" si="15"/>
        <v>1995.7190082644629</v>
      </c>
    </row>
    <row r="101" spans="1:36">
      <c r="A101" s="65">
        <f t="shared" si="16"/>
        <v>1929</v>
      </c>
      <c r="B101" s="84">
        <v>10562</v>
      </c>
      <c r="C101" s="77">
        <v>-901</v>
      </c>
      <c r="D101" s="78">
        <f t="shared" si="17"/>
        <v>-901</v>
      </c>
      <c r="E101" s="335">
        <v>28</v>
      </c>
      <c r="F101" s="341">
        <v>2007</v>
      </c>
      <c r="G101" s="337">
        <f t="shared" si="12"/>
        <v>524.58064516129036</v>
      </c>
      <c r="H101" s="337">
        <f t="shared" si="18"/>
        <v>507.96666666666664</v>
      </c>
      <c r="I101" s="337">
        <f t="shared" si="18"/>
        <v>557.45161290322585</v>
      </c>
      <c r="J101" s="337">
        <f t="shared" si="18"/>
        <v>510.09677419354841</v>
      </c>
      <c r="K101" s="337">
        <f t="shared" si="18"/>
        <v>847.46428571428567</v>
      </c>
      <c r="L101" s="337">
        <f t="shared" si="18"/>
        <v>1254.6451612903227</v>
      </c>
      <c r="M101" s="337">
        <f t="shared" si="18"/>
        <v>1187.5666666666666</v>
      </c>
      <c r="N101" s="337">
        <f t="shared" si="18"/>
        <v>1359.7096774193549</v>
      </c>
      <c r="O101" s="337">
        <f t="shared" si="18"/>
        <v>729.3</v>
      </c>
      <c r="P101" s="337">
        <f t="shared" si="18"/>
        <v>905.54838709677415</v>
      </c>
      <c r="Q101" s="337">
        <f t="shared" si="18"/>
        <v>873.22580645161293</v>
      </c>
      <c r="R101" s="337">
        <f t="shared" si="18"/>
        <v>615.29999999999995</v>
      </c>
      <c r="S101" s="342">
        <f t="shared" si="14"/>
        <v>595.98545454545456</v>
      </c>
      <c r="T101" s="339"/>
      <c r="U101" s="341">
        <v>2007</v>
      </c>
      <c r="V101" s="337">
        <f t="shared" si="13"/>
        <v>32255.206611570251</v>
      </c>
      <c r="W101" s="337">
        <f t="shared" si="19"/>
        <v>30226.115702479339</v>
      </c>
      <c r="X101" s="337">
        <f t="shared" si="19"/>
        <v>34276.363636363632</v>
      </c>
      <c r="Y101" s="337">
        <f t="shared" si="19"/>
        <v>31364.628099173555</v>
      </c>
      <c r="Z101" s="337">
        <f t="shared" si="19"/>
        <v>47065.78512396694</v>
      </c>
      <c r="AA101" s="337">
        <f t="shared" si="19"/>
        <v>77145.123966942148</v>
      </c>
      <c r="AB101" s="337">
        <f t="shared" si="19"/>
        <v>70665.123966942148</v>
      </c>
      <c r="AC101" s="337">
        <f t="shared" si="19"/>
        <v>83605.289256198346</v>
      </c>
      <c r="AD101" s="337">
        <f t="shared" si="19"/>
        <v>43396.36363636364</v>
      </c>
      <c r="AE101" s="337">
        <f t="shared" si="19"/>
        <v>55680</v>
      </c>
      <c r="AF101" s="337">
        <f t="shared" si="19"/>
        <v>53692.561983471074</v>
      </c>
      <c r="AG101" s="337">
        <f t="shared" si="19"/>
        <v>36612.89256198347</v>
      </c>
      <c r="AH101" s="343">
        <f t="shared" si="15"/>
        <v>595.98545454545444</v>
      </c>
    </row>
    <row r="102" spans="1:36">
      <c r="A102" s="65">
        <f t="shared" si="16"/>
        <v>1929</v>
      </c>
      <c r="B102" s="84">
        <v>10593</v>
      </c>
      <c r="C102" s="77">
        <v>-901</v>
      </c>
      <c r="D102" s="78">
        <f t="shared" si="17"/>
        <v>-901</v>
      </c>
      <c r="E102" s="335">
        <v>29</v>
      </c>
      <c r="F102" s="341">
        <v>2008</v>
      </c>
      <c r="G102" s="337">
        <f t="shared" si="12"/>
        <v>706.64516129032256</v>
      </c>
      <c r="H102" s="337">
        <f t="shared" si="18"/>
        <v>494.1</v>
      </c>
      <c r="I102" s="337">
        <f t="shared" si="18"/>
        <v>395.90322580645159</v>
      </c>
      <c r="J102" s="337">
        <f t="shared" si="18"/>
        <v>567.12903225806451</v>
      </c>
      <c r="K102" s="337">
        <f t="shared" si="18"/>
        <v>916.65517241379314</v>
      </c>
      <c r="L102" s="337">
        <f t="shared" si="18"/>
        <v>794.19354838709683</v>
      </c>
      <c r="M102" s="337">
        <f t="shared" si="18"/>
        <v>895.73333333333335</v>
      </c>
      <c r="N102" s="337">
        <f t="shared" si="18"/>
        <v>1162.9032258064517</v>
      </c>
      <c r="O102" s="337">
        <f t="shared" si="18"/>
        <v>667.23333333333335</v>
      </c>
      <c r="P102" s="337">
        <f t="shared" si="18"/>
        <v>718.74193548387098</v>
      </c>
      <c r="Q102" s="337">
        <f t="shared" si="18"/>
        <v>803.35483870967744</v>
      </c>
      <c r="R102" s="337">
        <f t="shared" si="18"/>
        <v>750.93333333333328</v>
      </c>
      <c r="S102" s="342">
        <f t="shared" si="14"/>
        <v>536.4059504132232</v>
      </c>
      <c r="T102" s="339"/>
      <c r="U102" s="341">
        <v>2008</v>
      </c>
      <c r="V102" s="337">
        <f t="shared" si="13"/>
        <v>43449.917355371901</v>
      </c>
      <c r="W102" s="337">
        <f t="shared" si="19"/>
        <v>29400.991735537191</v>
      </c>
      <c r="X102" s="337">
        <f t="shared" si="19"/>
        <v>24343.140495867767</v>
      </c>
      <c r="Y102" s="337">
        <f t="shared" si="19"/>
        <v>34871.404958677689</v>
      </c>
      <c r="Z102" s="337">
        <f t="shared" si="19"/>
        <v>52726.611570247929</v>
      </c>
      <c r="AA102" s="337">
        <f t="shared" si="19"/>
        <v>48833.057851239675</v>
      </c>
      <c r="AB102" s="337">
        <f t="shared" si="19"/>
        <v>53299.834710743802</v>
      </c>
      <c r="AC102" s="337">
        <f t="shared" si="19"/>
        <v>71504.132231404947</v>
      </c>
      <c r="AD102" s="337">
        <f t="shared" si="19"/>
        <v>39703.140495867774</v>
      </c>
      <c r="AE102" s="337">
        <f t="shared" si="19"/>
        <v>44193.719008264467</v>
      </c>
      <c r="AF102" s="337">
        <f t="shared" si="19"/>
        <v>49396.36363636364</v>
      </c>
      <c r="AG102" s="337">
        <f t="shared" si="19"/>
        <v>44683.636363636368</v>
      </c>
      <c r="AH102" s="343">
        <f t="shared" si="15"/>
        <v>536.40595041322308</v>
      </c>
    </row>
    <row r="103" spans="1:36">
      <c r="A103" s="65">
        <f t="shared" si="16"/>
        <v>1929</v>
      </c>
      <c r="B103" s="84">
        <v>10624</v>
      </c>
      <c r="C103" s="77">
        <v>-901</v>
      </c>
      <c r="D103" s="78">
        <f t="shared" si="17"/>
        <v>-901</v>
      </c>
      <c r="E103" s="335">
        <v>28</v>
      </c>
      <c r="F103" s="341">
        <v>2009</v>
      </c>
      <c r="G103" s="337">
        <f t="shared" si="12"/>
        <v>358.16129032258067</v>
      </c>
      <c r="H103" s="337">
        <f t="shared" si="18"/>
        <v>529.36666666666667</v>
      </c>
      <c r="I103" s="337">
        <f t="shared" si="18"/>
        <v>403.96774193548384</v>
      </c>
      <c r="J103" s="337">
        <f t="shared" si="18"/>
        <v>473.83870967741933</v>
      </c>
      <c r="K103" s="337">
        <f t="shared" si="18"/>
        <v>1039.6785714285713</v>
      </c>
      <c r="L103" s="337">
        <f t="shared" si="18"/>
        <v>1969.3548387096773</v>
      </c>
      <c r="M103" s="337">
        <f t="shared" si="18"/>
        <v>1625.6666666666667</v>
      </c>
      <c r="N103" s="337">
        <f t="shared" si="18"/>
        <v>2853.8709677419356</v>
      </c>
      <c r="O103" s="337">
        <f t="shared" si="18"/>
        <v>1020.3333333333334</v>
      </c>
      <c r="P103" s="337">
        <f t="shared" si="18"/>
        <v>683.06451612903231</v>
      </c>
      <c r="Q103" s="337">
        <f t="shared" si="18"/>
        <v>842.16129032258061</v>
      </c>
      <c r="R103" s="337">
        <f t="shared" si="18"/>
        <v>817.7</v>
      </c>
      <c r="S103" s="342">
        <f t="shared" si="14"/>
        <v>761.69256198347102</v>
      </c>
      <c r="T103" s="339"/>
      <c r="U103" s="341">
        <v>2009</v>
      </c>
      <c r="V103" s="337">
        <f t="shared" si="13"/>
        <v>22022.479338842975</v>
      </c>
      <c r="W103" s="337">
        <f t="shared" si="19"/>
        <v>31499.504132231403</v>
      </c>
      <c r="X103" s="337">
        <f t="shared" si="19"/>
        <v>24839.008264462809</v>
      </c>
      <c r="Y103" s="337">
        <f t="shared" si="19"/>
        <v>29135.206611570247</v>
      </c>
      <c r="Z103" s="337">
        <f t="shared" si="19"/>
        <v>57740.826446280982</v>
      </c>
      <c r="AA103" s="337">
        <f t="shared" si="19"/>
        <v>121090.90909090909</v>
      </c>
      <c r="AB103" s="337">
        <f t="shared" si="19"/>
        <v>96733.884297520664</v>
      </c>
      <c r="AC103" s="337">
        <f t="shared" si="19"/>
        <v>175477.68595041323</v>
      </c>
      <c r="AD103" s="337">
        <f t="shared" si="19"/>
        <v>60714.049586776862</v>
      </c>
      <c r="AE103" s="337">
        <f t="shared" si="19"/>
        <v>42000</v>
      </c>
      <c r="AF103" s="337">
        <f t="shared" si="19"/>
        <v>51782.479338842975</v>
      </c>
      <c r="AG103" s="337">
        <f t="shared" si="19"/>
        <v>48656.52892561983</v>
      </c>
      <c r="AH103" s="343">
        <f t="shared" si="15"/>
        <v>761.69256198347114</v>
      </c>
    </row>
    <row r="104" spans="1:36">
      <c r="A104" s="65">
        <f t="shared" si="16"/>
        <v>1929</v>
      </c>
      <c r="B104" s="84">
        <v>10652</v>
      </c>
      <c r="C104" s="77">
        <v>-901</v>
      </c>
      <c r="D104" s="78">
        <f t="shared" si="17"/>
        <v>-901</v>
      </c>
      <c r="E104" s="130">
        <v>28</v>
      </c>
      <c r="F104" s="341">
        <v>2010</v>
      </c>
      <c r="G104" s="337">
        <f t="shared" si="12"/>
        <v>757</v>
      </c>
      <c r="H104" s="337">
        <f t="shared" si="18"/>
        <v>328.06666666666666</v>
      </c>
      <c r="I104" s="337">
        <f t="shared" si="18"/>
        <v>353.96774193548384</v>
      </c>
      <c r="J104" s="337">
        <f t="shared" si="18"/>
        <v>554.48387096774195</v>
      </c>
      <c r="K104" s="337">
        <f t="shared" si="18"/>
        <v>922.10714285714289</v>
      </c>
      <c r="L104" s="337">
        <f t="shared" si="18"/>
        <v>862.77419354838707</v>
      </c>
      <c r="M104" s="337">
        <f t="shared" si="18"/>
        <v>2098.5666666666666</v>
      </c>
      <c r="N104" s="337">
        <f t="shared" si="18"/>
        <v>2916.7741935483873</v>
      </c>
      <c r="O104" s="337">
        <f t="shared" si="18"/>
        <v>3500.6666666666665</v>
      </c>
      <c r="P104" s="337">
        <f t="shared" si="18"/>
        <v>1213.1935483870968</v>
      </c>
      <c r="Q104" s="337">
        <f t="shared" si="18"/>
        <v>896.64516129032256</v>
      </c>
      <c r="R104" s="337">
        <f t="shared" si="18"/>
        <v>836.13333333333333</v>
      </c>
      <c r="S104" s="342">
        <f t="shared" si="14"/>
        <v>918.19239669421484</v>
      </c>
      <c r="T104" s="339"/>
      <c r="U104" s="341">
        <v>2010</v>
      </c>
      <c r="V104" s="337">
        <f t="shared" si="13"/>
        <v>46546.115702479343</v>
      </c>
      <c r="W104" s="337">
        <f t="shared" si="19"/>
        <v>19521.322314049587</v>
      </c>
      <c r="X104" s="337">
        <f t="shared" si="19"/>
        <v>21764.628099173555</v>
      </c>
      <c r="Y104" s="337">
        <f t="shared" si="19"/>
        <v>34093.884297520657</v>
      </c>
      <c r="Z104" s="337">
        <f t="shared" si="19"/>
        <v>51211.239669421491</v>
      </c>
      <c r="AA104" s="337">
        <f t="shared" si="19"/>
        <v>53049.917355371901</v>
      </c>
      <c r="AB104" s="337">
        <f t="shared" si="19"/>
        <v>124873.38842975207</v>
      </c>
      <c r="AC104" s="337">
        <f t="shared" si="19"/>
        <v>179345.45454545453</v>
      </c>
      <c r="AD104" s="337">
        <f t="shared" si="19"/>
        <v>208304.13223140498</v>
      </c>
      <c r="AE104" s="337">
        <f t="shared" si="19"/>
        <v>74596.363636363632</v>
      </c>
      <c r="AF104" s="337">
        <f t="shared" si="19"/>
        <v>55132.561983471081</v>
      </c>
      <c r="AG104" s="337">
        <f t="shared" si="19"/>
        <v>49753.388429752064</v>
      </c>
      <c r="AH104" s="343">
        <f t="shared" si="15"/>
        <v>918.19239669421495</v>
      </c>
    </row>
    <row r="105" spans="1:36">
      <c r="A105" s="65">
        <f t="shared" si="16"/>
        <v>1929</v>
      </c>
      <c r="B105" s="84">
        <v>10683</v>
      </c>
      <c r="C105" s="77">
        <v>-901</v>
      </c>
      <c r="D105" s="78">
        <f t="shared" si="17"/>
        <v>-901</v>
      </c>
      <c r="E105" s="130">
        <v>28</v>
      </c>
      <c r="F105" s="341">
        <v>2011</v>
      </c>
      <c r="G105" s="337">
        <f t="shared" si="12"/>
        <v>604.35483870967744</v>
      </c>
      <c r="H105" s="337">
        <f t="shared" si="18"/>
        <v>863.86666666666667</v>
      </c>
      <c r="I105" s="337">
        <f t="shared" si="18"/>
        <v>3132.2580645161293</v>
      </c>
      <c r="J105" s="337">
        <f t="shared" si="18"/>
        <v>1997.7096774193549</v>
      </c>
      <c r="K105" s="337">
        <f t="shared" si="18"/>
        <v>1781</v>
      </c>
      <c r="L105" s="337">
        <f t="shared" si="18"/>
        <v>4198.3870967741932</v>
      </c>
      <c r="M105" s="337">
        <f t="shared" si="18"/>
        <v>4440.333333333333</v>
      </c>
      <c r="N105" s="337">
        <f t="shared" si="18"/>
        <v>4357.0967741935483</v>
      </c>
      <c r="O105" s="337">
        <f t="shared" si="18"/>
        <v>4713.333333333333</v>
      </c>
      <c r="P105" s="337">
        <f t="shared" si="18"/>
        <v>3000.3225806451615</v>
      </c>
      <c r="Q105" s="337">
        <f t="shared" si="18"/>
        <v>1203.8709677419354</v>
      </c>
      <c r="R105" s="337">
        <f t="shared" si="18"/>
        <v>1128.9333333333334</v>
      </c>
      <c r="S105" s="342">
        <f t="shared" si="14"/>
        <v>1899.324297520661</v>
      </c>
      <c r="T105" s="339"/>
      <c r="U105" s="341">
        <v>2011</v>
      </c>
      <c r="V105" s="337">
        <f t="shared" si="13"/>
        <v>37160.330578512396</v>
      </c>
      <c r="W105" s="337">
        <f t="shared" si="19"/>
        <v>51403.636363636368</v>
      </c>
      <c r="X105" s="337">
        <f t="shared" si="19"/>
        <v>192595.04132231403</v>
      </c>
      <c r="Y105" s="337">
        <f t="shared" si="19"/>
        <v>122834.38016528926</v>
      </c>
      <c r="Z105" s="337">
        <f t="shared" si="19"/>
        <v>98911.735537190078</v>
      </c>
      <c r="AA105" s="337">
        <f t="shared" si="19"/>
        <v>258148.76033057846</v>
      </c>
      <c r="AB105" s="337">
        <f t="shared" si="19"/>
        <v>264218.18181818177</v>
      </c>
      <c r="AC105" s="337">
        <f t="shared" si="19"/>
        <v>267907.43801652896</v>
      </c>
      <c r="AD105" s="337">
        <f t="shared" si="19"/>
        <v>280462.80991735536</v>
      </c>
      <c r="AE105" s="337">
        <f t="shared" si="19"/>
        <v>184482.64462809917</v>
      </c>
      <c r="AF105" s="337">
        <f t="shared" si="19"/>
        <v>74023.140495867759</v>
      </c>
      <c r="AG105" s="337">
        <f t="shared" si="19"/>
        <v>67176.198347107449</v>
      </c>
      <c r="AH105" s="343">
        <f t="shared" si="15"/>
        <v>1899.324297520661</v>
      </c>
    </row>
    <row r="106" spans="1:36">
      <c r="A106" s="65">
        <f t="shared" si="16"/>
        <v>1929</v>
      </c>
      <c r="B106" s="84">
        <v>10713</v>
      </c>
      <c r="C106" s="77">
        <v>-901</v>
      </c>
      <c r="D106" s="78">
        <f t="shared" si="17"/>
        <v>-901</v>
      </c>
      <c r="E106" s="130">
        <v>29</v>
      </c>
      <c r="F106" s="341">
        <v>2012</v>
      </c>
      <c r="G106" s="337">
        <f t="shared" si="12"/>
        <v>802.70967741935488</v>
      </c>
      <c r="H106" s="337">
        <f t="shared" si="18"/>
        <v>433.56666666666666</v>
      </c>
      <c r="I106" s="337">
        <f t="shared" si="18"/>
        <v>386.58064516129031</v>
      </c>
      <c r="J106" s="337">
        <f t="shared" si="18"/>
        <v>495.22580645161293</v>
      </c>
      <c r="K106" s="337">
        <f t="shared" si="18"/>
        <v>336.86206896551727</v>
      </c>
      <c r="L106" s="337">
        <f t="shared" si="18"/>
        <v>1173.6129032258063</v>
      </c>
      <c r="M106" s="337">
        <f t="shared" si="18"/>
        <v>2199</v>
      </c>
      <c r="N106" s="337">
        <f t="shared" si="18"/>
        <v>1913.6451612903227</v>
      </c>
      <c r="O106" s="337">
        <f t="shared" si="18"/>
        <v>755.36666666666667</v>
      </c>
      <c r="P106" s="337">
        <f t="shared" si="18"/>
        <v>726.09677419354841</v>
      </c>
      <c r="Q106" s="337">
        <f t="shared" si="18"/>
        <v>946.38709677419354</v>
      </c>
      <c r="R106" s="337">
        <f t="shared" si="18"/>
        <v>728.33333333333337</v>
      </c>
      <c r="S106" s="342">
        <f t="shared" si="14"/>
        <v>660.55338842975209</v>
      </c>
      <c r="T106" s="339"/>
      <c r="U106" s="341">
        <v>2012</v>
      </c>
      <c r="V106" s="337">
        <f t="shared" si="13"/>
        <v>49356.694214876035</v>
      </c>
      <c r="W106" s="337">
        <f t="shared" si="19"/>
        <v>25799.008264462809</v>
      </c>
      <c r="X106" s="337">
        <f t="shared" si="19"/>
        <v>23769.917355371901</v>
      </c>
      <c r="Y106" s="337">
        <f t="shared" si="19"/>
        <v>30450.2479338843</v>
      </c>
      <c r="Z106" s="337">
        <f t="shared" si="19"/>
        <v>19376.528925619834</v>
      </c>
      <c r="AA106" s="337">
        <f t="shared" si="19"/>
        <v>72162.644628099166</v>
      </c>
      <c r="AB106" s="337">
        <f t="shared" si="19"/>
        <v>130849.58677685949</v>
      </c>
      <c r="AC106" s="337">
        <f t="shared" si="19"/>
        <v>117665.45454545454</v>
      </c>
      <c r="AD106" s="337">
        <f t="shared" si="19"/>
        <v>44947.438016528926</v>
      </c>
      <c r="AE106" s="337">
        <f t="shared" si="19"/>
        <v>44645.950413223138</v>
      </c>
      <c r="AF106" s="337">
        <f t="shared" si="19"/>
        <v>58191.074380165293</v>
      </c>
      <c r="AG106" s="337">
        <f t="shared" si="19"/>
        <v>43338.842975206608</v>
      </c>
      <c r="AH106" s="343">
        <f t="shared" si="15"/>
        <v>660.55338842975198</v>
      </c>
    </row>
    <row r="107" spans="1:36">
      <c r="A107" s="65">
        <f t="shared" si="16"/>
        <v>1929</v>
      </c>
      <c r="B107" s="84">
        <v>10744</v>
      </c>
      <c r="C107" s="77">
        <v>-901</v>
      </c>
      <c r="D107" s="78">
        <f t="shared" si="17"/>
        <v>-901</v>
      </c>
      <c r="E107" s="130">
        <v>28</v>
      </c>
      <c r="F107" s="341">
        <v>2013</v>
      </c>
      <c r="G107" s="337">
        <f t="shared" si="12"/>
        <v>773.12903225806451</v>
      </c>
      <c r="H107" s="337">
        <f t="shared" si="18"/>
        <v>551.13333333333333</v>
      </c>
      <c r="I107" s="337">
        <f t="shared" si="18"/>
        <v>1889.3548387096773</v>
      </c>
      <c r="J107" s="337">
        <f t="shared" si="18"/>
        <v>738.93548387096769</v>
      </c>
      <c r="K107" s="337">
        <f t="shared" si="18"/>
        <v>544.39285714285711</v>
      </c>
      <c r="L107" s="337">
        <f t="shared" si="18"/>
        <v>786.06451612903231</v>
      </c>
      <c r="M107" s="337">
        <f t="shared" si="18"/>
        <v>1177.8666666666666</v>
      </c>
      <c r="N107" s="337">
        <f t="shared" si="18"/>
        <v>1167.741935483871</v>
      </c>
      <c r="O107" s="337">
        <f t="shared" si="18"/>
        <v>881.86666666666667</v>
      </c>
      <c r="P107" s="337">
        <f t="shared" si="18"/>
        <v>790.61290322580646</v>
      </c>
      <c r="Q107" s="337">
        <f t="shared" si="18"/>
        <v>795.35483870967744</v>
      </c>
      <c r="R107" s="337">
        <f t="shared" si="18"/>
        <v>418.93333333333334</v>
      </c>
      <c r="S107" s="342">
        <f t="shared" si="14"/>
        <v>637.31702479338844</v>
      </c>
      <c r="T107" s="339"/>
      <c r="U107" s="341">
        <v>2013</v>
      </c>
      <c r="V107" s="337">
        <f t="shared" si="13"/>
        <v>47537.85123966942</v>
      </c>
      <c r="W107" s="337">
        <f t="shared" si="19"/>
        <v>32794.710743801654</v>
      </c>
      <c r="X107" s="337">
        <f t="shared" si="19"/>
        <v>116171.90082644628</v>
      </c>
      <c r="Y107" s="337">
        <f t="shared" si="19"/>
        <v>45435.371900826445</v>
      </c>
      <c r="Z107" s="337">
        <f t="shared" si="19"/>
        <v>30234.049586776859</v>
      </c>
      <c r="AA107" s="337">
        <f t="shared" si="19"/>
        <v>48333.223140495866</v>
      </c>
      <c r="AB107" s="337">
        <f t="shared" si="19"/>
        <v>70087.933884297527</v>
      </c>
      <c r="AC107" s="337">
        <f t="shared" si="19"/>
        <v>71801.652892561993</v>
      </c>
      <c r="AD107" s="337">
        <f t="shared" si="19"/>
        <v>52474.710743801654</v>
      </c>
      <c r="AE107" s="337">
        <f t="shared" si="19"/>
        <v>48612.89256198347</v>
      </c>
      <c r="AF107" s="337">
        <f t="shared" si="19"/>
        <v>48904.462809917357</v>
      </c>
      <c r="AG107" s="337">
        <f t="shared" si="19"/>
        <v>24928.264462809919</v>
      </c>
      <c r="AH107" s="343">
        <f t="shared" si="15"/>
        <v>637.31702479338844</v>
      </c>
    </row>
    <row r="108" spans="1:36">
      <c r="A108" s="65">
        <f t="shared" si="16"/>
        <v>1929</v>
      </c>
      <c r="B108" s="84">
        <v>10774</v>
      </c>
      <c r="C108" s="77">
        <v>-901</v>
      </c>
      <c r="D108" s="78">
        <f t="shared" si="17"/>
        <v>-901</v>
      </c>
      <c r="E108" s="130">
        <v>28</v>
      </c>
      <c r="F108" s="341">
        <v>2014</v>
      </c>
      <c r="G108" s="337">
        <f t="shared" si="12"/>
        <v>334.77419354838707</v>
      </c>
      <c r="H108" s="337">
        <f t="shared" si="18"/>
        <v>307.26666666666665</v>
      </c>
      <c r="I108" s="337">
        <f t="shared" si="18"/>
        <v>357.74193548387098</v>
      </c>
      <c r="J108" s="337">
        <f t="shared" si="18"/>
        <v>292.64516129032256</v>
      </c>
      <c r="K108" s="337">
        <f t="shared" si="18"/>
        <v>774.07142857142856</v>
      </c>
      <c r="L108" s="337">
        <f t="shared" si="18"/>
        <v>583.09677419354841</v>
      </c>
      <c r="M108" s="337">
        <f t="shared" si="18"/>
        <v>737.83333333333337</v>
      </c>
      <c r="N108" s="337">
        <f t="shared" si="18"/>
        <v>641.25806451612902</v>
      </c>
      <c r="O108" s="337">
        <f t="shared" si="18"/>
        <v>471.93333333333334</v>
      </c>
      <c r="P108" s="337">
        <f t="shared" si="18"/>
        <v>542.45161290322585</v>
      </c>
      <c r="Q108" s="337">
        <f t="shared" si="18"/>
        <v>780.45161290322585</v>
      </c>
      <c r="R108" s="337">
        <f t="shared" si="18"/>
        <v>448.13333333333333</v>
      </c>
      <c r="S108" s="342">
        <f t="shared" si="14"/>
        <v>377.12528925619836</v>
      </c>
      <c r="T108" s="339"/>
      <c r="U108" s="341">
        <v>2014</v>
      </c>
      <c r="V108" s="337">
        <f t="shared" si="13"/>
        <v>20584.462809917353</v>
      </c>
      <c r="W108" s="337">
        <f t="shared" si="19"/>
        <v>18283.636363636364</v>
      </c>
      <c r="X108" s="337">
        <f t="shared" si="19"/>
        <v>21996.694214876032</v>
      </c>
      <c r="Y108" s="337">
        <f t="shared" si="19"/>
        <v>17994.049586776859</v>
      </c>
      <c r="Z108" s="337">
        <f t="shared" si="19"/>
        <v>42989.752066115703</v>
      </c>
      <c r="AA108" s="337">
        <f t="shared" si="19"/>
        <v>35853.223140495873</v>
      </c>
      <c r="AB108" s="337">
        <f t="shared" si="19"/>
        <v>43904.132231404961</v>
      </c>
      <c r="AC108" s="337">
        <f t="shared" si="19"/>
        <v>39429.421487603307</v>
      </c>
      <c r="AD108" s="337">
        <f t="shared" si="19"/>
        <v>28081.983471074382</v>
      </c>
      <c r="AE108" s="337">
        <f t="shared" si="19"/>
        <v>33354.049586776862</v>
      </c>
      <c r="AF108" s="337">
        <f t="shared" si="19"/>
        <v>47988.099173553717</v>
      </c>
      <c r="AG108" s="337">
        <f t="shared" si="19"/>
        <v>26665.78512396694</v>
      </c>
      <c r="AH108" s="343">
        <f t="shared" si="15"/>
        <v>377.12528925619836</v>
      </c>
    </row>
    <row r="109" spans="1:36">
      <c r="A109" s="65">
        <f t="shared" si="16"/>
        <v>1929</v>
      </c>
      <c r="B109" s="84">
        <v>10805</v>
      </c>
      <c r="C109" s="77">
        <v>-901</v>
      </c>
      <c r="D109" s="78">
        <f t="shared" si="17"/>
        <v>-901</v>
      </c>
      <c r="E109" s="130">
        <v>28</v>
      </c>
      <c r="F109" s="398">
        <v>2015</v>
      </c>
      <c r="G109" s="337">
        <f t="shared" si="12"/>
        <v>457</v>
      </c>
      <c r="H109" s="337">
        <f t="shared" si="18"/>
        <v>349.66666666666669</v>
      </c>
      <c r="I109" s="337">
        <f t="shared" si="18"/>
        <v>568.67741935483866</v>
      </c>
      <c r="J109" s="337">
        <f t="shared" si="18"/>
        <v>387.41935483870969</v>
      </c>
      <c r="K109" s="337">
        <f t="shared" si="18"/>
        <v>799.07142857142856</v>
      </c>
      <c r="L109" s="337">
        <f t="shared" si="18"/>
        <v>281.35483870967744</v>
      </c>
      <c r="M109" s="337">
        <f t="shared" si="18"/>
        <v>289.16666666666669</v>
      </c>
      <c r="N109" s="337">
        <f t="shared" si="18"/>
        <v>349.87096774193549</v>
      </c>
      <c r="O109" s="337">
        <f t="shared" si="18"/>
        <v>512.4666666666667</v>
      </c>
      <c r="P109" s="337">
        <f t="shared" si="18"/>
        <v>428.87096774193549</v>
      </c>
      <c r="Q109" s="337">
        <f t="shared" si="18"/>
        <v>451.74193548387098</v>
      </c>
      <c r="R109" s="337">
        <f t="shared" si="18"/>
        <v>295.36666666666667</v>
      </c>
      <c r="S109" s="400">
        <f t="shared" si="14"/>
        <v>310.30809917355373</v>
      </c>
      <c r="T109" s="339"/>
      <c r="U109" s="398">
        <v>2015</v>
      </c>
      <c r="V109" s="337">
        <f t="shared" si="13"/>
        <v>28099.834710743802</v>
      </c>
      <c r="W109" s="337">
        <f t="shared" si="19"/>
        <v>20806.611570247933</v>
      </c>
      <c r="X109" s="337">
        <f t="shared" si="19"/>
        <v>34966.611570247936</v>
      </c>
      <c r="Y109" s="337">
        <f t="shared" si="19"/>
        <v>23821.487603305784</v>
      </c>
      <c r="Z109" s="337">
        <f t="shared" si="19"/>
        <v>44378.181818181816</v>
      </c>
      <c r="AA109" s="337">
        <f t="shared" si="19"/>
        <v>17299.834710743802</v>
      </c>
      <c r="AB109" s="337">
        <f t="shared" si="19"/>
        <v>17206.611570247933</v>
      </c>
      <c r="AC109" s="337">
        <f t="shared" si="19"/>
        <v>21512.727272727272</v>
      </c>
      <c r="AD109" s="337">
        <f t="shared" si="19"/>
        <v>30493.884297520661</v>
      </c>
      <c r="AE109" s="337">
        <f t="shared" si="19"/>
        <v>26370.247933884297</v>
      </c>
      <c r="AF109" s="337">
        <f t="shared" si="19"/>
        <v>27776.528925619838</v>
      </c>
      <c r="AG109" s="337">
        <f t="shared" si="19"/>
        <v>17575.537190082647</v>
      </c>
      <c r="AH109" s="401">
        <f t="shared" si="15"/>
        <v>310.30809917355373</v>
      </c>
    </row>
    <row r="110" spans="1:36">
      <c r="A110" s="65">
        <f t="shared" si="16"/>
        <v>1929</v>
      </c>
      <c r="B110" s="84">
        <v>10836</v>
      </c>
      <c r="C110" s="77">
        <v>-901</v>
      </c>
      <c r="D110" s="78">
        <f t="shared" si="17"/>
        <v>-901</v>
      </c>
      <c r="E110" s="130">
        <v>29</v>
      </c>
      <c r="F110" s="341">
        <v>2016</v>
      </c>
      <c r="G110" s="337">
        <f t="shared" si="12"/>
        <v>242.45161290322579</v>
      </c>
      <c r="H110" s="337">
        <f t="shared" si="18"/>
        <v>238.5</v>
      </c>
      <c r="I110" s="337">
        <f t="shared" si="18"/>
        <v>677.32258064516134</v>
      </c>
      <c r="J110" s="337">
        <f t="shared" si="18"/>
        <v>1270.3225806451612</v>
      </c>
      <c r="K110" s="337">
        <f t="shared" si="18"/>
        <v>1498.4827586206898</v>
      </c>
      <c r="L110" s="337">
        <f t="shared" si="18"/>
        <v>3199.3548387096776</v>
      </c>
      <c r="M110" s="337">
        <f t="shared" si="18"/>
        <v>2426.8000000000002</v>
      </c>
      <c r="N110" s="337">
        <f t="shared" si="18"/>
        <v>2672.2580645161293</v>
      </c>
      <c r="O110" s="337">
        <f t="shared" si="18"/>
        <v>1590.1</v>
      </c>
      <c r="P110" s="337">
        <f t="shared" si="18"/>
        <v>807.06451612903231</v>
      </c>
      <c r="Q110" s="337">
        <f t="shared" si="18"/>
        <v>747.45161290322585</v>
      </c>
      <c r="R110" s="337">
        <f t="shared" si="18"/>
        <v>574.1</v>
      </c>
      <c r="S110" s="400">
        <f t="shared" ref="S110:S115" si="20">IF(ISERROR(MATCH(-901,G110:R110,0)),(SUMPRODUCT(G110:R110,$G$13:$R$13)+(E110-$K$13)*K110)*24*60*60/(220*22*9*1000),"")</f>
        <v>964.84760330578513</v>
      </c>
      <c r="U110" s="341">
        <v>2016</v>
      </c>
      <c r="V110" s="337">
        <f t="shared" si="13"/>
        <v>14907.768595041322</v>
      </c>
      <c r="W110" s="337">
        <f t="shared" si="19"/>
        <v>14191.735537190083</v>
      </c>
      <c r="X110" s="337">
        <f t="shared" si="19"/>
        <v>41646.942148760332</v>
      </c>
      <c r="Y110" s="337">
        <f t="shared" si="19"/>
        <v>78109.090909090912</v>
      </c>
      <c r="Z110" s="337">
        <f t="shared" si="19"/>
        <v>86193.719008264467</v>
      </c>
      <c r="AA110" s="337">
        <f t="shared" si="19"/>
        <v>196720.66115702482</v>
      </c>
      <c r="AB110" s="337">
        <f t="shared" si="19"/>
        <v>144404.62809917354</v>
      </c>
      <c r="AC110" s="337">
        <f t="shared" si="19"/>
        <v>164310.74380165289</v>
      </c>
      <c r="AD110" s="337">
        <f t="shared" si="19"/>
        <v>94617.520661157032</v>
      </c>
      <c r="AE110" s="337">
        <f t="shared" si="19"/>
        <v>49624.462809917357</v>
      </c>
      <c r="AF110" s="337">
        <f t="shared" si="19"/>
        <v>45959.008264462813</v>
      </c>
      <c r="AG110" s="337">
        <f t="shared" si="19"/>
        <v>34161.322314049583</v>
      </c>
      <c r="AH110" s="401">
        <f t="shared" ref="AH110:AH115" si="21">IF(ISERROR(MATCH(-901,V110:AG110,0)),SUM(V110:AG110)/1000,"")</f>
        <v>964.84760330578524</v>
      </c>
    </row>
    <row r="111" spans="1:36">
      <c r="A111" s="65">
        <f t="shared" si="16"/>
        <v>1929</v>
      </c>
      <c r="B111" s="84">
        <v>10866</v>
      </c>
      <c r="C111" s="77">
        <v>-901</v>
      </c>
      <c r="D111" s="78">
        <f t="shared" si="17"/>
        <v>-901</v>
      </c>
      <c r="E111" s="130">
        <v>28</v>
      </c>
      <c r="F111" s="341">
        <v>2017</v>
      </c>
      <c r="G111" s="337">
        <f t="shared" si="12"/>
        <v>917.48387096774195</v>
      </c>
      <c r="H111" s="337">
        <f t="shared" si="12"/>
        <v>942.36666666666667</v>
      </c>
      <c r="I111" s="337">
        <f t="shared" si="12"/>
        <v>2195.8387096774195</v>
      </c>
      <c r="J111" s="337">
        <f t="shared" si="12"/>
        <v>6071.6129032258068</v>
      </c>
      <c r="K111" s="337">
        <f t="shared" si="12"/>
        <v>9618.5714285714294</v>
      </c>
      <c r="L111" s="337">
        <f t="shared" si="12"/>
        <v>4273.8709677419356</v>
      </c>
      <c r="M111" s="337">
        <f t="shared" si="12"/>
        <v>4971.333333333333</v>
      </c>
      <c r="N111" s="337">
        <f t="shared" si="12"/>
        <v>6043.8709677419356</v>
      </c>
      <c r="O111" s="337">
        <f t="shared" si="12"/>
        <v>4247</v>
      </c>
      <c r="P111" s="337">
        <f t="shared" si="12"/>
        <v>1509</v>
      </c>
      <c r="Q111" s="337">
        <f t="shared" si="12"/>
        <v>1127.516129032258</v>
      </c>
      <c r="R111" s="337">
        <f t="shared" si="12"/>
        <v>837</v>
      </c>
      <c r="S111" s="400">
        <f t="shared" si="20"/>
        <v>2549.8829752066117</v>
      </c>
      <c r="U111" s="341">
        <v>2017</v>
      </c>
      <c r="V111" s="337">
        <f t="shared" si="13"/>
        <v>56413.884297520657</v>
      </c>
      <c r="W111" s="337">
        <f t="shared" si="13"/>
        <v>56074.710743801654</v>
      </c>
      <c r="X111" s="337">
        <f t="shared" si="13"/>
        <v>135016.85950413224</v>
      </c>
      <c r="Y111" s="337">
        <f t="shared" si="13"/>
        <v>373328.92561983468</v>
      </c>
      <c r="Z111" s="337">
        <f t="shared" si="13"/>
        <v>534188.42975206615</v>
      </c>
      <c r="AA111" s="337">
        <f t="shared" si="13"/>
        <v>262790.08264462813</v>
      </c>
      <c r="AB111" s="337">
        <f t="shared" si="13"/>
        <v>295814.87603305781</v>
      </c>
      <c r="AC111" s="337">
        <f t="shared" si="13"/>
        <v>371623.14049586776</v>
      </c>
      <c r="AD111" s="337">
        <f t="shared" si="13"/>
        <v>252714.04958677688</v>
      </c>
      <c r="AE111" s="337">
        <f t="shared" si="13"/>
        <v>92784.793388429753</v>
      </c>
      <c r="AF111" s="337">
        <f t="shared" si="13"/>
        <v>69328.264462809908</v>
      </c>
      <c r="AG111" s="337">
        <f t="shared" si="13"/>
        <v>49804.958677685951</v>
      </c>
      <c r="AH111" s="401">
        <f t="shared" si="21"/>
        <v>2549.8829752066113</v>
      </c>
    </row>
    <row r="112" spans="1:36">
      <c r="A112" s="65">
        <f t="shared" si="16"/>
        <v>1930</v>
      </c>
      <c r="B112" s="84">
        <v>10897</v>
      </c>
      <c r="C112" s="77">
        <v>-901</v>
      </c>
      <c r="D112" s="78">
        <f t="shared" si="17"/>
        <v>-901</v>
      </c>
      <c r="E112" s="130">
        <v>28</v>
      </c>
      <c r="F112" s="341">
        <v>2018</v>
      </c>
      <c r="G112" s="337">
        <f t="shared" ref="G112:R115" si="22">INDEX($C$16:$C$2000,($F112-1922)*12+G$12,1)</f>
        <v>786.48387096774195</v>
      </c>
      <c r="H112" s="337">
        <f t="shared" si="22"/>
        <v>1130.1666666666667</v>
      </c>
      <c r="I112" s="337">
        <f t="shared" si="22"/>
        <v>1160.4193548387098</v>
      </c>
      <c r="J112" s="337">
        <f t="shared" si="22"/>
        <v>947.61290322580646</v>
      </c>
      <c r="K112" s="337">
        <f t="shared" si="22"/>
        <v>655.67857142857144</v>
      </c>
      <c r="L112" s="337">
        <f t="shared" si="22"/>
        <v>2238</v>
      </c>
      <c r="M112" s="337">
        <f t="shared" si="22"/>
        <v>3249.6666666666665</v>
      </c>
      <c r="N112" s="337">
        <f t="shared" si="22"/>
        <v>2199.3548387096776</v>
      </c>
      <c r="O112" s="337">
        <f t="shared" si="22"/>
        <v>1022.4</v>
      </c>
      <c r="P112" s="337">
        <f t="shared" si="22"/>
        <v>739.83870967741939</v>
      </c>
      <c r="Q112" s="337">
        <f t="shared" si="22"/>
        <v>764</v>
      </c>
      <c r="R112" s="337">
        <f t="shared" si="22"/>
        <v>802.73333333333335</v>
      </c>
      <c r="S112" s="400">
        <f t="shared" si="20"/>
        <v>948.92231404958682</v>
      </c>
      <c r="U112" s="341">
        <v>2018</v>
      </c>
      <c r="V112" s="337">
        <f t="shared" ref="V112:AG115" si="23">IF(INDEX($D$16:$D$2000,($U112-1922)*12+V$12,1)&lt;&gt;-901,INDEX($D$16:$D$2000,($U112-1922)*12+V$12,1)*1000,-901)</f>
        <v>48359.008264462806</v>
      </c>
      <c r="W112" s="337">
        <f t="shared" si="23"/>
        <v>67249.586776859505</v>
      </c>
      <c r="X112" s="337">
        <f t="shared" si="23"/>
        <v>71351.404958677696</v>
      </c>
      <c r="Y112" s="337">
        <f t="shared" si="23"/>
        <v>58266.446280991739</v>
      </c>
      <c r="Z112" s="337">
        <f t="shared" si="23"/>
        <v>36414.545454545456</v>
      </c>
      <c r="AA112" s="337">
        <f t="shared" si="23"/>
        <v>137609.25619834711</v>
      </c>
      <c r="AB112" s="337">
        <f t="shared" si="23"/>
        <v>193368.59504132232</v>
      </c>
      <c r="AC112" s="337">
        <f t="shared" si="23"/>
        <v>135233.05785123966</v>
      </c>
      <c r="AD112" s="337">
        <f t="shared" si="23"/>
        <v>60837.024793388431</v>
      </c>
      <c r="AE112" s="337">
        <f t="shared" si="23"/>
        <v>45490.909090909096</v>
      </c>
      <c r="AF112" s="337">
        <f t="shared" si="23"/>
        <v>46976.52892561983</v>
      </c>
      <c r="AG112" s="337">
        <f t="shared" si="23"/>
        <v>47765.950413223138</v>
      </c>
      <c r="AH112" s="401">
        <f t="shared" si="21"/>
        <v>948.9223140495867</v>
      </c>
    </row>
    <row r="113" spans="1:34">
      <c r="A113" s="65">
        <f t="shared" si="16"/>
        <v>1930</v>
      </c>
      <c r="B113" s="84">
        <v>10927</v>
      </c>
      <c r="C113" s="77">
        <v>-901</v>
      </c>
      <c r="D113" s="78">
        <f t="shared" si="17"/>
        <v>-901</v>
      </c>
      <c r="E113" s="130">
        <v>28</v>
      </c>
      <c r="F113" s="341">
        <v>2019</v>
      </c>
      <c r="G113" s="337">
        <f t="shared" si="22"/>
        <v>483.77419354838707</v>
      </c>
      <c r="H113" s="337">
        <f t="shared" si="22"/>
        <v>404.73333333333335</v>
      </c>
      <c r="I113" s="337">
        <f t="shared" si="22"/>
        <v>610.38709677419354</v>
      </c>
      <c r="J113" s="337">
        <f t="shared" si="22"/>
        <v>1201.9032258064517</v>
      </c>
      <c r="K113" s="337">
        <f t="shared" si="22"/>
        <v>3096.7142857142858</v>
      </c>
      <c r="L113" s="337">
        <f t="shared" si="22"/>
        <v>3329.5806451612902</v>
      </c>
      <c r="M113" s="337">
        <f t="shared" si="22"/>
        <v>4061.6666666666665</v>
      </c>
      <c r="N113" s="337">
        <f t="shared" si="22"/>
        <v>4681.2903225806449</v>
      </c>
      <c r="O113" s="337">
        <f t="shared" si="22"/>
        <v>4822.666666666667</v>
      </c>
      <c r="P113" s="337">
        <f t="shared" si="22"/>
        <v>1493.5483870967741</v>
      </c>
      <c r="Q113" s="337">
        <f t="shared" si="22"/>
        <v>1244.5806451612902</v>
      </c>
      <c r="R113" s="337">
        <f t="shared" si="22"/>
        <v>973.23333333333335</v>
      </c>
      <c r="S113" s="400">
        <f t="shared" si="20"/>
        <v>1584.7418181818182</v>
      </c>
      <c r="U113" s="398">
        <v>2019</v>
      </c>
      <c r="V113" s="337">
        <f t="shared" si="23"/>
        <v>29746.115702479339</v>
      </c>
      <c r="W113" s="337">
        <f t="shared" si="23"/>
        <v>24083.305785123968</v>
      </c>
      <c r="X113" s="337">
        <f t="shared" si="23"/>
        <v>37531.239669421491</v>
      </c>
      <c r="Y113" s="337">
        <f t="shared" si="23"/>
        <v>73902.148760330572</v>
      </c>
      <c r="Z113" s="337">
        <f t="shared" si="23"/>
        <v>171982.80991735539</v>
      </c>
      <c r="AA113" s="337">
        <f t="shared" si="23"/>
        <v>204727.93388429753</v>
      </c>
      <c r="AB113" s="337">
        <f t="shared" si="23"/>
        <v>241685.95041322315</v>
      </c>
      <c r="AC113" s="337">
        <f t="shared" si="23"/>
        <v>287841.32231404958</v>
      </c>
      <c r="AD113" s="337">
        <f t="shared" si="23"/>
        <v>286968.59504132229</v>
      </c>
      <c r="AE113" s="337">
        <f t="shared" si="23"/>
        <v>91834.710743801654</v>
      </c>
      <c r="AF113" s="337">
        <f t="shared" si="23"/>
        <v>76526.280991735533</v>
      </c>
      <c r="AG113" s="337">
        <f t="shared" si="23"/>
        <v>57911.404958677689</v>
      </c>
      <c r="AH113" s="401">
        <f t="shared" si="21"/>
        <v>1584.7418181818182</v>
      </c>
    </row>
    <row r="114" spans="1:34">
      <c r="A114" s="65">
        <f t="shared" si="16"/>
        <v>1930</v>
      </c>
      <c r="B114" s="84">
        <v>10958</v>
      </c>
      <c r="C114" s="77">
        <v>-901</v>
      </c>
      <c r="D114" s="78">
        <f t="shared" si="17"/>
        <v>-901</v>
      </c>
      <c r="E114" s="130">
        <v>29</v>
      </c>
      <c r="F114" s="398">
        <v>2020</v>
      </c>
      <c r="G114" s="337">
        <f t="shared" si="22"/>
        <v>821.16129032258061</v>
      </c>
      <c r="H114" s="337">
        <f t="shared" si="22"/>
        <v>501.76666666666665</v>
      </c>
      <c r="I114" s="337">
        <f t="shared" si="22"/>
        <v>646.87096774193549</v>
      </c>
      <c r="J114" s="337">
        <f t="shared" si="22"/>
        <v>472.09677419354841</v>
      </c>
      <c r="K114" s="337">
        <f t="shared" si="22"/>
        <v>372.89655172413791</v>
      </c>
      <c r="L114" s="337">
        <f t="shared" si="22"/>
        <v>645.22580645161293</v>
      </c>
      <c r="M114" s="337">
        <f t="shared" si="22"/>
        <v>1532.6666666666667</v>
      </c>
      <c r="N114" s="337">
        <f t="shared" si="22"/>
        <v>1356.1290322580646</v>
      </c>
      <c r="O114" s="337">
        <f t="shared" si="22"/>
        <v>871.73333333333335</v>
      </c>
      <c r="P114" s="337">
        <f t="shared" si="22"/>
        <v>738.16129032258061</v>
      </c>
      <c r="Q114" s="337">
        <f t="shared" si="22"/>
        <v>974.35483870967744</v>
      </c>
      <c r="R114" s="337">
        <f t="shared" si="22"/>
        <v>618.20000000000005</v>
      </c>
      <c r="S114" s="400">
        <f t="shared" si="20"/>
        <v>578.81454545454528</v>
      </c>
      <c r="U114" s="341">
        <v>2020</v>
      </c>
      <c r="V114" s="337">
        <f t="shared" si="23"/>
        <v>50491.239669421491</v>
      </c>
      <c r="W114" s="337">
        <f t="shared" si="23"/>
        <v>29857.190082644629</v>
      </c>
      <c r="X114" s="337">
        <f t="shared" si="23"/>
        <v>39774.545454545456</v>
      </c>
      <c r="Y114" s="337">
        <f t="shared" si="23"/>
        <v>29028.099173553721</v>
      </c>
      <c r="Z114" s="337">
        <f t="shared" si="23"/>
        <v>21449.256198347106</v>
      </c>
      <c r="AA114" s="337">
        <f t="shared" si="23"/>
        <v>39673.388429752064</v>
      </c>
      <c r="AB114" s="337">
        <f t="shared" si="23"/>
        <v>91200</v>
      </c>
      <c r="AC114" s="337">
        <f t="shared" si="23"/>
        <v>83385.123966942148</v>
      </c>
      <c r="AD114" s="337">
        <f t="shared" si="23"/>
        <v>51871.735537190085</v>
      </c>
      <c r="AE114" s="337">
        <f t="shared" si="23"/>
        <v>45387.768595041322</v>
      </c>
      <c r="AF114" s="337">
        <f t="shared" si="23"/>
        <v>59910.74380165289</v>
      </c>
      <c r="AG114" s="337">
        <f t="shared" si="23"/>
        <v>36785.454545454551</v>
      </c>
      <c r="AH114" s="401">
        <f t="shared" si="21"/>
        <v>578.81454545454551</v>
      </c>
    </row>
    <row r="115" spans="1:34">
      <c r="A115" s="65">
        <f t="shared" si="16"/>
        <v>1930</v>
      </c>
      <c r="B115" s="84">
        <v>10989</v>
      </c>
      <c r="C115" s="77">
        <v>-901</v>
      </c>
      <c r="D115" s="78">
        <f t="shared" si="17"/>
        <v>-901</v>
      </c>
      <c r="E115" s="130">
        <v>28</v>
      </c>
      <c r="F115" s="344">
        <v>2021</v>
      </c>
      <c r="G115" s="345">
        <f t="shared" si="22"/>
        <v>492.67741935483872</v>
      </c>
      <c r="H115" s="345">
        <f t="shared" si="22"/>
        <v>384.33333333333331</v>
      </c>
      <c r="I115" s="345">
        <f t="shared" si="22"/>
        <v>366.51612903225805</v>
      </c>
      <c r="J115" s="345">
        <f t="shared" si="22"/>
        <v>380.25806451612902</v>
      </c>
      <c r="K115" s="345">
        <f t="shared" si="22"/>
        <v>593.64285714285711</v>
      </c>
      <c r="L115" s="345">
        <f t="shared" si="22"/>
        <v>579.51612903225805</v>
      </c>
      <c r="M115" s="345">
        <f t="shared" si="22"/>
        <v>661.83333333333337</v>
      </c>
      <c r="N115" s="345">
        <f t="shared" si="22"/>
        <v>614.06451612903231</v>
      </c>
      <c r="O115" s="345">
        <f t="shared" si="22"/>
        <v>510.06666666666666</v>
      </c>
      <c r="P115" s="345">
        <f t="shared" si="22"/>
        <v>490.67741935483872</v>
      </c>
      <c r="Q115" s="345">
        <f t="shared" si="22"/>
        <v>666.32258064516134</v>
      </c>
      <c r="R115" s="345">
        <f t="shared" si="22"/>
        <v>357.46666666666664</v>
      </c>
      <c r="S115" s="346">
        <f t="shared" si="20"/>
        <v>367.58479338842977</v>
      </c>
      <c r="U115" s="344">
        <v>2021</v>
      </c>
      <c r="V115" s="345">
        <f t="shared" si="23"/>
        <v>30293.553719008265</v>
      </c>
      <c r="W115" s="345">
        <f t="shared" si="23"/>
        <v>22869.421487603304</v>
      </c>
      <c r="X115" s="345">
        <f t="shared" si="23"/>
        <v>22536.198347107438</v>
      </c>
      <c r="Y115" s="345">
        <f t="shared" si="23"/>
        <v>23381.157024793389</v>
      </c>
      <c r="Z115" s="345">
        <f t="shared" si="23"/>
        <v>32969.25619834711</v>
      </c>
      <c r="AA115" s="345">
        <f t="shared" si="23"/>
        <v>35633.057851239668</v>
      </c>
      <c r="AB115" s="345">
        <f t="shared" si="23"/>
        <v>39381.818181818184</v>
      </c>
      <c r="AC115" s="345">
        <f t="shared" si="23"/>
        <v>37757.355371900827</v>
      </c>
      <c r="AD115" s="345">
        <f t="shared" si="23"/>
        <v>30351.07438016529</v>
      </c>
      <c r="AE115" s="345">
        <f t="shared" si="23"/>
        <v>30170.578512396696</v>
      </c>
      <c r="AF115" s="345">
        <f t="shared" si="23"/>
        <v>40970.578512396693</v>
      </c>
      <c r="AG115" s="345">
        <f t="shared" si="23"/>
        <v>21270.74380165289</v>
      </c>
      <c r="AH115" s="347">
        <f t="shared" si="21"/>
        <v>367.58479338842977</v>
      </c>
    </row>
    <row r="116" spans="1:34">
      <c r="A116" s="65">
        <f t="shared" si="16"/>
        <v>1930</v>
      </c>
      <c r="B116" s="84">
        <v>11017</v>
      </c>
      <c r="C116" s="77">
        <v>-901</v>
      </c>
      <c r="D116" s="78">
        <f t="shared" si="17"/>
        <v>-901</v>
      </c>
      <c r="F116" s="89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</row>
    <row r="117" spans="1:34">
      <c r="A117" s="65">
        <f t="shared" si="16"/>
        <v>1930</v>
      </c>
      <c r="B117" s="84">
        <v>11048</v>
      </c>
      <c r="C117" s="77">
        <v>-901</v>
      </c>
      <c r="D117" s="78">
        <f t="shared" si="17"/>
        <v>-901</v>
      </c>
      <c r="F117" s="89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</row>
    <row r="118" spans="1:34">
      <c r="A118" s="65">
        <f t="shared" si="16"/>
        <v>1930</v>
      </c>
      <c r="B118" s="84">
        <v>11078</v>
      </c>
      <c r="C118" s="77">
        <v>-901</v>
      </c>
      <c r="D118" s="78">
        <f t="shared" si="17"/>
        <v>-901</v>
      </c>
      <c r="F118" s="89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</row>
    <row r="119" spans="1:34">
      <c r="A119" s="65">
        <f t="shared" si="16"/>
        <v>1930</v>
      </c>
      <c r="B119" s="84">
        <v>11109</v>
      </c>
      <c r="C119" s="77">
        <v>-901</v>
      </c>
      <c r="D119" s="78">
        <f t="shared" si="17"/>
        <v>-901</v>
      </c>
      <c r="F119" s="89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</row>
    <row r="120" spans="1:34">
      <c r="A120" s="65">
        <f t="shared" si="16"/>
        <v>1930</v>
      </c>
      <c r="B120" s="84">
        <v>11139</v>
      </c>
      <c r="C120" s="77">
        <v>-901</v>
      </c>
      <c r="D120" s="78">
        <f t="shared" si="17"/>
        <v>-901</v>
      </c>
      <c r="F120" s="89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Q120" s="90"/>
      <c r="R120" s="90"/>
    </row>
    <row r="121" spans="1:34">
      <c r="A121" s="65">
        <f t="shared" si="16"/>
        <v>1930</v>
      </c>
      <c r="B121" s="84">
        <v>11170</v>
      </c>
      <c r="C121" s="77">
        <v>-901</v>
      </c>
      <c r="D121" s="78">
        <f t="shared" si="17"/>
        <v>-901</v>
      </c>
      <c r="F121" s="89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</row>
    <row r="122" spans="1:34">
      <c r="A122" s="65">
        <f t="shared" si="16"/>
        <v>1930</v>
      </c>
      <c r="B122" s="84">
        <v>11201</v>
      </c>
      <c r="C122" s="77">
        <v>-901</v>
      </c>
      <c r="D122" s="78">
        <f t="shared" si="17"/>
        <v>-901</v>
      </c>
      <c r="F122" s="89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</row>
    <row r="123" spans="1:34">
      <c r="A123" s="65">
        <f t="shared" si="16"/>
        <v>1930</v>
      </c>
      <c r="B123" s="84">
        <v>11231</v>
      </c>
      <c r="C123" s="77">
        <v>-901</v>
      </c>
      <c r="D123" s="78">
        <f t="shared" si="17"/>
        <v>-901</v>
      </c>
      <c r="F123" s="89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</row>
    <row r="124" spans="1:34">
      <c r="A124" s="65">
        <f t="shared" si="16"/>
        <v>1931</v>
      </c>
      <c r="B124" s="84">
        <v>11262</v>
      </c>
      <c r="C124" s="77">
        <v>-901</v>
      </c>
      <c r="D124" s="78">
        <f t="shared" si="17"/>
        <v>-901</v>
      </c>
      <c r="F124" s="89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Q124" s="90"/>
      <c r="R124" s="90"/>
    </row>
    <row r="125" spans="1:34">
      <c r="A125" s="65">
        <f t="shared" si="16"/>
        <v>1931</v>
      </c>
      <c r="B125" s="84">
        <v>11292</v>
      </c>
      <c r="C125" s="77">
        <v>-901</v>
      </c>
      <c r="D125" s="78">
        <f t="shared" si="17"/>
        <v>-901</v>
      </c>
      <c r="F125" s="89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</row>
    <row r="126" spans="1:34">
      <c r="A126" s="65">
        <f t="shared" si="16"/>
        <v>1931</v>
      </c>
      <c r="B126" s="84">
        <v>11323</v>
      </c>
      <c r="C126" s="77">
        <v>-901</v>
      </c>
      <c r="D126" s="78">
        <f t="shared" si="17"/>
        <v>-901</v>
      </c>
      <c r="F126" s="89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Q126" s="90"/>
      <c r="R126" s="90"/>
    </row>
    <row r="127" spans="1:34">
      <c r="A127" s="65">
        <f t="shared" si="16"/>
        <v>1931</v>
      </c>
      <c r="B127" s="84">
        <v>11354</v>
      </c>
      <c r="C127" s="77">
        <v>-901</v>
      </c>
      <c r="D127" s="78">
        <f t="shared" si="17"/>
        <v>-901</v>
      </c>
      <c r="F127" s="89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</row>
    <row r="128" spans="1:34">
      <c r="A128" s="65">
        <f t="shared" si="16"/>
        <v>1931</v>
      </c>
      <c r="B128" s="84">
        <v>11382</v>
      </c>
      <c r="C128" s="77">
        <v>-901</v>
      </c>
      <c r="D128" s="78">
        <f t="shared" si="17"/>
        <v>-901</v>
      </c>
      <c r="F128" s="89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</row>
    <row r="129" spans="1:18">
      <c r="A129" s="65">
        <f t="shared" si="16"/>
        <v>1931</v>
      </c>
      <c r="B129" s="84">
        <v>11413</v>
      </c>
      <c r="C129" s="77">
        <v>-901</v>
      </c>
      <c r="D129" s="78">
        <f t="shared" si="17"/>
        <v>-901</v>
      </c>
      <c r="F129" s="89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</row>
    <row r="130" spans="1:18">
      <c r="A130" s="65">
        <f t="shared" si="16"/>
        <v>1931</v>
      </c>
      <c r="B130" s="84">
        <v>11443</v>
      </c>
      <c r="C130" s="77">
        <v>-901</v>
      </c>
      <c r="D130" s="78">
        <f t="shared" si="17"/>
        <v>-901</v>
      </c>
      <c r="F130" s="89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</row>
    <row r="131" spans="1:18">
      <c r="A131" s="65">
        <f t="shared" si="16"/>
        <v>1931</v>
      </c>
      <c r="B131" s="84">
        <v>11474</v>
      </c>
      <c r="C131" s="77">
        <v>-901</v>
      </c>
      <c r="D131" s="78">
        <f t="shared" si="17"/>
        <v>-901</v>
      </c>
      <c r="F131" s="89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</row>
    <row r="132" spans="1:18">
      <c r="A132" s="65">
        <f t="shared" si="16"/>
        <v>1931</v>
      </c>
      <c r="B132" s="84">
        <v>11504</v>
      </c>
      <c r="C132" s="77">
        <v>-901</v>
      </c>
      <c r="D132" s="78">
        <f t="shared" si="17"/>
        <v>-901</v>
      </c>
      <c r="F132" s="89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</row>
    <row r="133" spans="1:18">
      <c r="A133" s="65">
        <f t="shared" si="16"/>
        <v>1931</v>
      </c>
      <c r="B133" s="84">
        <v>11535</v>
      </c>
      <c r="C133" s="77">
        <v>-901</v>
      </c>
      <c r="D133" s="78">
        <f t="shared" si="17"/>
        <v>-901</v>
      </c>
      <c r="F133" s="89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</row>
    <row r="134" spans="1:18">
      <c r="A134" s="65">
        <f t="shared" si="16"/>
        <v>1931</v>
      </c>
      <c r="B134" s="84">
        <v>11566</v>
      </c>
      <c r="C134" s="77">
        <v>-901</v>
      </c>
      <c r="D134" s="78">
        <f t="shared" si="17"/>
        <v>-901</v>
      </c>
      <c r="F134" s="89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</row>
    <row r="135" spans="1:18">
      <c r="A135" s="65">
        <f t="shared" si="16"/>
        <v>1931</v>
      </c>
      <c r="B135" s="84">
        <v>11596</v>
      </c>
      <c r="C135" s="77">
        <v>-901</v>
      </c>
      <c r="D135" s="78">
        <f t="shared" si="17"/>
        <v>-901</v>
      </c>
      <c r="F135" s="89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</row>
    <row r="136" spans="1:18">
      <c r="A136" s="65">
        <f t="shared" si="16"/>
        <v>1932</v>
      </c>
      <c r="B136" s="84">
        <v>11627</v>
      </c>
      <c r="C136" s="77">
        <v>-901</v>
      </c>
      <c r="D136" s="78">
        <f t="shared" si="17"/>
        <v>-901</v>
      </c>
      <c r="F136" s="89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</row>
    <row r="137" spans="1:18">
      <c r="A137" s="65">
        <f t="shared" si="16"/>
        <v>1932</v>
      </c>
      <c r="B137" s="84">
        <v>11657</v>
      </c>
      <c r="C137" s="77">
        <v>-901</v>
      </c>
      <c r="D137" s="78">
        <f t="shared" si="17"/>
        <v>-901</v>
      </c>
      <c r="F137" s="89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</row>
    <row r="138" spans="1:18">
      <c r="A138" s="65">
        <f t="shared" si="16"/>
        <v>1932</v>
      </c>
      <c r="B138" s="84">
        <v>11688</v>
      </c>
      <c r="C138" s="77">
        <v>-901</v>
      </c>
      <c r="D138" s="78">
        <f t="shared" si="17"/>
        <v>-901</v>
      </c>
      <c r="F138" s="89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</row>
    <row r="139" spans="1:18">
      <c r="A139" s="65">
        <f t="shared" si="16"/>
        <v>1932</v>
      </c>
      <c r="B139" s="84">
        <v>11719</v>
      </c>
      <c r="C139" s="77">
        <v>-901</v>
      </c>
      <c r="D139" s="78">
        <f t="shared" si="17"/>
        <v>-901</v>
      </c>
      <c r="F139" s="89"/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90"/>
    </row>
    <row r="140" spans="1:18">
      <c r="A140" s="65">
        <f t="shared" si="16"/>
        <v>1932</v>
      </c>
      <c r="B140" s="84">
        <v>11748</v>
      </c>
      <c r="C140" s="77">
        <v>-901</v>
      </c>
      <c r="D140" s="78">
        <f t="shared" si="17"/>
        <v>-901</v>
      </c>
      <c r="F140" s="89"/>
      <c r="G140" s="90"/>
      <c r="H140" s="90"/>
      <c r="I140" s="90"/>
      <c r="J140" s="90"/>
      <c r="K140" s="90"/>
      <c r="L140" s="90"/>
      <c r="M140" s="90"/>
      <c r="N140" s="90"/>
      <c r="O140" s="90"/>
      <c r="P140" s="90"/>
      <c r="Q140" s="90"/>
      <c r="R140" s="90"/>
    </row>
    <row r="141" spans="1:18">
      <c r="A141" s="65">
        <f t="shared" si="16"/>
        <v>1932</v>
      </c>
      <c r="B141" s="84">
        <v>11779</v>
      </c>
      <c r="C141" s="77">
        <v>-901</v>
      </c>
      <c r="D141" s="78">
        <f t="shared" si="17"/>
        <v>-901</v>
      </c>
      <c r="F141" s="89"/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90"/>
    </row>
    <row r="142" spans="1:18">
      <c r="A142" s="65">
        <f t="shared" si="16"/>
        <v>1932</v>
      </c>
      <c r="B142" s="84">
        <v>11809</v>
      </c>
      <c r="C142" s="77">
        <v>-901</v>
      </c>
      <c r="D142" s="78">
        <f t="shared" si="17"/>
        <v>-901</v>
      </c>
      <c r="F142" s="89"/>
      <c r="G142" s="90"/>
      <c r="H142" s="90"/>
      <c r="I142" s="90"/>
      <c r="J142" s="90"/>
      <c r="K142" s="90"/>
      <c r="L142" s="90"/>
      <c r="M142" s="90"/>
      <c r="N142" s="90"/>
      <c r="O142" s="90"/>
      <c r="P142" s="90"/>
      <c r="Q142" s="90"/>
      <c r="R142" s="90"/>
    </row>
    <row r="143" spans="1:18">
      <c r="A143" s="65">
        <f t="shared" si="16"/>
        <v>1932</v>
      </c>
      <c r="B143" s="84">
        <v>11840</v>
      </c>
      <c r="C143" s="77">
        <v>-901</v>
      </c>
      <c r="D143" s="78">
        <f t="shared" si="17"/>
        <v>-901</v>
      </c>
      <c r="F143" s="89"/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90"/>
    </row>
    <row r="144" spans="1:18">
      <c r="A144" s="65">
        <f t="shared" si="16"/>
        <v>1932</v>
      </c>
      <c r="B144" s="84">
        <v>11870</v>
      </c>
      <c r="C144" s="77">
        <v>-901</v>
      </c>
      <c r="D144" s="78">
        <f t="shared" si="17"/>
        <v>-901</v>
      </c>
      <c r="F144" s="89"/>
      <c r="G144" s="90"/>
      <c r="H144" s="90"/>
      <c r="I144" s="90"/>
      <c r="J144" s="90"/>
      <c r="K144" s="90"/>
      <c r="L144" s="90"/>
      <c r="M144" s="90"/>
      <c r="N144" s="90"/>
      <c r="O144" s="90"/>
      <c r="P144" s="90"/>
      <c r="Q144" s="90"/>
      <c r="R144" s="90"/>
    </row>
    <row r="145" spans="1:18">
      <c r="A145" s="65">
        <f t="shared" ref="A145:A208" si="24">IF(MONTH(B145)&gt;9,YEAR(B145)+1,YEAR(B145))</f>
        <v>1932</v>
      </c>
      <c r="B145" s="84">
        <v>11901</v>
      </c>
      <c r="C145" s="77">
        <v>-901</v>
      </c>
      <c r="D145" s="78">
        <f t="shared" ref="D145:D208" si="25">IF(C145&lt;&gt;-901,C145*DAY(B145)*24*60*60/(220*22*9*1000),-901)</f>
        <v>-901</v>
      </c>
      <c r="F145" s="89"/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90"/>
    </row>
    <row r="146" spans="1:18">
      <c r="A146" s="65">
        <f t="shared" si="24"/>
        <v>1932</v>
      </c>
      <c r="B146" s="84">
        <v>11932</v>
      </c>
      <c r="C146" s="77">
        <v>-901</v>
      </c>
      <c r="D146" s="78">
        <f t="shared" si="25"/>
        <v>-901</v>
      </c>
      <c r="I146" s="90"/>
      <c r="J146" s="90"/>
      <c r="K146" s="90"/>
      <c r="L146" s="90"/>
    </row>
    <row r="147" spans="1:18">
      <c r="A147" s="65">
        <f t="shared" si="24"/>
        <v>1932</v>
      </c>
      <c r="B147" s="84">
        <v>11962</v>
      </c>
      <c r="C147" s="77">
        <v>-901</v>
      </c>
      <c r="D147" s="78">
        <f t="shared" si="25"/>
        <v>-901</v>
      </c>
      <c r="I147" s="90"/>
      <c r="J147" s="90"/>
      <c r="K147" s="90"/>
      <c r="L147" s="90"/>
    </row>
    <row r="148" spans="1:18">
      <c r="A148" s="65">
        <f t="shared" si="24"/>
        <v>1933</v>
      </c>
      <c r="B148" s="84">
        <v>11993</v>
      </c>
      <c r="C148" s="77">
        <v>-901</v>
      </c>
      <c r="D148" s="78">
        <f t="shared" si="25"/>
        <v>-901</v>
      </c>
      <c r="I148" s="90"/>
      <c r="J148" s="90"/>
      <c r="K148" s="90"/>
      <c r="L148" s="90"/>
    </row>
    <row r="149" spans="1:18">
      <c r="A149" s="65">
        <f t="shared" si="24"/>
        <v>1933</v>
      </c>
      <c r="B149" s="84">
        <v>12023</v>
      </c>
      <c r="C149" s="77">
        <v>-901</v>
      </c>
      <c r="D149" s="78">
        <f t="shared" si="25"/>
        <v>-901</v>
      </c>
      <c r="I149" s="90"/>
      <c r="J149" s="90"/>
      <c r="K149" s="90"/>
      <c r="L149" s="90"/>
    </row>
    <row r="150" spans="1:18">
      <c r="A150" s="65">
        <f t="shared" si="24"/>
        <v>1933</v>
      </c>
      <c r="B150" s="84">
        <v>12054</v>
      </c>
      <c r="C150" s="77">
        <v>-901</v>
      </c>
      <c r="D150" s="78">
        <f t="shared" si="25"/>
        <v>-901</v>
      </c>
      <c r="I150" s="90"/>
      <c r="J150" s="90"/>
      <c r="K150" s="90"/>
      <c r="L150" s="90"/>
    </row>
    <row r="151" spans="1:18">
      <c r="A151" s="65">
        <f t="shared" si="24"/>
        <v>1933</v>
      </c>
      <c r="B151" s="84">
        <v>12085</v>
      </c>
      <c r="C151" s="77">
        <v>-901</v>
      </c>
      <c r="D151" s="78">
        <f t="shared" si="25"/>
        <v>-901</v>
      </c>
      <c r="I151" s="90"/>
      <c r="J151" s="90"/>
      <c r="K151" s="90"/>
      <c r="L151" s="90"/>
    </row>
    <row r="152" spans="1:18">
      <c r="A152" s="65">
        <f t="shared" si="24"/>
        <v>1933</v>
      </c>
      <c r="B152" s="84">
        <v>12113</v>
      </c>
      <c r="C152" s="77">
        <v>-901</v>
      </c>
      <c r="D152" s="78">
        <f t="shared" si="25"/>
        <v>-901</v>
      </c>
      <c r="I152" s="90"/>
      <c r="J152" s="90"/>
      <c r="K152" s="90"/>
      <c r="L152" s="90"/>
    </row>
    <row r="153" spans="1:18">
      <c r="A153" s="65">
        <f t="shared" si="24"/>
        <v>1933</v>
      </c>
      <c r="B153" s="84">
        <v>12144</v>
      </c>
      <c r="C153" s="77">
        <v>-901</v>
      </c>
      <c r="D153" s="78">
        <f t="shared" si="25"/>
        <v>-901</v>
      </c>
      <c r="I153" s="90"/>
      <c r="J153" s="90"/>
      <c r="K153" s="90"/>
      <c r="L153" s="90"/>
    </row>
    <row r="154" spans="1:18">
      <c r="A154" s="65">
        <f t="shared" si="24"/>
        <v>1933</v>
      </c>
      <c r="B154" s="84">
        <v>12174</v>
      </c>
      <c r="C154" s="77">
        <v>-901</v>
      </c>
      <c r="D154" s="78">
        <f t="shared" si="25"/>
        <v>-901</v>
      </c>
      <c r="I154" s="90"/>
      <c r="J154" s="90"/>
      <c r="K154" s="90"/>
      <c r="L154" s="90"/>
    </row>
    <row r="155" spans="1:18">
      <c r="A155" s="65">
        <f t="shared" si="24"/>
        <v>1933</v>
      </c>
      <c r="B155" s="84">
        <v>12205</v>
      </c>
      <c r="C155" s="77">
        <v>-901</v>
      </c>
      <c r="D155" s="78">
        <f t="shared" si="25"/>
        <v>-901</v>
      </c>
      <c r="I155" s="90"/>
      <c r="J155" s="90"/>
      <c r="K155" s="90"/>
      <c r="L155" s="90"/>
    </row>
    <row r="156" spans="1:18">
      <c r="A156" s="65">
        <f t="shared" si="24"/>
        <v>1933</v>
      </c>
      <c r="B156" s="84">
        <v>12235</v>
      </c>
      <c r="C156" s="77">
        <v>-901</v>
      </c>
      <c r="D156" s="78">
        <f t="shared" si="25"/>
        <v>-901</v>
      </c>
      <c r="I156" s="90"/>
      <c r="J156" s="90"/>
      <c r="K156" s="90"/>
      <c r="L156" s="90"/>
    </row>
    <row r="157" spans="1:18">
      <c r="A157" s="65">
        <f t="shared" si="24"/>
        <v>1933</v>
      </c>
      <c r="B157" s="84">
        <v>12266</v>
      </c>
      <c r="C157" s="77">
        <v>-901</v>
      </c>
      <c r="D157" s="78">
        <f t="shared" si="25"/>
        <v>-901</v>
      </c>
      <c r="I157" s="90"/>
      <c r="J157" s="90"/>
      <c r="K157" s="90"/>
      <c r="L157" s="90"/>
    </row>
    <row r="158" spans="1:18">
      <c r="A158" s="65">
        <f t="shared" si="24"/>
        <v>1933</v>
      </c>
      <c r="B158" s="84">
        <v>12297</v>
      </c>
      <c r="C158" s="77">
        <v>-901</v>
      </c>
      <c r="D158" s="78">
        <f t="shared" si="25"/>
        <v>-901</v>
      </c>
      <c r="I158" s="90"/>
      <c r="J158" s="90"/>
      <c r="K158" s="90"/>
      <c r="L158" s="90"/>
    </row>
    <row r="159" spans="1:18">
      <c r="A159" s="65">
        <f t="shared" si="24"/>
        <v>1933</v>
      </c>
      <c r="B159" s="84">
        <v>12327</v>
      </c>
      <c r="C159" s="77">
        <v>-901</v>
      </c>
      <c r="D159" s="78">
        <f t="shared" si="25"/>
        <v>-901</v>
      </c>
      <c r="I159" s="90"/>
      <c r="J159" s="90"/>
      <c r="K159" s="90"/>
      <c r="L159" s="90"/>
    </row>
    <row r="160" spans="1:18">
      <c r="A160" s="65">
        <f t="shared" si="24"/>
        <v>1934</v>
      </c>
      <c r="B160" s="84">
        <v>12358</v>
      </c>
      <c r="C160" s="77">
        <v>-901</v>
      </c>
      <c r="D160" s="78">
        <f t="shared" si="25"/>
        <v>-901</v>
      </c>
      <c r="I160" s="90"/>
      <c r="J160" s="90"/>
      <c r="K160" s="90"/>
      <c r="L160" s="90"/>
    </row>
    <row r="161" spans="1:12">
      <c r="A161" s="65">
        <f t="shared" si="24"/>
        <v>1934</v>
      </c>
      <c r="B161" s="84">
        <v>12388</v>
      </c>
      <c r="C161" s="77">
        <v>-901</v>
      </c>
      <c r="D161" s="78">
        <f t="shared" si="25"/>
        <v>-901</v>
      </c>
      <c r="I161" s="90"/>
      <c r="J161" s="90"/>
      <c r="K161" s="90"/>
      <c r="L161" s="90"/>
    </row>
    <row r="162" spans="1:12">
      <c r="A162" s="65">
        <f t="shared" si="24"/>
        <v>1934</v>
      </c>
      <c r="B162" s="84">
        <v>12419</v>
      </c>
      <c r="C162" s="77">
        <v>-901</v>
      </c>
      <c r="D162" s="78">
        <f t="shared" si="25"/>
        <v>-901</v>
      </c>
      <c r="I162" s="90"/>
      <c r="J162" s="90"/>
      <c r="K162" s="90"/>
      <c r="L162" s="90"/>
    </row>
    <row r="163" spans="1:12">
      <c r="A163" s="65">
        <f t="shared" si="24"/>
        <v>1934</v>
      </c>
      <c r="B163" s="84">
        <v>12450</v>
      </c>
      <c r="C163" s="77">
        <v>-901</v>
      </c>
      <c r="D163" s="78">
        <f t="shared" si="25"/>
        <v>-901</v>
      </c>
      <c r="I163" s="90"/>
      <c r="J163" s="90"/>
      <c r="K163" s="90"/>
      <c r="L163" s="90"/>
    </row>
    <row r="164" spans="1:12">
      <c r="A164" s="65">
        <f t="shared" si="24"/>
        <v>1934</v>
      </c>
      <c r="B164" s="84">
        <v>12478</v>
      </c>
      <c r="C164" s="77">
        <v>-901</v>
      </c>
      <c r="D164" s="78">
        <f t="shared" si="25"/>
        <v>-901</v>
      </c>
      <c r="I164" s="90"/>
      <c r="J164" s="90"/>
      <c r="K164" s="90"/>
      <c r="L164" s="90"/>
    </row>
    <row r="165" spans="1:12">
      <c r="A165" s="65">
        <f t="shared" si="24"/>
        <v>1934</v>
      </c>
      <c r="B165" s="84">
        <v>12509</v>
      </c>
      <c r="C165" s="77">
        <v>-901</v>
      </c>
      <c r="D165" s="78">
        <f t="shared" si="25"/>
        <v>-901</v>
      </c>
      <c r="I165" s="90"/>
      <c r="J165" s="90"/>
      <c r="K165" s="90"/>
      <c r="L165" s="90"/>
    </row>
    <row r="166" spans="1:12">
      <c r="A166" s="65">
        <f t="shared" si="24"/>
        <v>1934</v>
      </c>
      <c r="B166" s="84">
        <v>12539</v>
      </c>
      <c r="C166" s="77">
        <v>-901</v>
      </c>
      <c r="D166" s="78">
        <f t="shared" si="25"/>
        <v>-901</v>
      </c>
      <c r="I166" s="90"/>
      <c r="J166" s="90"/>
      <c r="K166" s="90"/>
      <c r="L166" s="90"/>
    </row>
    <row r="167" spans="1:12">
      <c r="A167" s="65">
        <f t="shared" si="24"/>
        <v>1934</v>
      </c>
      <c r="B167" s="84">
        <v>12570</v>
      </c>
      <c r="C167" s="77">
        <v>-901</v>
      </c>
      <c r="D167" s="78">
        <f t="shared" si="25"/>
        <v>-901</v>
      </c>
      <c r="I167" s="90"/>
      <c r="J167" s="90"/>
      <c r="K167" s="90"/>
      <c r="L167" s="90"/>
    </row>
    <row r="168" spans="1:12">
      <c r="A168" s="65">
        <f t="shared" si="24"/>
        <v>1934</v>
      </c>
      <c r="B168" s="84">
        <v>12600</v>
      </c>
      <c r="C168" s="77">
        <v>-901</v>
      </c>
      <c r="D168" s="78">
        <f t="shared" si="25"/>
        <v>-901</v>
      </c>
      <c r="I168" s="90"/>
      <c r="J168" s="90"/>
      <c r="K168" s="90"/>
      <c r="L168" s="90"/>
    </row>
    <row r="169" spans="1:12">
      <c r="A169" s="65">
        <f t="shared" si="24"/>
        <v>1934</v>
      </c>
      <c r="B169" s="84">
        <v>12631</v>
      </c>
      <c r="C169" s="77">
        <v>-901</v>
      </c>
      <c r="D169" s="78">
        <f t="shared" si="25"/>
        <v>-901</v>
      </c>
      <c r="I169" s="90"/>
      <c r="J169" s="90"/>
      <c r="K169" s="90"/>
      <c r="L169" s="90"/>
    </row>
    <row r="170" spans="1:12">
      <c r="A170" s="65">
        <f t="shared" si="24"/>
        <v>1934</v>
      </c>
      <c r="B170" s="84">
        <v>12662</v>
      </c>
      <c r="C170" s="77">
        <v>-901</v>
      </c>
      <c r="D170" s="78">
        <f t="shared" si="25"/>
        <v>-901</v>
      </c>
      <c r="I170" s="90"/>
      <c r="J170" s="90"/>
      <c r="K170" s="90"/>
      <c r="L170" s="90"/>
    </row>
    <row r="171" spans="1:12">
      <c r="A171" s="65">
        <f t="shared" si="24"/>
        <v>1934</v>
      </c>
      <c r="B171" s="84">
        <v>12692</v>
      </c>
      <c r="C171" s="77">
        <v>-901</v>
      </c>
      <c r="D171" s="78">
        <f t="shared" si="25"/>
        <v>-901</v>
      </c>
      <c r="I171" s="90"/>
      <c r="J171" s="90"/>
      <c r="K171" s="90"/>
      <c r="L171" s="90"/>
    </row>
    <row r="172" spans="1:12">
      <c r="A172" s="65">
        <f t="shared" si="24"/>
        <v>1935</v>
      </c>
      <c r="B172" s="84">
        <v>12723</v>
      </c>
      <c r="C172" s="77">
        <v>-901</v>
      </c>
      <c r="D172" s="78">
        <f t="shared" si="25"/>
        <v>-901</v>
      </c>
      <c r="I172" s="90"/>
      <c r="J172" s="90"/>
      <c r="K172" s="90"/>
      <c r="L172" s="90"/>
    </row>
    <row r="173" spans="1:12">
      <c r="A173" s="65">
        <f t="shared" si="24"/>
        <v>1935</v>
      </c>
      <c r="B173" s="84">
        <v>12753</v>
      </c>
      <c r="C173" s="77">
        <v>-901</v>
      </c>
      <c r="D173" s="78">
        <f t="shared" si="25"/>
        <v>-901</v>
      </c>
      <c r="I173" s="90"/>
      <c r="J173" s="90"/>
      <c r="K173" s="90"/>
      <c r="L173" s="90"/>
    </row>
    <row r="174" spans="1:12">
      <c r="A174" s="65">
        <f t="shared" si="24"/>
        <v>1935</v>
      </c>
      <c r="B174" s="84">
        <v>12784</v>
      </c>
      <c r="C174" s="77">
        <v>-901</v>
      </c>
      <c r="D174" s="78">
        <f t="shared" si="25"/>
        <v>-901</v>
      </c>
      <c r="I174" s="90"/>
      <c r="J174" s="90"/>
      <c r="K174" s="90"/>
      <c r="L174" s="90"/>
    </row>
    <row r="175" spans="1:12">
      <c r="A175" s="65">
        <f t="shared" si="24"/>
        <v>1935</v>
      </c>
      <c r="B175" s="84">
        <v>12815</v>
      </c>
      <c r="C175" s="77">
        <v>-901</v>
      </c>
      <c r="D175" s="78">
        <f t="shared" si="25"/>
        <v>-901</v>
      </c>
      <c r="I175" s="90"/>
      <c r="J175" s="90"/>
      <c r="K175" s="90"/>
      <c r="L175" s="90"/>
    </row>
    <row r="176" spans="1:12">
      <c r="A176" s="65">
        <f t="shared" si="24"/>
        <v>1935</v>
      </c>
      <c r="B176" s="84">
        <v>12843</v>
      </c>
      <c r="C176" s="77">
        <v>-901</v>
      </c>
      <c r="D176" s="78">
        <f t="shared" si="25"/>
        <v>-901</v>
      </c>
      <c r="I176" s="90"/>
      <c r="J176" s="90"/>
      <c r="K176" s="90"/>
      <c r="L176" s="90"/>
    </row>
    <row r="177" spans="1:12">
      <c r="A177" s="65">
        <f t="shared" si="24"/>
        <v>1935</v>
      </c>
      <c r="B177" s="84">
        <v>12874</v>
      </c>
      <c r="C177" s="77">
        <v>-901</v>
      </c>
      <c r="D177" s="78">
        <f t="shared" si="25"/>
        <v>-901</v>
      </c>
      <c r="I177" s="90"/>
      <c r="J177" s="90"/>
      <c r="K177" s="90"/>
      <c r="L177" s="90"/>
    </row>
    <row r="178" spans="1:12">
      <c r="A178" s="65">
        <f t="shared" si="24"/>
        <v>1935</v>
      </c>
      <c r="B178" s="84">
        <v>12904</v>
      </c>
      <c r="C178" s="77">
        <v>-901</v>
      </c>
      <c r="D178" s="78">
        <f t="shared" si="25"/>
        <v>-901</v>
      </c>
      <c r="I178" s="90"/>
      <c r="J178" s="90"/>
      <c r="K178" s="90"/>
      <c r="L178" s="90"/>
    </row>
    <row r="179" spans="1:12">
      <c r="A179" s="65">
        <f t="shared" si="24"/>
        <v>1935</v>
      </c>
      <c r="B179" s="84">
        <v>12935</v>
      </c>
      <c r="C179" s="77">
        <v>-901</v>
      </c>
      <c r="D179" s="78">
        <f t="shared" si="25"/>
        <v>-901</v>
      </c>
      <c r="I179" s="90"/>
      <c r="J179" s="90"/>
      <c r="K179" s="90"/>
      <c r="L179" s="90"/>
    </row>
    <row r="180" spans="1:12">
      <c r="A180" s="65">
        <f t="shared" si="24"/>
        <v>1935</v>
      </c>
      <c r="B180" s="84">
        <v>12965</v>
      </c>
      <c r="C180" s="77">
        <v>-901</v>
      </c>
      <c r="D180" s="78">
        <f t="shared" si="25"/>
        <v>-901</v>
      </c>
      <c r="I180" s="90"/>
      <c r="J180" s="90"/>
      <c r="K180" s="90"/>
      <c r="L180" s="90"/>
    </row>
    <row r="181" spans="1:12">
      <c r="A181" s="65">
        <f t="shared" si="24"/>
        <v>1935</v>
      </c>
      <c r="B181" s="84">
        <v>12996</v>
      </c>
      <c r="C181" s="77">
        <v>-901</v>
      </c>
      <c r="D181" s="78">
        <f t="shared" si="25"/>
        <v>-901</v>
      </c>
      <c r="I181" s="90"/>
      <c r="J181" s="90"/>
      <c r="K181" s="90"/>
      <c r="L181" s="90"/>
    </row>
    <row r="182" spans="1:12">
      <c r="A182" s="65">
        <f t="shared" si="24"/>
        <v>1935</v>
      </c>
      <c r="B182" s="84">
        <v>13027</v>
      </c>
      <c r="C182" s="77">
        <v>-901</v>
      </c>
      <c r="D182" s="78">
        <f t="shared" si="25"/>
        <v>-901</v>
      </c>
      <c r="I182" s="90"/>
      <c r="J182" s="90"/>
      <c r="K182" s="90"/>
      <c r="L182" s="90"/>
    </row>
    <row r="183" spans="1:12">
      <c r="A183" s="65">
        <f t="shared" si="24"/>
        <v>1935</v>
      </c>
      <c r="B183" s="84">
        <v>13057</v>
      </c>
      <c r="C183" s="77">
        <v>-901</v>
      </c>
      <c r="D183" s="78">
        <f t="shared" si="25"/>
        <v>-901</v>
      </c>
      <c r="I183" s="90"/>
      <c r="J183" s="90"/>
      <c r="K183" s="90"/>
      <c r="L183" s="90"/>
    </row>
    <row r="184" spans="1:12">
      <c r="A184" s="65">
        <f t="shared" si="24"/>
        <v>1936</v>
      </c>
      <c r="B184" s="84">
        <v>13088</v>
      </c>
      <c r="C184" s="77">
        <v>-901</v>
      </c>
      <c r="D184" s="78">
        <f t="shared" si="25"/>
        <v>-901</v>
      </c>
      <c r="I184" s="90"/>
      <c r="J184" s="90"/>
      <c r="K184" s="90"/>
      <c r="L184" s="90"/>
    </row>
    <row r="185" spans="1:12">
      <c r="A185" s="65">
        <f t="shared" si="24"/>
        <v>1936</v>
      </c>
      <c r="B185" s="84">
        <v>13118</v>
      </c>
      <c r="C185" s="77">
        <v>-901</v>
      </c>
      <c r="D185" s="78">
        <f t="shared" si="25"/>
        <v>-901</v>
      </c>
      <c r="I185" s="90"/>
      <c r="J185" s="90"/>
      <c r="K185" s="90"/>
      <c r="L185" s="90"/>
    </row>
    <row r="186" spans="1:12">
      <c r="A186" s="65">
        <f t="shared" si="24"/>
        <v>1936</v>
      </c>
      <c r="B186" s="84">
        <v>13149</v>
      </c>
      <c r="C186" s="77">
        <v>-901</v>
      </c>
      <c r="D186" s="78">
        <f t="shared" si="25"/>
        <v>-901</v>
      </c>
      <c r="I186" s="90"/>
      <c r="J186" s="90"/>
      <c r="K186" s="90"/>
      <c r="L186" s="90"/>
    </row>
    <row r="187" spans="1:12">
      <c r="A187" s="65">
        <f t="shared" si="24"/>
        <v>1936</v>
      </c>
      <c r="B187" s="84">
        <v>13180</v>
      </c>
      <c r="C187" s="77">
        <v>-901</v>
      </c>
      <c r="D187" s="78">
        <f t="shared" si="25"/>
        <v>-901</v>
      </c>
      <c r="I187" s="90"/>
      <c r="J187" s="90"/>
      <c r="K187" s="90"/>
      <c r="L187" s="90"/>
    </row>
    <row r="188" spans="1:12">
      <c r="A188" s="65">
        <f t="shared" si="24"/>
        <v>1936</v>
      </c>
      <c r="B188" s="84">
        <v>13209</v>
      </c>
      <c r="C188" s="77">
        <v>-901</v>
      </c>
      <c r="D188" s="78">
        <f t="shared" si="25"/>
        <v>-901</v>
      </c>
      <c r="I188" s="90"/>
      <c r="J188" s="90"/>
      <c r="K188" s="90"/>
      <c r="L188" s="90"/>
    </row>
    <row r="189" spans="1:12">
      <c r="A189" s="65">
        <f t="shared" si="24"/>
        <v>1936</v>
      </c>
      <c r="B189" s="84">
        <v>13240</v>
      </c>
      <c r="C189" s="77">
        <v>-901</v>
      </c>
      <c r="D189" s="78">
        <f t="shared" si="25"/>
        <v>-901</v>
      </c>
      <c r="I189" s="90"/>
      <c r="J189" s="90"/>
      <c r="K189" s="90"/>
      <c r="L189" s="90"/>
    </row>
    <row r="190" spans="1:12">
      <c r="A190" s="65">
        <f t="shared" si="24"/>
        <v>1936</v>
      </c>
      <c r="B190" s="84">
        <v>13270</v>
      </c>
      <c r="C190" s="77">
        <v>-901</v>
      </c>
      <c r="D190" s="78">
        <f t="shared" si="25"/>
        <v>-901</v>
      </c>
      <c r="I190" s="90"/>
      <c r="J190" s="90"/>
      <c r="K190" s="90"/>
      <c r="L190" s="90"/>
    </row>
    <row r="191" spans="1:12">
      <c r="A191" s="65">
        <f t="shared" si="24"/>
        <v>1936</v>
      </c>
      <c r="B191" s="84">
        <v>13301</v>
      </c>
      <c r="C191" s="77">
        <v>-901</v>
      </c>
      <c r="D191" s="78">
        <f t="shared" si="25"/>
        <v>-901</v>
      </c>
      <c r="I191" s="90"/>
      <c r="J191" s="90"/>
      <c r="K191" s="90"/>
      <c r="L191" s="90"/>
    </row>
    <row r="192" spans="1:12">
      <c r="A192" s="65">
        <f t="shared" si="24"/>
        <v>1936</v>
      </c>
      <c r="B192" s="84">
        <v>13331</v>
      </c>
      <c r="C192" s="77">
        <v>-901</v>
      </c>
      <c r="D192" s="78">
        <f t="shared" si="25"/>
        <v>-901</v>
      </c>
      <c r="I192" s="90"/>
      <c r="J192" s="90"/>
      <c r="K192" s="90"/>
      <c r="L192" s="90"/>
    </row>
    <row r="193" spans="1:12">
      <c r="A193" s="65">
        <f t="shared" si="24"/>
        <v>1936</v>
      </c>
      <c r="B193" s="84">
        <v>13362</v>
      </c>
      <c r="C193" s="77">
        <v>-901</v>
      </c>
      <c r="D193" s="78">
        <f t="shared" si="25"/>
        <v>-901</v>
      </c>
      <c r="I193" s="90"/>
      <c r="J193" s="90"/>
      <c r="K193" s="90"/>
      <c r="L193" s="90"/>
    </row>
    <row r="194" spans="1:12">
      <c r="A194" s="65">
        <f t="shared" si="24"/>
        <v>1936</v>
      </c>
      <c r="B194" s="84">
        <v>13393</v>
      </c>
      <c r="C194" s="77">
        <v>-901</v>
      </c>
      <c r="D194" s="78">
        <f t="shared" si="25"/>
        <v>-901</v>
      </c>
      <c r="I194" s="90"/>
      <c r="J194" s="90"/>
      <c r="K194" s="90"/>
      <c r="L194" s="90"/>
    </row>
    <row r="195" spans="1:12">
      <c r="A195" s="65">
        <f t="shared" si="24"/>
        <v>1936</v>
      </c>
      <c r="B195" s="84">
        <v>13423</v>
      </c>
      <c r="C195" s="77">
        <v>-901</v>
      </c>
      <c r="D195" s="78">
        <f t="shared" si="25"/>
        <v>-901</v>
      </c>
      <c r="I195" s="90"/>
      <c r="J195" s="90"/>
      <c r="K195" s="90"/>
      <c r="L195" s="90"/>
    </row>
    <row r="196" spans="1:12">
      <c r="A196" s="65">
        <f t="shared" si="24"/>
        <v>1937</v>
      </c>
      <c r="B196" s="84">
        <v>13454</v>
      </c>
      <c r="C196" s="77">
        <v>-901</v>
      </c>
      <c r="D196" s="78">
        <f t="shared" si="25"/>
        <v>-901</v>
      </c>
      <c r="I196" s="90"/>
      <c r="J196" s="90"/>
      <c r="K196" s="90"/>
      <c r="L196" s="90"/>
    </row>
    <row r="197" spans="1:12">
      <c r="A197" s="65">
        <f t="shared" si="24"/>
        <v>1937</v>
      </c>
      <c r="B197" s="84">
        <v>13484</v>
      </c>
      <c r="C197" s="77">
        <v>-901</v>
      </c>
      <c r="D197" s="78">
        <f t="shared" si="25"/>
        <v>-901</v>
      </c>
      <c r="I197" s="90"/>
      <c r="J197" s="90"/>
      <c r="K197" s="90"/>
      <c r="L197" s="90"/>
    </row>
    <row r="198" spans="1:12">
      <c r="A198" s="65">
        <f t="shared" si="24"/>
        <v>1937</v>
      </c>
      <c r="B198" s="84">
        <v>13515</v>
      </c>
      <c r="C198" s="77">
        <v>-901</v>
      </c>
      <c r="D198" s="78">
        <f t="shared" si="25"/>
        <v>-901</v>
      </c>
      <c r="I198" s="90"/>
      <c r="J198" s="90"/>
      <c r="K198" s="90"/>
      <c r="L198" s="90"/>
    </row>
    <row r="199" spans="1:12">
      <c r="A199" s="65">
        <f t="shared" si="24"/>
        <v>1937</v>
      </c>
      <c r="B199" s="84">
        <v>13546</v>
      </c>
      <c r="C199" s="77">
        <v>-901</v>
      </c>
      <c r="D199" s="78">
        <f t="shared" si="25"/>
        <v>-901</v>
      </c>
      <c r="I199" s="90"/>
      <c r="J199" s="90"/>
      <c r="K199" s="90"/>
      <c r="L199" s="90"/>
    </row>
    <row r="200" spans="1:12">
      <c r="A200" s="65">
        <f t="shared" si="24"/>
        <v>1937</v>
      </c>
      <c r="B200" s="84">
        <v>13574</v>
      </c>
      <c r="C200" s="77">
        <v>-901</v>
      </c>
      <c r="D200" s="78">
        <f t="shared" si="25"/>
        <v>-901</v>
      </c>
      <c r="I200" s="90"/>
      <c r="J200" s="90"/>
      <c r="K200" s="90"/>
      <c r="L200" s="90"/>
    </row>
    <row r="201" spans="1:12">
      <c r="A201" s="65">
        <f t="shared" si="24"/>
        <v>1937</v>
      </c>
      <c r="B201" s="84">
        <v>13605</v>
      </c>
      <c r="C201" s="77">
        <v>-901</v>
      </c>
      <c r="D201" s="78">
        <f t="shared" si="25"/>
        <v>-901</v>
      </c>
      <c r="I201" s="90"/>
      <c r="J201" s="90"/>
      <c r="K201" s="90"/>
      <c r="L201" s="90"/>
    </row>
    <row r="202" spans="1:12">
      <c r="A202" s="65">
        <f t="shared" si="24"/>
        <v>1937</v>
      </c>
      <c r="B202" s="84">
        <v>13635</v>
      </c>
      <c r="C202" s="77">
        <v>-901</v>
      </c>
      <c r="D202" s="78">
        <f t="shared" si="25"/>
        <v>-901</v>
      </c>
      <c r="I202" s="90"/>
      <c r="J202" s="90"/>
      <c r="K202" s="90"/>
      <c r="L202" s="90"/>
    </row>
    <row r="203" spans="1:12">
      <c r="A203" s="65">
        <f t="shared" si="24"/>
        <v>1937</v>
      </c>
      <c r="B203" s="84">
        <v>13666</v>
      </c>
      <c r="C203" s="77">
        <v>-901</v>
      </c>
      <c r="D203" s="78">
        <f t="shared" si="25"/>
        <v>-901</v>
      </c>
      <c r="I203" s="90"/>
      <c r="J203" s="90"/>
      <c r="K203" s="90"/>
      <c r="L203" s="90"/>
    </row>
    <row r="204" spans="1:12">
      <c r="A204" s="65">
        <f t="shared" si="24"/>
        <v>1937</v>
      </c>
      <c r="B204" s="84">
        <v>13696</v>
      </c>
      <c r="C204" s="77">
        <v>-901</v>
      </c>
      <c r="D204" s="78">
        <f t="shared" si="25"/>
        <v>-901</v>
      </c>
      <c r="I204" s="90"/>
      <c r="J204" s="90"/>
      <c r="K204" s="90"/>
      <c r="L204" s="90"/>
    </row>
    <row r="205" spans="1:12">
      <c r="A205" s="65">
        <f t="shared" si="24"/>
        <v>1937</v>
      </c>
      <c r="B205" s="84">
        <v>13727</v>
      </c>
      <c r="C205" s="77">
        <v>-901</v>
      </c>
      <c r="D205" s="78">
        <f t="shared" si="25"/>
        <v>-901</v>
      </c>
      <c r="I205" s="90"/>
      <c r="J205" s="90"/>
      <c r="K205" s="90"/>
      <c r="L205" s="90"/>
    </row>
    <row r="206" spans="1:12">
      <c r="A206" s="65">
        <f t="shared" si="24"/>
        <v>1937</v>
      </c>
      <c r="B206" s="84">
        <v>13758</v>
      </c>
      <c r="C206" s="77">
        <v>-901</v>
      </c>
      <c r="D206" s="78">
        <f t="shared" si="25"/>
        <v>-901</v>
      </c>
      <c r="I206" s="90"/>
      <c r="J206" s="90"/>
      <c r="K206" s="90"/>
      <c r="L206" s="90"/>
    </row>
    <row r="207" spans="1:12">
      <c r="A207" s="65">
        <f t="shared" si="24"/>
        <v>1937</v>
      </c>
      <c r="B207" s="84">
        <v>13788</v>
      </c>
      <c r="C207" s="77">
        <v>-901</v>
      </c>
      <c r="D207" s="78">
        <f t="shared" si="25"/>
        <v>-901</v>
      </c>
      <c r="I207" s="90"/>
      <c r="J207" s="90"/>
      <c r="K207" s="90"/>
      <c r="L207" s="90"/>
    </row>
    <row r="208" spans="1:12">
      <c r="A208" s="65">
        <f t="shared" si="24"/>
        <v>1938</v>
      </c>
      <c r="B208" s="84">
        <v>13819</v>
      </c>
      <c r="C208" s="77">
        <v>-901</v>
      </c>
      <c r="D208" s="78">
        <f t="shared" si="25"/>
        <v>-901</v>
      </c>
      <c r="I208" s="90"/>
      <c r="J208" s="90"/>
      <c r="K208" s="90"/>
      <c r="L208" s="90"/>
    </row>
    <row r="209" spans="1:12">
      <c r="A209" s="65">
        <f t="shared" ref="A209:A272" si="26">IF(MONTH(B209)&gt;9,YEAR(B209)+1,YEAR(B209))</f>
        <v>1938</v>
      </c>
      <c r="B209" s="84">
        <v>13849</v>
      </c>
      <c r="C209" s="77">
        <v>-901</v>
      </c>
      <c r="D209" s="78">
        <f t="shared" ref="D209:D272" si="27">IF(C209&lt;&gt;-901,C209*DAY(B209)*24*60*60/(220*22*9*1000),-901)</f>
        <v>-901</v>
      </c>
      <c r="I209" s="90"/>
      <c r="J209" s="90"/>
      <c r="K209" s="90"/>
      <c r="L209" s="90"/>
    </row>
    <row r="210" spans="1:12">
      <c r="A210" s="65">
        <f t="shared" si="26"/>
        <v>1938</v>
      </c>
      <c r="B210" s="84">
        <v>13880</v>
      </c>
      <c r="C210" s="77">
        <v>-901</v>
      </c>
      <c r="D210" s="78">
        <f t="shared" si="27"/>
        <v>-901</v>
      </c>
      <c r="I210" s="90"/>
      <c r="J210" s="90"/>
      <c r="K210" s="90"/>
      <c r="L210" s="90"/>
    </row>
    <row r="211" spans="1:12">
      <c r="A211" s="65">
        <f t="shared" si="26"/>
        <v>1938</v>
      </c>
      <c r="B211" s="84">
        <v>13911</v>
      </c>
      <c r="C211" s="77">
        <v>-901</v>
      </c>
      <c r="D211" s="78">
        <f t="shared" si="27"/>
        <v>-901</v>
      </c>
      <c r="I211" s="90"/>
      <c r="J211" s="90"/>
      <c r="K211" s="90"/>
      <c r="L211" s="90"/>
    </row>
    <row r="212" spans="1:12">
      <c r="A212" s="65">
        <f t="shared" si="26"/>
        <v>1938</v>
      </c>
      <c r="B212" s="84">
        <v>13939</v>
      </c>
      <c r="C212" s="77">
        <v>-901</v>
      </c>
      <c r="D212" s="78">
        <f t="shared" si="27"/>
        <v>-901</v>
      </c>
      <c r="I212" s="90"/>
      <c r="J212" s="90"/>
      <c r="K212" s="90"/>
      <c r="L212" s="90"/>
    </row>
    <row r="213" spans="1:12">
      <c r="A213" s="65">
        <f t="shared" si="26"/>
        <v>1938</v>
      </c>
      <c r="B213" s="84">
        <v>13970</v>
      </c>
      <c r="C213" s="77">
        <v>-901</v>
      </c>
      <c r="D213" s="78">
        <f t="shared" si="27"/>
        <v>-901</v>
      </c>
      <c r="I213" s="90"/>
      <c r="J213" s="90"/>
      <c r="K213" s="90"/>
      <c r="L213" s="90"/>
    </row>
    <row r="214" spans="1:12">
      <c r="A214" s="65">
        <f t="shared" si="26"/>
        <v>1938</v>
      </c>
      <c r="B214" s="84">
        <v>14000</v>
      </c>
      <c r="C214" s="77">
        <v>-901</v>
      </c>
      <c r="D214" s="78">
        <f t="shared" si="27"/>
        <v>-901</v>
      </c>
      <c r="I214" s="90"/>
      <c r="J214" s="90"/>
      <c r="K214" s="90"/>
      <c r="L214" s="90"/>
    </row>
    <row r="215" spans="1:12">
      <c r="A215" s="65">
        <f t="shared" si="26"/>
        <v>1938</v>
      </c>
      <c r="B215" s="84">
        <v>14031</v>
      </c>
      <c r="C215" s="77">
        <v>-901</v>
      </c>
      <c r="D215" s="78">
        <f t="shared" si="27"/>
        <v>-901</v>
      </c>
      <c r="I215" s="90"/>
      <c r="J215" s="90"/>
      <c r="K215" s="90"/>
      <c r="L215" s="90"/>
    </row>
    <row r="216" spans="1:12">
      <c r="A216" s="65">
        <f t="shared" si="26"/>
        <v>1938</v>
      </c>
      <c r="B216" s="84">
        <v>14061</v>
      </c>
      <c r="C216" s="77">
        <v>-901</v>
      </c>
      <c r="D216" s="78">
        <f t="shared" si="27"/>
        <v>-901</v>
      </c>
      <c r="I216" s="90"/>
      <c r="J216" s="90"/>
      <c r="K216" s="90"/>
      <c r="L216" s="90"/>
    </row>
    <row r="217" spans="1:12">
      <c r="A217" s="65">
        <f t="shared" si="26"/>
        <v>1938</v>
      </c>
      <c r="B217" s="84">
        <v>14092</v>
      </c>
      <c r="C217" s="77">
        <v>-901</v>
      </c>
      <c r="D217" s="78">
        <f t="shared" si="27"/>
        <v>-901</v>
      </c>
      <c r="I217" s="90"/>
      <c r="J217" s="90"/>
      <c r="K217" s="90"/>
      <c r="L217" s="90"/>
    </row>
    <row r="218" spans="1:12">
      <c r="A218" s="65">
        <f t="shared" si="26"/>
        <v>1938</v>
      </c>
      <c r="B218" s="84">
        <v>14123</v>
      </c>
      <c r="C218" s="77">
        <v>-901</v>
      </c>
      <c r="D218" s="78">
        <f t="shared" si="27"/>
        <v>-901</v>
      </c>
      <c r="I218" s="90"/>
      <c r="J218" s="90"/>
      <c r="K218" s="90"/>
      <c r="L218" s="90"/>
    </row>
    <row r="219" spans="1:12">
      <c r="A219" s="65">
        <f t="shared" si="26"/>
        <v>1938</v>
      </c>
      <c r="B219" s="84">
        <v>14153</v>
      </c>
      <c r="C219" s="77">
        <v>-901</v>
      </c>
      <c r="D219" s="78">
        <f t="shared" si="27"/>
        <v>-901</v>
      </c>
      <c r="I219" s="90"/>
      <c r="J219" s="90"/>
      <c r="K219" s="90"/>
      <c r="L219" s="90"/>
    </row>
    <row r="220" spans="1:12">
      <c r="A220" s="65">
        <f t="shared" si="26"/>
        <v>1939</v>
      </c>
      <c r="B220" s="84">
        <v>14184</v>
      </c>
      <c r="C220" s="77">
        <v>-901</v>
      </c>
      <c r="D220" s="78">
        <f t="shared" si="27"/>
        <v>-901</v>
      </c>
      <c r="I220" s="90"/>
      <c r="J220" s="90"/>
      <c r="K220" s="90"/>
      <c r="L220" s="90"/>
    </row>
    <row r="221" spans="1:12">
      <c r="A221" s="65">
        <f t="shared" si="26"/>
        <v>1939</v>
      </c>
      <c r="B221" s="84">
        <v>14214</v>
      </c>
      <c r="C221" s="77">
        <v>-901</v>
      </c>
      <c r="D221" s="78">
        <f t="shared" si="27"/>
        <v>-901</v>
      </c>
      <c r="I221" s="90"/>
      <c r="J221" s="90"/>
      <c r="K221" s="90"/>
      <c r="L221" s="90"/>
    </row>
    <row r="222" spans="1:12">
      <c r="A222" s="65">
        <f t="shared" si="26"/>
        <v>1939</v>
      </c>
      <c r="B222" s="84">
        <v>14245</v>
      </c>
      <c r="C222" s="77">
        <v>-901</v>
      </c>
      <c r="D222" s="78">
        <f t="shared" si="27"/>
        <v>-901</v>
      </c>
      <c r="I222" s="90"/>
      <c r="J222" s="90"/>
      <c r="K222" s="90"/>
      <c r="L222" s="90"/>
    </row>
    <row r="223" spans="1:12">
      <c r="A223" s="65">
        <f t="shared" si="26"/>
        <v>1939</v>
      </c>
      <c r="B223" s="84">
        <v>14276</v>
      </c>
      <c r="C223" s="77">
        <v>-901</v>
      </c>
      <c r="D223" s="78">
        <f t="shared" si="27"/>
        <v>-901</v>
      </c>
      <c r="I223" s="90"/>
      <c r="J223" s="90"/>
      <c r="K223" s="90"/>
      <c r="L223" s="90"/>
    </row>
    <row r="224" spans="1:12">
      <c r="A224" s="65">
        <f t="shared" si="26"/>
        <v>1939</v>
      </c>
      <c r="B224" s="84">
        <v>14304</v>
      </c>
      <c r="C224" s="77">
        <v>-901</v>
      </c>
      <c r="D224" s="78">
        <f t="shared" si="27"/>
        <v>-901</v>
      </c>
      <c r="I224" s="90"/>
      <c r="J224" s="90"/>
      <c r="K224" s="90"/>
      <c r="L224" s="90"/>
    </row>
    <row r="225" spans="1:12">
      <c r="A225" s="65">
        <f t="shared" si="26"/>
        <v>1939</v>
      </c>
      <c r="B225" s="84">
        <v>14335</v>
      </c>
      <c r="C225" s="77">
        <v>-901</v>
      </c>
      <c r="D225" s="78">
        <f t="shared" si="27"/>
        <v>-901</v>
      </c>
      <c r="I225" s="90"/>
      <c r="J225" s="90"/>
      <c r="K225" s="90"/>
      <c r="L225" s="90"/>
    </row>
    <row r="226" spans="1:12">
      <c r="A226" s="65">
        <f t="shared" si="26"/>
        <v>1939</v>
      </c>
      <c r="B226" s="84">
        <v>14365</v>
      </c>
      <c r="C226" s="77">
        <v>-901</v>
      </c>
      <c r="D226" s="78">
        <f t="shared" si="27"/>
        <v>-901</v>
      </c>
      <c r="I226" s="90"/>
      <c r="J226" s="90"/>
      <c r="K226" s="90"/>
      <c r="L226" s="90"/>
    </row>
    <row r="227" spans="1:12">
      <c r="A227" s="65">
        <f t="shared" si="26"/>
        <v>1939</v>
      </c>
      <c r="B227" s="84">
        <v>14396</v>
      </c>
      <c r="C227" s="77">
        <v>-901</v>
      </c>
      <c r="D227" s="78">
        <f t="shared" si="27"/>
        <v>-901</v>
      </c>
      <c r="I227" s="90"/>
      <c r="J227" s="90"/>
      <c r="K227" s="90"/>
      <c r="L227" s="90"/>
    </row>
    <row r="228" spans="1:12">
      <c r="A228" s="65">
        <f t="shared" si="26"/>
        <v>1939</v>
      </c>
      <c r="B228" s="84">
        <v>14426</v>
      </c>
      <c r="C228" s="77">
        <v>-901</v>
      </c>
      <c r="D228" s="78">
        <f t="shared" si="27"/>
        <v>-901</v>
      </c>
      <c r="I228" s="90"/>
      <c r="J228" s="90"/>
      <c r="K228" s="90"/>
      <c r="L228" s="90"/>
    </row>
    <row r="229" spans="1:12">
      <c r="A229" s="65">
        <f t="shared" si="26"/>
        <v>1939</v>
      </c>
      <c r="B229" s="84">
        <v>14457</v>
      </c>
      <c r="C229" s="77">
        <v>-901</v>
      </c>
      <c r="D229" s="78">
        <f t="shared" si="27"/>
        <v>-901</v>
      </c>
      <c r="I229" s="90"/>
      <c r="J229" s="90"/>
      <c r="K229" s="90"/>
      <c r="L229" s="90"/>
    </row>
    <row r="230" spans="1:12">
      <c r="A230" s="65">
        <f t="shared" si="26"/>
        <v>1939</v>
      </c>
      <c r="B230" s="84">
        <v>14488</v>
      </c>
      <c r="C230" s="77">
        <v>-901</v>
      </c>
      <c r="D230" s="78">
        <f t="shared" si="27"/>
        <v>-901</v>
      </c>
      <c r="I230" s="90"/>
      <c r="J230" s="90"/>
      <c r="K230" s="90"/>
      <c r="L230" s="90"/>
    </row>
    <row r="231" spans="1:12">
      <c r="A231" s="65">
        <f t="shared" si="26"/>
        <v>1939</v>
      </c>
      <c r="B231" s="84">
        <v>14518</v>
      </c>
      <c r="C231" s="77">
        <v>-901</v>
      </c>
      <c r="D231" s="78">
        <f t="shared" si="27"/>
        <v>-901</v>
      </c>
      <c r="I231" s="90"/>
      <c r="J231" s="90"/>
      <c r="K231" s="90"/>
      <c r="L231" s="90"/>
    </row>
    <row r="232" spans="1:12">
      <c r="A232" s="65">
        <f t="shared" si="26"/>
        <v>1940</v>
      </c>
      <c r="B232" s="84">
        <v>14549</v>
      </c>
      <c r="C232" s="77">
        <v>-901</v>
      </c>
      <c r="D232" s="78">
        <f t="shared" si="27"/>
        <v>-901</v>
      </c>
      <c r="I232" s="90"/>
      <c r="J232" s="90"/>
      <c r="K232" s="90"/>
      <c r="L232" s="90"/>
    </row>
    <row r="233" spans="1:12">
      <c r="A233" s="65">
        <f t="shared" si="26"/>
        <v>1940</v>
      </c>
      <c r="B233" s="84">
        <v>14579</v>
      </c>
      <c r="C233" s="77">
        <v>-901</v>
      </c>
      <c r="D233" s="78">
        <f t="shared" si="27"/>
        <v>-901</v>
      </c>
      <c r="I233" s="90"/>
      <c r="J233" s="90"/>
      <c r="K233" s="90"/>
      <c r="L233" s="90"/>
    </row>
    <row r="234" spans="1:12">
      <c r="A234" s="65">
        <f t="shared" si="26"/>
        <v>1940</v>
      </c>
      <c r="B234" s="84">
        <v>14610</v>
      </c>
      <c r="C234" s="77">
        <v>-901</v>
      </c>
      <c r="D234" s="78">
        <f t="shared" si="27"/>
        <v>-901</v>
      </c>
      <c r="I234" s="90"/>
      <c r="J234" s="90"/>
      <c r="K234" s="90"/>
      <c r="L234" s="90"/>
    </row>
    <row r="235" spans="1:12">
      <c r="A235" s="65">
        <f t="shared" si="26"/>
        <v>1940</v>
      </c>
      <c r="B235" s="84">
        <v>14641</v>
      </c>
      <c r="C235" s="77">
        <v>-901</v>
      </c>
      <c r="D235" s="78">
        <f t="shared" si="27"/>
        <v>-901</v>
      </c>
      <c r="I235" s="90"/>
      <c r="J235" s="90"/>
      <c r="K235" s="90"/>
      <c r="L235" s="90"/>
    </row>
    <row r="236" spans="1:12">
      <c r="A236" s="65">
        <f t="shared" si="26"/>
        <v>1940</v>
      </c>
      <c r="B236" s="84">
        <v>14670</v>
      </c>
      <c r="C236" s="77">
        <v>-901</v>
      </c>
      <c r="D236" s="78">
        <f t="shared" si="27"/>
        <v>-901</v>
      </c>
      <c r="I236" s="90"/>
      <c r="J236" s="90"/>
      <c r="K236" s="90"/>
      <c r="L236" s="90"/>
    </row>
    <row r="237" spans="1:12">
      <c r="A237" s="65">
        <f t="shared" si="26"/>
        <v>1940</v>
      </c>
      <c r="B237" s="84">
        <v>14701</v>
      </c>
      <c r="C237" s="77">
        <v>-901</v>
      </c>
      <c r="D237" s="78">
        <f t="shared" si="27"/>
        <v>-901</v>
      </c>
      <c r="I237" s="90"/>
      <c r="J237" s="90"/>
      <c r="K237" s="90"/>
      <c r="L237" s="90"/>
    </row>
    <row r="238" spans="1:12">
      <c r="A238" s="65">
        <f t="shared" si="26"/>
        <v>1940</v>
      </c>
      <c r="B238" s="84">
        <v>14731</v>
      </c>
      <c r="C238" s="77">
        <v>-901</v>
      </c>
      <c r="D238" s="78">
        <f t="shared" si="27"/>
        <v>-901</v>
      </c>
      <c r="I238" s="90"/>
      <c r="J238" s="90"/>
      <c r="K238" s="90"/>
      <c r="L238" s="90"/>
    </row>
    <row r="239" spans="1:12">
      <c r="A239" s="65">
        <f t="shared" si="26"/>
        <v>1940</v>
      </c>
      <c r="B239" s="84">
        <v>14762</v>
      </c>
      <c r="C239" s="77">
        <v>-901</v>
      </c>
      <c r="D239" s="78">
        <f t="shared" si="27"/>
        <v>-901</v>
      </c>
      <c r="I239" s="90"/>
      <c r="J239" s="90"/>
      <c r="K239" s="90"/>
      <c r="L239" s="90"/>
    </row>
    <row r="240" spans="1:12">
      <c r="A240" s="65">
        <f t="shared" si="26"/>
        <v>1940</v>
      </c>
      <c r="B240" s="84">
        <v>14792</v>
      </c>
      <c r="C240" s="77">
        <v>-901</v>
      </c>
      <c r="D240" s="78">
        <f t="shared" si="27"/>
        <v>-901</v>
      </c>
      <c r="I240" s="90"/>
      <c r="J240" s="90"/>
      <c r="K240" s="90"/>
      <c r="L240" s="90"/>
    </row>
    <row r="241" spans="1:12">
      <c r="A241" s="65">
        <f t="shared" si="26"/>
        <v>1940</v>
      </c>
      <c r="B241" s="84">
        <v>14823</v>
      </c>
      <c r="C241" s="77">
        <v>-901</v>
      </c>
      <c r="D241" s="78">
        <f t="shared" si="27"/>
        <v>-901</v>
      </c>
      <c r="I241" s="90"/>
      <c r="J241" s="90"/>
      <c r="K241" s="90"/>
      <c r="L241" s="90"/>
    </row>
    <row r="242" spans="1:12">
      <c r="A242" s="65">
        <f t="shared" si="26"/>
        <v>1940</v>
      </c>
      <c r="B242" s="84">
        <v>14854</v>
      </c>
      <c r="C242" s="77">
        <v>-901</v>
      </c>
      <c r="D242" s="78">
        <f t="shared" si="27"/>
        <v>-901</v>
      </c>
      <c r="I242" s="90"/>
      <c r="J242" s="90"/>
      <c r="K242" s="90"/>
      <c r="L242" s="90"/>
    </row>
    <row r="243" spans="1:12">
      <c r="A243" s="65">
        <f t="shared" si="26"/>
        <v>1940</v>
      </c>
      <c r="B243" s="84">
        <v>14884</v>
      </c>
      <c r="C243" s="77">
        <v>-901</v>
      </c>
      <c r="D243" s="78">
        <f t="shared" si="27"/>
        <v>-901</v>
      </c>
      <c r="I243" s="90"/>
      <c r="J243" s="90"/>
      <c r="K243" s="90"/>
      <c r="L243" s="90"/>
    </row>
    <row r="244" spans="1:12">
      <c r="A244" s="65">
        <f t="shared" si="26"/>
        <v>1941</v>
      </c>
      <c r="B244" s="84">
        <v>14915</v>
      </c>
      <c r="C244" s="77">
        <v>-901</v>
      </c>
      <c r="D244" s="78">
        <f t="shared" si="27"/>
        <v>-901</v>
      </c>
      <c r="I244" s="90"/>
      <c r="J244" s="90"/>
      <c r="K244" s="90"/>
      <c r="L244" s="90"/>
    </row>
    <row r="245" spans="1:12">
      <c r="A245" s="65">
        <f t="shared" si="26"/>
        <v>1941</v>
      </c>
      <c r="B245" s="84">
        <v>14945</v>
      </c>
      <c r="C245" s="77">
        <v>-901</v>
      </c>
      <c r="D245" s="78">
        <f t="shared" si="27"/>
        <v>-901</v>
      </c>
      <c r="I245" s="90"/>
      <c r="J245" s="90"/>
      <c r="K245" s="90"/>
      <c r="L245" s="90"/>
    </row>
    <row r="246" spans="1:12">
      <c r="A246" s="65">
        <f t="shared" si="26"/>
        <v>1941</v>
      </c>
      <c r="B246" s="84">
        <v>14976</v>
      </c>
      <c r="C246" s="77">
        <v>-901</v>
      </c>
      <c r="D246" s="78">
        <f t="shared" si="27"/>
        <v>-901</v>
      </c>
      <c r="I246" s="90"/>
      <c r="J246" s="90"/>
      <c r="K246" s="90"/>
      <c r="L246" s="90"/>
    </row>
    <row r="247" spans="1:12">
      <c r="A247" s="65">
        <f t="shared" si="26"/>
        <v>1941</v>
      </c>
      <c r="B247" s="84">
        <v>15007</v>
      </c>
      <c r="C247" s="77">
        <v>-901</v>
      </c>
      <c r="D247" s="78">
        <f t="shared" si="27"/>
        <v>-901</v>
      </c>
      <c r="I247" s="90"/>
      <c r="J247" s="90"/>
      <c r="K247" s="90"/>
      <c r="L247" s="90"/>
    </row>
    <row r="248" spans="1:12">
      <c r="A248" s="65">
        <f t="shared" si="26"/>
        <v>1941</v>
      </c>
      <c r="B248" s="84">
        <v>15035</v>
      </c>
      <c r="C248" s="77">
        <v>-901</v>
      </c>
      <c r="D248" s="78">
        <f t="shared" si="27"/>
        <v>-901</v>
      </c>
      <c r="I248" s="90"/>
      <c r="J248" s="90"/>
      <c r="K248" s="90"/>
      <c r="L248" s="90"/>
    </row>
    <row r="249" spans="1:12">
      <c r="A249" s="65">
        <f t="shared" si="26"/>
        <v>1941</v>
      </c>
      <c r="B249" s="84">
        <v>15066</v>
      </c>
      <c r="C249" s="77">
        <v>-901</v>
      </c>
      <c r="D249" s="78">
        <f t="shared" si="27"/>
        <v>-901</v>
      </c>
      <c r="I249" s="90"/>
      <c r="J249" s="90"/>
      <c r="K249" s="90"/>
      <c r="L249" s="90"/>
    </row>
    <row r="250" spans="1:12">
      <c r="A250" s="65">
        <f t="shared" si="26"/>
        <v>1941</v>
      </c>
      <c r="B250" s="84">
        <v>15096</v>
      </c>
      <c r="C250" s="77">
        <v>-901</v>
      </c>
      <c r="D250" s="78">
        <f t="shared" si="27"/>
        <v>-901</v>
      </c>
      <c r="I250" s="90"/>
      <c r="J250" s="90"/>
      <c r="K250" s="90"/>
      <c r="L250" s="90"/>
    </row>
    <row r="251" spans="1:12">
      <c r="A251" s="65">
        <f t="shared" si="26"/>
        <v>1941</v>
      </c>
      <c r="B251" s="84">
        <v>15127</v>
      </c>
      <c r="C251" s="77">
        <v>-901</v>
      </c>
      <c r="D251" s="78">
        <f t="shared" si="27"/>
        <v>-901</v>
      </c>
      <c r="I251" s="90"/>
      <c r="J251" s="90"/>
      <c r="K251" s="90"/>
      <c r="L251" s="90"/>
    </row>
    <row r="252" spans="1:12">
      <c r="A252" s="65">
        <f t="shared" si="26"/>
        <v>1941</v>
      </c>
      <c r="B252" s="84">
        <v>15157</v>
      </c>
      <c r="C252" s="77">
        <v>-901</v>
      </c>
      <c r="D252" s="78">
        <f t="shared" si="27"/>
        <v>-901</v>
      </c>
      <c r="I252" s="90"/>
      <c r="J252" s="90"/>
      <c r="K252" s="90"/>
      <c r="L252" s="90"/>
    </row>
    <row r="253" spans="1:12">
      <c r="A253" s="65">
        <f t="shared" si="26"/>
        <v>1941</v>
      </c>
      <c r="B253" s="84">
        <v>15188</v>
      </c>
      <c r="C253" s="77">
        <v>-901</v>
      </c>
      <c r="D253" s="78">
        <f t="shared" si="27"/>
        <v>-901</v>
      </c>
      <c r="I253" s="90"/>
      <c r="J253" s="90"/>
      <c r="K253" s="90"/>
      <c r="L253" s="90"/>
    </row>
    <row r="254" spans="1:12">
      <c r="A254" s="65">
        <f t="shared" si="26"/>
        <v>1941</v>
      </c>
      <c r="B254" s="84">
        <v>15219</v>
      </c>
      <c r="C254" s="77">
        <v>-901</v>
      </c>
      <c r="D254" s="78">
        <f t="shared" si="27"/>
        <v>-901</v>
      </c>
      <c r="I254" s="90"/>
      <c r="J254" s="90"/>
      <c r="K254" s="90"/>
      <c r="L254" s="90"/>
    </row>
    <row r="255" spans="1:12">
      <c r="A255" s="65">
        <f t="shared" si="26"/>
        <v>1941</v>
      </c>
      <c r="B255" s="84">
        <v>15249</v>
      </c>
      <c r="C255" s="77">
        <v>-901</v>
      </c>
      <c r="D255" s="78">
        <f t="shared" si="27"/>
        <v>-901</v>
      </c>
      <c r="I255" s="90"/>
      <c r="J255" s="90"/>
      <c r="K255" s="90"/>
      <c r="L255" s="90"/>
    </row>
    <row r="256" spans="1:12">
      <c r="A256" s="65">
        <f t="shared" si="26"/>
        <v>1942</v>
      </c>
      <c r="B256" s="84">
        <v>15280</v>
      </c>
      <c r="C256" s="77">
        <v>-901</v>
      </c>
      <c r="D256" s="78">
        <f t="shared" si="27"/>
        <v>-901</v>
      </c>
      <c r="I256" s="90"/>
      <c r="J256" s="90"/>
      <c r="K256" s="90"/>
      <c r="L256" s="90"/>
    </row>
    <row r="257" spans="1:12">
      <c r="A257" s="65">
        <f t="shared" si="26"/>
        <v>1942</v>
      </c>
      <c r="B257" s="84">
        <v>15310</v>
      </c>
      <c r="C257" s="77">
        <v>-901</v>
      </c>
      <c r="D257" s="78">
        <f t="shared" si="27"/>
        <v>-901</v>
      </c>
      <c r="I257" s="90"/>
      <c r="J257" s="90"/>
      <c r="K257" s="90"/>
      <c r="L257" s="90"/>
    </row>
    <row r="258" spans="1:12">
      <c r="A258" s="65">
        <f t="shared" si="26"/>
        <v>1942</v>
      </c>
      <c r="B258" s="84">
        <v>15341</v>
      </c>
      <c r="C258" s="77">
        <v>-901</v>
      </c>
      <c r="D258" s="78">
        <f t="shared" si="27"/>
        <v>-901</v>
      </c>
      <c r="I258" s="90"/>
      <c r="J258" s="90"/>
      <c r="K258" s="90"/>
      <c r="L258" s="90"/>
    </row>
    <row r="259" spans="1:12">
      <c r="A259" s="65">
        <f t="shared" si="26"/>
        <v>1942</v>
      </c>
      <c r="B259" s="84">
        <v>15372</v>
      </c>
      <c r="C259" s="77">
        <v>-901</v>
      </c>
      <c r="D259" s="78">
        <f t="shared" si="27"/>
        <v>-901</v>
      </c>
      <c r="I259" s="90"/>
      <c r="J259" s="90"/>
      <c r="K259" s="90"/>
      <c r="L259" s="90"/>
    </row>
    <row r="260" spans="1:12">
      <c r="A260" s="65">
        <f t="shared" si="26"/>
        <v>1942</v>
      </c>
      <c r="B260" s="84">
        <v>15400</v>
      </c>
      <c r="C260" s="77">
        <v>-901</v>
      </c>
      <c r="D260" s="78">
        <f t="shared" si="27"/>
        <v>-901</v>
      </c>
      <c r="I260" s="90"/>
      <c r="J260" s="90"/>
      <c r="K260" s="90"/>
      <c r="L260" s="90"/>
    </row>
    <row r="261" spans="1:12">
      <c r="A261" s="65">
        <f t="shared" si="26"/>
        <v>1942</v>
      </c>
      <c r="B261" s="84">
        <v>15431</v>
      </c>
      <c r="C261" s="77">
        <v>-901</v>
      </c>
      <c r="D261" s="78">
        <f t="shared" si="27"/>
        <v>-901</v>
      </c>
      <c r="I261" s="90"/>
      <c r="J261" s="90"/>
      <c r="K261" s="90"/>
      <c r="L261" s="90"/>
    </row>
    <row r="262" spans="1:12">
      <c r="A262" s="65">
        <f t="shared" si="26"/>
        <v>1942</v>
      </c>
      <c r="B262" s="84">
        <v>15461</v>
      </c>
      <c r="C262" s="77">
        <v>-901</v>
      </c>
      <c r="D262" s="78">
        <f t="shared" si="27"/>
        <v>-901</v>
      </c>
      <c r="I262" s="90"/>
      <c r="J262" s="90"/>
      <c r="K262" s="90"/>
      <c r="L262" s="90"/>
    </row>
    <row r="263" spans="1:12">
      <c r="A263" s="65">
        <f t="shared" si="26"/>
        <v>1942</v>
      </c>
      <c r="B263" s="84">
        <v>15492</v>
      </c>
      <c r="C263" s="77">
        <v>-901</v>
      </c>
      <c r="D263" s="78">
        <f t="shared" si="27"/>
        <v>-901</v>
      </c>
      <c r="I263" s="90"/>
      <c r="J263" s="90"/>
      <c r="K263" s="90"/>
      <c r="L263" s="90"/>
    </row>
    <row r="264" spans="1:12">
      <c r="A264" s="65">
        <f t="shared" si="26"/>
        <v>1942</v>
      </c>
      <c r="B264" s="84">
        <v>15522</v>
      </c>
      <c r="C264" s="77">
        <v>-901</v>
      </c>
      <c r="D264" s="78">
        <f t="shared" si="27"/>
        <v>-901</v>
      </c>
      <c r="I264" s="90"/>
      <c r="J264" s="90"/>
      <c r="K264" s="90"/>
      <c r="L264" s="90"/>
    </row>
    <row r="265" spans="1:12">
      <c r="A265" s="65">
        <f t="shared" si="26"/>
        <v>1942</v>
      </c>
      <c r="B265" s="84">
        <v>15553</v>
      </c>
      <c r="C265" s="77">
        <v>-901</v>
      </c>
      <c r="D265" s="78">
        <f t="shared" si="27"/>
        <v>-901</v>
      </c>
      <c r="I265" s="90"/>
      <c r="J265" s="90"/>
      <c r="K265" s="90"/>
      <c r="L265" s="90"/>
    </row>
    <row r="266" spans="1:12">
      <c r="A266" s="65">
        <f t="shared" si="26"/>
        <v>1942</v>
      </c>
      <c r="B266" s="84">
        <v>15584</v>
      </c>
      <c r="C266" s="77">
        <v>-901</v>
      </c>
      <c r="D266" s="78">
        <f t="shared" si="27"/>
        <v>-901</v>
      </c>
      <c r="I266" s="90"/>
      <c r="J266" s="90"/>
      <c r="K266" s="90"/>
      <c r="L266" s="90"/>
    </row>
    <row r="267" spans="1:12">
      <c r="A267" s="65">
        <f t="shared" si="26"/>
        <v>1942</v>
      </c>
      <c r="B267" s="84">
        <v>15614</v>
      </c>
      <c r="C267" s="77">
        <v>-901</v>
      </c>
      <c r="D267" s="78">
        <f t="shared" si="27"/>
        <v>-901</v>
      </c>
      <c r="I267" s="90"/>
      <c r="J267" s="90"/>
      <c r="K267" s="90"/>
      <c r="L267" s="90"/>
    </row>
    <row r="268" spans="1:12">
      <c r="A268" s="65">
        <f t="shared" si="26"/>
        <v>1943</v>
      </c>
      <c r="B268" s="84">
        <v>15645</v>
      </c>
      <c r="C268" s="77">
        <v>-901</v>
      </c>
      <c r="D268" s="78">
        <f t="shared" si="27"/>
        <v>-901</v>
      </c>
      <c r="I268" s="90"/>
      <c r="J268" s="90"/>
      <c r="K268" s="90"/>
      <c r="L268" s="90"/>
    </row>
    <row r="269" spans="1:12">
      <c r="A269" s="65">
        <f t="shared" si="26"/>
        <v>1943</v>
      </c>
      <c r="B269" s="84">
        <v>15675</v>
      </c>
      <c r="C269" s="77">
        <v>-901</v>
      </c>
      <c r="D269" s="78">
        <f t="shared" si="27"/>
        <v>-901</v>
      </c>
      <c r="I269" s="90"/>
      <c r="J269" s="90"/>
      <c r="K269" s="90"/>
      <c r="L269" s="90"/>
    </row>
    <row r="270" spans="1:12">
      <c r="A270" s="65">
        <f t="shared" si="26"/>
        <v>1943</v>
      </c>
      <c r="B270" s="84">
        <v>15706</v>
      </c>
      <c r="C270" s="77">
        <v>-901</v>
      </c>
      <c r="D270" s="78">
        <f t="shared" si="27"/>
        <v>-901</v>
      </c>
      <c r="I270" s="90"/>
      <c r="J270" s="90"/>
      <c r="K270" s="90"/>
      <c r="L270" s="90"/>
    </row>
    <row r="271" spans="1:12">
      <c r="A271" s="65">
        <f t="shared" si="26"/>
        <v>1943</v>
      </c>
      <c r="B271" s="84">
        <v>15737</v>
      </c>
      <c r="C271" s="77">
        <v>-901</v>
      </c>
      <c r="D271" s="78">
        <f t="shared" si="27"/>
        <v>-901</v>
      </c>
      <c r="I271" s="90"/>
      <c r="J271" s="90"/>
      <c r="K271" s="90"/>
      <c r="L271" s="90"/>
    </row>
    <row r="272" spans="1:12">
      <c r="A272" s="65">
        <f t="shared" si="26"/>
        <v>1943</v>
      </c>
      <c r="B272" s="84">
        <v>15765</v>
      </c>
      <c r="C272" s="77">
        <v>-901</v>
      </c>
      <c r="D272" s="78">
        <f t="shared" si="27"/>
        <v>-901</v>
      </c>
      <c r="I272" s="90"/>
      <c r="J272" s="90"/>
      <c r="K272" s="90"/>
      <c r="L272" s="90"/>
    </row>
    <row r="273" spans="1:12">
      <c r="A273" s="65">
        <f t="shared" ref="A273:A336" si="28">IF(MONTH(B273)&gt;9,YEAR(B273)+1,YEAR(B273))</f>
        <v>1943</v>
      </c>
      <c r="B273" s="84">
        <v>15796</v>
      </c>
      <c r="C273" s="77">
        <v>-901</v>
      </c>
      <c r="D273" s="78">
        <f t="shared" ref="D273:D336" si="29">IF(C273&lt;&gt;-901,C273*DAY(B273)*24*60*60/(220*22*9*1000),-901)</f>
        <v>-901</v>
      </c>
      <c r="I273" s="90"/>
      <c r="J273" s="90"/>
      <c r="K273" s="90"/>
      <c r="L273" s="90"/>
    </row>
    <row r="274" spans="1:12">
      <c r="A274" s="65">
        <f t="shared" si="28"/>
        <v>1943</v>
      </c>
      <c r="B274" s="84">
        <v>15826</v>
      </c>
      <c r="C274" s="77">
        <v>-901</v>
      </c>
      <c r="D274" s="78">
        <f t="shared" si="29"/>
        <v>-901</v>
      </c>
      <c r="I274" s="90"/>
      <c r="J274" s="90"/>
      <c r="K274" s="90"/>
      <c r="L274" s="90"/>
    </row>
    <row r="275" spans="1:12">
      <c r="A275" s="65">
        <f t="shared" si="28"/>
        <v>1943</v>
      </c>
      <c r="B275" s="84">
        <v>15857</v>
      </c>
      <c r="C275" s="77">
        <v>-901</v>
      </c>
      <c r="D275" s="78">
        <f t="shared" si="29"/>
        <v>-901</v>
      </c>
      <c r="I275" s="90"/>
      <c r="J275" s="90"/>
      <c r="K275" s="90"/>
      <c r="L275" s="90"/>
    </row>
    <row r="276" spans="1:12">
      <c r="A276" s="65">
        <f t="shared" si="28"/>
        <v>1943</v>
      </c>
      <c r="B276" s="84">
        <v>15887</v>
      </c>
      <c r="C276" s="77">
        <v>-901</v>
      </c>
      <c r="D276" s="78">
        <f t="shared" si="29"/>
        <v>-901</v>
      </c>
      <c r="I276" s="90"/>
      <c r="J276" s="90"/>
      <c r="K276" s="90"/>
      <c r="L276" s="90"/>
    </row>
    <row r="277" spans="1:12">
      <c r="A277" s="65">
        <f t="shared" si="28"/>
        <v>1943</v>
      </c>
      <c r="B277" s="84">
        <v>15918</v>
      </c>
      <c r="C277" s="77">
        <v>-901</v>
      </c>
      <c r="D277" s="78">
        <f t="shared" si="29"/>
        <v>-901</v>
      </c>
      <c r="I277" s="90"/>
      <c r="J277" s="90"/>
      <c r="K277" s="90"/>
      <c r="L277" s="90"/>
    </row>
    <row r="278" spans="1:12">
      <c r="A278" s="65">
        <f t="shared" si="28"/>
        <v>1943</v>
      </c>
      <c r="B278" s="84">
        <v>15949</v>
      </c>
      <c r="C278" s="77">
        <v>-901</v>
      </c>
      <c r="D278" s="78">
        <f t="shared" si="29"/>
        <v>-901</v>
      </c>
      <c r="I278" s="90"/>
      <c r="J278" s="90"/>
      <c r="K278" s="90"/>
      <c r="L278" s="90"/>
    </row>
    <row r="279" spans="1:12">
      <c r="A279" s="65">
        <f t="shared" si="28"/>
        <v>1943</v>
      </c>
      <c r="B279" s="84">
        <v>15979</v>
      </c>
      <c r="C279" s="77">
        <v>-901</v>
      </c>
      <c r="D279" s="78">
        <f t="shared" si="29"/>
        <v>-901</v>
      </c>
      <c r="I279" s="90"/>
      <c r="J279" s="90"/>
      <c r="K279" s="90"/>
      <c r="L279" s="90"/>
    </row>
    <row r="280" spans="1:12">
      <c r="A280" s="65">
        <f t="shared" si="28"/>
        <v>1944</v>
      </c>
      <c r="B280" s="84">
        <v>16010</v>
      </c>
      <c r="C280" s="77">
        <v>-901</v>
      </c>
      <c r="D280" s="78">
        <f t="shared" si="29"/>
        <v>-901</v>
      </c>
      <c r="I280" s="90"/>
      <c r="J280" s="90"/>
      <c r="K280" s="90"/>
      <c r="L280" s="90"/>
    </row>
    <row r="281" spans="1:12">
      <c r="A281" s="65">
        <f t="shared" si="28"/>
        <v>1944</v>
      </c>
      <c r="B281" s="84">
        <v>16040</v>
      </c>
      <c r="C281" s="77">
        <v>-901</v>
      </c>
      <c r="D281" s="78">
        <f t="shared" si="29"/>
        <v>-901</v>
      </c>
      <c r="I281" s="90"/>
      <c r="J281" s="90"/>
      <c r="K281" s="90"/>
      <c r="L281" s="90"/>
    </row>
    <row r="282" spans="1:12">
      <c r="A282" s="65">
        <f t="shared" si="28"/>
        <v>1944</v>
      </c>
      <c r="B282" s="84">
        <v>16071</v>
      </c>
      <c r="C282" s="77">
        <v>-901</v>
      </c>
      <c r="D282" s="78">
        <f t="shared" si="29"/>
        <v>-901</v>
      </c>
      <c r="I282" s="90"/>
      <c r="J282" s="90"/>
      <c r="K282" s="90"/>
      <c r="L282" s="90"/>
    </row>
    <row r="283" spans="1:12">
      <c r="A283" s="65">
        <f t="shared" si="28"/>
        <v>1944</v>
      </c>
      <c r="B283" s="84">
        <v>16102</v>
      </c>
      <c r="C283" s="77">
        <v>-901</v>
      </c>
      <c r="D283" s="78">
        <f t="shared" si="29"/>
        <v>-901</v>
      </c>
      <c r="I283" s="90"/>
      <c r="J283" s="90"/>
      <c r="K283" s="90"/>
      <c r="L283" s="90"/>
    </row>
    <row r="284" spans="1:12">
      <c r="A284" s="65">
        <f t="shared" si="28"/>
        <v>1944</v>
      </c>
      <c r="B284" s="84">
        <v>16131</v>
      </c>
      <c r="C284" s="77">
        <v>-901</v>
      </c>
      <c r="D284" s="78">
        <f t="shared" si="29"/>
        <v>-901</v>
      </c>
      <c r="I284" s="90"/>
      <c r="J284" s="90"/>
      <c r="K284" s="90"/>
      <c r="L284" s="90"/>
    </row>
    <row r="285" spans="1:12">
      <c r="A285" s="65">
        <f t="shared" si="28"/>
        <v>1944</v>
      </c>
      <c r="B285" s="84">
        <v>16162</v>
      </c>
      <c r="C285" s="77">
        <v>-901</v>
      </c>
      <c r="D285" s="78">
        <f t="shared" si="29"/>
        <v>-901</v>
      </c>
      <c r="I285" s="90"/>
      <c r="J285" s="90"/>
      <c r="K285" s="90"/>
      <c r="L285" s="90"/>
    </row>
    <row r="286" spans="1:12">
      <c r="A286" s="65">
        <f t="shared" si="28"/>
        <v>1944</v>
      </c>
      <c r="B286" s="84">
        <v>16192</v>
      </c>
      <c r="C286" s="77">
        <v>-901</v>
      </c>
      <c r="D286" s="78">
        <f t="shared" si="29"/>
        <v>-901</v>
      </c>
      <c r="I286" s="90"/>
      <c r="J286" s="90"/>
      <c r="K286" s="90"/>
      <c r="L286" s="90"/>
    </row>
    <row r="287" spans="1:12">
      <c r="A287" s="65">
        <f t="shared" si="28"/>
        <v>1944</v>
      </c>
      <c r="B287" s="84">
        <v>16223</v>
      </c>
      <c r="C287" s="77">
        <v>-901</v>
      </c>
      <c r="D287" s="78">
        <f t="shared" si="29"/>
        <v>-901</v>
      </c>
      <c r="I287" s="90"/>
      <c r="J287" s="90"/>
      <c r="K287" s="90"/>
      <c r="L287" s="90"/>
    </row>
    <row r="288" spans="1:12">
      <c r="A288" s="65">
        <f t="shared" si="28"/>
        <v>1944</v>
      </c>
      <c r="B288" s="84">
        <v>16253</v>
      </c>
      <c r="C288" s="77">
        <v>-901</v>
      </c>
      <c r="D288" s="78">
        <f t="shared" si="29"/>
        <v>-901</v>
      </c>
      <c r="I288" s="90"/>
      <c r="J288" s="90"/>
      <c r="K288" s="90"/>
      <c r="L288" s="90"/>
    </row>
    <row r="289" spans="1:12">
      <c r="A289" s="65">
        <f t="shared" si="28"/>
        <v>1944</v>
      </c>
      <c r="B289" s="84">
        <v>16284</v>
      </c>
      <c r="C289" s="77">
        <v>-901</v>
      </c>
      <c r="D289" s="78">
        <f t="shared" si="29"/>
        <v>-901</v>
      </c>
      <c r="I289" s="90"/>
      <c r="J289" s="90"/>
      <c r="K289" s="90"/>
      <c r="L289" s="90"/>
    </row>
    <row r="290" spans="1:12">
      <c r="A290" s="65">
        <f t="shared" si="28"/>
        <v>1944</v>
      </c>
      <c r="B290" s="84">
        <v>16315</v>
      </c>
      <c r="C290" s="77">
        <v>-901</v>
      </c>
      <c r="D290" s="78">
        <f t="shared" si="29"/>
        <v>-901</v>
      </c>
      <c r="I290" s="90"/>
      <c r="J290" s="90"/>
      <c r="K290" s="90"/>
      <c r="L290" s="90"/>
    </row>
    <row r="291" spans="1:12">
      <c r="A291" s="65">
        <f t="shared" si="28"/>
        <v>1944</v>
      </c>
      <c r="B291" s="84">
        <v>16345</v>
      </c>
      <c r="C291" s="77">
        <v>-901</v>
      </c>
      <c r="D291" s="78">
        <f t="shared" si="29"/>
        <v>-901</v>
      </c>
      <c r="I291" s="90"/>
      <c r="J291" s="90"/>
      <c r="K291" s="90"/>
      <c r="L291" s="90"/>
    </row>
    <row r="292" spans="1:12">
      <c r="A292" s="65">
        <f t="shared" si="28"/>
        <v>1945</v>
      </c>
      <c r="B292" s="84">
        <v>16376</v>
      </c>
      <c r="C292" s="77">
        <v>-901</v>
      </c>
      <c r="D292" s="78">
        <f t="shared" si="29"/>
        <v>-901</v>
      </c>
      <c r="I292" s="90"/>
      <c r="J292" s="90"/>
      <c r="K292" s="90"/>
      <c r="L292" s="90"/>
    </row>
    <row r="293" spans="1:12">
      <c r="A293" s="65">
        <f t="shared" si="28"/>
        <v>1945</v>
      </c>
      <c r="B293" s="84">
        <v>16406</v>
      </c>
      <c r="C293" s="77">
        <v>-901</v>
      </c>
      <c r="D293" s="78">
        <f t="shared" si="29"/>
        <v>-901</v>
      </c>
      <c r="I293" s="90"/>
      <c r="J293" s="90"/>
      <c r="K293" s="90"/>
      <c r="L293" s="90"/>
    </row>
    <row r="294" spans="1:12">
      <c r="A294" s="65">
        <f t="shared" si="28"/>
        <v>1945</v>
      </c>
      <c r="B294" s="84">
        <v>16437</v>
      </c>
      <c r="C294" s="77">
        <v>-901</v>
      </c>
      <c r="D294" s="78">
        <f t="shared" si="29"/>
        <v>-901</v>
      </c>
      <c r="I294" s="90"/>
      <c r="J294" s="90"/>
      <c r="K294" s="90"/>
      <c r="L294" s="90"/>
    </row>
    <row r="295" spans="1:12">
      <c r="A295" s="65">
        <f t="shared" si="28"/>
        <v>1945</v>
      </c>
      <c r="B295" s="84">
        <v>16468</v>
      </c>
      <c r="C295" s="77">
        <v>-901</v>
      </c>
      <c r="D295" s="78">
        <f t="shared" si="29"/>
        <v>-901</v>
      </c>
      <c r="I295" s="90"/>
      <c r="J295" s="90"/>
      <c r="K295" s="90"/>
      <c r="L295" s="90"/>
    </row>
    <row r="296" spans="1:12">
      <c r="A296" s="65">
        <f t="shared" si="28"/>
        <v>1945</v>
      </c>
      <c r="B296" s="84">
        <v>16496</v>
      </c>
      <c r="C296" s="77">
        <v>-901</v>
      </c>
      <c r="D296" s="78">
        <f t="shared" si="29"/>
        <v>-901</v>
      </c>
      <c r="I296" s="90"/>
      <c r="J296" s="90"/>
      <c r="K296" s="90"/>
      <c r="L296" s="90"/>
    </row>
    <row r="297" spans="1:12">
      <c r="A297" s="65">
        <f t="shared" si="28"/>
        <v>1945</v>
      </c>
      <c r="B297" s="84">
        <v>16527</v>
      </c>
      <c r="C297" s="77">
        <v>-901</v>
      </c>
      <c r="D297" s="78">
        <f t="shared" si="29"/>
        <v>-901</v>
      </c>
      <c r="I297" s="90"/>
      <c r="J297" s="90"/>
      <c r="K297" s="90"/>
      <c r="L297" s="90"/>
    </row>
    <row r="298" spans="1:12">
      <c r="A298" s="65">
        <f t="shared" si="28"/>
        <v>1945</v>
      </c>
      <c r="B298" s="84">
        <v>16557</v>
      </c>
      <c r="C298" s="77">
        <v>-901</v>
      </c>
      <c r="D298" s="78">
        <f t="shared" si="29"/>
        <v>-901</v>
      </c>
      <c r="I298" s="90"/>
      <c r="J298" s="90"/>
      <c r="K298" s="90"/>
      <c r="L298" s="90"/>
    </row>
    <row r="299" spans="1:12">
      <c r="A299" s="65">
        <f t="shared" si="28"/>
        <v>1945</v>
      </c>
      <c r="B299" s="84">
        <v>16588</v>
      </c>
      <c r="C299" s="77">
        <v>-901</v>
      </c>
      <c r="D299" s="78">
        <f t="shared" si="29"/>
        <v>-901</v>
      </c>
      <c r="I299" s="90"/>
      <c r="J299" s="90"/>
      <c r="K299" s="90"/>
      <c r="L299" s="90"/>
    </row>
    <row r="300" spans="1:12">
      <c r="A300" s="65">
        <f t="shared" si="28"/>
        <v>1945</v>
      </c>
      <c r="B300" s="84">
        <v>16618</v>
      </c>
      <c r="C300" s="77">
        <v>-901</v>
      </c>
      <c r="D300" s="78">
        <f t="shared" si="29"/>
        <v>-901</v>
      </c>
      <c r="I300" s="90"/>
      <c r="J300" s="90"/>
      <c r="K300" s="90"/>
      <c r="L300" s="90"/>
    </row>
    <row r="301" spans="1:12">
      <c r="A301" s="65">
        <f t="shared" si="28"/>
        <v>1945</v>
      </c>
      <c r="B301" s="84">
        <v>16649</v>
      </c>
      <c r="C301" s="77">
        <v>-901</v>
      </c>
      <c r="D301" s="78">
        <f t="shared" si="29"/>
        <v>-901</v>
      </c>
      <c r="I301" s="90"/>
      <c r="J301" s="90"/>
      <c r="K301" s="90"/>
      <c r="L301" s="90"/>
    </row>
    <row r="302" spans="1:12">
      <c r="A302" s="65">
        <f t="shared" si="28"/>
        <v>1945</v>
      </c>
      <c r="B302" s="84">
        <v>16680</v>
      </c>
      <c r="C302" s="77">
        <v>-901</v>
      </c>
      <c r="D302" s="78">
        <f t="shared" si="29"/>
        <v>-901</v>
      </c>
      <c r="I302" s="90"/>
      <c r="J302" s="90"/>
      <c r="K302" s="90"/>
      <c r="L302" s="90"/>
    </row>
    <row r="303" spans="1:12">
      <c r="A303" s="65">
        <f t="shared" si="28"/>
        <v>1945</v>
      </c>
      <c r="B303" s="84">
        <v>16710</v>
      </c>
      <c r="C303" s="77">
        <v>-901</v>
      </c>
      <c r="D303" s="78">
        <f t="shared" si="29"/>
        <v>-901</v>
      </c>
      <c r="I303" s="90"/>
      <c r="J303" s="90"/>
      <c r="K303" s="90"/>
      <c r="L303" s="90"/>
    </row>
    <row r="304" spans="1:12">
      <c r="A304" s="65">
        <f t="shared" si="28"/>
        <v>1946</v>
      </c>
      <c r="B304" s="84">
        <v>16741</v>
      </c>
      <c r="C304" s="77">
        <v>-901</v>
      </c>
      <c r="D304" s="78">
        <f t="shared" si="29"/>
        <v>-901</v>
      </c>
      <c r="I304" s="90"/>
      <c r="J304" s="90"/>
      <c r="K304" s="90"/>
      <c r="L304" s="90"/>
    </row>
    <row r="305" spans="1:12">
      <c r="A305" s="65">
        <f t="shared" si="28"/>
        <v>1946</v>
      </c>
      <c r="B305" s="84">
        <v>16771</v>
      </c>
      <c r="C305" s="77">
        <v>-901</v>
      </c>
      <c r="D305" s="78">
        <f t="shared" si="29"/>
        <v>-901</v>
      </c>
      <c r="I305" s="90"/>
      <c r="J305" s="90"/>
      <c r="K305" s="90"/>
      <c r="L305" s="90"/>
    </row>
    <row r="306" spans="1:12">
      <c r="A306" s="65">
        <f t="shared" si="28"/>
        <v>1946</v>
      </c>
      <c r="B306" s="84">
        <v>16802</v>
      </c>
      <c r="C306" s="77">
        <v>-901</v>
      </c>
      <c r="D306" s="78">
        <f t="shared" si="29"/>
        <v>-901</v>
      </c>
      <c r="I306" s="90"/>
      <c r="J306" s="90"/>
      <c r="K306" s="90"/>
      <c r="L306" s="90"/>
    </row>
    <row r="307" spans="1:12">
      <c r="A307" s="65">
        <f t="shared" si="28"/>
        <v>1946</v>
      </c>
      <c r="B307" s="84">
        <v>16833</v>
      </c>
      <c r="C307" s="77">
        <v>-901</v>
      </c>
      <c r="D307" s="78">
        <f t="shared" si="29"/>
        <v>-901</v>
      </c>
      <c r="I307" s="90"/>
      <c r="J307" s="90"/>
      <c r="K307" s="90"/>
      <c r="L307" s="90"/>
    </row>
    <row r="308" spans="1:12">
      <c r="A308" s="65">
        <f t="shared" si="28"/>
        <v>1946</v>
      </c>
      <c r="B308" s="84">
        <v>16861</v>
      </c>
      <c r="C308" s="77">
        <v>-901</v>
      </c>
      <c r="D308" s="78">
        <f t="shared" si="29"/>
        <v>-901</v>
      </c>
      <c r="I308" s="90"/>
      <c r="J308" s="90"/>
      <c r="K308" s="90"/>
      <c r="L308" s="90"/>
    </row>
    <row r="309" spans="1:12">
      <c r="A309" s="65">
        <f t="shared" si="28"/>
        <v>1946</v>
      </c>
      <c r="B309" s="84">
        <v>16892</v>
      </c>
      <c r="C309" s="77">
        <v>-901</v>
      </c>
      <c r="D309" s="78">
        <f t="shared" si="29"/>
        <v>-901</v>
      </c>
      <c r="I309" s="90"/>
      <c r="J309" s="90"/>
      <c r="K309" s="90"/>
      <c r="L309" s="90"/>
    </row>
    <row r="310" spans="1:12">
      <c r="A310" s="65">
        <f t="shared" si="28"/>
        <v>1946</v>
      </c>
      <c r="B310" s="84">
        <v>16922</v>
      </c>
      <c r="C310" s="77">
        <v>-901</v>
      </c>
      <c r="D310" s="78">
        <f t="shared" si="29"/>
        <v>-901</v>
      </c>
      <c r="I310" s="90"/>
      <c r="J310" s="90"/>
      <c r="K310" s="90"/>
      <c r="L310" s="90"/>
    </row>
    <row r="311" spans="1:12">
      <c r="A311" s="65">
        <f t="shared" si="28"/>
        <v>1946</v>
      </c>
      <c r="B311" s="84">
        <v>16953</v>
      </c>
      <c r="C311" s="77">
        <v>-901</v>
      </c>
      <c r="D311" s="78">
        <f t="shared" si="29"/>
        <v>-901</v>
      </c>
      <c r="I311" s="90"/>
      <c r="J311" s="90"/>
      <c r="K311" s="90"/>
      <c r="L311" s="90"/>
    </row>
    <row r="312" spans="1:12">
      <c r="A312" s="65">
        <f t="shared" si="28"/>
        <v>1946</v>
      </c>
      <c r="B312" s="84">
        <v>16983</v>
      </c>
      <c r="C312" s="77">
        <v>-901</v>
      </c>
      <c r="D312" s="78">
        <f t="shared" si="29"/>
        <v>-901</v>
      </c>
      <c r="I312" s="90"/>
      <c r="J312" s="90"/>
      <c r="K312" s="90"/>
      <c r="L312" s="90"/>
    </row>
    <row r="313" spans="1:12">
      <c r="A313" s="65">
        <f t="shared" si="28"/>
        <v>1946</v>
      </c>
      <c r="B313" s="84">
        <v>17014</v>
      </c>
      <c r="C313" s="77">
        <v>-901</v>
      </c>
      <c r="D313" s="78">
        <f t="shared" si="29"/>
        <v>-901</v>
      </c>
      <c r="I313" s="90"/>
      <c r="J313" s="90"/>
      <c r="K313" s="90"/>
      <c r="L313" s="90"/>
    </row>
    <row r="314" spans="1:12">
      <c r="A314" s="65">
        <f t="shared" si="28"/>
        <v>1946</v>
      </c>
      <c r="B314" s="84">
        <v>17045</v>
      </c>
      <c r="C314" s="77">
        <v>-901</v>
      </c>
      <c r="D314" s="78">
        <f t="shared" si="29"/>
        <v>-901</v>
      </c>
      <c r="I314" s="90"/>
      <c r="J314" s="90"/>
      <c r="K314" s="90"/>
      <c r="L314" s="90"/>
    </row>
    <row r="315" spans="1:12">
      <c r="A315" s="65">
        <f t="shared" si="28"/>
        <v>1946</v>
      </c>
      <c r="B315" s="84">
        <v>17075</v>
      </c>
      <c r="C315" s="77">
        <v>-901</v>
      </c>
      <c r="D315" s="78">
        <f t="shared" si="29"/>
        <v>-901</v>
      </c>
      <c r="I315" s="90"/>
      <c r="J315" s="90"/>
      <c r="K315" s="90"/>
      <c r="L315" s="90"/>
    </row>
    <row r="316" spans="1:12">
      <c r="A316" s="65">
        <f t="shared" si="28"/>
        <v>1947</v>
      </c>
      <c r="B316" s="84">
        <v>17106</v>
      </c>
      <c r="C316" s="77">
        <v>-901</v>
      </c>
      <c r="D316" s="78">
        <f t="shared" si="29"/>
        <v>-901</v>
      </c>
      <c r="I316" s="90"/>
      <c r="J316" s="90"/>
      <c r="K316" s="90"/>
      <c r="L316" s="90"/>
    </row>
    <row r="317" spans="1:12">
      <c r="A317" s="65">
        <f t="shared" si="28"/>
        <v>1947</v>
      </c>
      <c r="B317" s="84">
        <v>17136</v>
      </c>
      <c r="C317" s="77">
        <v>-901</v>
      </c>
      <c r="D317" s="78">
        <f t="shared" si="29"/>
        <v>-901</v>
      </c>
      <c r="I317" s="90"/>
      <c r="J317" s="90"/>
      <c r="K317" s="90"/>
      <c r="L317" s="90"/>
    </row>
    <row r="318" spans="1:12">
      <c r="A318" s="65">
        <f t="shared" si="28"/>
        <v>1947</v>
      </c>
      <c r="B318" s="84">
        <v>17167</v>
      </c>
      <c r="C318" s="77">
        <v>-901</v>
      </c>
      <c r="D318" s="78">
        <f t="shared" si="29"/>
        <v>-901</v>
      </c>
      <c r="I318" s="90"/>
      <c r="J318" s="90"/>
      <c r="K318" s="90"/>
      <c r="L318" s="90"/>
    </row>
    <row r="319" spans="1:12">
      <c r="A319" s="65">
        <f t="shared" si="28"/>
        <v>1947</v>
      </c>
      <c r="B319" s="84">
        <v>17198</v>
      </c>
      <c r="C319" s="77">
        <v>-901</v>
      </c>
      <c r="D319" s="78">
        <f t="shared" si="29"/>
        <v>-901</v>
      </c>
      <c r="I319" s="90"/>
      <c r="J319" s="90"/>
      <c r="K319" s="90"/>
      <c r="L319" s="90"/>
    </row>
    <row r="320" spans="1:12">
      <c r="A320" s="65">
        <f t="shared" si="28"/>
        <v>1947</v>
      </c>
      <c r="B320" s="84">
        <v>17226</v>
      </c>
      <c r="C320" s="77">
        <v>-901</v>
      </c>
      <c r="D320" s="78">
        <f t="shared" si="29"/>
        <v>-901</v>
      </c>
      <c r="I320" s="90"/>
      <c r="J320" s="90"/>
      <c r="K320" s="90"/>
      <c r="L320" s="90"/>
    </row>
    <row r="321" spans="1:12">
      <c r="A321" s="65">
        <f t="shared" si="28"/>
        <v>1947</v>
      </c>
      <c r="B321" s="84">
        <v>17257</v>
      </c>
      <c r="C321" s="77">
        <v>-901</v>
      </c>
      <c r="D321" s="78">
        <f t="shared" si="29"/>
        <v>-901</v>
      </c>
      <c r="I321" s="90"/>
      <c r="J321" s="90"/>
      <c r="K321" s="90"/>
      <c r="L321" s="90"/>
    </row>
    <row r="322" spans="1:12">
      <c r="A322" s="65">
        <f t="shared" si="28"/>
        <v>1947</v>
      </c>
      <c r="B322" s="84">
        <v>17287</v>
      </c>
      <c r="C322" s="77">
        <v>-901</v>
      </c>
      <c r="D322" s="78">
        <f t="shared" si="29"/>
        <v>-901</v>
      </c>
      <c r="I322" s="90"/>
      <c r="J322" s="90"/>
      <c r="K322" s="90"/>
      <c r="L322" s="90"/>
    </row>
    <row r="323" spans="1:12">
      <c r="A323" s="65">
        <f t="shared" si="28"/>
        <v>1947</v>
      </c>
      <c r="B323" s="84">
        <v>17318</v>
      </c>
      <c r="C323" s="77">
        <v>-901</v>
      </c>
      <c r="D323" s="78">
        <f t="shared" si="29"/>
        <v>-901</v>
      </c>
      <c r="I323" s="90"/>
      <c r="J323" s="90"/>
      <c r="K323" s="90"/>
      <c r="L323" s="90"/>
    </row>
    <row r="324" spans="1:12">
      <c r="A324" s="65">
        <f t="shared" si="28"/>
        <v>1947</v>
      </c>
      <c r="B324" s="84">
        <v>17348</v>
      </c>
      <c r="C324" s="77">
        <v>-901</v>
      </c>
      <c r="D324" s="78">
        <f t="shared" si="29"/>
        <v>-901</v>
      </c>
      <c r="I324" s="90"/>
      <c r="J324" s="90"/>
      <c r="K324" s="90"/>
      <c r="L324" s="90"/>
    </row>
    <row r="325" spans="1:12">
      <c r="A325" s="65">
        <f t="shared" si="28"/>
        <v>1947</v>
      </c>
      <c r="B325" s="84">
        <v>17379</v>
      </c>
      <c r="C325" s="77">
        <v>-901</v>
      </c>
      <c r="D325" s="78">
        <f t="shared" si="29"/>
        <v>-901</v>
      </c>
      <c r="I325" s="90"/>
      <c r="J325" s="90"/>
      <c r="K325" s="90"/>
      <c r="L325" s="90"/>
    </row>
    <row r="326" spans="1:12">
      <c r="A326" s="65">
        <f t="shared" si="28"/>
        <v>1947</v>
      </c>
      <c r="B326" s="84">
        <v>17410</v>
      </c>
      <c r="C326" s="77">
        <v>-901</v>
      </c>
      <c r="D326" s="78">
        <f t="shared" si="29"/>
        <v>-901</v>
      </c>
      <c r="I326" s="90"/>
      <c r="J326" s="90"/>
      <c r="K326" s="90"/>
      <c r="L326" s="90"/>
    </row>
    <row r="327" spans="1:12">
      <c r="A327" s="65">
        <f t="shared" si="28"/>
        <v>1947</v>
      </c>
      <c r="B327" s="84">
        <v>17440</v>
      </c>
      <c r="C327" s="77">
        <v>-901</v>
      </c>
      <c r="D327" s="78">
        <f t="shared" si="29"/>
        <v>-901</v>
      </c>
      <c r="I327" s="90"/>
      <c r="J327" s="90"/>
      <c r="K327" s="90"/>
      <c r="L327" s="90"/>
    </row>
    <row r="328" spans="1:12">
      <c r="A328" s="65">
        <f t="shared" si="28"/>
        <v>1948</v>
      </c>
      <c r="B328" s="84">
        <v>17471</v>
      </c>
      <c r="C328" s="77">
        <v>-901</v>
      </c>
      <c r="D328" s="78">
        <f t="shared" si="29"/>
        <v>-901</v>
      </c>
      <c r="I328" s="90"/>
      <c r="J328" s="90"/>
      <c r="K328" s="90"/>
      <c r="L328" s="90"/>
    </row>
    <row r="329" spans="1:12">
      <c r="A329" s="65">
        <f t="shared" si="28"/>
        <v>1948</v>
      </c>
      <c r="B329" s="84">
        <v>17501</v>
      </c>
      <c r="C329" s="77">
        <v>-901</v>
      </c>
      <c r="D329" s="78">
        <f t="shared" si="29"/>
        <v>-901</v>
      </c>
      <c r="I329" s="90"/>
      <c r="J329" s="90"/>
      <c r="K329" s="90"/>
      <c r="L329" s="90"/>
    </row>
    <row r="330" spans="1:12">
      <c r="A330" s="65">
        <f t="shared" si="28"/>
        <v>1948</v>
      </c>
      <c r="B330" s="84">
        <v>17532</v>
      </c>
      <c r="C330" s="77">
        <v>-901</v>
      </c>
      <c r="D330" s="78">
        <f t="shared" si="29"/>
        <v>-901</v>
      </c>
      <c r="I330" s="90"/>
      <c r="J330" s="90"/>
      <c r="K330" s="90"/>
      <c r="L330" s="90"/>
    </row>
    <row r="331" spans="1:12">
      <c r="A331" s="65">
        <f t="shared" si="28"/>
        <v>1948</v>
      </c>
      <c r="B331" s="84">
        <v>17563</v>
      </c>
      <c r="C331" s="77">
        <v>-901</v>
      </c>
      <c r="D331" s="78">
        <f t="shared" si="29"/>
        <v>-901</v>
      </c>
      <c r="I331" s="90"/>
      <c r="J331" s="90"/>
      <c r="K331" s="90"/>
      <c r="L331" s="90"/>
    </row>
    <row r="332" spans="1:12">
      <c r="A332" s="65">
        <f t="shared" si="28"/>
        <v>1948</v>
      </c>
      <c r="B332" s="84">
        <v>17592</v>
      </c>
      <c r="C332" s="77">
        <v>-901</v>
      </c>
      <c r="D332" s="78">
        <f t="shared" si="29"/>
        <v>-901</v>
      </c>
      <c r="I332" s="90"/>
      <c r="J332" s="90"/>
      <c r="K332" s="90"/>
      <c r="L332" s="90"/>
    </row>
    <row r="333" spans="1:12">
      <c r="A333" s="65">
        <f t="shared" si="28"/>
        <v>1948</v>
      </c>
      <c r="B333" s="84">
        <v>17623</v>
      </c>
      <c r="C333" s="77">
        <v>-901</v>
      </c>
      <c r="D333" s="78">
        <f t="shared" si="29"/>
        <v>-901</v>
      </c>
      <c r="I333" s="90"/>
      <c r="J333" s="90"/>
      <c r="K333" s="90"/>
      <c r="L333" s="90"/>
    </row>
    <row r="334" spans="1:12">
      <c r="A334" s="65">
        <f t="shared" si="28"/>
        <v>1948</v>
      </c>
      <c r="B334" s="84">
        <v>17653</v>
      </c>
      <c r="C334" s="77">
        <v>-901</v>
      </c>
      <c r="D334" s="78">
        <f t="shared" si="29"/>
        <v>-901</v>
      </c>
      <c r="I334" s="90"/>
      <c r="J334" s="90"/>
      <c r="K334" s="90"/>
      <c r="L334" s="90"/>
    </row>
    <row r="335" spans="1:12">
      <c r="A335" s="65">
        <f t="shared" si="28"/>
        <v>1948</v>
      </c>
      <c r="B335" s="84">
        <v>17684</v>
      </c>
      <c r="C335" s="77">
        <v>-901</v>
      </c>
      <c r="D335" s="78">
        <f t="shared" si="29"/>
        <v>-901</v>
      </c>
      <c r="I335" s="90"/>
      <c r="J335" s="90"/>
      <c r="K335" s="90"/>
      <c r="L335" s="90"/>
    </row>
    <row r="336" spans="1:12">
      <c r="A336" s="65">
        <f t="shared" si="28"/>
        <v>1948</v>
      </c>
      <c r="B336" s="84">
        <v>17714</v>
      </c>
      <c r="C336" s="77">
        <v>-901</v>
      </c>
      <c r="D336" s="78">
        <f t="shared" si="29"/>
        <v>-901</v>
      </c>
      <c r="I336" s="90"/>
      <c r="J336" s="90"/>
      <c r="K336" s="90"/>
      <c r="L336" s="90"/>
    </row>
    <row r="337" spans="1:12">
      <c r="A337" s="65">
        <f t="shared" ref="A337:A400" si="30">IF(MONTH(B337)&gt;9,YEAR(B337)+1,YEAR(B337))</f>
        <v>1948</v>
      </c>
      <c r="B337" s="84">
        <v>17745</v>
      </c>
      <c r="C337" s="77">
        <v>-901</v>
      </c>
      <c r="D337" s="78">
        <f t="shared" ref="D337:D400" si="31">IF(C337&lt;&gt;-901,C337*DAY(B337)*24*60*60/(220*22*9*1000),-901)</f>
        <v>-901</v>
      </c>
      <c r="I337" s="90"/>
      <c r="J337" s="90"/>
      <c r="K337" s="90"/>
      <c r="L337" s="90"/>
    </row>
    <row r="338" spans="1:12">
      <c r="A338" s="65">
        <f t="shared" si="30"/>
        <v>1948</v>
      </c>
      <c r="B338" s="84">
        <v>17776</v>
      </c>
      <c r="C338" s="77">
        <v>-901</v>
      </c>
      <c r="D338" s="78">
        <f t="shared" si="31"/>
        <v>-901</v>
      </c>
      <c r="I338" s="90"/>
      <c r="J338" s="90"/>
      <c r="K338" s="90"/>
      <c r="L338" s="90"/>
    </row>
    <row r="339" spans="1:12">
      <c r="A339" s="65">
        <f t="shared" si="30"/>
        <v>1948</v>
      </c>
      <c r="B339" s="84">
        <v>17806</v>
      </c>
      <c r="C339" s="77">
        <v>-901</v>
      </c>
      <c r="D339" s="78">
        <f t="shared" si="31"/>
        <v>-901</v>
      </c>
      <c r="I339" s="90"/>
      <c r="J339" s="90"/>
      <c r="K339" s="90"/>
      <c r="L339" s="90"/>
    </row>
    <row r="340" spans="1:12">
      <c r="A340" s="65">
        <f t="shared" si="30"/>
        <v>1949</v>
      </c>
      <c r="B340" s="84">
        <v>17837</v>
      </c>
      <c r="C340" s="77">
        <v>-901</v>
      </c>
      <c r="D340" s="78">
        <f t="shared" si="31"/>
        <v>-901</v>
      </c>
      <c r="I340" s="90"/>
      <c r="J340" s="90"/>
      <c r="K340" s="90"/>
      <c r="L340" s="90"/>
    </row>
    <row r="341" spans="1:12">
      <c r="A341" s="65">
        <f t="shared" si="30"/>
        <v>1949</v>
      </c>
      <c r="B341" s="84">
        <v>17867</v>
      </c>
      <c r="C341" s="77">
        <v>-901</v>
      </c>
      <c r="D341" s="78">
        <f t="shared" si="31"/>
        <v>-901</v>
      </c>
      <c r="I341" s="90"/>
      <c r="J341" s="90"/>
      <c r="K341" s="90"/>
      <c r="L341" s="90"/>
    </row>
    <row r="342" spans="1:12">
      <c r="A342" s="65">
        <f t="shared" si="30"/>
        <v>1949</v>
      </c>
      <c r="B342" s="84">
        <v>17898</v>
      </c>
      <c r="C342" s="77">
        <v>-901</v>
      </c>
      <c r="D342" s="78">
        <f t="shared" si="31"/>
        <v>-901</v>
      </c>
      <c r="I342" s="90"/>
      <c r="J342" s="90"/>
      <c r="K342" s="90"/>
      <c r="L342" s="90"/>
    </row>
    <row r="343" spans="1:12">
      <c r="A343" s="65">
        <f t="shared" si="30"/>
        <v>1949</v>
      </c>
      <c r="B343" s="84">
        <v>17929</v>
      </c>
      <c r="C343" s="77">
        <v>-901</v>
      </c>
      <c r="D343" s="78">
        <f t="shared" si="31"/>
        <v>-901</v>
      </c>
      <c r="I343" s="90"/>
      <c r="J343" s="90"/>
      <c r="K343" s="90"/>
      <c r="L343" s="90"/>
    </row>
    <row r="344" spans="1:12">
      <c r="A344" s="65">
        <f t="shared" si="30"/>
        <v>1949</v>
      </c>
      <c r="B344" s="84">
        <v>17957</v>
      </c>
      <c r="C344" s="77">
        <v>-901</v>
      </c>
      <c r="D344" s="78">
        <f t="shared" si="31"/>
        <v>-901</v>
      </c>
      <c r="I344" s="90"/>
      <c r="J344" s="90"/>
      <c r="K344" s="90"/>
      <c r="L344" s="90"/>
    </row>
    <row r="345" spans="1:12">
      <c r="A345" s="65">
        <f t="shared" si="30"/>
        <v>1949</v>
      </c>
      <c r="B345" s="84">
        <v>17988</v>
      </c>
      <c r="C345" s="77">
        <v>-901</v>
      </c>
      <c r="D345" s="78">
        <f t="shared" si="31"/>
        <v>-901</v>
      </c>
      <c r="I345" s="90"/>
      <c r="J345" s="90"/>
      <c r="K345" s="90"/>
      <c r="L345" s="90"/>
    </row>
    <row r="346" spans="1:12">
      <c r="A346" s="65">
        <f t="shared" si="30"/>
        <v>1949</v>
      </c>
      <c r="B346" s="84">
        <v>18018</v>
      </c>
      <c r="C346" s="77">
        <v>-901</v>
      </c>
      <c r="D346" s="78">
        <f t="shared" si="31"/>
        <v>-901</v>
      </c>
      <c r="I346" s="90"/>
      <c r="J346" s="90"/>
      <c r="K346" s="90"/>
      <c r="L346" s="90"/>
    </row>
    <row r="347" spans="1:12">
      <c r="A347" s="65">
        <f t="shared" si="30"/>
        <v>1949</v>
      </c>
      <c r="B347" s="84">
        <v>18049</v>
      </c>
      <c r="C347" s="77">
        <v>-901</v>
      </c>
      <c r="D347" s="78">
        <f t="shared" si="31"/>
        <v>-901</v>
      </c>
      <c r="I347" s="90"/>
      <c r="J347" s="90"/>
      <c r="K347" s="90"/>
      <c r="L347" s="90"/>
    </row>
    <row r="348" spans="1:12">
      <c r="A348" s="65">
        <f t="shared" si="30"/>
        <v>1949</v>
      </c>
      <c r="B348" s="84">
        <v>18079</v>
      </c>
      <c r="C348" s="77">
        <v>-901</v>
      </c>
      <c r="D348" s="78">
        <f t="shared" si="31"/>
        <v>-901</v>
      </c>
      <c r="I348" s="90"/>
      <c r="J348" s="90"/>
      <c r="K348" s="90"/>
      <c r="L348" s="90"/>
    </row>
    <row r="349" spans="1:12">
      <c r="A349" s="65">
        <f t="shared" si="30"/>
        <v>1949</v>
      </c>
      <c r="B349" s="84">
        <v>18110</v>
      </c>
      <c r="C349" s="77">
        <v>-901</v>
      </c>
      <c r="D349" s="78">
        <f t="shared" si="31"/>
        <v>-901</v>
      </c>
      <c r="I349" s="90"/>
      <c r="J349" s="90"/>
      <c r="K349" s="90"/>
      <c r="L349" s="90"/>
    </row>
    <row r="350" spans="1:12">
      <c r="A350" s="65">
        <f t="shared" si="30"/>
        <v>1949</v>
      </c>
      <c r="B350" s="84">
        <v>18141</v>
      </c>
      <c r="C350" s="77">
        <v>-901</v>
      </c>
      <c r="D350" s="78">
        <f t="shared" si="31"/>
        <v>-901</v>
      </c>
      <c r="I350" s="90"/>
      <c r="J350" s="90"/>
      <c r="K350" s="90"/>
      <c r="L350" s="90"/>
    </row>
    <row r="351" spans="1:12">
      <c r="A351" s="65">
        <f t="shared" si="30"/>
        <v>1949</v>
      </c>
      <c r="B351" s="84">
        <v>18171</v>
      </c>
      <c r="C351" s="77">
        <v>-901</v>
      </c>
      <c r="D351" s="78">
        <f t="shared" si="31"/>
        <v>-901</v>
      </c>
      <c r="I351" s="90"/>
      <c r="J351" s="90"/>
      <c r="K351" s="90"/>
      <c r="L351" s="90"/>
    </row>
    <row r="352" spans="1:12">
      <c r="A352" s="65">
        <f t="shared" si="30"/>
        <v>1950</v>
      </c>
      <c r="B352" s="84">
        <v>18202</v>
      </c>
      <c r="C352" s="77">
        <v>-901</v>
      </c>
      <c r="D352" s="78">
        <f t="shared" si="31"/>
        <v>-901</v>
      </c>
      <c r="I352" s="90"/>
      <c r="J352" s="90"/>
      <c r="K352" s="90"/>
      <c r="L352" s="90"/>
    </row>
    <row r="353" spans="1:12">
      <c r="A353" s="65">
        <f t="shared" si="30"/>
        <v>1950</v>
      </c>
      <c r="B353" s="84">
        <v>18232</v>
      </c>
      <c r="C353" s="77">
        <v>-901</v>
      </c>
      <c r="D353" s="78">
        <f t="shared" si="31"/>
        <v>-901</v>
      </c>
      <c r="I353" s="90"/>
      <c r="J353" s="90"/>
      <c r="K353" s="90"/>
      <c r="L353" s="90"/>
    </row>
    <row r="354" spans="1:12">
      <c r="A354" s="65">
        <f t="shared" si="30"/>
        <v>1950</v>
      </c>
      <c r="B354" s="84">
        <v>18263</v>
      </c>
      <c r="C354" s="77">
        <v>-901</v>
      </c>
      <c r="D354" s="78">
        <f t="shared" si="31"/>
        <v>-901</v>
      </c>
      <c r="I354" s="90"/>
      <c r="J354" s="90"/>
      <c r="K354" s="90"/>
      <c r="L354" s="90"/>
    </row>
    <row r="355" spans="1:12">
      <c r="A355" s="65">
        <f t="shared" si="30"/>
        <v>1950</v>
      </c>
      <c r="B355" s="84">
        <v>18294</v>
      </c>
      <c r="C355" s="77">
        <v>-901</v>
      </c>
      <c r="D355" s="78">
        <f t="shared" si="31"/>
        <v>-901</v>
      </c>
      <c r="I355" s="90"/>
      <c r="J355" s="90"/>
      <c r="K355" s="90"/>
      <c r="L355" s="90"/>
    </row>
    <row r="356" spans="1:12">
      <c r="A356" s="65">
        <f t="shared" si="30"/>
        <v>1950</v>
      </c>
      <c r="B356" s="84">
        <v>18322</v>
      </c>
      <c r="C356" s="77">
        <v>-901</v>
      </c>
      <c r="D356" s="78">
        <f t="shared" si="31"/>
        <v>-901</v>
      </c>
      <c r="I356" s="90"/>
      <c r="J356" s="90"/>
      <c r="K356" s="90"/>
      <c r="L356" s="90"/>
    </row>
    <row r="357" spans="1:12">
      <c r="A357" s="65">
        <f t="shared" si="30"/>
        <v>1950</v>
      </c>
      <c r="B357" s="84">
        <v>18353</v>
      </c>
      <c r="C357" s="77">
        <v>-901</v>
      </c>
      <c r="D357" s="78">
        <f t="shared" si="31"/>
        <v>-901</v>
      </c>
      <c r="I357" s="90"/>
      <c r="J357" s="90"/>
      <c r="K357" s="90"/>
      <c r="L357" s="90"/>
    </row>
    <row r="358" spans="1:12">
      <c r="A358" s="65">
        <f t="shared" si="30"/>
        <v>1950</v>
      </c>
      <c r="B358" s="84">
        <v>18383</v>
      </c>
      <c r="C358" s="77">
        <v>-901</v>
      </c>
      <c r="D358" s="78">
        <f t="shared" si="31"/>
        <v>-901</v>
      </c>
      <c r="I358" s="90"/>
      <c r="J358" s="90"/>
      <c r="K358" s="90"/>
      <c r="L358" s="90"/>
    </row>
    <row r="359" spans="1:12">
      <c r="A359" s="65">
        <f t="shared" si="30"/>
        <v>1950</v>
      </c>
      <c r="B359" s="84">
        <v>18414</v>
      </c>
      <c r="C359" s="77">
        <v>-901</v>
      </c>
      <c r="D359" s="78">
        <f t="shared" si="31"/>
        <v>-901</v>
      </c>
      <c r="I359" s="90"/>
      <c r="J359" s="90"/>
      <c r="K359" s="90"/>
      <c r="L359" s="90"/>
    </row>
    <row r="360" spans="1:12">
      <c r="A360" s="65">
        <f t="shared" si="30"/>
        <v>1950</v>
      </c>
      <c r="B360" s="84">
        <v>18444</v>
      </c>
      <c r="C360" s="77">
        <v>-901</v>
      </c>
      <c r="D360" s="78">
        <f t="shared" si="31"/>
        <v>-901</v>
      </c>
      <c r="I360" s="90"/>
      <c r="J360" s="90"/>
      <c r="K360" s="90"/>
      <c r="L360" s="90"/>
    </row>
    <row r="361" spans="1:12">
      <c r="A361" s="65">
        <f t="shared" si="30"/>
        <v>1950</v>
      </c>
      <c r="B361" s="84">
        <v>18475</v>
      </c>
      <c r="C361" s="77">
        <v>-901</v>
      </c>
      <c r="D361" s="78">
        <f t="shared" si="31"/>
        <v>-901</v>
      </c>
      <c r="I361" s="90"/>
      <c r="J361" s="90"/>
      <c r="K361" s="90"/>
      <c r="L361" s="90"/>
    </row>
    <row r="362" spans="1:12">
      <c r="A362" s="65">
        <f t="shared" si="30"/>
        <v>1950</v>
      </c>
      <c r="B362" s="84">
        <v>18506</v>
      </c>
      <c r="C362" s="77">
        <v>-901</v>
      </c>
      <c r="D362" s="78">
        <f t="shared" si="31"/>
        <v>-901</v>
      </c>
      <c r="I362" s="90"/>
      <c r="J362" s="90"/>
      <c r="K362" s="90"/>
      <c r="L362" s="90"/>
    </row>
    <row r="363" spans="1:12">
      <c r="A363" s="65">
        <f t="shared" si="30"/>
        <v>1950</v>
      </c>
      <c r="B363" s="84">
        <v>18536</v>
      </c>
      <c r="C363" s="77">
        <v>-901</v>
      </c>
      <c r="D363" s="78">
        <f t="shared" si="31"/>
        <v>-901</v>
      </c>
      <c r="I363" s="90"/>
      <c r="J363" s="90"/>
      <c r="K363" s="90"/>
      <c r="L363" s="90"/>
    </row>
    <row r="364" spans="1:12">
      <c r="A364" s="65">
        <f t="shared" si="30"/>
        <v>1951</v>
      </c>
      <c r="B364" s="84">
        <v>18567</v>
      </c>
      <c r="C364" s="77">
        <v>-901</v>
      </c>
      <c r="D364" s="78">
        <f t="shared" si="31"/>
        <v>-901</v>
      </c>
      <c r="I364" s="90"/>
      <c r="J364" s="90"/>
      <c r="K364" s="90"/>
      <c r="L364" s="90"/>
    </row>
    <row r="365" spans="1:12">
      <c r="A365" s="65">
        <f t="shared" si="30"/>
        <v>1951</v>
      </c>
      <c r="B365" s="84">
        <v>18597</v>
      </c>
      <c r="C365" s="77">
        <v>-901</v>
      </c>
      <c r="D365" s="78">
        <f t="shared" si="31"/>
        <v>-901</v>
      </c>
      <c r="I365" s="90"/>
      <c r="J365" s="90"/>
      <c r="K365" s="90"/>
      <c r="L365" s="90"/>
    </row>
    <row r="366" spans="1:12">
      <c r="A366" s="65">
        <f t="shared" si="30"/>
        <v>1951</v>
      </c>
      <c r="B366" s="84">
        <v>18628</v>
      </c>
      <c r="C366" s="77">
        <v>-901</v>
      </c>
      <c r="D366" s="78">
        <f t="shared" si="31"/>
        <v>-901</v>
      </c>
      <c r="I366" s="90"/>
      <c r="J366" s="90"/>
      <c r="K366" s="90"/>
      <c r="L366" s="90"/>
    </row>
    <row r="367" spans="1:12">
      <c r="A367" s="65">
        <f t="shared" si="30"/>
        <v>1951</v>
      </c>
      <c r="B367" s="84">
        <v>18659</v>
      </c>
      <c r="C367" s="77">
        <v>-901</v>
      </c>
      <c r="D367" s="78">
        <f t="shared" si="31"/>
        <v>-901</v>
      </c>
      <c r="I367" s="90"/>
      <c r="J367" s="90"/>
      <c r="K367" s="90"/>
      <c r="L367" s="90"/>
    </row>
    <row r="368" spans="1:12">
      <c r="A368" s="65">
        <f t="shared" si="30"/>
        <v>1951</v>
      </c>
      <c r="B368" s="84">
        <v>18687</v>
      </c>
      <c r="C368" s="77">
        <v>-901</v>
      </c>
      <c r="D368" s="78">
        <f t="shared" si="31"/>
        <v>-901</v>
      </c>
      <c r="I368" s="90"/>
      <c r="J368" s="90"/>
      <c r="K368" s="90"/>
      <c r="L368" s="90"/>
    </row>
    <row r="369" spans="1:12">
      <c r="A369" s="65">
        <f t="shared" si="30"/>
        <v>1951</v>
      </c>
      <c r="B369" s="84">
        <v>18718</v>
      </c>
      <c r="C369" s="77">
        <v>-901</v>
      </c>
      <c r="D369" s="78">
        <f t="shared" si="31"/>
        <v>-901</v>
      </c>
      <c r="I369" s="90"/>
      <c r="J369" s="90"/>
      <c r="K369" s="90"/>
      <c r="L369" s="90"/>
    </row>
    <row r="370" spans="1:12">
      <c r="A370" s="65">
        <f t="shared" si="30"/>
        <v>1951</v>
      </c>
      <c r="B370" s="84">
        <v>18748</v>
      </c>
      <c r="C370" s="77">
        <v>-901</v>
      </c>
      <c r="D370" s="78">
        <f t="shared" si="31"/>
        <v>-901</v>
      </c>
      <c r="I370" s="90"/>
      <c r="J370" s="90"/>
      <c r="K370" s="90"/>
      <c r="L370" s="90"/>
    </row>
    <row r="371" spans="1:12">
      <c r="A371" s="65">
        <f t="shared" si="30"/>
        <v>1951</v>
      </c>
      <c r="B371" s="84">
        <v>18779</v>
      </c>
      <c r="C371" s="77">
        <v>-901</v>
      </c>
      <c r="D371" s="78">
        <f t="shared" si="31"/>
        <v>-901</v>
      </c>
      <c r="I371" s="90"/>
      <c r="J371" s="90"/>
      <c r="K371" s="90"/>
      <c r="L371" s="90"/>
    </row>
    <row r="372" spans="1:12">
      <c r="A372" s="65">
        <f t="shared" si="30"/>
        <v>1951</v>
      </c>
      <c r="B372" s="84">
        <v>18809</v>
      </c>
      <c r="C372" s="77">
        <v>-901</v>
      </c>
      <c r="D372" s="78">
        <f t="shared" si="31"/>
        <v>-901</v>
      </c>
      <c r="I372" s="90"/>
      <c r="J372" s="90"/>
      <c r="K372" s="90"/>
      <c r="L372" s="90"/>
    </row>
    <row r="373" spans="1:12">
      <c r="A373" s="65">
        <f t="shared" si="30"/>
        <v>1951</v>
      </c>
      <c r="B373" s="84">
        <v>18840</v>
      </c>
      <c r="C373" s="77">
        <v>-901</v>
      </c>
      <c r="D373" s="78">
        <f t="shared" si="31"/>
        <v>-901</v>
      </c>
      <c r="I373" s="90"/>
      <c r="J373" s="90"/>
      <c r="K373" s="90"/>
      <c r="L373" s="90"/>
    </row>
    <row r="374" spans="1:12">
      <c r="A374" s="65">
        <f t="shared" si="30"/>
        <v>1951</v>
      </c>
      <c r="B374" s="84">
        <v>18871</v>
      </c>
      <c r="C374" s="77">
        <v>-901</v>
      </c>
      <c r="D374" s="78">
        <f t="shared" si="31"/>
        <v>-901</v>
      </c>
      <c r="I374" s="90"/>
      <c r="J374" s="90"/>
      <c r="K374" s="90"/>
      <c r="L374" s="90"/>
    </row>
    <row r="375" spans="1:12">
      <c r="A375" s="65">
        <f t="shared" si="30"/>
        <v>1951</v>
      </c>
      <c r="B375" s="84">
        <v>18901</v>
      </c>
      <c r="C375" s="77">
        <v>-901</v>
      </c>
      <c r="D375" s="78">
        <f t="shared" si="31"/>
        <v>-901</v>
      </c>
      <c r="I375" s="90"/>
      <c r="J375" s="90"/>
      <c r="K375" s="90"/>
      <c r="L375" s="90"/>
    </row>
    <row r="376" spans="1:12">
      <c r="A376" s="65">
        <f t="shared" si="30"/>
        <v>1952</v>
      </c>
      <c r="B376" s="84">
        <v>18932</v>
      </c>
      <c r="C376" s="77">
        <v>-901</v>
      </c>
      <c r="D376" s="78">
        <f t="shared" si="31"/>
        <v>-901</v>
      </c>
      <c r="I376" s="90"/>
      <c r="J376" s="90"/>
      <c r="K376" s="90"/>
      <c r="L376" s="90"/>
    </row>
    <row r="377" spans="1:12">
      <c r="A377" s="65">
        <f t="shared" si="30"/>
        <v>1952</v>
      </c>
      <c r="B377" s="84">
        <v>18962</v>
      </c>
      <c r="C377" s="77">
        <v>-901</v>
      </c>
      <c r="D377" s="78">
        <f t="shared" si="31"/>
        <v>-901</v>
      </c>
      <c r="I377" s="90"/>
      <c r="J377" s="90"/>
      <c r="K377" s="90"/>
      <c r="L377" s="90"/>
    </row>
    <row r="378" spans="1:12">
      <c r="A378" s="65">
        <f t="shared" si="30"/>
        <v>1952</v>
      </c>
      <c r="B378" s="84">
        <v>18993</v>
      </c>
      <c r="C378" s="77">
        <v>-901</v>
      </c>
      <c r="D378" s="78">
        <f t="shared" si="31"/>
        <v>-901</v>
      </c>
      <c r="I378" s="90"/>
      <c r="J378" s="90"/>
      <c r="K378" s="90"/>
      <c r="L378" s="90"/>
    </row>
    <row r="379" spans="1:12">
      <c r="A379" s="65">
        <f t="shared" si="30"/>
        <v>1952</v>
      </c>
      <c r="B379" s="84">
        <v>19024</v>
      </c>
      <c r="C379" s="77">
        <v>-901</v>
      </c>
      <c r="D379" s="78">
        <f t="shared" si="31"/>
        <v>-901</v>
      </c>
      <c r="I379" s="90"/>
      <c r="J379" s="90"/>
      <c r="K379" s="90"/>
      <c r="L379" s="90"/>
    </row>
    <row r="380" spans="1:12">
      <c r="A380" s="65">
        <f t="shared" si="30"/>
        <v>1952</v>
      </c>
      <c r="B380" s="84">
        <v>19053</v>
      </c>
      <c r="C380" s="77">
        <v>-901</v>
      </c>
      <c r="D380" s="78">
        <f t="shared" si="31"/>
        <v>-901</v>
      </c>
      <c r="I380" s="90"/>
      <c r="J380" s="90"/>
      <c r="K380" s="90"/>
      <c r="L380" s="90"/>
    </row>
    <row r="381" spans="1:12">
      <c r="A381" s="65">
        <f t="shared" si="30"/>
        <v>1952</v>
      </c>
      <c r="B381" s="84">
        <v>19084</v>
      </c>
      <c r="C381" s="77">
        <v>-901</v>
      </c>
      <c r="D381" s="78">
        <f t="shared" si="31"/>
        <v>-901</v>
      </c>
      <c r="I381" s="90"/>
      <c r="J381" s="90"/>
      <c r="K381" s="90"/>
      <c r="L381" s="90"/>
    </row>
    <row r="382" spans="1:12">
      <c r="A382" s="65">
        <f t="shared" si="30"/>
        <v>1952</v>
      </c>
      <c r="B382" s="84">
        <v>19114</v>
      </c>
      <c r="C382" s="77">
        <v>-901</v>
      </c>
      <c r="D382" s="78">
        <f t="shared" si="31"/>
        <v>-901</v>
      </c>
      <c r="I382" s="90"/>
      <c r="J382" s="90"/>
      <c r="K382" s="90"/>
      <c r="L382" s="90"/>
    </row>
    <row r="383" spans="1:12">
      <c r="A383" s="65">
        <f t="shared" si="30"/>
        <v>1952</v>
      </c>
      <c r="B383" s="84">
        <v>19145</v>
      </c>
      <c r="C383" s="77">
        <v>-901</v>
      </c>
      <c r="D383" s="78">
        <f t="shared" si="31"/>
        <v>-901</v>
      </c>
      <c r="I383" s="90"/>
      <c r="J383" s="90"/>
      <c r="K383" s="90"/>
      <c r="L383" s="90"/>
    </row>
    <row r="384" spans="1:12">
      <c r="A384" s="65">
        <f t="shared" si="30"/>
        <v>1952</v>
      </c>
      <c r="B384" s="84">
        <v>19175</v>
      </c>
      <c r="C384" s="77">
        <v>-901</v>
      </c>
      <c r="D384" s="78">
        <f t="shared" si="31"/>
        <v>-901</v>
      </c>
      <c r="I384" s="90"/>
      <c r="J384" s="90"/>
      <c r="K384" s="90"/>
      <c r="L384" s="90"/>
    </row>
    <row r="385" spans="1:12">
      <c r="A385" s="65">
        <f t="shared" si="30"/>
        <v>1952</v>
      </c>
      <c r="B385" s="84">
        <v>19206</v>
      </c>
      <c r="C385" s="77">
        <v>-901</v>
      </c>
      <c r="D385" s="78">
        <f t="shared" si="31"/>
        <v>-901</v>
      </c>
      <c r="I385" s="90"/>
      <c r="J385" s="90"/>
      <c r="K385" s="90"/>
      <c r="L385" s="90"/>
    </row>
    <row r="386" spans="1:12">
      <c r="A386" s="65">
        <f t="shared" si="30"/>
        <v>1952</v>
      </c>
      <c r="B386" s="84">
        <v>19237</v>
      </c>
      <c r="C386" s="77">
        <v>-901</v>
      </c>
      <c r="D386" s="78">
        <f t="shared" si="31"/>
        <v>-901</v>
      </c>
      <c r="I386" s="90"/>
      <c r="J386" s="90"/>
      <c r="K386" s="90"/>
      <c r="L386" s="90"/>
    </row>
    <row r="387" spans="1:12">
      <c r="A387" s="65">
        <f t="shared" si="30"/>
        <v>1952</v>
      </c>
      <c r="B387" s="84">
        <v>19267</v>
      </c>
      <c r="C387" s="77">
        <v>-901</v>
      </c>
      <c r="D387" s="78">
        <f t="shared" si="31"/>
        <v>-901</v>
      </c>
      <c r="I387" s="90"/>
      <c r="J387" s="90"/>
      <c r="K387" s="90"/>
      <c r="L387" s="90"/>
    </row>
    <row r="388" spans="1:12">
      <c r="A388" s="65">
        <f t="shared" si="30"/>
        <v>1953</v>
      </c>
      <c r="B388" s="84">
        <v>19298</v>
      </c>
      <c r="C388" s="77">
        <v>-901</v>
      </c>
      <c r="D388" s="78">
        <f t="shared" si="31"/>
        <v>-901</v>
      </c>
      <c r="I388" s="90"/>
      <c r="J388" s="90"/>
      <c r="K388" s="90"/>
      <c r="L388" s="90"/>
    </row>
    <row r="389" spans="1:12">
      <c r="A389" s="65">
        <f t="shared" si="30"/>
        <v>1953</v>
      </c>
      <c r="B389" s="84">
        <v>19328</v>
      </c>
      <c r="C389" s="77">
        <v>-901</v>
      </c>
      <c r="D389" s="78">
        <f t="shared" si="31"/>
        <v>-901</v>
      </c>
      <c r="I389" s="90"/>
      <c r="J389" s="90"/>
      <c r="K389" s="90"/>
      <c r="L389" s="90"/>
    </row>
    <row r="390" spans="1:12">
      <c r="A390" s="65">
        <f t="shared" si="30"/>
        <v>1953</v>
      </c>
      <c r="B390" s="84">
        <v>19359</v>
      </c>
      <c r="C390" s="77">
        <v>-901</v>
      </c>
      <c r="D390" s="78">
        <f t="shared" si="31"/>
        <v>-901</v>
      </c>
      <c r="I390" s="90"/>
      <c r="J390" s="90"/>
      <c r="K390" s="90"/>
      <c r="L390" s="90"/>
    </row>
    <row r="391" spans="1:12">
      <c r="A391" s="65">
        <f t="shared" si="30"/>
        <v>1953</v>
      </c>
      <c r="B391" s="84">
        <v>19390</v>
      </c>
      <c r="C391" s="77">
        <v>-901</v>
      </c>
      <c r="D391" s="78">
        <f t="shared" si="31"/>
        <v>-901</v>
      </c>
      <c r="I391" s="90"/>
      <c r="J391" s="90"/>
      <c r="K391" s="90"/>
      <c r="L391" s="90"/>
    </row>
    <row r="392" spans="1:12">
      <c r="A392" s="65">
        <f t="shared" si="30"/>
        <v>1953</v>
      </c>
      <c r="B392" s="84">
        <v>19418</v>
      </c>
      <c r="C392" s="77">
        <v>-901</v>
      </c>
      <c r="D392" s="78">
        <f t="shared" si="31"/>
        <v>-901</v>
      </c>
      <c r="I392" s="90"/>
      <c r="J392" s="90"/>
      <c r="K392" s="90"/>
      <c r="L392" s="90"/>
    </row>
    <row r="393" spans="1:12">
      <c r="A393" s="65">
        <f t="shared" si="30"/>
        <v>1953</v>
      </c>
      <c r="B393" s="84">
        <v>19449</v>
      </c>
      <c r="C393" s="77">
        <v>-901</v>
      </c>
      <c r="D393" s="78">
        <f t="shared" si="31"/>
        <v>-901</v>
      </c>
      <c r="I393" s="90"/>
      <c r="J393" s="90"/>
      <c r="K393" s="90"/>
      <c r="L393" s="90"/>
    </row>
    <row r="394" spans="1:12">
      <c r="A394" s="65">
        <f t="shared" si="30"/>
        <v>1953</v>
      </c>
      <c r="B394" s="84">
        <v>19479</v>
      </c>
      <c r="C394" s="77">
        <v>-901</v>
      </c>
      <c r="D394" s="78">
        <f t="shared" si="31"/>
        <v>-901</v>
      </c>
      <c r="I394" s="90"/>
      <c r="J394" s="90"/>
      <c r="K394" s="90"/>
      <c r="L394" s="90"/>
    </row>
    <row r="395" spans="1:12">
      <c r="A395" s="65">
        <f t="shared" si="30"/>
        <v>1953</v>
      </c>
      <c r="B395" s="84">
        <v>19510</v>
      </c>
      <c r="C395" s="77">
        <v>-901</v>
      </c>
      <c r="D395" s="78">
        <f t="shared" si="31"/>
        <v>-901</v>
      </c>
      <c r="I395" s="90"/>
      <c r="J395" s="90"/>
      <c r="K395" s="90"/>
      <c r="L395" s="90"/>
    </row>
    <row r="396" spans="1:12">
      <c r="A396" s="65">
        <f t="shared" si="30"/>
        <v>1953</v>
      </c>
      <c r="B396" s="84">
        <v>19540</v>
      </c>
      <c r="C396" s="77">
        <v>-901</v>
      </c>
      <c r="D396" s="78">
        <f t="shared" si="31"/>
        <v>-901</v>
      </c>
      <c r="I396" s="90"/>
      <c r="J396" s="90"/>
      <c r="K396" s="90"/>
      <c r="L396" s="90"/>
    </row>
    <row r="397" spans="1:12">
      <c r="A397" s="65">
        <f t="shared" si="30"/>
        <v>1953</v>
      </c>
      <c r="B397" s="84">
        <v>19571</v>
      </c>
      <c r="C397" s="77">
        <v>-901</v>
      </c>
      <c r="D397" s="78">
        <f t="shared" si="31"/>
        <v>-901</v>
      </c>
      <c r="I397" s="90"/>
      <c r="J397" s="90"/>
      <c r="K397" s="90"/>
      <c r="L397" s="90"/>
    </row>
    <row r="398" spans="1:12">
      <c r="A398" s="65">
        <f t="shared" si="30"/>
        <v>1953</v>
      </c>
      <c r="B398" s="84">
        <v>19602</v>
      </c>
      <c r="C398" s="77">
        <v>-901</v>
      </c>
      <c r="D398" s="78">
        <f t="shared" si="31"/>
        <v>-901</v>
      </c>
      <c r="I398" s="90"/>
      <c r="J398" s="90"/>
      <c r="K398" s="90"/>
      <c r="L398" s="90"/>
    </row>
    <row r="399" spans="1:12">
      <c r="A399" s="65">
        <f t="shared" si="30"/>
        <v>1953</v>
      </c>
      <c r="B399" s="84">
        <v>19632</v>
      </c>
      <c r="C399" s="77">
        <v>-901</v>
      </c>
      <c r="D399" s="78">
        <f t="shared" si="31"/>
        <v>-901</v>
      </c>
      <c r="I399" s="90"/>
      <c r="J399" s="90"/>
      <c r="K399" s="90"/>
      <c r="L399" s="90"/>
    </row>
    <row r="400" spans="1:12">
      <c r="A400" s="65">
        <f t="shared" si="30"/>
        <v>1954</v>
      </c>
      <c r="B400" s="84">
        <v>19663</v>
      </c>
      <c r="C400" s="77">
        <v>-901</v>
      </c>
      <c r="D400" s="78">
        <f t="shared" si="31"/>
        <v>-901</v>
      </c>
      <c r="I400" s="90"/>
      <c r="J400" s="90"/>
      <c r="K400" s="90"/>
      <c r="L400" s="90"/>
    </row>
    <row r="401" spans="1:12">
      <c r="A401" s="65">
        <f t="shared" ref="A401:A464" si="32">IF(MONTH(B401)&gt;9,YEAR(B401)+1,YEAR(B401))</f>
        <v>1954</v>
      </c>
      <c r="B401" s="84">
        <v>19693</v>
      </c>
      <c r="C401" s="77">
        <v>-901</v>
      </c>
      <c r="D401" s="78">
        <f t="shared" ref="D401:D464" si="33">IF(C401&lt;&gt;-901,C401*DAY(B401)*24*60*60/(220*22*9*1000),-901)</f>
        <v>-901</v>
      </c>
      <c r="I401" s="90"/>
      <c r="J401" s="90"/>
      <c r="K401" s="90"/>
      <c r="L401" s="90"/>
    </row>
    <row r="402" spans="1:12">
      <c r="A402" s="65">
        <f t="shared" si="32"/>
        <v>1954</v>
      </c>
      <c r="B402" s="84">
        <v>19724</v>
      </c>
      <c r="C402" s="77">
        <v>-901</v>
      </c>
      <c r="D402" s="78">
        <f t="shared" si="33"/>
        <v>-901</v>
      </c>
      <c r="I402" s="90"/>
      <c r="J402" s="90"/>
      <c r="K402" s="90"/>
      <c r="L402" s="90"/>
    </row>
    <row r="403" spans="1:12">
      <c r="A403" s="65">
        <f t="shared" si="32"/>
        <v>1954</v>
      </c>
      <c r="B403" s="84">
        <v>19755</v>
      </c>
      <c r="C403" s="77">
        <v>-901</v>
      </c>
      <c r="D403" s="78">
        <f t="shared" si="33"/>
        <v>-901</v>
      </c>
      <c r="I403" s="90"/>
      <c r="J403" s="90"/>
      <c r="K403" s="90"/>
      <c r="L403" s="90"/>
    </row>
    <row r="404" spans="1:12">
      <c r="A404" s="65">
        <f t="shared" si="32"/>
        <v>1954</v>
      </c>
      <c r="B404" s="84">
        <v>19783</v>
      </c>
      <c r="C404" s="77">
        <v>-901</v>
      </c>
      <c r="D404" s="78">
        <f t="shared" si="33"/>
        <v>-901</v>
      </c>
      <c r="I404" s="90"/>
      <c r="J404" s="90"/>
      <c r="K404" s="90"/>
      <c r="L404" s="90"/>
    </row>
    <row r="405" spans="1:12">
      <c r="A405" s="65">
        <f t="shared" si="32"/>
        <v>1954</v>
      </c>
      <c r="B405" s="84">
        <v>19814</v>
      </c>
      <c r="C405" s="77">
        <v>-901</v>
      </c>
      <c r="D405" s="78">
        <f t="shared" si="33"/>
        <v>-901</v>
      </c>
      <c r="I405" s="90"/>
      <c r="J405" s="90"/>
      <c r="K405" s="90"/>
      <c r="L405" s="90"/>
    </row>
    <row r="406" spans="1:12">
      <c r="A406" s="65">
        <f t="shared" si="32"/>
        <v>1954</v>
      </c>
      <c r="B406" s="84">
        <v>19844</v>
      </c>
      <c r="C406" s="77">
        <v>-901</v>
      </c>
      <c r="D406" s="78">
        <f t="shared" si="33"/>
        <v>-901</v>
      </c>
      <c r="I406" s="90"/>
      <c r="J406" s="90"/>
      <c r="K406" s="90"/>
      <c r="L406" s="90"/>
    </row>
    <row r="407" spans="1:12">
      <c r="A407" s="65">
        <f t="shared" si="32"/>
        <v>1954</v>
      </c>
      <c r="B407" s="84">
        <v>19875</v>
      </c>
      <c r="C407" s="77">
        <v>-901</v>
      </c>
      <c r="D407" s="78">
        <f t="shared" si="33"/>
        <v>-901</v>
      </c>
      <c r="I407" s="90"/>
      <c r="J407" s="90"/>
      <c r="K407" s="90"/>
      <c r="L407" s="90"/>
    </row>
    <row r="408" spans="1:12">
      <c r="A408" s="65">
        <f t="shared" si="32"/>
        <v>1954</v>
      </c>
      <c r="B408" s="84">
        <v>19905</v>
      </c>
      <c r="C408" s="77">
        <v>-901</v>
      </c>
      <c r="D408" s="78">
        <f t="shared" si="33"/>
        <v>-901</v>
      </c>
      <c r="I408" s="90"/>
      <c r="J408" s="90"/>
      <c r="K408" s="90"/>
      <c r="L408" s="90"/>
    </row>
    <row r="409" spans="1:12">
      <c r="A409" s="65">
        <f t="shared" si="32"/>
        <v>1954</v>
      </c>
      <c r="B409" s="84">
        <v>19936</v>
      </c>
      <c r="C409" s="77">
        <v>-901</v>
      </c>
      <c r="D409" s="78">
        <f t="shared" si="33"/>
        <v>-901</v>
      </c>
      <c r="I409" s="90"/>
      <c r="J409" s="90"/>
      <c r="K409" s="90"/>
      <c r="L409" s="90"/>
    </row>
    <row r="410" spans="1:12">
      <c r="A410" s="65">
        <f t="shared" si="32"/>
        <v>1954</v>
      </c>
      <c r="B410" s="84">
        <v>19967</v>
      </c>
      <c r="C410" s="77">
        <v>-901</v>
      </c>
      <c r="D410" s="78">
        <f t="shared" si="33"/>
        <v>-901</v>
      </c>
      <c r="I410" s="90"/>
      <c r="J410" s="90"/>
      <c r="K410" s="90"/>
      <c r="L410" s="90"/>
    </row>
    <row r="411" spans="1:12">
      <c r="A411" s="65">
        <f t="shared" si="32"/>
        <v>1954</v>
      </c>
      <c r="B411" s="84">
        <v>19997</v>
      </c>
      <c r="C411" s="77">
        <v>-901</v>
      </c>
      <c r="D411" s="78">
        <f t="shared" si="33"/>
        <v>-901</v>
      </c>
      <c r="I411" s="90"/>
      <c r="J411" s="90"/>
      <c r="K411" s="90"/>
      <c r="L411" s="90"/>
    </row>
    <row r="412" spans="1:12">
      <c r="A412" s="65">
        <f t="shared" si="32"/>
        <v>1955</v>
      </c>
      <c r="B412" s="84">
        <v>20028</v>
      </c>
      <c r="C412" s="77">
        <v>-901</v>
      </c>
      <c r="D412" s="78">
        <f t="shared" si="33"/>
        <v>-901</v>
      </c>
      <c r="I412" s="90"/>
      <c r="J412" s="90"/>
      <c r="K412" s="90"/>
      <c r="L412" s="90"/>
    </row>
    <row r="413" spans="1:12">
      <c r="A413" s="65">
        <f t="shared" si="32"/>
        <v>1955</v>
      </c>
      <c r="B413" s="84">
        <v>20058</v>
      </c>
      <c r="C413" s="77">
        <v>-901</v>
      </c>
      <c r="D413" s="78">
        <f t="shared" si="33"/>
        <v>-901</v>
      </c>
      <c r="I413" s="90"/>
      <c r="J413" s="90"/>
      <c r="K413" s="90"/>
      <c r="L413" s="90"/>
    </row>
    <row r="414" spans="1:12">
      <c r="A414" s="65">
        <f t="shared" si="32"/>
        <v>1955</v>
      </c>
      <c r="B414" s="84">
        <v>20089</v>
      </c>
      <c r="C414" s="77">
        <v>-901</v>
      </c>
      <c r="D414" s="78">
        <f t="shared" si="33"/>
        <v>-901</v>
      </c>
      <c r="I414" s="90"/>
      <c r="J414" s="90"/>
      <c r="K414" s="90"/>
      <c r="L414" s="90"/>
    </row>
    <row r="415" spans="1:12">
      <c r="A415" s="65">
        <f t="shared" si="32"/>
        <v>1955</v>
      </c>
      <c r="B415" s="84">
        <v>20120</v>
      </c>
      <c r="C415" s="77">
        <v>-901</v>
      </c>
      <c r="D415" s="78">
        <f t="shared" si="33"/>
        <v>-901</v>
      </c>
      <c r="I415" s="90"/>
      <c r="J415" s="90"/>
      <c r="K415" s="90"/>
      <c r="L415" s="90"/>
    </row>
    <row r="416" spans="1:12">
      <c r="A416" s="65">
        <f t="shared" si="32"/>
        <v>1955</v>
      </c>
      <c r="B416" s="84">
        <v>20148</v>
      </c>
      <c r="C416" s="77">
        <v>-901</v>
      </c>
      <c r="D416" s="78">
        <f t="shared" si="33"/>
        <v>-901</v>
      </c>
      <c r="I416" s="90"/>
      <c r="J416" s="90"/>
      <c r="K416" s="90"/>
      <c r="L416" s="90"/>
    </row>
    <row r="417" spans="1:12">
      <c r="A417" s="65">
        <f t="shared" si="32"/>
        <v>1955</v>
      </c>
      <c r="B417" s="84">
        <v>20179</v>
      </c>
      <c r="C417" s="77">
        <v>-901</v>
      </c>
      <c r="D417" s="78">
        <f t="shared" si="33"/>
        <v>-901</v>
      </c>
      <c r="I417" s="90"/>
      <c r="J417" s="90"/>
      <c r="K417" s="90"/>
      <c r="L417" s="90"/>
    </row>
    <row r="418" spans="1:12">
      <c r="A418" s="65">
        <f t="shared" si="32"/>
        <v>1955</v>
      </c>
      <c r="B418" s="84">
        <v>20209</v>
      </c>
      <c r="C418" s="77">
        <v>-901</v>
      </c>
      <c r="D418" s="78">
        <f t="shared" si="33"/>
        <v>-901</v>
      </c>
      <c r="I418" s="90"/>
      <c r="J418" s="90"/>
      <c r="K418" s="90"/>
      <c r="L418" s="90"/>
    </row>
    <row r="419" spans="1:12">
      <c r="A419" s="65">
        <f t="shared" si="32"/>
        <v>1955</v>
      </c>
      <c r="B419" s="84">
        <v>20240</v>
      </c>
      <c r="C419" s="77">
        <v>-901</v>
      </c>
      <c r="D419" s="78">
        <f t="shared" si="33"/>
        <v>-901</v>
      </c>
      <c r="I419" s="90"/>
      <c r="J419" s="90"/>
      <c r="K419" s="90"/>
      <c r="L419" s="90"/>
    </row>
    <row r="420" spans="1:12">
      <c r="A420" s="65">
        <f t="shared" si="32"/>
        <v>1955</v>
      </c>
      <c r="B420" s="84">
        <v>20270</v>
      </c>
      <c r="C420" s="77">
        <v>-901</v>
      </c>
      <c r="D420" s="78">
        <f t="shared" si="33"/>
        <v>-901</v>
      </c>
      <c r="I420" s="90"/>
      <c r="J420" s="90"/>
      <c r="K420" s="90"/>
      <c r="L420" s="90"/>
    </row>
    <row r="421" spans="1:12">
      <c r="A421" s="65">
        <f t="shared" si="32"/>
        <v>1955</v>
      </c>
      <c r="B421" s="84">
        <v>20301</v>
      </c>
      <c r="C421" s="77">
        <v>-901</v>
      </c>
      <c r="D421" s="78">
        <f t="shared" si="33"/>
        <v>-901</v>
      </c>
      <c r="I421" s="90"/>
      <c r="J421" s="90"/>
      <c r="K421" s="90"/>
      <c r="L421" s="90"/>
    </row>
    <row r="422" spans="1:12">
      <c r="A422" s="65">
        <f t="shared" si="32"/>
        <v>1955</v>
      </c>
      <c r="B422" s="84">
        <v>20332</v>
      </c>
      <c r="C422" s="77">
        <v>-901</v>
      </c>
      <c r="D422" s="78">
        <f t="shared" si="33"/>
        <v>-901</v>
      </c>
      <c r="I422" s="90"/>
      <c r="J422" s="90"/>
      <c r="K422" s="90"/>
      <c r="L422" s="90"/>
    </row>
    <row r="423" spans="1:12">
      <c r="A423" s="65">
        <f t="shared" si="32"/>
        <v>1955</v>
      </c>
      <c r="B423" s="84">
        <v>20362</v>
      </c>
      <c r="C423" s="77">
        <v>-901</v>
      </c>
      <c r="D423" s="78">
        <f t="shared" si="33"/>
        <v>-901</v>
      </c>
      <c r="I423" s="90"/>
      <c r="J423" s="90"/>
      <c r="K423" s="90"/>
      <c r="L423" s="90"/>
    </row>
    <row r="424" spans="1:12">
      <c r="A424" s="65">
        <f t="shared" si="32"/>
        <v>1956</v>
      </c>
      <c r="B424" s="84">
        <v>20393</v>
      </c>
      <c r="C424" s="77">
        <v>-901</v>
      </c>
      <c r="D424" s="78">
        <f t="shared" si="33"/>
        <v>-901</v>
      </c>
      <c r="I424" s="90"/>
      <c r="J424" s="90"/>
      <c r="K424" s="90"/>
      <c r="L424" s="90"/>
    </row>
    <row r="425" spans="1:12">
      <c r="A425" s="65">
        <f t="shared" si="32"/>
        <v>1956</v>
      </c>
      <c r="B425" s="84">
        <v>20423</v>
      </c>
      <c r="C425" s="77">
        <v>-901</v>
      </c>
      <c r="D425" s="78">
        <f t="shared" si="33"/>
        <v>-901</v>
      </c>
      <c r="I425" s="90"/>
      <c r="J425" s="90"/>
      <c r="K425" s="90"/>
      <c r="L425" s="90"/>
    </row>
    <row r="426" spans="1:12">
      <c r="A426" s="65">
        <f t="shared" si="32"/>
        <v>1956</v>
      </c>
      <c r="B426" s="84">
        <v>20454</v>
      </c>
      <c r="C426" s="77">
        <v>-901</v>
      </c>
      <c r="D426" s="78">
        <f t="shared" si="33"/>
        <v>-901</v>
      </c>
      <c r="I426" s="90"/>
      <c r="J426" s="90"/>
      <c r="K426" s="90"/>
      <c r="L426" s="90"/>
    </row>
    <row r="427" spans="1:12">
      <c r="A427" s="65">
        <f t="shared" si="32"/>
        <v>1956</v>
      </c>
      <c r="B427" s="84">
        <v>20485</v>
      </c>
      <c r="C427" s="77">
        <v>-901</v>
      </c>
      <c r="D427" s="78">
        <f t="shared" si="33"/>
        <v>-901</v>
      </c>
      <c r="I427" s="90"/>
      <c r="J427" s="90"/>
      <c r="K427" s="90"/>
      <c r="L427" s="90"/>
    </row>
    <row r="428" spans="1:12">
      <c r="A428" s="65">
        <f t="shared" si="32"/>
        <v>1956</v>
      </c>
      <c r="B428" s="84">
        <v>20514</v>
      </c>
      <c r="C428" s="77">
        <v>-901</v>
      </c>
      <c r="D428" s="78">
        <f t="shared" si="33"/>
        <v>-901</v>
      </c>
      <c r="I428" s="90"/>
      <c r="J428" s="90"/>
      <c r="K428" s="90"/>
      <c r="L428" s="90"/>
    </row>
    <row r="429" spans="1:12">
      <c r="A429" s="65">
        <f t="shared" si="32"/>
        <v>1956</v>
      </c>
      <c r="B429" s="84">
        <v>20545</v>
      </c>
      <c r="C429" s="77">
        <v>-901</v>
      </c>
      <c r="D429" s="78">
        <f t="shared" si="33"/>
        <v>-901</v>
      </c>
      <c r="I429" s="90"/>
      <c r="J429" s="90"/>
      <c r="K429" s="90"/>
      <c r="L429" s="90"/>
    </row>
    <row r="430" spans="1:12">
      <c r="A430" s="65">
        <f t="shared" si="32"/>
        <v>1956</v>
      </c>
      <c r="B430" s="84">
        <v>20575</v>
      </c>
      <c r="C430" s="77">
        <v>-901</v>
      </c>
      <c r="D430" s="78">
        <f t="shared" si="33"/>
        <v>-901</v>
      </c>
      <c r="I430" s="90"/>
      <c r="J430" s="90"/>
      <c r="K430" s="90"/>
      <c r="L430" s="90"/>
    </row>
    <row r="431" spans="1:12">
      <c r="A431" s="65">
        <f t="shared" si="32"/>
        <v>1956</v>
      </c>
      <c r="B431" s="84">
        <v>20606</v>
      </c>
      <c r="C431" s="77">
        <v>-901</v>
      </c>
      <c r="D431" s="78">
        <f t="shared" si="33"/>
        <v>-901</v>
      </c>
      <c r="I431" s="90"/>
      <c r="J431" s="90"/>
      <c r="K431" s="90"/>
      <c r="L431" s="90"/>
    </row>
    <row r="432" spans="1:12">
      <c r="A432" s="65">
        <f t="shared" si="32"/>
        <v>1956</v>
      </c>
      <c r="B432" s="84">
        <v>20636</v>
      </c>
      <c r="C432" s="77">
        <v>-901</v>
      </c>
      <c r="D432" s="78">
        <f t="shared" si="33"/>
        <v>-901</v>
      </c>
      <c r="I432" s="90"/>
      <c r="J432" s="90"/>
      <c r="K432" s="90"/>
      <c r="L432" s="90"/>
    </row>
    <row r="433" spans="1:12">
      <c r="A433" s="65">
        <f t="shared" si="32"/>
        <v>1956</v>
      </c>
      <c r="B433" s="84">
        <v>20667</v>
      </c>
      <c r="C433" s="77">
        <v>-901</v>
      </c>
      <c r="D433" s="78">
        <f t="shared" si="33"/>
        <v>-901</v>
      </c>
      <c r="I433" s="90"/>
      <c r="J433" s="90"/>
      <c r="K433" s="90"/>
      <c r="L433" s="90"/>
    </row>
    <row r="434" spans="1:12">
      <c r="A434" s="65">
        <f t="shared" si="32"/>
        <v>1956</v>
      </c>
      <c r="B434" s="84">
        <v>20698</v>
      </c>
      <c r="C434" s="77">
        <v>-901</v>
      </c>
      <c r="D434" s="78">
        <f t="shared" si="33"/>
        <v>-901</v>
      </c>
      <c r="I434" s="90"/>
      <c r="J434" s="90"/>
      <c r="K434" s="90"/>
      <c r="L434" s="90"/>
    </row>
    <row r="435" spans="1:12">
      <c r="A435" s="65">
        <f t="shared" si="32"/>
        <v>1956</v>
      </c>
      <c r="B435" s="84">
        <v>20728</v>
      </c>
      <c r="C435" s="77">
        <v>-901</v>
      </c>
      <c r="D435" s="78">
        <f t="shared" si="33"/>
        <v>-901</v>
      </c>
      <c r="I435" s="90"/>
      <c r="J435" s="90"/>
      <c r="K435" s="90"/>
      <c r="L435" s="90"/>
    </row>
    <row r="436" spans="1:12">
      <c r="A436" s="65">
        <f t="shared" si="32"/>
        <v>1957</v>
      </c>
      <c r="B436" s="84">
        <v>20759</v>
      </c>
      <c r="C436" s="77">
        <v>-901</v>
      </c>
      <c r="D436" s="78">
        <f t="shared" si="33"/>
        <v>-901</v>
      </c>
      <c r="I436" s="90"/>
      <c r="J436" s="90"/>
      <c r="K436" s="90"/>
      <c r="L436" s="90"/>
    </row>
    <row r="437" spans="1:12">
      <c r="A437" s="65">
        <f t="shared" si="32"/>
        <v>1957</v>
      </c>
      <c r="B437" s="84">
        <v>20789</v>
      </c>
      <c r="C437" s="77">
        <v>-901</v>
      </c>
      <c r="D437" s="78">
        <f t="shared" si="33"/>
        <v>-901</v>
      </c>
      <c r="I437" s="90"/>
      <c r="J437" s="90"/>
      <c r="K437" s="90"/>
      <c r="L437" s="90"/>
    </row>
    <row r="438" spans="1:12">
      <c r="A438" s="65">
        <f t="shared" si="32"/>
        <v>1957</v>
      </c>
      <c r="B438" s="84">
        <v>20820</v>
      </c>
      <c r="C438" s="77">
        <v>-901</v>
      </c>
      <c r="D438" s="78">
        <f t="shared" si="33"/>
        <v>-901</v>
      </c>
      <c r="I438" s="90"/>
      <c r="J438" s="90"/>
      <c r="K438" s="90"/>
      <c r="L438" s="90"/>
    </row>
    <row r="439" spans="1:12">
      <c r="A439" s="65">
        <f t="shared" si="32"/>
        <v>1957</v>
      </c>
      <c r="B439" s="84">
        <v>20851</v>
      </c>
      <c r="C439" s="77">
        <v>-901</v>
      </c>
      <c r="D439" s="78">
        <f t="shared" si="33"/>
        <v>-901</v>
      </c>
      <c r="I439" s="90"/>
      <c r="J439" s="90"/>
      <c r="K439" s="90"/>
      <c r="L439" s="90"/>
    </row>
    <row r="440" spans="1:12">
      <c r="A440" s="65">
        <f t="shared" si="32"/>
        <v>1957</v>
      </c>
      <c r="B440" s="84">
        <v>20879</v>
      </c>
      <c r="C440" s="77">
        <v>-901</v>
      </c>
      <c r="D440" s="78">
        <f t="shared" si="33"/>
        <v>-901</v>
      </c>
      <c r="I440" s="90"/>
      <c r="J440" s="90"/>
      <c r="K440" s="90"/>
      <c r="L440" s="90"/>
    </row>
    <row r="441" spans="1:12">
      <c r="A441" s="65">
        <f t="shared" si="32"/>
        <v>1957</v>
      </c>
      <c r="B441" s="84">
        <v>20910</v>
      </c>
      <c r="C441" s="77">
        <v>-901</v>
      </c>
      <c r="D441" s="78">
        <f t="shared" si="33"/>
        <v>-901</v>
      </c>
      <c r="I441" s="90"/>
      <c r="J441" s="90"/>
      <c r="K441" s="90"/>
      <c r="L441" s="90"/>
    </row>
    <row r="442" spans="1:12">
      <c r="A442" s="65">
        <f t="shared" si="32"/>
        <v>1957</v>
      </c>
      <c r="B442" s="84">
        <v>20940</v>
      </c>
      <c r="C442" s="77">
        <v>-901</v>
      </c>
      <c r="D442" s="78">
        <f t="shared" si="33"/>
        <v>-901</v>
      </c>
      <c r="I442" s="90"/>
      <c r="J442" s="90"/>
      <c r="K442" s="90"/>
      <c r="L442" s="90"/>
    </row>
    <row r="443" spans="1:12">
      <c r="A443" s="65">
        <f t="shared" si="32"/>
        <v>1957</v>
      </c>
      <c r="B443" s="84">
        <v>20971</v>
      </c>
      <c r="C443" s="77">
        <v>-901</v>
      </c>
      <c r="D443" s="78">
        <f t="shared" si="33"/>
        <v>-901</v>
      </c>
      <c r="I443" s="90"/>
      <c r="J443" s="90"/>
      <c r="K443" s="90"/>
      <c r="L443" s="90"/>
    </row>
    <row r="444" spans="1:12">
      <c r="A444" s="65">
        <f t="shared" si="32"/>
        <v>1957</v>
      </c>
      <c r="B444" s="84">
        <v>21001</v>
      </c>
      <c r="C444" s="77">
        <v>-901</v>
      </c>
      <c r="D444" s="78">
        <f t="shared" si="33"/>
        <v>-901</v>
      </c>
      <c r="I444" s="90"/>
      <c r="J444" s="90"/>
      <c r="K444" s="90"/>
      <c r="L444" s="90"/>
    </row>
    <row r="445" spans="1:12">
      <c r="A445" s="65">
        <f t="shared" si="32"/>
        <v>1957</v>
      </c>
      <c r="B445" s="84">
        <v>21032</v>
      </c>
      <c r="C445" s="77">
        <v>-901</v>
      </c>
      <c r="D445" s="78">
        <f t="shared" si="33"/>
        <v>-901</v>
      </c>
      <c r="I445" s="90"/>
      <c r="J445" s="90"/>
      <c r="K445" s="90"/>
      <c r="L445" s="90"/>
    </row>
    <row r="446" spans="1:12">
      <c r="A446" s="65">
        <f t="shared" si="32"/>
        <v>1957</v>
      </c>
      <c r="B446" s="84">
        <v>21063</v>
      </c>
      <c r="C446" s="77">
        <v>-901</v>
      </c>
      <c r="D446" s="78">
        <f t="shared" si="33"/>
        <v>-901</v>
      </c>
      <c r="I446" s="90"/>
      <c r="J446" s="90"/>
      <c r="K446" s="90"/>
      <c r="L446" s="90"/>
    </row>
    <row r="447" spans="1:12">
      <c r="A447" s="65">
        <f t="shared" si="32"/>
        <v>1957</v>
      </c>
      <c r="B447" s="84">
        <v>21093</v>
      </c>
      <c r="C447" s="77">
        <v>-901</v>
      </c>
      <c r="D447" s="78">
        <f t="shared" si="33"/>
        <v>-901</v>
      </c>
      <c r="I447" s="90"/>
      <c r="J447" s="90"/>
      <c r="K447" s="90"/>
      <c r="L447" s="90"/>
    </row>
    <row r="448" spans="1:12">
      <c r="A448" s="65">
        <f t="shared" si="32"/>
        <v>1958</v>
      </c>
      <c r="B448" s="84">
        <v>21124</v>
      </c>
      <c r="C448" s="77">
        <v>-901</v>
      </c>
      <c r="D448" s="78">
        <f t="shared" si="33"/>
        <v>-901</v>
      </c>
      <c r="I448" s="90"/>
      <c r="J448" s="90"/>
      <c r="K448" s="90"/>
      <c r="L448" s="90"/>
    </row>
    <row r="449" spans="1:12">
      <c r="A449" s="65">
        <f t="shared" si="32"/>
        <v>1958</v>
      </c>
      <c r="B449" s="84">
        <v>21154</v>
      </c>
      <c r="C449" s="77">
        <v>-901</v>
      </c>
      <c r="D449" s="78">
        <f t="shared" si="33"/>
        <v>-901</v>
      </c>
      <c r="I449" s="90"/>
      <c r="J449" s="90"/>
      <c r="K449" s="90"/>
      <c r="L449" s="90"/>
    </row>
    <row r="450" spans="1:12">
      <c r="A450" s="65">
        <f t="shared" si="32"/>
        <v>1958</v>
      </c>
      <c r="B450" s="84">
        <v>21185</v>
      </c>
      <c r="C450" s="77">
        <v>-901</v>
      </c>
      <c r="D450" s="78">
        <f t="shared" si="33"/>
        <v>-901</v>
      </c>
      <c r="I450" s="90"/>
      <c r="J450" s="90"/>
      <c r="K450" s="90"/>
      <c r="L450" s="90"/>
    </row>
    <row r="451" spans="1:12">
      <c r="A451" s="65">
        <f t="shared" si="32"/>
        <v>1958</v>
      </c>
      <c r="B451" s="84">
        <v>21216</v>
      </c>
      <c r="C451" s="77">
        <v>-901</v>
      </c>
      <c r="D451" s="78">
        <f t="shared" si="33"/>
        <v>-901</v>
      </c>
      <c r="I451" s="90"/>
      <c r="J451" s="90"/>
      <c r="K451" s="90"/>
      <c r="L451" s="90"/>
    </row>
    <row r="452" spans="1:12">
      <c r="A452" s="65">
        <f t="shared" si="32"/>
        <v>1958</v>
      </c>
      <c r="B452" s="84">
        <v>21244</v>
      </c>
      <c r="C452" s="77">
        <v>-901</v>
      </c>
      <c r="D452" s="78">
        <f t="shared" si="33"/>
        <v>-901</v>
      </c>
      <c r="I452" s="90"/>
      <c r="J452" s="90"/>
      <c r="K452" s="90"/>
      <c r="L452" s="90"/>
    </row>
    <row r="453" spans="1:12">
      <c r="A453" s="65">
        <f t="shared" si="32"/>
        <v>1958</v>
      </c>
      <c r="B453" s="84">
        <v>21275</v>
      </c>
      <c r="C453" s="77">
        <v>-901</v>
      </c>
      <c r="D453" s="78">
        <f t="shared" si="33"/>
        <v>-901</v>
      </c>
      <c r="I453" s="90"/>
      <c r="J453" s="90"/>
      <c r="K453" s="90"/>
      <c r="L453" s="90"/>
    </row>
    <row r="454" spans="1:12">
      <c r="A454" s="65">
        <f t="shared" si="32"/>
        <v>1958</v>
      </c>
      <c r="B454" s="84">
        <v>21305</v>
      </c>
      <c r="C454" s="77">
        <v>-901</v>
      </c>
      <c r="D454" s="78">
        <f t="shared" si="33"/>
        <v>-901</v>
      </c>
      <c r="I454" s="90"/>
      <c r="J454" s="90"/>
      <c r="K454" s="90"/>
      <c r="L454" s="90"/>
    </row>
    <row r="455" spans="1:12">
      <c r="A455" s="65">
        <f t="shared" si="32"/>
        <v>1958</v>
      </c>
      <c r="B455" s="84">
        <v>21336</v>
      </c>
      <c r="C455" s="77">
        <v>-901</v>
      </c>
      <c r="D455" s="78">
        <f t="shared" si="33"/>
        <v>-901</v>
      </c>
      <c r="I455" s="90"/>
      <c r="J455" s="90"/>
      <c r="K455" s="90"/>
      <c r="L455" s="90"/>
    </row>
    <row r="456" spans="1:12">
      <c r="A456" s="65">
        <f t="shared" si="32"/>
        <v>1958</v>
      </c>
      <c r="B456" s="84">
        <v>21366</v>
      </c>
      <c r="C456" s="77">
        <v>-901</v>
      </c>
      <c r="D456" s="78">
        <f t="shared" si="33"/>
        <v>-901</v>
      </c>
      <c r="I456" s="90"/>
      <c r="J456" s="90"/>
      <c r="K456" s="90"/>
      <c r="L456" s="90"/>
    </row>
    <row r="457" spans="1:12">
      <c r="A457" s="65">
        <f t="shared" si="32"/>
        <v>1958</v>
      </c>
      <c r="B457" s="84">
        <v>21397</v>
      </c>
      <c r="C457" s="77">
        <v>-901</v>
      </c>
      <c r="D457" s="78">
        <f t="shared" si="33"/>
        <v>-901</v>
      </c>
      <c r="I457" s="90"/>
      <c r="J457" s="90"/>
      <c r="K457" s="90"/>
      <c r="L457" s="90"/>
    </row>
    <row r="458" spans="1:12">
      <c r="A458" s="65">
        <f t="shared" si="32"/>
        <v>1958</v>
      </c>
      <c r="B458" s="84">
        <v>21428</v>
      </c>
      <c r="C458" s="77">
        <v>-901</v>
      </c>
      <c r="D458" s="78">
        <f t="shared" si="33"/>
        <v>-901</v>
      </c>
      <c r="I458" s="90"/>
      <c r="J458" s="90"/>
      <c r="K458" s="90"/>
      <c r="L458" s="90"/>
    </row>
    <row r="459" spans="1:12">
      <c r="A459" s="65">
        <f t="shared" si="32"/>
        <v>1958</v>
      </c>
      <c r="B459" s="84">
        <v>21458</v>
      </c>
      <c r="C459" s="77">
        <v>-901</v>
      </c>
      <c r="D459" s="78">
        <f t="shared" si="33"/>
        <v>-901</v>
      </c>
      <c r="I459" s="90"/>
      <c r="J459" s="90"/>
      <c r="K459" s="90"/>
      <c r="L459" s="90"/>
    </row>
    <row r="460" spans="1:12">
      <c r="A460" s="65">
        <f t="shared" si="32"/>
        <v>1959</v>
      </c>
      <c r="B460" s="84">
        <v>21489</v>
      </c>
      <c r="C460" s="77">
        <v>-901</v>
      </c>
      <c r="D460" s="78">
        <f t="shared" si="33"/>
        <v>-901</v>
      </c>
      <c r="I460" s="90"/>
      <c r="J460" s="90"/>
      <c r="K460" s="90"/>
      <c r="L460" s="90"/>
    </row>
    <row r="461" spans="1:12">
      <c r="A461" s="65">
        <f t="shared" si="32"/>
        <v>1959</v>
      </c>
      <c r="B461" s="84">
        <v>21519</v>
      </c>
      <c r="C461" s="77">
        <v>-901</v>
      </c>
      <c r="D461" s="78">
        <f t="shared" si="33"/>
        <v>-901</v>
      </c>
      <c r="I461" s="90"/>
      <c r="J461" s="90"/>
      <c r="K461" s="90"/>
      <c r="L461" s="90"/>
    </row>
    <row r="462" spans="1:12">
      <c r="A462" s="65">
        <f t="shared" si="32"/>
        <v>1959</v>
      </c>
      <c r="B462" s="84">
        <v>21550</v>
      </c>
      <c r="C462" s="77">
        <v>-901</v>
      </c>
      <c r="D462" s="78">
        <f t="shared" si="33"/>
        <v>-901</v>
      </c>
      <c r="I462" s="90"/>
      <c r="J462" s="90"/>
      <c r="K462" s="90"/>
      <c r="L462" s="90"/>
    </row>
    <row r="463" spans="1:12">
      <c r="A463" s="65">
        <f t="shared" si="32"/>
        <v>1959</v>
      </c>
      <c r="B463" s="84">
        <v>21581</v>
      </c>
      <c r="C463" s="77">
        <v>-901</v>
      </c>
      <c r="D463" s="78">
        <f t="shared" si="33"/>
        <v>-901</v>
      </c>
      <c r="I463" s="90"/>
      <c r="J463" s="90"/>
      <c r="K463" s="90"/>
      <c r="L463" s="90"/>
    </row>
    <row r="464" spans="1:12">
      <c r="A464" s="65">
        <f t="shared" si="32"/>
        <v>1959</v>
      </c>
      <c r="B464" s="84">
        <v>21609</v>
      </c>
      <c r="C464" s="77">
        <v>-901</v>
      </c>
      <c r="D464" s="78">
        <f t="shared" si="33"/>
        <v>-901</v>
      </c>
      <c r="I464" s="90"/>
      <c r="J464" s="90"/>
      <c r="K464" s="90"/>
      <c r="L464" s="90"/>
    </row>
    <row r="465" spans="1:12">
      <c r="A465" s="65">
        <f t="shared" ref="A465:A528" si="34">IF(MONTH(B465)&gt;9,YEAR(B465)+1,YEAR(B465))</f>
        <v>1959</v>
      </c>
      <c r="B465" s="84">
        <v>21640</v>
      </c>
      <c r="C465" s="77">
        <v>-901</v>
      </c>
      <c r="D465" s="78">
        <f t="shared" ref="D465:D528" si="35">IF(C465&lt;&gt;-901,C465*DAY(B465)*24*60*60/(220*22*9*1000),-901)</f>
        <v>-901</v>
      </c>
      <c r="I465" s="90"/>
      <c r="J465" s="90"/>
      <c r="K465" s="90"/>
      <c r="L465" s="90"/>
    </row>
    <row r="466" spans="1:12">
      <c r="A466" s="65">
        <f t="shared" si="34"/>
        <v>1959</v>
      </c>
      <c r="B466" s="84">
        <v>21670</v>
      </c>
      <c r="C466" s="77">
        <v>-901</v>
      </c>
      <c r="D466" s="78">
        <f t="shared" si="35"/>
        <v>-901</v>
      </c>
      <c r="I466" s="90"/>
      <c r="J466" s="90"/>
      <c r="K466" s="90"/>
      <c r="L466" s="90"/>
    </row>
    <row r="467" spans="1:12">
      <c r="A467" s="65">
        <f t="shared" si="34"/>
        <v>1959</v>
      </c>
      <c r="B467" s="84">
        <v>21701</v>
      </c>
      <c r="C467" s="77">
        <v>-901</v>
      </c>
      <c r="D467" s="78">
        <f t="shared" si="35"/>
        <v>-901</v>
      </c>
      <c r="I467" s="90"/>
      <c r="J467" s="90"/>
      <c r="K467" s="90"/>
      <c r="L467" s="90"/>
    </row>
    <row r="468" spans="1:12">
      <c r="A468" s="65">
        <f t="shared" si="34"/>
        <v>1959</v>
      </c>
      <c r="B468" s="84">
        <v>21731</v>
      </c>
      <c r="C468" s="77">
        <v>-901</v>
      </c>
      <c r="D468" s="78">
        <f t="shared" si="35"/>
        <v>-901</v>
      </c>
      <c r="I468" s="90"/>
      <c r="J468" s="90"/>
      <c r="K468" s="90"/>
      <c r="L468" s="90"/>
    </row>
    <row r="469" spans="1:12">
      <c r="A469" s="65">
        <f t="shared" si="34"/>
        <v>1959</v>
      </c>
      <c r="B469" s="84">
        <v>21762</v>
      </c>
      <c r="C469" s="77">
        <v>-901</v>
      </c>
      <c r="D469" s="78">
        <f t="shared" si="35"/>
        <v>-901</v>
      </c>
      <c r="I469" s="90"/>
      <c r="J469" s="90"/>
      <c r="K469" s="90"/>
      <c r="L469" s="90"/>
    </row>
    <row r="470" spans="1:12">
      <c r="A470" s="65">
        <f t="shared" si="34"/>
        <v>1959</v>
      </c>
      <c r="B470" s="84">
        <v>21793</v>
      </c>
      <c r="C470" s="77">
        <v>-901</v>
      </c>
      <c r="D470" s="78">
        <f t="shared" si="35"/>
        <v>-901</v>
      </c>
      <c r="I470" s="90"/>
      <c r="J470" s="90"/>
      <c r="K470" s="90"/>
      <c r="L470" s="90"/>
    </row>
    <row r="471" spans="1:12">
      <c r="A471" s="65">
        <f t="shared" si="34"/>
        <v>1959</v>
      </c>
      <c r="B471" s="84">
        <v>21823</v>
      </c>
      <c r="C471" s="77">
        <v>-901</v>
      </c>
      <c r="D471" s="78">
        <f t="shared" si="35"/>
        <v>-901</v>
      </c>
      <c r="I471" s="90"/>
      <c r="J471" s="90"/>
      <c r="K471" s="90"/>
      <c r="L471" s="90"/>
    </row>
    <row r="472" spans="1:12">
      <c r="A472" s="65">
        <f t="shared" si="34"/>
        <v>1960</v>
      </c>
      <c r="B472" s="84">
        <v>21854</v>
      </c>
      <c r="C472" s="77">
        <v>-901</v>
      </c>
      <c r="D472" s="78">
        <f t="shared" si="35"/>
        <v>-901</v>
      </c>
      <c r="I472" s="90"/>
      <c r="J472" s="90"/>
      <c r="K472" s="90"/>
      <c r="L472" s="90"/>
    </row>
    <row r="473" spans="1:12">
      <c r="A473" s="65">
        <f t="shared" si="34"/>
        <v>1960</v>
      </c>
      <c r="B473" s="84">
        <v>21884</v>
      </c>
      <c r="C473" s="77">
        <v>-901</v>
      </c>
      <c r="D473" s="78">
        <f t="shared" si="35"/>
        <v>-901</v>
      </c>
      <c r="I473" s="90"/>
      <c r="J473" s="90"/>
      <c r="K473" s="90"/>
      <c r="L473" s="90"/>
    </row>
    <row r="474" spans="1:12">
      <c r="A474" s="65">
        <f t="shared" si="34"/>
        <v>1960</v>
      </c>
      <c r="B474" s="84">
        <v>21915</v>
      </c>
      <c r="C474" s="77">
        <v>-901</v>
      </c>
      <c r="D474" s="78">
        <f t="shared" si="35"/>
        <v>-901</v>
      </c>
      <c r="I474" s="90"/>
      <c r="J474" s="90"/>
      <c r="K474" s="90"/>
      <c r="L474" s="90"/>
    </row>
    <row r="475" spans="1:12">
      <c r="A475" s="65">
        <f t="shared" si="34"/>
        <v>1960</v>
      </c>
      <c r="B475" s="84">
        <v>21946</v>
      </c>
      <c r="C475" s="77">
        <v>-901</v>
      </c>
      <c r="D475" s="78">
        <f t="shared" si="35"/>
        <v>-901</v>
      </c>
      <c r="I475" s="90"/>
      <c r="J475" s="90"/>
      <c r="K475" s="90"/>
      <c r="L475" s="90"/>
    </row>
    <row r="476" spans="1:12">
      <c r="A476" s="65">
        <f t="shared" si="34"/>
        <v>1960</v>
      </c>
      <c r="B476" s="84">
        <v>21975</v>
      </c>
      <c r="C476" s="77">
        <v>-901</v>
      </c>
      <c r="D476" s="78">
        <f t="shared" si="35"/>
        <v>-901</v>
      </c>
      <c r="I476" s="90"/>
      <c r="J476" s="90"/>
      <c r="K476" s="90"/>
      <c r="L476" s="90"/>
    </row>
    <row r="477" spans="1:12">
      <c r="A477" s="65">
        <f t="shared" si="34"/>
        <v>1960</v>
      </c>
      <c r="B477" s="84">
        <v>22006</v>
      </c>
      <c r="C477" s="77">
        <v>-901</v>
      </c>
      <c r="D477" s="78">
        <f t="shared" si="35"/>
        <v>-901</v>
      </c>
      <c r="I477" s="90"/>
      <c r="J477" s="90"/>
      <c r="K477" s="90"/>
      <c r="L477" s="90"/>
    </row>
    <row r="478" spans="1:12">
      <c r="A478" s="65">
        <f t="shared" si="34"/>
        <v>1960</v>
      </c>
      <c r="B478" s="84">
        <v>22036</v>
      </c>
      <c r="C478" s="77">
        <v>-901</v>
      </c>
      <c r="D478" s="78">
        <f t="shared" si="35"/>
        <v>-901</v>
      </c>
      <c r="I478" s="90"/>
      <c r="J478" s="90"/>
      <c r="K478" s="90"/>
      <c r="L478" s="90"/>
    </row>
    <row r="479" spans="1:12">
      <c r="A479" s="65">
        <f t="shared" si="34"/>
        <v>1960</v>
      </c>
      <c r="B479" s="84">
        <v>22067</v>
      </c>
      <c r="C479" s="77">
        <v>-901</v>
      </c>
      <c r="D479" s="78">
        <f t="shared" si="35"/>
        <v>-901</v>
      </c>
      <c r="I479" s="90"/>
      <c r="J479" s="90"/>
      <c r="K479" s="90"/>
      <c r="L479" s="90"/>
    </row>
    <row r="480" spans="1:12">
      <c r="A480" s="65">
        <f t="shared" si="34"/>
        <v>1960</v>
      </c>
      <c r="B480" s="84">
        <v>22097</v>
      </c>
      <c r="C480" s="77">
        <v>-901</v>
      </c>
      <c r="D480" s="78">
        <f t="shared" si="35"/>
        <v>-901</v>
      </c>
      <c r="I480" s="90"/>
      <c r="J480" s="90"/>
      <c r="K480" s="90"/>
      <c r="L480" s="90"/>
    </row>
    <row r="481" spans="1:12">
      <c r="A481" s="65">
        <f t="shared" si="34"/>
        <v>1960</v>
      </c>
      <c r="B481" s="84">
        <v>22128</v>
      </c>
      <c r="C481" s="77">
        <v>-901</v>
      </c>
      <c r="D481" s="78">
        <f t="shared" si="35"/>
        <v>-901</v>
      </c>
      <c r="I481" s="90"/>
      <c r="J481" s="90"/>
      <c r="K481" s="90"/>
      <c r="L481" s="90"/>
    </row>
    <row r="482" spans="1:12">
      <c r="A482" s="65">
        <f t="shared" si="34"/>
        <v>1960</v>
      </c>
      <c r="B482" s="84">
        <v>22159</v>
      </c>
      <c r="C482" s="77">
        <v>-901</v>
      </c>
      <c r="D482" s="78">
        <f t="shared" si="35"/>
        <v>-901</v>
      </c>
      <c r="I482" s="90"/>
      <c r="J482" s="90"/>
      <c r="K482" s="90"/>
      <c r="L482" s="90"/>
    </row>
    <row r="483" spans="1:12">
      <c r="A483" s="65">
        <f t="shared" si="34"/>
        <v>1960</v>
      </c>
      <c r="B483" s="84">
        <v>22189</v>
      </c>
      <c r="C483" s="77">
        <v>-901</v>
      </c>
      <c r="D483" s="78">
        <f t="shared" si="35"/>
        <v>-901</v>
      </c>
      <c r="I483" s="90"/>
      <c r="J483" s="90"/>
      <c r="K483" s="90"/>
      <c r="L483" s="90"/>
    </row>
    <row r="484" spans="1:12">
      <c r="A484" s="65">
        <f t="shared" si="34"/>
        <v>1961</v>
      </c>
      <c r="B484" s="84">
        <v>22220</v>
      </c>
      <c r="C484" s="77">
        <v>-901</v>
      </c>
      <c r="D484" s="78">
        <f t="shared" si="35"/>
        <v>-901</v>
      </c>
      <c r="I484" s="90"/>
      <c r="J484" s="90"/>
      <c r="K484" s="90"/>
      <c r="L484" s="90"/>
    </row>
    <row r="485" spans="1:12">
      <c r="A485" s="65">
        <f t="shared" si="34"/>
        <v>1961</v>
      </c>
      <c r="B485" s="84">
        <v>22250</v>
      </c>
      <c r="C485" s="77">
        <v>-901</v>
      </c>
      <c r="D485" s="78">
        <f t="shared" si="35"/>
        <v>-901</v>
      </c>
      <c r="I485" s="90"/>
      <c r="J485" s="90"/>
      <c r="K485" s="90"/>
      <c r="L485" s="90"/>
    </row>
    <row r="486" spans="1:12">
      <c r="A486" s="65">
        <f t="shared" si="34"/>
        <v>1961</v>
      </c>
      <c r="B486" s="84">
        <v>22281</v>
      </c>
      <c r="C486" s="77">
        <v>-901</v>
      </c>
      <c r="D486" s="78">
        <f t="shared" si="35"/>
        <v>-901</v>
      </c>
      <c r="I486" s="90"/>
      <c r="J486" s="90"/>
      <c r="K486" s="90"/>
      <c r="L486" s="90"/>
    </row>
    <row r="487" spans="1:12">
      <c r="A487" s="65">
        <f t="shared" si="34"/>
        <v>1961</v>
      </c>
      <c r="B487" s="84">
        <v>22312</v>
      </c>
      <c r="C487" s="77">
        <v>-901</v>
      </c>
      <c r="D487" s="78">
        <f t="shared" si="35"/>
        <v>-901</v>
      </c>
      <c r="I487" s="90"/>
      <c r="J487" s="90"/>
      <c r="K487" s="90"/>
      <c r="L487" s="90"/>
    </row>
    <row r="488" spans="1:12">
      <c r="A488" s="65">
        <f t="shared" si="34"/>
        <v>1961</v>
      </c>
      <c r="B488" s="84">
        <v>22340</v>
      </c>
      <c r="C488" s="77">
        <v>-901</v>
      </c>
      <c r="D488" s="78">
        <f t="shared" si="35"/>
        <v>-901</v>
      </c>
      <c r="I488" s="90"/>
      <c r="J488" s="90"/>
      <c r="K488" s="90"/>
      <c r="L488" s="90"/>
    </row>
    <row r="489" spans="1:12">
      <c r="A489" s="65">
        <f t="shared" si="34"/>
        <v>1961</v>
      </c>
      <c r="B489" s="84">
        <v>22371</v>
      </c>
      <c r="C489" s="77">
        <v>-901</v>
      </c>
      <c r="D489" s="78">
        <f t="shared" si="35"/>
        <v>-901</v>
      </c>
      <c r="I489" s="90"/>
      <c r="J489" s="90"/>
      <c r="K489" s="90"/>
      <c r="L489" s="90"/>
    </row>
    <row r="490" spans="1:12">
      <c r="A490" s="65">
        <f t="shared" si="34"/>
        <v>1961</v>
      </c>
      <c r="B490" s="84">
        <v>22401</v>
      </c>
      <c r="C490" s="77">
        <v>-901</v>
      </c>
      <c r="D490" s="78">
        <f t="shared" si="35"/>
        <v>-901</v>
      </c>
      <c r="I490" s="90"/>
      <c r="J490" s="90"/>
      <c r="K490" s="90"/>
      <c r="L490" s="90"/>
    </row>
    <row r="491" spans="1:12">
      <c r="A491" s="65">
        <f t="shared" si="34"/>
        <v>1961</v>
      </c>
      <c r="B491" s="84">
        <v>22432</v>
      </c>
      <c r="C491" s="77">
        <v>-901</v>
      </c>
      <c r="D491" s="78">
        <f t="shared" si="35"/>
        <v>-901</v>
      </c>
      <c r="I491" s="90"/>
      <c r="J491" s="90"/>
      <c r="K491" s="90"/>
      <c r="L491" s="90"/>
    </row>
    <row r="492" spans="1:12">
      <c r="A492" s="65">
        <f t="shared" si="34"/>
        <v>1961</v>
      </c>
      <c r="B492" s="84">
        <v>22462</v>
      </c>
      <c r="C492" s="77">
        <v>-901</v>
      </c>
      <c r="D492" s="78">
        <f t="shared" si="35"/>
        <v>-901</v>
      </c>
      <c r="I492" s="90"/>
      <c r="J492" s="90"/>
      <c r="K492" s="90"/>
      <c r="L492" s="90"/>
    </row>
    <row r="493" spans="1:12">
      <c r="A493" s="65">
        <f t="shared" si="34"/>
        <v>1961</v>
      </c>
      <c r="B493" s="84">
        <v>22493</v>
      </c>
      <c r="C493" s="77">
        <v>-901</v>
      </c>
      <c r="D493" s="78">
        <f t="shared" si="35"/>
        <v>-901</v>
      </c>
      <c r="I493" s="90"/>
      <c r="J493" s="90"/>
      <c r="K493" s="90"/>
      <c r="L493" s="90"/>
    </row>
    <row r="494" spans="1:12">
      <c r="A494" s="65">
        <f t="shared" si="34"/>
        <v>1961</v>
      </c>
      <c r="B494" s="84">
        <v>22524</v>
      </c>
      <c r="C494" s="77">
        <v>-901</v>
      </c>
      <c r="D494" s="78">
        <f t="shared" si="35"/>
        <v>-901</v>
      </c>
      <c r="I494" s="90"/>
      <c r="J494" s="90"/>
      <c r="K494" s="90"/>
      <c r="L494" s="90"/>
    </row>
    <row r="495" spans="1:12">
      <c r="A495" s="65">
        <f t="shared" si="34"/>
        <v>1961</v>
      </c>
      <c r="B495" s="84">
        <v>22554</v>
      </c>
      <c r="C495" s="77">
        <v>-901</v>
      </c>
      <c r="D495" s="78">
        <f t="shared" si="35"/>
        <v>-901</v>
      </c>
      <c r="I495" s="90"/>
      <c r="J495" s="90"/>
      <c r="K495" s="90"/>
      <c r="L495" s="90"/>
    </row>
    <row r="496" spans="1:12">
      <c r="A496" s="65">
        <f t="shared" si="34"/>
        <v>1962</v>
      </c>
      <c r="B496" s="84">
        <v>22585</v>
      </c>
      <c r="C496" s="77">
        <v>-901</v>
      </c>
      <c r="D496" s="78">
        <f t="shared" si="35"/>
        <v>-901</v>
      </c>
      <c r="I496" s="90"/>
      <c r="J496" s="90"/>
      <c r="K496" s="90"/>
      <c r="L496" s="90"/>
    </row>
    <row r="497" spans="1:12">
      <c r="A497" s="65">
        <f t="shared" si="34"/>
        <v>1962</v>
      </c>
      <c r="B497" s="84">
        <v>22615</v>
      </c>
      <c r="C497" s="77">
        <v>-901</v>
      </c>
      <c r="D497" s="78">
        <f t="shared" si="35"/>
        <v>-901</v>
      </c>
      <c r="I497" s="90"/>
      <c r="J497" s="90"/>
      <c r="K497" s="90"/>
      <c r="L497" s="90"/>
    </row>
    <row r="498" spans="1:12">
      <c r="A498" s="65">
        <f t="shared" si="34"/>
        <v>1962</v>
      </c>
      <c r="B498" s="84">
        <v>22646</v>
      </c>
      <c r="C498" s="77">
        <v>-901</v>
      </c>
      <c r="D498" s="78">
        <f t="shared" si="35"/>
        <v>-901</v>
      </c>
      <c r="I498" s="90"/>
      <c r="J498" s="90"/>
      <c r="K498" s="90"/>
      <c r="L498" s="90"/>
    </row>
    <row r="499" spans="1:12">
      <c r="A499" s="65">
        <f t="shared" si="34"/>
        <v>1962</v>
      </c>
      <c r="B499" s="84">
        <v>22677</v>
      </c>
      <c r="C499" s="77">
        <v>-901</v>
      </c>
      <c r="D499" s="78">
        <f t="shared" si="35"/>
        <v>-901</v>
      </c>
      <c r="I499" s="90"/>
      <c r="J499" s="90"/>
      <c r="K499" s="90"/>
      <c r="L499" s="90"/>
    </row>
    <row r="500" spans="1:12">
      <c r="A500" s="65">
        <f t="shared" si="34"/>
        <v>1962</v>
      </c>
      <c r="B500" s="84">
        <v>22705</v>
      </c>
      <c r="C500" s="77">
        <v>-901</v>
      </c>
      <c r="D500" s="78">
        <f t="shared" si="35"/>
        <v>-901</v>
      </c>
      <c r="I500" s="90"/>
      <c r="J500" s="90"/>
      <c r="K500" s="90"/>
      <c r="L500" s="90"/>
    </row>
    <row r="501" spans="1:12">
      <c r="A501" s="65">
        <f t="shared" si="34"/>
        <v>1962</v>
      </c>
      <c r="B501" s="84">
        <v>22736</v>
      </c>
      <c r="C501" s="77">
        <v>-901</v>
      </c>
      <c r="D501" s="78">
        <f t="shared" si="35"/>
        <v>-901</v>
      </c>
      <c r="I501" s="90"/>
      <c r="J501" s="90"/>
      <c r="K501" s="90"/>
      <c r="L501" s="90"/>
    </row>
    <row r="502" spans="1:12">
      <c r="A502" s="65">
        <f t="shared" si="34"/>
        <v>1962</v>
      </c>
      <c r="B502" s="84">
        <v>22766</v>
      </c>
      <c r="C502" s="77">
        <v>-901</v>
      </c>
      <c r="D502" s="78">
        <f t="shared" si="35"/>
        <v>-901</v>
      </c>
      <c r="I502" s="90"/>
      <c r="J502" s="90"/>
      <c r="K502" s="90"/>
      <c r="L502" s="90"/>
    </row>
    <row r="503" spans="1:12">
      <c r="A503" s="65">
        <f t="shared" si="34"/>
        <v>1962</v>
      </c>
      <c r="B503" s="84">
        <v>22797</v>
      </c>
      <c r="C503" s="77">
        <v>-901</v>
      </c>
      <c r="D503" s="78">
        <f t="shared" si="35"/>
        <v>-901</v>
      </c>
      <c r="I503" s="90"/>
      <c r="J503" s="90"/>
      <c r="K503" s="90"/>
      <c r="L503" s="90"/>
    </row>
    <row r="504" spans="1:12">
      <c r="A504" s="65">
        <f t="shared" si="34"/>
        <v>1962</v>
      </c>
      <c r="B504" s="84">
        <v>22827</v>
      </c>
      <c r="C504" s="77">
        <v>-901</v>
      </c>
      <c r="D504" s="78">
        <f t="shared" si="35"/>
        <v>-901</v>
      </c>
      <c r="I504" s="90"/>
      <c r="J504" s="90"/>
      <c r="K504" s="90"/>
      <c r="L504" s="90"/>
    </row>
    <row r="505" spans="1:12">
      <c r="A505" s="65">
        <f t="shared" si="34"/>
        <v>1962</v>
      </c>
      <c r="B505" s="84">
        <v>22858</v>
      </c>
      <c r="C505" s="77">
        <v>-901</v>
      </c>
      <c r="D505" s="78">
        <f t="shared" si="35"/>
        <v>-901</v>
      </c>
      <c r="I505" s="90"/>
      <c r="J505" s="90"/>
      <c r="K505" s="90"/>
      <c r="L505" s="90"/>
    </row>
    <row r="506" spans="1:12">
      <c r="A506" s="65">
        <f t="shared" si="34"/>
        <v>1962</v>
      </c>
      <c r="B506" s="84">
        <v>22889</v>
      </c>
      <c r="C506" s="77">
        <v>-901</v>
      </c>
      <c r="D506" s="78">
        <f t="shared" si="35"/>
        <v>-901</v>
      </c>
      <c r="I506" s="90"/>
      <c r="J506" s="90"/>
      <c r="K506" s="90"/>
      <c r="L506" s="90"/>
    </row>
    <row r="507" spans="1:12">
      <c r="A507" s="65">
        <f t="shared" si="34"/>
        <v>1962</v>
      </c>
      <c r="B507" s="84">
        <v>22919</v>
      </c>
      <c r="C507" s="77">
        <v>-901</v>
      </c>
      <c r="D507" s="78">
        <f t="shared" si="35"/>
        <v>-901</v>
      </c>
      <c r="I507" s="90"/>
      <c r="J507" s="90"/>
      <c r="K507" s="90"/>
      <c r="L507" s="90"/>
    </row>
    <row r="508" spans="1:12">
      <c r="A508" s="65">
        <f t="shared" si="34"/>
        <v>1963</v>
      </c>
      <c r="B508" s="84">
        <v>22950</v>
      </c>
      <c r="C508" s="77">
        <v>-901</v>
      </c>
      <c r="D508" s="78">
        <f t="shared" si="35"/>
        <v>-901</v>
      </c>
      <c r="I508" s="90"/>
      <c r="J508" s="90"/>
      <c r="K508" s="90"/>
      <c r="L508" s="90"/>
    </row>
    <row r="509" spans="1:12">
      <c r="A509" s="65">
        <f t="shared" si="34"/>
        <v>1963</v>
      </c>
      <c r="B509" s="84">
        <v>22980</v>
      </c>
      <c r="C509" s="77">
        <v>-901</v>
      </c>
      <c r="D509" s="78">
        <f t="shared" si="35"/>
        <v>-901</v>
      </c>
      <c r="I509" s="90"/>
      <c r="J509" s="90"/>
      <c r="K509" s="90"/>
      <c r="L509" s="90"/>
    </row>
    <row r="510" spans="1:12">
      <c r="A510" s="65">
        <f t="shared" si="34"/>
        <v>1963</v>
      </c>
      <c r="B510" s="84">
        <v>23011</v>
      </c>
      <c r="C510" s="77">
        <v>-901</v>
      </c>
      <c r="D510" s="78">
        <f t="shared" si="35"/>
        <v>-901</v>
      </c>
      <c r="I510" s="90"/>
      <c r="J510" s="90"/>
      <c r="K510" s="90"/>
      <c r="L510" s="90"/>
    </row>
    <row r="511" spans="1:12">
      <c r="A511" s="65">
        <f t="shared" si="34"/>
        <v>1963</v>
      </c>
      <c r="B511" s="84">
        <v>23042</v>
      </c>
      <c r="C511" s="77">
        <v>-901</v>
      </c>
      <c r="D511" s="78">
        <f t="shared" si="35"/>
        <v>-901</v>
      </c>
      <c r="I511" s="90"/>
      <c r="J511" s="90"/>
      <c r="K511" s="90"/>
      <c r="L511" s="90"/>
    </row>
    <row r="512" spans="1:12">
      <c r="A512" s="65">
        <f t="shared" si="34"/>
        <v>1963</v>
      </c>
      <c r="B512" s="84">
        <v>23070</v>
      </c>
      <c r="C512" s="77">
        <v>-901</v>
      </c>
      <c r="D512" s="78">
        <f t="shared" si="35"/>
        <v>-901</v>
      </c>
      <c r="I512" s="90"/>
      <c r="J512" s="90"/>
      <c r="K512" s="90"/>
      <c r="L512" s="90"/>
    </row>
    <row r="513" spans="1:12">
      <c r="A513" s="65">
        <f t="shared" si="34"/>
        <v>1963</v>
      </c>
      <c r="B513" s="84">
        <v>23101</v>
      </c>
      <c r="C513" s="77">
        <v>-901</v>
      </c>
      <c r="D513" s="78">
        <f t="shared" si="35"/>
        <v>-901</v>
      </c>
      <c r="I513" s="90"/>
      <c r="J513" s="90"/>
      <c r="K513" s="90"/>
      <c r="L513" s="90"/>
    </row>
    <row r="514" spans="1:12">
      <c r="A514" s="65">
        <f t="shared" si="34"/>
        <v>1963</v>
      </c>
      <c r="B514" s="84">
        <v>23131</v>
      </c>
      <c r="C514" s="77">
        <v>-901</v>
      </c>
      <c r="D514" s="78">
        <f t="shared" si="35"/>
        <v>-901</v>
      </c>
      <c r="I514" s="90"/>
      <c r="J514" s="90"/>
      <c r="K514" s="90"/>
      <c r="L514" s="90"/>
    </row>
    <row r="515" spans="1:12">
      <c r="A515" s="65">
        <f t="shared" si="34"/>
        <v>1963</v>
      </c>
      <c r="B515" s="84">
        <v>23162</v>
      </c>
      <c r="C515" s="77">
        <v>-901</v>
      </c>
      <c r="D515" s="78">
        <f t="shared" si="35"/>
        <v>-901</v>
      </c>
      <c r="I515" s="90"/>
      <c r="J515" s="90"/>
      <c r="K515" s="90"/>
      <c r="L515" s="90"/>
    </row>
    <row r="516" spans="1:12">
      <c r="A516" s="65">
        <f t="shared" si="34"/>
        <v>1963</v>
      </c>
      <c r="B516" s="84">
        <v>23192</v>
      </c>
      <c r="C516" s="77">
        <v>-901</v>
      </c>
      <c r="D516" s="78">
        <f t="shared" si="35"/>
        <v>-901</v>
      </c>
      <c r="I516" s="90"/>
      <c r="J516" s="90"/>
      <c r="K516" s="90"/>
      <c r="L516" s="90"/>
    </row>
    <row r="517" spans="1:12">
      <c r="A517" s="65">
        <f t="shared" si="34"/>
        <v>1963</v>
      </c>
      <c r="B517" s="84">
        <v>23223</v>
      </c>
      <c r="C517" s="77">
        <v>-901</v>
      </c>
      <c r="D517" s="78">
        <f t="shared" si="35"/>
        <v>-901</v>
      </c>
      <c r="I517" s="90"/>
      <c r="J517" s="90"/>
      <c r="K517" s="90"/>
      <c r="L517" s="90"/>
    </row>
    <row r="518" spans="1:12">
      <c r="A518" s="65">
        <f t="shared" si="34"/>
        <v>1963</v>
      </c>
      <c r="B518" s="84">
        <v>23254</v>
      </c>
      <c r="C518" s="77">
        <v>-901</v>
      </c>
      <c r="D518" s="78">
        <f t="shared" si="35"/>
        <v>-901</v>
      </c>
      <c r="I518" s="90"/>
      <c r="J518" s="90"/>
      <c r="K518" s="90"/>
      <c r="L518" s="90"/>
    </row>
    <row r="519" spans="1:12">
      <c r="A519" s="65">
        <f t="shared" si="34"/>
        <v>1963</v>
      </c>
      <c r="B519" s="84">
        <v>23284</v>
      </c>
      <c r="C519" s="77">
        <v>-901</v>
      </c>
      <c r="D519" s="78">
        <f t="shared" si="35"/>
        <v>-901</v>
      </c>
      <c r="I519" s="90"/>
      <c r="J519" s="90"/>
      <c r="K519" s="90"/>
      <c r="L519" s="90"/>
    </row>
    <row r="520" spans="1:12">
      <c r="A520" s="65">
        <f t="shared" si="34"/>
        <v>1964</v>
      </c>
      <c r="B520" s="84">
        <v>23315</v>
      </c>
      <c r="C520" s="77">
        <v>-901</v>
      </c>
      <c r="D520" s="78">
        <f t="shared" si="35"/>
        <v>-901</v>
      </c>
      <c r="I520" s="90"/>
      <c r="J520" s="90"/>
      <c r="K520" s="90"/>
      <c r="L520" s="90"/>
    </row>
    <row r="521" spans="1:12">
      <c r="A521" s="65">
        <f t="shared" si="34"/>
        <v>1964</v>
      </c>
      <c r="B521" s="84">
        <v>23345</v>
      </c>
      <c r="C521" s="77">
        <v>-901</v>
      </c>
      <c r="D521" s="78">
        <f t="shared" si="35"/>
        <v>-901</v>
      </c>
      <c r="I521" s="90"/>
      <c r="J521" s="90"/>
      <c r="K521" s="90"/>
      <c r="L521" s="90"/>
    </row>
    <row r="522" spans="1:12">
      <c r="A522" s="65">
        <f t="shared" si="34"/>
        <v>1964</v>
      </c>
      <c r="B522" s="84">
        <v>23376</v>
      </c>
      <c r="C522" s="77">
        <v>-901</v>
      </c>
      <c r="D522" s="78">
        <f t="shared" si="35"/>
        <v>-901</v>
      </c>
      <c r="I522" s="90"/>
      <c r="J522" s="90"/>
      <c r="K522" s="90"/>
      <c r="L522" s="90"/>
    </row>
    <row r="523" spans="1:12">
      <c r="A523" s="65">
        <f t="shared" si="34"/>
        <v>1964</v>
      </c>
      <c r="B523" s="84">
        <v>23407</v>
      </c>
      <c r="C523" s="77">
        <v>-901</v>
      </c>
      <c r="D523" s="78">
        <f t="shared" si="35"/>
        <v>-901</v>
      </c>
      <c r="I523" s="90"/>
      <c r="J523" s="90"/>
      <c r="K523" s="90"/>
      <c r="L523" s="90"/>
    </row>
    <row r="524" spans="1:12">
      <c r="A524" s="65">
        <f t="shared" si="34"/>
        <v>1964</v>
      </c>
      <c r="B524" s="84">
        <v>23436</v>
      </c>
      <c r="C524" s="77">
        <v>-901</v>
      </c>
      <c r="D524" s="78">
        <f t="shared" si="35"/>
        <v>-901</v>
      </c>
      <c r="I524" s="90"/>
      <c r="J524" s="90"/>
      <c r="K524" s="90"/>
      <c r="L524" s="90"/>
    </row>
    <row r="525" spans="1:12">
      <c r="A525" s="65">
        <f t="shared" si="34"/>
        <v>1964</v>
      </c>
      <c r="B525" s="84">
        <v>23467</v>
      </c>
      <c r="C525" s="77">
        <v>-901</v>
      </c>
      <c r="D525" s="78">
        <f t="shared" si="35"/>
        <v>-901</v>
      </c>
      <c r="I525" s="90"/>
      <c r="J525" s="90"/>
      <c r="K525" s="90"/>
      <c r="L525" s="90"/>
    </row>
    <row r="526" spans="1:12">
      <c r="A526" s="65">
        <f t="shared" si="34"/>
        <v>1964</v>
      </c>
      <c r="B526" s="84">
        <v>23497</v>
      </c>
      <c r="C526" s="77">
        <v>-901</v>
      </c>
      <c r="D526" s="78">
        <f t="shared" si="35"/>
        <v>-901</v>
      </c>
      <c r="I526" s="90"/>
      <c r="J526" s="90"/>
      <c r="K526" s="90"/>
      <c r="L526" s="90"/>
    </row>
    <row r="527" spans="1:12">
      <c r="A527" s="65">
        <f t="shared" si="34"/>
        <v>1964</v>
      </c>
      <c r="B527" s="84">
        <v>23528</v>
      </c>
      <c r="C527" s="77">
        <v>-901</v>
      </c>
      <c r="D527" s="78">
        <f t="shared" si="35"/>
        <v>-901</v>
      </c>
      <c r="I527" s="90"/>
      <c r="J527" s="90"/>
      <c r="K527" s="90"/>
      <c r="L527" s="90"/>
    </row>
    <row r="528" spans="1:12">
      <c r="A528" s="65">
        <f t="shared" si="34"/>
        <v>1964</v>
      </c>
      <c r="B528" s="84">
        <v>23558</v>
      </c>
      <c r="C528" s="77">
        <v>-901</v>
      </c>
      <c r="D528" s="78">
        <f t="shared" si="35"/>
        <v>-901</v>
      </c>
      <c r="I528" s="90"/>
      <c r="J528" s="90"/>
      <c r="K528" s="90"/>
      <c r="L528" s="90"/>
    </row>
    <row r="529" spans="1:12">
      <c r="A529" s="65">
        <f t="shared" ref="A529:A592" si="36">IF(MONTH(B529)&gt;9,YEAR(B529)+1,YEAR(B529))</f>
        <v>1964</v>
      </c>
      <c r="B529" s="84">
        <v>23589</v>
      </c>
      <c r="C529" s="77">
        <v>-901</v>
      </c>
      <c r="D529" s="78">
        <f t="shared" ref="D529:D592" si="37">IF(C529&lt;&gt;-901,C529*DAY(B529)*24*60*60/(220*22*9*1000),-901)</f>
        <v>-901</v>
      </c>
      <c r="I529" s="90"/>
      <c r="J529" s="90"/>
      <c r="K529" s="90"/>
      <c r="L529" s="90"/>
    </row>
    <row r="530" spans="1:12">
      <c r="A530" s="65">
        <f t="shared" si="36"/>
        <v>1964</v>
      </c>
      <c r="B530" s="388">
        <v>23620</v>
      </c>
      <c r="C530" s="393">
        <v>973.32258064516134</v>
      </c>
      <c r="D530" s="391">
        <f t="shared" si="37"/>
        <v>59.847272727272724</v>
      </c>
      <c r="I530" s="90"/>
      <c r="J530" s="90"/>
      <c r="K530" s="90"/>
      <c r="L530" s="90"/>
    </row>
    <row r="531" spans="1:12">
      <c r="A531" s="65">
        <f t="shared" si="36"/>
        <v>1964</v>
      </c>
      <c r="B531" s="388">
        <v>23650</v>
      </c>
      <c r="C531" s="393">
        <v>671.93333333333328</v>
      </c>
      <c r="D531" s="391">
        <f t="shared" si="37"/>
        <v>39.982809917355375</v>
      </c>
      <c r="I531" s="90"/>
      <c r="J531" s="90"/>
      <c r="K531" s="90"/>
      <c r="L531" s="90"/>
    </row>
    <row r="532" spans="1:12">
      <c r="A532" s="65">
        <f t="shared" si="36"/>
        <v>1965</v>
      </c>
      <c r="B532" s="388">
        <v>23681</v>
      </c>
      <c r="C532" s="393">
        <v>320.51612903225805</v>
      </c>
      <c r="D532" s="391">
        <f t="shared" si="37"/>
        <v>19.707768595041323</v>
      </c>
      <c r="I532" s="90"/>
      <c r="J532" s="90"/>
      <c r="K532" s="90"/>
      <c r="L532" s="90"/>
    </row>
    <row r="533" spans="1:12">
      <c r="A533" s="65">
        <f t="shared" si="36"/>
        <v>1965</v>
      </c>
      <c r="B533" s="388">
        <v>23711</v>
      </c>
      <c r="C533" s="393">
        <v>664.97333333333336</v>
      </c>
      <c r="D533" s="391">
        <f t="shared" si="37"/>
        <v>39.568661157024799</v>
      </c>
      <c r="I533" s="90"/>
      <c r="J533" s="90"/>
      <c r="K533" s="90"/>
      <c r="L533" s="90"/>
    </row>
    <row r="534" spans="1:12">
      <c r="A534" s="65">
        <f t="shared" si="36"/>
        <v>1965</v>
      </c>
      <c r="B534" s="388">
        <v>23742</v>
      </c>
      <c r="C534" s="393">
        <v>5385.9677419354839</v>
      </c>
      <c r="D534" s="391">
        <f t="shared" si="37"/>
        <v>331.1702479338843</v>
      </c>
      <c r="I534" s="90"/>
      <c r="J534" s="90"/>
      <c r="K534" s="90"/>
      <c r="L534" s="90"/>
    </row>
    <row r="535" spans="1:12">
      <c r="A535" s="65">
        <f t="shared" si="36"/>
        <v>1965</v>
      </c>
      <c r="B535" s="388">
        <v>23773</v>
      </c>
      <c r="C535" s="393">
        <v>4148.3870967741932</v>
      </c>
      <c r="D535" s="391">
        <f t="shared" si="37"/>
        <v>255.0743801652892</v>
      </c>
      <c r="I535" s="90"/>
      <c r="J535" s="90"/>
      <c r="K535" s="90"/>
      <c r="L535" s="90"/>
    </row>
    <row r="536" spans="1:12">
      <c r="A536" s="65">
        <f t="shared" si="36"/>
        <v>1965</v>
      </c>
      <c r="B536" s="388">
        <v>23801</v>
      </c>
      <c r="C536" s="393">
        <v>2395.3571428571427</v>
      </c>
      <c r="D536" s="391">
        <f t="shared" si="37"/>
        <v>133.03140495867768</v>
      </c>
      <c r="I536" s="90"/>
      <c r="J536" s="90"/>
      <c r="K536" s="90"/>
      <c r="L536" s="90"/>
    </row>
    <row r="537" spans="1:12">
      <c r="A537" s="65">
        <f t="shared" si="36"/>
        <v>1965</v>
      </c>
      <c r="B537" s="388">
        <v>23832</v>
      </c>
      <c r="C537" s="393">
        <v>1585.2258064516129</v>
      </c>
      <c r="D537" s="391">
        <f t="shared" si="37"/>
        <v>97.471735537190085</v>
      </c>
      <c r="I537" s="90"/>
      <c r="J537" s="90"/>
      <c r="K537" s="90"/>
      <c r="L537" s="90"/>
    </row>
    <row r="538" spans="1:12">
      <c r="A538" s="65">
        <f t="shared" si="36"/>
        <v>1965</v>
      </c>
      <c r="B538" s="388">
        <v>23862</v>
      </c>
      <c r="C538" s="393">
        <v>2939</v>
      </c>
      <c r="D538" s="391">
        <f t="shared" si="37"/>
        <v>174.88264462809917</v>
      </c>
      <c r="I538" s="90"/>
      <c r="J538" s="90"/>
      <c r="K538" s="90"/>
      <c r="L538" s="90"/>
    </row>
    <row r="539" spans="1:12">
      <c r="A539" s="65">
        <f t="shared" si="36"/>
        <v>1965</v>
      </c>
      <c r="B539" s="388">
        <v>23893</v>
      </c>
      <c r="C539" s="393">
        <v>3485.1612903225805</v>
      </c>
      <c r="D539" s="391">
        <f t="shared" si="37"/>
        <v>214.29421487603307</v>
      </c>
      <c r="I539" s="90"/>
      <c r="J539" s="90"/>
      <c r="K539" s="90"/>
      <c r="L539" s="90"/>
    </row>
    <row r="540" spans="1:12">
      <c r="A540" s="65">
        <f t="shared" si="36"/>
        <v>1965</v>
      </c>
      <c r="B540" s="388">
        <v>23923</v>
      </c>
      <c r="C540" s="393">
        <v>2372</v>
      </c>
      <c r="D540" s="391">
        <f t="shared" si="37"/>
        <v>141.14380165289256</v>
      </c>
      <c r="I540" s="90"/>
      <c r="J540" s="90"/>
      <c r="K540" s="90"/>
      <c r="L540" s="90"/>
    </row>
    <row r="541" spans="1:12">
      <c r="A541" s="65">
        <f t="shared" si="36"/>
        <v>1965</v>
      </c>
      <c r="B541" s="388">
        <v>23954</v>
      </c>
      <c r="C541" s="393">
        <v>1449.0322580645161</v>
      </c>
      <c r="D541" s="391">
        <f t="shared" si="37"/>
        <v>89.09752066115702</v>
      </c>
      <c r="I541" s="90"/>
      <c r="J541" s="90"/>
      <c r="K541" s="90"/>
      <c r="L541" s="90"/>
    </row>
    <row r="542" spans="1:12">
      <c r="A542" s="65">
        <f t="shared" si="36"/>
        <v>1965</v>
      </c>
      <c r="B542" s="388">
        <v>23985</v>
      </c>
      <c r="C542" s="393">
        <v>1097.3225806451612</v>
      </c>
      <c r="D542" s="391">
        <f t="shared" si="37"/>
        <v>67.471735537190085</v>
      </c>
      <c r="I542" s="90"/>
      <c r="J542" s="90"/>
      <c r="K542" s="90"/>
      <c r="L542" s="90"/>
    </row>
    <row r="543" spans="1:12">
      <c r="A543" s="65">
        <f t="shared" si="36"/>
        <v>1965</v>
      </c>
      <c r="B543" s="388">
        <v>24015</v>
      </c>
      <c r="C543" s="393">
        <v>969.56666666666672</v>
      </c>
      <c r="D543" s="391">
        <f t="shared" si="37"/>
        <v>57.693223140495867</v>
      </c>
      <c r="I543" s="90"/>
      <c r="J543" s="90"/>
      <c r="K543" s="90"/>
      <c r="L543" s="90"/>
    </row>
    <row r="544" spans="1:12">
      <c r="A544" s="65">
        <f t="shared" si="36"/>
        <v>1966</v>
      </c>
      <c r="B544" s="388">
        <v>24046</v>
      </c>
      <c r="C544" s="393">
        <v>839.54838709677415</v>
      </c>
      <c r="D544" s="391">
        <f t="shared" si="37"/>
        <v>51.621818181818185</v>
      </c>
      <c r="I544" s="90"/>
      <c r="J544" s="90"/>
      <c r="K544" s="90"/>
      <c r="L544" s="90"/>
    </row>
    <row r="545" spans="1:12">
      <c r="A545" s="65">
        <f t="shared" si="36"/>
        <v>1966</v>
      </c>
      <c r="B545" s="388">
        <v>24076</v>
      </c>
      <c r="C545" s="393">
        <v>743.13333333333333</v>
      </c>
      <c r="D545" s="391">
        <f t="shared" si="37"/>
        <v>44.219504132231407</v>
      </c>
      <c r="I545" s="90"/>
      <c r="J545" s="90"/>
      <c r="K545" s="90"/>
      <c r="L545" s="90"/>
    </row>
    <row r="546" spans="1:12">
      <c r="A546" s="65">
        <f t="shared" si="36"/>
        <v>1966</v>
      </c>
      <c r="B546" s="388">
        <v>24107</v>
      </c>
      <c r="C546" s="393">
        <v>1269.483870967742</v>
      </c>
      <c r="D546" s="391">
        <f t="shared" si="37"/>
        <v>78.057520661157028</v>
      </c>
      <c r="I546" s="90"/>
      <c r="J546" s="90"/>
      <c r="K546" s="90"/>
      <c r="L546" s="90"/>
    </row>
    <row r="547" spans="1:12">
      <c r="A547" s="65">
        <f t="shared" si="36"/>
        <v>1966</v>
      </c>
      <c r="B547" s="388">
        <v>24138</v>
      </c>
      <c r="C547" s="393">
        <v>1013.6451612903226</v>
      </c>
      <c r="D547" s="391">
        <f t="shared" si="37"/>
        <v>62.326611570247934</v>
      </c>
      <c r="I547" s="90"/>
      <c r="J547" s="90"/>
      <c r="K547" s="90"/>
      <c r="L547" s="90"/>
    </row>
    <row r="548" spans="1:12">
      <c r="A548" s="65">
        <f t="shared" si="36"/>
        <v>1966</v>
      </c>
      <c r="B548" s="388">
        <v>24166</v>
      </c>
      <c r="C548" s="393">
        <v>863.89285714285711</v>
      </c>
      <c r="D548" s="391">
        <f t="shared" si="37"/>
        <v>47.978181818181817</v>
      </c>
      <c r="I548" s="90"/>
      <c r="J548" s="90"/>
      <c r="K548" s="90"/>
      <c r="L548" s="90"/>
    </row>
    <row r="549" spans="1:12">
      <c r="A549" s="65">
        <f t="shared" si="36"/>
        <v>1966</v>
      </c>
      <c r="B549" s="388">
        <v>24197</v>
      </c>
      <c r="C549" s="393">
        <v>1029.6451612903227</v>
      </c>
      <c r="D549" s="391">
        <f t="shared" si="37"/>
        <v>63.310413223140507</v>
      </c>
      <c r="I549" s="90"/>
      <c r="J549" s="90"/>
      <c r="K549" s="90"/>
      <c r="L549" s="90"/>
    </row>
    <row r="550" spans="1:12">
      <c r="A550" s="65">
        <f t="shared" si="36"/>
        <v>1966</v>
      </c>
      <c r="B550" s="388">
        <v>24227</v>
      </c>
      <c r="C550" s="393">
        <v>1541.3666666666666</v>
      </c>
      <c r="D550" s="391">
        <f t="shared" si="37"/>
        <v>91.717685950413227</v>
      </c>
      <c r="I550" s="90"/>
      <c r="J550" s="90"/>
      <c r="K550" s="90"/>
      <c r="L550" s="90"/>
    </row>
    <row r="551" spans="1:12">
      <c r="A551" s="65">
        <f t="shared" si="36"/>
        <v>1966</v>
      </c>
      <c r="B551" s="388">
        <v>24258</v>
      </c>
      <c r="C551" s="393">
        <v>1421.3548387096773</v>
      </c>
      <c r="D551" s="391">
        <f t="shared" si="37"/>
        <v>87.395702479338837</v>
      </c>
      <c r="I551" s="90"/>
      <c r="J551" s="90"/>
      <c r="K551" s="90"/>
      <c r="L551" s="90"/>
    </row>
    <row r="552" spans="1:12">
      <c r="A552" s="65">
        <f t="shared" si="36"/>
        <v>1966</v>
      </c>
      <c r="B552" s="388">
        <v>24288</v>
      </c>
      <c r="C552" s="393">
        <v>845.06666666666672</v>
      </c>
      <c r="D552" s="391">
        <f t="shared" si="37"/>
        <v>50.28495867768595</v>
      </c>
      <c r="I552" s="90"/>
      <c r="J552" s="90"/>
      <c r="K552" s="90"/>
      <c r="L552" s="90"/>
    </row>
    <row r="553" spans="1:12">
      <c r="A553" s="65">
        <f t="shared" si="36"/>
        <v>1966</v>
      </c>
      <c r="B553" s="388">
        <v>24319</v>
      </c>
      <c r="C553" s="393">
        <v>707.93548387096769</v>
      </c>
      <c r="D553" s="391">
        <f t="shared" si="37"/>
        <v>43.529256198347106</v>
      </c>
      <c r="I553" s="90"/>
      <c r="J553" s="90"/>
      <c r="K553" s="90"/>
      <c r="L553" s="90"/>
    </row>
    <row r="554" spans="1:12">
      <c r="A554" s="65">
        <f t="shared" si="36"/>
        <v>1966</v>
      </c>
      <c r="B554" s="388">
        <v>24350</v>
      </c>
      <c r="C554" s="393">
        <v>743.0322580645161</v>
      </c>
      <c r="D554" s="391">
        <f t="shared" si="37"/>
        <v>45.687272727272727</v>
      </c>
      <c r="I554" s="90"/>
      <c r="J554" s="90"/>
      <c r="K554" s="90"/>
      <c r="L554" s="90"/>
    </row>
    <row r="555" spans="1:12">
      <c r="A555" s="65">
        <f t="shared" si="36"/>
        <v>1966</v>
      </c>
      <c r="B555" s="388">
        <v>24380</v>
      </c>
      <c r="C555" s="393">
        <v>529.79999999999995</v>
      </c>
      <c r="D555" s="391">
        <f t="shared" si="37"/>
        <v>31.525289256198342</v>
      </c>
      <c r="I555" s="90"/>
      <c r="J555" s="90"/>
      <c r="K555" s="90"/>
      <c r="L555" s="90"/>
    </row>
    <row r="556" spans="1:12">
      <c r="A556" s="65">
        <f t="shared" si="36"/>
        <v>1967</v>
      </c>
      <c r="B556" s="388">
        <v>24411</v>
      </c>
      <c r="C556" s="393">
        <v>256.32258064516128</v>
      </c>
      <c r="D556" s="391">
        <f t="shared" si="37"/>
        <v>15.760661157024794</v>
      </c>
      <c r="I556" s="90"/>
      <c r="J556" s="90"/>
      <c r="K556" s="90"/>
      <c r="L556" s="90"/>
    </row>
    <row r="557" spans="1:12">
      <c r="A557" s="65">
        <f t="shared" si="36"/>
        <v>1967</v>
      </c>
      <c r="B557" s="388">
        <v>24441</v>
      </c>
      <c r="C557" s="393">
        <v>404.96666666666664</v>
      </c>
      <c r="D557" s="391">
        <f t="shared" si="37"/>
        <v>24.097190082644627</v>
      </c>
      <c r="I557" s="90"/>
      <c r="J557" s="90"/>
      <c r="K557" s="90"/>
      <c r="L557" s="90"/>
    </row>
    <row r="558" spans="1:12">
      <c r="A558" s="65">
        <f t="shared" si="36"/>
        <v>1967</v>
      </c>
      <c r="B558" s="388">
        <v>24472</v>
      </c>
      <c r="C558" s="393">
        <v>1330.741935483871</v>
      </c>
      <c r="D558" s="391">
        <f t="shared" si="37"/>
        <v>81.82413223140496</v>
      </c>
      <c r="I558" s="90"/>
      <c r="J558" s="90"/>
      <c r="K558" s="90"/>
      <c r="L558" s="90"/>
    </row>
    <row r="559" spans="1:12">
      <c r="A559" s="65">
        <f t="shared" si="36"/>
        <v>1967</v>
      </c>
      <c r="B559" s="388">
        <v>24503</v>
      </c>
      <c r="C559" s="393">
        <v>1622.6774193548388</v>
      </c>
      <c r="D559" s="391">
        <f t="shared" si="37"/>
        <v>99.774545454545461</v>
      </c>
      <c r="I559" s="90"/>
      <c r="J559" s="90"/>
      <c r="K559" s="90"/>
      <c r="L559" s="90"/>
    </row>
    <row r="560" spans="1:12">
      <c r="A560" s="65">
        <f t="shared" si="36"/>
        <v>1967</v>
      </c>
      <c r="B560" s="388">
        <v>24531</v>
      </c>
      <c r="C560" s="393">
        <v>1352.6071428571429</v>
      </c>
      <c r="D560" s="391">
        <f t="shared" si="37"/>
        <v>75.12</v>
      </c>
      <c r="I560" s="90"/>
      <c r="J560" s="90"/>
      <c r="K560" s="90"/>
      <c r="L560" s="90"/>
    </row>
    <row r="561" spans="1:12">
      <c r="A561" s="65">
        <f t="shared" si="36"/>
        <v>1967</v>
      </c>
      <c r="B561" s="388">
        <v>24562</v>
      </c>
      <c r="C561" s="393">
        <v>1959.3870967741937</v>
      </c>
      <c r="D561" s="391">
        <f t="shared" si="37"/>
        <v>120.47801652892562</v>
      </c>
      <c r="I561" s="90"/>
      <c r="J561" s="90"/>
      <c r="K561" s="90"/>
      <c r="L561" s="90"/>
    </row>
    <row r="562" spans="1:12">
      <c r="A562" s="65">
        <f t="shared" si="36"/>
        <v>1967</v>
      </c>
      <c r="B562" s="388">
        <v>24592</v>
      </c>
      <c r="C562" s="393">
        <v>2091</v>
      </c>
      <c r="D562" s="391">
        <f t="shared" si="37"/>
        <v>124.42314049586777</v>
      </c>
      <c r="I562" s="90"/>
      <c r="J562" s="90"/>
      <c r="K562" s="90"/>
      <c r="L562" s="90"/>
    </row>
    <row r="563" spans="1:12">
      <c r="A563" s="65">
        <f t="shared" si="36"/>
        <v>1967</v>
      </c>
      <c r="B563" s="388">
        <v>24623</v>
      </c>
      <c r="C563" s="393">
        <v>4352.2580645161288</v>
      </c>
      <c r="D563" s="391">
        <f t="shared" si="37"/>
        <v>267.60991735537192</v>
      </c>
      <c r="I563" s="90"/>
      <c r="J563" s="90"/>
      <c r="K563" s="90"/>
      <c r="L563" s="90"/>
    </row>
    <row r="564" spans="1:12">
      <c r="A564" s="65">
        <f t="shared" si="36"/>
        <v>1967</v>
      </c>
      <c r="B564" s="388">
        <v>24653</v>
      </c>
      <c r="C564" s="393">
        <v>4046.6666666666665</v>
      </c>
      <c r="D564" s="391">
        <f t="shared" si="37"/>
        <v>240.79338842975207</v>
      </c>
      <c r="I564" s="90"/>
      <c r="J564" s="90"/>
      <c r="K564" s="90"/>
      <c r="L564" s="90"/>
    </row>
    <row r="565" spans="1:12">
      <c r="A565" s="65">
        <f t="shared" si="36"/>
        <v>1967</v>
      </c>
      <c r="B565" s="388">
        <v>24684</v>
      </c>
      <c r="C565" s="393">
        <v>2268.4516129032259</v>
      </c>
      <c r="D565" s="391">
        <f t="shared" si="37"/>
        <v>139.48165289256198</v>
      </c>
      <c r="I565" s="90"/>
      <c r="J565" s="90"/>
      <c r="K565" s="90"/>
      <c r="L565" s="90"/>
    </row>
    <row r="566" spans="1:12">
      <c r="A566" s="65">
        <f t="shared" si="36"/>
        <v>1967</v>
      </c>
      <c r="B566" s="388">
        <v>24715</v>
      </c>
      <c r="C566" s="393">
        <v>1136.0967741935483</v>
      </c>
      <c r="D566" s="391">
        <f t="shared" si="37"/>
        <v>69.855867768595047</v>
      </c>
      <c r="I566" s="90"/>
      <c r="J566" s="90"/>
      <c r="K566" s="90"/>
      <c r="L566" s="90"/>
    </row>
    <row r="567" spans="1:12">
      <c r="A567" s="65">
        <f t="shared" si="36"/>
        <v>1967</v>
      </c>
      <c r="B567" s="388">
        <v>24745</v>
      </c>
      <c r="C567" s="393">
        <v>928.73333333333335</v>
      </c>
      <c r="D567" s="391">
        <f t="shared" si="37"/>
        <v>55.263471074380163</v>
      </c>
      <c r="I567" s="90"/>
      <c r="J567" s="90"/>
      <c r="K567" s="90"/>
      <c r="L567" s="90"/>
    </row>
    <row r="568" spans="1:12">
      <c r="A568" s="65">
        <f t="shared" si="36"/>
        <v>1968</v>
      </c>
      <c r="B568" s="388">
        <v>24776</v>
      </c>
      <c r="C568" s="393">
        <v>490.87096774193549</v>
      </c>
      <c r="D568" s="391">
        <f t="shared" si="37"/>
        <v>30.182479338842974</v>
      </c>
      <c r="I568" s="90"/>
      <c r="J568" s="90"/>
      <c r="K568" s="90"/>
      <c r="L568" s="90"/>
    </row>
    <row r="569" spans="1:12">
      <c r="A569" s="65">
        <f t="shared" si="36"/>
        <v>1968</v>
      </c>
      <c r="B569" s="388">
        <v>24806</v>
      </c>
      <c r="C569" s="393">
        <v>1163.5</v>
      </c>
      <c r="D569" s="391">
        <f t="shared" si="37"/>
        <v>69.233057851239664</v>
      </c>
      <c r="I569" s="90"/>
      <c r="J569" s="90"/>
      <c r="K569" s="90"/>
      <c r="L569" s="90"/>
    </row>
    <row r="570" spans="1:12">
      <c r="A570" s="65">
        <f t="shared" si="36"/>
        <v>1968</v>
      </c>
      <c r="B570" s="388">
        <v>24837</v>
      </c>
      <c r="C570" s="393">
        <v>982.45161290322585</v>
      </c>
      <c r="D570" s="391">
        <f t="shared" si="37"/>
        <v>60.408595041322315</v>
      </c>
      <c r="I570" s="90"/>
      <c r="J570" s="90"/>
      <c r="K570" s="90"/>
      <c r="L570" s="90"/>
    </row>
    <row r="571" spans="1:12">
      <c r="A571" s="65">
        <f t="shared" si="36"/>
        <v>1968</v>
      </c>
      <c r="B571" s="388">
        <v>24868</v>
      </c>
      <c r="C571" s="393">
        <v>935.83870967741939</v>
      </c>
      <c r="D571" s="391">
        <f t="shared" si="37"/>
        <v>57.542479338842973</v>
      </c>
      <c r="I571" s="90"/>
      <c r="J571" s="90"/>
      <c r="K571" s="90"/>
      <c r="L571" s="90"/>
    </row>
    <row r="572" spans="1:12">
      <c r="A572" s="65">
        <f t="shared" si="36"/>
        <v>1968</v>
      </c>
      <c r="B572" s="388">
        <v>24897</v>
      </c>
      <c r="C572" s="393">
        <v>1293.0689655172414</v>
      </c>
      <c r="D572" s="391">
        <f t="shared" si="37"/>
        <v>74.378181818181815</v>
      </c>
      <c r="I572" s="90"/>
      <c r="J572" s="90"/>
      <c r="K572" s="90"/>
      <c r="L572" s="90"/>
    </row>
    <row r="573" spans="1:12">
      <c r="A573" s="65">
        <f t="shared" si="36"/>
        <v>1968</v>
      </c>
      <c r="B573" s="388">
        <v>24928</v>
      </c>
      <c r="C573" s="393">
        <v>993.48387096774195</v>
      </c>
      <c r="D573" s="391">
        <f t="shared" si="37"/>
        <v>61.086942148760329</v>
      </c>
      <c r="I573" s="90"/>
      <c r="J573" s="90"/>
      <c r="K573" s="90"/>
      <c r="L573" s="90"/>
    </row>
    <row r="574" spans="1:12">
      <c r="A574" s="65">
        <f t="shared" si="36"/>
        <v>1968</v>
      </c>
      <c r="B574" s="388">
        <v>24958</v>
      </c>
      <c r="C574" s="393">
        <v>924.8</v>
      </c>
      <c r="D574" s="391">
        <f t="shared" si="37"/>
        <v>55.029421487603308</v>
      </c>
      <c r="I574" s="90"/>
      <c r="J574" s="90"/>
      <c r="K574" s="90"/>
      <c r="L574" s="90"/>
    </row>
    <row r="575" spans="1:12">
      <c r="A575" s="65">
        <f t="shared" si="36"/>
        <v>1968</v>
      </c>
      <c r="B575" s="388">
        <v>24989</v>
      </c>
      <c r="C575" s="393">
        <v>1169.3548387096773</v>
      </c>
      <c r="D575" s="391">
        <f t="shared" si="37"/>
        <v>71.900826446280988</v>
      </c>
      <c r="I575" s="90"/>
      <c r="J575" s="90"/>
      <c r="K575" s="90"/>
      <c r="L575" s="90"/>
    </row>
    <row r="576" spans="1:12">
      <c r="A576" s="65">
        <f t="shared" si="36"/>
        <v>1968</v>
      </c>
      <c r="B576" s="388">
        <v>25019</v>
      </c>
      <c r="C576" s="393">
        <v>991</v>
      </c>
      <c r="D576" s="391">
        <f t="shared" si="37"/>
        <v>58.968595041322317</v>
      </c>
      <c r="I576" s="90"/>
      <c r="J576" s="90"/>
      <c r="K576" s="90"/>
      <c r="L576" s="90"/>
    </row>
    <row r="577" spans="1:12">
      <c r="A577" s="65">
        <f t="shared" si="36"/>
        <v>1968</v>
      </c>
      <c r="B577" s="388">
        <v>25050</v>
      </c>
      <c r="C577" s="393">
        <v>806.41935483870964</v>
      </c>
      <c r="D577" s="391">
        <f t="shared" si="37"/>
        <v>49.584793388429752</v>
      </c>
      <c r="I577" s="90"/>
      <c r="J577" s="90"/>
      <c r="K577" s="90"/>
      <c r="L577" s="90"/>
    </row>
    <row r="578" spans="1:12">
      <c r="A578" s="65">
        <f t="shared" si="36"/>
        <v>1968</v>
      </c>
      <c r="B578" s="388">
        <v>25081</v>
      </c>
      <c r="C578" s="393">
        <v>901.61290322580646</v>
      </c>
      <c r="D578" s="391">
        <f t="shared" si="37"/>
        <v>55.438016528925623</v>
      </c>
      <c r="I578" s="90"/>
      <c r="J578" s="90"/>
      <c r="K578" s="90"/>
      <c r="L578" s="90"/>
    </row>
    <row r="579" spans="1:12">
      <c r="A579" s="65">
        <f t="shared" si="36"/>
        <v>1968</v>
      </c>
      <c r="B579" s="389">
        <v>25111</v>
      </c>
      <c r="C579" s="393">
        <v>545.66666666666663</v>
      </c>
      <c r="D579" s="391">
        <f t="shared" si="37"/>
        <v>32.469421487603299</v>
      </c>
      <c r="I579" s="90"/>
      <c r="J579" s="90"/>
      <c r="K579" s="90"/>
      <c r="L579" s="90"/>
    </row>
    <row r="580" spans="1:12">
      <c r="A580" s="65">
        <f t="shared" si="36"/>
        <v>1969</v>
      </c>
      <c r="B580" s="390">
        <v>25142</v>
      </c>
      <c r="C580" s="393">
        <v>493.35483870967744</v>
      </c>
      <c r="D580" s="391">
        <f t="shared" si="37"/>
        <v>30.335206611570246</v>
      </c>
      <c r="I580" s="90"/>
      <c r="J580" s="90"/>
      <c r="K580" s="90"/>
      <c r="L580" s="90"/>
    </row>
    <row r="581" spans="1:12">
      <c r="A581" s="65">
        <f t="shared" si="36"/>
        <v>1969</v>
      </c>
      <c r="B581" s="388">
        <v>25172</v>
      </c>
      <c r="C581" s="393">
        <v>820.93333333333328</v>
      </c>
      <c r="D581" s="391">
        <f t="shared" si="37"/>
        <v>48.848925619834709</v>
      </c>
      <c r="I581" s="90"/>
      <c r="J581" s="90"/>
      <c r="K581" s="90"/>
      <c r="L581" s="90"/>
    </row>
    <row r="582" spans="1:12">
      <c r="A582" s="65">
        <f t="shared" si="36"/>
        <v>1969</v>
      </c>
      <c r="B582" s="388">
        <v>25203</v>
      </c>
      <c r="C582" s="393">
        <v>981.58064516129036</v>
      </c>
      <c r="D582" s="391">
        <f t="shared" si="37"/>
        <v>60.355041322314051</v>
      </c>
      <c r="I582" s="90"/>
      <c r="J582" s="90"/>
      <c r="K582" s="90"/>
      <c r="L582" s="90"/>
    </row>
    <row r="583" spans="1:12">
      <c r="A583" s="65">
        <f t="shared" si="36"/>
        <v>1969</v>
      </c>
      <c r="B583" s="388">
        <v>25234</v>
      </c>
      <c r="C583" s="393">
        <v>3497.0322580645161</v>
      </c>
      <c r="D583" s="391">
        <f t="shared" si="37"/>
        <v>215.02413223140496</v>
      </c>
      <c r="I583" s="90"/>
      <c r="J583" s="90"/>
      <c r="K583" s="90"/>
      <c r="L583" s="90"/>
    </row>
    <row r="584" spans="1:12">
      <c r="A584" s="65">
        <f t="shared" si="36"/>
        <v>1969</v>
      </c>
      <c r="B584" s="388">
        <v>25262</v>
      </c>
      <c r="C584" s="393">
        <v>2883.2142857142858</v>
      </c>
      <c r="D584" s="391">
        <f t="shared" si="37"/>
        <v>160.12561983471073</v>
      </c>
      <c r="I584" s="90"/>
      <c r="J584" s="90"/>
      <c r="K584" s="90"/>
      <c r="L584" s="90"/>
    </row>
    <row r="585" spans="1:12">
      <c r="A585" s="65">
        <f t="shared" si="36"/>
        <v>1969</v>
      </c>
      <c r="B585" s="388">
        <v>25293</v>
      </c>
      <c r="C585" s="393">
        <v>2571.3548387096776</v>
      </c>
      <c r="D585" s="391">
        <f t="shared" si="37"/>
        <v>158.10644628099175</v>
      </c>
      <c r="I585" s="90"/>
      <c r="J585" s="90"/>
      <c r="K585" s="90"/>
      <c r="L585" s="90"/>
    </row>
    <row r="586" spans="1:12">
      <c r="A586" s="65">
        <f t="shared" si="36"/>
        <v>1969</v>
      </c>
      <c r="B586" s="388">
        <v>25323</v>
      </c>
      <c r="C586" s="393">
        <v>3707.3333333333335</v>
      </c>
      <c r="D586" s="391">
        <f t="shared" si="37"/>
        <v>220.60165289256199</v>
      </c>
      <c r="I586" s="90"/>
      <c r="J586" s="90"/>
      <c r="K586" s="90"/>
      <c r="L586" s="90"/>
    </row>
    <row r="587" spans="1:12">
      <c r="A587" s="65">
        <f t="shared" si="36"/>
        <v>1969</v>
      </c>
      <c r="B587" s="388">
        <v>25354</v>
      </c>
      <c r="C587" s="393">
        <v>4748.7096774193551</v>
      </c>
      <c r="D587" s="391">
        <f t="shared" si="37"/>
        <v>291.98677685950412</v>
      </c>
      <c r="I587" s="90"/>
      <c r="J587" s="90"/>
      <c r="K587" s="90"/>
      <c r="L587" s="90"/>
    </row>
    <row r="588" spans="1:12">
      <c r="A588" s="65">
        <f t="shared" si="36"/>
        <v>1969</v>
      </c>
      <c r="B588" s="388">
        <v>25384</v>
      </c>
      <c r="C588" s="393">
        <v>3261.8333333333335</v>
      </c>
      <c r="D588" s="391">
        <f t="shared" si="37"/>
        <v>194.09256198347109</v>
      </c>
      <c r="I588" s="90"/>
      <c r="J588" s="90"/>
      <c r="K588" s="90"/>
      <c r="L588" s="90"/>
    </row>
    <row r="589" spans="1:12">
      <c r="A589" s="65">
        <f t="shared" si="36"/>
        <v>1969</v>
      </c>
      <c r="B589" s="388">
        <v>25415</v>
      </c>
      <c r="C589" s="393">
        <v>1339.2258064516129</v>
      </c>
      <c r="D589" s="391">
        <f t="shared" si="37"/>
        <v>82.345785123966948</v>
      </c>
      <c r="I589" s="90"/>
      <c r="J589" s="90"/>
      <c r="K589" s="90"/>
      <c r="L589" s="90"/>
    </row>
    <row r="590" spans="1:12">
      <c r="A590" s="65">
        <f t="shared" si="36"/>
        <v>1969</v>
      </c>
      <c r="B590" s="388">
        <v>25446</v>
      </c>
      <c r="C590" s="393">
        <v>1224.6451612903227</v>
      </c>
      <c r="D590" s="391">
        <f t="shared" si="37"/>
        <v>75.300495867768589</v>
      </c>
      <c r="I590" s="90"/>
      <c r="J590" s="90"/>
      <c r="K590" s="90"/>
      <c r="L590" s="90"/>
    </row>
    <row r="591" spans="1:12">
      <c r="A591" s="65">
        <f t="shared" si="36"/>
        <v>1969</v>
      </c>
      <c r="B591" s="388">
        <v>25476</v>
      </c>
      <c r="C591" s="393">
        <v>1063.6333333333334</v>
      </c>
      <c r="D591" s="391">
        <f t="shared" si="37"/>
        <v>63.290578512396706</v>
      </c>
      <c r="I591" s="90"/>
      <c r="J591" s="90"/>
      <c r="K591" s="90"/>
      <c r="L591" s="90"/>
    </row>
    <row r="592" spans="1:12">
      <c r="A592" s="65">
        <f t="shared" si="36"/>
        <v>1970</v>
      </c>
      <c r="B592" s="388">
        <v>25507</v>
      </c>
      <c r="C592" s="393">
        <v>640.12903225806451</v>
      </c>
      <c r="D592" s="391">
        <f t="shared" si="37"/>
        <v>39.36</v>
      </c>
      <c r="I592" s="90"/>
      <c r="J592" s="90"/>
      <c r="K592" s="90"/>
      <c r="L592" s="90"/>
    </row>
    <row r="593" spans="1:12">
      <c r="A593" s="65">
        <f t="shared" ref="A593:A656" si="38">IF(MONTH(B593)&gt;9,YEAR(B593)+1,YEAR(B593))</f>
        <v>1970</v>
      </c>
      <c r="B593" s="388">
        <v>25537</v>
      </c>
      <c r="C593" s="393">
        <v>802.1</v>
      </c>
      <c r="D593" s="391">
        <f t="shared" ref="D593:D656" si="39">IF(C593&lt;&gt;-901,C593*DAY(B593)*24*60*60/(220*22*9*1000),-901)</f>
        <v>47.728264462809918</v>
      </c>
      <c r="I593" s="90"/>
      <c r="J593" s="90"/>
      <c r="K593" s="90"/>
      <c r="L593" s="90"/>
    </row>
    <row r="594" spans="1:12">
      <c r="A594" s="65">
        <f t="shared" si="38"/>
        <v>1970</v>
      </c>
      <c r="B594" s="388">
        <v>25568</v>
      </c>
      <c r="C594" s="393">
        <v>1465.741935483871</v>
      </c>
      <c r="D594" s="391">
        <f t="shared" si="39"/>
        <v>90.124958677685953</v>
      </c>
      <c r="I594" s="90"/>
      <c r="J594" s="90"/>
      <c r="K594" s="90"/>
      <c r="L594" s="90"/>
    </row>
    <row r="595" spans="1:12">
      <c r="A595" s="65">
        <f t="shared" si="38"/>
        <v>1970</v>
      </c>
      <c r="B595" s="388">
        <v>25599</v>
      </c>
      <c r="C595" s="393">
        <v>4871.2903225806449</v>
      </c>
      <c r="D595" s="391">
        <f t="shared" si="39"/>
        <v>299.52396694214877</v>
      </c>
      <c r="I595" s="90"/>
      <c r="J595" s="90"/>
      <c r="K595" s="90"/>
      <c r="L595" s="90"/>
    </row>
    <row r="596" spans="1:12">
      <c r="A596" s="65">
        <f t="shared" si="38"/>
        <v>1970</v>
      </c>
      <c r="B596" s="388">
        <v>25627</v>
      </c>
      <c r="C596" s="393">
        <v>2718.9285714285716</v>
      </c>
      <c r="D596" s="391">
        <f t="shared" si="39"/>
        <v>151.00165289256199</v>
      </c>
      <c r="I596" s="90"/>
      <c r="J596" s="90"/>
      <c r="K596" s="90"/>
      <c r="L596" s="90"/>
    </row>
    <row r="597" spans="1:12">
      <c r="A597" s="65">
        <f t="shared" si="38"/>
        <v>1970</v>
      </c>
      <c r="B597" s="388">
        <v>25658</v>
      </c>
      <c r="C597" s="393">
        <v>1762.0322580645161</v>
      </c>
      <c r="D597" s="391">
        <f t="shared" si="39"/>
        <v>108.34314049586777</v>
      </c>
      <c r="I597" s="90"/>
      <c r="J597" s="90"/>
      <c r="K597" s="90"/>
      <c r="L597" s="90"/>
    </row>
    <row r="598" spans="1:12">
      <c r="A598" s="65">
        <f t="shared" si="38"/>
        <v>1970</v>
      </c>
      <c r="B598" s="388">
        <v>25688</v>
      </c>
      <c r="C598" s="393">
        <v>1564.5</v>
      </c>
      <c r="D598" s="391">
        <f t="shared" si="39"/>
        <v>93.094214876033064</v>
      </c>
      <c r="I598" s="90"/>
      <c r="J598" s="90"/>
      <c r="K598" s="90"/>
      <c r="L598" s="90"/>
    </row>
    <row r="599" spans="1:12">
      <c r="A599" s="65">
        <f t="shared" si="38"/>
        <v>1970</v>
      </c>
      <c r="B599" s="388">
        <v>25719</v>
      </c>
      <c r="C599" s="393">
        <v>1974.8387096774193</v>
      </c>
      <c r="D599" s="391">
        <f t="shared" si="39"/>
        <v>121.42809917355372</v>
      </c>
      <c r="I599" s="90"/>
      <c r="J599" s="90"/>
      <c r="K599" s="90"/>
      <c r="L599" s="90"/>
    </row>
    <row r="600" spans="1:12">
      <c r="A600" s="65">
        <f t="shared" si="38"/>
        <v>1970</v>
      </c>
      <c r="B600" s="388">
        <v>25749</v>
      </c>
      <c r="C600" s="393">
        <v>1889.5333333333333</v>
      </c>
      <c r="D600" s="391">
        <f t="shared" si="39"/>
        <v>112.43504132231405</v>
      </c>
      <c r="I600" s="90"/>
      <c r="J600" s="90"/>
      <c r="K600" s="90"/>
      <c r="L600" s="90"/>
    </row>
    <row r="601" spans="1:12">
      <c r="A601" s="65">
        <f t="shared" si="38"/>
        <v>1970</v>
      </c>
      <c r="B601" s="388">
        <v>25780</v>
      </c>
      <c r="C601" s="393">
        <v>1012.8709677419355</v>
      </c>
      <c r="D601" s="391">
        <f t="shared" si="39"/>
        <v>62.27900826446281</v>
      </c>
      <c r="I601" s="90"/>
      <c r="J601" s="90"/>
      <c r="K601" s="90"/>
      <c r="L601" s="90"/>
    </row>
    <row r="602" spans="1:12">
      <c r="A602" s="65">
        <f t="shared" si="38"/>
        <v>1970</v>
      </c>
      <c r="B602" s="388">
        <v>25811</v>
      </c>
      <c r="C602" s="393">
        <v>984.87096774193549</v>
      </c>
      <c r="D602" s="391">
        <f t="shared" si="39"/>
        <v>60.557355371900826</v>
      </c>
      <c r="I602" s="90"/>
      <c r="J602" s="90"/>
      <c r="K602" s="90"/>
      <c r="L602" s="90"/>
    </row>
    <row r="603" spans="1:12">
      <c r="A603" s="65">
        <f t="shared" si="38"/>
        <v>1970</v>
      </c>
      <c r="B603" s="388">
        <v>25841</v>
      </c>
      <c r="C603" s="393">
        <v>355.8</v>
      </c>
      <c r="D603" s="391">
        <f t="shared" si="39"/>
        <v>21.171570247933886</v>
      </c>
      <c r="I603" s="90"/>
      <c r="J603" s="90"/>
      <c r="K603" s="90"/>
      <c r="L603" s="90"/>
    </row>
    <row r="604" spans="1:12">
      <c r="A604" s="65">
        <f t="shared" si="38"/>
        <v>1971</v>
      </c>
      <c r="B604" s="388">
        <v>25872</v>
      </c>
      <c r="C604" s="393">
        <v>429</v>
      </c>
      <c r="D604" s="391">
        <f t="shared" si="39"/>
        <v>26.378181818181819</v>
      </c>
      <c r="I604" s="90"/>
      <c r="J604" s="90"/>
      <c r="K604" s="90"/>
      <c r="L604" s="90"/>
    </row>
    <row r="605" spans="1:12">
      <c r="A605" s="65">
        <f t="shared" si="38"/>
        <v>1971</v>
      </c>
      <c r="B605" s="388">
        <v>25902</v>
      </c>
      <c r="C605" s="393">
        <v>1121.3333333333333</v>
      </c>
      <c r="D605" s="391">
        <f t="shared" si="39"/>
        <v>66.723966942148763</v>
      </c>
      <c r="I605" s="90"/>
      <c r="J605" s="90"/>
      <c r="K605" s="90"/>
      <c r="L605" s="90"/>
    </row>
    <row r="606" spans="1:12">
      <c r="A606" s="65">
        <f t="shared" si="38"/>
        <v>1971</v>
      </c>
      <c r="B606" s="388">
        <v>25933</v>
      </c>
      <c r="C606" s="393">
        <v>1975.0645161290322</v>
      </c>
      <c r="D606" s="391">
        <f t="shared" si="39"/>
        <v>121.44198347107438</v>
      </c>
      <c r="I606" s="90"/>
      <c r="J606" s="90"/>
      <c r="K606" s="90"/>
      <c r="L606" s="90"/>
    </row>
    <row r="607" spans="1:12">
      <c r="A607" s="65">
        <f t="shared" si="38"/>
        <v>1971</v>
      </c>
      <c r="B607" s="388">
        <v>25964</v>
      </c>
      <c r="C607" s="393">
        <v>1792.3548387096773</v>
      </c>
      <c r="D607" s="391">
        <f t="shared" si="39"/>
        <v>110.20760330578513</v>
      </c>
      <c r="I607" s="90"/>
      <c r="J607" s="90"/>
      <c r="K607" s="90"/>
      <c r="L607" s="90"/>
    </row>
    <row r="608" spans="1:12">
      <c r="A608" s="65">
        <f t="shared" si="38"/>
        <v>1971</v>
      </c>
      <c r="B608" s="388">
        <v>25992</v>
      </c>
      <c r="C608" s="393">
        <v>1352.7142857142858</v>
      </c>
      <c r="D608" s="391">
        <f t="shared" si="39"/>
        <v>75.125950413223137</v>
      </c>
      <c r="I608" s="90"/>
      <c r="J608" s="90"/>
      <c r="K608" s="90"/>
      <c r="L608" s="90"/>
    </row>
    <row r="609" spans="1:12">
      <c r="A609" s="65">
        <f t="shared" si="38"/>
        <v>1971</v>
      </c>
      <c r="B609" s="388">
        <v>26023</v>
      </c>
      <c r="C609" s="393">
        <v>1305.5483870967741</v>
      </c>
      <c r="D609" s="391">
        <f t="shared" si="39"/>
        <v>80.275041322314053</v>
      </c>
      <c r="I609" s="90"/>
      <c r="J609" s="90"/>
      <c r="K609" s="90"/>
      <c r="L609" s="90"/>
    </row>
    <row r="610" spans="1:12">
      <c r="A610" s="65">
        <f t="shared" si="38"/>
        <v>1971</v>
      </c>
      <c r="B610" s="388">
        <v>26053</v>
      </c>
      <c r="C610" s="393">
        <v>1516.1666666666667</v>
      </c>
      <c r="D610" s="391">
        <f t="shared" si="39"/>
        <v>90.218181818181819</v>
      </c>
      <c r="I610" s="90"/>
      <c r="J610" s="90"/>
      <c r="K610" s="90"/>
      <c r="L610" s="90"/>
    </row>
    <row r="611" spans="1:12">
      <c r="A611" s="65">
        <f t="shared" si="38"/>
        <v>1971</v>
      </c>
      <c r="B611" s="388">
        <v>26084</v>
      </c>
      <c r="C611" s="393">
        <v>2400</v>
      </c>
      <c r="D611" s="391">
        <f t="shared" si="39"/>
        <v>147.5702479338843</v>
      </c>
      <c r="I611" s="90"/>
      <c r="J611" s="90"/>
      <c r="K611" s="90"/>
      <c r="L611" s="90"/>
    </row>
    <row r="612" spans="1:12">
      <c r="A612" s="65">
        <f t="shared" si="38"/>
        <v>1971</v>
      </c>
      <c r="B612" s="388">
        <v>26114</v>
      </c>
      <c r="C612" s="393">
        <v>2845.3333333333335</v>
      </c>
      <c r="D612" s="391">
        <f t="shared" si="39"/>
        <v>169.30909090909091</v>
      </c>
      <c r="I612" s="90"/>
      <c r="J612" s="90"/>
      <c r="K612" s="90"/>
      <c r="L612" s="90"/>
    </row>
    <row r="613" spans="1:12">
      <c r="A613" s="65">
        <f t="shared" si="38"/>
        <v>1971</v>
      </c>
      <c r="B613" s="388">
        <v>26145</v>
      </c>
      <c r="C613" s="393">
        <v>1405.3225806451612</v>
      </c>
      <c r="D613" s="391">
        <f t="shared" si="39"/>
        <v>86.409917355371903</v>
      </c>
      <c r="I613" s="90"/>
      <c r="J613" s="90"/>
      <c r="K613" s="90"/>
      <c r="L613" s="90"/>
    </row>
    <row r="614" spans="1:12">
      <c r="A614" s="65">
        <f t="shared" si="38"/>
        <v>1971</v>
      </c>
      <c r="B614" s="388">
        <v>26176</v>
      </c>
      <c r="C614" s="393">
        <v>1200.0322580645161</v>
      </c>
      <c r="D614" s="391">
        <f t="shared" si="39"/>
        <v>73.787107438016534</v>
      </c>
      <c r="I614" s="90"/>
      <c r="J614" s="90"/>
      <c r="K614" s="90"/>
      <c r="L614" s="90"/>
    </row>
    <row r="615" spans="1:12">
      <c r="A615" s="65">
        <f t="shared" si="38"/>
        <v>1971</v>
      </c>
      <c r="B615" s="388">
        <v>26206</v>
      </c>
      <c r="C615" s="393">
        <v>720.6</v>
      </c>
      <c r="D615" s="391">
        <f t="shared" si="39"/>
        <v>42.878677685950414</v>
      </c>
      <c r="I615" s="90"/>
      <c r="J615" s="90"/>
      <c r="K615" s="90"/>
      <c r="L615" s="90"/>
    </row>
    <row r="616" spans="1:12">
      <c r="A616" s="65">
        <f t="shared" si="38"/>
        <v>1972</v>
      </c>
      <c r="B616" s="388">
        <v>26237</v>
      </c>
      <c r="C616" s="393">
        <v>531.0322580645161</v>
      </c>
      <c r="D616" s="391">
        <f t="shared" si="39"/>
        <v>32.65190082644628</v>
      </c>
      <c r="I616" s="90"/>
      <c r="J616" s="90"/>
      <c r="K616" s="90"/>
      <c r="L616" s="90"/>
    </row>
    <row r="617" spans="1:12">
      <c r="A617" s="65">
        <f t="shared" si="38"/>
        <v>1972</v>
      </c>
      <c r="B617" s="388">
        <v>26267</v>
      </c>
      <c r="C617" s="393">
        <v>752</v>
      </c>
      <c r="D617" s="391">
        <f t="shared" si="39"/>
        <v>44.747107438016528</v>
      </c>
      <c r="I617" s="90"/>
      <c r="J617" s="90"/>
      <c r="K617" s="90"/>
      <c r="L617" s="90"/>
    </row>
    <row r="618" spans="1:12">
      <c r="A618" s="65">
        <f t="shared" si="38"/>
        <v>1972</v>
      </c>
      <c r="B618" s="388">
        <v>26298</v>
      </c>
      <c r="C618" s="393">
        <v>1115.1935483870968</v>
      </c>
      <c r="D618" s="391">
        <f t="shared" si="39"/>
        <v>68.570578512396693</v>
      </c>
      <c r="I618" s="90"/>
      <c r="J618" s="90"/>
      <c r="K618" s="90"/>
      <c r="L618" s="90"/>
    </row>
    <row r="619" spans="1:12">
      <c r="A619" s="65">
        <f t="shared" si="38"/>
        <v>1972</v>
      </c>
      <c r="B619" s="388">
        <v>26329</v>
      </c>
      <c r="C619" s="393">
        <v>1323.0322580645161</v>
      </c>
      <c r="D619" s="391">
        <f t="shared" si="39"/>
        <v>81.350082644628102</v>
      </c>
      <c r="I619" s="90"/>
      <c r="J619" s="90"/>
      <c r="K619" s="90"/>
      <c r="L619" s="90"/>
    </row>
    <row r="620" spans="1:12">
      <c r="A620" s="65">
        <f t="shared" si="38"/>
        <v>1972</v>
      </c>
      <c r="B620" s="388">
        <v>26358</v>
      </c>
      <c r="C620" s="393">
        <v>991.34482758620686</v>
      </c>
      <c r="D620" s="391">
        <f t="shared" si="39"/>
        <v>57.022809917355374</v>
      </c>
      <c r="I620" s="90"/>
      <c r="J620" s="90"/>
      <c r="K620" s="90"/>
      <c r="L620" s="90"/>
    </row>
    <row r="621" spans="1:12">
      <c r="A621" s="65">
        <f t="shared" si="38"/>
        <v>1972</v>
      </c>
      <c r="B621" s="388">
        <v>26389</v>
      </c>
      <c r="C621" s="393">
        <v>1338</v>
      </c>
      <c r="D621" s="391">
        <f t="shared" si="39"/>
        <v>82.270413223140494</v>
      </c>
      <c r="I621" s="90"/>
      <c r="J621" s="90"/>
      <c r="K621" s="90"/>
      <c r="L621" s="90"/>
    </row>
    <row r="622" spans="1:12">
      <c r="A622" s="65">
        <f t="shared" si="38"/>
        <v>1972</v>
      </c>
      <c r="B622" s="388">
        <v>26419</v>
      </c>
      <c r="C622" s="393">
        <v>1220.7333333333333</v>
      </c>
      <c r="D622" s="391">
        <f t="shared" si="39"/>
        <v>72.638677685950412</v>
      </c>
      <c r="I622" s="90"/>
      <c r="J622" s="90"/>
      <c r="K622" s="90"/>
      <c r="L622" s="90"/>
    </row>
    <row r="623" spans="1:12">
      <c r="A623" s="65">
        <f t="shared" si="38"/>
        <v>1972</v>
      </c>
      <c r="B623" s="388">
        <v>26450</v>
      </c>
      <c r="C623" s="393">
        <v>1608.8709677419354</v>
      </c>
      <c r="D623" s="391">
        <f t="shared" si="39"/>
        <v>98.925619834710744</v>
      </c>
      <c r="I623" s="90"/>
      <c r="J623" s="90"/>
      <c r="K623" s="90"/>
      <c r="L623" s="90"/>
    </row>
    <row r="624" spans="1:12">
      <c r="A624" s="65">
        <f t="shared" si="38"/>
        <v>1972</v>
      </c>
      <c r="B624" s="388">
        <v>26480</v>
      </c>
      <c r="C624" s="393">
        <v>1434.1333333333334</v>
      </c>
      <c r="D624" s="391">
        <f t="shared" si="39"/>
        <v>85.336859504132235</v>
      </c>
      <c r="I624" s="90"/>
      <c r="J624" s="90"/>
      <c r="K624" s="90"/>
      <c r="L624" s="90"/>
    </row>
    <row r="625" spans="1:12">
      <c r="A625" s="65">
        <f t="shared" si="38"/>
        <v>1972</v>
      </c>
      <c r="B625" s="388">
        <v>26511</v>
      </c>
      <c r="C625" s="393">
        <v>917.77419354838707</v>
      </c>
      <c r="D625" s="391">
        <f t="shared" si="39"/>
        <v>56.431735537190086</v>
      </c>
      <c r="I625" s="90"/>
      <c r="J625" s="90"/>
      <c r="K625" s="90"/>
      <c r="L625" s="90"/>
    </row>
    <row r="626" spans="1:12">
      <c r="A626" s="65">
        <f t="shared" si="38"/>
        <v>1972</v>
      </c>
      <c r="B626" s="388">
        <v>26542</v>
      </c>
      <c r="C626" s="393">
        <v>1027.4193548387098</v>
      </c>
      <c r="D626" s="391">
        <f t="shared" si="39"/>
        <v>63.173553719008275</v>
      </c>
      <c r="I626" s="90"/>
      <c r="J626" s="90"/>
      <c r="K626" s="90"/>
      <c r="L626" s="90"/>
    </row>
    <row r="627" spans="1:12">
      <c r="A627" s="65">
        <f t="shared" si="38"/>
        <v>1972</v>
      </c>
      <c r="B627" s="388">
        <v>26572</v>
      </c>
      <c r="C627" s="393">
        <v>763.06666666666672</v>
      </c>
      <c r="D627" s="391">
        <f t="shared" si="39"/>
        <v>45.405619834710741</v>
      </c>
      <c r="I627" s="90"/>
      <c r="J627" s="90"/>
      <c r="K627" s="90"/>
      <c r="L627" s="90"/>
    </row>
    <row r="628" spans="1:12">
      <c r="A628" s="65">
        <f t="shared" si="38"/>
        <v>1973</v>
      </c>
      <c r="B628" s="388">
        <v>26603</v>
      </c>
      <c r="C628" s="393">
        <v>419.12903225806451</v>
      </c>
      <c r="D628" s="391">
        <f t="shared" si="39"/>
        <v>25.771239669421487</v>
      </c>
      <c r="I628" s="90"/>
      <c r="J628" s="90"/>
      <c r="K628" s="90"/>
      <c r="L628" s="90"/>
    </row>
    <row r="629" spans="1:12">
      <c r="A629" s="65">
        <f t="shared" si="38"/>
        <v>1973</v>
      </c>
      <c r="B629" s="388">
        <v>26633</v>
      </c>
      <c r="C629" s="393">
        <v>636</v>
      </c>
      <c r="D629" s="391">
        <f t="shared" si="39"/>
        <v>37.844628099173555</v>
      </c>
      <c r="I629" s="90"/>
      <c r="J629" s="90"/>
      <c r="K629" s="90"/>
      <c r="L629" s="90"/>
    </row>
    <row r="630" spans="1:12">
      <c r="A630" s="65">
        <f t="shared" si="38"/>
        <v>1973</v>
      </c>
      <c r="B630" s="388">
        <v>26664</v>
      </c>
      <c r="C630" s="393">
        <v>1373</v>
      </c>
      <c r="D630" s="391">
        <f t="shared" si="39"/>
        <v>84.422479338842976</v>
      </c>
      <c r="I630" s="90"/>
      <c r="J630" s="90"/>
      <c r="K630" s="90"/>
      <c r="L630" s="90"/>
    </row>
    <row r="631" spans="1:12">
      <c r="A631" s="65">
        <f t="shared" si="38"/>
        <v>1973</v>
      </c>
      <c r="B631" s="388">
        <v>26695</v>
      </c>
      <c r="C631" s="393">
        <v>2186.9354838709678</v>
      </c>
      <c r="D631" s="391">
        <f t="shared" si="39"/>
        <v>134.46942148760331</v>
      </c>
      <c r="I631" s="90"/>
      <c r="J631" s="90"/>
      <c r="K631" s="90"/>
      <c r="L631" s="90"/>
    </row>
    <row r="632" spans="1:12">
      <c r="A632" s="65">
        <f t="shared" si="38"/>
        <v>1973</v>
      </c>
      <c r="B632" s="388">
        <v>26723</v>
      </c>
      <c r="C632" s="393">
        <v>1829.8571428571429</v>
      </c>
      <c r="D632" s="391">
        <f t="shared" si="39"/>
        <v>101.62512396694216</v>
      </c>
      <c r="I632" s="90"/>
      <c r="J632" s="90"/>
      <c r="K632" s="90"/>
      <c r="L632" s="90"/>
    </row>
    <row r="633" spans="1:12">
      <c r="A633" s="65">
        <f t="shared" si="38"/>
        <v>1973</v>
      </c>
      <c r="B633" s="388">
        <v>26754</v>
      </c>
      <c r="C633" s="393">
        <v>1864.516129032258</v>
      </c>
      <c r="D633" s="391">
        <f t="shared" si="39"/>
        <v>114.64462809917356</v>
      </c>
      <c r="I633" s="90"/>
      <c r="J633" s="90"/>
      <c r="K633" s="90"/>
      <c r="L633" s="90"/>
    </row>
    <row r="634" spans="1:12">
      <c r="A634" s="65">
        <f t="shared" si="38"/>
        <v>1973</v>
      </c>
      <c r="B634" s="388">
        <v>26784</v>
      </c>
      <c r="C634" s="393">
        <v>1700.3666666666666</v>
      </c>
      <c r="D634" s="391">
        <f t="shared" si="39"/>
        <v>101.17884297520661</v>
      </c>
      <c r="I634" s="90"/>
      <c r="J634" s="90"/>
      <c r="K634" s="90"/>
      <c r="L634" s="90"/>
    </row>
    <row r="635" spans="1:12">
      <c r="A635" s="65">
        <f t="shared" si="38"/>
        <v>1973</v>
      </c>
      <c r="B635" s="388">
        <v>26815</v>
      </c>
      <c r="C635" s="393">
        <v>2989.1612903225805</v>
      </c>
      <c r="D635" s="391">
        <f t="shared" si="39"/>
        <v>183.79636363636362</v>
      </c>
      <c r="I635" s="90"/>
      <c r="J635" s="90"/>
      <c r="K635" s="90"/>
      <c r="L635" s="90"/>
    </row>
    <row r="636" spans="1:12">
      <c r="A636" s="65">
        <f t="shared" si="38"/>
        <v>1973</v>
      </c>
      <c r="B636" s="388">
        <v>26845</v>
      </c>
      <c r="C636" s="393">
        <v>1853.5</v>
      </c>
      <c r="D636" s="391">
        <f t="shared" si="39"/>
        <v>110.2909090909091</v>
      </c>
      <c r="I636" s="90"/>
      <c r="J636" s="90"/>
      <c r="K636" s="90"/>
      <c r="L636" s="90"/>
    </row>
    <row r="637" spans="1:12">
      <c r="A637" s="65">
        <f t="shared" si="38"/>
        <v>1973</v>
      </c>
      <c r="B637" s="388">
        <v>26876</v>
      </c>
      <c r="C637" s="393">
        <v>838.80645161290317</v>
      </c>
      <c r="D637" s="391">
        <f t="shared" si="39"/>
        <v>51.576198347107436</v>
      </c>
      <c r="I637" s="90"/>
      <c r="J637" s="90"/>
      <c r="K637" s="90"/>
      <c r="L637" s="90"/>
    </row>
    <row r="638" spans="1:12">
      <c r="A638" s="65">
        <f t="shared" si="38"/>
        <v>1973</v>
      </c>
      <c r="B638" s="388">
        <v>26907</v>
      </c>
      <c r="C638" s="393">
        <v>726.90322580645159</v>
      </c>
      <c r="D638" s="391">
        <f t="shared" si="39"/>
        <v>44.695537190082646</v>
      </c>
      <c r="I638" s="90"/>
      <c r="J638" s="90"/>
      <c r="K638" s="90"/>
      <c r="L638" s="90"/>
    </row>
    <row r="639" spans="1:12">
      <c r="A639" s="65">
        <f t="shared" si="38"/>
        <v>1973</v>
      </c>
      <c r="B639" s="388">
        <v>26937</v>
      </c>
      <c r="C639" s="393">
        <v>760.9666666666667</v>
      </c>
      <c r="D639" s="391">
        <f t="shared" si="39"/>
        <v>45.280661157024795</v>
      </c>
      <c r="I639" s="90"/>
      <c r="J639" s="90"/>
      <c r="K639" s="90"/>
      <c r="L639" s="90"/>
    </row>
    <row r="640" spans="1:12">
      <c r="A640" s="65">
        <f t="shared" si="38"/>
        <v>1974</v>
      </c>
      <c r="B640" s="388">
        <v>26968</v>
      </c>
      <c r="C640" s="393">
        <v>472.41935483870969</v>
      </c>
      <c r="D640" s="391">
        <f t="shared" si="39"/>
        <v>29.047933884297521</v>
      </c>
      <c r="I640" s="90"/>
      <c r="J640" s="90"/>
      <c r="K640" s="90"/>
      <c r="L640" s="90"/>
    </row>
    <row r="641" spans="1:12">
      <c r="A641" s="65">
        <f t="shared" si="38"/>
        <v>1974</v>
      </c>
      <c r="B641" s="388">
        <v>26998</v>
      </c>
      <c r="C641" s="393">
        <v>1451.4666666666667</v>
      </c>
      <c r="D641" s="391">
        <f t="shared" si="39"/>
        <v>86.368264462809918</v>
      </c>
      <c r="I641" s="90"/>
      <c r="J641" s="90"/>
      <c r="K641" s="90"/>
      <c r="L641" s="90"/>
    </row>
    <row r="642" spans="1:12">
      <c r="A642" s="65">
        <f t="shared" si="38"/>
        <v>1974</v>
      </c>
      <c r="B642" s="388">
        <v>27029</v>
      </c>
      <c r="C642" s="393">
        <v>1882.741935483871</v>
      </c>
      <c r="D642" s="391">
        <f t="shared" si="39"/>
        <v>115.76528925619834</v>
      </c>
      <c r="I642" s="90"/>
      <c r="J642" s="90"/>
      <c r="K642" s="90"/>
      <c r="L642" s="90"/>
    </row>
    <row r="643" spans="1:12">
      <c r="A643" s="65">
        <f t="shared" si="38"/>
        <v>1974</v>
      </c>
      <c r="B643" s="388">
        <v>27060</v>
      </c>
      <c r="C643" s="393">
        <v>2875.1612903225805</v>
      </c>
      <c r="D643" s="391">
        <f t="shared" si="39"/>
        <v>176.78677685950413</v>
      </c>
      <c r="I643" s="90"/>
      <c r="J643" s="90"/>
      <c r="K643" s="90"/>
      <c r="L643" s="90"/>
    </row>
    <row r="644" spans="1:12">
      <c r="A644" s="65">
        <f t="shared" si="38"/>
        <v>1974</v>
      </c>
      <c r="B644" s="388">
        <v>27088</v>
      </c>
      <c r="C644" s="393">
        <v>1702.5</v>
      </c>
      <c r="D644" s="391">
        <f t="shared" si="39"/>
        <v>94.552066115702473</v>
      </c>
      <c r="I644" s="90"/>
      <c r="J644" s="90"/>
      <c r="K644" s="90"/>
      <c r="L644" s="90"/>
    </row>
    <row r="645" spans="1:12">
      <c r="A645" s="65">
        <f t="shared" si="38"/>
        <v>1974</v>
      </c>
      <c r="B645" s="388">
        <v>27119</v>
      </c>
      <c r="C645" s="393">
        <v>2868.7096774193546</v>
      </c>
      <c r="D645" s="391">
        <f t="shared" si="39"/>
        <v>176.39008264462811</v>
      </c>
      <c r="I645" s="90"/>
      <c r="J645" s="90"/>
      <c r="K645" s="90"/>
      <c r="L645" s="90"/>
    </row>
    <row r="646" spans="1:12">
      <c r="A646" s="65">
        <f t="shared" si="38"/>
        <v>1974</v>
      </c>
      <c r="B646" s="388">
        <v>27149</v>
      </c>
      <c r="C646" s="393">
        <v>3511</v>
      </c>
      <c r="D646" s="391">
        <f t="shared" si="39"/>
        <v>208.9190082644628</v>
      </c>
      <c r="I646" s="90"/>
      <c r="J646" s="90"/>
      <c r="K646" s="90"/>
      <c r="L646" s="90"/>
    </row>
    <row r="647" spans="1:12">
      <c r="A647" s="65">
        <f t="shared" si="38"/>
        <v>1974</v>
      </c>
      <c r="B647" s="388">
        <v>27180</v>
      </c>
      <c r="C647" s="393">
        <v>3774.8387096774195</v>
      </c>
      <c r="D647" s="391">
        <f t="shared" si="39"/>
        <v>232.10578512396694</v>
      </c>
      <c r="I647" s="90"/>
      <c r="J647" s="90"/>
      <c r="K647" s="90"/>
      <c r="L647" s="90"/>
    </row>
    <row r="648" spans="1:12">
      <c r="A648" s="65">
        <f t="shared" si="38"/>
        <v>1974</v>
      </c>
      <c r="B648" s="388">
        <v>27210</v>
      </c>
      <c r="C648" s="393">
        <v>3003.7</v>
      </c>
      <c r="D648" s="391">
        <f t="shared" si="39"/>
        <v>178.73256198347107</v>
      </c>
      <c r="I648" s="90"/>
      <c r="J648" s="90"/>
      <c r="K648" s="90"/>
      <c r="L648" s="90"/>
    </row>
    <row r="649" spans="1:12">
      <c r="A649" s="65">
        <f t="shared" si="38"/>
        <v>1974</v>
      </c>
      <c r="B649" s="388">
        <v>27241</v>
      </c>
      <c r="C649" s="393">
        <v>1268.7096774193549</v>
      </c>
      <c r="D649" s="391">
        <f t="shared" si="39"/>
        <v>78.009917355371897</v>
      </c>
      <c r="I649" s="90"/>
      <c r="J649" s="90"/>
      <c r="K649" s="90"/>
      <c r="L649" s="90"/>
    </row>
    <row r="650" spans="1:12">
      <c r="A650" s="65">
        <f t="shared" si="38"/>
        <v>1974</v>
      </c>
      <c r="B650" s="388">
        <v>27272</v>
      </c>
      <c r="C650" s="393">
        <v>1299.741935483871</v>
      </c>
      <c r="D650" s="391">
        <f t="shared" si="39"/>
        <v>79.918016528925619</v>
      </c>
      <c r="I650" s="90"/>
      <c r="J650" s="90"/>
      <c r="K650" s="90"/>
      <c r="L650" s="90"/>
    </row>
    <row r="651" spans="1:12">
      <c r="A651" s="65">
        <f t="shared" si="38"/>
        <v>1974</v>
      </c>
      <c r="B651" s="388">
        <v>27302</v>
      </c>
      <c r="C651" s="393">
        <v>1181.7666666666667</v>
      </c>
      <c r="D651" s="391">
        <f t="shared" si="39"/>
        <v>70.319999999999993</v>
      </c>
      <c r="I651" s="90"/>
      <c r="J651" s="90"/>
      <c r="K651" s="90"/>
      <c r="L651" s="90"/>
    </row>
    <row r="652" spans="1:12">
      <c r="A652" s="65">
        <f t="shared" si="38"/>
        <v>1975</v>
      </c>
      <c r="B652" s="388">
        <v>27333</v>
      </c>
      <c r="C652" s="393">
        <v>591.61290322580646</v>
      </c>
      <c r="D652" s="391">
        <f t="shared" si="39"/>
        <v>36.376859504132234</v>
      </c>
      <c r="I652" s="90"/>
      <c r="J652" s="90"/>
      <c r="K652" s="90"/>
      <c r="L652" s="90"/>
    </row>
    <row r="653" spans="1:12">
      <c r="A653" s="65">
        <f t="shared" si="38"/>
        <v>1975</v>
      </c>
      <c r="B653" s="388">
        <v>27363</v>
      </c>
      <c r="C653" s="393">
        <v>706.4666666666667</v>
      </c>
      <c r="D653" s="391">
        <f t="shared" si="39"/>
        <v>42.03768595041322</v>
      </c>
      <c r="I653" s="90"/>
      <c r="J653" s="90"/>
      <c r="K653" s="90"/>
      <c r="L653" s="90"/>
    </row>
    <row r="654" spans="1:12">
      <c r="A654" s="65">
        <f t="shared" si="38"/>
        <v>1975</v>
      </c>
      <c r="B654" s="388">
        <v>27394</v>
      </c>
      <c r="C654" s="393">
        <v>992.90322580645159</v>
      </c>
      <c r="D654" s="391">
        <f t="shared" si="39"/>
        <v>61.051239669421484</v>
      </c>
      <c r="I654" s="90"/>
      <c r="J654" s="90"/>
      <c r="K654" s="90"/>
      <c r="L654" s="90"/>
    </row>
    <row r="655" spans="1:12">
      <c r="A655" s="65">
        <f t="shared" si="38"/>
        <v>1975</v>
      </c>
      <c r="B655" s="388">
        <v>27425</v>
      </c>
      <c r="C655" s="393">
        <v>1180.1612903225807</v>
      </c>
      <c r="D655" s="391">
        <f t="shared" si="39"/>
        <v>72.565289256198341</v>
      </c>
      <c r="I655" s="90"/>
      <c r="J655" s="90"/>
      <c r="K655" s="90"/>
      <c r="L655" s="90"/>
    </row>
    <row r="656" spans="1:12">
      <c r="A656" s="65">
        <f t="shared" si="38"/>
        <v>1975</v>
      </c>
      <c r="B656" s="388">
        <v>27453</v>
      </c>
      <c r="C656" s="393">
        <v>1064.75</v>
      </c>
      <c r="D656" s="391">
        <f t="shared" si="39"/>
        <v>59.133223140495865</v>
      </c>
      <c r="I656" s="90"/>
      <c r="J656" s="90"/>
      <c r="K656" s="90"/>
      <c r="L656" s="90"/>
    </row>
    <row r="657" spans="1:12">
      <c r="A657" s="65">
        <f t="shared" ref="A657:A720" si="40">IF(MONTH(B657)&gt;9,YEAR(B657)+1,YEAR(B657))</f>
        <v>1975</v>
      </c>
      <c r="B657" s="388">
        <v>27484</v>
      </c>
      <c r="C657" s="393">
        <v>1406.0967741935483</v>
      </c>
      <c r="D657" s="391">
        <f t="shared" ref="D657:D720" si="41">IF(C657&lt;&gt;-901,C657*DAY(B657)*24*60*60/(220*22*9*1000),-901)</f>
        <v>86.45752066115702</v>
      </c>
      <c r="I657" s="90"/>
      <c r="J657" s="90"/>
      <c r="K657" s="90"/>
      <c r="L657" s="90"/>
    </row>
    <row r="658" spans="1:12">
      <c r="A658" s="65">
        <f t="shared" si="40"/>
        <v>1975</v>
      </c>
      <c r="B658" s="388">
        <v>27514</v>
      </c>
      <c r="C658" s="393">
        <v>1874</v>
      </c>
      <c r="D658" s="391">
        <f t="shared" si="41"/>
        <v>111.51074380165289</v>
      </c>
      <c r="I658" s="90"/>
      <c r="J658" s="90"/>
      <c r="K658" s="90"/>
      <c r="L658" s="90"/>
    </row>
    <row r="659" spans="1:12">
      <c r="A659" s="65">
        <f t="shared" si="40"/>
        <v>1975</v>
      </c>
      <c r="B659" s="388">
        <v>27545</v>
      </c>
      <c r="C659" s="393">
        <v>3506.4516129032259</v>
      </c>
      <c r="D659" s="391">
        <f t="shared" si="41"/>
        <v>215.60330578512398</v>
      </c>
      <c r="I659" s="90"/>
      <c r="J659" s="90"/>
      <c r="K659" s="90"/>
      <c r="L659" s="90"/>
    </row>
    <row r="660" spans="1:12">
      <c r="A660" s="65">
        <f t="shared" si="40"/>
        <v>1975</v>
      </c>
      <c r="B660" s="388">
        <v>27575</v>
      </c>
      <c r="C660" s="393">
        <v>2784.7666666666669</v>
      </c>
      <c r="D660" s="391">
        <f t="shared" si="41"/>
        <v>165.70512396694215</v>
      </c>
      <c r="I660" s="90"/>
      <c r="J660" s="90"/>
      <c r="K660" s="90"/>
      <c r="L660" s="90"/>
    </row>
    <row r="661" spans="1:12">
      <c r="A661" s="65">
        <f t="shared" si="40"/>
        <v>1975</v>
      </c>
      <c r="B661" s="388">
        <v>27606</v>
      </c>
      <c r="C661" s="393">
        <v>1182.5806451612902</v>
      </c>
      <c r="D661" s="391">
        <f t="shared" si="41"/>
        <v>72.714049586776866</v>
      </c>
      <c r="I661" s="90"/>
      <c r="J661" s="90"/>
      <c r="K661" s="90"/>
      <c r="L661" s="90"/>
    </row>
    <row r="662" spans="1:12">
      <c r="A662" s="65">
        <f t="shared" si="40"/>
        <v>1975</v>
      </c>
      <c r="B662" s="388">
        <v>27637</v>
      </c>
      <c r="C662" s="393">
        <v>1041.3870967741937</v>
      </c>
      <c r="D662" s="391">
        <f t="shared" si="41"/>
        <v>64.032396694214881</v>
      </c>
      <c r="I662" s="90"/>
      <c r="J662" s="90"/>
      <c r="K662" s="90"/>
      <c r="L662" s="90"/>
    </row>
    <row r="663" spans="1:12">
      <c r="A663" s="65">
        <f t="shared" si="40"/>
        <v>1975</v>
      </c>
      <c r="B663" s="388">
        <v>27667</v>
      </c>
      <c r="C663" s="393">
        <v>1054.3</v>
      </c>
      <c r="D663" s="391">
        <f t="shared" si="41"/>
        <v>62.735206611570248</v>
      </c>
      <c r="I663" s="90"/>
      <c r="J663" s="90"/>
      <c r="K663" s="90"/>
      <c r="L663" s="90"/>
    </row>
    <row r="664" spans="1:12">
      <c r="A664" s="65">
        <f t="shared" si="40"/>
        <v>1976</v>
      </c>
      <c r="B664" s="388">
        <v>27698</v>
      </c>
      <c r="C664" s="393">
        <v>579.38709677419354</v>
      </c>
      <c r="D664" s="391">
        <f t="shared" si="41"/>
        <v>35.625123966942148</v>
      </c>
      <c r="I664" s="90"/>
      <c r="J664" s="90"/>
      <c r="K664" s="90"/>
      <c r="L664" s="90"/>
    </row>
    <row r="665" spans="1:12">
      <c r="A665" s="65">
        <f t="shared" si="40"/>
        <v>1976</v>
      </c>
      <c r="B665" s="388">
        <v>27728</v>
      </c>
      <c r="C665" s="393">
        <v>784.36666666666667</v>
      </c>
      <c r="D665" s="391">
        <f t="shared" si="41"/>
        <v>46.673057851239669</v>
      </c>
      <c r="I665" s="90"/>
      <c r="J665" s="90"/>
      <c r="K665" s="90"/>
      <c r="L665" s="90"/>
    </row>
    <row r="666" spans="1:12">
      <c r="A666" s="65">
        <f t="shared" si="40"/>
        <v>1976</v>
      </c>
      <c r="B666" s="388">
        <v>27759</v>
      </c>
      <c r="C666" s="393">
        <v>1105</v>
      </c>
      <c r="D666" s="391">
        <f t="shared" si="41"/>
        <v>67.94380165289256</v>
      </c>
      <c r="I666" s="90"/>
      <c r="J666" s="90"/>
      <c r="K666" s="90"/>
      <c r="L666" s="90"/>
    </row>
    <row r="667" spans="1:12">
      <c r="A667" s="65">
        <f t="shared" si="40"/>
        <v>1976</v>
      </c>
      <c r="B667" s="388">
        <v>27790</v>
      </c>
      <c r="C667" s="393">
        <v>748.74193548387098</v>
      </c>
      <c r="D667" s="391">
        <f t="shared" si="41"/>
        <v>46.038347107438014</v>
      </c>
      <c r="I667" s="90"/>
      <c r="J667" s="90"/>
      <c r="K667" s="90"/>
      <c r="L667" s="90"/>
    </row>
    <row r="668" spans="1:12">
      <c r="A668" s="65">
        <f t="shared" si="40"/>
        <v>1976</v>
      </c>
      <c r="B668" s="388">
        <v>27819</v>
      </c>
      <c r="C668" s="393">
        <v>647.72413793103453</v>
      </c>
      <c r="D668" s="391">
        <f t="shared" si="41"/>
        <v>37.257520661157024</v>
      </c>
      <c r="I668" s="90"/>
      <c r="J668" s="90"/>
      <c r="K668" s="90"/>
      <c r="L668" s="90"/>
    </row>
    <row r="669" spans="1:12">
      <c r="A669" s="65">
        <f t="shared" si="40"/>
        <v>1976</v>
      </c>
      <c r="B669" s="388">
        <v>27850</v>
      </c>
      <c r="C669" s="393">
        <v>530.58064516129036</v>
      </c>
      <c r="D669" s="391">
        <f t="shared" si="41"/>
        <v>32.624132231404957</v>
      </c>
      <c r="I669" s="90"/>
      <c r="J669" s="90"/>
      <c r="K669" s="90"/>
      <c r="L669" s="90"/>
    </row>
    <row r="670" spans="1:12">
      <c r="A670" s="65">
        <f t="shared" si="40"/>
        <v>1976</v>
      </c>
      <c r="B670" s="388">
        <v>27880</v>
      </c>
      <c r="C670" s="393">
        <v>522.20000000000005</v>
      </c>
      <c r="D670" s="391">
        <f t="shared" si="41"/>
        <v>31.073057851239675</v>
      </c>
      <c r="I670" s="90"/>
      <c r="J670" s="90"/>
      <c r="K670" s="90"/>
      <c r="L670" s="90"/>
    </row>
    <row r="671" spans="1:12">
      <c r="A671" s="65">
        <f t="shared" si="40"/>
        <v>1976</v>
      </c>
      <c r="B671" s="388">
        <v>27911</v>
      </c>
      <c r="C671" s="393">
        <v>733.67741935483866</v>
      </c>
      <c r="D671" s="391">
        <f t="shared" si="41"/>
        <v>45.112066115702483</v>
      </c>
      <c r="I671" s="90"/>
      <c r="J671" s="90"/>
      <c r="K671" s="90"/>
      <c r="L671" s="90"/>
    </row>
    <row r="672" spans="1:12">
      <c r="A672" s="65">
        <f t="shared" si="40"/>
        <v>1976</v>
      </c>
      <c r="B672" s="388">
        <v>27941</v>
      </c>
      <c r="C672" s="393">
        <v>492.6</v>
      </c>
      <c r="D672" s="391">
        <f t="shared" si="41"/>
        <v>29.311735537190081</v>
      </c>
      <c r="I672" s="90"/>
      <c r="J672" s="90"/>
      <c r="K672" s="90"/>
      <c r="L672" s="90"/>
    </row>
    <row r="673" spans="1:12">
      <c r="A673" s="65">
        <f t="shared" si="40"/>
        <v>1976</v>
      </c>
      <c r="B673" s="388">
        <v>27972</v>
      </c>
      <c r="C673" s="393">
        <v>938.48387096774195</v>
      </c>
      <c r="D673" s="391">
        <f t="shared" si="41"/>
        <v>57.705123966942146</v>
      </c>
      <c r="I673" s="90"/>
      <c r="J673" s="90"/>
      <c r="K673" s="90"/>
      <c r="L673" s="90"/>
    </row>
    <row r="674" spans="1:12">
      <c r="A674" s="65">
        <f t="shared" si="40"/>
        <v>1976</v>
      </c>
      <c r="B674" s="388">
        <v>28003</v>
      </c>
      <c r="C674" s="393">
        <v>958.54838709677415</v>
      </c>
      <c r="D674" s="391">
        <f t="shared" si="41"/>
        <v>58.938842975206612</v>
      </c>
      <c r="I674" s="90"/>
      <c r="J674" s="90"/>
      <c r="K674" s="90"/>
      <c r="L674" s="90"/>
    </row>
    <row r="675" spans="1:12">
      <c r="A675" s="65">
        <f t="shared" si="40"/>
        <v>1976</v>
      </c>
      <c r="B675" s="388">
        <v>28033</v>
      </c>
      <c r="C675" s="393">
        <v>576.56666666666672</v>
      </c>
      <c r="D675" s="391">
        <f t="shared" si="41"/>
        <v>34.308099173553721</v>
      </c>
      <c r="I675" s="90"/>
      <c r="J675" s="90"/>
      <c r="K675" s="90"/>
      <c r="L675" s="90"/>
    </row>
    <row r="676" spans="1:12">
      <c r="A676" s="65">
        <f t="shared" si="40"/>
        <v>1977</v>
      </c>
      <c r="B676" s="388">
        <v>28064</v>
      </c>
      <c r="C676" s="393">
        <v>400.93548387096774</v>
      </c>
      <c r="D676" s="391">
        <f t="shared" si="41"/>
        <v>24.652561983471074</v>
      </c>
      <c r="I676" s="90"/>
      <c r="J676" s="90"/>
      <c r="K676" s="90"/>
      <c r="L676" s="90"/>
    </row>
    <row r="677" spans="1:12">
      <c r="A677" s="65">
        <f t="shared" si="40"/>
        <v>1977</v>
      </c>
      <c r="B677" s="388">
        <v>28094</v>
      </c>
      <c r="C677" s="393">
        <v>271.33333333333331</v>
      </c>
      <c r="D677" s="391">
        <f t="shared" si="41"/>
        <v>16.145454545454541</v>
      </c>
      <c r="I677" s="90"/>
      <c r="J677" s="90"/>
      <c r="K677" s="90"/>
      <c r="L677" s="90"/>
    </row>
    <row r="678" spans="1:12">
      <c r="A678" s="65">
        <f t="shared" si="40"/>
        <v>1977</v>
      </c>
      <c r="B678" s="388">
        <v>28125</v>
      </c>
      <c r="C678" s="393">
        <v>320</v>
      </c>
      <c r="D678" s="391">
        <f t="shared" si="41"/>
        <v>19.676033057851239</v>
      </c>
      <c r="I678" s="90"/>
      <c r="J678" s="90"/>
      <c r="K678" s="90"/>
      <c r="L678" s="90"/>
    </row>
    <row r="679" spans="1:12">
      <c r="A679" s="65">
        <f t="shared" si="40"/>
        <v>1977</v>
      </c>
      <c r="B679" s="388">
        <v>28156</v>
      </c>
      <c r="C679" s="393">
        <v>188.29032258064515</v>
      </c>
      <c r="D679" s="391">
        <f t="shared" si="41"/>
        <v>11.577520661157024</v>
      </c>
      <c r="I679" s="90"/>
      <c r="J679" s="90"/>
      <c r="K679" s="90"/>
      <c r="L679" s="90"/>
    </row>
    <row r="680" spans="1:12">
      <c r="A680" s="65">
        <f t="shared" si="40"/>
        <v>1977</v>
      </c>
      <c r="B680" s="388">
        <v>28184</v>
      </c>
      <c r="C680" s="393">
        <v>124.71428571428571</v>
      </c>
      <c r="D680" s="391">
        <f t="shared" si="41"/>
        <v>6.9262809917355375</v>
      </c>
      <c r="I680" s="90"/>
      <c r="J680" s="90"/>
      <c r="K680" s="90"/>
      <c r="L680" s="90"/>
    </row>
    <row r="681" spans="1:12">
      <c r="A681" s="65">
        <f t="shared" si="40"/>
        <v>1977</v>
      </c>
      <c r="B681" s="388">
        <v>28215</v>
      </c>
      <c r="C681" s="393">
        <v>123.93548387096774</v>
      </c>
      <c r="D681" s="391">
        <f t="shared" si="41"/>
        <v>7.6204958677685948</v>
      </c>
      <c r="I681" s="90"/>
      <c r="J681" s="90"/>
      <c r="K681" s="90"/>
      <c r="L681" s="90"/>
    </row>
    <row r="682" spans="1:12">
      <c r="A682" s="65">
        <f t="shared" si="40"/>
        <v>1977</v>
      </c>
      <c r="B682" s="388">
        <v>28245</v>
      </c>
      <c r="C682" s="393">
        <v>255.1</v>
      </c>
      <c r="D682" s="391">
        <f t="shared" si="41"/>
        <v>15.179504132231404</v>
      </c>
      <c r="I682" s="90"/>
      <c r="J682" s="90"/>
      <c r="K682" s="90"/>
      <c r="L682" s="90"/>
    </row>
    <row r="683" spans="1:12">
      <c r="A683" s="65">
        <f t="shared" si="40"/>
        <v>1977</v>
      </c>
      <c r="B683" s="388">
        <v>28276</v>
      </c>
      <c r="C683" s="393">
        <v>294.70967741935482</v>
      </c>
      <c r="D683" s="391">
        <f t="shared" si="41"/>
        <v>18.120991735537189</v>
      </c>
      <c r="I683" s="90"/>
      <c r="J683" s="90"/>
      <c r="K683" s="90"/>
      <c r="L683" s="90"/>
    </row>
    <row r="684" spans="1:12">
      <c r="A684" s="65">
        <f t="shared" si="40"/>
        <v>1977</v>
      </c>
      <c r="B684" s="388">
        <v>28306</v>
      </c>
      <c r="C684" s="393">
        <v>228.13333333333333</v>
      </c>
      <c r="D684" s="391">
        <f t="shared" si="41"/>
        <v>13.574876033057851</v>
      </c>
      <c r="I684" s="90"/>
      <c r="J684" s="90"/>
      <c r="K684" s="90"/>
      <c r="L684" s="90"/>
    </row>
    <row r="685" spans="1:12">
      <c r="A685" s="65">
        <f t="shared" si="40"/>
        <v>1977</v>
      </c>
      <c r="B685" s="388">
        <v>28337</v>
      </c>
      <c r="C685" s="393">
        <v>88.225806451612897</v>
      </c>
      <c r="D685" s="391">
        <f t="shared" si="41"/>
        <v>5.4247933884297517</v>
      </c>
      <c r="I685" s="90"/>
      <c r="J685" s="90"/>
      <c r="K685" s="90"/>
      <c r="L685" s="90"/>
    </row>
    <row r="686" spans="1:12">
      <c r="A686" s="65">
        <f t="shared" si="40"/>
        <v>1977</v>
      </c>
      <c r="B686" s="388">
        <v>28368</v>
      </c>
      <c r="C686" s="393">
        <v>141.51612903225808</v>
      </c>
      <c r="D686" s="391">
        <f t="shared" si="41"/>
        <v>8.701487603305786</v>
      </c>
      <c r="I686" s="90"/>
      <c r="J686" s="90"/>
      <c r="K686" s="90"/>
      <c r="L686" s="90"/>
    </row>
    <row r="687" spans="1:12">
      <c r="A687" s="65">
        <f t="shared" si="40"/>
        <v>1977</v>
      </c>
      <c r="B687" s="388">
        <v>28398</v>
      </c>
      <c r="C687" s="393">
        <v>244.03333333333333</v>
      </c>
      <c r="D687" s="391">
        <f t="shared" si="41"/>
        <v>14.520991735537191</v>
      </c>
      <c r="I687" s="90"/>
      <c r="J687" s="90"/>
      <c r="K687" s="90"/>
      <c r="L687" s="90"/>
    </row>
    <row r="688" spans="1:12">
      <c r="A688" s="65">
        <f t="shared" si="40"/>
        <v>1978</v>
      </c>
      <c r="B688" s="388">
        <v>28429</v>
      </c>
      <c r="C688" s="393">
        <v>275.25806451612902</v>
      </c>
      <c r="D688" s="391">
        <f t="shared" si="41"/>
        <v>16.92495867768595</v>
      </c>
      <c r="I688" s="90"/>
      <c r="J688" s="90"/>
      <c r="K688" s="90"/>
      <c r="L688" s="90"/>
    </row>
    <row r="689" spans="1:12">
      <c r="A689" s="65">
        <f t="shared" si="40"/>
        <v>1978</v>
      </c>
      <c r="B689" s="388">
        <v>28459</v>
      </c>
      <c r="C689" s="393">
        <v>106.2</v>
      </c>
      <c r="D689" s="391">
        <f t="shared" si="41"/>
        <v>6.3193388429752062</v>
      </c>
      <c r="I689" s="90"/>
      <c r="J689" s="90"/>
      <c r="K689" s="90"/>
      <c r="L689" s="90"/>
    </row>
    <row r="690" spans="1:12">
      <c r="A690" s="65">
        <f t="shared" si="40"/>
        <v>1978</v>
      </c>
      <c r="B690" s="388">
        <v>28490</v>
      </c>
      <c r="C690" s="393">
        <v>485.29032258064518</v>
      </c>
      <c r="D690" s="391">
        <f t="shared" si="41"/>
        <v>29.839338842975206</v>
      </c>
      <c r="I690" s="90"/>
      <c r="J690" s="90"/>
      <c r="K690" s="90"/>
      <c r="L690" s="90"/>
    </row>
    <row r="691" spans="1:12">
      <c r="A691" s="65">
        <f t="shared" si="40"/>
        <v>1978</v>
      </c>
      <c r="B691" s="388">
        <v>28521</v>
      </c>
      <c r="C691" s="393">
        <v>1340.6774193548388</v>
      </c>
      <c r="D691" s="391">
        <f t="shared" si="41"/>
        <v>82.435041322314049</v>
      </c>
      <c r="I691" s="90"/>
      <c r="J691" s="90"/>
      <c r="K691" s="90"/>
      <c r="L691" s="90"/>
    </row>
    <row r="692" spans="1:12">
      <c r="A692" s="65">
        <f t="shared" si="40"/>
        <v>1978</v>
      </c>
      <c r="B692" s="388">
        <v>28549</v>
      </c>
      <c r="C692" s="393">
        <v>887.75</v>
      </c>
      <c r="D692" s="391">
        <f t="shared" si="41"/>
        <v>49.303140495867765</v>
      </c>
      <c r="I692" s="90"/>
      <c r="J692" s="90"/>
      <c r="K692" s="90"/>
      <c r="L692" s="90"/>
    </row>
    <row r="693" spans="1:12">
      <c r="A693" s="65">
        <f t="shared" si="40"/>
        <v>1978</v>
      </c>
      <c r="B693" s="388">
        <v>28580</v>
      </c>
      <c r="C693" s="393">
        <v>2023.8064516129032</v>
      </c>
      <c r="D693" s="391">
        <f t="shared" si="41"/>
        <v>124.43900826446281</v>
      </c>
      <c r="I693" s="90"/>
      <c r="J693" s="90"/>
      <c r="K693" s="90"/>
      <c r="L693" s="90"/>
    </row>
    <row r="694" spans="1:12">
      <c r="A694" s="65">
        <f t="shared" si="40"/>
        <v>1978</v>
      </c>
      <c r="B694" s="388">
        <v>28610</v>
      </c>
      <c r="C694" s="393">
        <v>2833.3333333333335</v>
      </c>
      <c r="D694" s="391">
        <f t="shared" si="41"/>
        <v>168.59504132231405</v>
      </c>
      <c r="I694" s="90"/>
      <c r="J694" s="90"/>
      <c r="K694" s="90"/>
      <c r="L694" s="90"/>
    </row>
    <row r="695" spans="1:12">
      <c r="A695" s="65">
        <f t="shared" si="40"/>
        <v>1978</v>
      </c>
      <c r="B695" s="388">
        <v>28641</v>
      </c>
      <c r="C695" s="393">
        <v>3367.4193548387098</v>
      </c>
      <c r="D695" s="391">
        <f t="shared" si="41"/>
        <v>207.05454545454546</v>
      </c>
      <c r="I695" s="90"/>
      <c r="J695" s="90"/>
      <c r="K695" s="90"/>
      <c r="L695" s="90"/>
    </row>
    <row r="696" spans="1:12">
      <c r="A696" s="65">
        <f t="shared" si="40"/>
        <v>1978</v>
      </c>
      <c r="B696" s="388">
        <v>28671</v>
      </c>
      <c r="C696" s="393">
        <v>2226.0666666666666</v>
      </c>
      <c r="D696" s="391">
        <f t="shared" si="41"/>
        <v>132.4601652892562</v>
      </c>
      <c r="I696" s="90"/>
      <c r="J696" s="90"/>
      <c r="K696" s="90"/>
      <c r="L696" s="90"/>
    </row>
    <row r="697" spans="1:12">
      <c r="A697" s="65">
        <f t="shared" si="40"/>
        <v>1978</v>
      </c>
      <c r="B697" s="388">
        <v>28702</v>
      </c>
      <c r="C697" s="393">
        <v>986.32258064516134</v>
      </c>
      <c r="D697" s="391">
        <f t="shared" si="41"/>
        <v>60.646611570247934</v>
      </c>
      <c r="I697" s="90"/>
      <c r="J697" s="90"/>
      <c r="K697" s="90"/>
      <c r="L697" s="90"/>
    </row>
    <row r="698" spans="1:12">
      <c r="A698" s="65">
        <f t="shared" si="40"/>
        <v>1978</v>
      </c>
      <c r="B698" s="388">
        <v>28733</v>
      </c>
      <c r="C698" s="393">
        <v>736.48387096774195</v>
      </c>
      <c r="D698" s="391">
        <f t="shared" si="41"/>
        <v>45.284628099173553</v>
      </c>
      <c r="I698" s="90"/>
      <c r="J698" s="90"/>
      <c r="K698" s="90"/>
      <c r="L698" s="90"/>
    </row>
    <row r="699" spans="1:12">
      <c r="A699" s="65">
        <f t="shared" si="40"/>
        <v>1978</v>
      </c>
      <c r="B699" s="388">
        <v>28763</v>
      </c>
      <c r="C699" s="393">
        <v>541.83333333333337</v>
      </c>
      <c r="D699" s="391">
        <f t="shared" si="41"/>
        <v>32.24132231404959</v>
      </c>
      <c r="I699" s="90"/>
      <c r="J699" s="90"/>
      <c r="K699" s="90"/>
      <c r="L699" s="90"/>
    </row>
    <row r="700" spans="1:12">
      <c r="A700" s="65">
        <f t="shared" si="40"/>
        <v>1979</v>
      </c>
      <c r="B700" s="388">
        <v>28794</v>
      </c>
      <c r="C700" s="393">
        <v>315.87096774193549</v>
      </c>
      <c r="D700" s="391">
        <f t="shared" si="41"/>
        <v>19.422148760330579</v>
      </c>
      <c r="I700" s="90"/>
      <c r="J700" s="90"/>
      <c r="K700" s="90"/>
      <c r="L700" s="90"/>
    </row>
    <row r="701" spans="1:12">
      <c r="A701" s="65">
        <f t="shared" si="40"/>
        <v>1979</v>
      </c>
      <c r="B701" s="388">
        <v>28824</v>
      </c>
      <c r="C701" s="393">
        <v>686.3</v>
      </c>
      <c r="D701" s="391">
        <f t="shared" si="41"/>
        <v>40.837685950413224</v>
      </c>
      <c r="I701" s="90"/>
      <c r="J701" s="90"/>
      <c r="K701" s="90"/>
      <c r="L701" s="90"/>
    </row>
    <row r="702" spans="1:12">
      <c r="A702" s="65">
        <f t="shared" si="40"/>
        <v>1979</v>
      </c>
      <c r="B702" s="388">
        <v>28855</v>
      </c>
      <c r="C702" s="393">
        <v>570.51612903225805</v>
      </c>
      <c r="D702" s="391">
        <f t="shared" si="41"/>
        <v>35.079669421487601</v>
      </c>
      <c r="I702" s="90"/>
      <c r="J702" s="90"/>
      <c r="K702" s="90"/>
      <c r="L702" s="90"/>
    </row>
    <row r="703" spans="1:12">
      <c r="A703" s="65">
        <f t="shared" si="40"/>
        <v>1979</v>
      </c>
      <c r="B703" s="388">
        <v>28886</v>
      </c>
      <c r="C703" s="393">
        <v>1373.516129032258</v>
      </c>
      <c r="D703" s="391">
        <f t="shared" si="41"/>
        <v>84.454214876033063</v>
      </c>
      <c r="I703" s="90"/>
      <c r="J703" s="90"/>
      <c r="K703" s="90"/>
      <c r="L703" s="90"/>
    </row>
    <row r="704" spans="1:12">
      <c r="A704" s="65">
        <f t="shared" si="40"/>
        <v>1979</v>
      </c>
      <c r="B704" s="388">
        <v>28914</v>
      </c>
      <c r="C704" s="393">
        <v>1161.5714285714287</v>
      </c>
      <c r="D704" s="391">
        <f t="shared" si="41"/>
        <v>64.510413223140503</v>
      </c>
      <c r="I704" s="90"/>
      <c r="J704" s="90"/>
      <c r="K704" s="90"/>
      <c r="L704" s="90"/>
    </row>
    <row r="705" spans="1:12">
      <c r="A705" s="65">
        <f t="shared" si="40"/>
        <v>1979</v>
      </c>
      <c r="B705" s="388">
        <v>28945</v>
      </c>
      <c r="C705" s="393">
        <v>1402.8387096774193</v>
      </c>
      <c r="D705" s="391">
        <f t="shared" si="41"/>
        <v>86.257190082644627</v>
      </c>
      <c r="I705" s="90"/>
      <c r="J705" s="90"/>
      <c r="K705" s="90"/>
      <c r="L705" s="90"/>
    </row>
    <row r="706" spans="1:12">
      <c r="A706" s="65">
        <f t="shared" si="40"/>
        <v>1979</v>
      </c>
      <c r="B706" s="388">
        <v>28975</v>
      </c>
      <c r="C706" s="393">
        <v>1903.3666666666666</v>
      </c>
      <c r="D706" s="391">
        <f t="shared" si="41"/>
        <v>113.25818181818182</v>
      </c>
      <c r="I706" s="90"/>
      <c r="J706" s="90"/>
      <c r="K706" s="90"/>
      <c r="L706" s="90"/>
    </row>
    <row r="707" spans="1:12">
      <c r="A707" s="65">
        <f t="shared" si="40"/>
        <v>1979</v>
      </c>
      <c r="B707" s="388">
        <v>29006</v>
      </c>
      <c r="C707" s="393">
        <v>3065.8064516129034</v>
      </c>
      <c r="D707" s="391">
        <f t="shared" si="41"/>
        <v>188.5090909090909</v>
      </c>
      <c r="I707" s="90"/>
      <c r="J707" s="90"/>
      <c r="K707" s="90"/>
      <c r="L707" s="90"/>
    </row>
    <row r="708" spans="1:12">
      <c r="A708" s="65">
        <f t="shared" si="40"/>
        <v>1979</v>
      </c>
      <c r="B708" s="388">
        <v>29036</v>
      </c>
      <c r="C708" s="393">
        <v>1276.3666666666666</v>
      </c>
      <c r="D708" s="391">
        <f t="shared" si="41"/>
        <v>75.949090909090913</v>
      </c>
      <c r="I708" s="90"/>
      <c r="J708" s="90"/>
      <c r="K708" s="90"/>
      <c r="L708" s="90"/>
    </row>
    <row r="709" spans="1:12">
      <c r="A709" s="65">
        <f t="shared" si="40"/>
        <v>1979</v>
      </c>
      <c r="B709" s="388">
        <v>29067</v>
      </c>
      <c r="C709" s="393">
        <v>953.25806451612902</v>
      </c>
      <c r="D709" s="391">
        <f t="shared" si="41"/>
        <v>58.613553719008266</v>
      </c>
      <c r="I709" s="90"/>
      <c r="J709" s="90"/>
      <c r="K709" s="90"/>
      <c r="L709" s="90"/>
    </row>
    <row r="710" spans="1:12">
      <c r="A710" s="65">
        <f t="shared" si="40"/>
        <v>1979</v>
      </c>
      <c r="B710" s="388">
        <v>29098</v>
      </c>
      <c r="C710" s="393">
        <v>936.06451612903231</v>
      </c>
      <c r="D710" s="391">
        <f t="shared" si="41"/>
        <v>57.556363636363635</v>
      </c>
      <c r="I710" s="90"/>
      <c r="J710" s="90"/>
      <c r="K710" s="90"/>
      <c r="L710" s="90"/>
    </row>
    <row r="711" spans="1:12">
      <c r="A711" s="65">
        <f t="shared" si="40"/>
        <v>1979</v>
      </c>
      <c r="B711" s="388">
        <v>29128</v>
      </c>
      <c r="C711" s="393">
        <v>918</v>
      </c>
      <c r="D711" s="391">
        <f t="shared" si="41"/>
        <v>54.624793388429751</v>
      </c>
      <c r="I711" s="90"/>
      <c r="J711" s="90"/>
      <c r="K711" s="90"/>
      <c r="L711" s="90"/>
    </row>
    <row r="712" spans="1:12">
      <c r="A712" s="65">
        <f t="shared" si="40"/>
        <v>1980</v>
      </c>
      <c r="B712" s="388">
        <v>29159</v>
      </c>
      <c r="C712" s="393">
        <v>588.0322580645161</v>
      </c>
      <c r="D712" s="391">
        <f t="shared" si="41"/>
        <v>36.156694214876033</v>
      </c>
      <c r="I712" s="90"/>
      <c r="J712" s="90"/>
      <c r="K712" s="90"/>
      <c r="L712" s="90"/>
    </row>
    <row r="713" spans="1:12">
      <c r="A713" s="65">
        <f t="shared" si="40"/>
        <v>1980</v>
      </c>
      <c r="B713" s="388">
        <v>29189</v>
      </c>
      <c r="C713" s="393">
        <v>477</v>
      </c>
      <c r="D713" s="391">
        <f t="shared" si="41"/>
        <v>28.383471074380164</v>
      </c>
      <c r="I713" s="90"/>
      <c r="J713" s="90"/>
      <c r="K713" s="90"/>
      <c r="L713" s="90"/>
    </row>
    <row r="714" spans="1:12">
      <c r="A714" s="65">
        <f t="shared" si="40"/>
        <v>1980</v>
      </c>
      <c r="B714" s="388">
        <v>29220</v>
      </c>
      <c r="C714" s="393">
        <v>798.80645161290317</v>
      </c>
      <c r="D714" s="391">
        <f t="shared" si="41"/>
        <v>49.116694214876034</v>
      </c>
      <c r="I714" s="90"/>
      <c r="J714" s="90"/>
      <c r="K714" s="90"/>
      <c r="L714" s="90"/>
    </row>
    <row r="715" spans="1:12">
      <c r="A715" s="65">
        <f t="shared" si="40"/>
        <v>1980</v>
      </c>
      <c r="B715" s="388">
        <v>29251</v>
      </c>
      <c r="C715" s="393">
        <v>4027.483870967742</v>
      </c>
      <c r="D715" s="391">
        <f t="shared" si="41"/>
        <v>247.64033057851239</v>
      </c>
      <c r="I715" s="90"/>
      <c r="J715" s="90"/>
      <c r="K715" s="90"/>
      <c r="L715" s="90"/>
    </row>
    <row r="716" spans="1:12">
      <c r="A716" s="65">
        <f t="shared" si="40"/>
        <v>1980</v>
      </c>
      <c r="B716" s="388">
        <v>29280</v>
      </c>
      <c r="C716" s="393">
        <v>3299.655172413793</v>
      </c>
      <c r="D716" s="391">
        <f t="shared" si="41"/>
        <v>189.79834710743802</v>
      </c>
      <c r="I716" s="90"/>
      <c r="J716" s="90"/>
      <c r="K716" s="90"/>
      <c r="L716" s="90"/>
    </row>
    <row r="717" spans="1:12">
      <c r="A717" s="65">
        <f t="shared" si="40"/>
        <v>1980</v>
      </c>
      <c r="B717" s="388">
        <v>29311</v>
      </c>
      <c r="C717" s="393">
        <v>2343.2258064516127</v>
      </c>
      <c r="D717" s="391">
        <f t="shared" si="41"/>
        <v>144.0793388429752</v>
      </c>
      <c r="I717" s="90"/>
      <c r="J717" s="90"/>
      <c r="K717" s="90"/>
      <c r="L717" s="90"/>
    </row>
    <row r="718" spans="1:12">
      <c r="A718" s="65">
        <f t="shared" si="40"/>
        <v>1980</v>
      </c>
      <c r="B718" s="388">
        <v>29341</v>
      </c>
      <c r="C718" s="393">
        <v>2706.3333333333335</v>
      </c>
      <c r="D718" s="391">
        <f t="shared" si="41"/>
        <v>161.03801652892562</v>
      </c>
      <c r="I718" s="90"/>
      <c r="J718" s="90"/>
      <c r="K718" s="90"/>
      <c r="L718" s="90"/>
    </row>
    <row r="719" spans="1:12">
      <c r="A719" s="65">
        <f t="shared" si="40"/>
        <v>1980</v>
      </c>
      <c r="B719" s="388">
        <v>29372</v>
      </c>
      <c r="C719" s="393">
        <v>3075.1612903225805</v>
      </c>
      <c r="D719" s="391">
        <f t="shared" si="41"/>
        <v>189.08429752066115</v>
      </c>
      <c r="I719" s="90"/>
      <c r="J719" s="90"/>
      <c r="K719" s="90"/>
      <c r="L719" s="90"/>
    </row>
    <row r="720" spans="1:12">
      <c r="A720" s="65">
        <f t="shared" si="40"/>
        <v>1980</v>
      </c>
      <c r="B720" s="388">
        <v>29402</v>
      </c>
      <c r="C720" s="393">
        <v>1964.4</v>
      </c>
      <c r="D720" s="391">
        <f t="shared" si="41"/>
        <v>116.88991735537191</v>
      </c>
      <c r="I720" s="90"/>
      <c r="J720" s="90"/>
      <c r="K720" s="90"/>
      <c r="L720" s="90"/>
    </row>
    <row r="721" spans="1:12">
      <c r="A721" s="65">
        <f t="shared" ref="A721:A784" si="42">IF(MONTH(B721)&gt;9,YEAR(B721)+1,YEAR(B721))</f>
        <v>1980</v>
      </c>
      <c r="B721" s="388">
        <v>29433</v>
      </c>
      <c r="C721" s="393">
        <v>1584.4516129032259</v>
      </c>
      <c r="D721" s="391">
        <f t="shared" ref="D721:D784" si="43">IF(C721&lt;&gt;-901,C721*DAY(B721)*24*60*60/(220*22*9*1000),-901)</f>
        <v>97.424132231404954</v>
      </c>
      <c r="I721" s="90"/>
      <c r="J721" s="90"/>
      <c r="K721" s="90"/>
      <c r="L721" s="90"/>
    </row>
    <row r="722" spans="1:12">
      <c r="A722" s="65">
        <f t="shared" si="42"/>
        <v>1980</v>
      </c>
      <c r="B722" s="388">
        <v>29464</v>
      </c>
      <c r="C722" s="393">
        <v>965.29032258064512</v>
      </c>
      <c r="D722" s="391">
        <f t="shared" si="43"/>
        <v>59.353388429752066</v>
      </c>
      <c r="I722" s="90"/>
      <c r="J722" s="90"/>
      <c r="K722" s="90"/>
      <c r="L722" s="90"/>
    </row>
    <row r="723" spans="1:12">
      <c r="A723" s="65">
        <f t="shared" si="42"/>
        <v>1980</v>
      </c>
      <c r="B723" s="388">
        <v>29494</v>
      </c>
      <c r="C723" s="393">
        <v>1327.6</v>
      </c>
      <c r="D723" s="391">
        <f t="shared" si="43"/>
        <v>78.997685950413228</v>
      </c>
      <c r="I723" s="90"/>
      <c r="J723" s="90"/>
      <c r="K723" s="90"/>
      <c r="L723" s="90"/>
    </row>
    <row r="724" spans="1:12">
      <c r="A724" s="65">
        <f t="shared" si="42"/>
        <v>1981</v>
      </c>
      <c r="B724" s="388">
        <v>29525</v>
      </c>
      <c r="C724" s="393">
        <v>657.51612903225805</v>
      </c>
      <c r="D724" s="391">
        <f t="shared" si="43"/>
        <v>40.42909090909091</v>
      </c>
      <c r="I724" s="90"/>
      <c r="J724" s="90"/>
      <c r="K724" s="90"/>
      <c r="L724" s="90"/>
    </row>
    <row r="725" spans="1:12">
      <c r="A725" s="65">
        <f t="shared" si="42"/>
        <v>1981</v>
      </c>
      <c r="B725" s="388">
        <v>29555</v>
      </c>
      <c r="C725" s="393">
        <v>638.56666666666672</v>
      </c>
      <c r="D725" s="391">
        <f t="shared" si="43"/>
        <v>37.997355371900824</v>
      </c>
      <c r="I725" s="90"/>
      <c r="J725" s="90"/>
      <c r="K725" s="90"/>
      <c r="L725" s="90"/>
    </row>
    <row r="726" spans="1:12">
      <c r="A726" s="65">
        <f t="shared" si="42"/>
        <v>1981</v>
      </c>
      <c r="B726" s="388">
        <v>29586</v>
      </c>
      <c r="C726" s="393">
        <v>884.9677419354839</v>
      </c>
      <c r="D726" s="391">
        <f t="shared" si="43"/>
        <v>54.414545454545454</v>
      </c>
      <c r="I726" s="90"/>
      <c r="J726" s="90"/>
      <c r="K726" s="90"/>
      <c r="L726" s="90"/>
    </row>
    <row r="727" spans="1:12">
      <c r="A727" s="65">
        <f t="shared" si="42"/>
        <v>1981</v>
      </c>
      <c r="B727" s="388">
        <v>29617</v>
      </c>
      <c r="C727" s="393">
        <v>760.19354838709683</v>
      </c>
      <c r="D727" s="391">
        <f t="shared" si="43"/>
        <v>46.742479338842976</v>
      </c>
      <c r="I727" s="90"/>
      <c r="J727" s="90"/>
      <c r="K727" s="90"/>
      <c r="L727" s="90"/>
    </row>
    <row r="728" spans="1:12">
      <c r="A728" s="65">
        <f t="shared" si="42"/>
        <v>1981</v>
      </c>
      <c r="B728" s="388">
        <v>29645</v>
      </c>
      <c r="C728" s="393">
        <v>809.96428571428567</v>
      </c>
      <c r="D728" s="391">
        <f t="shared" si="43"/>
        <v>44.983140495867765</v>
      </c>
      <c r="I728" s="90"/>
      <c r="J728" s="90"/>
      <c r="K728" s="90"/>
      <c r="L728" s="90"/>
    </row>
    <row r="729" spans="1:12">
      <c r="A729" s="65">
        <f t="shared" si="42"/>
        <v>1981</v>
      </c>
      <c r="B729" s="388">
        <v>29676</v>
      </c>
      <c r="C729" s="393">
        <v>993.19354838709683</v>
      </c>
      <c r="D729" s="391">
        <f t="shared" si="43"/>
        <v>61.06909090909091</v>
      </c>
      <c r="I729" s="90"/>
      <c r="J729" s="90"/>
      <c r="K729" s="90"/>
      <c r="L729" s="90"/>
    </row>
    <row r="730" spans="1:12">
      <c r="A730" s="65">
        <f t="shared" si="42"/>
        <v>1981</v>
      </c>
      <c r="B730" s="388">
        <v>29706</v>
      </c>
      <c r="C730" s="393">
        <v>987.63333333333333</v>
      </c>
      <c r="D730" s="391">
        <f t="shared" si="43"/>
        <v>58.768264462809917</v>
      </c>
      <c r="I730" s="90"/>
      <c r="J730" s="90"/>
      <c r="K730" s="90"/>
      <c r="L730" s="90"/>
    </row>
    <row r="731" spans="1:12">
      <c r="A731" s="65">
        <f t="shared" si="42"/>
        <v>1981</v>
      </c>
      <c r="B731" s="388">
        <v>29737</v>
      </c>
      <c r="C731" s="393">
        <v>907.67741935483866</v>
      </c>
      <c r="D731" s="391">
        <f t="shared" si="43"/>
        <v>55.810909090909092</v>
      </c>
      <c r="I731" s="90"/>
      <c r="J731" s="90"/>
      <c r="K731" s="90"/>
      <c r="L731" s="90"/>
    </row>
    <row r="732" spans="1:12">
      <c r="A732" s="65">
        <f t="shared" si="42"/>
        <v>1981</v>
      </c>
      <c r="B732" s="388">
        <v>29767</v>
      </c>
      <c r="C732" s="393">
        <v>583.06666666666672</v>
      </c>
      <c r="D732" s="391">
        <f t="shared" si="43"/>
        <v>34.694876033057852</v>
      </c>
      <c r="I732" s="90"/>
      <c r="J732" s="90"/>
      <c r="K732" s="90"/>
      <c r="L732" s="90"/>
    </row>
    <row r="733" spans="1:12">
      <c r="A733" s="65">
        <f t="shared" si="42"/>
        <v>1981</v>
      </c>
      <c r="B733" s="388">
        <v>29798</v>
      </c>
      <c r="C733" s="393">
        <v>849.48387096774195</v>
      </c>
      <c r="D733" s="391">
        <f t="shared" si="43"/>
        <v>52.232727272727274</v>
      </c>
      <c r="I733" s="90"/>
      <c r="J733" s="90"/>
      <c r="K733" s="90"/>
      <c r="L733" s="90"/>
    </row>
    <row r="734" spans="1:12">
      <c r="A734" s="65">
        <f t="shared" si="42"/>
        <v>1981</v>
      </c>
      <c r="B734" s="388">
        <v>29829</v>
      </c>
      <c r="C734" s="393">
        <v>841.87096774193549</v>
      </c>
      <c r="D734" s="391">
        <f t="shared" si="43"/>
        <v>51.764628099173557</v>
      </c>
      <c r="I734" s="90"/>
      <c r="J734" s="90"/>
      <c r="K734" s="90"/>
      <c r="L734" s="90"/>
    </row>
    <row r="735" spans="1:12">
      <c r="A735" s="65">
        <f t="shared" si="42"/>
        <v>1981</v>
      </c>
      <c r="B735" s="388">
        <v>29859</v>
      </c>
      <c r="C735" s="393">
        <v>758.5333333333333</v>
      </c>
      <c r="D735" s="391">
        <f t="shared" si="43"/>
        <v>45.135867768595041</v>
      </c>
      <c r="I735" s="90"/>
      <c r="J735" s="90"/>
      <c r="K735" s="90"/>
      <c r="L735" s="90"/>
    </row>
    <row r="736" spans="1:12">
      <c r="A736" s="65">
        <f t="shared" si="42"/>
        <v>1982</v>
      </c>
      <c r="B736" s="388">
        <v>29890</v>
      </c>
      <c r="C736" s="393">
        <v>430.54838709677421</v>
      </c>
      <c r="D736" s="391">
        <f t="shared" si="43"/>
        <v>26.473388429752067</v>
      </c>
      <c r="I736" s="90"/>
      <c r="J736" s="90"/>
      <c r="K736" s="90"/>
      <c r="L736" s="90"/>
    </row>
    <row r="737" spans="1:12">
      <c r="A737" s="65">
        <f t="shared" si="42"/>
        <v>1982</v>
      </c>
      <c r="B737" s="388">
        <v>29920</v>
      </c>
      <c r="C737" s="393">
        <v>1275.5</v>
      </c>
      <c r="D737" s="391">
        <f t="shared" si="43"/>
        <v>75.897520661157031</v>
      </c>
      <c r="I737" s="90"/>
      <c r="J737" s="90"/>
      <c r="K737" s="90"/>
      <c r="L737" s="90"/>
    </row>
    <row r="738" spans="1:12">
      <c r="A738" s="65">
        <f t="shared" si="42"/>
        <v>1982</v>
      </c>
      <c r="B738" s="388">
        <v>29951</v>
      </c>
      <c r="C738" s="393">
        <v>2330.5483870967741</v>
      </c>
      <c r="D738" s="391">
        <f t="shared" si="43"/>
        <v>143.2998347107438</v>
      </c>
      <c r="I738" s="90"/>
      <c r="J738" s="90"/>
      <c r="K738" s="90"/>
      <c r="L738" s="90"/>
    </row>
    <row r="739" spans="1:12">
      <c r="A739" s="65">
        <f t="shared" si="42"/>
        <v>1982</v>
      </c>
      <c r="B739" s="388">
        <v>29982</v>
      </c>
      <c r="C739" s="393">
        <v>2388.7096774193546</v>
      </c>
      <c r="D739" s="391">
        <f t="shared" si="43"/>
        <v>146.87603305785123</v>
      </c>
      <c r="I739" s="90"/>
      <c r="J739" s="90"/>
      <c r="K739" s="90"/>
      <c r="L739" s="90"/>
    </row>
    <row r="740" spans="1:12">
      <c r="A740" s="65">
        <f t="shared" si="42"/>
        <v>1982</v>
      </c>
      <c r="B740" s="388">
        <v>30010</v>
      </c>
      <c r="C740" s="393">
        <v>4370</v>
      </c>
      <c r="D740" s="391">
        <f t="shared" si="43"/>
        <v>242.69752066115703</v>
      </c>
      <c r="I740" s="90"/>
      <c r="J740" s="90"/>
      <c r="K740" s="90"/>
      <c r="L740" s="90"/>
    </row>
    <row r="741" spans="1:12">
      <c r="A741" s="65">
        <f t="shared" si="42"/>
        <v>1982</v>
      </c>
      <c r="B741" s="388">
        <v>30041</v>
      </c>
      <c r="C741" s="393">
        <v>3413.8709677419356</v>
      </c>
      <c r="D741" s="391">
        <f t="shared" si="43"/>
        <v>209.9107438016529</v>
      </c>
      <c r="I741" s="90"/>
      <c r="J741" s="90"/>
      <c r="K741" s="90"/>
      <c r="L741" s="90"/>
    </row>
    <row r="742" spans="1:12">
      <c r="A742" s="65">
        <f t="shared" si="42"/>
        <v>1982</v>
      </c>
      <c r="B742" s="388">
        <v>30071</v>
      </c>
      <c r="C742" s="393">
        <v>5381.666666666667</v>
      </c>
      <c r="D742" s="391">
        <f t="shared" si="43"/>
        <v>320.23140495867767</v>
      </c>
      <c r="I742" s="90"/>
      <c r="J742" s="90"/>
      <c r="K742" s="90"/>
      <c r="L742" s="90"/>
    </row>
    <row r="743" spans="1:12">
      <c r="A743" s="65">
        <f t="shared" si="42"/>
        <v>1982</v>
      </c>
      <c r="B743" s="388">
        <v>30102</v>
      </c>
      <c r="C743" s="393">
        <v>5166.7741935483873</v>
      </c>
      <c r="D743" s="391">
        <f t="shared" si="43"/>
        <v>317.69256198347108</v>
      </c>
      <c r="I743" s="90"/>
      <c r="J743" s="90"/>
      <c r="K743" s="90"/>
      <c r="L743" s="90"/>
    </row>
    <row r="744" spans="1:12">
      <c r="A744" s="65">
        <f t="shared" si="42"/>
        <v>1982</v>
      </c>
      <c r="B744" s="388">
        <v>30132</v>
      </c>
      <c r="C744" s="393">
        <v>3511</v>
      </c>
      <c r="D744" s="391">
        <f t="shared" si="43"/>
        <v>208.9190082644628</v>
      </c>
      <c r="I744" s="90"/>
      <c r="J744" s="90"/>
      <c r="K744" s="90"/>
      <c r="L744" s="90"/>
    </row>
    <row r="745" spans="1:12">
      <c r="A745" s="65">
        <f t="shared" si="42"/>
        <v>1982</v>
      </c>
      <c r="B745" s="388">
        <v>30163</v>
      </c>
      <c r="C745" s="393">
        <v>1723.0967741935483</v>
      </c>
      <c r="D745" s="391">
        <f t="shared" si="43"/>
        <v>105.94909090909091</v>
      </c>
      <c r="I745" s="90"/>
      <c r="J745" s="90"/>
      <c r="K745" s="90"/>
      <c r="L745" s="90"/>
    </row>
    <row r="746" spans="1:12">
      <c r="A746" s="65">
        <f t="shared" si="42"/>
        <v>1982</v>
      </c>
      <c r="B746" s="388">
        <v>30194</v>
      </c>
      <c r="C746" s="393">
        <v>1310.6129032258063</v>
      </c>
      <c r="D746" s="391">
        <f t="shared" si="43"/>
        <v>80.586446280991737</v>
      </c>
      <c r="I746" s="90"/>
      <c r="J746" s="90"/>
      <c r="K746" s="90"/>
      <c r="L746" s="90"/>
    </row>
    <row r="747" spans="1:12">
      <c r="A747" s="65">
        <f t="shared" si="42"/>
        <v>1982</v>
      </c>
      <c r="B747" s="388">
        <v>30224</v>
      </c>
      <c r="C747" s="393">
        <v>1134.1666666666667</v>
      </c>
      <c r="D747" s="391">
        <f t="shared" si="43"/>
        <v>67.487603305785129</v>
      </c>
      <c r="I747" s="90"/>
      <c r="J747" s="90"/>
      <c r="K747" s="90"/>
      <c r="L747" s="90"/>
    </row>
    <row r="748" spans="1:12">
      <c r="A748" s="65">
        <f t="shared" si="42"/>
        <v>1983</v>
      </c>
      <c r="B748" s="388">
        <v>30255</v>
      </c>
      <c r="C748" s="393">
        <v>877.87096774193549</v>
      </c>
      <c r="D748" s="391">
        <f t="shared" si="43"/>
        <v>53.978181818181817</v>
      </c>
      <c r="I748" s="90"/>
      <c r="J748" s="90"/>
      <c r="K748" s="90"/>
      <c r="L748" s="90"/>
    </row>
    <row r="749" spans="1:12">
      <c r="A749" s="65">
        <f t="shared" si="42"/>
        <v>1983</v>
      </c>
      <c r="B749" s="388">
        <v>30285</v>
      </c>
      <c r="C749" s="393">
        <v>1846.7666666666667</v>
      </c>
      <c r="D749" s="391">
        <f t="shared" si="43"/>
        <v>109.8902479338843</v>
      </c>
      <c r="I749" s="90"/>
      <c r="J749" s="90"/>
      <c r="K749" s="90"/>
      <c r="L749" s="90"/>
    </row>
    <row r="750" spans="1:12">
      <c r="A750" s="65">
        <f t="shared" si="42"/>
        <v>1983</v>
      </c>
      <c r="B750" s="388">
        <v>30316</v>
      </c>
      <c r="C750" s="393">
        <v>2601.9354838709678</v>
      </c>
      <c r="D750" s="391">
        <f t="shared" si="43"/>
        <v>159.98677685950412</v>
      </c>
      <c r="I750" s="90"/>
      <c r="J750" s="90"/>
      <c r="K750" s="90"/>
      <c r="L750" s="90"/>
    </row>
    <row r="751" spans="1:12">
      <c r="A751" s="65">
        <f t="shared" si="42"/>
        <v>1983</v>
      </c>
      <c r="B751" s="388">
        <v>30347</v>
      </c>
      <c r="C751" s="393">
        <v>2220.9677419354839</v>
      </c>
      <c r="D751" s="391">
        <f t="shared" si="43"/>
        <v>136.56198347107437</v>
      </c>
      <c r="I751" s="90"/>
      <c r="J751" s="90"/>
      <c r="K751" s="90"/>
      <c r="L751" s="90"/>
    </row>
    <row r="752" spans="1:12">
      <c r="A752" s="65">
        <f t="shared" si="42"/>
        <v>1983</v>
      </c>
      <c r="B752" s="388">
        <v>30375</v>
      </c>
      <c r="C752" s="393">
        <v>3790.3571428571427</v>
      </c>
      <c r="D752" s="391">
        <f t="shared" si="43"/>
        <v>210.50578512396694</v>
      </c>
      <c r="I752" s="90"/>
      <c r="J752" s="90"/>
      <c r="K752" s="90"/>
      <c r="L752" s="90"/>
    </row>
    <row r="753" spans="1:12">
      <c r="A753" s="65">
        <f t="shared" si="42"/>
        <v>1983</v>
      </c>
      <c r="B753" s="388">
        <v>30406</v>
      </c>
      <c r="C753" s="393">
        <v>5561.2903225806449</v>
      </c>
      <c r="D753" s="391">
        <f t="shared" si="43"/>
        <v>341.95041322314052</v>
      </c>
      <c r="I753" s="90"/>
      <c r="J753" s="90"/>
      <c r="K753" s="90"/>
      <c r="L753" s="90"/>
    </row>
    <row r="754" spans="1:12">
      <c r="A754" s="65">
        <f t="shared" si="42"/>
        <v>1983</v>
      </c>
      <c r="B754" s="388">
        <v>30436</v>
      </c>
      <c r="C754" s="393">
        <v>4278.666666666667</v>
      </c>
      <c r="D754" s="391">
        <f t="shared" si="43"/>
        <v>254.59834710743806</v>
      </c>
      <c r="I754" s="90"/>
      <c r="J754" s="90"/>
      <c r="K754" s="90"/>
      <c r="L754" s="90"/>
    </row>
    <row r="755" spans="1:12">
      <c r="A755" s="65">
        <f t="shared" si="42"/>
        <v>1983</v>
      </c>
      <c r="B755" s="388">
        <v>30467</v>
      </c>
      <c r="C755" s="393">
        <v>5443.8709677419356</v>
      </c>
      <c r="D755" s="391">
        <f t="shared" si="43"/>
        <v>334.73057851239668</v>
      </c>
      <c r="I755" s="90"/>
      <c r="J755" s="90"/>
      <c r="K755" s="90"/>
      <c r="L755" s="90"/>
    </row>
    <row r="756" spans="1:12">
      <c r="A756" s="65">
        <f t="shared" si="42"/>
        <v>1983</v>
      </c>
      <c r="B756" s="388">
        <v>30497</v>
      </c>
      <c r="C756" s="393">
        <v>6496</v>
      </c>
      <c r="D756" s="391">
        <f t="shared" si="43"/>
        <v>386.53884297520659</v>
      </c>
      <c r="I756" s="90"/>
      <c r="J756" s="90"/>
      <c r="K756" s="90"/>
      <c r="L756" s="90"/>
    </row>
    <row r="757" spans="1:12">
      <c r="A757" s="65">
        <f t="shared" si="42"/>
        <v>1983</v>
      </c>
      <c r="B757" s="388">
        <v>30528</v>
      </c>
      <c r="C757" s="393">
        <v>3648.3870967741937</v>
      </c>
      <c r="D757" s="391">
        <f t="shared" si="43"/>
        <v>224.3305785123967</v>
      </c>
      <c r="I757" s="90"/>
      <c r="J757" s="90"/>
      <c r="K757" s="90"/>
      <c r="L757" s="90"/>
    </row>
    <row r="758" spans="1:12">
      <c r="A758" s="65">
        <f t="shared" si="42"/>
        <v>1983</v>
      </c>
      <c r="B758" s="388">
        <v>30559</v>
      </c>
      <c r="C758" s="393">
        <v>1483.3870967741937</v>
      </c>
      <c r="D758" s="391">
        <f t="shared" si="43"/>
        <v>91.2099173553719</v>
      </c>
      <c r="I758" s="90"/>
      <c r="J758" s="90"/>
      <c r="K758" s="90"/>
      <c r="L758" s="90"/>
    </row>
    <row r="759" spans="1:12">
      <c r="A759" s="65">
        <f t="shared" si="42"/>
        <v>1983</v>
      </c>
      <c r="B759" s="388">
        <v>30589</v>
      </c>
      <c r="C759" s="393">
        <v>1122.5666666666666</v>
      </c>
      <c r="D759" s="391">
        <f t="shared" si="43"/>
        <v>66.797355371900821</v>
      </c>
      <c r="I759" s="90"/>
      <c r="J759" s="90"/>
      <c r="K759" s="90"/>
      <c r="L759" s="90"/>
    </row>
    <row r="760" spans="1:12">
      <c r="A760" s="65">
        <f t="shared" si="42"/>
        <v>1984</v>
      </c>
      <c r="B760" s="388">
        <v>30620</v>
      </c>
      <c r="C760" s="393">
        <v>934.90322580645159</v>
      </c>
      <c r="D760" s="391">
        <f t="shared" si="43"/>
        <v>57.484958677685952</v>
      </c>
      <c r="I760" s="90"/>
      <c r="J760" s="90"/>
      <c r="K760" s="90"/>
      <c r="L760" s="90"/>
    </row>
    <row r="761" spans="1:12">
      <c r="A761" s="65">
        <f t="shared" si="42"/>
        <v>1984</v>
      </c>
      <c r="B761" s="388">
        <v>30650</v>
      </c>
      <c r="C761" s="393">
        <v>3805.9666666666667</v>
      </c>
      <c r="D761" s="391">
        <f t="shared" si="43"/>
        <v>226.4707438016529</v>
      </c>
      <c r="I761" s="90"/>
      <c r="J761" s="90"/>
      <c r="K761" s="90"/>
      <c r="L761" s="90"/>
    </row>
    <row r="762" spans="1:12">
      <c r="A762" s="65">
        <f t="shared" si="42"/>
        <v>1984</v>
      </c>
      <c r="B762" s="388">
        <v>30681</v>
      </c>
      <c r="C762" s="393">
        <v>4632.5806451612907</v>
      </c>
      <c r="D762" s="391">
        <f t="shared" si="43"/>
        <v>284.84628099173551</v>
      </c>
      <c r="I762" s="90"/>
      <c r="J762" s="90"/>
      <c r="K762" s="90"/>
      <c r="L762" s="90"/>
    </row>
    <row r="763" spans="1:12">
      <c r="A763" s="65">
        <f t="shared" si="42"/>
        <v>1984</v>
      </c>
      <c r="B763" s="388">
        <v>30712</v>
      </c>
      <c r="C763" s="393">
        <v>2974.516129032258</v>
      </c>
      <c r="D763" s="391">
        <f t="shared" si="43"/>
        <v>182.89586776859505</v>
      </c>
      <c r="I763" s="90"/>
      <c r="J763" s="90"/>
      <c r="K763" s="90"/>
      <c r="L763" s="90"/>
    </row>
    <row r="764" spans="1:12">
      <c r="A764" s="65">
        <f t="shared" si="42"/>
        <v>1984</v>
      </c>
      <c r="B764" s="388">
        <v>30741</v>
      </c>
      <c r="C764" s="393">
        <v>2208.9655172413795</v>
      </c>
      <c r="D764" s="391">
        <f t="shared" si="43"/>
        <v>127.06115702479342</v>
      </c>
      <c r="I764" s="90"/>
      <c r="J764" s="90"/>
      <c r="K764" s="90"/>
      <c r="L764" s="90"/>
    </row>
    <row r="765" spans="1:12">
      <c r="A765" s="65">
        <f t="shared" si="42"/>
        <v>1984</v>
      </c>
      <c r="B765" s="388">
        <v>30772</v>
      </c>
      <c r="C765" s="393">
        <v>2363.5483870967741</v>
      </c>
      <c r="D765" s="391">
        <f t="shared" si="43"/>
        <v>145.32892561983471</v>
      </c>
      <c r="I765" s="90"/>
      <c r="J765" s="90"/>
      <c r="K765" s="90"/>
      <c r="L765" s="90"/>
    </row>
    <row r="766" spans="1:12">
      <c r="A766" s="65">
        <f t="shared" si="42"/>
        <v>1984</v>
      </c>
      <c r="B766" s="388">
        <v>30802</v>
      </c>
      <c r="C766" s="393">
        <v>2491</v>
      </c>
      <c r="D766" s="391">
        <f t="shared" si="43"/>
        <v>148.22479338842976</v>
      </c>
      <c r="I766" s="90"/>
      <c r="J766" s="90"/>
      <c r="K766" s="90"/>
      <c r="L766" s="90"/>
    </row>
    <row r="767" spans="1:12">
      <c r="A767" s="65">
        <f t="shared" si="42"/>
        <v>1984</v>
      </c>
      <c r="B767" s="388">
        <v>30833</v>
      </c>
      <c r="C767" s="393">
        <v>2410</v>
      </c>
      <c r="D767" s="391">
        <f t="shared" si="43"/>
        <v>148.18512396694214</v>
      </c>
      <c r="I767" s="90"/>
      <c r="J767" s="90"/>
      <c r="K767" s="90"/>
      <c r="L767" s="90"/>
    </row>
    <row r="768" spans="1:12">
      <c r="A768" s="65">
        <f t="shared" si="42"/>
        <v>1984</v>
      </c>
      <c r="B768" s="388">
        <v>30863</v>
      </c>
      <c r="C768" s="393">
        <v>1482.6666666666667</v>
      </c>
      <c r="D768" s="391">
        <f t="shared" si="43"/>
        <v>88.224793388429745</v>
      </c>
      <c r="I768" s="90"/>
      <c r="J768" s="90"/>
      <c r="K768" s="90"/>
      <c r="L768" s="90"/>
    </row>
    <row r="769" spans="1:12">
      <c r="A769" s="65">
        <f t="shared" si="42"/>
        <v>1984</v>
      </c>
      <c r="B769" s="388">
        <v>30894</v>
      </c>
      <c r="C769" s="393">
        <v>866.51612903225805</v>
      </c>
      <c r="D769" s="391">
        <f t="shared" si="43"/>
        <v>53.28</v>
      </c>
      <c r="I769" s="90"/>
      <c r="J769" s="90"/>
      <c r="K769" s="90"/>
      <c r="L769" s="90"/>
    </row>
    <row r="770" spans="1:12">
      <c r="A770" s="65">
        <f t="shared" si="42"/>
        <v>1984</v>
      </c>
      <c r="B770" s="388">
        <v>30925</v>
      </c>
      <c r="C770" s="393">
        <v>1107.6129032258063</v>
      </c>
      <c r="D770" s="391">
        <f t="shared" si="43"/>
        <v>68.104462809917351</v>
      </c>
      <c r="I770" s="90"/>
      <c r="J770" s="90"/>
      <c r="K770" s="90"/>
      <c r="L770" s="90"/>
    </row>
    <row r="771" spans="1:12">
      <c r="A771" s="65">
        <f t="shared" si="42"/>
        <v>1984</v>
      </c>
      <c r="B771" s="388">
        <v>30955</v>
      </c>
      <c r="C771" s="393">
        <v>1003.5333333333333</v>
      </c>
      <c r="D771" s="391">
        <f t="shared" si="43"/>
        <v>59.714380165289256</v>
      </c>
      <c r="I771" s="90"/>
      <c r="J771" s="90"/>
      <c r="K771" s="90"/>
      <c r="L771" s="90"/>
    </row>
    <row r="772" spans="1:12">
      <c r="A772" s="65">
        <f t="shared" si="42"/>
        <v>1985</v>
      </c>
      <c r="B772" s="388">
        <v>30986</v>
      </c>
      <c r="C772" s="393">
        <v>645.87096774193549</v>
      </c>
      <c r="D772" s="391">
        <f t="shared" si="43"/>
        <v>39.713057851239668</v>
      </c>
      <c r="I772" s="90"/>
      <c r="J772" s="90"/>
      <c r="K772" s="90"/>
      <c r="L772" s="90"/>
    </row>
    <row r="773" spans="1:12">
      <c r="A773" s="65">
        <f t="shared" si="42"/>
        <v>1985</v>
      </c>
      <c r="B773" s="388">
        <v>31016</v>
      </c>
      <c r="C773" s="393">
        <v>942.8</v>
      </c>
      <c r="D773" s="391">
        <f t="shared" si="43"/>
        <v>56.100495867768593</v>
      </c>
      <c r="I773" s="90"/>
      <c r="J773" s="90"/>
      <c r="K773" s="90"/>
      <c r="L773" s="90"/>
    </row>
    <row r="774" spans="1:12">
      <c r="A774" s="65">
        <f t="shared" si="42"/>
        <v>1985</v>
      </c>
      <c r="B774" s="388">
        <v>31047</v>
      </c>
      <c r="C774" s="393">
        <v>842</v>
      </c>
      <c r="D774" s="391">
        <f t="shared" si="43"/>
        <v>51.772561983471071</v>
      </c>
      <c r="I774" s="90"/>
      <c r="J774" s="90"/>
      <c r="K774" s="90"/>
      <c r="L774" s="90"/>
    </row>
    <row r="775" spans="1:12">
      <c r="A775" s="65">
        <f t="shared" si="42"/>
        <v>1985</v>
      </c>
      <c r="B775" s="388">
        <v>31078</v>
      </c>
      <c r="C775" s="393">
        <v>743.64516129032256</v>
      </c>
      <c r="D775" s="391">
        <f t="shared" si="43"/>
        <v>45.724958677685947</v>
      </c>
      <c r="I775" s="90"/>
      <c r="J775" s="90"/>
      <c r="K775" s="90"/>
      <c r="L775" s="90"/>
    </row>
    <row r="776" spans="1:12">
      <c r="A776" s="65">
        <f t="shared" si="42"/>
        <v>1985</v>
      </c>
      <c r="B776" s="388">
        <v>31106</v>
      </c>
      <c r="C776" s="393">
        <v>1318.3928571428571</v>
      </c>
      <c r="D776" s="391">
        <f t="shared" si="43"/>
        <v>73.219834710743797</v>
      </c>
      <c r="I776" s="90"/>
      <c r="J776" s="90"/>
      <c r="K776" s="90"/>
      <c r="L776" s="90"/>
    </row>
    <row r="777" spans="1:12">
      <c r="A777" s="65">
        <f t="shared" si="42"/>
        <v>1985</v>
      </c>
      <c r="B777" s="388">
        <v>31137</v>
      </c>
      <c r="C777" s="393">
        <v>1017.7741935483871</v>
      </c>
      <c r="D777" s="391">
        <f t="shared" si="43"/>
        <v>62.580495867768597</v>
      </c>
      <c r="I777" s="90"/>
      <c r="J777" s="90"/>
      <c r="K777" s="90"/>
      <c r="L777" s="90"/>
    </row>
    <row r="778" spans="1:12">
      <c r="A778" s="65">
        <f t="shared" si="42"/>
        <v>1985</v>
      </c>
      <c r="B778" s="388">
        <v>31167</v>
      </c>
      <c r="C778" s="393">
        <v>1533.3333333333333</v>
      </c>
      <c r="D778" s="391">
        <f t="shared" si="43"/>
        <v>91.239669421487605</v>
      </c>
      <c r="I778" s="90"/>
      <c r="J778" s="90"/>
      <c r="K778" s="90"/>
      <c r="L778" s="90"/>
    </row>
    <row r="779" spans="1:12">
      <c r="A779" s="65">
        <f t="shared" si="42"/>
        <v>1985</v>
      </c>
      <c r="B779" s="388">
        <v>31198</v>
      </c>
      <c r="C779" s="393">
        <v>1231.7096774193549</v>
      </c>
      <c r="D779" s="391">
        <f t="shared" si="43"/>
        <v>75.734876033057844</v>
      </c>
      <c r="I779" s="90"/>
      <c r="J779" s="90"/>
      <c r="K779" s="90"/>
      <c r="L779" s="90"/>
    </row>
    <row r="780" spans="1:12">
      <c r="A780" s="65">
        <f t="shared" si="42"/>
        <v>1985</v>
      </c>
      <c r="B780" s="388">
        <v>31228</v>
      </c>
      <c r="C780" s="393">
        <v>582.56666666666672</v>
      </c>
      <c r="D780" s="391">
        <f t="shared" si="43"/>
        <v>34.665123966942147</v>
      </c>
      <c r="I780" s="90"/>
      <c r="J780" s="90"/>
      <c r="K780" s="90"/>
      <c r="L780" s="90"/>
    </row>
    <row r="781" spans="1:12">
      <c r="A781" s="65">
        <f t="shared" si="42"/>
        <v>1985</v>
      </c>
      <c r="B781" s="388">
        <v>31259</v>
      </c>
      <c r="C781" s="393">
        <v>963</v>
      </c>
      <c r="D781" s="391">
        <f t="shared" si="43"/>
        <v>59.212561983471076</v>
      </c>
      <c r="I781" s="90"/>
      <c r="J781" s="90"/>
      <c r="K781" s="90"/>
      <c r="L781" s="90"/>
    </row>
    <row r="782" spans="1:12">
      <c r="A782" s="65">
        <f t="shared" si="42"/>
        <v>1985</v>
      </c>
      <c r="B782" s="388">
        <v>31290</v>
      </c>
      <c r="C782" s="393">
        <v>917.61290322580646</v>
      </c>
      <c r="D782" s="391">
        <f t="shared" si="43"/>
        <v>56.421818181818182</v>
      </c>
      <c r="I782" s="90"/>
      <c r="J782" s="90"/>
      <c r="K782" s="90"/>
      <c r="L782" s="90"/>
    </row>
    <row r="783" spans="1:12">
      <c r="A783" s="65">
        <f t="shared" si="42"/>
        <v>1985</v>
      </c>
      <c r="B783" s="388">
        <v>31320</v>
      </c>
      <c r="C783" s="393">
        <v>888.73333333333335</v>
      </c>
      <c r="D783" s="391">
        <f t="shared" si="43"/>
        <v>52.883305785123966</v>
      </c>
      <c r="I783" s="90"/>
      <c r="J783" s="90"/>
      <c r="K783" s="90"/>
      <c r="L783" s="90"/>
    </row>
    <row r="784" spans="1:12">
      <c r="A784" s="65">
        <f t="shared" si="42"/>
        <v>1986</v>
      </c>
      <c r="B784" s="388">
        <v>31351</v>
      </c>
      <c r="C784" s="393">
        <v>452.87096774193549</v>
      </c>
      <c r="D784" s="391">
        <f t="shared" si="43"/>
        <v>27.845950413223139</v>
      </c>
      <c r="I784" s="90"/>
      <c r="J784" s="90"/>
      <c r="K784" s="90"/>
      <c r="L784" s="90"/>
    </row>
    <row r="785" spans="1:12">
      <c r="A785" s="65">
        <f t="shared" ref="A785:A848" si="44">IF(MONTH(B785)&gt;9,YEAR(B785)+1,YEAR(B785))</f>
        <v>1986</v>
      </c>
      <c r="B785" s="388">
        <v>31381</v>
      </c>
      <c r="C785" s="393">
        <v>452.8</v>
      </c>
      <c r="D785" s="391">
        <f t="shared" ref="D785:D848" si="45">IF(C785&lt;&gt;-901,C785*DAY(B785)*24*60*60/(220*22*9*1000),-901)</f>
        <v>26.943471074380167</v>
      </c>
      <c r="I785" s="90"/>
      <c r="J785" s="90"/>
      <c r="K785" s="90"/>
      <c r="L785" s="90"/>
    </row>
    <row r="786" spans="1:12">
      <c r="A786" s="65">
        <f t="shared" si="44"/>
        <v>1986</v>
      </c>
      <c r="B786" s="388">
        <v>31412</v>
      </c>
      <c r="C786" s="393">
        <v>1082.5806451612902</v>
      </c>
      <c r="D786" s="391">
        <f t="shared" si="45"/>
        <v>66.565289256198341</v>
      </c>
      <c r="I786" s="90"/>
      <c r="J786" s="90"/>
      <c r="K786" s="90"/>
      <c r="L786" s="90"/>
    </row>
    <row r="787" spans="1:12">
      <c r="A787" s="65">
        <f t="shared" si="44"/>
        <v>1986</v>
      </c>
      <c r="B787" s="388">
        <v>31443</v>
      </c>
      <c r="C787" s="393">
        <v>1461.1935483870968</v>
      </c>
      <c r="D787" s="391">
        <f t="shared" si="45"/>
        <v>89.845289256198342</v>
      </c>
      <c r="I787" s="90"/>
      <c r="J787" s="90"/>
      <c r="K787" s="90"/>
      <c r="L787" s="90"/>
    </row>
    <row r="788" spans="1:12">
      <c r="A788" s="65">
        <f t="shared" si="44"/>
        <v>1986</v>
      </c>
      <c r="B788" s="388">
        <v>31471</v>
      </c>
      <c r="C788" s="393">
        <v>6612.8571428571431</v>
      </c>
      <c r="D788" s="391">
        <f t="shared" si="45"/>
        <v>367.25950413223143</v>
      </c>
      <c r="I788" s="90"/>
      <c r="J788" s="90"/>
      <c r="K788" s="90"/>
      <c r="L788" s="90"/>
    </row>
    <row r="789" spans="1:12">
      <c r="A789" s="65">
        <f t="shared" si="44"/>
        <v>1986</v>
      </c>
      <c r="B789" s="388">
        <v>31502</v>
      </c>
      <c r="C789" s="393">
        <v>5067.4193548387093</v>
      </c>
      <c r="D789" s="391">
        <f t="shared" si="45"/>
        <v>311.58347107438016</v>
      </c>
      <c r="I789" s="90"/>
      <c r="J789" s="90"/>
      <c r="K789" s="90"/>
      <c r="L789" s="90"/>
    </row>
    <row r="790" spans="1:12">
      <c r="A790" s="65">
        <f t="shared" si="44"/>
        <v>1986</v>
      </c>
      <c r="B790" s="388">
        <v>31532</v>
      </c>
      <c r="C790" s="393">
        <v>2993.3333333333335</v>
      </c>
      <c r="D790" s="391">
        <f t="shared" si="45"/>
        <v>178.11570247933884</v>
      </c>
      <c r="I790" s="90"/>
      <c r="J790" s="90"/>
      <c r="K790" s="90"/>
      <c r="L790" s="90"/>
    </row>
    <row r="791" spans="1:12">
      <c r="A791" s="65">
        <f t="shared" si="44"/>
        <v>1986</v>
      </c>
      <c r="B791" s="388">
        <v>31563</v>
      </c>
      <c r="C791" s="393">
        <v>3074.516129032258</v>
      </c>
      <c r="D791" s="391">
        <f t="shared" si="45"/>
        <v>189.04462809917356</v>
      </c>
      <c r="I791" s="90"/>
      <c r="J791" s="90"/>
      <c r="K791" s="90"/>
      <c r="L791" s="90"/>
    </row>
    <row r="792" spans="1:12">
      <c r="A792" s="65">
        <f t="shared" si="44"/>
        <v>1986</v>
      </c>
      <c r="B792" s="388">
        <v>31593</v>
      </c>
      <c r="C792" s="393">
        <v>2686</v>
      </c>
      <c r="D792" s="391">
        <f t="shared" si="45"/>
        <v>159.82809917355371</v>
      </c>
      <c r="I792" s="90"/>
      <c r="J792" s="90"/>
      <c r="K792" s="90"/>
      <c r="L792" s="90"/>
    </row>
    <row r="793" spans="1:12">
      <c r="A793" s="65">
        <f t="shared" si="44"/>
        <v>1986</v>
      </c>
      <c r="B793" s="388">
        <v>31624</v>
      </c>
      <c r="C793" s="393">
        <v>1182.7096774193549</v>
      </c>
      <c r="D793" s="391">
        <f t="shared" si="45"/>
        <v>72.721983471074381</v>
      </c>
      <c r="I793" s="90"/>
      <c r="J793" s="90"/>
      <c r="K793" s="90"/>
      <c r="L793" s="90"/>
    </row>
    <row r="794" spans="1:12">
      <c r="A794" s="65">
        <f t="shared" si="44"/>
        <v>1986</v>
      </c>
      <c r="B794" s="388">
        <v>31655</v>
      </c>
      <c r="C794" s="393">
        <v>1078.9032258064517</v>
      </c>
      <c r="D794" s="391">
        <f t="shared" si="45"/>
        <v>66.339173553719007</v>
      </c>
      <c r="I794" s="90"/>
      <c r="J794" s="90"/>
      <c r="K794" s="90"/>
      <c r="L794" s="90"/>
    </row>
    <row r="795" spans="1:12">
      <c r="A795" s="65">
        <f t="shared" si="44"/>
        <v>1986</v>
      </c>
      <c r="B795" s="388">
        <v>31685</v>
      </c>
      <c r="C795" s="393">
        <v>1052.3</v>
      </c>
      <c r="D795" s="391">
        <f t="shared" si="45"/>
        <v>62.616198347107435</v>
      </c>
      <c r="I795" s="90"/>
      <c r="J795" s="90"/>
      <c r="K795" s="90"/>
      <c r="L795" s="90"/>
    </row>
    <row r="796" spans="1:12">
      <c r="A796" s="65">
        <f t="shared" si="44"/>
        <v>1987</v>
      </c>
      <c r="B796" s="388">
        <v>31716</v>
      </c>
      <c r="C796" s="393">
        <v>522.90322580645159</v>
      </c>
      <c r="D796" s="391">
        <f t="shared" si="45"/>
        <v>32.152066115702482</v>
      </c>
      <c r="I796" s="90"/>
      <c r="J796" s="90"/>
      <c r="K796" s="90"/>
      <c r="L796" s="90"/>
    </row>
    <row r="797" spans="1:12">
      <c r="A797" s="65">
        <f t="shared" si="44"/>
        <v>1987</v>
      </c>
      <c r="B797" s="388">
        <v>31746</v>
      </c>
      <c r="C797" s="393">
        <v>639.16666666666663</v>
      </c>
      <c r="D797" s="391">
        <f t="shared" si="45"/>
        <v>38.033057851239668</v>
      </c>
      <c r="I797" s="90"/>
      <c r="J797" s="90"/>
      <c r="K797" s="90"/>
      <c r="L797" s="90"/>
    </row>
    <row r="798" spans="1:12">
      <c r="A798" s="65">
        <f t="shared" si="44"/>
        <v>1987</v>
      </c>
      <c r="B798" s="388">
        <v>31777</v>
      </c>
      <c r="C798" s="393">
        <v>729.0322580645161</v>
      </c>
      <c r="D798" s="391">
        <f t="shared" si="45"/>
        <v>44.826446280991739</v>
      </c>
      <c r="I798" s="90"/>
      <c r="J798" s="90"/>
      <c r="K798" s="90"/>
      <c r="L798" s="90"/>
    </row>
    <row r="799" spans="1:12">
      <c r="A799" s="65">
        <f t="shared" si="44"/>
        <v>1987</v>
      </c>
      <c r="B799" s="388">
        <v>31808</v>
      </c>
      <c r="C799" s="393">
        <v>409.58064516129031</v>
      </c>
      <c r="D799" s="391">
        <f t="shared" si="45"/>
        <v>25.184132231404959</v>
      </c>
      <c r="I799" s="90"/>
      <c r="J799" s="90"/>
      <c r="K799" s="90"/>
      <c r="L799" s="90"/>
    </row>
    <row r="800" spans="1:12">
      <c r="A800" s="65">
        <f t="shared" si="44"/>
        <v>1987</v>
      </c>
      <c r="B800" s="388">
        <v>31836</v>
      </c>
      <c r="C800" s="393">
        <v>846.42857142857144</v>
      </c>
      <c r="D800" s="391">
        <f t="shared" si="45"/>
        <v>47.008264462809919</v>
      </c>
      <c r="I800" s="90"/>
      <c r="J800" s="90"/>
      <c r="K800" s="90"/>
      <c r="L800" s="90"/>
    </row>
    <row r="801" spans="1:12">
      <c r="A801" s="65">
        <f t="shared" si="44"/>
        <v>1987</v>
      </c>
      <c r="B801" s="388">
        <v>31867</v>
      </c>
      <c r="C801" s="393">
        <v>646.83870967741939</v>
      </c>
      <c r="D801" s="391">
        <f t="shared" si="45"/>
        <v>39.772561983471071</v>
      </c>
      <c r="I801" s="90"/>
      <c r="J801" s="90"/>
      <c r="K801" s="90"/>
      <c r="L801" s="90"/>
    </row>
    <row r="802" spans="1:12">
      <c r="A802" s="65">
        <f t="shared" si="44"/>
        <v>1987</v>
      </c>
      <c r="B802" s="388">
        <v>31897</v>
      </c>
      <c r="C802" s="393">
        <v>878.33333333333337</v>
      </c>
      <c r="D802" s="391">
        <f t="shared" si="45"/>
        <v>52.264462809917354</v>
      </c>
      <c r="I802" s="90"/>
      <c r="J802" s="90"/>
      <c r="K802" s="90"/>
      <c r="L802" s="90"/>
    </row>
    <row r="803" spans="1:12">
      <c r="A803" s="65">
        <f t="shared" si="44"/>
        <v>1987</v>
      </c>
      <c r="B803" s="388">
        <v>31928</v>
      </c>
      <c r="C803" s="393">
        <v>859.74193548387098</v>
      </c>
      <c r="D803" s="391">
        <f t="shared" si="45"/>
        <v>52.863471074380165</v>
      </c>
      <c r="I803" s="90"/>
      <c r="J803" s="90"/>
      <c r="K803" s="90"/>
      <c r="L803" s="90"/>
    </row>
    <row r="804" spans="1:12">
      <c r="A804" s="65">
        <f t="shared" si="44"/>
        <v>1987</v>
      </c>
      <c r="B804" s="388">
        <v>31958</v>
      </c>
      <c r="C804" s="393">
        <v>774.2</v>
      </c>
      <c r="D804" s="391">
        <f t="shared" si="45"/>
        <v>46.068099173553719</v>
      </c>
      <c r="I804" s="90"/>
      <c r="J804" s="90"/>
      <c r="K804" s="90"/>
      <c r="L804" s="90"/>
    </row>
    <row r="805" spans="1:12">
      <c r="A805" s="65">
        <f t="shared" si="44"/>
        <v>1987</v>
      </c>
      <c r="B805" s="388">
        <v>31989</v>
      </c>
      <c r="C805" s="393">
        <v>760.83870967741939</v>
      </c>
      <c r="D805" s="391">
        <f t="shared" si="45"/>
        <v>46.782148760330578</v>
      </c>
      <c r="I805" s="90"/>
      <c r="J805" s="90"/>
      <c r="K805" s="90"/>
      <c r="L805" s="90"/>
    </row>
    <row r="806" spans="1:12">
      <c r="A806" s="65">
        <f t="shared" si="44"/>
        <v>1987</v>
      </c>
      <c r="B806" s="388">
        <v>32020</v>
      </c>
      <c r="C806" s="393">
        <v>722.51612903225805</v>
      </c>
      <c r="D806" s="391">
        <f t="shared" si="45"/>
        <v>44.425785123966939</v>
      </c>
      <c r="I806" s="90"/>
      <c r="J806" s="90"/>
      <c r="K806" s="90"/>
      <c r="L806" s="90"/>
    </row>
    <row r="807" spans="1:12">
      <c r="A807" s="65">
        <f t="shared" si="44"/>
        <v>1987</v>
      </c>
      <c r="B807" s="388">
        <v>32050</v>
      </c>
      <c r="C807" s="393">
        <v>447.43333333333334</v>
      </c>
      <c r="D807" s="391">
        <f t="shared" si="45"/>
        <v>26.62413223140496</v>
      </c>
      <c r="I807" s="90"/>
      <c r="J807" s="90"/>
      <c r="K807" s="90"/>
      <c r="L807" s="90"/>
    </row>
    <row r="808" spans="1:12">
      <c r="A808" s="65">
        <f t="shared" si="44"/>
        <v>1988</v>
      </c>
      <c r="B808" s="388">
        <v>32081</v>
      </c>
      <c r="C808" s="393">
        <v>204.29032258064515</v>
      </c>
      <c r="D808" s="391">
        <f t="shared" si="45"/>
        <v>12.561322314049587</v>
      </c>
      <c r="I808" s="90"/>
      <c r="J808" s="90"/>
      <c r="K808" s="90"/>
      <c r="L808" s="90"/>
    </row>
    <row r="809" spans="1:12">
      <c r="A809" s="65">
        <f t="shared" si="44"/>
        <v>1988</v>
      </c>
      <c r="B809" s="388">
        <v>32111</v>
      </c>
      <c r="C809" s="393">
        <v>107.36666666666666</v>
      </c>
      <c r="D809" s="391">
        <f t="shared" si="45"/>
        <v>6.3887603305785126</v>
      </c>
      <c r="I809" s="90"/>
      <c r="J809" s="90"/>
      <c r="K809" s="90"/>
      <c r="L809" s="90"/>
    </row>
    <row r="810" spans="1:12">
      <c r="A810" s="65">
        <f t="shared" si="44"/>
        <v>1988</v>
      </c>
      <c r="B810" s="388">
        <v>32142</v>
      </c>
      <c r="C810" s="393">
        <v>464.19354838709677</v>
      </c>
      <c r="D810" s="391">
        <f t="shared" si="45"/>
        <v>28.54214876033058</v>
      </c>
      <c r="I810" s="90"/>
      <c r="J810" s="90"/>
      <c r="K810" s="90"/>
      <c r="L810" s="90"/>
    </row>
    <row r="811" spans="1:12">
      <c r="A811" s="65">
        <f t="shared" si="44"/>
        <v>1988</v>
      </c>
      <c r="B811" s="388">
        <v>32173</v>
      </c>
      <c r="C811" s="393">
        <v>553.9677419354839</v>
      </c>
      <c r="D811" s="391">
        <f t="shared" si="45"/>
        <v>34.062148760330579</v>
      </c>
      <c r="I811" s="90"/>
      <c r="J811" s="90"/>
      <c r="K811" s="90"/>
      <c r="L811" s="90"/>
    </row>
    <row r="812" spans="1:12">
      <c r="A812" s="65">
        <f t="shared" si="44"/>
        <v>1988</v>
      </c>
      <c r="B812" s="388">
        <v>32202</v>
      </c>
      <c r="C812" s="393">
        <v>743.27586206896547</v>
      </c>
      <c r="D812" s="391">
        <f t="shared" si="45"/>
        <v>42.753719008264461</v>
      </c>
      <c r="I812" s="90"/>
      <c r="J812" s="90"/>
      <c r="K812" s="90"/>
      <c r="L812" s="90"/>
    </row>
    <row r="813" spans="1:12">
      <c r="A813" s="65">
        <f t="shared" si="44"/>
        <v>1988</v>
      </c>
      <c r="B813" s="388">
        <v>32233</v>
      </c>
      <c r="C813" s="393">
        <v>650.29032258064512</v>
      </c>
      <c r="D813" s="391">
        <f t="shared" si="45"/>
        <v>39.98479338842975</v>
      </c>
      <c r="I813" s="90"/>
      <c r="J813" s="90"/>
      <c r="K813" s="90"/>
      <c r="L813" s="90"/>
    </row>
    <row r="814" spans="1:12">
      <c r="A814" s="65">
        <f t="shared" si="44"/>
        <v>1988</v>
      </c>
      <c r="B814" s="388">
        <v>32263</v>
      </c>
      <c r="C814" s="393">
        <v>546.06666666666672</v>
      </c>
      <c r="D814" s="391">
        <f t="shared" si="45"/>
        <v>32.493223140495871</v>
      </c>
      <c r="I814" s="90"/>
      <c r="J814" s="90"/>
      <c r="K814" s="90"/>
      <c r="L814" s="90"/>
    </row>
    <row r="815" spans="1:12">
      <c r="A815" s="65">
        <f t="shared" si="44"/>
        <v>1988</v>
      </c>
      <c r="B815" s="388">
        <v>32294</v>
      </c>
      <c r="C815" s="393">
        <v>474.32258064516128</v>
      </c>
      <c r="D815" s="391">
        <f t="shared" si="45"/>
        <v>29.164958677685952</v>
      </c>
      <c r="I815" s="90"/>
      <c r="J815" s="90"/>
      <c r="K815" s="90"/>
      <c r="L815" s="90"/>
    </row>
    <row r="816" spans="1:12">
      <c r="A816" s="65">
        <f t="shared" si="44"/>
        <v>1988</v>
      </c>
      <c r="B816" s="388">
        <v>32324</v>
      </c>
      <c r="C816" s="393">
        <v>432.63333333333333</v>
      </c>
      <c r="D816" s="391">
        <f t="shared" si="45"/>
        <v>25.743471074380164</v>
      </c>
      <c r="I816" s="90"/>
      <c r="J816" s="90"/>
      <c r="K816" s="90"/>
      <c r="L816" s="90"/>
    </row>
    <row r="817" spans="1:12">
      <c r="A817" s="65">
        <f t="shared" si="44"/>
        <v>1988</v>
      </c>
      <c r="B817" s="388">
        <v>32355</v>
      </c>
      <c r="C817" s="393">
        <v>409.29032258064518</v>
      </c>
      <c r="D817" s="391">
        <f t="shared" si="45"/>
        <v>25.166280991735537</v>
      </c>
      <c r="I817" s="90"/>
      <c r="J817" s="90"/>
      <c r="K817" s="90"/>
      <c r="L817" s="90"/>
    </row>
    <row r="818" spans="1:12">
      <c r="A818" s="65">
        <f t="shared" si="44"/>
        <v>1988</v>
      </c>
      <c r="B818" s="388">
        <v>32386</v>
      </c>
      <c r="C818" s="393">
        <v>408.22580645161293</v>
      </c>
      <c r="D818" s="391">
        <f t="shared" si="45"/>
        <v>25.10082644628099</v>
      </c>
      <c r="I818" s="90"/>
      <c r="J818" s="90"/>
      <c r="K818" s="90"/>
      <c r="L818" s="90"/>
    </row>
    <row r="819" spans="1:12">
      <c r="A819" s="65">
        <f t="shared" si="44"/>
        <v>1988</v>
      </c>
      <c r="B819" s="389">
        <v>32416</v>
      </c>
      <c r="C819" s="393">
        <v>453.93333333333334</v>
      </c>
      <c r="D819" s="391">
        <f t="shared" si="45"/>
        <v>27.010909090909092</v>
      </c>
      <c r="I819" s="90"/>
      <c r="J819" s="90"/>
      <c r="K819" s="90"/>
      <c r="L819" s="90"/>
    </row>
    <row r="820" spans="1:12">
      <c r="A820" s="65">
        <f t="shared" si="44"/>
        <v>1989</v>
      </c>
      <c r="B820" s="390">
        <v>32447</v>
      </c>
      <c r="C820" s="393">
        <v>216.25806451612902</v>
      </c>
      <c r="D820" s="391">
        <f t="shared" si="45"/>
        <v>13.297190082644628</v>
      </c>
      <c r="I820" s="90"/>
      <c r="J820" s="90"/>
      <c r="K820" s="90"/>
      <c r="L820" s="90"/>
    </row>
    <row r="821" spans="1:12">
      <c r="A821" s="65">
        <f t="shared" si="44"/>
        <v>1989</v>
      </c>
      <c r="B821" s="388">
        <v>32477</v>
      </c>
      <c r="C821" s="393">
        <v>290.76666666666665</v>
      </c>
      <c r="D821" s="391">
        <f t="shared" si="45"/>
        <v>17.301818181818181</v>
      </c>
      <c r="I821" s="90"/>
      <c r="J821" s="90"/>
      <c r="K821" s="90"/>
      <c r="L821" s="90"/>
    </row>
    <row r="822" spans="1:12">
      <c r="A822" s="65">
        <f t="shared" si="44"/>
        <v>1989</v>
      </c>
      <c r="B822" s="388">
        <v>32508</v>
      </c>
      <c r="C822" s="393">
        <v>414.64516129032256</v>
      </c>
      <c r="D822" s="391">
        <f t="shared" si="45"/>
        <v>25.495537190082644</v>
      </c>
      <c r="I822" s="90"/>
      <c r="J822" s="90"/>
      <c r="K822" s="90"/>
      <c r="L822" s="90"/>
    </row>
    <row r="823" spans="1:12">
      <c r="A823" s="65">
        <f t="shared" si="44"/>
        <v>1989</v>
      </c>
      <c r="B823" s="388">
        <v>32539</v>
      </c>
      <c r="C823" s="393">
        <v>415.83870967741933</v>
      </c>
      <c r="D823" s="391">
        <f t="shared" si="45"/>
        <v>25.568925619834712</v>
      </c>
      <c r="I823" s="90"/>
      <c r="J823" s="90"/>
      <c r="K823" s="90"/>
      <c r="L823" s="90"/>
    </row>
    <row r="824" spans="1:12">
      <c r="A824" s="65">
        <f t="shared" si="44"/>
        <v>1989</v>
      </c>
      <c r="B824" s="388">
        <v>32567</v>
      </c>
      <c r="C824" s="393">
        <v>539.10714285714289</v>
      </c>
      <c r="D824" s="391">
        <f t="shared" si="45"/>
        <v>29.940495867768593</v>
      </c>
      <c r="I824" s="90"/>
      <c r="J824" s="90"/>
      <c r="K824" s="90"/>
      <c r="L824" s="90"/>
    </row>
    <row r="825" spans="1:12">
      <c r="A825" s="65">
        <f t="shared" si="44"/>
        <v>1989</v>
      </c>
      <c r="B825" s="388">
        <v>32598</v>
      </c>
      <c r="C825" s="393">
        <v>2329.483870967742</v>
      </c>
      <c r="D825" s="391">
        <f t="shared" si="45"/>
        <v>143.23438016528925</v>
      </c>
      <c r="I825" s="90"/>
      <c r="J825" s="90"/>
      <c r="K825" s="90"/>
      <c r="L825" s="90"/>
    </row>
    <row r="826" spans="1:12">
      <c r="A826" s="65">
        <f t="shared" si="44"/>
        <v>1989</v>
      </c>
      <c r="B826" s="388">
        <v>32628</v>
      </c>
      <c r="C826" s="393">
        <v>1836.4333333333334</v>
      </c>
      <c r="D826" s="391">
        <f t="shared" si="45"/>
        <v>109.27537190082644</v>
      </c>
      <c r="I826" s="90"/>
      <c r="J826" s="90"/>
      <c r="K826" s="90"/>
      <c r="L826" s="90"/>
    </row>
    <row r="827" spans="1:12">
      <c r="A827" s="65">
        <f t="shared" si="44"/>
        <v>1989</v>
      </c>
      <c r="B827" s="388">
        <v>32659</v>
      </c>
      <c r="C827" s="393">
        <v>1258.1612903225807</v>
      </c>
      <c r="D827" s="391">
        <f t="shared" si="45"/>
        <v>77.361322314049588</v>
      </c>
      <c r="I827" s="90"/>
      <c r="J827" s="90"/>
      <c r="K827" s="90"/>
      <c r="L827" s="90"/>
    </row>
    <row r="828" spans="1:12">
      <c r="A828" s="65">
        <f t="shared" si="44"/>
        <v>1989</v>
      </c>
      <c r="B828" s="388">
        <v>32689</v>
      </c>
      <c r="C828" s="393">
        <v>1059.4000000000001</v>
      </c>
      <c r="D828" s="391">
        <f t="shared" si="45"/>
        <v>63.038677685950425</v>
      </c>
      <c r="I828" s="90"/>
      <c r="J828" s="90"/>
      <c r="K828" s="90"/>
      <c r="L828" s="90"/>
    </row>
    <row r="829" spans="1:12">
      <c r="A829" s="65">
        <f t="shared" si="44"/>
        <v>1989</v>
      </c>
      <c r="B829" s="388">
        <v>32720</v>
      </c>
      <c r="C829" s="393">
        <v>1012.0967741935484</v>
      </c>
      <c r="D829" s="391">
        <f t="shared" si="45"/>
        <v>62.231404958677686</v>
      </c>
      <c r="I829" s="90"/>
      <c r="J829" s="90"/>
      <c r="K829" s="90"/>
      <c r="L829" s="90"/>
    </row>
    <row r="830" spans="1:12">
      <c r="A830" s="65">
        <f t="shared" si="44"/>
        <v>1989</v>
      </c>
      <c r="B830" s="388">
        <v>32751</v>
      </c>
      <c r="C830" s="393">
        <v>1021.5806451612904</v>
      </c>
      <c r="D830" s="391">
        <f t="shared" si="45"/>
        <v>62.814545454545453</v>
      </c>
      <c r="I830" s="90"/>
      <c r="J830" s="90"/>
      <c r="K830" s="90"/>
      <c r="L830" s="90"/>
    </row>
    <row r="831" spans="1:12">
      <c r="A831" s="65">
        <f t="shared" si="44"/>
        <v>1989</v>
      </c>
      <c r="B831" s="388">
        <v>32781</v>
      </c>
      <c r="C831" s="393">
        <v>948.3</v>
      </c>
      <c r="D831" s="391">
        <f t="shared" si="45"/>
        <v>56.427768595041321</v>
      </c>
      <c r="I831" s="90"/>
      <c r="J831" s="90"/>
      <c r="K831" s="90"/>
      <c r="L831" s="90"/>
    </row>
    <row r="832" spans="1:12">
      <c r="A832" s="65">
        <f t="shared" si="44"/>
        <v>1990</v>
      </c>
      <c r="B832" s="388">
        <v>32812</v>
      </c>
      <c r="C832" s="393">
        <v>306.19354838709677</v>
      </c>
      <c r="D832" s="391">
        <f t="shared" si="45"/>
        <v>18.82710743801653</v>
      </c>
      <c r="I832" s="90"/>
      <c r="J832" s="90"/>
      <c r="K832" s="90"/>
      <c r="L832" s="90"/>
    </row>
    <row r="833" spans="1:12">
      <c r="A833" s="65">
        <f t="shared" si="44"/>
        <v>1990</v>
      </c>
      <c r="B833" s="388">
        <v>32842</v>
      </c>
      <c r="C833" s="393">
        <v>323.16666666666669</v>
      </c>
      <c r="D833" s="391">
        <f t="shared" si="45"/>
        <v>19.229752066115701</v>
      </c>
      <c r="I833" s="90"/>
      <c r="J833" s="90"/>
      <c r="K833" s="90"/>
      <c r="L833" s="90"/>
    </row>
    <row r="834" spans="1:12">
      <c r="A834" s="65">
        <f t="shared" si="44"/>
        <v>1990</v>
      </c>
      <c r="B834" s="388">
        <v>32873</v>
      </c>
      <c r="C834" s="393">
        <v>499.19354838709677</v>
      </c>
      <c r="D834" s="391">
        <f t="shared" si="45"/>
        <v>30.694214876033058</v>
      </c>
      <c r="I834" s="90"/>
      <c r="J834" s="90"/>
      <c r="K834" s="90"/>
      <c r="L834" s="90"/>
    </row>
    <row r="835" spans="1:12">
      <c r="A835" s="65">
        <f t="shared" si="44"/>
        <v>1990</v>
      </c>
      <c r="B835" s="388">
        <v>32904</v>
      </c>
      <c r="C835" s="393">
        <v>582.58064516129036</v>
      </c>
      <c r="D835" s="391">
        <f t="shared" si="45"/>
        <v>35.821487603305783</v>
      </c>
      <c r="I835" s="90"/>
      <c r="J835" s="90"/>
      <c r="K835" s="90"/>
      <c r="L835" s="90"/>
    </row>
    <row r="836" spans="1:12">
      <c r="A836" s="65">
        <f t="shared" si="44"/>
        <v>1990</v>
      </c>
      <c r="B836" s="388">
        <v>32932</v>
      </c>
      <c r="C836" s="393">
        <v>592.35714285714289</v>
      </c>
      <c r="D836" s="391">
        <f t="shared" si="45"/>
        <v>32.897851239669421</v>
      </c>
      <c r="I836" s="90"/>
      <c r="J836" s="90"/>
      <c r="K836" s="90"/>
      <c r="L836" s="90"/>
    </row>
    <row r="837" spans="1:12">
      <c r="A837" s="65">
        <f t="shared" si="44"/>
        <v>1990</v>
      </c>
      <c r="B837" s="388">
        <v>32963</v>
      </c>
      <c r="C837" s="393">
        <v>869.64516129032256</v>
      </c>
      <c r="D837" s="391">
        <f t="shared" si="45"/>
        <v>53.472396694214879</v>
      </c>
      <c r="I837" s="90"/>
      <c r="J837" s="90"/>
      <c r="K837" s="90"/>
      <c r="L837" s="90"/>
    </row>
    <row r="838" spans="1:12">
      <c r="A838" s="65">
        <f t="shared" si="44"/>
        <v>1990</v>
      </c>
      <c r="B838" s="388">
        <v>32993</v>
      </c>
      <c r="C838" s="393">
        <v>930.83333333333337</v>
      </c>
      <c r="D838" s="391">
        <f t="shared" si="45"/>
        <v>55.388429752066116</v>
      </c>
      <c r="I838" s="90"/>
      <c r="J838" s="90"/>
      <c r="K838" s="90"/>
      <c r="L838" s="90"/>
    </row>
    <row r="839" spans="1:12">
      <c r="A839" s="65">
        <f t="shared" si="44"/>
        <v>1990</v>
      </c>
      <c r="B839" s="388">
        <v>33024</v>
      </c>
      <c r="C839" s="393">
        <v>772.93548387096769</v>
      </c>
      <c r="D839" s="391">
        <f t="shared" si="45"/>
        <v>47.525950413223143</v>
      </c>
      <c r="I839" s="90"/>
      <c r="J839" s="90"/>
      <c r="K839" s="90"/>
      <c r="L839" s="90"/>
    </row>
    <row r="840" spans="1:12">
      <c r="A840" s="65">
        <f t="shared" si="44"/>
        <v>1990</v>
      </c>
      <c r="B840" s="388">
        <v>33054</v>
      </c>
      <c r="C840" s="393">
        <v>666.8</v>
      </c>
      <c r="D840" s="391">
        <f t="shared" si="45"/>
        <v>39.677355371900823</v>
      </c>
      <c r="I840" s="90"/>
      <c r="J840" s="90"/>
      <c r="K840" s="90"/>
      <c r="L840" s="90"/>
    </row>
    <row r="841" spans="1:12">
      <c r="A841" s="65">
        <f t="shared" si="44"/>
        <v>1990</v>
      </c>
      <c r="B841" s="388">
        <v>33085</v>
      </c>
      <c r="C841" s="393">
        <v>932.83870967741939</v>
      </c>
      <c r="D841" s="391">
        <f t="shared" si="45"/>
        <v>57.358016528925617</v>
      </c>
      <c r="I841" s="90"/>
      <c r="J841" s="90"/>
      <c r="K841" s="90"/>
      <c r="L841" s="90"/>
    </row>
    <row r="842" spans="1:12">
      <c r="A842" s="65">
        <f t="shared" si="44"/>
        <v>1990</v>
      </c>
      <c r="B842" s="388">
        <v>33116</v>
      </c>
      <c r="C842" s="393">
        <v>916.90322580645159</v>
      </c>
      <c r="D842" s="391">
        <f t="shared" si="45"/>
        <v>56.378181818181815</v>
      </c>
      <c r="I842" s="90"/>
      <c r="J842" s="90"/>
      <c r="K842" s="90"/>
      <c r="L842" s="90"/>
    </row>
    <row r="843" spans="1:12">
      <c r="A843" s="65">
        <f t="shared" si="44"/>
        <v>1990</v>
      </c>
      <c r="B843" s="388">
        <v>33146</v>
      </c>
      <c r="C843" s="393">
        <v>680.4</v>
      </c>
      <c r="D843" s="391">
        <f t="shared" si="45"/>
        <v>40.486611570247931</v>
      </c>
      <c r="I843" s="90"/>
      <c r="J843" s="90"/>
      <c r="K843" s="90"/>
      <c r="L843" s="90"/>
    </row>
    <row r="844" spans="1:12">
      <c r="A844" s="65">
        <f t="shared" si="44"/>
        <v>1991</v>
      </c>
      <c r="B844" s="388">
        <v>33177</v>
      </c>
      <c r="C844" s="393">
        <v>516.22580645161293</v>
      </c>
      <c r="D844" s="391">
        <f t="shared" si="45"/>
        <v>31.741487603305785</v>
      </c>
      <c r="I844" s="90"/>
      <c r="J844" s="90"/>
      <c r="K844" s="90"/>
      <c r="L844" s="90"/>
    </row>
    <row r="845" spans="1:12">
      <c r="A845" s="65">
        <f t="shared" si="44"/>
        <v>1991</v>
      </c>
      <c r="B845" s="388">
        <v>33207</v>
      </c>
      <c r="C845" s="393">
        <v>498.16666666666669</v>
      </c>
      <c r="D845" s="391">
        <f t="shared" si="45"/>
        <v>29.64297520661157</v>
      </c>
      <c r="I845" s="90"/>
      <c r="J845" s="90"/>
      <c r="K845" s="90"/>
      <c r="L845" s="90"/>
    </row>
    <row r="846" spans="1:12">
      <c r="A846" s="65">
        <f t="shared" si="44"/>
        <v>1991</v>
      </c>
      <c r="B846" s="388">
        <v>33238</v>
      </c>
      <c r="C846" s="393">
        <v>524.74193548387098</v>
      </c>
      <c r="D846" s="391">
        <f t="shared" si="45"/>
        <v>32.265123966942149</v>
      </c>
      <c r="I846" s="90"/>
      <c r="J846" s="90"/>
      <c r="K846" s="90"/>
      <c r="L846" s="90"/>
    </row>
    <row r="847" spans="1:12">
      <c r="A847" s="65">
        <f t="shared" si="44"/>
        <v>1991</v>
      </c>
      <c r="B847" s="388">
        <v>33269</v>
      </c>
      <c r="C847" s="393">
        <v>426.09677419354841</v>
      </c>
      <c r="D847" s="391">
        <f t="shared" si="45"/>
        <v>26.199669421487602</v>
      </c>
      <c r="I847" s="90"/>
      <c r="J847" s="90"/>
      <c r="K847" s="90"/>
      <c r="L847" s="90"/>
    </row>
    <row r="848" spans="1:12">
      <c r="A848" s="65">
        <f t="shared" si="44"/>
        <v>1991</v>
      </c>
      <c r="B848" s="388">
        <v>33297</v>
      </c>
      <c r="C848" s="393">
        <v>425.14285714285717</v>
      </c>
      <c r="D848" s="391">
        <f t="shared" si="45"/>
        <v>23.611239669421487</v>
      </c>
      <c r="I848" s="90"/>
      <c r="J848" s="90"/>
      <c r="K848" s="90"/>
      <c r="L848" s="90"/>
    </row>
    <row r="849" spans="1:12">
      <c r="A849" s="65">
        <f t="shared" ref="A849:A912" si="46">IF(MONTH(B849)&gt;9,YEAR(B849)+1,YEAR(B849))</f>
        <v>1991</v>
      </c>
      <c r="B849" s="388">
        <v>33328</v>
      </c>
      <c r="C849" s="393">
        <v>862.45161290322585</v>
      </c>
      <c r="D849" s="391">
        <f t="shared" ref="D849:D912" si="47">IF(C849&lt;&gt;-901,C849*DAY(B849)*24*60*60/(220*22*9*1000),-901)</f>
        <v>53.030082644628102</v>
      </c>
      <c r="I849" s="90"/>
      <c r="J849" s="90"/>
      <c r="K849" s="90"/>
      <c r="L849" s="90"/>
    </row>
    <row r="850" spans="1:12">
      <c r="A850" s="65">
        <f t="shared" si="46"/>
        <v>1991</v>
      </c>
      <c r="B850" s="388">
        <v>33358</v>
      </c>
      <c r="C850" s="393">
        <v>874.0333333333333</v>
      </c>
      <c r="D850" s="391">
        <f t="shared" si="47"/>
        <v>52.008595041322316</v>
      </c>
      <c r="I850" s="90"/>
      <c r="J850" s="90"/>
      <c r="K850" s="90"/>
      <c r="L850" s="90"/>
    </row>
    <row r="851" spans="1:12">
      <c r="A851" s="65">
        <f t="shared" si="46"/>
        <v>1991</v>
      </c>
      <c r="B851" s="388">
        <v>33389</v>
      </c>
      <c r="C851" s="393">
        <v>1103.1290322580646</v>
      </c>
      <c r="D851" s="391">
        <f t="shared" si="47"/>
        <v>67.828760330578518</v>
      </c>
      <c r="I851" s="90"/>
      <c r="J851" s="90"/>
      <c r="K851" s="90"/>
      <c r="L851" s="90"/>
    </row>
    <row r="852" spans="1:12">
      <c r="A852" s="65">
        <f t="shared" si="46"/>
        <v>1991</v>
      </c>
      <c r="B852" s="388">
        <v>33419</v>
      </c>
      <c r="C852" s="393">
        <v>811.16666666666663</v>
      </c>
      <c r="D852" s="391">
        <f t="shared" si="47"/>
        <v>48.267768595041325</v>
      </c>
      <c r="I852" s="90"/>
      <c r="J852" s="90"/>
      <c r="K852" s="90"/>
      <c r="L852" s="90"/>
    </row>
    <row r="853" spans="1:12">
      <c r="A853" s="65">
        <f t="shared" si="46"/>
        <v>1991</v>
      </c>
      <c r="B853" s="388">
        <v>33450</v>
      </c>
      <c r="C853" s="393">
        <v>622.83870967741939</v>
      </c>
      <c r="D853" s="391">
        <f t="shared" si="47"/>
        <v>38.296859504132229</v>
      </c>
      <c r="I853" s="90"/>
      <c r="J853" s="90"/>
      <c r="K853" s="90"/>
      <c r="L853" s="90"/>
    </row>
    <row r="854" spans="1:12">
      <c r="A854" s="65">
        <f t="shared" si="46"/>
        <v>1991</v>
      </c>
      <c r="B854" s="388">
        <v>33481</v>
      </c>
      <c r="C854" s="393">
        <v>712</v>
      </c>
      <c r="D854" s="391">
        <f t="shared" si="47"/>
        <v>43.779173553719005</v>
      </c>
      <c r="I854" s="90"/>
      <c r="J854" s="90"/>
      <c r="K854" s="90"/>
      <c r="L854" s="90"/>
    </row>
    <row r="855" spans="1:12">
      <c r="A855" s="65">
        <f t="shared" si="46"/>
        <v>1991</v>
      </c>
      <c r="B855" s="388">
        <v>33511</v>
      </c>
      <c r="C855" s="393">
        <v>721.8</v>
      </c>
      <c r="D855" s="391">
        <f t="shared" si="47"/>
        <v>42.950082644628097</v>
      </c>
      <c r="I855" s="90"/>
      <c r="J855" s="90"/>
      <c r="K855" s="90"/>
      <c r="L855" s="90"/>
    </row>
    <row r="856" spans="1:12">
      <c r="A856" s="65">
        <f t="shared" si="46"/>
        <v>1992</v>
      </c>
      <c r="B856" s="388">
        <v>33542</v>
      </c>
      <c r="C856" s="393">
        <v>532.70967741935488</v>
      </c>
      <c r="D856" s="391">
        <f t="shared" si="47"/>
        <v>32.75504132231405</v>
      </c>
      <c r="I856" s="90"/>
      <c r="J856" s="90"/>
      <c r="K856" s="90"/>
      <c r="L856" s="90"/>
    </row>
    <row r="857" spans="1:12">
      <c r="A857" s="65">
        <f t="shared" si="46"/>
        <v>1992</v>
      </c>
      <c r="B857" s="388">
        <v>33572</v>
      </c>
      <c r="C857" s="393">
        <v>360.8</v>
      </c>
      <c r="D857" s="391">
        <f t="shared" si="47"/>
        <v>21.469090909090909</v>
      </c>
      <c r="I857" s="90"/>
      <c r="J857" s="90"/>
      <c r="K857" s="90"/>
      <c r="L857" s="90"/>
    </row>
    <row r="858" spans="1:12">
      <c r="A858" s="65">
        <f t="shared" si="46"/>
        <v>1992</v>
      </c>
      <c r="B858" s="388">
        <v>33603</v>
      </c>
      <c r="C858" s="393">
        <v>527.93548387096769</v>
      </c>
      <c r="D858" s="391">
        <f t="shared" si="47"/>
        <v>32.461487603305777</v>
      </c>
      <c r="I858" s="90"/>
      <c r="J858" s="90"/>
      <c r="K858" s="90"/>
      <c r="L858" s="90"/>
    </row>
    <row r="859" spans="1:12">
      <c r="A859" s="65">
        <f t="shared" si="46"/>
        <v>1992</v>
      </c>
      <c r="B859" s="388">
        <v>33634</v>
      </c>
      <c r="C859" s="393">
        <v>568.22580645161293</v>
      </c>
      <c r="D859" s="391">
        <f t="shared" si="47"/>
        <v>34.938842975206612</v>
      </c>
      <c r="I859" s="90"/>
      <c r="J859" s="90"/>
      <c r="K859" s="90"/>
      <c r="L859" s="90"/>
    </row>
    <row r="860" spans="1:12">
      <c r="A860" s="65">
        <f t="shared" si="46"/>
        <v>1992</v>
      </c>
      <c r="B860" s="388">
        <v>33663</v>
      </c>
      <c r="C860" s="393">
        <v>822.20689655172418</v>
      </c>
      <c r="D860" s="391">
        <f t="shared" si="47"/>
        <v>47.293884297520663</v>
      </c>
      <c r="I860" s="90"/>
      <c r="J860" s="90"/>
      <c r="K860" s="90"/>
      <c r="L860" s="90"/>
    </row>
    <row r="861" spans="1:12">
      <c r="A861" s="65">
        <f t="shared" si="46"/>
        <v>1992</v>
      </c>
      <c r="B861" s="388">
        <v>33694</v>
      </c>
      <c r="C861" s="393">
        <v>661.67741935483866</v>
      </c>
      <c r="D861" s="391">
        <f t="shared" si="47"/>
        <v>40.684958677685948</v>
      </c>
      <c r="I861" s="90"/>
      <c r="J861" s="90"/>
      <c r="K861" s="90"/>
      <c r="L861" s="90"/>
    </row>
    <row r="862" spans="1:12">
      <c r="A862" s="65">
        <f t="shared" si="46"/>
        <v>1992</v>
      </c>
      <c r="B862" s="388">
        <v>33724</v>
      </c>
      <c r="C862" s="393">
        <v>873.6</v>
      </c>
      <c r="D862" s="391">
        <f t="shared" si="47"/>
        <v>51.982809917355375</v>
      </c>
      <c r="I862" s="90"/>
      <c r="J862" s="90"/>
      <c r="K862" s="90"/>
      <c r="L862" s="90"/>
    </row>
    <row r="863" spans="1:12">
      <c r="A863" s="65">
        <f t="shared" si="46"/>
        <v>1992</v>
      </c>
      <c r="B863" s="388">
        <v>33755</v>
      </c>
      <c r="C863" s="393">
        <v>669.9677419354839</v>
      </c>
      <c r="D863" s="391">
        <f t="shared" si="47"/>
        <v>41.19471074380165</v>
      </c>
      <c r="I863" s="90"/>
      <c r="J863" s="90"/>
      <c r="K863" s="90"/>
      <c r="L863" s="90"/>
    </row>
    <row r="864" spans="1:12">
      <c r="A864" s="65">
        <f t="shared" si="46"/>
        <v>1992</v>
      </c>
      <c r="B864" s="388">
        <v>33785</v>
      </c>
      <c r="C864" s="393">
        <v>457.23333333333335</v>
      </c>
      <c r="D864" s="391">
        <f t="shared" si="47"/>
        <v>27.207272727272727</v>
      </c>
      <c r="I864" s="90"/>
      <c r="J864" s="90"/>
      <c r="K864" s="90"/>
      <c r="L864" s="90"/>
    </row>
    <row r="865" spans="1:12">
      <c r="A865" s="65">
        <f t="shared" si="46"/>
        <v>1992</v>
      </c>
      <c r="B865" s="388">
        <v>33816</v>
      </c>
      <c r="C865" s="393">
        <v>456.74193548387098</v>
      </c>
      <c r="D865" s="391">
        <f t="shared" si="47"/>
        <v>28.083966942148759</v>
      </c>
      <c r="I865" s="90"/>
      <c r="J865" s="90"/>
      <c r="K865" s="90"/>
      <c r="L865" s="90"/>
    </row>
    <row r="866" spans="1:12">
      <c r="A866" s="65">
        <f t="shared" si="46"/>
        <v>1992</v>
      </c>
      <c r="B866" s="388">
        <v>33847</v>
      </c>
      <c r="C866" s="393">
        <v>521.38709677419354</v>
      </c>
      <c r="D866" s="391">
        <f t="shared" si="47"/>
        <v>32.058842975206609</v>
      </c>
      <c r="I866" s="90"/>
      <c r="J866" s="90"/>
      <c r="K866" s="90"/>
      <c r="L866" s="90"/>
    </row>
    <row r="867" spans="1:12">
      <c r="A867" s="65">
        <f t="shared" si="46"/>
        <v>1992</v>
      </c>
      <c r="B867" s="388">
        <v>33877</v>
      </c>
      <c r="C867" s="393">
        <v>411</v>
      </c>
      <c r="D867" s="391">
        <f t="shared" si="47"/>
        <v>24.456198347107438</v>
      </c>
      <c r="I867" s="90"/>
      <c r="J867" s="90"/>
      <c r="K867" s="90"/>
      <c r="L867" s="90"/>
    </row>
    <row r="868" spans="1:12">
      <c r="A868" s="65">
        <f t="shared" si="46"/>
        <v>1993</v>
      </c>
      <c r="B868" s="388">
        <v>33908</v>
      </c>
      <c r="C868" s="393">
        <v>388.32258064516128</v>
      </c>
      <c r="D868" s="391">
        <f t="shared" si="47"/>
        <v>23.877024793388429</v>
      </c>
      <c r="I868" s="90"/>
      <c r="J868" s="90"/>
      <c r="K868" s="90"/>
      <c r="L868" s="90"/>
    </row>
    <row r="869" spans="1:12">
      <c r="A869" s="65">
        <f t="shared" si="46"/>
        <v>1993</v>
      </c>
      <c r="B869" s="388">
        <v>33938</v>
      </c>
      <c r="C869" s="393">
        <v>373.36666666666667</v>
      </c>
      <c r="D869" s="391">
        <f t="shared" si="47"/>
        <v>22.216859504132231</v>
      </c>
      <c r="I869" s="90"/>
      <c r="J869" s="90"/>
      <c r="K869" s="90"/>
      <c r="L869" s="90"/>
    </row>
    <row r="870" spans="1:12">
      <c r="A870" s="65">
        <f t="shared" si="46"/>
        <v>1993</v>
      </c>
      <c r="B870" s="388">
        <v>33969</v>
      </c>
      <c r="C870" s="393">
        <v>631.45161290322585</v>
      </c>
      <c r="D870" s="391">
        <f t="shared" si="47"/>
        <v>38.826446280991739</v>
      </c>
      <c r="I870" s="90"/>
      <c r="J870" s="90"/>
      <c r="K870" s="90"/>
      <c r="L870" s="90"/>
    </row>
    <row r="871" spans="1:12">
      <c r="A871" s="65">
        <f t="shared" si="46"/>
        <v>1993</v>
      </c>
      <c r="B871" s="388">
        <v>34000</v>
      </c>
      <c r="C871" s="393">
        <v>1609.3870967741937</v>
      </c>
      <c r="D871" s="391">
        <f t="shared" si="47"/>
        <v>98.957355371900832</v>
      </c>
      <c r="I871" s="90"/>
      <c r="J871" s="90"/>
      <c r="K871" s="90"/>
      <c r="L871" s="90"/>
    </row>
    <row r="872" spans="1:12">
      <c r="A872" s="65">
        <f t="shared" si="46"/>
        <v>1993</v>
      </c>
      <c r="B872" s="388">
        <v>34028</v>
      </c>
      <c r="C872" s="393">
        <v>1368.9642857142858</v>
      </c>
      <c r="D872" s="391">
        <f t="shared" si="47"/>
        <v>76.028429752066117</v>
      </c>
      <c r="I872" s="90"/>
      <c r="J872" s="90"/>
      <c r="K872" s="90"/>
      <c r="L872" s="90"/>
    </row>
    <row r="873" spans="1:12">
      <c r="A873" s="65">
        <f t="shared" si="46"/>
        <v>1993</v>
      </c>
      <c r="B873" s="388">
        <v>34059</v>
      </c>
      <c r="C873" s="393">
        <v>2552.5806451612902</v>
      </c>
      <c r="D873" s="391">
        <f t="shared" si="47"/>
        <v>156.95206611570248</v>
      </c>
      <c r="I873" s="90"/>
      <c r="J873" s="90"/>
      <c r="K873" s="90"/>
      <c r="L873" s="90"/>
    </row>
    <row r="874" spans="1:12">
      <c r="A874" s="65">
        <f t="shared" si="46"/>
        <v>1993</v>
      </c>
      <c r="B874" s="388">
        <v>34089</v>
      </c>
      <c r="C874" s="393">
        <v>2712.6666666666665</v>
      </c>
      <c r="D874" s="391">
        <f t="shared" si="47"/>
        <v>161.41487603305785</v>
      </c>
      <c r="I874" s="90"/>
      <c r="J874" s="90"/>
      <c r="K874" s="90"/>
      <c r="L874" s="90"/>
    </row>
    <row r="875" spans="1:12">
      <c r="A875" s="65">
        <f t="shared" si="46"/>
        <v>1993</v>
      </c>
      <c r="B875" s="388">
        <v>34120</v>
      </c>
      <c r="C875" s="393">
        <v>3371.9354838709678</v>
      </c>
      <c r="D875" s="391">
        <f t="shared" si="47"/>
        <v>207.33223140495869</v>
      </c>
      <c r="I875" s="90"/>
      <c r="J875" s="90"/>
      <c r="K875" s="90"/>
      <c r="L875" s="90"/>
    </row>
    <row r="876" spans="1:12">
      <c r="A876" s="65">
        <f t="shared" si="46"/>
        <v>1993</v>
      </c>
      <c r="B876" s="388">
        <v>34150</v>
      </c>
      <c r="C876" s="393">
        <v>2731.3333333333335</v>
      </c>
      <c r="D876" s="391">
        <f t="shared" si="47"/>
        <v>162.52561983471074</v>
      </c>
      <c r="I876" s="90"/>
      <c r="J876" s="90"/>
      <c r="K876" s="90"/>
      <c r="L876" s="90"/>
    </row>
    <row r="877" spans="1:12">
      <c r="A877" s="65">
        <f t="shared" si="46"/>
        <v>1993</v>
      </c>
      <c r="B877" s="388">
        <v>34181</v>
      </c>
      <c r="C877" s="393">
        <v>1175.4516129032259</v>
      </c>
      <c r="D877" s="391">
        <f t="shared" si="47"/>
        <v>72.275702479338847</v>
      </c>
      <c r="I877" s="90"/>
      <c r="J877" s="90"/>
      <c r="K877" s="90"/>
      <c r="L877" s="90"/>
    </row>
    <row r="878" spans="1:12">
      <c r="A878" s="65">
        <f t="shared" si="46"/>
        <v>1993</v>
      </c>
      <c r="B878" s="388">
        <v>34212</v>
      </c>
      <c r="C878" s="393">
        <v>985.19354838709683</v>
      </c>
      <c r="D878" s="391">
        <f t="shared" si="47"/>
        <v>60.577190082644627</v>
      </c>
      <c r="I878" s="90"/>
      <c r="J878" s="90"/>
      <c r="K878" s="90"/>
      <c r="L878" s="90"/>
    </row>
    <row r="879" spans="1:12">
      <c r="A879" s="65">
        <f t="shared" si="46"/>
        <v>1993</v>
      </c>
      <c r="B879" s="388">
        <v>34242</v>
      </c>
      <c r="C879" s="393">
        <v>843.6</v>
      </c>
      <c r="D879" s="391">
        <f t="shared" si="47"/>
        <v>50.197685950413224</v>
      </c>
      <c r="I879" s="90"/>
      <c r="J879" s="90"/>
      <c r="K879" s="90"/>
      <c r="L879" s="90"/>
    </row>
    <row r="880" spans="1:12">
      <c r="A880" s="65">
        <f t="shared" si="46"/>
        <v>1994</v>
      </c>
      <c r="B880" s="388">
        <v>34273</v>
      </c>
      <c r="C880" s="393">
        <v>480.54838709677421</v>
      </c>
      <c r="D880" s="391">
        <f t="shared" si="47"/>
        <v>29.547768595041322</v>
      </c>
      <c r="I880" s="90"/>
      <c r="J880" s="90"/>
      <c r="K880" s="90"/>
      <c r="L880" s="90"/>
    </row>
    <row r="881" spans="1:12">
      <c r="A881" s="65">
        <f t="shared" si="46"/>
        <v>1994</v>
      </c>
      <c r="B881" s="388">
        <v>34303</v>
      </c>
      <c r="C881" s="393">
        <v>581.29999999999995</v>
      </c>
      <c r="D881" s="391">
        <f t="shared" si="47"/>
        <v>34.5897520661157</v>
      </c>
      <c r="I881" s="90"/>
      <c r="J881" s="90"/>
      <c r="K881" s="90"/>
      <c r="L881" s="90"/>
    </row>
    <row r="882" spans="1:12">
      <c r="A882" s="65">
        <f t="shared" si="46"/>
        <v>1994</v>
      </c>
      <c r="B882" s="388">
        <v>34334</v>
      </c>
      <c r="C882" s="393">
        <v>702.83870967741939</v>
      </c>
      <c r="D882" s="391">
        <f t="shared" si="47"/>
        <v>43.215867768595039</v>
      </c>
      <c r="I882" s="90"/>
      <c r="J882" s="90"/>
      <c r="K882" s="90"/>
      <c r="L882" s="90"/>
    </row>
    <row r="883" spans="1:12">
      <c r="A883" s="65">
        <f t="shared" si="46"/>
        <v>1994</v>
      </c>
      <c r="B883" s="388">
        <v>34365</v>
      </c>
      <c r="C883" s="393">
        <v>506.80645161290323</v>
      </c>
      <c r="D883" s="391">
        <f t="shared" si="47"/>
        <v>31.162314049586776</v>
      </c>
      <c r="I883" s="90"/>
      <c r="J883" s="90"/>
      <c r="K883" s="90"/>
      <c r="L883" s="90"/>
    </row>
    <row r="884" spans="1:12">
      <c r="A884" s="65">
        <f t="shared" si="46"/>
        <v>1994</v>
      </c>
      <c r="B884" s="388">
        <v>34393</v>
      </c>
      <c r="C884" s="393">
        <v>656.21428571428567</v>
      </c>
      <c r="D884" s="391">
        <f t="shared" si="47"/>
        <v>36.444297520661159</v>
      </c>
      <c r="I884" s="90"/>
      <c r="J884" s="90"/>
      <c r="K884" s="90"/>
      <c r="L884" s="90"/>
    </row>
    <row r="885" spans="1:12">
      <c r="A885" s="65">
        <f t="shared" si="46"/>
        <v>1994</v>
      </c>
      <c r="B885" s="388">
        <v>34424</v>
      </c>
      <c r="C885" s="393">
        <v>596.29032258064512</v>
      </c>
      <c r="D885" s="391">
        <f t="shared" si="47"/>
        <v>36.664462809917353</v>
      </c>
      <c r="I885" s="90"/>
      <c r="J885" s="90"/>
      <c r="K885" s="90"/>
      <c r="L885" s="90"/>
    </row>
    <row r="886" spans="1:12">
      <c r="A886" s="65">
        <f t="shared" si="46"/>
        <v>1994</v>
      </c>
      <c r="B886" s="388">
        <v>34454</v>
      </c>
      <c r="C886" s="393">
        <v>733.0333333333333</v>
      </c>
      <c r="D886" s="391">
        <f t="shared" si="47"/>
        <v>43.618512396694214</v>
      </c>
      <c r="I886" s="90"/>
      <c r="J886" s="90"/>
      <c r="K886" s="90"/>
      <c r="L886" s="90"/>
    </row>
    <row r="887" spans="1:12">
      <c r="A887" s="65">
        <f t="shared" si="46"/>
        <v>1994</v>
      </c>
      <c r="B887" s="388">
        <v>34485</v>
      </c>
      <c r="C887" s="393">
        <v>716.35483870967744</v>
      </c>
      <c r="D887" s="391">
        <f t="shared" si="47"/>
        <v>44.04694214876033</v>
      </c>
      <c r="I887" s="90"/>
      <c r="J887" s="90"/>
      <c r="K887" s="90"/>
      <c r="L887" s="90"/>
    </row>
    <row r="888" spans="1:12">
      <c r="A888" s="65">
        <f t="shared" si="46"/>
        <v>1994</v>
      </c>
      <c r="B888" s="388">
        <v>34515</v>
      </c>
      <c r="C888" s="393">
        <v>531.56666666666672</v>
      </c>
      <c r="D888" s="391">
        <f t="shared" si="47"/>
        <v>31.630413223140501</v>
      </c>
      <c r="I888" s="90"/>
      <c r="J888" s="90"/>
      <c r="K888" s="90"/>
      <c r="L888" s="90"/>
    </row>
    <row r="889" spans="1:12">
      <c r="A889" s="65">
        <f t="shared" si="46"/>
        <v>1994</v>
      </c>
      <c r="B889" s="388">
        <v>34546</v>
      </c>
      <c r="C889" s="393">
        <v>460.38709677419354</v>
      </c>
      <c r="D889" s="391">
        <f t="shared" si="47"/>
        <v>28.308099173553718</v>
      </c>
      <c r="I889" s="90"/>
      <c r="J889" s="90"/>
      <c r="K889" s="90"/>
      <c r="L889" s="90"/>
    </row>
    <row r="890" spans="1:12">
      <c r="A890" s="65">
        <f t="shared" si="46"/>
        <v>1994</v>
      </c>
      <c r="B890" s="388">
        <v>34577</v>
      </c>
      <c r="C890" s="393">
        <v>459.90322580645159</v>
      </c>
      <c r="D890" s="391">
        <f t="shared" si="47"/>
        <v>28.278347107438016</v>
      </c>
      <c r="I890" s="90"/>
      <c r="J890" s="90"/>
      <c r="K890" s="90"/>
      <c r="L890" s="90"/>
    </row>
    <row r="891" spans="1:12">
      <c r="A891" s="65">
        <f t="shared" si="46"/>
        <v>1994</v>
      </c>
      <c r="B891" s="388">
        <v>34607</v>
      </c>
      <c r="C891" s="393">
        <v>462.2</v>
      </c>
      <c r="D891" s="391">
        <f t="shared" si="47"/>
        <v>27.502809917355371</v>
      </c>
      <c r="I891" s="90"/>
      <c r="J891" s="90"/>
      <c r="K891" s="90"/>
      <c r="L891" s="90"/>
    </row>
    <row r="892" spans="1:12">
      <c r="A892" s="65">
        <f t="shared" si="46"/>
        <v>1995</v>
      </c>
      <c r="B892" s="388">
        <v>34638</v>
      </c>
      <c r="C892" s="393">
        <v>443.25806451612902</v>
      </c>
      <c r="D892" s="391">
        <f t="shared" si="47"/>
        <v>27.254876033057851</v>
      </c>
      <c r="I892" s="90"/>
      <c r="J892" s="90"/>
      <c r="K892" s="90"/>
      <c r="L892" s="90"/>
    </row>
    <row r="893" spans="1:12">
      <c r="A893" s="65">
        <f t="shared" si="46"/>
        <v>1995</v>
      </c>
      <c r="B893" s="388">
        <v>34668</v>
      </c>
      <c r="C893" s="393">
        <v>365.4</v>
      </c>
      <c r="D893" s="391">
        <f t="shared" si="47"/>
        <v>21.742809917355373</v>
      </c>
      <c r="I893" s="90"/>
      <c r="J893" s="90"/>
      <c r="K893" s="90"/>
      <c r="L893" s="90"/>
    </row>
    <row r="894" spans="1:12">
      <c r="A894" s="65">
        <f t="shared" si="46"/>
        <v>1995</v>
      </c>
      <c r="B894" s="388">
        <v>34699</v>
      </c>
      <c r="C894" s="393">
        <v>465.67741935483872</v>
      </c>
      <c r="D894" s="391">
        <f t="shared" si="47"/>
        <v>28.633388429752067</v>
      </c>
      <c r="I894" s="90"/>
      <c r="J894" s="90"/>
      <c r="K894" s="90"/>
      <c r="L894" s="90"/>
    </row>
    <row r="895" spans="1:12">
      <c r="A895" s="65">
        <f t="shared" si="46"/>
        <v>1995</v>
      </c>
      <c r="B895" s="388">
        <v>34730</v>
      </c>
      <c r="C895" s="393">
        <v>2743.8064516129034</v>
      </c>
      <c r="D895" s="391">
        <f t="shared" si="47"/>
        <v>168.7100826446281</v>
      </c>
      <c r="I895" s="90"/>
      <c r="J895" s="90"/>
      <c r="K895" s="90"/>
      <c r="L895" s="90"/>
    </row>
    <row r="896" spans="1:12">
      <c r="A896" s="65">
        <f t="shared" si="46"/>
        <v>1995</v>
      </c>
      <c r="B896" s="388">
        <v>34758</v>
      </c>
      <c r="C896" s="393">
        <v>1971.7857142857142</v>
      </c>
      <c r="D896" s="391">
        <f t="shared" si="47"/>
        <v>109.50743801652892</v>
      </c>
      <c r="I896" s="90"/>
      <c r="J896" s="90"/>
      <c r="K896" s="90"/>
      <c r="L896" s="90"/>
    </row>
    <row r="897" spans="1:12">
      <c r="A897" s="65">
        <f t="shared" si="46"/>
        <v>1995</v>
      </c>
      <c r="B897" s="388">
        <v>34789</v>
      </c>
      <c r="C897" s="393">
        <v>4452.9032258064517</v>
      </c>
      <c r="D897" s="391">
        <f t="shared" si="47"/>
        <v>273.79834710743802</v>
      </c>
      <c r="I897" s="90"/>
      <c r="J897" s="90"/>
      <c r="K897" s="90"/>
      <c r="L897" s="90"/>
    </row>
    <row r="898" spans="1:12">
      <c r="A898" s="65">
        <f t="shared" si="46"/>
        <v>1995</v>
      </c>
      <c r="B898" s="388">
        <v>34819</v>
      </c>
      <c r="C898" s="393">
        <v>3805</v>
      </c>
      <c r="D898" s="391">
        <f t="shared" si="47"/>
        <v>226.41322314049586</v>
      </c>
      <c r="I898" s="90"/>
      <c r="J898" s="90"/>
      <c r="K898" s="90"/>
      <c r="L898" s="90"/>
    </row>
    <row r="899" spans="1:12">
      <c r="A899" s="65">
        <f t="shared" si="46"/>
        <v>1995</v>
      </c>
      <c r="B899" s="388">
        <v>34850</v>
      </c>
      <c r="C899" s="393">
        <v>6159.3548387096771</v>
      </c>
      <c r="D899" s="391">
        <f t="shared" si="47"/>
        <v>378.72396694214876</v>
      </c>
      <c r="I899" s="90"/>
      <c r="J899" s="90"/>
      <c r="K899" s="90"/>
      <c r="L899" s="90"/>
    </row>
    <row r="900" spans="1:12">
      <c r="A900" s="65">
        <f t="shared" si="46"/>
        <v>1995</v>
      </c>
      <c r="B900" s="388">
        <v>34880</v>
      </c>
      <c r="C900" s="393">
        <v>5547.333333333333</v>
      </c>
      <c r="D900" s="391">
        <f t="shared" si="47"/>
        <v>330.08925619834713</v>
      </c>
      <c r="I900" s="90"/>
      <c r="J900" s="90"/>
      <c r="K900" s="90"/>
      <c r="L900" s="90"/>
    </row>
    <row r="901" spans="1:12">
      <c r="A901" s="65">
        <f t="shared" si="46"/>
        <v>1995</v>
      </c>
      <c r="B901" s="388">
        <v>34911</v>
      </c>
      <c r="C901" s="393">
        <v>3240.3225806451615</v>
      </c>
      <c r="D901" s="391">
        <f t="shared" si="47"/>
        <v>199.2396694214876</v>
      </c>
      <c r="I901" s="90"/>
      <c r="J901" s="90"/>
      <c r="K901" s="90"/>
      <c r="L901" s="90"/>
    </row>
    <row r="902" spans="1:12">
      <c r="A902" s="65">
        <f t="shared" si="46"/>
        <v>1995</v>
      </c>
      <c r="B902" s="388">
        <v>34942</v>
      </c>
      <c r="C902" s="393">
        <v>1387.2258064516129</v>
      </c>
      <c r="D902" s="391">
        <f t="shared" si="47"/>
        <v>85.297190082644633</v>
      </c>
      <c r="I902" s="90"/>
      <c r="J902" s="90"/>
      <c r="K902" s="90"/>
      <c r="L902" s="90"/>
    </row>
    <row r="903" spans="1:12">
      <c r="A903" s="65">
        <f t="shared" si="46"/>
        <v>1995</v>
      </c>
      <c r="B903" s="388">
        <v>34972</v>
      </c>
      <c r="C903" s="393">
        <v>1401.3333333333333</v>
      </c>
      <c r="D903" s="391">
        <f t="shared" si="47"/>
        <v>83.385123966942146</v>
      </c>
      <c r="I903" s="90"/>
      <c r="J903" s="90"/>
      <c r="K903" s="90"/>
      <c r="L903" s="90"/>
    </row>
    <row r="904" spans="1:12">
      <c r="A904" s="65">
        <f t="shared" si="46"/>
        <v>1996</v>
      </c>
      <c r="B904" s="388">
        <v>35003</v>
      </c>
      <c r="C904" s="393">
        <v>850.58064516129036</v>
      </c>
      <c r="D904" s="391">
        <f t="shared" si="47"/>
        <v>52.300165289256199</v>
      </c>
      <c r="I904" s="90"/>
      <c r="J904" s="90"/>
      <c r="K904" s="90"/>
      <c r="L904" s="90"/>
    </row>
    <row r="905" spans="1:12">
      <c r="A905" s="65">
        <f t="shared" si="46"/>
        <v>1996</v>
      </c>
      <c r="B905" s="388">
        <v>35033</v>
      </c>
      <c r="C905" s="393">
        <v>595.73333333333335</v>
      </c>
      <c r="D905" s="391">
        <f t="shared" si="47"/>
        <v>35.448595041322314</v>
      </c>
      <c r="I905" s="90"/>
      <c r="J905" s="90"/>
      <c r="K905" s="90"/>
      <c r="L905" s="90"/>
    </row>
    <row r="906" spans="1:12">
      <c r="A906" s="65">
        <f t="shared" si="46"/>
        <v>1996</v>
      </c>
      <c r="B906" s="388">
        <v>35064</v>
      </c>
      <c r="C906" s="393">
        <v>738.35483870967744</v>
      </c>
      <c r="D906" s="391">
        <f t="shared" si="47"/>
        <v>45.399669421487602</v>
      </c>
      <c r="I906" s="90"/>
      <c r="J906" s="90"/>
      <c r="K906" s="90"/>
      <c r="L906" s="90"/>
    </row>
    <row r="907" spans="1:12">
      <c r="A907" s="65">
        <f t="shared" si="46"/>
        <v>1996</v>
      </c>
      <c r="B907" s="388">
        <v>35095</v>
      </c>
      <c r="C907" s="393">
        <v>1214.8709677419354</v>
      </c>
      <c r="D907" s="391">
        <f t="shared" si="47"/>
        <v>74.699504132231411</v>
      </c>
      <c r="I907" s="90"/>
      <c r="J907" s="90"/>
      <c r="K907" s="90"/>
      <c r="L907" s="90"/>
    </row>
    <row r="908" spans="1:12">
      <c r="A908" s="65">
        <f t="shared" si="46"/>
        <v>1996</v>
      </c>
      <c r="B908" s="388">
        <v>35124</v>
      </c>
      <c r="C908" s="393">
        <v>2811.7931034482758</v>
      </c>
      <c r="D908" s="391">
        <f t="shared" si="47"/>
        <v>161.73619834710743</v>
      </c>
      <c r="I908" s="90"/>
      <c r="J908" s="90"/>
      <c r="K908" s="90"/>
      <c r="L908" s="90"/>
    </row>
    <row r="909" spans="1:12">
      <c r="A909" s="65">
        <f t="shared" si="46"/>
        <v>1996</v>
      </c>
      <c r="B909" s="388">
        <v>35155</v>
      </c>
      <c r="C909" s="393">
        <v>3120.9677419354839</v>
      </c>
      <c r="D909" s="391">
        <f t="shared" si="47"/>
        <v>191.900826446281</v>
      </c>
      <c r="I909" s="90"/>
      <c r="J909" s="90"/>
      <c r="K909" s="90"/>
      <c r="L909" s="90"/>
    </row>
    <row r="910" spans="1:12">
      <c r="A910" s="65">
        <f t="shared" si="46"/>
        <v>1996</v>
      </c>
      <c r="B910" s="388">
        <v>35185</v>
      </c>
      <c r="C910" s="393">
        <v>3142</v>
      </c>
      <c r="D910" s="391">
        <f t="shared" si="47"/>
        <v>186.96198347107438</v>
      </c>
      <c r="I910" s="90"/>
      <c r="J910" s="90"/>
      <c r="K910" s="90"/>
      <c r="L910" s="90"/>
    </row>
    <row r="911" spans="1:12">
      <c r="A911" s="65">
        <f t="shared" si="46"/>
        <v>1996</v>
      </c>
      <c r="B911" s="388">
        <v>35216</v>
      </c>
      <c r="C911" s="393">
        <v>4824.8387096774195</v>
      </c>
      <c r="D911" s="391">
        <f t="shared" si="47"/>
        <v>296.66776859504131</v>
      </c>
      <c r="I911" s="90"/>
      <c r="J911" s="90"/>
      <c r="K911" s="90"/>
      <c r="L911" s="90"/>
    </row>
    <row r="912" spans="1:12">
      <c r="A912" s="65">
        <f t="shared" si="46"/>
        <v>1996</v>
      </c>
      <c r="B912" s="388">
        <v>35246</v>
      </c>
      <c r="C912" s="393">
        <v>2151.0666666666666</v>
      </c>
      <c r="D912" s="391">
        <f t="shared" si="47"/>
        <v>127.99735537190082</v>
      </c>
      <c r="I912" s="90"/>
      <c r="J912" s="90"/>
      <c r="K912" s="90"/>
      <c r="L912" s="90"/>
    </row>
    <row r="913" spans="1:12">
      <c r="A913" s="65">
        <f t="shared" ref="A913:A976" si="48">IF(MONTH(B913)&gt;9,YEAR(B913)+1,YEAR(B913))</f>
        <v>1996</v>
      </c>
      <c r="B913" s="388">
        <v>35277</v>
      </c>
      <c r="C913" s="393">
        <v>953.35483870967744</v>
      </c>
      <c r="D913" s="391">
        <f t="shared" ref="D913:D976" si="49">IF(C913&lt;&gt;-901,C913*DAY(B913)*24*60*60/(220*22*9*1000),-901)</f>
        <v>58.619504132231405</v>
      </c>
      <c r="I913" s="90"/>
      <c r="J913" s="90"/>
      <c r="K913" s="90"/>
      <c r="L913" s="90"/>
    </row>
    <row r="914" spans="1:12">
      <c r="A914" s="65">
        <f t="shared" si="48"/>
        <v>1996</v>
      </c>
      <c r="B914" s="388">
        <v>35308</v>
      </c>
      <c r="C914" s="393">
        <v>831.70967741935488</v>
      </c>
      <c r="D914" s="391">
        <f t="shared" si="49"/>
        <v>51.139834710743798</v>
      </c>
      <c r="I914" s="90"/>
      <c r="J914" s="90"/>
      <c r="K914" s="90"/>
      <c r="L914" s="90"/>
    </row>
    <row r="915" spans="1:12">
      <c r="A915" s="65">
        <f t="shared" si="48"/>
        <v>1996</v>
      </c>
      <c r="B915" s="388">
        <v>35338</v>
      </c>
      <c r="C915" s="393">
        <v>864.9666666666667</v>
      </c>
      <c r="D915" s="391">
        <f t="shared" si="49"/>
        <v>51.469090909090909</v>
      </c>
      <c r="I915" s="90"/>
      <c r="J915" s="90"/>
      <c r="K915" s="90"/>
      <c r="L915" s="90"/>
    </row>
    <row r="916" spans="1:12">
      <c r="A916" s="65">
        <f t="shared" si="48"/>
        <v>1997</v>
      </c>
      <c r="B916" s="388">
        <v>35369</v>
      </c>
      <c r="C916" s="393">
        <v>740.06451612903231</v>
      </c>
      <c r="D916" s="391">
        <f t="shared" si="49"/>
        <v>45.504793388429754</v>
      </c>
      <c r="I916" s="90"/>
      <c r="J916" s="90"/>
      <c r="K916" s="90"/>
      <c r="L916" s="90"/>
    </row>
    <row r="917" spans="1:12">
      <c r="A917" s="65">
        <f t="shared" si="48"/>
        <v>1997</v>
      </c>
      <c r="B917" s="388">
        <v>35399</v>
      </c>
      <c r="C917" s="393">
        <v>811.9666666666667</v>
      </c>
      <c r="D917" s="391">
        <f t="shared" si="49"/>
        <v>48.315371900826449</v>
      </c>
      <c r="I917" s="90"/>
      <c r="J917" s="90"/>
      <c r="K917" s="90"/>
      <c r="L917" s="90"/>
    </row>
    <row r="918" spans="1:12">
      <c r="A918" s="65">
        <f t="shared" si="48"/>
        <v>1997</v>
      </c>
      <c r="B918" s="388">
        <v>35430</v>
      </c>
      <c r="C918" s="393">
        <v>3563.0967741935483</v>
      </c>
      <c r="D918" s="391">
        <f t="shared" si="49"/>
        <v>219.08628099173555</v>
      </c>
      <c r="I918" s="90"/>
      <c r="J918" s="90"/>
      <c r="K918" s="90"/>
      <c r="L918" s="90"/>
    </row>
    <row r="919" spans="1:12">
      <c r="A919" s="65">
        <f t="shared" si="48"/>
        <v>1997</v>
      </c>
      <c r="B919" s="388">
        <v>35461</v>
      </c>
      <c r="C919" s="393">
        <v>9672.5806451612898</v>
      </c>
      <c r="D919" s="391">
        <f t="shared" si="49"/>
        <v>594.74380165289256</v>
      </c>
      <c r="I919" s="90"/>
      <c r="J919" s="90"/>
      <c r="K919" s="90"/>
      <c r="L919" s="90"/>
    </row>
    <row r="920" spans="1:12">
      <c r="A920" s="65">
        <f t="shared" si="48"/>
        <v>1997</v>
      </c>
      <c r="B920" s="388">
        <v>35489</v>
      </c>
      <c r="C920" s="393">
        <v>3550.3571428571427</v>
      </c>
      <c r="D920" s="391">
        <f t="shared" si="49"/>
        <v>197.17685950413224</v>
      </c>
      <c r="I920" s="90"/>
      <c r="J920" s="90"/>
      <c r="K920" s="90"/>
      <c r="L920" s="90"/>
    </row>
    <row r="921" spans="1:12">
      <c r="A921" s="65">
        <f t="shared" si="48"/>
        <v>1997</v>
      </c>
      <c r="B921" s="388">
        <v>35520</v>
      </c>
      <c r="C921" s="393">
        <v>2649.6774193548385</v>
      </c>
      <c r="D921" s="391">
        <f t="shared" si="49"/>
        <v>162.92231404958679</v>
      </c>
      <c r="I921" s="90"/>
      <c r="J921" s="90"/>
      <c r="K921" s="90"/>
      <c r="L921" s="90"/>
    </row>
    <row r="922" spans="1:12">
      <c r="A922" s="65">
        <f t="shared" si="48"/>
        <v>1997</v>
      </c>
      <c r="B922" s="388">
        <v>35550</v>
      </c>
      <c r="C922" s="393">
        <v>1831.6666666666667</v>
      </c>
      <c r="D922" s="391">
        <f t="shared" si="49"/>
        <v>108.99173553719008</v>
      </c>
      <c r="I922" s="90"/>
      <c r="J922" s="90"/>
      <c r="K922" s="90"/>
      <c r="L922" s="90"/>
    </row>
    <row r="923" spans="1:12">
      <c r="A923" s="65">
        <f t="shared" si="48"/>
        <v>1997</v>
      </c>
      <c r="B923" s="388">
        <v>35581</v>
      </c>
      <c r="C923" s="393">
        <v>1814.8387096774193</v>
      </c>
      <c r="D923" s="391">
        <f t="shared" si="49"/>
        <v>111.5900826446281</v>
      </c>
      <c r="I923" s="90"/>
      <c r="J923" s="90"/>
      <c r="K923" s="90"/>
      <c r="L923" s="90"/>
    </row>
    <row r="924" spans="1:12">
      <c r="A924" s="65">
        <f t="shared" si="48"/>
        <v>1997</v>
      </c>
      <c r="B924" s="388">
        <v>35611</v>
      </c>
      <c r="C924" s="393">
        <v>1697.9666666666667</v>
      </c>
      <c r="D924" s="391">
        <f t="shared" si="49"/>
        <v>101.03603305785124</v>
      </c>
      <c r="I924" s="90"/>
      <c r="J924" s="90"/>
      <c r="K924" s="90"/>
      <c r="L924" s="90"/>
    </row>
    <row r="925" spans="1:12">
      <c r="A925" s="65">
        <f t="shared" si="48"/>
        <v>1997</v>
      </c>
      <c r="B925" s="388">
        <v>35642</v>
      </c>
      <c r="C925" s="393">
        <v>912.35483870967744</v>
      </c>
      <c r="D925" s="391">
        <f t="shared" si="49"/>
        <v>56.098512396694218</v>
      </c>
      <c r="I925" s="90"/>
      <c r="J925" s="90"/>
      <c r="K925" s="90"/>
      <c r="L925" s="90"/>
    </row>
    <row r="926" spans="1:12">
      <c r="A926" s="65">
        <f t="shared" si="48"/>
        <v>1997</v>
      </c>
      <c r="B926" s="388">
        <v>35673</v>
      </c>
      <c r="C926" s="393">
        <v>915.48387096774195</v>
      </c>
      <c r="D926" s="391">
        <f t="shared" si="49"/>
        <v>56.290909090909089</v>
      </c>
      <c r="I926" s="90"/>
      <c r="J926" s="90"/>
      <c r="K926" s="90"/>
      <c r="L926" s="90"/>
    </row>
    <row r="927" spans="1:12">
      <c r="A927" s="65">
        <f t="shared" si="48"/>
        <v>1997</v>
      </c>
      <c r="B927" s="388">
        <v>35703</v>
      </c>
      <c r="C927" s="393">
        <v>1260.3</v>
      </c>
      <c r="D927" s="391">
        <f t="shared" si="49"/>
        <v>74.993057851239669</v>
      </c>
      <c r="I927" s="90"/>
      <c r="J927" s="90"/>
      <c r="K927" s="90"/>
      <c r="L927" s="90"/>
    </row>
    <row r="928" spans="1:12">
      <c r="A928" s="65">
        <f t="shared" si="48"/>
        <v>1998</v>
      </c>
      <c r="B928" s="388">
        <v>35734</v>
      </c>
      <c r="C928" s="393">
        <v>694.22580645161293</v>
      </c>
      <c r="D928" s="391">
        <f t="shared" si="49"/>
        <v>42.686280991735536</v>
      </c>
      <c r="I928" s="90"/>
      <c r="J928" s="90"/>
      <c r="K928" s="90"/>
      <c r="L928" s="90"/>
    </row>
    <row r="929" spans="1:12">
      <c r="A929" s="65">
        <f t="shared" si="48"/>
        <v>1998</v>
      </c>
      <c r="B929" s="388">
        <v>35764</v>
      </c>
      <c r="C929" s="393">
        <v>489.8</v>
      </c>
      <c r="D929" s="391">
        <f t="shared" si="49"/>
        <v>29.145123966942148</v>
      </c>
      <c r="I929" s="90"/>
      <c r="J929" s="90"/>
      <c r="K929" s="90"/>
      <c r="L929" s="90"/>
    </row>
    <row r="930" spans="1:12">
      <c r="A930" s="65">
        <f t="shared" si="48"/>
        <v>1998</v>
      </c>
      <c r="B930" s="388">
        <v>35795</v>
      </c>
      <c r="C930" s="393">
        <v>667.41935483870964</v>
      </c>
      <c r="D930" s="391">
        <f t="shared" si="49"/>
        <v>41.038016528925617</v>
      </c>
      <c r="I930" s="90"/>
      <c r="J930" s="90"/>
      <c r="K930" s="90"/>
      <c r="L930" s="90"/>
    </row>
    <row r="931" spans="1:12">
      <c r="A931" s="65">
        <f t="shared" si="48"/>
        <v>1998</v>
      </c>
      <c r="B931" s="388">
        <v>35826</v>
      </c>
      <c r="C931" s="393">
        <v>1943.9354838709678</v>
      </c>
      <c r="D931" s="391">
        <f t="shared" si="49"/>
        <v>119.52793388429752</v>
      </c>
      <c r="I931" s="90"/>
      <c r="J931" s="90"/>
      <c r="K931" s="90"/>
      <c r="L931" s="90"/>
    </row>
    <row r="932" spans="1:12">
      <c r="A932" s="65">
        <f t="shared" si="48"/>
        <v>1998</v>
      </c>
      <c r="B932" s="388">
        <v>35854</v>
      </c>
      <c r="C932" s="393">
        <v>3078.2142857142858</v>
      </c>
      <c r="D932" s="391">
        <f t="shared" si="49"/>
        <v>170.95537190082644</v>
      </c>
      <c r="I932" s="90"/>
      <c r="J932" s="90"/>
      <c r="K932" s="90"/>
      <c r="L932" s="90"/>
    </row>
    <row r="933" spans="1:12">
      <c r="A933" s="65">
        <f t="shared" si="48"/>
        <v>1998</v>
      </c>
      <c r="B933" s="388">
        <v>35885</v>
      </c>
      <c r="C933" s="393">
        <v>3161.2903225806454</v>
      </c>
      <c r="D933" s="391">
        <f t="shared" si="49"/>
        <v>194.38016528925621</v>
      </c>
      <c r="I933" s="90"/>
      <c r="J933" s="90"/>
      <c r="K933" s="90"/>
      <c r="L933" s="90"/>
    </row>
    <row r="934" spans="1:12">
      <c r="A934" s="65">
        <f t="shared" si="48"/>
        <v>1998</v>
      </c>
      <c r="B934" s="388">
        <v>35915</v>
      </c>
      <c r="C934" s="393">
        <v>3338.3333333333335</v>
      </c>
      <c r="D934" s="391">
        <f t="shared" si="49"/>
        <v>198.64462809917356</v>
      </c>
      <c r="I934" s="90"/>
      <c r="J934" s="90"/>
      <c r="K934" s="90"/>
      <c r="L934" s="90"/>
    </row>
    <row r="935" spans="1:12">
      <c r="A935" s="65">
        <f t="shared" si="48"/>
        <v>1998</v>
      </c>
      <c r="B935" s="388">
        <v>35946</v>
      </c>
      <c r="C935" s="393">
        <v>3728.0645161290322</v>
      </c>
      <c r="D935" s="391">
        <f t="shared" si="49"/>
        <v>229.22975206611571</v>
      </c>
      <c r="I935" s="90"/>
      <c r="J935" s="90"/>
      <c r="K935" s="90"/>
      <c r="L935" s="90"/>
    </row>
    <row r="936" spans="1:12">
      <c r="A936" s="65">
        <f t="shared" si="48"/>
        <v>1998</v>
      </c>
      <c r="B936" s="388">
        <v>35976</v>
      </c>
      <c r="C936" s="393">
        <v>5472</v>
      </c>
      <c r="D936" s="391">
        <f t="shared" si="49"/>
        <v>325.60661157024794</v>
      </c>
      <c r="I936" s="90"/>
      <c r="J936" s="90"/>
      <c r="K936" s="90"/>
      <c r="L936" s="90"/>
    </row>
    <row r="937" spans="1:12">
      <c r="A937" s="65">
        <f t="shared" si="48"/>
        <v>1998</v>
      </c>
      <c r="B937" s="388">
        <v>36007</v>
      </c>
      <c r="C937" s="393">
        <v>3163.2258064516127</v>
      </c>
      <c r="D937" s="391">
        <f t="shared" si="49"/>
        <v>194.499173553719</v>
      </c>
      <c r="I937" s="90"/>
      <c r="J937" s="90"/>
      <c r="K937" s="90"/>
      <c r="L937" s="90"/>
    </row>
    <row r="938" spans="1:12">
      <c r="A938" s="65">
        <f t="shared" si="48"/>
        <v>1998</v>
      </c>
      <c r="B938" s="388">
        <v>36038</v>
      </c>
      <c r="C938" s="393">
        <v>1719</v>
      </c>
      <c r="D938" s="391">
        <f t="shared" si="49"/>
        <v>105.69719008264462</v>
      </c>
      <c r="I938" s="90"/>
      <c r="J938" s="90"/>
      <c r="K938" s="90"/>
      <c r="L938" s="90"/>
    </row>
    <row r="939" spans="1:12">
      <c r="A939" s="65">
        <f t="shared" si="48"/>
        <v>1998</v>
      </c>
      <c r="B939" s="388">
        <v>36068</v>
      </c>
      <c r="C939" s="393">
        <v>1369.0333333333333</v>
      </c>
      <c r="D939" s="391">
        <f t="shared" si="49"/>
        <v>81.463140495867762</v>
      </c>
      <c r="I939" s="90"/>
      <c r="J939" s="90"/>
      <c r="K939" s="90"/>
      <c r="L939" s="90"/>
    </row>
    <row r="940" spans="1:12">
      <c r="A940" s="65">
        <f t="shared" si="48"/>
        <v>1999</v>
      </c>
      <c r="B940" s="388">
        <v>36099</v>
      </c>
      <c r="C940" s="393">
        <v>554.41935483870964</v>
      </c>
      <c r="D940" s="391">
        <f t="shared" si="49"/>
        <v>34.089917355371902</v>
      </c>
      <c r="I940" s="90"/>
      <c r="J940" s="90"/>
      <c r="K940" s="90"/>
      <c r="L940" s="90"/>
    </row>
    <row r="941" spans="1:12">
      <c r="A941" s="65">
        <f t="shared" si="48"/>
        <v>1999</v>
      </c>
      <c r="B941" s="388">
        <v>36129</v>
      </c>
      <c r="C941" s="393">
        <v>657.3</v>
      </c>
      <c r="D941" s="391">
        <f t="shared" si="49"/>
        <v>39.112066115702483</v>
      </c>
      <c r="I941" s="90"/>
      <c r="J941" s="90"/>
      <c r="K941" s="90"/>
      <c r="L941" s="90"/>
    </row>
    <row r="942" spans="1:12">
      <c r="A942" s="65">
        <f t="shared" si="48"/>
        <v>1999</v>
      </c>
      <c r="B942" s="388">
        <v>36160</v>
      </c>
      <c r="C942" s="393">
        <v>1071.4516129032259</v>
      </c>
      <c r="D942" s="391">
        <f t="shared" si="49"/>
        <v>65.880991735537194</v>
      </c>
      <c r="I942" s="90"/>
      <c r="J942" s="90"/>
      <c r="K942" s="90"/>
      <c r="L942" s="90"/>
    </row>
    <row r="943" spans="1:12">
      <c r="A943" s="65">
        <f t="shared" si="48"/>
        <v>1999</v>
      </c>
      <c r="B943" s="388">
        <v>36191</v>
      </c>
      <c r="C943" s="393">
        <v>1240.7741935483871</v>
      </c>
      <c r="D943" s="391">
        <f t="shared" si="49"/>
        <v>76.292231404958684</v>
      </c>
      <c r="I943" s="90"/>
      <c r="J943" s="90"/>
      <c r="K943" s="90"/>
      <c r="L943" s="90"/>
    </row>
    <row r="944" spans="1:12">
      <c r="A944" s="65">
        <f t="shared" si="48"/>
        <v>1999</v>
      </c>
      <c r="B944" s="388">
        <v>36219</v>
      </c>
      <c r="C944" s="393">
        <v>3261.4285714285716</v>
      </c>
      <c r="D944" s="391">
        <f t="shared" si="49"/>
        <v>181.13057851239668</v>
      </c>
      <c r="I944" s="90"/>
      <c r="J944" s="90"/>
      <c r="K944" s="90"/>
      <c r="L944" s="90"/>
    </row>
    <row r="945" spans="1:12">
      <c r="A945" s="65">
        <f t="shared" si="48"/>
        <v>1999</v>
      </c>
      <c r="B945" s="388">
        <v>36250</v>
      </c>
      <c r="C945" s="393">
        <v>3012.5806451612902</v>
      </c>
      <c r="D945" s="391">
        <f t="shared" si="49"/>
        <v>185.23636363636365</v>
      </c>
      <c r="I945" s="90"/>
      <c r="J945" s="90"/>
      <c r="K945" s="90"/>
      <c r="L945" s="90"/>
    </row>
    <row r="946" spans="1:12">
      <c r="A946" s="65">
        <f t="shared" si="48"/>
        <v>1999</v>
      </c>
      <c r="B946" s="388">
        <v>36280</v>
      </c>
      <c r="C946" s="393">
        <v>2921.6666666666665</v>
      </c>
      <c r="D946" s="391">
        <f t="shared" si="49"/>
        <v>173.85123966942149</v>
      </c>
      <c r="I946" s="90"/>
      <c r="J946" s="90"/>
      <c r="K946" s="90"/>
      <c r="L946" s="90"/>
    </row>
    <row r="947" spans="1:12">
      <c r="A947" s="65">
        <f t="shared" si="48"/>
        <v>1999</v>
      </c>
      <c r="B947" s="388">
        <v>36311</v>
      </c>
      <c r="C947" s="393">
        <v>3515.483870967742</v>
      </c>
      <c r="D947" s="391">
        <f t="shared" si="49"/>
        <v>216.15867768595041</v>
      </c>
      <c r="I947" s="90"/>
      <c r="J947" s="90"/>
      <c r="K947" s="90"/>
      <c r="L947" s="90"/>
    </row>
    <row r="948" spans="1:12">
      <c r="A948" s="65">
        <f t="shared" si="48"/>
        <v>1999</v>
      </c>
      <c r="B948" s="388">
        <v>36341</v>
      </c>
      <c r="C948" s="393">
        <v>2536</v>
      </c>
      <c r="D948" s="391">
        <f t="shared" si="49"/>
        <v>150.90247933884297</v>
      </c>
      <c r="I948" s="90"/>
      <c r="J948" s="90"/>
      <c r="K948" s="90"/>
      <c r="L948" s="90"/>
    </row>
    <row r="949" spans="1:12">
      <c r="A949" s="65">
        <f t="shared" si="48"/>
        <v>1999</v>
      </c>
      <c r="B949" s="388">
        <v>36372</v>
      </c>
      <c r="C949" s="393">
        <v>1242.6774193548388</v>
      </c>
      <c r="D949" s="391">
        <f t="shared" si="49"/>
        <v>76.409256198347109</v>
      </c>
      <c r="I949" s="90"/>
      <c r="J949" s="90"/>
      <c r="K949" s="90"/>
      <c r="L949" s="90"/>
    </row>
    <row r="950" spans="1:12">
      <c r="A950" s="65">
        <f t="shared" si="48"/>
        <v>1999</v>
      </c>
      <c r="B950" s="388">
        <v>36403</v>
      </c>
      <c r="C950" s="393">
        <v>1502.6451612903227</v>
      </c>
      <c r="D950" s="391">
        <f t="shared" si="49"/>
        <v>92.394049586776859</v>
      </c>
      <c r="I950" s="90"/>
      <c r="J950" s="90"/>
      <c r="K950" s="90"/>
      <c r="L950" s="90"/>
    </row>
    <row r="951" spans="1:12">
      <c r="A951" s="65">
        <f t="shared" si="48"/>
        <v>1999</v>
      </c>
      <c r="B951" s="388">
        <v>36433</v>
      </c>
      <c r="C951" s="393">
        <v>1164.6333333333334</v>
      </c>
      <c r="D951" s="391">
        <f t="shared" si="49"/>
        <v>69.300495867768589</v>
      </c>
      <c r="I951" s="90"/>
      <c r="J951" s="90"/>
      <c r="K951" s="90"/>
      <c r="L951" s="90"/>
    </row>
    <row r="952" spans="1:12">
      <c r="A952" s="65">
        <f t="shared" si="48"/>
        <v>2000</v>
      </c>
      <c r="B952" s="388">
        <v>36464</v>
      </c>
      <c r="C952" s="393">
        <v>677.64516129032256</v>
      </c>
      <c r="D952" s="391">
        <f t="shared" si="49"/>
        <v>41.666776859504132</v>
      </c>
      <c r="I952" s="90"/>
      <c r="J952" s="90"/>
      <c r="K952" s="90"/>
      <c r="L952" s="90"/>
    </row>
    <row r="953" spans="1:12">
      <c r="A953" s="65">
        <f t="shared" si="48"/>
        <v>2000</v>
      </c>
      <c r="B953" s="388">
        <v>36494</v>
      </c>
      <c r="C953" s="393">
        <v>711.4666666666667</v>
      </c>
      <c r="D953" s="391">
        <f t="shared" si="49"/>
        <v>42.33520661157025</v>
      </c>
      <c r="I953" s="90"/>
      <c r="J953" s="90"/>
      <c r="K953" s="90"/>
      <c r="L953" s="90"/>
    </row>
    <row r="954" spans="1:12">
      <c r="A954" s="65">
        <f t="shared" si="48"/>
        <v>2000</v>
      </c>
      <c r="B954" s="388">
        <v>36525</v>
      </c>
      <c r="C954" s="393">
        <v>777.0322580645161</v>
      </c>
      <c r="D954" s="391">
        <f t="shared" si="49"/>
        <v>47.777851239669424</v>
      </c>
      <c r="I954" s="90"/>
      <c r="J954" s="90"/>
      <c r="K954" s="90"/>
      <c r="L954" s="90"/>
    </row>
    <row r="955" spans="1:12">
      <c r="A955" s="65">
        <f t="shared" si="48"/>
        <v>2000</v>
      </c>
      <c r="B955" s="388">
        <v>36556</v>
      </c>
      <c r="C955" s="393">
        <v>1148.1612903225807</v>
      </c>
      <c r="D955" s="391">
        <f t="shared" si="49"/>
        <v>70.597685950413222</v>
      </c>
      <c r="I955" s="90"/>
      <c r="J955" s="90"/>
      <c r="K955" s="90"/>
      <c r="L955" s="90"/>
    </row>
    <row r="956" spans="1:12">
      <c r="A956" s="65">
        <f t="shared" si="48"/>
        <v>2000</v>
      </c>
      <c r="B956" s="388">
        <v>36585</v>
      </c>
      <c r="C956" s="393">
        <v>2231.7586206896553</v>
      </c>
      <c r="D956" s="391">
        <f t="shared" si="49"/>
        <v>128.37223140495871</v>
      </c>
      <c r="I956" s="90"/>
      <c r="J956" s="90"/>
      <c r="K956" s="90"/>
      <c r="L956" s="90"/>
    </row>
    <row r="957" spans="1:12">
      <c r="A957" s="65">
        <f t="shared" si="48"/>
        <v>2000</v>
      </c>
      <c r="B957" s="388">
        <v>36616</v>
      </c>
      <c r="C957" s="393">
        <v>2124.7096774193546</v>
      </c>
      <c r="D957" s="391">
        <f t="shared" si="49"/>
        <v>130.64330578512397</v>
      </c>
      <c r="I957" s="90"/>
      <c r="J957" s="90"/>
      <c r="K957" s="90"/>
      <c r="L957" s="90"/>
    </row>
    <row r="958" spans="1:12">
      <c r="A958" s="65">
        <f t="shared" si="48"/>
        <v>2000</v>
      </c>
      <c r="B958" s="388">
        <v>36646</v>
      </c>
      <c r="C958" s="393">
        <v>1851.4</v>
      </c>
      <c r="D958" s="391">
        <f t="shared" si="49"/>
        <v>110.16595041322314</v>
      </c>
      <c r="I958" s="90"/>
      <c r="J958" s="90"/>
      <c r="K958" s="90"/>
      <c r="L958" s="90"/>
    </row>
    <row r="959" spans="1:12">
      <c r="A959" s="65">
        <f t="shared" si="48"/>
        <v>2000</v>
      </c>
      <c r="B959" s="388">
        <v>36677</v>
      </c>
      <c r="C959" s="393">
        <v>2399.0322580645161</v>
      </c>
      <c r="D959" s="391">
        <f t="shared" si="49"/>
        <v>147.51074380165289</v>
      </c>
      <c r="I959" s="90"/>
      <c r="J959" s="90"/>
      <c r="K959" s="90"/>
      <c r="L959" s="90"/>
    </row>
    <row r="960" spans="1:12">
      <c r="A960" s="65">
        <f t="shared" si="48"/>
        <v>2000</v>
      </c>
      <c r="B960" s="388">
        <v>36707</v>
      </c>
      <c r="C960" s="393">
        <v>1588.8</v>
      </c>
      <c r="D960" s="391">
        <f t="shared" si="49"/>
        <v>94.540165289256194</v>
      </c>
      <c r="I960" s="90"/>
      <c r="J960" s="90"/>
      <c r="K960" s="90"/>
      <c r="L960" s="90"/>
    </row>
    <row r="961" spans="1:12">
      <c r="A961" s="65">
        <f t="shared" si="48"/>
        <v>2000</v>
      </c>
      <c r="B961" s="388">
        <v>36738</v>
      </c>
      <c r="C961" s="393">
        <v>1037.1290322580646</v>
      </c>
      <c r="D961" s="391">
        <f t="shared" si="49"/>
        <v>63.770578512396703</v>
      </c>
      <c r="I961" s="90"/>
      <c r="J961" s="90"/>
      <c r="K961" s="90"/>
      <c r="L961" s="90"/>
    </row>
    <row r="962" spans="1:12">
      <c r="A962" s="65">
        <f t="shared" si="48"/>
        <v>2000</v>
      </c>
      <c r="B962" s="388">
        <v>36769</v>
      </c>
      <c r="C962" s="393">
        <v>1371.4516129032259</v>
      </c>
      <c r="D962" s="391">
        <f t="shared" si="49"/>
        <v>84.327272727272728</v>
      </c>
      <c r="I962" s="90"/>
      <c r="J962" s="90"/>
      <c r="K962" s="90"/>
      <c r="L962" s="90"/>
    </row>
    <row r="963" spans="1:12">
      <c r="A963" s="65">
        <f t="shared" si="48"/>
        <v>2000</v>
      </c>
      <c r="B963" s="388">
        <v>36799</v>
      </c>
      <c r="C963" s="393">
        <v>1196.7333333333333</v>
      </c>
      <c r="D963" s="391">
        <f t="shared" si="49"/>
        <v>71.210578512396694</v>
      </c>
      <c r="I963" s="90"/>
      <c r="J963" s="90"/>
      <c r="K963" s="90"/>
      <c r="L963" s="90"/>
    </row>
    <row r="964" spans="1:12">
      <c r="A964" s="65">
        <f t="shared" si="48"/>
        <v>2001</v>
      </c>
      <c r="B964" s="388">
        <v>36830</v>
      </c>
      <c r="C964" s="393">
        <v>404.35483870967744</v>
      </c>
      <c r="D964" s="391">
        <f t="shared" si="49"/>
        <v>24.862809917355371</v>
      </c>
      <c r="I964" s="90"/>
      <c r="J964" s="90"/>
      <c r="K964" s="90"/>
      <c r="L964" s="90"/>
    </row>
    <row r="965" spans="1:12">
      <c r="A965" s="65">
        <f t="shared" si="48"/>
        <v>2001</v>
      </c>
      <c r="B965" s="388">
        <v>36860</v>
      </c>
      <c r="C965" s="393">
        <v>1092.9000000000001</v>
      </c>
      <c r="D965" s="391">
        <f t="shared" si="49"/>
        <v>65.032066115702477</v>
      </c>
      <c r="I965" s="90"/>
      <c r="J965" s="90"/>
      <c r="K965" s="90"/>
      <c r="L965" s="90"/>
    </row>
    <row r="966" spans="1:12">
      <c r="A966" s="65">
        <f t="shared" si="48"/>
        <v>2001</v>
      </c>
      <c r="B966" s="388">
        <v>36891</v>
      </c>
      <c r="C966" s="393">
        <v>1217.8709677419354</v>
      </c>
      <c r="D966" s="391">
        <f t="shared" si="49"/>
        <v>74.88396694214876</v>
      </c>
      <c r="I966" s="90"/>
      <c r="J966" s="90"/>
      <c r="K966" s="90"/>
      <c r="L966" s="90"/>
    </row>
    <row r="967" spans="1:12">
      <c r="A967" s="65">
        <f t="shared" si="48"/>
        <v>2001</v>
      </c>
      <c r="B967" s="388">
        <v>36922</v>
      </c>
      <c r="C967" s="393">
        <v>543.06451612903231</v>
      </c>
      <c r="D967" s="391">
        <f t="shared" si="49"/>
        <v>33.39173553719008</v>
      </c>
      <c r="I967" s="90"/>
      <c r="J967" s="90"/>
      <c r="K967" s="90"/>
      <c r="L967" s="90"/>
    </row>
    <row r="968" spans="1:12">
      <c r="A968" s="65">
        <f t="shared" si="48"/>
        <v>2001</v>
      </c>
      <c r="B968" s="388">
        <v>36950</v>
      </c>
      <c r="C968" s="393">
        <v>477.39285714285717</v>
      </c>
      <c r="D968" s="391">
        <f t="shared" si="49"/>
        <v>26.513057851239669</v>
      </c>
      <c r="I968" s="90"/>
      <c r="J968" s="90"/>
      <c r="K968" s="90"/>
      <c r="L968" s="90"/>
    </row>
    <row r="969" spans="1:12">
      <c r="A969" s="65">
        <f t="shared" si="48"/>
        <v>2001</v>
      </c>
      <c r="B969" s="388">
        <v>36981</v>
      </c>
      <c r="C969" s="393">
        <v>726</v>
      </c>
      <c r="D969" s="391">
        <f t="shared" si="49"/>
        <v>44.64</v>
      </c>
      <c r="I969" s="90"/>
      <c r="J969" s="90"/>
      <c r="K969" s="90"/>
      <c r="L969" s="90"/>
    </row>
    <row r="970" spans="1:12">
      <c r="A970" s="65">
        <f t="shared" si="48"/>
        <v>2001</v>
      </c>
      <c r="B970" s="388">
        <v>37011</v>
      </c>
      <c r="C970" s="393">
        <v>943.7</v>
      </c>
      <c r="D970" s="391">
        <f t="shared" si="49"/>
        <v>56.154049586776857</v>
      </c>
      <c r="I970" s="90"/>
      <c r="J970" s="90"/>
      <c r="K970" s="90"/>
      <c r="L970" s="90"/>
    </row>
    <row r="971" spans="1:12">
      <c r="A971" s="65">
        <f t="shared" si="48"/>
        <v>2001</v>
      </c>
      <c r="B971" s="388">
        <v>37042</v>
      </c>
      <c r="C971" s="393">
        <v>1072.9354838709678</v>
      </c>
      <c r="D971" s="391">
        <f t="shared" si="49"/>
        <v>65.972231404958677</v>
      </c>
      <c r="I971" s="90"/>
      <c r="J971" s="90"/>
      <c r="K971" s="90"/>
      <c r="L971" s="90"/>
    </row>
    <row r="972" spans="1:12">
      <c r="A972" s="65">
        <f t="shared" si="48"/>
        <v>2001</v>
      </c>
      <c r="B972" s="388">
        <v>37072</v>
      </c>
      <c r="C972" s="393">
        <v>353.3</v>
      </c>
      <c r="D972" s="391">
        <f t="shared" si="49"/>
        <v>21.022809917355371</v>
      </c>
      <c r="I972" s="90"/>
      <c r="J972" s="90"/>
      <c r="K972" s="90"/>
      <c r="L972" s="90"/>
    </row>
    <row r="973" spans="1:12">
      <c r="A973" s="65">
        <f t="shared" si="48"/>
        <v>2001</v>
      </c>
      <c r="B973" s="388">
        <v>37103</v>
      </c>
      <c r="C973" s="393">
        <v>344.64516129032256</v>
      </c>
      <c r="D973" s="391">
        <f t="shared" si="49"/>
        <v>21.191404958677687</v>
      </c>
      <c r="I973" s="90"/>
      <c r="J973" s="90"/>
      <c r="K973" s="90"/>
      <c r="L973" s="90"/>
    </row>
    <row r="974" spans="1:12">
      <c r="A974" s="65">
        <f t="shared" si="48"/>
        <v>2001</v>
      </c>
      <c r="B974" s="388">
        <v>37134</v>
      </c>
      <c r="C974" s="393">
        <v>298.22580645161293</v>
      </c>
      <c r="D974" s="391">
        <f t="shared" si="49"/>
        <v>18.337190082644629</v>
      </c>
      <c r="I974" s="90"/>
      <c r="J974" s="90"/>
      <c r="K974" s="90"/>
      <c r="L974" s="90"/>
    </row>
    <row r="975" spans="1:12">
      <c r="A975" s="65">
        <f t="shared" si="48"/>
        <v>2001</v>
      </c>
      <c r="B975" s="388">
        <v>37164</v>
      </c>
      <c r="C975" s="393">
        <v>205.86666666666667</v>
      </c>
      <c r="D975" s="391">
        <f t="shared" si="49"/>
        <v>12.249917355371901</v>
      </c>
      <c r="I975" s="90"/>
      <c r="J975" s="90"/>
      <c r="K975" s="90"/>
      <c r="L975" s="90"/>
    </row>
    <row r="976" spans="1:12">
      <c r="A976" s="65">
        <f t="shared" si="48"/>
        <v>2002</v>
      </c>
      <c r="B976" s="388">
        <v>37195</v>
      </c>
      <c r="C976" s="393">
        <v>126.29032258064517</v>
      </c>
      <c r="D976" s="391">
        <f t="shared" si="49"/>
        <v>7.7652892561983471</v>
      </c>
      <c r="I976" s="90"/>
      <c r="J976" s="90"/>
      <c r="K976" s="90"/>
      <c r="L976" s="90"/>
    </row>
    <row r="977" spans="1:12">
      <c r="A977" s="65">
        <f t="shared" ref="A977:A1040" si="50">IF(MONTH(B977)&gt;9,YEAR(B977)+1,YEAR(B977))</f>
        <v>2002</v>
      </c>
      <c r="B977" s="388">
        <v>37225</v>
      </c>
      <c r="C977" s="393">
        <v>276.89999999999998</v>
      </c>
      <c r="D977" s="391">
        <f t="shared" ref="D977:D1040" si="51">IF(C977&lt;&gt;-901,C977*DAY(B977)*24*60*60/(220*22*9*1000),-901)</f>
        <v>16.476694214876034</v>
      </c>
      <c r="I977" s="90"/>
      <c r="J977" s="90"/>
      <c r="K977" s="90"/>
      <c r="L977" s="90"/>
    </row>
    <row r="978" spans="1:12">
      <c r="A978" s="65">
        <f t="shared" si="50"/>
        <v>2002</v>
      </c>
      <c r="B978" s="388">
        <v>37256</v>
      </c>
      <c r="C978" s="393">
        <v>619.80645161290317</v>
      </c>
      <c r="D978" s="391">
        <f t="shared" si="51"/>
        <v>38.110413223140498</v>
      </c>
      <c r="I978" s="90"/>
      <c r="J978" s="90"/>
      <c r="K978" s="90"/>
      <c r="L978" s="90"/>
    </row>
    <row r="979" spans="1:12">
      <c r="A979" s="65">
        <f t="shared" si="50"/>
        <v>2002</v>
      </c>
      <c r="B979" s="388">
        <v>37287</v>
      </c>
      <c r="C979" s="393">
        <v>1225.9354838709678</v>
      </c>
      <c r="D979" s="391">
        <f t="shared" si="51"/>
        <v>75.379834710743808</v>
      </c>
      <c r="I979" s="90"/>
      <c r="J979" s="90"/>
      <c r="K979" s="90"/>
      <c r="L979" s="90"/>
    </row>
    <row r="980" spans="1:12">
      <c r="A980" s="65">
        <f t="shared" si="50"/>
        <v>2002</v>
      </c>
      <c r="B980" s="388">
        <v>37315</v>
      </c>
      <c r="C980" s="393">
        <v>1082.9285714285713</v>
      </c>
      <c r="D980" s="391">
        <f t="shared" si="51"/>
        <v>60.142809917355358</v>
      </c>
      <c r="I980" s="90"/>
      <c r="J980" s="90"/>
      <c r="K980" s="90"/>
      <c r="L980" s="90"/>
    </row>
    <row r="981" spans="1:12">
      <c r="A981" s="65">
        <f t="shared" si="50"/>
        <v>2002</v>
      </c>
      <c r="B981" s="388">
        <v>37346</v>
      </c>
      <c r="C981" s="393">
        <v>1264.8064516129032</v>
      </c>
      <c r="D981" s="391">
        <f t="shared" si="51"/>
        <v>77.769917355371902</v>
      </c>
      <c r="I981" s="90"/>
      <c r="J981" s="90"/>
      <c r="K981" s="90"/>
      <c r="L981" s="90"/>
    </row>
    <row r="982" spans="1:12">
      <c r="A982" s="65">
        <f t="shared" si="50"/>
        <v>2002</v>
      </c>
      <c r="B982" s="388">
        <v>37376</v>
      </c>
      <c r="C982" s="393">
        <v>1619.6666666666667</v>
      </c>
      <c r="D982" s="391">
        <f t="shared" si="51"/>
        <v>96.376859504132227</v>
      </c>
      <c r="I982" s="90"/>
      <c r="J982" s="90"/>
      <c r="K982" s="90"/>
      <c r="L982" s="90"/>
    </row>
    <row r="983" spans="1:12">
      <c r="A983" s="65">
        <f t="shared" si="50"/>
        <v>2002</v>
      </c>
      <c r="B983" s="388">
        <v>37407</v>
      </c>
      <c r="C983" s="393">
        <v>1910.9677419354839</v>
      </c>
      <c r="D983" s="391">
        <f t="shared" si="51"/>
        <v>117.500826446281</v>
      </c>
      <c r="I983" s="90"/>
      <c r="J983" s="90"/>
      <c r="K983" s="90"/>
      <c r="L983" s="90"/>
    </row>
    <row r="984" spans="1:12">
      <c r="A984" s="65">
        <f t="shared" si="50"/>
        <v>2002</v>
      </c>
      <c r="B984" s="388">
        <v>37437</v>
      </c>
      <c r="C984" s="393">
        <v>1095.9333333333334</v>
      </c>
      <c r="D984" s="391">
        <f t="shared" si="51"/>
        <v>65.212561983471076</v>
      </c>
      <c r="I984" s="90"/>
      <c r="J984" s="90"/>
      <c r="K984" s="90"/>
      <c r="L984" s="90"/>
    </row>
    <row r="985" spans="1:12">
      <c r="A985" s="65">
        <f t="shared" si="50"/>
        <v>2002</v>
      </c>
      <c r="B985" s="388">
        <v>37468</v>
      </c>
      <c r="C985" s="393">
        <v>687.93548387096769</v>
      </c>
      <c r="D985" s="391">
        <f t="shared" si="51"/>
        <v>42.299504132231405</v>
      </c>
      <c r="I985" s="90"/>
      <c r="J985" s="90"/>
      <c r="K985" s="90"/>
      <c r="L985" s="90"/>
    </row>
    <row r="986" spans="1:12">
      <c r="A986" s="65">
        <f t="shared" si="50"/>
        <v>2002</v>
      </c>
      <c r="B986" s="388">
        <v>37499</v>
      </c>
      <c r="C986" s="393">
        <v>754.25806451612902</v>
      </c>
      <c r="D986" s="391">
        <f t="shared" si="51"/>
        <v>46.377520661157028</v>
      </c>
      <c r="I986" s="90"/>
      <c r="J986" s="90"/>
      <c r="K986" s="90"/>
      <c r="L986" s="90"/>
    </row>
    <row r="987" spans="1:12">
      <c r="A987" s="65">
        <f t="shared" si="50"/>
        <v>2002</v>
      </c>
      <c r="B987" s="388">
        <v>37529</v>
      </c>
      <c r="C987" s="393">
        <v>873.23333333333335</v>
      </c>
      <c r="D987" s="391">
        <f t="shared" si="51"/>
        <v>51.960991735537192</v>
      </c>
      <c r="I987" s="90"/>
      <c r="J987" s="90"/>
      <c r="K987" s="90"/>
      <c r="L987" s="90"/>
    </row>
    <row r="988" spans="1:12">
      <c r="A988" s="65">
        <f t="shared" si="50"/>
        <v>2003</v>
      </c>
      <c r="B988" s="388">
        <v>37560</v>
      </c>
      <c r="C988" s="393">
        <v>702.22580645161293</v>
      </c>
      <c r="D988" s="391">
        <f t="shared" si="51"/>
        <v>43.17818181818182</v>
      </c>
      <c r="I988" s="90"/>
      <c r="J988" s="90"/>
      <c r="K988" s="90"/>
      <c r="L988" s="90"/>
    </row>
    <row r="989" spans="1:12">
      <c r="A989" s="65">
        <f t="shared" si="50"/>
        <v>2003</v>
      </c>
      <c r="B989" s="388">
        <v>37590</v>
      </c>
      <c r="C989" s="393">
        <v>668.16666666666663</v>
      </c>
      <c r="D989" s="391">
        <f t="shared" si="51"/>
        <v>39.75867768595041</v>
      </c>
      <c r="I989" s="90"/>
      <c r="J989" s="90"/>
      <c r="K989" s="90"/>
      <c r="L989" s="90"/>
    </row>
    <row r="990" spans="1:12">
      <c r="A990" s="65">
        <f t="shared" si="50"/>
        <v>2003</v>
      </c>
      <c r="B990" s="388">
        <v>37621</v>
      </c>
      <c r="C990" s="393">
        <v>939.45161290322585</v>
      </c>
      <c r="D990" s="391">
        <f t="shared" si="51"/>
        <v>57.764628099173557</v>
      </c>
      <c r="I990" s="90"/>
      <c r="J990" s="90"/>
      <c r="K990" s="90"/>
      <c r="L990" s="90"/>
    </row>
    <row r="991" spans="1:12">
      <c r="A991" s="65">
        <f t="shared" si="50"/>
        <v>2003</v>
      </c>
      <c r="B991" s="388">
        <v>37652</v>
      </c>
      <c r="C991" s="393">
        <v>1215.5806451612902</v>
      </c>
      <c r="D991" s="391">
        <f t="shared" si="51"/>
        <v>74.743140495867763</v>
      </c>
      <c r="I991" s="90"/>
      <c r="J991" s="90"/>
      <c r="K991" s="90"/>
      <c r="L991" s="90"/>
    </row>
    <row r="992" spans="1:12">
      <c r="A992" s="65">
        <f t="shared" si="50"/>
        <v>2003</v>
      </c>
      <c r="B992" s="388">
        <v>37680</v>
      </c>
      <c r="C992" s="393">
        <v>1093.2142857142858</v>
      </c>
      <c r="D992" s="391">
        <f t="shared" si="51"/>
        <v>60.714049586776859</v>
      </c>
      <c r="I992" s="90"/>
      <c r="J992" s="90"/>
      <c r="K992" s="90"/>
      <c r="L992" s="90"/>
    </row>
    <row r="993" spans="1:12">
      <c r="A993" s="65">
        <f t="shared" si="50"/>
        <v>2003</v>
      </c>
      <c r="B993" s="388">
        <v>37711</v>
      </c>
      <c r="C993" s="393">
        <v>971.80645161290317</v>
      </c>
      <c r="D993" s="391">
        <f t="shared" si="51"/>
        <v>59.754049586776858</v>
      </c>
      <c r="I993" s="90"/>
      <c r="J993" s="90"/>
      <c r="K993" s="90"/>
      <c r="L993" s="90"/>
    </row>
    <row r="994" spans="1:12">
      <c r="A994" s="65">
        <f t="shared" si="50"/>
        <v>2003</v>
      </c>
      <c r="B994" s="388">
        <v>37741</v>
      </c>
      <c r="C994" s="393">
        <v>1681.0333333333333</v>
      </c>
      <c r="D994" s="391">
        <f t="shared" si="51"/>
        <v>100.02842975206612</v>
      </c>
      <c r="I994" s="90"/>
      <c r="J994" s="90"/>
      <c r="K994" s="90"/>
      <c r="L994" s="90"/>
    </row>
    <row r="995" spans="1:12">
      <c r="A995" s="65">
        <f t="shared" si="50"/>
        <v>2003</v>
      </c>
      <c r="B995" s="388">
        <v>37772</v>
      </c>
      <c r="C995" s="393">
        <v>3222.5806451612902</v>
      </c>
      <c r="D995" s="391">
        <f t="shared" si="51"/>
        <v>198.14876033057851</v>
      </c>
      <c r="I995" s="90"/>
      <c r="J995" s="90"/>
      <c r="K995" s="90"/>
      <c r="L995" s="90"/>
    </row>
    <row r="996" spans="1:12">
      <c r="A996" s="65">
        <f t="shared" si="50"/>
        <v>2003</v>
      </c>
      <c r="B996" s="388">
        <v>37802</v>
      </c>
      <c r="C996" s="393">
        <v>2131.4333333333334</v>
      </c>
      <c r="D996" s="391">
        <f t="shared" si="51"/>
        <v>126.82909090909091</v>
      </c>
      <c r="I996" s="90"/>
      <c r="J996" s="90"/>
      <c r="K996" s="90"/>
      <c r="L996" s="90"/>
    </row>
    <row r="997" spans="1:12">
      <c r="A997" s="65">
        <f t="shared" si="50"/>
        <v>2003</v>
      </c>
      <c r="B997" s="388">
        <v>37833</v>
      </c>
      <c r="C997" s="393">
        <v>1118</v>
      </c>
      <c r="D997" s="391">
        <f t="shared" si="51"/>
        <v>68.743140495867763</v>
      </c>
      <c r="I997" s="90"/>
      <c r="J997" s="90"/>
      <c r="K997" s="90"/>
      <c r="L997" s="90"/>
    </row>
    <row r="998" spans="1:12">
      <c r="A998" s="65">
        <f t="shared" si="50"/>
        <v>2003</v>
      </c>
      <c r="B998" s="388">
        <v>37864</v>
      </c>
      <c r="C998" s="393">
        <v>762.0322580645161</v>
      </c>
      <c r="D998" s="391">
        <f t="shared" si="51"/>
        <v>46.855537190082643</v>
      </c>
      <c r="I998" s="90"/>
      <c r="J998" s="90"/>
      <c r="K998" s="90"/>
      <c r="L998" s="90"/>
    </row>
    <row r="999" spans="1:12">
      <c r="A999" s="65">
        <f t="shared" si="50"/>
        <v>2003</v>
      </c>
      <c r="B999" s="388">
        <v>37894</v>
      </c>
      <c r="C999" s="393">
        <v>564.5</v>
      </c>
      <c r="D999" s="391">
        <f t="shared" si="51"/>
        <v>33.590082644628097</v>
      </c>
      <c r="I999" s="90"/>
      <c r="J999" s="90"/>
      <c r="K999" s="90"/>
      <c r="L999" s="90"/>
    </row>
    <row r="1000" spans="1:12">
      <c r="A1000" s="65">
        <f t="shared" si="50"/>
        <v>2004</v>
      </c>
      <c r="B1000" s="388">
        <v>37925</v>
      </c>
      <c r="C1000" s="393">
        <v>372.80645161290323</v>
      </c>
      <c r="D1000" s="391">
        <f t="shared" si="51"/>
        <v>22.922975206611572</v>
      </c>
      <c r="I1000" s="90"/>
      <c r="J1000" s="90"/>
      <c r="K1000" s="90"/>
      <c r="L1000" s="90"/>
    </row>
    <row r="1001" spans="1:12">
      <c r="A1001" s="65">
        <f t="shared" si="50"/>
        <v>2004</v>
      </c>
      <c r="B1001" s="388">
        <v>37955</v>
      </c>
      <c r="C1001" s="393">
        <v>619.5333333333333</v>
      </c>
      <c r="D1001" s="391">
        <f t="shared" si="51"/>
        <v>36.864793388429753</v>
      </c>
      <c r="I1001" s="90"/>
      <c r="J1001" s="90"/>
      <c r="K1001" s="90"/>
      <c r="L1001" s="90"/>
    </row>
    <row r="1002" spans="1:12">
      <c r="A1002" s="65">
        <f t="shared" si="50"/>
        <v>2004</v>
      </c>
      <c r="B1002" s="388">
        <v>37986</v>
      </c>
      <c r="C1002" s="393">
        <v>811.29032258064512</v>
      </c>
      <c r="D1002" s="391">
        <f t="shared" si="51"/>
        <v>49.884297520661157</v>
      </c>
      <c r="I1002" s="90"/>
      <c r="J1002" s="90"/>
      <c r="K1002" s="90"/>
      <c r="L1002" s="90"/>
    </row>
    <row r="1003" spans="1:12">
      <c r="A1003" s="65">
        <f t="shared" si="50"/>
        <v>2004</v>
      </c>
      <c r="B1003" s="388">
        <v>38017</v>
      </c>
      <c r="C1003" s="393">
        <v>1022.5806451612904</v>
      </c>
      <c r="D1003" s="391">
        <f t="shared" si="51"/>
        <v>62.876033057851238</v>
      </c>
      <c r="I1003" s="90"/>
      <c r="J1003" s="90"/>
      <c r="K1003" s="90"/>
      <c r="L1003" s="90"/>
    </row>
    <row r="1004" spans="1:12">
      <c r="A1004" s="65">
        <f t="shared" si="50"/>
        <v>2004</v>
      </c>
      <c r="B1004" s="388">
        <v>38046</v>
      </c>
      <c r="C1004" s="393">
        <v>1167.2758620689656</v>
      </c>
      <c r="D1004" s="391">
        <f t="shared" si="51"/>
        <v>67.142479338842975</v>
      </c>
      <c r="I1004" s="90"/>
      <c r="J1004" s="90"/>
      <c r="K1004" s="90"/>
      <c r="L1004" s="90"/>
    </row>
    <row r="1005" spans="1:12">
      <c r="A1005" s="65">
        <f t="shared" si="50"/>
        <v>2004</v>
      </c>
      <c r="B1005" s="388">
        <v>38077</v>
      </c>
      <c r="C1005" s="393">
        <v>1703.1290322580646</v>
      </c>
      <c r="D1005" s="391">
        <f t="shared" si="51"/>
        <v>104.72132231404959</v>
      </c>
      <c r="I1005" s="90"/>
      <c r="J1005" s="90"/>
      <c r="K1005" s="90"/>
      <c r="L1005" s="90"/>
    </row>
    <row r="1006" spans="1:12">
      <c r="A1006" s="65">
        <f t="shared" si="50"/>
        <v>2004</v>
      </c>
      <c r="B1006" s="388">
        <v>38107</v>
      </c>
      <c r="C1006" s="393">
        <v>1258.9666666666667</v>
      </c>
      <c r="D1006" s="391">
        <f t="shared" si="51"/>
        <v>74.913719008264465</v>
      </c>
      <c r="I1006" s="90"/>
      <c r="J1006" s="90"/>
      <c r="K1006" s="90"/>
      <c r="L1006" s="90"/>
    </row>
    <row r="1007" spans="1:12">
      <c r="A1007" s="65">
        <f t="shared" si="50"/>
        <v>2004</v>
      </c>
      <c r="B1007" s="388">
        <v>38138</v>
      </c>
      <c r="C1007" s="393">
        <v>1098.3225806451612</v>
      </c>
      <c r="D1007" s="391">
        <f t="shared" si="51"/>
        <v>67.533223140495863</v>
      </c>
      <c r="I1007" s="90"/>
      <c r="J1007" s="90"/>
      <c r="K1007" s="90"/>
      <c r="L1007" s="90"/>
    </row>
    <row r="1008" spans="1:12">
      <c r="A1008" s="65">
        <f t="shared" si="50"/>
        <v>2004</v>
      </c>
      <c r="B1008" s="388">
        <v>38168</v>
      </c>
      <c r="C1008" s="393">
        <v>830.93333333333328</v>
      </c>
      <c r="D1008" s="391">
        <f t="shared" si="51"/>
        <v>49.443966942148762</v>
      </c>
      <c r="I1008" s="90"/>
      <c r="J1008" s="90"/>
      <c r="K1008" s="90"/>
      <c r="L1008" s="90"/>
    </row>
    <row r="1009" spans="1:12">
      <c r="A1009" s="65">
        <f t="shared" si="50"/>
        <v>2004</v>
      </c>
      <c r="B1009" s="388">
        <v>38199</v>
      </c>
      <c r="C1009" s="393">
        <v>856.06451612903231</v>
      </c>
      <c r="D1009" s="391">
        <f t="shared" si="51"/>
        <v>52.637355371900824</v>
      </c>
      <c r="I1009" s="90"/>
      <c r="J1009" s="90"/>
      <c r="K1009" s="90"/>
      <c r="L1009" s="90"/>
    </row>
    <row r="1010" spans="1:12">
      <c r="A1010" s="65">
        <f t="shared" si="50"/>
        <v>2004</v>
      </c>
      <c r="B1010" s="388">
        <v>38230</v>
      </c>
      <c r="C1010" s="393">
        <v>981.80645161290317</v>
      </c>
      <c r="D1010" s="391">
        <f t="shared" si="51"/>
        <v>60.368925619834712</v>
      </c>
      <c r="I1010" s="90"/>
      <c r="J1010" s="90"/>
      <c r="K1010" s="90"/>
      <c r="L1010" s="90"/>
    </row>
    <row r="1011" spans="1:12">
      <c r="A1011" s="65">
        <f t="shared" si="50"/>
        <v>2004</v>
      </c>
      <c r="B1011" s="388">
        <v>38260</v>
      </c>
      <c r="C1011" s="393">
        <v>991.13333333333333</v>
      </c>
      <c r="D1011" s="391">
        <f t="shared" si="51"/>
        <v>58.976528925619832</v>
      </c>
      <c r="I1011" s="90"/>
      <c r="J1011" s="90"/>
      <c r="K1011" s="90"/>
      <c r="L1011" s="90"/>
    </row>
    <row r="1012" spans="1:12">
      <c r="A1012" s="65">
        <f t="shared" si="50"/>
        <v>2005</v>
      </c>
      <c r="B1012" s="388">
        <v>38291</v>
      </c>
      <c r="C1012" s="393">
        <v>544</v>
      </c>
      <c r="D1012" s="391">
        <f t="shared" si="51"/>
        <v>33.449256198347108</v>
      </c>
      <c r="I1012" s="90"/>
      <c r="J1012" s="90"/>
      <c r="K1012" s="90"/>
      <c r="L1012" s="90"/>
    </row>
    <row r="1013" spans="1:12">
      <c r="A1013" s="65">
        <f t="shared" si="50"/>
        <v>2005</v>
      </c>
      <c r="B1013" s="388">
        <v>38321</v>
      </c>
      <c r="C1013" s="393">
        <v>285.2</v>
      </c>
      <c r="D1013" s="391">
        <f t="shared" si="51"/>
        <v>16.970578512396695</v>
      </c>
      <c r="I1013" s="90"/>
      <c r="J1013" s="90"/>
      <c r="K1013" s="90"/>
      <c r="L1013" s="90"/>
    </row>
    <row r="1014" spans="1:12">
      <c r="A1014" s="65">
        <f t="shared" si="50"/>
        <v>2005</v>
      </c>
      <c r="B1014" s="388">
        <v>38352</v>
      </c>
      <c r="C1014" s="393">
        <v>562.29032258064512</v>
      </c>
      <c r="D1014" s="391">
        <f t="shared" si="51"/>
        <v>34.573884297520664</v>
      </c>
      <c r="I1014" s="90"/>
      <c r="J1014" s="90"/>
      <c r="K1014" s="90"/>
      <c r="L1014" s="90"/>
    </row>
    <row r="1015" spans="1:12">
      <c r="A1015" s="65">
        <f t="shared" si="50"/>
        <v>2005</v>
      </c>
      <c r="B1015" s="388">
        <v>38383</v>
      </c>
      <c r="C1015" s="393">
        <v>1375.741935483871</v>
      </c>
      <c r="D1015" s="391">
        <f t="shared" si="51"/>
        <v>84.591074380165296</v>
      </c>
      <c r="I1015" s="90"/>
      <c r="J1015" s="90"/>
      <c r="K1015" s="90"/>
      <c r="L1015" s="90"/>
    </row>
    <row r="1016" spans="1:12">
      <c r="A1016" s="65">
        <f t="shared" si="50"/>
        <v>2005</v>
      </c>
      <c r="B1016" s="388">
        <v>38411</v>
      </c>
      <c r="C1016" s="393">
        <v>1537.2857142857142</v>
      </c>
      <c r="D1016" s="391">
        <f t="shared" si="51"/>
        <v>85.376528925619837</v>
      </c>
      <c r="I1016" s="90"/>
      <c r="J1016" s="90"/>
      <c r="K1016" s="90"/>
      <c r="L1016" s="90"/>
    </row>
    <row r="1017" spans="1:12">
      <c r="A1017" s="65">
        <f t="shared" si="50"/>
        <v>2005</v>
      </c>
      <c r="B1017" s="388">
        <v>38442</v>
      </c>
      <c r="C1017" s="393">
        <v>2143.0967741935483</v>
      </c>
      <c r="D1017" s="391">
        <f t="shared" si="51"/>
        <v>131.77388429752065</v>
      </c>
      <c r="I1017" s="90"/>
      <c r="J1017" s="90"/>
      <c r="K1017" s="90"/>
      <c r="L1017" s="90"/>
    </row>
    <row r="1018" spans="1:12">
      <c r="A1018" s="65">
        <f t="shared" si="50"/>
        <v>2005</v>
      </c>
      <c r="B1018" s="388">
        <v>38472</v>
      </c>
      <c r="C1018" s="393">
        <v>2756</v>
      </c>
      <c r="D1018" s="391">
        <f t="shared" si="51"/>
        <v>163.99338842975206</v>
      </c>
      <c r="I1018" s="90"/>
      <c r="J1018" s="90"/>
      <c r="K1018" s="90"/>
      <c r="L1018" s="90"/>
    </row>
    <row r="1019" spans="1:12">
      <c r="A1019" s="65">
        <f t="shared" si="50"/>
        <v>2005</v>
      </c>
      <c r="B1019" s="388">
        <v>38503</v>
      </c>
      <c r="C1019" s="393">
        <v>4683.2258064516127</v>
      </c>
      <c r="D1019" s="391">
        <f t="shared" si="51"/>
        <v>287.96033057851241</v>
      </c>
      <c r="I1019" s="90"/>
      <c r="J1019" s="90"/>
      <c r="K1019" s="90"/>
      <c r="L1019" s="90"/>
    </row>
    <row r="1020" spans="1:12">
      <c r="A1020" s="65">
        <f t="shared" si="50"/>
        <v>2005</v>
      </c>
      <c r="B1020" s="388">
        <v>38533</v>
      </c>
      <c r="C1020" s="393">
        <v>3801</v>
      </c>
      <c r="D1020" s="391">
        <f t="shared" si="51"/>
        <v>226.17520661157025</v>
      </c>
      <c r="I1020" s="90"/>
      <c r="J1020" s="90"/>
      <c r="K1020" s="90"/>
      <c r="L1020" s="90"/>
    </row>
    <row r="1021" spans="1:12">
      <c r="A1021" s="65">
        <f t="shared" si="50"/>
        <v>2005</v>
      </c>
      <c r="B1021" s="388">
        <v>38564</v>
      </c>
      <c r="C1021" s="393">
        <v>1441.516129032258</v>
      </c>
      <c r="D1021" s="391">
        <f t="shared" si="51"/>
        <v>88.635371900826442</v>
      </c>
      <c r="I1021" s="90"/>
      <c r="J1021" s="90"/>
      <c r="K1021" s="90"/>
      <c r="L1021" s="90"/>
    </row>
    <row r="1022" spans="1:12">
      <c r="A1022" s="65">
        <f t="shared" si="50"/>
        <v>2005</v>
      </c>
      <c r="B1022" s="388">
        <v>38595</v>
      </c>
      <c r="C1022" s="393">
        <v>1111.1290322580646</v>
      </c>
      <c r="D1022" s="391">
        <f t="shared" si="51"/>
        <v>68.320661157024787</v>
      </c>
      <c r="I1022" s="90"/>
      <c r="J1022" s="90"/>
      <c r="K1022" s="90"/>
      <c r="L1022" s="90"/>
    </row>
    <row r="1023" spans="1:12">
      <c r="A1023" s="65">
        <f t="shared" si="50"/>
        <v>2005</v>
      </c>
      <c r="B1023" s="388">
        <v>38625</v>
      </c>
      <c r="C1023" s="393">
        <v>675.9666666666667</v>
      </c>
      <c r="D1023" s="391">
        <f t="shared" si="51"/>
        <v>40.22280991735537</v>
      </c>
      <c r="I1023" s="90"/>
      <c r="J1023" s="90"/>
      <c r="K1023" s="90"/>
      <c r="L1023" s="90"/>
    </row>
    <row r="1024" spans="1:12">
      <c r="A1024" s="65">
        <f t="shared" si="50"/>
        <v>2006</v>
      </c>
      <c r="B1024" s="388">
        <v>38656</v>
      </c>
      <c r="C1024" s="393">
        <v>815.80645161290317</v>
      </c>
      <c r="D1024" s="391">
        <f t="shared" si="51"/>
        <v>50.161983471074379</v>
      </c>
      <c r="I1024" s="90"/>
      <c r="J1024" s="90"/>
      <c r="K1024" s="90"/>
      <c r="L1024" s="90"/>
    </row>
    <row r="1025" spans="1:12">
      <c r="A1025" s="65">
        <f t="shared" si="50"/>
        <v>2006</v>
      </c>
      <c r="B1025" s="388">
        <v>38686</v>
      </c>
      <c r="C1025" s="393">
        <v>569.33333333333337</v>
      </c>
      <c r="D1025" s="391">
        <f t="shared" si="51"/>
        <v>33.877685950413223</v>
      </c>
      <c r="I1025" s="90"/>
      <c r="J1025" s="90"/>
      <c r="K1025" s="90"/>
      <c r="L1025" s="90"/>
    </row>
    <row r="1026" spans="1:12">
      <c r="A1026" s="65">
        <f t="shared" si="50"/>
        <v>2006</v>
      </c>
      <c r="B1026" s="388">
        <v>38717</v>
      </c>
      <c r="C1026" s="393">
        <v>2789.483870967742</v>
      </c>
      <c r="D1026" s="391">
        <f t="shared" si="51"/>
        <v>171.51867768595042</v>
      </c>
      <c r="I1026" s="90"/>
      <c r="J1026" s="90"/>
      <c r="K1026" s="90"/>
      <c r="L1026" s="90"/>
    </row>
    <row r="1027" spans="1:12">
      <c r="A1027" s="65">
        <f t="shared" si="50"/>
        <v>2006</v>
      </c>
      <c r="B1027" s="388">
        <v>38748</v>
      </c>
      <c r="C1027" s="393">
        <v>3510.6451612903224</v>
      </c>
      <c r="D1027" s="391">
        <f t="shared" si="51"/>
        <v>215.86115702479339</v>
      </c>
      <c r="I1027" s="90"/>
      <c r="J1027" s="90"/>
      <c r="K1027" s="90"/>
      <c r="L1027" s="90"/>
    </row>
    <row r="1028" spans="1:12">
      <c r="A1028" s="65">
        <f t="shared" si="50"/>
        <v>2006</v>
      </c>
      <c r="B1028" s="388">
        <v>38776</v>
      </c>
      <c r="C1028" s="393">
        <v>2798.5714285714284</v>
      </c>
      <c r="D1028" s="391">
        <f t="shared" si="51"/>
        <v>155.42479338842975</v>
      </c>
      <c r="I1028" s="90"/>
      <c r="J1028" s="90"/>
      <c r="K1028" s="90"/>
      <c r="L1028" s="90"/>
    </row>
    <row r="1029" spans="1:12">
      <c r="A1029" s="65">
        <f t="shared" si="50"/>
        <v>2006</v>
      </c>
      <c r="B1029" s="388">
        <v>38807</v>
      </c>
      <c r="C1029" s="393">
        <v>3538.0645161290322</v>
      </c>
      <c r="D1029" s="391">
        <f t="shared" si="51"/>
        <v>217.54710743801652</v>
      </c>
      <c r="I1029" s="90"/>
      <c r="J1029" s="90"/>
      <c r="K1029" s="90"/>
      <c r="L1029" s="90"/>
    </row>
    <row r="1030" spans="1:12">
      <c r="A1030" s="65">
        <f t="shared" si="50"/>
        <v>2006</v>
      </c>
      <c r="B1030" s="388">
        <v>38837</v>
      </c>
      <c r="C1030" s="393">
        <v>6329.333333333333</v>
      </c>
      <c r="D1030" s="391">
        <f t="shared" si="51"/>
        <v>376.62148760330581</v>
      </c>
      <c r="I1030" s="90"/>
      <c r="J1030" s="90"/>
      <c r="K1030" s="90"/>
      <c r="L1030" s="90"/>
    </row>
    <row r="1031" spans="1:12">
      <c r="A1031" s="65">
        <f t="shared" si="50"/>
        <v>2006</v>
      </c>
      <c r="B1031" s="388">
        <v>38868</v>
      </c>
      <c r="C1031" s="393">
        <v>5767.7419354838712</v>
      </c>
      <c r="D1031" s="391">
        <f t="shared" si="51"/>
        <v>354.64462809917353</v>
      </c>
      <c r="I1031" s="90"/>
      <c r="J1031" s="90"/>
      <c r="K1031" s="90"/>
      <c r="L1031" s="90"/>
    </row>
    <row r="1032" spans="1:12">
      <c r="A1032" s="65">
        <f t="shared" si="50"/>
        <v>2006</v>
      </c>
      <c r="B1032" s="388">
        <v>38898</v>
      </c>
      <c r="C1032" s="393">
        <v>3349.3333333333335</v>
      </c>
      <c r="D1032" s="391">
        <f t="shared" si="51"/>
        <v>199.29917355371902</v>
      </c>
      <c r="I1032" s="90"/>
      <c r="J1032" s="90"/>
      <c r="K1032" s="90"/>
      <c r="L1032" s="90"/>
    </row>
    <row r="1033" spans="1:12">
      <c r="A1033" s="65">
        <f t="shared" si="50"/>
        <v>2006</v>
      </c>
      <c r="B1033" s="388">
        <v>38929</v>
      </c>
      <c r="C1033" s="393">
        <v>1488</v>
      </c>
      <c r="D1033" s="391">
        <f t="shared" si="51"/>
        <v>91.493553719008261</v>
      </c>
      <c r="I1033" s="90"/>
      <c r="J1033" s="90"/>
      <c r="K1033" s="90"/>
      <c r="L1033" s="90"/>
    </row>
    <row r="1034" spans="1:12">
      <c r="A1034" s="65">
        <f t="shared" si="50"/>
        <v>2006</v>
      </c>
      <c r="B1034" s="388">
        <v>38960</v>
      </c>
      <c r="C1034" s="393">
        <v>1272.0967741935483</v>
      </c>
      <c r="D1034" s="391">
        <f t="shared" si="51"/>
        <v>78.218181818181819</v>
      </c>
      <c r="I1034" s="90"/>
      <c r="J1034" s="90"/>
      <c r="K1034" s="90"/>
      <c r="L1034" s="90"/>
    </row>
    <row r="1035" spans="1:12">
      <c r="A1035" s="65">
        <f t="shared" si="50"/>
        <v>2006</v>
      </c>
      <c r="B1035" s="388">
        <v>38990</v>
      </c>
      <c r="C1035" s="393">
        <v>857.93333333333328</v>
      </c>
      <c r="D1035" s="391">
        <f t="shared" si="51"/>
        <v>51.050578512396697</v>
      </c>
      <c r="I1035" s="90"/>
      <c r="J1035" s="90"/>
      <c r="K1035" s="90"/>
      <c r="L1035" s="90"/>
    </row>
    <row r="1036" spans="1:12">
      <c r="A1036" s="65">
        <f t="shared" si="50"/>
        <v>2007</v>
      </c>
      <c r="B1036" s="388">
        <v>39021</v>
      </c>
      <c r="C1036" s="393">
        <v>524.58064516129036</v>
      </c>
      <c r="D1036" s="391">
        <f t="shared" si="51"/>
        <v>32.255206611570252</v>
      </c>
      <c r="I1036" s="90"/>
      <c r="J1036" s="90"/>
      <c r="K1036" s="90"/>
      <c r="L1036" s="90"/>
    </row>
    <row r="1037" spans="1:12">
      <c r="A1037" s="65">
        <f t="shared" si="50"/>
        <v>2007</v>
      </c>
      <c r="B1037" s="388">
        <v>39051</v>
      </c>
      <c r="C1037" s="393">
        <v>507.96666666666664</v>
      </c>
      <c r="D1037" s="391">
        <f t="shared" si="51"/>
        <v>30.226115702479341</v>
      </c>
      <c r="I1037" s="90"/>
      <c r="J1037" s="90"/>
      <c r="K1037" s="90"/>
      <c r="L1037" s="90"/>
    </row>
    <row r="1038" spans="1:12">
      <c r="A1038" s="65">
        <f t="shared" si="50"/>
        <v>2007</v>
      </c>
      <c r="B1038" s="388">
        <v>39082</v>
      </c>
      <c r="C1038" s="393">
        <v>557.45161290322585</v>
      </c>
      <c r="D1038" s="391">
        <f t="shared" si="51"/>
        <v>34.276363636363634</v>
      </c>
      <c r="I1038" s="90"/>
      <c r="J1038" s="90"/>
      <c r="K1038" s="90"/>
      <c r="L1038" s="90"/>
    </row>
    <row r="1039" spans="1:12">
      <c r="A1039" s="65">
        <f t="shared" si="50"/>
        <v>2007</v>
      </c>
      <c r="B1039" s="388">
        <v>39113</v>
      </c>
      <c r="C1039" s="393">
        <v>510.09677419354841</v>
      </c>
      <c r="D1039" s="391">
        <f t="shared" si="51"/>
        <v>31.364628099173554</v>
      </c>
      <c r="I1039" s="90"/>
      <c r="J1039" s="90"/>
      <c r="K1039" s="90"/>
      <c r="L1039" s="90"/>
    </row>
    <row r="1040" spans="1:12">
      <c r="A1040" s="65">
        <f t="shared" si="50"/>
        <v>2007</v>
      </c>
      <c r="B1040" s="388">
        <v>39141</v>
      </c>
      <c r="C1040" s="393">
        <v>847.46428571428567</v>
      </c>
      <c r="D1040" s="391">
        <f t="shared" si="51"/>
        <v>47.06578512396694</v>
      </c>
      <c r="I1040" s="90"/>
      <c r="J1040" s="90"/>
      <c r="K1040" s="90"/>
      <c r="L1040" s="90"/>
    </row>
    <row r="1041" spans="1:12">
      <c r="A1041" s="65">
        <f t="shared" ref="A1041:A1104" si="52">IF(MONTH(B1041)&gt;9,YEAR(B1041)+1,YEAR(B1041))</f>
        <v>2007</v>
      </c>
      <c r="B1041" s="388">
        <v>39172</v>
      </c>
      <c r="C1041" s="393">
        <v>1254.6451612903227</v>
      </c>
      <c r="D1041" s="391">
        <f t="shared" ref="D1041:D1104" si="53">IF(C1041&lt;&gt;-901,C1041*DAY(B1041)*24*60*60/(220*22*9*1000),-901)</f>
        <v>77.145123966942151</v>
      </c>
      <c r="I1041" s="90"/>
      <c r="J1041" s="90"/>
      <c r="K1041" s="90"/>
      <c r="L1041" s="90"/>
    </row>
    <row r="1042" spans="1:12">
      <c r="A1042" s="65">
        <f t="shared" si="52"/>
        <v>2007</v>
      </c>
      <c r="B1042" s="388">
        <v>39202</v>
      </c>
      <c r="C1042" s="393">
        <v>1187.5666666666666</v>
      </c>
      <c r="D1042" s="391">
        <f t="shared" si="53"/>
        <v>70.665123966942147</v>
      </c>
      <c r="I1042" s="90"/>
      <c r="J1042" s="90"/>
      <c r="K1042" s="90"/>
      <c r="L1042" s="90"/>
    </row>
    <row r="1043" spans="1:12">
      <c r="A1043" s="65">
        <f t="shared" si="52"/>
        <v>2007</v>
      </c>
      <c r="B1043" s="388">
        <v>39233</v>
      </c>
      <c r="C1043" s="393">
        <v>1359.7096774193549</v>
      </c>
      <c r="D1043" s="391">
        <f t="shared" si="53"/>
        <v>83.605289256198347</v>
      </c>
      <c r="I1043" s="90"/>
      <c r="J1043" s="90"/>
      <c r="K1043" s="90"/>
      <c r="L1043" s="90"/>
    </row>
    <row r="1044" spans="1:12">
      <c r="A1044" s="65">
        <f t="shared" si="52"/>
        <v>2007</v>
      </c>
      <c r="B1044" s="388">
        <v>39263</v>
      </c>
      <c r="C1044" s="393">
        <v>729.3</v>
      </c>
      <c r="D1044" s="391">
        <f t="shared" si="53"/>
        <v>43.396363636363638</v>
      </c>
      <c r="I1044" s="90"/>
      <c r="J1044" s="90"/>
      <c r="K1044" s="90"/>
      <c r="L1044" s="90"/>
    </row>
    <row r="1045" spans="1:12">
      <c r="A1045" s="65">
        <f t="shared" si="52"/>
        <v>2007</v>
      </c>
      <c r="B1045" s="388">
        <v>39294</v>
      </c>
      <c r="C1045" s="393">
        <v>905.54838709677415</v>
      </c>
      <c r="D1045" s="391">
        <f t="shared" si="53"/>
        <v>55.68</v>
      </c>
      <c r="I1045" s="90"/>
      <c r="J1045" s="90"/>
      <c r="K1045" s="90"/>
      <c r="L1045" s="90"/>
    </row>
    <row r="1046" spans="1:12">
      <c r="A1046" s="65">
        <f t="shared" si="52"/>
        <v>2007</v>
      </c>
      <c r="B1046" s="388">
        <v>39325</v>
      </c>
      <c r="C1046" s="393">
        <v>873.22580645161293</v>
      </c>
      <c r="D1046" s="391">
        <f t="shared" si="53"/>
        <v>53.692561983471073</v>
      </c>
      <c r="I1046" s="90"/>
      <c r="J1046" s="90"/>
      <c r="K1046" s="90"/>
      <c r="L1046" s="90"/>
    </row>
    <row r="1047" spans="1:12">
      <c r="A1047" s="65">
        <f t="shared" si="52"/>
        <v>2007</v>
      </c>
      <c r="B1047" s="388">
        <v>39355</v>
      </c>
      <c r="C1047" s="393">
        <v>615.29999999999995</v>
      </c>
      <c r="D1047" s="391">
        <f t="shared" si="53"/>
        <v>36.612892561983472</v>
      </c>
      <c r="I1047" s="90"/>
      <c r="J1047" s="90"/>
      <c r="K1047" s="90"/>
      <c r="L1047" s="90"/>
    </row>
    <row r="1048" spans="1:12">
      <c r="A1048" s="65">
        <f t="shared" si="52"/>
        <v>2008</v>
      </c>
      <c r="B1048" s="388">
        <v>39386</v>
      </c>
      <c r="C1048" s="393">
        <v>706.64516129032256</v>
      </c>
      <c r="D1048" s="391">
        <f t="shared" si="53"/>
        <v>43.449917355371902</v>
      </c>
      <c r="I1048" s="90"/>
      <c r="J1048" s="90"/>
      <c r="K1048" s="90"/>
      <c r="L1048" s="90"/>
    </row>
    <row r="1049" spans="1:12">
      <c r="A1049" s="65">
        <f t="shared" si="52"/>
        <v>2008</v>
      </c>
      <c r="B1049" s="388">
        <v>39416</v>
      </c>
      <c r="C1049" s="393">
        <v>494.1</v>
      </c>
      <c r="D1049" s="391">
        <f t="shared" si="53"/>
        <v>29.40099173553719</v>
      </c>
      <c r="I1049" s="90"/>
      <c r="J1049" s="90"/>
      <c r="K1049" s="90"/>
      <c r="L1049" s="90"/>
    </row>
    <row r="1050" spans="1:12">
      <c r="A1050" s="65">
        <f t="shared" si="52"/>
        <v>2008</v>
      </c>
      <c r="B1050" s="388">
        <v>39447</v>
      </c>
      <c r="C1050" s="393">
        <v>395.90322580645159</v>
      </c>
      <c r="D1050" s="391">
        <f t="shared" si="53"/>
        <v>24.343140495867768</v>
      </c>
      <c r="I1050" s="90"/>
      <c r="J1050" s="90"/>
      <c r="K1050" s="90"/>
      <c r="L1050" s="90"/>
    </row>
    <row r="1051" spans="1:12">
      <c r="A1051" s="65">
        <f t="shared" si="52"/>
        <v>2008</v>
      </c>
      <c r="B1051" s="388">
        <v>39478</v>
      </c>
      <c r="C1051" s="393">
        <v>567.12903225806451</v>
      </c>
      <c r="D1051" s="391">
        <f t="shared" si="53"/>
        <v>34.871404958677687</v>
      </c>
      <c r="I1051" s="90"/>
      <c r="J1051" s="90"/>
      <c r="K1051" s="90"/>
      <c r="L1051" s="90"/>
    </row>
    <row r="1052" spans="1:12">
      <c r="A1052" s="65">
        <f t="shared" si="52"/>
        <v>2008</v>
      </c>
      <c r="B1052" s="388">
        <v>39507</v>
      </c>
      <c r="C1052" s="393">
        <v>916.65517241379314</v>
      </c>
      <c r="D1052" s="391">
        <f t="shared" si="53"/>
        <v>52.726611570247933</v>
      </c>
      <c r="I1052" s="90"/>
      <c r="J1052" s="90"/>
      <c r="K1052" s="90"/>
      <c r="L1052" s="90"/>
    </row>
    <row r="1053" spans="1:12">
      <c r="A1053" s="65">
        <f t="shared" si="52"/>
        <v>2008</v>
      </c>
      <c r="B1053" s="388">
        <v>39538</v>
      </c>
      <c r="C1053" s="393">
        <v>794.19354838709683</v>
      </c>
      <c r="D1053" s="391">
        <f t="shared" si="53"/>
        <v>48.833057851239673</v>
      </c>
      <c r="I1053" s="90"/>
      <c r="J1053" s="90"/>
      <c r="K1053" s="90"/>
      <c r="L1053" s="90"/>
    </row>
    <row r="1054" spans="1:12">
      <c r="A1054" s="65">
        <f t="shared" si="52"/>
        <v>2008</v>
      </c>
      <c r="B1054" s="388">
        <v>39568</v>
      </c>
      <c r="C1054" s="393">
        <v>895.73333333333335</v>
      </c>
      <c r="D1054" s="391">
        <f t="shared" si="53"/>
        <v>53.299834710743802</v>
      </c>
      <c r="I1054" s="90"/>
      <c r="J1054" s="90"/>
      <c r="K1054" s="90"/>
      <c r="L1054" s="90"/>
    </row>
    <row r="1055" spans="1:12">
      <c r="A1055" s="65">
        <f t="shared" si="52"/>
        <v>2008</v>
      </c>
      <c r="B1055" s="388">
        <v>39599</v>
      </c>
      <c r="C1055" s="393">
        <v>1162.9032258064517</v>
      </c>
      <c r="D1055" s="391">
        <f t="shared" si="53"/>
        <v>71.504132231404952</v>
      </c>
      <c r="I1055" s="90"/>
      <c r="J1055" s="90"/>
      <c r="K1055" s="90"/>
      <c r="L1055" s="90"/>
    </row>
    <row r="1056" spans="1:12">
      <c r="A1056" s="65">
        <f t="shared" si="52"/>
        <v>2008</v>
      </c>
      <c r="B1056" s="388">
        <v>39629</v>
      </c>
      <c r="C1056" s="393">
        <v>667.23333333333335</v>
      </c>
      <c r="D1056" s="391">
        <f t="shared" si="53"/>
        <v>39.703140495867771</v>
      </c>
      <c r="I1056" s="90"/>
      <c r="J1056" s="90"/>
      <c r="K1056" s="90"/>
      <c r="L1056" s="90"/>
    </row>
    <row r="1057" spans="1:12">
      <c r="A1057" s="65">
        <f t="shared" si="52"/>
        <v>2008</v>
      </c>
      <c r="B1057" s="388">
        <v>39660</v>
      </c>
      <c r="C1057" s="393">
        <v>718.74193548387098</v>
      </c>
      <c r="D1057" s="391">
        <f t="shared" si="53"/>
        <v>44.193719008264466</v>
      </c>
      <c r="I1057" s="90"/>
      <c r="J1057" s="90"/>
      <c r="K1057" s="90"/>
      <c r="L1057" s="90"/>
    </row>
    <row r="1058" spans="1:12">
      <c r="A1058" s="65">
        <f t="shared" si="52"/>
        <v>2008</v>
      </c>
      <c r="B1058" s="388">
        <v>39691</v>
      </c>
      <c r="C1058" s="393">
        <v>803.35483870967744</v>
      </c>
      <c r="D1058" s="391">
        <f t="shared" si="53"/>
        <v>49.396363636363638</v>
      </c>
      <c r="I1058" s="90"/>
      <c r="J1058" s="90"/>
      <c r="K1058" s="90"/>
      <c r="L1058" s="90"/>
    </row>
    <row r="1059" spans="1:12">
      <c r="A1059" s="65">
        <f t="shared" si="52"/>
        <v>2008</v>
      </c>
      <c r="B1059" s="388">
        <v>39721</v>
      </c>
      <c r="C1059" s="393">
        <v>750.93333333333328</v>
      </c>
      <c r="D1059" s="391">
        <f t="shared" si="53"/>
        <v>44.683636363636367</v>
      </c>
      <c r="I1059" s="90"/>
      <c r="J1059" s="90"/>
      <c r="K1059" s="90"/>
      <c r="L1059" s="90"/>
    </row>
    <row r="1060" spans="1:12">
      <c r="A1060" s="65">
        <f t="shared" si="52"/>
        <v>2009</v>
      </c>
      <c r="B1060" s="388">
        <v>39752</v>
      </c>
      <c r="C1060" s="393">
        <v>358.16129032258067</v>
      </c>
      <c r="D1060" s="391">
        <f t="shared" si="53"/>
        <v>22.022479338842974</v>
      </c>
      <c r="I1060" s="90"/>
      <c r="J1060" s="90"/>
      <c r="K1060" s="90"/>
      <c r="L1060" s="90"/>
    </row>
    <row r="1061" spans="1:12">
      <c r="A1061" s="65">
        <f t="shared" si="52"/>
        <v>2009</v>
      </c>
      <c r="B1061" s="388">
        <v>39782</v>
      </c>
      <c r="C1061" s="393">
        <v>529.36666666666667</v>
      </c>
      <c r="D1061" s="391">
        <f t="shared" si="53"/>
        <v>31.499504132231404</v>
      </c>
      <c r="I1061" s="90"/>
      <c r="J1061" s="90"/>
      <c r="K1061" s="90"/>
      <c r="L1061" s="90"/>
    </row>
    <row r="1062" spans="1:12">
      <c r="A1062" s="65">
        <f t="shared" si="52"/>
        <v>2009</v>
      </c>
      <c r="B1062" s="388">
        <v>39813</v>
      </c>
      <c r="C1062" s="393">
        <v>403.96774193548384</v>
      </c>
      <c r="D1062" s="391">
        <f t="shared" si="53"/>
        <v>24.839008264462809</v>
      </c>
      <c r="I1062" s="90"/>
      <c r="J1062" s="90"/>
      <c r="K1062" s="90"/>
      <c r="L1062" s="90"/>
    </row>
    <row r="1063" spans="1:12">
      <c r="A1063" s="65">
        <f t="shared" si="52"/>
        <v>2009</v>
      </c>
      <c r="B1063" s="388">
        <v>39844</v>
      </c>
      <c r="C1063" s="393">
        <v>473.83870967741933</v>
      </c>
      <c r="D1063" s="391">
        <f t="shared" si="53"/>
        <v>29.135206611570247</v>
      </c>
      <c r="I1063" s="90"/>
      <c r="J1063" s="90"/>
      <c r="K1063" s="90"/>
      <c r="L1063" s="90"/>
    </row>
    <row r="1064" spans="1:12">
      <c r="A1064" s="65">
        <f t="shared" si="52"/>
        <v>2009</v>
      </c>
      <c r="B1064" s="388">
        <v>39872</v>
      </c>
      <c r="C1064" s="393">
        <v>1039.6785714285713</v>
      </c>
      <c r="D1064" s="391">
        <f t="shared" si="53"/>
        <v>57.740826446280984</v>
      </c>
      <c r="I1064" s="90"/>
      <c r="J1064" s="90"/>
      <c r="K1064" s="90"/>
      <c r="L1064" s="90"/>
    </row>
    <row r="1065" spans="1:12">
      <c r="A1065" s="65">
        <f t="shared" si="52"/>
        <v>2009</v>
      </c>
      <c r="B1065" s="388">
        <v>39903</v>
      </c>
      <c r="C1065" s="393">
        <v>1969.3548387096773</v>
      </c>
      <c r="D1065" s="391">
        <f t="shared" si="53"/>
        <v>121.09090909090909</v>
      </c>
      <c r="I1065" s="90"/>
      <c r="J1065" s="90"/>
      <c r="K1065" s="90"/>
      <c r="L1065" s="90"/>
    </row>
    <row r="1066" spans="1:12">
      <c r="A1066" s="65">
        <f t="shared" si="52"/>
        <v>2009</v>
      </c>
      <c r="B1066" s="388">
        <v>39933</v>
      </c>
      <c r="C1066" s="393">
        <v>1625.6666666666667</v>
      </c>
      <c r="D1066" s="391">
        <f t="shared" si="53"/>
        <v>96.73388429752066</v>
      </c>
      <c r="I1066" s="90"/>
      <c r="J1066" s="90"/>
      <c r="K1066" s="90"/>
      <c r="L1066" s="90"/>
    </row>
    <row r="1067" spans="1:12">
      <c r="A1067" s="65">
        <f t="shared" si="52"/>
        <v>2009</v>
      </c>
      <c r="B1067" s="388">
        <v>39964</v>
      </c>
      <c r="C1067" s="393">
        <v>2853.8709677419356</v>
      </c>
      <c r="D1067" s="391">
        <f t="shared" si="53"/>
        <v>175.47768595041322</v>
      </c>
      <c r="I1067" s="90"/>
      <c r="J1067" s="90"/>
      <c r="K1067" s="90"/>
      <c r="L1067" s="90"/>
    </row>
    <row r="1068" spans="1:12">
      <c r="A1068" s="65">
        <f t="shared" si="52"/>
        <v>2009</v>
      </c>
      <c r="B1068" s="388">
        <v>39994</v>
      </c>
      <c r="C1068" s="393">
        <v>1020.3333333333334</v>
      </c>
      <c r="D1068" s="391">
        <f t="shared" si="53"/>
        <v>60.714049586776859</v>
      </c>
      <c r="I1068" s="90"/>
      <c r="J1068" s="90"/>
      <c r="K1068" s="90"/>
      <c r="L1068" s="90"/>
    </row>
    <row r="1069" spans="1:12">
      <c r="A1069" s="65">
        <f t="shared" si="52"/>
        <v>2009</v>
      </c>
      <c r="B1069" s="388">
        <v>40025</v>
      </c>
      <c r="C1069" s="393">
        <v>683.06451612903231</v>
      </c>
      <c r="D1069" s="391">
        <f t="shared" si="53"/>
        <v>42</v>
      </c>
      <c r="I1069" s="90"/>
      <c r="J1069" s="90"/>
      <c r="K1069" s="90"/>
      <c r="L1069" s="90"/>
    </row>
    <row r="1070" spans="1:12">
      <c r="A1070" s="65">
        <f t="shared" si="52"/>
        <v>2009</v>
      </c>
      <c r="B1070" s="389">
        <v>40056</v>
      </c>
      <c r="C1070" s="393">
        <v>842.16129032258061</v>
      </c>
      <c r="D1070" s="392">
        <f t="shared" si="53"/>
        <v>51.782479338842975</v>
      </c>
      <c r="I1070" s="90"/>
      <c r="J1070" s="90"/>
      <c r="K1070" s="90"/>
      <c r="L1070" s="90"/>
    </row>
    <row r="1071" spans="1:12">
      <c r="A1071" s="65">
        <f t="shared" si="52"/>
        <v>2009</v>
      </c>
      <c r="B1071" s="123">
        <v>40086</v>
      </c>
      <c r="C1071" s="393">
        <v>817.7</v>
      </c>
      <c r="D1071" s="121">
        <f t="shared" si="53"/>
        <v>48.656528925619831</v>
      </c>
      <c r="I1071" s="90"/>
      <c r="J1071" s="90"/>
      <c r="K1071" s="90"/>
      <c r="L1071" s="90"/>
    </row>
    <row r="1072" spans="1:12">
      <c r="A1072" s="65">
        <f t="shared" si="52"/>
        <v>2010</v>
      </c>
      <c r="B1072" s="123">
        <v>40117</v>
      </c>
      <c r="C1072" s="393">
        <v>757</v>
      </c>
      <c r="D1072" s="121">
        <f t="shared" si="53"/>
        <v>46.546115702479341</v>
      </c>
      <c r="I1072" s="90"/>
      <c r="J1072" s="90"/>
      <c r="K1072" s="90"/>
      <c r="L1072" s="90"/>
    </row>
    <row r="1073" spans="1:12">
      <c r="A1073" s="65">
        <f t="shared" si="52"/>
        <v>2010</v>
      </c>
      <c r="B1073" s="123">
        <v>40147</v>
      </c>
      <c r="C1073" s="393">
        <v>328.06666666666666</v>
      </c>
      <c r="D1073" s="121">
        <f t="shared" si="53"/>
        <v>19.521322314049588</v>
      </c>
      <c r="I1073" s="90"/>
      <c r="J1073" s="90"/>
      <c r="K1073" s="90"/>
      <c r="L1073" s="90"/>
    </row>
    <row r="1074" spans="1:12">
      <c r="A1074" s="65">
        <f t="shared" si="52"/>
        <v>2010</v>
      </c>
      <c r="B1074" s="123">
        <v>40178</v>
      </c>
      <c r="C1074" s="393">
        <v>353.96774193548384</v>
      </c>
      <c r="D1074" s="121">
        <f t="shared" si="53"/>
        <v>21.764628099173553</v>
      </c>
      <c r="I1074" s="90"/>
      <c r="J1074" s="90"/>
      <c r="K1074" s="90"/>
      <c r="L1074" s="90"/>
    </row>
    <row r="1075" spans="1:12">
      <c r="A1075" s="65">
        <f t="shared" si="52"/>
        <v>2010</v>
      </c>
      <c r="B1075" s="123">
        <v>40209</v>
      </c>
      <c r="C1075" s="393">
        <v>554.48387096774195</v>
      </c>
      <c r="D1075" s="121">
        <f t="shared" si="53"/>
        <v>34.09388429752066</v>
      </c>
      <c r="I1075" s="90"/>
      <c r="J1075" s="90"/>
      <c r="K1075" s="90"/>
      <c r="L1075" s="90"/>
    </row>
    <row r="1076" spans="1:12">
      <c r="A1076" s="65">
        <f t="shared" si="52"/>
        <v>2010</v>
      </c>
      <c r="B1076" s="123">
        <v>40237</v>
      </c>
      <c r="C1076" s="393">
        <v>922.10714285714289</v>
      </c>
      <c r="D1076" s="121">
        <f t="shared" si="53"/>
        <v>51.211239669421488</v>
      </c>
      <c r="I1076" s="90"/>
      <c r="J1076" s="90"/>
      <c r="K1076" s="90"/>
      <c r="L1076" s="90"/>
    </row>
    <row r="1077" spans="1:12">
      <c r="A1077" s="65">
        <f t="shared" si="52"/>
        <v>2010</v>
      </c>
      <c r="B1077" s="123">
        <v>40268</v>
      </c>
      <c r="C1077" s="393">
        <v>862.77419354838707</v>
      </c>
      <c r="D1077" s="121">
        <f t="shared" si="53"/>
        <v>53.049917355371903</v>
      </c>
      <c r="I1077" s="90"/>
      <c r="J1077" s="90"/>
      <c r="K1077" s="90"/>
      <c r="L1077" s="90"/>
    </row>
    <row r="1078" spans="1:12">
      <c r="A1078" s="65">
        <f t="shared" si="52"/>
        <v>2010</v>
      </c>
      <c r="B1078" s="123">
        <v>40298</v>
      </c>
      <c r="C1078" s="393">
        <v>2098.5666666666666</v>
      </c>
      <c r="D1078" s="121">
        <f t="shared" si="53"/>
        <v>124.87338842975207</v>
      </c>
      <c r="I1078" s="90"/>
      <c r="J1078" s="90"/>
      <c r="K1078" s="90"/>
      <c r="L1078" s="90"/>
    </row>
    <row r="1079" spans="1:12">
      <c r="A1079" s="65">
        <f t="shared" si="52"/>
        <v>2010</v>
      </c>
      <c r="B1079" s="123">
        <v>40329</v>
      </c>
      <c r="C1079" s="393">
        <v>2916.7741935483873</v>
      </c>
      <c r="D1079" s="121">
        <f t="shared" si="53"/>
        <v>179.34545454545454</v>
      </c>
      <c r="I1079" s="90"/>
      <c r="J1079" s="90"/>
      <c r="K1079" s="90"/>
      <c r="L1079" s="90"/>
    </row>
    <row r="1080" spans="1:12">
      <c r="A1080" s="65">
        <f t="shared" si="52"/>
        <v>2010</v>
      </c>
      <c r="B1080" s="123">
        <v>40359</v>
      </c>
      <c r="C1080" s="393">
        <v>3500.6666666666665</v>
      </c>
      <c r="D1080" s="121">
        <f t="shared" si="53"/>
        <v>208.30413223140496</v>
      </c>
      <c r="I1080" s="90"/>
      <c r="J1080" s="90"/>
      <c r="K1080" s="90"/>
      <c r="L1080" s="90"/>
    </row>
    <row r="1081" spans="1:12">
      <c r="A1081" s="65">
        <f t="shared" si="52"/>
        <v>2010</v>
      </c>
      <c r="B1081" s="123">
        <v>40390</v>
      </c>
      <c r="C1081" s="393">
        <v>1213.1935483870968</v>
      </c>
      <c r="D1081" s="121">
        <f t="shared" si="53"/>
        <v>74.596363636363634</v>
      </c>
      <c r="I1081" s="90"/>
      <c r="J1081" s="90"/>
      <c r="K1081" s="90"/>
      <c r="L1081" s="90"/>
    </row>
    <row r="1082" spans="1:12">
      <c r="A1082" s="65">
        <f t="shared" si="52"/>
        <v>2010</v>
      </c>
      <c r="B1082" s="123">
        <v>40421</v>
      </c>
      <c r="C1082" s="393">
        <v>896.64516129032256</v>
      </c>
      <c r="D1082" s="121">
        <f t="shared" si="53"/>
        <v>55.132561983471078</v>
      </c>
      <c r="I1082" s="90"/>
      <c r="J1082" s="90"/>
      <c r="K1082" s="90"/>
      <c r="L1082" s="90"/>
    </row>
    <row r="1083" spans="1:12">
      <c r="A1083" s="65">
        <f t="shared" si="52"/>
        <v>2010</v>
      </c>
      <c r="B1083" s="123">
        <v>40451</v>
      </c>
      <c r="C1083" s="393">
        <v>836.13333333333333</v>
      </c>
      <c r="D1083" s="121">
        <f t="shared" si="53"/>
        <v>49.753388429752064</v>
      </c>
      <c r="I1083" s="90"/>
      <c r="J1083" s="90"/>
      <c r="K1083" s="90"/>
      <c r="L1083" s="90"/>
    </row>
    <row r="1084" spans="1:12">
      <c r="A1084" s="65">
        <f t="shared" si="52"/>
        <v>2011</v>
      </c>
      <c r="B1084" s="123">
        <v>40482</v>
      </c>
      <c r="C1084" s="393">
        <v>604.35483870967744</v>
      </c>
      <c r="D1084" s="121">
        <f t="shared" si="53"/>
        <v>37.160330578512394</v>
      </c>
      <c r="I1084" s="90"/>
      <c r="J1084" s="90"/>
      <c r="K1084" s="90"/>
      <c r="L1084" s="90"/>
    </row>
    <row r="1085" spans="1:12">
      <c r="A1085" s="65">
        <f t="shared" si="52"/>
        <v>2011</v>
      </c>
      <c r="B1085" s="123">
        <v>40512</v>
      </c>
      <c r="C1085" s="393">
        <v>863.86666666666667</v>
      </c>
      <c r="D1085" s="121">
        <f t="shared" si="53"/>
        <v>51.403636363636366</v>
      </c>
      <c r="I1085" s="90"/>
      <c r="J1085" s="90"/>
      <c r="K1085" s="90"/>
      <c r="L1085" s="90"/>
    </row>
    <row r="1086" spans="1:12">
      <c r="A1086" s="65">
        <f t="shared" si="52"/>
        <v>2011</v>
      </c>
      <c r="B1086" s="123">
        <v>40543</v>
      </c>
      <c r="C1086" s="393">
        <v>3132.2580645161293</v>
      </c>
      <c r="D1086" s="121">
        <f t="shared" si="53"/>
        <v>192.59504132231405</v>
      </c>
      <c r="I1086" s="90"/>
      <c r="J1086" s="90"/>
      <c r="K1086" s="90"/>
      <c r="L1086" s="90"/>
    </row>
    <row r="1087" spans="1:12">
      <c r="A1087" s="65">
        <f t="shared" si="52"/>
        <v>2011</v>
      </c>
      <c r="B1087" s="123">
        <v>40574</v>
      </c>
      <c r="C1087" s="393">
        <v>1997.7096774193549</v>
      </c>
      <c r="D1087" s="121">
        <f t="shared" si="53"/>
        <v>122.83438016528926</v>
      </c>
      <c r="I1087" s="90"/>
      <c r="J1087" s="90"/>
      <c r="K1087" s="90"/>
      <c r="L1087" s="90"/>
    </row>
    <row r="1088" spans="1:12">
      <c r="A1088" s="65">
        <f t="shared" si="52"/>
        <v>2011</v>
      </c>
      <c r="B1088" s="123">
        <v>40602</v>
      </c>
      <c r="C1088" s="393">
        <v>1781</v>
      </c>
      <c r="D1088" s="121">
        <f t="shared" si="53"/>
        <v>98.911735537190083</v>
      </c>
      <c r="I1088" s="90"/>
      <c r="J1088" s="90"/>
      <c r="K1088" s="90"/>
      <c r="L1088" s="90"/>
    </row>
    <row r="1089" spans="1:12">
      <c r="A1089" s="65">
        <f t="shared" si="52"/>
        <v>2011</v>
      </c>
      <c r="B1089" s="123">
        <v>40633</v>
      </c>
      <c r="C1089" s="393">
        <v>4198.3870967741932</v>
      </c>
      <c r="D1089" s="121">
        <f t="shared" si="53"/>
        <v>258.14876033057845</v>
      </c>
      <c r="I1089" s="90"/>
      <c r="J1089" s="90"/>
      <c r="K1089" s="90"/>
      <c r="L1089" s="90"/>
    </row>
    <row r="1090" spans="1:12">
      <c r="A1090" s="65">
        <f t="shared" si="52"/>
        <v>2011</v>
      </c>
      <c r="B1090" s="123">
        <v>40663</v>
      </c>
      <c r="C1090" s="393">
        <v>4440.333333333333</v>
      </c>
      <c r="D1090" s="121">
        <f t="shared" si="53"/>
        <v>264.21818181818179</v>
      </c>
      <c r="I1090" s="90"/>
      <c r="J1090" s="90"/>
      <c r="K1090" s="90"/>
      <c r="L1090" s="90"/>
    </row>
    <row r="1091" spans="1:12">
      <c r="A1091" s="65">
        <f t="shared" si="52"/>
        <v>2011</v>
      </c>
      <c r="B1091" s="123">
        <v>40694</v>
      </c>
      <c r="C1091" s="393">
        <v>4357.0967741935483</v>
      </c>
      <c r="D1091" s="121">
        <f t="shared" si="53"/>
        <v>267.90743801652894</v>
      </c>
      <c r="I1091" s="90"/>
      <c r="J1091" s="90"/>
      <c r="K1091" s="90"/>
      <c r="L1091" s="90"/>
    </row>
    <row r="1092" spans="1:12">
      <c r="A1092" s="65">
        <f t="shared" si="52"/>
        <v>2011</v>
      </c>
      <c r="B1092" s="123">
        <v>40724</v>
      </c>
      <c r="C1092" s="393">
        <v>4713.333333333333</v>
      </c>
      <c r="D1092" s="121">
        <f t="shared" si="53"/>
        <v>280.46280991735534</v>
      </c>
      <c r="I1092" s="90"/>
      <c r="J1092" s="90"/>
      <c r="K1092" s="90"/>
      <c r="L1092" s="90"/>
    </row>
    <row r="1093" spans="1:12">
      <c r="A1093" s="65">
        <f t="shared" si="52"/>
        <v>2011</v>
      </c>
      <c r="B1093" s="123">
        <v>40755</v>
      </c>
      <c r="C1093" s="393">
        <v>3000.3225806451615</v>
      </c>
      <c r="D1093" s="121">
        <f t="shared" si="53"/>
        <v>184.48264462809917</v>
      </c>
      <c r="I1093" s="90"/>
      <c r="J1093" s="90"/>
      <c r="K1093" s="90"/>
      <c r="L1093" s="90"/>
    </row>
    <row r="1094" spans="1:12">
      <c r="A1094" s="65">
        <f t="shared" si="52"/>
        <v>2011</v>
      </c>
      <c r="B1094" s="123">
        <v>40786</v>
      </c>
      <c r="C1094" s="393">
        <v>1203.8709677419354</v>
      </c>
      <c r="D1094" s="121">
        <f t="shared" si="53"/>
        <v>74.023140495867764</v>
      </c>
      <c r="I1094" s="90"/>
      <c r="J1094" s="90"/>
      <c r="K1094" s="90"/>
      <c r="L1094" s="90"/>
    </row>
    <row r="1095" spans="1:12">
      <c r="A1095" s="65">
        <f t="shared" si="52"/>
        <v>2011</v>
      </c>
      <c r="B1095" s="123">
        <v>40816</v>
      </c>
      <c r="C1095" s="393">
        <v>1128.9333333333334</v>
      </c>
      <c r="D1095" s="121">
        <f t="shared" si="53"/>
        <v>67.176198347107444</v>
      </c>
      <c r="I1095" s="90"/>
      <c r="J1095" s="90"/>
      <c r="K1095" s="90"/>
      <c r="L1095" s="90"/>
    </row>
    <row r="1096" spans="1:12">
      <c r="A1096" s="65">
        <f t="shared" si="52"/>
        <v>2012</v>
      </c>
      <c r="B1096" s="123">
        <v>40847</v>
      </c>
      <c r="C1096" s="393">
        <v>802.70967741935488</v>
      </c>
      <c r="D1096" s="121">
        <f t="shared" si="53"/>
        <v>49.356694214876036</v>
      </c>
      <c r="I1096" s="90"/>
      <c r="J1096" s="90"/>
      <c r="K1096" s="90"/>
      <c r="L1096" s="90"/>
    </row>
    <row r="1097" spans="1:12">
      <c r="A1097" s="65">
        <f t="shared" si="52"/>
        <v>2012</v>
      </c>
      <c r="B1097" s="123">
        <v>40877</v>
      </c>
      <c r="C1097" s="393">
        <v>433.56666666666666</v>
      </c>
      <c r="D1097" s="121">
        <f t="shared" si="53"/>
        <v>25.79900826446281</v>
      </c>
      <c r="I1097" s="90"/>
      <c r="J1097" s="90"/>
      <c r="K1097" s="90"/>
      <c r="L1097" s="90"/>
    </row>
    <row r="1098" spans="1:12">
      <c r="A1098" s="65">
        <f t="shared" si="52"/>
        <v>2012</v>
      </c>
      <c r="B1098" s="123">
        <v>40908</v>
      </c>
      <c r="C1098" s="393">
        <v>386.58064516129031</v>
      </c>
      <c r="D1098" s="121">
        <f t="shared" si="53"/>
        <v>23.769917355371902</v>
      </c>
      <c r="I1098" s="90"/>
      <c r="J1098" s="90"/>
      <c r="K1098" s="90"/>
      <c r="L1098" s="90"/>
    </row>
    <row r="1099" spans="1:12">
      <c r="A1099" s="65">
        <f t="shared" si="52"/>
        <v>2012</v>
      </c>
      <c r="B1099" s="123">
        <v>40939</v>
      </c>
      <c r="C1099" s="393">
        <v>495.22580645161293</v>
      </c>
      <c r="D1099" s="121">
        <f t="shared" si="53"/>
        <v>30.450247933884299</v>
      </c>
      <c r="I1099" s="90"/>
      <c r="J1099" s="90"/>
      <c r="K1099" s="90"/>
      <c r="L1099" s="90"/>
    </row>
    <row r="1100" spans="1:12">
      <c r="A1100" s="65">
        <f t="shared" si="52"/>
        <v>2012</v>
      </c>
      <c r="B1100" s="123">
        <v>40968</v>
      </c>
      <c r="C1100" s="393">
        <v>336.86206896551727</v>
      </c>
      <c r="D1100" s="121">
        <f t="shared" si="53"/>
        <v>19.376528925619834</v>
      </c>
      <c r="I1100" s="90"/>
      <c r="J1100" s="90"/>
      <c r="K1100" s="90"/>
      <c r="L1100" s="90"/>
    </row>
    <row r="1101" spans="1:12">
      <c r="A1101" s="65">
        <f t="shared" si="52"/>
        <v>2012</v>
      </c>
      <c r="B1101" s="123">
        <v>40999</v>
      </c>
      <c r="C1101" s="393">
        <v>1173.6129032258063</v>
      </c>
      <c r="D1101" s="121">
        <f t="shared" si="53"/>
        <v>72.162644628099173</v>
      </c>
      <c r="I1101" s="90"/>
      <c r="J1101" s="90"/>
      <c r="K1101" s="90"/>
      <c r="L1101" s="90"/>
    </row>
    <row r="1102" spans="1:12">
      <c r="A1102" s="65">
        <f t="shared" si="52"/>
        <v>2012</v>
      </c>
      <c r="B1102" s="123">
        <v>41029</v>
      </c>
      <c r="C1102" s="393">
        <v>2199</v>
      </c>
      <c r="D1102" s="121">
        <f t="shared" si="53"/>
        <v>130.8495867768595</v>
      </c>
      <c r="I1102" s="90"/>
      <c r="J1102" s="90"/>
      <c r="K1102" s="90"/>
      <c r="L1102" s="90"/>
    </row>
    <row r="1103" spans="1:12">
      <c r="A1103" s="65">
        <f t="shared" si="52"/>
        <v>2012</v>
      </c>
      <c r="B1103" s="123">
        <v>41060</v>
      </c>
      <c r="C1103" s="393">
        <v>1913.6451612903227</v>
      </c>
      <c r="D1103" s="121">
        <f t="shared" si="53"/>
        <v>117.66545454545455</v>
      </c>
      <c r="I1103" s="90"/>
      <c r="J1103" s="90"/>
      <c r="K1103" s="90"/>
      <c r="L1103" s="90"/>
    </row>
    <row r="1104" spans="1:12">
      <c r="A1104" s="65">
        <f t="shared" si="52"/>
        <v>2012</v>
      </c>
      <c r="B1104" s="123">
        <v>41090</v>
      </c>
      <c r="C1104" s="393">
        <v>755.36666666666667</v>
      </c>
      <c r="D1104" s="121">
        <f t="shared" si="53"/>
        <v>44.947438016528928</v>
      </c>
      <c r="I1104" s="90"/>
      <c r="J1104" s="90"/>
      <c r="K1104" s="90"/>
      <c r="L1104" s="90"/>
    </row>
    <row r="1105" spans="1:12">
      <c r="A1105" s="65">
        <f t="shared" ref="A1105:A1143" si="54">IF(MONTH(B1105)&gt;9,YEAR(B1105)+1,YEAR(B1105))</f>
        <v>2012</v>
      </c>
      <c r="B1105" s="123">
        <v>41121</v>
      </c>
      <c r="C1105" s="393">
        <v>726.09677419354841</v>
      </c>
      <c r="D1105" s="121">
        <f t="shared" ref="D1105:D1168" si="55">IF(C1105&lt;&gt;-901,C1105*DAY(B1105)*24*60*60/(220*22*9*1000),-901)</f>
        <v>44.64595041322314</v>
      </c>
      <c r="I1105" s="90"/>
      <c r="J1105" s="90"/>
      <c r="K1105" s="90"/>
      <c r="L1105" s="90"/>
    </row>
    <row r="1106" spans="1:12">
      <c r="A1106" s="65">
        <f t="shared" si="54"/>
        <v>2012</v>
      </c>
      <c r="B1106" s="123">
        <v>41152</v>
      </c>
      <c r="C1106" s="393">
        <v>946.38709677419354</v>
      </c>
      <c r="D1106" s="121">
        <f t="shared" si="55"/>
        <v>58.19107438016529</v>
      </c>
      <c r="I1106" s="90"/>
      <c r="J1106" s="90"/>
      <c r="K1106" s="90"/>
      <c r="L1106" s="90"/>
    </row>
    <row r="1107" spans="1:12">
      <c r="A1107" s="65">
        <f t="shared" si="54"/>
        <v>2012</v>
      </c>
      <c r="B1107" s="123">
        <v>41182</v>
      </c>
      <c r="C1107" s="393">
        <v>728.33333333333337</v>
      </c>
      <c r="D1107" s="121">
        <f t="shared" si="55"/>
        <v>43.33884297520661</v>
      </c>
      <c r="I1107" s="90"/>
      <c r="J1107" s="90"/>
      <c r="K1107" s="90"/>
      <c r="L1107" s="90"/>
    </row>
    <row r="1108" spans="1:12">
      <c r="A1108" s="65">
        <f t="shared" si="54"/>
        <v>2013</v>
      </c>
      <c r="B1108" s="123">
        <v>41213</v>
      </c>
      <c r="C1108" s="393">
        <v>773.12903225806451</v>
      </c>
      <c r="D1108" s="121">
        <f t="shared" si="55"/>
        <v>47.537851239669422</v>
      </c>
      <c r="I1108" s="90"/>
      <c r="J1108" s="90"/>
      <c r="K1108" s="90"/>
      <c r="L1108" s="90"/>
    </row>
    <row r="1109" spans="1:12">
      <c r="A1109" s="65">
        <f t="shared" si="54"/>
        <v>2013</v>
      </c>
      <c r="B1109" s="123">
        <v>41243</v>
      </c>
      <c r="C1109" s="393">
        <v>551.13333333333333</v>
      </c>
      <c r="D1109" s="121">
        <f t="shared" si="55"/>
        <v>32.794710743801652</v>
      </c>
      <c r="I1109" s="90"/>
      <c r="J1109" s="90"/>
      <c r="K1109" s="90"/>
      <c r="L1109" s="90"/>
    </row>
    <row r="1110" spans="1:12">
      <c r="A1110" s="65">
        <f t="shared" si="54"/>
        <v>2013</v>
      </c>
      <c r="B1110" s="123">
        <v>41274</v>
      </c>
      <c r="C1110" s="393">
        <v>1889.3548387096773</v>
      </c>
      <c r="D1110" s="121">
        <f t="shared" si="55"/>
        <v>116.17190082644628</v>
      </c>
      <c r="I1110" s="90"/>
      <c r="J1110" s="90"/>
      <c r="K1110" s="90"/>
      <c r="L1110" s="90"/>
    </row>
    <row r="1111" spans="1:12">
      <c r="A1111" s="65">
        <f t="shared" si="54"/>
        <v>2013</v>
      </c>
      <c r="B1111" s="123">
        <v>41305</v>
      </c>
      <c r="C1111" s="393">
        <v>738.93548387096769</v>
      </c>
      <c r="D1111" s="121">
        <f t="shared" si="55"/>
        <v>45.435371900826446</v>
      </c>
      <c r="I1111" s="90"/>
      <c r="J1111" s="90"/>
      <c r="K1111" s="90"/>
      <c r="L1111" s="90"/>
    </row>
    <row r="1112" spans="1:12">
      <c r="A1112" s="65">
        <f t="shared" si="54"/>
        <v>2013</v>
      </c>
      <c r="B1112" s="123">
        <v>41333</v>
      </c>
      <c r="C1112" s="393">
        <v>544.39285714285711</v>
      </c>
      <c r="D1112" s="121">
        <f t="shared" si="55"/>
        <v>30.234049586776859</v>
      </c>
      <c r="I1112" s="90"/>
      <c r="J1112" s="90"/>
      <c r="K1112" s="90"/>
      <c r="L1112" s="90"/>
    </row>
    <row r="1113" spans="1:12">
      <c r="A1113" s="65">
        <f t="shared" si="54"/>
        <v>2013</v>
      </c>
      <c r="B1113" s="123">
        <v>41364</v>
      </c>
      <c r="C1113" s="393">
        <v>786.06451612903231</v>
      </c>
      <c r="D1113" s="121">
        <f t="shared" si="55"/>
        <v>48.333223140495868</v>
      </c>
      <c r="I1113" s="90"/>
      <c r="J1113" s="90"/>
      <c r="K1113" s="90"/>
      <c r="L1113" s="90"/>
    </row>
    <row r="1114" spans="1:12">
      <c r="A1114" s="65">
        <f t="shared" si="54"/>
        <v>2013</v>
      </c>
      <c r="B1114" s="123">
        <v>41394</v>
      </c>
      <c r="C1114" s="393">
        <v>1177.8666666666666</v>
      </c>
      <c r="D1114" s="121">
        <f t="shared" si="55"/>
        <v>70.087933884297527</v>
      </c>
      <c r="I1114" s="90"/>
      <c r="J1114" s="90"/>
      <c r="K1114" s="90"/>
      <c r="L1114" s="90"/>
    </row>
    <row r="1115" spans="1:12">
      <c r="A1115" s="65">
        <f t="shared" si="54"/>
        <v>2013</v>
      </c>
      <c r="B1115" s="123">
        <v>41425</v>
      </c>
      <c r="C1115" s="393">
        <v>1167.741935483871</v>
      </c>
      <c r="D1115" s="121">
        <f t="shared" si="55"/>
        <v>71.801652892561989</v>
      </c>
      <c r="I1115" s="90"/>
      <c r="J1115" s="90"/>
      <c r="K1115" s="90"/>
      <c r="L1115" s="90"/>
    </row>
    <row r="1116" spans="1:12">
      <c r="A1116" s="65">
        <f t="shared" si="54"/>
        <v>2013</v>
      </c>
      <c r="B1116" s="123">
        <v>41455</v>
      </c>
      <c r="C1116" s="393">
        <v>881.86666666666667</v>
      </c>
      <c r="D1116" s="121">
        <f t="shared" si="55"/>
        <v>52.474710743801651</v>
      </c>
      <c r="I1116" s="90"/>
      <c r="J1116" s="90"/>
      <c r="K1116" s="90"/>
      <c r="L1116" s="90"/>
    </row>
    <row r="1117" spans="1:12">
      <c r="A1117" s="65">
        <f t="shared" si="54"/>
        <v>2013</v>
      </c>
      <c r="B1117" s="123">
        <v>41486</v>
      </c>
      <c r="C1117" s="393">
        <v>790.61290322580646</v>
      </c>
      <c r="D1117" s="121">
        <f t="shared" si="55"/>
        <v>48.612892561983472</v>
      </c>
      <c r="I1117" s="90"/>
      <c r="J1117" s="90"/>
      <c r="K1117" s="90"/>
      <c r="L1117" s="90"/>
    </row>
    <row r="1118" spans="1:12">
      <c r="A1118" s="65">
        <f t="shared" si="54"/>
        <v>2013</v>
      </c>
      <c r="B1118" s="123">
        <v>41517</v>
      </c>
      <c r="C1118" s="393">
        <v>795.35483870967744</v>
      </c>
      <c r="D1118" s="121">
        <f t="shared" si="55"/>
        <v>48.904462809917355</v>
      </c>
      <c r="I1118" s="90"/>
      <c r="J1118" s="90"/>
      <c r="K1118" s="90"/>
      <c r="L1118" s="90"/>
    </row>
    <row r="1119" spans="1:12">
      <c r="A1119" s="65">
        <f t="shared" si="54"/>
        <v>2013</v>
      </c>
      <c r="B1119" s="123">
        <v>41547</v>
      </c>
      <c r="C1119" s="393">
        <v>418.93333333333334</v>
      </c>
      <c r="D1119" s="121">
        <f t="shared" si="55"/>
        <v>24.928264462809917</v>
      </c>
      <c r="I1119" s="90"/>
      <c r="J1119" s="90"/>
      <c r="K1119" s="90"/>
      <c r="L1119" s="90"/>
    </row>
    <row r="1120" spans="1:12">
      <c r="A1120" s="65">
        <f t="shared" si="54"/>
        <v>2014</v>
      </c>
      <c r="B1120" s="123">
        <v>41578</v>
      </c>
      <c r="C1120" s="393">
        <v>334.77419354838707</v>
      </c>
      <c r="D1120" s="121">
        <f t="shared" si="55"/>
        <v>20.584462809917355</v>
      </c>
      <c r="I1120" s="90"/>
      <c r="J1120" s="90"/>
      <c r="K1120" s="90"/>
      <c r="L1120" s="90"/>
    </row>
    <row r="1121" spans="1:12">
      <c r="A1121" s="65">
        <f t="shared" si="54"/>
        <v>2014</v>
      </c>
      <c r="B1121" s="123">
        <v>41608</v>
      </c>
      <c r="C1121" s="393">
        <v>307.26666666666665</v>
      </c>
      <c r="D1121" s="121">
        <f t="shared" si="55"/>
        <v>18.283636363636365</v>
      </c>
      <c r="I1121" s="90"/>
      <c r="J1121" s="90"/>
      <c r="K1121" s="90"/>
      <c r="L1121" s="90"/>
    </row>
    <row r="1122" spans="1:12">
      <c r="A1122" s="65">
        <f t="shared" si="54"/>
        <v>2014</v>
      </c>
      <c r="B1122" s="123">
        <v>41639</v>
      </c>
      <c r="C1122" s="393">
        <v>357.74193548387098</v>
      </c>
      <c r="D1122" s="121">
        <f t="shared" si="55"/>
        <v>21.996694214876033</v>
      </c>
      <c r="I1122" s="90"/>
      <c r="J1122" s="90"/>
      <c r="K1122" s="90"/>
      <c r="L1122" s="90"/>
    </row>
    <row r="1123" spans="1:12">
      <c r="A1123" s="65">
        <f t="shared" si="54"/>
        <v>2014</v>
      </c>
      <c r="B1123" s="123">
        <v>41670</v>
      </c>
      <c r="C1123" s="393">
        <v>292.64516129032256</v>
      </c>
      <c r="D1123" s="121">
        <f t="shared" si="55"/>
        <v>17.99404958677686</v>
      </c>
      <c r="I1123" s="90"/>
      <c r="J1123" s="90"/>
      <c r="K1123" s="90"/>
      <c r="L1123" s="90"/>
    </row>
    <row r="1124" spans="1:12">
      <c r="A1124" s="65">
        <f t="shared" si="54"/>
        <v>2014</v>
      </c>
      <c r="B1124" s="123">
        <v>41698</v>
      </c>
      <c r="C1124" s="393">
        <v>774.07142857142856</v>
      </c>
      <c r="D1124" s="121">
        <f t="shared" si="55"/>
        <v>42.989752066115706</v>
      </c>
      <c r="I1124" s="90"/>
      <c r="J1124" s="90"/>
      <c r="K1124" s="90"/>
      <c r="L1124" s="90"/>
    </row>
    <row r="1125" spans="1:12">
      <c r="A1125" s="65">
        <f t="shared" si="54"/>
        <v>2014</v>
      </c>
      <c r="B1125" s="123">
        <v>41729</v>
      </c>
      <c r="C1125" s="393">
        <v>583.09677419354841</v>
      </c>
      <c r="D1125" s="121">
        <f t="shared" si="55"/>
        <v>35.853223140495871</v>
      </c>
      <c r="I1125" s="90"/>
      <c r="J1125" s="90"/>
      <c r="K1125" s="90"/>
      <c r="L1125" s="90"/>
    </row>
    <row r="1126" spans="1:12">
      <c r="A1126" s="65">
        <f t="shared" si="54"/>
        <v>2014</v>
      </c>
      <c r="B1126" s="123">
        <v>41759</v>
      </c>
      <c r="C1126" s="393">
        <v>737.83333333333337</v>
      </c>
      <c r="D1126" s="121">
        <f t="shared" si="55"/>
        <v>43.904132231404958</v>
      </c>
      <c r="I1126" s="90"/>
      <c r="J1126" s="90"/>
      <c r="K1126" s="90"/>
      <c r="L1126" s="90"/>
    </row>
    <row r="1127" spans="1:12">
      <c r="A1127" s="65">
        <f t="shared" si="54"/>
        <v>2014</v>
      </c>
      <c r="B1127" s="123">
        <v>41790</v>
      </c>
      <c r="C1127" s="393">
        <v>641.25806451612902</v>
      </c>
      <c r="D1127" s="121">
        <f t="shared" si="55"/>
        <v>39.429421487603307</v>
      </c>
      <c r="I1127" s="90"/>
      <c r="J1127" s="90"/>
      <c r="K1127" s="90"/>
      <c r="L1127" s="90"/>
    </row>
    <row r="1128" spans="1:12">
      <c r="A1128" s="65">
        <f t="shared" si="54"/>
        <v>2014</v>
      </c>
      <c r="B1128" s="123">
        <v>41820</v>
      </c>
      <c r="C1128" s="393">
        <v>471.93333333333334</v>
      </c>
      <c r="D1128" s="121">
        <f t="shared" si="55"/>
        <v>28.081983471074381</v>
      </c>
      <c r="I1128" s="90"/>
      <c r="J1128" s="90"/>
      <c r="K1128" s="90"/>
      <c r="L1128" s="90"/>
    </row>
    <row r="1129" spans="1:12">
      <c r="A1129" s="65">
        <f t="shared" si="54"/>
        <v>2014</v>
      </c>
      <c r="B1129" s="123">
        <v>41851</v>
      </c>
      <c r="C1129" s="393">
        <v>542.45161290322585</v>
      </c>
      <c r="D1129" s="121">
        <f t="shared" si="55"/>
        <v>33.35404958677686</v>
      </c>
      <c r="I1129" s="90"/>
      <c r="J1129" s="90"/>
      <c r="K1129" s="90"/>
      <c r="L1129" s="90"/>
    </row>
    <row r="1130" spans="1:12">
      <c r="A1130" s="65">
        <f t="shared" si="54"/>
        <v>2014</v>
      </c>
      <c r="B1130" s="123">
        <v>41882</v>
      </c>
      <c r="C1130" s="393">
        <v>780.45161290322585</v>
      </c>
      <c r="D1130" s="121">
        <f t="shared" si="55"/>
        <v>47.988099173553721</v>
      </c>
      <c r="I1130" s="90"/>
      <c r="J1130" s="90"/>
      <c r="K1130" s="90"/>
      <c r="L1130" s="90"/>
    </row>
    <row r="1131" spans="1:12">
      <c r="A1131" s="65">
        <f t="shared" si="54"/>
        <v>2014</v>
      </c>
      <c r="B1131" s="123">
        <v>41912</v>
      </c>
      <c r="C1131" s="393">
        <v>448.13333333333333</v>
      </c>
      <c r="D1131" s="121">
        <f t="shared" si="55"/>
        <v>26.665785123966941</v>
      </c>
      <c r="I1131" s="90"/>
      <c r="J1131" s="90"/>
      <c r="K1131" s="90"/>
      <c r="L1131" s="90"/>
    </row>
    <row r="1132" spans="1:12">
      <c r="A1132" s="65">
        <f t="shared" si="54"/>
        <v>2015</v>
      </c>
      <c r="B1132" s="123">
        <v>41943</v>
      </c>
      <c r="C1132" s="393">
        <v>457</v>
      </c>
      <c r="D1132" s="121">
        <f t="shared" si="55"/>
        <v>28.099834710743803</v>
      </c>
      <c r="I1132" s="90"/>
      <c r="J1132" s="90"/>
      <c r="K1132" s="90"/>
      <c r="L1132" s="90"/>
    </row>
    <row r="1133" spans="1:12">
      <c r="A1133" s="65">
        <f t="shared" si="54"/>
        <v>2015</v>
      </c>
      <c r="B1133" s="123">
        <v>41973</v>
      </c>
      <c r="C1133" s="393">
        <v>349.66666666666669</v>
      </c>
      <c r="D1133" s="121">
        <f t="shared" si="55"/>
        <v>20.806611570247934</v>
      </c>
      <c r="I1133" s="90"/>
      <c r="J1133" s="90"/>
      <c r="K1133" s="90"/>
      <c r="L1133" s="90"/>
    </row>
    <row r="1134" spans="1:12">
      <c r="A1134" s="65">
        <f t="shared" si="54"/>
        <v>2015</v>
      </c>
      <c r="B1134" s="123">
        <v>42004</v>
      </c>
      <c r="C1134" s="393">
        <v>568.67741935483866</v>
      </c>
      <c r="D1134" s="121">
        <f t="shared" si="55"/>
        <v>34.966611570247935</v>
      </c>
      <c r="I1134" s="90"/>
      <c r="J1134" s="90"/>
      <c r="K1134" s="90"/>
      <c r="L1134" s="90"/>
    </row>
    <row r="1135" spans="1:12">
      <c r="A1135" s="65">
        <f t="shared" si="54"/>
        <v>2015</v>
      </c>
      <c r="B1135" s="123">
        <v>42035</v>
      </c>
      <c r="C1135" s="393">
        <v>387.41935483870969</v>
      </c>
      <c r="D1135" s="121">
        <f t="shared" si="55"/>
        <v>23.821487603305783</v>
      </c>
      <c r="I1135" s="90"/>
      <c r="J1135" s="90"/>
      <c r="K1135" s="90"/>
      <c r="L1135" s="90"/>
    </row>
    <row r="1136" spans="1:12">
      <c r="A1136" s="65">
        <f t="shared" si="54"/>
        <v>2015</v>
      </c>
      <c r="B1136" s="123">
        <v>42063</v>
      </c>
      <c r="C1136" s="393">
        <v>799.07142857142856</v>
      </c>
      <c r="D1136" s="121">
        <f t="shared" si="55"/>
        <v>44.378181818181815</v>
      </c>
      <c r="I1136" s="90"/>
      <c r="J1136" s="90"/>
      <c r="K1136" s="90"/>
      <c r="L1136" s="90"/>
    </row>
    <row r="1137" spans="1:12">
      <c r="A1137" s="65">
        <f t="shared" si="54"/>
        <v>2015</v>
      </c>
      <c r="B1137" s="123">
        <v>42094</v>
      </c>
      <c r="C1137" s="393">
        <v>281.35483870967744</v>
      </c>
      <c r="D1137" s="121">
        <f t="shared" si="55"/>
        <v>17.299834710743802</v>
      </c>
      <c r="I1137" s="90"/>
      <c r="J1137" s="90"/>
      <c r="K1137" s="90"/>
      <c r="L1137" s="90"/>
    </row>
    <row r="1138" spans="1:12">
      <c r="A1138" s="65">
        <f t="shared" si="54"/>
        <v>2015</v>
      </c>
      <c r="B1138" s="123">
        <v>42124</v>
      </c>
      <c r="C1138" s="393">
        <v>289.16666666666669</v>
      </c>
      <c r="D1138" s="121">
        <f t="shared" si="55"/>
        <v>17.206611570247933</v>
      </c>
      <c r="I1138" s="90"/>
      <c r="J1138" s="90"/>
      <c r="K1138" s="90"/>
      <c r="L1138" s="90"/>
    </row>
    <row r="1139" spans="1:12">
      <c r="A1139" s="65">
        <f t="shared" si="54"/>
        <v>2015</v>
      </c>
      <c r="B1139" s="123">
        <v>42155</v>
      </c>
      <c r="C1139" s="393">
        <v>349.87096774193549</v>
      </c>
      <c r="D1139" s="121">
        <f t="shared" si="55"/>
        <v>21.512727272727272</v>
      </c>
      <c r="I1139" s="90"/>
      <c r="J1139" s="90"/>
      <c r="K1139" s="90"/>
      <c r="L1139" s="90"/>
    </row>
    <row r="1140" spans="1:12">
      <c r="A1140" s="65">
        <f t="shared" si="54"/>
        <v>2015</v>
      </c>
      <c r="B1140" s="123">
        <v>42185</v>
      </c>
      <c r="C1140" s="393">
        <v>512.4666666666667</v>
      </c>
      <c r="D1140" s="121">
        <f t="shared" si="55"/>
        <v>30.493884297520662</v>
      </c>
      <c r="I1140" s="90"/>
      <c r="J1140" s="90"/>
      <c r="K1140" s="90"/>
      <c r="L1140" s="90"/>
    </row>
    <row r="1141" spans="1:12">
      <c r="A1141" s="65">
        <f t="shared" si="54"/>
        <v>2015</v>
      </c>
      <c r="B1141" s="123">
        <v>42216</v>
      </c>
      <c r="C1141" s="393">
        <v>428.87096774193549</v>
      </c>
      <c r="D1141" s="121">
        <f t="shared" si="55"/>
        <v>26.370247933884297</v>
      </c>
      <c r="I1141" s="90"/>
      <c r="J1141" s="90"/>
      <c r="K1141" s="90"/>
      <c r="L1141" s="90"/>
    </row>
    <row r="1142" spans="1:12">
      <c r="A1142" s="65">
        <f t="shared" si="54"/>
        <v>2015</v>
      </c>
      <c r="B1142" s="123">
        <v>42247</v>
      </c>
      <c r="C1142" s="393">
        <v>451.74193548387098</v>
      </c>
      <c r="D1142" s="121">
        <f t="shared" si="55"/>
        <v>27.776528925619836</v>
      </c>
      <c r="I1142" s="90"/>
      <c r="J1142" s="90"/>
      <c r="K1142" s="90"/>
      <c r="L1142" s="90"/>
    </row>
    <row r="1143" spans="1:12">
      <c r="A1143" s="65">
        <f t="shared" si="54"/>
        <v>2015</v>
      </c>
      <c r="B1143" s="371">
        <v>42277</v>
      </c>
      <c r="C1143" s="393">
        <v>295.36666666666667</v>
      </c>
      <c r="D1143" s="396">
        <f t="shared" si="55"/>
        <v>17.575537190082645</v>
      </c>
      <c r="I1143" s="90"/>
      <c r="J1143" s="90"/>
      <c r="K1143" s="90"/>
      <c r="L1143" s="90"/>
    </row>
    <row r="1144" spans="1:12">
      <c r="A1144" s="65">
        <f t="shared" ref="A1144:A1207" si="56">IF(MONTH(B1144)&gt;9,YEAR(B1144)+1,YEAR(B1144))</f>
        <v>2016</v>
      </c>
      <c r="B1144" s="123">
        <v>42308</v>
      </c>
      <c r="C1144" s="395">
        <v>242.45161290322579</v>
      </c>
      <c r="D1144" s="396">
        <f t="shared" si="55"/>
        <v>14.907768595041322</v>
      </c>
      <c r="I1144" s="90"/>
      <c r="J1144" s="90"/>
      <c r="K1144" s="90"/>
      <c r="L1144" s="90"/>
    </row>
    <row r="1145" spans="1:12">
      <c r="A1145" s="65">
        <f t="shared" si="56"/>
        <v>2016</v>
      </c>
      <c r="B1145" s="123">
        <v>42338</v>
      </c>
      <c r="C1145" s="394">
        <v>238.5</v>
      </c>
      <c r="D1145" s="396">
        <f t="shared" si="55"/>
        <v>14.191735537190082</v>
      </c>
      <c r="I1145" s="90"/>
      <c r="J1145" s="90"/>
      <c r="K1145" s="90"/>
      <c r="L1145" s="90"/>
    </row>
    <row r="1146" spans="1:12">
      <c r="A1146" s="65">
        <f t="shared" si="56"/>
        <v>2016</v>
      </c>
      <c r="B1146" s="123">
        <v>42369</v>
      </c>
      <c r="C1146" s="394">
        <v>677.32258064516134</v>
      </c>
      <c r="D1146" s="396">
        <f t="shared" si="55"/>
        <v>41.646942148760331</v>
      </c>
      <c r="I1146" s="90"/>
      <c r="J1146" s="90"/>
      <c r="K1146" s="90"/>
      <c r="L1146" s="90"/>
    </row>
    <row r="1147" spans="1:12">
      <c r="A1147" s="65">
        <f t="shared" si="56"/>
        <v>2016</v>
      </c>
      <c r="B1147" s="123">
        <v>42400</v>
      </c>
      <c r="C1147" s="394">
        <v>1270.3225806451612</v>
      </c>
      <c r="D1147" s="396">
        <f t="shared" si="55"/>
        <v>78.109090909090909</v>
      </c>
      <c r="I1147" s="90"/>
      <c r="J1147" s="90"/>
      <c r="K1147" s="90"/>
      <c r="L1147" s="90"/>
    </row>
    <row r="1148" spans="1:12">
      <c r="A1148" s="65">
        <f t="shared" si="56"/>
        <v>2016</v>
      </c>
      <c r="B1148" s="123">
        <v>42429</v>
      </c>
      <c r="C1148" s="394">
        <v>1498.4827586206898</v>
      </c>
      <c r="D1148" s="396">
        <f t="shared" si="55"/>
        <v>86.193719008264466</v>
      </c>
      <c r="I1148" s="90"/>
      <c r="J1148" s="90"/>
      <c r="K1148" s="90"/>
      <c r="L1148" s="90"/>
    </row>
    <row r="1149" spans="1:12">
      <c r="A1149" s="65">
        <f t="shared" si="56"/>
        <v>2016</v>
      </c>
      <c r="B1149" s="123">
        <v>42460</v>
      </c>
      <c r="C1149" s="394">
        <v>3199.3548387096776</v>
      </c>
      <c r="D1149" s="396">
        <f t="shared" si="55"/>
        <v>196.72066115702481</v>
      </c>
      <c r="I1149" s="90"/>
      <c r="J1149" s="90"/>
      <c r="K1149" s="90"/>
      <c r="L1149" s="90"/>
    </row>
    <row r="1150" spans="1:12">
      <c r="A1150" s="65">
        <f t="shared" si="56"/>
        <v>2016</v>
      </c>
      <c r="B1150" s="371">
        <v>42490</v>
      </c>
      <c r="C1150" s="394">
        <v>2426.8000000000002</v>
      </c>
      <c r="D1150" s="396">
        <f t="shared" si="55"/>
        <v>144.40462809917355</v>
      </c>
      <c r="I1150" s="90"/>
      <c r="J1150" s="90"/>
      <c r="K1150" s="90"/>
      <c r="L1150" s="90"/>
    </row>
    <row r="1151" spans="1:12">
      <c r="A1151" s="65">
        <f t="shared" si="56"/>
        <v>2016</v>
      </c>
      <c r="B1151" s="123">
        <v>42521</v>
      </c>
      <c r="C1151" s="394">
        <v>2672.2580645161293</v>
      </c>
      <c r="D1151" s="396">
        <f t="shared" si="55"/>
        <v>164.3107438016529</v>
      </c>
      <c r="I1151" s="90"/>
      <c r="J1151" s="90"/>
      <c r="K1151" s="90"/>
      <c r="L1151" s="90"/>
    </row>
    <row r="1152" spans="1:12">
      <c r="A1152" s="65">
        <f t="shared" si="56"/>
        <v>2016</v>
      </c>
      <c r="B1152" s="123">
        <v>42551</v>
      </c>
      <c r="C1152" s="394">
        <v>1590.1</v>
      </c>
      <c r="D1152" s="396">
        <f t="shared" si="55"/>
        <v>94.61752066115703</v>
      </c>
      <c r="I1152" s="90"/>
      <c r="J1152" s="90"/>
      <c r="K1152" s="90"/>
      <c r="L1152" s="90"/>
    </row>
    <row r="1153" spans="1:12">
      <c r="A1153" s="65">
        <f t="shared" si="56"/>
        <v>2016</v>
      </c>
      <c r="B1153" s="123">
        <v>42582</v>
      </c>
      <c r="C1153" s="394">
        <v>807.06451612903231</v>
      </c>
      <c r="D1153" s="396">
        <f t="shared" si="55"/>
        <v>49.624462809917354</v>
      </c>
      <c r="I1153" s="90"/>
      <c r="J1153" s="90"/>
      <c r="K1153" s="90"/>
      <c r="L1153" s="90"/>
    </row>
    <row r="1154" spans="1:12">
      <c r="A1154" s="65">
        <f t="shared" si="56"/>
        <v>2016</v>
      </c>
      <c r="B1154" s="123">
        <v>42613</v>
      </c>
      <c r="C1154" s="394">
        <v>747.45161290322585</v>
      </c>
      <c r="D1154" s="396">
        <f t="shared" si="55"/>
        <v>45.95900826446281</v>
      </c>
      <c r="I1154" s="90"/>
      <c r="J1154" s="90"/>
      <c r="K1154" s="90"/>
      <c r="L1154" s="90"/>
    </row>
    <row r="1155" spans="1:12">
      <c r="A1155" s="65">
        <f t="shared" si="56"/>
        <v>2016</v>
      </c>
      <c r="B1155" s="123">
        <v>42643</v>
      </c>
      <c r="C1155" s="394">
        <v>574.1</v>
      </c>
      <c r="D1155" s="396">
        <f t="shared" si="55"/>
        <v>34.161322314049585</v>
      </c>
      <c r="I1155" s="90"/>
      <c r="J1155" s="90"/>
      <c r="K1155" s="90"/>
      <c r="L1155" s="90"/>
    </row>
    <row r="1156" spans="1:12">
      <c r="A1156" s="65">
        <f t="shared" si="56"/>
        <v>2017</v>
      </c>
      <c r="B1156" s="123">
        <v>42674</v>
      </c>
      <c r="C1156" s="394">
        <v>917.48387096774195</v>
      </c>
      <c r="D1156" s="396">
        <f t="shared" si="55"/>
        <v>56.41388429752066</v>
      </c>
      <c r="I1156" s="90"/>
      <c r="J1156" s="90"/>
      <c r="K1156" s="90"/>
      <c r="L1156" s="90"/>
    </row>
    <row r="1157" spans="1:12">
      <c r="A1157" s="65">
        <f t="shared" si="56"/>
        <v>2017</v>
      </c>
      <c r="B1157" s="371">
        <v>42704</v>
      </c>
      <c r="C1157" s="394">
        <v>942.36666666666667</v>
      </c>
      <c r="D1157" s="396">
        <f t="shared" si="55"/>
        <v>56.074710743801653</v>
      </c>
      <c r="I1157" s="90"/>
      <c r="J1157" s="90"/>
      <c r="K1157" s="90"/>
      <c r="L1157" s="90"/>
    </row>
    <row r="1158" spans="1:12">
      <c r="A1158" s="65">
        <f t="shared" si="56"/>
        <v>2017</v>
      </c>
      <c r="B1158" s="123">
        <v>42735</v>
      </c>
      <c r="C1158" s="394">
        <v>2195.8387096774195</v>
      </c>
      <c r="D1158" s="396">
        <f t="shared" si="55"/>
        <v>135.01685950413224</v>
      </c>
      <c r="I1158" s="90"/>
      <c r="J1158" s="90"/>
      <c r="K1158" s="90"/>
      <c r="L1158" s="90"/>
    </row>
    <row r="1159" spans="1:12">
      <c r="A1159" s="65">
        <f t="shared" si="56"/>
        <v>2017</v>
      </c>
      <c r="B1159" s="123">
        <v>42766</v>
      </c>
      <c r="C1159" s="394">
        <v>6071.6129032258068</v>
      </c>
      <c r="D1159" s="396">
        <f t="shared" si="55"/>
        <v>373.32892561983471</v>
      </c>
      <c r="I1159" s="90"/>
      <c r="J1159" s="90"/>
      <c r="K1159" s="90"/>
      <c r="L1159" s="90"/>
    </row>
    <row r="1160" spans="1:12">
      <c r="A1160" s="65">
        <f t="shared" si="56"/>
        <v>2017</v>
      </c>
      <c r="B1160" s="123">
        <v>42794</v>
      </c>
      <c r="C1160" s="394">
        <v>9618.5714285714294</v>
      </c>
      <c r="D1160" s="396">
        <f t="shared" si="55"/>
        <v>534.1884297520661</v>
      </c>
      <c r="I1160" s="90"/>
      <c r="J1160" s="90"/>
      <c r="K1160" s="90"/>
      <c r="L1160" s="90"/>
    </row>
    <row r="1161" spans="1:12">
      <c r="A1161" s="65">
        <f t="shared" si="56"/>
        <v>2017</v>
      </c>
      <c r="B1161" s="123">
        <v>42825</v>
      </c>
      <c r="C1161" s="394">
        <v>4273.8709677419356</v>
      </c>
      <c r="D1161" s="396">
        <f t="shared" si="55"/>
        <v>262.79008264462811</v>
      </c>
      <c r="I1161" s="90"/>
      <c r="J1161" s="90"/>
      <c r="K1161" s="90"/>
      <c r="L1161" s="90"/>
    </row>
    <row r="1162" spans="1:12">
      <c r="A1162" s="65">
        <f t="shared" si="56"/>
        <v>2017</v>
      </c>
      <c r="B1162" s="123">
        <v>42855</v>
      </c>
      <c r="C1162" s="394">
        <v>4971.333333333333</v>
      </c>
      <c r="D1162" s="396">
        <f t="shared" si="55"/>
        <v>295.81487603305783</v>
      </c>
      <c r="I1162" s="90"/>
      <c r="J1162" s="90"/>
      <c r="K1162" s="90"/>
      <c r="L1162" s="90"/>
    </row>
    <row r="1163" spans="1:12">
      <c r="A1163" s="65">
        <f t="shared" si="56"/>
        <v>2017</v>
      </c>
      <c r="B1163" s="123">
        <v>42886</v>
      </c>
      <c r="C1163" s="394">
        <v>6043.8709677419356</v>
      </c>
      <c r="D1163" s="396">
        <f t="shared" si="55"/>
        <v>371.62314049586774</v>
      </c>
      <c r="I1163" s="90"/>
      <c r="J1163" s="90"/>
      <c r="K1163" s="90"/>
      <c r="L1163" s="90"/>
    </row>
    <row r="1164" spans="1:12">
      <c r="A1164" s="65">
        <f t="shared" si="56"/>
        <v>2017</v>
      </c>
      <c r="B1164" s="371">
        <v>42916</v>
      </c>
      <c r="C1164" s="394">
        <v>4247</v>
      </c>
      <c r="D1164" s="396">
        <f t="shared" si="55"/>
        <v>252.71404958677687</v>
      </c>
      <c r="I1164" s="90"/>
      <c r="J1164" s="90"/>
      <c r="K1164" s="90"/>
      <c r="L1164" s="90"/>
    </row>
    <row r="1165" spans="1:12">
      <c r="A1165" s="65">
        <f t="shared" si="56"/>
        <v>2017</v>
      </c>
      <c r="B1165" s="123">
        <v>42947</v>
      </c>
      <c r="C1165" s="394">
        <v>1509</v>
      </c>
      <c r="D1165" s="396">
        <f t="shared" si="55"/>
        <v>92.784793388429748</v>
      </c>
      <c r="I1165" s="90"/>
      <c r="J1165" s="90"/>
      <c r="K1165" s="90"/>
      <c r="L1165" s="90"/>
    </row>
    <row r="1166" spans="1:12">
      <c r="A1166" s="65">
        <f t="shared" si="56"/>
        <v>2017</v>
      </c>
      <c r="B1166" s="123">
        <v>42978</v>
      </c>
      <c r="C1166" s="394">
        <v>1127.516129032258</v>
      </c>
      <c r="D1166" s="396">
        <f t="shared" si="55"/>
        <v>69.328264462809912</v>
      </c>
      <c r="I1166" s="90"/>
      <c r="J1166" s="90"/>
      <c r="K1166" s="90"/>
      <c r="L1166" s="90"/>
    </row>
    <row r="1167" spans="1:12">
      <c r="A1167" s="65">
        <f t="shared" si="56"/>
        <v>2017</v>
      </c>
      <c r="B1167" s="123">
        <v>43008</v>
      </c>
      <c r="C1167" s="394">
        <v>837</v>
      </c>
      <c r="D1167" s="396">
        <f t="shared" si="55"/>
        <v>49.804958677685953</v>
      </c>
      <c r="I1167" s="90"/>
      <c r="J1167" s="90"/>
      <c r="K1167" s="90"/>
      <c r="L1167" s="90"/>
    </row>
    <row r="1168" spans="1:12">
      <c r="A1168" s="65">
        <f t="shared" si="56"/>
        <v>2018</v>
      </c>
      <c r="B1168" s="123">
        <v>43039</v>
      </c>
      <c r="C1168" s="394">
        <v>786.48387096774195</v>
      </c>
      <c r="D1168" s="396">
        <f t="shared" si="55"/>
        <v>48.359008264462808</v>
      </c>
      <c r="I1168" s="90"/>
      <c r="J1168" s="90"/>
      <c r="K1168" s="90"/>
      <c r="L1168" s="90"/>
    </row>
    <row r="1169" spans="1:12">
      <c r="A1169" s="65">
        <f t="shared" si="56"/>
        <v>2018</v>
      </c>
      <c r="B1169" s="123">
        <v>43069</v>
      </c>
      <c r="C1169" s="394">
        <v>1130.1666666666667</v>
      </c>
      <c r="D1169" s="396">
        <f t="shared" ref="D1169:D1215" si="57">IF(C1169&lt;&gt;-901,C1169*DAY(B1169)*24*60*60/(220*22*9*1000),-901)</f>
        <v>67.249586776859502</v>
      </c>
      <c r="I1169" s="90"/>
      <c r="J1169" s="90"/>
      <c r="K1169" s="90"/>
      <c r="L1169" s="90"/>
    </row>
    <row r="1170" spans="1:12">
      <c r="A1170" s="65">
        <f t="shared" si="56"/>
        <v>2018</v>
      </c>
      <c r="B1170" s="123">
        <v>43100</v>
      </c>
      <c r="C1170" s="394">
        <v>1160.4193548387098</v>
      </c>
      <c r="D1170" s="396">
        <f t="shared" si="57"/>
        <v>71.351404958677691</v>
      </c>
      <c r="I1170" s="90"/>
      <c r="J1170" s="90"/>
      <c r="K1170" s="90"/>
      <c r="L1170" s="90"/>
    </row>
    <row r="1171" spans="1:12">
      <c r="A1171" s="65">
        <f t="shared" si="56"/>
        <v>2018</v>
      </c>
      <c r="B1171" s="371">
        <v>43131</v>
      </c>
      <c r="C1171" s="394">
        <v>947.61290322580646</v>
      </c>
      <c r="D1171" s="396">
        <f t="shared" si="57"/>
        <v>58.266446280991737</v>
      </c>
      <c r="I1171" s="90"/>
      <c r="J1171" s="90"/>
      <c r="K1171" s="90"/>
      <c r="L1171" s="90"/>
    </row>
    <row r="1172" spans="1:12">
      <c r="A1172" s="65">
        <f t="shared" si="56"/>
        <v>2018</v>
      </c>
      <c r="B1172" s="123">
        <v>43159</v>
      </c>
      <c r="C1172" s="394">
        <v>655.67857142857144</v>
      </c>
      <c r="D1172" s="396">
        <f t="shared" si="57"/>
        <v>36.414545454545454</v>
      </c>
      <c r="I1172" s="90"/>
      <c r="J1172" s="90"/>
      <c r="K1172" s="90"/>
      <c r="L1172" s="90"/>
    </row>
    <row r="1173" spans="1:12">
      <c r="A1173" s="65">
        <f t="shared" si="56"/>
        <v>2018</v>
      </c>
      <c r="B1173" s="123">
        <v>43190</v>
      </c>
      <c r="C1173" s="394">
        <v>2238</v>
      </c>
      <c r="D1173" s="396">
        <f t="shared" si="57"/>
        <v>137.60925619834711</v>
      </c>
      <c r="I1173" s="90"/>
      <c r="J1173" s="90"/>
      <c r="K1173" s="90"/>
      <c r="L1173" s="90"/>
    </row>
    <row r="1174" spans="1:12">
      <c r="A1174" s="65">
        <f t="shared" si="56"/>
        <v>2018</v>
      </c>
      <c r="B1174" s="123">
        <v>43220</v>
      </c>
      <c r="C1174" s="394">
        <v>3249.6666666666665</v>
      </c>
      <c r="D1174" s="396">
        <f t="shared" si="57"/>
        <v>193.36859504132232</v>
      </c>
      <c r="I1174" s="90"/>
      <c r="J1174" s="90"/>
      <c r="K1174" s="90"/>
      <c r="L1174" s="90"/>
    </row>
    <row r="1175" spans="1:12">
      <c r="A1175" s="65">
        <f t="shared" si="56"/>
        <v>2018</v>
      </c>
      <c r="B1175" s="123">
        <v>43251</v>
      </c>
      <c r="C1175" s="394">
        <v>2199.3548387096776</v>
      </c>
      <c r="D1175" s="396">
        <f t="shared" si="57"/>
        <v>135.23305785123966</v>
      </c>
      <c r="I1175" s="90"/>
      <c r="J1175" s="90"/>
      <c r="K1175" s="90"/>
      <c r="L1175" s="90"/>
    </row>
    <row r="1176" spans="1:12">
      <c r="A1176" s="65">
        <f t="shared" si="56"/>
        <v>2018</v>
      </c>
      <c r="B1176" s="123">
        <v>43281</v>
      </c>
      <c r="C1176" s="394">
        <v>1022.4</v>
      </c>
      <c r="D1176" s="396">
        <f t="shared" si="57"/>
        <v>60.83702479338843</v>
      </c>
      <c r="I1176" s="90"/>
      <c r="J1176" s="90"/>
      <c r="K1176" s="90"/>
      <c r="L1176" s="90"/>
    </row>
    <row r="1177" spans="1:12">
      <c r="A1177" s="65">
        <f t="shared" si="56"/>
        <v>2018</v>
      </c>
      <c r="B1177" s="123">
        <v>43312</v>
      </c>
      <c r="C1177" s="394">
        <v>739.83870967741939</v>
      </c>
      <c r="D1177" s="396">
        <f t="shared" si="57"/>
        <v>45.490909090909092</v>
      </c>
      <c r="I1177" s="90"/>
      <c r="J1177" s="90"/>
      <c r="K1177" s="90"/>
      <c r="L1177" s="90"/>
    </row>
    <row r="1178" spans="1:12">
      <c r="A1178" s="65">
        <f t="shared" si="56"/>
        <v>2018</v>
      </c>
      <c r="B1178" s="371">
        <v>43343</v>
      </c>
      <c r="C1178" s="394">
        <v>764</v>
      </c>
      <c r="D1178" s="396">
        <f t="shared" si="57"/>
        <v>46.976528925619832</v>
      </c>
      <c r="I1178" s="90"/>
      <c r="J1178" s="90"/>
      <c r="K1178" s="90"/>
      <c r="L1178" s="90"/>
    </row>
    <row r="1179" spans="1:12">
      <c r="A1179" s="65">
        <f t="shared" si="56"/>
        <v>2018</v>
      </c>
      <c r="B1179" s="123">
        <v>43373</v>
      </c>
      <c r="C1179" s="394">
        <v>802.73333333333335</v>
      </c>
      <c r="D1179" s="396">
        <f t="shared" si="57"/>
        <v>47.765950413223138</v>
      </c>
      <c r="I1179" s="90"/>
      <c r="J1179" s="90"/>
      <c r="K1179" s="90"/>
      <c r="L1179" s="90"/>
    </row>
    <row r="1180" spans="1:12">
      <c r="A1180" s="65">
        <f t="shared" si="56"/>
        <v>2019</v>
      </c>
      <c r="B1180" s="123">
        <v>43404</v>
      </c>
      <c r="C1180" s="394">
        <v>483.77419354838707</v>
      </c>
      <c r="D1180" s="396">
        <f t="shared" si="57"/>
        <v>29.74611570247934</v>
      </c>
      <c r="I1180" s="90"/>
      <c r="J1180" s="90"/>
      <c r="K1180" s="90"/>
      <c r="L1180" s="90"/>
    </row>
    <row r="1181" spans="1:12">
      <c r="A1181" s="65">
        <f t="shared" si="56"/>
        <v>2019</v>
      </c>
      <c r="B1181" s="123">
        <v>43434</v>
      </c>
      <c r="C1181" s="394">
        <v>404.73333333333335</v>
      </c>
      <c r="D1181" s="396">
        <f t="shared" si="57"/>
        <v>24.083305785123969</v>
      </c>
      <c r="I1181" s="90"/>
      <c r="J1181" s="90"/>
      <c r="K1181" s="90"/>
      <c r="L1181" s="90"/>
    </row>
    <row r="1182" spans="1:12">
      <c r="A1182" s="65">
        <f t="shared" si="56"/>
        <v>2019</v>
      </c>
      <c r="B1182" s="123">
        <v>43465</v>
      </c>
      <c r="C1182" s="394">
        <v>610.38709677419354</v>
      </c>
      <c r="D1182" s="396">
        <f t="shared" si="57"/>
        <v>37.531239669421488</v>
      </c>
      <c r="I1182" s="90"/>
      <c r="J1182" s="90"/>
      <c r="K1182" s="90"/>
      <c r="L1182" s="90"/>
    </row>
    <row r="1183" spans="1:12">
      <c r="A1183" s="65">
        <f t="shared" si="56"/>
        <v>2019</v>
      </c>
      <c r="B1183" s="123">
        <v>43496</v>
      </c>
      <c r="C1183" s="394">
        <v>1201.9032258064517</v>
      </c>
      <c r="D1183" s="396">
        <f t="shared" si="57"/>
        <v>73.902148760330576</v>
      </c>
      <c r="I1183" s="90"/>
      <c r="J1183" s="90"/>
      <c r="K1183" s="90"/>
      <c r="L1183" s="90"/>
    </row>
    <row r="1184" spans="1:12">
      <c r="A1184" s="65">
        <f t="shared" si="56"/>
        <v>2019</v>
      </c>
      <c r="B1184" s="123">
        <v>43524</v>
      </c>
      <c r="C1184" s="394">
        <v>3096.7142857142858</v>
      </c>
      <c r="D1184" s="396">
        <f t="shared" si="57"/>
        <v>171.98280991735538</v>
      </c>
      <c r="I1184" s="90"/>
      <c r="J1184" s="90"/>
      <c r="K1184" s="90"/>
      <c r="L1184" s="90"/>
    </row>
    <row r="1185" spans="1:12">
      <c r="A1185" s="65">
        <f t="shared" si="56"/>
        <v>2019</v>
      </c>
      <c r="B1185" s="371">
        <v>43555</v>
      </c>
      <c r="C1185" s="394">
        <v>3329.5806451612902</v>
      </c>
      <c r="D1185" s="396">
        <f t="shared" si="57"/>
        <v>204.72793388429753</v>
      </c>
      <c r="I1185" s="90"/>
      <c r="J1185" s="90"/>
      <c r="K1185" s="90"/>
      <c r="L1185" s="90"/>
    </row>
    <row r="1186" spans="1:12">
      <c r="A1186" s="65">
        <f t="shared" si="56"/>
        <v>2019</v>
      </c>
      <c r="B1186" s="123">
        <v>43585</v>
      </c>
      <c r="C1186" s="394">
        <v>4061.6666666666665</v>
      </c>
      <c r="D1186" s="396">
        <f t="shared" si="57"/>
        <v>241.68595041322314</v>
      </c>
      <c r="I1186" s="90"/>
      <c r="J1186" s="90"/>
      <c r="K1186" s="90"/>
      <c r="L1186" s="90"/>
    </row>
    <row r="1187" spans="1:12">
      <c r="A1187" s="65">
        <f t="shared" si="56"/>
        <v>2019</v>
      </c>
      <c r="B1187" s="123">
        <v>43616</v>
      </c>
      <c r="C1187" s="394">
        <v>4681.2903225806449</v>
      </c>
      <c r="D1187" s="396">
        <f t="shared" si="57"/>
        <v>287.84132231404959</v>
      </c>
      <c r="I1187" s="90"/>
      <c r="J1187" s="90"/>
      <c r="K1187" s="90"/>
      <c r="L1187" s="90"/>
    </row>
    <row r="1188" spans="1:12">
      <c r="A1188" s="65">
        <f t="shared" si="56"/>
        <v>2019</v>
      </c>
      <c r="B1188" s="123">
        <v>43646</v>
      </c>
      <c r="C1188" s="394">
        <v>4822.666666666667</v>
      </c>
      <c r="D1188" s="396">
        <f t="shared" si="57"/>
        <v>286.96859504132232</v>
      </c>
      <c r="I1188" s="90"/>
      <c r="J1188" s="90"/>
      <c r="K1188" s="90"/>
      <c r="L1188" s="90"/>
    </row>
    <row r="1189" spans="1:12">
      <c r="A1189" s="65">
        <f t="shared" si="56"/>
        <v>2019</v>
      </c>
      <c r="B1189" s="123">
        <v>43677</v>
      </c>
      <c r="C1189" s="394">
        <v>1493.5483870967741</v>
      </c>
      <c r="D1189" s="396">
        <f t="shared" si="57"/>
        <v>91.834710743801651</v>
      </c>
      <c r="I1189" s="90"/>
      <c r="J1189" s="90"/>
      <c r="K1189" s="90"/>
      <c r="L1189" s="90"/>
    </row>
    <row r="1190" spans="1:12">
      <c r="A1190" s="65">
        <f t="shared" si="56"/>
        <v>2019</v>
      </c>
      <c r="B1190" s="123">
        <v>43708</v>
      </c>
      <c r="C1190" s="394">
        <v>1244.5806451612902</v>
      </c>
      <c r="D1190" s="396">
        <f t="shared" si="57"/>
        <v>76.526280991735533</v>
      </c>
      <c r="I1190" s="90"/>
      <c r="J1190" s="90"/>
      <c r="K1190" s="90"/>
      <c r="L1190" s="90"/>
    </row>
    <row r="1191" spans="1:12">
      <c r="A1191" s="65">
        <f t="shared" si="56"/>
        <v>2019</v>
      </c>
      <c r="B1191" s="123">
        <v>43738</v>
      </c>
      <c r="C1191" s="394">
        <v>973.23333333333335</v>
      </c>
      <c r="D1191" s="396">
        <f t="shared" si="57"/>
        <v>57.911404958677686</v>
      </c>
      <c r="I1191" s="90"/>
      <c r="J1191" s="90"/>
      <c r="K1191" s="90"/>
      <c r="L1191" s="90"/>
    </row>
    <row r="1192" spans="1:12">
      <c r="A1192" s="65">
        <f t="shared" si="56"/>
        <v>2020</v>
      </c>
      <c r="B1192" s="371">
        <v>43769</v>
      </c>
      <c r="C1192" s="394">
        <v>821.16129032258061</v>
      </c>
      <c r="D1192" s="396">
        <f t="shared" si="57"/>
        <v>50.491239669421489</v>
      </c>
      <c r="I1192" s="90"/>
      <c r="J1192" s="90"/>
      <c r="K1192" s="90"/>
      <c r="L1192" s="90"/>
    </row>
    <row r="1193" spans="1:12">
      <c r="A1193" s="65">
        <f t="shared" si="56"/>
        <v>2020</v>
      </c>
      <c r="B1193" s="123">
        <v>43799</v>
      </c>
      <c r="C1193" s="394">
        <v>501.76666666666665</v>
      </c>
      <c r="D1193" s="396">
        <f t="shared" si="57"/>
        <v>29.857190082644628</v>
      </c>
      <c r="I1193" s="90"/>
      <c r="J1193" s="90"/>
      <c r="K1193" s="90"/>
      <c r="L1193" s="90"/>
    </row>
    <row r="1194" spans="1:12">
      <c r="A1194" s="65">
        <f t="shared" si="56"/>
        <v>2020</v>
      </c>
      <c r="B1194" s="123">
        <v>43830</v>
      </c>
      <c r="C1194" s="394">
        <v>646.87096774193549</v>
      </c>
      <c r="D1194" s="396">
        <f t="shared" si="57"/>
        <v>39.774545454545454</v>
      </c>
      <c r="I1194" s="90"/>
      <c r="J1194" s="90"/>
      <c r="K1194" s="90"/>
      <c r="L1194" s="90"/>
    </row>
    <row r="1195" spans="1:12">
      <c r="A1195" s="65">
        <f t="shared" si="56"/>
        <v>2020</v>
      </c>
      <c r="B1195" s="123">
        <v>43861</v>
      </c>
      <c r="C1195" s="394">
        <v>472.09677419354841</v>
      </c>
      <c r="D1195" s="396">
        <f t="shared" si="57"/>
        <v>29.02809917355372</v>
      </c>
      <c r="I1195" s="90"/>
      <c r="J1195" s="90"/>
      <c r="K1195" s="90"/>
      <c r="L1195" s="90"/>
    </row>
    <row r="1196" spans="1:12">
      <c r="A1196" s="65">
        <f t="shared" si="56"/>
        <v>2020</v>
      </c>
      <c r="B1196" s="123">
        <v>43890</v>
      </c>
      <c r="C1196" s="394">
        <v>372.89655172413791</v>
      </c>
      <c r="D1196" s="396">
        <f t="shared" si="57"/>
        <v>21.449256198347108</v>
      </c>
      <c r="I1196" s="90"/>
      <c r="J1196" s="90"/>
      <c r="K1196" s="90"/>
      <c r="L1196" s="90"/>
    </row>
    <row r="1197" spans="1:12">
      <c r="A1197" s="65">
        <f t="shared" si="56"/>
        <v>2020</v>
      </c>
      <c r="B1197" s="123">
        <v>43921</v>
      </c>
      <c r="C1197" s="394">
        <v>645.22580645161293</v>
      </c>
      <c r="D1197" s="396">
        <f t="shared" si="57"/>
        <v>39.673388429752066</v>
      </c>
      <c r="I1197" s="90"/>
      <c r="J1197" s="90"/>
      <c r="K1197" s="90"/>
      <c r="L1197" s="90"/>
    </row>
    <row r="1198" spans="1:12">
      <c r="A1198" s="65">
        <f t="shared" si="56"/>
        <v>2020</v>
      </c>
      <c r="B1198" s="123">
        <v>43951</v>
      </c>
      <c r="C1198" s="394">
        <v>1532.6666666666667</v>
      </c>
      <c r="D1198" s="396">
        <f t="shared" si="57"/>
        <v>91.2</v>
      </c>
      <c r="I1198" s="90"/>
      <c r="J1198" s="90"/>
      <c r="K1198" s="90"/>
      <c r="L1198" s="90"/>
    </row>
    <row r="1199" spans="1:12">
      <c r="A1199" s="65">
        <f t="shared" si="56"/>
        <v>2020</v>
      </c>
      <c r="B1199" s="371">
        <v>43982</v>
      </c>
      <c r="C1199" s="394">
        <v>1356.1290322580646</v>
      </c>
      <c r="D1199" s="396">
        <f t="shared" si="57"/>
        <v>83.385123966942146</v>
      </c>
      <c r="I1199" s="90"/>
      <c r="J1199" s="90"/>
      <c r="K1199" s="90"/>
      <c r="L1199" s="90"/>
    </row>
    <row r="1200" spans="1:12">
      <c r="A1200" s="65">
        <f t="shared" si="56"/>
        <v>2020</v>
      </c>
      <c r="B1200" s="123">
        <v>44012</v>
      </c>
      <c r="C1200" s="394">
        <v>871.73333333333335</v>
      </c>
      <c r="D1200" s="396">
        <f t="shared" si="57"/>
        <v>51.871735537190084</v>
      </c>
      <c r="I1200" s="90"/>
      <c r="J1200" s="90"/>
      <c r="K1200" s="90"/>
      <c r="L1200" s="90"/>
    </row>
    <row r="1201" spans="1:12">
      <c r="A1201" s="65">
        <f t="shared" si="56"/>
        <v>2020</v>
      </c>
      <c r="B1201" s="123">
        <v>44043</v>
      </c>
      <c r="C1201" s="394">
        <v>738.16129032258061</v>
      </c>
      <c r="D1201" s="396">
        <f t="shared" si="57"/>
        <v>45.387768595041322</v>
      </c>
      <c r="I1201" s="90"/>
      <c r="J1201" s="90"/>
      <c r="K1201" s="90"/>
      <c r="L1201" s="90"/>
    </row>
    <row r="1202" spans="1:12">
      <c r="A1202" s="65">
        <f t="shared" si="56"/>
        <v>2020</v>
      </c>
      <c r="B1202" s="123">
        <v>44074</v>
      </c>
      <c r="C1202" s="394">
        <v>974.35483870967744</v>
      </c>
      <c r="D1202" s="396">
        <f t="shared" si="57"/>
        <v>59.910743801652892</v>
      </c>
      <c r="I1202" s="90"/>
      <c r="J1202" s="90"/>
      <c r="K1202" s="90"/>
      <c r="L1202" s="90"/>
    </row>
    <row r="1203" spans="1:12">
      <c r="A1203" s="65">
        <f t="shared" si="56"/>
        <v>2020</v>
      </c>
      <c r="B1203" s="123">
        <v>44104</v>
      </c>
      <c r="C1203" s="394">
        <v>618.20000000000005</v>
      </c>
      <c r="D1203" s="396">
        <f t="shared" si="57"/>
        <v>36.785454545454549</v>
      </c>
      <c r="I1203" s="90"/>
      <c r="J1203" s="90"/>
      <c r="K1203" s="90"/>
      <c r="L1203" s="90"/>
    </row>
    <row r="1204" spans="1:12">
      <c r="A1204" s="65">
        <f t="shared" si="56"/>
        <v>2021</v>
      </c>
      <c r="B1204" s="123">
        <v>44135</v>
      </c>
      <c r="C1204" s="394">
        <v>492.67741935483872</v>
      </c>
      <c r="D1204" s="396">
        <f t="shared" si="57"/>
        <v>30.293553719008266</v>
      </c>
      <c r="I1204" s="90"/>
      <c r="J1204" s="90"/>
      <c r="K1204" s="90"/>
      <c r="L1204" s="90"/>
    </row>
    <row r="1205" spans="1:12">
      <c r="A1205" s="65">
        <f t="shared" si="56"/>
        <v>2021</v>
      </c>
      <c r="B1205" s="123">
        <v>44165</v>
      </c>
      <c r="C1205" s="394">
        <v>384.33333333333331</v>
      </c>
      <c r="D1205" s="396">
        <f t="shared" si="57"/>
        <v>22.869421487603304</v>
      </c>
      <c r="I1205" s="90"/>
      <c r="J1205" s="90"/>
      <c r="K1205" s="90"/>
      <c r="L1205" s="90"/>
    </row>
    <row r="1206" spans="1:12">
      <c r="A1206" s="65">
        <f t="shared" si="56"/>
        <v>2021</v>
      </c>
      <c r="B1206" s="371">
        <v>44196</v>
      </c>
      <c r="C1206" s="394">
        <v>366.51612903225805</v>
      </c>
      <c r="D1206" s="396">
        <f t="shared" si="57"/>
        <v>22.536198347107437</v>
      </c>
      <c r="I1206" s="90"/>
      <c r="J1206" s="90"/>
      <c r="K1206" s="90"/>
      <c r="L1206" s="90"/>
    </row>
    <row r="1207" spans="1:12">
      <c r="A1207" s="65">
        <f t="shared" si="56"/>
        <v>2021</v>
      </c>
      <c r="B1207" s="123">
        <v>44227</v>
      </c>
      <c r="C1207" s="394">
        <v>380.25806451612902</v>
      </c>
      <c r="D1207" s="396">
        <f t="shared" si="57"/>
        <v>23.381157024793389</v>
      </c>
      <c r="I1207" s="90"/>
      <c r="J1207" s="90"/>
      <c r="K1207" s="90"/>
      <c r="L1207" s="90"/>
    </row>
    <row r="1208" spans="1:12">
      <c r="A1208" s="65">
        <f t="shared" ref="A1208:A1215" si="58">IF(MONTH(B1208)&gt;9,YEAR(B1208)+1,YEAR(B1208))</f>
        <v>2021</v>
      </c>
      <c r="B1208" s="123">
        <v>44255</v>
      </c>
      <c r="C1208" s="394">
        <v>593.64285714285711</v>
      </c>
      <c r="D1208" s="396">
        <f t="shared" si="57"/>
        <v>32.969256198347111</v>
      </c>
      <c r="I1208" s="90"/>
      <c r="J1208" s="90"/>
      <c r="K1208" s="90"/>
      <c r="L1208" s="90"/>
    </row>
    <row r="1209" spans="1:12">
      <c r="A1209" s="65">
        <f t="shared" si="58"/>
        <v>2021</v>
      </c>
      <c r="B1209" s="123">
        <v>44286</v>
      </c>
      <c r="C1209" s="394">
        <v>579.51612903225805</v>
      </c>
      <c r="D1209" s="396">
        <f t="shared" si="57"/>
        <v>35.63305785123967</v>
      </c>
      <c r="I1209" s="90"/>
      <c r="J1209" s="90"/>
      <c r="K1209" s="90"/>
      <c r="L1209" s="90"/>
    </row>
    <row r="1210" spans="1:12">
      <c r="A1210" s="65">
        <f t="shared" si="58"/>
        <v>2021</v>
      </c>
      <c r="B1210" s="123">
        <v>44316</v>
      </c>
      <c r="C1210" s="394">
        <v>661.83333333333337</v>
      </c>
      <c r="D1210" s="396">
        <f t="shared" si="57"/>
        <v>39.381818181818183</v>
      </c>
      <c r="I1210" s="90"/>
      <c r="J1210" s="90"/>
      <c r="K1210" s="90"/>
      <c r="L1210" s="90"/>
    </row>
    <row r="1211" spans="1:12">
      <c r="A1211" s="65">
        <f t="shared" si="58"/>
        <v>2021</v>
      </c>
      <c r="B1211" s="123">
        <v>44347</v>
      </c>
      <c r="C1211" s="394">
        <v>614.06451612903231</v>
      </c>
      <c r="D1211" s="396">
        <f t="shared" si="57"/>
        <v>37.757355371900829</v>
      </c>
      <c r="I1211" s="90"/>
      <c r="J1211" s="90"/>
      <c r="K1211" s="90"/>
      <c r="L1211" s="90"/>
    </row>
    <row r="1212" spans="1:12">
      <c r="A1212" s="65">
        <f t="shared" si="58"/>
        <v>2021</v>
      </c>
      <c r="B1212" s="123">
        <v>44377</v>
      </c>
      <c r="C1212" s="394">
        <v>510.06666666666666</v>
      </c>
      <c r="D1212" s="396">
        <f t="shared" si="57"/>
        <v>30.35107438016529</v>
      </c>
      <c r="I1212" s="90"/>
      <c r="J1212" s="90"/>
      <c r="K1212" s="90"/>
      <c r="L1212" s="90"/>
    </row>
    <row r="1213" spans="1:12">
      <c r="A1213" s="65">
        <f t="shared" si="58"/>
        <v>2021</v>
      </c>
      <c r="B1213" s="371">
        <v>44408</v>
      </c>
      <c r="C1213" s="394">
        <v>490.67741935483872</v>
      </c>
      <c r="D1213" s="396">
        <f t="shared" si="57"/>
        <v>30.170578512396695</v>
      </c>
      <c r="I1213" s="90"/>
      <c r="J1213" s="90"/>
      <c r="K1213" s="90"/>
      <c r="L1213" s="90"/>
    </row>
    <row r="1214" spans="1:12">
      <c r="A1214" s="65">
        <f t="shared" si="58"/>
        <v>2021</v>
      </c>
      <c r="B1214" s="123">
        <v>44439</v>
      </c>
      <c r="C1214" s="394">
        <v>666.32258064516134</v>
      </c>
      <c r="D1214" s="396">
        <f t="shared" si="57"/>
        <v>40.970578512396692</v>
      </c>
      <c r="I1214" s="90"/>
      <c r="J1214" s="90"/>
      <c r="K1214" s="90"/>
      <c r="L1214" s="90"/>
    </row>
    <row r="1215" spans="1:12">
      <c r="A1215" s="65">
        <f t="shared" si="58"/>
        <v>2021</v>
      </c>
      <c r="B1215" s="125">
        <v>44469</v>
      </c>
      <c r="C1215" s="397">
        <v>357.46666666666664</v>
      </c>
      <c r="D1215" s="348">
        <f t="shared" si="57"/>
        <v>21.270743801652891</v>
      </c>
      <c r="I1215" s="90"/>
      <c r="J1215" s="90"/>
      <c r="K1215" s="90"/>
      <c r="L1215" s="90"/>
    </row>
    <row r="1216" spans="1:12">
      <c r="I1216" s="90"/>
      <c r="J1216" s="90"/>
      <c r="K1216" s="90"/>
      <c r="L1216" s="90"/>
    </row>
    <row r="1217" spans="9:12">
      <c r="I1217" s="90"/>
      <c r="J1217" s="90"/>
      <c r="K1217" s="90"/>
      <c r="L1217" s="90"/>
    </row>
    <row r="1218" spans="9:12">
      <c r="I1218" s="90"/>
      <c r="J1218" s="90"/>
      <c r="K1218" s="90"/>
      <c r="L1218" s="90"/>
    </row>
    <row r="1219" spans="9:12">
      <c r="I1219" s="90"/>
      <c r="J1219" s="90"/>
      <c r="K1219" s="90"/>
      <c r="L1219" s="90"/>
    </row>
    <row r="1220" spans="9:12">
      <c r="I1220" s="90"/>
      <c r="J1220" s="90"/>
      <c r="K1220" s="90"/>
      <c r="L1220" s="90"/>
    </row>
    <row r="1221" spans="9:12">
      <c r="I1221" s="90"/>
      <c r="J1221" s="90"/>
      <c r="K1221" s="90"/>
      <c r="L1221" s="90"/>
    </row>
    <row r="1222" spans="9:12">
      <c r="I1222" s="90"/>
      <c r="J1222" s="90"/>
      <c r="K1222" s="90"/>
      <c r="L1222" s="90"/>
    </row>
    <row r="1223" spans="9:12">
      <c r="I1223" s="90"/>
      <c r="J1223" s="90"/>
      <c r="K1223" s="90"/>
      <c r="L1223" s="90"/>
    </row>
    <row r="1224" spans="9:12">
      <c r="I1224" s="90"/>
      <c r="J1224" s="90"/>
      <c r="K1224" s="90"/>
      <c r="L1224" s="90"/>
    </row>
    <row r="1225" spans="9:12">
      <c r="I1225" s="90"/>
      <c r="J1225" s="90"/>
      <c r="K1225" s="90"/>
      <c r="L1225" s="90"/>
    </row>
    <row r="1226" spans="9:12">
      <c r="I1226" s="90"/>
      <c r="J1226" s="90"/>
      <c r="K1226" s="90"/>
      <c r="L1226" s="90"/>
    </row>
    <row r="1227" spans="9:12">
      <c r="I1227" s="90"/>
      <c r="J1227" s="90"/>
      <c r="K1227" s="90"/>
      <c r="L1227" s="90"/>
    </row>
    <row r="1228" spans="9:12">
      <c r="I1228" s="90"/>
      <c r="J1228" s="90"/>
      <c r="K1228" s="90"/>
      <c r="L1228" s="90"/>
    </row>
    <row r="1229" spans="9:12">
      <c r="I1229" s="90"/>
      <c r="J1229" s="90"/>
      <c r="K1229" s="90"/>
      <c r="L1229" s="90"/>
    </row>
    <row r="1230" spans="9:12">
      <c r="I1230" s="90"/>
      <c r="J1230" s="90"/>
      <c r="K1230" s="90"/>
      <c r="L1230" s="90"/>
    </row>
    <row r="1231" spans="9:12">
      <c r="I1231" s="90"/>
      <c r="J1231" s="90"/>
      <c r="K1231" s="90"/>
      <c r="L1231" s="90"/>
    </row>
    <row r="1232" spans="9:12">
      <c r="I1232" s="90"/>
      <c r="J1232" s="90"/>
      <c r="K1232" s="90"/>
      <c r="L1232" s="90"/>
    </row>
  </sheetData>
  <mergeCells count="6">
    <mergeCell ref="AH14:AH15"/>
    <mergeCell ref="F14:F15"/>
    <mergeCell ref="G14:R14"/>
    <mergeCell ref="S14:S15"/>
    <mergeCell ref="U14:U15"/>
    <mergeCell ref="V14:AG14"/>
  </mergeCells>
  <conditionalFormatting sqref="C16:D529 C532:D1104 D1105:D1215">
    <cfRule type="cellIs" dxfId="46" priority="13" operator="equal">
      <formula>-901</formula>
    </cfRule>
  </conditionalFormatting>
  <conditionalFormatting sqref="C580:C1104">
    <cfRule type="cellIs" dxfId="45" priority="12" operator="equal">
      <formula>-901</formula>
    </cfRule>
  </conditionalFormatting>
  <conditionalFormatting sqref="C1105:C1130">
    <cfRule type="cellIs" dxfId="44" priority="11" operator="equal">
      <formula>-901</formula>
    </cfRule>
  </conditionalFormatting>
  <conditionalFormatting sqref="C1105:C1130">
    <cfRule type="cellIs" dxfId="43" priority="10" operator="equal">
      <formula>-901</formula>
    </cfRule>
  </conditionalFormatting>
  <conditionalFormatting sqref="G16:R115">
    <cfRule type="cellIs" dxfId="42" priority="9" operator="equal">
      <formula>-901</formula>
    </cfRule>
  </conditionalFormatting>
  <conditionalFormatting sqref="V16:AG115">
    <cfRule type="cellIs" dxfId="41" priority="8" operator="equal">
      <formula>-901</formula>
    </cfRule>
  </conditionalFormatting>
  <conditionalFormatting sqref="C1131:C1143">
    <cfRule type="cellIs" dxfId="40" priority="3" operator="equal">
      <formula>-901</formula>
    </cfRule>
  </conditionalFormatting>
  <conditionalFormatting sqref="C1131:C1143">
    <cfRule type="cellIs" dxfId="39" priority="2" operator="equal">
      <formula>-901</formula>
    </cfRule>
  </conditionalFormatting>
  <conditionalFormatting sqref="C530:D531">
    <cfRule type="cellIs" dxfId="38" priority="1" operator="equal">
      <formula>-901</formula>
    </cfRule>
  </conditionalFormatting>
  <pageMargins left="0.75" right="0.75" top="1" bottom="1" header="0.5" footer="0.5"/>
  <pageSetup orientation="portrait" horizontalDpi="1200" verticalDpi="12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13303-0988-4628-ACB9-59F24AFC6D05}">
  <sheetPr codeName="Sheet12">
    <tabColor theme="4" tint="0.79998168889431442"/>
  </sheetPr>
  <dimension ref="A1:AN1232"/>
  <sheetViews>
    <sheetView zoomScale="80" zoomScaleNormal="80" workbookViewId="0"/>
  </sheetViews>
  <sheetFormatPr defaultColWidth="9.1640625" defaultRowHeight="12.3"/>
  <cols>
    <col min="1" max="1" width="9.1640625" style="55"/>
    <col min="2" max="2" width="10.83203125" style="55" bestFit="1" customWidth="1"/>
    <col min="3" max="18" width="9.1640625" style="55"/>
    <col min="19" max="19" width="9.71875" style="55" customWidth="1"/>
    <col min="20" max="35" width="9.1640625" style="55"/>
    <col min="36" max="36" width="9.71875" style="55" customWidth="1"/>
    <col min="37" max="37" width="9.1640625" style="55"/>
    <col min="38" max="40" width="11.71875" style="55" customWidth="1"/>
    <col min="41" max="16384" width="9.1640625" style="55"/>
  </cols>
  <sheetData>
    <row r="1" spans="1:40" ht="17.100000000000001">
      <c r="A1" s="332" t="s">
        <v>141</v>
      </c>
      <c r="N1" s="56"/>
      <c r="U1" s="54"/>
      <c r="AC1" s="56"/>
      <c r="AL1" s="57"/>
      <c r="AM1" s="58"/>
      <c r="AN1" s="58"/>
    </row>
    <row r="2" spans="1:40">
      <c r="A2" s="333" t="s">
        <v>109</v>
      </c>
      <c r="U2" s="59"/>
      <c r="AL2" s="60"/>
      <c r="AM2" s="58"/>
      <c r="AN2" s="58"/>
    </row>
    <row r="3" spans="1:40">
      <c r="A3" s="333" t="s">
        <v>127</v>
      </c>
      <c r="U3" s="59"/>
      <c r="AL3" s="60"/>
      <c r="AM3" s="58"/>
      <c r="AN3" s="58"/>
    </row>
    <row r="4" spans="1:40">
      <c r="A4" s="333" t="s">
        <v>142</v>
      </c>
      <c r="U4" s="59"/>
      <c r="AL4" s="60"/>
      <c r="AM4" s="61"/>
      <c r="AN4" s="61"/>
    </row>
    <row r="5" spans="1:40">
      <c r="A5" s="333" t="s">
        <v>143</v>
      </c>
      <c r="U5" s="59"/>
      <c r="AL5" s="60"/>
      <c r="AM5" s="58"/>
      <c r="AN5" s="58"/>
    </row>
    <row r="6" spans="1:40">
      <c r="A6" s="333" t="s">
        <v>144</v>
      </c>
      <c r="U6" s="59"/>
      <c r="AL6" s="60"/>
      <c r="AM6" s="58"/>
      <c r="AN6" s="58"/>
    </row>
    <row r="7" spans="1:40">
      <c r="A7" s="62"/>
      <c r="U7" s="59"/>
      <c r="AL7" s="60"/>
      <c r="AM7" s="58"/>
      <c r="AN7" s="58"/>
    </row>
    <row r="8" spans="1:40">
      <c r="A8" s="63" t="s">
        <v>145</v>
      </c>
      <c r="B8" s="64"/>
      <c r="C8" s="64"/>
      <c r="U8" s="59"/>
      <c r="AL8" s="60"/>
      <c r="AM8" s="58"/>
      <c r="AN8" s="58"/>
    </row>
    <row r="9" spans="1:40">
      <c r="A9" s="63" t="s">
        <v>132</v>
      </c>
      <c r="B9" s="64"/>
      <c r="C9" s="64"/>
      <c r="U9" s="59"/>
      <c r="AL9" s="60"/>
      <c r="AM9" s="58"/>
      <c r="AN9" s="58"/>
    </row>
    <row r="10" spans="1:40">
      <c r="A10" s="63" t="s">
        <v>146</v>
      </c>
      <c r="B10" s="126">
        <v>493</v>
      </c>
      <c r="C10" s="64" t="s">
        <v>147</v>
      </c>
      <c r="U10" s="59"/>
      <c r="AL10" s="60"/>
      <c r="AM10" s="58"/>
      <c r="AN10" s="58"/>
    </row>
    <row r="11" spans="1:40">
      <c r="A11" s="349" t="s">
        <v>148</v>
      </c>
      <c r="U11" s="59"/>
      <c r="AL11" s="60"/>
      <c r="AM11" s="58"/>
      <c r="AN11" s="58"/>
    </row>
    <row r="12" spans="1:40">
      <c r="A12" s="62"/>
      <c r="G12" s="65">
        <v>1</v>
      </c>
      <c r="H12" s="65">
        <v>2</v>
      </c>
      <c r="I12" s="65">
        <v>3</v>
      </c>
      <c r="J12" s="65">
        <v>4</v>
      </c>
      <c r="K12" s="65">
        <v>5</v>
      </c>
      <c r="L12" s="65">
        <v>6</v>
      </c>
      <c r="M12" s="65">
        <v>7</v>
      </c>
      <c r="N12" s="65">
        <v>8</v>
      </c>
      <c r="O12" s="65">
        <v>9</v>
      </c>
      <c r="P12" s="65">
        <v>10</v>
      </c>
      <c r="Q12" s="65">
        <v>11</v>
      </c>
      <c r="R12" s="65">
        <v>12</v>
      </c>
      <c r="U12" s="59"/>
      <c r="V12" s="65">
        <v>1</v>
      </c>
      <c r="W12" s="65">
        <v>2</v>
      </c>
      <c r="X12" s="65">
        <v>3</v>
      </c>
      <c r="Y12" s="65">
        <v>4</v>
      </c>
      <c r="Z12" s="65">
        <v>5</v>
      </c>
      <c r="AA12" s="65">
        <v>6</v>
      </c>
      <c r="AB12" s="65">
        <v>7</v>
      </c>
      <c r="AC12" s="65">
        <v>8</v>
      </c>
      <c r="AD12" s="65">
        <v>9</v>
      </c>
      <c r="AE12" s="65">
        <v>10</v>
      </c>
      <c r="AF12" s="65">
        <v>11</v>
      </c>
      <c r="AG12" s="65">
        <v>12</v>
      </c>
      <c r="AL12" s="60"/>
      <c r="AM12" s="58"/>
      <c r="AN12" s="58"/>
    </row>
    <row r="13" spans="1:40">
      <c r="F13" s="59"/>
      <c r="G13" s="65">
        <v>31</v>
      </c>
      <c r="H13" s="65">
        <v>30</v>
      </c>
      <c r="I13" s="65">
        <v>31</v>
      </c>
      <c r="J13" s="65">
        <v>31</v>
      </c>
      <c r="K13" s="66">
        <v>28</v>
      </c>
      <c r="L13" s="65">
        <v>31</v>
      </c>
      <c r="M13" s="65">
        <v>30</v>
      </c>
      <c r="N13" s="65">
        <v>31</v>
      </c>
      <c r="O13" s="65">
        <v>30</v>
      </c>
      <c r="P13" s="65">
        <v>31</v>
      </c>
      <c r="Q13" s="65">
        <v>31</v>
      </c>
      <c r="R13" s="65">
        <v>30</v>
      </c>
      <c r="U13" s="59"/>
      <c r="V13" s="65">
        <v>31</v>
      </c>
      <c r="W13" s="65">
        <v>30</v>
      </c>
      <c r="X13" s="65">
        <v>31</v>
      </c>
      <c r="Y13" s="65">
        <v>31</v>
      </c>
      <c r="Z13" s="66" t="s">
        <v>115</v>
      </c>
      <c r="AA13" s="65">
        <v>31</v>
      </c>
      <c r="AB13" s="65">
        <v>30</v>
      </c>
      <c r="AC13" s="65">
        <v>31</v>
      </c>
      <c r="AD13" s="65">
        <v>30</v>
      </c>
      <c r="AE13" s="65">
        <v>31</v>
      </c>
      <c r="AF13" s="65">
        <v>31</v>
      </c>
      <c r="AG13" s="65">
        <v>30</v>
      </c>
      <c r="AL13" s="60"/>
      <c r="AM13" s="58"/>
      <c r="AN13" s="58"/>
    </row>
    <row r="14" spans="1:40" ht="15" customHeight="1">
      <c r="B14" s="334" t="str">
        <f>IF(SUM(S16:S109)&lt;&gt;SUM(AH16:AH109),"Error","")</f>
        <v/>
      </c>
      <c r="F14" s="500" t="s">
        <v>50</v>
      </c>
      <c r="G14" s="503" t="s">
        <v>116</v>
      </c>
      <c r="H14" s="504"/>
      <c r="I14" s="504"/>
      <c r="J14" s="504"/>
      <c r="K14" s="504"/>
      <c r="L14" s="504"/>
      <c r="M14" s="504"/>
      <c r="N14" s="504"/>
      <c r="O14" s="504"/>
      <c r="P14" s="504"/>
      <c r="Q14" s="504"/>
      <c r="R14" s="505"/>
      <c r="S14" s="500" t="s">
        <v>117</v>
      </c>
      <c r="U14" s="500" t="s">
        <v>50</v>
      </c>
      <c r="V14" s="503" t="s">
        <v>118</v>
      </c>
      <c r="W14" s="504"/>
      <c r="X14" s="504"/>
      <c r="Y14" s="504"/>
      <c r="Z14" s="504"/>
      <c r="AA14" s="504"/>
      <c r="AB14" s="504"/>
      <c r="AC14" s="504"/>
      <c r="AD14" s="504"/>
      <c r="AE14" s="504"/>
      <c r="AF14" s="504"/>
      <c r="AG14" s="505"/>
      <c r="AH14" s="500" t="s">
        <v>117</v>
      </c>
      <c r="AI14" s="67"/>
      <c r="AJ14" s="68"/>
      <c r="AL14" s="60"/>
      <c r="AM14" s="58"/>
      <c r="AN14" s="58"/>
    </row>
    <row r="15" spans="1:40">
      <c r="B15" s="69"/>
      <c r="C15" s="70" t="s">
        <v>119</v>
      </c>
      <c r="D15" s="71" t="s">
        <v>53</v>
      </c>
      <c r="F15" s="502"/>
      <c r="G15" s="72" t="s">
        <v>54</v>
      </c>
      <c r="H15" s="73" t="s">
        <v>55</v>
      </c>
      <c r="I15" s="73" t="s">
        <v>56</v>
      </c>
      <c r="J15" s="73" t="s">
        <v>57</v>
      </c>
      <c r="K15" s="73" t="s">
        <v>58</v>
      </c>
      <c r="L15" s="73" t="s">
        <v>59</v>
      </c>
      <c r="M15" s="73" t="s">
        <v>60</v>
      </c>
      <c r="N15" s="73" t="s">
        <v>61</v>
      </c>
      <c r="O15" s="73" t="s">
        <v>62</v>
      </c>
      <c r="P15" s="73" t="s">
        <v>63</v>
      </c>
      <c r="Q15" s="73" t="s">
        <v>64</v>
      </c>
      <c r="R15" s="74" t="s">
        <v>65</v>
      </c>
      <c r="S15" s="501"/>
      <c r="U15" s="502"/>
      <c r="V15" s="72" t="s">
        <v>54</v>
      </c>
      <c r="W15" s="73" t="s">
        <v>55</v>
      </c>
      <c r="X15" s="73" t="s">
        <v>56</v>
      </c>
      <c r="Y15" s="73" t="s">
        <v>57</v>
      </c>
      <c r="Z15" s="73" t="s">
        <v>58</v>
      </c>
      <c r="AA15" s="73" t="s">
        <v>59</v>
      </c>
      <c r="AB15" s="73" t="s">
        <v>60</v>
      </c>
      <c r="AC15" s="73" t="s">
        <v>61</v>
      </c>
      <c r="AD15" s="73" t="s">
        <v>62</v>
      </c>
      <c r="AE15" s="73" t="s">
        <v>63</v>
      </c>
      <c r="AF15" s="73" t="s">
        <v>64</v>
      </c>
      <c r="AG15" s="74" t="s">
        <v>65</v>
      </c>
      <c r="AH15" s="501"/>
      <c r="AI15" s="68"/>
      <c r="AJ15" s="75"/>
    </row>
    <row r="16" spans="1:40">
      <c r="A16" s="65">
        <f>IF(MONTH(B16)&gt;9,YEAR(B16)+1,YEAR(B16))</f>
        <v>1922</v>
      </c>
      <c r="B16" s="76">
        <v>7975</v>
      </c>
      <c r="C16" s="77">
        <v>-901</v>
      </c>
      <c r="D16" s="78">
        <f>IF(C16&lt;&gt;-901,C16*DAY(B16)*24*60*60/(220*22*9*1000),-901)</f>
        <v>-901</v>
      </c>
      <c r="E16" s="335">
        <v>28</v>
      </c>
      <c r="F16" s="336">
        <v>1922</v>
      </c>
      <c r="G16" s="337">
        <f>INDEX($C$16:$C$2000,($F16-1922)*12+G$12,1)</f>
        <v>-901</v>
      </c>
      <c r="H16" s="337">
        <f t="shared" ref="H16:R31" si="0">INDEX($C$16:$C$2000,($F16-1922)*12+H$12,1)</f>
        <v>-901</v>
      </c>
      <c r="I16" s="337">
        <f t="shared" si="0"/>
        <v>-901</v>
      </c>
      <c r="J16" s="337">
        <f t="shared" si="0"/>
        <v>-901</v>
      </c>
      <c r="K16" s="337">
        <f t="shared" si="0"/>
        <v>-901</v>
      </c>
      <c r="L16" s="337">
        <f t="shared" si="0"/>
        <v>-901</v>
      </c>
      <c r="M16" s="337">
        <f t="shared" si="0"/>
        <v>-901</v>
      </c>
      <c r="N16" s="337">
        <f t="shared" si="0"/>
        <v>-901</v>
      </c>
      <c r="O16" s="337">
        <f t="shared" si="0"/>
        <v>-901</v>
      </c>
      <c r="P16" s="337">
        <f t="shared" si="0"/>
        <v>-901</v>
      </c>
      <c r="Q16" s="337">
        <f t="shared" si="0"/>
        <v>-901</v>
      </c>
      <c r="R16" s="337">
        <f t="shared" si="0"/>
        <v>-901</v>
      </c>
      <c r="S16" s="338" t="str">
        <f t="shared" ref="S16:S79" si="1">IF(ISERROR(MATCH(-901,G16:R16,0)),(SUMPRODUCT(G16:R16,$G$13:$R$13)+(E16-$K$13)*K16)*24*60*60/(220*22*9*1000),"")</f>
        <v/>
      </c>
      <c r="T16" s="339"/>
      <c r="U16" s="336">
        <v>1922</v>
      </c>
      <c r="V16" s="337">
        <f>IF(INDEX($D$16:$D$2000,($U16-1922)*12+V$12,1)&lt;&gt;-901,INDEX($D$16:$D$2000,($U16-1922)*12+V$12,1)*1000,-901)</f>
        <v>-901</v>
      </c>
      <c r="W16" s="337">
        <f t="shared" ref="W16:AG31" si="2">IF(INDEX($D$16:$D$2000,($U16-1922)*12+W$12,1)&lt;&gt;-901,INDEX($D$16:$D$2000,($U16-1922)*12+W$12,1)*1000,-901)</f>
        <v>-901</v>
      </c>
      <c r="X16" s="337">
        <f t="shared" si="2"/>
        <v>-901</v>
      </c>
      <c r="Y16" s="337">
        <f t="shared" si="2"/>
        <v>-901</v>
      </c>
      <c r="Z16" s="337">
        <f t="shared" si="2"/>
        <v>-901</v>
      </c>
      <c r="AA16" s="337">
        <f t="shared" si="2"/>
        <v>-901</v>
      </c>
      <c r="AB16" s="337">
        <f t="shared" si="2"/>
        <v>-901</v>
      </c>
      <c r="AC16" s="337">
        <f t="shared" si="2"/>
        <v>-901</v>
      </c>
      <c r="AD16" s="337">
        <f t="shared" si="2"/>
        <v>-901</v>
      </c>
      <c r="AE16" s="337">
        <f t="shared" si="2"/>
        <v>-901</v>
      </c>
      <c r="AF16" s="337">
        <f t="shared" si="2"/>
        <v>-901</v>
      </c>
      <c r="AG16" s="337">
        <f t="shared" si="2"/>
        <v>-901</v>
      </c>
      <c r="AH16" s="340" t="str">
        <f t="shared" ref="AH16:AH79" si="3">IF(ISERROR(MATCH(-901,V16:AG16,0)),SUM(V16:AG16)/1000,"")</f>
        <v/>
      </c>
      <c r="AJ16" s="83"/>
    </row>
    <row r="17" spans="1:36">
      <c r="A17" s="65">
        <f t="shared" ref="A17:A80" si="4">IF(MONTH(B17)&gt;9,YEAR(B17)+1,YEAR(B17))</f>
        <v>1922</v>
      </c>
      <c r="B17" s="84">
        <v>8005</v>
      </c>
      <c r="C17" s="77">
        <v>-901</v>
      </c>
      <c r="D17" s="78">
        <f t="shared" ref="D17:D80" si="5">IF(C17&lt;&gt;-901,C17*DAY(B17)*24*60*60/(220*22*9*1000),-901)</f>
        <v>-901</v>
      </c>
      <c r="E17" s="335">
        <v>28</v>
      </c>
      <c r="F17" s="341">
        <v>1923</v>
      </c>
      <c r="G17" s="337">
        <f t="shared" ref="G17:R48" si="6">INDEX($C$16:$C$2000,($F17-1922)*12+G$12,1)</f>
        <v>50</v>
      </c>
      <c r="H17" s="337">
        <f t="shared" si="0"/>
        <v>90.566666666666663</v>
      </c>
      <c r="I17" s="337">
        <f t="shared" si="0"/>
        <v>833.38709677419354</v>
      </c>
      <c r="J17" s="337">
        <f t="shared" si="0"/>
        <v>563.51612903225805</v>
      </c>
      <c r="K17" s="337">
        <f t="shared" si="0"/>
        <v>520.85714285714289</v>
      </c>
      <c r="L17" s="337">
        <f t="shared" si="0"/>
        <v>926.93548387096769</v>
      </c>
      <c r="M17" s="337">
        <f t="shared" si="0"/>
        <v>2392.6666666666665</v>
      </c>
      <c r="N17" s="337">
        <f t="shared" si="0"/>
        <v>3275.1612903225805</v>
      </c>
      <c r="O17" s="337">
        <f t="shared" si="0"/>
        <v>1642.3333333333333</v>
      </c>
      <c r="P17" s="337">
        <f t="shared" si="0"/>
        <v>497.38709677419354</v>
      </c>
      <c r="Q17" s="337">
        <f t="shared" si="0"/>
        <v>28.193548387096776</v>
      </c>
      <c r="R17" s="337">
        <f t="shared" si="0"/>
        <v>54.3</v>
      </c>
      <c r="S17" s="342">
        <f t="shared" si="1"/>
        <v>657.30644628099174</v>
      </c>
      <c r="T17" s="339"/>
      <c r="U17" s="341">
        <v>1923</v>
      </c>
      <c r="V17" s="337">
        <f t="shared" ref="V17:AG48" si="7">IF(INDEX($D$16:$D$2000,($U17-1922)*12+V$12,1)&lt;&gt;-901,INDEX($D$16:$D$2000,($U17-1922)*12+V$12,1)*1000,-901)</f>
        <v>3074.3801652892562</v>
      </c>
      <c r="W17" s="337">
        <f t="shared" si="2"/>
        <v>5389.090909090909</v>
      </c>
      <c r="X17" s="337">
        <f t="shared" si="2"/>
        <v>51242.975206611569</v>
      </c>
      <c r="Y17" s="337">
        <f t="shared" si="2"/>
        <v>34649.25619834711</v>
      </c>
      <c r="Z17" s="337">
        <f t="shared" si="2"/>
        <v>28926.942148760329</v>
      </c>
      <c r="AA17" s="337">
        <f t="shared" si="2"/>
        <v>56995.041322314049</v>
      </c>
      <c r="AB17" s="337">
        <f t="shared" si="2"/>
        <v>142373.55371900828</v>
      </c>
      <c r="AC17" s="337">
        <f t="shared" si="2"/>
        <v>201381.81818181818</v>
      </c>
      <c r="AD17" s="337">
        <f t="shared" si="2"/>
        <v>97725.619834710742</v>
      </c>
      <c r="AE17" s="337">
        <f t="shared" si="2"/>
        <v>30583.14049586777</v>
      </c>
      <c r="AF17" s="337">
        <f t="shared" si="2"/>
        <v>1733.5537190082644</v>
      </c>
      <c r="AG17" s="337">
        <f t="shared" si="2"/>
        <v>3231.0743801652893</v>
      </c>
      <c r="AH17" s="343">
        <f t="shared" si="3"/>
        <v>657.30644628099174</v>
      </c>
      <c r="AJ17" s="83"/>
    </row>
    <row r="18" spans="1:36">
      <c r="A18" s="65">
        <f t="shared" si="4"/>
        <v>1922</v>
      </c>
      <c r="B18" s="84">
        <v>8036</v>
      </c>
      <c r="C18" s="77">
        <v>-901</v>
      </c>
      <c r="D18" s="78">
        <f t="shared" si="5"/>
        <v>-901</v>
      </c>
      <c r="E18" s="335">
        <v>29</v>
      </c>
      <c r="F18" s="341">
        <v>1924</v>
      </c>
      <c r="G18" s="337">
        <f t="shared" si="6"/>
        <v>69.548387096774192</v>
      </c>
      <c r="H18" s="337">
        <f t="shared" si="0"/>
        <v>25.316666666666666</v>
      </c>
      <c r="I18" s="337">
        <f t="shared" si="0"/>
        <v>29.13225806451613</v>
      </c>
      <c r="J18" s="337">
        <f t="shared" si="0"/>
        <v>98.322580645161295</v>
      </c>
      <c r="K18" s="337">
        <f t="shared" si="0"/>
        <v>336.75862068965517</v>
      </c>
      <c r="L18" s="337">
        <f t="shared" si="0"/>
        <v>145.87096774193549</v>
      </c>
      <c r="M18" s="337">
        <f t="shared" si="0"/>
        <v>619.86666666666667</v>
      </c>
      <c r="N18" s="337">
        <f t="shared" si="0"/>
        <v>571.61290322580646</v>
      </c>
      <c r="O18" s="337">
        <f t="shared" si="0"/>
        <v>13.833333333333334</v>
      </c>
      <c r="P18" s="337">
        <f t="shared" si="0"/>
        <v>8.7290322580645174</v>
      </c>
      <c r="Q18" s="337">
        <f t="shared" si="0"/>
        <v>11.725806451612904</v>
      </c>
      <c r="R18" s="337">
        <f t="shared" si="0"/>
        <v>12.333333333333334</v>
      </c>
      <c r="S18" s="342">
        <f t="shared" si="1"/>
        <v>116.8060165289256</v>
      </c>
      <c r="T18" s="339"/>
      <c r="U18" s="341">
        <v>1924</v>
      </c>
      <c r="V18" s="337">
        <f t="shared" si="7"/>
        <v>4276.363636363636</v>
      </c>
      <c r="W18" s="337">
        <f t="shared" si="2"/>
        <v>1506.4462809917356</v>
      </c>
      <c r="X18" s="337">
        <f t="shared" si="2"/>
        <v>1791.2727272727273</v>
      </c>
      <c r="Y18" s="337">
        <f t="shared" si="2"/>
        <v>6045.6198347107438</v>
      </c>
      <c r="Z18" s="337">
        <f t="shared" si="2"/>
        <v>19370.578512396693</v>
      </c>
      <c r="AA18" s="337">
        <f t="shared" si="2"/>
        <v>8969.2561983471078</v>
      </c>
      <c r="AB18" s="337">
        <f t="shared" si="2"/>
        <v>36884.628099173555</v>
      </c>
      <c r="AC18" s="337">
        <f t="shared" si="2"/>
        <v>35147.107438016523</v>
      </c>
      <c r="AD18" s="337">
        <f t="shared" si="2"/>
        <v>823.14049586776855</v>
      </c>
      <c r="AE18" s="337">
        <f t="shared" si="2"/>
        <v>536.72727272727286</v>
      </c>
      <c r="AF18" s="337">
        <f t="shared" si="2"/>
        <v>720.99173553719004</v>
      </c>
      <c r="AG18" s="337">
        <f t="shared" si="2"/>
        <v>733.88429752066122</v>
      </c>
      <c r="AH18" s="343">
        <f t="shared" si="3"/>
        <v>116.80601652892562</v>
      </c>
      <c r="AJ18" s="83"/>
    </row>
    <row r="19" spans="1:36">
      <c r="A19" s="65">
        <f t="shared" si="4"/>
        <v>1922</v>
      </c>
      <c r="B19" s="84">
        <v>8067</v>
      </c>
      <c r="C19" s="77">
        <v>-901</v>
      </c>
      <c r="D19" s="78">
        <f t="shared" si="5"/>
        <v>-901</v>
      </c>
      <c r="E19" s="335">
        <v>28</v>
      </c>
      <c r="F19" s="341">
        <v>1925</v>
      </c>
      <c r="G19" s="337">
        <f t="shared" si="6"/>
        <v>41.403225806451616</v>
      </c>
      <c r="H19" s="337">
        <f t="shared" si="0"/>
        <v>224.2</v>
      </c>
      <c r="I19" s="337">
        <f t="shared" si="0"/>
        <v>334.19354838709677</v>
      </c>
      <c r="J19" s="337">
        <f t="shared" si="0"/>
        <v>305.22580645161293</v>
      </c>
      <c r="K19" s="337">
        <f t="shared" si="0"/>
        <v>1833.8214285714287</v>
      </c>
      <c r="L19" s="337">
        <f t="shared" si="0"/>
        <v>1262.5806451612902</v>
      </c>
      <c r="M19" s="337">
        <f t="shared" si="0"/>
        <v>2942.3333333333335</v>
      </c>
      <c r="N19" s="337">
        <f t="shared" si="0"/>
        <v>3359.0322580645161</v>
      </c>
      <c r="O19" s="337">
        <f t="shared" si="0"/>
        <v>1993</v>
      </c>
      <c r="P19" s="337">
        <f t="shared" si="0"/>
        <v>406.74193548387098</v>
      </c>
      <c r="Q19" s="337">
        <f t="shared" si="0"/>
        <v>62.87096774193548</v>
      </c>
      <c r="R19" s="337">
        <f t="shared" si="0"/>
        <v>33.266666666666666</v>
      </c>
      <c r="S19" s="342">
        <f t="shared" si="1"/>
        <v>765.74776859504129</v>
      </c>
      <c r="T19" s="339"/>
      <c r="U19" s="341">
        <v>1925</v>
      </c>
      <c r="V19" s="337">
        <f t="shared" si="7"/>
        <v>2545.7851239669421</v>
      </c>
      <c r="W19" s="337">
        <f t="shared" si="2"/>
        <v>13340.826446280993</v>
      </c>
      <c r="X19" s="337">
        <f t="shared" si="2"/>
        <v>20548.760330578512</v>
      </c>
      <c r="Y19" s="337">
        <f t="shared" si="2"/>
        <v>18767.603305785124</v>
      </c>
      <c r="Z19" s="337">
        <f t="shared" si="2"/>
        <v>101845.28925619835</v>
      </c>
      <c r="AA19" s="337">
        <f t="shared" si="2"/>
        <v>77633.057851239675</v>
      </c>
      <c r="AB19" s="337">
        <f t="shared" si="2"/>
        <v>175080.99173553719</v>
      </c>
      <c r="AC19" s="337">
        <f t="shared" si="2"/>
        <v>206538.84297520661</v>
      </c>
      <c r="AD19" s="337">
        <f t="shared" si="2"/>
        <v>118591.73553719009</v>
      </c>
      <c r="AE19" s="337">
        <f t="shared" si="2"/>
        <v>25009.586776859502</v>
      </c>
      <c r="AF19" s="337">
        <f t="shared" si="2"/>
        <v>3865.7851239669421</v>
      </c>
      <c r="AG19" s="337">
        <f t="shared" si="2"/>
        <v>1979.5041322314048</v>
      </c>
      <c r="AH19" s="343">
        <f t="shared" si="3"/>
        <v>765.74776859504129</v>
      </c>
      <c r="AJ19" s="83"/>
    </row>
    <row r="20" spans="1:36">
      <c r="A20" s="65">
        <f t="shared" si="4"/>
        <v>1922</v>
      </c>
      <c r="B20" s="84">
        <v>8095</v>
      </c>
      <c r="C20" s="77">
        <v>-901</v>
      </c>
      <c r="D20" s="78">
        <f t="shared" si="5"/>
        <v>-901</v>
      </c>
      <c r="E20" s="335">
        <v>28</v>
      </c>
      <c r="F20" s="341">
        <v>1926</v>
      </c>
      <c r="G20" s="337">
        <f t="shared" si="6"/>
        <v>59.548387096774192</v>
      </c>
      <c r="H20" s="337">
        <f t="shared" si="0"/>
        <v>73.36666666666666</v>
      </c>
      <c r="I20" s="337">
        <f t="shared" si="0"/>
        <v>171.25806451612902</v>
      </c>
      <c r="J20" s="337">
        <f t="shared" si="0"/>
        <v>125.61290322580645</v>
      </c>
      <c r="K20" s="337">
        <f t="shared" si="0"/>
        <v>532.28571428571433</v>
      </c>
      <c r="L20" s="337">
        <f t="shared" si="0"/>
        <v>830.80645161290317</v>
      </c>
      <c r="M20" s="337">
        <f t="shared" si="0"/>
        <v>1948.3333333333333</v>
      </c>
      <c r="N20" s="337">
        <f t="shared" si="0"/>
        <v>1206.5806451612902</v>
      </c>
      <c r="O20" s="337">
        <f t="shared" si="0"/>
        <v>258.89999999999998</v>
      </c>
      <c r="P20" s="337">
        <f t="shared" si="0"/>
        <v>37.161290322580648</v>
      </c>
      <c r="Q20" s="337">
        <f t="shared" si="0"/>
        <v>11.838709677419354</v>
      </c>
      <c r="R20" s="337">
        <f t="shared" si="0"/>
        <v>12.583333333333334</v>
      </c>
      <c r="S20" s="342">
        <f t="shared" si="1"/>
        <v>316.21785123966941</v>
      </c>
      <c r="T20" s="339"/>
      <c r="U20" s="341">
        <v>1926</v>
      </c>
      <c r="V20" s="337">
        <f t="shared" si="7"/>
        <v>3661.4876033057849</v>
      </c>
      <c r="W20" s="337">
        <f t="shared" si="2"/>
        <v>4365.6198347107438</v>
      </c>
      <c r="X20" s="337">
        <f t="shared" si="2"/>
        <v>10530.247933884297</v>
      </c>
      <c r="Y20" s="337">
        <f t="shared" si="2"/>
        <v>7723.636363636364</v>
      </c>
      <c r="Z20" s="337">
        <f t="shared" si="2"/>
        <v>29561.652892561986</v>
      </c>
      <c r="AA20" s="337">
        <f t="shared" si="2"/>
        <v>51084.297520661159</v>
      </c>
      <c r="AB20" s="337">
        <f t="shared" si="2"/>
        <v>115933.88429752066</v>
      </c>
      <c r="AC20" s="337">
        <f t="shared" si="2"/>
        <v>74189.752066115703</v>
      </c>
      <c r="AD20" s="337">
        <f t="shared" si="2"/>
        <v>15405.619834710742</v>
      </c>
      <c r="AE20" s="337">
        <f t="shared" si="2"/>
        <v>2284.9586776859505</v>
      </c>
      <c r="AF20" s="337">
        <f t="shared" si="2"/>
        <v>727.93388429752076</v>
      </c>
      <c r="AG20" s="337">
        <f t="shared" si="2"/>
        <v>748.76033057851248</v>
      </c>
      <c r="AH20" s="343">
        <f t="shared" si="3"/>
        <v>316.2178512396693</v>
      </c>
      <c r="AJ20" s="83"/>
    </row>
    <row r="21" spans="1:36">
      <c r="A21" s="65">
        <f t="shared" si="4"/>
        <v>1922</v>
      </c>
      <c r="B21" s="84">
        <v>8126</v>
      </c>
      <c r="C21" s="77">
        <v>-901</v>
      </c>
      <c r="D21" s="78">
        <f t="shared" si="5"/>
        <v>-901</v>
      </c>
      <c r="E21" s="335">
        <v>28</v>
      </c>
      <c r="F21" s="341">
        <v>1927</v>
      </c>
      <c r="G21" s="337">
        <f t="shared" si="6"/>
        <v>16.129032258064516</v>
      </c>
      <c r="H21" s="337">
        <f t="shared" si="0"/>
        <v>474.58333333333331</v>
      </c>
      <c r="I21" s="337">
        <f t="shared" si="0"/>
        <v>346.19354838709677</v>
      </c>
      <c r="J21" s="337">
        <f t="shared" si="0"/>
        <v>604.80645161290317</v>
      </c>
      <c r="K21" s="337">
        <f t="shared" si="0"/>
        <v>2124.5357142857142</v>
      </c>
      <c r="L21" s="337">
        <f t="shared" si="0"/>
        <v>1786.4516129032259</v>
      </c>
      <c r="M21" s="337">
        <f t="shared" si="0"/>
        <v>3026.3333333333335</v>
      </c>
      <c r="N21" s="337">
        <f t="shared" si="0"/>
        <v>3373.2258064516127</v>
      </c>
      <c r="O21" s="337">
        <f t="shared" si="0"/>
        <v>2816</v>
      </c>
      <c r="P21" s="337">
        <f t="shared" si="0"/>
        <v>509.38709677419354</v>
      </c>
      <c r="Q21" s="337">
        <f t="shared" si="0"/>
        <v>68.645161290322577</v>
      </c>
      <c r="R21" s="337">
        <f t="shared" si="0"/>
        <v>62.3</v>
      </c>
      <c r="S21" s="342">
        <f t="shared" si="1"/>
        <v>909.8449586776859</v>
      </c>
      <c r="T21" s="339"/>
      <c r="U21" s="341">
        <v>1927</v>
      </c>
      <c r="V21" s="337">
        <f t="shared" si="7"/>
        <v>991.73553719008271</v>
      </c>
      <c r="W21" s="337">
        <f t="shared" si="2"/>
        <v>28239.669421487604</v>
      </c>
      <c r="X21" s="337">
        <f t="shared" si="2"/>
        <v>21286.611570247936</v>
      </c>
      <c r="Y21" s="337">
        <f t="shared" si="2"/>
        <v>37188.099173553717</v>
      </c>
      <c r="Z21" s="337">
        <f t="shared" si="2"/>
        <v>117990.74380165289</v>
      </c>
      <c r="AA21" s="337">
        <f t="shared" si="2"/>
        <v>109844.62809917355</v>
      </c>
      <c r="AB21" s="337">
        <f t="shared" si="2"/>
        <v>180079.33884297521</v>
      </c>
      <c r="AC21" s="337">
        <f t="shared" si="2"/>
        <v>207411.57024793391</v>
      </c>
      <c r="AD21" s="337">
        <f t="shared" si="2"/>
        <v>167563.63636363635</v>
      </c>
      <c r="AE21" s="337">
        <f t="shared" si="2"/>
        <v>31320.991735537191</v>
      </c>
      <c r="AF21" s="337">
        <f t="shared" si="2"/>
        <v>4220.8264462809911</v>
      </c>
      <c r="AG21" s="337">
        <f t="shared" si="2"/>
        <v>3707.1074380165292</v>
      </c>
      <c r="AH21" s="343">
        <f t="shared" si="3"/>
        <v>909.84495867768601</v>
      </c>
      <c r="AJ21" s="83"/>
    </row>
    <row r="22" spans="1:36">
      <c r="A22" s="65">
        <f t="shared" si="4"/>
        <v>1922</v>
      </c>
      <c r="B22" s="84">
        <v>8156</v>
      </c>
      <c r="C22" s="77">
        <v>-901</v>
      </c>
      <c r="D22" s="78">
        <f t="shared" si="5"/>
        <v>-901</v>
      </c>
      <c r="E22" s="335">
        <v>29</v>
      </c>
      <c r="F22" s="341">
        <v>1928</v>
      </c>
      <c r="G22" s="337">
        <f t="shared" si="6"/>
        <v>103.74193548387096</v>
      </c>
      <c r="H22" s="337">
        <f t="shared" si="0"/>
        <v>413.4</v>
      </c>
      <c r="I22" s="337">
        <f t="shared" si="0"/>
        <v>220.51612903225808</v>
      </c>
      <c r="J22" s="337">
        <f t="shared" si="0"/>
        <v>296.22580645161293</v>
      </c>
      <c r="K22" s="337">
        <f t="shared" si="0"/>
        <v>356</v>
      </c>
      <c r="L22" s="337">
        <f t="shared" si="0"/>
        <v>2796.0322580645161</v>
      </c>
      <c r="M22" s="337">
        <f t="shared" si="0"/>
        <v>2328</v>
      </c>
      <c r="N22" s="337">
        <f t="shared" si="0"/>
        <v>2261.9354838709678</v>
      </c>
      <c r="O22" s="337">
        <f t="shared" si="0"/>
        <v>417.33333333333331</v>
      </c>
      <c r="P22" s="337">
        <f t="shared" si="0"/>
        <v>78.774193548387103</v>
      </c>
      <c r="Q22" s="337">
        <f t="shared" si="0"/>
        <v>47.225806451612904</v>
      </c>
      <c r="R22" s="337">
        <f t="shared" si="0"/>
        <v>40.93333333333333</v>
      </c>
      <c r="S22" s="342">
        <f t="shared" si="1"/>
        <v>567.77256198347106</v>
      </c>
      <c r="T22" s="339"/>
      <c r="U22" s="341">
        <v>1928</v>
      </c>
      <c r="V22" s="337">
        <f t="shared" si="7"/>
        <v>6378.8429752066113</v>
      </c>
      <c r="W22" s="337">
        <f t="shared" si="2"/>
        <v>24599.008264462809</v>
      </c>
      <c r="X22" s="337">
        <f t="shared" si="2"/>
        <v>13559.008264462809</v>
      </c>
      <c r="Y22" s="337">
        <f t="shared" si="2"/>
        <v>18214.214876033056</v>
      </c>
      <c r="Z22" s="337">
        <f t="shared" si="2"/>
        <v>20477.355371900827</v>
      </c>
      <c r="AA22" s="337">
        <f t="shared" si="2"/>
        <v>171921.32231404958</v>
      </c>
      <c r="AB22" s="337">
        <f t="shared" si="2"/>
        <v>138525.61983471073</v>
      </c>
      <c r="AC22" s="337">
        <f t="shared" si="2"/>
        <v>139080.99173553719</v>
      </c>
      <c r="AD22" s="337">
        <f t="shared" si="2"/>
        <v>24833.057851239668</v>
      </c>
      <c r="AE22" s="337">
        <f t="shared" si="2"/>
        <v>4843.636363636364</v>
      </c>
      <c r="AF22" s="337">
        <f t="shared" si="2"/>
        <v>2903.8016528925618</v>
      </c>
      <c r="AG22" s="337">
        <f t="shared" si="2"/>
        <v>2435.7024793388427</v>
      </c>
      <c r="AH22" s="343">
        <f t="shared" si="3"/>
        <v>567.77256198347118</v>
      </c>
      <c r="AJ22" s="83"/>
    </row>
    <row r="23" spans="1:36">
      <c r="A23" s="65">
        <f t="shared" si="4"/>
        <v>1922</v>
      </c>
      <c r="B23" s="84">
        <v>8187</v>
      </c>
      <c r="C23" s="77">
        <v>-901</v>
      </c>
      <c r="D23" s="78">
        <f t="shared" si="5"/>
        <v>-901</v>
      </c>
      <c r="E23" s="335">
        <v>28</v>
      </c>
      <c r="F23" s="341">
        <v>1929</v>
      </c>
      <c r="G23" s="337">
        <f t="shared" si="6"/>
        <v>57.938709677419354</v>
      </c>
      <c r="H23" s="337">
        <f t="shared" si="0"/>
        <v>27.706666666666667</v>
      </c>
      <c r="I23" s="337">
        <f t="shared" si="0"/>
        <v>72.629032258064512</v>
      </c>
      <c r="J23" s="337">
        <f t="shared" si="0"/>
        <v>43.032258064516128</v>
      </c>
      <c r="K23" s="337">
        <f t="shared" si="0"/>
        <v>116</v>
      </c>
      <c r="L23" s="337">
        <f t="shared" si="0"/>
        <v>369.80645161290323</v>
      </c>
      <c r="M23" s="337">
        <f t="shared" si="0"/>
        <v>824.1</v>
      </c>
      <c r="N23" s="337">
        <f t="shared" si="0"/>
        <v>1757.741935483871</v>
      </c>
      <c r="O23" s="337">
        <f t="shared" si="0"/>
        <v>798.2</v>
      </c>
      <c r="P23" s="337">
        <f t="shared" si="0"/>
        <v>88.290322580645167</v>
      </c>
      <c r="Q23" s="337">
        <f t="shared" si="0"/>
        <v>29.35483870967742</v>
      </c>
      <c r="R23" s="337">
        <f t="shared" si="0"/>
        <v>11.513333333333334</v>
      </c>
      <c r="S23" s="342">
        <f t="shared" si="1"/>
        <v>254.03543801652893</v>
      </c>
      <c r="T23" s="339"/>
      <c r="U23" s="341">
        <v>1929</v>
      </c>
      <c r="V23" s="337">
        <f t="shared" si="7"/>
        <v>3562.5123966942142</v>
      </c>
      <c r="W23" s="337">
        <f t="shared" si="2"/>
        <v>1648.6611570247937</v>
      </c>
      <c r="X23" s="337">
        <f t="shared" si="2"/>
        <v>4465.7851239669417</v>
      </c>
      <c r="Y23" s="337">
        <f t="shared" si="2"/>
        <v>2645.9504132231405</v>
      </c>
      <c r="Z23" s="337">
        <f t="shared" si="2"/>
        <v>6442.3140495867774</v>
      </c>
      <c r="AA23" s="337">
        <f t="shared" si="2"/>
        <v>22738.512396694216</v>
      </c>
      <c r="AB23" s="337">
        <f t="shared" si="2"/>
        <v>49037.355371900827</v>
      </c>
      <c r="AC23" s="337">
        <f t="shared" si="2"/>
        <v>108079.33884297521</v>
      </c>
      <c r="AD23" s="337">
        <f t="shared" si="2"/>
        <v>47496.198347107435</v>
      </c>
      <c r="AE23" s="337">
        <f t="shared" si="2"/>
        <v>5428.7603305785124</v>
      </c>
      <c r="AF23" s="337">
        <f t="shared" si="2"/>
        <v>1804.9586776859503</v>
      </c>
      <c r="AG23" s="337">
        <f t="shared" si="2"/>
        <v>685.09090909090912</v>
      </c>
      <c r="AH23" s="343">
        <f t="shared" si="3"/>
        <v>254.0354380165289</v>
      </c>
      <c r="AI23" s="88"/>
      <c r="AJ23" s="83"/>
    </row>
    <row r="24" spans="1:36">
      <c r="A24" s="65">
        <f t="shared" si="4"/>
        <v>1922</v>
      </c>
      <c r="B24" s="84">
        <v>8217</v>
      </c>
      <c r="C24" s="77">
        <v>-901</v>
      </c>
      <c r="D24" s="78">
        <f t="shared" si="5"/>
        <v>-901</v>
      </c>
      <c r="E24" s="335">
        <v>28</v>
      </c>
      <c r="F24" s="341">
        <v>1930</v>
      </c>
      <c r="G24" s="337">
        <f t="shared" si="6"/>
        <v>4.4258064516129032</v>
      </c>
      <c r="H24" s="337">
        <f t="shared" si="0"/>
        <v>5.4566666666666652</v>
      </c>
      <c r="I24" s="337">
        <f t="shared" si="0"/>
        <v>297.2354838709677</v>
      </c>
      <c r="J24" s="337">
        <f t="shared" si="0"/>
        <v>237.38709677419354</v>
      </c>
      <c r="K24" s="337">
        <f t="shared" si="0"/>
        <v>480.85714285714283</v>
      </c>
      <c r="L24" s="337">
        <f t="shared" si="0"/>
        <v>989.22580645161293</v>
      </c>
      <c r="M24" s="337">
        <f t="shared" si="0"/>
        <v>1718</v>
      </c>
      <c r="N24" s="337">
        <f t="shared" si="0"/>
        <v>1558.7096774193549</v>
      </c>
      <c r="O24" s="337">
        <f t="shared" si="0"/>
        <v>912.16666666666663</v>
      </c>
      <c r="P24" s="337">
        <f t="shared" si="0"/>
        <v>95.225806451612897</v>
      </c>
      <c r="Q24" s="337">
        <f t="shared" si="0"/>
        <v>28.483870967741936</v>
      </c>
      <c r="R24" s="337">
        <f t="shared" si="0"/>
        <v>27.366666666666667</v>
      </c>
      <c r="S24" s="342">
        <f t="shared" si="1"/>
        <v>382.58221487603316</v>
      </c>
      <c r="T24" s="339"/>
      <c r="U24" s="341">
        <v>1930</v>
      </c>
      <c r="V24" s="337">
        <f t="shared" si="7"/>
        <v>272.13223140495865</v>
      </c>
      <c r="W24" s="337">
        <f t="shared" si="2"/>
        <v>324.69421487603296</v>
      </c>
      <c r="X24" s="337">
        <f t="shared" si="2"/>
        <v>18276.297520661152</v>
      </c>
      <c r="Y24" s="337">
        <f t="shared" si="2"/>
        <v>14596.363636363636</v>
      </c>
      <c r="Z24" s="337">
        <f t="shared" si="2"/>
        <v>26705.454545454548</v>
      </c>
      <c r="AA24" s="337">
        <f t="shared" si="2"/>
        <v>60825.123966942148</v>
      </c>
      <c r="AB24" s="337">
        <f t="shared" si="2"/>
        <v>102228.09917355371</v>
      </c>
      <c r="AC24" s="337">
        <f t="shared" si="2"/>
        <v>95841.322314049597</v>
      </c>
      <c r="AD24" s="337">
        <f t="shared" si="2"/>
        <v>54277.685950413223</v>
      </c>
      <c r="AE24" s="337">
        <f t="shared" si="2"/>
        <v>5855.2066115702473</v>
      </c>
      <c r="AF24" s="337">
        <f t="shared" si="2"/>
        <v>1751.404958677686</v>
      </c>
      <c r="AG24" s="337">
        <f t="shared" si="2"/>
        <v>1628.4297520661157</v>
      </c>
      <c r="AH24" s="343">
        <f t="shared" si="3"/>
        <v>382.58221487603305</v>
      </c>
      <c r="AI24" s="88"/>
      <c r="AJ24" s="83"/>
    </row>
    <row r="25" spans="1:36">
      <c r="A25" s="65">
        <f t="shared" si="4"/>
        <v>1922</v>
      </c>
      <c r="B25" s="84">
        <v>8248</v>
      </c>
      <c r="C25" s="77">
        <v>-901</v>
      </c>
      <c r="D25" s="78">
        <f t="shared" si="5"/>
        <v>-901</v>
      </c>
      <c r="E25" s="335">
        <v>28</v>
      </c>
      <c r="F25" s="341">
        <v>1931</v>
      </c>
      <c r="G25" s="337">
        <f t="shared" si="6"/>
        <v>60.774193548387096</v>
      </c>
      <c r="H25" s="337">
        <f t="shared" si="0"/>
        <v>210.16666666666666</v>
      </c>
      <c r="I25" s="337">
        <f t="shared" si="0"/>
        <v>101.51612903225806</v>
      </c>
      <c r="J25" s="337">
        <f t="shared" si="0"/>
        <v>81.032258064516128</v>
      </c>
      <c r="K25" s="337">
        <f t="shared" si="0"/>
        <v>157.21428571428572</v>
      </c>
      <c r="L25" s="337">
        <f t="shared" si="0"/>
        <v>353.74193548387098</v>
      </c>
      <c r="M25" s="337">
        <f t="shared" si="0"/>
        <v>746.86666666666667</v>
      </c>
      <c r="N25" s="337">
        <f t="shared" si="0"/>
        <v>582.9677419354839</v>
      </c>
      <c r="O25" s="337">
        <f t="shared" si="0"/>
        <v>138.57666666666668</v>
      </c>
      <c r="P25" s="337">
        <f t="shared" si="0"/>
        <v>1.9709677419354834</v>
      </c>
      <c r="Q25" s="337">
        <f t="shared" si="0"/>
        <v>2.0096774193548388</v>
      </c>
      <c r="R25" s="337">
        <f t="shared" si="0"/>
        <v>18.596666666666668</v>
      </c>
      <c r="S25" s="342">
        <f t="shared" si="1"/>
        <v>147.83325619834713</v>
      </c>
      <c r="T25" s="339"/>
      <c r="U25" s="341">
        <v>1931</v>
      </c>
      <c r="V25" s="337">
        <f t="shared" si="7"/>
        <v>3736.8595041322315</v>
      </c>
      <c r="W25" s="337">
        <f t="shared" si="2"/>
        <v>12505.785123966944</v>
      </c>
      <c r="X25" s="337">
        <f t="shared" si="2"/>
        <v>6241.9834710743798</v>
      </c>
      <c r="Y25" s="337">
        <f t="shared" si="2"/>
        <v>4982.4793388429753</v>
      </c>
      <c r="Z25" s="337">
        <f t="shared" si="2"/>
        <v>8731.2396694214876</v>
      </c>
      <c r="AA25" s="337">
        <f t="shared" si="2"/>
        <v>21750.74380165289</v>
      </c>
      <c r="AB25" s="337">
        <f t="shared" si="2"/>
        <v>44441.652892561986</v>
      </c>
      <c r="AC25" s="337">
        <f t="shared" si="2"/>
        <v>35845.289256198346</v>
      </c>
      <c r="AD25" s="337">
        <f t="shared" si="2"/>
        <v>8245.8842975206626</v>
      </c>
      <c r="AE25" s="337">
        <f t="shared" si="2"/>
        <v>121.19008264462805</v>
      </c>
      <c r="AF25" s="337">
        <f t="shared" si="2"/>
        <v>123.5702479338843</v>
      </c>
      <c r="AG25" s="337">
        <f t="shared" si="2"/>
        <v>1106.5785123966941</v>
      </c>
      <c r="AH25" s="343">
        <f t="shared" si="3"/>
        <v>147.8332561983471</v>
      </c>
      <c r="AI25" s="88"/>
      <c r="AJ25" s="83"/>
    </row>
    <row r="26" spans="1:36">
      <c r="A26" s="65">
        <f t="shared" si="4"/>
        <v>1922</v>
      </c>
      <c r="B26" s="84">
        <v>8279</v>
      </c>
      <c r="C26" s="77">
        <v>-901</v>
      </c>
      <c r="D26" s="78">
        <f t="shared" si="5"/>
        <v>-901</v>
      </c>
      <c r="E26" s="335">
        <v>29</v>
      </c>
      <c r="F26" s="341">
        <v>1932</v>
      </c>
      <c r="G26" s="337">
        <f t="shared" si="6"/>
        <v>32.07741935483871</v>
      </c>
      <c r="H26" s="337">
        <f t="shared" si="0"/>
        <v>56.666666666666664</v>
      </c>
      <c r="I26" s="337">
        <f t="shared" si="0"/>
        <v>311.12903225806451</v>
      </c>
      <c r="J26" s="337">
        <f t="shared" si="0"/>
        <v>351.93548387096774</v>
      </c>
      <c r="K26" s="337">
        <f t="shared" si="0"/>
        <v>763.34482758620686</v>
      </c>
      <c r="L26" s="337">
        <f t="shared" si="0"/>
        <v>1057.5483870967741</v>
      </c>
      <c r="M26" s="337">
        <f t="shared" si="0"/>
        <v>1718.3333333333333</v>
      </c>
      <c r="N26" s="337">
        <f t="shared" si="0"/>
        <v>3142.5806451612902</v>
      </c>
      <c r="O26" s="337">
        <f t="shared" si="0"/>
        <v>2399.3333333333335</v>
      </c>
      <c r="P26" s="337">
        <f t="shared" si="0"/>
        <v>509.80645161290323</v>
      </c>
      <c r="Q26" s="337">
        <f t="shared" si="0"/>
        <v>41.838709677419352</v>
      </c>
      <c r="R26" s="337">
        <f t="shared" si="0"/>
        <v>29.233333333333334</v>
      </c>
      <c r="S26" s="342">
        <f t="shared" si="1"/>
        <v>628.95550413223145</v>
      </c>
      <c r="T26" s="339"/>
      <c r="U26" s="341">
        <v>1932</v>
      </c>
      <c r="V26" s="337">
        <f t="shared" si="7"/>
        <v>1972.3636363636363</v>
      </c>
      <c r="W26" s="337">
        <f t="shared" si="2"/>
        <v>3371.9008264462809</v>
      </c>
      <c r="X26" s="337">
        <f t="shared" si="2"/>
        <v>19130.578512396696</v>
      </c>
      <c r="Y26" s="337">
        <f t="shared" si="2"/>
        <v>21639.669421487604</v>
      </c>
      <c r="Z26" s="337">
        <f t="shared" si="2"/>
        <v>43908.099173553725</v>
      </c>
      <c r="AA26" s="337">
        <f t="shared" si="2"/>
        <v>65026.115702479343</v>
      </c>
      <c r="AB26" s="337">
        <f t="shared" si="2"/>
        <v>102247.93388429753</v>
      </c>
      <c r="AC26" s="337">
        <f t="shared" si="2"/>
        <v>193229.7520661157</v>
      </c>
      <c r="AD26" s="337">
        <f t="shared" si="2"/>
        <v>142770.2479338843</v>
      </c>
      <c r="AE26" s="337">
        <f t="shared" si="2"/>
        <v>31346.776859504131</v>
      </c>
      <c r="AF26" s="337">
        <f t="shared" si="2"/>
        <v>2572.5619834710742</v>
      </c>
      <c r="AG26" s="337">
        <f t="shared" si="2"/>
        <v>1739.5041322314048</v>
      </c>
      <c r="AH26" s="343">
        <f t="shared" si="3"/>
        <v>628.95550413223134</v>
      </c>
      <c r="AI26" s="88"/>
      <c r="AJ26" s="83"/>
    </row>
    <row r="27" spans="1:36">
      <c r="A27" s="65">
        <f t="shared" si="4"/>
        <v>1922</v>
      </c>
      <c r="B27" s="84">
        <v>8309</v>
      </c>
      <c r="C27" s="77">
        <v>-901</v>
      </c>
      <c r="D27" s="78">
        <f t="shared" si="5"/>
        <v>-901</v>
      </c>
      <c r="E27" s="335">
        <v>28</v>
      </c>
      <c r="F27" s="341">
        <v>1933</v>
      </c>
      <c r="G27" s="337">
        <f t="shared" si="6"/>
        <v>55.483870967741936</v>
      </c>
      <c r="H27" s="337">
        <f t="shared" si="0"/>
        <v>63.56666666666667</v>
      </c>
      <c r="I27" s="337">
        <f t="shared" si="0"/>
        <v>81.258064516129039</v>
      </c>
      <c r="J27" s="337">
        <f t="shared" si="0"/>
        <v>90.806451612903231</v>
      </c>
      <c r="K27" s="337">
        <f t="shared" si="0"/>
        <v>177.89285714285714</v>
      </c>
      <c r="L27" s="337">
        <f t="shared" si="0"/>
        <v>354.64516129032256</v>
      </c>
      <c r="M27" s="337">
        <f t="shared" si="0"/>
        <v>933.9666666666667</v>
      </c>
      <c r="N27" s="337">
        <f t="shared" si="0"/>
        <v>1460.3870967741937</v>
      </c>
      <c r="O27" s="337">
        <f t="shared" si="0"/>
        <v>1714.4666666666667</v>
      </c>
      <c r="P27" s="337">
        <f t="shared" si="0"/>
        <v>142.32258064516128</v>
      </c>
      <c r="Q27" s="337">
        <f t="shared" si="0"/>
        <v>17.677419354838708</v>
      </c>
      <c r="R27" s="337">
        <f t="shared" si="0"/>
        <v>13.933333333333334</v>
      </c>
      <c r="S27" s="342">
        <f t="shared" si="1"/>
        <v>307.51537190082644</v>
      </c>
      <c r="T27" s="339"/>
      <c r="U27" s="341">
        <v>1933</v>
      </c>
      <c r="V27" s="337">
        <f t="shared" si="7"/>
        <v>3411.5702479338843</v>
      </c>
      <c r="W27" s="337">
        <f t="shared" si="2"/>
        <v>3782.4793388429753</v>
      </c>
      <c r="X27" s="337">
        <f t="shared" si="2"/>
        <v>4996.363636363636</v>
      </c>
      <c r="Y27" s="337">
        <f t="shared" si="2"/>
        <v>5583.4710743801652</v>
      </c>
      <c r="Z27" s="337">
        <f t="shared" si="2"/>
        <v>9879.6694214876043</v>
      </c>
      <c r="AA27" s="337">
        <f t="shared" si="2"/>
        <v>21806.280991735537</v>
      </c>
      <c r="AB27" s="337">
        <f t="shared" si="2"/>
        <v>55574.876033057844</v>
      </c>
      <c r="AC27" s="337">
        <f t="shared" si="2"/>
        <v>89795.702479338841</v>
      </c>
      <c r="AD27" s="337">
        <f t="shared" si="2"/>
        <v>102017.85123966943</v>
      </c>
      <c r="AE27" s="337">
        <f t="shared" si="2"/>
        <v>8751.0743801652879</v>
      </c>
      <c r="AF27" s="337">
        <f t="shared" si="2"/>
        <v>1086.9421487603306</v>
      </c>
      <c r="AG27" s="337">
        <f t="shared" si="2"/>
        <v>829.09090909090912</v>
      </c>
      <c r="AH27" s="343">
        <f t="shared" si="3"/>
        <v>307.51537190082638</v>
      </c>
      <c r="AI27" s="88"/>
      <c r="AJ27" s="83"/>
    </row>
    <row r="28" spans="1:36">
      <c r="A28" s="65">
        <f t="shared" si="4"/>
        <v>1923</v>
      </c>
      <c r="B28" s="388">
        <v>8340</v>
      </c>
      <c r="C28" s="393">
        <v>50</v>
      </c>
      <c r="D28" s="391">
        <f t="shared" si="5"/>
        <v>3.0743801652892562</v>
      </c>
      <c r="E28" s="335">
        <v>28</v>
      </c>
      <c r="F28" s="341">
        <v>1934</v>
      </c>
      <c r="G28" s="337">
        <f t="shared" si="6"/>
        <v>71.290322580645167</v>
      </c>
      <c r="H28" s="337">
        <f t="shared" si="0"/>
        <v>82.166666666666671</v>
      </c>
      <c r="I28" s="337">
        <f t="shared" si="0"/>
        <v>255.70967741935485</v>
      </c>
      <c r="J28" s="337">
        <f t="shared" si="0"/>
        <v>422.38709677419354</v>
      </c>
      <c r="K28" s="337">
        <f t="shared" si="0"/>
        <v>533.25</v>
      </c>
      <c r="L28" s="337">
        <f t="shared" si="0"/>
        <v>882.93548387096769</v>
      </c>
      <c r="M28" s="337">
        <f t="shared" si="0"/>
        <v>751.13333333333333</v>
      </c>
      <c r="N28" s="337">
        <f t="shared" si="0"/>
        <v>417.83870967741933</v>
      </c>
      <c r="O28" s="337">
        <f t="shared" si="0"/>
        <v>200.06666666666666</v>
      </c>
      <c r="P28" s="337">
        <f t="shared" si="0"/>
        <v>18.048387096774192</v>
      </c>
      <c r="Q28" s="337">
        <f t="shared" si="0"/>
        <v>8.9838709677419359</v>
      </c>
      <c r="R28" s="337">
        <f t="shared" si="0"/>
        <v>24.87</v>
      </c>
      <c r="S28" s="342">
        <f t="shared" si="1"/>
        <v>220.30631404958683</v>
      </c>
      <c r="T28" s="339"/>
      <c r="U28" s="341">
        <v>1934</v>
      </c>
      <c r="V28" s="337">
        <f t="shared" si="7"/>
        <v>4383.4710743801652</v>
      </c>
      <c r="W28" s="337">
        <f t="shared" si="2"/>
        <v>4889.2561983471069</v>
      </c>
      <c r="X28" s="337">
        <f t="shared" si="2"/>
        <v>15722.975206611571</v>
      </c>
      <c r="Y28" s="337">
        <f t="shared" si="2"/>
        <v>25971.570247933883</v>
      </c>
      <c r="Z28" s="337">
        <f t="shared" si="2"/>
        <v>29615.206611570247</v>
      </c>
      <c r="AA28" s="337">
        <f t="shared" si="2"/>
        <v>54289.586776859498</v>
      </c>
      <c r="AB28" s="337">
        <f t="shared" si="2"/>
        <v>44695.537190082643</v>
      </c>
      <c r="AC28" s="337">
        <f t="shared" si="2"/>
        <v>25691.900826446283</v>
      </c>
      <c r="AD28" s="337">
        <f t="shared" si="2"/>
        <v>11904.793388429753</v>
      </c>
      <c r="AE28" s="337">
        <f t="shared" si="2"/>
        <v>1109.7520661157025</v>
      </c>
      <c r="AF28" s="337">
        <f t="shared" si="2"/>
        <v>552.39669421487599</v>
      </c>
      <c r="AG28" s="337">
        <f t="shared" si="2"/>
        <v>1479.8677685950415</v>
      </c>
      <c r="AH28" s="343">
        <f t="shared" si="3"/>
        <v>220.30631404958677</v>
      </c>
      <c r="AI28" s="88"/>
      <c r="AJ28" s="83"/>
    </row>
    <row r="29" spans="1:36">
      <c r="A29" s="65">
        <f t="shared" si="4"/>
        <v>1923</v>
      </c>
      <c r="B29" s="388">
        <v>8370</v>
      </c>
      <c r="C29" s="393">
        <v>90.566666666666663</v>
      </c>
      <c r="D29" s="391">
        <f t="shared" si="5"/>
        <v>5.3890909090909087</v>
      </c>
      <c r="E29" s="335">
        <v>28</v>
      </c>
      <c r="F29" s="341">
        <v>1935</v>
      </c>
      <c r="G29" s="337">
        <f t="shared" si="6"/>
        <v>28.661290322580644</v>
      </c>
      <c r="H29" s="337">
        <f t="shared" si="0"/>
        <v>159.4</v>
      </c>
      <c r="I29" s="337">
        <f t="shared" si="0"/>
        <v>158.32258064516128</v>
      </c>
      <c r="J29" s="337">
        <f t="shared" si="0"/>
        <v>308.70967741935482</v>
      </c>
      <c r="K29" s="337">
        <f t="shared" si="0"/>
        <v>485.07142857142856</v>
      </c>
      <c r="L29" s="337">
        <f t="shared" si="0"/>
        <v>550.41935483870964</v>
      </c>
      <c r="M29" s="337">
        <f t="shared" si="0"/>
        <v>3138.6666666666665</v>
      </c>
      <c r="N29" s="337">
        <f t="shared" si="0"/>
        <v>3285.483870967742</v>
      </c>
      <c r="O29" s="337">
        <f t="shared" si="0"/>
        <v>1987.6</v>
      </c>
      <c r="P29" s="337">
        <f t="shared" si="0"/>
        <v>235.61290322580646</v>
      </c>
      <c r="Q29" s="337">
        <f t="shared" si="0"/>
        <v>49.29032258064516</v>
      </c>
      <c r="R29" s="337">
        <f t="shared" si="0"/>
        <v>35.333333333333336</v>
      </c>
      <c r="S29" s="342">
        <f t="shared" si="1"/>
        <v>627.41851239669427</v>
      </c>
      <c r="T29" s="339"/>
      <c r="U29" s="341">
        <v>1935</v>
      </c>
      <c r="V29" s="337">
        <f t="shared" si="7"/>
        <v>1762.3140495867769</v>
      </c>
      <c r="W29" s="337">
        <f t="shared" si="2"/>
        <v>9484.9586776859505</v>
      </c>
      <c r="X29" s="337">
        <f t="shared" si="2"/>
        <v>9734.8760330578516</v>
      </c>
      <c r="Y29" s="337">
        <f t="shared" si="2"/>
        <v>18981.81818181818</v>
      </c>
      <c r="Z29" s="337">
        <f t="shared" si="2"/>
        <v>26939.504132231406</v>
      </c>
      <c r="AA29" s="337">
        <f t="shared" si="2"/>
        <v>33843.966942148763</v>
      </c>
      <c r="AB29" s="337">
        <f t="shared" si="2"/>
        <v>186763.63636363635</v>
      </c>
      <c r="AC29" s="337">
        <f t="shared" si="2"/>
        <v>202016.52892561984</v>
      </c>
      <c r="AD29" s="337">
        <f t="shared" si="2"/>
        <v>118270.41322314049</v>
      </c>
      <c r="AE29" s="337">
        <f t="shared" si="2"/>
        <v>14487.272727272726</v>
      </c>
      <c r="AF29" s="337">
        <f t="shared" si="2"/>
        <v>3030.7438016528927</v>
      </c>
      <c r="AG29" s="337">
        <f t="shared" si="2"/>
        <v>2102.4793388429753</v>
      </c>
      <c r="AH29" s="343">
        <f t="shared" si="3"/>
        <v>627.41851239669427</v>
      </c>
      <c r="AI29" s="88"/>
      <c r="AJ29" s="83"/>
    </row>
    <row r="30" spans="1:36">
      <c r="A30" s="65">
        <f t="shared" si="4"/>
        <v>1923</v>
      </c>
      <c r="B30" s="388">
        <v>8401</v>
      </c>
      <c r="C30" s="393">
        <v>833.38709677419354</v>
      </c>
      <c r="D30" s="391">
        <f t="shared" si="5"/>
        <v>51.242975206611568</v>
      </c>
      <c r="E30" s="335">
        <v>29</v>
      </c>
      <c r="F30" s="341">
        <v>1936</v>
      </c>
      <c r="G30" s="337">
        <f t="shared" si="6"/>
        <v>44.29032258064516</v>
      </c>
      <c r="H30" s="337">
        <f t="shared" si="0"/>
        <v>142.96666666666667</v>
      </c>
      <c r="I30" s="337">
        <f t="shared" si="0"/>
        <v>115.29032258064517</v>
      </c>
      <c r="J30" s="337">
        <f t="shared" si="0"/>
        <v>932</v>
      </c>
      <c r="K30" s="337">
        <f t="shared" si="0"/>
        <v>1982.8965517241379</v>
      </c>
      <c r="L30" s="337">
        <f t="shared" si="0"/>
        <v>1610.6451612903227</v>
      </c>
      <c r="M30" s="337">
        <f t="shared" si="0"/>
        <v>3013.6666666666665</v>
      </c>
      <c r="N30" s="337">
        <f t="shared" si="0"/>
        <v>3440.9677419354839</v>
      </c>
      <c r="O30" s="337">
        <f t="shared" si="0"/>
        <v>2044.7333333333333</v>
      </c>
      <c r="P30" s="337">
        <f t="shared" si="0"/>
        <v>375.74193548387098</v>
      </c>
      <c r="Q30" s="337">
        <f t="shared" si="0"/>
        <v>61.645161290322584</v>
      </c>
      <c r="R30" s="337">
        <f t="shared" si="0"/>
        <v>59.133333333333333</v>
      </c>
      <c r="S30" s="342">
        <f t="shared" si="1"/>
        <v>831.70314049586761</v>
      </c>
      <c r="T30" s="339"/>
      <c r="U30" s="341">
        <v>1936</v>
      </c>
      <c r="V30" s="337">
        <f t="shared" si="7"/>
        <v>2723.3057851239669</v>
      </c>
      <c r="W30" s="337">
        <f t="shared" si="2"/>
        <v>8507.1074380165301</v>
      </c>
      <c r="X30" s="337">
        <f t="shared" si="2"/>
        <v>7088.9256198347102</v>
      </c>
      <c r="Y30" s="337">
        <f t="shared" si="2"/>
        <v>57306.446280991739</v>
      </c>
      <c r="Z30" s="337">
        <f t="shared" si="2"/>
        <v>114057.52066115703</v>
      </c>
      <c r="AA30" s="337">
        <f t="shared" si="2"/>
        <v>99034.710743801654</v>
      </c>
      <c r="AB30" s="337">
        <f t="shared" si="2"/>
        <v>179325.61983471076</v>
      </c>
      <c r="AC30" s="337">
        <f t="shared" si="2"/>
        <v>211576.85950413224</v>
      </c>
      <c r="AD30" s="337">
        <f t="shared" si="2"/>
        <v>121670.0826446281</v>
      </c>
      <c r="AE30" s="337">
        <f t="shared" si="2"/>
        <v>23103.471074380166</v>
      </c>
      <c r="AF30" s="337">
        <f t="shared" si="2"/>
        <v>3790.413223140496</v>
      </c>
      <c r="AG30" s="337">
        <f t="shared" si="2"/>
        <v>3518.677685950413</v>
      </c>
      <c r="AH30" s="343">
        <f t="shared" si="3"/>
        <v>831.70314049586784</v>
      </c>
      <c r="AI30" s="88"/>
      <c r="AJ30" s="83"/>
    </row>
    <row r="31" spans="1:36">
      <c r="A31" s="65">
        <f t="shared" si="4"/>
        <v>1923</v>
      </c>
      <c r="B31" s="388">
        <v>8432</v>
      </c>
      <c r="C31" s="393">
        <v>563.51612903225805</v>
      </c>
      <c r="D31" s="391">
        <f t="shared" si="5"/>
        <v>34.649256198347111</v>
      </c>
      <c r="E31" s="335">
        <v>28</v>
      </c>
      <c r="F31" s="341">
        <v>1937</v>
      </c>
      <c r="G31" s="337">
        <f t="shared" si="6"/>
        <v>69.193548387096769</v>
      </c>
      <c r="H31" s="337">
        <f t="shared" si="0"/>
        <v>46.56666666666667</v>
      </c>
      <c r="I31" s="337">
        <f t="shared" si="0"/>
        <v>58.548387096774192</v>
      </c>
      <c r="J31" s="337">
        <f t="shared" si="0"/>
        <v>130.45161290322579</v>
      </c>
      <c r="K31" s="337">
        <f t="shared" si="0"/>
        <v>752.82142857142856</v>
      </c>
      <c r="L31" s="337">
        <f t="shared" si="0"/>
        <v>1028.0967741935483</v>
      </c>
      <c r="M31" s="337">
        <f t="shared" si="0"/>
        <v>2222.6666666666665</v>
      </c>
      <c r="N31" s="337">
        <f t="shared" si="0"/>
        <v>3684.516129032258</v>
      </c>
      <c r="O31" s="337">
        <f t="shared" si="0"/>
        <v>1235.4333333333334</v>
      </c>
      <c r="P31" s="337">
        <f t="shared" si="0"/>
        <v>160.29032258064515</v>
      </c>
      <c r="Q31" s="337">
        <f t="shared" si="0"/>
        <v>24.70967741935484</v>
      </c>
      <c r="R31" s="337">
        <f t="shared" si="0"/>
        <v>11.7</v>
      </c>
      <c r="S31" s="342">
        <f t="shared" si="1"/>
        <v>568.06611570247935</v>
      </c>
      <c r="T31" s="339"/>
      <c r="U31" s="341">
        <v>1937</v>
      </c>
      <c r="V31" s="337">
        <f t="shared" si="7"/>
        <v>4254.545454545455</v>
      </c>
      <c r="W31" s="337">
        <f t="shared" si="2"/>
        <v>2770.909090909091</v>
      </c>
      <c r="X31" s="337">
        <f t="shared" si="2"/>
        <v>3600</v>
      </c>
      <c r="Y31" s="337">
        <f t="shared" si="2"/>
        <v>8021.1570247933878</v>
      </c>
      <c r="Z31" s="337">
        <f t="shared" si="2"/>
        <v>41809.586776859505</v>
      </c>
      <c r="AA31" s="337">
        <f t="shared" si="2"/>
        <v>63215.20661157024</v>
      </c>
      <c r="AB31" s="337">
        <f t="shared" si="2"/>
        <v>132257.85123966943</v>
      </c>
      <c r="AC31" s="337">
        <f t="shared" si="2"/>
        <v>226552.06611570247</v>
      </c>
      <c r="AD31" s="337">
        <f t="shared" si="2"/>
        <v>73513.388429752071</v>
      </c>
      <c r="AE31" s="337">
        <f t="shared" si="2"/>
        <v>9855.8677685950424</v>
      </c>
      <c r="AF31" s="337">
        <f t="shared" si="2"/>
        <v>1519.3388429752067</v>
      </c>
      <c r="AG31" s="337">
        <f t="shared" si="2"/>
        <v>696.19834710743805</v>
      </c>
      <c r="AH31" s="343">
        <f t="shared" si="3"/>
        <v>568.06611570247924</v>
      </c>
      <c r="AI31" s="88"/>
      <c r="AJ31" s="83"/>
    </row>
    <row r="32" spans="1:36">
      <c r="A32" s="65">
        <f t="shared" si="4"/>
        <v>1923</v>
      </c>
      <c r="B32" s="388">
        <v>8460</v>
      </c>
      <c r="C32" s="393">
        <v>520.85714285714289</v>
      </c>
      <c r="D32" s="391">
        <f t="shared" si="5"/>
        <v>28.926942148760329</v>
      </c>
      <c r="E32" s="335">
        <v>28</v>
      </c>
      <c r="F32" s="341">
        <v>1938</v>
      </c>
      <c r="G32" s="337">
        <f t="shared" si="6"/>
        <v>26.20967741935484</v>
      </c>
      <c r="H32" s="337">
        <f t="shared" si="6"/>
        <v>190.2</v>
      </c>
      <c r="I32" s="337">
        <f t="shared" si="6"/>
        <v>1665.4193548387098</v>
      </c>
      <c r="J32" s="337">
        <f t="shared" si="6"/>
        <v>375.80645161290323</v>
      </c>
      <c r="K32" s="337">
        <f t="shared" si="6"/>
        <v>915.07142857142856</v>
      </c>
      <c r="L32" s="337">
        <f t="shared" si="6"/>
        <v>2291.9354838709678</v>
      </c>
      <c r="M32" s="337">
        <f t="shared" si="6"/>
        <v>3167.3333333333335</v>
      </c>
      <c r="N32" s="337">
        <f t="shared" si="6"/>
        <v>5397.0967741935483</v>
      </c>
      <c r="O32" s="337">
        <f t="shared" si="6"/>
        <v>3458</v>
      </c>
      <c r="P32" s="337">
        <f t="shared" si="6"/>
        <v>572.83870967741939</v>
      </c>
      <c r="Q32" s="337">
        <f t="shared" si="6"/>
        <v>68.064516129032256</v>
      </c>
      <c r="R32" s="337">
        <f t="shared" si="6"/>
        <v>38.333333333333336</v>
      </c>
      <c r="S32" s="342">
        <f t="shared" si="1"/>
        <v>1097.963305785124</v>
      </c>
      <c r="T32" s="339"/>
      <c r="U32" s="341">
        <v>1938</v>
      </c>
      <c r="V32" s="337">
        <f t="shared" si="7"/>
        <v>1611.5702479338843</v>
      </c>
      <c r="W32" s="337">
        <f t="shared" si="7"/>
        <v>11317.685950413223</v>
      </c>
      <c r="X32" s="337">
        <f t="shared" si="7"/>
        <v>102402.64462809917</v>
      </c>
      <c r="Y32" s="337">
        <f t="shared" si="7"/>
        <v>23107.438016528926</v>
      </c>
      <c r="Z32" s="337">
        <f t="shared" si="7"/>
        <v>50820.495867768594</v>
      </c>
      <c r="AA32" s="337">
        <f t="shared" si="7"/>
        <v>140925.61983471076</v>
      </c>
      <c r="AB32" s="337">
        <f t="shared" si="7"/>
        <v>188469.42148760331</v>
      </c>
      <c r="AC32" s="337">
        <f t="shared" si="7"/>
        <v>331854.54545454547</v>
      </c>
      <c r="AD32" s="337">
        <f t="shared" si="7"/>
        <v>205765.28925619833</v>
      </c>
      <c r="AE32" s="337">
        <f t="shared" si="7"/>
        <v>35222.479338842975</v>
      </c>
      <c r="AF32" s="337">
        <f t="shared" si="7"/>
        <v>4185.1239669421484</v>
      </c>
      <c r="AG32" s="337">
        <f t="shared" si="7"/>
        <v>2280.9917355371899</v>
      </c>
      <c r="AH32" s="343">
        <f t="shared" si="3"/>
        <v>1097.963305785124</v>
      </c>
      <c r="AI32" s="88"/>
      <c r="AJ32" s="83"/>
    </row>
    <row r="33" spans="1:36">
      <c r="A33" s="65">
        <f t="shared" si="4"/>
        <v>1923</v>
      </c>
      <c r="B33" s="388">
        <v>8491</v>
      </c>
      <c r="C33" s="393">
        <v>926.93548387096769</v>
      </c>
      <c r="D33" s="391">
        <f t="shared" si="5"/>
        <v>56.995041322314052</v>
      </c>
      <c r="E33" s="335">
        <v>28</v>
      </c>
      <c r="F33" s="341">
        <v>1939</v>
      </c>
      <c r="G33" s="337">
        <f t="shared" si="6"/>
        <v>60.838709677419352</v>
      </c>
      <c r="H33" s="337">
        <f t="shared" si="6"/>
        <v>104.33333333333333</v>
      </c>
      <c r="I33" s="337">
        <f t="shared" si="6"/>
        <v>130.45161290322579</v>
      </c>
      <c r="J33" s="337">
        <f t="shared" si="6"/>
        <v>128.25806451612902</v>
      </c>
      <c r="K33" s="337">
        <f t="shared" si="6"/>
        <v>157.82142857142858</v>
      </c>
      <c r="L33" s="337">
        <f t="shared" si="6"/>
        <v>686.32258064516134</v>
      </c>
      <c r="M33" s="337">
        <f t="shared" si="6"/>
        <v>1520.5666666666666</v>
      </c>
      <c r="N33" s="337">
        <f t="shared" si="6"/>
        <v>746.93548387096769</v>
      </c>
      <c r="O33" s="337">
        <f t="shared" si="6"/>
        <v>181.33333333333334</v>
      </c>
      <c r="P33" s="337">
        <f t="shared" si="6"/>
        <v>18.629032258064516</v>
      </c>
      <c r="Q33" s="337">
        <f t="shared" si="6"/>
        <v>9.8548387096774199</v>
      </c>
      <c r="R33" s="337">
        <f t="shared" si="6"/>
        <v>9.8366666666666678</v>
      </c>
      <c r="S33" s="342">
        <f t="shared" si="1"/>
        <v>226.35590082644632</v>
      </c>
      <c r="T33" s="339"/>
      <c r="U33" s="341">
        <v>1939</v>
      </c>
      <c r="V33" s="337">
        <f t="shared" si="7"/>
        <v>3740.8264462809921</v>
      </c>
      <c r="W33" s="337">
        <f t="shared" si="7"/>
        <v>6208.2644628099169</v>
      </c>
      <c r="X33" s="337">
        <f t="shared" si="7"/>
        <v>8021.1570247933878</v>
      </c>
      <c r="Y33" s="337">
        <f t="shared" si="7"/>
        <v>7886.2809917355371</v>
      </c>
      <c r="Z33" s="337">
        <f t="shared" si="7"/>
        <v>8764.9586776859505</v>
      </c>
      <c r="AA33" s="337">
        <f t="shared" si="7"/>
        <v>42200.330578512403</v>
      </c>
      <c r="AB33" s="337">
        <f t="shared" si="7"/>
        <v>90480</v>
      </c>
      <c r="AC33" s="337">
        <f t="shared" si="7"/>
        <v>45927.272727272728</v>
      </c>
      <c r="AD33" s="337">
        <f t="shared" si="7"/>
        <v>10790.082644628099</v>
      </c>
      <c r="AE33" s="337">
        <f t="shared" si="7"/>
        <v>1145.4545454545455</v>
      </c>
      <c r="AF33" s="337">
        <f t="shared" si="7"/>
        <v>605.95041322314046</v>
      </c>
      <c r="AG33" s="337">
        <f t="shared" si="7"/>
        <v>585.32231404958691</v>
      </c>
      <c r="AH33" s="343">
        <f t="shared" si="3"/>
        <v>226.35590082644632</v>
      </c>
      <c r="AI33" s="88"/>
      <c r="AJ33" s="83"/>
    </row>
    <row r="34" spans="1:36">
      <c r="A34" s="65">
        <f t="shared" si="4"/>
        <v>1923</v>
      </c>
      <c r="B34" s="388">
        <v>8521</v>
      </c>
      <c r="C34" s="393">
        <v>2392.6666666666665</v>
      </c>
      <c r="D34" s="391">
        <f t="shared" si="5"/>
        <v>142.37355371900827</v>
      </c>
      <c r="E34" s="335">
        <v>29</v>
      </c>
      <c r="F34" s="341">
        <v>1940</v>
      </c>
      <c r="G34" s="337">
        <f t="shared" si="6"/>
        <v>42.645161290322584</v>
      </c>
      <c r="H34" s="337">
        <f t="shared" si="6"/>
        <v>16.553333333333335</v>
      </c>
      <c r="I34" s="337">
        <f t="shared" si="6"/>
        <v>49.70967741935484</v>
      </c>
      <c r="J34" s="337">
        <f t="shared" si="6"/>
        <v>1349.9677419354839</v>
      </c>
      <c r="K34" s="337">
        <f t="shared" si="6"/>
        <v>1778.8620689655172</v>
      </c>
      <c r="L34" s="337">
        <f t="shared" si="6"/>
        <v>2870.3225806451615</v>
      </c>
      <c r="M34" s="337">
        <f t="shared" si="6"/>
        <v>2800.6666666666665</v>
      </c>
      <c r="N34" s="337">
        <f t="shared" si="6"/>
        <v>2992.2580645161293</v>
      </c>
      <c r="O34" s="337">
        <f t="shared" si="6"/>
        <v>1053.3666666666666</v>
      </c>
      <c r="P34" s="337">
        <f t="shared" si="6"/>
        <v>102.35483870967742</v>
      </c>
      <c r="Q34" s="337">
        <f t="shared" si="6"/>
        <v>14.096774193548388</v>
      </c>
      <c r="R34" s="337">
        <f t="shared" si="6"/>
        <v>11.883333333333333</v>
      </c>
      <c r="S34" s="342">
        <f t="shared" si="1"/>
        <v>789.66565289256175</v>
      </c>
      <c r="T34" s="339"/>
      <c r="U34" s="341">
        <v>1940</v>
      </c>
      <c r="V34" s="337">
        <f t="shared" si="7"/>
        <v>2622.1487603305786</v>
      </c>
      <c r="W34" s="337">
        <f t="shared" si="7"/>
        <v>984.99173553719027</v>
      </c>
      <c r="X34" s="337">
        <f t="shared" si="7"/>
        <v>3056.5289256198348</v>
      </c>
      <c r="Y34" s="337">
        <f t="shared" si="7"/>
        <v>83006.280991735533</v>
      </c>
      <c r="Z34" s="337">
        <f t="shared" si="7"/>
        <v>102321.32231404958</v>
      </c>
      <c r="AA34" s="337">
        <f t="shared" si="7"/>
        <v>176489.25619834711</v>
      </c>
      <c r="AB34" s="337">
        <f t="shared" si="7"/>
        <v>166651.23966942151</v>
      </c>
      <c r="AC34" s="337">
        <f t="shared" si="7"/>
        <v>183986.77685950411</v>
      </c>
      <c r="AD34" s="337">
        <f t="shared" si="7"/>
        <v>62679.669421487597</v>
      </c>
      <c r="AE34" s="337">
        <f t="shared" si="7"/>
        <v>6293.553719008265</v>
      </c>
      <c r="AF34" s="337">
        <f t="shared" si="7"/>
        <v>866.77685950413218</v>
      </c>
      <c r="AG34" s="337">
        <f t="shared" si="7"/>
        <v>707.10743801652893</v>
      </c>
      <c r="AH34" s="343">
        <f t="shared" si="3"/>
        <v>789.66565289256198</v>
      </c>
      <c r="AI34" s="88"/>
      <c r="AJ34" s="83"/>
    </row>
    <row r="35" spans="1:36">
      <c r="A35" s="65">
        <f t="shared" si="4"/>
        <v>1923</v>
      </c>
      <c r="B35" s="388">
        <v>8552</v>
      </c>
      <c r="C35" s="393">
        <v>3275.1612903225805</v>
      </c>
      <c r="D35" s="391">
        <f t="shared" si="5"/>
        <v>201.38181818181818</v>
      </c>
      <c r="E35" s="335">
        <v>28</v>
      </c>
      <c r="F35" s="341">
        <v>1941</v>
      </c>
      <c r="G35" s="337">
        <f t="shared" si="6"/>
        <v>15.516129032258064</v>
      </c>
      <c r="H35" s="337">
        <f t="shared" si="6"/>
        <v>43.383333333333333</v>
      </c>
      <c r="I35" s="337">
        <f t="shared" si="6"/>
        <v>447.66129032258067</v>
      </c>
      <c r="J35" s="337">
        <f t="shared" si="6"/>
        <v>522.58064516129036</v>
      </c>
      <c r="K35" s="337">
        <f t="shared" si="6"/>
        <v>1149</v>
      </c>
      <c r="L35" s="337">
        <f t="shared" si="6"/>
        <v>1362.5806451612902</v>
      </c>
      <c r="M35" s="337">
        <f t="shared" si="6"/>
        <v>1574.3333333333333</v>
      </c>
      <c r="N35" s="337">
        <f t="shared" si="6"/>
        <v>3601.9354838709678</v>
      </c>
      <c r="O35" s="337">
        <f t="shared" si="6"/>
        <v>1653.9666666666667</v>
      </c>
      <c r="P35" s="337">
        <f t="shared" si="6"/>
        <v>328.22580645161293</v>
      </c>
      <c r="Q35" s="337">
        <f t="shared" si="6"/>
        <v>46.935483870967744</v>
      </c>
      <c r="R35" s="337">
        <f t="shared" si="6"/>
        <v>26.366666666666667</v>
      </c>
      <c r="S35" s="342">
        <f t="shared" si="1"/>
        <v>648.99570247933889</v>
      </c>
      <c r="T35" s="339"/>
      <c r="U35" s="341">
        <v>1941</v>
      </c>
      <c r="V35" s="337">
        <f t="shared" si="7"/>
        <v>954.04958677685943</v>
      </c>
      <c r="W35" s="337">
        <f t="shared" si="7"/>
        <v>2581.4876033057849</v>
      </c>
      <c r="X35" s="337">
        <f t="shared" si="7"/>
        <v>27525.619834710742</v>
      </c>
      <c r="Y35" s="337">
        <f t="shared" si="7"/>
        <v>32132.231404958682</v>
      </c>
      <c r="Z35" s="337">
        <f t="shared" si="7"/>
        <v>63812.231404958678</v>
      </c>
      <c r="AA35" s="337">
        <f t="shared" si="7"/>
        <v>83781.818181818177</v>
      </c>
      <c r="AB35" s="337">
        <f t="shared" si="7"/>
        <v>93679.338842975209</v>
      </c>
      <c r="AC35" s="337">
        <f t="shared" si="7"/>
        <v>221474.38016528927</v>
      </c>
      <c r="AD35" s="337">
        <f t="shared" si="7"/>
        <v>98417.851239669413</v>
      </c>
      <c r="AE35" s="337">
        <f t="shared" si="7"/>
        <v>20181.818181818184</v>
      </c>
      <c r="AF35" s="337">
        <f t="shared" si="7"/>
        <v>2885.9504132231405</v>
      </c>
      <c r="AG35" s="337">
        <f t="shared" si="7"/>
        <v>1568.9256198347107</v>
      </c>
      <c r="AH35" s="343">
        <f t="shared" si="3"/>
        <v>648.99570247933889</v>
      </c>
      <c r="AI35" s="88"/>
      <c r="AJ35" s="83"/>
    </row>
    <row r="36" spans="1:36">
      <c r="A36" s="65">
        <f t="shared" si="4"/>
        <v>1923</v>
      </c>
      <c r="B36" s="388">
        <v>8582</v>
      </c>
      <c r="C36" s="393">
        <v>1642.3333333333333</v>
      </c>
      <c r="D36" s="391">
        <f t="shared" si="5"/>
        <v>97.725619834710741</v>
      </c>
      <c r="E36" s="335">
        <v>28</v>
      </c>
      <c r="F36" s="341">
        <v>1942</v>
      </c>
      <c r="G36" s="337">
        <f t="shared" si="6"/>
        <v>35.354838709677416</v>
      </c>
      <c r="H36" s="337">
        <f t="shared" si="6"/>
        <v>147.43333333333334</v>
      </c>
      <c r="I36" s="337">
        <f t="shared" si="6"/>
        <v>738.93548387096769</v>
      </c>
      <c r="J36" s="337">
        <f t="shared" si="6"/>
        <v>1500.4516129032259</v>
      </c>
      <c r="K36" s="337">
        <f t="shared" si="6"/>
        <v>1587.4285714285713</v>
      </c>
      <c r="L36" s="337">
        <f t="shared" si="6"/>
        <v>1037.258064516129</v>
      </c>
      <c r="M36" s="337">
        <f t="shared" si="6"/>
        <v>2524.3333333333335</v>
      </c>
      <c r="N36" s="337">
        <f t="shared" si="6"/>
        <v>3249.0322580645161</v>
      </c>
      <c r="O36" s="337">
        <f t="shared" si="6"/>
        <v>3353.6666666666665</v>
      </c>
      <c r="P36" s="337">
        <f t="shared" si="6"/>
        <v>682.45161290322585</v>
      </c>
      <c r="Q36" s="337">
        <f t="shared" si="6"/>
        <v>54.677419354838712</v>
      </c>
      <c r="R36" s="337">
        <f t="shared" si="6"/>
        <v>41.866666666666667</v>
      </c>
      <c r="S36" s="342">
        <f t="shared" si="1"/>
        <v>897.93719008264463</v>
      </c>
      <c r="T36" s="339"/>
      <c r="U36" s="341">
        <v>1942</v>
      </c>
      <c r="V36" s="337">
        <f t="shared" si="7"/>
        <v>2173.8842975206612</v>
      </c>
      <c r="W36" s="337">
        <f t="shared" si="7"/>
        <v>8772.8925619834718</v>
      </c>
      <c r="X36" s="337">
        <f t="shared" si="7"/>
        <v>45435.371900826445</v>
      </c>
      <c r="Y36" s="337">
        <f t="shared" si="7"/>
        <v>92259.173553719011</v>
      </c>
      <c r="Z36" s="337">
        <f t="shared" si="7"/>
        <v>88161.322314049583</v>
      </c>
      <c r="AA36" s="337">
        <f t="shared" si="7"/>
        <v>63778.512396694219</v>
      </c>
      <c r="AB36" s="337">
        <f t="shared" si="7"/>
        <v>150208.26446280992</v>
      </c>
      <c r="AC36" s="337">
        <f t="shared" si="7"/>
        <v>199775.20661157023</v>
      </c>
      <c r="AD36" s="337">
        <f t="shared" si="7"/>
        <v>199557.02479338841</v>
      </c>
      <c r="AE36" s="337">
        <f t="shared" si="7"/>
        <v>41962.314049586777</v>
      </c>
      <c r="AF36" s="337">
        <f t="shared" si="7"/>
        <v>3361.9834710743803</v>
      </c>
      <c r="AG36" s="337">
        <f t="shared" si="7"/>
        <v>2491.2396694214876</v>
      </c>
      <c r="AH36" s="343">
        <f t="shared" si="3"/>
        <v>897.93719008264463</v>
      </c>
      <c r="AI36" s="88"/>
      <c r="AJ36" s="83"/>
    </row>
    <row r="37" spans="1:36">
      <c r="A37" s="65">
        <f t="shared" si="4"/>
        <v>1923</v>
      </c>
      <c r="B37" s="388">
        <v>8613</v>
      </c>
      <c r="C37" s="393">
        <v>497.38709677419354</v>
      </c>
      <c r="D37" s="391">
        <f t="shared" si="5"/>
        <v>30.58314049586777</v>
      </c>
      <c r="E37" s="335">
        <v>28</v>
      </c>
      <c r="F37" s="341">
        <v>1943</v>
      </c>
      <c r="G37" s="337">
        <f t="shared" si="6"/>
        <v>17.416129032258063</v>
      </c>
      <c r="H37" s="337">
        <f t="shared" si="6"/>
        <v>490.03333333333336</v>
      </c>
      <c r="I37" s="337">
        <f t="shared" si="6"/>
        <v>866.25806451612902</v>
      </c>
      <c r="J37" s="337">
        <f t="shared" si="6"/>
        <v>2011.741935483871</v>
      </c>
      <c r="K37" s="337">
        <f t="shared" si="6"/>
        <v>1447.5</v>
      </c>
      <c r="L37" s="337">
        <f t="shared" si="6"/>
        <v>3366.7741935483873</v>
      </c>
      <c r="M37" s="337">
        <f t="shared" si="6"/>
        <v>2915.3333333333335</v>
      </c>
      <c r="N37" s="337">
        <f t="shared" si="6"/>
        <v>2639.6774193548385</v>
      </c>
      <c r="O37" s="337">
        <f t="shared" si="6"/>
        <v>1526.5666666666666</v>
      </c>
      <c r="P37" s="337">
        <f t="shared" si="6"/>
        <v>348.35483870967744</v>
      </c>
      <c r="Q37" s="337">
        <f t="shared" si="6"/>
        <v>22.451612903225808</v>
      </c>
      <c r="R37" s="337">
        <f t="shared" si="6"/>
        <v>9.5333333333333332</v>
      </c>
      <c r="S37" s="342">
        <f t="shared" si="1"/>
        <v>944.58228099173573</v>
      </c>
      <c r="T37" s="339"/>
      <c r="U37" s="341">
        <v>1943</v>
      </c>
      <c r="V37" s="337">
        <f t="shared" si="7"/>
        <v>1070.8760330578511</v>
      </c>
      <c r="W37" s="337">
        <f t="shared" si="7"/>
        <v>29159.008264462809</v>
      </c>
      <c r="X37" s="337">
        <f t="shared" si="7"/>
        <v>53264.132231404954</v>
      </c>
      <c r="Y37" s="337">
        <f t="shared" si="7"/>
        <v>123697.19008264462</v>
      </c>
      <c r="Z37" s="337">
        <f t="shared" si="7"/>
        <v>80390.082644628099</v>
      </c>
      <c r="AA37" s="337">
        <f t="shared" si="7"/>
        <v>207014.87603305784</v>
      </c>
      <c r="AB37" s="337">
        <f t="shared" si="7"/>
        <v>173474.38016528927</v>
      </c>
      <c r="AC37" s="337">
        <f t="shared" si="7"/>
        <v>162307.43801652893</v>
      </c>
      <c r="AD37" s="337">
        <f t="shared" si="7"/>
        <v>90837.024793388424</v>
      </c>
      <c r="AE37" s="337">
        <f t="shared" si="7"/>
        <v>21419.504132231406</v>
      </c>
      <c r="AF37" s="337">
        <f t="shared" si="7"/>
        <v>1380.495867768595</v>
      </c>
      <c r="AG37" s="337">
        <f t="shared" si="7"/>
        <v>567.27272727272725</v>
      </c>
      <c r="AH37" s="343">
        <f t="shared" si="3"/>
        <v>944.5822809917355</v>
      </c>
      <c r="AI37" s="88"/>
      <c r="AJ37" s="83"/>
    </row>
    <row r="38" spans="1:36">
      <c r="A38" s="65">
        <f t="shared" si="4"/>
        <v>1923</v>
      </c>
      <c r="B38" s="388">
        <v>8644</v>
      </c>
      <c r="C38" s="393">
        <v>28.193548387096776</v>
      </c>
      <c r="D38" s="391">
        <f t="shared" si="5"/>
        <v>1.7335537190082644</v>
      </c>
      <c r="E38" s="335">
        <v>29</v>
      </c>
      <c r="F38" s="341">
        <v>1944</v>
      </c>
      <c r="G38" s="337">
        <f t="shared" si="6"/>
        <v>15.129032258064516</v>
      </c>
      <c r="H38" s="337">
        <f t="shared" si="6"/>
        <v>16.633333333333333</v>
      </c>
      <c r="I38" s="337">
        <f t="shared" si="6"/>
        <v>42.612903225806448</v>
      </c>
      <c r="J38" s="337">
        <f t="shared" si="6"/>
        <v>100.06451612903226</v>
      </c>
      <c r="K38" s="337">
        <f t="shared" si="6"/>
        <v>205.62068965517241</v>
      </c>
      <c r="L38" s="337">
        <f t="shared" si="6"/>
        <v>575.19354838709683</v>
      </c>
      <c r="M38" s="337">
        <f t="shared" si="6"/>
        <v>873.76666666666665</v>
      </c>
      <c r="N38" s="337">
        <f t="shared" si="6"/>
        <v>2386.1290322580644</v>
      </c>
      <c r="O38" s="337">
        <f t="shared" si="6"/>
        <v>1011.0333333333333</v>
      </c>
      <c r="P38" s="337">
        <f t="shared" si="6"/>
        <v>140.12903225806451</v>
      </c>
      <c r="Q38" s="337">
        <f t="shared" si="6"/>
        <v>19.387096774193548</v>
      </c>
      <c r="R38" s="337">
        <f t="shared" si="6"/>
        <v>16.233333333333334</v>
      </c>
      <c r="S38" s="342">
        <f t="shared" si="1"/>
        <v>327.532561983471</v>
      </c>
      <c r="T38" s="339"/>
      <c r="U38" s="341">
        <v>1944</v>
      </c>
      <c r="V38" s="337">
        <f t="shared" si="7"/>
        <v>930.24793388429748</v>
      </c>
      <c r="W38" s="337">
        <f t="shared" si="7"/>
        <v>989.75206611570241</v>
      </c>
      <c r="X38" s="337">
        <f t="shared" si="7"/>
        <v>2620.1652892561983</v>
      </c>
      <c r="Y38" s="337">
        <f t="shared" si="7"/>
        <v>6152.7272727272721</v>
      </c>
      <c r="Z38" s="337">
        <f t="shared" si="7"/>
        <v>11827.438016528924</v>
      </c>
      <c r="AA38" s="337">
        <f t="shared" si="7"/>
        <v>35367.272727272728</v>
      </c>
      <c r="AB38" s="337">
        <f t="shared" si="7"/>
        <v>51992.727272727272</v>
      </c>
      <c r="AC38" s="337">
        <f t="shared" si="7"/>
        <v>146717.35537190083</v>
      </c>
      <c r="AD38" s="337">
        <f t="shared" si="7"/>
        <v>60160.661157024791</v>
      </c>
      <c r="AE38" s="337">
        <f t="shared" si="7"/>
        <v>8616.1983471074382</v>
      </c>
      <c r="AF38" s="337">
        <f t="shared" si="7"/>
        <v>1192.0661157024795</v>
      </c>
      <c r="AG38" s="337">
        <f t="shared" si="7"/>
        <v>965.95041322314046</v>
      </c>
      <c r="AH38" s="343">
        <f t="shared" si="3"/>
        <v>327.53256198347111</v>
      </c>
      <c r="AI38" s="88"/>
      <c r="AJ38" s="83"/>
    </row>
    <row r="39" spans="1:36">
      <c r="A39" s="65">
        <f t="shared" si="4"/>
        <v>1923</v>
      </c>
      <c r="B39" s="388">
        <v>8674</v>
      </c>
      <c r="C39" s="393">
        <v>54.3</v>
      </c>
      <c r="D39" s="391">
        <f t="shared" si="5"/>
        <v>3.2310743801652895</v>
      </c>
      <c r="E39" s="335">
        <v>28</v>
      </c>
      <c r="F39" s="341">
        <v>1945</v>
      </c>
      <c r="G39" s="337">
        <f t="shared" si="6"/>
        <v>26.35483870967742</v>
      </c>
      <c r="H39" s="337">
        <f t="shared" si="6"/>
        <v>386.73333333333335</v>
      </c>
      <c r="I39" s="337">
        <f t="shared" si="6"/>
        <v>335.38709677419354</v>
      </c>
      <c r="J39" s="337">
        <f t="shared" si="6"/>
        <v>258.41935483870969</v>
      </c>
      <c r="K39" s="337">
        <f t="shared" si="6"/>
        <v>2034.7142857142858</v>
      </c>
      <c r="L39" s="337">
        <f t="shared" si="6"/>
        <v>887.54838709677415</v>
      </c>
      <c r="M39" s="337">
        <f t="shared" si="6"/>
        <v>1947.2</v>
      </c>
      <c r="N39" s="337">
        <f t="shared" si="6"/>
        <v>3045.483870967742</v>
      </c>
      <c r="O39" s="337">
        <f t="shared" si="6"/>
        <v>1916.6</v>
      </c>
      <c r="P39" s="337">
        <f t="shared" si="6"/>
        <v>322.64516129032256</v>
      </c>
      <c r="Q39" s="337">
        <f t="shared" si="6"/>
        <v>18.548387096774192</v>
      </c>
      <c r="R39" s="337">
        <f t="shared" si="6"/>
        <v>19.2</v>
      </c>
      <c r="S39" s="342">
        <f t="shared" si="1"/>
        <v>668.01322314049582</v>
      </c>
      <c r="T39" s="339"/>
      <c r="U39" s="341">
        <v>1945</v>
      </c>
      <c r="V39" s="337">
        <f t="shared" si="7"/>
        <v>1620.495867768595</v>
      </c>
      <c r="W39" s="337">
        <f t="shared" si="7"/>
        <v>23012.231404958675</v>
      </c>
      <c r="X39" s="337">
        <f t="shared" si="7"/>
        <v>20622.14876033058</v>
      </c>
      <c r="Y39" s="337">
        <f t="shared" si="7"/>
        <v>15889.586776859505</v>
      </c>
      <c r="Z39" s="337">
        <f t="shared" si="7"/>
        <v>113002.31404958677</v>
      </c>
      <c r="AA39" s="337">
        <f t="shared" si="7"/>
        <v>54573.223140495873</v>
      </c>
      <c r="AB39" s="337">
        <f t="shared" si="7"/>
        <v>115866.44628099173</v>
      </c>
      <c r="AC39" s="337">
        <f t="shared" si="7"/>
        <v>187259.50413223141</v>
      </c>
      <c r="AD39" s="337">
        <f t="shared" si="7"/>
        <v>114045.61983471074</v>
      </c>
      <c r="AE39" s="337">
        <f t="shared" si="7"/>
        <v>19838.677685950413</v>
      </c>
      <c r="AF39" s="337">
        <f t="shared" si="7"/>
        <v>1140.495867768595</v>
      </c>
      <c r="AG39" s="337">
        <f t="shared" si="7"/>
        <v>1142.4793388429753</v>
      </c>
      <c r="AH39" s="343">
        <f t="shared" si="3"/>
        <v>668.01322314049594</v>
      </c>
      <c r="AI39" s="88"/>
      <c r="AJ39" s="83"/>
    </row>
    <row r="40" spans="1:36">
      <c r="A40" s="65">
        <f t="shared" si="4"/>
        <v>1924</v>
      </c>
      <c r="B40" s="388">
        <v>8705</v>
      </c>
      <c r="C40" s="393">
        <v>69.548387096774192</v>
      </c>
      <c r="D40" s="391">
        <f t="shared" si="5"/>
        <v>4.2763636363636364</v>
      </c>
      <c r="E40" s="335">
        <v>28</v>
      </c>
      <c r="F40" s="341">
        <v>1946</v>
      </c>
      <c r="G40" s="337">
        <f t="shared" si="6"/>
        <v>124.29032258064517</v>
      </c>
      <c r="H40" s="337">
        <f t="shared" si="6"/>
        <v>373.7</v>
      </c>
      <c r="I40" s="337">
        <f t="shared" si="6"/>
        <v>1523.258064516129</v>
      </c>
      <c r="J40" s="337">
        <f t="shared" si="6"/>
        <v>1010.4516129032259</v>
      </c>
      <c r="K40" s="337">
        <f t="shared" si="6"/>
        <v>637.46428571428567</v>
      </c>
      <c r="L40" s="337">
        <f t="shared" si="6"/>
        <v>1422.5806451612902</v>
      </c>
      <c r="M40" s="337">
        <f t="shared" si="6"/>
        <v>2543.3333333333335</v>
      </c>
      <c r="N40" s="337">
        <f t="shared" si="6"/>
        <v>3178.7096774193546</v>
      </c>
      <c r="O40" s="337">
        <f t="shared" si="6"/>
        <v>1221.7</v>
      </c>
      <c r="P40" s="337">
        <f t="shared" si="6"/>
        <v>134.83870967741936</v>
      </c>
      <c r="Q40" s="337">
        <f t="shared" si="6"/>
        <v>22.612903225806452</v>
      </c>
      <c r="R40" s="337">
        <f t="shared" si="6"/>
        <v>31.366666666666667</v>
      </c>
      <c r="S40" s="342">
        <f t="shared" si="1"/>
        <v>739.57884297520661</v>
      </c>
      <c r="T40" s="339"/>
      <c r="U40" s="341">
        <v>1946</v>
      </c>
      <c r="V40" s="337">
        <f t="shared" si="7"/>
        <v>7642.3140495867774</v>
      </c>
      <c r="W40" s="337">
        <f t="shared" si="7"/>
        <v>22236.694214876032</v>
      </c>
      <c r="X40" s="337">
        <f t="shared" si="7"/>
        <v>93661.487603305781</v>
      </c>
      <c r="Y40" s="337">
        <f t="shared" si="7"/>
        <v>62130.247933884297</v>
      </c>
      <c r="Z40" s="337">
        <f t="shared" si="7"/>
        <v>35402.975206611569</v>
      </c>
      <c r="AA40" s="337">
        <f t="shared" si="7"/>
        <v>87471.074380165286</v>
      </c>
      <c r="AB40" s="337">
        <f t="shared" si="7"/>
        <v>151338.84297520661</v>
      </c>
      <c r="AC40" s="337">
        <f t="shared" si="7"/>
        <v>195451.23966942148</v>
      </c>
      <c r="AD40" s="337">
        <f t="shared" si="7"/>
        <v>72696.198347107435</v>
      </c>
      <c r="AE40" s="337">
        <f t="shared" si="7"/>
        <v>8290.9090909090919</v>
      </c>
      <c r="AF40" s="337">
        <f t="shared" si="7"/>
        <v>1390.4132231404958</v>
      </c>
      <c r="AG40" s="337">
        <f t="shared" si="7"/>
        <v>1866.4462809917354</v>
      </c>
      <c r="AH40" s="343">
        <f t="shared" si="3"/>
        <v>739.57884297520661</v>
      </c>
      <c r="AI40" s="88"/>
      <c r="AJ40" s="83"/>
    </row>
    <row r="41" spans="1:36">
      <c r="A41" s="65">
        <f t="shared" si="4"/>
        <v>1924</v>
      </c>
      <c r="B41" s="388">
        <v>8735</v>
      </c>
      <c r="C41" s="393">
        <v>25.316666666666666</v>
      </c>
      <c r="D41" s="391">
        <f t="shared" si="5"/>
        <v>1.5064462809917356</v>
      </c>
      <c r="E41" s="335">
        <v>28</v>
      </c>
      <c r="F41" s="341">
        <v>1947</v>
      </c>
      <c r="G41" s="337">
        <f t="shared" si="6"/>
        <v>59.903225806451616</v>
      </c>
      <c r="H41" s="337">
        <f t="shared" si="6"/>
        <v>245.3</v>
      </c>
      <c r="I41" s="337">
        <f t="shared" si="6"/>
        <v>232.03225806451613</v>
      </c>
      <c r="J41" s="337">
        <f t="shared" si="6"/>
        <v>107.96774193548387</v>
      </c>
      <c r="K41" s="337">
        <f t="shared" si="6"/>
        <v>547</v>
      </c>
      <c r="L41" s="337">
        <f t="shared" si="6"/>
        <v>1021.5483870967741</v>
      </c>
      <c r="M41" s="337">
        <f t="shared" si="6"/>
        <v>1272.2</v>
      </c>
      <c r="N41" s="337">
        <f t="shared" si="6"/>
        <v>1457</v>
      </c>
      <c r="O41" s="337">
        <f t="shared" si="6"/>
        <v>361.76666666666665</v>
      </c>
      <c r="P41" s="337">
        <f t="shared" si="6"/>
        <v>22.93548387096774</v>
      </c>
      <c r="Q41" s="337">
        <f t="shared" si="6"/>
        <v>16.967741935483872</v>
      </c>
      <c r="R41" s="337">
        <f t="shared" si="6"/>
        <v>16.066666666666666</v>
      </c>
      <c r="S41" s="342">
        <f t="shared" si="1"/>
        <v>322.60165289256196</v>
      </c>
      <c r="T41" s="339"/>
      <c r="U41" s="341">
        <v>1947</v>
      </c>
      <c r="V41" s="337">
        <f t="shared" si="7"/>
        <v>3683.3057851239669</v>
      </c>
      <c r="W41" s="337">
        <f t="shared" si="7"/>
        <v>14596.363636363636</v>
      </c>
      <c r="X41" s="337">
        <f t="shared" si="7"/>
        <v>14267.107438016528</v>
      </c>
      <c r="Y41" s="337">
        <f t="shared" si="7"/>
        <v>6638.6776859504134</v>
      </c>
      <c r="Z41" s="337">
        <f t="shared" si="7"/>
        <v>30378.842975206611</v>
      </c>
      <c r="AA41" s="337">
        <f t="shared" si="7"/>
        <v>62812.561983471074</v>
      </c>
      <c r="AB41" s="337">
        <f t="shared" si="7"/>
        <v>75701.157024793385</v>
      </c>
      <c r="AC41" s="337">
        <f t="shared" si="7"/>
        <v>89587.438016528919</v>
      </c>
      <c r="AD41" s="337">
        <f t="shared" si="7"/>
        <v>21526.611570247933</v>
      </c>
      <c r="AE41" s="337">
        <f t="shared" si="7"/>
        <v>1410.2479338842975</v>
      </c>
      <c r="AF41" s="337">
        <f t="shared" si="7"/>
        <v>1043.3057851239669</v>
      </c>
      <c r="AG41" s="337">
        <f t="shared" si="7"/>
        <v>956.03305785123973</v>
      </c>
      <c r="AH41" s="343">
        <f t="shared" si="3"/>
        <v>322.60165289256196</v>
      </c>
      <c r="AI41" s="88"/>
      <c r="AJ41" s="83"/>
    </row>
    <row r="42" spans="1:36">
      <c r="A42" s="65">
        <f t="shared" si="4"/>
        <v>1924</v>
      </c>
      <c r="B42" s="388">
        <v>8766</v>
      </c>
      <c r="C42" s="393">
        <v>29.13225806451613</v>
      </c>
      <c r="D42" s="391">
        <f t="shared" si="5"/>
        <v>1.7912727272727273</v>
      </c>
      <c r="E42" s="335">
        <v>29</v>
      </c>
      <c r="F42" s="341">
        <v>1948</v>
      </c>
      <c r="G42" s="337">
        <f t="shared" si="6"/>
        <v>139.96774193548387</v>
      </c>
      <c r="H42" s="337">
        <f t="shared" si="6"/>
        <v>76.033333333333331</v>
      </c>
      <c r="I42" s="337">
        <f t="shared" si="6"/>
        <v>27.419354838709676</v>
      </c>
      <c r="J42" s="337">
        <f t="shared" si="6"/>
        <v>371.06451612903226</v>
      </c>
      <c r="K42" s="337">
        <f t="shared" si="6"/>
        <v>188.0344827586207</v>
      </c>
      <c r="L42" s="337">
        <f t="shared" si="6"/>
        <v>294.41935483870969</v>
      </c>
      <c r="M42" s="337">
        <f t="shared" si="6"/>
        <v>1903.6666666666667</v>
      </c>
      <c r="N42" s="337">
        <f t="shared" si="6"/>
        <v>3118.7096774193546</v>
      </c>
      <c r="O42" s="337">
        <f t="shared" si="6"/>
        <v>2772.6666666666665</v>
      </c>
      <c r="P42" s="337">
        <f t="shared" si="6"/>
        <v>386.93548387096774</v>
      </c>
      <c r="Q42" s="337">
        <f t="shared" si="6"/>
        <v>39.225806451612904</v>
      </c>
      <c r="R42" s="337">
        <f t="shared" si="6"/>
        <v>23</v>
      </c>
      <c r="S42" s="342">
        <f t="shared" si="1"/>
        <v>564.14677685950414</v>
      </c>
      <c r="T42" s="339"/>
      <c r="U42" s="341">
        <v>1948</v>
      </c>
      <c r="V42" s="337">
        <f t="shared" si="7"/>
        <v>8606.2809917355389</v>
      </c>
      <c r="W42" s="337">
        <f t="shared" si="7"/>
        <v>4524.2975206611563</v>
      </c>
      <c r="X42" s="337">
        <f t="shared" si="7"/>
        <v>1685.9504132231405</v>
      </c>
      <c r="Y42" s="337">
        <f t="shared" si="7"/>
        <v>22815.867768595042</v>
      </c>
      <c r="Z42" s="337">
        <f t="shared" si="7"/>
        <v>10815.867768595041</v>
      </c>
      <c r="AA42" s="337">
        <f t="shared" si="7"/>
        <v>18103.14049586777</v>
      </c>
      <c r="AB42" s="337">
        <f t="shared" si="7"/>
        <v>113276.03305785124</v>
      </c>
      <c r="AC42" s="337">
        <f t="shared" si="7"/>
        <v>191761.98347107437</v>
      </c>
      <c r="AD42" s="337">
        <f t="shared" si="7"/>
        <v>164985.12396694216</v>
      </c>
      <c r="AE42" s="337">
        <f t="shared" si="7"/>
        <v>23791.735537190081</v>
      </c>
      <c r="AF42" s="337">
        <f t="shared" si="7"/>
        <v>2411.9008264462809</v>
      </c>
      <c r="AG42" s="337">
        <f t="shared" si="7"/>
        <v>1368.595041322314</v>
      </c>
      <c r="AH42" s="343">
        <f t="shared" si="3"/>
        <v>564.14677685950414</v>
      </c>
      <c r="AI42" s="88"/>
      <c r="AJ42" s="83"/>
    </row>
    <row r="43" spans="1:36">
      <c r="A43" s="65">
        <f t="shared" si="4"/>
        <v>1924</v>
      </c>
      <c r="B43" s="388">
        <v>8797</v>
      </c>
      <c r="C43" s="393">
        <v>98.322580645161295</v>
      </c>
      <c r="D43" s="391">
        <f t="shared" si="5"/>
        <v>6.0456198347107435</v>
      </c>
      <c r="E43" s="335">
        <v>28</v>
      </c>
      <c r="F43" s="341">
        <v>1949</v>
      </c>
      <c r="G43" s="337">
        <f t="shared" si="6"/>
        <v>15.112903225806454</v>
      </c>
      <c r="H43" s="337">
        <f t="shared" si="6"/>
        <v>54.476666666666659</v>
      </c>
      <c r="I43" s="337">
        <f t="shared" si="6"/>
        <v>58.183870967741939</v>
      </c>
      <c r="J43" s="337">
        <f t="shared" si="6"/>
        <v>103.7741935483871</v>
      </c>
      <c r="K43" s="337">
        <f t="shared" si="6"/>
        <v>161.64285714285714</v>
      </c>
      <c r="L43" s="337">
        <f t="shared" si="6"/>
        <v>473.58064516129031</v>
      </c>
      <c r="M43" s="337">
        <f t="shared" si="6"/>
        <v>2489.0666666666666</v>
      </c>
      <c r="N43" s="337">
        <f t="shared" si="6"/>
        <v>2875.483870967742</v>
      </c>
      <c r="O43" s="337">
        <f t="shared" si="6"/>
        <v>840.56666666666672</v>
      </c>
      <c r="P43" s="337">
        <f t="shared" si="6"/>
        <v>35.051612903225802</v>
      </c>
      <c r="Q43" s="337">
        <f t="shared" si="6"/>
        <v>8.9774193548387107</v>
      </c>
      <c r="R43" s="337">
        <f t="shared" si="6"/>
        <v>9.1966666666666654</v>
      </c>
      <c r="S43" s="342">
        <f t="shared" si="1"/>
        <v>430.4138181818181</v>
      </c>
      <c r="T43" s="339"/>
      <c r="U43" s="341">
        <v>1949</v>
      </c>
      <c r="V43" s="337">
        <f t="shared" si="7"/>
        <v>929.25619834710756</v>
      </c>
      <c r="W43" s="337">
        <f t="shared" si="7"/>
        <v>3241.586776859504</v>
      </c>
      <c r="X43" s="337">
        <f t="shared" si="7"/>
        <v>3577.586776859504</v>
      </c>
      <c r="Y43" s="337">
        <f t="shared" si="7"/>
        <v>6380.8264462809911</v>
      </c>
      <c r="Z43" s="337">
        <f t="shared" si="7"/>
        <v>8977.1900826446272</v>
      </c>
      <c r="AA43" s="337">
        <f t="shared" si="7"/>
        <v>29119.338842975209</v>
      </c>
      <c r="AB43" s="337">
        <f t="shared" si="7"/>
        <v>148109.7520661157</v>
      </c>
      <c r="AC43" s="337">
        <f t="shared" si="7"/>
        <v>176806.61157024791</v>
      </c>
      <c r="AD43" s="337">
        <f t="shared" si="7"/>
        <v>50017.190082644622</v>
      </c>
      <c r="AE43" s="337">
        <f t="shared" si="7"/>
        <v>2155.2396694214876</v>
      </c>
      <c r="AF43" s="337">
        <f t="shared" si="7"/>
        <v>552</v>
      </c>
      <c r="AG43" s="337">
        <f t="shared" si="7"/>
        <v>547.23966942148752</v>
      </c>
      <c r="AH43" s="343">
        <f t="shared" si="3"/>
        <v>430.41381818181821</v>
      </c>
      <c r="AI43" s="88"/>
      <c r="AJ43" s="83"/>
    </row>
    <row r="44" spans="1:36">
      <c r="A44" s="65">
        <f t="shared" si="4"/>
        <v>1924</v>
      </c>
      <c r="B44" s="388">
        <v>8826</v>
      </c>
      <c r="C44" s="393">
        <v>336.75862068965517</v>
      </c>
      <c r="D44" s="391">
        <f t="shared" si="5"/>
        <v>19.370578512396694</v>
      </c>
      <c r="E44" s="335">
        <v>28</v>
      </c>
      <c r="F44" s="341">
        <v>1950</v>
      </c>
      <c r="G44" s="337">
        <f t="shared" si="6"/>
        <v>14.554838709677419</v>
      </c>
      <c r="H44" s="337">
        <f t="shared" si="6"/>
        <v>34.230000000000004</v>
      </c>
      <c r="I44" s="337">
        <f t="shared" si="6"/>
        <v>12.906451612903222</v>
      </c>
      <c r="J44" s="337">
        <f t="shared" si="6"/>
        <v>693.14193548387107</v>
      </c>
      <c r="K44" s="337">
        <f t="shared" si="6"/>
        <v>1027.6071428571429</v>
      </c>
      <c r="L44" s="337">
        <f t="shared" si="6"/>
        <v>1340.516129032258</v>
      </c>
      <c r="M44" s="337">
        <f t="shared" si="6"/>
        <v>3034.3333333333335</v>
      </c>
      <c r="N44" s="337">
        <f t="shared" si="6"/>
        <v>3545.1612903225805</v>
      </c>
      <c r="O44" s="337">
        <f t="shared" si="6"/>
        <v>2187.6666666666665</v>
      </c>
      <c r="P44" s="337">
        <f t="shared" si="6"/>
        <v>348.74193548387098</v>
      </c>
      <c r="Q44" s="337">
        <f t="shared" si="6"/>
        <v>17.980645161290322</v>
      </c>
      <c r="R44" s="337">
        <f t="shared" si="6"/>
        <v>18.803333333333335</v>
      </c>
      <c r="S44" s="342">
        <f t="shared" si="1"/>
        <v>738.22234710743783</v>
      </c>
      <c r="T44" s="339"/>
      <c r="U44" s="341">
        <v>1950</v>
      </c>
      <c r="V44" s="337">
        <f t="shared" si="7"/>
        <v>894.94214876033061</v>
      </c>
      <c r="W44" s="337">
        <f t="shared" si="7"/>
        <v>2036.8264462809923</v>
      </c>
      <c r="X44" s="337">
        <f t="shared" si="7"/>
        <v>793.58677685950397</v>
      </c>
      <c r="Y44" s="337">
        <f t="shared" si="7"/>
        <v>42619.636363636368</v>
      </c>
      <c r="Z44" s="337">
        <f t="shared" si="7"/>
        <v>57070.413223140502</v>
      </c>
      <c r="AA44" s="337">
        <f t="shared" si="7"/>
        <v>82425.123966942148</v>
      </c>
      <c r="AB44" s="337">
        <f t="shared" si="7"/>
        <v>180555.37190082646</v>
      </c>
      <c r="AC44" s="337">
        <f t="shared" si="7"/>
        <v>217983.47107438016</v>
      </c>
      <c r="AD44" s="337">
        <f t="shared" si="7"/>
        <v>130175.20661157025</v>
      </c>
      <c r="AE44" s="337">
        <f t="shared" si="7"/>
        <v>21443.305785123968</v>
      </c>
      <c r="AF44" s="337">
        <f t="shared" si="7"/>
        <v>1105.586776859504</v>
      </c>
      <c r="AG44" s="337">
        <f t="shared" si="7"/>
        <v>1118.8760330578514</v>
      </c>
      <c r="AH44" s="343">
        <f t="shared" si="3"/>
        <v>738.22234710743794</v>
      </c>
      <c r="AI44" s="88"/>
      <c r="AJ44" s="83"/>
    </row>
    <row r="45" spans="1:36">
      <c r="A45" s="65">
        <f t="shared" si="4"/>
        <v>1924</v>
      </c>
      <c r="B45" s="388">
        <v>8857</v>
      </c>
      <c r="C45" s="393">
        <v>145.87096774193549</v>
      </c>
      <c r="D45" s="391">
        <f t="shared" si="5"/>
        <v>8.9692561983471073</v>
      </c>
      <c r="E45" s="335">
        <v>28</v>
      </c>
      <c r="F45" s="341">
        <v>1951</v>
      </c>
      <c r="G45" s="337">
        <f t="shared" si="6"/>
        <v>112.81612903225808</v>
      </c>
      <c r="H45" s="337">
        <f t="shared" si="6"/>
        <v>3951.2666666666669</v>
      </c>
      <c r="I45" s="337">
        <f t="shared" si="6"/>
        <v>4780</v>
      </c>
      <c r="J45" s="337">
        <f t="shared" si="6"/>
        <v>2156.4516129032259</v>
      </c>
      <c r="K45" s="337">
        <f t="shared" si="6"/>
        <v>1835.7142857142858</v>
      </c>
      <c r="L45" s="337">
        <f t="shared" si="6"/>
        <v>1643.5483870967741</v>
      </c>
      <c r="M45" s="337">
        <f t="shared" si="6"/>
        <v>2351.3333333333335</v>
      </c>
      <c r="N45" s="337">
        <f t="shared" si="6"/>
        <v>2584.516129032258</v>
      </c>
      <c r="O45" s="337">
        <f t="shared" si="6"/>
        <v>1123.5333333333333</v>
      </c>
      <c r="P45" s="337">
        <f t="shared" si="6"/>
        <v>284.67741935483872</v>
      </c>
      <c r="Q45" s="337">
        <f t="shared" si="6"/>
        <v>168.06451612903226</v>
      </c>
      <c r="R45" s="337">
        <f t="shared" si="6"/>
        <v>150.13333333333333</v>
      </c>
      <c r="S45" s="342">
        <f t="shared" si="1"/>
        <v>1274.0237355371903</v>
      </c>
      <c r="T45" s="339"/>
      <c r="U45" s="341">
        <v>1951</v>
      </c>
      <c r="V45" s="337">
        <f t="shared" si="7"/>
        <v>6936.7933884297527</v>
      </c>
      <c r="W45" s="337">
        <f t="shared" si="7"/>
        <v>235116.69421487601</v>
      </c>
      <c r="X45" s="337">
        <f t="shared" si="7"/>
        <v>293910.74380165286</v>
      </c>
      <c r="Y45" s="337">
        <f t="shared" si="7"/>
        <v>132595.04132231403</v>
      </c>
      <c r="Z45" s="337">
        <f t="shared" si="7"/>
        <v>101950.41322314049</v>
      </c>
      <c r="AA45" s="337">
        <f t="shared" si="7"/>
        <v>101057.85123966941</v>
      </c>
      <c r="AB45" s="337">
        <f t="shared" si="7"/>
        <v>139914.04958677685</v>
      </c>
      <c r="AC45" s="337">
        <f t="shared" si="7"/>
        <v>158915.70247933886</v>
      </c>
      <c r="AD45" s="337">
        <f t="shared" si="7"/>
        <v>66854.876033057852</v>
      </c>
      <c r="AE45" s="337">
        <f t="shared" si="7"/>
        <v>17504.132231404961</v>
      </c>
      <c r="AF45" s="337">
        <f t="shared" si="7"/>
        <v>10333.884297520663</v>
      </c>
      <c r="AG45" s="337">
        <f t="shared" si="7"/>
        <v>8933.553719008265</v>
      </c>
      <c r="AH45" s="343">
        <f t="shared" si="3"/>
        <v>1274.0237355371903</v>
      </c>
      <c r="AI45" s="88"/>
      <c r="AJ45" s="83"/>
    </row>
    <row r="46" spans="1:36">
      <c r="A46" s="65">
        <f t="shared" si="4"/>
        <v>1924</v>
      </c>
      <c r="B46" s="388">
        <v>8887</v>
      </c>
      <c r="C46" s="393">
        <v>619.86666666666667</v>
      </c>
      <c r="D46" s="391">
        <f t="shared" si="5"/>
        <v>36.884628099173554</v>
      </c>
      <c r="E46" s="335">
        <v>29</v>
      </c>
      <c r="F46" s="341">
        <v>1952</v>
      </c>
      <c r="G46" s="337">
        <f t="shared" si="6"/>
        <v>220.58064516129033</v>
      </c>
      <c r="H46" s="337">
        <f t="shared" si="6"/>
        <v>312.10000000000002</v>
      </c>
      <c r="I46" s="337">
        <f t="shared" si="6"/>
        <v>750.51612903225805</v>
      </c>
      <c r="J46" s="337">
        <f t="shared" si="6"/>
        <v>787.9677419354839</v>
      </c>
      <c r="K46" s="337">
        <f t="shared" si="6"/>
        <v>1487.3793103448277</v>
      </c>
      <c r="L46" s="337">
        <f t="shared" si="6"/>
        <v>1162</v>
      </c>
      <c r="M46" s="337">
        <f t="shared" si="6"/>
        <v>4015.3333333333335</v>
      </c>
      <c r="N46" s="337">
        <f t="shared" si="6"/>
        <v>6381.6129032258068</v>
      </c>
      <c r="O46" s="337">
        <f t="shared" si="6"/>
        <v>4030.6666666666665</v>
      </c>
      <c r="P46" s="337">
        <f t="shared" si="6"/>
        <v>1310.3225806451612</v>
      </c>
      <c r="Q46" s="337">
        <f t="shared" si="6"/>
        <v>166.74193548387098</v>
      </c>
      <c r="R46" s="337">
        <f t="shared" si="6"/>
        <v>70.8</v>
      </c>
      <c r="S46" s="342">
        <f t="shared" si="1"/>
        <v>1249.9299173553718</v>
      </c>
      <c r="T46" s="339"/>
      <c r="U46" s="341">
        <v>1952</v>
      </c>
      <c r="V46" s="337">
        <f t="shared" si="7"/>
        <v>13562.975206611571</v>
      </c>
      <c r="W46" s="337">
        <f t="shared" si="7"/>
        <v>18571.239669421488</v>
      </c>
      <c r="X46" s="337">
        <f t="shared" si="7"/>
        <v>46147.438016528926</v>
      </c>
      <c r="Y46" s="337">
        <f t="shared" si="7"/>
        <v>48450.247933884297</v>
      </c>
      <c r="Z46" s="337">
        <f t="shared" si="7"/>
        <v>85555.041322314049</v>
      </c>
      <c r="AA46" s="337">
        <f t="shared" si="7"/>
        <v>71448.595041322318</v>
      </c>
      <c r="AB46" s="337">
        <f t="shared" si="7"/>
        <v>238928.92561983471</v>
      </c>
      <c r="AC46" s="337">
        <f t="shared" si="7"/>
        <v>392390.08264462807</v>
      </c>
      <c r="AD46" s="337">
        <f t="shared" si="7"/>
        <v>239841.32231404958</v>
      </c>
      <c r="AE46" s="337">
        <f t="shared" si="7"/>
        <v>80568.595041322318</v>
      </c>
      <c r="AF46" s="337">
        <f t="shared" si="7"/>
        <v>10252.561983471074</v>
      </c>
      <c r="AG46" s="337">
        <f t="shared" si="7"/>
        <v>4212.8925619834718</v>
      </c>
      <c r="AH46" s="343">
        <f t="shared" si="3"/>
        <v>1249.9299173553718</v>
      </c>
      <c r="AI46" s="88"/>
      <c r="AJ46" s="83"/>
    </row>
    <row r="47" spans="1:36">
      <c r="A47" s="65">
        <f t="shared" si="4"/>
        <v>1924</v>
      </c>
      <c r="B47" s="388">
        <v>8918</v>
      </c>
      <c r="C47" s="393">
        <v>571.61290322580646</v>
      </c>
      <c r="D47" s="391">
        <f t="shared" si="5"/>
        <v>35.147107438016526</v>
      </c>
      <c r="E47" s="335">
        <v>28</v>
      </c>
      <c r="F47" s="341">
        <v>1953</v>
      </c>
      <c r="G47" s="337">
        <f t="shared" si="6"/>
        <v>57.29032258064516</v>
      </c>
      <c r="H47" s="337">
        <f t="shared" si="6"/>
        <v>42.533333333333331</v>
      </c>
      <c r="I47" s="337">
        <f t="shared" si="6"/>
        <v>308.80645161290323</v>
      </c>
      <c r="J47" s="337">
        <f t="shared" si="6"/>
        <v>1031.2258064516129</v>
      </c>
      <c r="K47" s="337">
        <f t="shared" si="6"/>
        <v>528.5</v>
      </c>
      <c r="L47" s="337">
        <f t="shared" si="6"/>
        <v>788.35483870967744</v>
      </c>
      <c r="M47" s="337">
        <f t="shared" si="6"/>
        <v>2195.4333333333334</v>
      </c>
      <c r="N47" s="337">
        <f t="shared" si="6"/>
        <v>2284.516129032258</v>
      </c>
      <c r="O47" s="337">
        <f t="shared" si="6"/>
        <v>2923</v>
      </c>
      <c r="P47" s="337">
        <f t="shared" si="6"/>
        <v>835.54838709677415</v>
      </c>
      <c r="Q47" s="337">
        <f t="shared" si="6"/>
        <v>63.516129032258064</v>
      </c>
      <c r="R47" s="337">
        <f t="shared" si="6"/>
        <v>40.700000000000003</v>
      </c>
      <c r="S47" s="342">
        <f t="shared" si="1"/>
        <v>669.01487603305782</v>
      </c>
      <c r="T47" s="339"/>
      <c r="U47" s="341">
        <v>1953</v>
      </c>
      <c r="V47" s="337">
        <f t="shared" si="7"/>
        <v>3522.6446280991736</v>
      </c>
      <c r="W47" s="337">
        <f t="shared" si="7"/>
        <v>2530.909090909091</v>
      </c>
      <c r="X47" s="337">
        <f t="shared" si="7"/>
        <v>18987.768595041325</v>
      </c>
      <c r="Y47" s="337">
        <f t="shared" si="7"/>
        <v>63407.603305785124</v>
      </c>
      <c r="Z47" s="337">
        <f t="shared" si="7"/>
        <v>29351.404958677685</v>
      </c>
      <c r="AA47" s="337">
        <f t="shared" si="7"/>
        <v>48474.049586776855</v>
      </c>
      <c r="AB47" s="337">
        <f t="shared" si="7"/>
        <v>130637.35537190083</v>
      </c>
      <c r="AC47" s="337">
        <f t="shared" si="7"/>
        <v>140469.42148760331</v>
      </c>
      <c r="AD47" s="337">
        <f t="shared" si="7"/>
        <v>173930.57851239669</v>
      </c>
      <c r="AE47" s="337">
        <f t="shared" si="7"/>
        <v>51375.867768595046</v>
      </c>
      <c r="AF47" s="337">
        <f t="shared" si="7"/>
        <v>3905.4545454545455</v>
      </c>
      <c r="AG47" s="337">
        <f t="shared" si="7"/>
        <v>2421.818181818182</v>
      </c>
      <c r="AH47" s="343">
        <f t="shared" si="3"/>
        <v>669.01487603305793</v>
      </c>
      <c r="AI47" s="88"/>
      <c r="AJ47" s="83"/>
    </row>
    <row r="48" spans="1:36">
      <c r="A48" s="65">
        <f t="shared" si="4"/>
        <v>1924</v>
      </c>
      <c r="B48" s="388">
        <v>8948</v>
      </c>
      <c r="C48" s="393">
        <v>13.833333333333334</v>
      </c>
      <c r="D48" s="391">
        <f t="shared" si="5"/>
        <v>0.82314049586776861</v>
      </c>
      <c r="E48" s="335">
        <v>28</v>
      </c>
      <c r="F48" s="341">
        <v>1954</v>
      </c>
      <c r="G48" s="337">
        <f t="shared" si="6"/>
        <v>44.474193548387099</v>
      </c>
      <c r="H48" s="337">
        <f t="shared" si="6"/>
        <v>142.63333333333333</v>
      </c>
      <c r="I48" s="337">
        <f t="shared" si="6"/>
        <v>133.96774193548387</v>
      </c>
      <c r="J48" s="337">
        <f t="shared" si="6"/>
        <v>193.80645161290323</v>
      </c>
      <c r="K48" s="337">
        <f t="shared" si="6"/>
        <v>515.07142857142856</v>
      </c>
      <c r="L48" s="337">
        <f t="shared" si="6"/>
        <v>1433.516129032258</v>
      </c>
      <c r="M48" s="337">
        <f t="shared" si="6"/>
        <v>2405.3333333333335</v>
      </c>
      <c r="N48" s="337">
        <f t="shared" si="6"/>
        <v>1937.1612903225807</v>
      </c>
      <c r="O48" s="337">
        <f t="shared" si="6"/>
        <v>491.7</v>
      </c>
      <c r="P48" s="337">
        <f t="shared" si="6"/>
        <v>47.161290322580648</v>
      </c>
      <c r="Q48" s="337">
        <f t="shared" si="6"/>
        <v>11.89032258064516</v>
      </c>
      <c r="R48" s="337">
        <f t="shared" si="6"/>
        <v>13.886666666666667</v>
      </c>
      <c r="S48" s="342">
        <f t="shared" si="1"/>
        <v>444.07914049586788</v>
      </c>
      <c r="T48" s="339"/>
      <c r="U48" s="341">
        <v>1954</v>
      </c>
      <c r="V48" s="337">
        <f t="shared" si="7"/>
        <v>2734.6115702479342</v>
      </c>
      <c r="W48" s="337">
        <f t="shared" si="7"/>
        <v>8487.2727272727261</v>
      </c>
      <c r="X48" s="337">
        <f t="shared" si="7"/>
        <v>8237.355371900825</v>
      </c>
      <c r="Y48" s="337">
        <f t="shared" si="7"/>
        <v>11916.694214876034</v>
      </c>
      <c r="Z48" s="337">
        <f t="shared" si="7"/>
        <v>28605.619834710746</v>
      </c>
      <c r="AA48" s="337">
        <f t="shared" si="7"/>
        <v>88143.471074380155</v>
      </c>
      <c r="AB48" s="337">
        <f t="shared" si="7"/>
        <v>143127.27272727274</v>
      </c>
      <c r="AC48" s="337">
        <f t="shared" si="7"/>
        <v>119111.40495867768</v>
      </c>
      <c r="AD48" s="337">
        <f t="shared" si="7"/>
        <v>29258.181818181816</v>
      </c>
      <c r="AE48" s="337">
        <f t="shared" si="7"/>
        <v>2899.8347107438017</v>
      </c>
      <c r="AF48" s="337">
        <f t="shared" si="7"/>
        <v>731.10743801652893</v>
      </c>
      <c r="AG48" s="337">
        <f t="shared" si="7"/>
        <v>826.31404958677706</v>
      </c>
      <c r="AH48" s="343">
        <f t="shared" si="3"/>
        <v>444.07914049586776</v>
      </c>
      <c r="AI48" s="88"/>
      <c r="AJ48" s="83"/>
    </row>
    <row r="49" spans="1:36">
      <c r="A49" s="65">
        <f t="shared" si="4"/>
        <v>1924</v>
      </c>
      <c r="B49" s="388">
        <v>8979</v>
      </c>
      <c r="C49" s="393">
        <v>8.7290322580645174</v>
      </c>
      <c r="D49" s="391">
        <f t="shared" si="5"/>
        <v>0.53672727272727283</v>
      </c>
      <c r="E49" s="335">
        <v>28</v>
      </c>
      <c r="F49" s="341">
        <v>1955</v>
      </c>
      <c r="G49" s="337">
        <f t="shared" ref="G49:R70" si="8">INDEX($C$16:$C$2000,($F49-1922)*12+G$12,1)</f>
        <v>10.548387096774196</v>
      </c>
      <c r="H49" s="337">
        <f t="shared" si="8"/>
        <v>19.679999999999993</v>
      </c>
      <c r="I49" s="337">
        <f t="shared" si="8"/>
        <v>170.03225806451613</v>
      </c>
      <c r="J49" s="337">
        <f t="shared" si="8"/>
        <v>213.58064516129033</v>
      </c>
      <c r="K49" s="337">
        <f t="shared" si="8"/>
        <v>253.67857142857142</v>
      </c>
      <c r="L49" s="337">
        <f t="shared" si="8"/>
        <v>544.29032258064512</v>
      </c>
      <c r="M49" s="337">
        <f t="shared" si="8"/>
        <v>962.93333333333328</v>
      </c>
      <c r="N49" s="337">
        <f t="shared" si="8"/>
        <v>2271.2903225806454</v>
      </c>
      <c r="O49" s="337">
        <f t="shared" si="8"/>
        <v>1124.7333333333333</v>
      </c>
      <c r="P49" s="337">
        <f t="shared" si="8"/>
        <v>65.838709677419359</v>
      </c>
      <c r="Q49" s="337">
        <f t="shared" si="8"/>
        <v>10.296774193548385</v>
      </c>
      <c r="R49" s="337">
        <f t="shared" si="8"/>
        <v>6.97</v>
      </c>
      <c r="S49" s="342">
        <f t="shared" si="1"/>
        <v>341.93990082644632</v>
      </c>
      <c r="T49" s="339"/>
      <c r="U49" s="341">
        <v>1955</v>
      </c>
      <c r="V49" s="337">
        <f t="shared" ref="V49:AG70" si="9">IF(INDEX($D$16:$D$2000,($U49-1922)*12+V$12,1)&lt;&gt;-901,INDEX($D$16:$D$2000,($U49-1922)*12+V$12,1)*1000,-901)</f>
        <v>648.59504132231427</v>
      </c>
      <c r="W49" s="337">
        <f t="shared" si="9"/>
        <v>1171.041322314049</v>
      </c>
      <c r="X49" s="337">
        <f t="shared" si="9"/>
        <v>10454.876033057852</v>
      </c>
      <c r="Y49" s="337">
        <f t="shared" si="9"/>
        <v>13132.561983471074</v>
      </c>
      <c r="Z49" s="337">
        <f t="shared" si="9"/>
        <v>14088.595041322315</v>
      </c>
      <c r="AA49" s="337">
        <f t="shared" si="9"/>
        <v>33467.10743801653</v>
      </c>
      <c r="AB49" s="337">
        <f t="shared" si="9"/>
        <v>57298.512396694212</v>
      </c>
      <c r="AC49" s="337">
        <f t="shared" si="9"/>
        <v>139656.19834710745</v>
      </c>
      <c r="AD49" s="337">
        <f t="shared" si="9"/>
        <v>66926.280991735533</v>
      </c>
      <c r="AE49" s="337">
        <f t="shared" si="9"/>
        <v>4048.2644628099179</v>
      </c>
      <c r="AF49" s="337">
        <f t="shared" si="9"/>
        <v>633.12396694214851</v>
      </c>
      <c r="AG49" s="337">
        <f t="shared" si="9"/>
        <v>414.74380165289256</v>
      </c>
      <c r="AH49" s="343">
        <f t="shared" si="3"/>
        <v>341.93990082644632</v>
      </c>
      <c r="AI49" s="88"/>
      <c r="AJ49" s="83"/>
    </row>
    <row r="50" spans="1:36">
      <c r="A50" s="65">
        <f t="shared" si="4"/>
        <v>1924</v>
      </c>
      <c r="B50" s="388">
        <v>9010</v>
      </c>
      <c r="C50" s="393">
        <v>11.725806451612904</v>
      </c>
      <c r="D50" s="391">
        <f t="shared" si="5"/>
        <v>0.72099173553719009</v>
      </c>
      <c r="E50" s="335">
        <v>29</v>
      </c>
      <c r="F50" s="341">
        <v>1956</v>
      </c>
      <c r="G50" s="337">
        <f t="shared" si="8"/>
        <v>4.758064516129032</v>
      </c>
      <c r="H50" s="337">
        <f t="shared" si="8"/>
        <v>23.283333333333335</v>
      </c>
      <c r="I50" s="337">
        <f t="shared" si="8"/>
        <v>4096.7096774193551</v>
      </c>
      <c r="J50" s="337">
        <f t="shared" si="8"/>
        <v>3421.6129032258063</v>
      </c>
      <c r="K50" s="337">
        <f t="shared" si="8"/>
        <v>1356.655172413793</v>
      </c>
      <c r="L50" s="337">
        <f t="shared" si="8"/>
        <v>1297.8064516129032</v>
      </c>
      <c r="M50" s="337">
        <f t="shared" si="8"/>
        <v>2060.6666666666665</v>
      </c>
      <c r="N50" s="337">
        <f t="shared" si="8"/>
        <v>4295.1612903225805</v>
      </c>
      <c r="O50" s="337">
        <f t="shared" si="8"/>
        <v>2874</v>
      </c>
      <c r="P50" s="337">
        <f t="shared" si="8"/>
        <v>641.0322580645161</v>
      </c>
      <c r="Q50" s="337">
        <f t="shared" si="8"/>
        <v>79.451612903225808</v>
      </c>
      <c r="R50" s="337">
        <f t="shared" si="8"/>
        <v>53.93333333333333</v>
      </c>
      <c r="S50" s="342">
        <f t="shared" si="1"/>
        <v>1227.0386776859505</v>
      </c>
      <c r="T50" s="339"/>
      <c r="U50" s="341">
        <v>1956</v>
      </c>
      <c r="V50" s="337">
        <f t="shared" si="9"/>
        <v>292.56198347107437</v>
      </c>
      <c r="W50" s="337">
        <f t="shared" si="9"/>
        <v>1385.4545454545455</v>
      </c>
      <c r="X50" s="337">
        <f t="shared" si="9"/>
        <v>251896.85950413227</v>
      </c>
      <c r="Y50" s="337">
        <f t="shared" si="9"/>
        <v>210386.77685950411</v>
      </c>
      <c r="Z50" s="337">
        <f t="shared" si="9"/>
        <v>78035.702479338841</v>
      </c>
      <c r="AA50" s="337">
        <f t="shared" si="9"/>
        <v>79799.008264462813</v>
      </c>
      <c r="AB50" s="337">
        <f t="shared" si="9"/>
        <v>122618.18181818179</v>
      </c>
      <c r="AC50" s="337">
        <f t="shared" si="9"/>
        <v>264099.17355371901</v>
      </c>
      <c r="AD50" s="337">
        <f t="shared" si="9"/>
        <v>171014.87603305784</v>
      </c>
      <c r="AE50" s="337">
        <f t="shared" si="9"/>
        <v>39415.537190082643</v>
      </c>
      <c r="AF50" s="337">
        <f t="shared" si="9"/>
        <v>4885.2892561983472</v>
      </c>
      <c r="AG50" s="337">
        <f t="shared" si="9"/>
        <v>3209.2561983471073</v>
      </c>
      <c r="AH50" s="343">
        <f t="shared" si="3"/>
        <v>1227.0386776859505</v>
      </c>
      <c r="AI50" s="88"/>
      <c r="AJ50" s="83"/>
    </row>
    <row r="51" spans="1:36">
      <c r="A51" s="65">
        <f t="shared" si="4"/>
        <v>1924</v>
      </c>
      <c r="B51" s="388">
        <v>9040</v>
      </c>
      <c r="C51" s="393">
        <v>12.333333333333334</v>
      </c>
      <c r="D51" s="391">
        <f t="shared" si="5"/>
        <v>0.7338842975206612</v>
      </c>
      <c r="E51" s="335">
        <v>28</v>
      </c>
      <c r="F51" s="341">
        <v>1957</v>
      </c>
      <c r="G51" s="337">
        <f t="shared" si="8"/>
        <v>110.93548387096774</v>
      </c>
      <c r="H51" s="337">
        <f t="shared" si="8"/>
        <v>125.01</v>
      </c>
      <c r="I51" s="337">
        <f t="shared" si="8"/>
        <v>141.2258064516129</v>
      </c>
      <c r="J51" s="337">
        <f t="shared" si="8"/>
        <v>92.225806451612897</v>
      </c>
      <c r="K51" s="337">
        <f t="shared" si="8"/>
        <v>919.25</v>
      </c>
      <c r="L51" s="337">
        <f t="shared" si="8"/>
        <v>1544.0322580645161</v>
      </c>
      <c r="M51" s="337">
        <f t="shared" si="8"/>
        <v>1525.6666666666667</v>
      </c>
      <c r="N51" s="337">
        <f t="shared" si="8"/>
        <v>2467.0967741935483</v>
      </c>
      <c r="O51" s="337">
        <f t="shared" si="8"/>
        <v>1815.3</v>
      </c>
      <c r="P51" s="337">
        <f t="shared" si="8"/>
        <v>189.87096774193549</v>
      </c>
      <c r="Q51" s="337">
        <f t="shared" si="8"/>
        <v>36.774193548387096</v>
      </c>
      <c r="R51" s="337">
        <f t="shared" si="8"/>
        <v>32.299999999999997</v>
      </c>
      <c r="S51" s="342">
        <f t="shared" si="1"/>
        <v>540.96059504132222</v>
      </c>
      <c r="T51" s="339"/>
      <c r="U51" s="341">
        <v>1957</v>
      </c>
      <c r="V51" s="337">
        <f t="shared" si="9"/>
        <v>6821.1570247933878</v>
      </c>
      <c r="W51" s="337">
        <f t="shared" si="9"/>
        <v>7438.6115702479347</v>
      </c>
      <c r="X51" s="337">
        <f t="shared" si="9"/>
        <v>8683.636363636364</v>
      </c>
      <c r="Y51" s="337">
        <f t="shared" si="9"/>
        <v>5670.7438016528922</v>
      </c>
      <c r="Z51" s="337">
        <f t="shared" si="9"/>
        <v>51052.561983471074</v>
      </c>
      <c r="AA51" s="337">
        <f t="shared" si="9"/>
        <v>94938.842975206615</v>
      </c>
      <c r="AB51" s="337">
        <f t="shared" si="9"/>
        <v>90783.471074380155</v>
      </c>
      <c r="AC51" s="337">
        <f t="shared" si="9"/>
        <v>151695.86776859502</v>
      </c>
      <c r="AD51" s="337">
        <f t="shared" si="9"/>
        <v>108017.85123966943</v>
      </c>
      <c r="AE51" s="337">
        <f t="shared" si="9"/>
        <v>11674.710743801652</v>
      </c>
      <c r="AF51" s="337">
        <f t="shared" si="9"/>
        <v>2261.1570247933887</v>
      </c>
      <c r="AG51" s="337">
        <f t="shared" si="9"/>
        <v>1921.9834710743796</v>
      </c>
      <c r="AH51" s="343">
        <f t="shared" si="3"/>
        <v>540.96059504132245</v>
      </c>
      <c r="AI51" s="88"/>
      <c r="AJ51" s="83"/>
    </row>
    <row r="52" spans="1:36">
      <c r="A52" s="65">
        <f t="shared" si="4"/>
        <v>1925</v>
      </c>
      <c r="B52" s="388">
        <v>9071</v>
      </c>
      <c r="C52" s="393">
        <v>41.403225806451616</v>
      </c>
      <c r="D52" s="391">
        <f t="shared" si="5"/>
        <v>2.545785123966942</v>
      </c>
      <c r="E52" s="335">
        <v>28</v>
      </c>
      <c r="F52" s="341">
        <v>1958</v>
      </c>
      <c r="G52" s="337">
        <f t="shared" si="8"/>
        <v>51</v>
      </c>
      <c r="H52" s="337">
        <f t="shared" si="8"/>
        <v>79.586666666666659</v>
      </c>
      <c r="I52" s="337">
        <f t="shared" si="8"/>
        <v>156.09677419354838</v>
      </c>
      <c r="J52" s="337">
        <f t="shared" si="8"/>
        <v>225.48387096774192</v>
      </c>
      <c r="K52" s="337">
        <f t="shared" si="8"/>
        <v>1566.4642857142858</v>
      </c>
      <c r="L52" s="337">
        <f t="shared" si="8"/>
        <v>1433.3870967741937</v>
      </c>
      <c r="M52" s="337">
        <f t="shared" si="8"/>
        <v>2835.3333333333335</v>
      </c>
      <c r="N52" s="337">
        <f t="shared" si="8"/>
        <v>5356.7741935483873</v>
      </c>
      <c r="O52" s="337">
        <f t="shared" si="8"/>
        <v>3101</v>
      </c>
      <c r="P52" s="337">
        <f t="shared" si="8"/>
        <v>743.83870967741939</v>
      </c>
      <c r="Q52" s="337">
        <f t="shared" si="8"/>
        <v>137.61290322580646</v>
      </c>
      <c r="R52" s="337">
        <f t="shared" si="8"/>
        <v>62.56666666666667</v>
      </c>
      <c r="S52" s="342">
        <f t="shared" si="1"/>
        <v>946.99953719008249</v>
      </c>
      <c r="T52" s="339"/>
      <c r="U52" s="341">
        <v>1958</v>
      </c>
      <c r="V52" s="337">
        <f t="shared" si="9"/>
        <v>3135.8677685950411</v>
      </c>
      <c r="W52" s="337">
        <f t="shared" si="9"/>
        <v>4735.7355371900821</v>
      </c>
      <c r="X52" s="337">
        <f t="shared" si="9"/>
        <v>9598.0165289256183</v>
      </c>
      <c r="Y52" s="337">
        <f t="shared" si="9"/>
        <v>13864.462809917355</v>
      </c>
      <c r="Z52" s="337">
        <f t="shared" si="9"/>
        <v>86997.024793388438</v>
      </c>
      <c r="AA52" s="337">
        <f t="shared" si="9"/>
        <v>88135.537190082643</v>
      </c>
      <c r="AB52" s="337">
        <f t="shared" si="9"/>
        <v>168714.04958677688</v>
      </c>
      <c r="AC52" s="337">
        <f t="shared" si="9"/>
        <v>329375.20661157026</v>
      </c>
      <c r="AD52" s="337">
        <f t="shared" si="9"/>
        <v>184522.31404958677</v>
      </c>
      <c r="AE52" s="337">
        <f t="shared" si="9"/>
        <v>45736.859504132233</v>
      </c>
      <c r="AF52" s="337">
        <f t="shared" si="9"/>
        <v>8461.4876033057863</v>
      </c>
      <c r="AG52" s="337">
        <f t="shared" si="9"/>
        <v>3722.9752066115702</v>
      </c>
      <c r="AH52" s="343">
        <f t="shared" si="3"/>
        <v>946.99953719008261</v>
      </c>
      <c r="AI52" s="88"/>
      <c r="AJ52" s="83"/>
    </row>
    <row r="53" spans="1:36">
      <c r="A53" s="65">
        <f t="shared" si="4"/>
        <v>1925</v>
      </c>
      <c r="B53" s="388">
        <v>9101</v>
      </c>
      <c r="C53" s="393">
        <v>224.2</v>
      </c>
      <c r="D53" s="391">
        <f t="shared" si="5"/>
        <v>13.340826446280992</v>
      </c>
      <c r="E53" s="335">
        <v>28</v>
      </c>
      <c r="F53" s="341">
        <v>1959</v>
      </c>
      <c r="G53" s="337">
        <f t="shared" si="8"/>
        <v>25.780645161290323</v>
      </c>
      <c r="H53" s="337">
        <f t="shared" si="8"/>
        <v>81.28</v>
      </c>
      <c r="I53" s="337">
        <f t="shared" si="8"/>
        <v>19.225806451612904</v>
      </c>
      <c r="J53" s="337">
        <f t="shared" si="8"/>
        <v>321.49032258064517</v>
      </c>
      <c r="K53" s="337">
        <f t="shared" si="8"/>
        <v>452.46428571428572</v>
      </c>
      <c r="L53" s="337">
        <f t="shared" si="8"/>
        <v>753.54838709677415</v>
      </c>
      <c r="M53" s="337">
        <f t="shared" si="8"/>
        <v>1270.0333333333333</v>
      </c>
      <c r="N53" s="337">
        <f t="shared" si="8"/>
        <v>920.32258064516134</v>
      </c>
      <c r="O53" s="337">
        <f t="shared" si="8"/>
        <v>301.06666666666666</v>
      </c>
      <c r="P53" s="337">
        <f t="shared" si="8"/>
        <v>6.6645161290322568</v>
      </c>
      <c r="Q53" s="337">
        <f t="shared" si="8"/>
        <v>8.2387096774193527</v>
      </c>
      <c r="R53" s="337">
        <f t="shared" si="8"/>
        <v>25.446666666666669</v>
      </c>
      <c r="S53" s="342">
        <f t="shared" si="1"/>
        <v>251.33990082644627</v>
      </c>
      <c r="T53" s="339"/>
      <c r="U53" s="341">
        <v>1959</v>
      </c>
      <c r="V53" s="337">
        <f t="shared" si="9"/>
        <v>1585.1900826446283</v>
      </c>
      <c r="W53" s="337">
        <f t="shared" si="9"/>
        <v>4836.4958677685954</v>
      </c>
      <c r="X53" s="337">
        <f t="shared" si="9"/>
        <v>1182.1487603305784</v>
      </c>
      <c r="Y53" s="337">
        <f t="shared" si="9"/>
        <v>19767.669421487608</v>
      </c>
      <c r="Z53" s="337">
        <f t="shared" si="9"/>
        <v>25128.595041322315</v>
      </c>
      <c r="AA53" s="337">
        <f t="shared" si="9"/>
        <v>46333.884297520664</v>
      </c>
      <c r="AB53" s="337">
        <f t="shared" si="9"/>
        <v>75572.231404958671</v>
      </c>
      <c r="AC53" s="337">
        <f t="shared" si="9"/>
        <v>56588.42975206612</v>
      </c>
      <c r="AD53" s="337">
        <f t="shared" si="9"/>
        <v>17914.710743801654</v>
      </c>
      <c r="AE53" s="337">
        <f t="shared" si="9"/>
        <v>409.78512396694219</v>
      </c>
      <c r="AF53" s="337">
        <f t="shared" si="9"/>
        <v>506.57851239669407</v>
      </c>
      <c r="AG53" s="337">
        <f t="shared" si="9"/>
        <v>1514.1818181818185</v>
      </c>
      <c r="AH53" s="343">
        <f t="shared" si="3"/>
        <v>251.3399008264463</v>
      </c>
      <c r="AI53" s="88"/>
      <c r="AJ53" s="83"/>
    </row>
    <row r="54" spans="1:36">
      <c r="A54" s="65">
        <f t="shared" si="4"/>
        <v>1925</v>
      </c>
      <c r="B54" s="388">
        <v>9132</v>
      </c>
      <c r="C54" s="393">
        <v>334.19354838709677</v>
      </c>
      <c r="D54" s="391">
        <f t="shared" si="5"/>
        <v>20.548760330578514</v>
      </c>
      <c r="E54" s="335">
        <v>29</v>
      </c>
      <c r="F54" s="341">
        <v>1960</v>
      </c>
      <c r="G54" s="337">
        <f t="shared" si="8"/>
        <v>7.9354838709677411</v>
      </c>
      <c r="H54" s="337">
        <f t="shared" si="8"/>
        <v>7.8866666666666658</v>
      </c>
      <c r="I54" s="337">
        <f t="shared" si="8"/>
        <v>11.964516129032258</v>
      </c>
      <c r="J54" s="337">
        <f t="shared" si="8"/>
        <v>50.480645161290326</v>
      </c>
      <c r="K54" s="337">
        <f t="shared" si="8"/>
        <v>697.20689655172418</v>
      </c>
      <c r="L54" s="337">
        <f t="shared" si="8"/>
        <v>1523.7741935483871</v>
      </c>
      <c r="M54" s="337">
        <f t="shared" si="8"/>
        <v>1434.3666666666666</v>
      </c>
      <c r="N54" s="337">
        <f t="shared" si="8"/>
        <v>1198.3548387096773</v>
      </c>
      <c r="O54" s="337">
        <f t="shared" si="8"/>
        <v>411.23333333333335</v>
      </c>
      <c r="P54" s="337">
        <f t="shared" si="8"/>
        <v>7.3387096774193541</v>
      </c>
      <c r="Q54" s="337">
        <f t="shared" si="8"/>
        <v>11.774193548387096</v>
      </c>
      <c r="R54" s="337">
        <f t="shared" si="8"/>
        <v>11.333333333333334</v>
      </c>
      <c r="S54" s="342">
        <f t="shared" si="1"/>
        <v>323.94823140495862</v>
      </c>
      <c r="T54" s="339"/>
      <c r="U54" s="341">
        <v>1960</v>
      </c>
      <c r="V54" s="337">
        <f t="shared" si="9"/>
        <v>487.93388429752054</v>
      </c>
      <c r="W54" s="337">
        <f t="shared" si="9"/>
        <v>469.28925619834712</v>
      </c>
      <c r="X54" s="337">
        <f t="shared" si="9"/>
        <v>735.66942148760324</v>
      </c>
      <c r="Y54" s="337">
        <f t="shared" si="9"/>
        <v>3103.9338842975217</v>
      </c>
      <c r="Z54" s="337">
        <f t="shared" si="9"/>
        <v>40103.801652892565</v>
      </c>
      <c r="AA54" s="337">
        <f t="shared" si="9"/>
        <v>93693.223140495873</v>
      </c>
      <c r="AB54" s="337">
        <f t="shared" si="9"/>
        <v>85350.74380165289</v>
      </c>
      <c r="AC54" s="337">
        <f t="shared" si="9"/>
        <v>73683.966942148763</v>
      </c>
      <c r="AD54" s="337">
        <f t="shared" si="9"/>
        <v>24470.082644628099</v>
      </c>
      <c r="AE54" s="337">
        <f t="shared" si="9"/>
        <v>451.23966942148752</v>
      </c>
      <c r="AF54" s="337">
        <f t="shared" si="9"/>
        <v>723.96694214876038</v>
      </c>
      <c r="AG54" s="337">
        <f t="shared" si="9"/>
        <v>674.38016528925618</v>
      </c>
      <c r="AH54" s="343">
        <f t="shared" si="3"/>
        <v>323.94823140495868</v>
      </c>
      <c r="AI54" s="88"/>
      <c r="AJ54" s="83"/>
    </row>
    <row r="55" spans="1:36">
      <c r="A55" s="65">
        <f t="shared" si="4"/>
        <v>1925</v>
      </c>
      <c r="B55" s="388">
        <v>9163</v>
      </c>
      <c r="C55" s="393">
        <v>305.22580645161293</v>
      </c>
      <c r="D55" s="391">
        <f t="shared" si="5"/>
        <v>18.767603305785123</v>
      </c>
      <c r="E55" s="335">
        <v>28</v>
      </c>
      <c r="F55" s="341">
        <v>1961</v>
      </c>
      <c r="G55" s="337">
        <f t="shared" si="8"/>
        <v>12.683870967741935</v>
      </c>
      <c r="H55" s="337">
        <f t="shared" si="8"/>
        <v>26.18</v>
      </c>
      <c r="I55" s="337">
        <f t="shared" si="8"/>
        <v>35.741935483870968</v>
      </c>
      <c r="J55" s="337">
        <f t="shared" si="8"/>
        <v>22.516129032258064</v>
      </c>
      <c r="K55" s="337">
        <f t="shared" si="8"/>
        <v>183.91785714285714</v>
      </c>
      <c r="L55" s="337">
        <f t="shared" si="8"/>
        <v>321.67741935483872</v>
      </c>
      <c r="M55" s="337">
        <f t="shared" si="8"/>
        <v>792.93333333333328</v>
      </c>
      <c r="N55" s="337">
        <f t="shared" si="8"/>
        <v>1078.258064516129</v>
      </c>
      <c r="O55" s="337">
        <f t="shared" si="8"/>
        <v>458.5</v>
      </c>
      <c r="P55" s="337">
        <f t="shared" si="8"/>
        <v>143.2032258064516</v>
      </c>
      <c r="Q55" s="337">
        <f t="shared" si="8"/>
        <v>136.80322580645159</v>
      </c>
      <c r="R55" s="337">
        <f t="shared" si="8"/>
        <v>63.54</v>
      </c>
      <c r="S55" s="342">
        <f t="shared" si="1"/>
        <v>197.67609917355372</v>
      </c>
      <c r="T55" s="339"/>
      <c r="U55" s="341">
        <v>1961</v>
      </c>
      <c r="V55" s="337">
        <f t="shared" si="9"/>
        <v>779.90082644628103</v>
      </c>
      <c r="W55" s="337">
        <f t="shared" si="9"/>
        <v>1557.8181818181818</v>
      </c>
      <c r="X55" s="337">
        <f t="shared" si="9"/>
        <v>2197.6859504132231</v>
      </c>
      <c r="Y55" s="337">
        <f t="shared" si="9"/>
        <v>1384.4628099173553</v>
      </c>
      <c r="Z55" s="337">
        <f t="shared" si="9"/>
        <v>10214.280991735535</v>
      </c>
      <c r="AA55" s="337">
        <f t="shared" si="9"/>
        <v>19779.173553719007</v>
      </c>
      <c r="AB55" s="337">
        <f t="shared" si="9"/>
        <v>47182.809917355371</v>
      </c>
      <c r="AC55" s="337">
        <f t="shared" si="9"/>
        <v>66299.504132231406</v>
      </c>
      <c r="AD55" s="337">
        <f t="shared" si="9"/>
        <v>27282.644628099173</v>
      </c>
      <c r="AE55" s="337">
        <f t="shared" si="9"/>
        <v>8805.2231404958675</v>
      </c>
      <c r="AF55" s="337">
        <f t="shared" si="9"/>
        <v>8411.7024793388427</v>
      </c>
      <c r="AG55" s="337">
        <f t="shared" si="9"/>
        <v>3780.8925619834708</v>
      </c>
      <c r="AH55" s="343">
        <f t="shared" si="3"/>
        <v>197.67609917355369</v>
      </c>
      <c r="AI55" s="88"/>
      <c r="AJ55" s="83"/>
    </row>
    <row r="56" spans="1:36">
      <c r="A56" s="65">
        <f t="shared" si="4"/>
        <v>1925</v>
      </c>
      <c r="B56" s="388">
        <v>9191</v>
      </c>
      <c r="C56" s="393">
        <v>1833.8214285714287</v>
      </c>
      <c r="D56" s="391">
        <f t="shared" si="5"/>
        <v>101.84528925619834</v>
      </c>
      <c r="E56" s="335">
        <v>28</v>
      </c>
      <c r="F56" s="341">
        <v>1962</v>
      </c>
      <c r="G56" s="337">
        <f t="shared" si="8"/>
        <v>41.20000000000001</v>
      </c>
      <c r="H56" s="337">
        <f t="shared" si="8"/>
        <v>112.62333333333332</v>
      </c>
      <c r="I56" s="337">
        <f t="shared" si="8"/>
        <v>68.551612903225802</v>
      </c>
      <c r="J56" s="337">
        <f t="shared" si="8"/>
        <v>51.490322580645156</v>
      </c>
      <c r="K56" s="337">
        <f t="shared" si="8"/>
        <v>838.55714285714282</v>
      </c>
      <c r="L56" s="337">
        <f t="shared" si="8"/>
        <v>538.22580645161293</v>
      </c>
      <c r="M56" s="337">
        <f t="shared" si="8"/>
        <v>2338.6666666666665</v>
      </c>
      <c r="N56" s="337">
        <f t="shared" si="8"/>
        <v>1804.1612903225807</v>
      </c>
      <c r="O56" s="337">
        <f t="shared" si="8"/>
        <v>1275.8666666666666</v>
      </c>
      <c r="P56" s="337">
        <f t="shared" si="8"/>
        <v>446.45161290322579</v>
      </c>
      <c r="Q56" s="337">
        <f t="shared" si="8"/>
        <v>368</v>
      </c>
      <c r="R56" s="337">
        <f t="shared" si="8"/>
        <v>156.83333333333334</v>
      </c>
      <c r="S56" s="342">
        <f t="shared" si="1"/>
        <v>481.70538842975196</v>
      </c>
      <c r="T56" s="339"/>
      <c r="U56" s="341">
        <v>1962</v>
      </c>
      <c r="V56" s="337">
        <f t="shared" si="9"/>
        <v>2533.2892561983476</v>
      </c>
      <c r="W56" s="337">
        <f t="shared" si="9"/>
        <v>6701.5537190082632</v>
      </c>
      <c r="X56" s="337">
        <f t="shared" si="9"/>
        <v>4215.0743801652889</v>
      </c>
      <c r="Y56" s="337">
        <f t="shared" si="9"/>
        <v>3166.0165289256192</v>
      </c>
      <c r="Z56" s="337">
        <f t="shared" si="9"/>
        <v>46571.107438016516</v>
      </c>
      <c r="AA56" s="337">
        <f t="shared" si="9"/>
        <v>33094.21487603306</v>
      </c>
      <c r="AB56" s="337">
        <f t="shared" si="9"/>
        <v>139160.3305785124</v>
      </c>
      <c r="AC56" s="337">
        <f t="shared" si="9"/>
        <v>110933.55371900825</v>
      </c>
      <c r="AD56" s="337">
        <f t="shared" si="9"/>
        <v>75919.338842975209</v>
      </c>
      <c r="AE56" s="337">
        <f t="shared" si="9"/>
        <v>27451.239669421488</v>
      </c>
      <c r="AF56" s="337">
        <f t="shared" si="9"/>
        <v>22627.438016528926</v>
      </c>
      <c r="AG56" s="337">
        <f t="shared" si="9"/>
        <v>9332.2314049586785</v>
      </c>
      <c r="AH56" s="343">
        <f t="shared" si="3"/>
        <v>481.70538842975202</v>
      </c>
      <c r="AI56" s="88"/>
      <c r="AJ56" s="83"/>
    </row>
    <row r="57" spans="1:36">
      <c r="A57" s="65">
        <f t="shared" si="4"/>
        <v>1925</v>
      </c>
      <c r="B57" s="388">
        <v>9222</v>
      </c>
      <c r="C57" s="393">
        <v>1262.5806451612902</v>
      </c>
      <c r="D57" s="391">
        <f t="shared" si="5"/>
        <v>77.63305785123967</v>
      </c>
      <c r="E57" s="335">
        <v>28</v>
      </c>
      <c r="F57" s="341">
        <v>1963</v>
      </c>
      <c r="G57" s="337">
        <f t="shared" si="8"/>
        <v>289.10322580645158</v>
      </c>
      <c r="H57" s="337">
        <f t="shared" si="8"/>
        <v>142.48666666666668</v>
      </c>
      <c r="I57" s="337">
        <f t="shared" si="8"/>
        <v>152.35483870967741</v>
      </c>
      <c r="J57" s="337">
        <f t="shared" si="8"/>
        <v>509.32258064516128</v>
      </c>
      <c r="K57" s="337">
        <f t="shared" si="8"/>
        <v>2053.3571428571427</v>
      </c>
      <c r="L57" s="337">
        <f t="shared" si="8"/>
        <v>415.09677419354841</v>
      </c>
      <c r="M57" s="337">
        <f t="shared" si="8"/>
        <v>1578.5</v>
      </c>
      <c r="N57" s="337">
        <f t="shared" si="8"/>
        <v>2719.3548387096776</v>
      </c>
      <c r="O57" s="337">
        <f t="shared" si="8"/>
        <v>1837.1333333333334</v>
      </c>
      <c r="P57" s="337">
        <f t="shared" si="8"/>
        <v>270.87096774193549</v>
      </c>
      <c r="Q57" s="337">
        <f t="shared" si="8"/>
        <v>47.483870967741936</v>
      </c>
      <c r="R57" s="337">
        <f t="shared" si="8"/>
        <v>43.633333333333333</v>
      </c>
      <c r="S57" s="342">
        <f t="shared" si="1"/>
        <v>599.12290909090905</v>
      </c>
      <c r="T57" s="339"/>
      <c r="U57" s="341">
        <v>1963</v>
      </c>
      <c r="V57" s="337">
        <f t="shared" si="9"/>
        <v>17776.264462809915</v>
      </c>
      <c r="W57" s="337">
        <f t="shared" si="9"/>
        <v>8478.5454545454559</v>
      </c>
      <c r="X57" s="337">
        <f t="shared" si="9"/>
        <v>9367.9338842975212</v>
      </c>
      <c r="Y57" s="337">
        <f t="shared" si="9"/>
        <v>31317.024793388431</v>
      </c>
      <c r="Z57" s="337">
        <f t="shared" si="9"/>
        <v>114037.6859504132</v>
      </c>
      <c r="AA57" s="337">
        <f t="shared" si="9"/>
        <v>25523.305785123965</v>
      </c>
      <c r="AB57" s="337">
        <f t="shared" si="9"/>
        <v>93927.272727272721</v>
      </c>
      <c r="AC57" s="337">
        <f t="shared" si="9"/>
        <v>167206.61157024794</v>
      </c>
      <c r="AD57" s="337">
        <f t="shared" si="9"/>
        <v>109317.02479338842</v>
      </c>
      <c r="AE57" s="337">
        <f t="shared" si="9"/>
        <v>16655.206611570247</v>
      </c>
      <c r="AF57" s="337">
        <f t="shared" si="9"/>
        <v>2919.6694214876034</v>
      </c>
      <c r="AG57" s="337">
        <f t="shared" si="9"/>
        <v>2596.363636363636</v>
      </c>
      <c r="AH57" s="343">
        <f t="shared" si="3"/>
        <v>599.12290909090905</v>
      </c>
      <c r="AI57" s="88"/>
      <c r="AJ57" s="83"/>
    </row>
    <row r="58" spans="1:36">
      <c r="A58" s="65">
        <f t="shared" si="4"/>
        <v>1925</v>
      </c>
      <c r="B58" s="388">
        <v>9252</v>
      </c>
      <c r="C58" s="393">
        <v>2942.3333333333335</v>
      </c>
      <c r="D58" s="391">
        <f t="shared" si="5"/>
        <v>175.0809917355372</v>
      </c>
      <c r="E58" s="335">
        <v>29</v>
      </c>
      <c r="F58" s="341">
        <v>1964</v>
      </c>
      <c r="G58" s="337">
        <f t="shared" si="8"/>
        <v>951.51612903225805</v>
      </c>
      <c r="H58" s="337">
        <f t="shared" si="8"/>
        <v>1315.5333333333333</v>
      </c>
      <c r="I58" s="337">
        <f t="shared" si="8"/>
        <v>1042.9032258064517</v>
      </c>
      <c r="J58" s="337">
        <f t="shared" si="8"/>
        <v>1017.4193548387096</v>
      </c>
      <c r="K58" s="337">
        <f t="shared" si="8"/>
        <v>410.48275862068965</v>
      </c>
      <c r="L58" s="337">
        <f t="shared" si="8"/>
        <v>247.45161290322579</v>
      </c>
      <c r="M58" s="337">
        <f t="shared" si="8"/>
        <v>739.4</v>
      </c>
      <c r="N58" s="337">
        <f t="shared" si="8"/>
        <v>1182.483870967742</v>
      </c>
      <c r="O58" s="337">
        <f t="shared" si="8"/>
        <v>1097.5333333333333</v>
      </c>
      <c r="P58" s="337">
        <f t="shared" si="8"/>
        <v>757.51612903225805</v>
      </c>
      <c r="Q58" s="337">
        <f t="shared" si="8"/>
        <v>732.9677419354839</v>
      </c>
      <c r="R58" s="337">
        <f t="shared" si="8"/>
        <v>469.9</v>
      </c>
      <c r="S58" s="342">
        <f t="shared" si="1"/>
        <v>603.91735537190084</v>
      </c>
      <c r="T58" s="339"/>
      <c r="U58" s="341">
        <v>1964</v>
      </c>
      <c r="V58" s="337">
        <f t="shared" si="9"/>
        <v>58506.446280991739</v>
      </c>
      <c r="W58" s="337">
        <f t="shared" si="9"/>
        <v>78279.669421487604</v>
      </c>
      <c r="X58" s="337">
        <f t="shared" si="9"/>
        <v>64125.619834710764</v>
      </c>
      <c r="Y58" s="337">
        <f t="shared" si="9"/>
        <v>62558.677685950417</v>
      </c>
      <c r="Z58" s="337">
        <f t="shared" si="9"/>
        <v>23611.239669421488</v>
      </c>
      <c r="AA58" s="337">
        <f t="shared" si="9"/>
        <v>15215.206611570247</v>
      </c>
      <c r="AB58" s="337">
        <f t="shared" si="9"/>
        <v>43997.355371900827</v>
      </c>
      <c r="AC58" s="337">
        <f t="shared" si="9"/>
        <v>72708.099173553725</v>
      </c>
      <c r="AD58" s="337">
        <f t="shared" si="9"/>
        <v>65307.768595041322</v>
      </c>
      <c r="AE58" s="337">
        <f t="shared" si="9"/>
        <v>46577.85123966942</v>
      </c>
      <c r="AF58" s="337">
        <f t="shared" si="9"/>
        <v>45068.429752066113</v>
      </c>
      <c r="AG58" s="337">
        <f t="shared" si="9"/>
        <v>27960.991735537187</v>
      </c>
      <c r="AH58" s="343">
        <f t="shared" si="3"/>
        <v>603.91735537190095</v>
      </c>
      <c r="AI58" s="88"/>
      <c r="AJ58" s="83"/>
    </row>
    <row r="59" spans="1:36">
      <c r="A59" s="65">
        <f t="shared" si="4"/>
        <v>1925</v>
      </c>
      <c r="B59" s="388">
        <v>9283</v>
      </c>
      <c r="C59" s="393">
        <v>3359.0322580645161</v>
      </c>
      <c r="D59" s="391">
        <f t="shared" si="5"/>
        <v>206.53884297520662</v>
      </c>
      <c r="E59" s="335">
        <v>28</v>
      </c>
      <c r="F59" s="341">
        <v>1965</v>
      </c>
      <c r="G59" s="337">
        <f t="shared" si="8"/>
        <v>169.38709677419354</v>
      </c>
      <c r="H59" s="337">
        <f t="shared" si="8"/>
        <v>488.44333333333333</v>
      </c>
      <c r="I59" s="337">
        <f t="shared" si="8"/>
        <v>4678.6451612903229</v>
      </c>
      <c r="J59" s="337">
        <f t="shared" si="8"/>
        <v>3417.4193548387098</v>
      </c>
      <c r="K59" s="337">
        <f t="shared" si="8"/>
        <v>2492.8571428571427</v>
      </c>
      <c r="L59" s="337">
        <f t="shared" si="8"/>
        <v>2011.9354838709678</v>
      </c>
      <c r="M59" s="337">
        <f t="shared" si="8"/>
        <v>2388.6666666666665</v>
      </c>
      <c r="N59" s="337">
        <f t="shared" si="8"/>
        <v>3247.4193548387098</v>
      </c>
      <c r="O59" s="337">
        <f t="shared" si="8"/>
        <v>2167.4</v>
      </c>
      <c r="P59" s="337">
        <f t="shared" si="8"/>
        <v>1748.3870967741937</v>
      </c>
      <c r="Q59" s="337">
        <f t="shared" si="8"/>
        <v>1453.9354838709678</v>
      </c>
      <c r="R59" s="337">
        <f t="shared" si="8"/>
        <v>1265.6666666666667</v>
      </c>
      <c r="S59" s="342">
        <f t="shared" si="1"/>
        <v>1542.4389421487606</v>
      </c>
      <c r="T59" s="339"/>
      <c r="U59" s="341">
        <v>1965</v>
      </c>
      <c r="V59" s="337">
        <f t="shared" si="9"/>
        <v>10415.206611570247</v>
      </c>
      <c r="W59" s="337">
        <f t="shared" si="9"/>
        <v>29064.396694214869</v>
      </c>
      <c r="X59" s="337">
        <f t="shared" si="9"/>
        <v>287678.67768595042</v>
      </c>
      <c r="Y59" s="337">
        <f t="shared" si="9"/>
        <v>210128.92561983471</v>
      </c>
      <c r="Z59" s="337">
        <f t="shared" si="9"/>
        <v>138446.28099173555</v>
      </c>
      <c r="AA59" s="337">
        <f t="shared" si="9"/>
        <v>123709.0909090909</v>
      </c>
      <c r="AB59" s="337">
        <f t="shared" si="9"/>
        <v>142135.53719008266</v>
      </c>
      <c r="AC59" s="337">
        <f t="shared" si="9"/>
        <v>199676.03305785125</v>
      </c>
      <c r="AD59" s="337">
        <f t="shared" si="9"/>
        <v>128969.2561983471</v>
      </c>
      <c r="AE59" s="337">
        <f t="shared" si="9"/>
        <v>107504.13223140495</v>
      </c>
      <c r="AF59" s="337">
        <f t="shared" si="9"/>
        <v>89399.008264462813</v>
      </c>
      <c r="AG59" s="337">
        <f t="shared" si="9"/>
        <v>75312.396694214884</v>
      </c>
      <c r="AH59" s="343">
        <f t="shared" si="3"/>
        <v>1542.4389421487601</v>
      </c>
      <c r="AI59" s="88"/>
      <c r="AJ59" s="83"/>
    </row>
    <row r="60" spans="1:36">
      <c r="A60" s="65">
        <f t="shared" si="4"/>
        <v>1925</v>
      </c>
      <c r="B60" s="388">
        <v>9313</v>
      </c>
      <c r="C60" s="393">
        <v>1993</v>
      </c>
      <c r="D60" s="391">
        <f t="shared" si="5"/>
        <v>118.59173553719009</v>
      </c>
      <c r="E60" s="335">
        <v>28</v>
      </c>
      <c r="F60" s="341">
        <v>1966</v>
      </c>
      <c r="G60" s="337">
        <f t="shared" si="8"/>
        <v>791.25806451612902</v>
      </c>
      <c r="H60" s="337">
        <f t="shared" si="8"/>
        <v>744.4666666666667</v>
      </c>
      <c r="I60" s="337">
        <f t="shared" si="8"/>
        <v>1120</v>
      </c>
      <c r="J60" s="337">
        <f t="shared" si="8"/>
        <v>936.38709677419354</v>
      </c>
      <c r="K60" s="337">
        <f t="shared" si="8"/>
        <v>776.92857142857144</v>
      </c>
      <c r="L60" s="337">
        <f t="shared" si="8"/>
        <v>883.35483870967744</v>
      </c>
      <c r="M60" s="337">
        <f t="shared" si="8"/>
        <v>1528.6666666666667</v>
      </c>
      <c r="N60" s="337">
        <f t="shared" si="8"/>
        <v>1398.483870967742</v>
      </c>
      <c r="O60" s="337">
        <f t="shared" si="8"/>
        <v>689.8</v>
      </c>
      <c r="P60" s="337">
        <f t="shared" si="8"/>
        <v>590.35483870967744</v>
      </c>
      <c r="Q60" s="337">
        <f t="shared" si="8"/>
        <v>734.54838709677415</v>
      </c>
      <c r="R60" s="337">
        <f t="shared" si="8"/>
        <v>480.23333333333335</v>
      </c>
      <c r="S60" s="342">
        <f t="shared" si="1"/>
        <v>644.89586776859505</v>
      </c>
      <c r="T60" s="339"/>
      <c r="U60" s="341">
        <v>1966</v>
      </c>
      <c r="V60" s="337">
        <f t="shared" si="9"/>
        <v>48652.561983471074</v>
      </c>
      <c r="W60" s="337">
        <f t="shared" si="9"/>
        <v>44298.842975206608</v>
      </c>
      <c r="X60" s="337">
        <f t="shared" si="9"/>
        <v>68866.115702479336</v>
      </c>
      <c r="Y60" s="337">
        <f t="shared" si="9"/>
        <v>57576.198347107435</v>
      </c>
      <c r="Z60" s="337">
        <f t="shared" si="9"/>
        <v>43148.429752066113</v>
      </c>
      <c r="AA60" s="337">
        <f t="shared" si="9"/>
        <v>54315.371900826445</v>
      </c>
      <c r="AB60" s="337">
        <f t="shared" si="9"/>
        <v>90961.983471074374</v>
      </c>
      <c r="AC60" s="337">
        <f t="shared" si="9"/>
        <v>85989.421487603307</v>
      </c>
      <c r="AD60" s="337">
        <f t="shared" si="9"/>
        <v>41045.950413223138</v>
      </c>
      <c r="AE60" s="337">
        <f t="shared" si="9"/>
        <v>36299.504132231406</v>
      </c>
      <c r="AF60" s="337">
        <f t="shared" si="9"/>
        <v>45165.619834710749</v>
      </c>
      <c r="AG60" s="337">
        <f t="shared" si="9"/>
        <v>28575.867768595042</v>
      </c>
      <c r="AH60" s="343">
        <f t="shared" si="3"/>
        <v>644.89586776859483</v>
      </c>
      <c r="AI60" s="88"/>
      <c r="AJ60" s="83"/>
    </row>
    <row r="61" spans="1:36">
      <c r="A61" s="65">
        <f t="shared" si="4"/>
        <v>1925</v>
      </c>
      <c r="B61" s="388">
        <v>9344</v>
      </c>
      <c r="C61" s="393">
        <v>406.74193548387098</v>
      </c>
      <c r="D61" s="391">
        <f t="shared" si="5"/>
        <v>25.009586776859503</v>
      </c>
      <c r="E61" s="335">
        <v>28</v>
      </c>
      <c r="F61" s="341">
        <v>1967</v>
      </c>
      <c r="G61" s="337">
        <f t="shared" si="8"/>
        <v>197.2258064516129</v>
      </c>
      <c r="H61" s="337">
        <f t="shared" si="8"/>
        <v>380.96666666666664</v>
      </c>
      <c r="I61" s="337">
        <f t="shared" si="8"/>
        <v>1181.3225806451612</v>
      </c>
      <c r="J61" s="337">
        <f t="shared" si="8"/>
        <v>1332</v>
      </c>
      <c r="K61" s="337">
        <f t="shared" si="8"/>
        <v>1248.6428571428571</v>
      </c>
      <c r="L61" s="337">
        <f t="shared" si="8"/>
        <v>1691.1935483870968</v>
      </c>
      <c r="M61" s="337">
        <f t="shared" si="8"/>
        <v>1719.6666666666667</v>
      </c>
      <c r="N61" s="337">
        <f t="shared" si="8"/>
        <v>4148.3870967741932</v>
      </c>
      <c r="O61" s="337">
        <f t="shared" si="8"/>
        <v>3970.6666666666665</v>
      </c>
      <c r="P61" s="337">
        <f t="shared" si="8"/>
        <v>2224.6129032258063</v>
      </c>
      <c r="Q61" s="337">
        <f t="shared" si="8"/>
        <v>1040.4516129032259</v>
      </c>
      <c r="R61" s="337">
        <f t="shared" si="8"/>
        <v>848.6</v>
      </c>
      <c r="S61" s="342">
        <f t="shared" si="1"/>
        <v>1207.5966942148759</v>
      </c>
      <c r="T61" s="339"/>
      <c r="U61" s="341">
        <v>1967</v>
      </c>
      <c r="V61" s="337">
        <f t="shared" si="9"/>
        <v>12126.94214876033</v>
      </c>
      <c r="W61" s="337">
        <f t="shared" si="9"/>
        <v>22669.090909090908</v>
      </c>
      <c r="X61" s="337">
        <f t="shared" si="9"/>
        <v>72636.694214876028</v>
      </c>
      <c r="Y61" s="337">
        <f t="shared" si="9"/>
        <v>81901.487603305781</v>
      </c>
      <c r="Z61" s="337">
        <f t="shared" si="9"/>
        <v>69346.115702479336</v>
      </c>
      <c r="AA61" s="337">
        <f t="shared" si="9"/>
        <v>103987.43801652893</v>
      </c>
      <c r="AB61" s="337">
        <f t="shared" si="9"/>
        <v>102327.27272727274</v>
      </c>
      <c r="AC61" s="337">
        <f t="shared" si="9"/>
        <v>255074.38016528919</v>
      </c>
      <c r="AD61" s="337">
        <f t="shared" si="9"/>
        <v>236271.07438016529</v>
      </c>
      <c r="AE61" s="337">
        <f t="shared" si="9"/>
        <v>136786.11570247935</v>
      </c>
      <c r="AF61" s="337">
        <f t="shared" si="9"/>
        <v>63974.876033057852</v>
      </c>
      <c r="AG61" s="337">
        <f t="shared" si="9"/>
        <v>50495.206611570247</v>
      </c>
      <c r="AH61" s="343">
        <f t="shared" si="3"/>
        <v>1207.5966942148762</v>
      </c>
      <c r="AI61" s="88"/>
      <c r="AJ61" s="83"/>
    </row>
    <row r="62" spans="1:36">
      <c r="A62" s="65">
        <f t="shared" si="4"/>
        <v>1925</v>
      </c>
      <c r="B62" s="388">
        <v>9375</v>
      </c>
      <c r="C62" s="393">
        <v>62.87096774193548</v>
      </c>
      <c r="D62" s="391">
        <f t="shared" si="5"/>
        <v>3.8657851239669423</v>
      </c>
      <c r="E62" s="335">
        <v>29</v>
      </c>
      <c r="F62" s="341">
        <v>1968</v>
      </c>
      <c r="G62" s="337">
        <f t="shared" si="8"/>
        <v>453.22580645161293</v>
      </c>
      <c r="H62" s="337">
        <f t="shared" si="8"/>
        <v>1093</v>
      </c>
      <c r="I62" s="337">
        <f t="shared" si="8"/>
        <v>820.9677419354839</v>
      </c>
      <c r="J62" s="337">
        <f t="shared" si="8"/>
        <v>724.9677419354839</v>
      </c>
      <c r="K62" s="337">
        <f t="shared" si="8"/>
        <v>321.86206896551727</v>
      </c>
      <c r="L62" s="337">
        <f t="shared" si="8"/>
        <v>19.612903225806452</v>
      </c>
      <c r="M62" s="337">
        <f t="shared" si="8"/>
        <v>37.533333333333331</v>
      </c>
      <c r="N62" s="337">
        <f t="shared" si="8"/>
        <v>55.741935483870968</v>
      </c>
      <c r="O62" s="337">
        <f t="shared" si="8"/>
        <v>60.4</v>
      </c>
      <c r="P62" s="337">
        <f t="shared" si="8"/>
        <v>32.29032258064516</v>
      </c>
      <c r="Q62" s="337">
        <f t="shared" si="8"/>
        <v>27.580645161290324</v>
      </c>
      <c r="R62" s="337">
        <f t="shared" si="8"/>
        <v>26.4</v>
      </c>
      <c r="S62" s="342">
        <f t="shared" si="1"/>
        <v>222.18842975206613</v>
      </c>
      <c r="T62" s="339"/>
      <c r="U62" s="341">
        <v>1968</v>
      </c>
      <c r="V62" s="337">
        <f t="shared" si="9"/>
        <v>27867.768595041322</v>
      </c>
      <c r="W62" s="337">
        <f t="shared" si="9"/>
        <v>65038.016528925626</v>
      </c>
      <c r="X62" s="337">
        <f t="shared" si="9"/>
        <v>50479.338842975209</v>
      </c>
      <c r="Y62" s="337">
        <f t="shared" si="9"/>
        <v>44576.52892561983</v>
      </c>
      <c r="Z62" s="337">
        <f t="shared" si="9"/>
        <v>18513.719008264463</v>
      </c>
      <c r="AA62" s="337">
        <f t="shared" si="9"/>
        <v>1205.9504132231405</v>
      </c>
      <c r="AB62" s="337">
        <f t="shared" si="9"/>
        <v>2233.3884297520663</v>
      </c>
      <c r="AC62" s="337">
        <f t="shared" si="9"/>
        <v>3427.4380165289258</v>
      </c>
      <c r="AD62" s="337">
        <f t="shared" si="9"/>
        <v>3594.0495867768595</v>
      </c>
      <c r="AE62" s="337">
        <f t="shared" si="9"/>
        <v>1985.4545454545453</v>
      </c>
      <c r="AF62" s="337">
        <f t="shared" si="9"/>
        <v>1695.8677685950413</v>
      </c>
      <c r="AG62" s="337">
        <f t="shared" si="9"/>
        <v>1570.9090909090908</v>
      </c>
      <c r="AH62" s="343">
        <f t="shared" si="3"/>
        <v>222.18842975206613</v>
      </c>
      <c r="AI62" s="88"/>
      <c r="AJ62" s="83"/>
    </row>
    <row r="63" spans="1:36">
      <c r="A63" s="65">
        <f t="shared" si="4"/>
        <v>1925</v>
      </c>
      <c r="B63" s="388">
        <v>9405</v>
      </c>
      <c r="C63" s="393">
        <v>33.266666666666666</v>
      </c>
      <c r="D63" s="391">
        <f t="shared" si="5"/>
        <v>1.9795041322314049</v>
      </c>
      <c r="E63" s="335">
        <v>28</v>
      </c>
      <c r="F63" s="341">
        <v>1969</v>
      </c>
      <c r="G63" s="337">
        <f t="shared" si="8"/>
        <v>27.35483870967742</v>
      </c>
      <c r="H63" s="337">
        <f t="shared" si="8"/>
        <v>20.100000000000001</v>
      </c>
      <c r="I63" s="337">
        <f t="shared" si="8"/>
        <v>11.225806451612904</v>
      </c>
      <c r="J63" s="337">
        <f t="shared" si="8"/>
        <v>818.25806451612902</v>
      </c>
      <c r="K63" s="337">
        <f t="shared" si="8"/>
        <v>21.778571428571428</v>
      </c>
      <c r="L63" s="337">
        <f t="shared" si="8"/>
        <v>30.419354838709676</v>
      </c>
      <c r="M63" s="337">
        <f t="shared" si="8"/>
        <v>65.533333333333331</v>
      </c>
      <c r="N63" s="337">
        <f t="shared" si="8"/>
        <v>737.35483870967744</v>
      </c>
      <c r="O63" s="337">
        <f t="shared" si="8"/>
        <v>173.66666666666666</v>
      </c>
      <c r="P63" s="337">
        <f t="shared" si="8"/>
        <v>36.12903225806452</v>
      </c>
      <c r="Q63" s="337">
        <f t="shared" si="8"/>
        <v>33.193548387096776</v>
      </c>
      <c r="R63" s="337">
        <f t="shared" si="8"/>
        <v>28.033333333333335</v>
      </c>
      <c r="S63" s="342">
        <f t="shared" si="1"/>
        <v>122.46307438016531</v>
      </c>
      <c r="T63" s="339"/>
      <c r="U63" s="341">
        <v>1969</v>
      </c>
      <c r="V63" s="337">
        <f t="shared" si="9"/>
        <v>1681.9834710743801</v>
      </c>
      <c r="W63" s="337">
        <f t="shared" si="9"/>
        <v>1196.0330578512396</v>
      </c>
      <c r="X63" s="337">
        <f t="shared" si="9"/>
        <v>690.24793388429748</v>
      </c>
      <c r="Y63" s="337">
        <f t="shared" si="9"/>
        <v>50312.727272727272</v>
      </c>
      <c r="Z63" s="337">
        <f t="shared" si="9"/>
        <v>1209.5206611570245</v>
      </c>
      <c r="AA63" s="337">
        <f t="shared" si="9"/>
        <v>1870.413223140496</v>
      </c>
      <c r="AB63" s="337">
        <f t="shared" si="9"/>
        <v>3899.5041322314046</v>
      </c>
      <c r="AC63" s="337">
        <f t="shared" si="9"/>
        <v>45338.181818181816</v>
      </c>
      <c r="AD63" s="337">
        <f t="shared" si="9"/>
        <v>10333.884297520663</v>
      </c>
      <c r="AE63" s="337">
        <f t="shared" si="9"/>
        <v>2221.4876033057849</v>
      </c>
      <c r="AF63" s="337">
        <f t="shared" si="9"/>
        <v>2040.9917355371904</v>
      </c>
      <c r="AG63" s="337">
        <f t="shared" si="9"/>
        <v>1668.0991735537189</v>
      </c>
      <c r="AH63" s="343">
        <f t="shared" si="3"/>
        <v>122.46307438016528</v>
      </c>
      <c r="AI63" s="88"/>
      <c r="AJ63" s="83"/>
    </row>
    <row r="64" spans="1:36">
      <c r="A64" s="65">
        <f t="shared" si="4"/>
        <v>1926</v>
      </c>
      <c r="B64" s="388">
        <v>9436</v>
      </c>
      <c r="C64" s="393">
        <v>59.548387096774192</v>
      </c>
      <c r="D64" s="391">
        <f t="shared" si="5"/>
        <v>3.661487603305785</v>
      </c>
      <c r="E64" s="335">
        <v>28</v>
      </c>
      <c r="F64" s="341">
        <v>1970</v>
      </c>
      <c r="G64" s="337">
        <f t="shared" si="8"/>
        <v>37.451612903225808</v>
      </c>
      <c r="H64" s="337">
        <f t="shared" si="8"/>
        <v>29.533333333333335</v>
      </c>
      <c r="I64" s="337">
        <f t="shared" si="8"/>
        <v>23.387096774193548</v>
      </c>
      <c r="J64" s="337">
        <f t="shared" si="8"/>
        <v>1994</v>
      </c>
      <c r="K64" s="337">
        <f t="shared" si="8"/>
        <v>5.625</v>
      </c>
      <c r="L64" s="337">
        <f t="shared" si="8"/>
        <v>13.483870967741936</v>
      </c>
      <c r="M64" s="337">
        <f t="shared" si="8"/>
        <v>70.099999999999994</v>
      </c>
      <c r="N64" s="337">
        <f t="shared" si="8"/>
        <v>78</v>
      </c>
      <c r="O64" s="337">
        <f t="shared" si="8"/>
        <v>73.966666666666669</v>
      </c>
      <c r="P64" s="337">
        <f t="shared" si="8"/>
        <v>41.12903225806452</v>
      </c>
      <c r="Q64" s="337">
        <f t="shared" si="8"/>
        <v>42.096774193548384</v>
      </c>
      <c r="R64" s="337">
        <f t="shared" si="8"/>
        <v>44.533333333333331</v>
      </c>
      <c r="S64" s="342">
        <f t="shared" si="1"/>
        <v>150.38181818181818</v>
      </c>
      <c r="T64" s="339"/>
      <c r="U64" s="341">
        <v>1970</v>
      </c>
      <c r="V64" s="337">
        <f t="shared" si="9"/>
        <v>2302.8099173553719</v>
      </c>
      <c r="W64" s="337">
        <f t="shared" si="9"/>
        <v>1757.3553719008264</v>
      </c>
      <c r="X64" s="337">
        <f t="shared" si="9"/>
        <v>1438.0165289256199</v>
      </c>
      <c r="Y64" s="337">
        <f t="shared" si="9"/>
        <v>122606.28099173553</v>
      </c>
      <c r="Z64" s="337">
        <f t="shared" si="9"/>
        <v>312.39669421487605</v>
      </c>
      <c r="AA64" s="337">
        <f t="shared" si="9"/>
        <v>829.09090909090912</v>
      </c>
      <c r="AB64" s="337">
        <f t="shared" si="9"/>
        <v>4171.2396694214876</v>
      </c>
      <c r="AC64" s="337">
        <f t="shared" si="9"/>
        <v>4796.0330578512394</v>
      </c>
      <c r="AD64" s="337">
        <f t="shared" si="9"/>
        <v>4401.3223140495866</v>
      </c>
      <c r="AE64" s="337">
        <f t="shared" si="9"/>
        <v>2528.9256198347107</v>
      </c>
      <c r="AF64" s="337">
        <f t="shared" si="9"/>
        <v>2588.4297520661157</v>
      </c>
      <c r="AG64" s="337">
        <f t="shared" si="9"/>
        <v>2649.9173553719006</v>
      </c>
      <c r="AH64" s="343">
        <f t="shared" si="3"/>
        <v>150.3818181818182</v>
      </c>
      <c r="AI64" s="88"/>
      <c r="AJ64" s="83"/>
    </row>
    <row r="65" spans="1:36">
      <c r="A65" s="65">
        <f t="shared" si="4"/>
        <v>1926</v>
      </c>
      <c r="B65" s="388">
        <v>9466</v>
      </c>
      <c r="C65" s="393">
        <v>73.36666666666666</v>
      </c>
      <c r="D65" s="391">
        <f t="shared" si="5"/>
        <v>4.3656198347107438</v>
      </c>
      <c r="E65" s="335">
        <v>28</v>
      </c>
      <c r="F65" s="341">
        <v>1971</v>
      </c>
      <c r="G65" s="337">
        <f t="shared" si="8"/>
        <v>43.161290322580648</v>
      </c>
      <c r="H65" s="337">
        <f t="shared" si="8"/>
        <v>26.7</v>
      </c>
      <c r="I65" s="337">
        <f t="shared" si="8"/>
        <v>22.161290322580644</v>
      </c>
      <c r="J65" s="337">
        <f t="shared" si="8"/>
        <v>22.096774193548388</v>
      </c>
      <c r="K65" s="337">
        <f t="shared" si="8"/>
        <v>26.392857142857142</v>
      </c>
      <c r="L65" s="337">
        <f t="shared" si="8"/>
        <v>531.45161290322585</v>
      </c>
      <c r="M65" s="337">
        <f t="shared" si="8"/>
        <v>1401.6333333333334</v>
      </c>
      <c r="N65" s="337">
        <f t="shared" si="8"/>
        <v>1815.2258064516129</v>
      </c>
      <c r="O65" s="337">
        <f t="shared" si="8"/>
        <v>988.5</v>
      </c>
      <c r="P65" s="337">
        <f t="shared" si="8"/>
        <v>83.193548387096769</v>
      </c>
      <c r="Q65" s="337">
        <f t="shared" si="8"/>
        <v>40.935483870967744</v>
      </c>
      <c r="R65" s="337">
        <f t="shared" si="8"/>
        <v>37.6</v>
      </c>
      <c r="S65" s="342">
        <f t="shared" si="1"/>
        <v>304.81388429752064</v>
      </c>
      <c r="T65" s="339"/>
      <c r="U65" s="341">
        <v>1971</v>
      </c>
      <c r="V65" s="337">
        <f t="shared" si="9"/>
        <v>2653.8842975206612</v>
      </c>
      <c r="W65" s="337">
        <f t="shared" si="9"/>
        <v>1588.7603305785124</v>
      </c>
      <c r="X65" s="337">
        <f t="shared" si="9"/>
        <v>1362.6446280991736</v>
      </c>
      <c r="Y65" s="337">
        <f t="shared" si="9"/>
        <v>1358.6776859504132</v>
      </c>
      <c r="Z65" s="337">
        <f t="shared" si="9"/>
        <v>1465.7851239669421</v>
      </c>
      <c r="AA65" s="337">
        <f t="shared" si="9"/>
        <v>32677.685950413219</v>
      </c>
      <c r="AB65" s="337">
        <f t="shared" si="9"/>
        <v>83402.975206611576</v>
      </c>
      <c r="AC65" s="337">
        <f t="shared" si="9"/>
        <v>111613.88429752065</v>
      </c>
      <c r="AD65" s="337">
        <f t="shared" si="9"/>
        <v>58819.834710743795</v>
      </c>
      <c r="AE65" s="337">
        <f t="shared" si="9"/>
        <v>5115.3719008264461</v>
      </c>
      <c r="AF65" s="337">
        <f t="shared" si="9"/>
        <v>2517.0247933884298</v>
      </c>
      <c r="AG65" s="337">
        <f t="shared" si="9"/>
        <v>2237.3553719008264</v>
      </c>
      <c r="AH65" s="343">
        <f t="shared" si="3"/>
        <v>304.8138842975207</v>
      </c>
      <c r="AI65" s="88"/>
      <c r="AJ65" s="83"/>
    </row>
    <row r="66" spans="1:36">
      <c r="A66" s="65">
        <f t="shared" si="4"/>
        <v>1926</v>
      </c>
      <c r="B66" s="388">
        <v>9497</v>
      </c>
      <c r="C66" s="393">
        <v>171.25806451612902</v>
      </c>
      <c r="D66" s="391">
        <f t="shared" si="5"/>
        <v>10.530247933884297</v>
      </c>
      <c r="E66" s="335">
        <v>29</v>
      </c>
      <c r="F66" s="341">
        <v>1972</v>
      </c>
      <c r="G66" s="337">
        <f t="shared" si="8"/>
        <v>34.12903225806452</v>
      </c>
      <c r="H66" s="337">
        <f t="shared" si="8"/>
        <v>14.633333333333333</v>
      </c>
      <c r="I66" s="337">
        <f t="shared" si="8"/>
        <v>23.06451612903226</v>
      </c>
      <c r="J66" s="337">
        <f t="shared" si="8"/>
        <v>22.516129032258064</v>
      </c>
      <c r="K66" s="337">
        <f t="shared" si="8"/>
        <v>23.344827586206897</v>
      </c>
      <c r="L66" s="337">
        <f t="shared" si="8"/>
        <v>22.451612903225808</v>
      </c>
      <c r="M66" s="337">
        <f t="shared" si="8"/>
        <v>60.533333333333331</v>
      </c>
      <c r="N66" s="337">
        <f t="shared" si="8"/>
        <v>60.87096774193548</v>
      </c>
      <c r="O66" s="337">
        <f t="shared" si="8"/>
        <v>60.4</v>
      </c>
      <c r="P66" s="337">
        <f t="shared" si="8"/>
        <v>30.29032258064516</v>
      </c>
      <c r="Q66" s="337">
        <f t="shared" si="8"/>
        <v>31.419354838709676</v>
      </c>
      <c r="R66" s="337">
        <f t="shared" si="8"/>
        <v>29.666666666666668</v>
      </c>
      <c r="S66" s="342">
        <f t="shared" si="1"/>
        <v>24.993719008264463</v>
      </c>
      <c r="T66" s="339"/>
      <c r="U66" s="341">
        <v>1972</v>
      </c>
      <c r="V66" s="337">
        <f t="shared" si="9"/>
        <v>2098.5123966942147</v>
      </c>
      <c r="W66" s="337">
        <f t="shared" si="9"/>
        <v>870.74380165289256</v>
      </c>
      <c r="X66" s="337">
        <f t="shared" si="9"/>
        <v>1418.1818181818182</v>
      </c>
      <c r="Y66" s="337">
        <f t="shared" si="9"/>
        <v>1384.4628099173553</v>
      </c>
      <c r="Z66" s="337">
        <f t="shared" si="9"/>
        <v>1342.8099173553719</v>
      </c>
      <c r="AA66" s="337">
        <f t="shared" si="9"/>
        <v>1380.495867768595</v>
      </c>
      <c r="AB66" s="337">
        <f t="shared" si="9"/>
        <v>3601.9834710743803</v>
      </c>
      <c r="AC66" s="337">
        <f t="shared" si="9"/>
        <v>3742.8099173553719</v>
      </c>
      <c r="AD66" s="337">
        <f t="shared" si="9"/>
        <v>3594.0495867768595</v>
      </c>
      <c r="AE66" s="337">
        <f t="shared" si="9"/>
        <v>1862.4793388429753</v>
      </c>
      <c r="AF66" s="337">
        <f t="shared" si="9"/>
        <v>1931.9008264462809</v>
      </c>
      <c r="AG66" s="337">
        <f t="shared" si="9"/>
        <v>1765.2892561983472</v>
      </c>
      <c r="AH66" s="343">
        <f t="shared" si="3"/>
        <v>24.99371900826446</v>
      </c>
      <c r="AI66" s="88"/>
      <c r="AJ66" s="83"/>
    </row>
    <row r="67" spans="1:36">
      <c r="A67" s="65">
        <f t="shared" si="4"/>
        <v>1926</v>
      </c>
      <c r="B67" s="388">
        <v>9528</v>
      </c>
      <c r="C67" s="393">
        <v>125.61290322580645</v>
      </c>
      <c r="D67" s="391">
        <f t="shared" si="5"/>
        <v>7.7236363636363636</v>
      </c>
      <c r="E67" s="335">
        <v>28</v>
      </c>
      <c r="F67" s="341">
        <v>1973</v>
      </c>
      <c r="G67" s="337">
        <f t="shared" si="8"/>
        <v>29.903225806451612</v>
      </c>
      <c r="H67" s="337">
        <f t="shared" si="8"/>
        <v>14.4</v>
      </c>
      <c r="I67" s="337">
        <f t="shared" si="8"/>
        <v>15.870967741935484</v>
      </c>
      <c r="J67" s="337">
        <f t="shared" si="8"/>
        <v>16.322580645161292</v>
      </c>
      <c r="K67" s="337">
        <f t="shared" si="8"/>
        <v>14.892857142857142</v>
      </c>
      <c r="L67" s="337">
        <f t="shared" si="8"/>
        <v>17.548387096774192</v>
      </c>
      <c r="M67" s="337">
        <f t="shared" si="8"/>
        <v>77.766666666666666</v>
      </c>
      <c r="N67" s="337">
        <f t="shared" si="8"/>
        <v>76.322580645161295</v>
      </c>
      <c r="O67" s="337">
        <f t="shared" si="8"/>
        <v>78.63333333333334</v>
      </c>
      <c r="P67" s="337">
        <f t="shared" si="8"/>
        <v>40.41935483870968</v>
      </c>
      <c r="Q67" s="337">
        <f t="shared" si="8"/>
        <v>35.548387096774192</v>
      </c>
      <c r="R67" s="337">
        <f t="shared" si="8"/>
        <v>33.200000000000003</v>
      </c>
      <c r="S67" s="342">
        <f t="shared" si="1"/>
        <v>27.227107438016528</v>
      </c>
      <c r="T67" s="339"/>
      <c r="U67" s="341">
        <v>1973</v>
      </c>
      <c r="V67" s="337">
        <f t="shared" si="9"/>
        <v>1838.6776859504132</v>
      </c>
      <c r="W67" s="337">
        <f t="shared" si="9"/>
        <v>856.85950413223145</v>
      </c>
      <c r="X67" s="337">
        <f t="shared" si="9"/>
        <v>975.8677685950413</v>
      </c>
      <c r="Y67" s="337">
        <f t="shared" si="9"/>
        <v>1003.6363636363639</v>
      </c>
      <c r="Z67" s="337">
        <f t="shared" si="9"/>
        <v>827.10743801652893</v>
      </c>
      <c r="AA67" s="337">
        <f t="shared" si="9"/>
        <v>1079.0082644628098</v>
      </c>
      <c r="AB67" s="337">
        <f t="shared" si="9"/>
        <v>4627.4380165289258</v>
      </c>
      <c r="AC67" s="337">
        <f t="shared" si="9"/>
        <v>4692.8925619834708</v>
      </c>
      <c r="AD67" s="337">
        <f t="shared" si="9"/>
        <v>4679.0082644628092</v>
      </c>
      <c r="AE67" s="337">
        <f t="shared" si="9"/>
        <v>2485.2892561983472</v>
      </c>
      <c r="AF67" s="337">
        <f t="shared" si="9"/>
        <v>2185.7851239669421</v>
      </c>
      <c r="AG67" s="337">
        <f t="shared" si="9"/>
        <v>1975.5371900826451</v>
      </c>
      <c r="AH67" s="343">
        <f t="shared" si="3"/>
        <v>27.227107438016532</v>
      </c>
      <c r="AI67" s="88"/>
      <c r="AJ67" s="83"/>
    </row>
    <row r="68" spans="1:36">
      <c r="A68" s="65">
        <f t="shared" si="4"/>
        <v>1926</v>
      </c>
      <c r="B68" s="388">
        <v>9556</v>
      </c>
      <c r="C68" s="393">
        <v>532.28571428571433</v>
      </c>
      <c r="D68" s="391">
        <f t="shared" si="5"/>
        <v>29.561652892561987</v>
      </c>
      <c r="E68" s="335">
        <v>28</v>
      </c>
      <c r="F68" s="341">
        <v>1974</v>
      </c>
      <c r="G68" s="337">
        <f t="shared" si="8"/>
        <v>32.225806451612904</v>
      </c>
      <c r="H68" s="337">
        <f t="shared" si="8"/>
        <v>26.566666666666666</v>
      </c>
      <c r="I68" s="337">
        <f t="shared" si="8"/>
        <v>207.35483870967741</v>
      </c>
      <c r="J68" s="337">
        <f t="shared" si="8"/>
        <v>18.451612903225808</v>
      </c>
      <c r="K68" s="337">
        <f t="shared" si="8"/>
        <v>18.857142857142858</v>
      </c>
      <c r="L68" s="337">
        <f t="shared" si="8"/>
        <v>23.612903225806452</v>
      </c>
      <c r="M68" s="337">
        <f t="shared" si="8"/>
        <v>121.06666666666666</v>
      </c>
      <c r="N68" s="337">
        <f t="shared" si="8"/>
        <v>137.45161290322579</v>
      </c>
      <c r="O68" s="337">
        <f t="shared" si="8"/>
        <v>209.33333333333334</v>
      </c>
      <c r="P68" s="337">
        <f t="shared" si="8"/>
        <v>55.548387096774192</v>
      </c>
      <c r="Q68" s="337">
        <f t="shared" si="8"/>
        <v>36.387096774193552</v>
      </c>
      <c r="R68" s="337">
        <f t="shared" si="8"/>
        <v>36.1</v>
      </c>
      <c r="S68" s="342">
        <f t="shared" si="1"/>
        <v>55.858512396694216</v>
      </c>
      <c r="T68" s="339"/>
      <c r="U68" s="341">
        <v>1974</v>
      </c>
      <c r="V68" s="337">
        <f t="shared" si="9"/>
        <v>1981.4876033057851</v>
      </c>
      <c r="W68" s="337">
        <f t="shared" si="9"/>
        <v>1580.8264462809918</v>
      </c>
      <c r="X68" s="337">
        <f t="shared" si="9"/>
        <v>12749.752066115701</v>
      </c>
      <c r="Y68" s="337">
        <f t="shared" si="9"/>
        <v>1134.5454545454545</v>
      </c>
      <c r="Z68" s="337">
        <f t="shared" si="9"/>
        <v>1047.2727272727273</v>
      </c>
      <c r="AA68" s="337">
        <f t="shared" si="9"/>
        <v>1451.9008264462809</v>
      </c>
      <c r="AB68" s="337">
        <f t="shared" si="9"/>
        <v>7203.9669421487606</v>
      </c>
      <c r="AC68" s="337">
        <f t="shared" si="9"/>
        <v>8451.5702479338834</v>
      </c>
      <c r="AD68" s="337">
        <f t="shared" si="9"/>
        <v>12456.198347107438</v>
      </c>
      <c r="AE68" s="337">
        <f t="shared" si="9"/>
        <v>3415.5371900826449</v>
      </c>
      <c r="AF68" s="337">
        <f t="shared" si="9"/>
        <v>2237.3553719008264</v>
      </c>
      <c r="AG68" s="337">
        <f t="shared" si="9"/>
        <v>2148.0991735537191</v>
      </c>
      <c r="AH68" s="343">
        <f t="shared" si="3"/>
        <v>55.858512396694202</v>
      </c>
      <c r="AI68" s="88"/>
      <c r="AJ68" s="83"/>
    </row>
    <row r="69" spans="1:36">
      <c r="A69" s="65">
        <f t="shared" si="4"/>
        <v>1926</v>
      </c>
      <c r="B69" s="388">
        <v>9587</v>
      </c>
      <c r="C69" s="393">
        <v>830.80645161290317</v>
      </c>
      <c r="D69" s="391">
        <f t="shared" si="5"/>
        <v>51.08429752066116</v>
      </c>
      <c r="E69" s="335">
        <v>28</v>
      </c>
      <c r="F69" s="341">
        <v>1975</v>
      </c>
      <c r="G69" s="337">
        <f t="shared" si="8"/>
        <v>38.161290322580648</v>
      </c>
      <c r="H69" s="337">
        <f t="shared" si="8"/>
        <v>21.566666666666666</v>
      </c>
      <c r="I69" s="337">
        <f t="shared" si="8"/>
        <v>18.838709677419356</v>
      </c>
      <c r="J69" s="337">
        <f t="shared" si="8"/>
        <v>18.322580645161292</v>
      </c>
      <c r="K69" s="337">
        <f t="shared" si="8"/>
        <v>19.428571428571427</v>
      </c>
      <c r="L69" s="337">
        <f t="shared" si="8"/>
        <v>63.387096774193552</v>
      </c>
      <c r="M69" s="337">
        <f t="shared" si="8"/>
        <v>68.433333333333337</v>
      </c>
      <c r="N69" s="337">
        <f t="shared" si="8"/>
        <v>67.354838709677423</v>
      </c>
      <c r="O69" s="337">
        <f t="shared" si="8"/>
        <v>83.63333333333334</v>
      </c>
      <c r="P69" s="337">
        <f t="shared" si="8"/>
        <v>36.903225806451616</v>
      </c>
      <c r="Q69" s="337">
        <f t="shared" si="8"/>
        <v>36</v>
      </c>
      <c r="R69" s="337">
        <f t="shared" si="8"/>
        <v>36.43333333333333</v>
      </c>
      <c r="S69" s="342">
        <f t="shared" si="1"/>
        <v>30.731900826446282</v>
      </c>
      <c r="T69" s="339"/>
      <c r="U69" s="341">
        <v>1975</v>
      </c>
      <c r="V69" s="337">
        <f t="shared" si="9"/>
        <v>2346.4462809917354</v>
      </c>
      <c r="W69" s="337">
        <f t="shared" si="9"/>
        <v>1283.3057851239669</v>
      </c>
      <c r="X69" s="337">
        <f t="shared" si="9"/>
        <v>1158.3471074380166</v>
      </c>
      <c r="Y69" s="337">
        <f t="shared" si="9"/>
        <v>1126.6115702479337</v>
      </c>
      <c r="Z69" s="337">
        <f t="shared" si="9"/>
        <v>1079.0082644628098</v>
      </c>
      <c r="AA69" s="337">
        <f t="shared" si="9"/>
        <v>3897.5206611570247</v>
      </c>
      <c r="AB69" s="337">
        <f t="shared" si="9"/>
        <v>4072.0661157024792</v>
      </c>
      <c r="AC69" s="337">
        <f t="shared" si="9"/>
        <v>4141.4876033057853</v>
      </c>
      <c r="AD69" s="337">
        <f t="shared" si="9"/>
        <v>4976.5289256198348</v>
      </c>
      <c r="AE69" s="337">
        <f t="shared" si="9"/>
        <v>2269.090909090909</v>
      </c>
      <c r="AF69" s="337">
        <f t="shared" si="9"/>
        <v>2213.5537190082646</v>
      </c>
      <c r="AG69" s="337">
        <f t="shared" si="9"/>
        <v>2167.9338842975208</v>
      </c>
      <c r="AH69" s="343">
        <f t="shared" si="3"/>
        <v>30.731900826446278</v>
      </c>
      <c r="AI69" s="88"/>
      <c r="AJ69" s="83"/>
    </row>
    <row r="70" spans="1:36">
      <c r="A70" s="65">
        <f t="shared" si="4"/>
        <v>1926</v>
      </c>
      <c r="B70" s="388">
        <v>9617</v>
      </c>
      <c r="C70" s="393">
        <v>1948.3333333333333</v>
      </c>
      <c r="D70" s="391">
        <f t="shared" si="5"/>
        <v>115.93388429752066</v>
      </c>
      <c r="E70" s="335">
        <v>29</v>
      </c>
      <c r="F70" s="341">
        <v>1976</v>
      </c>
      <c r="G70" s="337">
        <f t="shared" si="8"/>
        <v>36.064516129032256</v>
      </c>
      <c r="H70" s="337">
        <f t="shared" si="8"/>
        <v>19.466666666666665</v>
      </c>
      <c r="I70" s="337">
        <f t="shared" si="8"/>
        <v>19.29032258064516</v>
      </c>
      <c r="J70" s="337">
        <f t="shared" ref="H70:R93" si="10">INDEX($C$16:$C$2000,($F70-1922)*12+J$12,1)</f>
        <v>19.64516129032258</v>
      </c>
      <c r="K70" s="337">
        <f t="shared" si="10"/>
        <v>18.689655172413794</v>
      </c>
      <c r="L70" s="337">
        <f t="shared" si="10"/>
        <v>15.67741935483871</v>
      </c>
      <c r="M70" s="337">
        <f t="shared" si="10"/>
        <v>24.9</v>
      </c>
      <c r="N70" s="337">
        <f t="shared" si="10"/>
        <v>24.419354838709676</v>
      </c>
      <c r="O70" s="337">
        <f t="shared" si="10"/>
        <v>26.433333333333334</v>
      </c>
      <c r="P70" s="337">
        <f t="shared" si="10"/>
        <v>24.903225806451612</v>
      </c>
      <c r="Q70" s="337">
        <f t="shared" si="10"/>
        <v>23.516129032258064</v>
      </c>
      <c r="R70" s="337">
        <f t="shared" si="10"/>
        <v>24.266666666666666</v>
      </c>
      <c r="S70" s="342">
        <f t="shared" si="1"/>
        <v>16.786115702479339</v>
      </c>
      <c r="T70" s="339"/>
      <c r="U70" s="341">
        <v>1976</v>
      </c>
      <c r="V70" s="337">
        <f t="shared" si="9"/>
        <v>2217.5206611570247</v>
      </c>
      <c r="W70" s="337">
        <f t="shared" si="9"/>
        <v>1158.3471074380166</v>
      </c>
      <c r="X70" s="337">
        <f t="shared" si="9"/>
        <v>1186.115702479339</v>
      </c>
      <c r="Y70" s="337">
        <f t="shared" ref="W70:AG93" si="11">IF(INDEX($D$16:$D$2000,($U70-1922)*12+Y$12,1)&lt;&gt;-901,INDEX($D$16:$D$2000,($U70-1922)*12+Y$12,1)*1000,-901)</f>
        <v>1207.9338842975208</v>
      </c>
      <c r="Z70" s="337">
        <f t="shared" si="11"/>
        <v>1075.0413223140497</v>
      </c>
      <c r="AA70" s="337">
        <f t="shared" si="11"/>
        <v>963.96694214876038</v>
      </c>
      <c r="AB70" s="337">
        <f t="shared" si="11"/>
        <v>1481.6528925619834</v>
      </c>
      <c r="AC70" s="337">
        <f t="shared" si="11"/>
        <v>1501.4876033057851</v>
      </c>
      <c r="AD70" s="337">
        <f t="shared" si="11"/>
        <v>1572.8925619834711</v>
      </c>
      <c r="AE70" s="337">
        <f t="shared" si="11"/>
        <v>1531.2396694214876</v>
      </c>
      <c r="AF70" s="337">
        <f t="shared" si="11"/>
        <v>1445.9504132231405</v>
      </c>
      <c r="AG70" s="337">
        <f t="shared" si="11"/>
        <v>1443.9669421487604</v>
      </c>
      <c r="AH70" s="343">
        <f t="shared" si="3"/>
        <v>16.786115702479339</v>
      </c>
      <c r="AI70" s="88"/>
      <c r="AJ70" s="83"/>
    </row>
    <row r="71" spans="1:36">
      <c r="A71" s="65">
        <f t="shared" si="4"/>
        <v>1926</v>
      </c>
      <c r="B71" s="388">
        <v>9648</v>
      </c>
      <c r="C71" s="393">
        <v>1206.5806451612902</v>
      </c>
      <c r="D71" s="391">
        <f t="shared" si="5"/>
        <v>74.189752066115702</v>
      </c>
      <c r="E71" s="335">
        <v>28</v>
      </c>
      <c r="F71" s="341">
        <v>1977</v>
      </c>
      <c r="G71" s="337">
        <f t="shared" ref="G71:R111" si="12">INDEX($C$16:$C$2000,($F71-1922)*12+G$12,1)</f>
        <v>24.70967741935484</v>
      </c>
      <c r="H71" s="337">
        <f t="shared" si="10"/>
        <v>15.833333333333334</v>
      </c>
      <c r="I71" s="337">
        <f t="shared" si="10"/>
        <v>15</v>
      </c>
      <c r="J71" s="337">
        <f t="shared" si="10"/>
        <v>15.96774193548387</v>
      </c>
      <c r="K71" s="337">
        <f t="shared" si="10"/>
        <v>15.535714285714286</v>
      </c>
      <c r="L71" s="337">
        <f t="shared" si="10"/>
        <v>11.396774193548389</v>
      </c>
      <c r="M71" s="337">
        <f t="shared" si="10"/>
        <v>10.846666666666666</v>
      </c>
      <c r="N71" s="337">
        <f t="shared" si="10"/>
        <v>9.7258064516129039</v>
      </c>
      <c r="O71" s="337">
        <f t="shared" si="10"/>
        <v>9.9766666666666648</v>
      </c>
      <c r="P71" s="337">
        <f t="shared" si="10"/>
        <v>9.9258064516129032</v>
      </c>
      <c r="Q71" s="337">
        <f t="shared" si="10"/>
        <v>10.406451612903224</v>
      </c>
      <c r="R71" s="337">
        <f t="shared" si="10"/>
        <v>10.053333333333333</v>
      </c>
      <c r="S71" s="342">
        <f t="shared" si="1"/>
        <v>9.6146776859504133</v>
      </c>
      <c r="T71" s="339"/>
      <c r="U71" s="341">
        <v>1977</v>
      </c>
      <c r="V71" s="337">
        <f t="shared" ref="V71:AG111" si="13">IF(INDEX($D$16:$D$2000,($U71-1922)*12+V$12,1)&lt;&gt;-901,INDEX($D$16:$D$2000,($U71-1922)*12+V$12,1)*1000,-901)</f>
        <v>1519.3388429752067</v>
      </c>
      <c r="W71" s="337">
        <f t="shared" si="11"/>
        <v>942.14876033057851</v>
      </c>
      <c r="X71" s="337">
        <f t="shared" si="11"/>
        <v>922.31404958677683</v>
      </c>
      <c r="Y71" s="337">
        <f t="shared" si="11"/>
        <v>981.81818181818176</v>
      </c>
      <c r="Z71" s="337">
        <f t="shared" si="11"/>
        <v>862.80991735537191</v>
      </c>
      <c r="AA71" s="337">
        <f t="shared" si="11"/>
        <v>700.76033057851248</v>
      </c>
      <c r="AB71" s="337">
        <f t="shared" si="11"/>
        <v>645.42148760330576</v>
      </c>
      <c r="AC71" s="337">
        <f t="shared" si="11"/>
        <v>598.01652892561981</v>
      </c>
      <c r="AD71" s="337">
        <f t="shared" si="11"/>
        <v>593.65289256198344</v>
      </c>
      <c r="AE71" s="337">
        <f t="shared" si="11"/>
        <v>610.31404958677683</v>
      </c>
      <c r="AF71" s="337">
        <f t="shared" si="11"/>
        <v>639.8677685950413</v>
      </c>
      <c r="AG71" s="337">
        <f t="shared" si="11"/>
        <v>598.21487603305786</v>
      </c>
      <c r="AH71" s="343">
        <f t="shared" si="3"/>
        <v>9.6146776859504133</v>
      </c>
      <c r="AI71" s="88"/>
      <c r="AJ71" s="83"/>
    </row>
    <row r="72" spans="1:36">
      <c r="A72" s="65">
        <f t="shared" si="4"/>
        <v>1926</v>
      </c>
      <c r="B72" s="388">
        <v>9678</v>
      </c>
      <c r="C72" s="393">
        <v>258.89999999999998</v>
      </c>
      <c r="D72" s="391">
        <f t="shared" si="5"/>
        <v>15.405619834710741</v>
      </c>
      <c r="E72" s="335">
        <v>28</v>
      </c>
      <c r="F72" s="341">
        <v>1978</v>
      </c>
      <c r="G72" s="337">
        <f t="shared" si="12"/>
        <v>9.9709677419354836</v>
      </c>
      <c r="H72" s="337">
        <f t="shared" si="10"/>
        <v>10.246666666666666</v>
      </c>
      <c r="I72" s="337">
        <f t="shared" si="10"/>
        <v>10.735483870967743</v>
      </c>
      <c r="J72" s="337">
        <f t="shared" si="10"/>
        <v>10.312903225806449</v>
      </c>
      <c r="K72" s="337">
        <f t="shared" si="10"/>
        <v>14.289285714285715</v>
      </c>
      <c r="L72" s="337">
        <f t="shared" si="10"/>
        <v>21.70967741935484</v>
      </c>
      <c r="M72" s="337">
        <f t="shared" si="10"/>
        <v>75.099999999999994</v>
      </c>
      <c r="N72" s="337">
        <f t="shared" si="10"/>
        <v>74.774193548387103</v>
      </c>
      <c r="O72" s="337">
        <f t="shared" si="10"/>
        <v>78.533333333333331</v>
      </c>
      <c r="P72" s="337">
        <f t="shared" si="10"/>
        <v>36.548387096774192</v>
      </c>
      <c r="Q72" s="337">
        <f t="shared" si="10"/>
        <v>35</v>
      </c>
      <c r="R72" s="337">
        <f t="shared" si="10"/>
        <v>35.06666666666667</v>
      </c>
      <c r="S72" s="342">
        <f t="shared" si="1"/>
        <v>24.870942148760331</v>
      </c>
      <c r="T72" s="339"/>
      <c r="U72" s="341">
        <v>1978</v>
      </c>
      <c r="V72" s="337">
        <f t="shared" si="13"/>
        <v>613.09090909090912</v>
      </c>
      <c r="W72" s="337">
        <f t="shared" si="11"/>
        <v>609.71900826446267</v>
      </c>
      <c r="X72" s="337">
        <f t="shared" si="11"/>
        <v>660.09917355371908</v>
      </c>
      <c r="Y72" s="337">
        <f t="shared" si="11"/>
        <v>634.11570247933867</v>
      </c>
      <c r="Z72" s="337">
        <f t="shared" si="11"/>
        <v>793.58677685950431</v>
      </c>
      <c r="AA72" s="337">
        <f t="shared" si="11"/>
        <v>1334.8760330578514</v>
      </c>
      <c r="AB72" s="337">
        <f t="shared" si="11"/>
        <v>4468.7603305785124</v>
      </c>
      <c r="AC72" s="337">
        <f t="shared" si="11"/>
        <v>4597.6859504132226</v>
      </c>
      <c r="AD72" s="337">
        <f t="shared" si="11"/>
        <v>4673.0578512396687</v>
      </c>
      <c r="AE72" s="337">
        <f t="shared" si="11"/>
        <v>2247.272727272727</v>
      </c>
      <c r="AF72" s="337">
        <f t="shared" si="11"/>
        <v>2152.0661157024792</v>
      </c>
      <c r="AG72" s="337">
        <f t="shared" si="11"/>
        <v>2086.6115702479337</v>
      </c>
      <c r="AH72" s="343">
        <f t="shared" si="3"/>
        <v>24.870942148760328</v>
      </c>
      <c r="AI72" s="88"/>
      <c r="AJ72" s="83"/>
    </row>
    <row r="73" spans="1:36">
      <c r="A73" s="65">
        <f t="shared" si="4"/>
        <v>1926</v>
      </c>
      <c r="B73" s="388">
        <v>9709</v>
      </c>
      <c r="C73" s="393">
        <v>37.161290322580648</v>
      </c>
      <c r="D73" s="391">
        <f t="shared" si="5"/>
        <v>2.2849586776859505</v>
      </c>
      <c r="E73" s="335">
        <v>28</v>
      </c>
      <c r="F73" s="341">
        <v>1979</v>
      </c>
      <c r="G73" s="337">
        <f t="shared" si="12"/>
        <v>35.354838709677416</v>
      </c>
      <c r="H73" s="337">
        <f t="shared" si="10"/>
        <v>20.566666666666666</v>
      </c>
      <c r="I73" s="337">
        <f t="shared" si="10"/>
        <v>20.483870967741936</v>
      </c>
      <c r="J73" s="337">
        <f t="shared" si="10"/>
        <v>26.548387096774192</v>
      </c>
      <c r="K73" s="337">
        <f t="shared" si="10"/>
        <v>22.178571428571427</v>
      </c>
      <c r="L73" s="337">
        <f t="shared" si="10"/>
        <v>19.193548387096776</v>
      </c>
      <c r="M73" s="337">
        <f t="shared" si="10"/>
        <v>68.36666666666666</v>
      </c>
      <c r="N73" s="337">
        <f t="shared" si="10"/>
        <v>63.806451612903224</v>
      </c>
      <c r="O73" s="337">
        <f t="shared" si="10"/>
        <v>61.533333333333331</v>
      </c>
      <c r="P73" s="337">
        <f t="shared" si="10"/>
        <v>33.516129032258064</v>
      </c>
      <c r="Q73" s="337">
        <f t="shared" si="10"/>
        <v>29.451612903225808</v>
      </c>
      <c r="R73" s="337">
        <f t="shared" si="10"/>
        <v>29</v>
      </c>
      <c r="S73" s="342">
        <f t="shared" si="1"/>
        <v>25.951735537190082</v>
      </c>
      <c r="T73" s="339"/>
      <c r="U73" s="341">
        <v>1979</v>
      </c>
      <c r="V73" s="337">
        <f t="shared" si="13"/>
        <v>2173.8842975206612</v>
      </c>
      <c r="W73" s="337">
        <f t="shared" si="11"/>
        <v>1223.8016528925618</v>
      </c>
      <c r="X73" s="337">
        <f t="shared" si="11"/>
        <v>1259.5041322314048</v>
      </c>
      <c r="Y73" s="337">
        <f t="shared" si="11"/>
        <v>1632.3966942148759</v>
      </c>
      <c r="Z73" s="337">
        <f t="shared" si="11"/>
        <v>1231.7355371900826</v>
      </c>
      <c r="AA73" s="337">
        <f t="shared" si="11"/>
        <v>1180.1652892561985</v>
      </c>
      <c r="AB73" s="337">
        <f t="shared" si="11"/>
        <v>4068.0991735537191</v>
      </c>
      <c r="AC73" s="337">
        <f t="shared" si="11"/>
        <v>3923.3057851239669</v>
      </c>
      <c r="AD73" s="337">
        <f t="shared" si="11"/>
        <v>3661.4876033057849</v>
      </c>
      <c r="AE73" s="337">
        <f t="shared" si="11"/>
        <v>2060.8264462809916</v>
      </c>
      <c r="AF73" s="337">
        <f t="shared" si="11"/>
        <v>1810.9090909090908</v>
      </c>
      <c r="AG73" s="337">
        <f t="shared" si="11"/>
        <v>1725.6198347107438</v>
      </c>
      <c r="AH73" s="343">
        <f t="shared" si="3"/>
        <v>25.951735537190086</v>
      </c>
      <c r="AI73" s="88"/>
      <c r="AJ73" s="83"/>
    </row>
    <row r="74" spans="1:36">
      <c r="A74" s="65">
        <f t="shared" si="4"/>
        <v>1926</v>
      </c>
      <c r="B74" s="388">
        <v>9740</v>
      </c>
      <c r="C74" s="393">
        <v>11.838709677419354</v>
      </c>
      <c r="D74" s="391">
        <f t="shared" si="5"/>
        <v>0.72793388429752071</v>
      </c>
      <c r="E74" s="335">
        <v>29</v>
      </c>
      <c r="F74" s="341">
        <v>1980</v>
      </c>
      <c r="G74" s="337">
        <f t="shared" si="12"/>
        <v>29.806451612903224</v>
      </c>
      <c r="H74" s="337">
        <f t="shared" si="10"/>
        <v>16.399999999999999</v>
      </c>
      <c r="I74" s="337">
        <f t="shared" si="10"/>
        <v>16.29032258064516</v>
      </c>
      <c r="J74" s="337">
        <f t="shared" si="10"/>
        <v>1563.516129032258</v>
      </c>
      <c r="K74" s="337">
        <f t="shared" si="10"/>
        <v>342.41379310344826</v>
      </c>
      <c r="L74" s="337">
        <f t="shared" si="10"/>
        <v>28.322580645161292</v>
      </c>
      <c r="M74" s="337">
        <f t="shared" si="10"/>
        <v>71.63333333333334</v>
      </c>
      <c r="N74" s="337">
        <f t="shared" si="10"/>
        <v>83.903225806451616</v>
      </c>
      <c r="O74" s="337">
        <f t="shared" si="10"/>
        <v>79.8</v>
      </c>
      <c r="P74" s="337">
        <f t="shared" si="10"/>
        <v>28.580645161290324</v>
      </c>
      <c r="Q74" s="337">
        <f t="shared" si="10"/>
        <v>45.12903225806452</v>
      </c>
      <c r="R74" s="337">
        <f t="shared" si="10"/>
        <v>48.166666666666664</v>
      </c>
      <c r="S74" s="342">
        <f t="shared" si="1"/>
        <v>142.95272727272726</v>
      </c>
      <c r="T74" s="339"/>
      <c r="U74" s="341">
        <v>1980</v>
      </c>
      <c r="V74" s="337">
        <f t="shared" si="13"/>
        <v>1832.7272727272727</v>
      </c>
      <c r="W74" s="337">
        <f t="shared" si="11"/>
        <v>975.86776859504107</v>
      </c>
      <c r="X74" s="337">
        <f t="shared" si="11"/>
        <v>1001.6528925619832</v>
      </c>
      <c r="Y74" s="337">
        <f t="shared" si="11"/>
        <v>96136.859504132226</v>
      </c>
      <c r="Z74" s="337">
        <f t="shared" si="11"/>
        <v>19695.867768595039</v>
      </c>
      <c r="AA74" s="337">
        <f t="shared" si="11"/>
        <v>1741.4876033057851</v>
      </c>
      <c r="AB74" s="337">
        <f t="shared" si="11"/>
        <v>4262.4793388429753</v>
      </c>
      <c r="AC74" s="337">
        <f t="shared" si="11"/>
        <v>5159.0082644628101</v>
      </c>
      <c r="AD74" s="337">
        <f t="shared" si="11"/>
        <v>4748.4297520661157</v>
      </c>
      <c r="AE74" s="337">
        <f t="shared" si="11"/>
        <v>1757.3553719008264</v>
      </c>
      <c r="AF74" s="337">
        <f t="shared" si="11"/>
        <v>2774.8760330578511</v>
      </c>
      <c r="AG74" s="337">
        <f t="shared" si="11"/>
        <v>2866.1157024793388</v>
      </c>
      <c r="AH74" s="343">
        <f t="shared" si="3"/>
        <v>142.95272727272726</v>
      </c>
      <c r="AI74" s="88"/>
      <c r="AJ74" s="83"/>
    </row>
    <row r="75" spans="1:36">
      <c r="A75" s="65">
        <f t="shared" si="4"/>
        <v>1926</v>
      </c>
      <c r="B75" s="388">
        <v>9770</v>
      </c>
      <c r="C75" s="393">
        <v>12.583333333333334</v>
      </c>
      <c r="D75" s="391">
        <f t="shared" si="5"/>
        <v>0.74876033057851243</v>
      </c>
      <c r="E75" s="335">
        <v>28</v>
      </c>
      <c r="F75" s="341">
        <v>1981</v>
      </c>
      <c r="G75" s="337">
        <f t="shared" si="12"/>
        <v>37.483870967741936</v>
      </c>
      <c r="H75" s="337">
        <f t="shared" si="10"/>
        <v>21.3</v>
      </c>
      <c r="I75" s="337">
        <f t="shared" si="10"/>
        <v>21.032258064516128</v>
      </c>
      <c r="J75" s="337">
        <f t="shared" si="10"/>
        <v>20.516129032258064</v>
      </c>
      <c r="K75" s="337">
        <f t="shared" si="10"/>
        <v>20.892857142857142</v>
      </c>
      <c r="L75" s="337">
        <f t="shared" si="10"/>
        <v>13.806451612903226</v>
      </c>
      <c r="M75" s="337">
        <f t="shared" si="10"/>
        <v>24.7</v>
      </c>
      <c r="N75" s="337">
        <f t="shared" si="10"/>
        <v>25.64516129032258</v>
      </c>
      <c r="O75" s="337">
        <f t="shared" si="10"/>
        <v>19</v>
      </c>
      <c r="P75" s="337">
        <f t="shared" si="10"/>
        <v>19</v>
      </c>
      <c r="Q75" s="337">
        <f t="shared" si="10"/>
        <v>19</v>
      </c>
      <c r="R75" s="337">
        <f t="shared" si="10"/>
        <v>19</v>
      </c>
      <c r="S75" s="342">
        <f t="shared" si="1"/>
        <v>15.780495867768595</v>
      </c>
      <c r="T75" s="339"/>
      <c r="U75" s="341">
        <v>1981</v>
      </c>
      <c r="V75" s="337">
        <f t="shared" si="13"/>
        <v>2304.7933884297522</v>
      </c>
      <c r="W75" s="337">
        <f t="shared" si="11"/>
        <v>1267.4380165289256</v>
      </c>
      <c r="X75" s="337">
        <f t="shared" si="11"/>
        <v>1293.2231404958679</v>
      </c>
      <c r="Y75" s="337">
        <f t="shared" si="11"/>
        <v>1261.4876033057851</v>
      </c>
      <c r="Z75" s="337">
        <f t="shared" si="11"/>
        <v>1160.3305785123966</v>
      </c>
      <c r="AA75" s="337">
        <f t="shared" si="11"/>
        <v>848.92561983471069</v>
      </c>
      <c r="AB75" s="337">
        <f t="shared" si="11"/>
        <v>1469.7520661157025</v>
      </c>
      <c r="AC75" s="337">
        <f t="shared" si="11"/>
        <v>1576.8595041322312</v>
      </c>
      <c r="AD75" s="337">
        <f t="shared" si="11"/>
        <v>1130.5785123966944</v>
      </c>
      <c r="AE75" s="337">
        <f t="shared" si="11"/>
        <v>1168.2644628099172</v>
      </c>
      <c r="AF75" s="337">
        <f t="shared" si="11"/>
        <v>1168.2644628099172</v>
      </c>
      <c r="AG75" s="337">
        <f t="shared" si="11"/>
        <v>1130.5785123966944</v>
      </c>
      <c r="AH75" s="343">
        <f t="shared" si="3"/>
        <v>15.780495867768595</v>
      </c>
      <c r="AI75" s="88"/>
      <c r="AJ75" s="83"/>
    </row>
    <row r="76" spans="1:36">
      <c r="A76" s="65">
        <f t="shared" si="4"/>
        <v>1927</v>
      </c>
      <c r="B76" s="388">
        <v>9801</v>
      </c>
      <c r="C76" s="393">
        <v>16.129032258064516</v>
      </c>
      <c r="D76" s="391">
        <f t="shared" si="5"/>
        <v>0.99173553719008267</v>
      </c>
      <c r="E76" s="335">
        <v>28</v>
      </c>
      <c r="F76" s="341">
        <v>1982</v>
      </c>
      <c r="G76" s="337">
        <f t="shared" si="12"/>
        <v>19</v>
      </c>
      <c r="H76" s="337">
        <f t="shared" si="10"/>
        <v>15.246666666666668</v>
      </c>
      <c r="I76" s="337">
        <f t="shared" si="10"/>
        <v>423.09677419354841</v>
      </c>
      <c r="J76" s="337">
        <f t="shared" si="10"/>
        <v>12</v>
      </c>
      <c r="K76" s="337">
        <f t="shared" si="10"/>
        <v>1189.5</v>
      </c>
      <c r="L76" s="337">
        <f t="shared" si="10"/>
        <v>26.612903225806452</v>
      </c>
      <c r="M76" s="337">
        <f t="shared" si="10"/>
        <v>1164.4666666666667</v>
      </c>
      <c r="N76" s="337">
        <f t="shared" si="10"/>
        <v>1415</v>
      </c>
      <c r="O76" s="337">
        <f t="shared" si="10"/>
        <v>77.266666666666666</v>
      </c>
      <c r="P76" s="337">
        <f t="shared" si="10"/>
        <v>38.58064516129032</v>
      </c>
      <c r="Q76" s="337">
        <f t="shared" si="10"/>
        <v>39</v>
      </c>
      <c r="R76" s="337">
        <f t="shared" si="10"/>
        <v>39</v>
      </c>
      <c r="S76" s="342">
        <f t="shared" si="1"/>
        <v>264.51054545454542</v>
      </c>
      <c r="T76" s="339"/>
      <c r="U76" s="341">
        <v>1982</v>
      </c>
      <c r="V76" s="337">
        <f t="shared" si="13"/>
        <v>1168.2644628099172</v>
      </c>
      <c r="W76" s="337">
        <f t="shared" si="11"/>
        <v>907.23966942148763</v>
      </c>
      <c r="X76" s="337">
        <f t="shared" si="11"/>
        <v>26015.206611570251</v>
      </c>
      <c r="Y76" s="337">
        <f t="shared" si="11"/>
        <v>737.85123966942149</v>
      </c>
      <c r="Z76" s="337">
        <f t="shared" si="11"/>
        <v>66061.487603305781</v>
      </c>
      <c r="AA76" s="337">
        <f t="shared" si="11"/>
        <v>1636.3636363636365</v>
      </c>
      <c r="AB76" s="337">
        <f t="shared" si="11"/>
        <v>69290.578512396693</v>
      </c>
      <c r="AC76" s="337">
        <f t="shared" si="11"/>
        <v>87004.958677685951</v>
      </c>
      <c r="AD76" s="337">
        <f t="shared" si="11"/>
        <v>4597.6859504132226</v>
      </c>
      <c r="AE76" s="337">
        <f t="shared" si="11"/>
        <v>2372.231404958678</v>
      </c>
      <c r="AF76" s="337">
        <f t="shared" si="11"/>
        <v>2398.0165289256197</v>
      </c>
      <c r="AG76" s="337">
        <f t="shared" si="11"/>
        <v>2320.6611570247933</v>
      </c>
      <c r="AH76" s="343">
        <f t="shared" si="3"/>
        <v>264.51054545454542</v>
      </c>
      <c r="AI76" s="88"/>
      <c r="AJ76" s="83"/>
    </row>
    <row r="77" spans="1:36">
      <c r="A77" s="65">
        <f t="shared" si="4"/>
        <v>1927</v>
      </c>
      <c r="B77" s="388">
        <v>9831</v>
      </c>
      <c r="C77" s="393">
        <v>474.58333333333331</v>
      </c>
      <c r="D77" s="391">
        <f t="shared" si="5"/>
        <v>28.239669421487605</v>
      </c>
      <c r="E77" s="335">
        <v>28</v>
      </c>
      <c r="F77" s="341">
        <v>1983</v>
      </c>
      <c r="G77" s="337">
        <f t="shared" si="12"/>
        <v>47.451612903225808</v>
      </c>
      <c r="H77" s="337">
        <f t="shared" si="10"/>
        <v>41.4</v>
      </c>
      <c r="I77" s="337">
        <f t="shared" si="10"/>
        <v>336.87096774193549</v>
      </c>
      <c r="J77" s="337">
        <f t="shared" si="10"/>
        <v>117.38709677419355</v>
      </c>
      <c r="K77" s="337">
        <f t="shared" si="10"/>
        <v>524.07142857142856</v>
      </c>
      <c r="L77" s="337">
        <f t="shared" si="10"/>
        <v>666.06451612903231</v>
      </c>
      <c r="M77" s="337">
        <f t="shared" si="10"/>
        <v>48.966666666666669</v>
      </c>
      <c r="N77" s="337">
        <f t="shared" si="10"/>
        <v>1243.9032258064517</v>
      </c>
      <c r="O77" s="337">
        <f t="shared" si="10"/>
        <v>2577</v>
      </c>
      <c r="P77" s="337">
        <f t="shared" si="10"/>
        <v>526.48387096774195</v>
      </c>
      <c r="Q77" s="337">
        <f t="shared" si="10"/>
        <v>41</v>
      </c>
      <c r="R77" s="337">
        <f t="shared" si="10"/>
        <v>42.033333333333331</v>
      </c>
      <c r="S77" s="342">
        <f t="shared" si="1"/>
        <v>373.50743801652891</v>
      </c>
      <c r="T77" s="339"/>
      <c r="U77" s="341">
        <v>1983</v>
      </c>
      <c r="V77" s="337">
        <f t="shared" si="13"/>
        <v>2917.6859504132235</v>
      </c>
      <c r="W77" s="337">
        <f t="shared" si="11"/>
        <v>2463.4710743801652</v>
      </c>
      <c r="X77" s="337">
        <f t="shared" si="11"/>
        <v>20713.388429752064</v>
      </c>
      <c r="Y77" s="337">
        <f t="shared" si="11"/>
        <v>7217.8512396694214</v>
      </c>
      <c r="Z77" s="337">
        <f t="shared" si="11"/>
        <v>29105.454545454544</v>
      </c>
      <c r="AA77" s="337">
        <f t="shared" si="11"/>
        <v>40954.710743801654</v>
      </c>
      <c r="AB77" s="337">
        <f t="shared" si="11"/>
        <v>2913.7190082644629</v>
      </c>
      <c r="AC77" s="337">
        <f t="shared" si="11"/>
        <v>76484.628099173555</v>
      </c>
      <c r="AD77" s="337">
        <f t="shared" si="11"/>
        <v>153342.1487603306</v>
      </c>
      <c r="AE77" s="337">
        <f t="shared" si="11"/>
        <v>32372.231404958675</v>
      </c>
      <c r="AF77" s="337">
        <f t="shared" si="11"/>
        <v>2520.9917355371904</v>
      </c>
      <c r="AG77" s="337">
        <f t="shared" si="11"/>
        <v>2501.1570247933882</v>
      </c>
      <c r="AH77" s="343">
        <f t="shared" si="3"/>
        <v>373.50743801652897</v>
      </c>
      <c r="AI77" s="88"/>
      <c r="AJ77" s="83"/>
    </row>
    <row r="78" spans="1:36">
      <c r="A78" s="65">
        <f t="shared" si="4"/>
        <v>1927</v>
      </c>
      <c r="B78" s="388">
        <v>9862</v>
      </c>
      <c r="C78" s="393">
        <v>346.19354838709677</v>
      </c>
      <c r="D78" s="391">
        <f t="shared" si="5"/>
        <v>21.286611570247935</v>
      </c>
      <c r="E78" s="335">
        <v>29</v>
      </c>
      <c r="F78" s="341">
        <v>1984</v>
      </c>
      <c r="G78" s="337">
        <f t="shared" si="12"/>
        <v>38.225806451612904</v>
      </c>
      <c r="H78" s="337">
        <f t="shared" si="10"/>
        <v>917.6</v>
      </c>
      <c r="I78" s="337">
        <f t="shared" si="10"/>
        <v>1111.516129032258</v>
      </c>
      <c r="J78" s="337">
        <f t="shared" si="10"/>
        <v>112.93548387096774</v>
      </c>
      <c r="K78" s="337">
        <f t="shared" si="10"/>
        <v>37.448275862068968</v>
      </c>
      <c r="L78" s="337">
        <f t="shared" si="10"/>
        <v>38.193548387096776</v>
      </c>
      <c r="M78" s="337">
        <f t="shared" si="10"/>
        <v>37.766666666666666</v>
      </c>
      <c r="N78" s="337">
        <f t="shared" si="10"/>
        <v>38.483870967741936</v>
      </c>
      <c r="O78" s="337">
        <f t="shared" si="10"/>
        <v>38</v>
      </c>
      <c r="P78" s="337">
        <f t="shared" si="10"/>
        <v>39.096774193548384</v>
      </c>
      <c r="Q78" s="337">
        <f t="shared" si="10"/>
        <v>38.58064516129032</v>
      </c>
      <c r="R78" s="337">
        <f t="shared" si="10"/>
        <v>39.06666666666667</v>
      </c>
      <c r="S78" s="342">
        <f t="shared" si="1"/>
        <v>150.71801652892563</v>
      </c>
      <c r="T78" s="339"/>
      <c r="U78" s="341">
        <v>1984</v>
      </c>
      <c r="V78" s="337">
        <f t="shared" si="13"/>
        <v>2350.413223140496</v>
      </c>
      <c r="W78" s="337">
        <f t="shared" si="11"/>
        <v>54600.991735537194</v>
      </c>
      <c r="X78" s="337">
        <f t="shared" si="11"/>
        <v>68344.462809917357</v>
      </c>
      <c r="Y78" s="337">
        <f t="shared" si="11"/>
        <v>6944.1322314049594</v>
      </c>
      <c r="Z78" s="337">
        <f t="shared" si="11"/>
        <v>2154.0495867768595</v>
      </c>
      <c r="AA78" s="337">
        <f t="shared" si="11"/>
        <v>2348.4297520661153</v>
      </c>
      <c r="AB78" s="337">
        <f t="shared" si="11"/>
        <v>2247.272727272727</v>
      </c>
      <c r="AC78" s="337">
        <f t="shared" si="11"/>
        <v>2366.2809917355376</v>
      </c>
      <c r="AD78" s="337">
        <f t="shared" si="11"/>
        <v>2261.1570247933887</v>
      </c>
      <c r="AE78" s="337">
        <f t="shared" si="11"/>
        <v>2403.9669421487606</v>
      </c>
      <c r="AF78" s="337">
        <f t="shared" si="11"/>
        <v>2372.231404958678</v>
      </c>
      <c r="AG78" s="337">
        <f t="shared" si="11"/>
        <v>2324.6280991735534</v>
      </c>
      <c r="AH78" s="343">
        <f t="shared" si="3"/>
        <v>150.7180165289256</v>
      </c>
      <c r="AI78" s="88"/>
      <c r="AJ78" s="83"/>
    </row>
    <row r="79" spans="1:36">
      <c r="A79" s="65">
        <f t="shared" si="4"/>
        <v>1927</v>
      </c>
      <c r="B79" s="388">
        <v>9893</v>
      </c>
      <c r="C79" s="393">
        <v>604.80645161290317</v>
      </c>
      <c r="D79" s="391">
        <f t="shared" si="5"/>
        <v>37.188099173553717</v>
      </c>
      <c r="E79" s="335">
        <v>28</v>
      </c>
      <c r="F79" s="341">
        <v>1985</v>
      </c>
      <c r="G79" s="337">
        <f t="shared" si="12"/>
        <v>38.645161290322584</v>
      </c>
      <c r="H79" s="337">
        <f t="shared" si="10"/>
        <v>40.033333333333331</v>
      </c>
      <c r="I79" s="337">
        <f t="shared" si="10"/>
        <v>37.516129032258064</v>
      </c>
      <c r="J79" s="337">
        <f t="shared" si="10"/>
        <v>37.032258064516128</v>
      </c>
      <c r="K79" s="337">
        <f t="shared" si="10"/>
        <v>38.035714285714285</v>
      </c>
      <c r="L79" s="337">
        <f t="shared" si="10"/>
        <v>38</v>
      </c>
      <c r="M79" s="337">
        <f t="shared" si="10"/>
        <v>38.5</v>
      </c>
      <c r="N79" s="337">
        <f t="shared" si="10"/>
        <v>38.87096774193548</v>
      </c>
      <c r="O79" s="337">
        <f t="shared" si="10"/>
        <v>37.266666666666666</v>
      </c>
      <c r="P79" s="337">
        <f t="shared" si="10"/>
        <v>38.12903225806452</v>
      </c>
      <c r="Q79" s="337">
        <f t="shared" si="10"/>
        <v>37.516129032258064</v>
      </c>
      <c r="R79" s="337">
        <f t="shared" si="10"/>
        <v>37.200000000000003</v>
      </c>
      <c r="S79" s="342">
        <f t="shared" si="1"/>
        <v>27.554380165289256</v>
      </c>
      <c r="T79" s="339"/>
      <c r="U79" s="341">
        <v>1985</v>
      </c>
      <c r="V79" s="337">
        <f t="shared" si="13"/>
        <v>2376.1983471074377</v>
      </c>
      <c r="W79" s="337">
        <f t="shared" si="11"/>
        <v>2382.1487603305786</v>
      </c>
      <c r="X79" s="337">
        <f t="shared" si="11"/>
        <v>2306.7768595041321</v>
      </c>
      <c r="Y79" s="337">
        <f t="shared" si="11"/>
        <v>2277.0247933884298</v>
      </c>
      <c r="Z79" s="337">
        <f t="shared" si="11"/>
        <v>2112.3966942148763</v>
      </c>
      <c r="AA79" s="337">
        <f t="shared" si="11"/>
        <v>2336.5289256198344</v>
      </c>
      <c r="AB79" s="337">
        <f t="shared" si="11"/>
        <v>2290.909090909091</v>
      </c>
      <c r="AC79" s="337">
        <f t="shared" si="11"/>
        <v>2390.0826446280994</v>
      </c>
      <c r="AD79" s="337">
        <f t="shared" si="11"/>
        <v>2217.5206611570247</v>
      </c>
      <c r="AE79" s="337">
        <f t="shared" si="11"/>
        <v>2344.4628099173556</v>
      </c>
      <c r="AF79" s="337">
        <f t="shared" si="11"/>
        <v>2306.7768595041321</v>
      </c>
      <c r="AG79" s="337">
        <f t="shared" si="11"/>
        <v>2213.5537190082646</v>
      </c>
      <c r="AH79" s="343">
        <f t="shared" si="3"/>
        <v>27.554380165289253</v>
      </c>
      <c r="AI79" s="88"/>
      <c r="AJ79" s="83"/>
    </row>
    <row r="80" spans="1:36">
      <c r="A80" s="65">
        <f t="shared" si="4"/>
        <v>1927</v>
      </c>
      <c r="B80" s="388">
        <v>9921</v>
      </c>
      <c r="C80" s="393">
        <v>2124.5357142857142</v>
      </c>
      <c r="D80" s="391">
        <f t="shared" si="5"/>
        <v>117.9907438016529</v>
      </c>
      <c r="E80" s="335">
        <v>28</v>
      </c>
      <c r="F80" s="341">
        <v>1986</v>
      </c>
      <c r="G80" s="337">
        <f t="shared" si="12"/>
        <v>37.161290322580648</v>
      </c>
      <c r="H80" s="337">
        <f t="shared" si="10"/>
        <v>41.766666666666666</v>
      </c>
      <c r="I80" s="337">
        <f t="shared" si="10"/>
        <v>36.903225806451616</v>
      </c>
      <c r="J80" s="337">
        <f t="shared" si="10"/>
        <v>39.064516129032256</v>
      </c>
      <c r="K80" s="337">
        <f t="shared" si="10"/>
        <v>2709.25</v>
      </c>
      <c r="L80" s="337">
        <f t="shared" si="10"/>
        <v>1089.741935483871</v>
      </c>
      <c r="M80" s="337">
        <f t="shared" si="10"/>
        <v>51.166666666666664</v>
      </c>
      <c r="N80" s="337">
        <f t="shared" si="10"/>
        <v>37.387096774193552</v>
      </c>
      <c r="O80" s="337">
        <f t="shared" si="10"/>
        <v>39.333333333333336</v>
      </c>
      <c r="P80" s="337">
        <f t="shared" si="10"/>
        <v>39.161290322580648</v>
      </c>
      <c r="Q80" s="337">
        <f t="shared" si="10"/>
        <v>38.548387096774192</v>
      </c>
      <c r="R80" s="337">
        <f t="shared" si="10"/>
        <v>37.266666666666666</v>
      </c>
      <c r="S80" s="342">
        <f t="shared" ref="S80:S109" si="14">IF(ISERROR(MATCH(-901,G80:R80,0)),(SUMPRODUCT(G80:R80,$G$13:$R$13)+(E80-$K$13)*K80)*24*60*60/(220*22*9*1000),"")</f>
        <v>241.59074380165291</v>
      </c>
      <c r="T80" s="339"/>
      <c r="U80" s="341">
        <v>1986</v>
      </c>
      <c r="V80" s="337">
        <f t="shared" si="13"/>
        <v>2284.9586776859505</v>
      </c>
      <c r="W80" s="337">
        <f t="shared" si="11"/>
        <v>2485.2892561983472</v>
      </c>
      <c r="X80" s="337">
        <f t="shared" si="11"/>
        <v>2269.090909090909</v>
      </c>
      <c r="Y80" s="337">
        <f t="shared" si="11"/>
        <v>2401.9834710743803</v>
      </c>
      <c r="Z80" s="337">
        <f t="shared" si="11"/>
        <v>150464.13223140495</v>
      </c>
      <c r="AA80" s="337">
        <f t="shared" si="11"/>
        <v>67005.619834710742</v>
      </c>
      <c r="AB80" s="337">
        <f t="shared" si="11"/>
        <v>3044.6280991735539</v>
      </c>
      <c r="AC80" s="337">
        <f t="shared" si="11"/>
        <v>2298.8429752066113</v>
      </c>
      <c r="AD80" s="337">
        <f t="shared" si="11"/>
        <v>2340.495867768595</v>
      </c>
      <c r="AE80" s="337">
        <f t="shared" si="11"/>
        <v>2407.9338842975208</v>
      </c>
      <c r="AF80" s="337">
        <f t="shared" si="11"/>
        <v>2370.2479338842973</v>
      </c>
      <c r="AG80" s="337">
        <f t="shared" si="11"/>
        <v>2217.5206611570247</v>
      </c>
      <c r="AH80" s="343">
        <f t="shared" ref="AH80:AH109" si="15">IF(ISERROR(MATCH(-901,V80:AG80,0)),SUM(V80:AG80)/1000,"")</f>
        <v>241.59074380165285</v>
      </c>
      <c r="AI80" s="88"/>
      <c r="AJ80" s="83"/>
    </row>
    <row r="81" spans="1:36">
      <c r="A81" s="65">
        <f t="shared" ref="A81:A144" si="16">IF(MONTH(B81)&gt;9,YEAR(B81)+1,YEAR(B81))</f>
        <v>1927</v>
      </c>
      <c r="B81" s="388">
        <v>9952</v>
      </c>
      <c r="C81" s="393">
        <v>1786.4516129032259</v>
      </c>
      <c r="D81" s="391">
        <f t="shared" ref="D81:D144" si="17">IF(C81&lt;&gt;-901,C81*DAY(B81)*24*60*60/(220*22*9*1000),-901)</f>
        <v>109.84462809917355</v>
      </c>
      <c r="E81" s="335">
        <v>28</v>
      </c>
      <c r="F81" s="341">
        <v>1987</v>
      </c>
      <c r="G81" s="337">
        <f t="shared" si="12"/>
        <v>37.258064516129032</v>
      </c>
      <c r="H81" s="337">
        <f t="shared" si="10"/>
        <v>37.266666666666666</v>
      </c>
      <c r="I81" s="337">
        <f t="shared" si="10"/>
        <v>37</v>
      </c>
      <c r="J81" s="337">
        <f t="shared" si="10"/>
        <v>37.161290322580648</v>
      </c>
      <c r="K81" s="337">
        <f t="shared" si="10"/>
        <v>37.071428571428569</v>
      </c>
      <c r="L81" s="337">
        <f t="shared" si="10"/>
        <v>12.709677419354838</v>
      </c>
      <c r="M81" s="337">
        <f t="shared" si="10"/>
        <v>12.2</v>
      </c>
      <c r="N81" s="337">
        <f t="shared" si="10"/>
        <v>11.709677419354838</v>
      </c>
      <c r="O81" s="337">
        <f t="shared" si="10"/>
        <v>36.766666666666666</v>
      </c>
      <c r="P81" s="337">
        <f t="shared" si="10"/>
        <v>36</v>
      </c>
      <c r="Q81" s="337">
        <f t="shared" si="10"/>
        <v>36</v>
      </c>
      <c r="R81" s="337">
        <f t="shared" si="10"/>
        <v>36</v>
      </c>
      <c r="S81" s="342">
        <f t="shared" si="14"/>
        <v>22.111735537190082</v>
      </c>
      <c r="T81" s="339"/>
      <c r="U81" s="341">
        <v>1987</v>
      </c>
      <c r="V81" s="337">
        <f t="shared" si="13"/>
        <v>2290.909090909091</v>
      </c>
      <c r="W81" s="337">
        <f t="shared" si="11"/>
        <v>2217.5206611570247</v>
      </c>
      <c r="X81" s="337">
        <f t="shared" si="11"/>
        <v>2275.0413223140495</v>
      </c>
      <c r="Y81" s="337">
        <f t="shared" si="11"/>
        <v>2284.9586776859505</v>
      </c>
      <c r="Z81" s="337">
        <f t="shared" si="11"/>
        <v>2058.8429752066118</v>
      </c>
      <c r="AA81" s="337">
        <f t="shared" si="11"/>
        <v>781.48760330578511</v>
      </c>
      <c r="AB81" s="337">
        <f t="shared" si="11"/>
        <v>725.95041322314046</v>
      </c>
      <c r="AC81" s="337">
        <f t="shared" si="11"/>
        <v>720</v>
      </c>
      <c r="AD81" s="337">
        <f t="shared" si="11"/>
        <v>2187.768595041322</v>
      </c>
      <c r="AE81" s="337">
        <f t="shared" si="11"/>
        <v>2213.5537190082646</v>
      </c>
      <c r="AF81" s="337">
        <f t="shared" si="11"/>
        <v>2213.5537190082646</v>
      </c>
      <c r="AG81" s="337">
        <f t="shared" si="11"/>
        <v>2142.1487603305786</v>
      </c>
      <c r="AH81" s="343">
        <f t="shared" si="15"/>
        <v>22.111735537190086</v>
      </c>
      <c r="AI81" s="88"/>
      <c r="AJ81" s="83"/>
    </row>
    <row r="82" spans="1:36">
      <c r="A82" s="65">
        <f t="shared" si="16"/>
        <v>1927</v>
      </c>
      <c r="B82" s="388">
        <v>9982</v>
      </c>
      <c r="C82" s="393">
        <v>3026.3333333333335</v>
      </c>
      <c r="D82" s="391">
        <f t="shared" si="17"/>
        <v>180.0793388429752</v>
      </c>
      <c r="E82" s="335">
        <v>29</v>
      </c>
      <c r="F82" s="341">
        <v>1988</v>
      </c>
      <c r="G82" s="337">
        <f t="shared" si="12"/>
        <v>36</v>
      </c>
      <c r="H82" s="337">
        <f t="shared" si="10"/>
        <v>23.566666666666666</v>
      </c>
      <c r="I82" s="337">
        <f t="shared" si="10"/>
        <v>10</v>
      </c>
      <c r="J82" s="337">
        <f t="shared" si="10"/>
        <v>10</v>
      </c>
      <c r="K82" s="337">
        <f t="shared" si="10"/>
        <v>10</v>
      </c>
      <c r="L82" s="337">
        <f t="shared" si="10"/>
        <v>14.225806451612904</v>
      </c>
      <c r="M82" s="337">
        <f t="shared" si="10"/>
        <v>10</v>
      </c>
      <c r="N82" s="337">
        <f t="shared" si="10"/>
        <v>10.387096774193548</v>
      </c>
      <c r="O82" s="337">
        <f t="shared" si="10"/>
        <v>36</v>
      </c>
      <c r="P82" s="337">
        <f t="shared" si="10"/>
        <v>36.612903225806448</v>
      </c>
      <c r="Q82" s="337">
        <f t="shared" si="10"/>
        <v>36.483870967741936</v>
      </c>
      <c r="R82" s="337">
        <f t="shared" si="10"/>
        <v>36.266666666666666</v>
      </c>
      <c r="S82" s="342">
        <f t="shared" si="14"/>
        <v>16.323966942148761</v>
      </c>
      <c r="T82" s="339"/>
      <c r="U82" s="341">
        <v>1988</v>
      </c>
      <c r="V82" s="337">
        <f t="shared" si="13"/>
        <v>2213.5537190082646</v>
      </c>
      <c r="W82" s="337">
        <f t="shared" si="11"/>
        <v>1402.3140495867769</v>
      </c>
      <c r="X82" s="337">
        <f t="shared" si="11"/>
        <v>614.87603305785126</v>
      </c>
      <c r="Y82" s="337">
        <f t="shared" si="11"/>
        <v>614.87603305785126</v>
      </c>
      <c r="Z82" s="337">
        <f t="shared" si="11"/>
        <v>575.2066115702479</v>
      </c>
      <c r="AA82" s="337">
        <f t="shared" si="11"/>
        <v>874.71074380165294</v>
      </c>
      <c r="AB82" s="337">
        <f t="shared" si="11"/>
        <v>595.04132231404958</v>
      </c>
      <c r="AC82" s="337">
        <f t="shared" si="11"/>
        <v>638.67768595041321</v>
      </c>
      <c r="AD82" s="337">
        <f t="shared" si="11"/>
        <v>2142.1487603305786</v>
      </c>
      <c r="AE82" s="337">
        <f t="shared" si="11"/>
        <v>2251.2396694214876</v>
      </c>
      <c r="AF82" s="337">
        <f t="shared" si="11"/>
        <v>2243.3057851239669</v>
      </c>
      <c r="AG82" s="337">
        <f t="shared" si="11"/>
        <v>2158.0165289256197</v>
      </c>
      <c r="AH82" s="343">
        <f t="shared" si="15"/>
        <v>16.323966942148761</v>
      </c>
      <c r="AI82" s="88"/>
      <c r="AJ82" s="83"/>
    </row>
    <row r="83" spans="1:36">
      <c r="A83" s="65">
        <f t="shared" si="16"/>
        <v>1927</v>
      </c>
      <c r="B83" s="388">
        <v>10013</v>
      </c>
      <c r="C83" s="393">
        <v>3373.2258064516127</v>
      </c>
      <c r="D83" s="391">
        <f t="shared" si="17"/>
        <v>207.41157024793389</v>
      </c>
      <c r="E83" s="335">
        <v>28</v>
      </c>
      <c r="F83" s="341">
        <v>1989</v>
      </c>
      <c r="G83" s="337">
        <f t="shared" si="12"/>
        <v>36</v>
      </c>
      <c r="H83" s="337">
        <f t="shared" si="10"/>
        <v>23.333333333333332</v>
      </c>
      <c r="I83" s="337">
        <f t="shared" si="10"/>
        <v>10.03225806451613</v>
      </c>
      <c r="J83" s="337">
        <f t="shared" si="10"/>
        <v>10.290322580645162</v>
      </c>
      <c r="K83" s="337">
        <f t="shared" si="10"/>
        <v>10.642857142857142</v>
      </c>
      <c r="L83" s="337">
        <f t="shared" si="10"/>
        <v>17.580645161290324</v>
      </c>
      <c r="M83" s="337">
        <f t="shared" si="10"/>
        <v>33.56666666666667</v>
      </c>
      <c r="N83" s="337">
        <f t="shared" si="10"/>
        <v>37.838709677419352</v>
      </c>
      <c r="O83" s="337">
        <f t="shared" si="10"/>
        <v>36</v>
      </c>
      <c r="P83" s="337">
        <f t="shared" si="10"/>
        <v>36</v>
      </c>
      <c r="Q83" s="337">
        <f t="shared" si="10"/>
        <v>36</v>
      </c>
      <c r="R83" s="337">
        <f t="shared" si="10"/>
        <v>36</v>
      </c>
      <c r="S83" s="342">
        <f t="shared" si="14"/>
        <v>19.559008264462811</v>
      </c>
      <c r="T83" s="339"/>
      <c r="U83" s="341">
        <v>1989</v>
      </c>
      <c r="V83" s="337">
        <f t="shared" si="13"/>
        <v>2213.5537190082646</v>
      </c>
      <c r="W83" s="337">
        <f t="shared" si="11"/>
        <v>1388.4297520661157</v>
      </c>
      <c r="X83" s="337">
        <f t="shared" si="11"/>
        <v>616.85950413223145</v>
      </c>
      <c r="Y83" s="337">
        <f t="shared" si="11"/>
        <v>632.72727272727275</v>
      </c>
      <c r="Z83" s="337">
        <f t="shared" si="11"/>
        <v>591.0743801652892</v>
      </c>
      <c r="AA83" s="337">
        <f t="shared" si="11"/>
        <v>1080.9917355371902</v>
      </c>
      <c r="AB83" s="337">
        <f t="shared" si="11"/>
        <v>1997.3553719008269</v>
      </c>
      <c r="AC83" s="337">
        <f t="shared" si="11"/>
        <v>2326.6115702479337</v>
      </c>
      <c r="AD83" s="337">
        <f t="shared" si="11"/>
        <v>2142.1487603305786</v>
      </c>
      <c r="AE83" s="337">
        <f t="shared" si="11"/>
        <v>2213.5537190082646</v>
      </c>
      <c r="AF83" s="337">
        <f t="shared" si="11"/>
        <v>2213.5537190082646</v>
      </c>
      <c r="AG83" s="337">
        <f t="shared" si="11"/>
        <v>2142.1487603305786</v>
      </c>
      <c r="AH83" s="343">
        <f t="shared" si="15"/>
        <v>19.559008264462811</v>
      </c>
      <c r="AI83" s="88"/>
      <c r="AJ83" s="83"/>
    </row>
    <row r="84" spans="1:36">
      <c r="A84" s="65">
        <f t="shared" si="16"/>
        <v>1927</v>
      </c>
      <c r="B84" s="388">
        <v>10043</v>
      </c>
      <c r="C84" s="393">
        <v>2816</v>
      </c>
      <c r="D84" s="391">
        <f t="shared" si="17"/>
        <v>167.56363636363636</v>
      </c>
      <c r="E84" s="335">
        <v>28</v>
      </c>
      <c r="F84" s="341">
        <v>1990</v>
      </c>
      <c r="G84" s="337">
        <f t="shared" si="12"/>
        <v>36.064516129032256</v>
      </c>
      <c r="H84" s="337">
        <f t="shared" si="10"/>
        <v>36</v>
      </c>
      <c r="I84" s="337">
        <f t="shared" si="10"/>
        <v>36</v>
      </c>
      <c r="J84" s="337">
        <f t="shared" si="10"/>
        <v>36</v>
      </c>
      <c r="K84" s="337">
        <f t="shared" si="10"/>
        <v>86.357142857142861</v>
      </c>
      <c r="L84" s="337">
        <f t="shared" si="10"/>
        <v>31.322580645161292</v>
      </c>
      <c r="M84" s="337">
        <f t="shared" si="10"/>
        <v>12.2</v>
      </c>
      <c r="N84" s="337">
        <f t="shared" si="10"/>
        <v>10.419354838709678</v>
      </c>
      <c r="O84" s="337">
        <f t="shared" si="10"/>
        <v>36.033333333333331</v>
      </c>
      <c r="P84" s="337">
        <f t="shared" si="10"/>
        <v>36</v>
      </c>
      <c r="Q84" s="337">
        <f t="shared" si="10"/>
        <v>36</v>
      </c>
      <c r="R84" s="337">
        <f t="shared" si="10"/>
        <v>36</v>
      </c>
      <c r="S84" s="342">
        <f t="shared" si="14"/>
        <v>25.588760330578513</v>
      </c>
      <c r="T84" s="339"/>
      <c r="U84" s="341">
        <v>1990</v>
      </c>
      <c r="V84" s="337">
        <f t="shared" si="13"/>
        <v>2217.5206611570247</v>
      </c>
      <c r="W84" s="337">
        <f t="shared" si="11"/>
        <v>2142.1487603305786</v>
      </c>
      <c r="X84" s="337">
        <f t="shared" si="11"/>
        <v>2213.5537190082646</v>
      </c>
      <c r="Y84" s="337">
        <f t="shared" si="11"/>
        <v>2213.5537190082646</v>
      </c>
      <c r="Z84" s="337">
        <f t="shared" si="11"/>
        <v>4796.0330578512394</v>
      </c>
      <c r="AA84" s="337">
        <f t="shared" si="11"/>
        <v>1925.9504132231405</v>
      </c>
      <c r="AB84" s="337">
        <f t="shared" si="11"/>
        <v>725.95041322314046</v>
      </c>
      <c r="AC84" s="337">
        <f t="shared" si="11"/>
        <v>640.6611570247934</v>
      </c>
      <c r="AD84" s="337">
        <f t="shared" si="11"/>
        <v>2144.1322314049585</v>
      </c>
      <c r="AE84" s="337">
        <f t="shared" si="11"/>
        <v>2213.5537190082646</v>
      </c>
      <c r="AF84" s="337">
        <f t="shared" si="11"/>
        <v>2213.5537190082646</v>
      </c>
      <c r="AG84" s="337">
        <f t="shared" si="11"/>
        <v>2142.1487603305786</v>
      </c>
      <c r="AH84" s="343">
        <f t="shared" si="15"/>
        <v>25.588760330578516</v>
      </c>
      <c r="AI84" s="88"/>
      <c r="AJ84" s="83"/>
    </row>
    <row r="85" spans="1:36">
      <c r="A85" s="65">
        <f t="shared" si="16"/>
        <v>1927</v>
      </c>
      <c r="B85" s="388">
        <v>10074</v>
      </c>
      <c r="C85" s="393">
        <v>509.38709677419354</v>
      </c>
      <c r="D85" s="391">
        <f t="shared" si="17"/>
        <v>31.320991735537191</v>
      </c>
      <c r="E85" s="335">
        <v>28</v>
      </c>
      <c r="F85" s="341">
        <v>1991</v>
      </c>
      <c r="G85" s="337">
        <f t="shared" si="12"/>
        <v>36</v>
      </c>
      <c r="H85" s="337">
        <f t="shared" si="10"/>
        <v>23.366666666666667</v>
      </c>
      <c r="I85" s="337">
        <f t="shared" si="10"/>
        <v>10</v>
      </c>
      <c r="J85" s="337">
        <f t="shared" si="10"/>
        <v>10.064516129032258</v>
      </c>
      <c r="K85" s="337">
        <f t="shared" si="10"/>
        <v>10.178571428571429</v>
      </c>
      <c r="L85" s="337">
        <f t="shared" si="10"/>
        <v>20.870967741935484</v>
      </c>
      <c r="M85" s="337">
        <f t="shared" si="10"/>
        <v>10.7</v>
      </c>
      <c r="N85" s="337">
        <f t="shared" si="10"/>
        <v>10.64516129032258</v>
      </c>
      <c r="O85" s="337">
        <f t="shared" si="10"/>
        <v>37.333333333333336</v>
      </c>
      <c r="P85" s="337">
        <f t="shared" si="10"/>
        <v>36.806451612903224</v>
      </c>
      <c r="Q85" s="337">
        <f t="shared" si="10"/>
        <v>36.838709677419352</v>
      </c>
      <c r="R85" s="337">
        <f t="shared" si="10"/>
        <v>37.133333333333333</v>
      </c>
      <c r="S85" s="342">
        <f t="shared" si="14"/>
        <v>16.936859504132233</v>
      </c>
      <c r="T85" s="339"/>
      <c r="U85" s="341">
        <v>1991</v>
      </c>
      <c r="V85" s="337">
        <f t="shared" si="13"/>
        <v>2213.5537190082646</v>
      </c>
      <c r="W85" s="337">
        <f t="shared" si="11"/>
        <v>1390.4132231404958</v>
      </c>
      <c r="X85" s="337">
        <f t="shared" si="11"/>
        <v>614.87603305785126</v>
      </c>
      <c r="Y85" s="337">
        <f t="shared" si="11"/>
        <v>618.84297520661153</v>
      </c>
      <c r="Z85" s="337">
        <f t="shared" si="11"/>
        <v>565.28925619834718</v>
      </c>
      <c r="AA85" s="337">
        <f t="shared" si="11"/>
        <v>1283.3057851239669</v>
      </c>
      <c r="AB85" s="337">
        <f t="shared" si="11"/>
        <v>636.69421487603302</v>
      </c>
      <c r="AC85" s="337">
        <f t="shared" si="11"/>
        <v>654.5454545454545</v>
      </c>
      <c r="AD85" s="337">
        <f t="shared" si="11"/>
        <v>2221.4876033057849</v>
      </c>
      <c r="AE85" s="337">
        <f t="shared" si="11"/>
        <v>2263.1404958677685</v>
      </c>
      <c r="AF85" s="337">
        <f t="shared" si="11"/>
        <v>2265.1239669421484</v>
      </c>
      <c r="AG85" s="337">
        <f t="shared" si="11"/>
        <v>2209.586776859504</v>
      </c>
      <c r="AH85" s="343">
        <f t="shared" si="15"/>
        <v>16.936859504132229</v>
      </c>
      <c r="AI85" s="88"/>
      <c r="AJ85" s="83"/>
    </row>
    <row r="86" spans="1:36">
      <c r="A86" s="65">
        <f t="shared" si="16"/>
        <v>1927</v>
      </c>
      <c r="B86" s="388">
        <v>10105</v>
      </c>
      <c r="C86" s="393">
        <v>68.645161290322577</v>
      </c>
      <c r="D86" s="391">
        <f t="shared" si="17"/>
        <v>4.2208264462809915</v>
      </c>
      <c r="E86" s="335">
        <v>29</v>
      </c>
      <c r="F86" s="341">
        <v>1992</v>
      </c>
      <c r="G86" s="337">
        <f t="shared" si="12"/>
        <v>36.322580645161288</v>
      </c>
      <c r="H86" s="337">
        <f t="shared" si="10"/>
        <v>23.5</v>
      </c>
      <c r="I86" s="337">
        <f t="shared" si="10"/>
        <v>11.193548387096774</v>
      </c>
      <c r="J86" s="337">
        <f t="shared" si="10"/>
        <v>11</v>
      </c>
      <c r="K86" s="337">
        <f t="shared" si="10"/>
        <v>10.96551724137931</v>
      </c>
      <c r="L86" s="337">
        <f t="shared" si="10"/>
        <v>10.903225806451612</v>
      </c>
      <c r="M86" s="337">
        <f t="shared" si="10"/>
        <v>11</v>
      </c>
      <c r="N86" s="337">
        <f t="shared" si="10"/>
        <v>11.516129032258064</v>
      </c>
      <c r="O86" s="337">
        <f t="shared" si="10"/>
        <v>36.700000000000003</v>
      </c>
      <c r="P86" s="337">
        <f t="shared" si="10"/>
        <v>36.387096774193552</v>
      </c>
      <c r="Q86" s="337">
        <f t="shared" si="10"/>
        <v>36.387096774193552</v>
      </c>
      <c r="R86" s="337">
        <f t="shared" si="10"/>
        <v>36.799999999999997</v>
      </c>
      <c r="S86" s="342">
        <f t="shared" si="14"/>
        <v>16.50842975206611</v>
      </c>
      <c r="T86" s="339"/>
      <c r="U86" s="341">
        <v>1992</v>
      </c>
      <c r="V86" s="337">
        <f t="shared" si="13"/>
        <v>2233.3884297520663</v>
      </c>
      <c r="W86" s="337">
        <f t="shared" si="11"/>
        <v>1398.3471074380166</v>
      </c>
      <c r="X86" s="337">
        <f t="shared" si="11"/>
        <v>688.2644628099174</v>
      </c>
      <c r="Y86" s="337">
        <f t="shared" si="11"/>
        <v>676.36363636363637</v>
      </c>
      <c r="Z86" s="337">
        <f t="shared" si="11"/>
        <v>630.74380165289256</v>
      </c>
      <c r="AA86" s="337">
        <f t="shared" si="11"/>
        <v>670.41322314049592</v>
      </c>
      <c r="AB86" s="337">
        <f t="shared" si="11"/>
        <v>654.5454545454545</v>
      </c>
      <c r="AC86" s="337">
        <f t="shared" si="11"/>
        <v>708.09917355371897</v>
      </c>
      <c r="AD86" s="337">
        <f t="shared" si="11"/>
        <v>2183.8016528925623</v>
      </c>
      <c r="AE86" s="337">
        <f t="shared" si="11"/>
        <v>2237.3553719008264</v>
      </c>
      <c r="AF86" s="337">
        <f t="shared" si="11"/>
        <v>2237.3553719008264</v>
      </c>
      <c r="AG86" s="337">
        <f t="shared" si="11"/>
        <v>2189.7520661157027</v>
      </c>
      <c r="AH86" s="343">
        <f t="shared" si="15"/>
        <v>16.508429752066117</v>
      </c>
      <c r="AI86" s="88"/>
      <c r="AJ86" s="83"/>
    </row>
    <row r="87" spans="1:36">
      <c r="A87" s="65">
        <f t="shared" si="16"/>
        <v>1927</v>
      </c>
      <c r="B87" s="388">
        <v>10135</v>
      </c>
      <c r="C87" s="393">
        <v>62.3</v>
      </c>
      <c r="D87" s="391">
        <f t="shared" si="17"/>
        <v>3.707107438016529</v>
      </c>
      <c r="E87" s="335">
        <v>28</v>
      </c>
      <c r="F87" s="341">
        <v>1993</v>
      </c>
      <c r="G87" s="337">
        <f t="shared" si="12"/>
        <v>36.806451612903224</v>
      </c>
      <c r="H87" s="337">
        <f t="shared" si="10"/>
        <v>23.833333333333332</v>
      </c>
      <c r="I87" s="337">
        <f t="shared" si="10"/>
        <v>10</v>
      </c>
      <c r="J87" s="337">
        <f t="shared" si="10"/>
        <v>74.193548387096769</v>
      </c>
      <c r="K87" s="337">
        <f t="shared" si="10"/>
        <v>10</v>
      </c>
      <c r="L87" s="337">
        <f t="shared" si="10"/>
        <v>30.06451612903226</v>
      </c>
      <c r="M87" s="337">
        <f t="shared" si="10"/>
        <v>36.299999999999997</v>
      </c>
      <c r="N87" s="337">
        <f t="shared" si="10"/>
        <v>36.096774193548384</v>
      </c>
      <c r="O87" s="337">
        <f t="shared" si="10"/>
        <v>36.06666666666667</v>
      </c>
      <c r="P87" s="337">
        <f t="shared" si="10"/>
        <v>36</v>
      </c>
      <c r="Q87" s="337">
        <f t="shared" si="10"/>
        <v>36</v>
      </c>
      <c r="R87" s="337">
        <f t="shared" si="10"/>
        <v>36</v>
      </c>
      <c r="S87" s="342">
        <f t="shared" si="14"/>
        <v>24.35702479338843</v>
      </c>
      <c r="T87" s="339"/>
      <c r="U87" s="341">
        <v>1993</v>
      </c>
      <c r="V87" s="337">
        <f t="shared" si="13"/>
        <v>2263.1404958677685</v>
      </c>
      <c r="W87" s="337">
        <f t="shared" si="11"/>
        <v>1418.1818181818182</v>
      </c>
      <c r="X87" s="337">
        <f t="shared" si="11"/>
        <v>614.87603305785126</v>
      </c>
      <c r="Y87" s="337">
        <f t="shared" si="11"/>
        <v>4561.9834710743798</v>
      </c>
      <c r="Z87" s="337">
        <f t="shared" si="11"/>
        <v>555.37190082644622</v>
      </c>
      <c r="AA87" s="337">
        <f t="shared" si="11"/>
        <v>1848.595041322314</v>
      </c>
      <c r="AB87" s="337">
        <f t="shared" si="11"/>
        <v>2160</v>
      </c>
      <c r="AC87" s="337">
        <f t="shared" si="11"/>
        <v>2219.504132231405</v>
      </c>
      <c r="AD87" s="337">
        <f t="shared" si="11"/>
        <v>2146.1157024793388</v>
      </c>
      <c r="AE87" s="337">
        <f t="shared" si="11"/>
        <v>2213.5537190082646</v>
      </c>
      <c r="AF87" s="337">
        <f t="shared" si="11"/>
        <v>2213.5537190082646</v>
      </c>
      <c r="AG87" s="337">
        <f t="shared" si="11"/>
        <v>2142.1487603305786</v>
      </c>
      <c r="AH87" s="343">
        <f t="shared" si="15"/>
        <v>24.35702479338843</v>
      </c>
      <c r="AI87" s="88"/>
      <c r="AJ87" s="83"/>
    </row>
    <row r="88" spans="1:36">
      <c r="A88" s="65">
        <f t="shared" si="16"/>
        <v>1928</v>
      </c>
      <c r="B88" s="388">
        <v>10166</v>
      </c>
      <c r="C88" s="393">
        <v>103.74193548387096</v>
      </c>
      <c r="D88" s="391">
        <f t="shared" si="17"/>
        <v>6.3788429752066111</v>
      </c>
      <c r="E88" s="335">
        <v>28</v>
      </c>
      <c r="F88" s="341">
        <v>1994</v>
      </c>
      <c r="G88" s="337">
        <f t="shared" si="12"/>
        <v>35.935483870967744</v>
      </c>
      <c r="H88" s="337">
        <f t="shared" si="10"/>
        <v>36</v>
      </c>
      <c r="I88" s="337">
        <f t="shared" si="10"/>
        <v>36.258064516129032</v>
      </c>
      <c r="J88" s="337">
        <f t="shared" si="10"/>
        <v>36</v>
      </c>
      <c r="K88" s="337">
        <f t="shared" si="10"/>
        <v>36</v>
      </c>
      <c r="L88" s="337">
        <f t="shared" si="10"/>
        <v>22.096774193548388</v>
      </c>
      <c r="M88" s="337">
        <f t="shared" si="10"/>
        <v>10</v>
      </c>
      <c r="N88" s="337">
        <f t="shared" si="10"/>
        <v>10.419354838709678</v>
      </c>
      <c r="O88" s="337">
        <f t="shared" si="10"/>
        <v>36.166666666666664</v>
      </c>
      <c r="P88" s="337">
        <f t="shared" si="10"/>
        <v>36</v>
      </c>
      <c r="Q88" s="337">
        <f t="shared" si="10"/>
        <v>36</v>
      </c>
      <c r="R88" s="337">
        <f t="shared" si="10"/>
        <v>36</v>
      </c>
      <c r="S88" s="342">
        <f t="shared" si="14"/>
        <v>22.109752066115703</v>
      </c>
      <c r="T88" s="339"/>
      <c r="U88" s="341">
        <v>1994</v>
      </c>
      <c r="V88" s="337">
        <f t="shared" si="13"/>
        <v>2209.586776859504</v>
      </c>
      <c r="W88" s="337">
        <f t="shared" si="11"/>
        <v>2142.1487603305786</v>
      </c>
      <c r="X88" s="337">
        <f t="shared" si="11"/>
        <v>2229.4214876033056</v>
      </c>
      <c r="Y88" s="337">
        <f t="shared" si="11"/>
        <v>2213.5537190082646</v>
      </c>
      <c r="Z88" s="337">
        <f t="shared" si="11"/>
        <v>1999.3388429752065</v>
      </c>
      <c r="AA88" s="337">
        <f t="shared" si="11"/>
        <v>1358.6776859504132</v>
      </c>
      <c r="AB88" s="337">
        <f t="shared" si="11"/>
        <v>595.04132231404958</v>
      </c>
      <c r="AC88" s="337">
        <f t="shared" si="11"/>
        <v>640.6611570247934</v>
      </c>
      <c r="AD88" s="337">
        <f t="shared" si="11"/>
        <v>2152.0661157024792</v>
      </c>
      <c r="AE88" s="337">
        <f t="shared" si="11"/>
        <v>2213.5537190082646</v>
      </c>
      <c r="AF88" s="337">
        <f t="shared" si="11"/>
        <v>2213.5537190082646</v>
      </c>
      <c r="AG88" s="337">
        <f t="shared" si="11"/>
        <v>2142.1487603305786</v>
      </c>
      <c r="AH88" s="343">
        <f t="shared" si="15"/>
        <v>22.109752066115703</v>
      </c>
      <c r="AI88" s="88"/>
      <c r="AJ88" s="83"/>
    </row>
    <row r="89" spans="1:36">
      <c r="A89" s="65">
        <f t="shared" si="16"/>
        <v>1928</v>
      </c>
      <c r="B89" s="388">
        <v>10196</v>
      </c>
      <c r="C89" s="393">
        <v>413.4</v>
      </c>
      <c r="D89" s="391">
        <f t="shared" si="17"/>
        <v>24.59900826446281</v>
      </c>
      <c r="E89" s="335">
        <v>28</v>
      </c>
      <c r="F89" s="341">
        <v>1995</v>
      </c>
      <c r="G89" s="337">
        <f t="shared" si="12"/>
        <v>36</v>
      </c>
      <c r="H89" s="337">
        <f t="shared" si="10"/>
        <v>23.433333333333334</v>
      </c>
      <c r="I89" s="337">
        <f t="shared" si="10"/>
        <v>10</v>
      </c>
      <c r="J89" s="337">
        <f t="shared" si="10"/>
        <v>252.70967741935485</v>
      </c>
      <c r="K89" s="337">
        <f t="shared" si="10"/>
        <v>10</v>
      </c>
      <c r="L89" s="337">
        <f t="shared" si="10"/>
        <v>542.64516129032256</v>
      </c>
      <c r="M89" s="337">
        <f t="shared" si="10"/>
        <v>321.33333333333331</v>
      </c>
      <c r="N89" s="337">
        <f t="shared" si="10"/>
        <v>2434.0967741935483</v>
      </c>
      <c r="O89" s="337">
        <f t="shared" si="10"/>
        <v>2619</v>
      </c>
      <c r="P89" s="337">
        <f t="shared" si="10"/>
        <v>936.45161290322585</v>
      </c>
      <c r="Q89" s="337">
        <f t="shared" si="10"/>
        <v>36.064516129032256</v>
      </c>
      <c r="R89" s="337">
        <f t="shared" si="10"/>
        <v>36</v>
      </c>
      <c r="S89" s="342">
        <f t="shared" si="14"/>
        <v>440.25123966942147</v>
      </c>
      <c r="T89" s="339"/>
      <c r="U89" s="341">
        <v>1995</v>
      </c>
      <c r="V89" s="337">
        <f t="shared" si="13"/>
        <v>2213.5537190082646</v>
      </c>
      <c r="W89" s="337">
        <f t="shared" si="11"/>
        <v>1394.3801652892562</v>
      </c>
      <c r="X89" s="337">
        <f t="shared" si="11"/>
        <v>614.87603305785126</v>
      </c>
      <c r="Y89" s="337">
        <f t="shared" si="11"/>
        <v>15538.512396694214</v>
      </c>
      <c r="Z89" s="337">
        <f t="shared" si="11"/>
        <v>555.37190082644622</v>
      </c>
      <c r="AA89" s="337">
        <f t="shared" si="11"/>
        <v>33365.950413223138</v>
      </c>
      <c r="AB89" s="337">
        <f t="shared" si="11"/>
        <v>19120.661157024795</v>
      </c>
      <c r="AC89" s="337">
        <f t="shared" si="11"/>
        <v>149666.77685950411</v>
      </c>
      <c r="AD89" s="337">
        <f t="shared" si="11"/>
        <v>155841.32231404958</v>
      </c>
      <c r="AE89" s="337">
        <f t="shared" si="11"/>
        <v>57580.165289256198</v>
      </c>
      <c r="AF89" s="337">
        <f t="shared" si="11"/>
        <v>2217.5206611570247</v>
      </c>
      <c r="AG89" s="337">
        <f t="shared" si="11"/>
        <v>2142.1487603305786</v>
      </c>
      <c r="AH89" s="343">
        <f t="shared" si="15"/>
        <v>440.25123966942147</v>
      </c>
      <c r="AI89" s="88"/>
      <c r="AJ89" s="83"/>
    </row>
    <row r="90" spans="1:36">
      <c r="A90" s="65">
        <f t="shared" si="16"/>
        <v>1928</v>
      </c>
      <c r="B90" s="388">
        <v>10227</v>
      </c>
      <c r="C90" s="393">
        <v>220.51612903225808</v>
      </c>
      <c r="D90" s="391">
        <f t="shared" si="17"/>
        <v>13.559008264462809</v>
      </c>
      <c r="E90" s="335">
        <v>29</v>
      </c>
      <c r="F90" s="341">
        <v>1996</v>
      </c>
      <c r="G90" s="337">
        <f t="shared" si="12"/>
        <v>36</v>
      </c>
      <c r="H90" s="337">
        <f t="shared" si="10"/>
        <v>36</v>
      </c>
      <c r="I90" s="337">
        <f t="shared" si="10"/>
        <v>50.096774193548384</v>
      </c>
      <c r="J90" s="337">
        <f t="shared" si="10"/>
        <v>36</v>
      </c>
      <c r="K90" s="337">
        <f t="shared" si="10"/>
        <v>277.13793103448273</v>
      </c>
      <c r="L90" s="337">
        <f t="shared" si="10"/>
        <v>47.193548387096776</v>
      </c>
      <c r="M90" s="337">
        <f t="shared" si="10"/>
        <v>36.06666666666667</v>
      </c>
      <c r="N90" s="337">
        <f t="shared" si="10"/>
        <v>1658</v>
      </c>
      <c r="O90" s="337">
        <f t="shared" si="10"/>
        <v>173</v>
      </c>
      <c r="P90" s="337">
        <f t="shared" si="10"/>
        <v>36.645161290322584</v>
      </c>
      <c r="Q90" s="337">
        <f t="shared" si="10"/>
        <v>36.258064516129032</v>
      </c>
      <c r="R90" s="337">
        <f t="shared" si="10"/>
        <v>36.733333333333334</v>
      </c>
      <c r="S90" s="342">
        <f t="shared" si="14"/>
        <v>149.54776859504133</v>
      </c>
      <c r="T90" s="339"/>
      <c r="U90" s="341">
        <v>1996</v>
      </c>
      <c r="V90" s="337">
        <f t="shared" si="13"/>
        <v>2213.5537190082646</v>
      </c>
      <c r="W90" s="337">
        <f t="shared" si="11"/>
        <v>2142.1487603305786</v>
      </c>
      <c r="X90" s="337">
        <f t="shared" si="11"/>
        <v>3080.3305785123966</v>
      </c>
      <c r="Y90" s="337">
        <f t="shared" si="11"/>
        <v>2213.5537190082646</v>
      </c>
      <c r="Z90" s="337">
        <f t="shared" si="11"/>
        <v>15941.157024793385</v>
      </c>
      <c r="AA90" s="337">
        <f t="shared" si="11"/>
        <v>2901.818181818182</v>
      </c>
      <c r="AB90" s="337">
        <f t="shared" si="11"/>
        <v>2146.1157024793388</v>
      </c>
      <c r="AC90" s="337">
        <f t="shared" si="11"/>
        <v>101946.44628099173</v>
      </c>
      <c r="AD90" s="337">
        <f t="shared" si="11"/>
        <v>10294.214876033058</v>
      </c>
      <c r="AE90" s="337">
        <f t="shared" si="11"/>
        <v>2253.2231404958675</v>
      </c>
      <c r="AF90" s="337">
        <f t="shared" si="11"/>
        <v>2229.4214876033056</v>
      </c>
      <c r="AG90" s="337">
        <f t="shared" si="11"/>
        <v>2185.7851239669421</v>
      </c>
      <c r="AH90" s="343">
        <f t="shared" si="15"/>
        <v>149.5477685950413</v>
      </c>
      <c r="AI90" s="88"/>
      <c r="AJ90" s="83"/>
    </row>
    <row r="91" spans="1:36">
      <c r="A91" s="65">
        <f t="shared" si="16"/>
        <v>1928</v>
      </c>
      <c r="B91" s="388">
        <v>10258</v>
      </c>
      <c r="C91" s="393">
        <v>296.22580645161293</v>
      </c>
      <c r="D91" s="391">
        <f t="shared" si="17"/>
        <v>18.214214876033058</v>
      </c>
      <c r="E91" s="335">
        <v>28</v>
      </c>
      <c r="F91" s="341">
        <v>1997</v>
      </c>
      <c r="G91" s="337">
        <f t="shared" si="12"/>
        <v>38.806451612903224</v>
      </c>
      <c r="H91" s="337">
        <f t="shared" si="10"/>
        <v>38.633333333333333</v>
      </c>
      <c r="I91" s="337">
        <f t="shared" si="10"/>
        <v>825.12903225806451</v>
      </c>
      <c r="J91" s="337">
        <f t="shared" si="10"/>
        <v>4836.0645161290322</v>
      </c>
      <c r="K91" s="337">
        <f t="shared" si="10"/>
        <v>524.21428571428567</v>
      </c>
      <c r="L91" s="337">
        <f t="shared" si="10"/>
        <v>37.903225806451616</v>
      </c>
      <c r="M91" s="337">
        <f t="shared" si="10"/>
        <v>40.06666666666667</v>
      </c>
      <c r="N91" s="337">
        <f t="shared" si="10"/>
        <v>38.451612903225808</v>
      </c>
      <c r="O91" s="337">
        <f t="shared" si="10"/>
        <v>129.30000000000001</v>
      </c>
      <c r="P91" s="337">
        <f t="shared" si="10"/>
        <v>37.903225806451616</v>
      </c>
      <c r="Q91" s="337">
        <f t="shared" si="10"/>
        <v>29.870967741935484</v>
      </c>
      <c r="R91" s="337">
        <f t="shared" si="10"/>
        <v>36.033333333333331</v>
      </c>
      <c r="S91" s="342">
        <f t="shared" si="14"/>
        <v>402.97586776859504</v>
      </c>
      <c r="T91" s="339"/>
      <c r="U91" s="341">
        <v>1997</v>
      </c>
      <c r="V91" s="337">
        <f t="shared" si="13"/>
        <v>2386.1157024793388</v>
      </c>
      <c r="W91" s="337">
        <f t="shared" si="11"/>
        <v>2298.8429752066113</v>
      </c>
      <c r="X91" s="337">
        <f t="shared" si="11"/>
        <v>50735.206611570247</v>
      </c>
      <c r="Y91" s="337">
        <f t="shared" si="11"/>
        <v>297358.01652892563</v>
      </c>
      <c r="Z91" s="337">
        <f t="shared" si="11"/>
        <v>29113.38842975206</v>
      </c>
      <c r="AA91" s="337">
        <f t="shared" si="11"/>
        <v>2330.5785123966939</v>
      </c>
      <c r="AB91" s="337">
        <f t="shared" si="11"/>
        <v>2384.1322314049589</v>
      </c>
      <c r="AC91" s="337">
        <f t="shared" si="11"/>
        <v>2364.2975206611568</v>
      </c>
      <c r="AD91" s="337">
        <f t="shared" si="11"/>
        <v>7693.8842975206626</v>
      </c>
      <c r="AE91" s="337">
        <f t="shared" si="11"/>
        <v>2330.5785123966939</v>
      </c>
      <c r="AF91" s="337">
        <f t="shared" si="11"/>
        <v>1836.6942148760331</v>
      </c>
      <c r="AG91" s="337">
        <f t="shared" si="11"/>
        <v>2144.1322314049585</v>
      </c>
      <c r="AH91" s="343">
        <f t="shared" si="15"/>
        <v>402.97586776859509</v>
      </c>
      <c r="AI91" s="88"/>
      <c r="AJ91" s="83"/>
    </row>
    <row r="92" spans="1:36">
      <c r="A92" s="65">
        <f t="shared" si="16"/>
        <v>1928</v>
      </c>
      <c r="B92" s="388">
        <v>10287</v>
      </c>
      <c r="C92" s="393">
        <v>356</v>
      </c>
      <c r="D92" s="391">
        <f t="shared" si="17"/>
        <v>20.477355371900828</v>
      </c>
      <c r="E92" s="335">
        <v>28</v>
      </c>
      <c r="F92" s="341">
        <v>1998</v>
      </c>
      <c r="G92" s="337">
        <f t="shared" si="12"/>
        <v>37.645161290322584</v>
      </c>
      <c r="H92" s="337">
        <f t="shared" si="10"/>
        <v>37.233333333333334</v>
      </c>
      <c r="I92" s="337">
        <f t="shared" si="10"/>
        <v>38</v>
      </c>
      <c r="J92" s="337">
        <f t="shared" si="10"/>
        <v>38.387096774193552</v>
      </c>
      <c r="K92" s="337">
        <f t="shared" si="10"/>
        <v>233.32142857142858</v>
      </c>
      <c r="L92" s="337">
        <f t="shared" si="10"/>
        <v>340.96774193548384</v>
      </c>
      <c r="M92" s="337">
        <f t="shared" si="10"/>
        <v>38.133333333333333</v>
      </c>
      <c r="N92" s="337">
        <f t="shared" si="10"/>
        <v>38.41935483870968</v>
      </c>
      <c r="O92" s="337">
        <f t="shared" si="10"/>
        <v>1730.8666666666666</v>
      </c>
      <c r="P92" s="337">
        <f t="shared" si="10"/>
        <v>140.87096774193549</v>
      </c>
      <c r="Q92" s="337">
        <f t="shared" si="10"/>
        <v>39.903225806451616</v>
      </c>
      <c r="R92" s="337">
        <f t="shared" si="10"/>
        <v>40.56666666666667</v>
      </c>
      <c r="S92" s="342">
        <f t="shared" si="14"/>
        <v>164.30479338842974</v>
      </c>
      <c r="T92" s="339"/>
      <c r="U92" s="341">
        <v>1998</v>
      </c>
      <c r="V92" s="337">
        <f t="shared" si="13"/>
        <v>2314.7107438016528</v>
      </c>
      <c r="W92" s="337">
        <f t="shared" si="11"/>
        <v>2215.5371900826444</v>
      </c>
      <c r="X92" s="337">
        <f t="shared" si="11"/>
        <v>2336.5289256198344</v>
      </c>
      <c r="Y92" s="337">
        <f t="shared" si="11"/>
        <v>2360.3305785123971</v>
      </c>
      <c r="Z92" s="337">
        <f t="shared" si="11"/>
        <v>12958.01652892562</v>
      </c>
      <c r="AA92" s="337">
        <f t="shared" si="11"/>
        <v>20965.289256198346</v>
      </c>
      <c r="AB92" s="337">
        <f t="shared" si="11"/>
        <v>2269.090909090909</v>
      </c>
      <c r="AC92" s="337">
        <f t="shared" si="11"/>
        <v>2362.3140495867769</v>
      </c>
      <c r="AD92" s="337">
        <f t="shared" si="11"/>
        <v>102993.71900826447</v>
      </c>
      <c r="AE92" s="337">
        <f t="shared" si="11"/>
        <v>8661.818181818182</v>
      </c>
      <c r="AF92" s="337">
        <f t="shared" si="11"/>
        <v>2453.5537190082646</v>
      </c>
      <c r="AG92" s="337">
        <f t="shared" si="11"/>
        <v>2413.8842975206612</v>
      </c>
      <c r="AH92" s="343">
        <f t="shared" si="15"/>
        <v>164.30479338842974</v>
      </c>
      <c r="AI92" s="88"/>
      <c r="AJ92" s="83"/>
    </row>
    <row r="93" spans="1:36">
      <c r="A93" s="65">
        <f t="shared" si="16"/>
        <v>1928</v>
      </c>
      <c r="B93" s="388">
        <v>10318</v>
      </c>
      <c r="C93" s="393">
        <v>2796.0322580645161</v>
      </c>
      <c r="D93" s="391">
        <f t="shared" si="17"/>
        <v>171.92132231404958</v>
      </c>
      <c r="E93" s="335">
        <v>28</v>
      </c>
      <c r="F93" s="341">
        <v>1999</v>
      </c>
      <c r="G93" s="337">
        <f t="shared" si="12"/>
        <v>40.29032258064516</v>
      </c>
      <c r="H93" s="337">
        <f t="shared" si="10"/>
        <v>40.133333333333333</v>
      </c>
      <c r="I93" s="337">
        <f t="shared" si="10"/>
        <v>48.258064516129032</v>
      </c>
      <c r="J93" s="337">
        <f t="shared" si="10"/>
        <v>137.19354838709677</v>
      </c>
      <c r="K93" s="337">
        <f t="shared" si="10"/>
        <v>819.89285714285711</v>
      </c>
      <c r="L93" s="337">
        <f t="shared" ref="H93:R110" si="18">INDEX($C$16:$C$2000,($F93-1922)*12+L$12,1)</f>
        <v>325.41935483870969</v>
      </c>
      <c r="M93" s="337">
        <f t="shared" si="18"/>
        <v>38.5</v>
      </c>
      <c r="N93" s="337">
        <f t="shared" si="18"/>
        <v>586.19354838709683</v>
      </c>
      <c r="O93" s="337">
        <f t="shared" si="18"/>
        <v>39.033333333333331</v>
      </c>
      <c r="P93" s="337">
        <f t="shared" si="18"/>
        <v>40.548387096774192</v>
      </c>
      <c r="Q93" s="337">
        <f t="shared" si="18"/>
        <v>40.161290322580648</v>
      </c>
      <c r="R93" s="337">
        <f t="shared" si="18"/>
        <v>37.700000000000003</v>
      </c>
      <c r="S93" s="342">
        <f t="shared" si="14"/>
        <v>129.67537190082643</v>
      </c>
      <c r="T93" s="339"/>
      <c r="U93" s="341">
        <v>1999</v>
      </c>
      <c r="V93" s="337">
        <f t="shared" si="13"/>
        <v>2477.3553719008264</v>
      </c>
      <c r="W93" s="337">
        <f t="shared" si="11"/>
        <v>2388.0991735537191</v>
      </c>
      <c r="X93" s="337">
        <f t="shared" si="11"/>
        <v>2967.2727272727275</v>
      </c>
      <c r="Y93" s="337">
        <f t="shared" si="11"/>
        <v>8435.7024793388427</v>
      </c>
      <c r="Z93" s="337">
        <f t="shared" si="11"/>
        <v>45534.545454545449</v>
      </c>
      <c r="AA93" s="337">
        <f t="shared" ref="W93:AG110" si="19">IF(INDEX($D$16:$D$2000,($U93-1922)*12+AA$12,1)&lt;&gt;-901,INDEX($D$16:$D$2000,($U93-1922)*12+AA$12,1)*1000,-901)</f>
        <v>20009.256198347106</v>
      </c>
      <c r="AB93" s="337">
        <f t="shared" si="19"/>
        <v>2290.909090909091</v>
      </c>
      <c r="AC93" s="337">
        <f t="shared" si="19"/>
        <v>36043.636363636368</v>
      </c>
      <c r="AD93" s="337">
        <f t="shared" si="19"/>
        <v>2322.6446280991736</v>
      </c>
      <c r="AE93" s="337">
        <f t="shared" si="19"/>
        <v>2493.2231404958679</v>
      </c>
      <c r="AF93" s="337">
        <f t="shared" si="19"/>
        <v>2469.4214876033056</v>
      </c>
      <c r="AG93" s="337">
        <f t="shared" si="19"/>
        <v>2243.3057851239669</v>
      </c>
      <c r="AH93" s="343">
        <f t="shared" si="15"/>
        <v>129.67537190082646</v>
      </c>
      <c r="AI93" s="88"/>
      <c r="AJ93" s="83"/>
    </row>
    <row r="94" spans="1:36">
      <c r="A94" s="65">
        <f t="shared" si="16"/>
        <v>1928</v>
      </c>
      <c r="B94" s="388">
        <v>10348</v>
      </c>
      <c r="C94" s="393">
        <v>2328</v>
      </c>
      <c r="D94" s="391">
        <f t="shared" si="17"/>
        <v>138.52561983471074</v>
      </c>
      <c r="E94" s="335">
        <v>29</v>
      </c>
      <c r="F94" s="341">
        <v>2000</v>
      </c>
      <c r="G94" s="337">
        <f t="shared" si="12"/>
        <v>37.741935483870968</v>
      </c>
      <c r="H94" s="337">
        <f t="shared" si="18"/>
        <v>38.633333333333333</v>
      </c>
      <c r="I94" s="337">
        <f t="shared" si="18"/>
        <v>39.322580645161288</v>
      </c>
      <c r="J94" s="337">
        <f t="shared" si="18"/>
        <v>39.41935483870968</v>
      </c>
      <c r="K94" s="337">
        <f t="shared" si="18"/>
        <v>62.931034482758619</v>
      </c>
      <c r="L94" s="337">
        <f t="shared" si="18"/>
        <v>38.935483870967744</v>
      </c>
      <c r="M94" s="337">
        <f t="shared" si="18"/>
        <v>38.966666666666669</v>
      </c>
      <c r="N94" s="337">
        <f t="shared" si="18"/>
        <v>39.387096774193552</v>
      </c>
      <c r="O94" s="337">
        <f t="shared" si="18"/>
        <v>39.466666666666669</v>
      </c>
      <c r="P94" s="337">
        <f t="shared" si="18"/>
        <v>39.645161290322584</v>
      </c>
      <c r="Q94" s="337">
        <f t="shared" si="18"/>
        <v>39.225806451612904</v>
      </c>
      <c r="R94" s="337">
        <f t="shared" si="18"/>
        <v>39.4</v>
      </c>
      <c r="S94" s="342">
        <f t="shared" si="14"/>
        <v>29.758016528925619</v>
      </c>
      <c r="T94" s="339"/>
      <c r="U94" s="341">
        <v>2000</v>
      </c>
      <c r="V94" s="337">
        <f t="shared" si="13"/>
        <v>2320.6611570247933</v>
      </c>
      <c r="W94" s="337">
        <f t="shared" si="19"/>
        <v>2298.8429752066113</v>
      </c>
      <c r="X94" s="337">
        <f t="shared" si="19"/>
        <v>2417.8512396694214</v>
      </c>
      <c r="Y94" s="337">
        <f t="shared" si="19"/>
        <v>2423.8016528925618</v>
      </c>
      <c r="Z94" s="337">
        <f t="shared" si="19"/>
        <v>3619.8347107438017</v>
      </c>
      <c r="AA94" s="337">
        <f t="shared" si="19"/>
        <v>2394.0495867768595</v>
      </c>
      <c r="AB94" s="337">
        <f t="shared" si="19"/>
        <v>2318.677685950413</v>
      </c>
      <c r="AC94" s="337">
        <f t="shared" si="19"/>
        <v>2421.818181818182</v>
      </c>
      <c r="AD94" s="337">
        <f t="shared" si="19"/>
        <v>2348.4297520661153</v>
      </c>
      <c r="AE94" s="337">
        <f t="shared" si="19"/>
        <v>2437.6859504132235</v>
      </c>
      <c r="AF94" s="337">
        <f t="shared" si="19"/>
        <v>2411.9008264462809</v>
      </c>
      <c r="AG94" s="337">
        <f t="shared" si="19"/>
        <v>2344.4628099173556</v>
      </c>
      <c r="AH94" s="343">
        <f t="shared" si="15"/>
        <v>29.758016528925619</v>
      </c>
      <c r="AI94" s="88"/>
      <c r="AJ94" s="83"/>
    </row>
    <row r="95" spans="1:36">
      <c r="A95" s="65">
        <f t="shared" si="16"/>
        <v>1928</v>
      </c>
      <c r="B95" s="388">
        <v>10379</v>
      </c>
      <c r="C95" s="393">
        <v>2261.9354838709678</v>
      </c>
      <c r="D95" s="391">
        <f t="shared" si="17"/>
        <v>139.0809917355372</v>
      </c>
      <c r="E95" s="335">
        <v>28</v>
      </c>
      <c r="F95" s="341">
        <v>2001</v>
      </c>
      <c r="G95" s="337">
        <f t="shared" si="12"/>
        <v>39.032258064516128</v>
      </c>
      <c r="H95" s="337">
        <f t="shared" si="18"/>
        <v>37.866666666666667</v>
      </c>
      <c r="I95" s="337">
        <f t="shared" si="18"/>
        <v>39.064516129032256</v>
      </c>
      <c r="J95" s="337">
        <f t="shared" si="18"/>
        <v>39.354838709677416</v>
      </c>
      <c r="K95" s="337">
        <f t="shared" si="18"/>
        <v>39.464285714285715</v>
      </c>
      <c r="L95" s="337">
        <f t="shared" si="18"/>
        <v>23.451612903225808</v>
      </c>
      <c r="M95" s="337">
        <f t="shared" si="18"/>
        <v>12.066666666666666</v>
      </c>
      <c r="N95" s="337">
        <f t="shared" si="18"/>
        <v>11.225806451612904</v>
      </c>
      <c r="O95" s="337">
        <f t="shared" si="18"/>
        <v>37.366666666666667</v>
      </c>
      <c r="P95" s="337">
        <f t="shared" si="18"/>
        <v>37.225806451612904</v>
      </c>
      <c r="Q95" s="337">
        <f t="shared" si="18"/>
        <v>38.096774193548384</v>
      </c>
      <c r="R95" s="337">
        <f t="shared" si="18"/>
        <v>38</v>
      </c>
      <c r="S95" s="342">
        <f t="shared" si="14"/>
        <v>23.63305785123967</v>
      </c>
      <c r="T95" s="339"/>
      <c r="U95" s="341">
        <v>2001</v>
      </c>
      <c r="V95" s="337">
        <f t="shared" si="13"/>
        <v>2400</v>
      </c>
      <c r="W95" s="337">
        <f t="shared" si="19"/>
        <v>2253.2231404958675</v>
      </c>
      <c r="X95" s="337">
        <f t="shared" si="19"/>
        <v>2401.9834710743803</v>
      </c>
      <c r="Y95" s="337">
        <f t="shared" si="19"/>
        <v>2419.8347107438017</v>
      </c>
      <c r="Z95" s="337">
        <f t="shared" si="19"/>
        <v>2191.7355371900826</v>
      </c>
      <c r="AA95" s="337">
        <f t="shared" si="19"/>
        <v>1441.9834710743801</v>
      </c>
      <c r="AB95" s="337">
        <f t="shared" si="19"/>
        <v>718.01652892561981</v>
      </c>
      <c r="AC95" s="337">
        <f t="shared" si="19"/>
        <v>690.24793388429748</v>
      </c>
      <c r="AD95" s="337">
        <f t="shared" si="19"/>
        <v>2223.4710743801652</v>
      </c>
      <c r="AE95" s="337">
        <f t="shared" si="19"/>
        <v>2288.9256198347107</v>
      </c>
      <c r="AF95" s="337">
        <f t="shared" si="19"/>
        <v>2342.4793388429748</v>
      </c>
      <c r="AG95" s="337">
        <f t="shared" si="19"/>
        <v>2261.1570247933887</v>
      </c>
      <c r="AH95" s="343">
        <f t="shared" si="15"/>
        <v>23.633057851239666</v>
      </c>
      <c r="AI95" s="88"/>
      <c r="AJ95" s="83"/>
    </row>
    <row r="96" spans="1:36">
      <c r="A96" s="65">
        <f t="shared" si="16"/>
        <v>1928</v>
      </c>
      <c r="B96" s="388">
        <v>10409</v>
      </c>
      <c r="C96" s="393">
        <v>417.33333333333331</v>
      </c>
      <c r="D96" s="391">
        <f t="shared" si="17"/>
        <v>24.833057851239669</v>
      </c>
      <c r="E96" s="335">
        <v>28</v>
      </c>
      <c r="F96" s="341">
        <v>2002</v>
      </c>
      <c r="G96" s="337">
        <f t="shared" si="12"/>
        <v>37.774193548387096</v>
      </c>
      <c r="H96" s="337">
        <f t="shared" si="18"/>
        <v>24</v>
      </c>
      <c r="I96" s="337">
        <f t="shared" si="18"/>
        <v>10.548387096774194</v>
      </c>
      <c r="J96" s="337">
        <f t="shared" si="18"/>
        <v>10.838709677419354</v>
      </c>
      <c r="K96" s="337">
        <f t="shared" si="18"/>
        <v>110.39285714285714</v>
      </c>
      <c r="L96" s="337">
        <f t="shared" si="18"/>
        <v>31.967741935483872</v>
      </c>
      <c r="M96" s="337">
        <f t="shared" si="18"/>
        <v>37.533333333333331</v>
      </c>
      <c r="N96" s="337">
        <f t="shared" si="18"/>
        <v>37.225806451612904</v>
      </c>
      <c r="O96" s="337">
        <f t="shared" si="18"/>
        <v>37.366666666666667</v>
      </c>
      <c r="P96" s="337">
        <f t="shared" si="18"/>
        <v>37.451612903225808</v>
      </c>
      <c r="Q96" s="337">
        <f t="shared" si="18"/>
        <v>37.935483870967744</v>
      </c>
      <c r="R96" s="337">
        <f t="shared" si="18"/>
        <v>38.133333333333333</v>
      </c>
      <c r="S96" s="342">
        <f t="shared" si="14"/>
        <v>26.812561983471074</v>
      </c>
      <c r="T96" s="339"/>
      <c r="U96" s="341">
        <v>2002</v>
      </c>
      <c r="V96" s="337">
        <f t="shared" si="13"/>
        <v>2322.6446280991736</v>
      </c>
      <c r="W96" s="337">
        <f t="shared" si="19"/>
        <v>1428.0991735537189</v>
      </c>
      <c r="X96" s="337">
        <f t="shared" si="19"/>
        <v>648.59504132231405</v>
      </c>
      <c r="Y96" s="337">
        <f t="shared" si="19"/>
        <v>666.44628099173553</v>
      </c>
      <c r="Z96" s="337">
        <f t="shared" si="19"/>
        <v>6130.909090909091</v>
      </c>
      <c r="AA96" s="337">
        <f t="shared" si="19"/>
        <v>1965.6198347107438</v>
      </c>
      <c r="AB96" s="337">
        <f t="shared" si="19"/>
        <v>2233.3884297520663</v>
      </c>
      <c r="AC96" s="337">
        <f t="shared" si="19"/>
        <v>2288.9256198347107</v>
      </c>
      <c r="AD96" s="337">
        <f t="shared" si="19"/>
        <v>2223.4710743801652</v>
      </c>
      <c r="AE96" s="337">
        <f t="shared" si="19"/>
        <v>2302.8099173553719</v>
      </c>
      <c r="AF96" s="337">
        <f t="shared" si="19"/>
        <v>2332.5619834710747</v>
      </c>
      <c r="AG96" s="337">
        <f t="shared" si="19"/>
        <v>2269.090909090909</v>
      </c>
      <c r="AH96" s="343">
        <f t="shared" si="15"/>
        <v>26.812561983471074</v>
      </c>
      <c r="AI96" s="88"/>
      <c r="AJ96" s="83"/>
    </row>
    <row r="97" spans="1:36">
      <c r="A97" s="65">
        <f t="shared" si="16"/>
        <v>1928</v>
      </c>
      <c r="B97" s="388">
        <v>10440</v>
      </c>
      <c r="C97" s="393">
        <v>78.774193548387103</v>
      </c>
      <c r="D97" s="391">
        <f t="shared" si="17"/>
        <v>4.8436363636363637</v>
      </c>
      <c r="E97" s="335">
        <v>28</v>
      </c>
      <c r="F97" s="341">
        <v>2003</v>
      </c>
      <c r="G97" s="337">
        <f t="shared" si="12"/>
        <v>38.387096774193552</v>
      </c>
      <c r="H97" s="337">
        <f t="shared" si="18"/>
        <v>37.233333333333334</v>
      </c>
      <c r="I97" s="337">
        <f t="shared" si="18"/>
        <v>37.548387096774192</v>
      </c>
      <c r="J97" s="337">
        <f t="shared" si="18"/>
        <v>37.258064516129032</v>
      </c>
      <c r="K97" s="337">
        <f t="shared" si="18"/>
        <v>37.357142857142854</v>
      </c>
      <c r="L97" s="337">
        <f t="shared" si="18"/>
        <v>37.451612903225808</v>
      </c>
      <c r="M97" s="337">
        <f t="shared" si="18"/>
        <v>38</v>
      </c>
      <c r="N97" s="337">
        <f t="shared" si="18"/>
        <v>128</v>
      </c>
      <c r="O97" s="337">
        <f t="shared" si="18"/>
        <v>300.66666666666669</v>
      </c>
      <c r="P97" s="337">
        <f t="shared" si="18"/>
        <v>39.161290322580648</v>
      </c>
      <c r="Q97" s="337">
        <f t="shared" si="18"/>
        <v>36.967741935483872</v>
      </c>
      <c r="R97" s="337">
        <f t="shared" si="18"/>
        <v>37.033333333333331</v>
      </c>
      <c r="S97" s="342">
        <f t="shared" si="14"/>
        <v>48.460165289256196</v>
      </c>
      <c r="T97" s="339"/>
      <c r="U97" s="341">
        <v>2003</v>
      </c>
      <c r="V97" s="337">
        <f t="shared" si="13"/>
        <v>2360.3305785123971</v>
      </c>
      <c r="W97" s="337">
        <f t="shared" si="19"/>
        <v>2215.5371900826444</v>
      </c>
      <c r="X97" s="337">
        <f t="shared" si="19"/>
        <v>2308.7603305785124</v>
      </c>
      <c r="Y97" s="337">
        <f t="shared" si="19"/>
        <v>2290.909090909091</v>
      </c>
      <c r="Z97" s="337">
        <f t="shared" si="19"/>
        <v>2074.7107438016528</v>
      </c>
      <c r="AA97" s="337">
        <f t="shared" si="19"/>
        <v>2302.8099173553719</v>
      </c>
      <c r="AB97" s="337">
        <f t="shared" si="19"/>
        <v>2261.1570247933887</v>
      </c>
      <c r="AC97" s="337">
        <f t="shared" si="19"/>
        <v>7870.4132231404956</v>
      </c>
      <c r="AD97" s="337">
        <f t="shared" si="19"/>
        <v>17890.909090909092</v>
      </c>
      <c r="AE97" s="337">
        <f t="shared" si="19"/>
        <v>2407.9338842975208</v>
      </c>
      <c r="AF97" s="337">
        <f t="shared" si="19"/>
        <v>2273.0578512396696</v>
      </c>
      <c r="AG97" s="337">
        <f t="shared" si="19"/>
        <v>2203.6363636363635</v>
      </c>
      <c r="AH97" s="343">
        <f t="shared" si="15"/>
        <v>48.460165289256189</v>
      </c>
      <c r="AI97" s="88"/>
      <c r="AJ97" s="83"/>
    </row>
    <row r="98" spans="1:36">
      <c r="A98" s="65">
        <f t="shared" si="16"/>
        <v>1928</v>
      </c>
      <c r="B98" s="388">
        <v>10471</v>
      </c>
      <c r="C98" s="393">
        <v>47.225806451612904</v>
      </c>
      <c r="D98" s="391">
        <f t="shared" si="17"/>
        <v>2.9038016528925619</v>
      </c>
      <c r="E98" s="335">
        <v>29</v>
      </c>
      <c r="F98" s="341">
        <v>2004</v>
      </c>
      <c r="G98" s="337">
        <f t="shared" si="12"/>
        <v>54.967741935483872</v>
      </c>
      <c r="H98" s="337">
        <f t="shared" si="18"/>
        <v>109.63333333333334</v>
      </c>
      <c r="I98" s="337">
        <f t="shared" si="18"/>
        <v>38</v>
      </c>
      <c r="J98" s="337">
        <f t="shared" si="18"/>
        <v>38</v>
      </c>
      <c r="K98" s="337">
        <f t="shared" si="18"/>
        <v>37.931034482758619</v>
      </c>
      <c r="L98" s="337">
        <f t="shared" si="18"/>
        <v>37.967741935483872</v>
      </c>
      <c r="M98" s="337">
        <f t="shared" si="18"/>
        <v>38</v>
      </c>
      <c r="N98" s="337">
        <f t="shared" si="18"/>
        <v>37.935483870967744</v>
      </c>
      <c r="O98" s="337">
        <f t="shared" si="18"/>
        <v>37.833333333333336</v>
      </c>
      <c r="P98" s="337">
        <f t="shared" si="18"/>
        <v>37.967741935483872</v>
      </c>
      <c r="Q98" s="337">
        <f t="shared" si="18"/>
        <v>37.967741935483872</v>
      </c>
      <c r="R98" s="337">
        <f t="shared" si="18"/>
        <v>38.06666666666667</v>
      </c>
      <c r="S98" s="342">
        <f t="shared" si="14"/>
        <v>32.872066115702467</v>
      </c>
      <c r="T98" s="339"/>
      <c r="U98" s="341">
        <v>2004</v>
      </c>
      <c r="V98" s="337">
        <f t="shared" si="13"/>
        <v>3379.8347107438017</v>
      </c>
      <c r="W98" s="337">
        <f t="shared" si="19"/>
        <v>6523.6363636363631</v>
      </c>
      <c r="X98" s="337">
        <f t="shared" si="19"/>
        <v>2336.5289256198344</v>
      </c>
      <c r="Y98" s="337">
        <f t="shared" si="19"/>
        <v>2336.5289256198344</v>
      </c>
      <c r="Z98" s="337">
        <f t="shared" si="19"/>
        <v>2181.8181818181815</v>
      </c>
      <c r="AA98" s="337">
        <f t="shared" si="19"/>
        <v>2334.5454545454545</v>
      </c>
      <c r="AB98" s="337">
        <f t="shared" si="19"/>
        <v>2261.1570247933887</v>
      </c>
      <c r="AC98" s="337">
        <f t="shared" si="19"/>
        <v>2332.5619834710747</v>
      </c>
      <c r="AD98" s="337">
        <f t="shared" si="19"/>
        <v>2251.2396694214876</v>
      </c>
      <c r="AE98" s="337">
        <f t="shared" si="19"/>
        <v>2334.5454545454545</v>
      </c>
      <c r="AF98" s="337">
        <f t="shared" si="19"/>
        <v>2334.5454545454545</v>
      </c>
      <c r="AG98" s="337">
        <f t="shared" si="19"/>
        <v>2265.1239669421484</v>
      </c>
      <c r="AH98" s="343">
        <f t="shared" si="15"/>
        <v>32.872066115702481</v>
      </c>
    </row>
    <row r="99" spans="1:36">
      <c r="A99" s="65">
        <f t="shared" si="16"/>
        <v>1928</v>
      </c>
      <c r="B99" s="388">
        <v>10501</v>
      </c>
      <c r="C99" s="393">
        <v>40.93333333333333</v>
      </c>
      <c r="D99" s="391">
        <f t="shared" si="17"/>
        <v>2.4357024793388429</v>
      </c>
      <c r="E99" s="335">
        <v>28</v>
      </c>
      <c r="F99" s="341">
        <v>2005</v>
      </c>
      <c r="G99" s="337">
        <f t="shared" si="12"/>
        <v>38</v>
      </c>
      <c r="H99" s="337">
        <f t="shared" si="18"/>
        <v>38</v>
      </c>
      <c r="I99" s="337">
        <f t="shared" si="18"/>
        <v>38</v>
      </c>
      <c r="J99" s="337">
        <f t="shared" si="18"/>
        <v>37.967741935483872</v>
      </c>
      <c r="K99" s="337">
        <f t="shared" si="18"/>
        <v>37.964285714285715</v>
      </c>
      <c r="L99" s="337">
        <f t="shared" si="18"/>
        <v>38</v>
      </c>
      <c r="M99" s="337">
        <f t="shared" si="18"/>
        <v>37.93333333333333</v>
      </c>
      <c r="N99" s="337">
        <f t="shared" si="18"/>
        <v>1798.0967741935483</v>
      </c>
      <c r="O99" s="337">
        <f t="shared" si="18"/>
        <v>1154.6333333333334</v>
      </c>
      <c r="P99" s="337">
        <f t="shared" si="18"/>
        <v>38.161290322580648</v>
      </c>
      <c r="Q99" s="337">
        <f t="shared" si="18"/>
        <v>38.612903225806448</v>
      </c>
      <c r="R99" s="337">
        <f t="shared" si="18"/>
        <v>39.200000000000003</v>
      </c>
      <c r="S99" s="342">
        <f t="shared" si="14"/>
        <v>202.2902479338843</v>
      </c>
      <c r="T99" s="339"/>
      <c r="U99" s="341">
        <v>2005</v>
      </c>
      <c r="V99" s="337">
        <f t="shared" si="13"/>
        <v>2336.5289256198344</v>
      </c>
      <c r="W99" s="337">
        <f t="shared" si="19"/>
        <v>2261.1570247933887</v>
      </c>
      <c r="X99" s="337">
        <f t="shared" si="19"/>
        <v>2336.5289256198344</v>
      </c>
      <c r="Y99" s="337">
        <f t="shared" si="19"/>
        <v>2334.5454545454545</v>
      </c>
      <c r="Z99" s="337">
        <f t="shared" si="19"/>
        <v>2108.4297520661157</v>
      </c>
      <c r="AA99" s="337">
        <f t="shared" si="19"/>
        <v>2336.5289256198344</v>
      </c>
      <c r="AB99" s="337">
        <f t="shared" si="19"/>
        <v>2257.1900826446281</v>
      </c>
      <c r="AC99" s="337">
        <f t="shared" si="19"/>
        <v>110560.66115702479</v>
      </c>
      <c r="AD99" s="337">
        <f t="shared" si="19"/>
        <v>68705.454545454544</v>
      </c>
      <c r="AE99" s="337">
        <f t="shared" si="19"/>
        <v>2346.4462809917354</v>
      </c>
      <c r="AF99" s="337">
        <f t="shared" si="19"/>
        <v>2374.2148760330579</v>
      </c>
      <c r="AG99" s="337">
        <f t="shared" si="19"/>
        <v>2332.5619834710747</v>
      </c>
      <c r="AH99" s="343">
        <f t="shared" si="15"/>
        <v>202.2902479338843</v>
      </c>
    </row>
    <row r="100" spans="1:36">
      <c r="A100" s="65">
        <f t="shared" si="16"/>
        <v>1929</v>
      </c>
      <c r="B100" s="388">
        <v>10532</v>
      </c>
      <c r="C100" s="393">
        <v>57.938709677419354</v>
      </c>
      <c r="D100" s="391">
        <f t="shared" si="17"/>
        <v>3.5625123966942143</v>
      </c>
      <c r="E100" s="335">
        <v>28</v>
      </c>
      <c r="F100" s="341">
        <v>2006</v>
      </c>
      <c r="G100" s="337">
        <f t="shared" si="12"/>
        <v>38.548387096774192</v>
      </c>
      <c r="H100" s="337">
        <f t="shared" si="18"/>
        <v>38</v>
      </c>
      <c r="I100" s="337">
        <f t="shared" si="18"/>
        <v>712</v>
      </c>
      <c r="J100" s="337">
        <f t="shared" si="18"/>
        <v>535.09677419354841</v>
      </c>
      <c r="K100" s="337">
        <f t="shared" si="18"/>
        <v>119.5</v>
      </c>
      <c r="L100" s="337">
        <f t="shared" si="18"/>
        <v>180.64516129032259</v>
      </c>
      <c r="M100" s="337">
        <f t="shared" si="18"/>
        <v>1776.7</v>
      </c>
      <c r="N100" s="337">
        <f t="shared" si="18"/>
        <v>2112.2903225806454</v>
      </c>
      <c r="O100" s="337">
        <f t="shared" si="18"/>
        <v>384.06666666666666</v>
      </c>
      <c r="P100" s="337">
        <f t="shared" si="18"/>
        <v>37.967741935483872</v>
      </c>
      <c r="Q100" s="337">
        <f t="shared" si="18"/>
        <v>37.903225806451616</v>
      </c>
      <c r="R100" s="337">
        <f t="shared" si="18"/>
        <v>38</v>
      </c>
      <c r="S100" s="342">
        <f t="shared" si="14"/>
        <v>364.43702479338845</v>
      </c>
      <c r="T100" s="339"/>
      <c r="U100" s="341">
        <v>2006</v>
      </c>
      <c r="V100" s="337">
        <f t="shared" si="13"/>
        <v>2370.2479338842973</v>
      </c>
      <c r="W100" s="337">
        <f t="shared" si="19"/>
        <v>2261.1570247933887</v>
      </c>
      <c r="X100" s="337">
        <f t="shared" si="19"/>
        <v>43779.173553719003</v>
      </c>
      <c r="Y100" s="337">
        <f t="shared" si="19"/>
        <v>32901.818181818177</v>
      </c>
      <c r="Z100" s="337">
        <f t="shared" si="19"/>
        <v>6636.6942148760327</v>
      </c>
      <c r="AA100" s="337">
        <f t="shared" si="19"/>
        <v>11107.438016528926</v>
      </c>
      <c r="AB100" s="337">
        <f t="shared" si="19"/>
        <v>105720.9917355372</v>
      </c>
      <c r="AC100" s="337">
        <f t="shared" si="19"/>
        <v>129879.66942148762</v>
      </c>
      <c r="AD100" s="337">
        <f t="shared" si="19"/>
        <v>22853.553719008265</v>
      </c>
      <c r="AE100" s="337">
        <f t="shared" si="19"/>
        <v>2334.5454545454545</v>
      </c>
      <c r="AF100" s="337">
        <f t="shared" si="19"/>
        <v>2330.5785123966939</v>
      </c>
      <c r="AG100" s="337">
        <f t="shared" si="19"/>
        <v>2261.1570247933887</v>
      </c>
      <c r="AH100" s="343">
        <f t="shared" si="15"/>
        <v>364.4370247933885</v>
      </c>
    </row>
    <row r="101" spans="1:36">
      <c r="A101" s="65">
        <f t="shared" si="16"/>
        <v>1929</v>
      </c>
      <c r="B101" s="388">
        <v>10562</v>
      </c>
      <c r="C101" s="393">
        <v>27.706666666666667</v>
      </c>
      <c r="D101" s="391">
        <f t="shared" si="17"/>
        <v>1.6486611570247938</v>
      </c>
      <c r="E101" s="335">
        <v>28</v>
      </c>
      <c r="F101" s="341">
        <v>2007</v>
      </c>
      <c r="G101" s="337">
        <f t="shared" si="12"/>
        <v>37.967741935483872</v>
      </c>
      <c r="H101" s="337">
        <f t="shared" si="18"/>
        <v>37.966666666666669</v>
      </c>
      <c r="I101" s="337">
        <f t="shared" si="18"/>
        <v>38</v>
      </c>
      <c r="J101" s="337">
        <f t="shared" si="18"/>
        <v>38</v>
      </c>
      <c r="K101" s="337">
        <f t="shared" si="18"/>
        <v>38</v>
      </c>
      <c r="L101" s="337">
        <f t="shared" si="18"/>
        <v>38</v>
      </c>
      <c r="M101" s="337">
        <f t="shared" si="18"/>
        <v>20.100000000000001</v>
      </c>
      <c r="N101" s="337">
        <f t="shared" si="18"/>
        <v>12.35483870967742</v>
      </c>
      <c r="O101" s="337">
        <f t="shared" si="18"/>
        <v>38</v>
      </c>
      <c r="P101" s="337">
        <f t="shared" si="18"/>
        <v>38.032258064516128</v>
      </c>
      <c r="Q101" s="337">
        <f t="shared" si="18"/>
        <v>37.967741935483872</v>
      </c>
      <c r="R101" s="337">
        <f t="shared" si="18"/>
        <v>37.966666666666669</v>
      </c>
      <c r="S101" s="342">
        <f t="shared" si="14"/>
        <v>24.862809917355371</v>
      </c>
      <c r="T101" s="339"/>
      <c r="U101" s="341">
        <v>2007</v>
      </c>
      <c r="V101" s="337">
        <f t="shared" si="13"/>
        <v>2334.5454545454545</v>
      </c>
      <c r="W101" s="337">
        <f t="shared" si="19"/>
        <v>2259.1735537190079</v>
      </c>
      <c r="X101" s="337">
        <f t="shared" si="19"/>
        <v>2336.5289256198344</v>
      </c>
      <c r="Y101" s="337">
        <f t="shared" si="19"/>
        <v>2336.5289256198344</v>
      </c>
      <c r="Z101" s="337">
        <f t="shared" si="19"/>
        <v>2110.4132231404956</v>
      </c>
      <c r="AA101" s="337">
        <f t="shared" si="19"/>
        <v>2336.5289256198344</v>
      </c>
      <c r="AB101" s="337">
        <f t="shared" si="19"/>
        <v>1196.0330578512396</v>
      </c>
      <c r="AC101" s="337">
        <f t="shared" si="19"/>
        <v>759.66942148760336</v>
      </c>
      <c r="AD101" s="337">
        <f t="shared" si="19"/>
        <v>2261.1570247933887</v>
      </c>
      <c r="AE101" s="337">
        <f t="shared" si="19"/>
        <v>2338.5123966942151</v>
      </c>
      <c r="AF101" s="337">
        <f t="shared" si="19"/>
        <v>2334.5454545454545</v>
      </c>
      <c r="AG101" s="337">
        <f t="shared" si="19"/>
        <v>2259.1735537190079</v>
      </c>
      <c r="AH101" s="343">
        <f t="shared" si="15"/>
        <v>24.862809917355371</v>
      </c>
    </row>
    <row r="102" spans="1:36">
      <c r="A102" s="65">
        <f t="shared" si="16"/>
        <v>1929</v>
      </c>
      <c r="B102" s="388">
        <v>10593</v>
      </c>
      <c r="C102" s="393">
        <v>72.629032258064512</v>
      </c>
      <c r="D102" s="391">
        <f t="shared" si="17"/>
        <v>4.4657851239669419</v>
      </c>
      <c r="E102" s="335">
        <v>29</v>
      </c>
      <c r="F102" s="341">
        <v>2008</v>
      </c>
      <c r="G102" s="337">
        <f t="shared" si="12"/>
        <v>37.935483870967744</v>
      </c>
      <c r="H102" s="337">
        <f t="shared" si="18"/>
        <v>25.3</v>
      </c>
      <c r="I102" s="337">
        <f t="shared" si="18"/>
        <v>11.709677419354838</v>
      </c>
      <c r="J102" s="337">
        <f t="shared" si="18"/>
        <v>11.741935483870968</v>
      </c>
      <c r="K102" s="337">
        <f t="shared" si="18"/>
        <v>11.793103448275861</v>
      </c>
      <c r="L102" s="337">
        <f t="shared" si="18"/>
        <v>33.483870967741936</v>
      </c>
      <c r="M102" s="337">
        <f t="shared" si="18"/>
        <v>19.233333333333334</v>
      </c>
      <c r="N102" s="337">
        <f t="shared" si="18"/>
        <v>13.935483870967742</v>
      </c>
      <c r="O102" s="337">
        <f t="shared" si="18"/>
        <v>38.033333333333331</v>
      </c>
      <c r="P102" s="337">
        <f t="shared" si="18"/>
        <v>37.935483870967744</v>
      </c>
      <c r="Q102" s="337">
        <f t="shared" si="18"/>
        <v>38</v>
      </c>
      <c r="R102" s="337">
        <f t="shared" si="18"/>
        <v>38</v>
      </c>
      <c r="S102" s="342">
        <f t="shared" si="14"/>
        <v>19.211900826446282</v>
      </c>
      <c r="T102" s="339"/>
      <c r="U102" s="341">
        <v>2008</v>
      </c>
      <c r="V102" s="337">
        <f t="shared" si="13"/>
        <v>2332.5619834710747</v>
      </c>
      <c r="W102" s="337">
        <f t="shared" si="19"/>
        <v>1505.4545454545453</v>
      </c>
      <c r="X102" s="337">
        <f t="shared" si="19"/>
        <v>720</v>
      </c>
      <c r="Y102" s="337">
        <f t="shared" si="19"/>
        <v>721.98347107438019</v>
      </c>
      <c r="Z102" s="337">
        <f t="shared" si="19"/>
        <v>678.34710743801656</v>
      </c>
      <c r="AA102" s="337">
        <f t="shared" si="19"/>
        <v>2058.8429752066118</v>
      </c>
      <c r="AB102" s="337">
        <f t="shared" si="19"/>
        <v>1144.4628099173553</v>
      </c>
      <c r="AC102" s="337">
        <f t="shared" si="19"/>
        <v>856.85950413223145</v>
      </c>
      <c r="AD102" s="337">
        <f t="shared" si="19"/>
        <v>2263.1404958677685</v>
      </c>
      <c r="AE102" s="337">
        <f t="shared" si="19"/>
        <v>2332.5619834710747</v>
      </c>
      <c r="AF102" s="337">
        <f t="shared" si="19"/>
        <v>2336.5289256198344</v>
      </c>
      <c r="AG102" s="337">
        <f t="shared" si="19"/>
        <v>2261.1570247933887</v>
      </c>
      <c r="AH102" s="343">
        <f t="shared" si="15"/>
        <v>19.211900826446282</v>
      </c>
    </row>
    <row r="103" spans="1:36">
      <c r="A103" s="65">
        <f t="shared" si="16"/>
        <v>1929</v>
      </c>
      <c r="B103" s="388">
        <v>10624</v>
      </c>
      <c r="C103" s="393">
        <v>43.032258064516128</v>
      </c>
      <c r="D103" s="391">
        <f t="shared" si="17"/>
        <v>2.6459504132231406</v>
      </c>
      <c r="E103" s="335">
        <v>28</v>
      </c>
      <c r="F103" s="341">
        <v>2009</v>
      </c>
      <c r="G103" s="337">
        <f t="shared" si="12"/>
        <v>38</v>
      </c>
      <c r="H103" s="337">
        <f t="shared" si="18"/>
        <v>26.6</v>
      </c>
      <c r="I103" s="337">
        <f t="shared" si="18"/>
        <v>11.903225806451612</v>
      </c>
      <c r="J103" s="337">
        <f t="shared" si="18"/>
        <v>11.96774193548387</v>
      </c>
      <c r="K103" s="337">
        <f t="shared" si="18"/>
        <v>12</v>
      </c>
      <c r="L103" s="337">
        <f t="shared" si="18"/>
        <v>81.838709677419359</v>
      </c>
      <c r="M103" s="337">
        <f t="shared" si="18"/>
        <v>38.666666666666664</v>
      </c>
      <c r="N103" s="337">
        <f t="shared" si="18"/>
        <v>50.967741935483872</v>
      </c>
      <c r="O103" s="337">
        <f t="shared" si="18"/>
        <v>39.299999999999997</v>
      </c>
      <c r="P103" s="337">
        <f t="shared" si="18"/>
        <v>38.354838709677416</v>
      </c>
      <c r="Q103" s="337">
        <f t="shared" si="18"/>
        <v>38.41935483870968</v>
      </c>
      <c r="R103" s="337">
        <f t="shared" si="18"/>
        <v>38.766666666666666</v>
      </c>
      <c r="S103" s="342">
        <f t="shared" si="14"/>
        <v>25.886280991735536</v>
      </c>
      <c r="T103" s="339"/>
      <c r="U103" s="341">
        <v>2009</v>
      </c>
      <c r="V103" s="337">
        <f t="shared" si="13"/>
        <v>2336.5289256198344</v>
      </c>
      <c r="W103" s="337">
        <f t="shared" si="19"/>
        <v>1582.8099173553719</v>
      </c>
      <c r="X103" s="337">
        <f t="shared" si="19"/>
        <v>731.90082644628092</v>
      </c>
      <c r="Y103" s="337">
        <f t="shared" si="19"/>
        <v>735.8677685950413</v>
      </c>
      <c r="Z103" s="337">
        <f t="shared" si="19"/>
        <v>666.44628099173553</v>
      </c>
      <c r="AA103" s="337">
        <f t="shared" si="19"/>
        <v>5032.0661157024788</v>
      </c>
      <c r="AB103" s="337">
        <f t="shared" si="19"/>
        <v>2300.8264462809916</v>
      </c>
      <c r="AC103" s="337">
        <f t="shared" si="19"/>
        <v>3133.8842975206612</v>
      </c>
      <c r="AD103" s="337">
        <f t="shared" si="19"/>
        <v>2338.5123966942151</v>
      </c>
      <c r="AE103" s="337">
        <f t="shared" si="19"/>
        <v>2358.3471074380163</v>
      </c>
      <c r="AF103" s="337">
        <f t="shared" si="19"/>
        <v>2362.3140495867769</v>
      </c>
      <c r="AG103" s="337">
        <f t="shared" si="19"/>
        <v>2306.7768595041321</v>
      </c>
      <c r="AH103" s="343">
        <f t="shared" si="15"/>
        <v>25.886280991735536</v>
      </c>
    </row>
    <row r="104" spans="1:36">
      <c r="A104" s="65">
        <f t="shared" si="16"/>
        <v>1929</v>
      </c>
      <c r="B104" s="388">
        <v>10652</v>
      </c>
      <c r="C104" s="393">
        <v>116</v>
      </c>
      <c r="D104" s="391">
        <f t="shared" si="17"/>
        <v>6.442314049586777</v>
      </c>
      <c r="E104" s="130">
        <v>28</v>
      </c>
      <c r="F104" s="341">
        <v>2010</v>
      </c>
      <c r="G104" s="337">
        <f t="shared" si="12"/>
        <v>38.741935483870968</v>
      </c>
      <c r="H104" s="337">
        <f t="shared" si="18"/>
        <v>38.833333333333336</v>
      </c>
      <c r="I104" s="337">
        <f t="shared" si="18"/>
        <v>38.451612903225808</v>
      </c>
      <c r="J104" s="337">
        <f t="shared" si="18"/>
        <v>38</v>
      </c>
      <c r="K104" s="337">
        <f t="shared" si="18"/>
        <v>38</v>
      </c>
      <c r="L104" s="337">
        <f t="shared" si="18"/>
        <v>37.967741935483872</v>
      </c>
      <c r="M104" s="337">
        <f t="shared" si="18"/>
        <v>38</v>
      </c>
      <c r="N104" s="337">
        <f t="shared" si="18"/>
        <v>38.161290322580648</v>
      </c>
      <c r="O104" s="337">
        <f t="shared" si="18"/>
        <v>561.16666666666663</v>
      </c>
      <c r="P104" s="337">
        <f t="shared" si="18"/>
        <v>37.935483870967744</v>
      </c>
      <c r="Q104" s="337">
        <f t="shared" si="18"/>
        <v>38</v>
      </c>
      <c r="R104" s="337">
        <f t="shared" si="18"/>
        <v>38</v>
      </c>
      <c r="S104" s="342">
        <f t="shared" si="14"/>
        <v>58.768264462809917</v>
      </c>
      <c r="T104" s="339"/>
      <c r="U104" s="341">
        <v>2010</v>
      </c>
      <c r="V104" s="337">
        <f t="shared" si="13"/>
        <v>2382.1487603305786</v>
      </c>
      <c r="W104" s="337">
        <f t="shared" si="19"/>
        <v>2310.7438016528927</v>
      </c>
      <c r="X104" s="337">
        <f t="shared" si="19"/>
        <v>2364.2975206611568</v>
      </c>
      <c r="Y104" s="337">
        <f t="shared" si="19"/>
        <v>2336.5289256198344</v>
      </c>
      <c r="Z104" s="337">
        <f t="shared" si="19"/>
        <v>2110.4132231404956</v>
      </c>
      <c r="AA104" s="337">
        <f t="shared" si="19"/>
        <v>2334.5454545454545</v>
      </c>
      <c r="AB104" s="337">
        <f t="shared" si="19"/>
        <v>2261.1570247933887</v>
      </c>
      <c r="AC104" s="337">
        <f t="shared" si="19"/>
        <v>2346.4462809917354</v>
      </c>
      <c r="AD104" s="337">
        <f t="shared" si="19"/>
        <v>33391.735537190078</v>
      </c>
      <c r="AE104" s="337">
        <f t="shared" si="19"/>
        <v>2332.5619834710747</v>
      </c>
      <c r="AF104" s="337">
        <f t="shared" si="19"/>
        <v>2336.5289256198344</v>
      </c>
      <c r="AG104" s="337">
        <f t="shared" si="19"/>
        <v>2261.1570247933887</v>
      </c>
      <c r="AH104" s="343">
        <f t="shared" si="15"/>
        <v>58.76826446280991</v>
      </c>
    </row>
    <row r="105" spans="1:36">
      <c r="A105" s="65">
        <f t="shared" si="16"/>
        <v>1929</v>
      </c>
      <c r="B105" s="388">
        <v>10683</v>
      </c>
      <c r="C105" s="393">
        <v>369.80645161290323</v>
      </c>
      <c r="D105" s="391">
        <f t="shared" si="17"/>
        <v>22.738512396694215</v>
      </c>
      <c r="E105" s="130">
        <v>28</v>
      </c>
      <c r="F105" s="341">
        <v>2011</v>
      </c>
      <c r="G105" s="337">
        <f t="shared" si="12"/>
        <v>44.483870967741936</v>
      </c>
      <c r="H105" s="337">
        <f t="shared" si="18"/>
        <v>38</v>
      </c>
      <c r="I105" s="337">
        <f t="shared" si="18"/>
        <v>198.48387096774192</v>
      </c>
      <c r="J105" s="337">
        <f t="shared" si="18"/>
        <v>38</v>
      </c>
      <c r="K105" s="337">
        <f t="shared" si="18"/>
        <v>38</v>
      </c>
      <c r="L105" s="337">
        <f t="shared" si="18"/>
        <v>179.09677419354838</v>
      </c>
      <c r="M105" s="337">
        <f t="shared" si="18"/>
        <v>732.7</v>
      </c>
      <c r="N105" s="337">
        <f t="shared" si="18"/>
        <v>627.06451612903231</v>
      </c>
      <c r="O105" s="337">
        <f t="shared" si="18"/>
        <v>1128.6333333333334</v>
      </c>
      <c r="P105" s="337">
        <f t="shared" si="18"/>
        <v>387.80645161290323</v>
      </c>
      <c r="Q105" s="337">
        <f t="shared" si="18"/>
        <v>38.225806451612904</v>
      </c>
      <c r="R105" s="337">
        <f t="shared" si="18"/>
        <v>38.966666666666669</v>
      </c>
      <c r="S105" s="342">
        <f t="shared" si="14"/>
        <v>210.48793388429752</v>
      </c>
      <c r="T105" s="339"/>
      <c r="U105" s="341">
        <v>2011</v>
      </c>
      <c r="V105" s="337">
        <f t="shared" si="13"/>
        <v>2735.2066115702482</v>
      </c>
      <c r="W105" s="337">
        <f t="shared" si="19"/>
        <v>2261.1570247933887</v>
      </c>
      <c r="X105" s="337">
        <f t="shared" si="19"/>
        <v>12204.297520661157</v>
      </c>
      <c r="Y105" s="337">
        <f t="shared" si="19"/>
        <v>2336.5289256198344</v>
      </c>
      <c r="Z105" s="337">
        <f t="shared" si="19"/>
        <v>2110.4132231404956</v>
      </c>
      <c r="AA105" s="337">
        <f t="shared" si="19"/>
        <v>11012.231404958678</v>
      </c>
      <c r="AB105" s="337">
        <f t="shared" si="19"/>
        <v>43598.67768595041</v>
      </c>
      <c r="AC105" s="337">
        <f t="shared" si="19"/>
        <v>38556.694214876035</v>
      </c>
      <c r="AD105" s="337">
        <f t="shared" si="19"/>
        <v>67158.347107438021</v>
      </c>
      <c r="AE105" s="337">
        <f t="shared" si="19"/>
        <v>23845.289256198346</v>
      </c>
      <c r="AF105" s="337">
        <f t="shared" si="19"/>
        <v>2350.413223140496</v>
      </c>
      <c r="AG105" s="337">
        <f t="shared" si="19"/>
        <v>2318.677685950413</v>
      </c>
      <c r="AH105" s="343">
        <f t="shared" si="15"/>
        <v>210.48793388429752</v>
      </c>
    </row>
    <row r="106" spans="1:36">
      <c r="A106" s="65">
        <f t="shared" si="16"/>
        <v>1929</v>
      </c>
      <c r="B106" s="388">
        <v>10713</v>
      </c>
      <c r="C106" s="393">
        <v>824.1</v>
      </c>
      <c r="D106" s="391">
        <f t="shared" si="17"/>
        <v>49.03735537190083</v>
      </c>
      <c r="E106" s="130">
        <v>29</v>
      </c>
      <c r="F106" s="341">
        <v>2012</v>
      </c>
      <c r="G106" s="337">
        <f t="shared" si="12"/>
        <v>38.806451612903224</v>
      </c>
      <c r="H106" s="337">
        <f t="shared" si="18"/>
        <v>38.533333333333331</v>
      </c>
      <c r="I106" s="337">
        <f t="shared" si="18"/>
        <v>38.193548387096776</v>
      </c>
      <c r="J106" s="337">
        <f t="shared" si="18"/>
        <v>38</v>
      </c>
      <c r="K106" s="337">
        <f t="shared" si="18"/>
        <v>38</v>
      </c>
      <c r="L106" s="337">
        <f t="shared" si="18"/>
        <v>17.580645161290324</v>
      </c>
      <c r="M106" s="337">
        <f t="shared" si="18"/>
        <v>11</v>
      </c>
      <c r="N106" s="337">
        <f t="shared" si="18"/>
        <v>32.483870967741936</v>
      </c>
      <c r="O106" s="337">
        <f t="shared" si="18"/>
        <v>38.666666666666664</v>
      </c>
      <c r="P106" s="337">
        <f t="shared" si="18"/>
        <v>38.806451612903224</v>
      </c>
      <c r="Q106" s="337">
        <f t="shared" si="18"/>
        <v>38.774193548387096</v>
      </c>
      <c r="R106" s="337">
        <f t="shared" si="18"/>
        <v>39.033333333333331</v>
      </c>
      <c r="S106" s="342">
        <f t="shared" si="14"/>
        <v>24.676363636363636</v>
      </c>
      <c r="T106" s="339"/>
      <c r="U106" s="341">
        <v>2012</v>
      </c>
      <c r="V106" s="337">
        <f t="shared" si="13"/>
        <v>2386.1157024793388</v>
      </c>
      <c r="W106" s="337">
        <f t="shared" si="19"/>
        <v>2292.8925619834708</v>
      </c>
      <c r="X106" s="337">
        <f t="shared" si="19"/>
        <v>2348.4297520661153</v>
      </c>
      <c r="Y106" s="337">
        <f t="shared" si="19"/>
        <v>2336.5289256198344</v>
      </c>
      <c r="Z106" s="337">
        <f t="shared" si="19"/>
        <v>2185.7851239669421</v>
      </c>
      <c r="AA106" s="337">
        <f t="shared" si="19"/>
        <v>1080.9917355371902</v>
      </c>
      <c r="AB106" s="337">
        <f t="shared" si="19"/>
        <v>654.5454545454545</v>
      </c>
      <c r="AC106" s="337">
        <f t="shared" si="19"/>
        <v>1997.3553719008264</v>
      </c>
      <c r="AD106" s="337">
        <f t="shared" si="19"/>
        <v>2300.8264462809916</v>
      </c>
      <c r="AE106" s="337">
        <f t="shared" si="19"/>
        <v>2386.1157024793388</v>
      </c>
      <c r="AF106" s="337">
        <f t="shared" si="19"/>
        <v>2384.1322314049589</v>
      </c>
      <c r="AG106" s="337">
        <f t="shared" si="19"/>
        <v>2322.6446280991736</v>
      </c>
      <c r="AH106" s="343">
        <f t="shared" si="15"/>
        <v>24.676363636363632</v>
      </c>
    </row>
    <row r="107" spans="1:36">
      <c r="A107" s="65">
        <f t="shared" si="16"/>
        <v>1929</v>
      </c>
      <c r="B107" s="388">
        <v>10744</v>
      </c>
      <c r="C107" s="393">
        <v>1757.741935483871</v>
      </c>
      <c r="D107" s="391">
        <f t="shared" si="17"/>
        <v>108.0793388429752</v>
      </c>
      <c r="E107" s="130">
        <v>28</v>
      </c>
      <c r="F107" s="341">
        <v>2013</v>
      </c>
      <c r="G107" s="337">
        <f t="shared" si="12"/>
        <v>39.193548387096776</v>
      </c>
      <c r="H107" s="337">
        <f t="shared" si="18"/>
        <v>39</v>
      </c>
      <c r="I107" s="337">
        <f t="shared" si="18"/>
        <v>90.935483870967744</v>
      </c>
      <c r="J107" s="337">
        <f t="shared" si="18"/>
        <v>38.70967741935484</v>
      </c>
      <c r="K107" s="337">
        <f t="shared" si="18"/>
        <v>39.392857142857146</v>
      </c>
      <c r="L107" s="337">
        <f t="shared" si="18"/>
        <v>38.741935483870968</v>
      </c>
      <c r="M107" s="337">
        <f t="shared" si="18"/>
        <v>41.233333333333334</v>
      </c>
      <c r="N107" s="337">
        <f t="shared" si="18"/>
        <v>38.548387096774192</v>
      </c>
      <c r="O107" s="337">
        <f t="shared" si="18"/>
        <v>38.1</v>
      </c>
      <c r="P107" s="337">
        <f t="shared" si="18"/>
        <v>38.612903225806448</v>
      </c>
      <c r="Q107" s="337">
        <f t="shared" si="18"/>
        <v>38.774193548387096</v>
      </c>
      <c r="R107" s="337">
        <f t="shared" si="18"/>
        <v>38.733333333333334</v>
      </c>
      <c r="S107" s="342">
        <f t="shared" si="14"/>
        <v>31.42611570247934</v>
      </c>
      <c r="T107" s="339"/>
      <c r="U107" s="341">
        <v>2013</v>
      </c>
      <c r="V107" s="337">
        <f t="shared" si="13"/>
        <v>2409.9173553719011</v>
      </c>
      <c r="W107" s="337">
        <f t="shared" si="19"/>
        <v>2320.6611570247933</v>
      </c>
      <c r="X107" s="337">
        <f t="shared" si="19"/>
        <v>5591.4049586776864</v>
      </c>
      <c r="Y107" s="337">
        <f t="shared" si="19"/>
        <v>2380.1652892561983</v>
      </c>
      <c r="Z107" s="337">
        <f t="shared" si="19"/>
        <v>2187.768595041322</v>
      </c>
      <c r="AA107" s="337">
        <f t="shared" si="19"/>
        <v>2382.1487603305786</v>
      </c>
      <c r="AB107" s="337">
        <f t="shared" si="19"/>
        <v>2453.5537190082646</v>
      </c>
      <c r="AC107" s="337">
        <f t="shared" si="19"/>
        <v>2370.2479338842973</v>
      </c>
      <c r="AD107" s="337">
        <f t="shared" si="19"/>
        <v>2267.1074380165292</v>
      </c>
      <c r="AE107" s="337">
        <f t="shared" si="19"/>
        <v>2374.2148760330579</v>
      </c>
      <c r="AF107" s="337">
        <f t="shared" si="19"/>
        <v>2384.1322314049589</v>
      </c>
      <c r="AG107" s="337">
        <f t="shared" si="19"/>
        <v>2304.7933884297522</v>
      </c>
      <c r="AH107" s="343">
        <f t="shared" si="15"/>
        <v>31.42611570247934</v>
      </c>
    </row>
    <row r="108" spans="1:36">
      <c r="A108" s="65">
        <f t="shared" si="16"/>
        <v>1929</v>
      </c>
      <c r="B108" s="388">
        <v>10774</v>
      </c>
      <c r="C108" s="393">
        <v>798.2</v>
      </c>
      <c r="D108" s="391">
        <f t="shared" si="17"/>
        <v>47.496198347107438</v>
      </c>
      <c r="E108" s="130">
        <v>28</v>
      </c>
      <c r="F108" s="341">
        <v>2014</v>
      </c>
      <c r="G108" s="337">
        <f t="shared" si="12"/>
        <v>38.677419354838712</v>
      </c>
      <c r="H108" s="337">
        <f t="shared" si="18"/>
        <v>38.133333333333333</v>
      </c>
      <c r="I108" s="337">
        <f t="shared" si="18"/>
        <v>38.483870967741936</v>
      </c>
      <c r="J108" s="337">
        <f t="shared" si="18"/>
        <v>38.41935483870968</v>
      </c>
      <c r="K108" s="337">
        <f t="shared" si="18"/>
        <v>71.857142857142861</v>
      </c>
      <c r="L108" s="337">
        <f t="shared" si="18"/>
        <v>20.129032258064516</v>
      </c>
      <c r="M108" s="337">
        <f t="shared" si="18"/>
        <v>12</v>
      </c>
      <c r="N108" s="337">
        <f t="shared" si="18"/>
        <v>13.258064516129032</v>
      </c>
      <c r="O108" s="337">
        <f t="shared" si="18"/>
        <v>38.06666666666667</v>
      </c>
      <c r="P108" s="337">
        <f t="shared" si="18"/>
        <v>38.387096774193552</v>
      </c>
      <c r="Q108" s="337">
        <f t="shared" si="18"/>
        <v>38.387096774193552</v>
      </c>
      <c r="R108" s="337">
        <f t="shared" si="18"/>
        <v>38.966666666666669</v>
      </c>
      <c r="S108" s="342">
        <f t="shared" si="14"/>
        <v>25.438016528925619</v>
      </c>
      <c r="T108" s="339"/>
      <c r="U108" s="341">
        <v>2014</v>
      </c>
      <c r="V108" s="337">
        <f t="shared" si="13"/>
        <v>2378.1818181818185</v>
      </c>
      <c r="W108" s="337">
        <f t="shared" si="19"/>
        <v>2269.090909090909</v>
      </c>
      <c r="X108" s="337">
        <f t="shared" si="19"/>
        <v>2366.2809917355376</v>
      </c>
      <c r="Y108" s="337">
        <f t="shared" si="19"/>
        <v>2362.3140495867769</v>
      </c>
      <c r="Z108" s="337">
        <f t="shared" si="19"/>
        <v>3990.7438016528927</v>
      </c>
      <c r="AA108" s="337">
        <f t="shared" si="19"/>
        <v>1237.6859504132231</v>
      </c>
      <c r="AB108" s="337">
        <f t="shared" si="19"/>
        <v>714.04958677685943</v>
      </c>
      <c r="AC108" s="337">
        <f t="shared" si="19"/>
        <v>815.20661157024801</v>
      </c>
      <c r="AD108" s="337">
        <f t="shared" si="19"/>
        <v>2265.1239669421484</v>
      </c>
      <c r="AE108" s="337">
        <f t="shared" si="19"/>
        <v>2360.3305785123971</v>
      </c>
      <c r="AF108" s="337">
        <f t="shared" si="19"/>
        <v>2360.3305785123971</v>
      </c>
      <c r="AG108" s="337">
        <f t="shared" si="19"/>
        <v>2318.677685950413</v>
      </c>
      <c r="AH108" s="343">
        <f t="shared" si="15"/>
        <v>25.438016528925615</v>
      </c>
    </row>
    <row r="109" spans="1:36">
      <c r="A109" s="65">
        <f t="shared" si="16"/>
        <v>1929</v>
      </c>
      <c r="B109" s="388">
        <v>10805</v>
      </c>
      <c r="C109" s="393">
        <v>88.290322580645167</v>
      </c>
      <c r="D109" s="391">
        <f t="shared" si="17"/>
        <v>5.4287603305785126</v>
      </c>
      <c r="E109" s="130">
        <v>28</v>
      </c>
      <c r="F109" s="398">
        <v>2015</v>
      </c>
      <c r="G109" s="399">
        <f t="shared" si="12"/>
        <v>54.741935483870968</v>
      </c>
      <c r="H109" s="399">
        <f t="shared" si="18"/>
        <v>60.766666666666666</v>
      </c>
      <c r="I109" s="399">
        <f t="shared" si="18"/>
        <v>60.935483870967744</v>
      </c>
      <c r="J109" s="399">
        <f t="shared" si="18"/>
        <v>60.935483870967744</v>
      </c>
      <c r="K109" s="399">
        <f t="shared" si="18"/>
        <v>91.892857142857139</v>
      </c>
      <c r="L109" s="399">
        <f t="shared" si="18"/>
        <v>99.967741935483872</v>
      </c>
      <c r="M109" s="399">
        <f t="shared" si="18"/>
        <v>103.4</v>
      </c>
      <c r="N109" s="399">
        <f t="shared" si="18"/>
        <v>106.09677419354838</v>
      </c>
      <c r="O109" s="399">
        <f t="shared" si="18"/>
        <v>90.766666666666666</v>
      </c>
      <c r="P109" s="399">
        <f t="shared" si="18"/>
        <v>79.193548387096769</v>
      </c>
      <c r="Q109" s="399">
        <f t="shared" si="18"/>
        <v>64.709677419354833</v>
      </c>
      <c r="R109" s="399">
        <f t="shared" si="18"/>
        <v>64.900000000000006</v>
      </c>
      <c r="S109" s="400">
        <f t="shared" si="14"/>
        <v>56.513057851239672</v>
      </c>
      <c r="T109" s="339"/>
      <c r="U109" s="398">
        <v>2015</v>
      </c>
      <c r="V109" s="399">
        <f t="shared" si="13"/>
        <v>3365.9504132231405</v>
      </c>
      <c r="W109" s="399">
        <f t="shared" si="19"/>
        <v>3615.8677685950411</v>
      </c>
      <c r="X109" s="399">
        <f t="shared" si="19"/>
        <v>3746.7768595041325</v>
      </c>
      <c r="Y109" s="399">
        <f t="shared" si="19"/>
        <v>3746.7768595041325</v>
      </c>
      <c r="Z109" s="399">
        <f t="shared" si="19"/>
        <v>5103.4710743801652</v>
      </c>
      <c r="AA109" s="399">
        <f t="shared" si="19"/>
        <v>6146.7768595041316</v>
      </c>
      <c r="AB109" s="399">
        <f t="shared" si="19"/>
        <v>6152.7272727272721</v>
      </c>
      <c r="AC109" s="399">
        <f t="shared" si="19"/>
        <v>6523.6363636363631</v>
      </c>
      <c r="AD109" s="399">
        <f t="shared" si="19"/>
        <v>5400.9917355371899</v>
      </c>
      <c r="AE109" s="399">
        <f t="shared" si="19"/>
        <v>4869.4214876033066</v>
      </c>
      <c r="AF109" s="399">
        <f t="shared" si="19"/>
        <v>3978.8429752066108</v>
      </c>
      <c r="AG109" s="399">
        <f t="shared" si="19"/>
        <v>3861.8181818181829</v>
      </c>
      <c r="AH109" s="401">
        <f t="shared" si="15"/>
        <v>56.513057851239658</v>
      </c>
    </row>
    <row r="110" spans="1:36">
      <c r="A110" s="65">
        <f t="shared" si="16"/>
        <v>1929</v>
      </c>
      <c r="B110" s="388">
        <v>10836</v>
      </c>
      <c r="C110" s="393">
        <v>29.35483870967742</v>
      </c>
      <c r="D110" s="391">
        <f t="shared" si="17"/>
        <v>1.8049586776859503</v>
      </c>
      <c r="E110" s="130">
        <v>29</v>
      </c>
      <c r="F110" s="341">
        <v>2016</v>
      </c>
      <c r="G110" s="399">
        <f t="shared" si="12"/>
        <v>64.967741935483872</v>
      </c>
      <c r="H110" s="399">
        <f t="shared" si="18"/>
        <v>65.36666666666666</v>
      </c>
      <c r="I110" s="399">
        <f t="shared" si="18"/>
        <v>75.193548387096769</v>
      </c>
      <c r="J110" s="399">
        <f t="shared" si="18"/>
        <v>139.41935483870967</v>
      </c>
      <c r="K110" s="399">
        <f t="shared" si="18"/>
        <v>79.103448275862064</v>
      </c>
      <c r="L110" s="399">
        <f t="shared" si="18"/>
        <v>239.41935483870967</v>
      </c>
      <c r="M110" s="399">
        <f t="shared" si="18"/>
        <v>244.8</v>
      </c>
      <c r="N110" s="399">
        <f t="shared" si="18"/>
        <v>257.64516129032256</v>
      </c>
      <c r="O110" s="399">
        <f t="shared" si="18"/>
        <v>177.73333333333332</v>
      </c>
      <c r="P110" s="399">
        <f t="shared" si="18"/>
        <v>98.129032258064512</v>
      </c>
      <c r="Q110" s="399">
        <f t="shared" si="18"/>
        <v>77.838709677419359</v>
      </c>
      <c r="R110" s="399">
        <f t="shared" si="18"/>
        <v>77.5</v>
      </c>
      <c r="S110" s="400">
        <f t="shared" ref="S110:S115" si="20">IF(ISERROR(MATCH(-901,G110:R110,0)),(SUMPRODUCT(G110:R110,$G$13:$R$13)+(E110-$K$13)*K110)*24*60*60/(220*22*9*1000),"")</f>
        <v>96.76760330578513</v>
      </c>
      <c r="U110" s="341">
        <v>2016</v>
      </c>
      <c r="V110" s="399">
        <f t="shared" si="13"/>
        <v>3994.7107438016528</v>
      </c>
      <c r="W110" s="399">
        <f t="shared" si="19"/>
        <v>3889.5867768595035</v>
      </c>
      <c r="X110" s="399">
        <f t="shared" si="19"/>
        <v>4623.4710743801652</v>
      </c>
      <c r="Y110" s="399">
        <f t="shared" si="19"/>
        <v>8572.5619834710742</v>
      </c>
      <c r="Z110" s="399">
        <f t="shared" si="19"/>
        <v>4550.0826446280989</v>
      </c>
      <c r="AA110" s="399">
        <f t="shared" si="19"/>
        <v>14721.322314049587</v>
      </c>
      <c r="AB110" s="399">
        <f t="shared" si="19"/>
        <v>14566.611570247935</v>
      </c>
      <c r="AC110" s="399">
        <f t="shared" si="19"/>
        <v>15841.983471074376</v>
      </c>
      <c r="AD110" s="399">
        <f t="shared" si="19"/>
        <v>10575.867768595041</v>
      </c>
      <c r="AE110" s="399">
        <f t="shared" si="19"/>
        <v>6033.7190082644629</v>
      </c>
      <c r="AF110" s="399">
        <f t="shared" si="19"/>
        <v>4786.1157024793392</v>
      </c>
      <c r="AG110" s="399">
        <f t="shared" si="19"/>
        <v>4611.5702479338843</v>
      </c>
      <c r="AH110" s="401">
        <f t="shared" ref="AH110:AH115" si="21">IF(ISERROR(MATCH(-901,V110:AG110,0)),SUM(V110:AG110)/1000,"")</f>
        <v>96.767603305785116</v>
      </c>
    </row>
    <row r="111" spans="1:36">
      <c r="A111" s="65">
        <f t="shared" si="16"/>
        <v>1929</v>
      </c>
      <c r="B111" s="388">
        <v>10866</v>
      </c>
      <c r="C111" s="393">
        <v>11.513333333333334</v>
      </c>
      <c r="D111" s="391">
        <f t="shared" si="17"/>
        <v>0.68509090909090908</v>
      </c>
      <c r="E111" s="130">
        <v>28</v>
      </c>
      <c r="F111" s="341">
        <v>2017</v>
      </c>
      <c r="G111" s="399">
        <f t="shared" si="12"/>
        <v>96.967741935483872</v>
      </c>
      <c r="H111" s="399">
        <f t="shared" si="12"/>
        <v>78.36666666666666</v>
      </c>
      <c r="I111" s="399">
        <f t="shared" si="12"/>
        <v>156.80645161290323</v>
      </c>
      <c r="J111" s="399">
        <f t="shared" si="12"/>
        <v>1776.0322580645161</v>
      </c>
      <c r="K111" s="399">
        <f t="shared" si="12"/>
        <v>6360.4642857142853</v>
      </c>
      <c r="L111" s="399">
        <f t="shared" si="12"/>
        <v>2078.0645161290322</v>
      </c>
      <c r="M111" s="399">
        <f t="shared" si="12"/>
        <v>3042.5333333333333</v>
      </c>
      <c r="N111" s="399">
        <f t="shared" si="12"/>
        <v>3991.2903225806454</v>
      </c>
      <c r="O111" s="399">
        <f t="shared" si="12"/>
        <v>797.4</v>
      </c>
      <c r="P111" s="399">
        <f t="shared" si="12"/>
        <v>132.25806451612902</v>
      </c>
      <c r="Q111" s="399">
        <f t="shared" si="12"/>
        <v>81.096774193548384</v>
      </c>
      <c r="R111" s="399">
        <f t="shared" si="12"/>
        <v>700.5</v>
      </c>
      <c r="S111" s="400">
        <f t="shared" si="20"/>
        <v>1139.1966942148761</v>
      </c>
      <c r="U111" s="341">
        <v>2017</v>
      </c>
      <c r="V111" s="399">
        <f t="shared" si="13"/>
        <v>5962.3140495867765</v>
      </c>
      <c r="W111" s="399">
        <f t="shared" si="13"/>
        <v>4663.1404958677685</v>
      </c>
      <c r="X111" s="399">
        <f t="shared" si="13"/>
        <v>9641.6528925619841</v>
      </c>
      <c r="Y111" s="399">
        <f t="shared" si="13"/>
        <v>109203.96694214876</v>
      </c>
      <c r="Z111" s="399">
        <f t="shared" si="13"/>
        <v>353242.31404958677</v>
      </c>
      <c r="AA111" s="399">
        <f t="shared" si="13"/>
        <v>127775.20661157026</v>
      </c>
      <c r="AB111" s="399">
        <f t="shared" si="13"/>
        <v>181043.30578512399</v>
      </c>
      <c r="AC111" s="399">
        <f t="shared" si="13"/>
        <v>245414.87603305784</v>
      </c>
      <c r="AD111" s="399">
        <f t="shared" si="13"/>
        <v>47448.595041322311</v>
      </c>
      <c r="AE111" s="399">
        <f t="shared" si="13"/>
        <v>8132.2314049586776</v>
      </c>
      <c r="AF111" s="399">
        <f t="shared" si="13"/>
        <v>4986.4462809917359</v>
      </c>
      <c r="AG111" s="399">
        <f t="shared" si="13"/>
        <v>41682.644628099173</v>
      </c>
      <c r="AH111" s="401">
        <f t="shared" si="21"/>
        <v>1139.1966942148761</v>
      </c>
    </row>
    <row r="112" spans="1:36">
      <c r="A112" s="65">
        <f t="shared" si="16"/>
        <v>1930</v>
      </c>
      <c r="B112" s="388">
        <v>10897</v>
      </c>
      <c r="C112" s="393">
        <v>4.4258064516129032</v>
      </c>
      <c r="D112" s="391">
        <f t="shared" si="17"/>
        <v>0.27213223140495862</v>
      </c>
      <c r="E112" s="130">
        <v>28</v>
      </c>
      <c r="F112" s="341">
        <v>2018</v>
      </c>
      <c r="G112" s="399">
        <f t="shared" ref="G112:R115" si="22">INDEX($C$16:$C$2000,($F112-1922)*12+G$12,1)</f>
        <v>767.32258064516134</v>
      </c>
      <c r="H112" s="399">
        <f t="shared" si="22"/>
        <v>1023</v>
      </c>
      <c r="I112" s="399">
        <f t="shared" si="22"/>
        <v>1128.0322580645161</v>
      </c>
      <c r="J112" s="399">
        <f t="shared" si="22"/>
        <v>493.48387096774195</v>
      </c>
      <c r="K112" s="399">
        <f t="shared" si="22"/>
        <v>96.285714285714292</v>
      </c>
      <c r="L112" s="399">
        <f t="shared" si="22"/>
        <v>318.83870967741933</v>
      </c>
      <c r="M112" s="399">
        <f t="shared" si="22"/>
        <v>576.83333333333337</v>
      </c>
      <c r="N112" s="399">
        <f t="shared" si="22"/>
        <v>294.80645161290323</v>
      </c>
      <c r="O112" s="399">
        <f t="shared" si="22"/>
        <v>189.23333333333332</v>
      </c>
      <c r="P112" s="399">
        <f t="shared" si="22"/>
        <v>96.193548387096769</v>
      </c>
      <c r="Q112" s="399">
        <f t="shared" si="22"/>
        <v>76.838709677419359</v>
      </c>
      <c r="R112" s="399">
        <f t="shared" si="22"/>
        <v>76.099999999999994</v>
      </c>
      <c r="S112" s="400">
        <f t="shared" si="20"/>
        <v>311.58743801652895</v>
      </c>
      <c r="U112" s="341">
        <v>2018</v>
      </c>
      <c r="V112" s="399">
        <f t="shared" ref="V112:AG115" si="23">IF(INDEX($D$16:$D$2000,($U112-1922)*12+V$12,1)&lt;&gt;-901,INDEX($D$16:$D$2000,($U112-1922)*12+V$12,1)*1000,-901)</f>
        <v>47180.826446280989</v>
      </c>
      <c r="W112" s="399">
        <f t="shared" si="23"/>
        <v>60872.727272727272</v>
      </c>
      <c r="X112" s="399">
        <f t="shared" si="23"/>
        <v>69360</v>
      </c>
      <c r="Y112" s="399">
        <f t="shared" si="23"/>
        <v>30343.140495867767</v>
      </c>
      <c r="Z112" s="399">
        <f t="shared" si="23"/>
        <v>5347.4380165289249</v>
      </c>
      <c r="AA112" s="399">
        <f t="shared" si="23"/>
        <v>19604.628099173551</v>
      </c>
      <c r="AB112" s="399">
        <f t="shared" si="23"/>
        <v>34323.966942148756</v>
      </c>
      <c r="AC112" s="399">
        <f t="shared" si="23"/>
        <v>18126.942148760332</v>
      </c>
      <c r="AD112" s="399">
        <f t="shared" si="23"/>
        <v>11260.165289256198</v>
      </c>
      <c r="AE112" s="399">
        <f t="shared" si="23"/>
        <v>5914.7107438016528</v>
      </c>
      <c r="AF112" s="399">
        <f t="shared" si="23"/>
        <v>4724.6280991735539</v>
      </c>
      <c r="AG112" s="399">
        <f t="shared" si="23"/>
        <v>4528.2644628099179</v>
      </c>
      <c r="AH112" s="401">
        <f t="shared" si="21"/>
        <v>311.58743801652884</v>
      </c>
    </row>
    <row r="113" spans="1:34">
      <c r="A113" s="65">
        <f t="shared" si="16"/>
        <v>1930</v>
      </c>
      <c r="B113" s="388">
        <v>10927</v>
      </c>
      <c r="C113" s="393">
        <v>5.4566666666666652</v>
      </c>
      <c r="D113" s="391">
        <f t="shared" si="17"/>
        <v>0.32469421487603295</v>
      </c>
      <c r="E113" s="130">
        <v>28</v>
      </c>
      <c r="F113" s="341">
        <v>2019</v>
      </c>
      <c r="G113" s="399">
        <f t="shared" si="22"/>
        <v>75.609677419354838</v>
      </c>
      <c r="H113" s="399">
        <f t="shared" si="22"/>
        <v>74.223333333333343</v>
      </c>
      <c r="I113" s="399">
        <f t="shared" si="22"/>
        <v>73.619354838709668</v>
      </c>
      <c r="J113" s="399">
        <f t="shared" si="22"/>
        <v>74.699999999999974</v>
      </c>
      <c r="K113" s="399">
        <f t="shared" si="22"/>
        <v>356.59999999999997</v>
      </c>
      <c r="L113" s="399">
        <f t="shared" si="22"/>
        <v>542.25806451612902</v>
      </c>
      <c r="M113" s="399">
        <f t="shared" si="22"/>
        <v>399.4</v>
      </c>
      <c r="N113" s="399">
        <f t="shared" si="22"/>
        <v>795.45161290322585</v>
      </c>
      <c r="O113" s="399">
        <f t="shared" si="22"/>
        <v>1163.2</v>
      </c>
      <c r="P113" s="399">
        <f t="shared" si="22"/>
        <v>101.32903225806452</v>
      </c>
      <c r="Q113" s="399">
        <f t="shared" si="22"/>
        <v>77.148387096774201</v>
      </c>
      <c r="R113" s="399">
        <f t="shared" si="22"/>
        <v>78.393333333333331</v>
      </c>
      <c r="S113" s="400">
        <f t="shared" si="20"/>
        <v>228.86261157024794</v>
      </c>
      <c r="U113" s="398">
        <v>2019</v>
      </c>
      <c r="V113" s="399">
        <f t="shared" si="23"/>
        <v>4649.0578512396696</v>
      </c>
      <c r="W113" s="399">
        <f t="shared" si="23"/>
        <v>4416.5950413223136</v>
      </c>
      <c r="X113" s="399">
        <f t="shared" si="23"/>
        <v>4526.6776859504125</v>
      </c>
      <c r="Y113" s="399">
        <f t="shared" si="23"/>
        <v>4593.1239669421475</v>
      </c>
      <c r="Z113" s="399">
        <f t="shared" si="23"/>
        <v>19804.561983471071</v>
      </c>
      <c r="AA113" s="399">
        <f t="shared" si="23"/>
        <v>33342.14876033058</v>
      </c>
      <c r="AB113" s="399">
        <f t="shared" si="23"/>
        <v>23765.950413223141</v>
      </c>
      <c r="AC113" s="399">
        <f t="shared" si="23"/>
        <v>48910.413223140495</v>
      </c>
      <c r="AD113" s="399">
        <f t="shared" si="23"/>
        <v>69215.206611570247</v>
      </c>
      <c r="AE113" s="399">
        <f t="shared" si="23"/>
        <v>6230.4793388429744</v>
      </c>
      <c r="AF113" s="399">
        <f t="shared" si="23"/>
        <v>4743.6694214876034</v>
      </c>
      <c r="AG113" s="399">
        <f t="shared" si="23"/>
        <v>4664.727272727273</v>
      </c>
      <c r="AH113" s="401">
        <f t="shared" si="21"/>
        <v>228.86261157024794</v>
      </c>
    </row>
    <row r="114" spans="1:34">
      <c r="A114" s="65">
        <f t="shared" si="16"/>
        <v>1930</v>
      </c>
      <c r="B114" s="388">
        <v>10958</v>
      </c>
      <c r="C114" s="393">
        <v>297.2354838709677</v>
      </c>
      <c r="D114" s="391">
        <f t="shared" si="17"/>
        <v>18.276297520661153</v>
      </c>
      <c r="E114" s="130">
        <v>29</v>
      </c>
      <c r="F114" s="398">
        <v>2020</v>
      </c>
      <c r="G114" s="399">
        <f t="shared" si="22"/>
        <v>101.46129032258065</v>
      </c>
      <c r="H114" s="399">
        <f t="shared" si="22"/>
        <v>391</v>
      </c>
      <c r="I114" s="399">
        <f t="shared" si="22"/>
        <v>580.16129032258061</v>
      </c>
      <c r="J114" s="399">
        <f t="shared" si="22"/>
        <v>447.96774193548384</v>
      </c>
      <c r="K114" s="399">
        <f t="shared" si="22"/>
        <v>375.93103448275861</v>
      </c>
      <c r="L114" s="399">
        <f t="shared" si="22"/>
        <v>524.87096774193549</v>
      </c>
      <c r="M114" s="399">
        <f t="shared" si="22"/>
        <v>468.1</v>
      </c>
      <c r="N114" s="399">
        <f t="shared" si="22"/>
        <v>149.61290322580646</v>
      </c>
      <c r="O114" s="399">
        <f t="shared" si="22"/>
        <v>99.916666666666671</v>
      </c>
      <c r="P114" s="399">
        <f t="shared" si="22"/>
        <v>98.880645161290346</v>
      </c>
      <c r="Q114" s="399">
        <f t="shared" si="22"/>
        <v>81.287096774193571</v>
      </c>
      <c r="R114" s="399">
        <f t="shared" si="22"/>
        <v>69.413333333333341</v>
      </c>
      <c r="S114" s="400">
        <f t="shared" si="20"/>
        <v>204.82591735537187</v>
      </c>
      <c r="U114" s="341">
        <v>2020</v>
      </c>
      <c r="V114" s="399">
        <f t="shared" si="23"/>
        <v>6238.6115702479356</v>
      </c>
      <c r="W114" s="399">
        <f t="shared" si="23"/>
        <v>23266.115702479339</v>
      </c>
      <c r="X114" s="399">
        <f t="shared" si="23"/>
        <v>35672.727272727272</v>
      </c>
      <c r="Y114" s="399">
        <f t="shared" si="23"/>
        <v>27544.462809917357</v>
      </c>
      <c r="Z114" s="399">
        <f t="shared" si="23"/>
        <v>21623.801652892562</v>
      </c>
      <c r="AA114" s="399">
        <f t="shared" si="23"/>
        <v>32273.057851239671</v>
      </c>
      <c r="AB114" s="399">
        <f t="shared" si="23"/>
        <v>27853.884297520661</v>
      </c>
      <c r="AC114" s="399">
        <f t="shared" si="23"/>
        <v>9199.3388429752067</v>
      </c>
      <c r="AD114" s="399">
        <f t="shared" si="23"/>
        <v>5945.454545454545</v>
      </c>
      <c r="AE114" s="399">
        <f t="shared" si="23"/>
        <v>6079.9338842975221</v>
      </c>
      <c r="AF114" s="399">
        <f t="shared" si="23"/>
        <v>4998.1487603305804</v>
      </c>
      <c r="AG114" s="399">
        <f t="shared" si="23"/>
        <v>4130.3801652892571</v>
      </c>
      <c r="AH114" s="401">
        <f t="shared" si="21"/>
        <v>204.8259173553719</v>
      </c>
    </row>
    <row r="115" spans="1:34">
      <c r="A115" s="65">
        <f t="shared" si="16"/>
        <v>1930</v>
      </c>
      <c r="B115" s="388">
        <v>10989</v>
      </c>
      <c r="C115" s="393">
        <v>237.38709677419354</v>
      </c>
      <c r="D115" s="391">
        <f t="shared" si="17"/>
        <v>14.596363636363636</v>
      </c>
      <c r="E115" s="130">
        <v>28</v>
      </c>
      <c r="F115" s="344">
        <v>2021</v>
      </c>
      <c r="G115" s="345">
        <f t="shared" si="22"/>
        <v>64.396774193548396</v>
      </c>
      <c r="H115" s="345">
        <f t="shared" si="22"/>
        <v>70.016666666666652</v>
      </c>
      <c r="I115" s="345">
        <f t="shared" si="22"/>
        <v>69.506451612903234</v>
      </c>
      <c r="J115" s="345">
        <f t="shared" si="22"/>
        <v>70.241935483870947</v>
      </c>
      <c r="K115" s="345">
        <f t="shared" si="22"/>
        <v>71.639285714285705</v>
      </c>
      <c r="L115" s="345">
        <f t="shared" si="22"/>
        <v>110.29032258064517</v>
      </c>
      <c r="M115" s="345">
        <f t="shared" si="22"/>
        <v>159.19999999999999</v>
      </c>
      <c r="N115" s="345">
        <f t="shared" si="22"/>
        <v>138.51612903225808</v>
      </c>
      <c r="O115" s="345">
        <f t="shared" si="22"/>
        <v>100.13000000000001</v>
      </c>
      <c r="P115" s="345">
        <f t="shared" si="22"/>
        <v>85.222580645161301</v>
      </c>
      <c r="Q115" s="345">
        <f t="shared" si="22"/>
        <v>69.438709677419368</v>
      </c>
      <c r="R115" s="345">
        <f t="shared" si="22"/>
        <v>70.11666666666666</v>
      </c>
      <c r="S115" s="346">
        <f t="shared" si="20"/>
        <v>65.109024793388443</v>
      </c>
      <c r="U115" s="344">
        <v>2021</v>
      </c>
      <c r="V115" s="345">
        <f t="shared" si="23"/>
        <v>3959.6033057851246</v>
      </c>
      <c r="W115" s="345">
        <f t="shared" si="23"/>
        <v>4166.2809917355362</v>
      </c>
      <c r="X115" s="345">
        <f t="shared" si="23"/>
        <v>4273.7851239669417</v>
      </c>
      <c r="Y115" s="345">
        <f t="shared" si="23"/>
        <v>4319.0082644628083</v>
      </c>
      <c r="Z115" s="345">
        <f t="shared" si="23"/>
        <v>3978.6446280991727</v>
      </c>
      <c r="AA115" s="345">
        <f t="shared" si="23"/>
        <v>6781.4876033057853</v>
      </c>
      <c r="AB115" s="345">
        <f t="shared" si="23"/>
        <v>9473.0578512396696</v>
      </c>
      <c r="AC115" s="345">
        <f t="shared" si="23"/>
        <v>8517.0247933884293</v>
      </c>
      <c r="AD115" s="345">
        <f t="shared" si="23"/>
        <v>5958.1487603305786</v>
      </c>
      <c r="AE115" s="345">
        <f t="shared" si="23"/>
        <v>5240.1322314049603</v>
      </c>
      <c r="AF115" s="345">
        <f t="shared" si="23"/>
        <v>4269.6198347107447</v>
      </c>
      <c r="AG115" s="345">
        <f t="shared" si="23"/>
        <v>4172.2314049586776</v>
      </c>
      <c r="AH115" s="347">
        <f t="shared" si="21"/>
        <v>65.109024793388429</v>
      </c>
    </row>
    <row r="116" spans="1:34">
      <c r="A116" s="65">
        <f t="shared" si="16"/>
        <v>1930</v>
      </c>
      <c r="B116" s="388">
        <v>11017</v>
      </c>
      <c r="C116" s="393">
        <v>480.85714285714283</v>
      </c>
      <c r="D116" s="391">
        <f t="shared" si="17"/>
        <v>26.705454545454547</v>
      </c>
      <c r="F116" s="89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</row>
    <row r="117" spans="1:34">
      <c r="A117" s="65">
        <f t="shared" si="16"/>
        <v>1930</v>
      </c>
      <c r="B117" s="388">
        <v>11048</v>
      </c>
      <c r="C117" s="393">
        <v>989.22580645161293</v>
      </c>
      <c r="D117" s="391">
        <f t="shared" si="17"/>
        <v>60.825123966942151</v>
      </c>
      <c r="F117" s="89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</row>
    <row r="118" spans="1:34">
      <c r="A118" s="65">
        <f t="shared" si="16"/>
        <v>1930</v>
      </c>
      <c r="B118" s="388">
        <v>11078</v>
      </c>
      <c r="C118" s="393">
        <v>1718</v>
      </c>
      <c r="D118" s="391">
        <f t="shared" si="17"/>
        <v>102.22809917355372</v>
      </c>
      <c r="F118" s="89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</row>
    <row r="119" spans="1:34">
      <c r="A119" s="65">
        <f t="shared" si="16"/>
        <v>1930</v>
      </c>
      <c r="B119" s="388">
        <v>11109</v>
      </c>
      <c r="C119" s="393">
        <v>1558.7096774193549</v>
      </c>
      <c r="D119" s="391">
        <f t="shared" si="17"/>
        <v>95.841322314049592</v>
      </c>
      <c r="F119" s="89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</row>
    <row r="120" spans="1:34">
      <c r="A120" s="65">
        <f t="shared" si="16"/>
        <v>1930</v>
      </c>
      <c r="B120" s="388">
        <v>11139</v>
      </c>
      <c r="C120" s="393">
        <v>912.16666666666663</v>
      </c>
      <c r="D120" s="391">
        <f t="shared" si="17"/>
        <v>54.277685950413222</v>
      </c>
      <c r="F120" s="89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Q120" s="90"/>
      <c r="R120" s="90"/>
    </row>
    <row r="121" spans="1:34">
      <c r="A121" s="65">
        <f t="shared" si="16"/>
        <v>1930</v>
      </c>
      <c r="B121" s="388">
        <v>11170</v>
      </c>
      <c r="C121" s="393">
        <v>95.225806451612897</v>
      </c>
      <c r="D121" s="391">
        <f t="shared" si="17"/>
        <v>5.8552066115702477</v>
      </c>
      <c r="F121" s="89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</row>
    <row r="122" spans="1:34">
      <c r="A122" s="65">
        <f t="shared" si="16"/>
        <v>1930</v>
      </c>
      <c r="B122" s="388">
        <v>11201</v>
      </c>
      <c r="C122" s="393">
        <v>28.483870967741936</v>
      </c>
      <c r="D122" s="391">
        <f t="shared" si="17"/>
        <v>1.7514049586776859</v>
      </c>
      <c r="F122" s="89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</row>
    <row r="123" spans="1:34">
      <c r="A123" s="65">
        <f t="shared" si="16"/>
        <v>1930</v>
      </c>
      <c r="B123" s="388">
        <v>11231</v>
      </c>
      <c r="C123" s="393">
        <v>27.366666666666667</v>
      </c>
      <c r="D123" s="391">
        <f t="shared" si="17"/>
        <v>1.6284297520661157</v>
      </c>
      <c r="F123" s="89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</row>
    <row r="124" spans="1:34">
      <c r="A124" s="65">
        <f t="shared" si="16"/>
        <v>1931</v>
      </c>
      <c r="B124" s="388">
        <v>11262</v>
      </c>
      <c r="C124" s="393">
        <v>60.774193548387096</v>
      </c>
      <c r="D124" s="391">
        <f t="shared" si="17"/>
        <v>3.7368595041322314</v>
      </c>
      <c r="F124" s="89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Q124" s="90"/>
      <c r="R124" s="90"/>
    </row>
    <row r="125" spans="1:34">
      <c r="A125" s="65">
        <f t="shared" si="16"/>
        <v>1931</v>
      </c>
      <c r="B125" s="388">
        <v>11292</v>
      </c>
      <c r="C125" s="393">
        <v>210.16666666666666</v>
      </c>
      <c r="D125" s="391">
        <f t="shared" si="17"/>
        <v>12.505785123966943</v>
      </c>
      <c r="F125" s="89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</row>
    <row r="126" spans="1:34">
      <c r="A126" s="65">
        <f t="shared" si="16"/>
        <v>1931</v>
      </c>
      <c r="B126" s="388">
        <v>11323</v>
      </c>
      <c r="C126" s="393">
        <v>101.51612903225806</v>
      </c>
      <c r="D126" s="391">
        <f t="shared" si="17"/>
        <v>6.2419834710743798</v>
      </c>
      <c r="F126" s="89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Q126" s="90"/>
      <c r="R126" s="90"/>
    </row>
    <row r="127" spans="1:34">
      <c r="A127" s="65">
        <f t="shared" si="16"/>
        <v>1931</v>
      </c>
      <c r="B127" s="388">
        <v>11354</v>
      </c>
      <c r="C127" s="393">
        <v>81.032258064516128</v>
      </c>
      <c r="D127" s="391">
        <f t="shared" si="17"/>
        <v>4.9824793388429756</v>
      </c>
      <c r="F127" s="89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</row>
    <row r="128" spans="1:34">
      <c r="A128" s="65">
        <f t="shared" si="16"/>
        <v>1931</v>
      </c>
      <c r="B128" s="388">
        <v>11382</v>
      </c>
      <c r="C128" s="393">
        <v>157.21428571428572</v>
      </c>
      <c r="D128" s="391">
        <f t="shared" si="17"/>
        <v>8.7312396694214875</v>
      </c>
      <c r="F128" s="89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</row>
    <row r="129" spans="1:18">
      <c r="A129" s="65">
        <f t="shared" si="16"/>
        <v>1931</v>
      </c>
      <c r="B129" s="388">
        <v>11413</v>
      </c>
      <c r="C129" s="393">
        <v>353.74193548387098</v>
      </c>
      <c r="D129" s="391">
        <f t="shared" si="17"/>
        <v>21.750743801652892</v>
      </c>
      <c r="F129" s="89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</row>
    <row r="130" spans="1:18">
      <c r="A130" s="65">
        <f t="shared" si="16"/>
        <v>1931</v>
      </c>
      <c r="B130" s="388">
        <v>11443</v>
      </c>
      <c r="C130" s="393">
        <v>746.86666666666667</v>
      </c>
      <c r="D130" s="391">
        <f t="shared" si="17"/>
        <v>44.441652892561983</v>
      </c>
      <c r="F130" s="89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</row>
    <row r="131" spans="1:18">
      <c r="A131" s="65">
        <f t="shared" si="16"/>
        <v>1931</v>
      </c>
      <c r="B131" s="388">
        <v>11474</v>
      </c>
      <c r="C131" s="393">
        <v>582.9677419354839</v>
      </c>
      <c r="D131" s="391">
        <f t="shared" si="17"/>
        <v>35.845289256198349</v>
      </c>
      <c r="F131" s="89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</row>
    <row r="132" spans="1:18">
      <c r="A132" s="65">
        <f t="shared" si="16"/>
        <v>1931</v>
      </c>
      <c r="B132" s="388">
        <v>11504</v>
      </c>
      <c r="C132" s="393">
        <v>138.57666666666668</v>
      </c>
      <c r="D132" s="391">
        <f t="shared" si="17"/>
        <v>8.2458842975206625</v>
      </c>
      <c r="F132" s="89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</row>
    <row r="133" spans="1:18">
      <c r="A133" s="65">
        <f t="shared" si="16"/>
        <v>1931</v>
      </c>
      <c r="B133" s="388">
        <v>11535</v>
      </c>
      <c r="C133" s="393">
        <v>1.9709677419354834</v>
      </c>
      <c r="D133" s="391">
        <f t="shared" si="17"/>
        <v>0.12119008264462805</v>
      </c>
      <c r="F133" s="89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</row>
    <row r="134" spans="1:18">
      <c r="A134" s="65">
        <f t="shared" si="16"/>
        <v>1931</v>
      </c>
      <c r="B134" s="388">
        <v>11566</v>
      </c>
      <c r="C134" s="393">
        <v>2.0096774193548388</v>
      </c>
      <c r="D134" s="391">
        <f t="shared" si="17"/>
        <v>0.1235702479338843</v>
      </c>
      <c r="F134" s="89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</row>
    <row r="135" spans="1:18">
      <c r="A135" s="65">
        <f t="shared" si="16"/>
        <v>1931</v>
      </c>
      <c r="B135" s="388">
        <v>11596</v>
      </c>
      <c r="C135" s="393">
        <v>18.596666666666668</v>
      </c>
      <c r="D135" s="391">
        <f t="shared" si="17"/>
        <v>1.106578512396694</v>
      </c>
      <c r="F135" s="89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</row>
    <row r="136" spans="1:18">
      <c r="A136" s="65">
        <f t="shared" si="16"/>
        <v>1932</v>
      </c>
      <c r="B136" s="388">
        <v>11627</v>
      </c>
      <c r="C136" s="393">
        <v>32.07741935483871</v>
      </c>
      <c r="D136" s="391">
        <f t="shared" si="17"/>
        <v>1.9723636363636363</v>
      </c>
      <c r="F136" s="89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</row>
    <row r="137" spans="1:18">
      <c r="A137" s="65">
        <f t="shared" si="16"/>
        <v>1932</v>
      </c>
      <c r="B137" s="388">
        <v>11657</v>
      </c>
      <c r="C137" s="393">
        <v>56.666666666666664</v>
      </c>
      <c r="D137" s="391">
        <f t="shared" si="17"/>
        <v>3.3719008264462809</v>
      </c>
      <c r="F137" s="89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</row>
    <row r="138" spans="1:18">
      <c r="A138" s="65">
        <f t="shared" si="16"/>
        <v>1932</v>
      </c>
      <c r="B138" s="388">
        <v>11688</v>
      </c>
      <c r="C138" s="393">
        <v>311.12903225806451</v>
      </c>
      <c r="D138" s="391">
        <f t="shared" si="17"/>
        <v>19.130578512396696</v>
      </c>
      <c r="F138" s="89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</row>
    <row r="139" spans="1:18">
      <c r="A139" s="65">
        <f t="shared" si="16"/>
        <v>1932</v>
      </c>
      <c r="B139" s="388">
        <v>11719</v>
      </c>
      <c r="C139" s="393">
        <v>351.93548387096774</v>
      </c>
      <c r="D139" s="391">
        <f t="shared" si="17"/>
        <v>21.639669421487604</v>
      </c>
      <c r="F139" s="89"/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90"/>
    </row>
    <row r="140" spans="1:18">
      <c r="A140" s="65">
        <f t="shared" si="16"/>
        <v>1932</v>
      </c>
      <c r="B140" s="388">
        <v>11748</v>
      </c>
      <c r="C140" s="393">
        <v>763.34482758620686</v>
      </c>
      <c r="D140" s="391">
        <f t="shared" si="17"/>
        <v>43.908099173553722</v>
      </c>
      <c r="F140" s="89"/>
      <c r="G140" s="90"/>
      <c r="H140" s="90"/>
      <c r="I140" s="90"/>
      <c r="J140" s="90"/>
      <c r="K140" s="90"/>
      <c r="L140" s="90"/>
      <c r="M140" s="90"/>
      <c r="N140" s="90"/>
      <c r="O140" s="90"/>
      <c r="P140" s="90"/>
      <c r="Q140" s="90"/>
      <c r="R140" s="90"/>
    </row>
    <row r="141" spans="1:18">
      <c r="A141" s="65">
        <f t="shared" si="16"/>
        <v>1932</v>
      </c>
      <c r="B141" s="388">
        <v>11779</v>
      </c>
      <c r="C141" s="393">
        <v>1057.5483870967741</v>
      </c>
      <c r="D141" s="391">
        <f t="shared" si="17"/>
        <v>65.026115702479345</v>
      </c>
      <c r="F141" s="89"/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90"/>
    </row>
    <row r="142" spans="1:18">
      <c r="A142" s="65">
        <f t="shared" si="16"/>
        <v>1932</v>
      </c>
      <c r="B142" s="388">
        <v>11809</v>
      </c>
      <c r="C142" s="393">
        <v>1718.3333333333333</v>
      </c>
      <c r="D142" s="391">
        <f t="shared" si="17"/>
        <v>102.24793388429752</v>
      </c>
      <c r="F142" s="89"/>
      <c r="G142" s="90"/>
      <c r="H142" s="90"/>
      <c r="I142" s="90"/>
      <c r="J142" s="90"/>
      <c r="K142" s="90"/>
      <c r="L142" s="90"/>
      <c r="M142" s="90"/>
      <c r="N142" s="90"/>
      <c r="O142" s="90"/>
      <c r="P142" s="90"/>
      <c r="Q142" s="90"/>
      <c r="R142" s="90"/>
    </row>
    <row r="143" spans="1:18">
      <c r="A143" s="65">
        <f t="shared" si="16"/>
        <v>1932</v>
      </c>
      <c r="B143" s="388">
        <v>11840</v>
      </c>
      <c r="C143" s="393">
        <v>3142.5806451612902</v>
      </c>
      <c r="D143" s="391">
        <f t="shared" si="17"/>
        <v>193.22975206611571</v>
      </c>
      <c r="F143" s="89"/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90"/>
    </row>
    <row r="144" spans="1:18">
      <c r="A144" s="65">
        <f t="shared" si="16"/>
        <v>1932</v>
      </c>
      <c r="B144" s="388">
        <v>11870</v>
      </c>
      <c r="C144" s="393">
        <v>2399.3333333333335</v>
      </c>
      <c r="D144" s="391">
        <f t="shared" si="17"/>
        <v>142.77024793388429</v>
      </c>
      <c r="F144" s="89"/>
      <c r="G144" s="90"/>
      <c r="H144" s="90"/>
      <c r="I144" s="90"/>
      <c r="J144" s="90"/>
      <c r="K144" s="90"/>
      <c r="L144" s="90"/>
      <c r="M144" s="90"/>
      <c r="N144" s="90"/>
      <c r="O144" s="90"/>
      <c r="P144" s="90"/>
      <c r="Q144" s="90"/>
      <c r="R144" s="90"/>
    </row>
    <row r="145" spans="1:18">
      <c r="A145" s="65">
        <f t="shared" ref="A145:A208" si="24">IF(MONTH(B145)&gt;9,YEAR(B145)+1,YEAR(B145))</f>
        <v>1932</v>
      </c>
      <c r="B145" s="388">
        <v>11901</v>
      </c>
      <c r="C145" s="393">
        <v>509.80645161290323</v>
      </c>
      <c r="D145" s="391">
        <f t="shared" ref="D145:D208" si="25">IF(C145&lt;&gt;-901,C145*DAY(B145)*24*60*60/(220*22*9*1000),-901)</f>
        <v>31.346776859504132</v>
      </c>
      <c r="F145" s="89"/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90"/>
    </row>
    <row r="146" spans="1:18">
      <c r="A146" s="65">
        <f t="shared" si="24"/>
        <v>1932</v>
      </c>
      <c r="B146" s="388">
        <v>11932</v>
      </c>
      <c r="C146" s="393">
        <v>41.838709677419352</v>
      </c>
      <c r="D146" s="391">
        <f t="shared" si="25"/>
        <v>2.5725619834710742</v>
      </c>
      <c r="I146" s="90"/>
      <c r="J146" s="90"/>
      <c r="K146" s="90"/>
      <c r="L146" s="90"/>
    </row>
    <row r="147" spans="1:18">
      <c r="A147" s="65">
        <f t="shared" si="24"/>
        <v>1932</v>
      </c>
      <c r="B147" s="388">
        <v>11962</v>
      </c>
      <c r="C147" s="393">
        <v>29.233333333333334</v>
      </c>
      <c r="D147" s="391">
        <f t="shared" si="25"/>
        <v>1.7395041322314049</v>
      </c>
      <c r="I147" s="90"/>
      <c r="J147" s="90"/>
      <c r="K147" s="90"/>
      <c r="L147" s="90"/>
    </row>
    <row r="148" spans="1:18">
      <c r="A148" s="65">
        <f t="shared" si="24"/>
        <v>1933</v>
      </c>
      <c r="B148" s="388">
        <v>11993</v>
      </c>
      <c r="C148" s="393">
        <v>55.483870967741936</v>
      </c>
      <c r="D148" s="391">
        <f t="shared" si="25"/>
        <v>3.4115702479338843</v>
      </c>
      <c r="I148" s="90"/>
      <c r="J148" s="90"/>
      <c r="K148" s="90"/>
      <c r="L148" s="90"/>
    </row>
    <row r="149" spans="1:18">
      <c r="A149" s="65">
        <f t="shared" si="24"/>
        <v>1933</v>
      </c>
      <c r="B149" s="388">
        <v>12023</v>
      </c>
      <c r="C149" s="393">
        <v>63.56666666666667</v>
      </c>
      <c r="D149" s="391">
        <f t="shared" si="25"/>
        <v>3.7824793388429754</v>
      </c>
      <c r="I149" s="90"/>
      <c r="J149" s="90"/>
      <c r="K149" s="90"/>
      <c r="L149" s="90"/>
    </row>
    <row r="150" spans="1:18">
      <c r="A150" s="65">
        <f t="shared" si="24"/>
        <v>1933</v>
      </c>
      <c r="B150" s="388">
        <v>12054</v>
      </c>
      <c r="C150" s="393">
        <v>81.258064516129039</v>
      </c>
      <c r="D150" s="391">
        <f t="shared" si="25"/>
        <v>4.9963636363636361</v>
      </c>
      <c r="I150" s="90"/>
      <c r="J150" s="90"/>
      <c r="K150" s="90"/>
      <c r="L150" s="90"/>
    </row>
    <row r="151" spans="1:18">
      <c r="A151" s="65">
        <f t="shared" si="24"/>
        <v>1933</v>
      </c>
      <c r="B151" s="388">
        <v>12085</v>
      </c>
      <c r="C151" s="393">
        <v>90.806451612903231</v>
      </c>
      <c r="D151" s="391">
        <f t="shared" si="25"/>
        <v>5.5834710743801654</v>
      </c>
      <c r="I151" s="90"/>
      <c r="J151" s="90"/>
      <c r="K151" s="90"/>
      <c r="L151" s="90"/>
    </row>
    <row r="152" spans="1:18">
      <c r="A152" s="65">
        <f t="shared" si="24"/>
        <v>1933</v>
      </c>
      <c r="B152" s="388">
        <v>12113</v>
      </c>
      <c r="C152" s="393">
        <v>177.89285714285714</v>
      </c>
      <c r="D152" s="391">
        <f t="shared" si="25"/>
        <v>9.8796694214876037</v>
      </c>
      <c r="I152" s="90"/>
      <c r="J152" s="90"/>
      <c r="K152" s="90"/>
      <c r="L152" s="90"/>
    </row>
    <row r="153" spans="1:18">
      <c r="A153" s="65">
        <f t="shared" si="24"/>
        <v>1933</v>
      </c>
      <c r="B153" s="388">
        <v>12144</v>
      </c>
      <c r="C153" s="393">
        <v>354.64516129032256</v>
      </c>
      <c r="D153" s="391">
        <f t="shared" si="25"/>
        <v>21.806280991735537</v>
      </c>
      <c r="I153" s="90"/>
      <c r="J153" s="90"/>
      <c r="K153" s="90"/>
      <c r="L153" s="90"/>
    </row>
    <row r="154" spans="1:18">
      <c r="A154" s="65">
        <f t="shared" si="24"/>
        <v>1933</v>
      </c>
      <c r="B154" s="388">
        <v>12174</v>
      </c>
      <c r="C154" s="393">
        <v>933.9666666666667</v>
      </c>
      <c r="D154" s="391">
        <f t="shared" si="25"/>
        <v>55.574876033057848</v>
      </c>
      <c r="I154" s="90"/>
      <c r="J154" s="90"/>
      <c r="K154" s="90"/>
      <c r="L154" s="90"/>
    </row>
    <row r="155" spans="1:18">
      <c r="A155" s="65">
        <f t="shared" si="24"/>
        <v>1933</v>
      </c>
      <c r="B155" s="388">
        <v>12205</v>
      </c>
      <c r="C155" s="393">
        <v>1460.3870967741937</v>
      </c>
      <c r="D155" s="391">
        <f t="shared" si="25"/>
        <v>89.795702479338843</v>
      </c>
      <c r="I155" s="90"/>
      <c r="J155" s="90"/>
      <c r="K155" s="90"/>
      <c r="L155" s="90"/>
    </row>
    <row r="156" spans="1:18">
      <c r="A156" s="65">
        <f t="shared" si="24"/>
        <v>1933</v>
      </c>
      <c r="B156" s="388">
        <v>12235</v>
      </c>
      <c r="C156" s="393">
        <v>1714.4666666666667</v>
      </c>
      <c r="D156" s="391">
        <f t="shared" si="25"/>
        <v>102.01785123966943</v>
      </c>
      <c r="I156" s="90"/>
      <c r="J156" s="90"/>
      <c r="K156" s="90"/>
      <c r="L156" s="90"/>
    </row>
    <row r="157" spans="1:18">
      <c r="A157" s="65">
        <f t="shared" si="24"/>
        <v>1933</v>
      </c>
      <c r="B157" s="388">
        <v>12266</v>
      </c>
      <c r="C157" s="393">
        <v>142.32258064516128</v>
      </c>
      <c r="D157" s="391">
        <f t="shared" si="25"/>
        <v>8.7510743801652886</v>
      </c>
      <c r="I157" s="90"/>
      <c r="J157" s="90"/>
      <c r="K157" s="90"/>
      <c r="L157" s="90"/>
    </row>
    <row r="158" spans="1:18">
      <c r="A158" s="65">
        <f t="shared" si="24"/>
        <v>1933</v>
      </c>
      <c r="B158" s="388">
        <v>12297</v>
      </c>
      <c r="C158" s="393">
        <v>17.677419354838708</v>
      </c>
      <c r="D158" s="391">
        <f t="shared" si="25"/>
        <v>1.0869421487603306</v>
      </c>
      <c r="I158" s="90"/>
      <c r="J158" s="90"/>
      <c r="K158" s="90"/>
      <c r="L158" s="90"/>
    </row>
    <row r="159" spans="1:18">
      <c r="A159" s="65">
        <f t="shared" si="24"/>
        <v>1933</v>
      </c>
      <c r="B159" s="388">
        <v>12327</v>
      </c>
      <c r="C159" s="393">
        <v>13.933333333333334</v>
      </c>
      <c r="D159" s="391">
        <f t="shared" si="25"/>
        <v>0.8290909090909091</v>
      </c>
      <c r="I159" s="90"/>
      <c r="J159" s="90"/>
      <c r="K159" s="90"/>
      <c r="L159" s="90"/>
    </row>
    <row r="160" spans="1:18">
      <c r="A160" s="65">
        <f t="shared" si="24"/>
        <v>1934</v>
      </c>
      <c r="B160" s="388">
        <v>12358</v>
      </c>
      <c r="C160" s="393">
        <v>71.290322580645167</v>
      </c>
      <c r="D160" s="391">
        <f t="shared" si="25"/>
        <v>4.3834710743801653</v>
      </c>
      <c r="I160" s="90"/>
      <c r="J160" s="90"/>
      <c r="K160" s="90"/>
      <c r="L160" s="90"/>
    </row>
    <row r="161" spans="1:12">
      <c r="A161" s="65">
        <f t="shared" si="24"/>
        <v>1934</v>
      </c>
      <c r="B161" s="388">
        <v>12388</v>
      </c>
      <c r="C161" s="393">
        <v>82.166666666666671</v>
      </c>
      <c r="D161" s="391">
        <f t="shared" si="25"/>
        <v>4.8892561983471072</v>
      </c>
      <c r="I161" s="90"/>
      <c r="J161" s="90"/>
      <c r="K161" s="90"/>
      <c r="L161" s="90"/>
    </row>
    <row r="162" spans="1:12">
      <c r="A162" s="65">
        <f t="shared" si="24"/>
        <v>1934</v>
      </c>
      <c r="B162" s="388">
        <v>12419</v>
      </c>
      <c r="C162" s="393">
        <v>255.70967741935485</v>
      </c>
      <c r="D162" s="391">
        <f t="shared" si="25"/>
        <v>15.72297520661157</v>
      </c>
      <c r="I162" s="90"/>
      <c r="J162" s="90"/>
      <c r="K162" s="90"/>
      <c r="L162" s="90"/>
    </row>
    <row r="163" spans="1:12">
      <c r="A163" s="65">
        <f t="shared" si="24"/>
        <v>1934</v>
      </c>
      <c r="B163" s="388">
        <v>12450</v>
      </c>
      <c r="C163" s="393">
        <v>422.38709677419354</v>
      </c>
      <c r="D163" s="391">
        <f t="shared" si="25"/>
        <v>25.971570247933883</v>
      </c>
      <c r="I163" s="90"/>
      <c r="J163" s="90"/>
      <c r="K163" s="90"/>
      <c r="L163" s="90"/>
    </row>
    <row r="164" spans="1:12">
      <c r="A164" s="65">
        <f t="shared" si="24"/>
        <v>1934</v>
      </c>
      <c r="B164" s="388">
        <v>12478</v>
      </c>
      <c r="C164" s="393">
        <v>533.25</v>
      </c>
      <c r="D164" s="391">
        <f t="shared" si="25"/>
        <v>29.615206611570247</v>
      </c>
      <c r="I164" s="90"/>
      <c r="J164" s="90"/>
      <c r="K164" s="90"/>
      <c r="L164" s="90"/>
    </row>
    <row r="165" spans="1:12">
      <c r="A165" s="65">
        <f t="shared" si="24"/>
        <v>1934</v>
      </c>
      <c r="B165" s="388">
        <v>12509</v>
      </c>
      <c r="C165" s="393">
        <v>882.93548387096769</v>
      </c>
      <c r="D165" s="391">
        <f t="shared" si="25"/>
        <v>54.289586776859501</v>
      </c>
      <c r="I165" s="90"/>
      <c r="J165" s="90"/>
      <c r="K165" s="90"/>
      <c r="L165" s="90"/>
    </row>
    <row r="166" spans="1:12">
      <c r="A166" s="65">
        <f t="shared" si="24"/>
        <v>1934</v>
      </c>
      <c r="B166" s="388">
        <v>12539</v>
      </c>
      <c r="C166" s="393">
        <v>751.13333333333333</v>
      </c>
      <c r="D166" s="391">
        <f t="shared" si="25"/>
        <v>44.695537190082646</v>
      </c>
      <c r="I166" s="90"/>
      <c r="J166" s="90"/>
      <c r="K166" s="90"/>
      <c r="L166" s="90"/>
    </row>
    <row r="167" spans="1:12">
      <c r="A167" s="65">
        <f t="shared" si="24"/>
        <v>1934</v>
      </c>
      <c r="B167" s="388">
        <v>12570</v>
      </c>
      <c r="C167" s="393">
        <v>417.83870967741933</v>
      </c>
      <c r="D167" s="391">
        <f t="shared" si="25"/>
        <v>25.691900826446282</v>
      </c>
      <c r="I167" s="90"/>
      <c r="J167" s="90"/>
      <c r="K167" s="90"/>
      <c r="L167" s="90"/>
    </row>
    <row r="168" spans="1:12">
      <c r="A168" s="65">
        <f t="shared" si="24"/>
        <v>1934</v>
      </c>
      <c r="B168" s="388">
        <v>12600</v>
      </c>
      <c r="C168" s="393">
        <v>200.06666666666666</v>
      </c>
      <c r="D168" s="391">
        <f t="shared" si="25"/>
        <v>11.904793388429752</v>
      </c>
      <c r="I168" s="90"/>
      <c r="J168" s="90"/>
      <c r="K168" s="90"/>
      <c r="L168" s="90"/>
    </row>
    <row r="169" spans="1:12">
      <c r="A169" s="65">
        <f t="shared" si="24"/>
        <v>1934</v>
      </c>
      <c r="B169" s="388">
        <v>12631</v>
      </c>
      <c r="C169" s="393">
        <v>18.048387096774192</v>
      </c>
      <c r="D169" s="391">
        <f t="shared" si="25"/>
        <v>1.1097520661157025</v>
      </c>
      <c r="I169" s="90"/>
      <c r="J169" s="90"/>
      <c r="K169" s="90"/>
      <c r="L169" s="90"/>
    </row>
    <row r="170" spans="1:12">
      <c r="A170" s="65">
        <f t="shared" si="24"/>
        <v>1934</v>
      </c>
      <c r="B170" s="388">
        <v>12662</v>
      </c>
      <c r="C170" s="393">
        <v>8.9838709677419359</v>
      </c>
      <c r="D170" s="391">
        <f t="shared" si="25"/>
        <v>0.55239669421487603</v>
      </c>
      <c r="I170" s="90"/>
      <c r="J170" s="90"/>
      <c r="K170" s="90"/>
      <c r="L170" s="90"/>
    </row>
    <row r="171" spans="1:12">
      <c r="A171" s="65">
        <f t="shared" si="24"/>
        <v>1934</v>
      </c>
      <c r="B171" s="388">
        <v>12692</v>
      </c>
      <c r="C171" s="393">
        <v>24.87</v>
      </c>
      <c r="D171" s="391">
        <f t="shared" si="25"/>
        <v>1.4798677685950414</v>
      </c>
      <c r="I171" s="90"/>
      <c r="J171" s="90"/>
      <c r="K171" s="90"/>
      <c r="L171" s="90"/>
    </row>
    <row r="172" spans="1:12">
      <c r="A172" s="65">
        <f t="shared" si="24"/>
        <v>1935</v>
      </c>
      <c r="B172" s="388">
        <v>12723</v>
      </c>
      <c r="C172" s="393">
        <v>28.661290322580644</v>
      </c>
      <c r="D172" s="391">
        <f t="shared" si="25"/>
        <v>1.7623140495867768</v>
      </c>
      <c r="I172" s="90"/>
      <c r="J172" s="90"/>
      <c r="K172" s="90"/>
      <c r="L172" s="90"/>
    </row>
    <row r="173" spans="1:12">
      <c r="A173" s="65">
        <f t="shared" si="24"/>
        <v>1935</v>
      </c>
      <c r="B173" s="388">
        <v>12753</v>
      </c>
      <c r="C173" s="393">
        <v>159.4</v>
      </c>
      <c r="D173" s="391">
        <f t="shared" si="25"/>
        <v>9.4849586776859507</v>
      </c>
      <c r="I173" s="90"/>
      <c r="J173" s="90"/>
      <c r="K173" s="90"/>
      <c r="L173" s="90"/>
    </row>
    <row r="174" spans="1:12">
      <c r="A174" s="65">
        <f t="shared" si="24"/>
        <v>1935</v>
      </c>
      <c r="B174" s="388">
        <v>12784</v>
      </c>
      <c r="C174" s="393">
        <v>158.32258064516128</v>
      </c>
      <c r="D174" s="391">
        <f t="shared" si="25"/>
        <v>9.7348760330578514</v>
      </c>
      <c r="I174" s="90"/>
      <c r="J174" s="90"/>
      <c r="K174" s="90"/>
      <c r="L174" s="90"/>
    </row>
    <row r="175" spans="1:12">
      <c r="A175" s="65">
        <f t="shared" si="24"/>
        <v>1935</v>
      </c>
      <c r="B175" s="388">
        <v>12815</v>
      </c>
      <c r="C175" s="393">
        <v>308.70967741935482</v>
      </c>
      <c r="D175" s="391">
        <f t="shared" si="25"/>
        <v>18.981818181818181</v>
      </c>
      <c r="I175" s="90"/>
      <c r="J175" s="90"/>
      <c r="K175" s="90"/>
      <c r="L175" s="90"/>
    </row>
    <row r="176" spans="1:12">
      <c r="A176" s="65">
        <f t="shared" si="24"/>
        <v>1935</v>
      </c>
      <c r="B176" s="388">
        <v>12843</v>
      </c>
      <c r="C176" s="393">
        <v>485.07142857142856</v>
      </c>
      <c r="D176" s="391">
        <f t="shared" si="25"/>
        <v>26.939504132231406</v>
      </c>
      <c r="I176" s="90"/>
      <c r="J176" s="90"/>
      <c r="K176" s="90"/>
      <c r="L176" s="90"/>
    </row>
    <row r="177" spans="1:12">
      <c r="A177" s="65">
        <f t="shared" si="24"/>
        <v>1935</v>
      </c>
      <c r="B177" s="388">
        <v>12874</v>
      </c>
      <c r="C177" s="393">
        <v>550.41935483870964</v>
      </c>
      <c r="D177" s="391">
        <f t="shared" si="25"/>
        <v>33.843966942148761</v>
      </c>
      <c r="I177" s="90"/>
      <c r="J177" s="90"/>
      <c r="K177" s="90"/>
      <c r="L177" s="90"/>
    </row>
    <row r="178" spans="1:12">
      <c r="A178" s="65">
        <f t="shared" si="24"/>
        <v>1935</v>
      </c>
      <c r="B178" s="388">
        <v>12904</v>
      </c>
      <c r="C178" s="393">
        <v>3138.6666666666665</v>
      </c>
      <c r="D178" s="391">
        <f t="shared" si="25"/>
        <v>186.76363636363635</v>
      </c>
      <c r="I178" s="90"/>
      <c r="J178" s="90"/>
      <c r="K178" s="90"/>
      <c r="L178" s="90"/>
    </row>
    <row r="179" spans="1:12">
      <c r="A179" s="65">
        <f t="shared" si="24"/>
        <v>1935</v>
      </c>
      <c r="B179" s="388">
        <v>12935</v>
      </c>
      <c r="C179" s="393">
        <v>3285.483870967742</v>
      </c>
      <c r="D179" s="391">
        <f t="shared" si="25"/>
        <v>202.01652892561984</v>
      </c>
      <c r="I179" s="90"/>
      <c r="J179" s="90"/>
      <c r="K179" s="90"/>
      <c r="L179" s="90"/>
    </row>
    <row r="180" spans="1:12">
      <c r="A180" s="65">
        <f t="shared" si="24"/>
        <v>1935</v>
      </c>
      <c r="B180" s="388">
        <v>12965</v>
      </c>
      <c r="C180" s="393">
        <v>1987.6</v>
      </c>
      <c r="D180" s="391">
        <f t="shared" si="25"/>
        <v>118.27041322314049</v>
      </c>
      <c r="I180" s="90"/>
      <c r="J180" s="90"/>
      <c r="K180" s="90"/>
      <c r="L180" s="90"/>
    </row>
    <row r="181" spans="1:12">
      <c r="A181" s="65">
        <f t="shared" si="24"/>
        <v>1935</v>
      </c>
      <c r="B181" s="388">
        <v>12996</v>
      </c>
      <c r="C181" s="393">
        <v>235.61290322580646</v>
      </c>
      <c r="D181" s="391">
        <f t="shared" si="25"/>
        <v>14.487272727272726</v>
      </c>
      <c r="I181" s="90"/>
      <c r="J181" s="90"/>
      <c r="K181" s="90"/>
      <c r="L181" s="90"/>
    </row>
    <row r="182" spans="1:12">
      <c r="A182" s="65">
        <f t="shared" si="24"/>
        <v>1935</v>
      </c>
      <c r="B182" s="388">
        <v>13027</v>
      </c>
      <c r="C182" s="393">
        <v>49.29032258064516</v>
      </c>
      <c r="D182" s="391">
        <f t="shared" si="25"/>
        <v>3.0307438016528927</v>
      </c>
      <c r="I182" s="90"/>
      <c r="J182" s="90"/>
      <c r="K182" s="90"/>
      <c r="L182" s="90"/>
    </row>
    <row r="183" spans="1:12">
      <c r="A183" s="65">
        <f t="shared" si="24"/>
        <v>1935</v>
      </c>
      <c r="B183" s="388">
        <v>13057</v>
      </c>
      <c r="C183" s="393">
        <v>35.333333333333336</v>
      </c>
      <c r="D183" s="391">
        <f t="shared" si="25"/>
        <v>2.1024793388429752</v>
      </c>
      <c r="I183" s="90"/>
      <c r="J183" s="90"/>
      <c r="K183" s="90"/>
      <c r="L183" s="90"/>
    </row>
    <row r="184" spans="1:12">
      <c r="A184" s="65">
        <f t="shared" si="24"/>
        <v>1936</v>
      </c>
      <c r="B184" s="388">
        <v>13088</v>
      </c>
      <c r="C184" s="393">
        <v>44.29032258064516</v>
      </c>
      <c r="D184" s="391">
        <f t="shared" si="25"/>
        <v>2.723305785123967</v>
      </c>
      <c r="I184" s="90"/>
      <c r="J184" s="90"/>
      <c r="K184" s="90"/>
      <c r="L184" s="90"/>
    </row>
    <row r="185" spans="1:12">
      <c r="A185" s="65">
        <f t="shared" si="24"/>
        <v>1936</v>
      </c>
      <c r="B185" s="388">
        <v>13118</v>
      </c>
      <c r="C185" s="393">
        <v>142.96666666666667</v>
      </c>
      <c r="D185" s="391">
        <f t="shared" si="25"/>
        <v>8.5071074380165292</v>
      </c>
      <c r="I185" s="90"/>
      <c r="J185" s="90"/>
      <c r="K185" s="90"/>
      <c r="L185" s="90"/>
    </row>
    <row r="186" spans="1:12">
      <c r="A186" s="65">
        <f t="shared" si="24"/>
        <v>1936</v>
      </c>
      <c r="B186" s="388">
        <v>13149</v>
      </c>
      <c r="C186" s="393">
        <v>115.29032258064517</v>
      </c>
      <c r="D186" s="391">
        <f t="shared" si="25"/>
        <v>7.0889256198347104</v>
      </c>
      <c r="I186" s="90"/>
      <c r="J186" s="90"/>
      <c r="K186" s="90"/>
      <c r="L186" s="90"/>
    </row>
    <row r="187" spans="1:12">
      <c r="A187" s="65">
        <f t="shared" si="24"/>
        <v>1936</v>
      </c>
      <c r="B187" s="388">
        <v>13180</v>
      </c>
      <c r="C187" s="393">
        <v>932</v>
      </c>
      <c r="D187" s="391">
        <f t="shared" si="25"/>
        <v>57.306446280991736</v>
      </c>
      <c r="I187" s="90"/>
      <c r="J187" s="90"/>
      <c r="K187" s="90"/>
      <c r="L187" s="90"/>
    </row>
    <row r="188" spans="1:12">
      <c r="A188" s="65">
        <f t="shared" si="24"/>
        <v>1936</v>
      </c>
      <c r="B188" s="388">
        <v>13209</v>
      </c>
      <c r="C188" s="393">
        <v>1982.8965517241379</v>
      </c>
      <c r="D188" s="391">
        <f t="shared" si="25"/>
        <v>114.05752066115703</v>
      </c>
      <c r="I188" s="90"/>
      <c r="J188" s="90"/>
      <c r="K188" s="90"/>
      <c r="L188" s="90"/>
    </row>
    <row r="189" spans="1:12">
      <c r="A189" s="65">
        <f t="shared" si="24"/>
        <v>1936</v>
      </c>
      <c r="B189" s="388">
        <v>13240</v>
      </c>
      <c r="C189" s="393">
        <v>1610.6451612903227</v>
      </c>
      <c r="D189" s="391">
        <f t="shared" si="25"/>
        <v>99.034710743801654</v>
      </c>
      <c r="I189" s="90"/>
      <c r="J189" s="90"/>
      <c r="K189" s="90"/>
      <c r="L189" s="90"/>
    </row>
    <row r="190" spans="1:12">
      <c r="A190" s="65">
        <f t="shared" si="24"/>
        <v>1936</v>
      </c>
      <c r="B190" s="388">
        <v>13270</v>
      </c>
      <c r="C190" s="393">
        <v>3013.6666666666665</v>
      </c>
      <c r="D190" s="391">
        <f t="shared" si="25"/>
        <v>179.32561983471075</v>
      </c>
      <c r="I190" s="90"/>
      <c r="J190" s="90"/>
      <c r="K190" s="90"/>
      <c r="L190" s="90"/>
    </row>
    <row r="191" spans="1:12">
      <c r="A191" s="65">
        <f t="shared" si="24"/>
        <v>1936</v>
      </c>
      <c r="B191" s="388">
        <v>13301</v>
      </c>
      <c r="C191" s="393">
        <v>3440.9677419354839</v>
      </c>
      <c r="D191" s="391">
        <f t="shared" si="25"/>
        <v>211.57685950413224</v>
      </c>
      <c r="I191" s="90"/>
      <c r="J191" s="90"/>
      <c r="K191" s="90"/>
      <c r="L191" s="90"/>
    </row>
    <row r="192" spans="1:12">
      <c r="A192" s="65">
        <f t="shared" si="24"/>
        <v>1936</v>
      </c>
      <c r="B192" s="388">
        <v>13331</v>
      </c>
      <c r="C192" s="393">
        <v>2044.7333333333333</v>
      </c>
      <c r="D192" s="391">
        <f t="shared" si="25"/>
        <v>121.6700826446281</v>
      </c>
      <c r="I192" s="90"/>
      <c r="J192" s="90"/>
      <c r="K192" s="90"/>
      <c r="L192" s="90"/>
    </row>
    <row r="193" spans="1:12">
      <c r="A193" s="65">
        <f t="shared" si="24"/>
        <v>1936</v>
      </c>
      <c r="B193" s="388">
        <v>13362</v>
      </c>
      <c r="C193" s="393">
        <v>375.74193548387098</v>
      </c>
      <c r="D193" s="391">
        <f t="shared" si="25"/>
        <v>23.103471074380167</v>
      </c>
      <c r="I193" s="90"/>
      <c r="J193" s="90"/>
      <c r="K193" s="90"/>
      <c r="L193" s="90"/>
    </row>
    <row r="194" spans="1:12">
      <c r="A194" s="65">
        <f t="shared" si="24"/>
        <v>1936</v>
      </c>
      <c r="B194" s="388">
        <v>13393</v>
      </c>
      <c r="C194" s="393">
        <v>61.645161290322584</v>
      </c>
      <c r="D194" s="391">
        <f t="shared" si="25"/>
        <v>3.7904132231404959</v>
      </c>
      <c r="I194" s="90"/>
      <c r="J194" s="90"/>
      <c r="K194" s="90"/>
      <c r="L194" s="90"/>
    </row>
    <row r="195" spans="1:12">
      <c r="A195" s="65">
        <f t="shared" si="24"/>
        <v>1936</v>
      </c>
      <c r="B195" s="388">
        <v>13423</v>
      </c>
      <c r="C195" s="393">
        <v>59.133333333333333</v>
      </c>
      <c r="D195" s="391">
        <f t="shared" si="25"/>
        <v>3.5186776859504132</v>
      </c>
      <c r="I195" s="90"/>
      <c r="J195" s="90"/>
      <c r="K195" s="90"/>
      <c r="L195" s="90"/>
    </row>
    <row r="196" spans="1:12">
      <c r="A196" s="65">
        <f t="shared" si="24"/>
        <v>1937</v>
      </c>
      <c r="B196" s="388">
        <v>13454</v>
      </c>
      <c r="C196" s="393">
        <v>69.193548387096769</v>
      </c>
      <c r="D196" s="391">
        <f t="shared" si="25"/>
        <v>4.2545454545454549</v>
      </c>
      <c r="I196" s="90"/>
      <c r="J196" s="90"/>
      <c r="K196" s="90"/>
      <c r="L196" s="90"/>
    </row>
    <row r="197" spans="1:12">
      <c r="A197" s="65">
        <f t="shared" si="24"/>
        <v>1937</v>
      </c>
      <c r="B197" s="388">
        <v>13484</v>
      </c>
      <c r="C197" s="393">
        <v>46.56666666666667</v>
      </c>
      <c r="D197" s="391">
        <f t="shared" si="25"/>
        <v>2.770909090909091</v>
      </c>
      <c r="I197" s="90"/>
      <c r="J197" s="90"/>
      <c r="K197" s="90"/>
      <c r="L197" s="90"/>
    </row>
    <row r="198" spans="1:12">
      <c r="A198" s="65">
        <f t="shared" si="24"/>
        <v>1937</v>
      </c>
      <c r="B198" s="388">
        <v>13515</v>
      </c>
      <c r="C198" s="393">
        <v>58.548387096774192</v>
      </c>
      <c r="D198" s="391">
        <f t="shared" si="25"/>
        <v>3.6</v>
      </c>
      <c r="I198" s="90"/>
      <c r="J198" s="90"/>
      <c r="K198" s="90"/>
      <c r="L198" s="90"/>
    </row>
    <row r="199" spans="1:12">
      <c r="A199" s="65">
        <f t="shared" si="24"/>
        <v>1937</v>
      </c>
      <c r="B199" s="388">
        <v>13546</v>
      </c>
      <c r="C199" s="393">
        <v>130.45161290322579</v>
      </c>
      <c r="D199" s="391">
        <f t="shared" si="25"/>
        <v>8.0211570247933874</v>
      </c>
      <c r="I199" s="90"/>
      <c r="J199" s="90"/>
      <c r="K199" s="90"/>
      <c r="L199" s="90"/>
    </row>
    <row r="200" spans="1:12">
      <c r="A200" s="65">
        <f t="shared" si="24"/>
        <v>1937</v>
      </c>
      <c r="B200" s="388">
        <v>13574</v>
      </c>
      <c r="C200" s="393">
        <v>752.82142857142856</v>
      </c>
      <c r="D200" s="391">
        <f t="shared" si="25"/>
        <v>41.809586776859504</v>
      </c>
      <c r="I200" s="90"/>
      <c r="J200" s="90"/>
      <c r="K200" s="90"/>
      <c r="L200" s="90"/>
    </row>
    <row r="201" spans="1:12">
      <c r="A201" s="65">
        <f t="shared" si="24"/>
        <v>1937</v>
      </c>
      <c r="B201" s="388">
        <v>13605</v>
      </c>
      <c r="C201" s="393">
        <v>1028.0967741935483</v>
      </c>
      <c r="D201" s="391">
        <f t="shared" si="25"/>
        <v>63.215206611570238</v>
      </c>
      <c r="I201" s="90"/>
      <c r="J201" s="90"/>
      <c r="K201" s="90"/>
      <c r="L201" s="90"/>
    </row>
    <row r="202" spans="1:12">
      <c r="A202" s="65">
        <f t="shared" si="24"/>
        <v>1937</v>
      </c>
      <c r="B202" s="388">
        <v>13635</v>
      </c>
      <c r="C202" s="393">
        <v>2222.6666666666665</v>
      </c>
      <c r="D202" s="391">
        <f t="shared" si="25"/>
        <v>132.25785123966944</v>
      </c>
      <c r="I202" s="90"/>
      <c r="J202" s="90"/>
      <c r="K202" s="90"/>
      <c r="L202" s="90"/>
    </row>
    <row r="203" spans="1:12">
      <c r="A203" s="65">
        <f t="shared" si="24"/>
        <v>1937</v>
      </c>
      <c r="B203" s="388">
        <v>13666</v>
      </c>
      <c r="C203" s="393">
        <v>3684.516129032258</v>
      </c>
      <c r="D203" s="391">
        <f t="shared" si="25"/>
        <v>226.55206611570247</v>
      </c>
      <c r="I203" s="90"/>
      <c r="J203" s="90"/>
      <c r="K203" s="90"/>
      <c r="L203" s="90"/>
    </row>
    <row r="204" spans="1:12">
      <c r="A204" s="65">
        <f t="shared" si="24"/>
        <v>1937</v>
      </c>
      <c r="B204" s="388">
        <v>13696</v>
      </c>
      <c r="C204" s="393">
        <v>1235.4333333333334</v>
      </c>
      <c r="D204" s="391">
        <f t="shared" si="25"/>
        <v>73.513388429752069</v>
      </c>
      <c r="I204" s="90"/>
      <c r="J204" s="90"/>
      <c r="K204" s="90"/>
      <c r="L204" s="90"/>
    </row>
    <row r="205" spans="1:12">
      <c r="A205" s="65">
        <f t="shared" si="24"/>
        <v>1937</v>
      </c>
      <c r="B205" s="388">
        <v>13727</v>
      </c>
      <c r="C205" s="393">
        <v>160.29032258064515</v>
      </c>
      <c r="D205" s="391">
        <f t="shared" si="25"/>
        <v>9.8558677685950418</v>
      </c>
      <c r="I205" s="90"/>
      <c r="J205" s="90"/>
      <c r="K205" s="90"/>
      <c r="L205" s="90"/>
    </row>
    <row r="206" spans="1:12">
      <c r="A206" s="65">
        <f t="shared" si="24"/>
        <v>1937</v>
      </c>
      <c r="B206" s="388">
        <v>13758</v>
      </c>
      <c r="C206" s="393">
        <v>24.70967741935484</v>
      </c>
      <c r="D206" s="391">
        <f t="shared" si="25"/>
        <v>1.5193388429752066</v>
      </c>
      <c r="I206" s="90"/>
      <c r="J206" s="90"/>
      <c r="K206" s="90"/>
      <c r="L206" s="90"/>
    </row>
    <row r="207" spans="1:12">
      <c r="A207" s="65">
        <f t="shared" si="24"/>
        <v>1937</v>
      </c>
      <c r="B207" s="388">
        <v>13788</v>
      </c>
      <c r="C207" s="393">
        <v>11.7</v>
      </c>
      <c r="D207" s="391">
        <f t="shared" si="25"/>
        <v>0.696198347107438</v>
      </c>
      <c r="I207" s="90"/>
      <c r="J207" s="90"/>
      <c r="K207" s="90"/>
      <c r="L207" s="90"/>
    </row>
    <row r="208" spans="1:12">
      <c r="A208" s="65">
        <f t="shared" si="24"/>
        <v>1938</v>
      </c>
      <c r="B208" s="388">
        <v>13819</v>
      </c>
      <c r="C208" s="393">
        <v>26.20967741935484</v>
      </c>
      <c r="D208" s="391">
        <f t="shared" si="25"/>
        <v>1.6115702479338843</v>
      </c>
      <c r="I208" s="90"/>
      <c r="J208" s="90"/>
      <c r="K208" s="90"/>
      <c r="L208" s="90"/>
    </row>
    <row r="209" spans="1:12">
      <c r="A209" s="65">
        <f t="shared" ref="A209:A272" si="26">IF(MONTH(B209)&gt;9,YEAR(B209)+1,YEAR(B209))</f>
        <v>1938</v>
      </c>
      <c r="B209" s="388">
        <v>13849</v>
      </c>
      <c r="C209" s="393">
        <v>190.2</v>
      </c>
      <c r="D209" s="391">
        <f t="shared" ref="D209:D272" si="27">IF(C209&lt;&gt;-901,C209*DAY(B209)*24*60*60/(220*22*9*1000),-901)</f>
        <v>11.317685950413223</v>
      </c>
      <c r="I209" s="90"/>
      <c r="J209" s="90"/>
      <c r="K209" s="90"/>
      <c r="L209" s="90"/>
    </row>
    <row r="210" spans="1:12">
      <c r="A210" s="65">
        <f t="shared" si="26"/>
        <v>1938</v>
      </c>
      <c r="B210" s="388">
        <v>13880</v>
      </c>
      <c r="C210" s="393">
        <v>1665.4193548387098</v>
      </c>
      <c r="D210" s="391">
        <f t="shared" si="27"/>
        <v>102.40264462809917</v>
      </c>
      <c r="I210" s="90"/>
      <c r="J210" s="90"/>
      <c r="K210" s="90"/>
      <c r="L210" s="90"/>
    </row>
    <row r="211" spans="1:12">
      <c r="A211" s="65">
        <f t="shared" si="26"/>
        <v>1938</v>
      </c>
      <c r="B211" s="388">
        <v>13911</v>
      </c>
      <c r="C211" s="393">
        <v>375.80645161290323</v>
      </c>
      <c r="D211" s="391">
        <f t="shared" si="27"/>
        <v>23.107438016528924</v>
      </c>
      <c r="I211" s="90"/>
      <c r="J211" s="90"/>
      <c r="K211" s="90"/>
      <c r="L211" s="90"/>
    </row>
    <row r="212" spans="1:12">
      <c r="A212" s="65">
        <f t="shared" si="26"/>
        <v>1938</v>
      </c>
      <c r="B212" s="388">
        <v>13939</v>
      </c>
      <c r="C212" s="393">
        <v>915.07142857142856</v>
      </c>
      <c r="D212" s="391">
        <f t="shared" si="27"/>
        <v>50.820495867768592</v>
      </c>
      <c r="I212" s="90"/>
      <c r="J212" s="90"/>
      <c r="K212" s="90"/>
      <c r="L212" s="90"/>
    </row>
    <row r="213" spans="1:12">
      <c r="A213" s="65">
        <f t="shared" si="26"/>
        <v>1938</v>
      </c>
      <c r="B213" s="388">
        <v>13970</v>
      </c>
      <c r="C213" s="393">
        <v>2291.9354838709678</v>
      </c>
      <c r="D213" s="391">
        <f t="shared" si="27"/>
        <v>140.92561983471074</v>
      </c>
      <c r="I213" s="90"/>
      <c r="J213" s="90"/>
      <c r="K213" s="90"/>
      <c r="L213" s="90"/>
    </row>
    <row r="214" spans="1:12">
      <c r="A214" s="65">
        <f t="shared" si="26"/>
        <v>1938</v>
      </c>
      <c r="B214" s="388">
        <v>14000</v>
      </c>
      <c r="C214" s="393">
        <v>3167.3333333333335</v>
      </c>
      <c r="D214" s="391">
        <f t="shared" si="27"/>
        <v>188.46942148760331</v>
      </c>
      <c r="I214" s="90"/>
      <c r="J214" s="90"/>
      <c r="K214" s="90"/>
      <c r="L214" s="90"/>
    </row>
    <row r="215" spans="1:12">
      <c r="A215" s="65">
        <f t="shared" si="26"/>
        <v>1938</v>
      </c>
      <c r="B215" s="388">
        <v>14031</v>
      </c>
      <c r="C215" s="393">
        <v>5397.0967741935483</v>
      </c>
      <c r="D215" s="391">
        <f t="shared" si="27"/>
        <v>331.85454545454547</v>
      </c>
      <c r="I215" s="90"/>
      <c r="J215" s="90"/>
      <c r="K215" s="90"/>
      <c r="L215" s="90"/>
    </row>
    <row r="216" spans="1:12">
      <c r="A216" s="65">
        <f t="shared" si="26"/>
        <v>1938</v>
      </c>
      <c r="B216" s="388">
        <v>14061</v>
      </c>
      <c r="C216" s="393">
        <v>3458</v>
      </c>
      <c r="D216" s="391">
        <f t="shared" si="27"/>
        <v>205.76528925619834</v>
      </c>
      <c r="I216" s="90"/>
      <c r="J216" s="90"/>
      <c r="K216" s="90"/>
      <c r="L216" s="90"/>
    </row>
    <row r="217" spans="1:12">
      <c r="A217" s="65">
        <f t="shared" si="26"/>
        <v>1938</v>
      </c>
      <c r="B217" s="388">
        <v>14092</v>
      </c>
      <c r="C217" s="393">
        <v>572.83870967741939</v>
      </c>
      <c r="D217" s="391">
        <f t="shared" si="27"/>
        <v>35.222479338842973</v>
      </c>
      <c r="I217" s="90"/>
      <c r="J217" s="90"/>
      <c r="K217" s="90"/>
      <c r="L217" s="90"/>
    </row>
    <row r="218" spans="1:12">
      <c r="A218" s="65">
        <f t="shared" si="26"/>
        <v>1938</v>
      </c>
      <c r="B218" s="388">
        <v>14123</v>
      </c>
      <c r="C218" s="393">
        <v>68.064516129032256</v>
      </c>
      <c r="D218" s="391">
        <f t="shared" si="27"/>
        <v>4.1851239669421485</v>
      </c>
      <c r="I218" s="90"/>
      <c r="J218" s="90"/>
      <c r="K218" s="90"/>
      <c r="L218" s="90"/>
    </row>
    <row r="219" spans="1:12">
      <c r="A219" s="65">
        <f t="shared" si="26"/>
        <v>1938</v>
      </c>
      <c r="B219" s="388">
        <v>14153</v>
      </c>
      <c r="C219" s="393">
        <v>38.333333333333336</v>
      </c>
      <c r="D219" s="391">
        <f t="shared" si="27"/>
        <v>2.28099173553719</v>
      </c>
      <c r="I219" s="90"/>
      <c r="J219" s="90"/>
      <c r="K219" s="90"/>
      <c r="L219" s="90"/>
    </row>
    <row r="220" spans="1:12">
      <c r="A220" s="65">
        <f t="shared" si="26"/>
        <v>1939</v>
      </c>
      <c r="B220" s="388">
        <v>14184</v>
      </c>
      <c r="C220" s="393">
        <v>60.838709677419352</v>
      </c>
      <c r="D220" s="391">
        <f t="shared" si="27"/>
        <v>3.7408264462809919</v>
      </c>
      <c r="I220" s="90"/>
      <c r="J220" s="90"/>
      <c r="K220" s="90"/>
      <c r="L220" s="90"/>
    </row>
    <row r="221" spans="1:12">
      <c r="A221" s="65">
        <f t="shared" si="26"/>
        <v>1939</v>
      </c>
      <c r="B221" s="388">
        <v>14214</v>
      </c>
      <c r="C221" s="393">
        <v>104.33333333333333</v>
      </c>
      <c r="D221" s="391">
        <f t="shared" si="27"/>
        <v>6.2082644628099173</v>
      </c>
      <c r="I221" s="90"/>
      <c r="J221" s="90"/>
      <c r="K221" s="90"/>
      <c r="L221" s="90"/>
    </row>
    <row r="222" spans="1:12">
      <c r="A222" s="65">
        <f t="shared" si="26"/>
        <v>1939</v>
      </c>
      <c r="B222" s="388">
        <v>14245</v>
      </c>
      <c r="C222" s="393">
        <v>130.45161290322579</v>
      </c>
      <c r="D222" s="391">
        <f t="shared" si="27"/>
        <v>8.0211570247933874</v>
      </c>
      <c r="I222" s="90"/>
      <c r="J222" s="90"/>
      <c r="K222" s="90"/>
      <c r="L222" s="90"/>
    </row>
    <row r="223" spans="1:12">
      <c r="A223" s="65">
        <f t="shared" si="26"/>
        <v>1939</v>
      </c>
      <c r="B223" s="388">
        <v>14276</v>
      </c>
      <c r="C223" s="393">
        <v>128.25806451612902</v>
      </c>
      <c r="D223" s="391">
        <f t="shared" si="27"/>
        <v>7.8862809917355374</v>
      </c>
      <c r="I223" s="90"/>
      <c r="J223" s="90"/>
      <c r="K223" s="90"/>
      <c r="L223" s="90"/>
    </row>
    <row r="224" spans="1:12">
      <c r="A224" s="65">
        <f t="shared" si="26"/>
        <v>1939</v>
      </c>
      <c r="B224" s="388">
        <v>14304</v>
      </c>
      <c r="C224" s="393">
        <v>157.82142857142858</v>
      </c>
      <c r="D224" s="391">
        <f t="shared" si="27"/>
        <v>8.7649586776859501</v>
      </c>
      <c r="I224" s="90"/>
      <c r="J224" s="90"/>
      <c r="K224" s="90"/>
      <c r="L224" s="90"/>
    </row>
    <row r="225" spans="1:12">
      <c r="A225" s="65">
        <f t="shared" si="26"/>
        <v>1939</v>
      </c>
      <c r="B225" s="388">
        <v>14335</v>
      </c>
      <c r="C225" s="393">
        <v>686.32258064516134</v>
      </c>
      <c r="D225" s="391">
        <f t="shared" si="27"/>
        <v>42.2003305785124</v>
      </c>
      <c r="I225" s="90"/>
      <c r="J225" s="90"/>
      <c r="K225" s="90"/>
      <c r="L225" s="90"/>
    </row>
    <row r="226" spans="1:12">
      <c r="A226" s="65">
        <f t="shared" si="26"/>
        <v>1939</v>
      </c>
      <c r="B226" s="388">
        <v>14365</v>
      </c>
      <c r="C226" s="393">
        <v>1520.5666666666666</v>
      </c>
      <c r="D226" s="391">
        <f t="shared" si="27"/>
        <v>90.48</v>
      </c>
      <c r="I226" s="90"/>
      <c r="J226" s="90"/>
      <c r="K226" s="90"/>
      <c r="L226" s="90"/>
    </row>
    <row r="227" spans="1:12">
      <c r="A227" s="65">
        <f t="shared" si="26"/>
        <v>1939</v>
      </c>
      <c r="B227" s="388">
        <v>14396</v>
      </c>
      <c r="C227" s="393">
        <v>746.93548387096769</v>
      </c>
      <c r="D227" s="391">
        <f t="shared" si="27"/>
        <v>45.927272727272729</v>
      </c>
      <c r="I227" s="90"/>
      <c r="J227" s="90"/>
      <c r="K227" s="90"/>
      <c r="L227" s="90"/>
    </row>
    <row r="228" spans="1:12">
      <c r="A228" s="65">
        <f t="shared" si="26"/>
        <v>1939</v>
      </c>
      <c r="B228" s="388">
        <v>14426</v>
      </c>
      <c r="C228" s="393">
        <v>181.33333333333334</v>
      </c>
      <c r="D228" s="391">
        <f t="shared" si="27"/>
        <v>10.790082644628098</v>
      </c>
      <c r="I228" s="90"/>
      <c r="J228" s="90"/>
      <c r="K228" s="90"/>
      <c r="L228" s="90"/>
    </row>
    <row r="229" spans="1:12">
      <c r="A229" s="65">
        <f t="shared" si="26"/>
        <v>1939</v>
      </c>
      <c r="B229" s="388">
        <v>14457</v>
      </c>
      <c r="C229" s="393">
        <v>18.629032258064516</v>
      </c>
      <c r="D229" s="391">
        <f t="shared" si="27"/>
        <v>1.1454545454545455</v>
      </c>
      <c r="I229" s="90"/>
      <c r="J229" s="90"/>
      <c r="K229" s="90"/>
      <c r="L229" s="90"/>
    </row>
    <row r="230" spans="1:12">
      <c r="A230" s="65">
        <f t="shared" si="26"/>
        <v>1939</v>
      </c>
      <c r="B230" s="388">
        <v>14488</v>
      </c>
      <c r="C230" s="393">
        <v>9.8548387096774199</v>
      </c>
      <c r="D230" s="391">
        <f t="shared" si="27"/>
        <v>0.60595041322314047</v>
      </c>
      <c r="I230" s="90"/>
      <c r="J230" s="90"/>
      <c r="K230" s="90"/>
      <c r="L230" s="90"/>
    </row>
    <row r="231" spans="1:12">
      <c r="A231" s="65">
        <f t="shared" si="26"/>
        <v>1939</v>
      </c>
      <c r="B231" s="388">
        <v>14518</v>
      </c>
      <c r="C231" s="393">
        <v>9.8366666666666678</v>
      </c>
      <c r="D231" s="391">
        <f t="shared" si="27"/>
        <v>0.5853223140495869</v>
      </c>
      <c r="I231" s="90"/>
      <c r="J231" s="90"/>
      <c r="K231" s="90"/>
      <c r="L231" s="90"/>
    </row>
    <row r="232" spans="1:12">
      <c r="A232" s="65">
        <f t="shared" si="26"/>
        <v>1940</v>
      </c>
      <c r="B232" s="388">
        <v>14549</v>
      </c>
      <c r="C232" s="393">
        <v>42.645161290322584</v>
      </c>
      <c r="D232" s="391">
        <f t="shared" si="27"/>
        <v>2.6221487603305786</v>
      </c>
      <c r="I232" s="90"/>
      <c r="J232" s="90"/>
      <c r="K232" s="90"/>
      <c r="L232" s="90"/>
    </row>
    <row r="233" spans="1:12">
      <c r="A233" s="65">
        <f t="shared" si="26"/>
        <v>1940</v>
      </c>
      <c r="B233" s="388">
        <v>14579</v>
      </c>
      <c r="C233" s="393">
        <v>16.553333333333335</v>
      </c>
      <c r="D233" s="391">
        <f t="shared" si="27"/>
        <v>0.98499173553719022</v>
      </c>
      <c r="I233" s="90"/>
      <c r="J233" s="90"/>
      <c r="K233" s="90"/>
      <c r="L233" s="90"/>
    </row>
    <row r="234" spans="1:12">
      <c r="A234" s="65">
        <f t="shared" si="26"/>
        <v>1940</v>
      </c>
      <c r="B234" s="388">
        <v>14610</v>
      </c>
      <c r="C234" s="393">
        <v>49.70967741935484</v>
      </c>
      <c r="D234" s="391">
        <f t="shared" si="27"/>
        <v>3.0565289256198347</v>
      </c>
      <c r="I234" s="90"/>
      <c r="J234" s="90"/>
      <c r="K234" s="90"/>
      <c r="L234" s="90"/>
    </row>
    <row r="235" spans="1:12">
      <c r="A235" s="65">
        <f t="shared" si="26"/>
        <v>1940</v>
      </c>
      <c r="B235" s="388">
        <v>14641</v>
      </c>
      <c r="C235" s="393">
        <v>1349.9677419354839</v>
      </c>
      <c r="D235" s="391">
        <f t="shared" si="27"/>
        <v>83.006280991735537</v>
      </c>
      <c r="I235" s="90"/>
      <c r="J235" s="90"/>
      <c r="K235" s="90"/>
      <c r="L235" s="90"/>
    </row>
    <row r="236" spans="1:12">
      <c r="A236" s="65">
        <f t="shared" si="26"/>
        <v>1940</v>
      </c>
      <c r="B236" s="388">
        <v>14670</v>
      </c>
      <c r="C236" s="393">
        <v>1778.8620689655172</v>
      </c>
      <c r="D236" s="391">
        <f t="shared" si="27"/>
        <v>102.32132231404958</v>
      </c>
      <c r="I236" s="90"/>
      <c r="J236" s="90"/>
      <c r="K236" s="90"/>
      <c r="L236" s="90"/>
    </row>
    <row r="237" spans="1:12">
      <c r="A237" s="65">
        <f t="shared" si="26"/>
        <v>1940</v>
      </c>
      <c r="B237" s="388">
        <v>14701</v>
      </c>
      <c r="C237" s="393">
        <v>2870.3225806451615</v>
      </c>
      <c r="D237" s="391">
        <f t="shared" si="27"/>
        <v>176.48925619834711</v>
      </c>
      <c r="I237" s="90"/>
      <c r="J237" s="90"/>
      <c r="K237" s="90"/>
      <c r="L237" s="90"/>
    </row>
    <row r="238" spans="1:12">
      <c r="A238" s="65">
        <f t="shared" si="26"/>
        <v>1940</v>
      </c>
      <c r="B238" s="388">
        <v>14731</v>
      </c>
      <c r="C238" s="393">
        <v>2800.6666666666665</v>
      </c>
      <c r="D238" s="391">
        <f t="shared" si="27"/>
        <v>166.6512396694215</v>
      </c>
      <c r="I238" s="90"/>
      <c r="J238" s="90"/>
      <c r="K238" s="90"/>
      <c r="L238" s="90"/>
    </row>
    <row r="239" spans="1:12">
      <c r="A239" s="65">
        <f t="shared" si="26"/>
        <v>1940</v>
      </c>
      <c r="B239" s="388">
        <v>14762</v>
      </c>
      <c r="C239" s="393">
        <v>2992.2580645161293</v>
      </c>
      <c r="D239" s="391">
        <f t="shared" si="27"/>
        <v>183.98677685950412</v>
      </c>
      <c r="I239" s="90"/>
      <c r="J239" s="90"/>
      <c r="K239" s="90"/>
      <c r="L239" s="90"/>
    </row>
    <row r="240" spans="1:12">
      <c r="A240" s="65">
        <f t="shared" si="26"/>
        <v>1940</v>
      </c>
      <c r="B240" s="388">
        <v>14792</v>
      </c>
      <c r="C240" s="393">
        <v>1053.3666666666666</v>
      </c>
      <c r="D240" s="391">
        <f t="shared" si="27"/>
        <v>62.679669421487596</v>
      </c>
      <c r="I240" s="90"/>
      <c r="J240" s="90"/>
      <c r="K240" s="90"/>
      <c r="L240" s="90"/>
    </row>
    <row r="241" spans="1:12">
      <c r="A241" s="65">
        <f t="shared" si="26"/>
        <v>1940</v>
      </c>
      <c r="B241" s="388">
        <v>14823</v>
      </c>
      <c r="C241" s="393">
        <v>102.35483870967742</v>
      </c>
      <c r="D241" s="391">
        <f t="shared" si="27"/>
        <v>6.2935537190082647</v>
      </c>
      <c r="I241" s="90"/>
      <c r="J241" s="90"/>
      <c r="K241" s="90"/>
      <c r="L241" s="90"/>
    </row>
    <row r="242" spans="1:12">
      <c r="A242" s="65">
        <f t="shared" si="26"/>
        <v>1940</v>
      </c>
      <c r="B242" s="388">
        <v>14854</v>
      </c>
      <c r="C242" s="393">
        <v>14.096774193548388</v>
      </c>
      <c r="D242" s="391">
        <f t="shared" si="27"/>
        <v>0.86677685950413219</v>
      </c>
      <c r="I242" s="90"/>
      <c r="J242" s="90"/>
      <c r="K242" s="90"/>
      <c r="L242" s="90"/>
    </row>
    <row r="243" spans="1:12">
      <c r="A243" s="65">
        <f t="shared" si="26"/>
        <v>1940</v>
      </c>
      <c r="B243" s="388">
        <v>14884</v>
      </c>
      <c r="C243" s="393">
        <v>11.883333333333333</v>
      </c>
      <c r="D243" s="391">
        <f t="shared" si="27"/>
        <v>0.70710743801652898</v>
      </c>
      <c r="I243" s="90"/>
      <c r="J243" s="90"/>
      <c r="K243" s="90"/>
      <c r="L243" s="90"/>
    </row>
    <row r="244" spans="1:12">
      <c r="A244" s="65">
        <f t="shared" si="26"/>
        <v>1941</v>
      </c>
      <c r="B244" s="388">
        <v>14915</v>
      </c>
      <c r="C244" s="393">
        <v>15.516129032258064</v>
      </c>
      <c r="D244" s="391">
        <f t="shared" si="27"/>
        <v>0.95404958677685947</v>
      </c>
      <c r="I244" s="90"/>
      <c r="J244" s="90"/>
      <c r="K244" s="90"/>
      <c r="L244" s="90"/>
    </row>
    <row r="245" spans="1:12">
      <c r="A245" s="65">
        <f t="shared" si="26"/>
        <v>1941</v>
      </c>
      <c r="B245" s="388">
        <v>14945</v>
      </c>
      <c r="C245" s="393">
        <v>43.383333333333333</v>
      </c>
      <c r="D245" s="391">
        <f t="shared" si="27"/>
        <v>2.581487603305785</v>
      </c>
      <c r="I245" s="90"/>
      <c r="J245" s="90"/>
      <c r="K245" s="90"/>
      <c r="L245" s="90"/>
    </row>
    <row r="246" spans="1:12">
      <c r="A246" s="65">
        <f t="shared" si="26"/>
        <v>1941</v>
      </c>
      <c r="B246" s="388">
        <v>14976</v>
      </c>
      <c r="C246" s="393">
        <v>447.66129032258067</v>
      </c>
      <c r="D246" s="391">
        <f t="shared" si="27"/>
        <v>27.525619834710742</v>
      </c>
      <c r="I246" s="90"/>
      <c r="J246" s="90"/>
      <c r="K246" s="90"/>
      <c r="L246" s="90"/>
    </row>
    <row r="247" spans="1:12">
      <c r="A247" s="65">
        <f t="shared" si="26"/>
        <v>1941</v>
      </c>
      <c r="B247" s="388">
        <v>15007</v>
      </c>
      <c r="C247" s="393">
        <v>522.58064516129036</v>
      </c>
      <c r="D247" s="391">
        <f t="shared" si="27"/>
        <v>32.132231404958681</v>
      </c>
      <c r="I247" s="90"/>
      <c r="J247" s="90"/>
      <c r="K247" s="90"/>
      <c r="L247" s="90"/>
    </row>
    <row r="248" spans="1:12">
      <c r="A248" s="65">
        <f t="shared" si="26"/>
        <v>1941</v>
      </c>
      <c r="B248" s="388">
        <v>15035</v>
      </c>
      <c r="C248" s="393">
        <v>1149</v>
      </c>
      <c r="D248" s="391">
        <f t="shared" si="27"/>
        <v>63.812231404958681</v>
      </c>
      <c r="I248" s="90"/>
      <c r="J248" s="90"/>
      <c r="K248" s="90"/>
      <c r="L248" s="90"/>
    </row>
    <row r="249" spans="1:12">
      <c r="A249" s="65">
        <f t="shared" si="26"/>
        <v>1941</v>
      </c>
      <c r="B249" s="388">
        <v>15066</v>
      </c>
      <c r="C249" s="393">
        <v>1362.5806451612902</v>
      </c>
      <c r="D249" s="391">
        <f t="shared" si="27"/>
        <v>83.781818181818181</v>
      </c>
      <c r="I249" s="90"/>
      <c r="J249" s="90"/>
      <c r="K249" s="90"/>
      <c r="L249" s="90"/>
    </row>
    <row r="250" spans="1:12">
      <c r="A250" s="65">
        <f t="shared" si="26"/>
        <v>1941</v>
      </c>
      <c r="B250" s="388">
        <v>15096</v>
      </c>
      <c r="C250" s="393">
        <v>1574.3333333333333</v>
      </c>
      <c r="D250" s="391">
        <f t="shared" si="27"/>
        <v>93.679338842975213</v>
      </c>
      <c r="I250" s="90"/>
      <c r="J250" s="90"/>
      <c r="K250" s="90"/>
      <c r="L250" s="90"/>
    </row>
    <row r="251" spans="1:12">
      <c r="A251" s="65">
        <f t="shared" si="26"/>
        <v>1941</v>
      </c>
      <c r="B251" s="388">
        <v>15127</v>
      </c>
      <c r="C251" s="393">
        <v>3601.9354838709678</v>
      </c>
      <c r="D251" s="391">
        <f t="shared" si="27"/>
        <v>221.47438016528926</v>
      </c>
      <c r="I251" s="90"/>
      <c r="J251" s="90"/>
      <c r="K251" s="90"/>
      <c r="L251" s="90"/>
    </row>
    <row r="252" spans="1:12">
      <c r="A252" s="65">
        <f t="shared" si="26"/>
        <v>1941</v>
      </c>
      <c r="B252" s="388">
        <v>15157</v>
      </c>
      <c r="C252" s="393">
        <v>1653.9666666666667</v>
      </c>
      <c r="D252" s="391">
        <f t="shared" si="27"/>
        <v>98.417851239669417</v>
      </c>
      <c r="I252" s="90"/>
      <c r="J252" s="90"/>
      <c r="K252" s="90"/>
      <c r="L252" s="90"/>
    </row>
    <row r="253" spans="1:12">
      <c r="A253" s="65">
        <f t="shared" si="26"/>
        <v>1941</v>
      </c>
      <c r="B253" s="388">
        <v>15188</v>
      </c>
      <c r="C253" s="393">
        <v>328.22580645161293</v>
      </c>
      <c r="D253" s="391">
        <f t="shared" si="27"/>
        <v>20.181818181818183</v>
      </c>
      <c r="I253" s="90"/>
      <c r="J253" s="90"/>
      <c r="K253" s="90"/>
      <c r="L253" s="90"/>
    </row>
    <row r="254" spans="1:12">
      <c r="A254" s="65">
        <f t="shared" si="26"/>
        <v>1941</v>
      </c>
      <c r="B254" s="388">
        <v>15219</v>
      </c>
      <c r="C254" s="393">
        <v>46.935483870967744</v>
      </c>
      <c r="D254" s="391">
        <f t="shared" si="27"/>
        <v>2.8859504132231404</v>
      </c>
      <c r="I254" s="90"/>
      <c r="J254" s="90"/>
      <c r="K254" s="90"/>
      <c r="L254" s="90"/>
    </row>
    <row r="255" spans="1:12">
      <c r="A255" s="65">
        <f t="shared" si="26"/>
        <v>1941</v>
      </c>
      <c r="B255" s="388">
        <v>15249</v>
      </c>
      <c r="C255" s="393">
        <v>26.366666666666667</v>
      </c>
      <c r="D255" s="391">
        <f t="shared" si="27"/>
        <v>1.5689256198347108</v>
      </c>
      <c r="I255" s="90"/>
      <c r="J255" s="90"/>
      <c r="K255" s="90"/>
      <c r="L255" s="90"/>
    </row>
    <row r="256" spans="1:12">
      <c r="A256" s="65">
        <f t="shared" si="26"/>
        <v>1942</v>
      </c>
      <c r="B256" s="388">
        <v>15280</v>
      </c>
      <c r="C256" s="393">
        <v>35.354838709677416</v>
      </c>
      <c r="D256" s="391">
        <f t="shared" si="27"/>
        <v>2.1738842975206611</v>
      </c>
      <c r="I256" s="90"/>
      <c r="J256" s="90"/>
      <c r="K256" s="90"/>
      <c r="L256" s="90"/>
    </row>
    <row r="257" spans="1:12">
      <c r="A257" s="65">
        <f t="shared" si="26"/>
        <v>1942</v>
      </c>
      <c r="B257" s="388">
        <v>15310</v>
      </c>
      <c r="C257" s="393">
        <v>147.43333333333334</v>
      </c>
      <c r="D257" s="391">
        <f t="shared" si="27"/>
        <v>8.7728925619834719</v>
      </c>
      <c r="I257" s="90"/>
      <c r="J257" s="90"/>
      <c r="K257" s="90"/>
      <c r="L257" s="90"/>
    </row>
    <row r="258" spans="1:12">
      <c r="A258" s="65">
        <f t="shared" si="26"/>
        <v>1942</v>
      </c>
      <c r="B258" s="388">
        <v>15341</v>
      </c>
      <c r="C258" s="393">
        <v>738.93548387096769</v>
      </c>
      <c r="D258" s="391">
        <f t="shared" si="27"/>
        <v>45.435371900826446</v>
      </c>
      <c r="I258" s="90"/>
      <c r="J258" s="90"/>
      <c r="K258" s="90"/>
      <c r="L258" s="90"/>
    </row>
    <row r="259" spans="1:12">
      <c r="A259" s="65">
        <f t="shared" si="26"/>
        <v>1942</v>
      </c>
      <c r="B259" s="388">
        <v>15372</v>
      </c>
      <c r="C259" s="393">
        <v>1500.4516129032259</v>
      </c>
      <c r="D259" s="391">
        <f t="shared" si="27"/>
        <v>92.259173553719009</v>
      </c>
      <c r="I259" s="90"/>
      <c r="J259" s="90"/>
      <c r="K259" s="90"/>
      <c r="L259" s="90"/>
    </row>
    <row r="260" spans="1:12">
      <c r="A260" s="65">
        <f t="shared" si="26"/>
        <v>1942</v>
      </c>
      <c r="B260" s="388">
        <v>15400</v>
      </c>
      <c r="C260" s="393">
        <v>1587.4285714285713</v>
      </c>
      <c r="D260" s="391">
        <f t="shared" si="27"/>
        <v>88.161322314049585</v>
      </c>
      <c r="I260" s="90"/>
      <c r="J260" s="90"/>
      <c r="K260" s="90"/>
      <c r="L260" s="90"/>
    </row>
    <row r="261" spans="1:12">
      <c r="A261" s="65">
        <f t="shared" si="26"/>
        <v>1942</v>
      </c>
      <c r="B261" s="388">
        <v>15431</v>
      </c>
      <c r="C261" s="393">
        <v>1037.258064516129</v>
      </c>
      <c r="D261" s="391">
        <f t="shared" si="27"/>
        <v>63.778512396694218</v>
      </c>
      <c r="I261" s="90"/>
      <c r="J261" s="90"/>
      <c r="K261" s="90"/>
      <c r="L261" s="90"/>
    </row>
    <row r="262" spans="1:12">
      <c r="A262" s="65">
        <f t="shared" si="26"/>
        <v>1942</v>
      </c>
      <c r="B262" s="388">
        <v>15461</v>
      </c>
      <c r="C262" s="393">
        <v>2524.3333333333335</v>
      </c>
      <c r="D262" s="391">
        <f t="shared" si="27"/>
        <v>150.20826446280992</v>
      </c>
      <c r="I262" s="90"/>
      <c r="J262" s="90"/>
      <c r="K262" s="90"/>
      <c r="L262" s="90"/>
    </row>
    <row r="263" spans="1:12">
      <c r="A263" s="65">
        <f t="shared" si="26"/>
        <v>1942</v>
      </c>
      <c r="B263" s="388">
        <v>15492</v>
      </c>
      <c r="C263" s="393">
        <v>3249.0322580645161</v>
      </c>
      <c r="D263" s="391">
        <f t="shared" si="27"/>
        <v>199.77520661157024</v>
      </c>
      <c r="I263" s="90"/>
      <c r="J263" s="90"/>
      <c r="K263" s="90"/>
      <c r="L263" s="90"/>
    </row>
    <row r="264" spans="1:12">
      <c r="A264" s="65">
        <f t="shared" si="26"/>
        <v>1942</v>
      </c>
      <c r="B264" s="388">
        <v>15522</v>
      </c>
      <c r="C264" s="393">
        <v>3353.6666666666665</v>
      </c>
      <c r="D264" s="391">
        <f t="shared" si="27"/>
        <v>199.55702479338842</v>
      </c>
      <c r="I264" s="90"/>
      <c r="J264" s="90"/>
      <c r="K264" s="90"/>
      <c r="L264" s="90"/>
    </row>
    <row r="265" spans="1:12">
      <c r="A265" s="65">
        <f t="shared" si="26"/>
        <v>1942</v>
      </c>
      <c r="B265" s="388">
        <v>15553</v>
      </c>
      <c r="C265" s="393">
        <v>682.45161290322585</v>
      </c>
      <c r="D265" s="391">
        <f t="shared" si="27"/>
        <v>41.96231404958678</v>
      </c>
      <c r="I265" s="90"/>
      <c r="J265" s="90"/>
      <c r="K265" s="90"/>
      <c r="L265" s="90"/>
    </row>
    <row r="266" spans="1:12">
      <c r="A266" s="65">
        <f t="shared" si="26"/>
        <v>1942</v>
      </c>
      <c r="B266" s="388">
        <v>15584</v>
      </c>
      <c r="C266" s="393">
        <v>54.677419354838712</v>
      </c>
      <c r="D266" s="391">
        <f t="shared" si="27"/>
        <v>3.3619834710743803</v>
      </c>
      <c r="I266" s="90"/>
      <c r="J266" s="90"/>
      <c r="K266" s="90"/>
      <c r="L266" s="90"/>
    </row>
    <row r="267" spans="1:12">
      <c r="A267" s="65">
        <f t="shared" si="26"/>
        <v>1942</v>
      </c>
      <c r="B267" s="388">
        <v>15614</v>
      </c>
      <c r="C267" s="393">
        <v>41.866666666666667</v>
      </c>
      <c r="D267" s="391">
        <f t="shared" si="27"/>
        <v>2.4912396694214878</v>
      </c>
      <c r="I267" s="90"/>
      <c r="J267" s="90"/>
      <c r="K267" s="90"/>
      <c r="L267" s="90"/>
    </row>
    <row r="268" spans="1:12">
      <c r="A268" s="65">
        <f t="shared" si="26"/>
        <v>1943</v>
      </c>
      <c r="B268" s="388">
        <v>15645</v>
      </c>
      <c r="C268" s="393">
        <v>17.416129032258063</v>
      </c>
      <c r="D268" s="391">
        <f t="shared" si="27"/>
        <v>1.0708760330578511</v>
      </c>
      <c r="I268" s="90"/>
      <c r="J268" s="90"/>
      <c r="K268" s="90"/>
      <c r="L268" s="90"/>
    </row>
    <row r="269" spans="1:12">
      <c r="A269" s="65">
        <f t="shared" si="26"/>
        <v>1943</v>
      </c>
      <c r="B269" s="388">
        <v>15675</v>
      </c>
      <c r="C269" s="393">
        <v>490.03333333333336</v>
      </c>
      <c r="D269" s="391">
        <f t="shared" si="27"/>
        <v>29.159008264462809</v>
      </c>
      <c r="I269" s="90"/>
      <c r="J269" s="90"/>
      <c r="K269" s="90"/>
      <c r="L269" s="90"/>
    </row>
    <row r="270" spans="1:12">
      <c r="A270" s="65">
        <f t="shared" si="26"/>
        <v>1943</v>
      </c>
      <c r="B270" s="388">
        <v>15706</v>
      </c>
      <c r="C270" s="393">
        <v>866.25806451612902</v>
      </c>
      <c r="D270" s="391">
        <f t="shared" si="27"/>
        <v>53.264132231404957</v>
      </c>
      <c r="I270" s="90"/>
      <c r="J270" s="90"/>
      <c r="K270" s="90"/>
      <c r="L270" s="90"/>
    </row>
    <row r="271" spans="1:12">
      <c r="A271" s="65">
        <f t="shared" si="26"/>
        <v>1943</v>
      </c>
      <c r="B271" s="388">
        <v>15737</v>
      </c>
      <c r="C271" s="393">
        <v>2011.741935483871</v>
      </c>
      <c r="D271" s="391">
        <f t="shared" si="27"/>
        <v>123.69719008264462</v>
      </c>
      <c r="I271" s="90"/>
      <c r="J271" s="90"/>
      <c r="K271" s="90"/>
      <c r="L271" s="90"/>
    </row>
    <row r="272" spans="1:12">
      <c r="A272" s="65">
        <f t="shared" si="26"/>
        <v>1943</v>
      </c>
      <c r="B272" s="388">
        <v>15765</v>
      </c>
      <c r="C272" s="393">
        <v>1447.5</v>
      </c>
      <c r="D272" s="391">
        <f t="shared" si="27"/>
        <v>80.390082644628094</v>
      </c>
      <c r="I272" s="90"/>
      <c r="J272" s="90"/>
      <c r="K272" s="90"/>
      <c r="L272" s="90"/>
    </row>
    <row r="273" spans="1:12">
      <c r="A273" s="65">
        <f t="shared" ref="A273:A336" si="28">IF(MONTH(B273)&gt;9,YEAR(B273)+1,YEAR(B273))</f>
        <v>1943</v>
      </c>
      <c r="B273" s="388">
        <v>15796</v>
      </c>
      <c r="C273" s="393">
        <v>3366.7741935483873</v>
      </c>
      <c r="D273" s="391">
        <f t="shared" ref="D273:D336" si="29">IF(C273&lt;&gt;-901,C273*DAY(B273)*24*60*60/(220*22*9*1000),-901)</f>
        <v>207.01487603305785</v>
      </c>
      <c r="I273" s="90"/>
      <c r="J273" s="90"/>
      <c r="K273" s="90"/>
      <c r="L273" s="90"/>
    </row>
    <row r="274" spans="1:12">
      <c r="A274" s="65">
        <f t="shared" si="28"/>
        <v>1943</v>
      </c>
      <c r="B274" s="388">
        <v>15826</v>
      </c>
      <c r="C274" s="393">
        <v>2915.3333333333335</v>
      </c>
      <c r="D274" s="391">
        <f t="shared" si="29"/>
        <v>173.47438016528926</v>
      </c>
      <c r="I274" s="90"/>
      <c r="J274" s="90"/>
      <c r="K274" s="90"/>
      <c r="L274" s="90"/>
    </row>
    <row r="275" spans="1:12">
      <c r="A275" s="65">
        <f t="shared" si="28"/>
        <v>1943</v>
      </c>
      <c r="B275" s="388">
        <v>15857</v>
      </c>
      <c r="C275" s="393">
        <v>2639.6774193548385</v>
      </c>
      <c r="D275" s="391">
        <f t="shared" si="29"/>
        <v>162.30743801652892</v>
      </c>
      <c r="I275" s="90"/>
      <c r="J275" s="90"/>
      <c r="K275" s="90"/>
      <c r="L275" s="90"/>
    </row>
    <row r="276" spans="1:12">
      <c r="A276" s="65">
        <f t="shared" si="28"/>
        <v>1943</v>
      </c>
      <c r="B276" s="388">
        <v>15887</v>
      </c>
      <c r="C276" s="393">
        <v>1526.5666666666666</v>
      </c>
      <c r="D276" s="391">
        <f t="shared" si="29"/>
        <v>90.837024793388423</v>
      </c>
      <c r="I276" s="90"/>
      <c r="J276" s="90"/>
      <c r="K276" s="90"/>
      <c r="L276" s="90"/>
    </row>
    <row r="277" spans="1:12">
      <c r="A277" s="65">
        <f t="shared" si="28"/>
        <v>1943</v>
      </c>
      <c r="B277" s="388">
        <v>15918</v>
      </c>
      <c r="C277" s="393">
        <v>348.35483870967744</v>
      </c>
      <c r="D277" s="391">
        <f t="shared" si="29"/>
        <v>21.419504132231406</v>
      </c>
      <c r="I277" s="90"/>
      <c r="J277" s="90"/>
      <c r="K277" s="90"/>
      <c r="L277" s="90"/>
    </row>
    <row r="278" spans="1:12">
      <c r="A278" s="65">
        <f t="shared" si="28"/>
        <v>1943</v>
      </c>
      <c r="B278" s="388">
        <v>15949</v>
      </c>
      <c r="C278" s="393">
        <v>22.451612903225808</v>
      </c>
      <c r="D278" s="391">
        <f t="shared" si="29"/>
        <v>1.380495867768595</v>
      </c>
      <c r="I278" s="90"/>
      <c r="J278" s="90"/>
      <c r="K278" s="90"/>
      <c r="L278" s="90"/>
    </row>
    <row r="279" spans="1:12">
      <c r="A279" s="65">
        <f t="shared" si="28"/>
        <v>1943</v>
      </c>
      <c r="B279" s="388">
        <v>15979</v>
      </c>
      <c r="C279" s="393">
        <v>9.5333333333333332</v>
      </c>
      <c r="D279" s="391">
        <f t="shared" si="29"/>
        <v>0.56727272727272726</v>
      </c>
      <c r="I279" s="90"/>
      <c r="J279" s="90"/>
      <c r="K279" s="90"/>
      <c r="L279" s="90"/>
    </row>
    <row r="280" spans="1:12">
      <c r="A280" s="65">
        <f t="shared" si="28"/>
        <v>1944</v>
      </c>
      <c r="B280" s="388">
        <v>16010</v>
      </c>
      <c r="C280" s="393">
        <v>15.129032258064516</v>
      </c>
      <c r="D280" s="391">
        <f t="shared" si="29"/>
        <v>0.9302479338842975</v>
      </c>
      <c r="I280" s="90"/>
      <c r="J280" s="90"/>
      <c r="K280" s="90"/>
      <c r="L280" s="90"/>
    </row>
    <row r="281" spans="1:12">
      <c r="A281" s="65">
        <f t="shared" si="28"/>
        <v>1944</v>
      </c>
      <c r="B281" s="388">
        <v>16040</v>
      </c>
      <c r="C281" s="393">
        <v>16.633333333333333</v>
      </c>
      <c r="D281" s="391">
        <f t="shared" si="29"/>
        <v>0.98975206611570243</v>
      </c>
      <c r="I281" s="90"/>
      <c r="J281" s="90"/>
      <c r="K281" s="90"/>
      <c r="L281" s="90"/>
    </row>
    <row r="282" spans="1:12">
      <c r="A282" s="65">
        <f t="shared" si="28"/>
        <v>1944</v>
      </c>
      <c r="B282" s="388">
        <v>16071</v>
      </c>
      <c r="C282" s="393">
        <v>42.612903225806448</v>
      </c>
      <c r="D282" s="391">
        <f t="shared" si="29"/>
        <v>2.6201652892561982</v>
      </c>
      <c r="I282" s="90"/>
      <c r="J282" s="90"/>
      <c r="K282" s="90"/>
      <c r="L282" s="90"/>
    </row>
    <row r="283" spans="1:12">
      <c r="A283" s="65">
        <f t="shared" si="28"/>
        <v>1944</v>
      </c>
      <c r="B283" s="388">
        <v>16102</v>
      </c>
      <c r="C283" s="393">
        <v>100.06451612903226</v>
      </c>
      <c r="D283" s="391">
        <f t="shared" si="29"/>
        <v>6.1527272727272724</v>
      </c>
      <c r="I283" s="90"/>
      <c r="J283" s="90"/>
      <c r="K283" s="90"/>
      <c r="L283" s="90"/>
    </row>
    <row r="284" spans="1:12">
      <c r="A284" s="65">
        <f t="shared" si="28"/>
        <v>1944</v>
      </c>
      <c r="B284" s="388">
        <v>16131</v>
      </c>
      <c r="C284" s="393">
        <v>205.62068965517241</v>
      </c>
      <c r="D284" s="391">
        <f t="shared" si="29"/>
        <v>11.827438016528925</v>
      </c>
      <c r="I284" s="90"/>
      <c r="J284" s="90"/>
      <c r="K284" s="90"/>
      <c r="L284" s="90"/>
    </row>
    <row r="285" spans="1:12">
      <c r="A285" s="65">
        <f t="shared" si="28"/>
        <v>1944</v>
      </c>
      <c r="B285" s="388">
        <v>16162</v>
      </c>
      <c r="C285" s="393">
        <v>575.19354838709683</v>
      </c>
      <c r="D285" s="391">
        <f t="shared" si="29"/>
        <v>35.367272727272727</v>
      </c>
      <c r="I285" s="90"/>
      <c r="J285" s="90"/>
      <c r="K285" s="90"/>
      <c r="L285" s="90"/>
    </row>
    <row r="286" spans="1:12">
      <c r="A286" s="65">
        <f t="shared" si="28"/>
        <v>1944</v>
      </c>
      <c r="B286" s="388">
        <v>16192</v>
      </c>
      <c r="C286" s="393">
        <v>873.76666666666665</v>
      </c>
      <c r="D286" s="391">
        <f t="shared" si="29"/>
        <v>51.992727272727272</v>
      </c>
      <c r="I286" s="90"/>
      <c r="J286" s="90"/>
      <c r="K286" s="90"/>
      <c r="L286" s="90"/>
    </row>
    <row r="287" spans="1:12">
      <c r="A287" s="65">
        <f t="shared" si="28"/>
        <v>1944</v>
      </c>
      <c r="B287" s="388">
        <v>16223</v>
      </c>
      <c r="C287" s="393">
        <v>2386.1290322580644</v>
      </c>
      <c r="D287" s="391">
        <f t="shared" si="29"/>
        <v>146.71735537190082</v>
      </c>
      <c r="I287" s="90"/>
      <c r="J287" s="90"/>
      <c r="K287" s="90"/>
      <c r="L287" s="90"/>
    </row>
    <row r="288" spans="1:12">
      <c r="A288" s="65">
        <f t="shared" si="28"/>
        <v>1944</v>
      </c>
      <c r="B288" s="388">
        <v>16253</v>
      </c>
      <c r="C288" s="393">
        <v>1011.0333333333333</v>
      </c>
      <c r="D288" s="391">
        <f t="shared" si="29"/>
        <v>60.160661157024791</v>
      </c>
      <c r="I288" s="90"/>
      <c r="J288" s="90"/>
      <c r="K288" s="90"/>
      <c r="L288" s="90"/>
    </row>
    <row r="289" spans="1:12">
      <c r="A289" s="65">
        <f t="shared" si="28"/>
        <v>1944</v>
      </c>
      <c r="B289" s="388">
        <v>16284</v>
      </c>
      <c r="C289" s="393">
        <v>140.12903225806451</v>
      </c>
      <c r="D289" s="391">
        <f t="shared" si="29"/>
        <v>8.6161983471074386</v>
      </c>
      <c r="I289" s="90"/>
      <c r="J289" s="90"/>
      <c r="K289" s="90"/>
      <c r="L289" s="90"/>
    </row>
    <row r="290" spans="1:12">
      <c r="A290" s="65">
        <f t="shared" si="28"/>
        <v>1944</v>
      </c>
      <c r="B290" s="388">
        <v>16315</v>
      </c>
      <c r="C290" s="393">
        <v>19.387096774193548</v>
      </c>
      <c r="D290" s="391">
        <f t="shared" si="29"/>
        <v>1.1920661157024794</v>
      </c>
      <c r="I290" s="90"/>
      <c r="J290" s="90"/>
      <c r="K290" s="90"/>
      <c r="L290" s="90"/>
    </row>
    <row r="291" spans="1:12">
      <c r="A291" s="65">
        <f t="shared" si="28"/>
        <v>1944</v>
      </c>
      <c r="B291" s="388">
        <v>16345</v>
      </c>
      <c r="C291" s="393">
        <v>16.233333333333334</v>
      </c>
      <c r="D291" s="391">
        <f t="shared" si="29"/>
        <v>0.96595041322314046</v>
      </c>
      <c r="I291" s="90"/>
      <c r="J291" s="90"/>
      <c r="K291" s="90"/>
      <c r="L291" s="90"/>
    </row>
    <row r="292" spans="1:12">
      <c r="A292" s="65">
        <f t="shared" si="28"/>
        <v>1945</v>
      </c>
      <c r="B292" s="388">
        <v>16376</v>
      </c>
      <c r="C292" s="393">
        <v>26.35483870967742</v>
      </c>
      <c r="D292" s="391">
        <f t="shared" si="29"/>
        <v>1.620495867768595</v>
      </c>
      <c r="I292" s="90"/>
      <c r="J292" s="90"/>
      <c r="K292" s="90"/>
      <c r="L292" s="90"/>
    </row>
    <row r="293" spans="1:12">
      <c r="A293" s="65">
        <f t="shared" si="28"/>
        <v>1945</v>
      </c>
      <c r="B293" s="388">
        <v>16406</v>
      </c>
      <c r="C293" s="393">
        <v>386.73333333333335</v>
      </c>
      <c r="D293" s="391">
        <f t="shared" si="29"/>
        <v>23.012231404958676</v>
      </c>
      <c r="I293" s="90"/>
      <c r="J293" s="90"/>
      <c r="K293" s="90"/>
      <c r="L293" s="90"/>
    </row>
    <row r="294" spans="1:12">
      <c r="A294" s="65">
        <f t="shared" si="28"/>
        <v>1945</v>
      </c>
      <c r="B294" s="388">
        <v>16437</v>
      </c>
      <c r="C294" s="393">
        <v>335.38709677419354</v>
      </c>
      <c r="D294" s="391">
        <f t="shared" si="29"/>
        <v>20.622148760330578</v>
      </c>
      <c r="I294" s="90"/>
      <c r="J294" s="90"/>
      <c r="K294" s="90"/>
      <c r="L294" s="90"/>
    </row>
    <row r="295" spans="1:12">
      <c r="A295" s="65">
        <f t="shared" si="28"/>
        <v>1945</v>
      </c>
      <c r="B295" s="388">
        <v>16468</v>
      </c>
      <c r="C295" s="393">
        <v>258.41935483870969</v>
      </c>
      <c r="D295" s="391">
        <f t="shared" si="29"/>
        <v>15.889586776859506</v>
      </c>
      <c r="I295" s="90"/>
      <c r="J295" s="90"/>
      <c r="K295" s="90"/>
      <c r="L295" s="90"/>
    </row>
    <row r="296" spans="1:12">
      <c r="A296" s="65">
        <f t="shared" si="28"/>
        <v>1945</v>
      </c>
      <c r="B296" s="388">
        <v>16496</v>
      </c>
      <c r="C296" s="393">
        <v>2034.7142857142858</v>
      </c>
      <c r="D296" s="391">
        <f t="shared" si="29"/>
        <v>113.00231404958677</v>
      </c>
      <c r="I296" s="90"/>
      <c r="J296" s="90"/>
      <c r="K296" s="90"/>
      <c r="L296" s="90"/>
    </row>
    <row r="297" spans="1:12">
      <c r="A297" s="65">
        <f t="shared" si="28"/>
        <v>1945</v>
      </c>
      <c r="B297" s="388">
        <v>16527</v>
      </c>
      <c r="C297" s="393">
        <v>887.54838709677415</v>
      </c>
      <c r="D297" s="391">
        <f t="shared" si="29"/>
        <v>54.57322314049587</v>
      </c>
      <c r="I297" s="90"/>
      <c r="J297" s="90"/>
      <c r="K297" s="90"/>
      <c r="L297" s="90"/>
    </row>
    <row r="298" spans="1:12">
      <c r="A298" s="65">
        <f t="shared" si="28"/>
        <v>1945</v>
      </c>
      <c r="B298" s="388">
        <v>16557</v>
      </c>
      <c r="C298" s="393">
        <v>1947.2</v>
      </c>
      <c r="D298" s="391">
        <f t="shared" si="29"/>
        <v>115.86644628099174</v>
      </c>
      <c r="I298" s="90"/>
      <c r="J298" s="90"/>
      <c r="K298" s="90"/>
      <c r="L298" s="90"/>
    </row>
    <row r="299" spans="1:12">
      <c r="A299" s="65">
        <f t="shared" si="28"/>
        <v>1945</v>
      </c>
      <c r="B299" s="388">
        <v>16588</v>
      </c>
      <c r="C299" s="393">
        <v>3045.483870967742</v>
      </c>
      <c r="D299" s="391">
        <f t="shared" si="29"/>
        <v>187.2595041322314</v>
      </c>
      <c r="I299" s="90"/>
      <c r="J299" s="90"/>
      <c r="K299" s="90"/>
      <c r="L299" s="90"/>
    </row>
    <row r="300" spans="1:12">
      <c r="A300" s="65">
        <f t="shared" si="28"/>
        <v>1945</v>
      </c>
      <c r="B300" s="388">
        <v>16618</v>
      </c>
      <c r="C300" s="393">
        <v>1916.6</v>
      </c>
      <c r="D300" s="391">
        <f t="shared" si="29"/>
        <v>114.04561983471075</v>
      </c>
      <c r="I300" s="90"/>
      <c r="J300" s="90"/>
      <c r="K300" s="90"/>
      <c r="L300" s="90"/>
    </row>
    <row r="301" spans="1:12">
      <c r="A301" s="65">
        <f t="shared" si="28"/>
        <v>1945</v>
      </c>
      <c r="B301" s="388">
        <v>16649</v>
      </c>
      <c r="C301" s="393">
        <v>322.64516129032256</v>
      </c>
      <c r="D301" s="391">
        <f t="shared" si="29"/>
        <v>19.838677685950412</v>
      </c>
      <c r="I301" s="90"/>
      <c r="J301" s="90"/>
      <c r="K301" s="90"/>
      <c r="L301" s="90"/>
    </row>
    <row r="302" spans="1:12">
      <c r="A302" s="65">
        <f t="shared" si="28"/>
        <v>1945</v>
      </c>
      <c r="B302" s="388">
        <v>16680</v>
      </c>
      <c r="C302" s="393">
        <v>18.548387096774192</v>
      </c>
      <c r="D302" s="391">
        <f t="shared" si="29"/>
        <v>1.140495867768595</v>
      </c>
      <c r="I302" s="90"/>
      <c r="J302" s="90"/>
      <c r="K302" s="90"/>
      <c r="L302" s="90"/>
    </row>
    <row r="303" spans="1:12">
      <c r="A303" s="65">
        <f t="shared" si="28"/>
        <v>1945</v>
      </c>
      <c r="B303" s="388">
        <v>16710</v>
      </c>
      <c r="C303" s="393">
        <v>19.2</v>
      </c>
      <c r="D303" s="391">
        <f t="shared" si="29"/>
        <v>1.1424793388429753</v>
      </c>
      <c r="I303" s="90"/>
      <c r="J303" s="90"/>
      <c r="K303" s="90"/>
      <c r="L303" s="90"/>
    </row>
    <row r="304" spans="1:12">
      <c r="A304" s="65">
        <f t="shared" si="28"/>
        <v>1946</v>
      </c>
      <c r="B304" s="388">
        <v>16741</v>
      </c>
      <c r="C304" s="393">
        <v>124.29032258064517</v>
      </c>
      <c r="D304" s="391">
        <f t="shared" si="29"/>
        <v>7.6423140495867772</v>
      </c>
      <c r="I304" s="90"/>
      <c r="J304" s="90"/>
      <c r="K304" s="90"/>
      <c r="L304" s="90"/>
    </row>
    <row r="305" spans="1:12">
      <c r="A305" s="65">
        <f t="shared" si="28"/>
        <v>1946</v>
      </c>
      <c r="B305" s="388">
        <v>16771</v>
      </c>
      <c r="C305" s="393">
        <v>373.7</v>
      </c>
      <c r="D305" s="391">
        <f t="shared" si="29"/>
        <v>22.236694214876032</v>
      </c>
      <c r="I305" s="90"/>
      <c r="J305" s="90"/>
      <c r="K305" s="90"/>
      <c r="L305" s="90"/>
    </row>
    <row r="306" spans="1:12">
      <c r="A306" s="65">
        <f t="shared" si="28"/>
        <v>1946</v>
      </c>
      <c r="B306" s="388">
        <v>16802</v>
      </c>
      <c r="C306" s="393">
        <v>1523.258064516129</v>
      </c>
      <c r="D306" s="391">
        <f t="shared" si="29"/>
        <v>93.661487603305787</v>
      </c>
      <c r="I306" s="90"/>
      <c r="J306" s="90"/>
      <c r="K306" s="90"/>
      <c r="L306" s="90"/>
    </row>
    <row r="307" spans="1:12">
      <c r="A307" s="65">
        <f t="shared" si="28"/>
        <v>1946</v>
      </c>
      <c r="B307" s="388">
        <v>16833</v>
      </c>
      <c r="C307" s="393">
        <v>1010.4516129032259</v>
      </c>
      <c r="D307" s="391">
        <f t="shared" si="29"/>
        <v>62.130247933884299</v>
      </c>
      <c r="I307" s="90"/>
      <c r="J307" s="90"/>
      <c r="K307" s="90"/>
      <c r="L307" s="90"/>
    </row>
    <row r="308" spans="1:12">
      <c r="A308" s="65">
        <f t="shared" si="28"/>
        <v>1946</v>
      </c>
      <c r="B308" s="388">
        <v>16861</v>
      </c>
      <c r="C308" s="393">
        <v>637.46428571428567</v>
      </c>
      <c r="D308" s="391">
        <f t="shared" si="29"/>
        <v>35.402975206611572</v>
      </c>
      <c r="I308" s="90"/>
      <c r="J308" s="90"/>
      <c r="K308" s="90"/>
      <c r="L308" s="90"/>
    </row>
    <row r="309" spans="1:12">
      <c r="A309" s="65">
        <f t="shared" si="28"/>
        <v>1946</v>
      </c>
      <c r="B309" s="388">
        <v>16892</v>
      </c>
      <c r="C309" s="393">
        <v>1422.5806451612902</v>
      </c>
      <c r="D309" s="391">
        <f t="shared" si="29"/>
        <v>87.471074380165291</v>
      </c>
      <c r="I309" s="90"/>
      <c r="J309" s="90"/>
      <c r="K309" s="90"/>
      <c r="L309" s="90"/>
    </row>
    <row r="310" spans="1:12">
      <c r="A310" s="65">
        <f t="shared" si="28"/>
        <v>1946</v>
      </c>
      <c r="B310" s="388">
        <v>16922</v>
      </c>
      <c r="C310" s="393">
        <v>2543.3333333333335</v>
      </c>
      <c r="D310" s="391">
        <f t="shared" si="29"/>
        <v>151.3388429752066</v>
      </c>
      <c r="I310" s="90"/>
      <c r="J310" s="90"/>
      <c r="K310" s="90"/>
      <c r="L310" s="90"/>
    </row>
    <row r="311" spans="1:12">
      <c r="A311" s="65">
        <f t="shared" si="28"/>
        <v>1946</v>
      </c>
      <c r="B311" s="388">
        <v>16953</v>
      </c>
      <c r="C311" s="393">
        <v>3178.7096774193546</v>
      </c>
      <c r="D311" s="391">
        <f t="shared" si="29"/>
        <v>195.45123966942148</v>
      </c>
      <c r="I311" s="90"/>
      <c r="J311" s="90"/>
      <c r="K311" s="90"/>
      <c r="L311" s="90"/>
    </row>
    <row r="312" spans="1:12">
      <c r="A312" s="65">
        <f t="shared" si="28"/>
        <v>1946</v>
      </c>
      <c r="B312" s="388">
        <v>16983</v>
      </c>
      <c r="C312" s="393">
        <v>1221.7</v>
      </c>
      <c r="D312" s="391">
        <f t="shared" si="29"/>
        <v>72.69619834710744</v>
      </c>
      <c r="I312" s="90"/>
      <c r="J312" s="90"/>
      <c r="K312" s="90"/>
      <c r="L312" s="90"/>
    </row>
    <row r="313" spans="1:12">
      <c r="A313" s="65">
        <f t="shared" si="28"/>
        <v>1946</v>
      </c>
      <c r="B313" s="388">
        <v>17014</v>
      </c>
      <c r="C313" s="393">
        <v>134.83870967741936</v>
      </c>
      <c r="D313" s="391">
        <f t="shared" si="29"/>
        <v>8.290909090909091</v>
      </c>
      <c r="I313" s="90"/>
      <c r="J313" s="90"/>
      <c r="K313" s="90"/>
      <c r="L313" s="90"/>
    </row>
    <row r="314" spans="1:12">
      <c r="A314" s="65">
        <f t="shared" si="28"/>
        <v>1946</v>
      </c>
      <c r="B314" s="388">
        <v>17045</v>
      </c>
      <c r="C314" s="393">
        <v>22.612903225806452</v>
      </c>
      <c r="D314" s="391">
        <f t="shared" si="29"/>
        <v>1.3904132231404958</v>
      </c>
      <c r="I314" s="90"/>
      <c r="J314" s="90"/>
      <c r="K314" s="90"/>
      <c r="L314" s="90"/>
    </row>
    <row r="315" spans="1:12">
      <c r="A315" s="65">
        <f t="shared" si="28"/>
        <v>1946</v>
      </c>
      <c r="B315" s="388">
        <v>17075</v>
      </c>
      <c r="C315" s="393">
        <v>31.366666666666667</v>
      </c>
      <c r="D315" s="391">
        <f t="shared" si="29"/>
        <v>1.8664462809917355</v>
      </c>
      <c r="I315" s="90"/>
      <c r="J315" s="90"/>
      <c r="K315" s="90"/>
      <c r="L315" s="90"/>
    </row>
    <row r="316" spans="1:12">
      <c r="A316" s="65">
        <f t="shared" si="28"/>
        <v>1947</v>
      </c>
      <c r="B316" s="388">
        <v>17106</v>
      </c>
      <c r="C316" s="393">
        <v>59.903225806451616</v>
      </c>
      <c r="D316" s="391">
        <f t="shared" si="29"/>
        <v>3.683305785123967</v>
      </c>
      <c r="I316" s="90"/>
      <c r="J316" s="90"/>
      <c r="K316" s="90"/>
      <c r="L316" s="90"/>
    </row>
    <row r="317" spans="1:12">
      <c r="A317" s="65">
        <f t="shared" si="28"/>
        <v>1947</v>
      </c>
      <c r="B317" s="388">
        <v>17136</v>
      </c>
      <c r="C317" s="393">
        <v>245.3</v>
      </c>
      <c r="D317" s="391">
        <f t="shared" si="29"/>
        <v>14.596363636363636</v>
      </c>
      <c r="I317" s="90"/>
      <c r="J317" s="90"/>
      <c r="K317" s="90"/>
      <c r="L317" s="90"/>
    </row>
    <row r="318" spans="1:12">
      <c r="A318" s="65">
        <f t="shared" si="28"/>
        <v>1947</v>
      </c>
      <c r="B318" s="388">
        <v>17167</v>
      </c>
      <c r="C318" s="393">
        <v>232.03225806451613</v>
      </c>
      <c r="D318" s="391">
        <f t="shared" si="29"/>
        <v>14.267107438016529</v>
      </c>
      <c r="I318" s="90"/>
      <c r="J318" s="90"/>
      <c r="K318" s="90"/>
      <c r="L318" s="90"/>
    </row>
    <row r="319" spans="1:12">
      <c r="A319" s="65">
        <f t="shared" si="28"/>
        <v>1947</v>
      </c>
      <c r="B319" s="388">
        <v>17198</v>
      </c>
      <c r="C319" s="393">
        <v>107.96774193548387</v>
      </c>
      <c r="D319" s="391">
        <f t="shared" si="29"/>
        <v>6.6386776859504133</v>
      </c>
      <c r="I319" s="90"/>
      <c r="J319" s="90"/>
      <c r="K319" s="90"/>
      <c r="L319" s="90"/>
    </row>
    <row r="320" spans="1:12">
      <c r="A320" s="65">
        <f t="shared" si="28"/>
        <v>1947</v>
      </c>
      <c r="B320" s="388">
        <v>17226</v>
      </c>
      <c r="C320" s="393">
        <v>547</v>
      </c>
      <c r="D320" s="391">
        <f t="shared" si="29"/>
        <v>30.378842975206613</v>
      </c>
      <c r="I320" s="90"/>
      <c r="J320" s="90"/>
      <c r="K320" s="90"/>
      <c r="L320" s="90"/>
    </row>
    <row r="321" spans="1:12">
      <c r="A321" s="65">
        <f t="shared" si="28"/>
        <v>1947</v>
      </c>
      <c r="B321" s="388">
        <v>17257</v>
      </c>
      <c r="C321" s="393">
        <v>1021.5483870967741</v>
      </c>
      <c r="D321" s="391">
        <f t="shared" si="29"/>
        <v>62.812561983471078</v>
      </c>
      <c r="I321" s="90"/>
      <c r="J321" s="90"/>
      <c r="K321" s="90"/>
      <c r="L321" s="90"/>
    </row>
    <row r="322" spans="1:12">
      <c r="A322" s="65">
        <f t="shared" si="28"/>
        <v>1947</v>
      </c>
      <c r="B322" s="388">
        <v>17287</v>
      </c>
      <c r="C322" s="393">
        <v>1272.2</v>
      </c>
      <c r="D322" s="391">
        <f t="shared" si="29"/>
        <v>75.701157024793389</v>
      </c>
      <c r="I322" s="90"/>
      <c r="J322" s="90"/>
      <c r="K322" s="90"/>
      <c r="L322" s="90"/>
    </row>
    <row r="323" spans="1:12">
      <c r="A323" s="65">
        <f t="shared" si="28"/>
        <v>1947</v>
      </c>
      <c r="B323" s="388">
        <v>17318</v>
      </c>
      <c r="C323" s="393">
        <v>1457</v>
      </c>
      <c r="D323" s="391">
        <f t="shared" si="29"/>
        <v>89.587438016528921</v>
      </c>
      <c r="I323" s="90"/>
      <c r="J323" s="90"/>
      <c r="K323" s="90"/>
      <c r="L323" s="90"/>
    </row>
    <row r="324" spans="1:12">
      <c r="A324" s="65">
        <f t="shared" si="28"/>
        <v>1947</v>
      </c>
      <c r="B324" s="388">
        <v>17348</v>
      </c>
      <c r="C324" s="393">
        <v>361.76666666666665</v>
      </c>
      <c r="D324" s="391">
        <f t="shared" si="29"/>
        <v>21.526611570247933</v>
      </c>
      <c r="I324" s="90"/>
      <c r="J324" s="90"/>
      <c r="K324" s="90"/>
      <c r="L324" s="90"/>
    </row>
    <row r="325" spans="1:12">
      <c r="A325" s="65">
        <f t="shared" si="28"/>
        <v>1947</v>
      </c>
      <c r="B325" s="388">
        <v>17379</v>
      </c>
      <c r="C325" s="393">
        <v>22.93548387096774</v>
      </c>
      <c r="D325" s="391">
        <f t="shared" si="29"/>
        <v>1.4102479338842975</v>
      </c>
      <c r="I325" s="90"/>
      <c r="J325" s="90"/>
      <c r="K325" s="90"/>
      <c r="L325" s="90"/>
    </row>
    <row r="326" spans="1:12">
      <c r="A326" s="65">
        <f t="shared" si="28"/>
        <v>1947</v>
      </c>
      <c r="B326" s="388">
        <v>17410</v>
      </c>
      <c r="C326" s="393">
        <v>16.967741935483872</v>
      </c>
      <c r="D326" s="391">
        <f t="shared" si="29"/>
        <v>1.0433057851239669</v>
      </c>
      <c r="I326" s="90"/>
      <c r="J326" s="90"/>
      <c r="K326" s="90"/>
      <c r="L326" s="90"/>
    </row>
    <row r="327" spans="1:12">
      <c r="A327" s="65">
        <f t="shared" si="28"/>
        <v>1947</v>
      </c>
      <c r="B327" s="388">
        <v>17440</v>
      </c>
      <c r="C327" s="393">
        <v>16.066666666666666</v>
      </c>
      <c r="D327" s="391">
        <f t="shared" si="29"/>
        <v>0.95603305785123971</v>
      </c>
      <c r="I327" s="90"/>
      <c r="J327" s="90"/>
      <c r="K327" s="90"/>
      <c r="L327" s="90"/>
    </row>
    <row r="328" spans="1:12">
      <c r="A328" s="65">
        <f t="shared" si="28"/>
        <v>1948</v>
      </c>
      <c r="B328" s="388">
        <v>17471</v>
      </c>
      <c r="C328" s="393">
        <v>139.96774193548387</v>
      </c>
      <c r="D328" s="391">
        <f t="shared" si="29"/>
        <v>8.6062809917355381</v>
      </c>
      <c r="I328" s="90"/>
      <c r="J328" s="90"/>
      <c r="K328" s="90"/>
      <c r="L328" s="90"/>
    </row>
    <row r="329" spans="1:12">
      <c r="A329" s="65">
        <f t="shared" si="28"/>
        <v>1948</v>
      </c>
      <c r="B329" s="388">
        <v>17501</v>
      </c>
      <c r="C329" s="393">
        <v>76.033333333333331</v>
      </c>
      <c r="D329" s="391">
        <f t="shared" si="29"/>
        <v>4.5242975206611566</v>
      </c>
      <c r="I329" s="90"/>
      <c r="J329" s="90"/>
      <c r="K329" s="90"/>
      <c r="L329" s="90"/>
    </row>
    <row r="330" spans="1:12">
      <c r="A330" s="65">
        <f t="shared" si="28"/>
        <v>1948</v>
      </c>
      <c r="B330" s="388">
        <v>17532</v>
      </c>
      <c r="C330" s="393">
        <v>27.419354838709676</v>
      </c>
      <c r="D330" s="391">
        <f t="shared" si="29"/>
        <v>1.6859504132231404</v>
      </c>
      <c r="I330" s="90"/>
      <c r="J330" s="90"/>
      <c r="K330" s="90"/>
      <c r="L330" s="90"/>
    </row>
    <row r="331" spans="1:12">
      <c r="A331" s="65">
        <f t="shared" si="28"/>
        <v>1948</v>
      </c>
      <c r="B331" s="388">
        <v>17563</v>
      </c>
      <c r="C331" s="393">
        <v>371.06451612903226</v>
      </c>
      <c r="D331" s="391">
        <f t="shared" si="29"/>
        <v>22.815867768595041</v>
      </c>
      <c r="I331" s="90"/>
      <c r="J331" s="90"/>
      <c r="K331" s="90"/>
      <c r="L331" s="90"/>
    </row>
    <row r="332" spans="1:12">
      <c r="A332" s="65">
        <f t="shared" si="28"/>
        <v>1948</v>
      </c>
      <c r="B332" s="388">
        <v>17592</v>
      </c>
      <c r="C332" s="393">
        <v>188.0344827586207</v>
      </c>
      <c r="D332" s="391">
        <f t="shared" si="29"/>
        <v>10.815867768595041</v>
      </c>
      <c r="I332" s="90"/>
      <c r="J332" s="90"/>
      <c r="K332" s="90"/>
      <c r="L332" s="90"/>
    </row>
    <row r="333" spans="1:12">
      <c r="A333" s="65">
        <f t="shared" si="28"/>
        <v>1948</v>
      </c>
      <c r="B333" s="388">
        <v>17623</v>
      </c>
      <c r="C333" s="393">
        <v>294.41935483870969</v>
      </c>
      <c r="D333" s="391">
        <f t="shared" si="29"/>
        <v>18.10314049586777</v>
      </c>
      <c r="I333" s="90"/>
      <c r="J333" s="90"/>
      <c r="K333" s="90"/>
      <c r="L333" s="90"/>
    </row>
    <row r="334" spans="1:12">
      <c r="A334" s="65">
        <f t="shared" si="28"/>
        <v>1948</v>
      </c>
      <c r="B334" s="388">
        <v>17653</v>
      </c>
      <c r="C334" s="393">
        <v>1903.6666666666667</v>
      </c>
      <c r="D334" s="391">
        <f t="shared" si="29"/>
        <v>113.27603305785124</v>
      </c>
      <c r="I334" s="90"/>
      <c r="J334" s="90"/>
      <c r="K334" s="90"/>
      <c r="L334" s="90"/>
    </row>
    <row r="335" spans="1:12">
      <c r="A335" s="65">
        <f t="shared" si="28"/>
        <v>1948</v>
      </c>
      <c r="B335" s="388">
        <v>17684</v>
      </c>
      <c r="C335" s="393">
        <v>3118.7096774193546</v>
      </c>
      <c r="D335" s="391">
        <f t="shared" si="29"/>
        <v>191.76198347107439</v>
      </c>
      <c r="I335" s="90"/>
      <c r="J335" s="90"/>
      <c r="K335" s="90"/>
      <c r="L335" s="90"/>
    </row>
    <row r="336" spans="1:12">
      <c r="A336" s="65">
        <f t="shared" si="28"/>
        <v>1948</v>
      </c>
      <c r="B336" s="388">
        <v>17714</v>
      </c>
      <c r="C336" s="393">
        <v>2772.6666666666665</v>
      </c>
      <c r="D336" s="391">
        <f t="shared" si="29"/>
        <v>164.98512396694215</v>
      </c>
      <c r="I336" s="90"/>
      <c r="J336" s="90"/>
      <c r="K336" s="90"/>
      <c r="L336" s="90"/>
    </row>
    <row r="337" spans="1:12">
      <c r="A337" s="65">
        <f t="shared" ref="A337:A400" si="30">IF(MONTH(B337)&gt;9,YEAR(B337)+1,YEAR(B337))</f>
        <v>1948</v>
      </c>
      <c r="B337" s="388">
        <v>17745</v>
      </c>
      <c r="C337" s="393">
        <v>386.93548387096774</v>
      </c>
      <c r="D337" s="391">
        <f t="shared" ref="D337:D400" si="31">IF(C337&lt;&gt;-901,C337*DAY(B337)*24*60*60/(220*22*9*1000),-901)</f>
        <v>23.791735537190082</v>
      </c>
      <c r="I337" s="90"/>
      <c r="J337" s="90"/>
      <c r="K337" s="90"/>
      <c r="L337" s="90"/>
    </row>
    <row r="338" spans="1:12">
      <c r="A338" s="65">
        <f t="shared" si="30"/>
        <v>1948</v>
      </c>
      <c r="B338" s="388">
        <v>17776</v>
      </c>
      <c r="C338" s="393">
        <v>39.225806451612904</v>
      </c>
      <c r="D338" s="391">
        <f t="shared" si="31"/>
        <v>2.4119008264462809</v>
      </c>
      <c r="I338" s="90"/>
      <c r="J338" s="90"/>
      <c r="K338" s="90"/>
      <c r="L338" s="90"/>
    </row>
    <row r="339" spans="1:12">
      <c r="A339" s="65">
        <f t="shared" si="30"/>
        <v>1948</v>
      </c>
      <c r="B339" s="388">
        <v>17806</v>
      </c>
      <c r="C339" s="393">
        <v>23</v>
      </c>
      <c r="D339" s="391">
        <f t="shared" si="31"/>
        <v>1.368595041322314</v>
      </c>
      <c r="I339" s="90"/>
      <c r="J339" s="90"/>
      <c r="K339" s="90"/>
      <c r="L339" s="90"/>
    </row>
    <row r="340" spans="1:12">
      <c r="A340" s="65">
        <f t="shared" si="30"/>
        <v>1949</v>
      </c>
      <c r="B340" s="388">
        <v>17837</v>
      </c>
      <c r="C340" s="393">
        <v>15.112903225806454</v>
      </c>
      <c r="D340" s="391">
        <f t="shared" si="31"/>
        <v>0.9292561983471076</v>
      </c>
      <c r="I340" s="90"/>
      <c r="J340" s="90"/>
      <c r="K340" s="90"/>
      <c r="L340" s="90"/>
    </row>
    <row r="341" spans="1:12">
      <c r="A341" s="65">
        <f t="shared" si="30"/>
        <v>1949</v>
      </c>
      <c r="B341" s="388">
        <v>17867</v>
      </c>
      <c r="C341" s="393">
        <v>54.476666666666659</v>
      </c>
      <c r="D341" s="391">
        <f t="shared" si="31"/>
        <v>3.2415867768595041</v>
      </c>
      <c r="I341" s="90"/>
      <c r="J341" s="90"/>
      <c r="K341" s="90"/>
      <c r="L341" s="90"/>
    </row>
    <row r="342" spans="1:12">
      <c r="A342" s="65">
        <f t="shared" si="30"/>
        <v>1949</v>
      </c>
      <c r="B342" s="388">
        <v>17898</v>
      </c>
      <c r="C342" s="393">
        <v>58.183870967741939</v>
      </c>
      <c r="D342" s="391">
        <f t="shared" si="31"/>
        <v>3.577586776859504</v>
      </c>
      <c r="I342" s="90"/>
      <c r="J342" s="90"/>
      <c r="K342" s="90"/>
      <c r="L342" s="90"/>
    </row>
    <row r="343" spans="1:12">
      <c r="A343" s="65">
        <f t="shared" si="30"/>
        <v>1949</v>
      </c>
      <c r="B343" s="388">
        <v>17929</v>
      </c>
      <c r="C343" s="393">
        <v>103.7741935483871</v>
      </c>
      <c r="D343" s="391">
        <f t="shared" si="31"/>
        <v>6.3808264462809916</v>
      </c>
      <c r="I343" s="90"/>
      <c r="J343" s="90"/>
      <c r="K343" s="90"/>
      <c r="L343" s="90"/>
    </row>
    <row r="344" spans="1:12">
      <c r="A344" s="65">
        <f t="shared" si="30"/>
        <v>1949</v>
      </c>
      <c r="B344" s="388">
        <v>17957</v>
      </c>
      <c r="C344" s="393">
        <v>161.64285714285714</v>
      </c>
      <c r="D344" s="391">
        <f t="shared" si="31"/>
        <v>8.9771900826446274</v>
      </c>
      <c r="I344" s="90"/>
      <c r="J344" s="90"/>
      <c r="K344" s="90"/>
      <c r="L344" s="90"/>
    </row>
    <row r="345" spans="1:12">
      <c r="A345" s="65">
        <f t="shared" si="30"/>
        <v>1949</v>
      </c>
      <c r="B345" s="388">
        <v>17988</v>
      </c>
      <c r="C345" s="393">
        <v>473.58064516129031</v>
      </c>
      <c r="D345" s="391">
        <f t="shared" si="31"/>
        <v>29.119338842975207</v>
      </c>
      <c r="I345" s="90"/>
      <c r="J345" s="90"/>
      <c r="K345" s="90"/>
      <c r="L345" s="90"/>
    </row>
    <row r="346" spans="1:12">
      <c r="A346" s="65">
        <f t="shared" si="30"/>
        <v>1949</v>
      </c>
      <c r="B346" s="388">
        <v>18018</v>
      </c>
      <c r="C346" s="393">
        <v>2489.0666666666666</v>
      </c>
      <c r="D346" s="391">
        <f t="shared" si="31"/>
        <v>148.1097520661157</v>
      </c>
      <c r="I346" s="90"/>
      <c r="J346" s="90"/>
      <c r="K346" s="90"/>
      <c r="L346" s="90"/>
    </row>
    <row r="347" spans="1:12">
      <c r="A347" s="65">
        <f t="shared" si="30"/>
        <v>1949</v>
      </c>
      <c r="B347" s="388">
        <v>18049</v>
      </c>
      <c r="C347" s="393">
        <v>2875.483870967742</v>
      </c>
      <c r="D347" s="391">
        <f t="shared" si="31"/>
        <v>176.80661157024792</v>
      </c>
      <c r="I347" s="90"/>
      <c r="J347" s="90"/>
      <c r="K347" s="90"/>
      <c r="L347" s="90"/>
    </row>
    <row r="348" spans="1:12">
      <c r="A348" s="65">
        <f t="shared" si="30"/>
        <v>1949</v>
      </c>
      <c r="B348" s="388">
        <v>18079</v>
      </c>
      <c r="C348" s="393">
        <v>840.56666666666672</v>
      </c>
      <c r="D348" s="391">
        <f t="shared" si="31"/>
        <v>50.017190082644625</v>
      </c>
      <c r="I348" s="90"/>
      <c r="J348" s="90"/>
      <c r="K348" s="90"/>
      <c r="L348" s="90"/>
    </row>
    <row r="349" spans="1:12">
      <c r="A349" s="65">
        <f t="shared" si="30"/>
        <v>1949</v>
      </c>
      <c r="B349" s="388">
        <v>18110</v>
      </c>
      <c r="C349" s="393">
        <v>35.051612903225802</v>
      </c>
      <c r="D349" s="391">
        <f t="shared" si="31"/>
        <v>2.1552396694214875</v>
      </c>
      <c r="I349" s="90"/>
      <c r="J349" s="90"/>
      <c r="K349" s="90"/>
      <c r="L349" s="90"/>
    </row>
    <row r="350" spans="1:12">
      <c r="A350" s="65">
        <f t="shared" si="30"/>
        <v>1949</v>
      </c>
      <c r="B350" s="388">
        <v>18141</v>
      </c>
      <c r="C350" s="393">
        <v>8.9774193548387107</v>
      </c>
      <c r="D350" s="391">
        <f t="shared" si="31"/>
        <v>0.55200000000000005</v>
      </c>
      <c r="I350" s="90"/>
      <c r="J350" s="90"/>
      <c r="K350" s="90"/>
      <c r="L350" s="90"/>
    </row>
    <row r="351" spans="1:12">
      <c r="A351" s="65">
        <f t="shared" si="30"/>
        <v>1949</v>
      </c>
      <c r="B351" s="388">
        <v>18171</v>
      </c>
      <c r="C351" s="393">
        <v>9.1966666666666654</v>
      </c>
      <c r="D351" s="391">
        <f t="shared" si="31"/>
        <v>0.5472396694214875</v>
      </c>
      <c r="I351" s="90"/>
      <c r="J351" s="90"/>
      <c r="K351" s="90"/>
      <c r="L351" s="90"/>
    </row>
    <row r="352" spans="1:12">
      <c r="A352" s="65">
        <f t="shared" si="30"/>
        <v>1950</v>
      </c>
      <c r="B352" s="388">
        <v>18202</v>
      </c>
      <c r="C352" s="393">
        <v>14.554838709677419</v>
      </c>
      <c r="D352" s="391">
        <f t="shared" si="31"/>
        <v>0.89494214876033062</v>
      </c>
      <c r="I352" s="90"/>
      <c r="J352" s="90"/>
      <c r="K352" s="90"/>
      <c r="L352" s="90"/>
    </row>
    <row r="353" spans="1:12">
      <c r="A353" s="65">
        <f t="shared" si="30"/>
        <v>1950</v>
      </c>
      <c r="B353" s="388">
        <v>18232</v>
      </c>
      <c r="C353" s="393">
        <v>34.230000000000004</v>
      </c>
      <c r="D353" s="391">
        <f t="shared" si="31"/>
        <v>2.0368264462809922</v>
      </c>
      <c r="I353" s="90"/>
      <c r="J353" s="90"/>
      <c r="K353" s="90"/>
      <c r="L353" s="90"/>
    </row>
    <row r="354" spans="1:12">
      <c r="A354" s="65">
        <f t="shared" si="30"/>
        <v>1950</v>
      </c>
      <c r="B354" s="388">
        <v>18263</v>
      </c>
      <c r="C354" s="393">
        <v>12.906451612903222</v>
      </c>
      <c r="D354" s="391">
        <f t="shared" si="31"/>
        <v>0.79358677685950396</v>
      </c>
      <c r="I354" s="90"/>
      <c r="J354" s="90"/>
      <c r="K354" s="90"/>
      <c r="L354" s="90"/>
    </row>
    <row r="355" spans="1:12">
      <c r="A355" s="65">
        <f t="shared" si="30"/>
        <v>1950</v>
      </c>
      <c r="B355" s="388">
        <v>18294</v>
      </c>
      <c r="C355" s="393">
        <v>693.14193548387107</v>
      </c>
      <c r="D355" s="391">
        <f t="shared" si="31"/>
        <v>42.619636363636367</v>
      </c>
      <c r="I355" s="90"/>
      <c r="J355" s="90"/>
      <c r="K355" s="90"/>
      <c r="L355" s="90"/>
    </row>
    <row r="356" spans="1:12">
      <c r="A356" s="65">
        <f t="shared" si="30"/>
        <v>1950</v>
      </c>
      <c r="B356" s="388">
        <v>18322</v>
      </c>
      <c r="C356" s="393">
        <v>1027.6071428571429</v>
      </c>
      <c r="D356" s="391">
        <f t="shared" si="31"/>
        <v>57.070413223140498</v>
      </c>
      <c r="I356" s="90"/>
      <c r="J356" s="90"/>
      <c r="K356" s="90"/>
      <c r="L356" s="90"/>
    </row>
    <row r="357" spans="1:12">
      <c r="A357" s="65">
        <f t="shared" si="30"/>
        <v>1950</v>
      </c>
      <c r="B357" s="388">
        <v>18353</v>
      </c>
      <c r="C357" s="393">
        <v>1340.516129032258</v>
      </c>
      <c r="D357" s="391">
        <f t="shared" si="31"/>
        <v>82.425123966942152</v>
      </c>
      <c r="I357" s="90"/>
      <c r="J357" s="90"/>
      <c r="K357" s="90"/>
      <c r="L357" s="90"/>
    </row>
    <row r="358" spans="1:12">
      <c r="A358" s="65">
        <f t="shared" si="30"/>
        <v>1950</v>
      </c>
      <c r="B358" s="388">
        <v>18383</v>
      </c>
      <c r="C358" s="393">
        <v>3034.3333333333335</v>
      </c>
      <c r="D358" s="391">
        <f t="shared" si="31"/>
        <v>180.55537190082646</v>
      </c>
      <c r="I358" s="90"/>
      <c r="J358" s="90"/>
      <c r="K358" s="90"/>
      <c r="L358" s="90"/>
    </row>
    <row r="359" spans="1:12">
      <c r="A359" s="65">
        <f t="shared" si="30"/>
        <v>1950</v>
      </c>
      <c r="B359" s="388">
        <v>18414</v>
      </c>
      <c r="C359" s="393">
        <v>3545.1612903225805</v>
      </c>
      <c r="D359" s="391">
        <f t="shared" si="31"/>
        <v>217.98347107438016</v>
      </c>
      <c r="I359" s="90"/>
      <c r="J359" s="90"/>
      <c r="K359" s="90"/>
      <c r="L359" s="90"/>
    </row>
    <row r="360" spans="1:12">
      <c r="A360" s="65">
        <f t="shared" si="30"/>
        <v>1950</v>
      </c>
      <c r="B360" s="388">
        <v>18444</v>
      </c>
      <c r="C360" s="393">
        <v>2187.6666666666665</v>
      </c>
      <c r="D360" s="391">
        <f t="shared" si="31"/>
        <v>130.17520661157025</v>
      </c>
      <c r="I360" s="90"/>
      <c r="J360" s="90"/>
      <c r="K360" s="90"/>
      <c r="L360" s="90"/>
    </row>
    <row r="361" spans="1:12">
      <c r="A361" s="65">
        <f t="shared" si="30"/>
        <v>1950</v>
      </c>
      <c r="B361" s="388">
        <v>18475</v>
      </c>
      <c r="C361" s="393">
        <v>348.74193548387098</v>
      </c>
      <c r="D361" s="391">
        <f t="shared" si="31"/>
        <v>21.443305785123968</v>
      </c>
      <c r="I361" s="90"/>
      <c r="J361" s="90"/>
      <c r="K361" s="90"/>
      <c r="L361" s="90"/>
    </row>
    <row r="362" spans="1:12">
      <c r="A362" s="65">
        <f t="shared" si="30"/>
        <v>1950</v>
      </c>
      <c r="B362" s="388">
        <v>18506</v>
      </c>
      <c r="C362" s="393">
        <v>17.980645161290322</v>
      </c>
      <c r="D362" s="391">
        <f t="shared" si="31"/>
        <v>1.105586776859504</v>
      </c>
      <c r="I362" s="90"/>
      <c r="J362" s="90"/>
      <c r="K362" s="90"/>
      <c r="L362" s="90"/>
    </row>
    <row r="363" spans="1:12">
      <c r="A363" s="65">
        <f t="shared" si="30"/>
        <v>1950</v>
      </c>
      <c r="B363" s="388">
        <v>18536</v>
      </c>
      <c r="C363" s="393">
        <v>18.803333333333335</v>
      </c>
      <c r="D363" s="391">
        <f t="shared" si="31"/>
        <v>1.1188760330578513</v>
      </c>
      <c r="I363" s="90"/>
      <c r="J363" s="90"/>
      <c r="K363" s="90"/>
      <c r="L363" s="90"/>
    </row>
    <row r="364" spans="1:12">
      <c r="A364" s="65">
        <f t="shared" si="30"/>
        <v>1951</v>
      </c>
      <c r="B364" s="388">
        <v>18567</v>
      </c>
      <c r="C364" s="393">
        <v>112.81612903225808</v>
      </c>
      <c r="D364" s="391">
        <f t="shared" si="31"/>
        <v>6.936793388429753</v>
      </c>
      <c r="I364" s="90"/>
      <c r="J364" s="90"/>
      <c r="K364" s="90"/>
      <c r="L364" s="90"/>
    </row>
    <row r="365" spans="1:12">
      <c r="A365" s="65">
        <f t="shared" si="30"/>
        <v>1951</v>
      </c>
      <c r="B365" s="388">
        <v>18597</v>
      </c>
      <c r="C365" s="393">
        <v>3951.2666666666669</v>
      </c>
      <c r="D365" s="391">
        <f t="shared" si="31"/>
        <v>235.11669421487602</v>
      </c>
      <c r="I365" s="90"/>
      <c r="J365" s="90"/>
      <c r="K365" s="90"/>
      <c r="L365" s="90"/>
    </row>
    <row r="366" spans="1:12">
      <c r="A366" s="65">
        <f t="shared" si="30"/>
        <v>1951</v>
      </c>
      <c r="B366" s="388">
        <v>18628</v>
      </c>
      <c r="C366" s="393">
        <v>4780</v>
      </c>
      <c r="D366" s="391">
        <f t="shared" si="31"/>
        <v>293.91074380165287</v>
      </c>
      <c r="I366" s="90"/>
      <c r="J366" s="90"/>
      <c r="K366" s="90"/>
      <c r="L366" s="90"/>
    </row>
    <row r="367" spans="1:12">
      <c r="A367" s="65">
        <f t="shared" si="30"/>
        <v>1951</v>
      </c>
      <c r="B367" s="388">
        <v>18659</v>
      </c>
      <c r="C367" s="393">
        <v>2156.4516129032259</v>
      </c>
      <c r="D367" s="391">
        <f t="shared" si="31"/>
        <v>132.59504132231405</v>
      </c>
      <c r="I367" s="90"/>
      <c r="J367" s="90"/>
      <c r="K367" s="90"/>
      <c r="L367" s="90"/>
    </row>
    <row r="368" spans="1:12">
      <c r="A368" s="65">
        <f t="shared" si="30"/>
        <v>1951</v>
      </c>
      <c r="B368" s="388">
        <v>18687</v>
      </c>
      <c r="C368" s="393">
        <v>1835.7142857142858</v>
      </c>
      <c r="D368" s="391">
        <f t="shared" si="31"/>
        <v>101.9504132231405</v>
      </c>
      <c r="I368" s="90"/>
      <c r="J368" s="90"/>
      <c r="K368" s="90"/>
      <c r="L368" s="90"/>
    </row>
    <row r="369" spans="1:12">
      <c r="A369" s="65">
        <f t="shared" si="30"/>
        <v>1951</v>
      </c>
      <c r="B369" s="388">
        <v>18718</v>
      </c>
      <c r="C369" s="393">
        <v>1643.5483870967741</v>
      </c>
      <c r="D369" s="391">
        <f t="shared" si="31"/>
        <v>101.05785123966942</v>
      </c>
      <c r="I369" s="90"/>
      <c r="J369" s="90"/>
      <c r="K369" s="90"/>
      <c r="L369" s="90"/>
    </row>
    <row r="370" spans="1:12">
      <c r="A370" s="65">
        <f t="shared" si="30"/>
        <v>1951</v>
      </c>
      <c r="B370" s="388">
        <v>18748</v>
      </c>
      <c r="C370" s="393">
        <v>2351.3333333333335</v>
      </c>
      <c r="D370" s="391">
        <f t="shared" si="31"/>
        <v>139.91404958677685</v>
      </c>
      <c r="I370" s="90"/>
      <c r="J370" s="90"/>
      <c r="K370" s="90"/>
      <c r="L370" s="90"/>
    </row>
    <row r="371" spans="1:12">
      <c r="A371" s="65">
        <f t="shared" si="30"/>
        <v>1951</v>
      </c>
      <c r="B371" s="388">
        <v>18779</v>
      </c>
      <c r="C371" s="393">
        <v>2584.516129032258</v>
      </c>
      <c r="D371" s="391">
        <f t="shared" si="31"/>
        <v>158.91570247933885</v>
      </c>
      <c r="I371" s="90"/>
      <c r="J371" s="90"/>
      <c r="K371" s="90"/>
      <c r="L371" s="90"/>
    </row>
    <row r="372" spans="1:12">
      <c r="A372" s="65">
        <f t="shared" si="30"/>
        <v>1951</v>
      </c>
      <c r="B372" s="388">
        <v>18809</v>
      </c>
      <c r="C372" s="393">
        <v>1123.5333333333333</v>
      </c>
      <c r="D372" s="391">
        <f t="shared" si="31"/>
        <v>66.854876033057849</v>
      </c>
      <c r="I372" s="90"/>
      <c r="J372" s="90"/>
      <c r="K372" s="90"/>
      <c r="L372" s="90"/>
    </row>
    <row r="373" spans="1:12">
      <c r="A373" s="65">
        <f t="shared" si="30"/>
        <v>1951</v>
      </c>
      <c r="B373" s="388">
        <v>18840</v>
      </c>
      <c r="C373" s="393">
        <v>284.67741935483872</v>
      </c>
      <c r="D373" s="391">
        <f t="shared" si="31"/>
        <v>17.504132231404959</v>
      </c>
      <c r="I373" s="90"/>
      <c r="J373" s="90"/>
      <c r="K373" s="90"/>
      <c r="L373" s="90"/>
    </row>
    <row r="374" spans="1:12">
      <c r="A374" s="65">
        <f t="shared" si="30"/>
        <v>1951</v>
      </c>
      <c r="B374" s="388">
        <v>18871</v>
      </c>
      <c r="C374" s="393">
        <v>168.06451612903226</v>
      </c>
      <c r="D374" s="391">
        <f t="shared" si="31"/>
        <v>10.333884297520662</v>
      </c>
      <c r="I374" s="90"/>
      <c r="J374" s="90"/>
      <c r="K374" s="90"/>
      <c r="L374" s="90"/>
    </row>
    <row r="375" spans="1:12">
      <c r="A375" s="65">
        <f t="shared" si="30"/>
        <v>1951</v>
      </c>
      <c r="B375" s="388">
        <v>18901</v>
      </c>
      <c r="C375" s="393">
        <v>150.13333333333333</v>
      </c>
      <c r="D375" s="391">
        <f t="shared" si="31"/>
        <v>8.9335537190082643</v>
      </c>
      <c r="I375" s="90"/>
      <c r="J375" s="90"/>
      <c r="K375" s="90"/>
      <c r="L375" s="90"/>
    </row>
    <row r="376" spans="1:12">
      <c r="A376" s="65">
        <f t="shared" si="30"/>
        <v>1952</v>
      </c>
      <c r="B376" s="388">
        <v>18932</v>
      </c>
      <c r="C376" s="393">
        <v>220.58064516129033</v>
      </c>
      <c r="D376" s="391">
        <f t="shared" si="31"/>
        <v>13.56297520661157</v>
      </c>
      <c r="I376" s="90"/>
      <c r="J376" s="90"/>
      <c r="K376" s="90"/>
      <c r="L376" s="90"/>
    </row>
    <row r="377" spans="1:12">
      <c r="A377" s="65">
        <f t="shared" si="30"/>
        <v>1952</v>
      </c>
      <c r="B377" s="388">
        <v>18962</v>
      </c>
      <c r="C377" s="393">
        <v>312.10000000000002</v>
      </c>
      <c r="D377" s="391">
        <f t="shared" si="31"/>
        <v>18.571239669421487</v>
      </c>
      <c r="I377" s="90"/>
      <c r="J377" s="90"/>
      <c r="K377" s="90"/>
      <c r="L377" s="90"/>
    </row>
    <row r="378" spans="1:12">
      <c r="A378" s="65">
        <f t="shared" si="30"/>
        <v>1952</v>
      </c>
      <c r="B378" s="388">
        <v>18993</v>
      </c>
      <c r="C378" s="393">
        <v>750.51612903225805</v>
      </c>
      <c r="D378" s="391">
        <f t="shared" si="31"/>
        <v>46.147438016528923</v>
      </c>
      <c r="I378" s="90"/>
      <c r="J378" s="90"/>
      <c r="K378" s="90"/>
      <c r="L378" s="90"/>
    </row>
    <row r="379" spans="1:12">
      <c r="A379" s="65">
        <f t="shared" si="30"/>
        <v>1952</v>
      </c>
      <c r="B379" s="388">
        <v>19024</v>
      </c>
      <c r="C379" s="393">
        <v>787.9677419354839</v>
      </c>
      <c r="D379" s="391">
        <f t="shared" si="31"/>
        <v>48.450247933884299</v>
      </c>
      <c r="I379" s="90"/>
      <c r="J379" s="90"/>
      <c r="K379" s="90"/>
      <c r="L379" s="90"/>
    </row>
    <row r="380" spans="1:12">
      <c r="A380" s="65">
        <f t="shared" si="30"/>
        <v>1952</v>
      </c>
      <c r="B380" s="388">
        <v>19053</v>
      </c>
      <c r="C380" s="393">
        <v>1487.3793103448277</v>
      </c>
      <c r="D380" s="391">
        <f t="shared" si="31"/>
        <v>85.555041322314054</v>
      </c>
      <c r="I380" s="90"/>
      <c r="J380" s="90"/>
      <c r="K380" s="90"/>
      <c r="L380" s="90"/>
    </row>
    <row r="381" spans="1:12">
      <c r="A381" s="65">
        <f t="shared" si="30"/>
        <v>1952</v>
      </c>
      <c r="B381" s="388">
        <v>19084</v>
      </c>
      <c r="C381" s="393">
        <v>1162</v>
      </c>
      <c r="D381" s="391">
        <f t="shared" si="31"/>
        <v>71.448595041322321</v>
      </c>
      <c r="I381" s="90"/>
      <c r="J381" s="90"/>
      <c r="K381" s="90"/>
      <c r="L381" s="90"/>
    </row>
    <row r="382" spans="1:12">
      <c r="A382" s="65">
        <f t="shared" si="30"/>
        <v>1952</v>
      </c>
      <c r="B382" s="388">
        <v>19114</v>
      </c>
      <c r="C382" s="393">
        <v>4015.3333333333335</v>
      </c>
      <c r="D382" s="391">
        <f t="shared" si="31"/>
        <v>238.9289256198347</v>
      </c>
      <c r="I382" s="90"/>
      <c r="J382" s="90"/>
      <c r="K382" s="90"/>
      <c r="L382" s="90"/>
    </row>
    <row r="383" spans="1:12">
      <c r="A383" s="65">
        <f t="shared" si="30"/>
        <v>1952</v>
      </c>
      <c r="B383" s="388">
        <v>19145</v>
      </c>
      <c r="C383" s="393">
        <v>6381.6129032258068</v>
      </c>
      <c r="D383" s="391">
        <f t="shared" si="31"/>
        <v>392.39008264462808</v>
      </c>
      <c r="I383" s="90"/>
      <c r="J383" s="90"/>
      <c r="K383" s="90"/>
      <c r="L383" s="90"/>
    </row>
    <row r="384" spans="1:12">
      <c r="A384" s="65">
        <f t="shared" si="30"/>
        <v>1952</v>
      </c>
      <c r="B384" s="388">
        <v>19175</v>
      </c>
      <c r="C384" s="393">
        <v>4030.6666666666665</v>
      </c>
      <c r="D384" s="391">
        <f t="shared" si="31"/>
        <v>239.84132231404959</v>
      </c>
      <c r="I384" s="90"/>
      <c r="J384" s="90"/>
      <c r="K384" s="90"/>
      <c r="L384" s="90"/>
    </row>
    <row r="385" spans="1:12">
      <c r="A385" s="65">
        <f t="shared" si="30"/>
        <v>1952</v>
      </c>
      <c r="B385" s="388">
        <v>19206</v>
      </c>
      <c r="C385" s="393">
        <v>1310.3225806451612</v>
      </c>
      <c r="D385" s="391">
        <f t="shared" si="31"/>
        <v>80.568595041322311</v>
      </c>
      <c r="I385" s="90"/>
      <c r="J385" s="90"/>
      <c r="K385" s="90"/>
      <c r="L385" s="90"/>
    </row>
    <row r="386" spans="1:12">
      <c r="A386" s="65">
        <f t="shared" si="30"/>
        <v>1952</v>
      </c>
      <c r="B386" s="388">
        <v>19237</v>
      </c>
      <c r="C386" s="393">
        <v>166.74193548387098</v>
      </c>
      <c r="D386" s="391">
        <f t="shared" si="31"/>
        <v>10.252561983471074</v>
      </c>
      <c r="I386" s="90"/>
      <c r="J386" s="90"/>
      <c r="K386" s="90"/>
      <c r="L386" s="90"/>
    </row>
    <row r="387" spans="1:12">
      <c r="A387" s="65">
        <f t="shared" si="30"/>
        <v>1952</v>
      </c>
      <c r="B387" s="388">
        <v>19267</v>
      </c>
      <c r="C387" s="393">
        <v>70.8</v>
      </c>
      <c r="D387" s="391">
        <f t="shared" si="31"/>
        <v>4.2128925619834714</v>
      </c>
      <c r="I387" s="90"/>
      <c r="J387" s="90"/>
      <c r="K387" s="90"/>
      <c r="L387" s="90"/>
    </row>
    <row r="388" spans="1:12">
      <c r="A388" s="65">
        <f t="shared" si="30"/>
        <v>1953</v>
      </c>
      <c r="B388" s="388">
        <v>19298</v>
      </c>
      <c r="C388" s="393">
        <v>57.29032258064516</v>
      </c>
      <c r="D388" s="391">
        <f t="shared" si="31"/>
        <v>3.5226446280991737</v>
      </c>
      <c r="I388" s="90"/>
      <c r="J388" s="90"/>
      <c r="K388" s="90"/>
      <c r="L388" s="90"/>
    </row>
    <row r="389" spans="1:12">
      <c r="A389" s="65">
        <f t="shared" si="30"/>
        <v>1953</v>
      </c>
      <c r="B389" s="388">
        <v>19328</v>
      </c>
      <c r="C389" s="393">
        <v>42.533333333333331</v>
      </c>
      <c r="D389" s="391">
        <f t="shared" si="31"/>
        <v>2.5309090909090908</v>
      </c>
      <c r="I389" s="90"/>
      <c r="J389" s="90"/>
      <c r="K389" s="90"/>
      <c r="L389" s="90"/>
    </row>
    <row r="390" spans="1:12">
      <c r="A390" s="65">
        <f t="shared" si="30"/>
        <v>1953</v>
      </c>
      <c r="B390" s="388">
        <v>19359</v>
      </c>
      <c r="C390" s="393">
        <v>308.80645161290323</v>
      </c>
      <c r="D390" s="391">
        <f t="shared" si="31"/>
        <v>18.987768595041324</v>
      </c>
      <c r="I390" s="90"/>
      <c r="J390" s="90"/>
      <c r="K390" s="90"/>
      <c r="L390" s="90"/>
    </row>
    <row r="391" spans="1:12">
      <c r="A391" s="65">
        <f t="shared" si="30"/>
        <v>1953</v>
      </c>
      <c r="B391" s="388">
        <v>19390</v>
      </c>
      <c r="C391" s="393">
        <v>1031.2258064516129</v>
      </c>
      <c r="D391" s="391">
        <f t="shared" si="31"/>
        <v>63.407603305785123</v>
      </c>
      <c r="I391" s="90"/>
      <c r="J391" s="90"/>
      <c r="K391" s="90"/>
      <c r="L391" s="90"/>
    </row>
    <row r="392" spans="1:12">
      <c r="A392" s="65">
        <f t="shared" si="30"/>
        <v>1953</v>
      </c>
      <c r="B392" s="388">
        <v>19418</v>
      </c>
      <c r="C392" s="393">
        <v>528.5</v>
      </c>
      <c r="D392" s="391">
        <f t="shared" si="31"/>
        <v>29.351404958677687</v>
      </c>
      <c r="I392" s="90"/>
      <c r="J392" s="90"/>
      <c r="K392" s="90"/>
      <c r="L392" s="90"/>
    </row>
    <row r="393" spans="1:12">
      <c r="A393" s="65">
        <f t="shared" si="30"/>
        <v>1953</v>
      </c>
      <c r="B393" s="388">
        <v>19449</v>
      </c>
      <c r="C393" s="393">
        <v>788.35483870967744</v>
      </c>
      <c r="D393" s="391">
        <f t="shared" si="31"/>
        <v>48.474049586776857</v>
      </c>
      <c r="I393" s="90"/>
      <c r="J393" s="90"/>
      <c r="K393" s="90"/>
      <c r="L393" s="90"/>
    </row>
    <row r="394" spans="1:12">
      <c r="A394" s="65">
        <f t="shared" si="30"/>
        <v>1953</v>
      </c>
      <c r="B394" s="388">
        <v>19479</v>
      </c>
      <c r="C394" s="393">
        <v>2195.4333333333334</v>
      </c>
      <c r="D394" s="391">
        <f t="shared" si="31"/>
        <v>130.63735537190084</v>
      </c>
      <c r="I394" s="90"/>
      <c r="J394" s="90"/>
      <c r="K394" s="90"/>
      <c r="L394" s="90"/>
    </row>
    <row r="395" spans="1:12">
      <c r="A395" s="65">
        <f t="shared" si="30"/>
        <v>1953</v>
      </c>
      <c r="B395" s="388">
        <v>19510</v>
      </c>
      <c r="C395" s="393">
        <v>2284.516129032258</v>
      </c>
      <c r="D395" s="391">
        <f t="shared" si="31"/>
        <v>140.46942148760331</v>
      </c>
      <c r="I395" s="90"/>
      <c r="J395" s="90"/>
      <c r="K395" s="90"/>
      <c r="L395" s="90"/>
    </row>
    <row r="396" spans="1:12">
      <c r="A396" s="65">
        <f t="shared" si="30"/>
        <v>1953</v>
      </c>
      <c r="B396" s="388">
        <v>19540</v>
      </c>
      <c r="C396" s="393">
        <v>2923</v>
      </c>
      <c r="D396" s="391">
        <f t="shared" si="31"/>
        <v>173.93057851239669</v>
      </c>
      <c r="I396" s="90"/>
      <c r="J396" s="90"/>
      <c r="K396" s="90"/>
      <c r="L396" s="90"/>
    </row>
    <row r="397" spans="1:12">
      <c r="A397" s="65">
        <f t="shared" si="30"/>
        <v>1953</v>
      </c>
      <c r="B397" s="388">
        <v>19571</v>
      </c>
      <c r="C397" s="393">
        <v>835.54838709677415</v>
      </c>
      <c r="D397" s="391">
        <f t="shared" si="31"/>
        <v>51.375867768595043</v>
      </c>
      <c r="I397" s="90"/>
      <c r="J397" s="90"/>
      <c r="K397" s="90"/>
      <c r="L397" s="90"/>
    </row>
    <row r="398" spans="1:12">
      <c r="A398" s="65">
        <f t="shared" si="30"/>
        <v>1953</v>
      </c>
      <c r="B398" s="388">
        <v>19602</v>
      </c>
      <c r="C398" s="393">
        <v>63.516129032258064</v>
      </c>
      <c r="D398" s="391">
        <f t="shared" si="31"/>
        <v>3.9054545454545453</v>
      </c>
      <c r="I398" s="90"/>
      <c r="J398" s="90"/>
      <c r="K398" s="90"/>
      <c r="L398" s="90"/>
    </row>
    <row r="399" spans="1:12">
      <c r="A399" s="65">
        <f t="shared" si="30"/>
        <v>1953</v>
      </c>
      <c r="B399" s="388">
        <v>19632</v>
      </c>
      <c r="C399" s="393">
        <v>40.700000000000003</v>
      </c>
      <c r="D399" s="391">
        <f t="shared" si="31"/>
        <v>2.4218181818181819</v>
      </c>
      <c r="I399" s="90"/>
      <c r="J399" s="90"/>
      <c r="K399" s="90"/>
      <c r="L399" s="90"/>
    </row>
    <row r="400" spans="1:12">
      <c r="A400" s="65">
        <f t="shared" si="30"/>
        <v>1954</v>
      </c>
      <c r="B400" s="388">
        <v>19663</v>
      </c>
      <c r="C400" s="393">
        <v>44.474193548387099</v>
      </c>
      <c r="D400" s="391">
        <f t="shared" si="31"/>
        <v>2.7346115702479343</v>
      </c>
      <c r="I400" s="90"/>
      <c r="J400" s="90"/>
      <c r="K400" s="90"/>
      <c r="L400" s="90"/>
    </row>
    <row r="401" spans="1:12">
      <c r="A401" s="65">
        <f t="shared" ref="A401:A464" si="32">IF(MONTH(B401)&gt;9,YEAR(B401)+1,YEAR(B401))</f>
        <v>1954</v>
      </c>
      <c r="B401" s="388">
        <v>19693</v>
      </c>
      <c r="C401" s="393">
        <v>142.63333333333333</v>
      </c>
      <c r="D401" s="391">
        <f t="shared" ref="D401:D464" si="33">IF(C401&lt;&gt;-901,C401*DAY(B401)*24*60*60/(220*22*9*1000),-901)</f>
        <v>8.4872727272727264</v>
      </c>
      <c r="I401" s="90"/>
      <c r="J401" s="90"/>
      <c r="K401" s="90"/>
      <c r="L401" s="90"/>
    </row>
    <row r="402" spans="1:12">
      <c r="A402" s="65">
        <f t="shared" si="32"/>
        <v>1954</v>
      </c>
      <c r="B402" s="388">
        <v>19724</v>
      </c>
      <c r="C402" s="393">
        <v>133.96774193548387</v>
      </c>
      <c r="D402" s="391">
        <f t="shared" si="33"/>
        <v>8.2373553719008257</v>
      </c>
      <c r="I402" s="90"/>
      <c r="J402" s="90"/>
      <c r="K402" s="90"/>
      <c r="L402" s="90"/>
    </row>
    <row r="403" spans="1:12">
      <c r="A403" s="65">
        <f t="shared" si="32"/>
        <v>1954</v>
      </c>
      <c r="B403" s="388">
        <v>19755</v>
      </c>
      <c r="C403" s="393">
        <v>193.80645161290323</v>
      </c>
      <c r="D403" s="391">
        <f t="shared" si="33"/>
        <v>11.916694214876033</v>
      </c>
      <c r="I403" s="90"/>
      <c r="J403" s="90"/>
      <c r="K403" s="90"/>
      <c r="L403" s="90"/>
    </row>
    <row r="404" spans="1:12">
      <c r="A404" s="65">
        <f t="shared" si="32"/>
        <v>1954</v>
      </c>
      <c r="B404" s="388">
        <v>19783</v>
      </c>
      <c r="C404" s="393">
        <v>515.07142857142856</v>
      </c>
      <c r="D404" s="391">
        <f t="shared" si="33"/>
        <v>28.605619834710744</v>
      </c>
      <c r="I404" s="90"/>
      <c r="J404" s="90"/>
      <c r="K404" s="90"/>
      <c r="L404" s="90"/>
    </row>
    <row r="405" spans="1:12">
      <c r="A405" s="65">
        <f t="shared" si="32"/>
        <v>1954</v>
      </c>
      <c r="B405" s="388">
        <v>19814</v>
      </c>
      <c r="C405" s="393">
        <v>1433.516129032258</v>
      </c>
      <c r="D405" s="391">
        <f t="shared" si="33"/>
        <v>88.143471074380159</v>
      </c>
      <c r="I405" s="90"/>
      <c r="J405" s="90"/>
      <c r="K405" s="90"/>
      <c r="L405" s="90"/>
    </row>
    <row r="406" spans="1:12">
      <c r="A406" s="65">
        <f t="shared" si="32"/>
        <v>1954</v>
      </c>
      <c r="B406" s="388">
        <v>19844</v>
      </c>
      <c r="C406" s="393">
        <v>2405.3333333333335</v>
      </c>
      <c r="D406" s="391">
        <f t="shared" si="33"/>
        <v>143.12727272727273</v>
      </c>
      <c r="I406" s="90"/>
      <c r="J406" s="90"/>
      <c r="K406" s="90"/>
      <c r="L406" s="90"/>
    </row>
    <row r="407" spans="1:12">
      <c r="A407" s="65">
        <f t="shared" si="32"/>
        <v>1954</v>
      </c>
      <c r="B407" s="388">
        <v>19875</v>
      </c>
      <c r="C407" s="393">
        <v>1937.1612903225807</v>
      </c>
      <c r="D407" s="391">
        <f t="shared" si="33"/>
        <v>119.11140495867768</v>
      </c>
      <c r="I407" s="90"/>
      <c r="J407" s="90"/>
      <c r="K407" s="90"/>
      <c r="L407" s="90"/>
    </row>
    <row r="408" spans="1:12">
      <c r="A408" s="65">
        <f t="shared" si="32"/>
        <v>1954</v>
      </c>
      <c r="B408" s="388">
        <v>19905</v>
      </c>
      <c r="C408" s="393">
        <v>491.7</v>
      </c>
      <c r="D408" s="391">
        <f t="shared" si="33"/>
        <v>29.258181818181818</v>
      </c>
      <c r="I408" s="90"/>
      <c r="J408" s="90"/>
      <c r="K408" s="90"/>
      <c r="L408" s="90"/>
    </row>
    <row r="409" spans="1:12">
      <c r="A409" s="65">
        <f t="shared" si="32"/>
        <v>1954</v>
      </c>
      <c r="B409" s="388">
        <v>19936</v>
      </c>
      <c r="C409" s="393">
        <v>47.161290322580648</v>
      </c>
      <c r="D409" s="391">
        <f t="shared" si="33"/>
        <v>2.8998347107438018</v>
      </c>
      <c r="I409" s="90"/>
      <c r="J409" s="90"/>
      <c r="K409" s="90"/>
      <c r="L409" s="90"/>
    </row>
    <row r="410" spans="1:12">
      <c r="A410" s="65">
        <f t="shared" si="32"/>
        <v>1954</v>
      </c>
      <c r="B410" s="388">
        <v>19967</v>
      </c>
      <c r="C410" s="393">
        <v>11.89032258064516</v>
      </c>
      <c r="D410" s="391">
        <f t="shared" si="33"/>
        <v>0.73110743801652889</v>
      </c>
      <c r="I410" s="90"/>
      <c r="J410" s="90"/>
      <c r="K410" s="90"/>
      <c r="L410" s="90"/>
    </row>
    <row r="411" spans="1:12">
      <c r="A411" s="65">
        <f t="shared" si="32"/>
        <v>1954</v>
      </c>
      <c r="B411" s="388">
        <v>19997</v>
      </c>
      <c r="C411" s="393">
        <v>13.886666666666667</v>
      </c>
      <c r="D411" s="391">
        <f t="shared" si="33"/>
        <v>0.82631404958677701</v>
      </c>
      <c r="I411" s="90"/>
      <c r="J411" s="90"/>
      <c r="K411" s="90"/>
      <c r="L411" s="90"/>
    </row>
    <row r="412" spans="1:12">
      <c r="A412" s="65">
        <f t="shared" si="32"/>
        <v>1955</v>
      </c>
      <c r="B412" s="388">
        <v>20028</v>
      </c>
      <c r="C412" s="393">
        <v>10.548387096774196</v>
      </c>
      <c r="D412" s="391">
        <f t="shared" si="33"/>
        <v>0.64859504132231427</v>
      </c>
      <c r="I412" s="90"/>
      <c r="J412" s="90"/>
      <c r="K412" s="90"/>
      <c r="L412" s="90"/>
    </row>
    <row r="413" spans="1:12">
      <c r="A413" s="65">
        <f t="shared" si="32"/>
        <v>1955</v>
      </c>
      <c r="B413" s="388">
        <v>20058</v>
      </c>
      <c r="C413" s="393">
        <v>19.679999999999993</v>
      </c>
      <c r="D413" s="391">
        <f t="shared" si="33"/>
        <v>1.171041322314049</v>
      </c>
      <c r="I413" s="90"/>
      <c r="J413" s="90"/>
      <c r="K413" s="90"/>
      <c r="L413" s="90"/>
    </row>
    <row r="414" spans="1:12">
      <c r="A414" s="65">
        <f t="shared" si="32"/>
        <v>1955</v>
      </c>
      <c r="B414" s="388">
        <v>20089</v>
      </c>
      <c r="C414" s="393">
        <v>170.03225806451613</v>
      </c>
      <c r="D414" s="391">
        <f t="shared" si="33"/>
        <v>10.454876033057852</v>
      </c>
      <c r="I414" s="90"/>
      <c r="J414" s="90"/>
      <c r="K414" s="90"/>
      <c r="L414" s="90"/>
    </row>
    <row r="415" spans="1:12">
      <c r="A415" s="65">
        <f t="shared" si="32"/>
        <v>1955</v>
      </c>
      <c r="B415" s="388">
        <v>20120</v>
      </c>
      <c r="C415" s="393">
        <v>213.58064516129033</v>
      </c>
      <c r="D415" s="391">
        <f t="shared" si="33"/>
        <v>13.132561983471074</v>
      </c>
      <c r="I415" s="90"/>
      <c r="J415" s="90"/>
      <c r="K415" s="90"/>
      <c r="L415" s="90"/>
    </row>
    <row r="416" spans="1:12">
      <c r="A416" s="65">
        <f t="shared" si="32"/>
        <v>1955</v>
      </c>
      <c r="B416" s="388">
        <v>20148</v>
      </c>
      <c r="C416" s="393">
        <v>253.67857142857142</v>
      </c>
      <c r="D416" s="391">
        <f t="shared" si="33"/>
        <v>14.088595041322314</v>
      </c>
      <c r="I416" s="90"/>
      <c r="J416" s="90"/>
      <c r="K416" s="90"/>
      <c r="L416" s="90"/>
    </row>
    <row r="417" spans="1:12">
      <c r="A417" s="65">
        <f t="shared" si="32"/>
        <v>1955</v>
      </c>
      <c r="B417" s="388">
        <v>20179</v>
      </c>
      <c r="C417" s="393">
        <v>544.29032258064512</v>
      </c>
      <c r="D417" s="391">
        <f t="shared" si="33"/>
        <v>33.467107438016527</v>
      </c>
      <c r="I417" s="90"/>
      <c r="J417" s="90"/>
      <c r="K417" s="90"/>
      <c r="L417" s="90"/>
    </row>
    <row r="418" spans="1:12">
      <c r="A418" s="65">
        <f t="shared" si="32"/>
        <v>1955</v>
      </c>
      <c r="B418" s="388">
        <v>20209</v>
      </c>
      <c r="C418" s="393">
        <v>962.93333333333328</v>
      </c>
      <c r="D418" s="391">
        <f t="shared" si="33"/>
        <v>57.298512396694214</v>
      </c>
      <c r="I418" s="90"/>
      <c r="J418" s="90"/>
      <c r="K418" s="90"/>
      <c r="L418" s="90"/>
    </row>
    <row r="419" spans="1:12">
      <c r="A419" s="65">
        <f t="shared" si="32"/>
        <v>1955</v>
      </c>
      <c r="B419" s="388">
        <v>20240</v>
      </c>
      <c r="C419" s="393">
        <v>2271.2903225806454</v>
      </c>
      <c r="D419" s="391">
        <f t="shared" si="33"/>
        <v>139.65619834710745</v>
      </c>
      <c r="I419" s="90"/>
      <c r="J419" s="90"/>
      <c r="K419" s="90"/>
      <c r="L419" s="90"/>
    </row>
    <row r="420" spans="1:12">
      <c r="A420" s="65">
        <f t="shared" si="32"/>
        <v>1955</v>
      </c>
      <c r="B420" s="388">
        <v>20270</v>
      </c>
      <c r="C420" s="393">
        <v>1124.7333333333333</v>
      </c>
      <c r="D420" s="391">
        <f t="shared" si="33"/>
        <v>66.926280991735538</v>
      </c>
      <c r="I420" s="90"/>
      <c r="J420" s="90"/>
      <c r="K420" s="90"/>
      <c r="L420" s="90"/>
    </row>
    <row r="421" spans="1:12">
      <c r="A421" s="65">
        <f t="shared" si="32"/>
        <v>1955</v>
      </c>
      <c r="B421" s="388">
        <v>20301</v>
      </c>
      <c r="C421" s="393">
        <v>65.838709677419359</v>
      </c>
      <c r="D421" s="391">
        <f t="shared" si="33"/>
        <v>4.048264462809918</v>
      </c>
      <c r="I421" s="90"/>
      <c r="J421" s="90"/>
      <c r="K421" s="90"/>
      <c r="L421" s="90"/>
    </row>
    <row r="422" spans="1:12">
      <c r="A422" s="65">
        <f t="shared" si="32"/>
        <v>1955</v>
      </c>
      <c r="B422" s="388">
        <v>20332</v>
      </c>
      <c r="C422" s="393">
        <v>10.296774193548385</v>
      </c>
      <c r="D422" s="391">
        <f t="shared" si="33"/>
        <v>0.63312396694214856</v>
      </c>
      <c r="I422" s="90"/>
      <c r="J422" s="90"/>
      <c r="K422" s="90"/>
      <c r="L422" s="90"/>
    </row>
    <row r="423" spans="1:12">
      <c r="A423" s="65">
        <f t="shared" si="32"/>
        <v>1955</v>
      </c>
      <c r="B423" s="388">
        <v>20362</v>
      </c>
      <c r="C423" s="393">
        <v>6.97</v>
      </c>
      <c r="D423" s="391">
        <f t="shared" si="33"/>
        <v>0.41474380165289254</v>
      </c>
      <c r="I423" s="90"/>
      <c r="J423" s="90"/>
      <c r="K423" s="90"/>
      <c r="L423" s="90"/>
    </row>
    <row r="424" spans="1:12">
      <c r="A424" s="65">
        <f t="shared" si="32"/>
        <v>1956</v>
      </c>
      <c r="B424" s="388">
        <v>20393</v>
      </c>
      <c r="C424" s="393">
        <v>4.758064516129032</v>
      </c>
      <c r="D424" s="391">
        <f t="shared" si="33"/>
        <v>0.29256198347107437</v>
      </c>
      <c r="I424" s="90"/>
      <c r="J424" s="90"/>
      <c r="K424" s="90"/>
      <c r="L424" s="90"/>
    </row>
    <row r="425" spans="1:12">
      <c r="A425" s="65">
        <f t="shared" si="32"/>
        <v>1956</v>
      </c>
      <c r="B425" s="388">
        <v>20423</v>
      </c>
      <c r="C425" s="393">
        <v>23.283333333333335</v>
      </c>
      <c r="D425" s="391">
        <f t="shared" si="33"/>
        <v>1.3854545454545455</v>
      </c>
      <c r="I425" s="90"/>
      <c r="J425" s="90"/>
      <c r="K425" s="90"/>
      <c r="L425" s="90"/>
    </row>
    <row r="426" spans="1:12">
      <c r="A426" s="65">
        <f t="shared" si="32"/>
        <v>1956</v>
      </c>
      <c r="B426" s="388">
        <v>20454</v>
      </c>
      <c r="C426" s="393">
        <v>4096.7096774193551</v>
      </c>
      <c r="D426" s="391">
        <f t="shared" si="33"/>
        <v>251.89685950413227</v>
      </c>
      <c r="I426" s="90"/>
      <c r="J426" s="90"/>
      <c r="K426" s="90"/>
      <c r="L426" s="90"/>
    </row>
    <row r="427" spans="1:12">
      <c r="A427" s="65">
        <f t="shared" si="32"/>
        <v>1956</v>
      </c>
      <c r="B427" s="388">
        <v>20485</v>
      </c>
      <c r="C427" s="393">
        <v>3421.6129032258063</v>
      </c>
      <c r="D427" s="391">
        <f t="shared" si="33"/>
        <v>210.38677685950412</v>
      </c>
      <c r="I427" s="90"/>
      <c r="J427" s="90"/>
      <c r="K427" s="90"/>
      <c r="L427" s="90"/>
    </row>
    <row r="428" spans="1:12">
      <c r="A428" s="65">
        <f t="shared" si="32"/>
        <v>1956</v>
      </c>
      <c r="B428" s="388">
        <v>20514</v>
      </c>
      <c r="C428" s="393">
        <v>1356.655172413793</v>
      </c>
      <c r="D428" s="391">
        <f t="shared" si="33"/>
        <v>78.035702479338838</v>
      </c>
      <c r="I428" s="90"/>
      <c r="J428" s="90"/>
      <c r="K428" s="90"/>
      <c r="L428" s="90"/>
    </row>
    <row r="429" spans="1:12">
      <c r="A429" s="65">
        <f t="shared" si="32"/>
        <v>1956</v>
      </c>
      <c r="B429" s="388">
        <v>20545</v>
      </c>
      <c r="C429" s="393">
        <v>1297.8064516129032</v>
      </c>
      <c r="D429" s="391">
        <f t="shared" si="33"/>
        <v>79.799008264462813</v>
      </c>
      <c r="I429" s="90"/>
      <c r="J429" s="90"/>
      <c r="K429" s="90"/>
      <c r="L429" s="90"/>
    </row>
    <row r="430" spans="1:12">
      <c r="A430" s="65">
        <f t="shared" si="32"/>
        <v>1956</v>
      </c>
      <c r="B430" s="388">
        <v>20575</v>
      </c>
      <c r="C430" s="393">
        <v>2060.6666666666665</v>
      </c>
      <c r="D430" s="391">
        <f t="shared" si="33"/>
        <v>122.6181818181818</v>
      </c>
      <c r="I430" s="90"/>
      <c r="J430" s="90"/>
      <c r="K430" s="90"/>
      <c r="L430" s="90"/>
    </row>
    <row r="431" spans="1:12">
      <c r="A431" s="65">
        <f t="shared" si="32"/>
        <v>1956</v>
      </c>
      <c r="B431" s="388">
        <v>20606</v>
      </c>
      <c r="C431" s="393">
        <v>4295.1612903225805</v>
      </c>
      <c r="D431" s="391">
        <f t="shared" si="33"/>
        <v>264.09917355371903</v>
      </c>
      <c r="I431" s="90"/>
      <c r="J431" s="90"/>
      <c r="K431" s="90"/>
      <c r="L431" s="90"/>
    </row>
    <row r="432" spans="1:12">
      <c r="A432" s="65">
        <f t="shared" si="32"/>
        <v>1956</v>
      </c>
      <c r="B432" s="388">
        <v>20636</v>
      </c>
      <c r="C432" s="393">
        <v>2874</v>
      </c>
      <c r="D432" s="391">
        <f t="shared" si="33"/>
        <v>171.01487603305785</v>
      </c>
      <c r="I432" s="90"/>
      <c r="J432" s="90"/>
      <c r="K432" s="90"/>
      <c r="L432" s="90"/>
    </row>
    <row r="433" spans="1:12">
      <c r="A433" s="65">
        <f t="shared" si="32"/>
        <v>1956</v>
      </c>
      <c r="B433" s="388">
        <v>20667</v>
      </c>
      <c r="C433" s="393">
        <v>641.0322580645161</v>
      </c>
      <c r="D433" s="391">
        <f t="shared" si="33"/>
        <v>39.415537190082645</v>
      </c>
      <c r="I433" s="90"/>
      <c r="J433" s="90"/>
      <c r="K433" s="90"/>
      <c r="L433" s="90"/>
    </row>
    <row r="434" spans="1:12">
      <c r="A434" s="65">
        <f t="shared" si="32"/>
        <v>1956</v>
      </c>
      <c r="B434" s="388">
        <v>20698</v>
      </c>
      <c r="C434" s="393">
        <v>79.451612903225808</v>
      </c>
      <c r="D434" s="391">
        <f t="shared" si="33"/>
        <v>4.8852892561983472</v>
      </c>
      <c r="I434" s="90"/>
      <c r="J434" s="90"/>
      <c r="K434" s="90"/>
      <c r="L434" s="90"/>
    </row>
    <row r="435" spans="1:12">
      <c r="A435" s="65">
        <f t="shared" si="32"/>
        <v>1956</v>
      </c>
      <c r="B435" s="388">
        <v>20728</v>
      </c>
      <c r="C435" s="393">
        <v>53.93333333333333</v>
      </c>
      <c r="D435" s="391">
        <f t="shared" si="33"/>
        <v>3.2092561983471075</v>
      </c>
      <c r="I435" s="90"/>
      <c r="J435" s="90"/>
      <c r="K435" s="90"/>
      <c r="L435" s="90"/>
    </row>
    <row r="436" spans="1:12">
      <c r="A436" s="65">
        <f t="shared" si="32"/>
        <v>1957</v>
      </c>
      <c r="B436" s="388">
        <v>20759</v>
      </c>
      <c r="C436" s="393">
        <v>110.93548387096774</v>
      </c>
      <c r="D436" s="391">
        <f t="shared" si="33"/>
        <v>6.8211570247933881</v>
      </c>
      <c r="I436" s="90"/>
      <c r="J436" s="90"/>
      <c r="K436" s="90"/>
      <c r="L436" s="90"/>
    </row>
    <row r="437" spans="1:12">
      <c r="A437" s="65">
        <f t="shared" si="32"/>
        <v>1957</v>
      </c>
      <c r="B437" s="388">
        <v>20789</v>
      </c>
      <c r="C437" s="393">
        <v>125.01</v>
      </c>
      <c r="D437" s="391">
        <f t="shared" si="33"/>
        <v>7.438611570247935</v>
      </c>
      <c r="I437" s="90"/>
      <c r="J437" s="90"/>
      <c r="K437" s="90"/>
      <c r="L437" s="90"/>
    </row>
    <row r="438" spans="1:12">
      <c r="A438" s="65">
        <f t="shared" si="32"/>
        <v>1957</v>
      </c>
      <c r="B438" s="388">
        <v>20820</v>
      </c>
      <c r="C438" s="393">
        <v>141.2258064516129</v>
      </c>
      <c r="D438" s="391">
        <f t="shared" si="33"/>
        <v>8.6836363636363636</v>
      </c>
      <c r="I438" s="90"/>
      <c r="J438" s="90"/>
      <c r="K438" s="90"/>
      <c r="L438" s="90"/>
    </row>
    <row r="439" spans="1:12">
      <c r="A439" s="65">
        <f t="shared" si="32"/>
        <v>1957</v>
      </c>
      <c r="B439" s="388">
        <v>20851</v>
      </c>
      <c r="C439" s="393">
        <v>92.225806451612897</v>
      </c>
      <c r="D439" s="391">
        <f t="shared" si="33"/>
        <v>5.6707438016528924</v>
      </c>
      <c r="I439" s="90"/>
      <c r="J439" s="90"/>
      <c r="K439" s="90"/>
      <c r="L439" s="90"/>
    </row>
    <row r="440" spans="1:12">
      <c r="A440" s="65">
        <f t="shared" si="32"/>
        <v>1957</v>
      </c>
      <c r="B440" s="388">
        <v>20879</v>
      </c>
      <c r="C440" s="393">
        <v>919.25</v>
      </c>
      <c r="D440" s="391">
        <f t="shared" si="33"/>
        <v>51.052561983471072</v>
      </c>
      <c r="I440" s="90"/>
      <c r="J440" s="90"/>
      <c r="K440" s="90"/>
      <c r="L440" s="90"/>
    </row>
    <row r="441" spans="1:12">
      <c r="A441" s="65">
        <f t="shared" si="32"/>
        <v>1957</v>
      </c>
      <c r="B441" s="388">
        <v>20910</v>
      </c>
      <c r="C441" s="393">
        <v>1544.0322580645161</v>
      </c>
      <c r="D441" s="391">
        <f t="shared" si="33"/>
        <v>94.938842975206612</v>
      </c>
      <c r="I441" s="90"/>
      <c r="J441" s="90"/>
      <c r="K441" s="90"/>
      <c r="L441" s="90"/>
    </row>
    <row r="442" spans="1:12">
      <c r="A442" s="65">
        <f t="shared" si="32"/>
        <v>1957</v>
      </c>
      <c r="B442" s="388">
        <v>20940</v>
      </c>
      <c r="C442" s="393">
        <v>1525.6666666666667</v>
      </c>
      <c r="D442" s="391">
        <f t="shared" si="33"/>
        <v>90.783471074380159</v>
      </c>
      <c r="I442" s="90"/>
      <c r="J442" s="90"/>
      <c r="K442" s="90"/>
      <c r="L442" s="90"/>
    </row>
    <row r="443" spans="1:12">
      <c r="A443" s="65">
        <f t="shared" si="32"/>
        <v>1957</v>
      </c>
      <c r="B443" s="388">
        <v>20971</v>
      </c>
      <c r="C443" s="393">
        <v>2467.0967741935483</v>
      </c>
      <c r="D443" s="391">
        <f t="shared" si="33"/>
        <v>151.69586776859504</v>
      </c>
      <c r="I443" s="90"/>
      <c r="J443" s="90"/>
      <c r="K443" s="90"/>
      <c r="L443" s="90"/>
    </row>
    <row r="444" spans="1:12">
      <c r="A444" s="65">
        <f t="shared" si="32"/>
        <v>1957</v>
      </c>
      <c r="B444" s="388">
        <v>21001</v>
      </c>
      <c r="C444" s="393">
        <v>1815.3</v>
      </c>
      <c r="D444" s="391">
        <f t="shared" si="33"/>
        <v>108.01785123966943</v>
      </c>
      <c r="I444" s="90"/>
      <c r="J444" s="90"/>
      <c r="K444" s="90"/>
      <c r="L444" s="90"/>
    </row>
    <row r="445" spans="1:12">
      <c r="A445" s="65">
        <f t="shared" si="32"/>
        <v>1957</v>
      </c>
      <c r="B445" s="388">
        <v>21032</v>
      </c>
      <c r="C445" s="393">
        <v>189.87096774193549</v>
      </c>
      <c r="D445" s="391">
        <f t="shared" si="33"/>
        <v>11.674710743801652</v>
      </c>
      <c r="I445" s="90"/>
      <c r="J445" s="90"/>
      <c r="K445" s="90"/>
      <c r="L445" s="90"/>
    </row>
    <row r="446" spans="1:12">
      <c r="A446" s="65">
        <f t="shared" si="32"/>
        <v>1957</v>
      </c>
      <c r="B446" s="388">
        <v>21063</v>
      </c>
      <c r="C446" s="393">
        <v>36.774193548387096</v>
      </c>
      <c r="D446" s="391">
        <f t="shared" si="33"/>
        <v>2.2611570247933885</v>
      </c>
      <c r="I446" s="90"/>
      <c r="J446" s="90"/>
      <c r="K446" s="90"/>
      <c r="L446" s="90"/>
    </row>
    <row r="447" spans="1:12">
      <c r="A447" s="65">
        <f t="shared" si="32"/>
        <v>1957</v>
      </c>
      <c r="B447" s="388">
        <v>21093</v>
      </c>
      <c r="C447" s="393">
        <v>32.299999999999997</v>
      </c>
      <c r="D447" s="391">
        <f t="shared" si="33"/>
        <v>1.9219834710743797</v>
      </c>
      <c r="I447" s="90"/>
      <c r="J447" s="90"/>
      <c r="K447" s="90"/>
      <c r="L447" s="90"/>
    </row>
    <row r="448" spans="1:12">
      <c r="A448" s="65">
        <f t="shared" si="32"/>
        <v>1958</v>
      </c>
      <c r="B448" s="388">
        <v>21124</v>
      </c>
      <c r="C448" s="393">
        <v>51</v>
      </c>
      <c r="D448" s="391">
        <f t="shared" si="33"/>
        <v>3.1358677685950411</v>
      </c>
      <c r="I448" s="90"/>
      <c r="J448" s="90"/>
      <c r="K448" s="90"/>
      <c r="L448" s="90"/>
    </row>
    <row r="449" spans="1:12">
      <c r="A449" s="65">
        <f t="shared" si="32"/>
        <v>1958</v>
      </c>
      <c r="B449" s="388">
        <v>21154</v>
      </c>
      <c r="C449" s="393">
        <v>79.586666666666659</v>
      </c>
      <c r="D449" s="391">
        <f t="shared" si="33"/>
        <v>4.7357355371900818</v>
      </c>
      <c r="I449" s="90"/>
      <c r="J449" s="90"/>
      <c r="K449" s="90"/>
      <c r="L449" s="90"/>
    </row>
    <row r="450" spans="1:12">
      <c r="A450" s="65">
        <f t="shared" si="32"/>
        <v>1958</v>
      </c>
      <c r="B450" s="388">
        <v>21185</v>
      </c>
      <c r="C450" s="393">
        <v>156.09677419354838</v>
      </c>
      <c r="D450" s="391">
        <f t="shared" si="33"/>
        <v>9.5980165289256192</v>
      </c>
      <c r="I450" s="90"/>
      <c r="J450" s="90"/>
      <c r="K450" s="90"/>
      <c r="L450" s="90"/>
    </row>
    <row r="451" spans="1:12">
      <c r="A451" s="65">
        <f t="shared" si="32"/>
        <v>1958</v>
      </c>
      <c r="B451" s="388">
        <v>21216</v>
      </c>
      <c r="C451" s="393">
        <v>225.48387096774192</v>
      </c>
      <c r="D451" s="391">
        <f t="shared" si="33"/>
        <v>13.864462809917356</v>
      </c>
      <c r="I451" s="90"/>
      <c r="J451" s="90"/>
      <c r="K451" s="90"/>
      <c r="L451" s="90"/>
    </row>
    <row r="452" spans="1:12">
      <c r="A452" s="65">
        <f t="shared" si="32"/>
        <v>1958</v>
      </c>
      <c r="B452" s="388">
        <v>21244</v>
      </c>
      <c r="C452" s="393">
        <v>1566.4642857142858</v>
      </c>
      <c r="D452" s="391">
        <f t="shared" si="33"/>
        <v>86.997024793388434</v>
      </c>
      <c r="I452" s="90"/>
      <c r="J452" s="90"/>
      <c r="K452" s="90"/>
      <c r="L452" s="90"/>
    </row>
    <row r="453" spans="1:12">
      <c r="A453" s="65">
        <f t="shared" si="32"/>
        <v>1958</v>
      </c>
      <c r="B453" s="388">
        <v>21275</v>
      </c>
      <c r="C453" s="393">
        <v>1433.3870967741937</v>
      </c>
      <c r="D453" s="391">
        <f t="shared" si="33"/>
        <v>88.135537190082644</v>
      </c>
      <c r="I453" s="90"/>
      <c r="J453" s="90"/>
      <c r="K453" s="90"/>
      <c r="L453" s="90"/>
    </row>
    <row r="454" spans="1:12">
      <c r="A454" s="65">
        <f t="shared" si="32"/>
        <v>1958</v>
      </c>
      <c r="B454" s="388">
        <v>21305</v>
      </c>
      <c r="C454" s="393">
        <v>2835.3333333333335</v>
      </c>
      <c r="D454" s="391">
        <f t="shared" si="33"/>
        <v>168.71404958677687</v>
      </c>
      <c r="I454" s="90"/>
      <c r="J454" s="90"/>
      <c r="K454" s="90"/>
      <c r="L454" s="90"/>
    </row>
    <row r="455" spans="1:12">
      <c r="A455" s="65">
        <f t="shared" si="32"/>
        <v>1958</v>
      </c>
      <c r="B455" s="388">
        <v>21336</v>
      </c>
      <c r="C455" s="393">
        <v>5356.7741935483873</v>
      </c>
      <c r="D455" s="391">
        <f t="shared" si="33"/>
        <v>329.37520661157026</v>
      </c>
      <c r="I455" s="90"/>
      <c r="J455" s="90"/>
      <c r="K455" s="90"/>
      <c r="L455" s="90"/>
    </row>
    <row r="456" spans="1:12">
      <c r="A456" s="65">
        <f t="shared" si="32"/>
        <v>1958</v>
      </c>
      <c r="B456" s="388">
        <v>21366</v>
      </c>
      <c r="C456" s="393">
        <v>3101</v>
      </c>
      <c r="D456" s="391">
        <f t="shared" si="33"/>
        <v>184.52231404958678</v>
      </c>
      <c r="I456" s="90"/>
      <c r="J456" s="90"/>
      <c r="K456" s="90"/>
      <c r="L456" s="90"/>
    </row>
    <row r="457" spans="1:12">
      <c r="A457" s="65">
        <f t="shared" si="32"/>
        <v>1958</v>
      </c>
      <c r="B457" s="388">
        <v>21397</v>
      </c>
      <c r="C457" s="393">
        <v>743.83870967741939</v>
      </c>
      <c r="D457" s="391">
        <f t="shared" si="33"/>
        <v>45.736859504132234</v>
      </c>
      <c r="I457" s="90"/>
      <c r="J457" s="90"/>
      <c r="K457" s="90"/>
      <c r="L457" s="90"/>
    </row>
    <row r="458" spans="1:12">
      <c r="A458" s="65">
        <f t="shared" si="32"/>
        <v>1958</v>
      </c>
      <c r="B458" s="388">
        <v>21428</v>
      </c>
      <c r="C458" s="393">
        <v>137.61290322580646</v>
      </c>
      <c r="D458" s="391">
        <f t="shared" si="33"/>
        <v>8.4614876033057858</v>
      </c>
      <c r="I458" s="90"/>
      <c r="J458" s="90"/>
      <c r="K458" s="90"/>
      <c r="L458" s="90"/>
    </row>
    <row r="459" spans="1:12">
      <c r="A459" s="65">
        <f t="shared" si="32"/>
        <v>1958</v>
      </c>
      <c r="B459" s="388">
        <v>21458</v>
      </c>
      <c r="C459" s="393">
        <v>62.56666666666667</v>
      </c>
      <c r="D459" s="391">
        <f t="shared" si="33"/>
        <v>3.7229752066115704</v>
      </c>
      <c r="I459" s="90"/>
      <c r="J459" s="90"/>
      <c r="K459" s="90"/>
      <c r="L459" s="90"/>
    </row>
    <row r="460" spans="1:12">
      <c r="A460" s="65">
        <f t="shared" si="32"/>
        <v>1959</v>
      </c>
      <c r="B460" s="388">
        <v>21489</v>
      </c>
      <c r="C460" s="393">
        <v>25.780645161290323</v>
      </c>
      <c r="D460" s="391">
        <f t="shared" si="33"/>
        <v>1.5851900826446284</v>
      </c>
      <c r="I460" s="90"/>
      <c r="J460" s="90"/>
      <c r="K460" s="90"/>
      <c r="L460" s="90"/>
    </row>
    <row r="461" spans="1:12">
      <c r="A461" s="65">
        <f t="shared" si="32"/>
        <v>1959</v>
      </c>
      <c r="B461" s="388">
        <v>21519</v>
      </c>
      <c r="C461" s="393">
        <v>81.28</v>
      </c>
      <c r="D461" s="391">
        <f t="shared" si="33"/>
        <v>4.8364958677685959</v>
      </c>
      <c r="I461" s="90"/>
      <c r="J461" s="90"/>
      <c r="K461" s="90"/>
      <c r="L461" s="90"/>
    </row>
    <row r="462" spans="1:12">
      <c r="A462" s="65">
        <f t="shared" si="32"/>
        <v>1959</v>
      </c>
      <c r="B462" s="388">
        <v>21550</v>
      </c>
      <c r="C462" s="393">
        <v>19.225806451612904</v>
      </c>
      <c r="D462" s="391">
        <f t="shared" si="33"/>
        <v>1.1821487603305785</v>
      </c>
      <c r="I462" s="90"/>
      <c r="J462" s="90"/>
      <c r="K462" s="90"/>
      <c r="L462" s="90"/>
    </row>
    <row r="463" spans="1:12">
      <c r="A463" s="65">
        <f t="shared" si="32"/>
        <v>1959</v>
      </c>
      <c r="B463" s="388">
        <v>21581</v>
      </c>
      <c r="C463" s="393">
        <v>321.49032258064517</v>
      </c>
      <c r="D463" s="391">
        <f t="shared" si="33"/>
        <v>19.767669421487607</v>
      </c>
      <c r="I463" s="90"/>
      <c r="J463" s="90"/>
      <c r="K463" s="90"/>
      <c r="L463" s="90"/>
    </row>
    <row r="464" spans="1:12">
      <c r="A464" s="65">
        <f t="shared" si="32"/>
        <v>1959</v>
      </c>
      <c r="B464" s="388">
        <v>21609</v>
      </c>
      <c r="C464" s="393">
        <v>452.46428571428572</v>
      </c>
      <c r="D464" s="391">
        <f t="shared" si="33"/>
        <v>25.128595041322313</v>
      </c>
      <c r="I464" s="90"/>
      <c r="J464" s="90"/>
      <c r="K464" s="90"/>
      <c r="L464" s="90"/>
    </row>
    <row r="465" spans="1:12">
      <c r="A465" s="65">
        <f t="shared" ref="A465:A528" si="34">IF(MONTH(B465)&gt;9,YEAR(B465)+1,YEAR(B465))</f>
        <v>1959</v>
      </c>
      <c r="B465" s="388">
        <v>21640</v>
      </c>
      <c r="C465" s="393">
        <v>753.54838709677415</v>
      </c>
      <c r="D465" s="391">
        <f t="shared" ref="D465:D528" si="35">IF(C465&lt;&gt;-901,C465*DAY(B465)*24*60*60/(220*22*9*1000),-901)</f>
        <v>46.333884297520662</v>
      </c>
      <c r="I465" s="90"/>
      <c r="J465" s="90"/>
      <c r="K465" s="90"/>
      <c r="L465" s="90"/>
    </row>
    <row r="466" spans="1:12">
      <c r="A466" s="65">
        <f t="shared" si="34"/>
        <v>1959</v>
      </c>
      <c r="B466" s="388">
        <v>21670</v>
      </c>
      <c r="C466" s="393">
        <v>1270.0333333333333</v>
      </c>
      <c r="D466" s="391">
        <f t="shared" si="35"/>
        <v>75.572231404958671</v>
      </c>
      <c r="I466" s="90"/>
      <c r="J466" s="90"/>
      <c r="K466" s="90"/>
      <c r="L466" s="90"/>
    </row>
    <row r="467" spans="1:12">
      <c r="A467" s="65">
        <f t="shared" si="34"/>
        <v>1959</v>
      </c>
      <c r="B467" s="388">
        <v>21701</v>
      </c>
      <c r="C467" s="393">
        <v>920.32258064516134</v>
      </c>
      <c r="D467" s="391">
        <f t="shared" si="35"/>
        <v>56.588429752066119</v>
      </c>
      <c r="I467" s="90"/>
      <c r="J467" s="90"/>
      <c r="K467" s="90"/>
      <c r="L467" s="90"/>
    </row>
    <row r="468" spans="1:12">
      <c r="A468" s="65">
        <f t="shared" si="34"/>
        <v>1959</v>
      </c>
      <c r="B468" s="388">
        <v>21731</v>
      </c>
      <c r="C468" s="393">
        <v>301.06666666666666</v>
      </c>
      <c r="D468" s="391">
        <f t="shared" si="35"/>
        <v>17.914710743801653</v>
      </c>
      <c r="I468" s="90"/>
      <c r="J468" s="90"/>
      <c r="K468" s="90"/>
      <c r="L468" s="90"/>
    </row>
    <row r="469" spans="1:12">
      <c r="A469" s="65">
        <f t="shared" si="34"/>
        <v>1959</v>
      </c>
      <c r="B469" s="388">
        <v>21762</v>
      </c>
      <c r="C469" s="393">
        <v>6.6645161290322568</v>
      </c>
      <c r="D469" s="391">
        <f t="shared" si="35"/>
        <v>0.40978512396694217</v>
      </c>
      <c r="I469" s="90"/>
      <c r="J469" s="90"/>
      <c r="K469" s="90"/>
      <c r="L469" s="90"/>
    </row>
    <row r="470" spans="1:12">
      <c r="A470" s="65">
        <f t="shared" si="34"/>
        <v>1959</v>
      </c>
      <c r="B470" s="388">
        <v>21793</v>
      </c>
      <c r="C470" s="393">
        <v>8.2387096774193527</v>
      </c>
      <c r="D470" s="391">
        <f t="shared" si="35"/>
        <v>0.50657851239669405</v>
      </c>
      <c r="I470" s="90"/>
      <c r="J470" s="90"/>
      <c r="K470" s="90"/>
      <c r="L470" s="90"/>
    </row>
    <row r="471" spans="1:12">
      <c r="A471" s="65">
        <f t="shared" si="34"/>
        <v>1959</v>
      </c>
      <c r="B471" s="388">
        <v>21823</v>
      </c>
      <c r="C471" s="393">
        <v>25.446666666666669</v>
      </c>
      <c r="D471" s="391">
        <f t="shared" si="35"/>
        <v>1.5141818181818185</v>
      </c>
      <c r="I471" s="90"/>
      <c r="J471" s="90"/>
      <c r="K471" s="90"/>
      <c r="L471" s="90"/>
    </row>
    <row r="472" spans="1:12">
      <c r="A472" s="65">
        <f t="shared" si="34"/>
        <v>1960</v>
      </c>
      <c r="B472" s="388">
        <v>21854</v>
      </c>
      <c r="C472" s="393">
        <v>7.9354838709677411</v>
      </c>
      <c r="D472" s="391">
        <f t="shared" si="35"/>
        <v>0.48793388429752055</v>
      </c>
      <c r="I472" s="90"/>
      <c r="J472" s="90"/>
      <c r="K472" s="90"/>
      <c r="L472" s="90"/>
    </row>
    <row r="473" spans="1:12">
      <c r="A473" s="65">
        <f t="shared" si="34"/>
        <v>1960</v>
      </c>
      <c r="B473" s="388">
        <v>21884</v>
      </c>
      <c r="C473" s="393">
        <v>7.8866666666666658</v>
      </c>
      <c r="D473" s="391">
        <f t="shared" si="35"/>
        <v>0.4692892561983471</v>
      </c>
      <c r="I473" s="90"/>
      <c r="J473" s="90"/>
      <c r="K473" s="90"/>
      <c r="L473" s="90"/>
    </row>
    <row r="474" spans="1:12">
      <c r="A474" s="65">
        <f t="shared" si="34"/>
        <v>1960</v>
      </c>
      <c r="B474" s="388">
        <v>21915</v>
      </c>
      <c r="C474" s="393">
        <v>11.964516129032258</v>
      </c>
      <c r="D474" s="391">
        <f t="shared" si="35"/>
        <v>0.73566942148760328</v>
      </c>
      <c r="I474" s="90"/>
      <c r="J474" s="90"/>
      <c r="K474" s="90"/>
      <c r="L474" s="90"/>
    </row>
    <row r="475" spans="1:12">
      <c r="A475" s="65">
        <f t="shared" si="34"/>
        <v>1960</v>
      </c>
      <c r="B475" s="388">
        <v>21946</v>
      </c>
      <c r="C475" s="393">
        <v>50.480645161290326</v>
      </c>
      <c r="D475" s="391">
        <f t="shared" si="35"/>
        <v>3.1039338842975215</v>
      </c>
      <c r="I475" s="90"/>
      <c r="J475" s="90"/>
      <c r="K475" s="90"/>
      <c r="L475" s="90"/>
    </row>
    <row r="476" spans="1:12">
      <c r="A476" s="65">
        <f t="shared" si="34"/>
        <v>1960</v>
      </c>
      <c r="B476" s="388">
        <v>21975</v>
      </c>
      <c r="C476" s="393">
        <v>697.20689655172418</v>
      </c>
      <c r="D476" s="391">
        <f t="shared" si="35"/>
        <v>40.103801652892564</v>
      </c>
      <c r="I476" s="90"/>
      <c r="J476" s="90"/>
      <c r="K476" s="90"/>
      <c r="L476" s="90"/>
    </row>
    <row r="477" spans="1:12">
      <c r="A477" s="65">
        <f t="shared" si="34"/>
        <v>1960</v>
      </c>
      <c r="B477" s="388">
        <v>22006</v>
      </c>
      <c r="C477" s="393">
        <v>1523.7741935483871</v>
      </c>
      <c r="D477" s="391">
        <f t="shared" si="35"/>
        <v>93.693223140495874</v>
      </c>
      <c r="I477" s="90"/>
      <c r="J477" s="90"/>
      <c r="K477" s="90"/>
      <c r="L477" s="90"/>
    </row>
    <row r="478" spans="1:12">
      <c r="A478" s="65">
        <f t="shared" si="34"/>
        <v>1960</v>
      </c>
      <c r="B478" s="388">
        <v>22036</v>
      </c>
      <c r="C478" s="393">
        <v>1434.3666666666666</v>
      </c>
      <c r="D478" s="391">
        <f t="shared" si="35"/>
        <v>85.350743801652897</v>
      </c>
      <c r="I478" s="90"/>
      <c r="J478" s="90"/>
      <c r="K478" s="90"/>
      <c r="L478" s="90"/>
    </row>
    <row r="479" spans="1:12">
      <c r="A479" s="65">
        <f t="shared" si="34"/>
        <v>1960</v>
      </c>
      <c r="B479" s="388">
        <v>22067</v>
      </c>
      <c r="C479" s="393">
        <v>1198.3548387096773</v>
      </c>
      <c r="D479" s="391">
        <f t="shared" si="35"/>
        <v>73.683966942148757</v>
      </c>
      <c r="I479" s="90"/>
      <c r="J479" s="90"/>
      <c r="K479" s="90"/>
      <c r="L479" s="90"/>
    </row>
    <row r="480" spans="1:12">
      <c r="A480" s="65">
        <f t="shared" si="34"/>
        <v>1960</v>
      </c>
      <c r="B480" s="388">
        <v>22097</v>
      </c>
      <c r="C480" s="393">
        <v>411.23333333333335</v>
      </c>
      <c r="D480" s="391">
        <f t="shared" si="35"/>
        <v>24.4700826446281</v>
      </c>
      <c r="I480" s="90"/>
      <c r="J480" s="90"/>
      <c r="K480" s="90"/>
      <c r="L480" s="90"/>
    </row>
    <row r="481" spans="1:12">
      <c r="A481" s="65">
        <f t="shared" si="34"/>
        <v>1960</v>
      </c>
      <c r="B481" s="388">
        <v>22128</v>
      </c>
      <c r="C481" s="393">
        <v>7.3387096774193541</v>
      </c>
      <c r="D481" s="391">
        <f t="shared" si="35"/>
        <v>0.45123966942148752</v>
      </c>
      <c r="I481" s="90"/>
      <c r="J481" s="90"/>
      <c r="K481" s="90"/>
      <c r="L481" s="90"/>
    </row>
    <row r="482" spans="1:12">
      <c r="A482" s="65">
        <f t="shared" si="34"/>
        <v>1960</v>
      </c>
      <c r="B482" s="388">
        <v>22159</v>
      </c>
      <c r="C482" s="393">
        <v>11.774193548387096</v>
      </c>
      <c r="D482" s="391">
        <f t="shared" si="35"/>
        <v>0.72396694214876034</v>
      </c>
      <c r="I482" s="90"/>
      <c r="J482" s="90"/>
      <c r="K482" s="90"/>
      <c r="L482" s="90"/>
    </row>
    <row r="483" spans="1:12">
      <c r="A483" s="65">
        <f t="shared" si="34"/>
        <v>1960</v>
      </c>
      <c r="B483" s="388">
        <v>22189</v>
      </c>
      <c r="C483" s="393">
        <v>11.333333333333334</v>
      </c>
      <c r="D483" s="391">
        <f t="shared" si="35"/>
        <v>0.67438016528925615</v>
      </c>
      <c r="I483" s="90"/>
      <c r="J483" s="90"/>
      <c r="K483" s="90"/>
      <c r="L483" s="90"/>
    </row>
    <row r="484" spans="1:12">
      <c r="A484" s="65">
        <f t="shared" si="34"/>
        <v>1961</v>
      </c>
      <c r="B484" s="388">
        <v>22220</v>
      </c>
      <c r="C484" s="393">
        <v>12.683870967741935</v>
      </c>
      <c r="D484" s="391">
        <f t="shared" si="35"/>
        <v>0.779900826446281</v>
      </c>
      <c r="I484" s="90"/>
      <c r="J484" s="90"/>
      <c r="K484" s="90"/>
      <c r="L484" s="90"/>
    </row>
    <row r="485" spans="1:12">
      <c r="A485" s="65">
        <f t="shared" si="34"/>
        <v>1961</v>
      </c>
      <c r="B485" s="388">
        <v>22250</v>
      </c>
      <c r="C485" s="393">
        <v>26.18</v>
      </c>
      <c r="D485" s="391">
        <f t="shared" si="35"/>
        <v>1.5578181818181818</v>
      </c>
      <c r="I485" s="90"/>
      <c r="J485" s="90"/>
      <c r="K485" s="90"/>
      <c r="L485" s="90"/>
    </row>
    <row r="486" spans="1:12">
      <c r="A486" s="65">
        <f t="shared" si="34"/>
        <v>1961</v>
      </c>
      <c r="B486" s="388">
        <v>22281</v>
      </c>
      <c r="C486" s="393">
        <v>35.741935483870968</v>
      </c>
      <c r="D486" s="391">
        <f t="shared" si="35"/>
        <v>2.1976859504132231</v>
      </c>
      <c r="I486" s="90"/>
      <c r="J486" s="90"/>
      <c r="K486" s="90"/>
      <c r="L486" s="90"/>
    </row>
    <row r="487" spans="1:12">
      <c r="A487" s="65">
        <f t="shared" si="34"/>
        <v>1961</v>
      </c>
      <c r="B487" s="388">
        <v>22312</v>
      </c>
      <c r="C487" s="393">
        <v>22.516129032258064</v>
      </c>
      <c r="D487" s="391">
        <f t="shared" si="35"/>
        <v>1.3844628099173553</v>
      </c>
      <c r="I487" s="90"/>
      <c r="J487" s="90"/>
      <c r="K487" s="90"/>
      <c r="L487" s="90"/>
    </row>
    <row r="488" spans="1:12">
      <c r="A488" s="65">
        <f t="shared" si="34"/>
        <v>1961</v>
      </c>
      <c r="B488" s="388">
        <v>22340</v>
      </c>
      <c r="C488" s="393">
        <v>183.91785714285714</v>
      </c>
      <c r="D488" s="391">
        <f t="shared" si="35"/>
        <v>10.214280991735535</v>
      </c>
      <c r="I488" s="90"/>
      <c r="J488" s="90"/>
      <c r="K488" s="90"/>
      <c r="L488" s="90"/>
    </row>
    <row r="489" spans="1:12">
      <c r="A489" s="65">
        <f t="shared" si="34"/>
        <v>1961</v>
      </c>
      <c r="B489" s="388">
        <v>22371</v>
      </c>
      <c r="C489" s="393">
        <v>321.67741935483872</v>
      </c>
      <c r="D489" s="391">
        <f t="shared" si="35"/>
        <v>19.779173553719009</v>
      </c>
      <c r="I489" s="90"/>
      <c r="J489" s="90"/>
      <c r="K489" s="90"/>
      <c r="L489" s="90"/>
    </row>
    <row r="490" spans="1:12">
      <c r="A490" s="65">
        <f t="shared" si="34"/>
        <v>1961</v>
      </c>
      <c r="B490" s="388">
        <v>22401</v>
      </c>
      <c r="C490" s="393">
        <v>792.93333333333328</v>
      </c>
      <c r="D490" s="391">
        <f t="shared" si="35"/>
        <v>47.182809917355371</v>
      </c>
      <c r="I490" s="90"/>
      <c r="J490" s="90"/>
      <c r="K490" s="90"/>
      <c r="L490" s="90"/>
    </row>
    <row r="491" spans="1:12">
      <c r="A491" s="65">
        <f t="shared" si="34"/>
        <v>1961</v>
      </c>
      <c r="B491" s="388">
        <v>22432</v>
      </c>
      <c r="C491" s="393">
        <v>1078.258064516129</v>
      </c>
      <c r="D491" s="391">
        <f t="shared" si="35"/>
        <v>66.299504132231405</v>
      </c>
      <c r="I491" s="90"/>
      <c r="J491" s="90"/>
      <c r="K491" s="90"/>
      <c r="L491" s="90"/>
    </row>
    <row r="492" spans="1:12">
      <c r="A492" s="65">
        <f t="shared" si="34"/>
        <v>1961</v>
      </c>
      <c r="B492" s="388">
        <v>22462</v>
      </c>
      <c r="C492" s="393">
        <v>458.5</v>
      </c>
      <c r="D492" s="391">
        <f t="shared" si="35"/>
        <v>27.282644628099174</v>
      </c>
      <c r="I492" s="90"/>
      <c r="J492" s="90"/>
      <c r="K492" s="90"/>
      <c r="L492" s="90"/>
    </row>
    <row r="493" spans="1:12">
      <c r="A493" s="65">
        <f t="shared" si="34"/>
        <v>1961</v>
      </c>
      <c r="B493" s="388">
        <v>22493</v>
      </c>
      <c r="C493" s="393">
        <v>143.2032258064516</v>
      </c>
      <c r="D493" s="391">
        <f t="shared" si="35"/>
        <v>8.8052231404958672</v>
      </c>
      <c r="I493" s="90"/>
      <c r="J493" s="90"/>
      <c r="K493" s="90"/>
      <c r="L493" s="90"/>
    </row>
    <row r="494" spans="1:12">
      <c r="A494" s="65">
        <f t="shared" si="34"/>
        <v>1961</v>
      </c>
      <c r="B494" s="388">
        <v>22524</v>
      </c>
      <c r="C494" s="393">
        <v>136.80322580645159</v>
      </c>
      <c r="D494" s="391">
        <f t="shared" si="35"/>
        <v>8.4117024793388424</v>
      </c>
      <c r="I494" s="90"/>
      <c r="J494" s="90"/>
      <c r="K494" s="90"/>
      <c r="L494" s="90"/>
    </row>
    <row r="495" spans="1:12">
      <c r="A495" s="65">
        <f t="shared" si="34"/>
        <v>1961</v>
      </c>
      <c r="B495" s="388">
        <v>22554</v>
      </c>
      <c r="C495" s="393">
        <v>63.54</v>
      </c>
      <c r="D495" s="391">
        <f t="shared" si="35"/>
        <v>3.780892561983471</v>
      </c>
      <c r="I495" s="90"/>
      <c r="J495" s="90"/>
      <c r="K495" s="90"/>
      <c r="L495" s="90"/>
    </row>
    <row r="496" spans="1:12">
      <c r="A496" s="65">
        <f t="shared" si="34"/>
        <v>1962</v>
      </c>
      <c r="B496" s="388">
        <v>22585</v>
      </c>
      <c r="C496" s="393">
        <v>41.20000000000001</v>
      </c>
      <c r="D496" s="391">
        <f t="shared" si="35"/>
        <v>2.5332892561983478</v>
      </c>
      <c r="I496" s="90"/>
      <c r="J496" s="90"/>
      <c r="K496" s="90"/>
      <c r="L496" s="90"/>
    </row>
    <row r="497" spans="1:12">
      <c r="A497" s="65">
        <f t="shared" si="34"/>
        <v>1962</v>
      </c>
      <c r="B497" s="388">
        <v>22615</v>
      </c>
      <c r="C497" s="393">
        <v>112.62333333333332</v>
      </c>
      <c r="D497" s="391">
        <f t="shared" si="35"/>
        <v>6.7015537190082632</v>
      </c>
      <c r="I497" s="90"/>
      <c r="J497" s="90"/>
      <c r="K497" s="90"/>
      <c r="L497" s="90"/>
    </row>
    <row r="498" spans="1:12">
      <c r="A498" s="65">
        <f t="shared" si="34"/>
        <v>1962</v>
      </c>
      <c r="B498" s="388">
        <v>22646</v>
      </c>
      <c r="C498" s="393">
        <v>68.551612903225802</v>
      </c>
      <c r="D498" s="391">
        <f t="shared" si="35"/>
        <v>4.215074380165289</v>
      </c>
      <c r="I498" s="90"/>
      <c r="J498" s="90"/>
      <c r="K498" s="90"/>
      <c r="L498" s="90"/>
    </row>
    <row r="499" spans="1:12">
      <c r="A499" s="65">
        <f t="shared" si="34"/>
        <v>1962</v>
      </c>
      <c r="B499" s="388">
        <v>22677</v>
      </c>
      <c r="C499" s="393">
        <v>51.490322580645156</v>
      </c>
      <c r="D499" s="391">
        <f t="shared" si="35"/>
        <v>3.1660165289256192</v>
      </c>
      <c r="I499" s="90"/>
      <c r="J499" s="90"/>
      <c r="K499" s="90"/>
      <c r="L499" s="90"/>
    </row>
    <row r="500" spans="1:12">
      <c r="A500" s="65">
        <f t="shared" si="34"/>
        <v>1962</v>
      </c>
      <c r="B500" s="388">
        <v>22705</v>
      </c>
      <c r="C500" s="393">
        <v>838.55714285714282</v>
      </c>
      <c r="D500" s="391">
        <f t="shared" si="35"/>
        <v>46.571107438016519</v>
      </c>
      <c r="I500" s="90"/>
      <c r="J500" s="90"/>
      <c r="K500" s="90"/>
      <c r="L500" s="90"/>
    </row>
    <row r="501" spans="1:12">
      <c r="A501" s="65">
        <f t="shared" si="34"/>
        <v>1962</v>
      </c>
      <c r="B501" s="388">
        <v>22736</v>
      </c>
      <c r="C501" s="393">
        <v>538.22580645161293</v>
      </c>
      <c r="D501" s="391">
        <f t="shared" si="35"/>
        <v>33.094214876033057</v>
      </c>
      <c r="I501" s="90"/>
      <c r="J501" s="90"/>
      <c r="K501" s="90"/>
      <c r="L501" s="90"/>
    </row>
    <row r="502" spans="1:12">
      <c r="A502" s="65">
        <f t="shared" si="34"/>
        <v>1962</v>
      </c>
      <c r="B502" s="388">
        <v>22766</v>
      </c>
      <c r="C502" s="393">
        <v>2338.6666666666665</v>
      </c>
      <c r="D502" s="391">
        <f t="shared" si="35"/>
        <v>139.1603305785124</v>
      </c>
      <c r="I502" s="90"/>
      <c r="J502" s="90"/>
      <c r="K502" s="90"/>
      <c r="L502" s="90"/>
    </row>
    <row r="503" spans="1:12">
      <c r="A503" s="65">
        <f t="shared" si="34"/>
        <v>1962</v>
      </c>
      <c r="B503" s="388">
        <v>22797</v>
      </c>
      <c r="C503" s="393">
        <v>1804.1612903225807</v>
      </c>
      <c r="D503" s="391">
        <f t="shared" si="35"/>
        <v>110.93355371900826</v>
      </c>
      <c r="I503" s="90"/>
      <c r="J503" s="90"/>
      <c r="K503" s="90"/>
      <c r="L503" s="90"/>
    </row>
    <row r="504" spans="1:12">
      <c r="A504" s="65">
        <f t="shared" si="34"/>
        <v>1962</v>
      </c>
      <c r="B504" s="388">
        <v>22827</v>
      </c>
      <c r="C504" s="393">
        <v>1275.8666666666666</v>
      </c>
      <c r="D504" s="391">
        <f t="shared" si="35"/>
        <v>75.919338842975208</v>
      </c>
      <c r="I504" s="90"/>
      <c r="J504" s="90"/>
      <c r="K504" s="90"/>
      <c r="L504" s="90"/>
    </row>
    <row r="505" spans="1:12">
      <c r="A505" s="65">
        <f t="shared" si="34"/>
        <v>1962</v>
      </c>
      <c r="B505" s="388">
        <v>22858</v>
      </c>
      <c r="C505" s="393">
        <v>446.45161290322579</v>
      </c>
      <c r="D505" s="391">
        <f t="shared" si="35"/>
        <v>27.451239669421486</v>
      </c>
      <c r="I505" s="90"/>
      <c r="J505" s="90"/>
      <c r="K505" s="90"/>
      <c r="L505" s="90"/>
    </row>
    <row r="506" spans="1:12">
      <c r="A506" s="65">
        <f t="shared" si="34"/>
        <v>1962</v>
      </c>
      <c r="B506" s="388">
        <v>22889</v>
      </c>
      <c r="C506" s="393">
        <v>368</v>
      </c>
      <c r="D506" s="391">
        <f t="shared" si="35"/>
        <v>22.627438016528927</v>
      </c>
      <c r="I506" s="90"/>
      <c r="J506" s="90"/>
      <c r="K506" s="90"/>
      <c r="L506" s="90"/>
    </row>
    <row r="507" spans="1:12">
      <c r="A507" s="65">
        <f t="shared" si="34"/>
        <v>1962</v>
      </c>
      <c r="B507" s="388">
        <v>22919</v>
      </c>
      <c r="C507" s="393">
        <v>156.83333333333334</v>
      </c>
      <c r="D507" s="391">
        <f t="shared" si="35"/>
        <v>9.3322314049586783</v>
      </c>
      <c r="I507" s="90"/>
      <c r="J507" s="90"/>
      <c r="K507" s="90"/>
      <c r="L507" s="90"/>
    </row>
    <row r="508" spans="1:12">
      <c r="A508" s="65">
        <f t="shared" si="34"/>
        <v>1963</v>
      </c>
      <c r="B508" s="388">
        <v>22950</v>
      </c>
      <c r="C508" s="393">
        <v>289.10322580645158</v>
      </c>
      <c r="D508" s="391">
        <f t="shared" si="35"/>
        <v>17.776264462809916</v>
      </c>
      <c r="I508" s="90"/>
      <c r="J508" s="90"/>
      <c r="K508" s="90"/>
      <c r="L508" s="90"/>
    </row>
    <row r="509" spans="1:12">
      <c r="A509" s="65">
        <f t="shared" si="34"/>
        <v>1963</v>
      </c>
      <c r="B509" s="388">
        <v>22980</v>
      </c>
      <c r="C509" s="393">
        <v>142.48666666666668</v>
      </c>
      <c r="D509" s="391">
        <f t="shared" si="35"/>
        <v>8.4785454545454559</v>
      </c>
      <c r="I509" s="90"/>
      <c r="J509" s="90"/>
      <c r="K509" s="90"/>
      <c r="L509" s="90"/>
    </row>
    <row r="510" spans="1:12">
      <c r="A510" s="65">
        <f t="shared" si="34"/>
        <v>1963</v>
      </c>
      <c r="B510" s="388">
        <v>23011</v>
      </c>
      <c r="C510" s="393">
        <v>152.35483870967741</v>
      </c>
      <c r="D510" s="391">
        <f t="shared" si="35"/>
        <v>9.3679338842975213</v>
      </c>
      <c r="I510" s="90"/>
      <c r="J510" s="90"/>
      <c r="K510" s="90"/>
      <c r="L510" s="90"/>
    </row>
    <row r="511" spans="1:12">
      <c r="A511" s="65">
        <f t="shared" si="34"/>
        <v>1963</v>
      </c>
      <c r="B511" s="388">
        <v>23042</v>
      </c>
      <c r="C511" s="393">
        <v>509.32258064516128</v>
      </c>
      <c r="D511" s="391">
        <f t="shared" si="35"/>
        <v>31.31702479338843</v>
      </c>
      <c r="I511" s="90"/>
      <c r="J511" s="90"/>
      <c r="K511" s="90"/>
      <c r="L511" s="90"/>
    </row>
    <row r="512" spans="1:12">
      <c r="A512" s="65">
        <f t="shared" si="34"/>
        <v>1963</v>
      </c>
      <c r="B512" s="388">
        <v>23070</v>
      </c>
      <c r="C512" s="393">
        <v>2053.3571428571427</v>
      </c>
      <c r="D512" s="391">
        <f t="shared" si="35"/>
        <v>114.03768595041321</v>
      </c>
      <c r="I512" s="90"/>
      <c r="J512" s="90"/>
      <c r="K512" s="90"/>
      <c r="L512" s="90"/>
    </row>
    <row r="513" spans="1:12">
      <c r="A513" s="65">
        <f t="shared" si="34"/>
        <v>1963</v>
      </c>
      <c r="B513" s="388">
        <v>23101</v>
      </c>
      <c r="C513" s="393">
        <v>415.09677419354841</v>
      </c>
      <c r="D513" s="391">
        <f t="shared" si="35"/>
        <v>25.523305785123966</v>
      </c>
      <c r="I513" s="90"/>
      <c r="J513" s="90"/>
      <c r="K513" s="90"/>
      <c r="L513" s="90"/>
    </row>
    <row r="514" spans="1:12">
      <c r="A514" s="65">
        <f t="shared" si="34"/>
        <v>1963</v>
      </c>
      <c r="B514" s="388">
        <v>23131</v>
      </c>
      <c r="C514" s="393">
        <v>1578.5</v>
      </c>
      <c r="D514" s="391">
        <f t="shared" si="35"/>
        <v>93.927272727272722</v>
      </c>
      <c r="I514" s="90"/>
      <c r="J514" s="90"/>
      <c r="K514" s="90"/>
      <c r="L514" s="90"/>
    </row>
    <row r="515" spans="1:12">
      <c r="A515" s="65">
        <f t="shared" si="34"/>
        <v>1963</v>
      </c>
      <c r="B515" s="388">
        <v>23162</v>
      </c>
      <c r="C515" s="393">
        <v>2719.3548387096776</v>
      </c>
      <c r="D515" s="391">
        <f t="shared" si="35"/>
        <v>167.20661157024793</v>
      </c>
      <c r="I515" s="90"/>
      <c r="J515" s="90"/>
      <c r="K515" s="90"/>
      <c r="L515" s="90"/>
    </row>
    <row r="516" spans="1:12">
      <c r="A516" s="65">
        <f t="shared" si="34"/>
        <v>1963</v>
      </c>
      <c r="B516" s="388">
        <v>23192</v>
      </c>
      <c r="C516" s="393">
        <v>1837.1333333333334</v>
      </c>
      <c r="D516" s="391">
        <f t="shared" si="35"/>
        <v>109.31702479338843</v>
      </c>
      <c r="I516" s="90"/>
      <c r="J516" s="90"/>
      <c r="K516" s="90"/>
      <c r="L516" s="90"/>
    </row>
    <row r="517" spans="1:12">
      <c r="A517" s="65">
        <f t="shared" si="34"/>
        <v>1963</v>
      </c>
      <c r="B517" s="388">
        <v>23223</v>
      </c>
      <c r="C517" s="393">
        <v>270.87096774193549</v>
      </c>
      <c r="D517" s="391">
        <f t="shared" si="35"/>
        <v>16.655206611570247</v>
      </c>
      <c r="I517" s="90"/>
      <c r="J517" s="90"/>
      <c r="K517" s="90"/>
      <c r="L517" s="90"/>
    </row>
    <row r="518" spans="1:12">
      <c r="A518" s="65">
        <f t="shared" si="34"/>
        <v>1963</v>
      </c>
      <c r="B518" s="388">
        <v>23254</v>
      </c>
      <c r="C518" s="393">
        <v>47.483870967741936</v>
      </c>
      <c r="D518" s="391">
        <f t="shared" si="35"/>
        <v>2.9196694214876033</v>
      </c>
      <c r="I518" s="90"/>
      <c r="J518" s="90"/>
      <c r="K518" s="90"/>
      <c r="L518" s="90"/>
    </row>
    <row r="519" spans="1:12">
      <c r="A519" s="65">
        <f t="shared" si="34"/>
        <v>1963</v>
      </c>
      <c r="B519" s="388">
        <v>23284</v>
      </c>
      <c r="C519" s="393">
        <v>43.633333333333333</v>
      </c>
      <c r="D519" s="391">
        <f t="shared" si="35"/>
        <v>2.5963636363636362</v>
      </c>
      <c r="I519" s="90"/>
      <c r="J519" s="90"/>
      <c r="K519" s="90"/>
      <c r="L519" s="90"/>
    </row>
    <row r="520" spans="1:12">
      <c r="A520" s="65">
        <f t="shared" si="34"/>
        <v>1964</v>
      </c>
      <c r="B520" s="388">
        <v>23315</v>
      </c>
      <c r="C520" s="393">
        <v>951.51612903225805</v>
      </c>
      <c r="D520" s="391">
        <f t="shared" si="35"/>
        <v>58.506446280991739</v>
      </c>
      <c r="I520" s="90"/>
      <c r="J520" s="90"/>
      <c r="K520" s="90"/>
      <c r="L520" s="90"/>
    </row>
    <row r="521" spans="1:12">
      <c r="A521" s="65">
        <f t="shared" si="34"/>
        <v>1964</v>
      </c>
      <c r="B521" s="388">
        <v>23345</v>
      </c>
      <c r="C521" s="393">
        <v>1315.5333333333333</v>
      </c>
      <c r="D521" s="391">
        <f t="shared" si="35"/>
        <v>78.279669421487597</v>
      </c>
      <c r="I521" s="90"/>
      <c r="J521" s="90"/>
      <c r="K521" s="90"/>
      <c r="L521" s="90"/>
    </row>
    <row r="522" spans="1:12">
      <c r="A522" s="65">
        <f t="shared" si="34"/>
        <v>1964</v>
      </c>
      <c r="B522" s="388">
        <v>23376</v>
      </c>
      <c r="C522" s="393">
        <v>1042.9032258064517</v>
      </c>
      <c r="D522" s="391">
        <f t="shared" si="35"/>
        <v>64.125619834710761</v>
      </c>
      <c r="I522" s="90"/>
      <c r="J522" s="90"/>
      <c r="K522" s="90"/>
      <c r="L522" s="90"/>
    </row>
    <row r="523" spans="1:12">
      <c r="A523" s="65">
        <f t="shared" si="34"/>
        <v>1964</v>
      </c>
      <c r="B523" s="388">
        <v>23407</v>
      </c>
      <c r="C523" s="393">
        <v>1017.4193548387096</v>
      </c>
      <c r="D523" s="391">
        <f t="shared" si="35"/>
        <v>62.558677685950414</v>
      </c>
      <c r="I523" s="90"/>
      <c r="J523" s="90"/>
      <c r="K523" s="90"/>
      <c r="L523" s="90"/>
    </row>
    <row r="524" spans="1:12">
      <c r="A524" s="65">
        <f t="shared" si="34"/>
        <v>1964</v>
      </c>
      <c r="B524" s="388">
        <v>23436</v>
      </c>
      <c r="C524" s="393">
        <v>410.48275862068965</v>
      </c>
      <c r="D524" s="391">
        <f t="shared" si="35"/>
        <v>23.611239669421487</v>
      </c>
      <c r="I524" s="90"/>
      <c r="J524" s="90"/>
      <c r="K524" s="90"/>
      <c r="L524" s="90"/>
    </row>
    <row r="525" spans="1:12">
      <c r="A525" s="65">
        <f t="shared" si="34"/>
        <v>1964</v>
      </c>
      <c r="B525" s="388">
        <v>23467</v>
      </c>
      <c r="C525" s="393">
        <v>247.45161290322579</v>
      </c>
      <c r="D525" s="391">
        <f t="shared" si="35"/>
        <v>15.215206611570247</v>
      </c>
      <c r="I525" s="90"/>
      <c r="J525" s="90"/>
      <c r="K525" s="90"/>
      <c r="L525" s="90"/>
    </row>
    <row r="526" spans="1:12">
      <c r="A526" s="65">
        <f t="shared" si="34"/>
        <v>1964</v>
      </c>
      <c r="B526" s="388">
        <v>23497</v>
      </c>
      <c r="C526" s="393">
        <v>739.4</v>
      </c>
      <c r="D526" s="391">
        <f t="shared" si="35"/>
        <v>43.997355371900824</v>
      </c>
      <c r="I526" s="90"/>
      <c r="J526" s="90"/>
      <c r="K526" s="90"/>
      <c r="L526" s="90"/>
    </row>
    <row r="527" spans="1:12">
      <c r="A527" s="65">
        <f t="shared" si="34"/>
        <v>1964</v>
      </c>
      <c r="B527" s="388">
        <v>23528</v>
      </c>
      <c r="C527" s="393">
        <v>1182.483870967742</v>
      </c>
      <c r="D527" s="391">
        <f t="shared" si="35"/>
        <v>72.70809917355372</v>
      </c>
      <c r="I527" s="90"/>
      <c r="J527" s="90"/>
      <c r="K527" s="90"/>
      <c r="L527" s="90"/>
    </row>
    <row r="528" spans="1:12">
      <c r="A528" s="65">
        <f t="shared" si="34"/>
        <v>1964</v>
      </c>
      <c r="B528" s="388">
        <v>23558</v>
      </c>
      <c r="C528" s="393">
        <v>1097.5333333333333</v>
      </c>
      <c r="D528" s="391">
        <f t="shared" si="35"/>
        <v>65.307768595041324</v>
      </c>
      <c r="I528" s="90"/>
      <c r="J528" s="90"/>
      <c r="K528" s="90"/>
      <c r="L528" s="90"/>
    </row>
    <row r="529" spans="1:12">
      <c r="A529" s="65">
        <f t="shared" ref="A529:A592" si="36">IF(MONTH(B529)&gt;9,YEAR(B529)+1,YEAR(B529))</f>
        <v>1964</v>
      </c>
      <c r="B529" s="388">
        <v>23589</v>
      </c>
      <c r="C529" s="393">
        <v>757.51612903225805</v>
      </c>
      <c r="D529" s="391">
        <f t="shared" ref="D529:D592" si="37">IF(C529&lt;&gt;-901,C529*DAY(B529)*24*60*60/(220*22*9*1000),-901)</f>
        <v>46.577851239669421</v>
      </c>
      <c r="I529" s="90"/>
      <c r="J529" s="90"/>
      <c r="K529" s="90"/>
      <c r="L529" s="90"/>
    </row>
    <row r="530" spans="1:12">
      <c r="A530" s="65">
        <f t="shared" si="36"/>
        <v>1964</v>
      </c>
      <c r="B530" s="388">
        <v>23620</v>
      </c>
      <c r="C530" s="393">
        <v>732.9677419354839</v>
      </c>
      <c r="D530" s="391">
        <f t="shared" si="37"/>
        <v>45.068429752066116</v>
      </c>
      <c r="I530" s="90"/>
      <c r="J530" s="90"/>
      <c r="K530" s="90"/>
      <c r="L530" s="90"/>
    </row>
    <row r="531" spans="1:12">
      <c r="A531" s="65">
        <f t="shared" si="36"/>
        <v>1964</v>
      </c>
      <c r="B531" s="388">
        <v>23650</v>
      </c>
      <c r="C531" s="393">
        <v>469.9</v>
      </c>
      <c r="D531" s="391">
        <f t="shared" si="37"/>
        <v>27.960991735537188</v>
      </c>
      <c r="I531" s="90"/>
      <c r="J531" s="90"/>
      <c r="K531" s="90"/>
      <c r="L531" s="90"/>
    </row>
    <row r="532" spans="1:12">
      <c r="A532" s="65">
        <f t="shared" si="36"/>
        <v>1965</v>
      </c>
      <c r="B532" s="388">
        <v>23681</v>
      </c>
      <c r="C532" s="393">
        <v>169.38709677419354</v>
      </c>
      <c r="D532" s="391">
        <f t="shared" si="37"/>
        <v>10.415206611570248</v>
      </c>
      <c r="I532" s="90"/>
      <c r="J532" s="90"/>
      <c r="K532" s="90"/>
      <c r="L532" s="90"/>
    </row>
    <row r="533" spans="1:12">
      <c r="A533" s="65">
        <f t="shared" si="36"/>
        <v>1965</v>
      </c>
      <c r="B533" s="388">
        <v>23711</v>
      </c>
      <c r="C533" s="393">
        <v>488.44333333333333</v>
      </c>
      <c r="D533" s="391">
        <f t="shared" si="37"/>
        <v>29.064396694214871</v>
      </c>
      <c r="I533" s="90"/>
      <c r="J533" s="90"/>
      <c r="K533" s="90"/>
      <c r="L533" s="90"/>
    </row>
    <row r="534" spans="1:12">
      <c r="A534" s="65">
        <f t="shared" si="36"/>
        <v>1965</v>
      </c>
      <c r="B534" s="388">
        <v>23742</v>
      </c>
      <c r="C534" s="393">
        <v>4678.6451612903229</v>
      </c>
      <c r="D534" s="391">
        <f t="shared" si="37"/>
        <v>287.67867768595039</v>
      </c>
      <c r="I534" s="90"/>
      <c r="J534" s="90"/>
      <c r="K534" s="90"/>
      <c r="L534" s="90"/>
    </row>
    <row r="535" spans="1:12">
      <c r="A535" s="65">
        <f t="shared" si="36"/>
        <v>1965</v>
      </c>
      <c r="B535" s="388">
        <v>23773</v>
      </c>
      <c r="C535" s="393">
        <v>3417.4193548387098</v>
      </c>
      <c r="D535" s="391">
        <f t="shared" si="37"/>
        <v>210.12892561983472</v>
      </c>
      <c r="I535" s="90"/>
      <c r="J535" s="90"/>
      <c r="K535" s="90"/>
      <c r="L535" s="90"/>
    </row>
    <row r="536" spans="1:12">
      <c r="A536" s="65">
        <f t="shared" si="36"/>
        <v>1965</v>
      </c>
      <c r="B536" s="388">
        <v>23801</v>
      </c>
      <c r="C536" s="393">
        <v>2492.8571428571427</v>
      </c>
      <c r="D536" s="391">
        <f t="shared" si="37"/>
        <v>138.44628099173553</v>
      </c>
      <c r="I536" s="90"/>
      <c r="J536" s="90"/>
      <c r="K536" s="90"/>
      <c r="L536" s="90"/>
    </row>
    <row r="537" spans="1:12">
      <c r="A537" s="65">
        <f t="shared" si="36"/>
        <v>1965</v>
      </c>
      <c r="B537" s="388">
        <v>23832</v>
      </c>
      <c r="C537" s="393">
        <v>2011.9354838709678</v>
      </c>
      <c r="D537" s="391">
        <f t="shared" si="37"/>
        <v>123.7090909090909</v>
      </c>
      <c r="I537" s="90"/>
      <c r="J537" s="90"/>
      <c r="K537" s="90"/>
      <c r="L537" s="90"/>
    </row>
    <row r="538" spans="1:12">
      <c r="A538" s="65">
        <f t="shared" si="36"/>
        <v>1965</v>
      </c>
      <c r="B538" s="388">
        <v>23862</v>
      </c>
      <c r="C538" s="393">
        <v>2388.6666666666665</v>
      </c>
      <c r="D538" s="391">
        <f t="shared" si="37"/>
        <v>142.13553719008266</v>
      </c>
      <c r="I538" s="90"/>
      <c r="J538" s="90"/>
      <c r="K538" s="90"/>
      <c r="L538" s="90"/>
    </row>
    <row r="539" spans="1:12">
      <c r="A539" s="65">
        <f t="shared" si="36"/>
        <v>1965</v>
      </c>
      <c r="B539" s="388">
        <v>23893</v>
      </c>
      <c r="C539" s="393">
        <v>3247.4193548387098</v>
      </c>
      <c r="D539" s="391">
        <f t="shared" si="37"/>
        <v>199.67603305785124</v>
      </c>
      <c r="I539" s="90"/>
      <c r="J539" s="90"/>
      <c r="K539" s="90"/>
      <c r="L539" s="90"/>
    </row>
    <row r="540" spans="1:12">
      <c r="A540" s="65">
        <f t="shared" si="36"/>
        <v>1965</v>
      </c>
      <c r="B540" s="388">
        <v>23923</v>
      </c>
      <c r="C540" s="393">
        <v>2167.4</v>
      </c>
      <c r="D540" s="391">
        <f t="shared" si="37"/>
        <v>128.9692561983471</v>
      </c>
      <c r="I540" s="90"/>
      <c r="J540" s="90"/>
      <c r="K540" s="90"/>
      <c r="L540" s="90"/>
    </row>
    <row r="541" spans="1:12">
      <c r="A541" s="65">
        <f t="shared" si="36"/>
        <v>1965</v>
      </c>
      <c r="B541" s="388">
        <v>23954</v>
      </c>
      <c r="C541" s="393">
        <v>1748.3870967741937</v>
      </c>
      <c r="D541" s="391">
        <f t="shared" si="37"/>
        <v>107.50413223140495</v>
      </c>
      <c r="I541" s="90"/>
      <c r="J541" s="90"/>
      <c r="K541" s="90"/>
      <c r="L541" s="90"/>
    </row>
    <row r="542" spans="1:12">
      <c r="A542" s="65">
        <f t="shared" si="36"/>
        <v>1965</v>
      </c>
      <c r="B542" s="388">
        <v>23985</v>
      </c>
      <c r="C542" s="393">
        <v>1453.9354838709678</v>
      </c>
      <c r="D542" s="391">
        <f t="shared" si="37"/>
        <v>89.399008264462807</v>
      </c>
      <c r="I542" s="90"/>
      <c r="J542" s="90"/>
      <c r="K542" s="90"/>
      <c r="L542" s="90"/>
    </row>
    <row r="543" spans="1:12">
      <c r="A543" s="65">
        <f t="shared" si="36"/>
        <v>1965</v>
      </c>
      <c r="B543" s="388">
        <v>24015</v>
      </c>
      <c r="C543" s="393">
        <v>1265.6666666666667</v>
      </c>
      <c r="D543" s="391">
        <f t="shared" si="37"/>
        <v>75.312396694214883</v>
      </c>
      <c r="I543" s="90"/>
      <c r="J543" s="90"/>
      <c r="K543" s="90"/>
      <c r="L543" s="90"/>
    </row>
    <row r="544" spans="1:12">
      <c r="A544" s="65">
        <f t="shared" si="36"/>
        <v>1966</v>
      </c>
      <c r="B544" s="388">
        <v>24046</v>
      </c>
      <c r="C544" s="393">
        <v>791.25806451612902</v>
      </c>
      <c r="D544" s="391">
        <f t="shared" si="37"/>
        <v>48.652561983471074</v>
      </c>
      <c r="I544" s="90"/>
      <c r="J544" s="90"/>
      <c r="K544" s="90"/>
      <c r="L544" s="90"/>
    </row>
    <row r="545" spans="1:12">
      <c r="A545" s="65">
        <f t="shared" si="36"/>
        <v>1966</v>
      </c>
      <c r="B545" s="388">
        <v>24076</v>
      </c>
      <c r="C545" s="393">
        <v>744.4666666666667</v>
      </c>
      <c r="D545" s="391">
        <f t="shared" si="37"/>
        <v>44.298842975206611</v>
      </c>
      <c r="I545" s="90"/>
      <c r="J545" s="90"/>
      <c r="K545" s="90"/>
      <c r="L545" s="90"/>
    </row>
    <row r="546" spans="1:12">
      <c r="A546" s="65">
        <f t="shared" si="36"/>
        <v>1966</v>
      </c>
      <c r="B546" s="388">
        <v>24107</v>
      </c>
      <c r="C546" s="393">
        <v>1120</v>
      </c>
      <c r="D546" s="391">
        <f t="shared" si="37"/>
        <v>68.866115702479334</v>
      </c>
      <c r="I546" s="90"/>
      <c r="J546" s="90"/>
      <c r="K546" s="90"/>
      <c r="L546" s="90"/>
    </row>
    <row r="547" spans="1:12">
      <c r="A547" s="65">
        <f t="shared" si="36"/>
        <v>1966</v>
      </c>
      <c r="B547" s="388">
        <v>24138</v>
      </c>
      <c r="C547" s="393">
        <v>936.38709677419354</v>
      </c>
      <c r="D547" s="391">
        <f t="shared" si="37"/>
        <v>57.576198347107436</v>
      </c>
      <c r="I547" s="90"/>
      <c r="J547" s="90"/>
      <c r="K547" s="90"/>
      <c r="L547" s="90"/>
    </row>
    <row r="548" spans="1:12">
      <c r="A548" s="65">
        <f t="shared" si="36"/>
        <v>1966</v>
      </c>
      <c r="B548" s="388">
        <v>24166</v>
      </c>
      <c r="C548" s="393">
        <v>776.92857142857144</v>
      </c>
      <c r="D548" s="391">
        <f t="shared" si="37"/>
        <v>43.148429752066114</v>
      </c>
      <c r="I548" s="90"/>
      <c r="J548" s="90"/>
      <c r="K548" s="90"/>
      <c r="L548" s="90"/>
    </row>
    <row r="549" spans="1:12">
      <c r="A549" s="65">
        <f t="shared" si="36"/>
        <v>1966</v>
      </c>
      <c r="B549" s="388">
        <v>24197</v>
      </c>
      <c r="C549" s="393">
        <v>883.35483870967744</v>
      </c>
      <c r="D549" s="391">
        <f t="shared" si="37"/>
        <v>54.315371900826449</v>
      </c>
      <c r="I549" s="90"/>
      <c r="J549" s="90"/>
      <c r="K549" s="90"/>
      <c r="L549" s="90"/>
    </row>
    <row r="550" spans="1:12">
      <c r="A550" s="65">
        <f t="shared" si="36"/>
        <v>1966</v>
      </c>
      <c r="B550" s="388">
        <v>24227</v>
      </c>
      <c r="C550" s="393">
        <v>1528.6666666666667</v>
      </c>
      <c r="D550" s="391">
        <f t="shared" si="37"/>
        <v>90.961983471074376</v>
      </c>
      <c r="I550" s="90"/>
      <c r="J550" s="90"/>
      <c r="K550" s="90"/>
      <c r="L550" s="90"/>
    </row>
    <row r="551" spans="1:12">
      <c r="A551" s="65">
        <f t="shared" si="36"/>
        <v>1966</v>
      </c>
      <c r="B551" s="388">
        <v>24258</v>
      </c>
      <c r="C551" s="393">
        <v>1398.483870967742</v>
      </c>
      <c r="D551" s="391">
        <f t="shared" si="37"/>
        <v>85.989421487603309</v>
      </c>
      <c r="I551" s="90"/>
      <c r="J551" s="90"/>
      <c r="K551" s="90"/>
      <c r="L551" s="90"/>
    </row>
    <row r="552" spans="1:12">
      <c r="A552" s="65">
        <f t="shared" si="36"/>
        <v>1966</v>
      </c>
      <c r="B552" s="388">
        <v>24288</v>
      </c>
      <c r="C552" s="393">
        <v>689.8</v>
      </c>
      <c r="D552" s="391">
        <f t="shared" si="37"/>
        <v>41.045950413223139</v>
      </c>
      <c r="I552" s="90"/>
      <c r="J552" s="90"/>
      <c r="K552" s="90"/>
      <c r="L552" s="90"/>
    </row>
    <row r="553" spans="1:12">
      <c r="A553" s="65">
        <f t="shared" si="36"/>
        <v>1966</v>
      </c>
      <c r="B553" s="388">
        <v>24319</v>
      </c>
      <c r="C553" s="393">
        <v>590.35483870967744</v>
      </c>
      <c r="D553" s="391">
        <f t="shared" si="37"/>
        <v>36.299504132231405</v>
      </c>
      <c r="I553" s="90"/>
      <c r="J553" s="90"/>
      <c r="K553" s="90"/>
      <c r="L553" s="90"/>
    </row>
    <row r="554" spans="1:12">
      <c r="A554" s="65">
        <f t="shared" si="36"/>
        <v>1966</v>
      </c>
      <c r="B554" s="388">
        <v>24350</v>
      </c>
      <c r="C554" s="393">
        <v>734.54838709677415</v>
      </c>
      <c r="D554" s="391">
        <f t="shared" si="37"/>
        <v>45.165619834710746</v>
      </c>
      <c r="I554" s="90"/>
      <c r="J554" s="90"/>
      <c r="K554" s="90"/>
      <c r="L554" s="90"/>
    </row>
    <row r="555" spans="1:12">
      <c r="A555" s="65">
        <f t="shared" si="36"/>
        <v>1966</v>
      </c>
      <c r="B555" s="388">
        <v>24380</v>
      </c>
      <c r="C555" s="393">
        <v>480.23333333333335</v>
      </c>
      <c r="D555" s="391">
        <f t="shared" si="37"/>
        <v>28.575867768595042</v>
      </c>
      <c r="I555" s="90"/>
      <c r="J555" s="90"/>
      <c r="K555" s="90"/>
      <c r="L555" s="90"/>
    </row>
    <row r="556" spans="1:12">
      <c r="A556" s="65">
        <f t="shared" si="36"/>
        <v>1967</v>
      </c>
      <c r="B556" s="388">
        <v>24411</v>
      </c>
      <c r="C556" s="393">
        <v>197.2258064516129</v>
      </c>
      <c r="D556" s="391">
        <f t="shared" si="37"/>
        <v>12.12694214876033</v>
      </c>
      <c r="I556" s="90"/>
      <c r="J556" s="90"/>
      <c r="K556" s="90"/>
      <c r="L556" s="90"/>
    </row>
    <row r="557" spans="1:12">
      <c r="A557" s="65">
        <f t="shared" si="36"/>
        <v>1967</v>
      </c>
      <c r="B557" s="388">
        <v>24441</v>
      </c>
      <c r="C557" s="393">
        <v>380.96666666666664</v>
      </c>
      <c r="D557" s="391">
        <f t="shared" si="37"/>
        <v>22.669090909090908</v>
      </c>
      <c r="I557" s="90"/>
      <c r="J557" s="90"/>
      <c r="K557" s="90"/>
      <c r="L557" s="90"/>
    </row>
    <row r="558" spans="1:12">
      <c r="A558" s="65">
        <f t="shared" si="36"/>
        <v>1967</v>
      </c>
      <c r="B558" s="388">
        <v>24472</v>
      </c>
      <c r="C558" s="393">
        <v>1181.3225806451612</v>
      </c>
      <c r="D558" s="391">
        <f t="shared" si="37"/>
        <v>72.63669421487603</v>
      </c>
      <c r="I558" s="90"/>
      <c r="J558" s="90"/>
      <c r="K558" s="90"/>
      <c r="L558" s="90"/>
    </row>
    <row r="559" spans="1:12">
      <c r="A559" s="65">
        <f t="shared" si="36"/>
        <v>1967</v>
      </c>
      <c r="B559" s="388">
        <v>24503</v>
      </c>
      <c r="C559" s="393">
        <v>1332</v>
      </c>
      <c r="D559" s="391">
        <f t="shared" si="37"/>
        <v>81.901487603305782</v>
      </c>
      <c r="I559" s="90"/>
      <c r="J559" s="90"/>
      <c r="K559" s="90"/>
      <c r="L559" s="90"/>
    </row>
    <row r="560" spans="1:12">
      <c r="A560" s="65">
        <f t="shared" si="36"/>
        <v>1967</v>
      </c>
      <c r="B560" s="388">
        <v>24531</v>
      </c>
      <c r="C560" s="393">
        <v>1248.6428571428571</v>
      </c>
      <c r="D560" s="391">
        <f t="shared" si="37"/>
        <v>69.346115702479338</v>
      </c>
      <c r="I560" s="90"/>
      <c r="J560" s="90"/>
      <c r="K560" s="90"/>
      <c r="L560" s="90"/>
    </row>
    <row r="561" spans="1:12">
      <c r="A561" s="65">
        <f t="shared" si="36"/>
        <v>1967</v>
      </c>
      <c r="B561" s="388">
        <v>24562</v>
      </c>
      <c r="C561" s="393">
        <v>1691.1935483870968</v>
      </c>
      <c r="D561" s="391">
        <f t="shared" si="37"/>
        <v>103.98743801652893</v>
      </c>
      <c r="I561" s="90"/>
      <c r="J561" s="90"/>
      <c r="K561" s="90"/>
      <c r="L561" s="90"/>
    </row>
    <row r="562" spans="1:12">
      <c r="A562" s="65">
        <f t="shared" si="36"/>
        <v>1967</v>
      </c>
      <c r="B562" s="388">
        <v>24592</v>
      </c>
      <c r="C562" s="393">
        <v>1719.6666666666667</v>
      </c>
      <c r="D562" s="391">
        <f t="shared" si="37"/>
        <v>102.32727272727273</v>
      </c>
      <c r="I562" s="90"/>
      <c r="J562" s="90"/>
      <c r="K562" s="90"/>
      <c r="L562" s="90"/>
    </row>
    <row r="563" spans="1:12">
      <c r="A563" s="65">
        <f t="shared" si="36"/>
        <v>1967</v>
      </c>
      <c r="B563" s="388">
        <v>24623</v>
      </c>
      <c r="C563" s="393">
        <v>4148.3870967741932</v>
      </c>
      <c r="D563" s="391">
        <f t="shared" si="37"/>
        <v>255.0743801652892</v>
      </c>
      <c r="I563" s="90"/>
      <c r="J563" s="90"/>
      <c r="K563" s="90"/>
      <c r="L563" s="90"/>
    </row>
    <row r="564" spans="1:12">
      <c r="A564" s="65">
        <f t="shared" si="36"/>
        <v>1967</v>
      </c>
      <c r="B564" s="388">
        <v>24653</v>
      </c>
      <c r="C564" s="393">
        <v>3970.6666666666665</v>
      </c>
      <c r="D564" s="391">
        <f t="shared" si="37"/>
        <v>236.27107438016529</v>
      </c>
      <c r="I564" s="90"/>
      <c r="J564" s="90"/>
      <c r="K564" s="90"/>
      <c r="L564" s="90"/>
    </row>
    <row r="565" spans="1:12">
      <c r="A565" s="65">
        <f t="shared" si="36"/>
        <v>1967</v>
      </c>
      <c r="B565" s="388">
        <v>24684</v>
      </c>
      <c r="C565" s="393">
        <v>2224.6129032258063</v>
      </c>
      <c r="D565" s="391">
        <f t="shared" si="37"/>
        <v>136.78611570247935</v>
      </c>
      <c r="I565" s="90"/>
      <c r="J565" s="90"/>
      <c r="K565" s="90"/>
      <c r="L565" s="90"/>
    </row>
    <row r="566" spans="1:12">
      <c r="A566" s="65">
        <f t="shared" si="36"/>
        <v>1967</v>
      </c>
      <c r="B566" s="388">
        <v>24715</v>
      </c>
      <c r="C566" s="393">
        <v>1040.4516129032259</v>
      </c>
      <c r="D566" s="391">
        <f t="shared" si="37"/>
        <v>63.974876033057853</v>
      </c>
      <c r="I566" s="90"/>
      <c r="J566" s="90"/>
      <c r="K566" s="90"/>
      <c r="L566" s="90"/>
    </row>
    <row r="567" spans="1:12">
      <c r="A567" s="65">
        <f t="shared" si="36"/>
        <v>1967</v>
      </c>
      <c r="B567" s="388">
        <v>24745</v>
      </c>
      <c r="C567" s="393">
        <v>848.6</v>
      </c>
      <c r="D567" s="391">
        <f t="shared" si="37"/>
        <v>50.495206611570246</v>
      </c>
      <c r="I567" s="90"/>
      <c r="J567" s="90"/>
      <c r="K567" s="90"/>
      <c r="L567" s="90"/>
    </row>
    <row r="568" spans="1:12">
      <c r="A568" s="65">
        <f t="shared" si="36"/>
        <v>1968</v>
      </c>
      <c r="B568" s="388">
        <v>24776</v>
      </c>
      <c r="C568" s="393">
        <v>453.22580645161293</v>
      </c>
      <c r="D568" s="391">
        <f t="shared" si="37"/>
        <v>27.867768595041323</v>
      </c>
      <c r="I568" s="90"/>
      <c r="J568" s="90"/>
      <c r="K568" s="90"/>
      <c r="L568" s="90"/>
    </row>
    <row r="569" spans="1:12">
      <c r="A569" s="65">
        <f t="shared" si="36"/>
        <v>1968</v>
      </c>
      <c r="B569" s="388">
        <v>24806</v>
      </c>
      <c r="C569" s="393">
        <v>1093</v>
      </c>
      <c r="D569" s="391">
        <f t="shared" si="37"/>
        <v>65.038016528925624</v>
      </c>
      <c r="I569" s="90"/>
      <c r="J569" s="90"/>
      <c r="K569" s="90"/>
      <c r="L569" s="90"/>
    </row>
    <row r="570" spans="1:12">
      <c r="A570" s="65">
        <f t="shared" si="36"/>
        <v>1968</v>
      </c>
      <c r="B570" s="388">
        <v>24837</v>
      </c>
      <c r="C570" s="393">
        <v>820.9677419354839</v>
      </c>
      <c r="D570" s="391">
        <f t="shared" si="37"/>
        <v>50.47933884297521</v>
      </c>
      <c r="I570" s="90"/>
      <c r="J570" s="90"/>
      <c r="K570" s="90"/>
      <c r="L570" s="90"/>
    </row>
    <row r="571" spans="1:12">
      <c r="A571" s="65">
        <f t="shared" si="36"/>
        <v>1968</v>
      </c>
      <c r="B571" s="388">
        <v>24868</v>
      </c>
      <c r="C571" s="393">
        <v>724.9677419354839</v>
      </c>
      <c r="D571" s="391">
        <f t="shared" si="37"/>
        <v>44.576528925619833</v>
      </c>
      <c r="I571" s="90"/>
      <c r="J571" s="90"/>
      <c r="K571" s="90"/>
      <c r="L571" s="90"/>
    </row>
    <row r="572" spans="1:12">
      <c r="A572" s="65">
        <f t="shared" si="36"/>
        <v>1968</v>
      </c>
      <c r="B572" s="388">
        <v>24897</v>
      </c>
      <c r="C572" s="393">
        <v>321.86206896551727</v>
      </c>
      <c r="D572" s="391">
        <f t="shared" si="37"/>
        <v>18.513719008264463</v>
      </c>
      <c r="I572" s="90"/>
      <c r="J572" s="90"/>
      <c r="K572" s="90"/>
      <c r="L572" s="90"/>
    </row>
    <row r="573" spans="1:12">
      <c r="A573" s="65">
        <f t="shared" si="36"/>
        <v>1968</v>
      </c>
      <c r="B573" s="388">
        <v>24928</v>
      </c>
      <c r="C573" s="393">
        <v>19.612903225806452</v>
      </c>
      <c r="D573" s="391">
        <f t="shared" si="37"/>
        <v>1.2059504132231404</v>
      </c>
      <c r="I573" s="90"/>
      <c r="J573" s="90"/>
      <c r="K573" s="90"/>
      <c r="L573" s="90"/>
    </row>
    <row r="574" spans="1:12">
      <c r="A574" s="65">
        <f t="shared" si="36"/>
        <v>1968</v>
      </c>
      <c r="B574" s="388">
        <v>24958</v>
      </c>
      <c r="C574" s="393">
        <v>37.533333333333331</v>
      </c>
      <c r="D574" s="391">
        <f t="shared" si="37"/>
        <v>2.2333884297520661</v>
      </c>
      <c r="I574" s="90"/>
      <c r="J574" s="90"/>
      <c r="K574" s="90"/>
      <c r="L574" s="90"/>
    </row>
    <row r="575" spans="1:12">
      <c r="A575" s="65">
        <f t="shared" si="36"/>
        <v>1968</v>
      </c>
      <c r="B575" s="388">
        <v>24989</v>
      </c>
      <c r="C575" s="393">
        <v>55.741935483870968</v>
      </c>
      <c r="D575" s="391">
        <f t="shared" si="37"/>
        <v>3.4274380165289258</v>
      </c>
      <c r="I575" s="90"/>
      <c r="J575" s="90"/>
      <c r="K575" s="90"/>
      <c r="L575" s="90"/>
    </row>
    <row r="576" spans="1:12">
      <c r="A576" s="65">
        <f t="shared" si="36"/>
        <v>1968</v>
      </c>
      <c r="B576" s="388">
        <v>25019</v>
      </c>
      <c r="C576" s="393">
        <v>60.4</v>
      </c>
      <c r="D576" s="391">
        <f t="shared" si="37"/>
        <v>3.5940495867768596</v>
      </c>
      <c r="I576" s="90"/>
      <c r="J576" s="90"/>
      <c r="K576" s="90"/>
      <c r="L576" s="90"/>
    </row>
    <row r="577" spans="1:12">
      <c r="A577" s="65">
        <f t="shared" si="36"/>
        <v>1968</v>
      </c>
      <c r="B577" s="388">
        <v>25050</v>
      </c>
      <c r="C577" s="393">
        <v>32.29032258064516</v>
      </c>
      <c r="D577" s="391">
        <f t="shared" si="37"/>
        <v>1.9854545454545454</v>
      </c>
      <c r="I577" s="90"/>
      <c r="J577" s="90"/>
      <c r="K577" s="90"/>
      <c r="L577" s="90"/>
    </row>
    <row r="578" spans="1:12">
      <c r="A578" s="65">
        <f t="shared" si="36"/>
        <v>1968</v>
      </c>
      <c r="B578" s="388">
        <v>25081</v>
      </c>
      <c r="C578" s="393">
        <v>27.580645161290324</v>
      </c>
      <c r="D578" s="391">
        <f t="shared" si="37"/>
        <v>1.6958677685950414</v>
      </c>
      <c r="I578" s="90"/>
      <c r="J578" s="90"/>
      <c r="K578" s="90"/>
      <c r="L578" s="90"/>
    </row>
    <row r="579" spans="1:12">
      <c r="A579" s="65">
        <f t="shared" si="36"/>
        <v>1968</v>
      </c>
      <c r="B579" s="389">
        <v>25111</v>
      </c>
      <c r="C579" s="393">
        <v>26.4</v>
      </c>
      <c r="D579" s="391">
        <f t="shared" si="37"/>
        <v>1.5709090909090908</v>
      </c>
      <c r="I579" s="90"/>
      <c r="J579" s="90"/>
      <c r="K579" s="90"/>
      <c r="L579" s="90"/>
    </row>
    <row r="580" spans="1:12">
      <c r="A580" s="65">
        <f t="shared" si="36"/>
        <v>1969</v>
      </c>
      <c r="B580" s="390">
        <v>25142</v>
      </c>
      <c r="C580" s="393">
        <v>27.35483870967742</v>
      </c>
      <c r="D580" s="391">
        <f t="shared" si="37"/>
        <v>1.6819834710743802</v>
      </c>
      <c r="I580" s="90"/>
      <c r="J580" s="90"/>
      <c r="K580" s="90"/>
      <c r="L580" s="90"/>
    </row>
    <row r="581" spans="1:12">
      <c r="A581" s="65">
        <f t="shared" si="36"/>
        <v>1969</v>
      </c>
      <c r="B581" s="388">
        <v>25172</v>
      </c>
      <c r="C581" s="393">
        <v>20.100000000000001</v>
      </c>
      <c r="D581" s="391">
        <f t="shared" si="37"/>
        <v>1.1960330578512397</v>
      </c>
      <c r="I581" s="90"/>
      <c r="J581" s="90"/>
      <c r="K581" s="90"/>
      <c r="L581" s="90"/>
    </row>
    <row r="582" spans="1:12">
      <c r="A582" s="65">
        <f t="shared" si="36"/>
        <v>1969</v>
      </c>
      <c r="B582" s="388">
        <v>25203</v>
      </c>
      <c r="C582" s="393">
        <v>11.225806451612904</v>
      </c>
      <c r="D582" s="391">
        <f t="shared" si="37"/>
        <v>0.6902479338842975</v>
      </c>
      <c r="I582" s="90"/>
      <c r="J582" s="90"/>
      <c r="K582" s="90"/>
      <c r="L582" s="90"/>
    </row>
    <row r="583" spans="1:12">
      <c r="A583" s="65">
        <f t="shared" si="36"/>
        <v>1969</v>
      </c>
      <c r="B583" s="388">
        <v>25234</v>
      </c>
      <c r="C583" s="393">
        <v>818.25806451612902</v>
      </c>
      <c r="D583" s="391">
        <f t="shared" si="37"/>
        <v>50.312727272727273</v>
      </c>
      <c r="I583" s="90"/>
      <c r="J583" s="90"/>
      <c r="K583" s="90"/>
      <c r="L583" s="90"/>
    </row>
    <row r="584" spans="1:12">
      <c r="A584" s="65">
        <f t="shared" si="36"/>
        <v>1969</v>
      </c>
      <c r="B584" s="388">
        <v>25262</v>
      </c>
      <c r="C584" s="393">
        <v>21.778571428571428</v>
      </c>
      <c r="D584" s="391">
        <f t="shared" si="37"/>
        <v>1.2095206611570246</v>
      </c>
      <c r="I584" s="90"/>
      <c r="J584" s="90"/>
      <c r="K584" s="90"/>
      <c r="L584" s="90"/>
    </row>
    <row r="585" spans="1:12">
      <c r="A585" s="65">
        <f t="shared" si="36"/>
        <v>1969</v>
      </c>
      <c r="B585" s="388">
        <v>25293</v>
      </c>
      <c r="C585" s="393">
        <v>30.419354838709676</v>
      </c>
      <c r="D585" s="391">
        <f t="shared" si="37"/>
        <v>1.870413223140496</v>
      </c>
      <c r="I585" s="90"/>
      <c r="J585" s="90"/>
      <c r="K585" s="90"/>
      <c r="L585" s="90"/>
    </row>
    <row r="586" spans="1:12">
      <c r="A586" s="65">
        <f t="shared" si="36"/>
        <v>1969</v>
      </c>
      <c r="B586" s="388">
        <v>25323</v>
      </c>
      <c r="C586" s="393">
        <v>65.533333333333331</v>
      </c>
      <c r="D586" s="391">
        <f t="shared" si="37"/>
        <v>3.8995041322314048</v>
      </c>
      <c r="I586" s="90"/>
      <c r="J586" s="90"/>
      <c r="K586" s="90"/>
      <c r="L586" s="90"/>
    </row>
    <row r="587" spans="1:12">
      <c r="A587" s="65">
        <f t="shared" si="36"/>
        <v>1969</v>
      </c>
      <c r="B587" s="388">
        <v>25354</v>
      </c>
      <c r="C587" s="393">
        <v>737.35483870967744</v>
      </c>
      <c r="D587" s="391">
        <f t="shared" si="37"/>
        <v>45.338181818181816</v>
      </c>
      <c r="I587" s="90"/>
      <c r="J587" s="90"/>
      <c r="K587" s="90"/>
      <c r="L587" s="90"/>
    </row>
    <row r="588" spans="1:12">
      <c r="A588" s="65">
        <f t="shared" si="36"/>
        <v>1969</v>
      </c>
      <c r="B588" s="388">
        <v>25384</v>
      </c>
      <c r="C588" s="393">
        <v>173.66666666666666</v>
      </c>
      <c r="D588" s="391">
        <f t="shared" si="37"/>
        <v>10.333884297520662</v>
      </c>
      <c r="I588" s="90"/>
      <c r="J588" s="90"/>
      <c r="K588" s="90"/>
      <c r="L588" s="90"/>
    </row>
    <row r="589" spans="1:12">
      <c r="A589" s="65">
        <f t="shared" si="36"/>
        <v>1969</v>
      </c>
      <c r="B589" s="388">
        <v>25415</v>
      </c>
      <c r="C589" s="393">
        <v>36.12903225806452</v>
      </c>
      <c r="D589" s="391">
        <f t="shared" si="37"/>
        <v>2.2214876033057851</v>
      </c>
      <c r="I589" s="90"/>
      <c r="J589" s="90"/>
      <c r="K589" s="90"/>
      <c r="L589" s="90"/>
    </row>
    <row r="590" spans="1:12">
      <c r="A590" s="65">
        <f t="shared" si="36"/>
        <v>1969</v>
      </c>
      <c r="B590" s="388">
        <v>25446</v>
      </c>
      <c r="C590" s="393">
        <v>33.193548387096776</v>
      </c>
      <c r="D590" s="391">
        <f t="shared" si="37"/>
        <v>2.0409917355371903</v>
      </c>
      <c r="I590" s="90"/>
      <c r="J590" s="90"/>
      <c r="K590" s="90"/>
      <c r="L590" s="90"/>
    </row>
    <row r="591" spans="1:12">
      <c r="A591" s="65">
        <f t="shared" si="36"/>
        <v>1969</v>
      </c>
      <c r="B591" s="388">
        <v>25476</v>
      </c>
      <c r="C591" s="393">
        <v>28.033333333333335</v>
      </c>
      <c r="D591" s="391">
        <f t="shared" si="37"/>
        <v>1.668099173553719</v>
      </c>
      <c r="I591" s="90"/>
      <c r="J591" s="90"/>
      <c r="K591" s="90"/>
      <c r="L591" s="90"/>
    </row>
    <row r="592" spans="1:12">
      <c r="A592" s="65">
        <f t="shared" si="36"/>
        <v>1970</v>
      </c>
      <c r="B592" s="388">
        <v>25507</v>
      </c>
      <c r="C592" s="393">
        <v>37.451612903225808</v>
      </c>
      <c r="D592" s="391">
        <f t="shared" si="37"/>
        <v>2.302809917355372</v>
      </c>
      <c r="I592" s="90"/>
      <c r="J592" s="90"/>
      <c r="K592" s="90"/>
      <c r="L592" s="90"/>
    </row>
    <row r="593" spans="1:12">
      <c r="A593" s="65">
        <f t="shared" ref="A593:A656" si="38">IF(MONTH(B593)&gt;9,YEAR(B593)+1,YEAR(B593))</f>
        <v>1970</v>
      </c>
      <c r="B593" s="388">
        <v>25537</v>
      </c>
      <c r="C593" s="393">
        <v>29.533333333333335</v>
      </c>
      <c r="D593" s="391">
        <f t="shared" ref="D593:D656" si="39">IF(C593&lt;&gt;-901,C593*DAY(B593)*24*60*60/(220*22*9*1000),-901)</f>
        <v>1.7573553719008264</v>
      </c>
      <c r="I593" s="90"/>
      <c r="J593" s="90"/>
      <c r="K593" s="90"/>
      <c r="L593" s="90"/>
    </row>
    <row r="594" spans="1:12">
      <c r="A594" s="65">
        <f t="shared" si="38"/>
        <v>1970</v>
      </c>
      <c r="B594" s="388">
        <v>25568</v>
      </c>
      <c r="C594" s="393">
        <v>23.387096774193548</v>
      </c>
      <c r="D594" s="391">
        <f t="shared" si="39"/>
        <v>1.4380165289256199</v>
      </c>
      <c r="I594" s="90"/>
      <c r="J594" s="90"/>
      <c r="K594" s="90"/>
      <c r="L594" s="90"/>
    </row>
    <row r="595" spans="1:12">
      <c r="A595" s="65">
        <f t="shared" si="38"/>
        <v>1970</v>
      </c>
      <c r="B595" s="388">
        <v>25599</v>
      </c>
      <c r="C595" s="393">
        <v>1994</v>
      </c>
      <c r="D595" s="391">
        <f t="shared" si="39"/>
        <v>122.60628099173553</v>
      </c>
      <c r="I595" s="90"/>
      <c r="J595" s="90"/>
      <c r="K595" s="90"/>
      <c r="L595" s="90"/>
    </row>
    <row r="596" spans="1:12">
      <c r="A596" s="65">
        <f t="shared" si="38"/>
        <v>1970</v>
      </c>
      <c r="B596" s="388">
        <v>25627</v>
      </c>
      <c r="C596" s="393">
        <v>5.625</v>
      </c>
      <c r="D596" s="391">
        <f t="shared" si="39"/>
        <v>0.31239669421487604</v>
      </c>
      <c r="I596" s="90"/>
      <c r="J596" s="90"/>
      <c r="K596" s="90"/>
      <c r="L596" s="90"/>
    </row>
    <row r="597" spans="1:12">
      <c r="A597" s="65">
        <f t="shared" si="38"/>
        <v>1970</v>
      </c>
      <c r="B597" s="388">
        <v>25658</v>
      </c>
      <c r="C597" s="393">
        <v>13.483870967741936</v>
      </c>
      <c r="D597" s="391">
        <f t="shared" si="39"/>
        <v>0.8290909090909091</v>
      </c>
      <c r="I597" s="90"/>
      <c r="J597" s="90"/>
      <c r="K597" s="90"/>
      <c r="L597" s="90"/>
    </row>
    <row r="598" spans="1:12">
      <c r="A598" s="65">
        <f t="shared" si="38"/>
        <v>1970</v>
      </c>
      <c r="B598" s="388">
        <v>25688</v>
      </c>
      <c r="C598" s="393">
        <v>70.099999999999994</v>
      </c>
      <c r="D598" s="391">
        <f t="shared" si="39"/>
        <v>4.1712396694214879</v>
      </c>
      <c r="I598" s="90"/>
      <c r="J598" s="90"/>
      <c r="K598" s="90"/>
      <c r="L598" s="90"/>
    </row>
    <row r="599" spans="1:12">
      <c r="A599" s="65">
        <f t="shared" si="38"/>
        <v>1970</v>
      </c>
      <c r="B599" s="388">
        <v>25719</v>
      </c>
      <c r="C599" s="393">
        <v>78</v>
      </c>
      <c r="D599" s="391">
        <f t="shared" si="39"/>
        <v>4.7960330578512398</v>
      </c>
      <c r="I599" s="90"/>
      <c r="J599" s="90"/>
      <c r="K599" s="90"/>
      <c r="L599" s="90"/>
    </row>
    <row r="600" spans="1:12">
      <c r="A600" s="65">
        <f t="shared" si="38"/>
        <v>1970</v>
      </c>
      <c r="B600" s="388">
        <v>25749</v>
      </c>
      <c r="C600" s="393">
        <v>73.966666666666669</v>
      </c>
      <c r="D600" s="391">
        <f t="shared" si="39"/>
        <v>4.4013223140495867</v>
      </c>
      <c r="I600" s="90"/>
      <c r="J600" s="90"/>
      <c r="K600" s="90"/>
      <c r="L600" s="90"/>
    </row>
    <row r="601" spans="1:12">
      <c r="A601" s="65">
        <f t="shared" si="38"/>
        <v>1970</v>
      </c>
      <c r="B601" s="388">
        <v>25780</v>
      </c>
      <c r="C601" s="393">
        <v>41.12903225806452</v>
      </c>
      <c r="D601" s="391">
        <f t="shared" si="39"/>
        <v>2.5289256198347108</v>
      </c>
      <c r="I601" s="90"/>
      <c r="J601" s="90"/>
      <c r="K601" s="90"/>
      <c r="L601" s="90"/>
    </row>
    <row r="602" spans="1:12">
      <c r="A602" s="65">
        <f t="shared" si="38"/>
        <v>1970</v>
      </c>
      <c r="B602" s="388">
        <v>25811</v>
      </c>
      <c r="C602" s="393">
        <v>42.096774193548384</v>
      </c>
      <c r="D602" s="391">
        <f t="shared" si="39"/>
        <v>2.5884297520661157</v>
      </c>
      <c r="I602" s="90"/>
      <c r="J602" s="90"/>
      <c r="K602" s="90"/>
      <c r="L602" s="90"/>
    </row>
    <row r="603" spans="1:12">
      <c r="A603" s="65">
        <f t="shared" si="38"/>
        <v>1970</v>
      </c>
      <c r="B603" s="388">
        <v>25841</v>
      </c>
      <c r="C603" s="393">
        <v>44.533333333333331</v>
      </c>
      <c r="D603" s="391">
        <f t="shared" si="39"/>
        <v>2.6499173553719007</v>
      </c>
      <c r="I603" s="90"/>
      <c r="J603" s="90"/>
      <c r="K603" s="90"/>
      <c r="L603" s="90"/>
    </row>
    <row r="604" spans="1:12">
      <c r="A604" s="65">
        <f t="shared" si="38"/>
        <v>1971</v>
      </c>
      <c r="B604" s="388">
        <v>25872</v>
      </c>
      <c r="C604" s="393">
        <v>43.161290322580648</v>
      </c>
      <c r="D604" s="391">
        <f t="shared" si="39"/>
        <v>2.6538842975206611</v>
      </c>
      <c r="I604" s="90"/>
      <c r="J604" s="90"/>
      <c r="K604" s="90"/>
      <c r="L604" s="90"/>
    </row>
    <row r="605" spans="1:12">
      <c r="A605" s="65">
        <f t="shared" si="38"/>
        <v>1971</v>
      </c>
      <c r="B605" s="388">
        <v>25902</v>
      </c>
      <c r="C605" s="393">
        <v>26.7</v>
      </c>
      <c r="D605" s="391">
        <f t="shared" si="39"/>
        <v>1.5887603305785123</v>
      </c>
      <c r="I605" s="90"/>
      <c r="J605" s="90"/>
      <c r="K605" s="90"/>
      <c r="L605" s="90"/>
    </row>
    <row r="606" spans="1:12">
      <c r="A606" s="65">
        <f t="shared" si="38"/>
        <v>1971</v>
      </c>
      <c r="B606" s="388">
        <v>25933</v>
      </c>
      <c r="C606" s="393">
        <v>22.161290322580644</v>
      </c>
      <c r="D606" s="391">
        <f t="shared" si="39"/>
        <v>1.3626446280991735</v>
      </c>
      <c r="I606" s="90"/>
      <c r="J606" s="90"/>
      <c r="K606" s="90"/>
      <c r="L606" s="90"/>
    </row>
    <row r="607" spans="1:12">
      <c r="A607" s="65">
        <f t="shared" si="38"/>
        <v>1971</v>
      </c>
      <c r="B607" s="388">
        <v>25964</v>
      </c>
      <c r="C607" s="393">
        <v>22.096774193548388</v>
      </c>
      <c r="D607" s="391">
        <f t="shared" si="39"/>
        <v>1.3586776859504133</v>
      </c>
      <c r="I607" s="90"/>
      <c r="J607" s="90"/>
      <c r="K607" s="90"/>
      <c r="L607" s="90"/>
    </row>
    <row r="608" spans="1:12">
      <c r="A608" s="65">
        <f t="shared" si="38"/>
        <v>1971</v>
      </c>
      <c r="B608" s="388">
        <v>25992</v>
      </c>
      <c r="C608" s="393">
        <v>26.392857142857142</v>
      </c>
      <c r="D608" s="391">
        <f t="shared" si="39"/>
        <v>1.4657851239669422</v>
      </c>
      <c r="I608" s="90"/>
      <c r="J608" s="90"/>
      <c r="K608" s="90"/>
      <c r="L608" s="90"/>
    </row>
    <row r="609" spans="1:12">
      <c r="A609" s="65">
        <f t="shared" si="38"/>
        <v>1971</v>
      </c>
      <c r="B609" s="388">
        <v>26023</v>
      </c>
      <c r="C609" s="393">
        <v>531.45161290322585</v>
      </c>
      <c r="D609" s="391">
        <f t="shared" si="39"/>
        <v>32.67768595041322</v>
      </c>
      <c r="I609" s="90"/>
      <c r="J609" s="90"/>
      <c r="K609" s="90"/>
      <c r="L609" s="90"/>
    </row>
    <row r="610" spans="1:12">
      <c r="A610" s="65">
        <f t="shared" si="38"/>
        <v>1971</v>
      </c>
      <c r="B610" s="388">
        <v>26053</v>
      </c>
      <c r="C610" s="393">
        <v>1401.6333333333334</v>
      </c>
      <c r="D610" s="391">
        <f t="shared" si="39"/>
        <v>83.402975206611572</v>
      </c>
      <c r="I610" s="90"/>
      <c r="J610" s="90"/>
      <c r="K610" s="90"/>
      <c r="L610" s="90"/>
    </row>
    <row r="611" spans="1:12">
      <c r="A611" s="65">
        <f t="shared" si="38"/>
        <v>1971</v>
      </c>
      <c r="B611" s="388">
        <v>26084</v>
      </c>
      <c r="C611" s="393">
        <v>1815.2258064516129</v>
      </c>
      <c r="D611" s="391">
        <f t="shared" si="39"/>
        <v>111.61388429752066</v>
      </c>
      <c r="I611" s="90"/>
      <c r="J611" s="90"/>
      <c r="K611" s="90"/>
      <c r="L611" s="90"/>
    </row>
    <row r="612" spans="1:12">
      <c r="A612" s="65">
        <f t="shared" si="38"/>
        <v>1971</v>
      </c>
      <c r="B612" s="388">
        <v>26114</v>
      </c>
      <c r="C612" s="393">
        <v>988.5</v>
      </c>
      <c r="D612" s="391">
        <f t="shared" si="39"/>
        <v>58.819834710743798</v>
      </c>
      <c r="I612" s="90"/>
      <c r="J612" s="90"/>
      <c r="K612" s="90"/>
      <c r="L612" s="90"/>
    </row>
    <row r="613" spans="1:12">
      <c r="A613" s="65">
        <f t="shared" si="38"/>
        <v>1971</v>
      </c>
      <c r="B613" s="388">
        <v>26145</v>
      </c>
      <c r="C613" s="393">
        <v>83.193548387096769</v>
      </c>
      <c r="D613" s="391">
        <f t="shared" si="39"/>
        <v>5.115371900826446</v>
      </c>
      <c r="I613" s="90"/>
      <c r="J613" s="90"/>
      <c r="K613" s="90"/>
      <c r="L613" s="90"/>
    </row>
    <row r="614" spans="1:12">
      <c r="A614" s="65">
        <f t="shared" si="38"/>
        <v>1971</v>
      </c>
      <c r="B614" s="388">
        <v>26176</v>
      </c>
      <c r="C614" s="393">
        <v>40.935483870967744</v>
      </c>
      <c r="D614" s="391">
        <f t="shared" si="39"/>
        <v>2.5170247933884298</v>
      </c>
      <c r="I614" s="90"/>
      <c r="J614" s="90"/>
      <c r="K614" s="90"/>
      <c r="L614" s="90"/>
    </row>
    <row r="615" spans="1:12">
      <c r="A615" s="65">
        <f t="shared" si="38"/>
        <v>1971</v>
      </c>
      <c r="B615" s="388">
        <v>26206</v>
      </c>
      <c r="C615" s="393">
        <v>37.6</v>
      </c>
      <c r="D615" s="391">
        <f t="shared" si="39"/>
        <v>2.2373553719008266</v>
      </c>
      <c r="I615" s="90"/>
      <c r="J615" s="90"/>
      <c r="K615" s="90"/>
      <c r="L615" s="90"/>
    </row>
    <row r="616" spans="1:12">
      <c r="A616" s="65">
        <f t="shared" si="38"/>
        <v>1972</v>
      </c>
      <c r="B616" s="388">
        <v>26237</v>
      </c>
      <c r="C616" s="393">
        <v>34.12903225806452</v>
      </c>
      <c r="D616" s="391">
        <f t="shared" si="39"/>
        <v>2.0985123966942147</v>
      </c>
      <c r="I616" s="90"/>
      <c r="J616" s="90"/>
      <c r="K616" s="90"/>
      <c r="L616" s="90"/>
    </row>
    <row r="617" spans="1:12">
      <c r="A617" s="65">
        <f t="shared" si="38"/>
        <v>1972</v>
      </c>
      <c r="B617" s="388">
        <v>26267</v>
      </c>
      <c r="C617" s="393">
        <v>14.633333333333333</v>
      </c>
      <c r="D617" s="391">
        <f t="shared" si="39"/>
        <v>0.87074380165289256</v>
      </c>
      <c r="I617" s="90"/>
      <c r="J617" s="90"/>
      <c r="K617" s="90"/>
      <c r="L617" s="90"/>
    </row>
    <row r="618" spans="1:12">
      <c r="A618" s="65">
        <f t="shared" si="38"/>
        <v>1972</v>
      </c>
      <c r="B618" s="388">
        <v>26298</v>
      </c>
      <c r="C618" s="393">
        <v>23.06451612903226</v>
      </c>
      <c r="D618" s="391">
        <f t="shared" si="39"/>
        <v>1.4181818181818182</v>
      </c>
      <c r="I618" s="90"/>
      <c r="J618" s="90"/>
      <c r="K618" s="90"/>
      <c r="L618" s="90"/>
    </row>
    <row r="619" spans="1:12">
      <c r="A619" s="65">
        <f t="shared" si="38"/>
        <v>1972</v>
      </c>
      <c r="B619" s="388">
        <v>26329</v>
      </c>
      <c r="C619" s="393">
        <v>22.516129032258064</v>
      </c>
      <c r="D619" s="391">
        <f t="shared" si="39"/>
        <v>1.3844628099173553</v>
      </c>
      <c r="I619" s="90"/>
      <c r="J619" s="90"/>
      <c r="K619" s="90"/>
      <c r="L619" s="90"/>
    </row>
    <row r="620" spans="1:12">
      <c r="A620" s="65">
        <f t="shared" si="38"/>
        <v>1972</v>
      </c>
      <c r="B620" s="388">
        <v>26358</v>
      </c>
      <c r="C620" s="393">
        <v>23.344827586206897</v>
      </c>
      <c r="D620" s="391">
        <f t="shared" si="39"/>
        <v>1.3428099173553718</v>
      </c>
      <c r="I620" s="90"/>
      <c r="J620" s="90"/>
      <c r="K620" s="90"/>
      <c r="L620" s="90"/>
    </row>
    <row r="621" spans="1:12">
      <c r="A621" s="65">
        <f t="shared" si="38"/>
        <v>1972</v>
      </c>
      <c r="B621" s="388">
        <v>26389</v>
      </c>
      <c r="C621" s="393">
        <v>22.451612903225808</v>
      </c>
      <c r="D621" s="391">
        <f t="shared" si="39"/>
        <v>1.380495867768595</v>
      </c>
      <c r="I621" s="90"/>
      <c r="J621" s="90"/>
      <c r="K621" s="90"/>
      <c r="L621" s="90"/>
    </row>
    <row r="622" spans="1:12">
      <c r="A622" s="65">
        <f t="shared" si="38"/>
        <v>1972</v>
      </c>
      <c r="B622" s="388">
        <v>26419</v>
      </c>
      <c r="C622" s="393">
        <v>60.533333333333331</v>
      </c>
      <c r="D622" s="391">
        <f t="shared" si="39"/>
        <v>3.6019834710743801</v>
      </c>
      <c r="I622" s="90"/>
      <c r="J622" s="90"/>
      <c r="K622" s="90"/>
      <c r="L622" s="90"/>
    </row>
    <row r="623" spans="1:12">
      <c r="A623" s="65">
        <f t="shared" si="38"/>
        <v>1972</v>
      </c>
      <c r="B623" s="388">
        <v>26450</v>
      </c>
      <c r="C623" s="393">
        <v>60.87096774193548</v>
      </c>
      <c r="D623" s="391">
        <f t="shared" si="39"/>
        <v>3.7428099173553719</v>
      </c>
      <c r="I623" s="90"/>
      <c r="J623" s="90"/>
      <c r="K623" s="90"/>
      <c r="L623" s="90"/>
    </row>
    <row r="624" spans="1:12">
      <c r="A624" s="65">
        <f t="shared" si="38"/>
        <v>1972</v>
      </c>
      <c r="B624" s="388">
        <v>26480</v>
      </c>
      <c r="C624" s="393">
        <v>60.4</v>
      </c>
      <c r="D624" s="391">
        <f t="shared" si="39"/>
        <v>3.5940495867768596</v>
      </c>
      <c r="I624" s="90"/>
      <c r="J624" s="90"/>
      <c r="K624" s="90"/>
      <c r="L624" s="90"/>
    </row>
    <row r="625" spans="1:12">
      <c r="A625" s="65">
        <f t="shared" si="38"/>
        <v>1972</v>
      </c>
      <c r="B625" s="388">
        <v>26511</v>
      </c>
      <c r="C625" s="393">
        <v>30.29032258064516</v>
      </c>
      <c r="D625" s="391">
        <f t="shared" si="39"/>
        <v>1.8624793388429752</v>
      </c>
      <c r="I625" s="90"/>
      <c r="J625" s="90"/>
      <c r="K625" s="90"/>
      <c r="L625" s="90"/>
    </row>
    <row r="626" spans="1:12">
      <c r="A626" s="65">
        <f t="shared" si="38"/>
        <v>1972</v>
      </c>
      <c r="B626" s="388">
        <v>26542</v>
      </c>
      <c r="C626" s="393">
        <v>31.419354838709676</v>
      </c>
      <c r="D626" s="391">
        <f t="shared" si="39"/>
        <v>1.9319008264462809</v>
      </c>
      <c r="I626" s="90"/>
      <c r="J626" s="90"/>
      <c r="K626" s="90"/>
      <c r="L626" s="90"/>
    </row>
    <row r="627" spans="1:12">
      <c r="A627" s="65">
        <f t="shared" si="38"/>
        <v>1972</v>
      </c>
      <c r="B627" s="388">
        <v>26572</v>
      </c>
      <c r="C627" s="393">
        <v>29.666666666666668</v>
      </c>
      <c r="D627" s="391">
        <f t="shared" si="39"/>
        <v>1.7652892561983471</v>
      </c>
      <c r="I627" s="90"/>
      <c r="J627" s="90"/>
      <c r="K627" s="90"/>
      <c r="L627" s="90"/>
    </row>
    <row r="628" spans="1:12">
      <c r="A628" s="65">
        <f t="shared" si="38"/>
        <v>1973</v>
      </c>
      <c r="B628" s="388">
        <v>26603</v>
      </c>
      <c r="C628" s="393">
        <v>29.903225806451612</v>
      </c>
      <c r="D628" s="391">
        <f t="shared" si="39"/>
        <v>1.8386776859504133</v>
      </c>
      <c r="I628" s="90"/>
      <c r="J628" s="90"/>
      <c r="K628" s="90"/>
      <c r="L628" s="90"/>
    </row>
    <row r="629" spans="1:12">
      <c r="A629" s="65">
        <f t="shared" si="38"/>
        <v>1973</v>
      </c>
      <c r="B629" s="388">
        <v>26633</v>
      </c>
      <c r="C629" s="393">
        <v>14.4</v>
      </c>
      <c r="D629" s="391">
        <f t="shared" si="39"/>
        <v>0.85685950413223144</v>
      </c>
      <c r="I629" s="90"/>
      <c r="J629" s="90"/>
      <c r="K629" s="90"/>
      <c r="L629" s="90"/>
    </row>
    <row r="630" spans="1:12">
      <c r="A630" s="65">
        <f t="shared" si="38"/>
        <v>1973</v>
      </c>
      <c r="B630" s="388">
        <v>26664</v>
      </c>
      <c r="C630" s="393">
        <v>15.870967741935484</v>
      </c>
      <c r="D630" s="391">
        <f t="shared" si="39"/>
        <v>0.97586776859504132</v>
      </c>
      <c r="I630" s="90"/>
      <c r="J630" s="90"/>
      <c r="K630" s="90"/>
      <c r="L630" s="90"/>
    </row>
    <row r="631" spans="1:12">
      <c r="A631" s="65">
        <f t="shared" si="38"/>
        <v>1973</v>
      </c>
      <c r="B631" s="388">
        <v>26695</v>
      </c>
      <c r="C631" s="393">
        <v>16.322580645161292</v>
      </c>
      <c r="D631" s="391">
        <f t="shared" si="39"/>
        <v>1.0036363636363639</v>
      </c>
      <c r="I631" s="90"/>
      <c r="J631" s="90"/>
      <c r="K631" s="90"/>
      <c r="L631" s="90"/>
    </row>
    <row r="632" spans="1:12">
      <c r="A632" s="65">
        <f t="shared" si="38"/>
        <v>1973</v>
      </c>
      <c r="B632" s="388">
        <v>26723</v>
      </c>
      <c r="C632" s="393">
        <v>14.892857142857142</v>
      </c>
      <c r="D632" s="391">
        <f t="shared" si="39"/>
        <v>0.82710743801652897</v>
      </c>
      <c r="I632" s="90"/>
      <c r="J632" s="90"/>
      <c r="K632" s="90"/>
      <c r="L632" s="90"/>
    </row>
    <row r="633" spans="1:12">
      <c r="A633" s="65">
        <f t="shared" si="38"/>
        <v>1973</v>
      </c>
      <c r="B633" s="388">
        <v>26754</v>
      </c>
      <c r="C633" s="393">
        <v>17.548387096774192</v>
      </c>
      <c r="D633" s="391">
        <f t="shared" si="39"/>
        <v>1.0790082644628098</v>
      </c>
      <c r="I633" s="90"/>
      <c r="J633" s="90"/>
      <c r="K633" s="90"/>
      <c r="L633" s="90"/>
    </row>
    <row r="634" spans="1:12">
      <c r="A634" s="65">
        <f t="shared" si="38"/>
        <v>1973</v>
      </c>
      <c r="B634" s="388">
        <v>26784</v>
      </c>
      <c r="C634" s="393">
        <v>77.766666666666666</v>
      </c>
      <c r="D634" s="391">
        <f t="shared" si="39"/>
        <v>4.6274380165289255</v>
      </c>
      <c r="I634" s="90"/>
      <c r="J634" s="90"/>
      <c r="K634" s="90"/>
      <c r="L634" s="90"/>
    </row>
    <row r="635" spans="1:12">
      <c r="A635" s="65">
        <f t="shared" si="38"/>
        <v>1973</v>
      </c>
      <c r="B635" s="388">
        <v>26815</v>
      </c>
      <c r="C635" s="393">
        <v>76.322580645161295</v>
      </c>
      <c r="D635" s="391">
        <f t="shared" si="39"/>
        <v>4.6928925619834709</v>
      </c>
      <c r="I635" s="90"/>
      <c r="J635" s="90"/>
      <c r="K635" s="90"/>
      <c r="L635" s="90"/>
    </row>
    <row r="636" spans="1:12">
      <c r="A636" s="65">
        <f t="shared" si="38"/>
        <v>1973</v>
      </c>
      <c r="B636" s="388">
        <v>26845</v>
      </c>
      <c r="C636" s="393">
        <v>78.63333333333334</v>
      </c>
      <c r="D636" s="391">
        <f t="shared" si="39"/>
        <v>4.6790082644628095</v>
      </c>
      <c r="I636" s="90"/>
      <c r="J636" s="90"/>
      <c r="K636" s="90"/>
      <c r="L636" s="90"/>
    </row>
    <row r="637" spans="1:12">
      <c r="A637" s="65">
        <f t="shared" si="38"/>
        <v>1973</v>
      </c>
      <c r="B637" s="388">
        <v>26876</v>
      </c>
      <c r="C637" s="393">
        <v>40.41935483870968</v>
      </c>
      <c r="D637" s="391">
        <f t="shared" si="39"/>
        <v>2.4852892561983473</v>
      </c>
      <c r="I637" s="90"/>
      <c r="J637" s="90"/>
      <c r="K637" s="90"/>
      <c r="L637" s="90"/>
    </row>
    <row r="638" spans="1:12">
      <c r="A638" s="65">
        <f t="shared" si="38"/>
        <v>1973</v>
      </c>
      <c r="B638" s="388">
        <v>26907</v>
      </c>
      <c r="C638" s="393">
        <v>35.548387096774192</v>
      </c>
      <c r="D638" s="391">
        <f t="shared" si="39"/>
        <v>2.1857851239669421</v>
      </c>
      <c r="I638" s="90"/>
      <c r="J638" s="90"/>
      <c r="K638" s="90"/>
      <c r="L638" s="90"/>
    </row>
    <row r="639" spans="1:12">
      <c r="A639" s="65">
        <f t="shared" si="38"/>
        <v>1973</v>
      </c>
      <c r="B639" s="388">
        <v>26937</v>
      </c>
      <c r="C639" s="393">
        <v>33.200000000000003</v>
      </c>
      <c r="D639" s="391">
        <f t="shared" si="39"/>
        <v>1.9755371900826451</v>
      </c>
      <c r="I639" s="90"/>
      <c r="J639" s="90"/>
      <c r="K639" s="90"/>
      <c r="L639" s="90"/>
    </row>
    <row r="640" spans="1:12">
      <c r="A640" s="65">
        <f t="shared" si="38"/>
        <v>1974</v>
      </c>
      <c r="B640" s="388">
        <v>26968</v>
      </c>
      <c r="C640" s="393">
        <v>32.225806451612904</v>
      </c>
      <c r="D640" s="391">
        <f t="shared" si="39"/>
        <v>1.9814876033057851</v>
      </c>
      <c r="I640" s="90"/>
      <c r="J640" s="90"/>
      <c r="K640" s="90"/>
      <c r="L640" s="90"/>
    </row>
    <row r="641" spans="1:12">
      <c r="A641" s="65">
        <f t="shared" si="38"/>
        <v>1974</v>
      </c>
      <c r="B641" s="388">
        <v>26998</v>
      </c>
      <c r="C641" s="393">
        <v>26.566666666666666</v>
      </c>
      <c r="D641" s="391">
        <f t="shared" si="39"/>
        <v>1.5808264462809918</v>
      </c>
      <c r="I641" s="90"/>
      <c r="J641" s="90"/>
      <c r="K641" s="90"/>
      <c r="L641" s="90"/>
    </row>
    <row r="642" spans="1:12">
      <c r="A642" s="65">
        <f t="shared" si="38"/>
        <v>1974</v>
      </c>
      <c r="B642" s="388">
        <v>27029</v>
      </c>
      <c r="C642" s="393">
        <v>207.35483870967741</v>
      </c>
      <c r="D642" s="391">
        <f t="shared" si="39"/>
        <v>12.749752066115702</v>
      </c>
      <c r="I642" s="90"/>
      <c r="J642" s="90"/>
      <c r="K642" s="90"/>
      <c r="L642" s="90"/>
    </row>
    <row r="643" spans="1:12">
      <c r="A643" s="65">
        <f t="shared" si="38"/>
        <v>1974</v>
      </c>
      <c r="B643" s="388">
        <v>27060</v>
      </c>
      <c r="C643" s="393">
        <v>18.451612903225808</v>
      </c>
      <c r="D643" s="391">
        <f t="shared" si="39"/>
        <v>1.1345454545454545</v>
      </c>
      <c r="I643" s="90"/>
      <c r="J643" s="90"/>
      <c r="K643" s="90"/>
      <c r="L643" s="90"/>
    </row>
    <row r="644" spans="1:12">
      <c r="A644" s="65">
        <f t="shared" si="38"/>
        <v>1974</v>
      </c>
      <c r="B644" s="388">
        <v>27088</v>
      </c>
      <c r="C644" s="393">
        <v>18.857142857142858</v>
      </c>
      <c r="D644" s="391">
        <f t="shared" si="39"/>
        <v>1.0472727272727274</v>
      </c>
      <c r="I644" s="90"/>
      <c r="J644" s="90"/>
      <c r="K644" s="90"/>
      <c r="L644" s="90"/>
    </row>
    <row r="645" spans="1:12">
      <c r="A645" s="65">
        <f t="shared" si="38"/>
        <v>1974</v>
      </c>
      <c r="B645" s="388">
        <v>27119</v>
      </c>
      <c r="C645" s="393">
        <v>23.612903225806452</v>
      </c>
      <c r="D645" s="391">
        <f t="shared" si="39"/>
        <v>1.4519008264462809</v>
      </c>
      <c r="I645" s="90"/>
      <c r="J645" s="90"/>
      <c r="K645" s="90"/>
      <c r="L645" s="90"/>
    </row>
    <row r="646" spans="1:12">
      <c r="A646" s="65">
        <f t="shared" si="38"/>
        <v>1974</v>
      </c>
      <c r="B646" s="388">
        <v>27149</v>
      </c>
      <c r="C646" s="393">
        <v>121.06666666666666</v>
      </c>
      <c r="D646" s="391">
        <f t="shared" si="39"/>
        <v>7.2039669421487602</v>
      </c>
      <c r="I646" s="90"/>
      <c r="J646" s="90"/>
      <c r="K646" s="90"/>
      <c r="L646" s="90"/>
    </row>
    <row r="647" spans="1:12">
      <c r="A647" s="65">
        <f t="shared" si="38"/>
        <v>1974</v>
      </c>
      <c r="B647" s="388">
        <v>27180</v>
      </c>
      <c r="C647" s="393">
        <v>137.45161290322579</v>
      </c>
      <c r="D647" s="391">
        <f t="shared" si="39"/>
        <v>8.4515702479338835</v>
      </c>
      <c r="I647" s="90"/>
      <c r="J647" s="90"/>
      <c r="K647" s="90"/>
      <c r="L647" s="90"/>
    </row>
    <row r="648" spans="1:12">
      <c r="A648" s="65">
        <f t="shared" si="38"/>
        <v>1974</v>
      </c>
      <c r="B648" s="388">
        <v>27210</v>
      </c>
      <c r="C648" s="393">
        <v>209.33333333333334</v>
      </c>
      <c r="D648" s="391">
        <f t="shared" si="39"/>
        <v>12.456198347107438</v>
      </c>
      <c r="I648" s="90"/>
      <c r="J648" s="90"/>
      <c r="K648" s="90"/>
      <c r="L648" s="90"/>
    </row>
    <row r="649" spans="1:12">
      <c r="A649" s="65">
        <f t="shared" si="38"/>
        <v>1974</v>
      </c>
      <c r="B649" s="388">
        <v>27241</v>
      </c>
      <c r="C649" s="393">
        <v>55.548387096774192</v>
      </c>
      <c r="D649" s="391">
        <f t="shared" si="39"/>
        <v>3.4155371900826448</v>
      </c>
      <c r="I649" s="90"/>
      <c r="J649" s="90"/>
      <c r="K649" s="90"/>
      <c r="L649" s="90"/>
    </row>
    <row r="650" spans="1:12">
      <c r="A650" s="65">
        <f t="shared" si="38"/>
        <v>1974</v>
      </c>
      <c r="B650" s="388">
        <v>27272</v>
      </c>
      <c r="C650" s="393">
        <v>36.387096774193552</v>
      </c>
      <c r="D650" s="391">
        <f t="shared" si="39"/>
        <v>2.2373553719008266</v>
      </c>
      <c r="I650" s="90"/>
      <c r="J650" s="90"/>
      <c r="K650" s="90"/>
      <c r="L650" s="90"/>
    </row>
    <row r="651" spans="1:12">
      <c r="A651" s="65">
        <f t="shared" si="38"/>
        <v>1974</v>
      </c>
      <c r="B651" s="388">
        <v>27302</v>
      </c>
      <c r="C651" s="393">
        <v>36.1</v>
      </c>
      <c r="D651" s="391">
        <f t="shared" si="39"/>
        <v>2.1480991735537192</v>
      </c>
      <c r="I651" s="90"/>
      <c r="J651" s="90"/>
      <c r="K651" s="90"/>
      <c r="L651" s="90"/>
    </row>
    <row r="652" spans="1:12">
      <c r="A652" s="65">
        <f t="shared" si="38"/>
        <v>1975</v>
      </c>
      <c r="B652" s="388">
        <v>27333</v>
      </c>
      <c r="C652" s="393">
        <v>38.161290322580648</v>
      </c>
      <c r="D652" s="391">
        <f t="shared" si="39"/>
        <v>2.3464462809917355</v>
      </c>
      <c r="I652" s="90"/>
      <c r="J652" s="90"/>
      <c r="K652" s="90"/>
      <c r="L652" s="90"/>
    </row>
    <row r="653" spans="1:12">
      <c r="A653" s="65">
        <f t="shared" si="38"/>
        <v>1975</v>
      </c>
      <c r="B653" s="388">
        <v>27363</v>
      </c>
      <c r="C653" s="393">
        <v>21.566666666666666</v>
      </c>
      <c r="D653" s="391">
        <f t="shared" si="39"/>
        <v>1.2833057851239669</v>
      </c>
      <c r="I653" s="90"/>
      <c r="J653" s="90"/>
      <c r="K653" s="90"/>
      <c r="L653" s="90"/>
    </row>
    <row r="654" spans="1:12">
      <c r="A654" s="65">
        <f t="shared" si="38"/>
        <v>1975</v>
      </c>
      <c r="B654" s="388">
        <v>27394</v>
      </c>
      <c r="C654" s="393">
        <v>18.838709677419356</v>
      </c>
      <c r="D654" s="391">
        <f t="shared" si="39"/>
        <v>1.1583471074380165</v>
      </c>
      <c r="I654" s="90"/>
      <c r="J654" s="90"/>
      <c r="K654" s="90"/>
      <c r="L654" s="90"/>
    </row>
    <row r="655" spans="1:12">
      <c r="A655" s="65">
        <f t="shared" si="38"/>
        <v>1975</v>
      </c>
      <c r="B655" s="388">
        <v>27425</v>
      </c>
      <c r="C655" s="393">
        <v>18.322580645161292</v>
      </c>
      <c r="D655" s="391">
        <f t="shared" si="39"/>
        <v>1.1266115702479338</v>
      </c>
      <c r="I655" s="90"/>
      <c r="J655" s="90"/>
      <c r="K655" s="90"/>
      <c r="L655" s="90"/>
    </row>
    <row r="656" spans="1:12">
      <c r="A656" s="65">
        <f t="shared" si="38"/>
        <v>1975</v>
      </c>
      <c r="B656" s="388">
        <v>27453</v>
      </c>
      <c r="C656" s="393">
        <v>19.428571428571427</v>
      </c>
      <c r="D656" s="391">
        <f t="shared" si="39"/>
        <v>1.0790082644628098</v>
      </c>
      <c r="I656" s="90"/>
      <c r="J656" s="90"/>
      <c r="K656" s="90"/>
      <c r="L656" s="90"/>
    </row>
    <row r="657" spans="1:12">
      <c r="A657" s="65">
        <f t="shared" ref="A657:A720" si="40">IF(MONTH(B657)&gt;9,YEAR(B657)+1,YEAR(B657))</f>
        <v>1975</v>
      </c>
      <c r="B657" s="388">
        <v>27484</v>
      </c>
      <c r="C657" s="393">
        <v>63.387096774193552</v>
      </c>
      <c r="D657" s="391">
        <f t="shared" ref="D657:D720" si="41">IF(C657&lt;&gt;-901,C657*DAY(B657)*24*60*60/(220*22*9*1000),-901)</f>
        <v>3.8975206611570248</v>
      </c>
      <c r="I657" s="90"/>
      <c r="J657" s="90"/>
      <c r="K657" s="90"/>
      <c r="L657" s="90"/>
    </row>
    <row r="658" spans="1:12">
      <c r="A658" s="65">
        <f t="shared" si="40"/>
        <v>1975</v>
      </c>
      <c r="B658" s="388">
        <v>27514</v>
      </c>
      <c r="C658" s="393">
        <v>68.433333333333337</v>
      </c>
      <c r="D658" s="391">
        <f t="shared" si="41"/>
        <v>4.0720661157024791</v>
      </c>
      <c r="I658" s="90"/>
      <c r="J658" s="90"/>
      <c r="K658" s="90"/>
      <c r="L658" s="90"/>
    </row>
    <row r="659" spans="1:12">
      <c r="A659" s="65">
        <f t="shared" si="40"/>
        <v>1975</v>
      </c>
      <c r="B659" s="388">
        <v>27545</v>
      </c>
      <c r="C659" s="393">
        <v>67.354838709677423</v>
      </c>
      <c r="D659" s="391">
        <f t="shared" si="41"/>
        <v>4.1414876033057855</v>
      </c>
      <c r="I659" s="90"/>
      <c r="J659" s="90"/>
      <c r="K659" s="90"/>
      <c r="L659" s="90"/>
    </row>
    <row r="660" spans="1:12">
      <c r="A660" s="65">
        <f t="shared" si="40"/>
        <v>1975</v>
      </c>
      <c r="B660" s="388">
        <v>27575</v>
      </c>
      <c r="C660" s="393">
        <v>83.63333333333334</v>
      </c>
      <c r="D660" s="391">
        <f t="shared" si="41"/>
        <v>4.9765289256198351</v>
      </c>
      <c r="I660" s="90"/>
      <c r="J660" s="90"/>
      <c r="K660" s="90"/>
      <c r="L660" s="90"/>
    </row>
    <row r="661" spans="1:12">
      <c r="A661" s="65">
        <f t="shared" si="40"/>
        <v>1975</v>
      </c>
      <c r="B661" s="388">
        <v>27606</v>
      </c>
      <c r="C661" s="393">
        <v>36.903225806451616</v>
      </c>
      <c r="D661" s="391">
        <f t="shared" si="41"/>
        <v>2.269090909090909</v>
      </c>
      <c r="I661" s="90"/>
      <c r="J661" s="90"/>
      <c r="K661" s="90"/>
      <c r="L661" s="90"/>
    </row>
    <row r="662" spans="1:12">
      <c r="A662" s="65">
        <f t="shared" si="40"/>
        <v>1975</v>
      </c>
      <c r="B662" s="388">
        <v>27637</v>
      </c>
      <c r="C662" s="393">
        <v>36</v>
      </c>
      <c r="D662" s="391">
        <f t="shared" si="41"/>
        <v>2.2135537190082646</v>
      </c>
      <c r="I662" s="90"/>
      <c r="J662" s="90"/>
      <c r="K662" s="90"/>
      <c r="L662" s="90"/>
    </row>
    <row r="663" spans="1:12">
      <c r="A663" s="65">
        <f t="shared" si="40"/>
        <v>1975</v>
      </c>
      <c r="B663" s="388">
        <v>27667</v>
      </c>
      <c r="C663" s="393">
        <v>36.43333333333333</v>
      </c>
      <c r="D663" s="391">
        <f t="shared" si="41"/>
        <v>2.1679338842975207</v>
      </c>
      <c r="I663" s="90"/>
      <c r="J663" s="90"/>
      <c r="K663" s="90"/>
      <c r="L663" s="90"/>
    </row>
    <row r="664" spans="1:12">
      <c r="A664" s="65">
        <f t="shared" si="40"/>
        <v>1976</v>
      </c>
      <c r="B664" s="388">
        <v>27698</v>
      </c>
      <c r="C664" s="393">
        <v>36.064516129032256</v>
      </c>
      <c r="D664" s="391">
        <f t="shared" si="41"/>
        <v>2.2175206611570246</v>
      </c>
      <c r="I664" s="90"/>
      <c r="J664" s="90"/>
      <c r="K664" s="90"/>
      <c r="L664" s="90"/>
    </row>
    <row r="665" spans="1:12">
      <c r="A665" s="65">
        <f t="shared" si="40"/>
        <v>1976</v>
      </c>
      <c r="B665" s="388">
        <v>27728</v>
      </c>
      <c r="C665" s="393">
        <v>19.466666666666665</v>
      </c>
      <c r="D665" s="391">
        <f t="shared" si="41"/>
        <v>1.1583471074380165</v>
      </c>
      <c r="I665" s="90"/>
      <c r="J665" s="90"/>
      <c r="K665" s="90"/>
      <c r="L665" s="90"/>
    </row>
    <row r="666" spans="1:12">
      <c r="A666" s="65">
        <f t="shared" si="40"/>
        <v>1976</v>
      </c>
      <c r="B666" s="388">
        <v>27759</v>
      </c>
      <c r="C666" s="393">
        <v>19.29032258064516</v>
      </c>
      <c r="D666" s="391">
        <f t="shared" si="41"/>
        <v>1.186115702479339</v>
      </c>
      <c r="I666" s="90"/>
      <c r="J666" s="90"/>
      <c r="K666" s="90"/>
      <c r="L666" s="90"/>
    </row>
    <row r="667" spans="1:12">
      <c r="A667" s="65">
        <f t="shared" si="40"/>
        <v>1976</v>
      </c>
      <c r="B667" s="388">
        <v>27790</v>
      </c>
      <c r="C667" s="393">
        <v>19.64516129032258</v>
      </c>
      <c r="D667" s="391">
        <f t="shared" si="41"/>
        <v>1.2079338842975207</v>
      </c>
      <c r="I667" s="90"/>
      <c r="J667" s="90"/>
      <c r="K667" s="90"/>
      <c r="L667" s="90"/>
    </row>
    <row r="668" spans="1:12">
      <c r="A668" s="65">
        <f t="shared" si="40"/>
        <v>1976</v>
      </c>
      <c r="B668" s="388">
        <v>27819</v>
      </c>
      <c r="C668" s="393">
        <v>18.689655172413794</v>
      </c>
      <c r="D668" s="391">
        <f t="shared" si="41"/>
        <v>1.0750413223140496</v>
      </c>
      <c r="I668" s="90"/>
      <c r="J668" s="90"/>
      <c r="K668" s="90"/>
      <c r="L668" s="90"/>
    </row>
    <row r="669" spans="1:12">
      <c r="A669" s="65">
        <f t="shared" si="40"/>
        <v>1976</v>
      </c>
      <c r="B669" s="388">
        <v>27850</v>
      </c>
      <c r="C669" s="393">
        <v>15.67741935483871</v>
      </c>
      <c r="D669" s="391">
        <f t="shared" si="41"/>
        <v>0.96396694214876033</v>
      </c>
      <c r="I669" s="90"/>
      <c r="J669" s="90"/>
      <c r="K669" s="90"/>
      <c r="L669" s="90"/>
    </row>
    <row r="670" spans="1:12">
      <c r="A670" s="65">
        <f t="shared" si="40"/>
        <v>1976</v>
      </c>
      <c r="B670" s="388">
        <v>27880</v>
      </c>
      <c r="C670" s="393">
        <v>24.9</v>
      </c>
      <c r="D670" s="391">
        <f t="shared" si="41"/>
        <v>1.4816528925619834</v>
      </c>
      <c r="I670" s="90"/>
      <c r="J670" s="90"/>
      <c r="K670" s="90"/>
      <c r="L670" s="90"/>
    </row>
    <row r="671" spans="1:12">
      <c r="A671" s="65">
        <f t="shared" si="40"/>
        <v>1976</v>
      </c>
      <c r="B671" s="388">
        <v>27911</v>
      </c>
      <c r="C671" s="393">
        <v>24.419354838709676</v>
      </c>
      <c r="D671" s="391">
        <f t="shared" si="41"/>
        <v>1.5014876033057851</v>
      </c>
      <c r="I671" s="90"/>
      <c r="J671" s="90"/>
      <c r="K671" s="90"/>
      <c r="L671" s="90"/>
    </row>
    <row r="672" spans="1:12">
      <c r="A672" s="65">
        <f t="shared" si="40"/>
        <v>1976</v>
      </c>
      <c r="B672" s="388">
        <v>27941</v>
      </c>
      <c r="C672" s="393">
        <v>26.433333333333334</v>
      </c>
      <c r="D672" s="391">
        <f t="shared" si="41"/>
        <v>1.572892561983471</v>
      </c>
      <c r="I672" s="90"/>
      <c r="J672" s="90"/>
      <c r="K672" s="90"/>
      <c r="L672" s="90"/>
    </row>
    <row r="673" spans="1:12">
      <c r="A673" s="65">
        <f t="shared" si="40"/>
        <v>1976</v>
      </c>
      <c r="B673" s="388">
        <v>27972</v>
      </c>
      <c r="C673" s="393">
        <v>24.903225806451612</v>
      </c>
      <c r="D673" s="391">
        <f t="shared" si="41"/>
        <v>1.5312396694214876</v>
      </c>
      <c r="I673" s="90"/>
      <c r="J673" s="90"/>
      <c r="K673" s="90"/>
      <c r="L673" s="90"/>
    </row>
    <row r="674" spans="1:12">
      <c r="A674" s="65">
        <f t="shared" si="40"/>
        <v>1976</v>
      </c>
      <c r="B674" s="388">
        <v>28003</v>
      </c>
      <c r="C674" s="393">
        <v>23.516129032258064</v>
      </c>
      <c r="D674" s="391">
        <f t="shared" si="41"/>
        <v>1.4459504132231404</v>
      </c>
      <c r="I674" s="90"/>
      <c r="J674" s="90"/>
      <c r="K674" s="90"/>
      <c r="L674" s="90"/>
    </row>
    <row r="675" spans="1:12">
      <c r="A675" s="65">
        <f t="shared" si="40"/>
        <v>1976</v>
      </c>
      <c r="B675" s="388">
        <v>28033</v>
      </c>
      <c r="C675" s="393">
        <v>24.266666666666666</v>
      </c>
      <c r="D675" s="391">
        <f t="shared" si="41"/>
        <v>1.4439669421487604</v>
      </c>
      <c r="I675" s="90"/>
      <c r="J675" s="90"/>
      <c r="K675" s="90"/>
      <c r="L675" s="90"/>
    </row>
    <row r="676" spans="1:12">
      <c r="A676" s="65">
        <f t="shared" si="40"/>
        <v>1977</v>
      </c>
      <c r="B676" s="388">
        <v>28064</v>
      </c>
      <c r="C676" s="393">
        <v>24.70967741935484</v>
      </c>
      <c r="D676" s="391">
        <f t="shared" si="41"/>
        <v>1.5193388429752066</v>
      </c>
      <c r="I676" s="90"/>
      <c r="J676" s="90"/>
      <c r="K676" s="90"/>
      <c r="L676" s="90"/>
    </row>
    <row r="677" spans="1:12">
      <c r="A677" s="65">
        <f t="shared" si="40"/>
        <v>1977</v>
      </c>
      <c r="B677" s="388">
        <v>28094</v>
      </c>
      <c r="C677" s="393">
        <v>15.833333333333334</v>
      </c>
      <c r="D677" s="391">
        <f t="shared" si="41"/>
        <v>0.94214876033057848</v>
      </c>
      <c r="I677" s="90"/>
      <c r="J677" s="90"/>
      <c r="K677" s="90"/>
      <c r="L677" s="90"/>
    </row>
    <row r="678" spans="1:12">
      <c r="A678" s="65">
        <f t="shared" si="40"/>
        <v>1977</v>
      </c>
      <c r="B678" s="388">
        <v>28125</v>
      </c>
      <c r="C678" s="393">
        <v>15</v>
      </c>
      <c r="D678" s="391">
        <f t="shared" si="41"/>
        <v>0.92231404958677687</v>
      </c>
      <c r="I678" s="90"/>
      <c r="J678" s="90"/>
      <c r="K678" s="90"/>
      <c r="L678" s="90"/>
    </row>
    <row r="679" spans="1:12">
      <c r="A679" s="65">
        <f t="shared" si="40"/>
        <v>1977</v>
      </c>
      <c r="B679" s="388">
        <v>28156</v>
      </c>
      <c r="C679" s="393">
        <v>15.96774193548387</v>
      </c>
      <c r="D679" s="391">
        <f t="shared" si="41"/>
        <v>0.98181818181818181</v>
      </c>
      <c r="I679" s="90"/>
      <c r="J679" s="90"/>
      <c r="K679" s="90"/>
      <c r="L679" s="90"/>
    </row>
    <row r="680" spans="1:12">
      <c r="A680" s="65">
        <f t="shared" si="40"/>
        <v>1977</v>
      </c>
      <c r="B680" s="388">
        <v>28184</v>
      </c>
      <c r="C680" s="393">
        <v>15.535714285714286</v>
      </c>
      <c r="D680" s="391">
        <f t="shared" si="41"/>
        <v>0.86280991735537194</v>
      </c>
      <c r="I680" s="90"/>
      <c r="J680" s="90"/>
      <c r="K680" s="90"/>
      <c r="L680" s="90"/>
    </row>
    <row r="681" spans="1:12">
      <c r="A681" s="65">
        <f t="shared" si="40"/>
        <v>1977</v>
      </c>
      <c r="B681" s="388">
        <v>28215</v>
      </c>
      <c r="C681" s="393">
        <v>11.396774193548389</v>
      </c>
      <c r="D681" s="391">
        <f t="shared" si="41"/>
        <v>0.7007603305785125</v>
      </c>
      <c r="I681" s="90"/>
      <c r="J681" s="90"/>
      <c r="K681" s="90"/>
      <c r="L681" s="90"/>
    </row>
    <row r="682" spans="1:12">
      <c r="A682" s="65">
        <f t="shared" si="40"/>
        <v>1977</v>
      </c>
      <c r="B682" s="388">
        <v>28245</v>
      </c>
      <c r="C682" s="393">
        <v>10.846666666666666</v>
      </c>
      <c r="D682" s="391">
        <f t="shared" si="41"/>
        <v>0.64542148760330575</v>
      </c>
      <c r="I682" s="90"/>
      <c r="J682" s="90"/>
      <c r="K682" s="90"/>
      <c r="L682" s="90"/>
    </row>
    <row r="683" spans="1:12">
      <c r="A683" s="65">
        <f t="shared" si="40"/>
        <v>1977</v>
      </c>
      <c r="B683" s="388">
        <v>28276</v>
      </c>
      <c r="C683" s="393">
        <v>9.7258064516129039</v>
      </c>
      <c r="D683" s="391">
        <f t="shared" si="41"/>
        <v>0.59801652892561985</v>
      </c>
      <c r="I683" s="90"/>
      <c r="J683" s="90"/>
      <c r="K683" s="90"/>
      <c r="L683" s="90"/>
    </row>
    <row r="684" spans="1:12">
      <c r="A684" s="65">
        <f t="shared" si="40"/>
        <v>1977</v>
      </c>
      <c r="B684" s="388">
        <v>28306</v>
      </c>
      <c r="C684" s="393">
        <v>9.9766666666666648</v>
      </c>
      <c r="D684" s="391">
        <f t="shared" si="41"/>
        <v>0.59365289256198339</v>
      </c>
      <c r="I684" s="90"/>
      <c r="J684" s="90"/>
      <c r="K684" s="90"/>
      <c r="L684" s="90"/>
    </row>
    <row r="685" spans="1:12">
      <c r="A685" s="65">
        <f t="shared" si="40"/>
        <v>1977</v>
      </c>
      <c r="B685" s="388">
        <v>28337</v>
      </c>
      <c r="C685" s="393">
        <v>9.9258064516129032</v>
      </c>
      <c r="D685" s="391">
        <f t="shared" si="41"/>
        <v>0.61031404958677682</v>
      </c>
      <c r="I685" s="90"/>
      <c r="J685" s="90"/>
      <c r="K685" s="90"/>
      <c r="L685" s="90"/>
    </row>
    <row r="686" spans="1:12">
      <c r="A686" s="65">
        <f t="shared" si="40"/>
        <v>1977</v>
      </c>
      <c r="B686" s="388">
        <v>28368</v>
      </c>
      <c r="C686" s="393">
        <v>10.406451612903224</v>
      </c>
      <c r="D686" s="391">
        <f t="shared" si="41"/>
        <v>0.63986776859504135</v>
      </c>
      <c r="I686" s="90"/>
      <c r="J686" s="90"/>
      <c r="K686" s="90"/>
      <c r="L686" s="90"/>
    </row>
    <row r="687" spans="1:12">
      <c r="A687" s="65">
        <f t="shared" si="40"/>
        <v>1977</v>
      </c>
      <c r="B687" s="388">
        <v>28398</v>
      </c>
      <c r="C687" s="393">
        <v>10.053333333333333</v>
      </c>
      <c r="D687" s="391">
        <f t="shared" si="41"/>
        <v>0.5982148760330579</v>
      </c>
      <c r="I687" s="90"/>
      <c r="J687" s="90"/>
      <c r="K687" s="90"/>
      <c r="L687" s="90"/>
    </row>
    <row r="688" spans="1:12">
      <c r="A688" s="65">
        <f t="shared" si="40"/>
        <v>1978</v>
      </c>
      <c r="B688" s="388">
        <v>28429</v>
      </c>
      <c r="C688" s="393">
        <v>9.9709677419354836</v>
      </c>
      <c r="D688" s="391">
        <f t="shared" si="41"/>
        <v>0.61309090909090913</v>
      </c>
      <c r="I688" s="90"/>
      <c r="J688" s="90"/>
      <c r="K688" s="90"/>
      <c r="L688" s="90"/>
    </row>
    <row r="689" spans="1:12">
      <c r="A689" s="65">
        <f t="shared" si="40"/>
        <v>1978</v>
      </c>
      <c r="B689" s="388">
        <v>28459</v>
      </c>
      <c r="C689" s="393">
        <v>10.246666666666666</v>
      </c>
      <c r="D689" s="391">
        <f t="shared" si="41"/>
        <v>0.60971900826446268</v>
      </c>
      <c r="I689" s="90"/>
      <c r="J689" s="90"/>
      <c r="K689" s="90"/>
      <c r="L689" s="90"/>
    </row>
    <row r="690" spans="1:12">
      <c r="A690" s="65">
        <f t="shared" si="40"/>
        <v>1978</v>
      </c>
      <c r="B690" s="388">
        <v>28490</v>
      </c>
      <c r="C690" s="393">
        <v>10.735483870967743</v>
      </c>
      <c r="D690" s="391">
        <f t="shared" si="41"/>
        <v>0.66009917355371905</v>
      </c>
      <c r="I690" s="90"/>
      <c r="J690" s="90"/>
      <c r="K690" s="90"/>
      <c r="L690" s="90"/>
    </row>
    <row r="691" spans="1:12">
      <c r="A691" s="65">
        <f t="shared" si="40"/>
        <v>1978</v>
      </c>
      <c r="B691" s="388">
        <v>28521</v>
      </c>
      <c r="C691" s="393">
        <v>10.312903225806449</v>
      </c>
      <c r="D691" s="391">
        <f t="shared" si="41"/>
        <v>0.63411570247933868</v>
      </c>
      <c r="I691" s="90"/>
      <c r="J691" s="90"/>
      <c r="K691" s="90"/>
      <c r="L691" s="90"/>
    </row>
    <row r="692" spans="1:12">
      <c r="A692" s="65">
        <f t="shared" si="40"/>
        <v>1978</v>
      </c>
      <c r="B692" s="388">
        <v>28549</v>
      </c>
      <c r="C692" s="393">
        <v>14.289285714285715</v>
      </c>
      <c r="D692" s="391">
        <f t="shared" si="41"/>
        <v>0.79358677685950429</v>
      </c>
      <c r="I692" s="90"/>
      <c r="J692" s="90"/>
      <c r="K692" s="90"/>
      <c r="L692" s="90"/>
    </row>
    <row r="693" spans="1:12">
      <c r="A693" s="65">
        <f t="shared" si="40"/>
        <v>1978</v>
      </c>
      <c r="B693" s="388">
        <v>28580</v>
      </c>
      <c r="C693" s="393">
        <v>21.70967741935484</v>
      </c>
      <c r="D693" s="391">
        <f t="shared" si="41"/>
        <v>1.3348760330578513</v>
      </c>
      <c r="I693" s="90"/>
      <c r="J693" s="90"/>
      <c r="K693" s="90"/>
      <c r="L693" s="90"/>
    </row>
    <row r="694" spans="1:12">
      <c r="A694" s="65">
        <f t="shared" si="40"/>
        <v>1978</v>
      </c>
      <c r="B694" s="388">
        <v>28610</v>
      </c>
      <c r="C694" s="393">
        <v>75.099999999999994</v>
      </c>
      <c r="D694" s="391">
        <f t="shared" si="41"/>
        <v>4.4687603305785126</v>
      </c>
      <c r="I694" s="90"/>
      <c r="J694" s="90"/>
      <c r="K694" s="90"/>
      <c r="L694" s="90"/>
    </row>
    <row r="695" spans="1:12">
      <c r="A695" s="65">
        <f t="shared" si="40"/>
        <v>1978</v>
      </c>
      <c r="B695" s="388">
        <v>28641</v>
      </c>
      <c r="C695" s="393">
        <v>74.774193548387103</v>
      </c>
      <c r="D695" s="391">
        <f t="shared" si="41"/>
        <v>4.597685950413223</v>
      </c>
      <c r="I695" s="90"/>
      <c r="J695" s="90"/>
      <c r="K695" s="90"/>
      <c r="L695" s="90"/>
    </row>
    <row r="696" spans="1:12">
      <c r="A696" s="65">
        <f t="shared" si="40"/>
        <v>1978</v>
      </c>
      <c r="B696" s="388">
        <v>28671</v>
      </c>
      <c r="C696" s="393">
        <v>78.533333333333331</v>
      </c>
      <c r="D696" s="391">
        <f t="shared" si="41"/>
        <v>4.673057851239669</v>
      </c>
      <c r="I696" s="90"/>
      <c r="J696" s="90"/>
      <c r="K696" s="90"/>
      <c r="L696" s="90"/>
    </row>
    <row r="697" spans="1:12">
      <c r="A697" s="65">
        <f t="shared" si="40"/>
        <v>1978</v>
      </c>
      <c r="B697" s="388">
        <v>28702</v>
      </c>
      <c r="C697" s="393">
        <v>36.548387096774192</v>
      </c>
      <c r="D697" s="391">
        <f t="shared" si="41"/>
        <v>2.2472727272727271</v>
      </c>
      <c r="I697" s="90"/>
      <c r="J697" s="90"/>
      <c r="K697" s="90"/>
      <c r="L697" s="90"/>
    </row>
    <row r="698" spans="1:12">
      <c r="A698" s="65">
        <f t="shared" si="40"/>
        <v>1978</v>
      </c>
      <c r="B698" s="388">
        <v>28733</v>
      </c>
      <c r="C698" s="393">
        <v>35</v>
      </c>
      <c r="D698" s="391">
        <f t="shared" si="41"/>
        <v>2.1520661157024792</v>
      </c>
      <c r="I698" s="90"/>
      <c r="J698" s="90"/>
      <c r="K698" s="90"/>
      <c r="L698" s="90"/>
    </row>
    <row r="699" spans="1:12">
      <c r="A699" s="65">
        <f t="shared" si="40"/>
        <v>1978</v>
      </c>
      <c r="B699" s="388">
        <v>28763</v>
      </c>
      <c r="C699" s="393">
        <v>35.06666666666667</v>
      </c>
      <c r="D699" s="391">
        <f t="shared" si="41"/>
        <v>2.0866115702479338</v>
      </c>
      <c r="I699" s="90"/>
      <c r="J699" s="90"/>
      <c r="K699" s="90"/>
      <c r="L699" s="90"/>
    </row>
    <row r="700" spans="1:12">
      <c r="A700" s="65">
        <f t="shared" si="40"/>
        <v>1979</v>
      </c>
      <c r="B700" s="388">
        <v>28794</v>
      </c>
      <c r="C700" s="393">
        <v>35.354838709677416</v>
      </c>
      <c r="D700" s="391">
        <f t="shared" si="41"/>
        <v>2.1738842975206611</v>
      </c>
      <c r="I700" s="90"/>
      <c r="J700" s="90"/>
      <c r="K700" s="90"/>
      <c r="L700" s="90"/>
    </row>
    <row r="701" spans="1:12">
      <c r="A701" s="65">
        <f t="shared" si="40"/>
        <v>1979</v>
      </c>
      <c r="B701" s="388">
        <v>28824</v>
      </c>
      <c r="C701" s="393">
        <v>20.566666666666666</v>
      </c>
      <c r="D701" s="391">
        <f t="shared" si="41"/>
        <v>1.2238016528925619</v>
      </c>
      <c r="I701" s="90"/>
      <c r="J701" s="90"/>
      <c r="K701" s="90"/>
      <c r="L701" s="90"/>
    </row>
    <row r="702" spans="1:12">
      <c r="A702" s="65">
        <f t="shared" si="40"/>
        <v>1979</v>
      </c>
      <c r="B702" s="388">
        <v>28855</v>
      </c>
      <c r="C702" s="393">
        <v>20.483870967741936</v>
      </c>
      <c r="D702" s="391">
        <f t="shared" si="41"/>
        <v>1.2595041322314049</v>
      </c>
      <c r="I702" s="90"/>
      <c r="J702" s="90"/>
      <c r="K702" s="90"/>
      <c r="L702" s="90"/>
    </row>
    <row r="703" spans="1:12">
      <c r="A703" s="65">
        <f t="shared" si="40"/>
        <v>1979</v>
      </c>
      <c r="B703" s="388">
        <v>28886</v>
      </c>
      <c r="C703" s="393">
        <v>26.548387096774192</v>
      </c>
      <c r="D703" s="391">
        <f t="shared" si="41"/>
        <v>1.632396694214876</v>
      </c>
      <c r="I703" s="90"/>
      <c r="J703" s="90"/>
      <c r="K703" s="90"/>
      <c r="L703" s="90"/>
    </row>
    <row r="704" spans="1:12">
      <c r="A704" s="65">
        <f t="shared" si="40"/>
        <v>1979</v>
      </c>
      <c r="B704" s="388">
        <v>28914</v>
      </c>
      <c r="C704" s="393">
        <v>22.178571428571427</v>
      </c>
      <c r="D704" s="391">
        <f t="shared" si="41"/>
        <v>1.2317355371900827</v>
      </c>
      <c r="I704" s="90"/>
      <c r="J704" s="90"/>
      <c r="K704" s="90"/>
      <c r="L704" s="90"/>
    </row>
    <row r="705" spans="1:12">
      <c r="A705" s="65">
        <f t="shared" si="40"/>
        <v>1979</v>
      </c>
      <c r="B705" s="388">
        <v>28945</v>
      </c>
      <c r="C705" s="393">
        <v>19.193548387096776</v>
      </c>
      <c r="D705" s="391">
        <f t="shared" si="41"/>
        <v>1.1801652892561985</v>
      </c>
      <c r="I705" s="90"/>
      <c r="J705" s="90"/>
      <c r="K705" s="90"/>
      <c r="L705" s="90"/>
    </row>
    <row r="706" spans="1:12">
      <c r="A706" s="65">
        <f t="shared" si="40"/>
        <v>1979</v>
      </c>
      <c r="B706" s="388">
        <v>28975</v>
      </c>
      <c r="C706" s="393">
        <v>68.36666666666666</v>
      </c>
      <c r="D706" s="391">
        <f t="shared" si="41"/>
        <v>4.0680991735537191</v>
      </c>
      <c r="I706" s="90"/>
      <c r="J706" s="90"/>
      <c r="K706" s="90"/>
      <c r="L706" s="90"/>
    </row>
    <row r="707" spans="1:12">
      <c r="A707" s="65">
        <f t="shared" si="40"/>
        <v>1979</v>
      </c>
      <c r="B707" s="388">
        <v>29006</v>
      </c>
      <c r="C707" s="393">
        <v>63.806451612903224</v>
      </c>
      <c r="D707" s="391">
        <f t="shared" si="41"/>
        <v>3.9233057851239668</v>
      </c>
      <c r="I707" s="90"/>
      <c r="J707" s="90"/>
      <c r="K707" s="90"/>
      <c r="L707" s="90"/>
    </row>
    <row r="708" spans="1:12">
      <c r="A708" s="65">
        <f t="shared" si="40"/>
        <v>1979</v>
      </c>
      <c r="B708" s="388">
        <v>29036</v>
      </c>
      <c r="C708" s="393">
        <v>61.533333333333331</v>
      </c>
      <c r="D708" s="391">
        <f t="shared" si="41"/>
        <v>3.661487603305785</v>
      </c>
      <c r="I708" s="90"/>
      <c r="J708" s="90"/>
      <c r="K708" s="90"/>
      <c r="L708" s="90"/>
    </row>
    <row r="709" spans="1:12">
      <c r="A709" s="65">
        <f t="shared" si="40"/>
        <v>1979</v>
      </c>
      <c r="B709" s="388">
        <v>29067</v>
      </c>
      <c r="C709" s="393">
        <v>33.516129032258064</v>
      </c>
      <c r="D709" s="391">
        <f t="shared" si="41"/>
        <v>2.0608264462809918</v>
      </c>
      <c r="I709" s="90"/>
      <c r="J709" s="90"/>
      <c r="K709" s="90"/>
      <c r="L709" s="90"/>
    </row>
    <row r="710" spans="1:12">
      <c r="A710" s="65">
        <f t="shared" si="40"/>
        <v>1979</v>
      </c>
      <c r="B710" s="388">
        <v>29098</v>
      </c>
      <c r="C710" s="393">
        <v>29.451612903225808</v>
      </c>
      <c r="D710" s="391">
        <f t="shared" si="41"/>
        <v>1.8109090909090908</v>
      </c>
      <c r="I710" s="90"/>
      <c r="J710" s="90"/>
      <c r="K710" s="90"/>
      <c r="L710" s="90"/>
    </row>
    <row r="711" spans="1:12">
      <c r="A711" s="65">
        <f t="shared" si="40"/>
        <v>1979</v>
      </c>
      <c r="B711" s="388">
        <v>29128</v>
      </c>
      <c r="C711" s="393">
        <v>29</v>
      </c>
      <c r="D711" s="391">
        <f t="shared" si="41"/>
        <v>1.7256198347107439</v>
      </c>
      <c r="I711" s="90"/>
      <c r="J711" s="90"/>
      <c r="K711" s="90"/>
      <c r="L711" s="90"/>
    </row>
    <row r="712" spans="1:12">
      <c r="A712" s="65">
        <f t="shared" si="40"/>
        <v>1980</v>
      </c>
      <c r="B712" s="388">
        <v>29159</v>
      </c>
      <c r="C712" s="393">
        <v>29.806451612903224</v>
      </c>
      <c r="D712" s="391">
        <f t="shared" si="41"/>
        <v>1.8327272727272728</v>
      </c>
      <c r="I712" s="90"/>
      <c r="J712" s="90"/>
      <c r="K712" s="90"/>
      <c r="L712" s="90"/>
    </row>
    <row r="713" spans="1:12">
      <c r="A713" s="65">
        <f t="shared" si="40"/>
        <v>1980</v>
      </c>
      <c r="B713" s="388">
        <v>29189</v>
      </c>
      <c r="C713" s="393">
        <v>16.399999999999999</v>
      </c>
      <c r="D713" s="391">
        <f t="shared" si="41"/>
        <v>0.9758677685950411</v>
      </c>
      <c r="I713" s="90"/>
      <c r="J713" s="90"/>
      <c r="K713" s="90"/>
      <c r="L713" s="90"/>
    </row>
    <row r="714" spans="1:12">
      <c r="A714" s="65">
        <f t="shared" si="40"/>
        <v>1980</v>
      </c>
      <c r="B714" s="388">
        <v>29220</v>
      </c>
      <c r="C714" s="393">
        <v>16.29032258064516</v>
      </c>
      <c r="D714" s="391">
        <f t="shared" si="41"/>
        <v>1.0016528925619832</v>
      </c>
      <c r="I714" s="90"/>
      <c r="J714" s="90"/>
      <c r="K714" s="90"/>
      <c r="L714" s="90"/>
    </row>
    <row r="715" spans="1:12">
      <c r="A715" s="65">
        <f t="shared" si="40"/>
        <v>1980</v>
      </c>
      <c r="B715" s="388">
        <v>29251</v>
      </c>
      <c r="C715" s="393">
        <v>1563.516129032258</v>
      </c>
      <c r="D715" s="391">
        <f t="shared" si="41"/>
        <v>96.136859504132232</v>
      </c>
      <c r="I715" s="90"/>
      <c r="J715" s="90"/>
      <c r="K715" s="90"/>
      <c r="L715" s="90"/>
    </row>
    <row r="716" spans="1:12">
      <c r="A716" s="65">
        <f t="shared" si="40"/>
        <v>1980</v>
      </c>
      <c r="B716" s="388">
        <v>29280</v>
      </c>
      <c r="C716" s="393">
        <v>342.41379310344826</v>
      </c>
      <c r="D716" s="391">
        <f t="shared" si="41"/>
        <v>19.69586776859504</v>
      </c>
      <c r="I716" s="90"/>
      <c r="J716" s="90"/>
      <c r="K716" s="90"/>
      <c r="L716" s="90"/>
    </row>
    <row r="717" spans="1:12">
      <c r="A717" s="65">
        <f t="shared" si="40"/>
        <v>1980</v>
      </c>
      <c r="B717" s="388">
        <v>29311</v>
      </c>
      <c r="C717" s="393">
        <v>28.322580645161292</v>
      </c>
      <c r="D717" s="391">
        <f t="shared" si="41"/>
        <v>1.7414876033057851</v>
      </c>
      <c r="I717" s="90"/>
      <c r="J717" s="90"/>
      <c r="K717" s="90"/>
      <c r="L717" s="90"/>
    </row>
    <row r="718" spans="1:12">
      <c r="A718" s="65">
        <f t="shared" si="40"/>
        <v>1980</v>
      </c>
      <c r="B718" s="388">
        <v>29341</v>
      </c>
      <c r="C718" s="393">
        <v>71.63333333333334</v>
      </c>
      <c r="D718" s="391">
        <f t="shared" si="41"/>
        <v>4.2624793388429749</v>
      </c>
      <c r="I718" s="90"/>
      <c r="J718" s="90"/>
      <c r="K718" s="90"/>
      <c r="L718" s="90"/>
    </row>
    <row r="719" spans="1:12">
      <c r="A719" s="65">
        <f t="shared" si="40"/>
        <v>1980</v>
      </c>
      <c r="B719" s="388">
        <v>29372</v>
      </c>
      <c r="C719" s="393">
        <v>83.903225806451616</v>
      </c>
      <c r="D719" s="391">
        <f t="shared" si="41"/>
        <v>5.1590082644628099</v>
      </c>
      <c r="I719" s="90"/>
      <c r="J719" s="90"/>
      <c r="K719" s="90"/>
      <c r="L719" s="90"/>
    </row>
    <row r="720" spans="1:12">
      <c r="A720" s="65">
        <f t="shared" si="40"/>
        <v>1980</v>
      </c>
      <c r="B720" s="388">
        <v>29402</v>
      </c>
      <c r="C720" s="393">
        <v>79.8</v>
      </c>
      <c r="D720" s="391">
        <f t="shared" si="41"/>
        <v>4.7484297520661158</v>
      </c>
      <c r="I720" s="90"/>
      <c r="J720" s="90"/>
      <c r="K720" s="90"/>
      <c r="L720" s="90"/>
    </row>
    <row r="721" spans="1:12">
      <c r="A721" s="65">
        <f t="shared" ref="A721:A784" si="42">IF(MONTH(B721)&gt;9,YEAR(B721)+1,YEAR(B721))</f>
        <v>1980</v>
      </c>
      <c r="B721" s="388">
        <v>29433</v>
      </c>
      <c r="C721" s="393">
        <v>28.580645161290324</v>
      </c>
      <c r="D721" s="391">
        <f t="shared" ref="D721:D784" si="43">IF(C721&lt;&gt;-901,C721*DAY(B721)*24*60*60/(220*22*9*1000),-901)</f>
        <v>1.7573553719008264</v>
      </c>
      <c r="I721" s="90"/>
      <c r="J721" s="90"/>
      <c r="K721" s="90"/>
      <c r="L721" s="90"/>
    </row>
    <row r="722" spans="1:12">
      <c r="A722" s="65">
        <f t="shared" si="42"/>
        <v>1980</v>
      </c>
      <c r="B722" s="388">
        <v>29464</v>
      </c>
      <c r="C722" s="393">
        <v>45.12903225806452</v>
      </c>
      <c r="D722" s="391">
        <f t="shared" si="43"/>
        <v>2.774876033057851</v>
      </c>
      <c r="I722" s="90"/>
      <c r="J722" s="90"/>
      <c r="K722" s="90"/>
      <c r="L722" s="90"/>
    </row>
    <row r="723" spans="1:12">
      <c r="A723" s="65">
        <f t="shared" si="42"/>
        <v>1980</v>
      </c>
      <c r="B723" s="388">
        <v>29494</v>
      </c>
      <c r="C723" s="393">
        <v>48.166666666666664</v>
      </c>
      <c r="D723" s="391">
        <f t="shared" si="43"/>
        <v>2.8661157024793389</v>
      </c>
      <c r="I723" s="90"/>
      <c r="J723" s="90"/>
      <c r="K723" s="90"/>
      <c r="L723" s="90"/>
    </row>
    <row r="724" spans="1:12">
      <c r="A724" s="65">
        <f t="shared" si="42"/>
        <v>1981</v>
      </c>
      <c r="B724" s="388">
        <v>29525</v>
      </c>
      <c r="C724" s="393">
        <v>37.483870967741936</v>
      </c>
      <c r="D724" s="391">
        <f t="shared" si="43"/>
        <v>2.304793388429752</v>
      </c>
      <c r="I724" s="90"/>
      <c r="J724" s="90"/>
      <c r="K724" s="90"/>
      <c r="L724" s="90"/>
    </row>
    <row r="725" spans="1:12">
      <c r="A725" s="65">
        <f t="shared" si="42"/>
        <v>1981</v>
      </c>
      <c r="B725" s="388">
        <v>29555</v>
      </c>
      <c r="C725" s="393">
        <v>21.3</v>
      </c>
      <c r="D725" s="391">
        <f t="shared" si="43"/>
        <v>1.2674380165289256</v>
      </c>
      <c r="I725" s="90"/>
      <c r="J725" s="90"/>
      <c r="K725" s="90"/>
      <c r="L725" s="90"/>
    </row>
    <row r="726" spans="1:12">
      <c r="A726" s="65">
        <f t="shared" si="42"/>
        <v>1981</v>
      </c>
      <c r="B726" s="388">
        <v>29586</v>
      </c>
      <c r="C726" s="393">
        <v>21.032258064516128</v>
      </c>
      <c r="D726" s="391">
        <f t="shared" si="43"/>
        <v>1.2932231404958678</v>
      </c>
      <c r="I726" s="90"/>
      <c r="J726" s="90"/>
      <c r="K726" s="90"/>
      <c r="L726" s="90"/>
    </row>
    <row r="727" spans="1:12">
      <c r="A727" s="65">
        <f t="shared" si="42"/>
        <v>1981</v>
      </c>
      <c r="B727" s="388">
        <v>29617</v>
      </c>
      <c r="C727" s="393">
        <v>20.516129032258064</v>
      </c>
      <c r="D727" s="391">
        <f t="shared" si="43"/>
        <v>1.2614876033057851</v>
      </c>
      <c r="I727" s="90"/>
      <c r="J727" s="90"/>
      <c r="K727" s="90"/>
      <c r="L727" s="90"/>
    </row>
    <row r="728" spans="1:12">
      <c r="A728" s="65">
        <f t="shared" si="42"/>
        <v>1981</v>
      </c>
      <c r="B728" s="388">
        <v>29645</v>
      </c>
      <c r="C728" s="393">
        <v>20.892857142857142</v>
      </c>
      <c r="D728" s="391">
        <f t="shared" si="43"/>
        <v>1.1603305785123967</v>
      </c>
      <c r="I728" s="90"/>
      <c r="J728" s="90"/>
      <c r="K728" s="90"/>
      <c r="L728" s="90"/>
    </row>
    <row r="729" spans="1:12">
      <c r="A729" s="65">
        <f t="shared" si="42"/>
        <v>1981</v>
      </c>
      <c r="B729" s="388">
        <v>29676</v>
      </c>
      <c r="C729" s="393">
        <v>13.806451612903226</v>
      </c>
      <c r="D729" s="391">
        <f t="shared" si="43"/>
        <v>0.84892561983471071</v>
      </c>
      <c r="I729" s="90"/>
      <c r="J729" s="90"/>
      <c r="K729" s="90"/>
      <c r="L729" s="90"/>
    </row>
    <row r="730" spans="1:12">
      <c r="A730" s="65">
        <f t="shared" si="42"/>
        <v>1981</v>
      </c>
      <c r="B730" s="388">
        <v>29706</v>
      </c>
      <c r="C730" s="393">
        <v>24.7</v>
      </c>
      <c r="D730" s="391">
        <f t="shared" si="43"/>
        <v>1.4697520661157024</v>
      </c>
      <c r="I730" s="90"/>
      <c r="J730" s="90"/>
      <c r="K730" s="90"/>
      <c r="L730" s="90"/>
    </row>
    <row r="731" spans="1:12">
      <c r="A731" s="65">
        <f t="shared" si="42"/>
        <v>1981</v>
      </c>
      <c r="B731" s="388">
        <v>29737</v>
      </c>
      <c r="C731" s="393">
        <v>25.64516129032258</v>
      </c>
      <c r="D731" s="391">
        <f t="shared" si="43"/>
        <v>1.5768595041322313</v>
      </c>
      <c r="I731" s="90"/>
      <c r="J731" s="90"/>
      <c r="K731" s="90"/>
      <c r="L731" s="90"/>
    </row>
    <row r="732" spans="1:12">
      <c r="A732" s="65">
        <f t="shared" si="42"/>
        <v>1981</v>
      </c>
      <c r="B732" s="388">
        <v>29767</v>
      </c>
      <c r="C732" s="393">
        <v>19</v>
      </c>
      <c r="D732" s="391">
        <f t="shared" si="43"/>
        <v>1.1305785123966943</v>
      </c>
      <c r="I732" s="90"/>
      <c r="J732" s="90"/>
      <c r="K732" s="90"/>
      <c r="L732" s="90"/>
    </row>
    <row r="733" spans="1:12">
      <c r="A733" s="65">
        <f t="shared" si="42"/>
        <v>1981</v>
      </c>
      <c r="B733" s="388">
        <v>29798</v>
      </c>
      <c r="C733" s="393">
        <v>19</v>
      </c>
      <c r="D733" s="391">
        <f t="shared" si="43"/>
        <v>1.1682644628099172</v>
      </c>
      <c r="I733" s="90"/>
      <c r="J733" s="90"/>
      <c r="K733" s="90"/>
      <c r="L733" s="90"/>
    </row>
    <row r="734" spans="1:12">
      <c r="A734" s="65">
        <f t="shared" si="42"/>
        <v>1981</v>
      </c>
      <c r="B734" s="388">
        <v>29829</v>
      </c>
      <c r="C734" s="393">
        <v>19</v>
      </c>
      <c r="D734" s="391">
        <f t="shared" si="43"/>
        <v>1.1682644628099172</v>
      </c>
      <c r="I734" s="90"/>
      <c r="J734" s="90"/>
      <c r="K734" s="90"/>
      <c r="L734" s="90"/>
    </row>
    <row r="735" spans="1:12">
      <c r="A735" s="65">
        <f t="shared" si="42"/>
        <v>1981</v>
      </c>
      <c r="B735" s="388">
        <v>29859</v>
      </c>
      <c r="C735" s="393">
        <v>19</v>
      </c>
      <c r="D735" s="391">
        <f t="shared" si="43"/>
        <v>1.1305785123966943</v>
      </c>
      <c r="I735" s="90"/>
      <c r="J735" s="90"/>
      <c r="K735" s="90"/>
      <c r="L735" s="90"/>
    </row>
    <row r="736" spans="1:12">
      <c r="A736" s="65">
        <f t="shared" si="42"/>
        <v>1982</v>
      </c>
      <c r="B736" s="388">
        <v>29890</v>
      </c>
      <c r="C736" s="393">
        <v>19</v>
      </c>
      <c r="D736" s="391">
        <f t="shared" si="43"/>
        <v>1.1682644628099172</v>
      </c>
      <c r="I736" s="90"/>
      <c r="J736" s="90"/>
      <c r="K736" s="90"/>
      <c r="L736" s="90"/>
    </row>
    <row r="737" spans="1:12">
      <c r="A737" s="65">
        <f t="shared" si="42"/>
        <v>1982</v>
      </c>
      <c r="B737" s="388">
        <v>29920</v>
      </c>
      <c r="C737" s="393">
        <v>15.246666666666668</v>
      </c>
      <c r="D737" s="391">
        <f t="shared" si="43"/>
        <v>0.90723966942148759</v>
      </c>
      <c r="I737" s="90"/>
      <c r="J737" s="90"/>
      <c r="K737" s="90"/>
      <c r="L737" s="90"/>
    </row>
    <row r="738" spans="1:12">
      <c r="A738" s="65">
        <f t="shared" si="42"/>
        <v>1982</v>
      </c>
      <c r="B738" s="388">
        <v>29951</v>
      </c>
      <c r="C738" s="393">
        <v>423.09677419354841</v>
      </c>
      <c r="D738" s="391">
        <f t="shared" si="43"/>
        <v>26.01520661157025</v>
      </c>
      <c r="I738" s="90"/>
      <c r="J738" s="90"/>
      <c r="K738" s="90"/>
      <c r="L738" s="90"/>
    </row>
    <row r="739" spans="1:12">
      <c r="A739" s="65">
        <f t="shared" si="42"/>
        <v>1982</v>
      </c>
      <c r="B739" s="388">
        <v>29982</v>
      </c>
      <c r="C739" s="393">
        <v>12</v>
      </c>
      <c r="D739" s="391">
        <f t="shared" si="43"/>
        <v>0.73785123966942145</v>
      </c>
      <c r="I739" s="90"/>
      <c r="J739" s="90"/>
      <c r="K739" s="90"/>
      <c r="L739" s="90"/>
    </row>
    <row r="740" spans="1:12">
      <c r="A740" s="65">
        <f t="shared" si="42"/>
        <v>1982</v>
      </c>
      <c r="B740" s="388">
        <v>30010</v>
      </c>
      <c r="C740" s="393">
        <v>1189.5</v>
      </c>
      <c r="D740" s="391">
        <f t="shared" si="43"/>
        <v>66.061487603305778</v>
      </c>
      <c r="I740" s="90"/>
      <c r="J740" s="90"/>
      <c r="K740" s="90"/>
      <c r="L740" s="90"/>
    </row>
    <row r="741" spans="1:12">
      <c r="A741" s="65">
        <f t="shared" si="42"/>
        <v>1982</v>
      </c>
      <c r="B741" s="388">
        <v>30041</v>
      </c>
      <c r="C741" s="393">
        <v>26.612903225806452</v>
      </c>
      <c r="D741" s="391">
        <f t="shared" si="43"/>
        <v>1.6363636363636365</v>
      </c>
      <c r="I741" s="90"/>
      <c r="J741" s="90"/>
      <c r="K741" s="90"/>
      <c r="L741" s="90"/>
    </row>
    <row r="742" spans="1:12">
      <c r="A742" s="65">
        <f t="shared" si="42"/>
        <v>1982</v>
      </c>
      <c r="B742" s="388">
        <v>30071</v>
      </c>
      <c r="C742" s="393">
        <v>1164.4666666666667</v>
      </c>
      <c r="D742" s="391">
        <f t="shared" si="43"/>
        <v>69.290578512396692</v>
      </c>
      <c r="I742" s="90"/>
      <c r="J742" s="90"/>
      <c r="K742" s="90"/>
      <c r="L742" s="90"/>
    </row>
    <row r="743" spans="1:12">
      <c r="A743" s="65">
        <f t="shared" si="42"/>
        <v>1982</v>
      </c>
      <c r="B743" s="388">
        <v>30102</v>
      </c>
      <c r="C743" s="393">
        <v>1415</v>
      </c>
      <c r="D743" s="391">
        <f t="shared" si="43"/>
        <v>87.004958677685948</v>
      </c>
      <c r="I743" s="90"/>
      <c r="J743" s="90"/>
      <c r="K743" s="90"/>
      <c r="L743" s="90"/>
    </row>
    <row r="744" spans="1:12">
      <c r="A744" s="65">
        <f t="shared" si="42"/>
        <v>1982</v>
      </c>
      <c r="B744" s="388">
        <v>30132</v>
      </c>
      <c r="C744" s="393">
        <v>77.266666666666666</v>
      </c>
      <c r="D744" s="391">
        <f t="shared" si="43"/>
        <v>4.597685950413223</v>
      </c>
      <c r="I744" s="90"/>
      <c r="J744" s="90"/>
      <c r="K744" s="90"/>
      <c r="L744" s="90"/>
    </row>
    <row r="745" spans="1:12">
      <c r="A745" s="65">
        <f t="shared" si="42"/>
        <v>1982</v>
      </c>
      <c r="B745" s="388">
        <v>30163</v>
      </c>
      <c r="C745" s="393">
        <v>38.58064516129032</v>
      </c>
      <c r="D745" s="391">
        <f t="shared" si="43"/>
        <v>2.3722314049586779</v>
      </c>
      <c r="I745" s="90"/>
      <c r="J745" s="90"/>
      <c r="K745" s="90"/>
      <c r="L745" s="90"/>
    </row>
    <row r="746" spans="1:12">
      <c r="A746" s="65">
        <f t="shared" si="42"/>
        <v>1982</v>
      </c>
      <c r="B746" s="388">
        <v>30194</v>
      </c>
      <c r="C746" s="393">
        <v>39</v>
      </c>
      <c r="D746" s="391">
        <f t="shared" si="43"/>
        <v>2.3980165289256199</v>
      </c>
      <c r="I746" s="90"/>
      <c r="J746" s="90"/>
      <c r="K746" s="90"/>
      <c r="L746" s="90"/>
    </row>
    <row r="747" spans="1:12">
      <c r="A747" s="65">
        <f t="shared" si="42"/>
        <v>1982</v>
      </c>
      <c r="B747" s="388">
        <v>30224</v>
      </c>
      <c r="C747" s="393">
        <v>39</v>
      </c>
      <c r="D747" s="391">
        <f t="shared" si="43"/>
        <v>2.3206611570247935</v>
      </c>
      <c r="I747" s="90"/>
      <c r="J747" s="90"/>
      <c r="K747" s="90"/>
      <c r="L747" s="90"/>
    </row>
    <row r="748" spans="1:12">
      <c r="A748" s="65">
        <f t="shared" si="42"/>
        <v>1983</v>
      </c>
      <c r="B748" s="388">
        <v>30255</v>
      </c>
      <c r="C748" s="393">
        <v>47.451612903225808</v>
      </c>
      <c r="D748" s="391">
        <f t="shared" si="43"/>
        <v>2.9176859504132233</v>
      </c>
      <c r="I748" s="90"/>
      <c r="J748" s="90"/>
      <c r="K748" s="90"/>
      <c r="L748" s="90"/>
    </row>
    <row r="749" spans="1:12">
      <c r="A749" s="65">
        <f t="shared" si="42"/>
        <v>1983</v>
      </c>
      <c r="B749" s="388">
        <v>30285</v>
      </c>
      <c r="C749" s="393">
        <v>41.4</v>
      </c>
      <c r="D749" s="391">
        <f t="shared" si="43"/>
        <v>2.4634710743801653</v>
      </c>
      <c r="I749" s="90"/>
      <c r="J749" s="90"/>
      <c r="K749" s="90"/>
      <c r="L749" s="90"/>
    </row>
    <row r="750" spans="1:12">
      <c r="A750" s="65">
        <f t="shared" si="42"/>
        <v>1983</v>
      </c>
      <c r="B750" s="388">
        <v>30316</v>
      </c>
      <c r="C750" s="393">
        <v>336.87096774193549</v>
      </c>
      <c r="D750" s="391">
        <f t="shared" si="43"/>
        <v>20.713388429752065</v>
      </c>
      <c r="I750" s="90"/>
      <c r="J750" s="90"/>
      <c r="K750" s="90"/>
      <c r="L750" s="90"/>
    </row>
    <row r="751" spans="1:12">
      <c r="A751" s="65">
        <f t="shared" si="42"/>
        <v>1983</v>
      </c>
      <c r="B751" s="388">
        <v>30347</v>
      </c>
      <c r="C751" s="393">
        <v>117.38709677419355</v>
      </c>
      <c r="D751" s="391">
        <f t="shared" si="43"/>
        <v>7.2178512396694217</v>
      </c>
      <c r="I751" s="90"/>
      <c r="J751" s="90"/>
      <c r="K751" s="90"/>
      <c r="L751" s="90"/>
    </row>
    <row r="752" spans="1:12">
      <c r="A752" s="65">
        <f t="shared" si="42"/>
        <v>1983</v>
      </c>
      <c r="B752" s="388">
        <v>30375</v>
      </c>
      <c r="C752" s="393">
        <v>524.07142857142856</v>
      </c>
      <c r="D752" s="391">
        <f t="shared" si="43"/>
        <v>29.105454545454545</v>
      </c>
      <c r="I752" s="90"/>
      <c r="J752" s="90"/>
      <c r="K752" s="90"/>
      <c r="L752" s="90"/>
    </row>
    <row r="753" spans="1:12">
      <c r="A753" s="65">
        <f t="shared" si="42"/>
        <v>1983</v>
      </c>
      <c r="B753" s="388">
        <v>30406</v>
      </c>
      <c r="C753" s="393">
        <v>666.06451612903231</v>
      </c>
      <c r="D753" s="391">
        <f t="shared" si="43"/>
        <v>40.954710743801655</v>
      </c>
      <c r="I753" s="90"/>
      <c r="J753" s="90"/>
      <c r="K753" s="90"/>
      <c r="L753" s="90"/>
    </row>
    <row r="754" spans="1:12">
      <c r="A754" s="65">
        <f t="shared" si="42"/>
        <v>1983</v>
      </c>
      <c r="B754" s="388">
        <v>30436</v>
      </c>
      <c r="C754" s="393">
        <v>48.966666666666669</v>
      </c>
      <c r="D754" s="391">
        <f t="shared" si="43"/>
        <v>2.9137190082644628</v>
      </c>
      <c r="I754" s="90"/>
      <c r="J754" s="90"/>
      <c r="K754" s="90"/>
      <c r="L754" s="90"/>
    </row>
    <row r="755" spans="1:12">
      <c r="A755" s="65">
        <f t="shared" si="42"/>
        <v>1983</v>
      </c>
      <c r="B755" s="388">
        <v>30467</v>
      </c>
      <c r="C755" s="393">
        <v>1243.9032258064517</v>
      </c>
      <c r="D755" s="391">
        <f t="shared" si="43"/>
        <v>76.484628099173548</v>
      </c>
      <c r="I755" s="90"/>
      <c r="J755" s="90"/>
      <c r="K755" s="90"/>
      <c r="L755" s="90"/>
    </row>
    <row r="756" spans="1:12">
      <c r="A756" s="65">
        <f t="shared" si="42"/>
        <v>1983</v>
      </c>
      <c r="B756" s="388">
        <v>30497</v>
      </c>
      <c r="C756" s="393">
        <v>2577</v>
      </c>
      <c r="D756" s="391">
        <f t="shared" si="43"/>
        <v>153.34214876033059</v>
      </c>
      <c r="I756" s="90"/>
      <c r="J756" s="90"/>
      <c r="K756" s="90"/>
      <c r="L756" s="90"/>
    </row>
    <row r="757" spans="1:12">
      <c r="A757" s="65">
        <f t="shared" si="42"/>
        <v>1983</v>
      </c>
      <c r="B757" s="388">
        <v>30528</v>
      </c>
      <c r="C757" s="393">
        <v>526.48387096774195</v>
      </c>
      <c r="D757" s="391">
        <f t="shared" si="43"/>
        <v>32.372231404958676</v>
      </c>
      <c r="I757" s="90"/>
      <c r="J757" s="90"/>
      <c r="K757" s="90"/>
      <c r="L757" s="90"/>
    </row>
    <row r="758" spans="1:12">
      <c r="A758" s="65">
        <f t="shared" si="42"/>
        <v>1983</v>
      </c>
      <c r="B758" s="388">
        <v>30559</v>
      </c>
      <c r="C758" s="393">
        <v>41</v>
      </c>
      <c r="D758" s="391">
        <f t="shared" si="43"/>
        <v>2.5209917355371902</v>
      </c>
      <c r="I758" s="90"/>
      <c r="J758" s="90"/>
      <c r="K758" s="90"/>
      <c r="L758" s="90"/>
    </row>
    <row r="759" spans="1:12">
      <c r="A759" s="65">
        <f t="shared" si="42"/>
        <v>1983</v>
      </c>
      <c r="B759" s="388">
        <v>30589</v>
      </c>
      <c r="C759" s="393">
        <v>42.033333333333331</v>
      </c>
      <c r="D759" s="391">
        <f t="shared" si="43"/>
        <v>2.5011570247933883</v>
      </c>
      <c r="I759" s="90"/>
      <c r="J759" s="90"/>
      <c r="K759" s="90"/>
      <c r="L759" s="90"/>
    </row>
    <row r="760" spans="1:12">
      <c r="A760" s="65">
        <f t="shared" si="42"/>
        <v>1984</v>
      </c>
      <c r="B760" s="388">
        <v>30620</v>
      </c>
      <c r="C760" s="393">
        <v>38.225806451612904</v>
      </c>
      <c r="D760" s="391">
        <f t="shared" si="43"/>
        <v>2.3504132231404959</v>
      </c>
      <c r="I760" s="90"/>
      <c r="J760" s="90"/>
      <c r="K760" s="90"/>
      <c r="L760" s="90"/>
    </row>
    <row r="761" spans="1:12">
      <c r="A761" s="65">
        <f t="shared" si="42"/>
        <v>1984</v>
      </c>
      <c r="B761" s="388">
        <v>30650</v>
      </c>
      <c r="C761" s="393">
        <v>917.6</v>
      </c>
      <c r="D761" s="391">
        <f t="shared" si="43"/>
        <v>54.600991735537193</v>
      </c>
      <c r="I761" s="90"/>
      <c r="J761" s="90"/>
      <c r="K761" s="90"/>
      <c r="L761" s="90"/>
    </row>
    <row r="762" spans="1:12">
      <c r="A762" s="65">
        <f t="shared" si="42"/>
        <v>1984</v>
      </c>
      <c r="B762" s="388">
        <v>30681</v>
      </c>
      <c r="C762" s="393">
        <v>1111.516129032258</v>
      </c>
      <c r="D762" s="391">
        <f t="shared" si="43"/>
        <v>68.34446280991736</v>
      </c>
      <c r="I762" s="90"/>
      <c r="J762" s="90"/>
      <c r="K762" s="90"/>
      <c r="L762" s="90"/>
    </row>
    <row r="763" spans="1:12">
      <c r="A763" s="65">
        <f t="shared" si="42"/>
        <v>1984</v>
      </c>
      <c r="B763" s="388">
        <v>30712</v>
      </c>
      <c r="C763" s="393">
        <v>112.93548387096774</v>
      </c>
      <c r="D763" s="391">
        <f t="shared" si="43"/>
        <v>6.9441322314049589</v>
      </c>
      <c r="I763" s="90"/>
      <c r="J763" s="90"/>
      <c r="K763" s="90"/>
      <c r="L763" s="90"/>
    </row>
    <row r="764" spans="1:12">
      <c r="A764" s="65">
        <f t="shared" si="42"/>
        <v>1984</v>
      </c>
      <c r="B764" s="388">
        <v>30741</v>
      </c>
      <c r="C764" s="393">
        <v>37.448275862068968</v>
      </c>
      <c r="D764" s="391">
        <f t="shared" si="43"/>
        <v>2.1540495867768596</v>
      </c>
      <c r="I764" s="90"/>
      <c r="J764" s="90"/>
      <c r="K764" s="90"/>
      <c r="L764" s="90"/>
    </row>
    <row r="765" spans="1:12">
      <c r="A765" s="65">
        <f t="shared" si="42"/>
        <v>1984</v>
      </c>
      <c r="B765" s="388">
        <v>30772</v>
      </c>
      <c r="C765" s="393">
        <v>38.193548387096776</v>
      </c>
      <c r="D765" s="391">
        <f t="shared" si="43"/>
        <v>2.3484297520661155</v>
      </c>
      <c r="I765" s="90"/>
      <c r="J765" s="90"/>
      <c r="K765" s="90"/>
      <c r="L765" s="90"/>
    </row>
    <row r="766" spans="1:12">
      <c r="A766" s="65">
        <f t="shared" si="42"/>
        <v>1984</v>
      </c>
      <c r="B766" s="388">
        <v>30802</v>
      </c>
      <c r="C766" s="393">
        <v>37.766666666666666</v>
      </c>
      <c r="D766" s="391">
        <f t="shared" si="43"/>
        <v>2.2472727272727271</v>
      </c>
      <c r="I766" s="90"/>
      <c r="J766" s="90"/>
      <c r="K766" s="90"/>
      <c r="L766" s="90"/>
    </row>
    <row r="767" spans="1:12">
      <c r="A767" s="65">
        <f t="shared" si="42"/>
        <v>1984</v>
      </c>
      <c r="B767" s="388">
        <v>30833</v>
      </c>
      <c r="C767" s="393">
        <v>38.483870967741936</v>
      </c>
      <c r="D767" s="391">
        <f t="shared" si="43"/>
        <v>2.3662809917355374</v>
      </c>
      <c r="I767" s="90"/>
      <c r="J767" s="90"/>
      <c r="K767" s="90"/>
      <c r="L767" s="90"/>
    </row>
    <row r="768" spans="1:12">
      <c r="A768" s="65">
        <f t="shared" si="42"/>
        <v>1984</v>
      </c>
      <c r="B768" s="388">
        <v>30863</v>
      </c>
      <c r="C768" s="393">
        <v>38</v>
      </c>
      <c r="D768" s="391">
        <f t="shared" si="43"/>
        <v>2.2611570247933885</v>
      </c>
      <c r="I768" s="90"/>
      <c r="J768" s="90"/>
      <c r="K768" s="90"/>
      <c r="L768" s="90"/>
    </row>
    <row r="769" spans="1:12">
      <c r="A769" s="65">
        <f t="shared" si="42"/>
        <v>1984</v>
      </c>
      <c r="B769" s="388">
        <v>30894</v>
      </c>
      <c r="C769" s="393">
        <v>39.096774193548384</v>
      </c>
      <c r="D769" s="391">
        <f t="shared" si="43"/>
        <v>2.4039669421487604</v>
      </c>
      <c r="I769" s="90"/>
      <c r="J769" s="90"/>
      <c r="K769" s="90"/>
      <c r="L769" s="90"/>
    </row>
    <row r="770" spans="1:12">
      <c r="A770" s="65">
        <f t="shared" si="42"/>
        <v>1984</v>
      </c>
      <c r="B770" s="388">
        <v>30925</v>
      </c>
      <c r="C770" s="393">
        <v>38.58064516129032</v>
      </c>
      <c r="D770" s="391">
        <f t="shared" si="43"/>
        <v>2.3722314049586779</v>
      </c>
      <c r="I770" s="90"/>
      <c r="J770" s="90"/>
      <c r="K770" s="90"/>
      <c r="L770" s="90"/>
    </row>
    <row r="771" spans="1:12">
      <c r="A771" s="65">
        <f t="shared" si="42"/>
        <v>1984</v>
      </c>
      <c r="B771" s="388">
        <v>30955</v>
      </c>
      <c r="C771" s="393">
        <v>39.06666666666667</v>
      </c>
      <c r="D771" s="391">
        <f t="shared" si="43"/>
        <v>2.3246280991735535</v>
      </c>
      <c r="I771" s="90"/>
      <c r="J771" s="90"/>
      <c r="K771" s="90"/>
      <c r="L771" s="90"/>
    </row>
    <row r="772" spans="1:12">
      <c r="A772" s="65">
        <f t="shared" si="42"/>
        <v>1985</v>
      </c>
      <c r="B772" s="388">
        <v>30986</v>
      </c>
      <c r="C772" s="393">
        <v>38.645161290322584</v>
      </c>
      <c r="D772" s="391">
        <f t="shared" si="43"/>
        <v>2.3761983471074379</v>
      </c>
      <c r="I772" s="90"/>
      <c r="J772" s="90"/>
      <c r="K772" s="90"/>
      <c r="L772" s="90"/>
    </row>
    <row r="773" spans="1:12">
      <c r="A773" s="65">
        <f t="shared" si="42"/>
        <v>1985</v>
      </c>
      <c r="B773" s="388">
        <v>31016</v>
      </c>
      <c r="C773" s="393">
        <v>40.033333333333331</v>
      </c>
      <c r="D773" s="391">
        <f t="shared" si="43"/>
        <v>2.3821487603305784</v>
      </c>
      <c r="I773" s="90"/>
      <c r="J773" s="90"/>
      <c r="K773" s="90"/>
      <c r="L773" s="90"/>
    </row>
    <row r="774" spans="1:12">
      <c r="A774" s="65">
        <f t="shared" si="42"/>
        <v>1985</v>
      </c>
      <c r="B774" s="388">
        <v>31047</v>
      </c>
      <c r="C774" s="393">
        <v>37.516129032258064</v>
      </c>
      <c r="D774" s="391">
        <f t="shared" si="43"/>
        <v>2.306776859504132</v>
      </c>
      <c r="I774" s="90"/>
      <c r="J774" s="90"/>
      <c r="K774" s="90"/>
      <c r="L774" s="90"/>
    </row>
    <row r="775" spans="1:12">
      <c r="A775" s="65">
        <f t="shared" si="42"/>
        <v>1985</v>
      </c>
      <c r="B775" s="388">
        <v>31078</v>
      </c>
      <c r="C775" s="393">
        <v>37.032258064516128</v>
      </c>
      <c r="D775" s="391">
        <f t="shared" si="43"/>
        <v>2.2770247933884296</v>
      </c>
      <c r="I775" s="90"/>
      <c r="J775" s="90"/>
      <c r="K775" s="90"/>
      <c r="L775" s="90"/>
    </row>
    <row r="776" spans="1:12">
      <c r="A776" s="65">
        <f t="shared" si="42"/>
        <v>1985</v>
      </c>
      <c r="B776" s="388">
        <v>31106</v>
      </c>
      <c r="C776" s="393">
        <v>38.035714285714285</v>
      </c>
      <c r="D776" s="391">
        <f t="shared" si="43"/>
        <v>2.1123966942148762</v>
      </c>
      <c r="I776" s="90"/>
      <c r="J776" s="90"/>
      <c r="K776" s="90"/>
      <c r="L776" s="90"/>
    </row>
    <row r="777" spans="1:12">
      <c r="A777" s="65">
        <f t="shared" si="42"/>
        <v>1985</v>
      </c>
      <c r="B777" s="388">
        <v>31137</v>
      </c>
      <c r="C777" s="393">
        <v>38</v>
      </c>
      <c r="D777" s="391">
        <f t="shared" si="43"/>
        <v>2.3365289256198345</v>
      </c>
      <c r="I777" s="90"/>
      <c r="J777" s="90"/>
      <c r="K777" s="90"/>
      <c r="L777" s="90"/>
    </row>
    <row r="778" spans="1:12">
      <c r="A778" s="65">
        <f t="shared" si="42"/>
        <v>1985</v>
      </c>
      <c r="B778" s="388">
        <v>31167</v>
      </c>
      <c r="C778" s="393">
        <v>38.5</v>
      </c>
      <c r="D778" s="391">
        <f t="shared" si="43"/>
        <v>2.290909090909091</v>
      </c>
      <c r="I778" s="90"/>
      <c r="J778" s="90"/>
      <c r="K778" s="90"/>
      <c r="L778" s="90"/>
    </row>
    <row r="779" spans="1:12">
      <c r="A779" s="65">
        <f t="shared" si="42"/>
        <v>1985</v>
      </c>
      <c r="B779" s="388">
        <v>31198</v>
      </c>
      <c r="C779" s="393">
        <v>38.87096774193548</v>
      </c>
      <c r="D779" s="391">
        <f t="shared" si="43"/>
        <v>2.3900826446280994</v>
      </c>
      <c r="I779" s="90"/>
      <c r="J779" s="90"/>
      <c r="K779" s="90"/>
      <c r="L779" s="90"/>
    </row>
    <row r="780" spans="1:12">
      <c r="A780" s="65">
        <f t="shared" si="42"/>
        <v>1985</v>
      </c>
      <c r="B780" s="388">
        <v>31228</v>
      </c>
      <c r="C780" s="393">
        <v>37.266666666666666</v>
      </c>
      <c r="D780" s="391">
        <f t="shared" si="43"/>
        <v>2.2175206611570246</v>
      </c>
      <c r="I780" s="90"/>
      <c r="J780" s="90"/>
      <c r="K780" s="90"/>
      <c r="L780" s="90"/>
    </row>
    <row r="781" spans="1:12">
      <c r="A781" s="65">
        <f t="shared" si="42"/>
        <v>1985</v>
      </c>
      <c r="B781" s="388">
        <v>31259</v>
      </c>
      <c r="C781" s="393">
        <v>38.12903225806452</v>
      </c>
      <c r="D781" s="391">
        <f t="shared" si="43"/>
        <v>2.3444628099173555</v>
      </c>
      <c r="I781" s="90"/>
      <c r="J781" s="90"/>
      <c r="K781" s="90"/>
      <c r="L781" s="90"/>
    </row>
    <row r="782" spans="1:12">
      <c r="A782" s="65">
        <f t="shared" si="42"/>
        <v>1985</v>
      </c>
      <c r="B782" s="388">
        <v>31290</v>
      </c>
      <c r="C782" s="393">
        <v>37.516129032258064</v>
      </c>
      <c r="D782" s="391">
        <f t="shared" si="43"/>
        <v>2.306776859504132</v>
      </c>
      <c r="I782" s="90"/>
      <c r="J782" s="90"/>
      <c r="K782" s="90"/>
      <c r="L782" s="90"/>
    </row>
    <row r="783" spans="1:12">
      <c r="A783" s="65">
        <f t="shared" si="42"/>
        <v>1985</v>
      </c>
      <c r="B783" s="388">
        <v>31320</v>
      </c>
      <c r="C783" s="393">
        <v>37.200000000000003</v>
      </c>
      <c r="D783" s="391">
        <f t="shared" si="43"/>
        <v>2.2135537190082646</v>
      </c>
      <c r="I783" s="90"/>
      <c r="J783" s="90"/>
      <c r="K783" s="90"/>
      <c r="L783" s="90"/>
    </row>
    <row r="784" spans="1:12">
      <c r="A784" s="65">
        <f t="shared" si="42"/>
        <v>1986</v>
      </c>
      <c r="B784" s="388">
        <v>31351</v>
      </c>
      <c r="C784" s="393">
        <v>37.161290322580648</v>
      </c>
      <c r="D784" s="391">
        <f t="shared" si="43"/>
        <v>2.2849586776859505</v>
      </c>
      <c r="I784" s="90"/>
      <c r="J784" s="90"/>
      <c r="K784" s="90"/>
      <c r="L784" s="90"/>
    </row>
    <row r="785" spans="1:12">
      <c r="A785" s="65">
        <f t="shared" ref="A785:A848" si="44">IF(MONTH(B785)&gt;9,YEAR(B785)+1,YEAR(B785))</f>
        <v>1986</v>
      </c>
      <c r="B785" s="388">
        <v>31381</v>
      </c>
      <c r="C785" s="393">
        <v>41.766666666666666</v>
      </c>
      <c r="D785" s="391">
        <f t="shared" ref="D785:D848" si="45">IF(C785&lt;&gt;-901,C785*DAY(B785)*24*60*60/(220*22*9*1000),-901)</f>
        <v>2.4852892561983473</v>
      </c>
      <c r="I785" s="90"/>
      <c r="J785" s="90"/>
      <c r="K785" s="90"/>
      <c r="L785" s="90"/>
    </row>
    <row r="786" spans="1:12">
      <c r="A786" s="65">
        <f t="shared" si="44"/>
        <v>1986</v>
      </c>
      <c r="B786" s="388">
        <v>31412</v>
      </c>
      <c r="C786" s="393">
        <v>36.903225806451616</v>
      </c>
      <c r="D786" s="391">
        <f t="shared" si="45"/>
        <v>2.269090909090909</v>
      </c>
      <c r="I786" s="90"/>
      <c r="J786" s="90"/>
      <c r="K786" s="90"/>
      <c r="L786" s="90"/>
    </row>
    <row r="787" spans="1:12">
      <c r="A787" s="65">
        <f t="shared" si="44"/>
        <v>1986</v>
      </c>
      <c r="B787" s="388">
        <v>31443</v>
      </c>
      <c r="C787" s="393">
        <v>39.064516129032256</v>
      </c>
      <c r="D787" s="391">
        <f t="shared" si="45"/>
        <v>2.4019834710743804</v>
      </c>
      <c r="I787" s="90"/>
      <c r="J787" s="90"/>
      <c r="K787" s="90"/>
      <c r="L787" s="90"/>
    </row>
    <row r="788" spans="1:12">
      <c r="A788" s="65">
        <f t="shared" si="44"/>
        <v>1986</v>
      </c>
      <c r="B788" s="388">
        <v>31471</v>
      </c>
      <c r="C788" s="393">
        <v>2709.25</v>
      </c>
      <c r="D788" s="391">
        <f t="shared" si="45"/>
        <v>150.46413223140496</v>
      </c>
      <c r="I788" s="90"/>
      <c r="J788" s="90"/>
      <c r="K788" s="90"/>
      <c r="L788" s="90"/>
    </row>
    <row r="789" spans="1:12">
      <c r="A789" s="65">
        <f t="shared" si="44"/>
        <v>1986</v>
      </c>
      <c r="B789" s="388">
        <v>31502</v>
      </c>
      <c r="C789" s="393">
        <v>1089.741935483871</v>
      </c>
      <c r="D789" s="391">
        <f t="shared" si="45"/>
        <v>67.005619834710743</v>
      </c>
      <c r="I789" s="90"/>
      <c r="J789" s="90"/>
      <c r="K789" s="90"/>
      <c r="L789" s="90"/>
    </row>
    <row r="790" spans="1:12">
      <c r="A790" s="65">
        <f t="shared" si="44"/>
        <v>1986</v>
      </c>
      <c r="B790" s="388">
        <v>31532</v>
      </c>
      <c r="C790" s="393">
        <v>51.166666666666664</v>
      </c>
      <c r="D790" s="391">
        <f t="shared" si="45"/>
        <v>3.0446280991735537</v>
      </c>
      <c r="I790" s="90"/>
      <c r="J790" s="90"/>
      <c r="K790" s="90"/>
      <c r="L790" s="90"/>
    </row>
    <row r="791" spans="1:12">
      <c r="A791" s="65">
        <f t="shared" si="44"/>
        <v>1986</v>
      </c>
      <c r="B791" s="388">
        <v>31563</v>
      </c>
      <c r="C791" s="393">
        <v>37.387096774193552</v>
      </c>
      <c r="D791" s="391">
        <f t="shared" si="45"/>
        <v>2.2988429752066115</v>
      </c>
      <c r="I791" s="90"/>
      <c r="J791" s="90"/>
      <c r="K791" s="90"/>
      <c r="L791" s="90"/>
    </row>
    <row r="792" spans="1:12">
      <c r="A792" s="65">
        <f t="shared" si="44"/>
        <v>1986</v>
      </c>
      <c r="B792" s="388">
        <v>31593</v>
      </c>
      <c r="C792" s="393">
        <v>39.333333333333336</v>
      </c>
      <c r="D792" s="391">
        <f t="shared" si="45"/>
        <v>2.340495867768595</v>
      </c>
      <c r="I792" s="90"/>
      <c r="J792" s="90"/>
      <c r="K792" s="90"/>
      <c r="L792" s="90"/>
    </row>
    <row r="793" spans="1:12">
      <c r="A793" s="65">
        <f t="shared" si="44"/>
        <v>1986</v>
      </c>
      <c r="B793" s="388">
        <v>31624</v>
      </c>
      <c r="C793" s="393">
        <v>39.161290322580648</v>
      </c>
      <c r="D793" s="391">
        <f t="shared" si="45"/>
        <v>2.4079338842975209</v>
      </c>
      <c r="I793" s="90"/>
      <c r="J793" s="90"/>
      <c r="K793" s="90"/>
      <c r="L793" s="90"/>
    </row>
    <row r="794" spans="1:12">
      <c r="A794" s="65">
        <f t="shared" si="44"/>
        <v>1986</v>
      </c>
      <c r="B794" s="388">
        <v>31655</v>
      </c>
      <c r="C794" s="393">
        <v>38.548387096774192</v>
      </c>
      <c r="D794" s="391">
        <f t="shared" si="45"/>
        <v>2.3702479338842974</v>
      </c>
      <c r="I794" s="90"/>
      <c r="J794" s="90"/>
      <c r="K794" s="90"/>
      <c r="L794" s="90"/>
    </row>
    <row r="795" spans="1:12">
      <c r="A795" s="65">
        <f t="shared" si="44"/>
        <v>1986</v>
      </c>
      <c r="B795" s="388">
        <v>31685</v>
      </c>
      <c r="C795" s="393">
        <v>37.266666666666666</v>
      </c>
      <c r="D795" s="391">
        <f t="shared" si="45"/>
        <v>2.2175206611570246</v>
      </c>
      <c r="I795" s="90"/>
      <c r="J795" s="90"/>
      <c r="K795" s="90"/>
      <c r="L795" s="90"/>
    </row>
    <row r="796" spans="1:12">
      <c r="A796" s="65">
        <f t="shared" si="44"/>
        <v>1987</v>
      </c>
      <c r="B796" s="388">
        <v>31716</v>
      </c>
      <c r="C796" s="393">
        <v>37.258064516129032</v>
      </c>
      <c r="D796" s="391">
        <f t="shared" si="45"/>
        <v>2.290909090909091</v>
      </c>
      <c r="I796" s="90"/>
      <c r="J796" s="90"/>
      <c r="K796" s="90"/>
      <c r="L796" s="90"/>
    </row>
    <row r="797" spans="1:12">
      <c r="A797" s="65">
        <f t="shared" si="44"/>
        <v>1987</v>
      </c>
      <c r="B797" s="388">
        <v>31746</v>
      </c>
      <c r="C797" s="393">
        <v>37.266666666666666</v>
      </c>
      <c r="D797" s="391">
        <f t="shared" si="45"/>
        <v>2.2175206611570246</v>
      </c>
      <c r="I797" s="90"/>
      <c r="J797" s="90"/>
      <c r="K797" s="90"/>
      <c r="L797" s="90"/>
    </row>
    <row r="798" spans="1:12">
      <c r="A798" s="65">
        <f t="shared" si="44"/>
        <v>1987</v>
      </c>
      <c r="B798" s="388">
        <v>31777</v>
      </c>
      <c r="C798" s="393">
        <v>37</v>
      </c>
      <c r="D798" s="391">
        <f t="shared" si="45"/>
        <v>2.2750413223140495</v>
      </c>
      <c r="I798" s="90"/>
      <c r="J798" s="90"/>
      <c r="K798" s="90"/>
      <c r="L798" s="90"/>
    </row>
    <row r="799" spans="1:12">
      <c r="A799" s="65">
        <f t="shared" si="44"/>
        <v>1987</v>
      </c>
      <c r="B799" s="388">
        <v>31808</v>
      </c>
      <c r="C799" s="393">
        <v>37.161290322580648</v>
      </c>
      <c r="D799" s="391">
        <f t="shared" si="45"/>
        <v>2.2849586776859505</v>
      </c>
      <c r="I799" s="90"/>
      <c r="J799" s="90"/>
      <c r="K799" s="90"/>
      <c r="L799" s="90"/>
    </row>
    <row r="800" spans="1:12">
      <c r="A800" s="65">
        <f t="shared" si="44"/>
        <v>1987</v>
      </c>
      <c r="B800" s="388">
        <v>31836</v>
      </c>
      <c r="C800" s="393">
        <v>37.071428571428569</v>
      </c>
      <c r="D800" s="391">
        <f t="shared" si="45"/>
        <v>2.0588429752066117</v>
      </c>
      <c r="I800" s="90"/>
      <c r="J800" s="90"/>
      <c r="K800" s="90"/>
      <c r="L800" s="90"/>
    </row>
    <row r="801" spans="1:12">
      <c r="A801" s="65">
        <f t="shared" si="44"/>
        <v>1987</v>
      </c>
      <c r="B801" s="388">
        <v>31867</v>
      </c>
      <c r="C801" s="393">
        <v>12.709677419354838</v>
      </c>
      <c r="D801" s="391">
        <f t="shared" si="45"/>
        <v>0.78148760330578515</v>
      </c>
      <c r="I801" s="90"/>
      <c r="J801" s="90"/>
      <c r="K801" s="90"/>
      <c r="L801" s="90"/>
    </row>
    <row r="802" spans="1:12">
      <c r="A802" s="65">
        <f t="shared" si="44"/>
        <v>1987</v>
      </c>
      <c r="B802" s="388">
        <v>31897</v>
      </c>
      <c r="C802" s="393">
        <v>12.2</v>
      </c>
      <c r="D802" s="391">
        <f t="shared" si="45"/>
        <v>0.72595041322314047</v>
      </c>
      <c r="I802" s="90"/>
      <c r="J802" s="90"/>
      <c r="K802" s="90"/>
      <c r="L802" s="90"/>
    </row>
    <row r="803" spans="1:12">
      <c r="A803" s="65">
        <f t="shared" si="44"/>
        <v>1987</v>
      </c>
      <c r="B803" s="388">
        <v>31928</v>
      </c>
      <c r="C803" s="393">
        <v>11.709677419354838</v>
      </c>
      <c r="D803" s="391">
        <f t="shared" si="45"/>
        <v>0.72</v>
      </c>
      <c r="I803" s="90"/>
      <c r="J803" s="90"/>
      <c r="K803" s="90"/>
      <c r="L803" s="90"/>
    </row>
    <row r="804" spans="1:12">
      <c r="A804" s="65">
        <f t="shared" si="44"/>
        <v>1987</v>
      </c>
      <c r="B804" s="388">
        <v>31958</v>
      </c>
      <c r="C804" s="393">
        <v>36.766666666666666</v>
      </c>
      <c r="D804" s="391">
        <f t="shared" si="45"/>
        <v>2.1877685950413222</v>
      </c>
      <c r="I804" s="90"/>
      <c r="J804" s="90"/>
      <c r="K804" s="90"/>
      <c r="L804" s="90"/>
    </row>
    <row r="805" spans="1:12">
      <c r="A805" s="65">
        <f t="shared" si="44"/>
        <v>1987</v>
      </c>
      <c r="B805" s="388">
        <v>31989</v>
      </c>
      <c r="C805" s="393">
        <v>36</v>
      </c>
      <c r="D805" s="391">
        <f t="shared" si="45"/>
        <v>2.2135537190082646</v>
      </c>
      <c r="I805" s="90"/>
      <c r="J805" s="90"/>
      <c r="K805" s="90"/>
      <c r="L805" s="90"/>
    </row>
    <row r="806" spans="1:12">
      <c r="A806" s="65">
        <f t="shared" si="44"/>
        <v>1987</v>
      </c>
      <c r="B806" s="388">
        <v>32020</v>
      </c>
      <c r="C806" s="393">
        <v>36</v>
      </c>
      <c r="D806" s="391">
        <f t="shared" si="45"/>
        <v>2.2135537190082646</v>
      </c>
      <c r="I806" s="90"/>
      <c r="J806" s="90"/>
      <c r="K806" s="90"/>
      <c r="L806" s="90"/>
    </row>
    <row r="807" spans="1:12">
      <c r="A807" s="65">
        <f t="shared" si="44"/>
        <v>1987</v>
      </c>
      <c r="B807" s="388">
        <v>32050</v>
      </c>
      <c r="C807" s="393">
        <v>36</v>
      </c>
      <c r="D807" s="391">
        <f t="shared" si="45"/>
        <v>2.1421487603305787</v>
      </c>
      <c r="I807" s="90"/>
      <c r="J807" s="90"/>
      <c r="K807" s="90"/>
      <c r="L807" s="90"/>
    </row>
    <row r="808" spans="1:12">
      <c r="A808" s="65">
        <f t="shared" si="44"/>
        <v>1988</v>
      </c>
      <c r="B808" s="388">
        <v>32081</v>
      </c>
      <c r="C808" s="393">
        <v>36</v>
      </c>
      <c r="D808" s="391">
        <f t="shared" si="45"/>
        <v>2.2135537190082646</v>
      </c>
      <c r="I808" s="90"/>
      <c r="J808" s="90"/>
      <c r="K808" s="90"/>
      <c r="L808" s="90"/>
    </row>
    <row r="809" spans="1:12">
      <c r="A809" s="65">
        <f t="shared" si="44"/>
        <v>1988</v>
      </c>
      <c r="B809" s="388">
        <v>32111</v>
      </c>
      <c r="C809" s="393">
        <v>23.566666666666666</v>
      </c>
      <c r="D809" s="391">
        <f t="shared" si="45"/>
        <v>1.402314049586777</v>
      </c>
      <c r="I809" s="90"/>
      <c r="J809" s="90"/>
      <c r="K809" s="90"/>
      <c r="L809" s="90"/>
    </row>
    <row r="810" spans="1:12">
      <c r="A810" s="65">
        <f t="shared" si="44"/>
        <v>1988</v>
      </c>
      <c r="B810" s="388">
        <v>32142</v>
      </c>
      <c r="C810" s="393">
        <v>10</v>
      </c>
      <c r="D810" s="391">
        <f t="shared" si="45"/>
        <v>0.61487603305785121</v>
      </c>
      <c r="I810" s="90"/>
      <c r="J810" s="90"/>
      <c r="K810" s="90"/>
      <c r="L810" s="90"/>
    </row>
    <row r="811" spans="1:12">
      <c r="A811" s="65">
        <f t="shared" si="44"/>
        <v>1988</v>
      </c>
      <c r="B811" s="388">
        <v>32173</v>
      </c>
      <c r="C811" s="393">
        <v>10</v>
      </c>
      <c r="D811" s="391">
        <f t="shared" si="45"/>
        <v>0.61487603305785121</v>
      </c>
      <c r="I811" s="90"/>
      <c r="J811" s="90"/>
      <c r="K811" s="90"/>
      <c r="L811" s="90"/>
    </row>
    <row r="812" spans="1:12">
      <c r="A812" s="65">
        <f t="shared" si="44"/>
        <v>1988</v>
      </c>
      <c r="B812" s="388">
        <v>32202</v>
      </c>
      <c r="C812" s="393">
        <v>10</v>
      </c>
      <c r="D812" s="391">
        <f t="shared" si="45"/>
        <v>0.57520661157024788</v>
      </c>
      <c r="I812" s="90"/>
      <c r="J812" s="90"/>
      <c r="K812" s="90"/>
      <c r="L812" s="90"/>
    </row>
    <row r="813" spans="1:12">
      <c r="A813" s="65">
        <f t="shared" si="44"/>
        <v>1988</v>
      </c>
      <c r="B813" s="388">
        <v>32233</v>
      </c>
      <c r="C813" s="393">
        <v>14.225806451612904</v>
      </c>
      <c r="D813" s="391">
        <f t="shared" si="45"/>
        <v>0.87471074380165292</v>
      </c>
      <c r="I813" s="90"/>
      <c r="J813" s="90"/>
      <c r="K813" s="90"/>
      <c r="L813" s="90"/>
    </row>
    <row r="814" spans="1:12">
      <c r="A814" s="65">
        <f t="shared" si="44"/>
        <v>1988</v>
      </c>
      <c r="B814" s="388">
        <v>32263</v>
      </c>
      <c r="C814" s="393">
        <v>10</v>
      </c>
      <c r="D814" s="391">
        <f t="shared" si="45"/>
        <v>0.5950413223140496</v>
      </c>
      <c r="I814" s="90"/>
      <c r="J814" s="90"/>
      <c r="K814" s="90"/>
      <c r="L814" s="90"/>
    </row>
    <row r="815" spans="1:12">
      <c r="A815" s="65">
        <f t="shared" si="44"/>
        <v>1988</v>
      </c>
      <c r="B815" s="388">
        <v>32294</v>
      </c>
      <c r="C815" s="393">
        <v>10.387096774193548</v>
      </c>
      <c r="D815" s="391">
        <f t="shared" si="45"/>
        <v>0.63867768595041319</v>
      </c>
      <c r="I815" s="90"/>
      <c r="J815" s="90"/>
      <c r="K815" s="90"/>
      <c r="L815" s="90"/>
    </row>
    <row r="816" spans="1:12">
      <c r="A816" s="65">
        <f t="shared" si="44"/>
        <v>1988</v>
      </c>
      <c r="B816" s="388">
        <v>32324</v>
      </c>
      <c r="C816" s="393">
        <v>36</v>
      </c>
      <c r="D816" s="391">
        <f t="shared" si="45"/>
        <v>2.1421487603305787</v>
      </c>
      <c r="I816" s="90"/>
      <c r="J816" s="90"/>
      <c r="K816" s="90"/>
      <c r="L816" s="90"/>
    </row>
    <row r="817" spans="1:12">
      <c r="A817" s="65">
        <f t="shared" si="44"/>
        <v>1988</v>
      </c>
      <c r="B817" s="388">
        <v>32355</v>
      </c>
      <c r="C817" s="393">
        <v>36.612903225806448</v>
      </c>
      <c r="D817" s="391">
        <f t="shared" si="45"/>
        <v>2.2512396694214876</v>
      </c>
      <c r="I817" s="90"/>
      <c r="J817" s="90"/>
      <c r="K817" s="90"/>
      <c r="L817" s="90"/>
    </row>
    <row r="818" spans="1:12">
      <c r="A818" s="65">
        <f t="shared" si="44"/>
        <v>1988</v>
      </c>
      <c r="B818" s="388">
        <v>32386</v>
      </c>
      <c r="C818" s="393">
        <v>36.483870967741936</v>
      </c>
      <c r="D818" s="391">
        <f t="shared" si="45"/>
        <v>2.2433057851239671</v>
      </c>
      <c r="I818" s="90"/>
      <c r="J818" s="90"/>
      <c r="K818" s="90"/>
      <c r="L818" s="90"/>
    </row>
    <row r="819" spans="1:12">
      <c r="A819" s="65">
        <f t="shared" si="44"/>
        <v>1988</v>
      </c>
      <c r="B819" s="389">
        <v>32416</v>
      </c>
      <c r="C819" s="393">
        <v>36.266666666666666</v>
      </c>
      <c r="D819" s="391">
        <f t="shared" si="45"/>
        <v>2.1580165289256197</v>
      </c>
      <c r="I819" s="90"/>
      <c r="J819" s="90"/>
      <c r="K819" s="90"/>
      <c r="L819" s="90"/>
    </row>
    <row r="820" spans="1:12">
      <c r="A820" s="65">
        <f t="shared" si="44"/>
        <v>1989</v>
      </c>
      <c r="B820" s="390">
        <v>32447</v>
      </c>
      <c r="C820" s="393">
        <v>36</v>
      </c>
      <c r="D820" s="391">
        <f t="shared" si="45"/>
        <v>2.2135537190082646</v>
      </c>
      <c r="I820" s="90"/>
      <c r="J820" s="90"/>
      <c r="K820" s="90"/>
      <c r="L820" s="90"/>
    </row>
    <row r="821" spans="1:12">
      <c r="A821" s="65">
        <f t="shared" si="44"/>
        <v>1989</v>
      </c>
      <c r="B821" s="388">
        <v>32477</v>
      </c>
      <c r="C821" s="393">
        <v>23.333333333333332</v>
      </c>
      <c r="D821" s="391">
        <f t="shared" si="45"/>
        <v>1.3884297520661157</v>
      </c>
      <c r="I821" s="90"/>
      <c r="J821" s="90"/>
      <c r="K821" s="90"/>
      <c r="L821" s="90"/>
    </row>
    <row r="822" spans="1:12">
      <c r="A822" s="65">
        <f t="shared" si="44"/>
        <v>1989</v>
      </c>
      <c r="B822" s="388">
        <v>32508</v>
      </c>
      <c r="C822" s="393">
        <v>10.03225806451613</v>
      </c>
      <c r="D822" s="391">
        <f t="shared" si="45"/>
        <v>0.61685950413223145</v>
      </c>
      <c r="I822" s="90"/>
      <c r="J822" s="90"/>
      <c r="K822" s="90"/>
      <c r="L822" s="90"/>
    </row>
    <row r="823" spans="1:12">
      <c r="A823" s="65">
        <f t="shared" si="44"/>
        <v>1989</v>
      </c>
      <c r="B823" s="388">
        <v>32539</v>
      </c>
      <c r="C823" s="393">
        <v>10.290322580645162</v>
      </c>
      <c r="D823" s="391">
        <f t="shared" si="45"/>
        <v>0.63272727272727269</v>
      </c>
      <c r="I823" s="90"/>
      <c r="J823" s="90"/>
      <c r="K823" s="90"/>
      <c r="L823" s="90"/>
    </row>
    <row r="824" spans="1:12">
      <c r="A824" s="65">
        <f t="shared" si="44"/>
        <v>1989</v>
      </c>
      <c r="B824" s="388">
        <v>32567</v>
      </c>
      <c r="C824" s="393">
        <v>10.642857142857142</v>
      </c>
      <c r="D824" s="391">
        <f t="shared" si="45"/>
        <v>0.59107438016528924</v>
      </c>
      <c r="I824" s="90"/>
      <c r="J824" s="90"/>
      <c r="K824" s="90"/>
      <c r="L824" s="90"/>
    </row>
    <row r="825" spans="1:12">
      <c r="A825" s="65">
        <f t="shared" si="44"/>
        <v>1989</v>
      </c>
      <c r="B825" s="388">
        <v>32598</v>
      </c>
      <c r="C825" s="393">
        <v>17.580645161290324</v>
      </c>
      <c r="D825" s="391">
        <f t="shared" si="45"/>
        <v>1.0809917355371901</v>
      </c>
      <c r="I825" s="90"/>
      <c r="J825" s="90"/>
      <c r="K825" s="90"/>
      <c r="L825" s="90"/>
    </row>
    <row r="826" spans="1:12">
      <c r="A826" s="65">
        <f t="shared" si="44"/>
        <v>1989</v>
      </c>
      <c r="B826" s="388">
        <v>32628</v>
      </c>
      <c r="C826" s="393">
        <v>33.56666666666667</v>
      </c>
      <c r="D826" s="391">
        <f t="shared" si="45"/>
        <v>1.9973553719008268</v>
      </c>
      <c r="I826" s="90"/>
      <c r="J826" s="90"/>
      <c r="K826" s="90"/>
      <c r="L826" s="90"/>
    </row>
    <row r="827" spans="1:12">
      <c r="A827" s="65">
        <f t="shared" si="44"/>
        <v>1989</v>
      </c>
      <c r="B827" s="388">
        <v>32659</v>
      </c>
      <c r="C827" s="393">
        <v>37.838709677419352</v>
      </c>
      <c r="D827" s="391">
        <f t="shared" si="45"/>
        <v>2.326611570247934</v>
      </c>
      <c r="I827" s="90"/>
      <c r="J827" s="90"/>
      <c r="K827" s="90"/>
      <c r="L827" s="90"/>
    </row>
    <row r="828" spans="1:12">
      <c r="A828" s="65">
        <f t="shared" si="44"/>
        <v>1989</v>
      </c>
      <c r="B828" s="388">
        <v>32689</v>
      </c>
      <c r="C828" s="393">
        <v>36</v>
      </c>
      <c r="D828" s="391">
        <f t="shared" si="45"/>
        <v>2.1421487603305787</v>
      </c>
      <c r="I828" s="90"/>
      <c r="J828" s="90"/>
      <c r="K828" s="90"/>
      <c r="L828" s="90"/>
    </row>
    <row r="829" spans="1:12">
      <c r="A829" s="65">
        <f t="shared" si="44"/>
        <v>1989</v>
      </c>
      <c r="B829" s="388">
        <v>32720</v>
      </c>
      <c r="C829" s="393">
        <v>36</v>
      </c>
      <c r="D829" s="391">
        <f t="shared" si="45"/>
        <v>2.2135537190082646</v>
      </c>
      <c r="I829" s="90"/>
      <c r="J829" s="90"/>
      <c r="K829" s="90"/>
      <c r="L829" s="90"/>
    </row>
    <row r="830" spans="1:12">
      <c r="A830" s="65">
        <f t="shared" si="44"/>
        <v>1989</v>
      </c>
      <c r="B830" s="388">
        <v>32751</v>
      </c>
      <c r="C830" s="393">
        <v>36</v>
      </c>
      <c r="D830" s="391">
        <f t="shared" si="45"/>
        <v>2.2135537190082646</v>
      </c>
      <c r="I830" s="90"/>
      <c r="J830" s="90"/>
      <c r="K830" s="90"/>
      <c r="L830" s="90"/>
    </row>
    <row r="831" spans="1:12">
      <c r="A831" s="65">
        <f t="shared" si="44"/>
        <v>1989</v>
      </c>
      <c r="B831" s="388">
        <v>32781</v>
      </c>
      <c r="C831" s="393">
        <v>36</v>
      </c>
      <c r="D831" s="391">
        <f t="shared" si="45"/>
        <v>2.1421487603305787</v>
      </c>
      <c r="I831" s="90"/>
      <c r="J831" s="90"/>
      <c r="K831" s="90"/>
      <c r="L831" s="90"/>
    </row>
    <row r="832" spans="1:12">
      <c r="A832" s="65">
        <f t="shared" si="44"/>
        <v>1990</v>
      </c>
      <c r="B832" s="388">
        <v>32812</v>
      </c>
      <c r="C832" s="393">
        <v>36.064516129032256</v>
      </c>
      <c r="D832" s="391">
        <f t="shared" si="45"/>
        <v>2.2175206611570246</v>
      </c>
      <c r="I832" s="90"/>
      <c r="J832" s="90"/>
      <c r="K832" s="90"/>
      <c r="L832" s="90"/>
    </row>
    <row r="833" spans="1:12">
      <c r="A833" s="65">
        <f t="shared" si="44"/>
        <v>1990</v>
      </c>
      <c r="B833" s="388">
        <v>32842</v>
      </c>
      <c r="C833" s="393">
        <v>36</v>
      </c>
      <c r="D833" s="391">
        <f t="shared" si="45"/>
        <v>2.1421487603305787</v>
      </c>
      <c r="I833" s="90"/>
      <c r="J833" s="90"/>
      <c r="K833" s="90"/>
      <c r="L833" s="90"/>
    </row>
    <row r="834" spans="1:12">
      <c r="A834" s="65">
        <f t="shared" si="44"/>
        <v>1990</v>
      </c>
      <c r="B834" s="388">
        <v>32873</v>
      </c>
      <c r="C834" s="393">
        <v>36</v>
      </c>
      <c r="D834" s="391">
        <f t="shared" si="45"/>
        <v>2.2135537190082646</v>
      </c>
      <c r="I834" s="90"/>
      <c r="J834" s="90"/>
      <c r="K834" s="90"/>
      <c r="L834" s="90"/>
    </row>
    <row r="835" spans="1:12">
      <c r="A835" s="65">
        <f t="shared" si="44"/>
        <v>1990</v>
      </c>
      <c r="B835" s="388">
        <v>32904</v>
      </c>
      <c r="C835" s="393">
        <v>36</v>
      </c>
      <c r="D835" s="391">
        <f t="shared" si="45"/>
        <v>2.2135537190082646</v>
      </c>
      <c r="I835" s="90"/>
      <c r="J835" s="90"/>
      <c r="K835" s="90"/>
      <c r="L835" s="90"/>
    </row>
    <row r="836" spans="1:12">
      <c r="A836" s="65">
        <f t="shared" si="44"/>
        <v>1990</v>
      </c>
      <c r="B836" s="388">
        <v>32932</v>
      </c>
      <c r="C836" s="393">
        <v>86.357142857142861</v>
      </c>
      <c r="D836" s="391">
        <f t="shared" si="45"/>
        <v>4.7960330578512398</v>
      </c>
      <c r="I836" s="90"/>
      <c r="J836" s="90"/>
      <c r="K836" s="90"/>
      <c r="L836" s="90"/>
    </row>
    <row r="837" spans="1:12">
      <c r="A837" s="65">
        <f t="shared" si="44"/>
        <v>1990</v>
      </c>
      <c r="B837" s="388">
        <v>32963</v>
      </c>
      <c r="C837" s="393">
        <v>31.322580645161292</v>
      </c>
      <c r="D837" s="391">
        <f t="shared" si="45"/>
        <v>1.9259504132231404</v>
      </c>
      <c r="I837" s="90"/>
      <c r="J837" s="90"/>
      <c r="K837" s="90"/>
      <c r="L837" s="90"/>
    </row>
    <row r="838" spans="1:12">
      <c r="A838" s="65">
        <f t="shared" si="44"/>
        <v>1990</v>
      </c>
      <c r="B838" s="388">
        <v>32993</v>
      </c>
      <c r="C838" s="393">
        <v>12.2</v>
      </c>
      <c r="D838" s="391">
        <f t="shared" si="45"/>
        <v>0.72595041322314047</v>
      </c>
      <c r="I838" s="90"/>
      <c r="J838" s="90"/>
      <c r="K838" s="90"/>
      <c r="L838" s="90"/>
    </row>
    <row r="839" spans="1:12">
      <c r="A839" s="65">
        <f t="shared" si="44"/>
        <v>1990</v>
      </c>
      <c r="B839" s="388">
        <v>33024</v>
      </c>
      <c r="C839" s="393">
        <v>10.419354838709678</v>
      </c>
      <c r="D839" s="391">
        <f t="shared" si="45"/>
        <v>0.64066115702479343</v>
      </c>
      <c r="I839" s="90"/>
      <c r="J839" s="90"/>
      <c r="K839" s="90"/>
      <c r="L839" s="90"/>
    </row>
    <row r="840" spans="1:12">
      <c r="A840" s="65">
        <f t="shared" si="44"/>
        <v>1990</v>
      </c>
      <c r="B840" s="388">
        <v>33054</v>
      </c>
      <c r="C840" s="393">
        <v>36.033333333333331</v>
      </c>
      <c r="D840" s="391">
        <f t="shared" si="45"/>
        <v>2.1441322314049587</v>
      </c>
      <c r="I840" s="90"/>
      <c r="J840" s="90"/>
      <c r="K840" s="90"/>
      <c r="L840" s="90"/>
    </row>
    <row r="841" spans="1:12">
      <c r="A841" s="65">
        <f t="shared" si="44"/>
        <v>1990</v>
      </c>
      <c r="B841" s="388">
        <v>33085</v>
      </c>
      <c r="C841" s="393">
        <v>36</v>
      </c>
      <c r="D841" s="391">
        <f t="shared" si="45"/>
        <v>2.2135537190082646</v>
      </c>
      <c r="I841" s="90"/>
      <c r="J841" s="90"/>
      <c r="K841" s="90"/>
      <c r="L841" s="90"/>
    </row>
    <row r="842" spans="1:12">
      <c r="A842" s="65">
        <f t="shared" si="44"/>
        <v>1990</v>
      </c>
      <c r="B842" s="388">
        <v>33116</v>
      </c>
      <c r="C842" s="393">
        <v>36</v>
      </c>
      <c r="D842" s="391">
        <f t="shared" si="45"/>
        <v>2.2135537190082646</v>
      </c>
      <c r="I842" s="90"/>
      <c r="J842" s="90"/>
      <c r="K842" s="90"/>
      <c r="L842" s="90"/>
    </row>
    <row r="843" spans="1:12">
      <c r="A843" s="65">
        <f t="shared" si="44"/>
        <v>1990</v>
      </c>
      <c r="B843" s="388">
        <v>33146</v>
      </c>
      <c r="C843" s="393">
        <v>36</v>
      </c>
      <c r="D843" s="391">
        <f t="shared" si="45"/>
        <v>2.1421487603305787</v>
      </c>
      <c r="I843" s="90"/>
      <c r="J843" s="90"/>
      <c r="K843" s="90"/>
      <c r="L843" s="90"/>
    </row>
    <row r="844" spans="1:12">
      <c r="A844" s="65">
        <f t="shared" si="44"/>
        <v>1991</v>
      </c>
      <c r="B844" s="388">
        <v>33177</v>
      </c>
      <c r="C844" s="393">
        <v>36</v>
      </c>
      <c r="D844" s="391">
        <f t="shared" si="45"/>
        <v>2.2135537190082646</v>
      </c>
      <c r="I844" s="90"/>
      <c r="J844" s="90"/>
      <c r="K844" s="90"/>
      <c r="L844" s="90"/>
    </row>
    <row r="845" spans="1:12">
      <c r="A845" s="65">
        <f t="shared" si="44"/>
        <v>1991</v>
      </c>
      <c r="B845" s="388">
        <v>33207</v>
      </c>
      <c r="C845" s="393">
        <v>23.366666666666667</v>
      </c>
      <c r="D845" s="391">
        <f t="shared" si="45"/>
        <v>1.3904132231404958</v>
      </c>
      <c r="I845" s="90"/>
      <c r="J845" s="90"/>
      <c r="K845" s="90"/>
      <c r="L845" s="90"/>
    </row>
    <row r="846" spans="1:12">
      <c r="A846" s="65">
        <f t="shared" si="44"/>
        <v>1991</v>
      </c>
      <c r="B846" s="388">
        <v>33238</v>
      </c>
      <c r="C846" s="393">
        <v>10</v>
      </c>
      <c r="D846" s="391">
        <f t="shared" si="45"/>
        <v>0.61487603305785121</v>
      </c>
      <c r="I846" s="90"/>
      <c r="J846" s="90"/>
      <c r="K846" s="90"/>
      <c r="L846" s="90"/>
    </row>
    <row r="847" spans="1:12">
      <c r="A847" s="65">
        <f t="shared" si="44"/>
        <v>1991</v>
      </c>
      <c r="B847" s="388">
        <v>33269</v>
      </c>
      <c r="C847" s="393">
        <v>10.064516129032258</v>
      </c>
      <c r="D847" s="391">
        <f t="shared" si="45"/>
        <v>0.61884297520661158</v>
      </c>
      <c r="I847" s="90"/>
      <c r="J847" s="90"/>
      <c r="K847" s="90"/>
      <c r="L847" s="90"/>
    </row>
    <row r="848" spans="1:12">
      <c r="A848" s="65">
        <f t="shared" si="44"/>
        <v>1991</v>
      </c>
      <c r="B848" s="388">
        <v>33297</v>
      </c>
      <c r="C848" s="393">
        <v>10.178571428571429</v>
      </c>
      <c r="D848" s="391">
        <f t="shared" si="45"/>
        <v>0.56528925619834713</v>
      </c>
      <c r="I848" s="90"/>
      <c r="J848" s="90"/>
      <c r="K848" s="90"/>
      <c r="L848" s="90"/>
    </row>
    <row r="849" spans="1:12">
      <c r="A849" s="65">
        <f t="shared" ref="A849:A912" si="46">IF(MONTH(B849)&gt;9,YEAR(B849)+1,YEAR(B849))</f>
        <v>1991</v>
      </c>
      <c r="B849" s="388">
        <v>33328</v>
      </c>
      <c r="C849" s="393">
        <v>20.870967741935484</v>
      </c>
      <c r="D849" s="391">
        <f t="shared" ref="D849:D912" si="47">IF(C849&lt;&gt;-901,C849*DAY(B849)*24*60*60/(220*22*9*1000),-901)</f>
        <v>1.2833057851239669</v>
      </c>
      <c r="I849" s="90"/>
      <c r="J849" s="90"/>
      <c r="K849" s="90"/>
      <c r="L849" s="90"/>
    </row>
    <row r="850" spans="1:12">
      <c r="A850" s="65">
        <f t="shared" si="46"/>
        <v>1991</v>
      </c>
      <c r="B850" s="388">
        <v>33358</v>
      </c>
      <c r="C850" s="393">
        <v>10.7</v>
      </c>
      <c r="D850" s="391">
        <f t="shared" si="47"/>
        <v>0.63669421487603306</v>
      </c>
      <c r="I850" s="90"/>
      <c r="J850" s="90"/>
      <c r="K850" s="90"/>
      <c r="L850" s="90"/>
    </row>
    <row r="851" spans="1:12">
      <c r="A851" s="65">
        <f t="shared" si="46"/>
        <v>1991</v>
      </c>
      <c r="B851" s="388">
        <v>33389</v>
      </c>
      <c r="C851" s="393">
        <v>10.64516129032258</v>
      </c>
      <c r="D851" s="391">
        <f t="shared" si="47"/>
        <v>0.65454545454545454</v>
      </c>
      <c r="I851" s="90"/>
      <c r="J851" s="90"/>
      <c r="K851" s="90"/>
      <c r="L851" s="90"/>
    </row>
    <row r="852" spans="1:12">
      <c r="A852" s="65">
        <f t="shared" si="46"/>
        <v>1991</v>
      </c>
      <c r="B852" s="388">
        <v>33419</v>
      </c>
      <c r="C852" s="393">
        <v>37.333333333333336</v>
      </c>
      <c r="D852" s="391">
        <f t="shared" si="47"/>
        <v>2.2214876033057851</v>
      </c>
      <c r="I852" s="90"/>
      <c r="J852" s="90"/>
      <c r="K852" s="90"/>
      <c r="L852" s="90"/>
    </row>
    <row r="853" spans="1:12">
      <c r="A853" s="65">
        <f t="shared" si="46"/>
        <v>1991</v>
      </c>
      <c r="B853" s="388">
        <v>33450</v>
      </c>
      <c r="C853" s="393">
        <v>36.806451612903224</v>
      </c>
      <c r="D853" s="391">
        <f t="shared" si="47"/>
        <v>2.2631404958677686</v>
      </c>
      <c r="I853" s="90"/>
      <c r="J853" s="90"/>
      <c r="K853" s="90"/>
      <c r="L853" s="90"/>
    </row>
    <row r="854" spans="1:12">
      <c r="A854" s="65">
        <f t="shared" si="46"/>
        <v>1991</v>
      </c>
      <c r="B854" s="388">
        <v>33481</v>
      </c>
      <c r="C854" s="393">
        <v>36.838709677419352</v>
      </c>
      <c r="D854" s="391">
        <f t="shared" si="47"/>
        <v>2.2651239669421486</v>
      </c>
      <c r="I854" s="90"/>
      <c r="J854" s="90"/>
      <c r="K854" s="90"/>
      <c r="L854" s="90"/>
    </row>
    <row r="855" spans="1:12">
      <c r="A855" s="65">
        <f t="shared" si="46"/>
        <v>1991</v>
      </c>
      <c r="B855" s="388">
        <v>33511</v>
      </c>
      <c r="C855" s="393">
        <v>37.133333333333333</v>
      </c>
      <c r="D855" s="391">
        <f t="shared" si="47"/>
        <v>2.2095867768595041</v>
      </c>
      <c r="I855" s="90"/>
      <c r="J855" s="90"/>
      <c r="K855" s="90"/>
      <c r="L855" s="90"/>
    </row>
    <row r="856" spans="1:12">
      <c r="A856" s="65">
        <f t="shared" si="46"/>
        <v>1992</v>
      </c>
      <c r="B856" s="388">
        <v>33542</v>
      </c>
      <c r="C856" s="393">
        <v>36.322580645161288</v>
      </c>
      <c r="D856" s="391">
        <f t="shared" si="47"/>
        <v>2.2333884297520661</v>
      </c>
      <c r="I856" s="90"/>
      <c r="J856" s="90"/>
      <c r="K856" s="90"/>
      <c r="L856" s="90"/>
    </row>
    <row r="857" spans="1:12">
      <c r="A857" s="65">
        <f t="shared" si="46"/>
        <v>1992</v>
      </c>
      <c r="B857" s="388">
        <v>33572</v>
      </c>
      <c r="C857" s="393">
        <v>23.5</v>
      </c>
      <c r="D857" s="391">
        <f t="shared" si="47"/>
        <v>1.3983471074380165</v>
      </c>
      <c r="I857" s="90"/>
      <c r="J857" s="90"/>
      <c r="K857" s="90"/>
      <c r="L857" s="90"/>
    </row>
    <row r="858" spans="1:12">
      <c r="A858" s="65">
        <f t="shared" si="46"/>
        <v>1992</v>
      </c>
      <c r="B858" s="388">
        <v>33603</v>
      </c>
      <c r="C858" s="393">
        <v>11.193548387096774</v>
      </c>
      <c r="D858" s="391">
        <f t="shared" si="47"/>
        <v>0.68826446280991738</v>
      </c>
      <c r="I858" s="90"/>
      <c r="J858" s="90"/>
      <c r="K858" s="90"/>
      <c r="L858" s="90"/>
    </row>
    <row r="859" spans="1:12">
      <c r="A859" s="65">
        <f t="shared" si="46"/>
        <v>1992</v>
      </c>
      <c r="B859" s="388">
        <v>33634</v>
      </c>
      <c r="C859" s="393">
        <v>11</v>
      </c>
      <c r="D859" s="391">
        <f t="shared" si="47"/>
        <v>0.67636363636363639</v>
      </c>
      <c r="I859" s="90"/>
      <c r="J859" s="90"/>
      <c r="K859" s="90"/>
      <c r="L859" s="90"/>
    </row>
    <row r="860" spans="1:12">
      <c r="A860" s="65">
        <f t="shared" si="46"/>
        <v>1992</v>
      </c>
      <c r="B860" s="388">
        <v>33663</v>
      </c>
      <c r="C860" s="393">
        <v>10.96551724137931</v>
      </c>
      <c r="D860" s="391">
        <f t="shared" si="47"/>
        <v>0.63074380165289257</v>
      </c>
      <c r="I860" s="90"/>
      <c r="J860" s="90"/>
      <c r="K860" s="90"/>
      <c r="L860" s="90"/>
    </row>
    <row r="861" spans="1:12">
      <c r="A861" s="65">
        <f t="shared" si="46"/>
        <v>1992</v>
      </c>
      <c r="B861" s="388">
        <v>33694</v>
      </c>
      <c r="C861" s="393">
        <v>10.903225806451612</v>
      </c>
      <c r="D861" s="391">
        <f t="shared" si="47"/>
        <v>0.6704132231404959</v>
      </c>
      <c r="I861" s="90"/>
      <c r="J861" s="90"/>
      <c r="K861" s="90"/>
      <c r="L861" s="90"/>
    </row>
    <row r="862" spans="1:12">
      <c r="A862" s="65">
        <f t="shared" si="46"/>
        <v>1992</v>
      </c>
      <c r="B862" s="388">
        <v>33724</v>
      </c>
      <c r="C862" s="393">
        <v>11</v>
      </c>
      <c r="D862" s="391">
        <f t="shared" si="47"/>
        <v>0.65454545454545454</v>
      </c>
      <c r="I862" s="90"/>
      <c r="J862" s="90"/>
      <c r="K862" s="90"/>
      <c r="L862" s="90"/>
    </row>
    <row r="863" spans="1:12">
      <c r="A863" s="65">
        <f t="shared" si="46"/>
        <v>1992</v>
      </c>
      <c r="B863" s="388">
        <v>33755</v>
      </c>
      <c r="C863" s="393">
        <v>11.516129032258064</v>
      </c>
      <c r="D863" s="391">
        <f t="shared" si="47"/>
        <v>0.70809917355371899</v>
      </c>
      <c r="I863" s="90"/>
      <c r="J863" s="90"/>
      <c r="K863" s="90"/>
      <c r="L863" s="90"/>
    </row>
    <row r="864" spans="1:12">
      <c r="A864" s="65">
        <f t="shared" si="46"/>
        <v>1992</v>
      </c>
      <c r="B864" s="388">
        <v>33785</v>
      </c>
      <c r="C864" s="393">
        <v>36.700000000000003</v>
      </c>
      <c r="D864" s="391">
        <f t="shared" si="47"/>
        <v>2.1838016528925621</v>
      </c>
      <c r="I864" s="90"/>
      <c r="J864" s="90"/>
      <c r="K864" s="90"/>
      <c r="L864" s="90"/>
    </row>
    <row r="865" spans="1:12">
      <c r="A865" s="65">
        <f t="shared" si="46"/>
        <v>1992</v>
      </c>
      <c r="B865" s="388">
        <v>33816</v>
      </c>
      <c r="C865" s="393">
        <v>36.387096774193552</v>
      </c>
      <c r="D865" s="391">
        <f t="shared" si="47"/>
        <v>2.2373553719008266</v>
      </c>
      <c r="I865" s="90"/>
      <c r="J865" s="90"/>
      <c r="K865" s="90"/>
      <c r="L865" s="90"/>
    </row>
    <row r="866" spans="1:12">
      <c r="A866" s="65">
        <f t="shared" si="46"/>
        <v>1992</v>
      </c>
      <c r="B866" s="388">
        <v>33847</v>
      </c>
      <c r="C866" s="393">
        <v>36.387096774193552</v>
      </c>
      <c r="D866" s="391">
        <f t="shared" si="47"/>
        <v>2.2373553719008266</v>
      </c>
      <c r="I866" s="90"/>
      <c r="J866" s="90"/>
      <c r="K866" s="90"/>
      <c r="L866" s="90"/>
    </row>
    <row r="867" spans="1:12">
      <c r="A867" s="65">
        <f t="shared" si="46"/>
        <v>1992</v>
      </c>
      <c r="B867" s="388">
        <v>33877</v>
      </c>
      <c r="C867" s="393">
        <v>36.799999999999997</v>
      </c>
      <c r="D867" s="391">
        <f t="shared" si="47"/>
        <v>2.1897520661157026</v>
      </c>
      <c r="I867" s="90"/>
      <c r="J867" s="90"/>
      <c r="K867" s="90"/>
      <c r="L867" s="90"/>
    </row>
    <row r="868" spans="1:12">
      <c r="A868" s="65">
        <f t="shared" si="46"/>
        <v>1993</v>
      </c>
      <c r="B868" s="388">
        <v>33908</v>
      </c>
      <c r="C868" s="393">
        <v>36.806451612903224</v>
      </c>
      <c r="D868" s="391">
        <f t="shared" si="47"/>
        <v>2.2631404958677686</v>
      </c>
      <c r="I868" s="90"/>
      <c r="J868" s="90"/>
      <c r="K868" s="90"/>
      <c r="L868" s="90"/>
    </row>
    <row r="869" spans="1:12">
      <c r="A869" s="65">
        <f t="shared" si="46"/>
        <v>1993</v>
      </c>
      <c r="B869" s="388">
        <v>33938</v>
      </c>
      <c r="C869" s="393">
        <v>23.833333333333332</v>
      </c>
      <c r="D869" s="391">
        <f t="shared" si="47"/>
        <v>1.4181818181818182</v>
      </c>
      <c r="I869" s="90"/>
      <c r="J869" s="90"/>
      <c r="K869" s="90"/>
      <c r="L869" s="90"/>
    </row>
    <row r="870" spans="1:12">
      <c r="A870" s="65">
        <f t="shared" si="46"/>
        <v>1993</v>
      </c>
      <c r="B870" s="388">
        <v>33969</v>
      </c>
      <c r="C870" s="393">
        <v>10</v>
      </c>
      <c r="D870" s="391">
        <f t="shared" si="47"/>
        <v>0.61487603305785121</v>
      </c>
      <c r="I870" s="90"/>
      <c r="J870" s="90"/>
      <c r="K870" s="90"/>
      <c r="L870" s="90"/>
    </row>
    <row r="871" spans="1:12">
      <c r="A871" s="65">
        <f t="shared" si="46"/>
        <v>1993</v>
      </c>
      <c r="B871" s="388">
        <v>34000</v>
      </c>
      <c r="C871" s="393">
        <v>74.193548387096769</v>
      </c>
      <c r="D871" s="391">
        <f t="shared" si="47"/>
        <v>4.5619834710743801</v>
      </c>
      <c r="I871" s="90"/>
      <c r="J871" s="90"/>
      <c r="K871" s="90"/>
      <c r="L871" s="90"/>
    </row>
    <row r="872" spans="1:12">
      <c r="A872" s="65">
        <f t="shared" si="46"/>
        <v>1993</v>
      </c>
      <c r="B872" s="388">
        <v>34028</v>
      </c>
      <c r="C872" s="393">
        <v>10</v>
      </c>
      <c r="D872" s="391">
        <f t="shared" si="47"/>
        <v>0.55537190082644627</v>
      </c>
      <c r="I872" s="90"/>
      <c r="J872" s="90"/>
      <c r="K872" s="90"/>
      <c r="L872" s="90"/>
    </row>
    <row r="873" spans="1:12">
      <c r="A873" s="65">
        <f t="shared" si="46"/>
        <v>1993</v>
      </c>
      <c r="B873" s="388">
        <v>34059</v>
      </c>
      <c r="C873" s="393">
        <v>30.06451612903226</v>
      </c>
      <c r="D873" s="391">
        <f t="shared" si="47"/>
        <v>1.848595041322314</v>
      </c>
      <c r="I873" s="90"/>
      <c r="J873" s="90"/>
      <c r="K873" s="90"/>
      <c r="L873" s="90"/>
    </row>
    <row r="874" spans="1:12">
      <c r="A874" s="65">
        <f t="shared" si="46"/>
        <v>1993</v>
      </c>
      <c r="B874" s="388">
        <v>34089</v>
      </c>
      <c r="C874" s="393">
        <v>36.299999999999997</v>
      </c>
      <c r="D874" s="391">
        <f t="shared" si="47"/>
        <v>2.16</v>
      </c>
      <c r="I874" s="90"/>
      <c r="J874" s="90"/>
      <c r="K874" s="90"/>
      <c r="L874" s="90"/>
    </row>
    <row r="875" spans="1:12">
      <c r="A875" s="65">
        <f t="shared" si="46"/>
        <v>1993</v>
      </c>
      <c r="B875" s="388">
        <v>34120</v>
      </c>
      <c r="C875" s="393">
        <v>36.096774193548384</v>
      </c>
      <c r="D875" s="391">
        <f t="shared" si="47"/>
        <v>2.2195041322314051</v>
      </c>
      <c r="I875" s="90"/>
      <c r="J875" s="90"/>
      <c r="K875" s="90"/>
      <c r="L875" s="90"/>
    </row>
    <row r="876" spans="1:12">
      <c r="A876" s="65">
        <f t="shared" si="46"/>
        <v>1993</v>
      </c>
      <c r="B876" s="388">
        <v>34150</v>
      </c>
      <c r="C876" s="393">
        <v>36.06666666666667</v>
      </c>
      <c r="D876" s="391">
        <f t="shared" si="47"/>
        <v>2.1461157024793387</v>
      </c>
      <c r="I876" s="90"/>
      <c r="J876" s="90"/>
      <c r="K876" s="90"/>
      <c r="L876" s="90"/>
    </row>
    <row r="877" spans="1:12">
      <c r="A877" s="65">
        <f t="shared" si="46"/>
        <v>1993</v>
      </c>
      <c r="B877" s="388">
        <v>34181</v>
      </c>
      <c r="C877" s="393">
        <v>36</v>
      </c>
      <c r="D877" s="391">
        <f t="shared" si="47"/>
        <v>2.2135537190082646</v>
      </c>
      <c r="I877" s="90"/>
      <c r="J877" s="90"/>
      <c r="K877" s="90"/>
      <c r="L877" s="90"/>
    </row>
    <row r="878" spans="1:12">
      <c r="A878" s="65">
        <f t="shared" si="46"/>
        <v>1993</v>
      </c>
      <c r="B878" s="388">
        <v>34212</v>
      </c>
      <c r="C878" s="393">
        <v>36</v>
      </c>
      <c r="D878" s="391">
        <f t="shared" si="47"/>
        <v>2.2135537190082646</v>
      </c>
      <c r="I878" s="90"/>
      <c r="J878" s="90"/>
      <c r="K878" s="90"/>
      <c r="L878" s="90"/>
    </row>
    <row r="879" spans="1:12">
      <c r="A879" s="65">
        <f t="shared" si="46"/>
        <v>1993</v>
      </c>
      <c r="B879" s="388">
        <v>34242</v>
      </c>
      <c r="C879" s="393">
        <v>36</v>
      </c>
      <c r="D879" s="391">
        <f t="shared" si="47"/>
        <v>2.1421487603305787</v>
      </c>
      <c r="I879" s="90"/>
      <c r="J879" s="90"/>
      <c r="K879" s="90"/>
      <c r="L879" s="90"/>
    </row>
    <row r="880" spans="1:12">
      <c r="A880" s="65">
        <f t="shared" si="46"/>
        <v>1994</v>
      </c>
      <c r="B880" s="388">
        <v>34273</v>
      </c>
      <c r="C880" s="393">
        <v>35.935483870967744</v>
      </c>
      <c r="D880" s="391">
        <f t="shared" si="47"/>
        <v>2.2095867768595041</v>
      </c>
      <c r="I880" s="90"/>
      <c r="J880" s="90"/>
      <c r="K880" s="90"/>
      <c r="L880" s="90"/>
    </row>
    <row r="881" spans="1:12">
      <c r="A881" s="65">
        <f t="shared" si="46"/>
        <v>1994</v>
      </c>
      <c r="B881" s="388">
        <v>34303</v>
      </c>
      <c r="C881" s="393">
        <v>36</v>
      </c>
      <c r="D881" s="391">
        <f t="shared" si="47"/>
        <v>2.1421487603305787</v>
      </c>
      <c r="I881" s="90"/>
      <c r="J881" s="90"/>
      <c r="K881" s="90"/>
      <c r="L881" s="90"/>
    </row>
    <row r="882" spans="1:12">
      <c r="A882" s="65">
        <f t="shared" si="46"/>
        <v>1994</v>
      </c>
      <c r="B882" s="388">
        <v>34334</v>
      </c>
      <c r="C882" s="393">
        <v>36.258064516129032</v>
      </c>
      <c r="D882" s="391">
        <f t="shared" si="47"/>
        <v>2.2294214876033056</v>
      </c>
      <c r="I882" s="90"/>
      <c r="J882" s="90"/>
      <c r="K882" s="90"/>
      <c r="L882" s="90"/>
    </row>
    <row r="883" spans="1:12">
      <c r="A883" s="65">
        <f t="shared" si="46"/>
        <v>1994</v>
      </c>
      <c r="B883" s="388">
        <v>34365</v>
      </c>
      <c r="C883" s="393">
        <v>36</v>
      </c>
      <c r="D883" s="391">
        <f t="shared" si="47"/>
        <v>2.2135537190082646</v>
      </c>
      <c r="I883" s="90"/>
      <c r="J883" s="90"/>
      <c r="K883" s="90"/>
      <c r="L883" s="90"/>
    </row>
    <row r="884" spans="1:12">
      <c r="A884" s="65">
        <f t="shared" si="46"/>
        <v>1994</v>
      </c>
      <c r="B884" s="388">
        <v>34393</v>
      </c>
      <c r="C884" s="393">
        <v>36</v>
      </c>
      <c r="D884" s="391">
        <f t="shared" si="47"/>
        <v>1.9993388429752066</v>
      </c>
      <c r="I884" s="90"/>
      <c r="J884" s="90"/>
      <c r="K884" s="90"/>
      <c r="L884" s="90"/>
    </row>
    <row r="885" spans="1:12">
      <c r="A885" s="65">
        <f t="shared" si="46"/>
        <v>1994</v>
      </c>
      <c r="B885" s="388">
        <v>34424</v>
      </c>
      <c r="C885" s="393">
        <v>22.096774193548388</v>
      </c>
      <c r="D885" s="391">
        <f t="shared" si="47"/>
        <v>1.3586776859504133</v>
      </c>
      <c r="I885" s="90"/>
      <c r="J885" s="90"/>
      <c r="K885" s="90"/>
      <c r="L885" s="90"/>
    </row>
    <row r="886" spans="1:12">
      <c r="A886" s="65">
        <f t="shared" si="46"/>
        <v>1994</v>
      </c>
      <c r="B886" s="388">
        <v>34454</v>
      </c>
      <c r="C886" s="393">
        <v>10</v>
      </c>
      <c r="D886" s="391">
        <f t="shared" si="47"/>
        <v>0.5950413223140496</v>
      </c>
      <c r="I886" s="90"/>
      <c r="J886" s="90"/>
      <c r="K886" s="90"/>
      <c r="L886" s="90"/>
    </row>
    <row r="887" spans="1:12">
      <c r="A887" s="65">
        <f t="shared" si="46"/>
        <v>1994</v>
      </c>
      <c r="B887" s="388">
        <v>34485</v>
      </c>
      <c r="C887" s="393">
        <v>10.419354838709678</v>
      </c>
      <c r="D887" s="391">
        <f t="shared" si="47"/>
        <v>0.64066115702479343</v>
      </c>
      <c r="I887" s="90"/>
      <c r="J887" s="90"/>
      <c r="K887" s="90"/>
      <c r="L887" s="90"/>
    </row>
    <row r="888" spans="1:12">
      <c r="A888" s="65">
        <f t="shared" si="46"/>
        <v>1994</v>
      </c>
      <c r="B888" s="388">
        <v>34515</v>
      </c>
      <c r="C888" s="393">
        <v>36.166666666666664</v>
      </c>
      <c r="D888" s="391">
        <f t="shared" si="47"/>
        <v>2.1520661157024792</v>
      </c>
      <c r="I888" s="90"/>
      <c r="J888" s="90"/>
      <c r="K888" s="90"/>
      <c r="L888" s="90"/>
    </row>
    <row r="889" spans="1:12">
      <c r="A889" s="65">
        <f t="shared" si="46"/>
        <v>1994</v>
      </c>
      <c r="B889" s="388">
        <v>34546</v>
      </c>
      <c r="C889" s="393">
        <v>36</v>
      </c>
      <c r="D889" s="391">
        <f t="shared" si="47"/>
        <v>2.2135537190082646</v>
      </c>
      <c r="I889" s="90"/>
      <c r="J889" s="90"/>
      <c r="K889" s="90"/>
      <c r="L889" s="90"/>
    </row>
    <row r="890" spans="1:12">
      <c r="A890" s="65">
        <f t="shared" si="46"/>
        <v>1994</v>
      </c>
      <c r="B890" s="388">
        <v>34577</v>
      </c>
      <c r="C890" s="393">
        <v>36</v>
      </c>
      <c r="D890" s="391">
        <f t="shared" si="47"/>
        <v>2.2135537190082646</v>
      </c>
      <c r="I890" s="90"/>
      <c r="J890" s="90"/>
      <c r="K890" s="90"/>
      <c r="L890" s="90"/>
    </row>
    <row r="891" spans="1:12">
      <c r="A891" s="65">
        <f t="shared" si="46"/>
        <v>1994</v>
      </c>
      <c r="B891" s="388">
        <v>34607</v>
      </c>
      <c r="C891" s="393">
        <v>36</v>
      </c>
      <c r="D891" s="391">
        <f t="shared" si="47"/>
        <v>2.1421487603305787</v>
      </c>
      <c r="I891" s="90"/>
      <c r="J891" s="90"/>
      <c r="K891" s="90"/>
      <c r="L891" s="90"/>
    </row>
    <row r="892" spans="1:12">
      <c r="A892" s="65">
        <f t="shared" si="46"/>
        <v>1995</v>
      </c>
      <c r="B892" s="388">
        <v>34638</v>
      </c>
      <c r="C892" s="393">
        <v>36</v>
      </c>
      <c r="D892" s="391">
        <f t="shared" si="47"/>
        <v>2.2135537190082646</v>
      </c>
      <c r="I892" s="90"/>
      <c r="J892" s="90"/>
      <c r="K892" s="90"/>
      <c r="L892" s="90"/>
    </row>
    <row r="893" spans="1:12">
      <c r="A893" s="65">
        <f t="shared" si="46"/>
        <v>1995</v>
      </c>
      <c r="B893" s="388">
        <v>34668</v>
      </c>
      <c r="C893" s="393">
        <v>23.433333333333334</v>
      </c>
      <c r="D893" s="391">
        <f t="shared" si="47"/>
        <v>1.3943801652892562</v>
      </c>
      <c r="I893" s="90"/>
      <c r="J893" s="90"/>
      <c r="K893" s="90"/>
      <c r="L893" s="90"/>
    </row>
    <row r="894" spans="1:12">
      <c r="A894" s="65">
        <f t="shared" si="46"/>
        <v>1995</v>
      </c>
      <c r="B894" s="388">
        <v>34699</v>
      </c>
      <c r="C894" s="393">
        <v>10</v>
      </c>
      <c r="D894" s="391">
        <f t="shared" si="47"/>
        <v>0.61487603305785121</v>
      </c>
      <c r="I894" s="90"/>
      <c r="J894" s="90"/>
      <c r="K894" s="90"/>
      <c r="L894" s="90"/>
    </row>
    <row r="895" spans="1:12">
      <c r="A895" s="65">
        <f t="shared" si="46"/>
        <v>1995</v>
      </c>
      <c r="B895" s="388">
        <v>34730</v>
      </c>
      <c r="C895" s="393">
        <v>252.70967741935485</v>
      </c>
      <c r="D895" s="391">
        <f t="shared" si="47"/>
        <v>15.538512396694214</v>
      </c>
      <c r="I895" s="90"/>
      <c r="J895" s="90"/>
      <c r="K895" s="90"/>
      <c r="L895" s="90"/>
    </row>
    <row r="896" spans="1:12">
      <c r="A896" s="65">
        <f t="shared" si="46"/>
        <v>1995</v>
      </c>
      <c r="B896" s="388">
        <v>34758</v>
      </c>
      <c r="C896" s="393">
        <v>10</v>
      </c>
      <c r="D896" s="391">
        <f t="shared" si="47"/>
        <v>0.55537190082644627</v>
      </c>
      <c r="I896" s="90"/>
      <c r="J896" s="90"/>
      <c r="K896" s="90"/>
      <c r="L896" s="90"/>
    </row>
    <row r="897" spans="1:12">
      <c r="A897" s="65">
        <f t="shared" si="46"/>
        <v>1995</v>
      </c>
      <c r="B897" s="388">
        <v>34789</v>
      </c>
      <c r="C897" s="393">
        <v>542.64516129032256</v>
      </c>
      <c r="D897" s="391">
        <f t="shared" si="47"/>
        <v>33.365950413223139</v>
      </c>
      <c r="I897" s="90"/>
      <c r="J897" s="90"/>
      <c r="K897" s="90"/>
      <c r="L897" s="90"/>
    </row>
    <row r="898" spans="1:12">
      <c r="A898" s="65">
        <f t="shared" si="46"/>
        <v>1995</v>
      </c>
      <c r="B898" s="388">
        <v>34819</v>
      </c>
      <c r="C898" s="393">
        <v>321.33333333333331</v>
      </c>
      <c r="D898" s="391">
        <f t="shared" si="47"/>
        <v>19.120661157024795</v>
      </c>
      <c r="I898" s="90"/>
      <c r="J898" s="90"/>
      <c r="K898" s="90"/>
      <c r="L898" s="90"/>
    </row>
    <row r="899" spans="1:12">
      <c r="A899" s="65">
        <f t="shared" si="46"/>
        <v>1995</v>
      </c>
      <c r="B899" s="388">
        <v>34850</v>
      </c>
      <c r="C899" s="393">
        <v>2434.0967741935483</v>
      </c>
      <c r="D899" s="391">
        <f t="shared" si="47"/>
        <v>149.66677685950413</v>
      </c>
      <c r="I899" s="90"/>
      <c r="J899" s="90"/>
      <c r="K899" s="90"/>
      <c r="L899" s="90"/>
    </row>
    <row r="900" spans="1:12">
      <c r="A900" s="65">
        <f t="shared" si="46"/>
        <v>1995</v>
      </c>
      <c r="B900" s="388">
        <v>34880</v>
      </c>
      <c r="C900" s="393">
        <v>2619</v>
      </c>
      <c r="D900" s="391">
        <f t="shared" si="47"/>
        <v>155.84132231404959</v>
      </c>
      <c r="I900" s="90"/>
      <c r="J900" s="90"/>
      <c r="K900" s="90"/>
      <c r="L900" s="90"/>
    </row>
    <row r="901" spans="1:12">
      <c r="A901" s="65">
        <f t="shared" si="46"/>
        <v>1995</v>
      </c>
      <c r="B901" s="388">
        <v>34911</v>
      </c>
      <c r="C901" s="393">
        <v>936.45161290322585</v>
      </c>
      <c r="D901" s="391">
        <f t="shared" si="47"/>
        <v>57.5801652892562</v>
      </c>
      <c r="I901" s="90"/>
      <c r="J901" s="90"/>
      <c r="K901" s="90"/>
      <c r="L901" s="90"/>
    </row>
    <row r="902" spans="1:12">
      <c r="A902" s="65">
        <f t="shared" si="46"/>
        <v>1995</v>
      </c>
      <c r="B902" s="388">
        <v>34942</v>
      </c>
      <c r="C902" s="393">
        <v>36.064516129032256</v>
      </c>
      <c r="D902" s="391">
        <f t="shared" si="47"/>
        <v>2.2175206611570246</v>
      </c>
      <c r="I902" s="90"/>
      <c r="J902" s="90"/>
      <c r="K902" s="90"/>
      <c r="L902" s="90"/>
    </row>
    <row r="903" spans="1:12">
      <c r="A903" s="65">
        <f t="shared" si="46"/>
        <v>1995</v>
      </c>
      <c r="B903" s="388">
        <v>34972</v>
      </c>
      <c r="C903" s="393">
        <v>36</v>
      </c>
      <c r="D903" s="391">
        <f t="shared" si="47"/>
        <v>2.1421487603305787</v>
      </c>
      <c r="I903" s="90"/>
      <c r="J903" s="90"/>
      <c r="K903" s="90"/>
      <c r="L903" s="90"/>
    </row>
    <row r="904" spans="1:12">
      <c r="A904" s="65">
        <f t="shared" si="46"/>
        <v>1996</v>
      </c>
      <c r="B904" s="388">
        <v>35003</v>
      </c>
      <c r="C904" s="393">
        <v>36</v>
      </c>
      <c r="D904" s="391">
        <f t="shared" si="47"/>
        <v>2.2135537190082646</v>
      </c>
      <c r="I904" s="90"/>
      <c r="J904" s="90"/>
      <c r="K904" s="90"/>
      <c r="L904" s="90"/>
    </row>
    <row r="905" spans="1:12">
      <c r="A905" s="65">
        <f t="shared" si="46"/>
        <v>1996</v>
      </c>
      <c r="B905" s="388">
        <v>35033</v>
      </c>
      <c r="C905" s="393">
        <v>36</v>
      </c>
      <c r="D905" s="391">
        <f t="shared" si="47"/>
        <v>2.1421487603305787</v>
      </c>
      <c r="I905" s="90"/>
      <c r="J905" s="90"/>
      <c r="K905" s="90"/>
      <c r="L905" s="90"/>
    </row>
    <row r="906" spans="1:12">
      <c r="A906" s="65">
        <f t="shared" si="46"/>
        <v>1996</v>
      </c>
      <c r="B906" s="388">
        <v>35064</v>
      </c>
      <c r="C906" s="393">
        <v>50.096774193548384</v>
      </c>
      <c r="D906" s="391">
        <f t="shared" si="47"/>
        <v>3.0803305785123967</v>
      </c>
      <c r="I906" s="90"/>
      <c r="J906" s="90"/>
      <c r="K906" s="90"/>
      <c r="L906" s="90"/>
    </row>
    <row r="907" spans="1:12">
      <c r="A907" s="65">
        <f t="shared" si="46"/>
        <v>1996</v>
      </c>
      <c r="B907" s="388">
        <v>35095</v>
      </c>
      <c r="C907" s="393">
        <v>36</v>
      </c>
      <c r="D907" s="391">
        <f t="shared" si="47"/>
        <v>2.2135537190082646</v>
      </c>
      <c r="I907" s="90"/>
      <c r="J907" s="90"/>
      <c r="K907" s="90"/>
      <c r="L907" s="90"/>
    </row>
    <row r="908" spans="1:12">
      <c r="A908" s="65">
        <f t="shared" si="46"/>
        <v>1996</v>
      </c>
      <c r="B908" s="388">
        <v>35124</v>
      </c>
      <c r="C908" s="393">
        <v>277.13793103448273</v>
      </c>
      <c r="D908" s="391">
        <f t="shared" si="47"/>
        <v>15.941157024793386</v>
      </c>
      <c r="I908" s="90"/>
      <c r="J908" s="90"/>
      <c r="K908" s="90"/>
      <c r="L908" s="90"/>
    </row>
    <row r="909" spans="1:12">
      <c r="A909" s="65">
        <f t="shared" si="46"/>
        <v>1996</v>
      </c>
      <c r="B909" s="388">
        <v>35155</v>
      </c>
      <c r="C909" s="393">
        <v>47.193548387096776</v>
      </c>
      <c r="D909" s="391">
        <f t="shared" si="47"/>
        <v>2.9018181818181819</v>
      </c>
      <c r="I909" s="90"/>
      <c r="J909" s="90"/>
      <c r="K909" s="90"/>
      <c r="L909" s="90"/>
    </row>
    <row r="910" spans="1:12">
      <c r="A910" s="65">
        <f t="shared" si="46"/>
        <v>1996</v>
      </c>
      <c r="B910" s="388">
        <v>35185</v>
      </c>
      <c r="C910" s="393">
        <v>36.06666666666667</v>
      </c>
      <c r="D910" s="391">
        <f t="shared" si="47"/>
        <v>2.1461157024793387</v>
      </c>
      <c r="I910" s="90"/>
      <c r="J910" s="90"/>
      <c r="K910" s="90"/>
      <c r="L910" s="90"/>
    </row>
    <row r="911" spans="1:12">
      <c r="A911" s="65">
        <f t="shared" si="46"/>
        <v>1996</v>
      </c>
      <c r="B911" s="388">
        <v>35216</v>
      </c>
      <c r="C911" s="393">
        <v>1658</v>
      </c>
      <c r="D911" s="391">
        <f t="shared" si="47"/>
        <v>101.94644628099174</v>
      </c>
      <c r="I911" s="90"/>
      <c r="J911" s="90"/>
      <c r="K911" s="90"/>
      <c r="L911" s="90"/>
    </row>
    <row r="912" spans="1:12">
      <c r="A912" s="65">
        <f t="shared" si="46"/>
        <v>1996</v>
      </c>
      <c r="B912" s="388">
        <v>35246</v>
      </c>
      <c r="C912" s="393">
        <v>173</v>
      </c>
      <c r="D912" s="391">
        <f t="shared" si="47"/>
        <v>10.294214876033058</v>
      </c>
      <c r="I912" s="90"/>
      <c r="J912" s="90"/>
      <c r="K912" s="90"/>
      <c r="L912" s="90"/>
    </row>
    <row r="913" spans="1:12">
      <c r="A913" s="65">
        <f t="shared" ref="A913:A976" si="48">IF(MONTH(B913)&gt;9,YEAR(B913)+1,YEAR(B913))</f>
        <v>1996</v>
      </c>
      <c r="B913" s="388">
        <v>35277</v>
      </c>
      <c r="C913" s="393">
        <v>36.645161290322584</v>
      </c>
      <c r="D913" s="391">
        <f t="shared" ref="D913:D976" si="49">IF(C913&lt;&gt;-901,C913*DAY(B913)*24*60*60/(220*22*9*1000),-901)</f>
        <v>2.2532231404958676</v>
      </c>
      <c r="I913" s="90"/>
      <c r="J913" s="90"/>
      <c r="K913" s="90"/>
      <c r="L913" s="90"/>
    </row>
    <row r="914" spans="1:12">
      <c r="A914" s="65">
        <f t="shared" si="48"/>
        <v>1996</v>
      </c>
      <c r="B914" s="388">
        <v>35308</v>
      </c>
      <c r="C914" s="393">
        <v>36.258064516129032</v>
      </c>
      <c r="D914" s="391">
        <f t="shared" si="49"/>
        <v>2.2294214876033056</v>
      </c>
      <c r="I914" s="90"/>
      <c r="J914" s="90"/>
      <c r="K914" s="90"/>
      <c r="L914" s="90"/>
    </row>
    <row r="915" spans="1:12">
      <c r="A915" s="65">
        <f t="shared" si="48"/>
        <v>1996</v>
      </c>
      <c r="B915" s="388">
        <v>35338</v>
      </c>
      <c r="C915" s="393">
        <v>36.733333333333334</v>
      </c>
      <c r="D915" s="391">
        <f t="shared" si="49"/>
        <v>2.1857851239669421</v>
      </c>
      <c r="I915" s="90"/>
      <c r="J915" s="90"/>
      <c r="K915" s="90"/>
      <c r="L915" s="90"/>
    </row>
    <row r="916" spans="1:12">
      <c r="A916" s="65">
        <f t="shared" si="48"/>
        <v>1997</v>
      </c>
      <c r="B916" s="388">
        <v>35369</v>
      </c>
      <c r="C916" s="393">
        <v>38.806451612903224</v>
      </c>
      <c r="D916" s="391">
        <f t="shared" si="49"/>
        <v>2.3861157024793389</v>
      </c>
      <c r="I916" s="90"/>
      <c r="J916" s="90"/>
      <c r="K916" s="90"/>
      <c r="L916" s="90"/>
    </row>
    <row r="917" spans="1:12">
      <c r="A917" s="65">
        <f t="shared" si="48"/>
        <v>1997</v>
      </c>
      <c r="B917" s="388">
        <v>35399</v>
      </c>
      <c r="C917" s="393">
        <v>38.633333333333333</v>
      </c>
      <c r="D917" s="391">
        <f t="shared" si="49"/>
        <v>2.2988429752066115</v>
      </c>
      <c r="I917" s="90"/>
      <c r="J917" s="90"/>
      <c r="K917" s="90"/>
      <c r="L917" s="90"/>
    </row>
    <row r="918" spans="1:12">
      <c r="A918" s="65">
        <f t="shared" si="48"/>
        <v>1997</v>
      </c>
      <c r="B918" s="388">
        <v>35430</v>
      </c>
      <c r="C918" s="393">
        <v>825.12903225806451</v>
      </c>
      <c r="D918" s="391">
        <f t="shared" si="49"/>
        <v>50.735206611570248</v>
      </c>
      <c r="I918" s="90"/>
      <c r="J918" s="90"/>
      <c r="K918" s="90"/>
      <c r="L918" s="90"/>
    </row>
    <row r="919" spans="1:12">
      <c r="A919" s="65">
        <f t="shared" si="48"/>
        <v>1997</v>
      </c>
      <c r="B919" s="388">
        <v>35461</v>
      </c>
      <c r="C919" s="393">
        <v>4836.0645161290322</v>
      </c>
      <c r="D919" s="391">
        <f t="shared" si="49"/>
        <v>297.35801652892565</v>
      </c>
      <c r="I919" s="90"/>
      <c r="J919" s="90"/>
      <c r="K919" s="90"/>
      <c r="L919" s="90"/>
    </row>
    <row r="920" spans="1:12">
      <c r="A920" s="65">
        <f t="shared" si="48"/>
        <v>1997</v>
      </c>
      <c r="B920" s="388">
        <v>35489</v>
      </c>
      <c r="C920" s="393">
        <v>524.21428571428567</v>
      </c>
      <c r="D920" s="391">
        <f t="shared" si="49"/>
        <v>29.11338842975206</v>
      </c>
      <c r="I920" s="90"/>
      <c r="J920" s="90"/>
      <c r="K920" s="90"/>
      <c r="L920" s="90"/>
    </row>
    <row r="921" spans="1:12">
      <c r="A921" s="65">
        <f t="shared" si="48"/>
        <v>1997</v>
      </c>
      <c r="B921" s="388">
        <v>35520</v>
      </c>
      <c r="C921" s="393">
        <v>37.903225806451616</v>
      </c>
      <c r="D921" s="391">
        <f t="shared" si="49"/>
        <v>2.330578512396694</v>
      </c>
      <c r="I921" s="90"/>
      <c r="J921" s="90"/>
      <c r="K921" s="90"/>
      <c r="L921" s="90"/>
    </row>
    <row r="922" spans="1:12">
      <c r="A922" s="65">
        <f t="shared" si="48"/>
        <v>1997</v>
      </c>
      <c r="B922" s="388">
        <v>35550</v>
      </c>
      <c r="C922" s="393">
        <v>40.06666666666667</v>
      </c>
      <c r="D922" s="391">
        <f t="shared" si="49"/>
        <v>2.3841322314049589</v>
      </c>
      <c r="I922" s="90"/>
      <c r="J922" s="90"/>
      <c r="K922" s="90"/>
      <c r="L922" s="90"/>
    </row>
    <row r="923" spans="1:12">
      <c r="A923" s="65">
        <f t="shared" si="48"/>
        <v>1997</v>
      </c>
      <c r="B923" s="388">
        <v>35581</v>
      </c>
      <c r="C923" s="393">
        <v>38.451612903225808</v>
      </c>
      <c r="D923" s="391">
        <f t="shared" si="49"/>
        <v>2.3642975206611569</v>
      </c>
      <c r="I923" s="90"/>
      <c r="J923" s="90"/>
      <c r="K923" s="90"/>
      <c r="L923" s="90"/>
    </row>
    <row r="924" spans="1:12">
      <c r="A924" s="65">
        <f t="shared" si="48"/>
        <v>1997</v>
      </c>
      <c r="B924" s="388">
        <v>35611</v>
      </c>
      <c r="C924" s="393">
        <v>129.30000000000001</v>
      </c>
      <c r="D924" s="391">
        <f t="shared" si="49"/>
        <v>7.6938842975206629</v>
      </c>
      <c r="I924" s="90"/>
      <c r="J924" s="90"/>
      <c r="K924" s="90"/>
      <c r="L924" s="90"/>
    </row>
    <row r="925" spans="1:12">
      <c r="A925" s="65">
        <f t="shared" si="48"/>
        <v>1997</v>
      </c>
      <c r="B925" s="388">
        <v>35642</v>
      </c>
      <c r="C925" s="393">
        <v>37.903225806451616</v>
      </c>
      <c r="D925" s="391">
        <f t="shared" si="49"/>
        <v>2.330578512396694</v>
      </c>
      <c r="I925" s="90"/>
      <c r="J925" s="90"/>
      <c r="K925" s="90"/>
      <c r="L925" s="90"/>
    </row>
    <row r="926" spans="1:12">
      <c r="A926" s="65">
        <f t="shared" si="48"/>
        <v>1997</v>
      </c>
      <c r="B926" s="388">
        <v>35673</v>
      </c>
      <c r="C926" s="393">
        <v>29.870967741935484</v>
      </c>
      <c r="D926" s="391">
        <f t="shared" si="49"/>
        <v>1.836694214876033</v>
      </c>
      <c r="I926" s="90"/>
      <c r="J926" s="90"/>
      <c r="K926" s="90"/>
      <c r="L926" s="90"/>
    </row>
    <row r="927" spans="1:12">
      <c r="A927" s="65">
        <f t="shared" si="48"/>
        <v>1997</v>
      </c>
      <c r="B927" s="388">
        <v>35703</v>
      </c>
      <c r="C927" s="393">
        <v>36.033333333333331</v>
      </c>
      <c r="D927" s="391">
        <f t="shared" si="49"/>
        <v>2.1441322314049587</v>
      </c>
      <c r="I927" s="90"/>
      <c r="J927" s="90"/>
      <c r="K927" s="90"/>
      <c r="L927" s="90"/>
    </row>
    <row r="928" spans="1:12">
      <c r="A928" s="65">
        <f t="shared" si="48"/>
        <v>1998</v>
      </c>
      <c r="B928" s="388">
        <v>35734</v>
      </c>
      <c r="C928" s="393">
        <v>37.645161290322584</v>
      </c>
      <c r="D928" s="391">
        <f t="shared" si="49"/>
        <v>2.314710743801653</v>
      </c>
      <c r="I928" s="90"/>
      <c r="J928" s="90"/>
      <c r="K928" s="90"/>
      <c r="L928" s="90"/>
    </row>
    <row r="929" spans="1:12">
      <c r="A929" s="65">
        <f t="shared" si="48"/>
        <v>1998</v>
      </c>
      <c r="B929" s="388">
        <v>35764</v>
      </c>
      <c r="C929" s="393">
        <v>37.233333333333334</v>
      </c>
      <c r="D929" s="391">
        <f t="shared" si="49"/>
        <v>2.2155371900826446</v>
      </c>
      <c r="I929" s="90"/>
      <c r="J929" s="90"/>
      <c r="K929" s="90"/>
      <c r="L929" s="90"/>
    </row>
    <row r="930" spans="1:12">
      <c r="A930" s="65">
        <f t="shared" si="48"/>
        <v>1998</v>
      </c>
      <c r="B930" s="388">
        <v>35795</v>
      </c>
      <c r="C930" s="393">
        <v>38</v>
      </c>
      <c r="D930" s="391">
        <f t="shared" si="49"/>
        <v>2.3365289256198345</v>
      </c>
      <c r="I930" s="90"/>
      <c r="J930" s="90"/>
      <c r="K930" s="90"/>
      <c r="L930" s="90"/>
    </row>
    <row r="931" spans="1:12">
      <c r="A931" s="65">
        <f t="shared" si="48"/>
        <v>1998</v>
      </c>
      <c r="B931" s="388">
        <v>35826</v>
      </c>
      <c r="C931" s="393">
        <v>38.387096774193552</v>
      </c>
      <c r="D931" s="391">
        <f t="shared" si="49"/>
        <v>2.3603305785123969</v>
      </c>
      <c r="I931" s="90"/>
      <c r="J931" s="90"/>
      <c r="K931" s="90"/>
      <c r="L931" s="90"/>
    </row>
    <row r="932" spans="1:12">
      <c r="A932" s="65">
        <f t="shared" si="48"/>
        <v>1998</v>
      </c>
      <c r="B932" s="388">
        <v>35854</v>
      </c>
      <c r="C932" s="393">
        <v>233.32142857142858</v>
      </c>
      <c r="D932" s="391">
        <f t="shared" si="49"/>
        <v>12.95801652892562</v>
      </c>
      <c r="I932" s="90"/>
      <c r="J932" s="90"/>
      <c r="K932" s="90"/>
      <c r="L932" s="90"/>
    </row>
    <row r="933" spans="1:12">
      <c r="A933" s="65">
        <f t="shared" si="48"/>
        <v>1998</v>
      </c>
      <c r="B933" s="388">
        <v>35885</v>
      </c>
      <c r="C933" s="393">
        <v>340.96774193548384</v>
      </c>
      <c r="D933" s="391">
        <f t="shared" si="49"/>
        <v>20.965289256198346</v>
      </c>
      <c r="I933" s="90"/>
      <c r="J933" s="90"/>
      <c r="K933" s="90"/>
      <c r="L933" s="90"/>
    </row>
    <row r="934" spans="1:12">
      <c r="A934" s="65">
        <f t="shared" si="48"/>
        <v>1998</v>
      </c>
      <c r="B934" s="388">
        <v>35915</v>
      </c>
      <c r="C934" s="393">
        <v>38.133333333333333</v>
      </c>
      <c r="D934" s="391">
        <f t="shared" si="49"/>
        <v>2.269090909090909</v>
      </c>
      <c r="I934" s="90"/>
      <c r="J934" s="90"/>
      <c r="K934" s="90"/>
      <c r="L934" s="90"/>
    </row>
    <row r="935" spans="1:12">
      <c r="A935" s="65">
        <f t="shared" si="48"/>
        <v>1998</v>
      </c>
      <c r="B935" s="388">
        <v>35946</v>
      </c>
      <c r="C935" s="393">
        <v>38.41935483870968</v>
      </c>
      <c r="D935" s="391">
        <f t="shared" si="49"/>
        <v>2.3623140495867769</v>
      </c>
      <c r="I935" s="90"/>
      <c r="J935" s="90"/>
      <c r="K935" s="90"/>
      <c r="L935" s="90"/>
    </row>
    <row r="936" spans="1:12">
      <c r="A936" s="65">
        <f t="shared" si="48"/>
        <v>1998</v>
      </c>
      <c r="B936" s="388">
        <v>35976</v>
      </c>
      <c r="C936" s="393">
        <v>1730.8666666666666</v>
      </c>
      <c r="D936" s="391">
        <f t="shared" si="49"/>
        <v>102.99371900826446</v>
      </c>
      <c r="I936" s="90"/>
      <c r="J936" s="90"/>
      <c r="K936" s="90"/>
      <c r="L936" s="90"/>
    </row>
    <row r="937" spans="1:12">
      <c r="A937" s="65">
        <f t="shared" si="48"/>
        <v>1998</v>
      </c>
      <c r="B937" s="388">
        <v>36007</v>
      </c>
      <c r="C937" s="393">
        <v>140.87096774193549</v>
      </c>
      <c r="D937" s="391">
        <f t="shared" si="49"/>
        <v>8.6618181818181821</v>
      </c>
      <c r="I937" s="90"/>
      <c r="J937" s="90"/>
      <c r="K937" s="90"/>
      <c r="L937" s="90"/>
    </row>
    <row r="938" spans="1:12">
      <c r="A938" s="65">
        <f t="shared" si="48"/>
        <v>1998</v>
      </c>
      <c r="B938" s="388">
        <v>36038</v>
      </c>
      <c r="C938" s="393">
        <v>39.903225806451616</v>
      </c>
      <c r="D938" s="391">
        <f t="shared" si="49"/>
        <v>2.4535537190082644</v>
      </c>
      <c r="I938" s="90"/>
      <c r="J938" s="90"/>
      <c r="K938" s="90"/>
      <c r="L938" s="90"/>
    </row>
    <row r="939" spans="1:12">
      <c r="A939" s="65">
        <f t="shared" si="48"/>
        <v>1998</v>
      </c>
      <c r="B939" s="388">
        <v>36068</v>
      </c>
      <c r="C939" s="393">
        <v>40.56666666666667</v>
      </c>
      <c r="D939" s="391">
        <f t="shared" si="49"/>
        <v>2.4138842975206614</v>
      </c>
      <c r="I939" s="90"/>
      <c r="J939" s="90"/>
      <c r="K939" s="90"/>
      <c r="L939" s="90"/>
    </row>
    <row r="940" spans="1:12">
      <c r="A940" s="65">
        <f t="shared" si="48"/>
        <v>1999</v>
      </c>
      <c r="B940" s="388">
        <v>36099</v>
      </c>
      <c r="C940" s="393">
        <v>40.29032258064516</v>
      </c>
      <c r="D940" s="391">
        <f t="shared" si="49"/>
        <v>2.4773553719008263</v>
      </c>
      <c r="I940" s="90"/>
      <c r="J940" s="90"/>
      <c r="K940" s="90"/>
      <c r="L940" s="90"/>
    </row>
    <row r="941" spans="1:12">
      <c r="A941" s="65">
        <f t="shared" si="48"/>
        <v>1999</v>
      </c>
      <c r="B941" s="388">
        <v>36129</v>
      </c>
      <c r="C941" s="393">
        <v>40.133333333333333</v>
      </c>
      <c r="D941" s="391">
        <f t="shared" si="49"/>
        <v>2.3880991735537189</v>
      </c>
      <c r="I941" s="90"/>
      <c r="J941" s="90"/>
      <c r="K941" s="90"/>
      <c r="L941" s="90"/>
    </row>
    <row r="942" spans="1:12">
      <c r="A942" s="65">
        <f t="shared" si="48"/>
        <v>1999</v>
      </c>
      <c r="B942" s="388">
        <v>36160</v>
      </c>
      <c r="C942" s="393">
        <v>48.258064516129032</v>
      </c>
      <c r="D942" s="391">
        <f t="shared" si="49"/>
        <v>2.9672727272727273</v>
      </c>
      <c r="I942" s="90"/>
      <c r="J942" s="90"/>
      <c r="K942" s="90"/>
      <c r="L942" s="90"/>
    </row>
    <row r="943" spans="1:12">
      <c r="A943" s="65">
        <f t="shared" si="48"/>
        <v>1999</v>
      </c>
      <c r="B943" s="388">
        <v>36191</v>
      </c>
      <c r="C943" s="393">
        <v>137.19354838709677</v>
      </c>
      <c r="D943" s="391">
        <f t="shared" si="49"/>
        <v>8.4357024793388433</v>
      </c>
      <c r="I943" s="90"/>
      <c r="J943" s="90"/>
      <c r="K943" s="90"/>
      <c r="L943" s="90"/>
    </row>
    <row r="944" spans="1:12">
      <c r="A944" s="65">
        <f t="shared" si="48"/>
        <v>1999</v>
      </c>
      <c r="B944" s="388">
        <v>36219</v>
      </c>
      <c r="C944" s="393">
        <v>819.89285714285711</v>
      </c>
      <c r="D944" s="391">
        <f t="shared" si="49"/>
        <v>45.534545454545452</v>
      </c>
      <c r="I944" s="90"/>
      <c r="J944" s="90"/>
      <c r="K944" s="90"/>
      <c r="L944" s="90"/>
    </row>
    <row r="945" spans="1:12">
      <c r="A945" s="65">
        <f t="shared" si="48"/>
        <v>1999</v>
      </c>
      <c r="B945" s="388">
        <v>36250</v>
      </c>
      <c r="C945" s="393">
        <v>325.41935483870969</v>
      </c>
      <c r="D945" s="391">
        <f t="shared" si="49"/>
        <v>20.009256198347106</v>
      </c>
      <c r="I945" s="90"/>
      <c r="J945" s="90"/>
      <c r="K945" s="90"/>
      <c r="L945" s="90"/>
    </row>
    <row r="946" spans="1:12">
      <c r="A946" s="65">
        <f t="shared" si="48"/>
        <v>1999</v>
      </c>
      <c r="B946" s="388">
        <v>36280</v>
      </c>
      <c r="C946" s="393">
        <v>38.5</v>
      </c>
      <c r="D946" s="391">
        <f t="shared" si="49"/>
        <v>2.290909090909091</v>
      </c>
      <c r="I946" s="90"/>
      <c r="J946" s="90"/>
      <c r="K946" s="90"/>
      <c r="L946" s="90"/>
    </row>
    <row r="947" spans="1:12">
      <c r="A947" s="65">
        <f t="shared" si="48"/>
        <v>1999</v>
      </c>
      <c r="B947" s="388">
        <v>36311</v>
      </c>
      <c r="C947" s="393">
        <v>586.19354838709683</v>
      </c>
      <c r="D947" s="391">
        <f t="shared" si="49"/>
        <v>36.043636363636367</v>
      </c>
      <c r="I947" s="90"/>
      <c r="J947" s="90"/>
      <c r="K947" s="90"/>
      <c r="L947" s="90"/>
    </row>
    <row r="948" spans="1:12">
      <c r="A948" s="65">
        <f t="shared" si="48"/>
        <v>1999</v>
      </c>
      <c r="B948" s="388">
        <v>36341</v>
      </c>
      <c r="C948" s="393">
        <v>39.033333333333331</v>
      </c>
      <c r="D948" s="391">
        <f t="shared" si="49"/>
        <v>2.3226446280991735</v>
      </c>
      <c r="I948" s="90"/>
      <c r="J948" s="90"/>
      <c r="K948" s="90"/>
      <c r="L948" s="90"/>
    </row>
    <row r="949" spans="1:12">
      <c r="A949" s="65">
        <f t="shared" si="48"/>
        <v>1999</v>
      </c>
      <c r="B949" s="388">
        <v>36372</v>
      </c>
      <c r="C949" s="393">
        <v>40.548387096774192</v>
      </c>
      <c r="D949" s="391">
        <f t="shared" si="49"/>
        <v>2.4932231404958678</v>
      </c>
      <c r="I949" s="90"/>
      <c r="J949" s="90"/>
      <c r="K949" s="90"/>
      <c r="L949" s="90"/>
    </row>
    <row r="950" spans="1:12">
      <c r="A950" s="65">
        <f t="shared" si="48"/>
        <v>1999</v>
      </c>
      <c r="B950" s="388">
        <v>36403</v>
      </c>
      <c r="C950" s="393">
        <v>40.161290322580648</v>
      </c>
      <c r="D950" s="391">
        <f t="shared" si="49"/>
        <v>2.4694214876033058</v>
      </c>
      <c r="I950" s="90"/>
      <c r="J950" s="90"/>
      <c r="K950" s="90"/>
      <c r="L950" s="90"/>
    </row>
    <row r="951" spans="1:12">
      <c r="A951" s="65">
        <f t="shared" si="48"/>
        <v>1999</v>
      </c>
      <c r="B951" s="388">
        <v>36433</v>
      </c>
      <c r="C951" s="393">
        <v>37.700000000000003</v>
      </c>
      <c r="D951" s="391">
        <f t="shared" si="49"/>
        <v>2.2433057851239671</v>
      </c>
      <c r="I951" s="90"/>
      <c r="J951" s="90"/>
      <c r="K951" s="90"/>
      <c r="L951" s="90"/>
    </row>
    <row r="952" spans="1:12">
      <c r="A952" s="65">
        <f t="shared" si="48"/>
        <v>2000</v>
      </c>
      <c r="B952" s="388">
        <v>36464</v>
      </c>
      <c r="C952" s="393">
        <v>37.741935483870968</v>
      </c>
      <c r="D952" s="391">
        <f t="shared" si="49"/>
        <v>2.3206611570247935</v>
      </c>
      <c r="I952" s="90"/>
      <c r="J952" s="90"/>
      <c r="K952" s="90"/>
      <c r="L952" s="90"/>
    </row>
    <row r="953" spans="1:12">
      <c r="A953" s="65">
        <f t="shared" si="48"/>
        <v>2000</v>
      </c>
      <c r="B953" s="388">
        <v>36494</v>
      </c>
      <c r="C953" s="393">
        <v>38.633333333333333</v>
      </c>
      <c r="D953" s="391">
        <f t="shared" si="49"/>
        <v>2.2988429752066115</v>
      </c>
      <c r="I953" s="90"/>
      <c r="J953" s="90"/>
      <c r="K953" s="90"/>
      <c r="L953" s="90"/>
    </row>
    <row r="954" spans="1:12">
      <c r="A954" s="65">
        <f t="shared" si="48"/>
        <v>2000</v>
      </c>
      <c r="B954" s="388">
        <v>36525</v>
      </c>
      <c r="C954" s="393">
        <v>39.322580645161288</v>
      </c>
      <c r="D954" s="391">
        <f t="shared" si="49"/>
        <v>2.4178512396694214</v>
      </c>
      <c r="I954" s="90"/>
      <c r="J954" s="90"/>
      <c r="K954" s="90"/>
      <c r="L954" s="90"/>
    </row>
    <row r="955" spans="1:12">
      <c r="A955" s="65">
        <f t="shared" si="48"/>
        <v>2000</v>
      </c>
      <c r="B955" s="388">
        <v>36556</v>
      </c>
      <c r="C955" s="393">
        <v>39.41935483870968</v>
      </c>
      <c r="D955" s="391">
        <f t="shared" si="49"/>
        <v>2.4238016528925619</v>
      </c>
      <c r="I955" s="90"/>
      <c r="J955" s="90"/>
      <c r="K955" s="90"/>
      <c r="L955" s="90"/>
    </row>
    <row r="956" spans="1:12">
      <c r="A956" s="65">
        <f t="shared" si="48"/>
        <v>2000</v>
      </c>
      <c r="B956" s="388">
        <v>36585</v>
      </c>
      <c r="C956" s="393">
        <v>62.931034482758619</v>
      </c>
      <c r="D956" s="391">
        <f t="shared" si="49"/>
        <v>3.6198347107438016</v>
      </c>
      <c r="I956" s="90"/>
      <c r="J956" s="90"/>
      <c r="K956" s="90"/>
      <c r="L956" s="90"/>
    </row>
    <row r="957" spans="1:12">
      <c r="A957" s="65">
        <f t="shared" si="48"/>
        <v>2000</v>
      </c>
      <c r="B957" s="388">
        <v>36616</v>
      </c>
      <c r="C957" s="393">
        <v>38.935483870967744</v>
      </c>
      <c r="D957" s="391">
        <f t="shared" si="49"/>
        <v>2.3940495867768594</v>
      </c>
      <c r="I957" s="90"/>
      <c r="J957" s="90"/>
      <c r="K957" s="90"/>
      <c r="L957" s="90"/>
    </row>
    <row r="958" spans="1:12">
      <c r="A958" s="65">
        <f t="shared" si="48"/>
        <v>2000</v>
      </c>
      <c r="B958" s="388">
        <v>36646</v>
      </c>
      <c r="C958" s="393">
        <v>38.966666666666669</v>
      </c>
      <c r="D958" s="391">
        <f t="shared" si="49"/>
        <v>2.318677685950413</v>
      </c>
      <c r="I958" s="90"/>
      <c r="J958" s="90"/>
      <c r="K958" s="90"/>
      <c r="L958" s="90"/>
    </row>
    <row r="959" spans="1:12">
      <c r="A959" s="65">
        <f t="shared" si="48"/>
        <v>2000</v>
      </c>
      <c r="B959" s="388">
        <v>36677</v>
      </c>
      <c r="C959" s="393">
        <v>39.387096774193552</v>
      </c>
      <c r="D959" s="391">
        <f t="shared" si="49"/>
        <v>2.4218181818181819</v>
      </c>
      <c r="I959" s="90"/>
      <c r="J959" s="90"/>
      <c r="K959" s="90"/>
      <c r="L959" s="90"/>
    </row>
    <row r="960" spans="1:12">
      <c r="A960" s="65">
        <f t="shared" si="48"/>
        <v>2000</v>
      </c>
      <c r="B960" s="388">
        <v>36707</v>
      </c>
      <c r="C960" s="393">
        <v>39.466666666666669</v>
      </c>
      <c r="D960" s="391">
        <f t="shared" si="49"/>
        <v>2.3484297520661155</v>
      </c>
      <c r="I960" s="90"/>
      <c r="J960" s="90"/>
      <c r="K960" s="90"/>
      <c r="L960" s="90"/>
    </row>
    <row r="961" spans="1:12">
      <c r="A961" s="65">
        <f t="shared" si="48"/>
        <v>2000</v>
      </c>
      <c r="B961" s="388">
        <v>36738</v>
      </c>
      <c r="C961" s="393">
        <v>39.645161290322584</v>
      </c>
      <c r="D961" s="391">
        <f t="shared" si="49"/>
        <v>2.4376859504132233</v>
      </c>
      <c r="I961" s="90"/>
      <c r="J961" s="90"/>
      <c r="K961" s="90"/>
      <c r="L961" s="90"/>
    </row>
    <row r="962" spans="1:12">
      <c r="A962" s="65">
        <f t="shared" si="48"/>
        <v>2000</v>
      </c>
      <c r="B962" s="388">
        <v>36769</v>
      </c>
      <c r="C962" s="393">
        <v>39.225806451612904</v>
      </c>
      <c r="D962" s="391">
        <f t="shared" si="49"/>
        <v>2.4119008264462809</v>
      </c>
      <c r="I962" s="90"/>
      <c r="J962" s="90"/>
      <c r="K962" s="90"/>
      <c r="L962" s="90"/>
    </row>
    <row r="963" spans="1:12">
      <c r="A963" s="65">
        <f t="shared" si="48"/>
        <v>2000</v>
      </c>
      <c r="B963" s="388">
        <v>36799</v>
      </c>
      <c r="C963" s="393">
        <v>39.4</v>
      </c>
      <c r="D963" s="391">
        <f t="shared" si="49"/>
        <v>2.3444628099173555</v>
      </c>
      <c r="I963" s="90"/>
      <c r="J963" s="90"/>
      <c r="K963" s="90"/>
      <c r="L963" s="90"/>
    </row>
    <row r="964" spans="1:12">
      <c r="A964" s="65">
        <f t="shared" si="48"/>
        <v>2001</v>
      </c>
      <c r="B964" s="388">
        <v>36830</v>
      </c>
      <c r="C964" s="393">
        <v>39.032258064516128</v>
      </c>
      <c r="D964" s="391">
        <f t="shared" si="49"/>
        <v>2.4</v>
      </c>
      <c r="I964" s="90"/>
      <c r="J964" s="90"/>
      <c r="K964" s="90"/>
      <c r="L964" s="90"/>
    </row>
    <row r="965" spans="1:12">
      <c r="A965" s="65">
        <f t="shared" si="48"/>
        <v>2001</v>
      </c>
      <c r="B965" s="388">
        <v>36860</v>
      </c>
      <c r="C965" s="393">
        <v>37.866666666666667</v>
      </c>
      <c r="D965" s="391">
        <f t="shared" si="49"/>
        <v>2.2532231404958676</v>
      </c>
      <c r="I965" s="90"/>
      <c r="J965" s="90"/>
      <c r="K965" s="90"/>
      <c r="L965" s="90"/>
    </row>
    <row r="966" spans="1:12">
      <c r="A966" s="65">
        <f t="shared" si="48"/>
        <v>2001</v>
      </c>
      <c r="B966" s="388">
        <v>36891</v>
      </c>
      <c r="C966" s="393">
        <v>39.064516129032256</v>
      </c>
      <c r="D966" s="391">
        <f t="shared" si="49"/>
        <v>2.4019834710743804</v>
      </c>
      <c r="I966" s="90"/>
      <c r="J966" s="90"/>
      <c r="K966" s="90"/>
      <c r="L966" s="90"/>
    </row>
    <row r="967" spans="1:12">
      <c r="A967" s="65">
        <f t="shared" si="48"/>
        <v>2001</v>
      </c>
      <c r="B967" s="388">
        <v>36922</v>
      </c>
      <c r="C967" s="393">
        <v>39.354838709677416</v>
      </c>
      <c r="D967" s="391">
        <f t="shared" si="49"/>
        <v>2.4198347107438019</v>
      </c>
      <c r="I967" s="90"/>
      <c r="J967" s="90"/>
      <c r="K967" s="90"/>
      <c r="L967" s="90"/>
    </row>
    <row r="968" spans="1:12">
      <c r="A968" s="65">
        <f t="shared" si="48"/>
        <v>2001</v>
      </c>
      <c r="B968" s="388">
        <v>36950</v>
      </c>
      <c r="C968" s="393">
        <v>39.464285714285715</v>
      </c>
      <c r="D968" s="391">
        <f t="shared" si="49"/>
        <v>2.1917355371900826</v>
      </c>
      <c r="I968" s="90"/>
      <c r="J968" s="90"/>
      <c r="K968" s="90"/>
      <c r="L968" s="90"/>
    </row>
    <row r="969" spans="1:12">
      <c r="A969" s="65">
        <f t="shared" si="48"/>
        <v>2001</v>
      </c>
      <c r="B969" s="388">
        <v>36981</v>
      </c>
      <c r="C969" s="393">
        <v>23.451612903225808</v>
      </c>
      <c r="D969" s="391">
        <f t="shared" si="49"/>
        <v>1.4419834710743802</v>
      </c>
      <c r="I969" s="90"/>
      <c r="J969" s="90"/>
      <c r="K969" s="90"/>
      <c r="L969" s="90"/>
    </row>
    <row r="970" spans="1:12">
      <c r="A970" s="65">
        <f t="shared" si="48"/>
        <v>2001</v>
      </c>
      <c r="B970" s="388">
        <v>37011</v>
      </c>
      <c r="C970" s="393">
        <v>12.066666666666666</v>
      </c>
      <c r="D970" s="391">
        <f t="shared" si="49"/>
        <v>0.71801652892561985</v>
      </c>
      <c r="I970" s="90"/>
      <c r="J970" s="90"/>
      <c r="K970" s="90"/>
      <c r="L970" s="90"/>
    </row>
    <row r="971" spans="1:12">
      <c r="A971" s="65">
        <f t="shared" si="48"/>
        <v>2001</v>
      </c>
      <c r="B971" s="388">
        <v>37042</v>
      </c>
      <c r="C971" s="393">
        <v>11.225806451612904</v>
      </c>
      <c r="D971" s="391">
        <f t="shared" si="49"/>
        <v>0.6902479338842975</v>
      </c>
      <c r="I971" s="90"/>
      <c r="J971" s="90"/>
      <c r="K971" s="90"/>
      <c r="L971" s="90"/>
    </row>
    <row r="972" spans="1:12">
      <c r="A972" s="65">
        <f t="shared" si="48"/>
        <v>2001</v>
      </c>
      <c r="B972" s="388">
        <v>37072</v>
      </c>
      <c r="C972" s="393">
        <v>37.366666666666667</v>
      </c>
      <c r="D972" s="391">
        <f t="shared" si="49"/>
        <v>2.2234710743801651</v>
      </c>
      <c r="I972" s="90"/>
      <c r="J972" s="90"/>
      <c r="K972" s="90"/>
      <c r="L972" s="90"/>
    </row>
    <row r="973" spans="1:12">
      <c r="A973" s="65">
        <f t="shared" si="48"/>
        <v>2001</v>
      </c>
      <c r="B973" s="388">
        <v>37103</v>
      </c>
      <c r="C973" s="393">
        <v>37.225806451612904</v>
      </c>
      <c r="D973" s="391">
        <f t="shared" si="49"/>
        <v>2.2889256198347105</v>
      </c>
      <c r="I973" s="90"/>
      <c r="J973" s="90"/>
      <c r="K973" s="90"/>
      <c r="L973" s="90"/>
    </row>
    <row r="974" spans="1:12">
      <c r="A974" s="65">
        <f t="shared" si="48"/>
        <v>2001</v>
      </c>
      <c r="B974" s="388">
        <v>37134</v>
      </c>
      <c r="C974" s="393">
        <v>38.096774193548384</v>
      </c>
      <c r="D974" s="391">
        <f t="shared" si="49"/>
        <v>2.342479338842975</v>
      </c>
      <c r="I974" s="90"/>
      <c r="J974" s="90"/>
      <c r="K974" s="90"/>
      <c r="L974" s="90"/>
    </row>
    <row r="975" spans="1:12">
      <c r="A975" s="65">
        <f t="shared" si="48"/>
        <v>2001</v>
      </c>
      <c r="B975" s="388">
        <v>37164</v>
      </c>
      <c r="C975" s="393">
        <v>38</v>
      </c>
      <c r="D975" s="391">
        <f t="shared" si="49"/>
        <v>2.2611570247933885</v>
      </c>
      <c r="I975" s="90"/>
      <c r="J975" s="90"/>
      <c r="K975" s="90"/>
      <c r="L975" s="90"/>
    </row>
    <row r="976" spans="1:12">
      <c r="A976" s="65">
        <f t="shared" si="48"/>
        <v>2002</v>
      </c>
      <c r="B976" s="388">
        <v>37195</v>
      </c>
      <c r="C976" s="393">
        <v>37.774193548387096</v>
      </c>
      <c r="D976" s="391">
        <f t="shared" si="49"/>
        <v>2.3226446280991735</v>
      </c>
      <c r="I976" s="90"/>
      <c r="J976" s="90"/>
      <c r="K976" s="90"/>
      <c r="L976" s="90"/>
    </row>
    <row r="977" spans="1:12">
      <c r="A977" s="65">
        <f t="shared" ref="A977:A1040" si="50">IF(MONTH(B977)&gt;9,YEAR(B977)+1,YEAR(B977))</f>
        <v>2002</v>
      </c>
      <c r="B977" s="388">
        <v>37225</v>
      </c>
      <c r="C977" s="393">
        <v>24</v>
      </c>
      <c r="D977" s="391">
        <f t="shared" ref="D977:D1040" si="51">IF(C977&lt;&gt;-901,C977*DAY(B977)*24*60*60/(220*22*9*1000),-901)</f>
        <v>1.428099173553719</v>
      </c>
      <c r="I977" s="90"/>
      <c r="J977" s="90"/>
      <c r="K977" s="90"/>
      <c r="L977" s="90"/>
    </row>
    <row r="978" spans="1:12">
      <c r="A978" s="65">
        <f t="shared" si="50"/>
        <v>2002</v>
      </c>
      <c r="B978" s="388">
        <v>37256</v>
      </c>
      <c r="C978" s="393">
        <v>10.548387096774194</v>
      </c>
      <c r="D978" s="391">
        <f t="shared" si="51"/>
        <v>0.64859504132231405</v>
      </c>
      <c r="I978" s="90"/>
      <c r="J978" s="90"/>
      <c r="K978" s="90"/>
      <c r="L978" s="90"/>
    </row>
    <row r="979" spans="1:12">
      <c r="A979" s="65">
        <f t="shared" si="50"/>
        <v>2002</v>
      </c>
      <c r="B979" s="388">
        <v>37287</v>
      </c>
      <c r="C979" s="393">
        <v>10.838709677419354</v>
      </c>
      <c r="D979" s="391">
        <f t="shared" si="51"/>
        <v>0.66644628099173553</v>
      </c>
      <c r="I979" s="90"/>
      <c r="J979" s="90"/>
      <c r="K979" s="90"/>
      <c r="L979" s="90"/>
    </row>
    <row r="980" spans="1:12">
      <c r="A980" s="65">
        <f t="shared" si="50"/>
        <v>2002</v>
      </c>
      <c r="B980" s="388">
        <v>37315</v>
      </c>
      <c r="C980" s="393">
        <v>110.39285714285714</v>
      </c>
      <c r="D980" s="391">
        <f t="shared" si="51"/>
        <v>6.1309090909090909</v>
      </c>
      <c r="I980" s="90"/>
      <c r="J980" s="90"/>
      <c r="K980" s="90"/>
      <c r="L980" s="90"/>
    </row>
    <row r="981" spans="1:12">
      <c r="A981" s="65">
        <f t="shared" si="50"/>
        <v>2002</v>
      </c>
      <c r="B981" s="388">
        <v>37346</v>
      </c>
      <c r="C981" s="393">
        <v>31.967741935483872</v>
      </c>
      <c r="D981" s="391">
        <f t="shared" si="51"/>
        <v>1.9656198347107439</v>
      </c>
      <c r="I981" s="90"/>
      <c r="J981" s="90"/>
      <c r="K981" s="90"/>
      <c r="L981" s="90"/>
    </row>
    <row r="982" spans="1:12">
      <c r="A982" s="65">
        <f t="shared" si="50"/>
        <v>2002</v>
      </c>
      <c r="B982" s="388">
        <v>37376</v>
      </c>
      <c r="C982" s="393">
        <v>37.533333333333331</v>
      </c>
      <c r="D982" s="391">
        <f t="shared" si="51"/>
        <v>2.2333884297520661</v>
      </c>
      <c r="I982" s="90"/>
      <c r="J982" s="90"/>
      <c r="K982" s="90"/>
      <c r="L982" s="90"/>
    </row>
    <row r="983" spans="1:12">
      <c r="A983" s="65">
        <f t="shared" si="50"/>
        <v>2002</v>
      </c>
      <c r="B983" s="388">
        <v>37407</v>
      </c>
      <c r="C983" s="393">
        <v>37.225806451612904</v>
      </c>
      <c r="D983" s="391">
        <f t="shared" si="51"/>
        <v>2.2889256198347105</v>
      </c>
      <c r="I983" s="90"/>
      <c r="J983" s="90"/>
      <c r="K983" s="90"/>
      <c r="L983" s="90"/>
    </row>
    <row r="984" spans="1:12">
      <c r="A984" s="65">
        <f t="shared" si="50"/>
        <v>2002</v>
      </c>
      <c r="B984" s="388">
        <v>37437</v>
      </c>
      <c r="C984" s="393">
        <v>37.366666666666667</v>
      </c>
      <c r="D984" s="391">
        <f t="shared" si="51"/>
        <v>2.2234710743801651</v>
      </c>
      <c r="I984" s="90"/>
      <c r="J984" s="90"/>
      <c r="K984" s="90"/>
      <c r="L984" s="90"/>
    </row>
    <row r="985" spans="1:12">
      <c r="A985" s="65">
        <f t="shared" si="50"/>
        <v>2002</v>
      </c>
      <c r="B985" s="388">
        <v>37468</v>
      </c>
      <c r="C985" s="393">
        <v>37.451612903225808</v>
      </c>
      <c r="D985" s="391">
        <f t="shared" si="51"/>
        <v>2.302809917355372</v>
      </c>
      <c r="I985" s="90"/>
      <c r="J985" s="90"/>
      <c r="K985" s="90"/>
      <c r="L985" s="90"/>
    </row>
    <row r="986" spans="1:12">
      <c r="A986" s="65">
        <f t="shared" si="50"/>
        <v>2002</v>
      </c>
      <c r="B986" s="388">
        <v>37499</v>
      </c>
      <c r="C986" s="393">
        <v>37.935483870967744</v>
      </c>
      <c r="D986" s="391">
        <f t="shared" si="51"/>
        <v>2.3325619834710745</v>
      </c>
      <c r="I986" s="90"/>
      <c r="J986" s="90"/>
      <c r="K986" s="90"/>
      <c r="L986" s="90"/>
    </row>
    <row r="987" spans="1:12">
      <c r="A987" s="65">
        <f t="shared" si="50"/>
        <v>2002</v>
      </c>
      <c r="B987" s="388">
        <v>37529</v>
      </c>
      <c r="C987" s="393">
        <v>38.133333333333333</v>
      </c>
      <c r="D987" s="391">
        <f t="shared" si="51"/>
        <v>2.269090909090909</v>
      </c>
      <c r="I987" s="90"/>
      <c r="J987" s="90"/>
      <c r="K987" s="90"/>
      <c r="L987" s="90"/>
    </row>
    <row r="988" spans="1:12">
      <c r="A988" s="65">
        <f t="shared" si="50"/>
        <v>2003</v>
      </c>
      <c r="B988" s="388">
        <v>37560</v>
      </c>
      <c r="C988" s="393">
        <v>38.387096774193552</v>
      </c>
      <c r="D988" s="391">
        <f t="shared" si="51"/>
        <v>2.3603305785123969</v>
      </c>
      <c r="I988" s="90"/>
      <c r="J988" s="90"/>
      <c r="K988" s="90"/>
      <c r="L988" s="90"/>
    </row>
    <row r="989" spans="1:12">
      <c r="A989" s="65">
        <f t="shared" si="50"/>
        <v>2003</v>
      </c>
      <c r="B989" s="388">
        <v>37590</v>
      </c>
      <c r="C989" s="393">
        <v>37.233333333333334</v>
      </c>
      <c r="D989" s="391">
        <f t="shared" si="51"/>
        <v>2.2155371900826446</v>
      </c>
      <c r="I989" s="90"/>
      <c r="J989" s="90"/>
      <c r="K989" s="90"/>
      <c r="L989" s="90"/>
    </row>
    <row r="990" spans="1:12">
      <c r="A990" s="65">
        <f t="shared" si="50"/>
        <v>2003</v>
      </c>
      <c r="B990" s="388">
        <v>37621</v>
      </c>
      <c r="C990" s="393">
        <v>37.548387096774192</v>
      </c>
      <c r="D990" s="391">
        <f t="shared" si="51"/>
        <v>2.3087603305785125</v>
      </c>
      <c r="I990" s="90"/>
      <c r="J990" s="90"/>
      <c r="K990" s="90"/>
      <c r="L990" s="90"/>
    </row>
    <row r="991" spans="1:12">
      <c r="A991" s="65">
        <f t="shared" si="50"/>
        <v>2003</v>
      </c>
      <c r="B991" s="388">
        <v>37652</v>
      </c>
      <c r="C991" s="393">
        <v>37.258064516129032</v>
      </c>
      <c r="D991" s="391">
        <f t="shared" si="51"/>
        <v>2.290909090909091</v>
      </c>
      <c r="I991" s="90"/>
      <c r="J991" s="90"/>
      <c r="K991" s="90"/>
      <c r="L991" s="90"/>
    </row>
    <row r="992" spans="1:12">
      <c r="A992" s="65">
        <f t="shared" si="50"/>
        <v>2003</v>
      </c>
      <c r="B992" s="388">
        <v>37680</v>
      </c>
      <c r="C992" s="393">
        <v>37.357142857142854</v>
      </c>
      <c r="D992" s="391">
        <f t="shared" si="51"/>
        <v>2.0747107438016528</v>
      </c>
      <c r="I992" s="90"/>
      <c r="J992" s="90"/>
      <c r="K992" s="90"/>
      <c r="L992" s="90"/>
    </row>
    <row r="993" spans="1:12">
      <c r="A993" s="65">
        <f t="shared" si="50"/>
        <v>2003</v>
      </c>
      <c r="B993" s="388">
        <v>37711</v>
      </c>
      <c r="C993" s="393">
        <v>37.451612903225808</v>
      </c>
      <c r="D993" s="391">
        <f t="shared" si="51"/>
        <v>2.302809917355372</v>
      </c>
      <c r="I993" s="90"/>
      <c r="J993" s="90"/>
      <c r="K993" s="90"/>
      <c r="L993" s="90"/>
    </row>
    <row r="994" spans="1:12">
      <c r="A994" s="65">
        <f t="shared" si="50"/>
        <v>2003</v>
      </c>
      <c r="B994" s="388">
        <v>37741</v>
      </c>
      <c r="C994" s="393">
        <v>38</v>
      </c>
      <c r="D994" s="391">
        <f t="shared" si="51"/>
        <v>2.2611570247933885</v>
      </c>
      <c r="I994" s="90"/>
      <c r="J994" s="90"/>
      <c r="K994" s="90"/>
      <c r="L994" s="90"/>
    </row>
    <row r="995" spans="1:12">
      <c r="A995" s="65">
        <f t="shared" si="50"/>
        <v>2003</v>
      </c>
      <c r="B995" s="388">
        <v>37772</v>
      </c>
      <c r="C995" s="393">
        <v>128</v>
      </c>
      <c r="D995" s="391">
        <f t="shared" si="51"/>
        <v>7.8704132231404955</v>
      </c>
      <c r="I995" s="90"/>
      <c r="J995" s="90"/>
      <c r="K995" s="90"/>
      <c r="L995" s="90"/>
    </row>
    <row r="996" spans="1:12">
      <c r="A996" s="65">
        <f t="shared" si="50"/>
        <v>2003</v>
      </c>
      <c r="B996" s="388">
        <v>37802</v>
      </c>
      <c r="C996" s="393">
        <v>300.66666666666669</v>
      </c>
      <c r="D996" s="391">
        <f t="shared" si="51"/>
        <v>17.890909090909091</v>
      </c>
      <c r="I996" s="90"/>
      <c r="J996" s="90"/>
      <c r="K996" s="90"/>
      <c r="L996" s="90"/>
    </row>
    <row r="997" spans="1:12">
      <c r="A997" s="65">
        <f t="shared" si="50"/>
        <v>2003</v>
      </c>
      <c r="B997" s="388">
        <v>37833</v>
      </c>
      <c r="C997" s="393">
        <v>39.161290322580648</v>
      </c>
      <c r="D997" s="391">
        <f t="shared" si="51"/>
        <v>2.4079338842975209</v>
      </c>
      <c r="I997" s="90"/>
      <c r="J997" s="90"/>
      <c r="K997" s="90"/>
      <c r="L997" s="90"/>
    </row>
    <row r="998" spans="1:12">
      <c r="A998" s="65">
        <f t="shared" si="50"/>
        <v>2003</v>
      </c>
      <c r="B998" s="388">
        <v>37864</v>
      </c>
      <c r="C998" s="393">
        <v>36.967741935483872</v>
      </c>
      <c r="D998" s="391">
        <f t="shared" si="51"/>
        <v>2.2730578512396695</v>
      </c>
      <c r="I998" s="90"/>
      <c r="J998" s="90"/>
      <c r="K998" s="90"/>
      <c r="L998" s="90"/>
    </row>
    <row r="999" spans="1:12">
      <c r="A999" s="65">
        <f t="shared" si="50"/>
        <v>2003</v>
      </c>
      <c r="B999" s="388">
        <v>37894</v>
      </c>
      <c r="C999" s="393">
        <v>37.033333333333331</v>
      </c>
      <c r="D999" s="391">
        <f t="shared" si="51"/>
        <v>2.2036363636363636</v>
      </c>
      <c r="I999" s="90"/>
      <c r="J999" s="90"/>
      <c r="K999" s="90"/>
      <c r="L999" s="90"/>
    </row>
    <row r="1000" spans="1:12">
      <c r="A1000" s="65">
        <f t="shared" si="50"/>
        <v>2004</v>
      </c>
      <c r="B1000" s="388">
        <v>37925</v>
      </c>
      <c r="C1000" s="393">
        <v>54.967741935483872</v>
      </c>
      <c r="D1000" s="391">
        <f t="shared" si="51"/>
        <v>3.3798347107438018</v>
      </c>
      <c r="I1000" s="90"/>
      <c r="J1000" s="90"/>
      <c r="K1000" s="90"/>
      <c r="L1000" s="90"/>
    </row>
    <row r="1001" spans="1:12">
      <c r="A1001" s="65">
        <f t="shared" si="50"/>
        <v>2004</v>
      </c>
      <c r="B1001" s="388">
        <v>37955</v>
      </c>
      <c r="C1001" s="393">
        <v>109.63333333333334</v>
      </c>
      <c r="D1001" s="391">
        <f t="shared" si="51"/>
        <v>6.5236363636363635</v>
      </c>
      <c r="I1001" s="90"/>
      <c r="J1001" s="90"/>
      <c r="K1001" s="90"/>
      <c r="L1001" s="90"/>
    </row>
    <row r="1002" spans="1:12">
      <c r="A1002" s="65">
        <f t="shared" si="50"/>
        <v>2004</v>
      </c>
      <c r="B1002" s="388">
        <v>37986</v>
      </c>
      <c r="C1002" s="393">
        <v>38</v>
      </c>
      <c r="D1002" s="391">
        <f t="shared" si="51"/>
        <v>2.3365289256198345</v>
      </c>
      <c r="I1002" s="90"/>
      <c r="J1002" s="90"/>
      <c r="K1002" s="90"/>
      <c r="L1002" s="90"/>
    </row>
    <row r="1003" spans="1:12">
      <c r="A1003" s="65">
        <f t="shared" si="50"/>
        <v>2004</v>
      </c>
      <c r="B1003" s="388">
        <v>38017</v>
      </c>
      <c r="C1003" s="393">
        <v>38</v>
      </c>
      <c r="D1003" s="391">
        <f t="shared" si="51"/>
        <v>2.3365289256198345</v>
      </c>
      <c r="I1003" s="90"/>
      <c r="J1003" s="90"/>
      <c r="K1003" s="90"/>
      <c r="L1003" s="90"/>
    </row>
    <row r="1004" spans="1:12">
      <c r="A1004" s="65">
        <f t="shared" si="50"/>
        <v>2004</v>
      </c>
      <c r="B1004" s="388">
        <v>38046</v>
      </c>
      <c r="C1004" s="393">
        <v>37.931034482758619</v>
      </c>
      <c r="D1004" s="391">
        <f t="shared" si="51"/>
        <v>2.1818181818181817</v>
      </c>
      <c r="I1004" s="90"/>
      <c r="J1004" s="90"/>
      <c r="K1004" s="90"/>
      <c r="L1004" s="90"/>
    </row>
    <row r="1005" spans="1:12">
      <c r="A1005" s="65">
        <f t="shared" si="50"/>
        <v>2004</v>
      </c>
      <c r="B1005" s="388">
        <v>38077</v>
      </c>
      <c r="C1005" s="393">
        <v>37.967741935483872</v>
      </c>
      <c r="D1005" s="391">
        <f t="shared" si="51"/>
        <v>2.3345454545454545</v>
      </c>
      <c r="I1005" s="90"/>
      <c r="J1005" s="90"/>
      <c r="K1005" s="90"/>
      <c r="L1005" s="90"/>
    </row>
    <row r="1006" spans="1:12">
      <c r="A1006" s="65">
        <f t="shared" si="50"/>
        <v>2004</v>
      </c>
      <c r="B1006" s="388">
        <v>38107</v>
      </c>
      <c r="C1006" s="393">
        <v>38</v>
      </c>
      <c r="D1006" s="391">
        <f t="shared" si="51"/>
        <v>2.2611570247933885</v>
      </c>
      <c r="I1006" s="90"/>
      <c r="J1006" s="90"/>
      <c r="K1006" s="90"/>
      <c r="L1006" s="90"/>
    </row>
    <row r="1007" spans="1:12">
      <c r="A1007" s="65">
        <f t="shared" si="50"/>
        <v>2004</v>
      </c>
      <c r="B1007" s="388">
        <v>38138</v>
      </c>
      <c r="C1007" s="393">
        <v>37.935483870967744</v>
      </c>
      <c r="D1007" s="391">
        <f t="shared" si="51"/>
        <v>2.3325619834710745</v>
      </c>
      <c r="I1007" s="90"/>
      <c r="J1007" s="90"/>
      <c r="K1007" s="90"/>
      <c r="L1007" s="90"/>
    </row>
    <row r="1008" spans="1:12">
      <c r="A1008" s="65">
        <f t="shared" si="50"/>
        <v>2004</v>
      </c>
      <c r="B1008" s="388">
        <v>38168</v>
      </c>
      <c r="C1008" s="393">
        <v>37.833333333333336</v>
      </c>
      <c r="D1008" s="391">
        <f t="shared" si="51"/>
        <v>2.2512396694214876</v>
      </c>
      <c r="I1008" s="90"/>
      <c r="J1008" s="90"/>
      <c r="K1008" s="90"/>
      <c r="L1008" s="90"/>
    </row>
    <row r="1009" spans="1:12">
      <c r="A1009" s="65">
        <f t="shared" si="50"/>
        <v>2004</v>
      </c>
      <c r="B1009" s="388">
        <v>38199</v>
      </c>
      <c r="C1009" s="393">
        <v>37.967741935483872</v>
      </c>
      <c r="D1009" s="391">
        <f t="shared" si="51"/>
        <v>2.3345454545454545</v>
      </c>
      <c r="I1009" s="90"/>
      <c r="J1009" s="90"/>
      <c r="K1009" s="90"/>
      <c r="L1009" s="90"/>
    </row>
    <row r="1010" spans="1:12">
      <c r="A1010" s="65">
        <f t="shared" si="50"/>
        <v>2004</v>
      </c>
      <c r="B1010" s="388">
        <v>38230</v>
      </c>
      <c r="C1010" s="393">
        <v>37.967741935483872</v>
      </c>
      <c r="D1010" s="391">
        <f t="shared" si="51"/>
        <v>2.3345454545454545</v>
      </c>
      <c r="I1010" s="90"/>
      <c r="J1010" s="90"/>
      <c r="K1010" s="90"/>
      <c r="L1010" s="90"/>
    </row>
    <row r="1011" spans="1:12">
      <c r="A1011" s="65">
        <f t="shared" si="50"/>
        <v>2004</v>
      </c>
      <c r="B1011" s="388">
        <v>38260</v>
      </c>
      <c r="C1011" s="393">
        <v>38.06666666666667</v>
      </c>
      <c r="D1011" s="391">
        <f t="shared" si="51"/>
        <v>2.2651239669421486</v>
      </c>
      <c r="I1011" s="90"/>
      <c r="J1011" s="90"/>
      <c r="K1011" s="90"/>
      <c r="L1011" s="90"/>
    </row>
    <row r="1012" spans="1:12">
      <c r="A1012" s="65">
        <f t="shared" si="50"/>
        <v>2005</v>
      </c>
      <c r="B1012" s="388">
        <v>38291</v>
      </c>
      <c r="C1012" s="393">
        <v>38</v>
      </c>
      <c r="D1012" s="391">
        <f t="shared" si="51"/>
        <v>2.3365289256198345</v>
      </c>
      <c r="I1012" s="90"/>
      <c r="J1012" s="90"/>
      <c r="K1012" s="90"/>
      <c r="L1012" s="90"/>
    </row>
    <row r="1013" spans="1:12">
      <c r="A1013" s="65">
        <f t="shared" si="50"/>
        <v>2005</v>
      </c>
      <c r="B1013" s="388">
        <v>38321</v>
      </c>
      <c r="C1013" s="393">
        <v>38</v>
      </c>
      <c r="D1013" s="391">
        <f t="shared" si="51"/>
        <v>2.2611570247933885</v>
      </c>
      <c r="I1013" s="90"/>
      <c r="J1013" s="90"/>
      <c r="K1013" s="90"/>
      <c r="L1013" s="90"/>
    </row>
    <row r="1014" spans="1:12">
      <c r="A1014" s="65">
        <f t="shared" si="50"/>
        <v>2005</v>
      </c>
      <c r="B1014" s="388">
        <v>38352</v>
      </c>
      <c r="C1014" s="393">
        <v>38</v>
      </c>
      <c r="D1014" s="391">
        <f t="shared" si="51"/>
        <v>2.3365289256198345</v>
      </c>
      <c r="I1014" s="90"/>
      <c r="J1014" s="90"/>
      <c r="K1014" s="90"/>
      <c r="L1014" s="90"/>
    </row>
    <row r="1015" spans="1:12">
      <c r="A1015" s="65">
        <f t="shared" si="50"/>
        <v>2005</v>
      </c>
      <c r="B1015" s="388">
        <v>38383</v>
      </c>
      <c r="C1015" s="393">
        <v>37.967741935483872</v>
      </c>
      <c r="D1015" s="391">
        <f t="shared" si="51"/>
        <v>2.3345454545454545</v>
      </c>
      <c r="I1015" s="90"/>
      <c r="J1015" s="90"/>
      <c r="K1015" s="90"/>
      <c r="L1015" s="90"/>
    </row>
    <row r="1016" spans="1:12">
      <c r="A1016" s="65">
        <f t="shared" si="50"/>
        <v>2005</v>
      </c>
      <c r="B1016" s="388">
        <v>38411</v>
      </c>
      <c r="C1016" s="393">
        <v>37.964285714285715</v>
      </c>
      <c r="D1016" s="391">
        <f t="shared" si="51"/>
        <v>2.1084297520661157</v>
      </c>
      <c r="I1016" s="90"/>
      <c r="J1016" s="90"/>
      <c r="K1016" s="90"/>
      <c r="L1016" s="90"/>
    </row>
    <row r="1017" spans="1:12">
      <c r="A1017" s="65">
        <f t="shared" si="50"/>
        <v>2005</v>
      </c>
      <c r="B1017" s="388">
        <v>38442</v>
      </c>
      <c r="C1017" s="393">
        <v>38</v>
      </c>
      <c r="D1017" s="391">
        <f t="shared" si="51"/>
        <v>2.3365289256198345</v>
      </c>
      <c r="I1017" s="90"/>
      <c r="J1017" s="90"/>
      <c r="K1017" s="90"/>
      <c r="L1017" s="90"/>
    </row>
    <row r="1018" spans="1:12">
      <c r="A1018" s="65">
        <f t="shared" si="50"/>
        <v>2005</v>
      </c>
      <c r="B1018" s="388">
        <v>38472</v>
      </c>
      <c r="C1018" s="393">
        <v>37.93333333333333</v>
      </c>
      <c r="D1018" s="391">
        <f t="shared" si="51"/>
        <v>2.2571900826446281</v>
      </c>
      <c r="I1018" s="90"/>
      <c r="J1018" s="90"/>
      <c r="K1018" s="90"/>
      <c r="L1018" s="90"/>
    </row>
    <row r="1019" spans="1:12">
      <c r="A1019" s="65">
        <f t="shared" si="50"/>
        <v>2005</v>
      </c>
      <c r="B1019" s="388">
        <v>38503</v>
      </c>
      <c r="C1019" s="393">
        <v>1798.0967741935483</v>
      </c>
      <c r="D1019" s="391">
        <f t="shared" si="51"/>
        <v>110.5606611570248</v>
      </c>
      <c r="I1019" s="90"/>
      <c r="J1019" s="90"/>
      <c r="K1019" s="90"/>
      <c r="L1019" s="90"/>
    </row>
    <row r="1020" spans="1:12">
      <c r="A1020" s="65">
        <f t="shared" si="50"/>
        <v>2005</v>
      </c>
      <c r="B1020" s="388">
        <v>38533</v>
      </c>
      <c r="C1020" s="393">
        <v>1154.6333333333334</v>
      </c>
      <c r="D1020" s="391">
        <f t="shared" si="51"/>
        <v>68.705454545454543</v>
      </c>
      <c r="I1020" s="90"/>
      <c r="J1020" s="90"/>
      <c r="K1020" s="90"/>
      <c r="L1020" s="90"/>
    </row>
    <row r="1021" spans="1:12">
      <c r="A1021" s="65">
        <f t="shared" si="50"/>
        <v>2005</v>
      </c>
      <c r="B1021" s="388">
        <v>38564</v>
      </c>
      <c r="C1021" s="393">
        <v>38.161290322580648</v>
      </c>
      <c r="D1021" s="391">
        <f t="shared" si="51"/>
        <v>2.3464462809917355</v>
      </c>
      <c r="I1021" s="90"/>
      <c r="J1021" s="90"/>
      <c r="K1021" s="90"/>
      <c r="L1021" s="90"/>
    </row>
    <row r="1022" spans="1:12">
      <c r="A1022" s="65">
        <f t="shared" si="50"/>
        <v>2005</v>
      </c>
      <c r="B1022" s="388">
        <v>38595</v>
      </c>
      <c r="C1022" s="393">
        <v>38.612903225806448</v>
      </c>
      <c r="D1022" s="391">
        <f t="shared" si="51"/>
        <v>2.3742148760330579</v>
      </c>
      <c r="I1022" s="90"/>
      <c r="J1022" s="90"/>
      <c r="K1022" s="90"/>
      <c r="L1022" s="90"/>
    </row>
    <row r="1023" spans="1:12">
      <c r="A1023" s="65">
        <f t="shared" si="50"/>
        <v>2005</v>
      </c>
      <c r="B1023" s="388">
        <v>38625</v>
      </c>
      <c r="C1023" s="393">
        <v>39.200000000000003</v>
      </c>
      <c r="D1023" s="391">
        <f t="shared" si="51"/>
        <v>2.3325619834710745</v>
      </c>
      <c r="I1023" s="90"/>
      <c r="J1023" s="90"/>
      <c r="K1023" s="90"/>
      <c r="L1023" s="90"/>
    </row>
    <row r="1024" spans="1:12">
      <c r="A1024" s="65">
        <f t="shared" si="50"/>
        <v>2006</v>
      </c>
      <c r="B1024" s="388">
        <v>38656</v>
      </c>
      <c r="C1024" s="393">
        <v>38.548387096774192</v>
      </c>
      <c r="D1024" s="391">
        <f t="shared" si="51"/>
        <v>2.3702479338842974</v>
      </c>
      <c r="I1024" s="90"/>
      <c r="J1024" s="90"/>
      <c r="K1024" s="90"/>
      <c r="L1024" s="90"/>
    </row>
    <row r="1025" spans="1:12">
      <c r="A1025" s="65">
        <f t="shared" si="50"/>
        <v>2006</v>
      </c>
      <c r="B1025" s="388">
        <v>38686</v>
      </c>
      <c r="C1025" s="393">
        <v>38</v>
      </c>
      <c r="D1025" s="391">
        <f t="shared" si="51"/>
        <v>2.2611570247933885</v>
      </c>
      <c r="I1025" s="90"/>
      <c r="J1025" s="90"/>
      <c r="K1025" s="90"/>
      <c r="L1025" s="90"/>
    </row>
    <row r="1026" spans="1:12">
      <c r="A1026" s="65">
        <f t="shared" si="50"/>
        <v>2006</v>
      </c>
      <c r="B1026" s="388">
        <v>38717</v>
      </c>
      <c r="C1026" s="393">
        <v>712</v>
      </c>
      <c r="D1026" s="391">
        <f t="shared" si="51"/>
        <v>43.779173553719005</v>
      </c>
      <c r="I1026" s="90"/>
      <c r="J1026" s="90"/>
      <c r="K1026" s="90"/>
      <c r="L1026" s="90"/>
    </row>
    <row r="1027" spans="1:12">
      <c r="A1027" s="65">
        <f t="shared" si="50"/>
        <v>2006</v>
      </c>
      <c r="B1027" s="388">
        <v>38748</v>
      </c>
      <c r="C1027" s="393">
        <v>535.09677419354841</v>
      </c>
      <c r="D1027" s="391">
        <f t="shared" si="51"/>
        <v>32.901818181818179</v>
      </c>
      <c r="I1027" s="90"/>
      <c r="J1027" s="90"/>
      <c r="K1027" s="90"/>
      <c r="L1027" s="90"/>
    </row>
    <row r="1028" spans="1:12">
      <c r="A1028" s="65">
        <f t="shared" si="50"/>
        <v>2006</v>
      </c>
      <c r="B1028" s="388">
        <v>38776</v>
      </c>
      <c r="C1028" s="393">
        <v>119.5</v>
      </c>
      <c r="D1028" s="391">
        <f t="shared" si="51"/>
        <v>6.6366942148760328</v>
      </c>
      <c r="I1028" s="90"/>
      <c r="J1028" s="90"/>
      <c r="K1028" s="90"/>
      <c r="L1028" s="90"/>
    </row>
    <row r="1029" spans="1:12">
      <c r="A1029" s="65">
        <f t="shared" si="50"/>
        <v>2006</v>
      </c>
      <c r="B1029" s="388">
        <v>38807</v>
      </c>
      <c r="C1029" s="393">
        <v>180.64516129032259</v>
      </c>
      <c r="D1029" s="391">
        <f t="shared" si="51"/>
        <v>11.107438016528926</v>
      </c>
      <c r="I1029" s="90"/>
      <c r="J1029" s="90"/>
      <c r="K1029" s="90"/>
      <c r="L1029" s="90"/>
    </row>
    <row r="1030" spans="1:12">
      <c r="A1030" s="65">
        <f t="shared" si="50"/>
        <v>2006</v>
      </c>
      <c r="B1030" s="388">
        <v>38837</v>
      </c>
      <c r="C1030" s="393">
        <v>1776.7</v>
      </c>
      <c r="D1030" s="391">
        <f t="shared" si="51"/>
        <v>105.7209917355372</v>
      </c>
      <c r="I1030" s="90"/>
      <c r="J1030" s="90"/>
      <c r="K1030" s="90"/>
      <c r="L1030" s="90"/>
    </row>
    <row r="1031" spans="1:12">
      <c r="A1031" s="65">
        <f t="shared" si="50"/>
        <v>2006</v>
      </c>
      <c r="B1031" s="388">
        <v>38868</v>
      </c>
      <c r="C1031" s="393">
        <v>2112.2903225806454</v>
      </c>
      <c r="D1031" s="391">
        <f t="shared" si="51"/>
        <v>129.87966942148762</v>
      </c>
      <c r="I1031" s="90"/>
      <c r="J1031" s="90"/>
      <c r="K1031" s="90"/>
      <c r="L1031" s="90"/>
    </row>
    <row r="1032" spans="1:12">
      <c r="A1032" s="65">
        <f t="shared" si="50"/>
        <v>2006</v>
      </c>
      <c r="B1032" s="388">
        <v>38898</v>
      </c>
      <c r="C1032" s="393">
        <v>384.06666666666666</v>
      </c>
      <c r="D1032" s="391">
        <f t="shared" si="51"/>
        <v>22.853553719008264</v>
      </c>
      <c r="I1032" s="90"/>
      <c r="J1032" s="90"/>
      <c r="K1032" s="90"/>
      <c r="L1032" s="90"/>
    </row>
    <row r="1033" spans="1:12">
      <c r="A1033" s="65">
        <f t="shared" si="50"/>
        <v>2006</v>
      </c>
      <c r="B1033" s="388">
        <v>38929</v>
      </c>
      <c r="C1033" s="393">
        <v>37.967741935483872</v>
      </c>
      <c r="D1033" s="391">
        <f t="shared" si="51"/>
        <v>2.3345454545454545</v>
      </c>
      <c r="I1033" s="90"/>
      <c r="J1033" s="90"/>
      <c r="K1033" s="90"/>
      <c r="L1033" s="90"/>
    </row>
    <row r="1034" spans="1:12">
      <c r="A1034" s="65">
        <f t="shared" si="50"/>
        <v>2006</v>
      </c>
      <c r="B1034" s="388">
        <v>38960</v>
      </c>
      <c r="C1034" s="393">
        <v>37.903225806451616</v>
      </c>
      <c r="D1034" s="391">
        <f t="shared" si="51"/>
        <v>2.330578512396694</v>
      </c>
      <c r="I1034" s="90"/>
      <c r="J1034" s="90"/>
      <c r="K1034" s="90"/>
      <c r="L1034" s="90"/>
    </row>
    <row r="1035" spans="1:12">
      <c r="A1035" s="65">
        <f t="shared" si="50"/>
        <v>2006</v>
      </c>
      <c r="B1035" s="388">
        <v>38990</v>
      </c>
      <c r="C1035" s="393">
        <v>38</v>
      </c>
      <c r="D1035" s="391">
        <f t="shared" si="51"/>
        <v>2.2611570247933885</v>
      </c>
      <c r="I1035" s="90"/>
      <c r="J1035" s="90"/>
      <c r="K1035" s="90"/>
      <c r="L1035" s="90"/>
    </row>
    <row r="1036" spans="1:12">
      <c r="A1036" s="65">
        <f t="shared" si="50"/>
        <v>2007</v>
      </c>
      <c r="B1036" s="388">
        <v>39021</v>
      </c>
      <c r="C1036" s="393">
        <v>37.967741935483872</v>
      </c>
      <c r="D1036" s="391">
        <f t="shared" si="51"/>
        <v>2.3345454545454545</v>
      </c>
      <c r="I1036" s="90"/>
      <c r="J1036" s="90"/>
      <c r="K1036" s="90"/>
      <c r="L1036" s="90"/>
    </row>
    <row r="1037" spans="1:12">
      <c r="A1037" s="65">
        <f t="shared" si="50"/>
        <v>2007</v>
      </c>
      <c r="B1037" s="388">
        <v>39051</v>
      </c>
      <c r="C1037" s="393">
        <v>37.966666666666669</v>
      </c>
      <c r="D1037" s="391">
        <f t="shared" si="51"/>
        <v>2.2591735537190081</v>
      </c>
      <c r="I1037" s="90"/>
      <c r="J1037" s="90"/>
      <c r="K1037" s="90"/>
      <c r="L1037" s="90"/>
    </row>
    <row r="1038" spans="1:12">
      <c r="A1038" s="65">
        <f t="shared" si="50"/>
        <v>2007</v>
      </c>
      <c r="B1038" s="388">
        <v>39082</v>
      </c>
      <c r="C1038" s="393">
        <v>38</v>
      </c>
      <c r="D1038" s="391">
        <f t="shared" si="51"/>
        <v>2.3365289256198345</v>
      </c>
      <c r="I1038" s="90"/>
      <c r="J1038" s="90"/>
      <c r="K1038" s="90"/>
      <c r="L1038" s="90"/>
    </row>
    <row r="1039" spans="1:12">
      <c r="A1039" s="65">
        <f t="shared" si="50"/>
        <v>2007</v>
      </c>
      <c r="B1039" s="388">
        <v>39113</v>
      </c>
      <c r="C1039" s="393">
        <v>38</v>
      </c>
      <c r="D1039" s="391">
        <f t="shared" si="51"/>
        <v>2.3365289256198345</v>
      </c>
      <c r="I1039" s="90"/>
      <c r="J1039" s="90"/>
      <c r="K1039" s="90"/>
      <c r="L1039" s="90"/>
    </row>
    <row r="1040" spans="1:12">
      <c r="A1040" s="65">
        <f t="shared" si="50"/>
        <v>2007</v>
      </c>
      <c r="B1040" s="388">
        <v>39141</v>
      </c>
      <c r="C1040" s="393">
        <v>38</v>
      </c>
      <c r="D1040" s="391">
        <f t="shared" si="51"/>
        <v>2.1104132231404957</v>
      </c>
      <c r="I1040" s="90"/>
      <c r="J1040" s="90"/>
      <c r="K1040" s="90"/>
      <c r="L1040" s="90"/>
    </row>
    <row r="1041" spans="1:12">
      <c r="A1041" s="65">
        <f t="shared" ref="A1041:A1104" si="52">IF(MONTH(B1041)&gt;9,YEAR(B1041)+1,YEAR(B1041))</f>
        <v>2007</v>
      </c>
      <c r="B1041" s="388">
        <v>39172</v>
      </c>
      <c r="C1041" s="393">
        <v>38</v>
      </c>
      <c r="D1041" s="391">
        <f t="shared" ref="D1041:D1104" si="53">IF(C1041&lt;&gt;-901,C1041*DAY(B1041)*24*60*60/(220*22*9*1000),-901)</f>
        <v>2.3365289256198345</v>
      </c>
      <c r="I1041" s="90"/>
      <c r="J1041" s="90"/>
      <c r="K1041" s="90"/>
      <c r="L1041" s="90"/>
    </row>
    <row r="1042" spans="1:12">
      <c r="A1042" s="65">
        <f t="shared" si="52"/>
        <v>2007</v>
      </c>
      <c r="B1042" s="388">
        <v>39202</v>
      </c>
      <c r="C1042" s="393">
        <v>20.100000000000001</v>
      </c>
      <c r="D1042" s="391">
        <f t="shared" si="53"/>
        <v>1.1960330578512397</v>
      </c>
      <c r="I1042" s="90"/>
      <c r="J1042" s="90"/>
      <c r="K1042" s="90"/>
      <c r="L1042" s="90"/>
    </row>
    <row r="1043" spans="1:12">
      <c r="A1043" s="65">
        <f t="shared" si="52"/>
        <v>2007</v>
      </c>
      <c r="B1043" s="388">
        <v>39233</v>
      </c>
      <c r="C1043" s="393">
        <v>12.35483870967742</v>
      </c>
      <c r="D1043" s="391">
        <f t="shared" si="53"/>
        <v>0.7596694214876033</v>
      </c>
      <c r="I1043" s="90"/>
      <c r="J1043" s="90"/>
      <c r="K1043" s="90"/>
      <c r="L1043" s="90"/>
    </row>
    <row r="1044" spans="1:12">
      <c r="A1044" s="65">
        <f t="shared" si="52"/>
        <v>2007</v>
      </c>
      <c r="B1044" s="388">
        <v>39263</v>
      </c>
      <c r="C1044" s="393">
        <v>38</v>
      </c>
      <c r="D1044" s="391">
        <f t="shared" si="53"/>
        <v>2.2611570247933885</v>
      </c>
      <c r="I1044" s="90"/>
      <c r="J1044" s="90"/>
      <c r="K1044" s="90"/>
      <c r="L1044" s="90"/>
    </row>
    <row r="1045" spans="1:12">
      <c r="A1045" s="65">
        <f t="shared" si="52"/>
        <v>2007</v>
      </c>
      <c r="B1045" s="388">
        <v>39294</v>
      </c>
      <c r="C1045" s="393">
        <v>38.032258064516128</v>
      </c>
      <c r="D1045" s="391">
        <f t="shared" si="53"/>
        <v>2.338512396694215</v>
      </c>
      <c r="I1045" s="90"/>
      <c r="J1045" s="90"/>
      <c r="K1045" s="90"/>
      <c r="L1045" s="90"/>
    </row>
    <row r="1046" spans="1:12">
      <c r="A1046" s="65">
        <f t="shared" si="52"/>
        <v>2007</v>
      </c>
      <c r="B1046" s="388">
        <v>39325</v>
      </c>
      <c r="C1046" s="393">
        <v>37.967741935483872</v>
      </c>
      <c r="D1046" s="391">
        <f t="shared" si="53"/>
        <v>2.3345454545454545</v>
      </c>
      <c r="I1046" s="90"/>
      <c r="J1046" s="90"/>
      <c r="K1046" s="90"/>
      <c r="L1046" s="90"/>
    </row>
    <row r="1047" spans="1:12">
      <c r="A1047" s="65">
        <f t="shared" si="52"/>
        <v>2007</v>
      </c>
      <c r="B1047" s="388">
        <v>39355</v>
      </c>
      <c r="C1047" s="393">
        <v>37.966666666666669</v>
      </c>
      <c r="D1047" s="391">
        <f t="shared" si="53"/>
        <v>2.2591735537190081</v>
      </c>
      <c r="I1047" s="90"/>
      <c r="J1047" s="90"/>
      <c r="K1047" s="90"/>
      <c r="L1047" s="90"/>
    </row>
    <row r="1048" spans="1:12">
      <c r="A1048" s="65">
        <f t="shared" si="52"/>
        <v>2008</v>
      </c>
      <c r="B1048" s="388">
        <v>39386</v>
      </c>
      <c r="C1048" s="393">
        <v>37.935483870967744</v>
      </c>
      <c r="D1048" s="391">
        <f t="shared" si="53"/>
        <v>2.3325619834710745</v>
      </c>
      <c r="I1048" s="90"/>
      <c r="J1048" s="90"/>
      <c r="K1048" s="90"/>
      <c r="L1048" s="90"/>
    </row>
    <row r="1049" spans="1:12">
      <c r="A1049" s="65">
        <f t="shared" si="52"/>
        <v>2008</v>
      </c>
      <c r="B1049" s="388">
        <v>39416</v>
      </c>
      <c r="C1049" s="393">
        <v>25.3</v>
      </c>
      <c r="D1049" s="391">
        <f t="shared" si="53"/>
        <v>1.5054545454545454</v>
      </c>
      <c r="I1049" s="90"/>
      <c r="J1049" s="90"/>
      <c r="K1049" s="90"/>
      <c r="L1049" s="90"/>
    </row>
    <row r="1050" spans="1:12">
      <c r="A1050" s="65">
        <f t="shared" si="52"/>
        <v>2008</v>
      </c>
      <c r="B1050" s="388">
        <v>39447</v>
      </c>
      <c r="C1050" s="393">
        <v>11.709677419354838</v>
      </c>
      <c r="D1050" s="391">
        <f t="shared" si="53"/>
        <v>0.72</v>
      </c>
      <c r="I1050" s="90"/>
      <c r="J1050" s="90"/>
      <c r="K1050" s="90"/>
      <c r="L1050" s="90"/>
    </row>
    <row r="1051" spans="1:12">
      <c r="A1051" s="65">
        <f t="shared" si="52"/>
        <v>2008</v>
      </c>
      <c r="B1051" s="388">
        <v>39478</v>
      </c>
      <c r="C1051" s="393">
        <v>11.741935483870968</v>
      </c>
      <c r="D1051" s="391">
        <f t="shared" si="53"/>
        <v>0.72198347107438021</v>
      </c>
      <c r="I1051" s="90"/>
      <c r="J1051" s="90"/>
      <c r="K1051" s="90"/>
      <c r="L1051" s="90"/>
    </row>
    <row r="1052" spans="1:12">
      <c r="A1052" s="65">
        <f t="shared" si="52"/>
        <v>2008</v>
      </c>
      <c r="B1052" s="388">
        <v>39507</v>
      </c>
      <c r="C1052" s="393">
        <v>11.793103448275861</v>
      </c>
      <c r="D1052" s="391">
        <f t="shared" si="53"/>
        <v>0.67834710743801652</v>
      </c>
      <c r="I1052" s="90"/>
      <c r="J1052" s="90"/>
      <c r="K1052" s="90"/>
      <c r="L1052" s="90"/>
    </row>
    <row r="1053" spans="1:12">
      <c r="A1053" s="65">
        <f t="shared" si="52"/>
        <v>2008</v>
      </c>
      <c r="B1053" s="388">
        <v>39538</v>
      </c>
      <c r="C1053" s="393">
        <v>33.483870967741936</v>
      </c>
      <c r="D1053" s="391">
        <f t="shared" si="53"/>
        <v>2.0588429752066117</v>
      </c>
      <c r="I1053" s="90"/>
      <c r="J1053" s="90"/>
      <c r="K1053" s="90"/>
      <c r="L1053" s="90"/>
    </row>
    <row r="1054" spans="1:12">
      <c r="A1054" s="65">
        <f t="shared" si="52"/>
        <v>2008</v>
      </c>
      <c r="B1054" s="388">
        <v>39568</v>
      </c>
      <c r="C1054" s="393">
        <v>19.233333333333334</v>
      </c>
      <c r="D1054" s="391">
        <f t="shared" si="53"/>
        <v>1.1444628099173553</v>
      </c>
      <c r="I1054" s="90"/>
      <c r="J1054" s="90"/>
      <c r="K1054" s="90"/>
      <c r="L1054" s="90"/>
    </row>
    <row r="1055" spans="1:12">
      <c r="A1055" s="65">
        <f t="shared" si="52"/>
        <v>2008</v>
      </c>
      <c r="B1055" s="388">
        <v>39599</v>
      </c>
      <c r="C1055" s="393">
        <v>13.935483870967742</v>
      </c>
      <c r="D1055" s="391">
        <f t="shared" si="53"/>
        <v>0.85685950413223144</v>
      </c>
      <c r="I1055" s="90"/>
      <c r="J1055" s="90"/>
      <c r="K1055" s="90"/>
      <c r="L1055" s="90"/>
    </row>
    <row r="1056" spans="1:12">
      <c r="A1056" s="65">
        <f t="shared" si="52"/>
        <v>2008</v>
      </c>
      <c r="B1056" s="388">
        <v>39629</v>
      </c>
      <c r="C1056" s="393">
        <v>38.033333333333331</v>
      </c>
      <c r="D1056" s="391">
        <f t="shared" si="53"/>
        <v>2.2631404958677686</v>
      </c>
      <c r="I1056" s="90"/>
      <c r="J1056" s="90"/>
      <c r="K1056" s="90"/>
      <c r="L1056" s="90"/>
    </row>
    <row r="1057" spans="1:12">
      <c r="A1057" s="65">
        <f t="shared" si="52"/>
        <v>2008</v>
      </c>
      <c r="B1057" s="388">
        <v>39660</v>
      </c>
      <c r="C1057" s="393">
        <v>37.935483870967744</v>
      </c>
      <c r="D1057" s="391">
        <f t="shared" si="53"/>
        <v>2.3325619834710745</v>
      </c>
      <c r="I1057" s="90"/>
      <c r="J1057" s="90"/>
      <c r="K1057" s="90"/>
      <c r="L1057" s="90"/>
    </row>
    <row r="1058" spans="1:12">
      <c r="A1058" s="65">
        <f t="shared" si="52"/>
        <v>2008</v>
      </c>
      <c r="B1058" s="388">
        <v>39691</v>
      </c>
      <c r="C1058" s="393">
        <v>38</v>
      </c>
      <c r="D1058" s="391">
        <f t="shared" si="53"/>
        <v>2.3365289256198345</v>
      </c>
      <c r="I1058" s="90"/>
      <c r="J1058" s="90"/>
      <c r="K1058" s="90"/>
      <c r="L1058" s="90"/>
    </row>
    <row r="1059" spans="1:12">
      <c r="A1059" s="65">
        <f t="shared" si="52"/>
        <v>2008</v>
      </c>
      <c r="B1059" s="388">
        <v>39721</v>
      </c>
      <c r="C1059" s="393">
        <v>38</v>
      </c>
      <c r="D1059" s="391">
        <f t="shared" si="53"/>
        <v>2.2611570247933885</v>
      </c>
      <c r="I1059" s="90"/>
      <c r="J1059" s="90"/>
      <c r="K1059" s="90"/>
      <c r="L1059" s="90"/>
    </row>
    <row r="1060" spans="1:12">
      <c r="A1060" s="65">
        <f t="shared" si="52"/>
        <v>2009</v>
      </c>
      <c r="B1060" s="388">
        <v>39752</v>
      </c>
      <c r="C1060" s="393">
        <v>38</v>
      </c>
      <c r="D1060" s="391">
        <f t="shared" si="53"/>
        <v>2.3365289256198345</v>
      </c>
      <c r="I1060" s="90"/>
      <c r="J1060" s="90"/>
      <c r="K1060" s="90"/>
      <c r="L1060" s="90"/>
    </row>
    <row r="1061" spans="1:12">
      <c r="A1061" s="65">
        <f t="shared" si="52"/>
        <v>2009</v>
      </c>
      <c r="B1061" s="388">
        <v>39782</v>
      </c>
      <c r="C1061" s="393">
        <v>26.6</v>
      </c>
      <c r="D1061" s="391">
        <f t="shared" si="53"/>
        <v>1.5828099173553718</v>
      </c>
      <c r="I1061" s="90"/>
      <c r="J1061" s="90"/>
      <c r="K1061" s="90"/>
      <c r="L1061" s="90"/>
    </row>
    <row r="1062" spans="1:12">
      <c r="A1062" s="65">
        <f t="shared" si="52"/>
        <v>2009</v>
      </c>
      <c r="B1062" s="388">
        <v>39813</v>
      </c>
      <c r="C1062" s="393">
        <v>11.903225806451612</v>
      </c>
      <c r="D1062" s="391">
        <f t="shared" si="53"/>
        <v>0.73190082644628096</v>
      </c>
      <c r="I1062" s="90"/>
      <c r="J1062" s="90"/>
      <c r="K1062" s="90"/>
      <c r="L1062" s="90"/>
    </row>
    <row r="1063" spans="1:12">
      <c r="A1063" s="65">
        <f t="shared" si="52"/>
        <v>2009</v>
      </c>
      <c r="B1063" s="388">
        <v>39844</v>
      </c>
      <c r="C1063" s="393">
        <v>11.96774193548387</v>
      </c>
      <c r="D1063" s="391">
        <f t="shared" si="53"/>
        <v>0.73586776859504133</v>
      </c>
      <c r="I1063" s="90"/>
      <c r="J1063" s="90"/>
      <c r="K1063" s="90"/>
      <c r="L1063" s="90"/>
    </row>
    <row r="1064" spans="1:12">
      <c r="A1064" s="65">
        <f t="shared" si="52"/>
        <v>2009</v>
      </c>
      <c r="B1064" s="388">
        <v>39872</v>
      </c>
      <c r="C1064" s="393">
        <v>12</v>
      </c>
      <c r="D1064" s="391">
        <f t="shared" si="53"/>
        <v>0.66644628099173553</v>
      </c>
      <c r="I1064" s="90"/>
      <c r="J1064" s="90"/>
      <c r="K1064" s="90"/>
      <c r="L1064" s="90"/>
    </row>
    <row r="1065" spans="1:12">
      <c r="A1065" s="65">
        <f t="shared" si="52"/>
        <v>2009</v>
      </c>
      <c r="B1065" s="388">
        <v>39903</v>
      </c>
      <c r="C1065" s="393">
        <v>81.838709677419359</v>
      </c>
      <c r="D1065" s="391">
        <f t="shared" si="53"/>
        <v>5.0320661157024791</v>
      </c>
      <c r="I1065" s="90"/>
      <c r="J1065" s="90"/>
      <c r="K1065" s="90"/>
      <c r="L1065" s="90"/>
    </row>
    <row r="1066" spans="1:12">
      <c r="A1066" s="65">
        <f t="shared" si="52"/>
        <v>2009</v>
      </c>
      <c r="B1066" s="388">
        <v>39933</v>
      </c>
      <c r="C1066" s="393">
        <v>38.666666666666664</v>
      </c>
      <c r="D1066" s="391">
        <f t="shared" si="53"/>
        <v>2.3008264462809915</v>
      </c>
      <c r="I1066" s="90"/>
      <c r="J1066" s="90"/>
      <c r="K1066" s="90"/>
      <c r="L1066" s="90"/>
    </row>
    <row r="1067" spans="1:12">
      <c r="A1067" s="65">
        <f t="shared" si="52"/>
        <v>2009</v>
      </c>
      <c r="B1067" s="388">
        <v>39964</v>
      </c>
      <c r="C1067" s="393">
        <v>50.967741935483872</v>
      </c>
      <c r="D1067" s="391">
        <f t="shared" si="53"/>
        <v>3.1338842975206611</v>
      </c>
      <c r="I1067" s="90"/>
      <c r="J1067" s="90"/>
      <c r="K1067" s="90"/>
      <c r="L1067" s="90"/>
    </row>
    <row r="1068" spans="1:12">
      <c r="A1068" s="65">
        <f t="shared" si="52"/>
        <v>2009</v>
      </c>
      <c r="B1068" s="388">
        <v>39994</v>
      </c>
      <c r="C1068" s="393">
        <v>39.299999999999997</v>
      </c>
      <c r="D1068" s="391">
        <f t="shared" si="53"/>
        <v>2.338512396694215</v>
      </c>
      <c r="I1068" s="90"/>
      <c r="J1068" s="90"/>
      <c r="K1068" s="90"/>
      <c r="L1068" s="90"/>
    </row>
    <row r="1069" spans="1:12">
      <c r="A1069" s="65">
        <f t="shared" si="52"/>
        <v>2009</v>
      </c>
      <c r="B1069" s="388">
        <v>40025</v>
      </c>
      <c r="C1069" s="393">
        <v>38.354838709677416</v>
      </c>
      <c r="D1069" s="391">
        <f t="shared" si="53"/>
        <v>2.3583471074380165</v>
      </c>
      <c r="I1069" s="90"/>
      <c r="J1069" s="90"/>
      <c r="K1069" s="90"/>
      <c r="L1069" s="90"/>
    </row>
    <row r="1070" spans="1:12">
      <c r="A1070" s="65">
        <f t="shared" si="52"/>
        <v>2009</v>
      </c>
      <c r="B1070" s="389">
        <v>40056</v>
      </c>
      <c r="C1070" s="393">
        <v>38.41935483870968</v>
      </c>
      <c r="D1070" s="392">
        <f t="shared" si="53"/>
        <v>2.3623140495867769</v>
      </c>
      <c r="I1070" s="90"/>
      <c r="J1070" s="90"/>
      <c r="K1070" s="90"/>
      <c r="L1070" s="90"/>
    </row>
    <row r="1071" spans="1:12">
      <c r="A1071" s="65">
        <f t="shared" si="52"/>
        <v>2009</v>
      </c>
      <c r="B1071" s="123">
        <v>40086</v>
      </c>
      <c r="C1071" s="393">
        <v>38.766666666666666</v>
      </c>
      <c r="D1071" s="121">
        <f t="shared" si="53"/>
        <v>2.306776859504132</v>
      </c>
      <c r="I1071" s="90"/>
      <c r="J1071" s="90"/>
      <c r="K1071" s="90"/>
      <c r="L1071" s="90"/>
    </row>
    <row r="1072" spans="1:12">
      <c r="A1072" s="65">
        <f t="shared" si="52"/>
        <v>2010</v>
      </c>
      <c r="B1072" s="123">
        <v>40117</v>
      </c>
      <c r="C1072" s="393">
        <v>38.741935483870968</v>
      </c>
      <c r="D1072" s="121">
        <f t="shared" si="53"/>
        <v>2.3821487603305784</v>
      </c>
      <c r="I1072" s="90"/>
      <c r="J1072" s="90"/>
      <c r="K1072" s="90"/>
      <c r="L1072" s="90"/>
    </row>
    <row r="1073" spans="1:12">
      <c r="A1073" s="65">
        <f t="shared" si="52"/>
        <v>2010</v>
      </c>
      <c r="B1073" s="123">
        <v>40147</v>
      </c>
      <c r="C1073" s="393">
        <v>38.833333333333336</v>
      </c>
      <c r="D1073" s="121">
        <f t="shared" si="53"/>
        <v>2.3107438016528925</v>
      </c>
      <c r="I1073" s="90"/>
      <c r="J1073" s="90"/>
      <c r="K1073" s="90"/>
      <c r="L1073" s="90"/>
    </row>
    <row r="1074" spans="1:12">
      <c r="A1074" s="65">
        <f t="shared" si="52"/>
        <v>2010</v>
      </c>
      <c r="B1074" s="123">
        <v>40178</v>
      </c>
      <c r="C1074" s="393">
        <v>38.451612903225808</v>
      </c>
      <c r="D1074" s="121">
        <f t="shared" si="53"/>
        <v>2.3642975206611569</v>
      </c>
      <c r="I1074" s="90"/>
      <c r="J1074" s="90"/>
      <c r="K1074" s="90"/>
      <c r="L1074" s="90"/>
    </row>
    <row r="1075" spans="1:12">
      <c r="A1075" s="65">
        <f t="shared" si="52"/>
        <v>2010</v>
      </c>
      <c r="B1075" s="123">
        <v>40209</v>
      </c>
      <c r="C1075" s="393">
        <v>38</v>
      </c>
      <c r="D1075" s="121">
        <f t="shared" si="53"/>
        <v>2.3365289256198345</v>
      </c>
      <c r="I1075" s="90"/>
      <c r="J1075" s="90"/>
      <c r="K1075" s="90"/>
      <c r="L1075" s="90"/>
    </row>
    <row r="1076" spans="1:12">
      <c r="A1076" s="65">
        <f t="shared" si="52"/>
        <v>2010</v>
      </c>
      <c r="B1076" s="123">
        <v>40237</v>
      </c>
      <c r="C1076" s="393">
        <v>38</v>
      </c>
      <c r="D1076" s="121">
        <f t="shared" si="53"/>
        <v>2.1104132231404957</v>
      </c>
      <c r="I1076" s="90"/>
      <c r="J1076" s="90"/>
      <c r="K1076" s="90"/>
      <c r="L1076" s="90"/>
    </row>
    <row r="1077" spans="1:12">
      <c r="A1077" s="65">
        <f t="shared" si="52"/>
        <v>2010</v>
      </c>
      <c r="B1077" s="123">
        <v>40268</v>
      </c>
      <c r="C1077" s="393">
        <v>37.967741935483872</v>
      </c>
      <c r="D1077" s="121">
        <f t="shared" si="53"/>
        <v>2.3345454545454545</v>
      </c>
      <c r="I1077" s="90"/>
      <c r="J1077" s="90"/>
      <c r="K1077" s="90"/>
      <c r="L1077" s="90"/>
    </row>
    <row r="1078" spans="1:12">
      <c r="A1078" s="65">
        <f t="shared" si="52"/>
        <v>2010</v>
      </c>
      <c r="B1078" s="123">
        <v>40298</v>
      </c>
      <c r="C1078" s="393">
        <v>38</v>
      </c>
      <c r="D1078" s="121">
        <f t="shared" si="53"/>
        <v>2.2611570247933885</v>
      </c>
      <c r="I1078" s="90"/>
      <c r="J1078" s="90"/>
      <c r="K1078" s="90"/>
      <c r="L1078" s="90"/>
    </row>
    <row r="1079" spans="1:12">
      <c r="A1079" s="65">
        <f t="shared" si="52"/>
        <v>2010</v>
      </c>
      <c r="B1079" s="123">
        <v>40329</v>
      </c>
      <c r="C1079" s="393">
        <v>38.161290322580648</v>
      </c>
      <c r="D1079" s="121">
        <f t="shared" si="53"/>
        <v>2.3464462809917355</v>
      </c>
      <c r="I1079" s="90"/>
      <c r="J1079" s="90"/>
      <c r="K1079" s="90"/>
      <c r="L1079" s="90"/>
    </row>
    <row r="1080" spans="1:12">
      <c r="A1080" s="65">
        <f t="shared" si="52"/>
        <v>2010</v>
      </c>
      <c r="B1080" s="123">
        <v>40359</v>
      </c>
      <c r="C1080" s="393">
        <v>561.16666666666663</v>
      </c>
      <c r="D1080" s="121">
        <f t="shared" si="53"/>
        <v>33.39173553719008</v>
      </c>
      <c r="I1080" s="90"/>
      <c r="J1080" s="90"/>
      <c r="K1080" s="90"/>
      <c r="L1080" s="90"/>
    </row>
    <row r="1081" spans="1:12">
      <c r="A1081" s="65">
        <f t="shared" si="52"/>
        <v>2010</v>
      </c>
      <c r="B1081" s="123">
        <v>40390</v>
      </c>
      <c r="C1081" s="393">
        <v>37.935483870967744</v>
      </c>
      <c r="D1081" s="121">
        <f t="shared" si="53"/>
        <v>2.3325619834710745</v>
      </c>
      <c r="I1081" s="90"/>
      <c r="J1081" s="90"/>
      <c r="K1081" s="90"/>
      <c r="L1081" s="90"/>
    </row>
    <row r="1082" spans="1:12">
      <c r="A1082" s="65">
        <f t="shared" si="52"/>
        <v>2010</v>
      </c>
      <c r="B1082" s="123">
        <v>40421</v>
      </c>
      <c r="C1082" s="393">
        <v>38</v>
      </c>
      <c r="D1082" s="121">
        <f t="shared" si="53"/>
        <v>2.3365289256198345</v>
      </c>
      <c r="I1082" s="90"/>
      <c r="J1082" s="90"/>
      <c r="K1082" s="90"/>
      <c r="L1082" s="90"/>
    </row>
    <row r="1083" spans="1:12">
      <c r="A1083" s="65">
        <f t="shared" si="52"/>
        <v>2010</v>
      </c>
      <c r="B1083" s="123">
        <v>40451</v>
      </c>
      <c r="C1083" s="393">
        <v>38</v>
      </c>
      <c r="D1083" s="121">
        <f t="shared" si="53"/>
        <v>2.2611570247933885</v>
      </c>
      <c r="I1083" s="90"/>
      <c r="J1083" s="90"/>
      <c r="K1083" s="90"/>
      <c r="L1083" s="90"/>
    </row>
    <row r="1084" spans="1:12">
      <c r="A1084" s="65">
        <f t="shared" si="52"/>
        <v>2011</v>
      </c>
      <c r="B1084" s="123">
        <v>40482</v>
      </c>
      <c r="C1084" s="393">
        <v>44.483870967741936</v>
      </c>
      <c r="D1084" s="121">
        <f t="shared" si="53"/>
        <v>2.735206611570248</v>
      </c>
      <c r="I1084" s="90"/>
      <c r="J1084" s="90"/>
      <c r="K1084" s="90"/>
      <c r="L1084" s="90"/>
    </row>
    <row r="1085" spans="1:12">
      <c r="A1085" s="65">
        <f t="shared" si="52"/>
        <v>2011</v>
      </c>
      <c r="B1085" s="123">
        <v>40512</v>
      </c>
      <c r="C1085" s="393">
        <v>38</v>
      </c>
      <c r="D1085" s="121">
        <f t="shared" si="53"/>
        <v>2.2611570247933885</v>
      </c>
      <c r="I1085" s="90"/>
      <c r="J1085" s="90"/>
      <c r="K1085" s="90"/>
      <c r="L1085" s="90"/>
    </row>
    <row r="1086" spans="1:12">
      <c r="A1086" s="65">
        <f t="shared" si="52"/>
        <v>2011</v>
      </c>
      <c r="B1086" s="123">
        <v>40543</v>
      </c>
      <c r="C1086" s="393">
        <v>198.48387096774192</v>
      </c>
      <c r="D1086" s="121">
        <f t="shared" si="53"/>
        <v>12.204297520661157</v>
      </c>
      <c r="I1086" s="90"/>
      <c r="J1086" s="90"/>
      <c r="K1086" s="90"/>
      <c r="L1086" s="90"/>
    </row>
    <row r="1087" spans="1:12">
      <c r="A1087" s="65">
        <f t="shared" si="52"/>
        <v>2011</v>
      </c>
      <c r="B1087" s="123">
        <v>40574</v>
      </c>
      <c r="C1087" s="393">
        <v>38</v>
      </c>
      <c r="D1087" s="121">
        <f t="shared" si="53"/>
        <v>2.3365289256198345</v>
      </c>
      <c r="I1087" s="90"/>
      <c r="J1087" s="90"/>
      <c r="K1087" s="90"/>
      <c r="L1087" s="90"/>
    </row>
    <row r="1088" spans="1:12">
      <c r="A1088" s="65">
        <f t="shared" si="52"/>
        <v>2011</v>
      </c>
      <c r="B1088" s="123">
        <v>40602</v>
      </c>
      <c r="C1088" s="393">
        <v>38</v>
      </c>
      <c r="D1088" s="121">
        <f t="shared" si="53"/>
        <v>2.1104132231404957</v>
      </c>
      <c r="I1088" s="90"/>
      <c r="J1088" s="90"/>
      <c r="K1088" s="90"/>
      <c r="L1088" s="90"/>
    </row>
    <row r="1089" spans="1:12">
      <c r="A1089" s="65">
        <f t="shared" si="52"/>
        <v>2011</v>
      </c>
      <c r="B1089" s="123">
        <v>40633</v>
      </c>
      <c r="C1089" s="393">
        <v>179.09677419354838</v>
      </c>
      <c r="D1089" s="121">
        <f t="shared" si="53"/>
        <v>11.012231404958678</v>
      </c>
      <c r="I1089" s="90"/>
      <c r="J1089" s="90"/>
      <c r="K1089" s="90"/>
      <c r="L1089" s="90"/>
    </row>
    <row r="1090" spans="1:12">
      <c r="A1090" s="65">
        <f t="shared" si="52"/>
        <v>2011</v>
      </c>
      <c r="B1090" s="123">
        <v>40663</v>
      </c>
      <c r="C1090" s="393">
        <v>732.7</v>
      </c>
      <c r="D1090" s="121">
        <f t="shared" si="53"/>
        <v>43.598677685950413</v>
      </c>
      <c r="I1090" s="90"/>
      <c r="J1090" s="90"/>
      <c r="K1090" s="90"/>
      <c r="L1090" s="90"/>
    </row>
    <row r="1091" spans="1:12">
      <c r="A1091" s="65">
        <f t="shared" si="52"/>
        <v>2011</v>
      </c>
      <c r="B1091" s="123">
        <v>40694</v>
      </c>
      <c r="C1091" s="393">
        <v>627.06451612903231</v>
      </c>
      <c r="D1091" s="121">
        <f t="shared" si="53"/>
        <v>38.556694214876032</v>
      </c>
      <c r="I1091" s="90"/>
      <c r="J1091" s="90"/>
      <c r="K1091" s="90"/>
      <c r="L1091" s="90"/>
    </row>
    <row r="1092" spans="1:12">
      <c r="A1092" s="65">
        <f t="shared" si="52"/>
        <v>2011</v>
      </c>
      <c r="B1092" s="123">
        <v>40724</v>
      </c>
      <c r="C1092" s="393">
        <v>1128.6333333333334</v>
      </c>
      <c r="D1092" s="121">
        <f t="shared" si="53"/>
        <v>67.158347107438018</v>
      </c>
      <c r="I1092" s="90"/>
      <c r="J1092" s="90"/>
      <c r="K1092" s="90"/>
      <c r="L1092" s="90"/>
    </row>
    <row r="1093" spans="1:12">
      <c r="A1093" s="65">
        <f t="shared" si="52"/>
        <v>2011</v>
      </c>
      <c r="B1093" s="123">
        <v>40755</v>
      </c>
      <c r="C1093" s="393">
        <v>387.80645161290323</v>
      </c>
      <c r="D1093" s="121">
        <f t="shared" si="53"/>
        <v>23.845289256198345</v>
      </c>
      <c r="I1093" s="90"/>
      <c r="J1093" s="90"/>
      <c r="K1093" s="90"/>
      <c r="L1093" s="90"/>
    </row>
    <row r="1094" spans="1:12">
      <c r="A1094" s="65">
        <f t="shared" si="52"/>
        <v>2011</v>
      </c>
      <c r="B1094" s="123">
        <v>40786</v>
      </c>
      <c r="C1094" s="393">
        <v>38.225806451612904</v>
      </c>
      <c r="D1094" s="121">
        <f t="shared" si="53"/>
        <v>2.3504132231404959</v>
      </c>
      <c r="I1094" s="90"/>
      <c r="J1094" s="90"/>
      <c r="K1094" s="90"/>
      <c r="L1094" s="90"/>
    </row>
    <row r="1095" spans="1:12">
      <c r="A1095" s="65">
        <f t="shared" si="52"/>
        <v>2011</v>
      </c>
      <c r="B1095" s="123">
        <v>40816</v>
      </c>
      <c r="C1095" s="393">
        <v>38.966666666666669</v>
      </c>
      <c r="D1095" s="121">
        <f t="shared" si="53"/>
        <v>2.318677685950413</v>
      </c>
      <c r="I1095" s="90"/>
      <c r="J1095" s="90"/>
      <c r="K1095" s="90"/>
      <c r="L1095" s="90"/>
    </row>
    <row r="1096" spans="1:12">
      <c r="A1096" s="65">
        <f t="shared" si="52"/>
        <v>2012</v>
      </c>
      <c r="B1096" s="123">
        <v>40847</v>
      </c>
      <c r="C1096" s="393">
        <v>38.806451612903224</v>
      </c>
      <c r="D1096" s="121">
        <f t="shared" si="53"/>
        <v>2.3861157024793389</v>
      </c>
      <c r="I1096" s="90"/>
      <c r="J1096" s="90"/>
      <c r="K1096" s="90"/>
      <c r="L1096" s="90"/>
    </row>
    <row r="1097" spans="1:12">
      <c r="A1097" s="65">
        <f t="shared" si="52"/>
        <v>2012</v>
      </c>
      <c r="B1097" s="123">
        <v>40877</v>
      </c>
      <c r="C1097" s="393">
        <v>38.533333333333331</v>
      </c>
      <c r="D1097" s="121">
        <f t="shared" si="53"/>
        <v>2.292892561983471</v>
      </c>
      <c r="I1097" s="90"/>
      <c r="J1097" s="90"/>
      <c r="K1097" s="90"/>
      <c r="L1097" s="90"/>
    </row>
    <row r="1098" spans="1:12">
      <c r="A1098" s="65">
        <f t="shared" si="52"/>
        <v>2012</v>
      </c>
      <c r="B1098" s="123">
        <v>40908</v>
      </c>
      <c r="C1098" s="393">
        <v>38.193548387096776</v>
      </c>
      <c r="D1098" s="121">
        <f t="shared" si="53"/>
        <v>2.3484297520661155</v>
      </c>
      <c r="I1098" s="90"/>
      <c r="J1098" s="90"/>
      <c r="K1098" s="90"/>
      <c r="L1098" s="90"/>
    </row>
    <row r="1099" spans="1:12">
      <c r="A1099" s="65">
        <f t="shared" si="52"/>
        <v>2012</v>
      </c>
      <c r="B1099" s="123">
        <v>40939</v>
      </c>
      <c r="C1099" s="393">
        <v>38</v>
      </c>
      <c r="D1099" s="121">
        <f t="shared" si="53"/>
        <v>2.3365289256198345</v>
      </c>
      <c r="I1099" s="90"/>
      <c r="J1099" s="90"/>
      <c r="K1099" s="90"/>
      <c r="L1099" s="90"/>
    </row>
    <row r="1100" spans="1:12">
      <c r="A1100" s="65">
        <f t="shared" si="52"/>
        <v>2012</v>
      </c>
      <c r="B1100" s="123">
        <v>40968</v>
      </c>
      <c r="C1100" s="393">
        <v>38</v>
      </c>
      <c r="D1100" s="121">
        <f t="shared" si="53"/>
        <v>2.1857851239669421</v>
      </c>
      <c r="I1100" s="90"/>
      <c r="J1100" s="90"/>
      <c r="K1100" s="90"/>
      <c r="L1100" s="90"/>
    </row>
    <row r="1101" spans="1:12">
      <c r="A1101" s="65">
        <f t="shared" si="52"/>
        <v>2012</v>
      </c>
      <c r="B1101" s="123">
        <v>40999</v>
      </c>
      <c r="C1101" s="393">
        <v>17.580645161290324</v>
      </c>
      <c r="D1101" s="121">
        <f t="shared" si="53"/>
        <v>1.0809917355371901</v>
      </c>
      <c r="I1101" s="90"/>
      <c r="J1101" s="90"/>
      <c r="K1101" s="90"/>
      <c r="L1101" s="90"/>
    </row>
    <row r="1102" spans="1:12">
      <c r="A1102" s="65">
        <f t="shared" si="52"/>
        <v>2012</v>
      </c>
      <c r="B1102" s="123">
        <v>41029</v>
      </c>
      <c r="C1102" s="393">
        <v>11</v>
      </c>
      <c r="D1102" s="121">
        <f t="shared" si="53"/>
        <v>0.65454545454545454</v>
      </c>
      <c r="I1102" s="90"/>
      <c r="J1102" s="90"/>
      <c r="K1102" s="90"/>
      <c r="L1102" s="90"/>
    </row>
    <row r="1103" spans="1:12">
      <c r="A1103" s="65">
        <f t="shared" si="52"/>
        <v>2012</v>
      </c>
      <c r="B1103" s="123">
        <v>41060</v>
      </c>
      <c r="C1103" s="393">
        <v>32.483870967741936</v>
      </c>
      <c r="D1103" s="121">
        <f t="shared" si="53"/>
        <v>1.9973553719008263</v>
      </c>
      <c r="I1103" s="90"/>
      <c r="J1103" s="90"/>
      <c r="K1103" s="90"/>
      <c r="L1103" s="90"/>
    </row>
    <row r="1104" spans="1:12">
      <c r="A1104" s="65">
        <f t="shared" si="52"/>
        <v>2012</v>
      </c>
      <c r="B1104" s="123">
        <v>41090</v>
      </c>
      <c r="C1104" s="393">
        <v>38.666666666666664</v>
      </c>
      <c r="D1104" s="121">
        <f t="shared" si="53"/>
        <v>2.3008264462809915</v>
      </c>
      <c r="I1104" s="90"/>
      <c r="J1104" s="90"/>
      <c r="K1104" s="90"/>
      <c r="L1104" s="90"/>
    </row>
    <row r="1105" spans="1:12">
      <c r="A1105" s="65">
        <f t="shared" ref="A1105:A1143" si="54">IF(MONTH(B1105)&gt;9,YEAR(B1105)+1,YEAR(B1105))</f>
        <v>2012</v>
      </c>
      <c r="B1105" s="123">
        <v>41121</v>
      </c>
      <c r="C1105" s="393">
        <v>38.806451612903224</v>
      </c>
      <c r="D1105" s="121">
        <f t="shared" ref="D1105:D1168" si="55">IF(C1105&lt;&gt;-901,C1105*DAY(B1105)*24*60*60/(220*22*9*1000),-901)</f>
        <v>2.3861157024793389</v>
      </c>
      <c r="I1105" s="90"/>
      <c r="J1105" s="90"/>
      <c r="K1105" s="90"/>
      <c r="L1105" s="90"/>
    </row>
    <row r="1106" spans="1:12">
      <c r="A1106" s="65">
        <f t="shared" si="54"/>
        <v>2012</v>
      </c>
      <c r="B1106" s="123">
        <v>41152</v>
      </c>
      <c r="C1106" s="393">
        <v>38.774193548387096</v>
      </c>
      <c r="D1106" s="121">
        <f t="shared" si="55"/>
        <v>2.3841322314049589</v>
      </c>
      <c r="I1106" s="90"/>
      <c r="J1106" s="90"/>
      <c r="K1106" s="90"/>
      <c r="L1106" s="90"/>
    </row>
    <row r="1107" spans="1:12">
      <c r="A1107" s="65">
        <f t="shared" si="54"/>
        <v>2012</v>
      </c>
      <c r="B1107" s="123">
        <v>41182</v>
      </c>
      <c r="C1107" s="393">
        <v>39.033333333333331</v>
      </c>
      <c r="D1107" s="121">
        <f t="shared" si="55"/>
        <v>2.3226446280991735</v>
      </c>
      <c r="I1107" s="90"/>
      <c r="J1107" s="90"/>
      <c r="K1107" s="90"/>
      <c r="L1107" s="90"/>
    </row>
    <row r="1108" spans="1:12">
      <c r="A1108" s="65">
        <f t="shared" si="54"/>
        <v>2013</v>
      </c>
      <c r="B1108" s="123">
        <v>41213</v>
      </c>
      <c r="C1108" s="393">
        <v>39.193548387096776</v>
      </c>
      <c r="D1108" s="121">
        <f t="shared" si="55"/>
        <v>2.4099173553719009</v>
      </c>
      <c r="I1108" s="90"/>
      <c r="J1108" s="90"/>
      <c r="K1108" s="90"/>
      <c r="L1108" s="90"/>
    </row>
    <row r="1109" spans="1:12">
      <c r="A1109" s="65">
        <f t="shared" si="54"/>
        <v>2013</v>
      </c>
      <c r="B1109" s="123">
        <v>41243</v>
      </c>
      <c r="C1109" s="393">
        <v>39</v>
      </c>
      <c r="D1109" s="121">
        <f t="shared" si="55"/>
        <v>2.3206611570247935</v>
      </c>
      <c r="I1109" s="90"/>
      <c r="J1109" s="90"/>
      <c r="K1109" s="90"/>
      <c r="L1109" s="90"/>
    </row>
    <row r="1110" spans="1:12">
      <c r="A1110" s="65">
        <f t="shared" si="54"/>
        <v>2013</v>
      </c>
      <c r="B1110" s="123">
        <v>41274</v>
      </c>
      <c r="C1110" s="393">
        <v>90.935483870967744</v>
      </c>
      <c r="D1110" s="121">
        <f t="shared" si="55"/>
        <v>5.5914049586776864</v>
      </c>
      <c r="I1110" s="90"/>
      <c r="J1110" s="90"/>
      <c r="K1110" s="90"/>
      <c r="L1110" s="90"/>
    </row>
    <row r="1111" spans="1:12">
      <c r="A1111" s="65">
        <f t="shared" si="54"/>
        <v>2013</v>
      </c>
      <c r="B1111" s="123">
        <v>41305</v>
      </c>
      <c r="C1111" s="393">
        <v>38.70967741935484</v>
      </c>
      <c r="D1111" s="121">
        <f t="shared" si="55"/>
        <v>2.3801652892561984</v>
      </c>
      <c r="I1111" s="90"/>
      <c r="J1111" s="90"/>
      <c r="K1111" s="90"/>
      <c r="L1111" s="90"/>
    </row>
    <row r="1112" spans="1:12">
      <c r="A1112" s="65">
        <f t="shared" si="54"/>
        <v>2013</v>
      </c>
      <c r="B1112" s="123">
        <v>41333</v>
      </c>
      <c r="C1112" s="393">
        <v>39.392857142857146</v>
      </c>
      <c r="D1112" s="121">
        <f t="shared" si="55"/>
        <v>2.1877685950413222</v>
      </c>
      <c r="I1112" s="90"/>
      <c r="J1112" s="90"/>
      <c r="K1112" s="90"/>
      <c r="L1112" s="90"/>
    </row>
    <row r="1113" spans="1:12">
      <c r="A1113" s="65">
        <f t="shared" si="54"/>
        <v>2013</v>
      </c>
      <c r="B1113" s="123">
        <v>41364</v>
      </c>
      <c r="C1113" s="393">
        <v>38.741935483870968</v>
      </c>
      <c r="D1113" s="121">
        <f t="shared" si="55"/>
        <v>2.3821487603305784</v>
      </c>
      <c r="I1113" s="90"/>
      <c r="J1113" s="90"/>
      <c r="K1113" s="90"/>
      <c r="L1113" s="90"/>
    </row>
    <row r="1114" spans="1:12">
      <c r="A1114" s="65">
        <f t="shared" si="54"/>
        <v>2013</v>
      </c>
      <c r="B1114" s="123">
        <v>41394</v>
      </c>
      <c r="C1114" s="393">
        <v>41.233333333333334</v>
      </c>
      <c r="D1114" s="121">
        <f t="shared" si="55"/>
        <v>2.4535537190082644</v>
      </c>
      <c r="I1114" s="90"/>
      <c r="J1114" s="90"/>
      <c r="K1114" s="90"/>
      <c r="L1114" s="90"/>
    </row>
    <row r="1115" spans="1:12">
      <c r="A1115" s="65">
        <f t="shared" si="54"/>
        <v>2013</v>
      </c>
      <c r="B1115" s="123">
        <v>41425</v>
      </c>
      <c r="C1115" s="393">
        <v>38.548387096774192</v>
      </c>
      <c r="D1115" s="121">
        <f t="shared" si="55"/>
        <v>2.3702479338842974</v>
      </c>
      <c r="I1115" s="90"/>
      <c r="J1115" s="90"/>
      <c r="K1115" s="90"/>
      <c r="L1115" s="90"/>
    </row>
    <row r="1116" spans="1:12">
      <c r="A1116" s="65">
        <f t="shared" si="54"/>
        <v>2013</v>
      </c>
      <c r="B1116" s="123">
        <v>41455</v>
      </c>
      <c r="C1116" s="393">
        <v>38.1</v>
      </c>
      <c r="D1116" s="121">
        <f t="shared" si="55"/>
        <v>2.267107438016529</v>
      </c>
      <c r="I1116" s="90"/>
      <c r="J1116" s="90"/>
      <c r="K1116" s="90"/>
      <c r="L1116" s="90"/>
    </row>
    <row r="1117" spans="1:12">
      <c r="A1117" s="65">
        <f t="shared" si="54"/>
        <v>2013</v>
      </c>
      <c r="B1117" s="123">
        <v>41486</v>
      </c>
      <c r="C1117" s="393">
        <v>38.612903225806448</v>
      </c>
      <c r="D1117" s="121">
        <f t="shared" si="55"/>
        <v>2.3742148760330579</v>
      </c>
      <c r="I1117" s="90"/>
      <c r="J1117" s="90"/>
      <c r="K1117" s="90"/>
      <c r="L1117" s="90"/>
    </row>
    <row r="1118" spans="1:12">
      <c r="A1118" s="65">
        <f t="shared" si="54"/>
        <v>2013</v>
      </c>
      <c r="B1118" s="123">
        <v>41517</v>
      </c>
      <c r="C1118" s="393">
        <v>38.774193548387096</v>
      </c>
      <c r="D1118" s="121">
        <f t="shared" si="55"/>
        <v>2.3841322314049589</v>
      </c>
      <c r="I1118" s="90"/>
      <c r="J1118" s="90"/>
      <c r="K1118" s="90"/>
      <c r="L1118" s="90"/>
    </row>
    <row r="1119" spans="1:12">
      <c r="A1119" s="65">
        <f t="shared" si="54"/>
        <v>2013</v>
      </c>
      <c r="B1119" s="123">
        <v>41547</v>
      </c>
      <c r="C1119" s="393">
        <v>38.733333333333334</v>
      </c>
      <c r="D1119" s="121">
        <f t="shared" si="55"/>
        <v>2.304793388429752</v>
      </c>
      <c r="I1119" s="90"/>
      <c r="J1119" s="90"/>
      <c r="K1119" s="90"/>
      <c r="L1119" s="90"/>
    </row>
    <row r="1120" spans="1:12">
      <c r="A1120" s="65">
        <f t="shared" si="54"/>
        <v>2014</v>
      </c>
      <c r="B1120" s="123">
        <v>41578</v>
      </c>
      <c r="C1120" s="393">
        <v>38.677419354838712</v>
      </c>
      <c r="D1120" s="121">
        <f t="shared" si="55"/>
        <v>2.3781818181818184</v>
      </c>
      <c r="I1120" s="90"/>
      <c r="J1120" s="90"/>
      <c r="K1120" s="90"/>
      <c r="L1120" s="90"/>
    </row>
    <row r="1121" spans="1:12">
      <c r="A1121" s="65">
        <f t="shared" si="54"/>
        <v>2014</v>
      </c>
      <c r="B1121" s="123">
        <v>41608</v>
      </c>
      <c r="C1121" s="393">
        <v>38.133333333333333</v>
      </c>
      <c r="D1121" s="121">
        <f t="shared" si="55"/>
        <v>2.269090909090909</v>
      </c>
      <c r="I1121" s="90"/>
      <c r="J1121" s="90"/>
      <c r="K1121" s="90"/>
      <c r="L1121" s="90"/>
    </row>
    <row r="1122" spans="1:12">
      <c r="A1122" s="65">
        <f t="shared" si="54"/>
        <v>2014</v>
      </c>
      <c r="B1122" s="123">
        <v>41639</v>
      </c>
      <c r="C1122" s="393">
        <v>38.483870967741936</v>
      </c>
      <c r="D1122" s="121">
        <f t="shared" si="55"/>
        <v>2.3662809917355374</v>
      </c>
      <c r="I1122" s="90"/>
      <c r="J1122" s="90"/>
      <c r="K1122" s="90"/>
      <c r="L1122" s="90"/>
    </row>
    <row r="1123" spans="1:12">
      <c r="A1123" s="65">
        <f t="shared" si="54"/>
        <v>2014</v>
      </c>
      <c r="B1123" s="123">
        <v>41670</v>
      </c>
      <c r="C1123" s="393">
        <v>38.41935483870968</v>
      </c>
      <c r="D1123" s="121">
        <f t="shared" si="55"/>
        <v>2.3623140495867769</v>
      </c>
      <c r="I1123" s="90"/>
      <c r="J1123" s="90"/>
      <c r="K1123" s="90"/>
      <c r="L1123" s="90"/>
    </row>
    <row r="1124" spans="1:12">
      <c r="A1124" s="65">
        <f t="shared" si="54"/>
        <v>2014</v>
      </c>
      <c r="B1124" s="123">
        <v>41698</v>
      </c>
      <c r="C1124" s="393">
        <v>71.857142857142861</v>
      </c>
      <c r="D1124" s="121">
        <f t="shared" si="55"/>
        <v>3.9907438016528927</v>
      </c>
      <c r="I1124" s="90"/>
      <c r="J1124" s="90"/>
      <c r="K1124" s="90"/>
      <c r="L1124" s="90"/>
    </row>
    <row r="1125" spans="1:12">
      <c r="A1125" s="65">
        <f t="shared" si="54"/>
        <v>2014</v>
      </c>
      <c r="B1125" s="123">
        <v>41729</v>
      </c>
      <c r="C1125" s="393">
        <v>20.129032258064516</v>
      </c>
      <c r="D1125" s="121">
        <f t="shared" si="55"/>
        <v>1.2376859504132232</v>
      </c>
      <c r="I1125" s="90"/>
      <c r="J1125" s="90"/>
      <c r="K1125" s="90"/>
      <c r="L1125" s="90"/>
    </row>
    <row r="1126" spans="1:12">
      <c r="A1126" s="65">
        <f t="shared" si="54"/>
        <v>2014</v>
      </c>
      <c r="B1126" s="123">
        <v>41759</v>
      </c>
      <c r="C1126" s="393">
        <v>12</v>
      </c>
      <c r="D1126" s="121">
        <f t="shared" si="55"/>
        <v>0.71404958677685948</v>
      </c>
      <c r="I1126" s="90"/>
      <c r="J1126" s="90"/>
      <c r="K1126" s="90"/>
      <c r="L1126" s="90"/>
    </row>
    <row r="1127" spans="1:12">
      <c r="A1127" s="65">
        <f t="shared" si="54"/>
        <v>2014</v>
      </c>
      <c r="B1127" s="123">
        <v>41790</v>
      </c>
      <c r="C1127" s="393">
        <v>13.258064516129032</v>
      </c>
      <c r="D1127" s="121">
        <f t="shared" si="55"/>
        <v>0.81520661157024799</v>
      </c>
      <c r="I1127" s="90"/>
      <c r="J1127" s="90"/>
      <c r="K1127" s="90"/>
      <c r="L1127" s="90"/>
    </row>
    <row r="1128" spans="1:12">
      <c r="A1128" s="65">
        <f t="shared" si="54"/>
        <v>2014</v>
      </c>
      <c r="B1128" s="123">
        <v>41820</v>
      </c>
      <c r="C1128" s="393">
        <v>38.06666666666667</v>
      </c>
      <c r="D1128" s="121">
        <f t="shared" si="55"/>
        <v>2.2651239669421486</v>
      </c>
      <c r="I1128" s="90"/>
      <c r="J1128" s="90"/>
      <c r="K1128" s="90"/>
      <c r="L1128" s="90"/>
    </row>
    <row r="1129" spans="1:12">
      <c r="A1129" s="65">
        <f t="shared" si="54"/>
        <v>2014</v>
      </c>
      <c r="B1129" s="123">
        <v>41851</v>
      </c>
      <c r="C1129" s="393">
        <v>38.387096774193552</v>
      </c>
      <c r="D1129" s="121">
        <f t="shared" si="55"/>
        <v>2.3603305785123969</v>
      </c>
      <c r="I1129" s="90"/>
      <c r="J1129" s="90"/>
      <c r="K1129" s="90"/>
      <c r="L1129" s="90"/>
    </row>
    <row r="1130" spans="1:12">
      <c r="A1130" s="65">
        <f t="shared" si="54"/>
        <v>2014</v>
      </c>
      <c r="B1130" s="123">
        <v>41882</v>
      </c>
      <c r="C1130" s="393">
        <v>38.387096774193552</v>
      </c>
      <c r="D1130" s="121">
        <f t="shared" si="55"/>
        <v>2.3603305785123969</v>
      </c>
      <c r="I1130" s="90"/>
      <c r="J1130" s="90"/>
      <c r="K1130" s="90"/>
      <c r="L1130" s="90"/>
    </row>
    <row r="1131" spans="1:12">
      <c r="A1131" s="65">
        <f t="shared" si="54"/>
        <v>2014</v>
      </c>
      <c r="B1131" s="123">
        <v>41912</v>
      </c>
      <c r="C1131" s="393">
        <v>38.966666666666669</v>
      </c>
      <c r="D1131" s="121">
        <f t="shared" si="55"/>
        <v>2.318677685950413</v>
      </c>
      <c r="I1131" s="90"/>
      <c r="J1131" s="90"/>
      <c r="K1131" s="90"/>
      <c r="L1131" s="90"/>
    </row>
    <row r="1132" spans="1:12">
      <c r="A1132" s="65">
        <f t="shared" si="54"/>
        <v>2015</v>
      </c>
      <c r="B1132" s="123">
        <v>41943</v>
      </c>
      <c r="C1132" s="393">
        <v>54.741935483870968</v>
      </c>
      <c r="D1132" s="121">
        <f t="shared" si="55"/>
        <v>3.3659504132231404</v>
      </c>
      <c r="I1132" s="90"/>
      <c r="J1132" s="90"/>
      <c r="K1132" s="90"/>
      <c r="L1132" s="90"/>
    </row>
    <row r="1133" spans="1:12">
      <c r="A1133" s="65">
        <f t="shared" si="54"/>
        <v>2015</v>
      </c>
      <c r="B1133" s="123">
        <v>41973</v>
      </c>
      <c r="C1133" s="393">
        <v>60.766666666666666</v>
      </c>
      <c r="D1133" s="121">
        <f t="shared" si="55"/>
        <v>3.6158677685950411</v>
      </c>
      <c r="I1133" s="90"/>
      <c r="J1133" s="90"/>
      <c r="K1133" s="90"/>
      <c r="L1133" s="90"/>
    </row>
    <row r="1134" spans="1:12">
      <c r="A1134" s="65">
        <f t="shared" si="54"/>
        <v>2015</v>
      </c>
      <c r="B1134" s="123">
        <v>42004</v>
      </c>
      <c r="C1134" s="393">
        <v>60.935483870967744</v>
      </c>
      <c r="D1134" s="121">
        <f t="shared" si="55"/>
        <v>3.7467768595041324</v>
      </c>
      <c r="I1134" s="90"/>
      <c r="J1134" s="90"/>
      <c r="K1134" s="90"/>
      <c r="L1134" s="90"/>
    </row>
    <row r="1135" spans="1:12">
      <c r="A1135" s="65">
        <f t="shared" si="54"/>
        <v>2015</v>
      </c>
      <c r="B1135" s="123">
        <v>42035</v>
      </c>
      <c r="C1135" s="393">
        <v>60.935483870967744</v>
      </c>
      <c r="D1135" s="121">
        <f t="shared" si="55"/>
        <v>3.7467768595041324</v>
      </c>
      <c r="I1135" s="90"/>
      <c r="J1135" s="90"/>
      <c r="K1135" s="90"/>
      <c r="L1135" s="90"/>
    </row>
    <row r="1136" spans="1:12">
      <c r="A1136" s="65">
        <f t="shared" si="54"/>
        <v>2015</v>
      </c>
      <c r="B1136" s="123">
        <v>42063</v>
      </c>
      <c r="C1136" s="393">
        <v>91.892857142857139</v>
      </c>
      <c r="D1136" s="121">
        <f t="shared" si="55"/>
        <v>5.103471074380165</v>
      </c>
      <c r="I1136" s="90"/>
      <c r="J1136" s="90"/>
      <c r="K1136" s="90"/>
      <c r="L1136" s="90"/>
    </row>
    <row r="1137" spans="1:12">
      <c r="A1137" s="65">
        <f t="shared" si="54"/>
        <v>2015</v>
      </c>
      <c r="B1137" s="123">
        <v>42094</v>
      </c>
      <c r="C1137" s="393">
        <v>99.967741935483872</v>
      </c>
      <c r="D1137" s="121">
        <f t="shared" si="55"/>
        <v>6.1467768595041319</v>
      </c>
      <c r="I1137" s="90"/>
      <c r="J1137" s="90"/>
      <c r="K1137" s="90"/>
      <c r="L1137" s="90"/>
    </row>
    <row r="1138" spans="1:12">
      <c r="A1138" s="65">
        <f t="shared" si="54"/>
        <v>2015</v>
      </c>
      <c r="B1138" s="123">
        <v>42124</v>
      </c>
      <c r="C1138" s="393">
        <v>103.4</v>
      </c>
      <c r="D1138" s="121">
        <f t="shared" si="55"/>
        <v>6.1527272727272724</v>
      </c>
      <c r="I1138" s="90"/>
      <c r="J1138" s="90"/>
      <c r="K1138" s="90"/>
      <c r="L1138" s="90"/>
    </row>
    <row r="1139" spans="1:12">
      <c r="A1139" s="65">
        <f t="shared" si="54"/>
        <v>2015</v>
      </c>
      <c r="B1139" s="123">
        <v>42155</v>
      </c>
      <c r="C1139" s="393">
        <v>106.09677419354838</v>
      </c>
      <c r="D1139" s="121">
        <f t="shared" si="55"/>
        <v>6.5236363636363635</v>
      </c>
      <c r="I1139" s="90"/>
      <c r="J1139" s="90"/>
      <c r="K1139" s="90"/>
      <c r="L1139" s="90"/>
    </row>
    <row r="1140" spans="1:12">
      <c r="A1140" s="65">
        <f t="shared" si="54"/>
        <v>2015</v>
      </c>
      <c r="B1140" s="123">
        <v>42185</v>
      </c>
      <c r="C1140" s="393">
        <v>90.766666666666666</v>
      </c>
      <c r="D1140" s="121">
        <f t="shared" si="55"/>
        <v>5.4009917355371897</v>
      </c>
      <c r="I1140" s="90"/>
      <c r="J1140" s="90"/>
      <c r="K1140" s="90"/>
      <c r="L1140" s="90"/>
    </row>
    <row r="1141" spans="1:12">
      <c r="A1141" s="65">
        <f t="shared" si="54"/>
        <v>2015</v>
      </c>
      <c r="B1141" s="123">
        <v>42216</v>
      </c>
      <c r="C1141" s="393">
        <v>79.193548387096769</v>
      </c>
      <c r="D1141" s="121">
        <f t="shared" si="55"/>
        <v>4.8694214876033062</v>
      </c>
      <c r="I1141" s="90"/>
      <c r="J1141" s="90"/>
      <c r="K1141" s="90"/>
      <c r="L1141" s="90"/>
    </row>
    <row r="1142" spans="1:12">
      <c r="A1142" s="65">
        <f t="shared" si="54"/>
        <v>2015</v>
      </c>
      <c r="B1142" s="123">
        <v>42247</v>
      </c>
      <c r="C1142" s="393">
        <v>64.709677419354833</v>
      </c>
      <c r="D1142" s="121">
        <f t="shared" si="55"/>
        <v>3.9788429752066108</v>
      </c>
      <c r="I1142" s="90"/>
      <c r="J1142" s="90"/>
      <c r="K1142" s="90"/>
      <c r="L1142" s="90"/>
    </row>
    <row r="1143" spans="1:12">
      <c r="A1143" s="65">
        <f t="shared" si="54"/>
        <v>2015</v>
      </c>
      <c r="B1143" s="371">
        <v>42277</v>
      </c>
      <c r="C1143" s="393">
        <v>64.900000000000006</v>
      </c>
      <c r="D1143" s="396">
        <f t="shared" si="55"/>
        <v>3.8618181818181827</v>
      </c>
      <c r="I1143" s="90"/>
      <c r="J1143" s="90"/>
      <c r="K1143" s="90"/>
      <c r="L1143" s="90"/>
    </row>
    <row r="1144" spans="1:12">
      <c r="A1144" s="65">
        <f t="shared" ref="A1144:A1207" si="56">IF(MONTH(B1144)&gt;9,YEAR(B1144)+1,YEAR(B1144))</f>
        <v>2016</v>
      </c>
      <c r="B1144" s="123">
        <v>42308</v>
      </c>
      <c r="C1144" s="395">
        <v>64.967741935483872</v>
      </c>
      <c r="D1144" s="396">
        <f t="shared" si="55"/>
        <v>3.9947107438016527</v>
      </c>
      <c r="I1144" s="90"/>
      <c r="J1144" s="90"/>
      <c r="K1144" s="90"/>
      <c r="L1144" s="90"/>
    </row>
    <row r="1145" spans="1:12">
      <c r="A1145" s="65">
        <f t="shared" si="56"/>
        <v>2016</v>
      </c>
      <c r="B1145" s="123">
        <v>42338</v>
      </c>
      <c r="C1145" s="394">
        <v>65.36666666666666</v>
      </c>
      <c r="D1145" s="396">
        <f t="shared" si="55"/>
        <v>3.8895867768595034</v>
      </c>
      <c r="I1145" s="90"/>
      <c r="J1145" s="90"/>
      <c r="K1145" s="90"/>
      <c r="L1145" s="90"/>
    </row>
    <row r="1146" spans="1:12">
      <c r="A1146" s="65">
        <f t="shared" si="56"/>
        <v>2016</v>
      </c>
      <c r="B1146" s="123">
        <v>42369</v>
      </c>
      <c r="C1146" s="394">
        <v>75.193548387096769</v>
      </c>
      <c r="D1146" s="396">
        <f t="shared" si="55"/>
        <v>4.6234710743801655</v>
      </c>
      <c r="I1146" s="90"/>
      <c r="J1146" s="90"/>
      <c r="K1146" s="90"/>
      <c r="L1146" s="90"/>
    </row>
    <row r="1147" spans="1:12">
      <c r="A1147" s="65">
        <f t="shared" si="56"/>
        <v>2016</v>
      </c>
      <c r="B1147" s="123">
        <v>42400</v>
      </c>
      <c r="C1147" s="394">
        <v>139.41935483870967</v>
      </c>
      <c r="D1147" s="396">
        <f t="shared" si="55"/>
        <v>8.5725619834710738</v>
      </c>
      <c r="I1147" s="90"/>
      <c r="J1147" s="90"/>
      <c r="K1147" s="90"/>
      <c r="L1147" s="90"/>
    </row>
    <row r="1148" spans="1:12">
      <c r="A1148" s="65">
        <f t="shared" si="56"/>
        <v>2016</v>
      </c>
      <c r="B1148" s="123">
        <v>42429</v>
      </c>
      <c r="C1148" s="394">
        <v>79.103448275862064</v>
      </c>
      <c r="D1148" s="396">
        <f t="shared" si="55"/>
        <v>4.5500826446280991</v>
      </c>
      <c r="I1148" s="90"/>
      <c r="J1148" s="90"/>
      <c r="K1148" s="90"/>
      <c r="L1148" s="90"/>
    </row>
    <row r="1149" spans="1:12">
      <c r="A1149" s="65">
        <f t="shared" si="56"/>
        <v>2016</v>
      </c>
      <c r="B1149" s="123">
        <v>42460</v>
      </c>
      <c r="C1149" s="394">
        <v>239.41935483870967</v>
      </c>
      <c r="D1149" s="396">
        <f t="shared" si="55"/>
        <v>14.721322314049587</v>
      </c>
      <c r="I1149" s="90"/>
      <c r="J1149" s="90"/>
      <c r="K1149" s="90"/>
      <c r="L1149" s="90"/>
    </row>
    <row r="1150" spans="1:12">
      <c r="A1150" s="65">
        <f t="shared" si="56"/>
        <v>2016</v>
      </c>
      <c r="B1150" s="123">
        <v>42490</v>
      </c>
      <c r="C1150" s="394">
        <v>244.8</v>
      </c>
      <c r="D1150" s="396">
        <f t="shared" si="55"/>
        <v>14.566611570247934</v>
      </c>
      <c r="I1150" s="90"/>
      <c r="J1150" s="90"/>
      <c r="K1150" s="90"/>
      <c r="L1150" s="90"/>
    </row>
    <row r="1151" spans="1:12">
      <c r="A1151" s="65">
        <f t="shared" si="56"/>
        <v>2016</v>
      </c>
      <c r="B1151" s="371">
        <v>42521</v>
      </c>
      <c r="C1151" s="394">
        <v>257.64516129032256</v>
      </c>
      <c r="D1151" s="396">
        <f t="shared" si="55"/>
        <v>15.841983471074377</v>
      </c>
      <c r="I1151" s="90"/>
      <c r="J1151" s="90"/>
      <c r="K1151" s="90"/>
      <c r="L1151" s="90"/>
    </row>
    <row r="1152" spans="1:12">
      <c r="A1152" s="65">
        <f t="shared" si="56"/>
        <v>2016</v>
      </c>
      <c r="B1152" s="123">
        <v>42551</v>
      </c>
      <c r="C1152" s="394">
        <v>177.73333333333332</v>
      </c>
      <c r="D1152" s="396">
        <f t="shared" si="55"/>
        <v>10.575867768595041</v>
      </c>
      <c r="I1152" s="90"/>
      <c r="J1152" s="90"/>
      <c r="K1152" s="90"/>
      <c r="L1152" s="90"/>
    </row>
    <row r="1153" spans="1:12">
      <c r="A1153" s="65">
        <f t="shared" si="56"/>
        <v>2016</v>
      </c>
      <c r="B1153" s="123">
        <v>42582</v>
      </c>
      <c r="C1153" s="394">
        <v>98.129032258064512</v>
      </c>
      <c r="D1153" s="396">
        <f t="shared" si="55"/>
        <v>6.0337190082644625</v>
      </c>
      <c r="I1153" s="90"/>
      <c r="J1153" s="90"/>
      <c r="K1153" s="90"/>
      <c r="L1153" s="90"/>
    </row>
    <row r="1154" spans="1:12">
      <c r="A1154" s="65">
        <f t="shared" si="56"/>
        <v>2016</v>
      </c>
      <c r="B1154" s="123">
        <v>42613</v>
      </c>
      <c r="C1154" s="394">
        <v>77.838709677419359</v>
      </c>
      <c r="D1154" s="396">
        <f t="shared" si="55"/>
        <v>4.7861157024793393</v>
      </c>
      <c r="I1154" s="90"/>
      <c r="J1154" s="90"/>
      <c r="K1154" s="90"/>
      <c r="L1154" s="90"/>
    </row>
    <row r="1155" spans="1:12">
      <c r="A1155" s="65">
        <f t="shared" si="56"/>
        <v>2016</v>
      </c>
      <c r="B1155" s="123">
        <v>42643</v>
      </c>
      <c r="C1155" s="394">
        <v>77.5</v>
      </c>
      <c r="D1155" s="396">
        <f t="shared" si="55"/>
        <v>4.6115702479338845</v>
      </c>
      <c r="I1155" s="90"/>
      <c r="J1155" s="90"/>
      <c r="K1155" s="90"/>
      <c r="L1155" s="90"/>
    </row>
    <row r="1156" spans="1:12">
      <c r="A1156" s="65">
        <f t="shared" si="56"/>
        <v>2017</v>
      </c>
      <c r="B1156" s="123">
        <v>42674</v>
      </c>
      <c r="C1156" s="394">
        <v>96.967741935483872</v>
      </c>
      <c r="D1156" s="396">
        <f t="shared" si="55"/>
        <v>5.9623140495867766</v>
      </c>
      <c r="I1156" s="90"/>
      <c r="J1156" s="90"/>
      <c r="K1156" s="90"/>
      <c r="L1156" s="90"/>
    </row>
    <row r="1157" spans="1:12">
      <c r="A1157" s="65">
        <f t="shared" si="56"/>
        <v>2017</v>
      </c>
      <c r="B1157" s="123">
        <v>42704</v>
      </c>
      <c r="C1157" s="394">
        <v>78.36666666666666</v>
      </c>
      <c r="D1157" s="396">
        <f t="shared" si="55"/>
        <v>4.6631404958677685</v>
      </c>
      <c r="I1157" s="90"/>
      <c r="J1157" s="90"/>
      <c r="K1157" s="90"/>
      <c r="L1157" s="90"/>
    </row>
    <row r="1158" spans="1:12">
      <c r="A1158" s="65">
        <f t="shared" si="56"/>
        <v>2017</v>
      </c>
      <c r="B1158" s="123">
        <v>42735</v>
      </c>
      <c r="C1158" s="394">
        <v>156.80645161290323</v>
      </c>
      <c r="D1158" s="396">
        <f t="shared" si="55"/>
        <v>9.641652892561984</v>
      </c>
      <c r="I1158" s="90"/>
      <c r="J1158" s="90"/>
      <c r="K1158" s="90"/>
      <c r="L1158" s="90"/>
    </row>
    <row r="1159" spans="1:12">
      <c r="A1159" s="65">
        <f t="shared" si="56"/>
        <v>2017</v>
      </c>
      <c r="B1159" s="371">
        <v>42766</v>
      </c>
      <c r="C1159" s="394">
        <v>1776.0322580645161</v>
      </c>
      <c r="D1159" s="396">
        <f t="shared" si="55"/>
        <v>109.20396694214877</v>
      </c>
      <c r="I1159" s="90"/>
      <c r="J1159" s="90"/>
      <c r="K1159" s="90"/>
      <c r="L1159" s="90"/>
    </row>
    <row r="1160" spans="1:12">
      <c r="A1160" s="65">
        <f t="shared" si="56"/>
        <v>2017</v>
      </c>
      <c r="B1160" s="123">
        <v>42794</v>
      </c>
      <c r="C1160" s="394">
        <v>6360.4642857142853</v>
      </c>
      <c r="D1160" s="396">
        <f t="shared" si="55"/>
        <v>353.24231404958675</v>
      </c>
      <c r="I1160" s="90"/>
      <c r="J1160" s="90"/>
      <c r="K1160" s="90"/>
      <c r="L1160" s="90"/>
    </row>
    <row r="1161" spans="1:12">
      <c r="A1161" s="65">
        <f t="shared" si="56"/>
        <v>2017</v>
      </c>
      <c r="B1161" s="123">
        <v>42825</v>
      </c>
      <c r="C1161" s="394">
        <v>2078.0645161290322</v>
      </c>
      <c r="D1161" s="396">
        <f t="shared" si="55"/>
        <v>127.77520661157025</v>
      </c>
      <c r="I1161" s="90"/>
      <c r="J1161" s="90"/>
      <c r="K1161" s="90"/>
      <c r="L1161" s="90"/>
    </row>
    <row r="1162" spans="1:12">
      <c r="A1162" s="65">
        <f t="shared" si="56"/>
        <v>2017</v>
      </c>
      <c r="B1162" s="123">
        <v>42855</v>
      </c>
      <c r="C1162" s="394">
        <v>3042.5333333333333</v>
      </c>
      <c r="D1162" s="396">
        <f t="shared" si="55"/>
        <v>181.04330578512398</v>
      </c>
      <c r="I1162" s="90"/>
      <c r="J1162" s="90"/>
      <c r="K1162" s="90"/>
      <c r="L1162" s="90"/>
    </row>
    <row r="1163" spans="1:12">
      <c r="A1163" s="65">
        <f t="shared" si="56"/>
        <v>2017</v>
      </c>
      <c r="B1163" s="123">
        <v>42886</v>
      </c>
      <c r="C1163" s="394">
        <v>3991.2903225806454</v>
      </c>
      <c r="D1163" s="396">
        <f t="shared" si="55"/>
        <v>245.41487603305785</v>
      </c>
      <c r="I1163" s="90"/>
      <c r="J1163" s="90"/>
      <c r="K1163" s="90"/>
      <c r="L1163" s="90"/>
    </row>
    <row r="1164" spans="1:12">
      <c r="A1164" s="65">
        <f t="shared" si="56"/>
        <v>2017</v>
      </c>
      <c r="B1164" s="123">
        <v>42916</v>
      </c>
      <c r="C1164" s="394">
        <v>797.4</v>
      </c>
      <c r="D1164" s="396">
        <f t="shared" si="55"/>
        <v>47.448595041322314</v>
      </c>
      <c r="I1164" s="90"/>
      <c r="J1164" s="90"/>
      <c r="K1164" s="90"/>
      <c r="L1164" s="90"/>
    </row>
    <row r="1165" spans="1:12">
      <c r="A1165" s="65">
        <f t="shared" si="56"/>
        <v>2017</v>
      </c>
      <c r="B1165" s="123">
        <v>42947</v>
      </c>
      <c r="C1165" s="394">
        <v>132.25806451612902</v>
      </c>
      <c r="D1165" s="396">
        <f t="shared" si="55"/>
        <v>8.1322314049586772</v>
      </c>
      <c r="I1165" s="90"/>
      <c r="J1165" s="90"/>
      <c r="K1165" s="90"/>
      <c r="L1165" s="90"/>
    </row>
    <row r="1166" spans="1:12">
      <c r="A1166" s="65">
        <f t="shared" si="56"/>
        <v>2017</v>
      </c>
      <c r="B1166" s="123">
        <v>42978</v>
      </c>
      <c r="C1166" s="394">
        <v>81.096774193548384</v>
      </c>
      <c r="D1166" s="396">
        <f t="shared" si="55"/>
        <v>4.9864462809917356</v>
      </c>
      <c r="I1166" s="90"/>
      <c r="J1166" s="90"/>
      <c r="K1166" s="90"/>
      <c r="L1166" s="90"/>
    </row>
    <row r="1167" spans="1:12">
      <c r="A1167" s="65">
        <f t="shared" si="56"/>
        <v>2017</v>
      </c>
      <c r="B1167" s="371">
        <v>43008</v>
      </c>
      <c r="C1167" s="394">
        <v>700.5</v>
      </c>
      <c r="D1167" s="396">
        <f t="shared" si="55"/>
        <v>41.682644628099176</v>
      </c>
      <c r="I1167" s="90"/>
      <c r="J1167" s="90"/>
      <c r="K1167" s="90"/>
      <c r="L1167" s="90"/>
    </row>
    <row r="1168" spans="1:12">
      <c r="A1168" s="65">
        <f t="shared" si="56"/>
        <v>2018</v>
      </c>
      <c r="B1168" s="123">
        <v>43039</v>
      </c>
      <c r="C1168" s="394">
        <v>767.32258064516134</v>
      </c>
      <c r="D1168" s="396">
        <f t="shared" si="55"/>
        <v>47.180826446280989</v>
      </c>
      <c r="I1168" s="90"/>
      <c r="J1168" s="90"/>
      <c r="K1168" s="90"/>
      <c r="L1168" s="90"/>
    </row>
    <row r="1169" spans="1:12">
      <c r="A1169" s="65">
        <f t="shared" si="56"/>
        <v>2018</v>
      </c>
      <c r="B1169" s="123">
        <v>43069</v>
      </c>
      <c r="C1169" s="394">
        <v>1023</v>
      </c>
      <c r="D1169" s="396">
        <f t="shared" ref="D1169:D1215" si="57">IF(C1169&lt;&gt;-901,C1169*DAY(B1169)*24*60*60/(220*22*9*1000),-901)</f>
        <v>60.872727272727275</v>
      </c>
      <c r="I1169" s="90"/>
      <c r="J1169" s="90"/>
      <c r="K1169" s="90"/>
      <c r="L1169" s="90"/>
    </row>
    <row r="1170" spans="1:12">
      <c r="A1170" s="65">
        <f t="shared" si="56"/>
        <v>2018</v>
      </c>
      <c r="B1170" s="123">
        <v>43100</v>
      </c>
      <c r="C1170" s="394">
        <v>1128.0322580645161</v>
      </c>
      <c r="D1170" s="396">
        <f t="shared" si="57"/>
        <v>69.36</v>
      </c>
      <c r="I1170" s="90"/>
      <c r="J1170" s="90"/>
      <c r="K1170" s="90"/>
      <c r="L1170" s="90"/>
    </row>
    <row r="1171" spans="1:12">
      <c r="A1171" s="65">
        <f t="shared" si="56"/>
        <v>2018</v>
      </c>
      <c r="B1171" s="123">
        <v>43131</v>
      </c>
      <c r="C1171" s="394">
        <v>493.48387096774195</v>
      </c>
      <c r="D1171" s="396">
        <f t="shared" si="57"/>
        <v>30.343140495867768</v>
      </c>
      <c r="I1171" s="90"/>
      <c r="J1171" s="90"/>
      <c r="K1171" s="90"/>
      <c r="L1171" s="90"/>
    </row>
    <row r="1172" spans="1:12">
      <c r="A1172" s="65">
        <f t="shared" si="56"/>
        <v>2018</v>
      </c>
      <c r="B1172" s="123">
        <v>43159</v>
      </c>
      <c r="C1172" s="394">
        <v>96.285714285714292</v>
      </c>
      <c r="D1172" s="396">
        <f t="shared" si="57"/>
        <v>5.3474380165289253</v>
      </c>
      <c r="I1172" s="90"/>
      <c r="J1172" s="90"/>
      <c r="K1172" s="90"/>
      <c r="L1172" s="90"/>
    </row>
    <row r="1173" spans="1:12">
      <c r="A1173" s="65">
        <f t="shared" si="56"/>
        <v>2018</v>
      </c>
      <c r="B1173" s="123">
        <v>43190</v>
      </c>
      <c r="C1173" s="394">
        <v>318.83870967741933</v>
      </c>
      <c r="D1173" s="396">
        <f t="shared" si="57"/>
        <v>19.604628099173553</v>
      </c>
      <c r="I1173" s="90"/>
      <c r="J1173" s="90"/>
      <c r="K1173" s="90"/>
      <c r="L1173" s="90"/>
    </row>
    <row r="1174" spans="1:12">
      <c r="A1174" s="65">
        <f t="shared" si="56"/>
        <v>2018</v>
      </c>
      <c r="B1174" s="123">
        <v>43220</v>
      </c>
      <c r="C1174" s="394">
        <v>576.83333333333337</v>
      </c>
      <c r="D1174" s="396">
        <f t="shared" si="57"/>
        <v>34.323966942148758</v>
      </c>
      <c r="I1174" s="90"/>
      <c r="J1174" s="90"/>
      <c r="K1174" s="90"/>
      <c r="L1174" s="90"/>
    </row>
    <row r="1175" spans="1:12">
      <c r="A1175" s="65">
        <f t="shared" si="56"/>
        <v>2018</v>
      </c>
      <c r="B1175" s="371">
        <v>43251</v>
      </c>
      <c r="C1175" s="394">
        <v>294.80645161290323</v>
      </c>
      <c r="D1175" s="396">
        <f t="shared" si="57"/>
        <v>18.126942148760332</v>
      </c>
      <c r="I1175" s="90"/>
      <c r="J1175" s="90"/>
      <c r="K1175" s="90"/>
      <c r="L1175" s="90"/>
    </row>
    <row r="1176" spans="1:12">
      <c r="A1176" s="65">
        <f t="shared" si="56"/>
        <v>2018</v>
      </c>
      <c r="B1176" s="123">
        <v>43281</v>
      </c>
      <c r="C1176" s="394">
        <v>189.23333333333332</v>
      </c>
      <c r="D1176" s="396">
        <f t="shared" si="57"/>
        <v>11.260165289256198</v>
      </c>
      <c r="I1176" s="90"/>
      <c r="J1176" s="90"/>
      <c r="K1176" s="90"/>
      <c r="L1176" s="90"/>
    </row>
    <row r="1177" spans="1:12">
      <c r="A1177" s="65">
        <f t="shared" si="56"/>
        <v>2018</v>
      </c>
      <c r="B1177" s="123">
        <v>43312</v>
      </c>
      <c r="C1177" s="394">
        <v>96.193548387096769</v>
      </c>
      <c r="D1177" s="396">
        <f t="shared" si="57"/>
        <v>5.9147107438016526</v>
      </c>
      <c r="I1177" s="90"/>
      <c r="J1177" s="90"/>
      <c r="K1177" s="90"/>
      <c r="L1177" s="90"/>
    </row>
    <row r="1178" spans="1:12">
      <c r="A1178" s="65">
        <f t="shared" si="56"/>
        <v>2018</v>
      </c>
      <c r="B1178" s="123">
        <v>43343</v>
      </c>
      <c r="C1178" s="394">
        <v>76.838709677419359</v>
      </c>
      <c r="D1178" s="396">
        <f t="shared" si="57"/>
        <v>4.7246280991735539</v>
      </c>
      <c r="I1178" s="90"/>
      <c r="J1178" s="90"/>
      <c r="K1178" s="90"/>
      <c r="L1178" s="90"/>
    </row>
    <row r="1179" spans="1:12">
      <c r="A1179" s="65">
        <f t="shared" si="56"/>
        <v>2018</v>
      </c>
      <c r="B1179" s="123">
        <v>43373</v>
      </c>
      <c r="C1179" s="394">
        <v>76.099999999999994</v>
      </c>
      <c r="D1179" s="396">
        <f t="shared" si="57"/>
        <v>4.5282644628099176</v>
      </c>
      <c r="I1179" s="90"/>
      <c r="J1179" s="90"/>
      <c r="K1179" s="90"/>
      <c r="L1179" s="90"/>
    </row>
    <row r="1180" spans="1:12">
      <c r="A1180" s="65">
        <f t="shared" si="56"/>
        <v>2019</v>
      </c>
      <c r="B1180" s="123">
        <v>43404</v>
      </c>
      <c r="C1180" s="394">
        <v>75.609677419354838</v>
      </c>
      <c r="D1180" s="396">
        <f t="shared" si="57"/>
        <v>4.6490578512396699</v>
      </c>
      <c r="I1180" s="90"/>
      <c r="J1180" s="90"/>
      <c r="K1180" s="90"/>
      <c r="L1180" s="90"/>
    </row>
    <row r="1181" spans="1:12">
      <c r="A1181" s="65">
        <f t="shared" si="56"/>
        <v>2019</v>
      </c>
      <c r="B1181" s="123">
        <v>43434</v>
      </c>
      <c r="C1181" s="394">
        <v>74.223333333333343</v>
      </c>
      <c r="D1181" s="396">
        <f t="shared" si="57"/>
        <v>4.4165950413223136</v>
      </c>
      <c r="I1181" s="90"/>
      <c r="J1181" s="90"/>
      <c r="K1181" s="90"/>
      <c r="L1181" s="90"/>
    </row>
    <row r="1182" spans="1:12">
      <c r="A1182" s="65">
        <f t="shared" si="56"/>
        <v>2019</v>
      </c>
      <c r="B1182" s="123">
        <v>43465</v>
      </c>
      <c r="C1182" s="394">
        <v>73.619354838709668</v>
      </c>
      <c r="D1182" s="396">
        <f t="shared" si="57"/>
        <v>4.5266776859504123</v>
      </c>
      <c r="I1182" s="90"/>
      <c r="J1182" s="90"/>
      <c r="K1182" s="90"/>
      <c r="L1182" s="90"/>
    </row>
    <row r="1183" spans="1:12">
      <c r="A1183" s="65">
        <f t="shared" si="56"/>
        <v>2019</v>
      </c>
      <c r="B1183" s="371">
        <v>43496</v>
      </c>
      <c r="C1183" s="394">
        <v>74.699999999999974</v>
      </c>
      <c r="D1183" s="396">
        <f t="shared" si="57"/>
        <v>4.5931239669421471</v>
      </c>
      <c r="I1183" s="90"/>
      <c r="J1183" s="90"/>
      <c r="K1183" s="90"/>
      <c r="L1183" s="90"/>
    </row>
    <row r="1184" spans="1:12">
      <c r="A1184" s="65">
        <f t="shared" si="56"/>
        <v>2019</v>
      </c>
      <c r="B1184" s="123">
        <v>43524</v>
      </c>
      <c r="C1184" s="394">
        <v>356.59999999999997</v>
      </c>
      <c r="D1184" s="396">
        <f t="shared" si="57"/>
        <v>19.804561983471071</v>
      </c>
      <c r="I1184" s="90"/>
      <c r="J1184" s="90"/>
      <c r="K1184" s="90"/>
      <c r="L1184" s="90"/>
    </row>
    <row r="1185" spans="1:12">
      <c r="A1185" s="65">
        <f t="shared" si="56"/>
        <v>2019</v>
      </c>
      <c r="B1185" s="123">
        <v>43555</v>
      </c>
      <c r="C1185" s="394">
        <v>542.25806451612902</v>
      </c>
      <c r="D1185" s="396">
        <f t="shared" si="57"/>
        <v>33.342148760330581</v>
      </c>
      <c r="I1185" s="90"/>
      <c r="J1185" s="90"/>
      <c r="K1185" s="90"/>
      <c r="L1185" s="90"/>
    </row>
    <row r="1186" spans="1:12">
      <c r="A1186" s="65">
        <f t="shared" si="56"/>
        <v>2019</v>
      </c>
      <c r="B1186" s="123">
        <v>43585</v>
      </c>
      <c r="C1186" s="394">
        <v>399.4</v>
      </c>
      <c r="D1186" s="396">
        <f t="shared" si="57"/>
        <v>23.765950413223141</v>
      </c>
      <c r="I1186" s="90"/>
      <c r="J1186" s="90"/>
      <c r="K1186" s="90"/>
      <c r="L1186" s="90"/>
    </row>
    <row r="1187" spans="1:12">
      <c r="A1187" s="65">
        <f t="shared" si="56"/>
        <v>2019</v>
      </c>
      <c r="B1187" s="123">
        <v>43616</v>
      </c>
      <c r="C1187" s="394">
        <v>795.45161290322585</v>
      </c>
      <c r="D1187" s="396">
        <f t="shared" si="57"/>
        <v>48.910413223140495</v>
      </c>
      <c r="I1187" s="90"/>
      <c r="J1187" s="90"/>
      <c r="K1187" s="90"/>
      <c r="L1187" s="90"/>
    </row>
    <row r="1188" spans="1:12">
      <c r="A1188" s="65">
        <f t="shared" si="56"/>
        <v>2019</v>
      </c>
      <c r="B1188" s="123">
        <v>43646</v>
      </c>
      <c r="C1188" s="394">
        <v>1163.2</v>
      </c>
      <c r="D1188" s="396">
        <f t="shared" si="57"/>
        <v>69.215206611570252</v>
      </c>
      <c r="I1188" s="90"/>
      <c r="J1188" s="90"/>
      <c r="K1188" s="90"/>
      <c r="L1188" s="90"/>
    </row>
    <row r="1189" spans="1:12">
      <c r="A1189" s="65">
        <f t="shared" si="56"/>
        <v>2019</v>
      </c>
      <c r="B1189" s="123">
        <v>43677</v>
      </c>
      <c r="C1189" s="394">
        <v>101.32903225806452</v>
      </c>
      <c r="D1189" s="396">
        <f t="shared" si="57"/>
        <v>6.230479338842974</v>
      </c>
      <c r="I1189" s="90"/>
      <c r="J1189" s="90"/>
      <c r="K1189" s="90"/>
      <c r="L1189" s="90"/>
    </row>
    <row r="1190" spans="1:12">
      <c r="A1190" s="65">
        <f t="shared" si="56"/>
        <v>2019</v>
      </c>
      <c r="B1190" s="123">
        <v>43708</v>
      </c>
      <c r="C1190" s="394">
        <v>77.148387096774201</v>
      </c>
      <c r="D1190" s="396">
        <f t="shared" si="57"/>
        <v>4.7436694214876036</v>
      </c>
      <c r="I1190" s="90"/>
      <c r="J1190" s="90"/>
      <c r="K1190" s="90"/>
      <c r="L1190" s="90"/>
    </row>
    <row r="1191" spans="1:12">
      <c r="A1191" s="65">
        <f t="shared" si="56"/>
        <v>2019</v>
      </c>
      <c r="B1191" s="371">
        <v>43738</v>
      </c>
      <c r="C1191" s="394">
        <v>78.393333333333331</v>
      </c>
      <c r="D1191" s="396">
        <f t="shared" si="57"/>
        <v>4.6647272727272728</v>
      </c>
      <c r="I1191" s="90"/>
      <c r="J1191" s="90"/>
      <c r="K1191" s="90"/>
      <c r="L1191" s="90"/>
    </row>
    <row r="1192" spans="1:12">
      <c r="A1192" s="65">
        <f t="shared" si="56"/>
        <v>2020</v>
      </c>
      <c r="B1192" s="123">
        <v>43769</v>
      </c>
      <c r="C1192" s="394">
        <v>101.46129032258065</v>
      </c>
      <c r="D1192" s="396">
        <f t="shared" si="57"/>
        <v>6.2386115702479357</v>
      </c>
      <c r="I1192" s="90"/>
      <c r="J1192" s="90"/>
      <c r="K1192" s="90"/>
      <c r="L1192" s="90"/>
    </row>
    <row r="1193" spans="1:12">
      <c r="A1193" s="65">
        <f t="shared" si="56"/>
        <v>2020</v>
      </c>
      <c r="B1193" s="123">
        <v>43799</v>
      </c>
      <c r="C1193" s="394">
        <v>391</v>
      </c>
      <c r="D1193" s="396">
        <f t="shared" si="57"/>
        <v>23.26611570247934</v>
      </c>
      <c r="I1193" s="90"/>
      <c r="J1193" s="90"/>
      <c r="K1193" s="90"/>
      <c r="L1193" s="90"/>
    </row>
    <row r="1194" spans="1:12">
      <c r="A1194" s="65">
        <f t="shared" si="56"/>
        <v>2020</v>
      </c>
      <c r="B1194" s="123">
        <v>43830</v>
      </c>
      <c r="C1194" s="394">
        <v>580.16129032258061</v>
      </c>
      <c r="D1194" s="396">
        <f t="shared" si="57"/>
        <v>35.672727272727272</v>
      </c>
      <c r="I1194" s="90"/>
      <c r="J1194" s="90"/>
      <c r="K1194" s="90"/>
      <c r="L1194" s="90"/>
    </row>
    <row r="1195" spans="1:12">
      <c r="A1195" s="65">
        <f t="shared" si="56"/>
        <v>2020</v>
      </c>
      <c r="B1195" s="123">
        <v>43861</v>
      </c>
      <c r="C1195" s="394">
        <v>447.96774193548384</v>
      </c>
      <c r="D1195" s="396">
        <f t="shared" si="57"/>
        <v>27.544462809917356</v>
      </c>
      <c r="I1195" s="90"/>
      <c r="J1195" s="90"/>
      <c r="K1195" s="90"/>
      <c r="L1195" s="90"/>
    </row>
    <row r="1196" spans="1:12">
      <c r="A1196" s="65">
        <f t="shared" si="56"/>
        <v>2020</v>
      </c>
      <c r="B1196" s="123">
        <v>43890</v>
      </c>
      <c r="C1196" s="394">
        <v>375.93103448275861</v>
      </c>
      <c r="D1196" s="396">
        <f t="shared" si="57"/>
        <v>21.623801652892563</v>
      </c>
      <c r="I1196" s="90"/>
      <c r="J1196" s="90"/>
      <c r="K1196" s="90"/>
      <c r="L1196" s="90"/>
    </row>
    <row r="1197" spans="1:12">
      <c r="A1197" s="65">
        <f t="shared" si="56"/>
        <v>2020</v>
      </c>
      <c r="B1197" s="123">
        <v>43921</v>
      </c>
      <c r="C1197" s="394">
        <v>524.87096774193549</v>
      </c>
      <c r="D1197" s="396">
        <f t="shared" si="57"/>
        <v>32.27305785123967</v>
      </c>
      <c r="I1197" s="90"/>
      <c r="J1197" s="90"/>
      <c r="K1197" s="90"/>
      <c r="L1197" s="90"/>
    </row>
    <row r="1198" spans="1:12">
      <c r="A1198" s="65">
        <f t="shared" si="56"/>
        <v>2020</v>
      </c>
      <c r="B1198" s="123">
        <v>43951</v>
      </c>
      <c r="C1198" s="394">
        <v>468.1</v>
      </c>
      <c r="D1198" s="396">
        <f t="shared" si="57"/>
        <v>27.853884297520661</v>
      </c>
      <c r="I1198" s="90"/>
      <c r="J1198" s="90"/>
      <c r="K1198" s="90"/>
      <c r="L1198" s="90"/>
    </row>
    <row r="1199" spans="1:12">
      <c r="A1199" s="65">
        <f t="shared" si="56"/>
        <v>2020</v>
      </c>
      <c r="B1199" s="371">
        <v>43982</v>
      </c>
      <c r="C1199" s="394">
        <v>149.61290322580646</v>
      </c>
      <c r="D1199" s="396">
        <f t="shared" si="57"/>
        <v>9.199338842975207</v>
      </c>
      <c r="I1199" s="90"/>
      <c r="J1199" s="90"/>
      <c r="K1199" s="90"/>
      <c r="L1199" s="90"/>
    </row>
    <row r="1200" spans="1:12">
      <c r="A1200" s="65">
        <f t="shared" si="56"/>
        <v>2020</v>
      </c>
      <c r="B1200" s="123">
        <v>44012</v>
      </c>
      <c r="C1200" s="394">
        <v>99.916666666666671</v>
      </c>
      <c r="D1200" s="396">
        <f t="shared" si="57"/>
        <v>5.9454545454545453</v>
      </c>
      <c r="I1200" s="90"/>
      <c r="J1200" s="90"/>
      <c r="K1200" s="90"/>
      <c r="L1200" s="90"/>
    </row>
    <row r="1201" spans="1:12">
      <c r="A1201" s="65">
        <f t="shared" si="56"/>
        <v>2020</v>
      </c>
      <c r="B1201" s="123">
        <v>44043</v>
      </c>
      <c r="C1201" s="394">
        <v>98.880645161290346</v>
      </c>
      <c r="D1201" s="396">
        <f t="shared" si="57"/>
        <v>6.0799338842975219</v>
      </c>
      <c r="I1201" s="90"/>
      <c r="J1201" s="90"/>
      <c r="K1201" s="90"/>
      <c r="L1201" s="90"/>
    </row>
    <row r="1202" spans="1:12">
      <c r="A1202" s="65">
        <f t="shared" si="56"/>
        <v>2020</v>
      </c>
      <c r="B1202" s="123">
        <v>44074</v>
      </c>
      <c r="C1202" s="394">
        <v>81.287096774193571</v>
      </c>
      <c r="D1202" s="396">
        <f t="shared" si="57"/>
        <v>4.9981487603305803</v>
      </c>
      <c r="I1202" s="90"/>
      <c r="J1202" s="90"/>
      <c r="K1202" s="90"/>
      <c r="L1202" s="90"/>
    </row>
    <row r="1203" spans="1:12">
      <c r="A1203" s="65">
        <f t="shared" si="56"/>
        <v>2020</v>
      </c>
      <c r="B1203" s="123">
        <v>44104</v>
      </c>
      <c r="C1203" s="394">
        <v>69.413333333333341</v>
      </c>
      <c r="D1203" s="396">
        <f t="shared" si="57"/>
        <v>4.1303801652892567</v>
      </c>
      <c r="I1203" s="90"/>
      <c r="J1203" s="90"/>
      <c r="K1203" s="90"/>
      <c r="L1203" s="90"/>
    </row>
    <row r="1204" spans="1:12">
      <c r="A1204" s="65">
        <f t="shared" si="56"/>
        <v>2021</v>
      </c>
      <c r="B1204" s="123">
        <v>44135</v>
      </c>
      <c r="C1204" s="394">
        <v>64.396774193548396</v>
      </c>
      <c r="D1204" s="396">
        <f t="shared" si="57"/>
        <v>3.9596033057851248</v>
      </c>
      <c r="I1204" s="90"/>
      <c r="J1204" s="90"/>
      <c r="K1204" s="90"/>
      <c r="L1204" s="90"/>
    </row>
    <row r="1205" spans="1:12">
      <c r="A1205" s="65">
        <f t="shared" si="56"/>
        <v>2021</v>
      </c>
      <c r="B1205" s="123">
        <v>44165</v>
      </c>
      <c r="C1205" s="394">
        <v>70.016666666666652</v>
      </c>
      <c r="D1205" s="396">
        <f t="shared" si="57"/>
        <v>4.1662809917355359</v>
      </c>
      <c r="I1205" s="90"/>
      <c r="J1205" s="90"/>
      <c r="K1205" s="90"/>
      <c r="L1205" s="90"/>
    </row>
    <row r="1206" spans="1:12">
      <c r="A1206" s="65">
        <f t="shared" si="56"/>
        <v>2021</v>
      </c>
      <c r="B1206" s="123">
        <v>44196</v>
      </c>
      <c r="C1206" s="394">
        <v>69.506451612903234</v>
      </c>
      <c r="D1206" s="396">
        <f t="shared" si="57"/>
        <v>4.2737851239669418</v>
      </c>
      <c r="I1206" s="90"/>
      <c r="J1206" s="90"/>
      <c r="K1206" s="90"/>
      <c r="L1206" s="90"/>
    </row>
    <row r="1207" spans="1:12">
      <c r="A1207" s="65">
        <f t="shared" si="56"/>
        <v>2021</v>
      </c>
      <c r="B1207" s="371">
        <v>44227</v>
      </c>
      <c r="C1207" s="394">
        <v>70.241935483870947</v>
      </c>
      <c r="D1207" s="396">
        <f t="shared" si="57"/>
        <v>4.3190082644628083</v>
      </c>
      <c r="I1207" s="90"/>
      <c r="J1207" s="90"/>
      <c r="K1207" s="90"/>
      <c r="L1207" s="90"/>
    </row>
    <row r="1208" spans="1:12">
      <c r="A1208" s="65">
        <f t="shared" ref="A1208:A1215" si="58">IF(MONTH(B1208)&gt;9,YEAR(B1208)+1,YEAR(B1208))</f>
        <v>2021</v>
      </c>
      <c r="B1208" s="123">
        <v>44255</v>
      </c>
      <c r="C1208" s="394">
        <v>71.639285714285705</v>
      </c>
      <c r="D1208" s="396">
        <f t="shared" si="57"/>
        <v>3.9786446280991727</v>
      </c>
      <c r="I1208" s="90"/>
      <c r="J1208" s="90"/>
      <c r="K1208" s="90"/>
      <c r="L1208" s="90"/>
    </row>
    <row r="1209" spans="1:12">
      <c r="A1209" s="65">
        <f t="shared" si="58"/>
        <v>2021</v>
      </c>
      <c r="B1209" s="123">
        <v>44286</v>
      </c>
      <c r="C1209" s="394">
        <v>110.29032258064517</v>
      </c>
      <c r="D1209" s="396">
        <f t="shared" si="57"/>
        <v>6.7814876033057852</v>
      </c>
      <c r="I1209" s="90"/>
      <c r="J1209" s="90"/>
      <c r="K1209" s="90"/>
      <c r="L1209" s="90"/>
    </row>
    <row r="1210" spans="1:12">
      <c r="A1210" s="65">
        <f t="shared" si="58"/>
        <v>2021</v>
      </c>
      <c r="B1210" s="123">
        <v>44316</v>
      </c>
      <c r="C1210" s="394">
        <v>159.19999999999999</v>
      </c>
      <c r="D1210" s="396">
        <f t="shared" si="57"/>
        <v>9.4730578512396697</v>
      </c>
      <c r="I1210" s="90"/>
      <c r="J1210" s="90"/>
      <c r="K1210" s="90"/>
      <c r="L1210" s="90"/>
    </row>
    <row r="1211" spans="1:12">
      <c r="A1211" s="65">
        <f t="shared" si="58"/>
        <v>2021</v>
      </c>
      <c r="B1211" s="123">
        <v>44347</v>
      </c>
      <c r="C1211" s="394">
        <v>138.51612903225808</v>
      </c>
      <c r="D1211" s="396">
        <f t="shared" si="57"/>
        <v>8.5170247933884298</v>
      </c>
      <c r="I1211" s="90"/>
      <c r="J1211" s="90"/>
      <c r="K1211" s="90"/>
      <c r="L1211" s="90"/>
    </row>
    <row r="1212" spans="1:12">
      <c r="A1212" s="65">
        <f t="shared" si="58"/>
        <v>2021</v>
      </c>
      <c r="B1212" s="123">
        <v>44377</v>
      </c>
      <c r="C1212" s="394">
        <v>100.13000000000001</v>
      </c>
      <c r="D1212" s="396">
        <f t="shared" si="57"/>
        <v>5.9581487603305785</v>
      </c>
      <c r="I1212" s="90"/>
      <c r="J1212" s="90"/>
      <c r="K1212" s="90"/>
      <c r="L1212" s="90"/>
    </row>
    <row r="1213" spans="1:12">
      <c r="A1213" s="65">
        <f t="shared" si="58"/>
        <v>2021</v>
      </c>
      <c r="B1213" s="123">
        <v>44408</v>
      </c>
      <c r="C1213" s="394">
        <v>85.222580645161301</v>
      </c>
      <c r="D1213" s="396">
        <f t="shared" si="57"/>
        <v>5.2401322314049601</v>
      </c>
      <c r="I1213" s="90"/>
      <c r="J1213" s="90"/>
      <c r="K1213" s="90"/>
      <c r="L1213" s="90"/>
    </row>
    <row r="1214" spans="1:12">
      <c r="A1214" s="65">
        <f t="shared" si="58"/>
        <v>2021</v>
      </c>
      <c r="B1214" s="123">
        <v>44439</v>
      </c>
      <c r="C1214" s="394">
        <v>69.438709677419368</v>
      </c>
      <c r="D1214" s="396">
        <f t="shared" si="57"/>
        <v>4.2696198347107446</v>
      </c>
      <c r="I1214" s="90"/>
      <c r="J1214" s="90"/>
      <c r="K1214" s="90"/>
      <c r="L1214" s="90"/>
    </row>
    <row r="1215" spans="1:12">
      <c r="A1215" s="65">
        <f t="shared" si="58"/>
        <v>2021</v>
      </c>
      <c r="B1215" s="125">
        <v>44469</v>
      </c>
      <c r="C1215" s="397">
        <v>70.11666666666666</v>
      </c>
      <c r="D1215" s="348">
        <f t="shared" si="57"/>
        <v>4.1722314049586773</v>
      </c>
      <c r="I1215" s="90"/>
      <c r="J1215" s="90"/>
      <c r="K1215" s="90"/>
      <c r="L1215" s="90"/>
    </row>
    <row r="1216" spans="1:12">
      <c r="I1216" s="90"/>
      <c r="J1216" s="90"/>
      <c r="K1216" s="90"/>
      <c r="L1216" s="90"/>
    </row>
    <row r="1217" spans="9:12">
      <c r="I1217" s="90"/>
      <c r="J1217" s="90"/>
      <c r="K1217" s="90"/>
      <c r="L1217" s="90"/>
    </row>
    <row r="1218" spans="9:12">
      <c r="I1218" s="90"/>
      <c r="J1218" s="90"/>
      <c r="K1218" s="90"/>
      <c r="L1218" s="90"/>
    </row>
    <row r="1219" spans="9:12">
      <c r="I1219" s="90"/>
      <c r="J1219" s="90"/>
      <c r="K1219" s="90"/>
      <c r="L1219" s="90"/>
    </row>
    <row r="1220" spans="9:12">
      <c r="I1220" s="90"/>
      <c r="J1220" s="90"/>
      <c r="K1220" s="90"/>
      <c r="L1220" s="90"/>
    </row>
    <row r="1221" spans="9:12">
      <c r="I1221" s="90"/>
      <c r="J1221" s="90"/>
      <c r="K1221" s="90"/>
      <c r="L1221" s="90"/>
    </row>
    <row r="1222" spans="9:12">
      <c r="I1222" s="90"/>
      <c r="J1222" s="90"/>
      <c r="K1222" s="90"/>
      <c r="L1222" s="90"/>
    </row>
    <row r="1223" spans="9:12">
      <c r="I1223" s="90"/>
      <c r="J1223" s="90"/>
      <c r="K1223" s="90"/>
      <c r="L1223" s="90"/>
    </row>
    <row r="1224" spans="9:12">
      <c r="I1224" s="90"/>
      <c r="J1224" s="90"/>
      <c r="K1224" s="90"/>
      <c r="L1224" s="90"/>
    </row>
    <row r="1225" spans="9:12">
      <c r="I1225" s="90"/>
      <c r="J1225" s="90"/>
      <c r="K1225" s="90"/>
      <c r="L1225" s="90"/>
    </row>
    <row r="1226" spans="9:12">
      <c r="I1226" s="90"/>
      <c r="J1226" s="90"/>
      <c r="K1226" s="90"/>
      <c r="L1226" s="90"/>
    </row>
    <row r="1227" spans="9:12">
      <c r="I1227" s="90"/>
      <c r="J1227" s="90"/>
      <c r="K1227" s="90"/>
      <c r="L1227" s="90"/>
    </row>
    <row r="1228" spans="9:12">
      <c r="I1228" s="90"/>
      <c r="J1228" s="90"/>
      <c r="K1228" s="90"/>
      <c r="L1228" s="90"/>
    </row>
    <row r="1229" spans="9:12">
      <c r="I1229" s="90"/>
      <c r="J1229" s="90"/>
      <c r="K1229" s="90"/>
      <c r="L1229" s="90"/>
    </row>
    <row r="1230" spans="9:12">
      <c r="I1230" s="90"/>
      <c r="J1230" s="90"/>
      <c r="K1230" s="90"/>
      <c r="L1230" s="90"/>
    </row>
    <row r="1231" spans="9:12">
      <c r="I1231" s="90"/>
      <c r="J1231" s="90"/>
      <c r="K1231" s="90"/>
      <c r="L1231" s="90"/>
    </row>
    <row r="1232" spans="9:12">
      <c r="I1232" s="90"/>
      <c r="J1232" s="90"/>
      <c r="K1232" s="90"/>
      <c r="L1232" s="90"/>
    </row>
  </sheetData>
  <mergeCells count="6">
    <mergeCell ref="AH14:AH15"/>
    <mergeCell ref="F14:F15"/>
    <mergeCell ref="G14:R14"/>
    <mergeCell ref="S14:S15"/>
    <mergeCell ref="U14:U15"/>
    <mergeCell ref="V14:AG14"/>
  </mergeCells>
  <conditionalFormatting sqref="C16:D1106">
    <cfRule type="cellIs" dxfId="37" priority="15" operator="equal">
      <formula>-901</formula>
    </cfRule>
  </conditionalFormatting>
  <conditionalFormatting sqref="C580:C1106">
    <cfRule type="cellIs" dxfId="36" priority="14" operator="equal">
      <formula>-901</formula>
    </cfRule>
  </conditionalFormatting>
  <conditionalFormatting sqref="D1108:D1215">
    <cfRule type="cellIs" dxfId="35" priority="13" operator="equal">
      <formula>-901</formula>
    </cfRule>
  </conditionalFormatting>
  <conditionalFormatting sqref="C1108:C1130">
    <cfRule type="cellIs" dxfId="34" priority="12" operator="equal">
      <formula>-901</formula>
    </cfRule>
  </conditionalFormatting>
  <conditionalFormatting sqref="C1108:C1130">
    <cfRule type="cellIs" dxfId="33" priority="11" operator="equal">
      <formula>-901</formula>
    </cfRule>
  </conditionalFormatting>
  <conditionalFormatting sqref="C1107:D1107">
    <cfRule type="cellIs" dxfId="32" priority="10" operator="equal">
      <formula>-901</formula>
    </cfRule>
  </conditionalFormatting>
  <conditionalFormatting sqref="C1107">
    <cfRule type="cellIs" dxfId="31" priority="9" operator="equal">
      <formula>-901</formula>
    </cfRule>
  </conditionalFormatting>
  <conditionalFormatting sqref="G16:R115">
    <cfRule type="cellIs" dxfId="30" priority="8" operator="equal">
      <formula>-901</formula>
    </cfRule>
  </conditionalFormatting>
  <conditionalFormatting sqref="V16:AG115">
    <cfRule type="cellIs" dxfId="29" priority="7" operator="equal">
      <formula>-901</formula>
    </cfRule>
  </conditionalFormatting>
  <conditionalFormatting sqref="C1131:C1143">
    <cfRule type="cellIs" dxfId="28" priority="2" operator="equal">
      <formula>-901</formula>
    </cfRule>
  </conditionalFormatting>
  <conditionalFormatting sqref="C1131:C1143">
    <cfRule type="cellIs" dxfId="27" priority="1" operator="equal">
      <formula>-901</formula>
    </cfRule>
  </conditionalFormatting>
  <pageMargins left="0.75" right="0.75" top="1" bottom="1" header="0.5" footer="0.5"/>
  <pageSetup orientation="portrait" horizontalDpi="1200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N1232"/>
  <sheetViews>
    <sheetView zoomScale="80" zoomScaleNormal="80" workbookViewId="0"/>
  </sheetViews>
  <sheetFormatPr defaultColWidth="9.1640625" defaultRowHeight="12.3"/>
  <cols>
    <col min="1" max="1" width="9.1640625" style="55"/>
    <col min="2" max="2" width="13.5546875" style="55" customWidth="1"/>
    <col min="3" max="18" width="9.1640625" style="55"/>
    <col min="19" max="19" width="9.71875" style="55" customWidth="1"/>
    <col min="20" max="35" width="9.1640625" style="55"/>
    <col min="36" max="36" width="9.71875" style="55" customWidth="1"/>
    <col min="37" max="37" width="9.1640625" style="55"/>
    <col min="38" max="40" width="11.71875" style="55" customWidth="1"/>
    <col min="41" max="16384" width="9.1640625" style="55"/>
  </cols>
  <sheetData>
    <row r="1" spans="1:40" ht="17.100000000000001">
      <c r="A1" s="128" t="s">
        <v>149</v>
      </c>
      <c r="N1" s="56"/>
      <c r="U1" s="54"/>
      <c r="AC1" s="56"/>
      <c r="AL1" s="57"/>
      <c r="AM1" s="58"/>
      <c r="AN1" s="58"/>
    </row>
    <row r="2" spans="1:40">
      <c r="A2" s="62" t="s">
        <v>150</v>
      </c>
      <c r="U2" s="59"/>
      <c r="AL2" s="60"/>
      <c r="AM2" s="58"/>
      <c r="AN2" s="58"/>
    </row>
    <row r="3" spans="1:40">
      <c r="A3" s="62" t="s">
        <v>151</v>
      </c>
      <c r="U3" s="59"/>
      <c r="AL3" s="60"/>
      <c r="AM3" s="58"/>
      <c r="AN3" s="58"/>
    </row>
    <row r="4" spans="1:40">
      <c r="A4" s="62" t="s">
        <v>152</v>
      </c>
      <c r="U4" s="59"/>
      <c r="AL4" s="60"/>
      <c r="AM4" s="61"/>
      <c r="AN4" s="61"/>
    </row>
    <row r="5" spans="1:40">
      <c r="A5" s="62" t="s">
        <v>153</v>
      </c>
      <c r="U5" s="59"/>
      <c r="AL5" s="60"/>
      <c r="AM5" s="58"/>
      <c r="AN5" s="58"/>
    </row>
    <row r="6" spans="1:40">
      <c r="A6" s="62" t="s">
        <v>154</v>
      </c>
      <c r="U6" s="59"/>
      <c r="AL6" s="60"/>
      <c r="AM6" s="58"/>
      <c r="AN6" s="58"/>
    </row>
    <row r="7" spans="1:40">
      <c r="A7" s="62"/>
      <c r="U7" s="59"/>
      <c r="AL7" s="60"/>
      <c r="AM7" s="58"/>
      <c r="AN7" s="58"/>
    </row>
    <row r="8" spans="1:40">
      <c r="A8" s="63" t="s">
        <v>155</v>
      </c>
      <c r="B8" s="64"/>
      <c r="C8" s="64"/>
      <c r="U8" s="59"/>
      <c r="AL8" s="60"/>
      <c r="AM8" s="58"/>
      <c r="AN8" s="58"/>
    </row>
    <row r="9" spans="1:40">
      <c r="A9" s="63" t="s">
        <v>132</v>
      </c>
      <c r="B9" s="64"/>
      <c r="C9" s="64"/>
      <c r="U9" s="59"/>
      <c r="AL9" s="60"/>
      <c r="AM9" s="58"/>
      <c r="AN9" s="58"/>
    </row>
    <row r="10" spans="1:40">
      <c r="A10" s="63" t="s">
        <v>146</v>
      </c>
      <c r="B10" s="126">
        <v>1888</v>
      </c>
      <c r="C10" s="64" t="s">
        <v>147</v>
      </c>
      <c r="U10" s="59"/>
      <c r="AL10" s="60"/>
      <c r="AM10" s="58"/>
      <c r="AN10" s="58"/>
    </row>
    <row r="11" spans="1:40">
      <c r="A11" s="62"/>
      <c r="U11" s="59"/>
      <c r="AL11" s="60"/>
      <c r="AM11" s="58"/>
      <c r="AN11" s="58"/>
    </row>
    <row r="12" spans="1:40">
      <c r="A12" s="62"/>
      <c r="G12" s="65">
        <v>1</v>
      </c>
      <c r="H12" s="65">
        <v>2</v>
      </c>
      <c r="I12" s="65">
        <v>3</v>
      </c>
      <c r="J12" s="65">
        <v>4</v>
      </c>
      <c r="K12" s="65">
        <v>5</v>
      </c>
      <c r="L12" s="65">
        <v>6</v>
      </c>
      <c r="M12" s="65">
        <v>7</v>
      </c>
      <c r="N12" s="65">
        <v>8</v>
      </c>
      <c r="O12" s="65">
        <v>9</v>
      </c>
      <c r="P12" s="65">
        <v>10</v>
      </c>
      <c r="Q12" s="65">
        <v>11</v>
      </c>
      <c r="R12" s="65">
        <v>12</v>
      </c>
      <c r="U12" s="59"/>
      <c r="V12" s="65">
        <v>1</v>
      </c>
      <c r="W12" s="65">
        <v>2</v>
      </c>
      <c r="X12" s="65">
        <v>3</v>
      </c>
      <c r="Y12" s="65">
        <v>4</v>
      </c>
      <c r="Z12" s="65">
        <v>5</v>
      </c>
      <c r="AA12" s="65">
        <v>6</v>
      </c>
      <c r="AB12" s="65">
        <v>7</v>
      </c>
      <c r="AC12" s="65">
        <v>8</v>
      </c>
      <c r="AD12" s="65">
        <v>9</v>
      </c>
      <c r="AE12" s="65">
        <v>10</v>
      </c>
      <c r="AF12" s="65">
        <v>11</v>
      </c>
      <c r="AG12" s="65">
        <v>12</v>
      </c>
      <c r="AL12" s="60"/>
      <c r="AM12" s="58"/>
      <c r="AN12" s="58"/>
    </row>
    <row r="13" spans="1:40">
      <c r="F13" s="59"/>
      <c r="G13" s="65">
        <v>31</v>
      </c>
      <c r="H13" s="65">
        <v>30</v>
      </c>
      <c r="I13" s="65">
        <v>31</v>
      </c>
      <c r="J13" s="65">
        <v>31</v>
      </c>
      <c r="K13" s="66">
        <v>28</v>
      </c>
      <c r="L13" s="65">
        <v>31</v>
      </c>
      <c r="M13" s="65">
        <v>30</v>
      </c>
      <c r="N13" s="65">
        <v>31</v>
      </c>
      <c r="O13" s="65">
        <v>30</v>
      </c>
      <c r="P13" s="65">
        <v>31</v>
      </c>
      <c r="Q13" s="65">
        <v>31</v>
      </c>
      <c r="R13" s="65">
        <v>30</v>
      </c>
      <c r="U13" s="59"/>
      <c r="V13" s="65">
        <v>31</v>
      </c>
      <c r="W13" s="65">
        <v>30</v>
      </c>
      <c r="X13" s="65">
        <v>31</v>
      </c>
      <c r="Y13" s="65">
        <v>31</v>
      </c>
      <c r="Z13" s="66" t="s">
        <v>115</v>
      </c>
      <c r="AA13" s="65">
        <v>31</v>
      </c>
      <c r="AB13" s="65">
        <v>30</v>
      </c>
      <c r="AC13" s="65">
        <v>31</v>
      </c>
      <c r="AD13" s="65">
        <v>30</v>
      </c>
      <c r="AE13" s="65">
        <v>31</v>
      </c>
      <c r="AF13" s="65">
        <v>31</v>
      </c>
      <c r="AG13" s="65">
        <v>30</v>
      </c>
      <c r="AL13" s="60"/>
      <c r="AM13" s="58"/>
      <c r="AN13" s="58"/>
    </row>
    <row r="14" spans="1:40" ht="15" customHeight="1">
      <c r="B14" s="129" t="str">
        <f>IF(SUM(S16:S109)&lt;&gt;SUM(AH16:AH109),"Error","")</f>
        <v/>
      </c>
      <c r="F14" s="500" t="s">
        <v>50</v>
      </c>
      <c r="G14" s="503" t="s">
        <v>116</v>
      </c>
      <c r="H14" s="504"/>
      <c r="I14" s="504"/>
      <c r="J14" s="504"/>
      <c r="K14" s="504"/>
      <c r="L14" s="504"/>
      <c r="M14" s="504"/>
      <c r="N14" s="504"/>
      <c r="O14" s="504"/>
      <c r="P14" s="504"/>
      <c r="Q14" s="504"/>
      <c r="R14" s="505"/>
      <c r="S14" s="500" t="s">
        <v>117</v>
      </c>
      <c r="U14" s="500" t="s">
        <v>50</v>
      </c>
      <c r="V14" s="503" t="s">
        <v>118</v>
      </c>
      <c r="W14" s="504"/>
      <c r="X14" s="504"/>
      <c r="Y14" s="504"/>
      <c r="Z14" s="504"/>
      <c r="AA14" s="504"/>
      <c r="AB14" s="504"/>
      <c r="AC14" s="504"/>
      <c r="AD14" s="504"/>
      <c r="AE14" s="504"/>
      <c r="AF14" s="504"/>
      <c r="AG14" s="505"/>
      <c r="AH14" s="500" t="s">
        <v>117</v>
      </c>
      <c r="AI14" s="67"/>
      <c r="AJ14" s="68"/>
      <c r="AL14" s="60"/>
      <c r="AM14" s="58"/>
      <c r="AN14" s="58"/>
    </row>
    <row r="15" spans="1:40">
      <c r="B15" s="69"/>
      <c r="C15" s="70" t="s">
        <v>119</v>
      </c>
      <c r="D15" s="71" t="s">
        <v>53</v>
      </c>
      <c r="F15" s="502"/>
      <c r="G15" s="72" t="s">
        <v>54</v>
      </c>
      <c r="H15" s="73" t="s">
        <v>55</v>
      </c>
      <c r="I15" s="73" t="s">
        <v>56</v>
      </c>
      <c r="J15" s="73" t="s">
        <v>57</v>
      </c>
      <c r="K15" s="73" t="s">
        <v>58</v>
      </c>
      <c r="L15" s="73" t="s">
        <v>59</v>
      </c>
      <c r="M15" s="73" t="s">
        <v>60</v>
      </c>
      <c r="N15" s="73" t="s">
        <v>61</v>
      </c>
      <c r="O15" s="73" t="s">
        <v>62</v>
      </c>
      <c r="P15" s="73" t="s">
        <v>63</v>
      </c>
      <c r="Q15" s="73" t="s">
        <v>64</v>
      </c>
      <c r="R15" s="74" t="s">
        <v>65</v>
      </c>
      <c r="S15" s="501"/>
      <c r="U15" s="502"/>
      <c r="V15" s="72" t="s">
        <v>54</v>
      </c>
      <c r="W15" s="73" t="s">
        <v>55</v>
      </c>
      <c r="X15" s="73" t="s">
        <v>56</v>
      </c>
      <c r="Y15" s="73" t="s">
        <v>57</v>
      </c>
      <c r="Z15" s="73" t="s">
        <v>58</v>
      </c>
      <c r="AA15" s="73" t="s">
        <v>59</v>
      </c>
      <c r="AB15" s="73" t="s">
        <v>60</v>
      </c>
      <c r="AC15" s="73" t="s">
        <v>61</v>
      </c>
      <c r="AD15" s="73" t="s">
        <v>62</v>
      </c>
      <c r="AE15" s="73" t="s">
        <v>63</v>
      </c>
      <c r="AF15" s="73" t="s">
        <v>64</v>
      </c>
      <c r="AG15" s="74" t="s">
        <v>65</v>
      </c>
      <c r="AH15" s="501"/>
      <c r="AI15" s="68"/>
      <c r="AJ15" s="75"/>
    </row>
    <row r="16" spans="1:40">
      <c r="A16" s="65">
        <f>IF(MONTH(B16)&gt;9,YEAR(B16)+1,YEAR(B16))</f>
        <v>1922</v>
      </c>
      <c r="B16" s="76">
        <v>7975</v>
      </c>
      <c r="C16" s="77">
        <f>IF(D16=-901,-901,D16*220*22*9*1000/(24*60*60*DAY(B16)))</f>
        <v>230.94086021505376</v>
      </c>
      <c r="D16" s="78">
        <v>14.2</v>
      </c>
      <c r="E16" s="65">
        <v>28</v>
      </c>
      <c r="F16" s="79">
        <v>1922</v>
      </c>
      <c r="G16" s="80">
        <f>INDEX($C$16:$C$2000,($F16-1922)*12+G$12,1)</f>
        <v>230.94086021505376</v>
      </c>
      <c r="H16" s="80">
        <f t="shared" ref="H16:R31" si="0">INDEX($C$16:$C$2000,($F16-1922)*12+H$12,1)</f>
        <v>652.05555555555554</v>
      </c>
      <c r="I16" s="80">
        <f t="shared" si="0"/>
        <v>2130.510752688172</v>
      </c>
      <c r="J16" s="80">
        <f t="shared" si="0"/>
        <v>1832.8897849462367</v>
      </c>
      <c r="K16" s="80">
        <f t="shared" si="0"/>
        <v>6483.9434523809523</v>
      </c>
      <c r="L16" s="80">
        <f t="shared" si="0"/>
        <v>5279.1129032258068</v>
      </c>
      <c r="M16" s="80">
        <f t="shared" si="0"/>
        <v>8070.0277777777774</v>
      </c>
      <c r="N16" s="80">
        <f t="shared" si="0"/>
        <v>16702.553763440861</v>
      </c>
      <c r="O16" s="80">
        <f t="shared" si="0"/>
        <v>11382.402777777777</v>
      </c>
      <c r="P16" s="80">
        <f t="shared" si="0"/>
        <v>1522.258064516129</v>
      </c>
      <c r="Q16" s="80">
        <f t="shared" si="0"/>
        <v>221.18279569892474</v>
      </c>
      <c r="R16" s="80">
        <f t="shared" si="0"/>
        <v>99.152777777777771</v>
      </c>
      <c r="S16" s="81">
        <f>IF(ISERROR(MATCH(-901,G16:R16,0)),(SUMPRODUCT(G16:R16,$G$13:$R$13)+(E16-$K$13)*K16)*24*60*60/(220*22*9*1000),"")</f>
        <v>3279</v>
      </c>
      <c r="U16" s="79">
        <v>1922</v>
      </c>
      <c r="V16" s="80">
        <f>IF(INDEX($D$16:$D$2000,($U16-1922)*12+V$12,1)&lt;&gt;-901,INDEX($D$16:$D$2000,($U16-1922)*12+V$12,1)*1000,-901)</f>
        <v>14200</v>
      </c>
      <c r="W16" s="80">
        <f t="shared" ref="W16:AG31" si="1">IF(INDEX($D$16:$D$2000,($U16-1922)*12+W$12,1)&lt;&gt;-901,INDEX($D$16:$D$2000,($U16-1922)*12+W$12,1)*1000,-901)</f>
        <v>38800</v>
      </c>
      <c r="X16" s="80">
        <f t="shared" si="1"/>
        <v>131000</v>
      </c>
      <c r="Y16" s="80">
        <f t="shared" si="1"/>
        <v>112700</v>
      </c>
      <c r="Z16" s="80">
        <f t="shared" si="1"/>
        <v>360100</v>
      </c>
      <c r="AA16" s="80">
        <f t="shared" si="1"/>
        <v>324600</v>
      </c>
      <c r="AB16" s="80">
        <f t="shared" si="1"/>
        <v>480200</v>
      </c>
      <c r="AC16" s="80">
        <f t="shared" si="1"/>
        <v>1027000</v>
      </c>
      <c r="AD16" s="80">
        <f t="shared" si="1"/>
        <v>677300</v>
      </c>
      <c r="AE16" s="80">
        <f t="shared" si="1"/>
        <v>93600</v>
      </c>
      <c r="AF16" s="80">
        <f t="shared" si="1"/>
        <v>13600</v>
      </c>
      <c r="AG16" s="80">
        <f t="shared" si="1"/>
        <v>5900</v>
      </c>
      <c r="AH16" s="82">
        <f>IF(ISERROR(MATCH(-901,V16:AG16,0)),SUM(V16:AG16)/1000,"")</f>
        <v>3279</v>
      </c>
      <c r="AJ16" s="83"/>
    </row>
    <row r="17" spans="1:36">
      <c r="A17" s="65">
        <f t="shared" ref="A17:A80" si="2">IF(MONTH(B17)&gt;9,YEAR(B17)+1,YEAR(B17))</f>
        <v>1922</v>
      </c>
      <c r="B17" s="84">
        <v>8005</v>
      </c>
      <c r="C17" s="77">
        <f t="shared" ref="C17:C80" si="3">IF(D17=-901,-901,D17*220*22*9*1000/(24*60*60*DAY(B17)))</f>
        <v>652.05555555555554</v>
      </c>
      <c r="D17" s="78">
        <v>38.799999999999997</v>
      </c>
      <c r="E17" s="65">
        <v>28</v>
      </c>
      <c r="F17" s="85">
        <v>1923</v>
      </c>
      <c r="G17" s="80">
        <f t="shared" ref="G17:R48" si="4">INDEX($C$16:$C$2000,($F17-1922)*12+G$12,1)</f>
        <v>313.88440860215053</v>
      </c>
      <c r="H17" s="80">
        <f t="shared" si="0"/>
        <v>937.75</v>
      </c>
      <c r="I17" s="80">
        <f t="shared" si="0"/>
        <v>6472.8494623655915</v>
      </c>
      <c r="J17" s="80">
        <f t="shared" si="0"/>
        <v>4472.4462365591398</v>
      </c>
      <c r="K17" s="80">
        <f t="shared" si="0"/>
        <v>3291.4880952380954</v>
      </c>
      <c r="L17" s="80">
        <f t="shared" si="0"/>
        <v>3651.1424731182797</v>
      </c>
      <c r="M17" s="80">
        <f t="shared" si="0"/>
        <v>9481.6944444444453</v>
      </c>
      <c r="N17" s="80">
        <f t="shared" si="0"/>
        <v>10016.653225806451</v>
      </c>
      <c r="O17" s="80">
        <f t="shared" si="0"/>
        <v>4762.6944444444434</v>
      </c>
      <c r="P17" s="80">
        <f t="shared" si="0"/>
        <v>1572.6747311827958</v>
      </c>
      <c r="Q17" s="80">
        <f t="shared" si="0"/>
        <v>284.61021505376345</v>
      </c>
      <c r="R17" s="80">
        <f t="shared" si="0"/>
        <v>294.09722222222223</v>
      </c>
      <c r="S17" s="86">
        <f t="shared" ref="S17:S80" si="5">IF(ISERROR(MATCH(-901,G17:R17,0)),(SUMPRODUCT(G17:R17,$G$13:$R$13)+(E17-$K$13)*K17)*24*60*60/(220*22*9*1000),"")</f>
        <v>2750.6000000000004</v>
      </c>
      <c r="U17" s="85">
        <v>1923</v>
      </c>
      <c r="V17" s="80">
        <f t="shared" ref="V17:AG48" si="6">IF(INDEX($D$16:$D$2000,($U17-1922)*12+V$12,1)&lt;&gt;-901,INDEX($D$16:$D$2000,($U17-1922)*12+V$12,1)*1000,-901)</f>
        <v>19300</v>
      </c>
      <c r="W17" s="80">
        <f t="shared" si="1"/>
        <v>55800</v>
      </c>
      <c r="X17" s="80">
        <f t="shared" si="1"/>
        <v>398000</v>
      </c>
      <c r="Y17" s="80">
        <f t="shared" si="1"/>
        <v>275000</v>
      </c>
      <c r="Z17" s="80">
        <f t="shared" si="1"/>
        <v>182800</v>
      </c>
      <c r="AA17" s="80">
        <f t="shared" si="1"/>
        <v>224500</v>
      </c>
      <c r="AB17" s="80">
        <f t="shared" si="1"/>
        <v>564200</v>
      </c>
      <c r="AC17" s="80">
        <f t="shared" si="1"/>
        <v>615900</v>
      </c>
      <c r="AD17" s="80">
        <f t="shared" si="1"/>
        <v>283400</v>
      </c>
      <c r="AE17" s="80">
        <f t="shared" si="1"/>
        <v>96700</v>
      </c>
      <c r="AF17" s="80">
        <f t="shared" si="1"/>
        <v>17500</v>
      </c>
      <c r="AG17" s="80">
        <f t="shared" si="1"/>
        <v>17500</v>
      </c>
      <c r="AH17" s="87">
        <f t="shared" ref="AH17:AH80" si="7">IF(ISERROR(MATCH(-901,V17:AG17,0)),SUM(V17:AG17)/1000,"")</f>
        <v>2750.6</v>
      </c>
      <c r="AJ17" s="83"/>
    </row>
    <row r="18" spans="1:36">
      <c r="A18" s="65">
        <f t="shared" si="2"/>
        <v>1922</v>
      </c>
      <c r="B18" s="84">
        <v>8036</v>
      </c>
      <c r="C18" s="77">
        <f t="shared" si="3"/>
        <v>2130.510752688172</v>
      </c>
      <c r="D18" s="78">
        <v>131</v>
      </c>
      <c r="E18" s="65">
        <v>29</v>
      </c>
      <c r="F18" s="85">
        <v>1924</v>
      </c>
      <c r="G18" s="80">
        <f t="shared" si="4"/>
        <v>377.31182795698925</v>
      </c>
      <c r="H18" s="80">
        <f t="shared" si="0"/>
        <v>354.59722222222223</v>
      </c>
      <c r="I18" s="80">
        <f t="shared" si="0"/>
        <v>435.86021505376345</v>
      </c>
      <c r="J18" s="80">
        <f t="shared" si="0"/>
        <v>681.43817204301081</v>
      </c>
      <c r="K18" s="80">
        <f t="shared" si="0"/>
        <v>1948.8649425287356</v>
      </c>
      <c r="L18" s="80">
        <f t="shared" si="0"/>
        <v>941.65322580645159</v>
      </c>
      <c r="M18" s="80">
        <f t="shared" si="0"/>
        <v>2067.0833333333335</v>
      </c>
      <c r="N18" s="80">
        <f t="shared" si="0"/>
        <v>1699.5295698924731</v>
      </c>
      <c r="O18" s="80">
        <f t="shared" si="0"/>
        <v>441.98611111111109</v>
      </c>
      <c r="P18" s="80">
        <f t="shared" si="0"/>
        <v>56.922043010752688</v>
      </c>
      <c r="Q18" s="80">
        <f t="shared" si="0"/>
        <v>13.010752688172044</v>
      </c>
      <c r="R18" s="80">
        <f t="shared" si="0"/>
        <v>38.652777777777771</v>
      </c>
      <c r="S18" s="86">
        <f t="shared" si="5"/>
        <v>543.39999999999986</v>
      </c>
      <c r="U18" s="85">
        <v>1924</v>
      </c>
      <c r="V18" s="80">
        <f t="shared" si="6"/>
        <v>23200</v>
      </c>
      <c r="W18" s="80">
        <f t="shared" si="1"/>
        <v>21100</v>
      </c>
      <c r="X18" s="80">
        <f t="shared" si="1"/>
        <v>26800</v>
      </c>
      <c r="Y18" s="80">
        <f t="shared" si="1"/>
        <v>41900</v>
      </c>
      <c r="Z18" s="80">
        <f t="shared" si="1"/>
        <v>112100</v>
      </c>
      <c r="AA18" s="80">
        <f t="shared" si="1"/>
        <v>57900</v>
      </c>
      <c r="AB18" s="80">
        <f t="shared" si="1"/>
        <v>123000</v>
      </c>
      <c r="AC18" s="80">
        <f t="shared" si="1"/>
        <v>104500</v>
      </c>
      <c r="AD18" s="80">
        <f t="shared" si="1"/>
        <v>26300</v>
      </c>
      <c r="AE18" s="80">
        <f t="shared" si="1"/>
        <v>3500</v>
      </c>
      <c r="AF18" s="80">
        <f t="shared" si="1"/>
        <v>800</v>
      </c>
      <c r="AG18" s="80">
        <f t="shared" si="1"/>
        <v>2300</v>
      </c>
      <c r="AH18" s="87">
        <f t="shared" si="7"/>
        <v>543.4</v>
      </c>
      <c r="AJ18" s="83"/>
    </row>
    <row r="19" spans="1:36">
      <c r="A19" s="65">
        <f t="shared" si="2"/>
        <v>1922</v>
      </c>
      <c r="B19" s="84">
        <v>8067</v>
      </c>
      <c r="C19" s="77">
        <f t="shared" si="3"/>
        <v>1832.8897849462367</v>
      </c>
      <c r="D19" s="78">
        <v>112.7</v>
      </c>
      <c r="E19" s="65">
        <v>28</v>
      </c>
      <c r="F19" s="85">
        <v>1925</v>
      </c>
      <c r="G19" s="80">
        <f t="shared" si="4"/>
        <v>216.30376344086022</v>
      </c>
      <c r="H19" s="80">
        <f t="shared" si="0"/>
        <v>962.95833333333337</v>
      </c>
      <c r="I19" s="80">
        <f t="shared" si="0"/>
        <v>1397.0295698924731</v>
      </c>
      <c r="J19" s="80">
        <f t="shared" si="0"/>
        <v>1418.1720430107528</v>
      </c>
      <c r="K19" s="80">
        <f t="shared" si="0"/>
        <v>10772.961309523809</v>
      </c>
      <c r="L19" s="80">
        <f t="shared" si="0"/>
        <v>5069.3145161290322</v>
      </c>
      <c r="M19" s="80">
        <f t="shared" si="0"/>
        <v>10081.652777777777</v>
      </c>
      <c r="N19" s="80">
        <f t="shared" si="0"/>
        <v>9967.8629032258068</v>
      </c>
      <c r="O19" s="80">
        <f t="shared" si="0"/>
        <v>4586.2361111111104</v>
      </c>
      <c r="P19" s="80">
        <f t="shared" si="0"/>
        <v>977.43279569892468</v>
      </c>
      <c r="Q19" s="80">
        <f t="shared" si="0"/>
        <v>180.5241935483871</v>
      </c>
      <c r="R19" s="80">
        <f t="shared" si="0"/>
        <v>109.23611111111111</v>
      </c>
      <c r="S19" s="86">
        <f t="shared" si="5"/>
        <v>2717.0999999999995</v>
      </c>
      <c r="U19" s="85">
        <v>1925</v>
      </c>
      <c r="V19" s="80">
        <f t="shared" si="6"/>
        <v>13300</v>
      </c>
      <c r="W19" s="80">
        <f t="shared" si="1"/>
        <v>57300</v>
      </c>
      <c r="X19" s="80">
        <f t="shared" si="1"/>
        <v>85900</v>
      </c>
      <c r="Y19" s="80">
        <f t="shared" si="1"/>
        <v>87200</v>
      </c>
      <c r="Z19" s="80">
        <f t="shared" si="1"/>
        <v>598300</v>
      </c>
      <c r="AA19" s="80">
        <f t="shared" si="1"/>
        <v>311700</v>
      </c>
      <c r="AB19" s="80">
        <f t="shared" si="1"/>
        <v>599900</v>
      </c>
      <c r="AC19" s="80">
        <f t="shared" si="1"/>
        <v>612900</v>
      </c>
      <c r="AD19" s="80">
        <f t="shared" si="1"/>
        <v>272900</v>
      </c>
      <c r="AE19" s="80">
        <f t="shared" si="1"/>
        <v>60100</v>
      </c>
      <c r="AF19" s="80">
        <f t="shared" si="1"/>
        <v>11100</v>
      </c>
      <c r="AG19" s="80">
        <f t="shared" si="1"/>
        <v>6500</v>
      </c>
      <c r="AH19" s="87">
        <f t="shared" si="7"/>
        <v>2717.1</v>
      </c>
      <c r="AJ19" s="83"/>
    </row>
    <row r="20" spans="1:36">
      <c r="A20" s="65">
        <f t="shared" si="2"/>
        <v>1922</v>
      </c>
      <c r="B20" s="84">
        <v>8095</v>
      </c>
      <c r="C20" s="77">
        <f t="shared" si="3"/>
        <v>6483.9434523809523</v>
      </c>
      <c r="D20" s="78">
        <v>360.1</v>
      </c>
      <c r="E20" s="65">
        <v>28</v>
      </c>
      <c r="F20" s="85">
        <v>1926</v>
      </c>
      <c r="G20" s="80">
        <f t="shared" si="4"/>
        <v>326.89516129032256</v>
      </c>
      <c r="H20" s="80">
        <f t="shared" si="0"/>
        <v>551.22222222222217</v>
      </c>
      <c r="I20" s="80">
        <f t="shared" si="0"/>
        <v>873.34677419354841</v>
      </c>
      <c r="J20" s="80">
        <f t="shared" si="0"/>
        <v>782.27150537634407</v>
      </c>
      <c r="K20" s="80">
        <f t="shared" si="0"/>
        <v>4690.5505952380954</v>
      </c>
      <c r="L20" s="80">
        <f t="shared" si="0"/>
        <v>3247.8091397849462</v>
      </c>
      <c r="M20" s="80">
        <f t="shared" si="0"/>
        <v>8054.9027777777774</v>
      </c>
      <c r="N20" s="80">
        <f t="shared" si="0"/>
        <v>3451.1021505376343</v>
      </c>
      <c r="O20" s="80">
        <f t="shared" si="0"/>
        <v>1114.2083333333333</v>
      </c>
      <c r="P20" s="80">
        <f t="shared" si="0"/>
        <v>204.91935483870967</v>
      </c>
      <c r="Q20" s="80">
        <f t="shared" si="0"/>
        <v>0</v>
      </c>
      <c r="R20" s="80">
        <f t="shared" si="0"/>
        <v>20.166666666666668</v>
      </c>
      <c r="S20" s="86">
        <f t="shared" si="5"/>
        <v>1386.4999999999998</v>
      </c>
      <c r="U20" s="85">
        <v>1926</v>
      </c>
      <c r="V20" s="80">
        <f t="shared" si="6"/>
        <v>20100</v>
      </c>
      <c r="W20" s="80">
        <f t="shared" si="1"/>
        <v>32800</v>
      </c>
      <c r="X20" s="80">
        <f t="shared" si="1"/>
        <v>53700</v>
      </c>
      <c r="Y20" s="80">
        <f t="shared" si="1"/>
        <v>48100</v>
      </c>
      <c r="Z20" s="80">
        <f t="shared" si="1"/>
        <v>260500</v>
      </c>
      <c r="AA20" s="80">
        <f t="shared" si="1"/>
        <v>199700</v>
      </c>
      <c r="AB20" s="80">
        <f t="shared" si="1"/>
        <v>479300</v>
      </c>
      <c r="AC20" s="80">
        <f t="shared" si="1"/>
        <v>212200</v>
      </c>
      <c r="AD20" s="80">
        <f t="shared" si="1"/>
        <v>66300</v>
      </c>
      <c r="AE20" s="80">
        <f t="shared" si="1"/>
        <v>12600</v>
      </c>
      <c r="AF20" s="80">
        <f t="shared" si="1"/>
        <v>0</v>
      </c>
      <c r="AG20" s="80">
        <f t="shared" si="1"/>
        <v>1200</v>
      </c>
      <c r="AH20" s="87">
        <f t="shared" si="7"/>
        <v>1386.5</v>
      </c>
      <c r="AJ20" s="83"/>
    </row>
    <row r="21" spans="1:36">
      <c r="A21" s="65">
        <f t="shared" si="2"/>
        <v>1922</v>
      </c>
      <c r="B21" s="84">
        <v>8126</v>
      </c>
      <c r="C21" s="77">
        <f t="shared" si="3"/>
        <v>5279.1129032258068</v>
      </c>
      <c r="D21" s="78">
        <v>324.60000000000002</v>
      </c>
      <c r="E21" s="65">
        <v>28</v>
      </c>
      <c r="F21" s="85">
        <v>1927</v>
      </c>
      <c r="G21" s="80">
        <f t="shared" si="4"/>
        <v>214.67741935483872</v>
      </c>
      <c r="H21" s="80">
        <f t="shared" si="0"/>
        <v>3033.4027777777778</v>
      </c>
      <c r="I21" s="80">
        <f t="shared" si="0"/>
        <v>2301.2768817204301</v>
      </c>
      <c r="J21" s="80">
        <f t="shared" si="0"/>
        <v>3616.989247311828</v>
      </c>
      <c r="K21" s="80">
        <f t="shared" si="0"/>
        <v>13945.610119047618</v>
      </c>
      <c r="L21" s="80">
        <f t="shared" si="0"/>
        <v>7266.5053763440865</v>
      </c>
      <c r="M21" s="80">
        <f t="shared" si="0"/>
        <v>12232.763888888889</v>
      </c>
      <c r="N21" s="80">
        <f t="shared" si="0"/>
        <v>10026.411290322581</v>
      </c>
      <c r="O21" s="80">
        <f t="shared" si="0"/>
        <v>7256.6388888888887</v>
      </c>
      <c r="P21" s="80">
        <f t="shared" si="0"/>
        <v>1213.252688172043</v>
      </c>
      <c r="Q21" s="80">
        <f t="shared" si="0"/>
        <v>217.93010752688173</v>
      </c>
      <c r="R21" s="80">
        <f t="shared" si="0"/>
        <v>152.93055555555554</v>
      </c>
      <c r="S21" s="86">
        <f t="shared" si="5"/>
        <v>3652.2</v>
      </c>
      <c r="U21" s="85">
        <v>1927</v>
      </c>
      <c r="V21" s="80">
        <f t="shared" si="6"/>
        <v>13200</v>
      </c>
      <c r="W21" s="80">
        <f t="shared" si="1"/>
        <v>180500</v>
      </c>
      <c r="X21" s="80">
        <f t="shared" si="1"/>
        <v>141500</v>
      </c>
      <c r="Y21" s="80">
        <f t="shared" si="1"/>
        <v>222400</v>
      </c>
      <c r="Z21" s="80">
        <f t="shared" si="1"/>
        <v>774500</v>
      </c>
      <c r="AA21" s="80">
        <f t="shared" si="1"/>
        <v>446800</v>
      </c>
      <c r="AB21" s="80">
        <f t="shared" si="1"/>
        <v>727900</v>
      </c>
      <c r="AC21" s="80">
        <f t="shared" si="1"/>
        <v>616500</v>
      </c>
      <c r="AD21" s="80">
        <f t="shared" si="1"/>
        <v>431800</v>
      </c>
      <c r="AE21" s="80">
        <f t="shared" si="1"/>
        <v>74600</v>
      </c>
      <c r="AF21" s="80">
        <f t="shared" si="1"/>
        <v>13400</v>
      </c>
      <c r="AG21" s="80">
        <f t="shared" si="1"/>
        <v>9100</v>
      </c>
      <c r="AH21" s="87">
        <f t="shared" si="7"/>
        <v>3652.2</v>
      </c>
      <c r="AJ21" s="83"/>
    </row>
    <row r="22" spans="1:36">
      <c r="A22" s="65">
        <f t="shared" si="2"/>
        <v>1922</v>
      </c>
      <c r="B22" s="84">
        <v>8156</v>
      </c>
      <c r="C22" s="77">
        <f t="shared" si="3"/>
        <v>8070.0277777777774</v>
      </c>
      <c r="D22" s="78">
        <v>480.2</v>
      </c>
      <c r="E22" s="65">
        <v>29</v>
      </c>
      <c r="F22" s="85">
        <v>1928</v>
      </c>
      <c r="G22" s="80">
        <f t="shared" si="4"/>
        <v>282.98387096774189</v>
      </c>
      <c r="H22" s="80">
        <f t="shared" si="0"/>
        <v>1905.75</v>
      </c>
      <c r="I22" s="80">
        <f t="shared" si="0"/>
        <v>1611.7069892473119</v>
      </c>
      <c r="J22" s="80">
        <f t="shared" si="0"/>
        <v>1764.5833333333333</v>
      </c>
      <c r="K22" s="80">
        <f t="shared" si="0"/>
        <v>2404.3534482758623</v>
      </c>
      <c r="L22" s="80">
        <f t="shared" si="0"/>
        <v>16076.411290322581</v>
      </c>
      <c r="M22" s="80">
        <f t="shared" si="0"/>
        <v>9007.7777777777774</v>
      </c>
      <c r="N22" s="80">
        <f t="shared" si="0"/>
        <v>6433.8172043010754</v>
      </c>
      <c r="O22" s="80">
        <f t="shared" si="0"/>
        <v>1638.5416666666667</v>
      </c>
      <c r="P22" s="80">
        <f t="shared" si="0"/>
        <v>320.38978494623655</v>
      </c>
      <c r="Q22" s="80">
        <f t="shared" si="0"/>
        <v>71.559139784946254</v>
      </c>
      <c r="R22" s="80">
        <f t="shared" si="0"/>
        <v>40.333333333333336</v>
      </c>
      <c r="S22" s="86">
        <f t="shared" si="5"/>
        <v>2520.8000000000002</v>
      </c>
      <c r="U22" s="85">
        <v>1928</v>
      </c>
      <c r="V22" s="80">
        <f t="shared" si="6"/>
        <v>17400</v>
      </c>
      <c r="W22" s="80">
        <f t="shared" si="1"/>
        <v>113400</v>
      </c>
      <c r="X22" s="80">
        <f t="shared" si="1"/>
        <v>99100</v>
      </c>
      <c r="Y22" s="80">
        <f t="shared" si="1"/>
        <v>108500</v>
      </c>
      <c r="Z22" s="80">
        <f t="shared" si="1"/>
        <v>138300</v>
      </c>
      <c r="AA22" s="80">
        <f t="shared" si="1"/>
        <v>988500</v>
      </c>
      <c r="AB22" s="80">
        <f t="shared" si="1"/>
        <v>536000</v>
      </c>
      <c r="AC22" s="80">
        <f t="shared" si="1"/>
        <v>395600</v>
      </c>
      <c r="AD22" s="80">
        <f t="shared" si="1"/>
        <v>97500</v>
      </c>
      <c r="AE22" s="80">
        <f t="shared" si="1"/>
        <v>19700</v>
      </c>
      <c r="AF22" s="80">
        <f t="shared" si="1"/>
        <v>4400</v>
      </c>
      <c r="AG22" s="80">
        <f t="shared" si="1"/>
        <v>2400</v>
      </c>
      <c r="AH22" s="87">
        <f t="shared" si="7"/>
        <v>2520.8000000000002</v>
      </c>
      <c r="AJ22" s="83"/>
    </row>
    <row r="23" spans="1:36">
      <c r="A23" s="65">
        <f t="shared" si="2"/>
        <v>1922</v>
      </c>
      <c r="B23" s="84">
        <v>8187</v>
      </c>
      <c r="C23" s="77">
        <f t="shared" si="3"/>
        <v>16702.553763440861</v>
      </c>
      <c r="D23" s="78">
        <v>1027</v>
      </c>
      <c r="E23" s="65">
        <v>28</v>
      </c>
      <c r="F23" s="85">
        <v>1929</v>
      </c>
      <c r="G23" s="80">
        <f t="shared" si="4"/>
        <v>188.65591397849462</v>
      </c>
      <c r="H23" s="80">
        <f t="shared" si="0"/>
        <v>462.15277777777777</v>
      </c>
      <c r="I23" s="80">
        <f t="shared" si="0"/>
        <v>622.88978494623655</v>
      </c>
      <c r="J23" s="80">
        <f t="shared" si="0"/>
        <v>678.18548387096769</v>
      </c>
      <c r="K23" s="80">
        <f t="shared" si="0"/>
        <v>1778.9880952380952</v>
      </c>
      <c r="L23" s="80">
        <f t="shared" si="0"/>
        <v>2410.2419354838707</v>
      </c>
      <c r="M23" s="80">
        <f t="shared" si="0"/>
        <v>3545.9722222222222</v>
      </c>
      <c r="N23" s="80">
        <f t="shared" si="0"/>
        <v>5815.8064516129034</v>
      </c>
      <c r="O23" s="80">
        <f t="shared" si="0"/>
        <v>3019.9583333333335</v>
      </c>
      <c r="P23" s="80">
        <f t="shared" si="0"/>
        <v>494.40860215053766</v>
      </c>
      <c r="Q23" s="80">
        <f t="shared" si="0"/>
        <v>26.021505376344088</v>
      </c>
      <c r="R23" s="80">
        <f t="shared" si="0"/>
        <v>16.805555555555557</v>
      </c>
      <c r="S23" s="86">
        <f t="shared" si="5"/>
        <v>1147.3999999999996</v>
      </c>
      <c r="U23" s="85">
        <v>1929</v>
      </c>
      <c r="V23" s="80">
        <f t="shared" si="6"/>
        <v>11600</v>
      </c>
      <c r="W23" s="80">
        <f t="shared" si="1"/>
        <v>27500</v>
      </c>
      <c r="X23" s="80">
        <f t="shared" si="1"/>
        <v>38300</v>
      </c>
      <c r="Y23" s="80">
        <f t="shared" si="1"/>
        <v>41700</v>
      </c>
      <c r="Z23" s="80">
        <f t="shared" si="1"/>
        <v>98800</v>
      </c>
      <c r="AA23" s="80">
        <f t="shared" si="1"/>
        <v>148200</v>
      </c>
      <c r="AB23" s="80">
        <f t="shared" si="1"/>
        <v>211000</v>
      </c>
      <c r="AC23" s="80">
        <f t="shared" si="1"/>
        <v>357600</v>
      </c>
      <c r="AD23" s="80">
        <f t="shared" si="1"/>
        <v>179700</v>
      </c>
      <c r="AE23" s="80">
        <f t="shared" si="1"/>
        <v>30400</v>
      </c>
      <c r="AF23" s="80">
        <f t="shared" si="1"/>
        <v>1600</v>
      </c>
      <c r="AG23" s="80">
        <f t="shared" si="1"/>
        <v>1000</v>
      </c>
      <c r="AH23" s="87">
        <f t="shared" si="7"/>
        <v>1147.4000000000001</v>
      </c>
      <c r="AI23" s="88"/>
      <c r="AJ23" s="83"/>
    </row>
    <row r="24" spans="1:36">
      <c r="A24" s="65">
        <f t="shared" si="2"/>
        <v>1922</v>
      </c>
      <c r="B24" s="84">
        <v>8217</v>
      </c>
      <c r="C24" s="77">
        <f t="shared" si="3"/>
        <v>11382.402777777777</v>
      </c>
      <c r="D24" s="78">
        <v>677.3</v>
      </c>
      <c r="E24" s="65">
        <v>28</v>
      </c>
      <c r="F24" s="85">
        <v>1930</v>
      </c>
      <c r="G24" s="80">
        <f t="shared" si="4"/>
        <v>183.77688172043011</v>
      </c>
      <c r="H24" s="80">
        <f t="shared" si="0"/>
        <v>198.30555555555554</v>
      </c>
      <c r="I24" s="80">
        <f t="shared" si="0"/>
        <v>2634.6774193548385</v>
      </c>
      <c r="J24" s="80">
        <f t="shared" si="0"/>
        <v>2341.9354838709678</v>
      </c>
      <c r="K24" s="80">
        <f t="shared" si="0"/>
        <v>2718.8988095238096</v>
      </c>
      <c r="L24" s="80">
        <f t="shared" si="0"/>
        <v>5334.4086021505373</v>
      </c>
      <c r="M24" s="80">
        <f t="shared" si="0"/>
        <v>5999.583333333333</v>
      </c>
      <c r="N24" s="80">
        <f t="shared" si="0"/>
        <v>4635.0806451612907</v>
      </c>
      <c r="O24" s="80">
        <f t="shared" si="0"/>
        <v>2688.8888888888887</v>
      </c>
      <c r="P24" s="80">
        <f t="shared" si="0"/>
        <v>442.36559139784947</v>
      </c>
      <c r="Q24" s="80">
        <f t="shared" si="0"/>
        <v>111.24193548387095</v>
      </c>
      <c r="R24" s="80">
        <f t="shared" si="0"/>
        <v>135.28472222222226</v>
      </c>
      <c r="S24" s="86">
        <f t="shared" si="5"/>
        <v>1652.19</v>
      </c>
      <c r="U24" s="85">
        <v>1930</v>
      </c>
      <c r="V24" s="80">
        <f t="shared" si="6"/>
        <v>11300</v>
      </c>
      <c r="W24" s="80">
        <f t="shared" si="1"/>
        <v>11800</v>
      </c>
      <c r="X24" s="80">
        <f t="shared" si="1"/>
        <v>162000</v>
      </c>
      <c r="Y24" s="80">
        <f t="shared" si="1"/>
        <v>144000</v>
      </c>
      <c r="Z24" s="80">
        <f t="shared" si="1"/>
        <v>151000</v>
      </c>
      <c r="AA24" s="80">
        <f t="shared" si="1"/>
        <v>328000</v>
      </c>
      <c r="AB24" s="80">
        <f t="shared" si="1"/>
        <v>357000</v>
      </c>
      <c r="AC24" s="80">
        <f t="shared" si="1"/>
        <v>285000</v>
      </c>
      <c r="AD24" s="80">
        <f t="shared" si="1"/>
        <v>160000</v>
      </c>
      <c r="AE24" s="80">
        <f t="shared" si="1"/>
        <v>27200</v>
      </c>
      <c r="AF24" s="80">
        <f t="shared" si="1"/>
        <v>6840</v>
      </c>
      <c r="AG24" s="80">
        <f t="shared" si="1"/>
        <v>8050.0000000000009</v>
      </c>
      <c r="AH24" s="87">
        <f t="shared" si="7"/>
        <v>1652.19</v>
      </c>
      <c r="AI24" s="88"/>
      <c r="AJ24" s="83"/>
    </row>
    <row r="25" spans="1:36">
      <c r="A25" s="65">
        <f t="shared" si="2"/>
        <v>1922</v>
      </c>
      <c r="B25" s="84">
        <v>8248</v>
      </c>
      <c r="C25" s="77">
        <f t="shared" si="3"/>
        <v>1522.258064516129</v>
      </c>
      <c r="D25" s="78">
        <v>93.6</v>
      </c>
      <c r="E25" s="65">
        <v>28</v>
      </c>
      <c r="F25" s="85">
        <v>1931</v>
      </c>
      <c r="G25" s="80">
        <f t="shared" si="4"/>
        <v>273.22580645161293</v>
      </c>
      <c r="H25" s="80">
        <f t="shared" si="0"/>
        <v>573.06944444444446</v>
      </c>
      <c r="I25" s="80">
        <f t="shared" si="0"/>
        <v>341.53225806451616</v>
      </c>
      <c r="J25" s="80">
        <f t="shared" si="0"/>
        <v>927.01612903225805</v>
      </c>
      <c r="K25" s="80">
        <f t="shared" si="0"/>
        <v>1357.6488095238096</v>
      </c>
      <c r="L25" s="80">
        <f t="shared" si="0"/>
        <v>2273.6290322580649</v>
      </c>
      <c r="M25" s="80">
        <f t="shared" si="0"/>
        <v>2905.6805555555557</v>
      </c>
      <c r="N25" s="80">
        <f t="shared" si="0"/>
        <v>2205.3225806451615</v>
      </c>
      <c r="O25" s="80">
        <f t="shared" si="0"/>
        <v>794.90277777777783</v>
      </c>
      <c r="P25" s="80">
        <f t="shared" si="0"/>
        <v>131.73387096774192</v>
      </c>
      <c r="Q25" s="80">
        <f t="shared" si="0"/>
        <v>48.79032258064516</v>
      </c>
      <c r="R25" s="80">
        <f t="shared" si="0"/>
        <v>70.583333333333329</v>
      </c>
      <c r="S25" s="86">
        <f t="shared" si="5"/>
        <v>715.2</v>
      </c>
      <c r="U25" s="85">
        <v>1931</v>
      </c>
      <c r="V25" s="80">
        <f t="shared" si="6"/>
        <v>16800</v>
      </c>
      <c r="W25" s="80">
        <f t="shared" si="1"/>
        <v>34100</v>
      </c>
      <c r="X25" s="80">
        <f t="shared" si="1"/>
        <v>21000</v>
      </c>
      <c r="Y25" s="80">
        <f t="shared" si="1"/>
        <v>57000</v>
      </c>
      <c r="Z25" s="80">
        <f t="shared" si="1"/>
        <v>75400</v>
      </c>
      <c r="AA25" s="80">
        <f t="shared" si="1"/>
        <v>139800</v>
      </c>
      <c r="AB25" s="80">
        <f t="shared" si="1"/>
        <v>172900</v>
      </c>
      <c r="AC25" s="80">
        <f t="shared" si="1"/>
        <v>135600</v>
      </c>
      <c r="AD25" s="80">
        <f t="shared" si="1"/>
        <v>47300</v>
      </c>
      <c r="AE25" s="80">
        <f t="shared" si="1"/>
        <v>8100</v>
      </c>
      <c r="AF25" s="80">
        <f t="shared" si="1"/>
        <v>3000</v>
      </c>
      <c r="AG25" s="80">
        <f t="shared" si="1"/>
        <v>4200</v>
      </c>
      <c r="AH25" s="87">
        <f t="shared" si="7"/>
        <v>715.2</v>
      </c>
      <c r="AI25" s="88"/>
      <c r="AJ25" s="83"/>
    </row>
    <row r="26" spans="1:36">
      <c r="A26" s="65">
        <f t="shared" si="2"/>
        <v>1922</v>
      </c>
      <c r="B26" s="84">
        <v>8279</v>
      </c>
      <c r="C26" s="77">
        <f t="shared" si="3"/>
        <v>221.18279569892474</v>
      </c>
      <c r="D26" s="78">
        <v>13.6</v>
      </c>
      <c r="E26" s="65">
        <v>29</v>
      </c>
      <c r="F26" s="85">
        <v>1932</v>
      </c>
      <c r="G26" s="80">
        <f t="shared" si="4"/>
        <v>260.21505376344084</v>
      </c>
      <c r="H26" s="80">
        <f t="shared" si="0"/>
        <v>509.20833333333331</v>
      </c>
      <c r="I26" s="80">
        <f t="shared" si="0"/>
        <v>2683.4677419354839</v>
      </c>
      <c r="J26" s="80">
        <f t="shared" si="0"/>
        <v>2620.0403225806454</v>
      </c>
      <c r="K26" s="80">
        <f t="shared" si="0"/>
        <v>5556.2643678160921</v>
      </c>
      <c r="L26" s="80">
        <f t="shared" si="0"/>
        <v>4846.5053763440865</v>
      </c>
      <c r="M26" s="80">
        <f t="shared" si="0"/>
        <v>6764.2361111111113</v>
      </c>
      <c r="N26" s="80">
        <f t="shared" si="0"/>
        <v>10717.60752688172</v>
      </c>
      <c r="O26" s="80">
        <f t="shared" si="0"/>
        <v>7155.8055555555557</v>
      </c>
      <c r="P26" s="80">
        <f t="shared" si="0"/>
        <v>1504.3682795698924</v>
      </c>
      <c r="Q26" s="80">
        <f t="shared" si="0"/>
        <v>273.22580645161293</v>
      </c>
      <c r="R26" s="80">
        <f t="shared" si="0"/>
        <v>144.52777777777777</v>
      </c>
      <c r="S26" s="86">
        <f t="shared" si="5"/>
        <v>2595.1999999999998</v>
      </c>
      <c r="U26" s="85">
        <v>1932</v>
      </c>
      <c r="V26" s="80">
        <f t="shared" si="6"/>
        <v>16000</v>
      </c>
      <c r="W26" s="80">
        <f t="shared" si="1"/>
        <v>30300</v>
      </c>
      <c r="X26" s="80">
        <f t="shared" si="1"/>
        <v>165000</v>
      </c>
      <c r="Y26" s="80">
        <f t="shared" si="1"/>
        <v>161100</v>
      </c>
      <c r="Z26" s="80">
        <f t="shared" si="1"/>
        <v>319600</v>
      </c>
      <c r="AA26" s="80">
        <f t="shared" si="1"/>
        <v>298000</v>
      </c>
      <c r="AB26" s="80">
        <f t="shared" si="1"/>
        <v>402500</v>
      </c>
      <c r="AC26" s="80">
        <f t="shared" si="1"/>
        <v>659000</v>
      </c>
      <c r="AD26" s="80">
        <f t="shared" si="1"/>
        <v>425800</v>
      </c>
      <c r="AE26" s="80">
        <f t="shared" si="1"/>
        <v>92500</v>
      </c>
      <c r="AF26" s="80">
        <f t="shared" si="1"/>
        <v>16800</v>
      </c>
      <c r="AG26" s="80">
        <f t="shared" si="1"/>
        <v>8600</v>
      </c>
      <c r="AH26" s="87">
        <f t="shared" si="7"/>
        <v>2595.1999999999998</v>
      </c>
      <c r="AI26" s="88"/>
      <c r="AJ26" s="83"/>
    </row>
    <row r="27" spans="1:36">
      <c r="A27" s="65">
        <f t="shared" si="2"/>
        <v>1922</v>
      </c>
      <c r="B27" s="84">
        <v>8309</v>
      </c>
      <c r="C27" s="77">
        <f t="shared" si="3"/>
        <v>99.152777777777771</v>
      </c>
      <c r="D27" s="78">
        <v>5.9</v>
      </c>
      <c r="E27" s="65">
        <v>28</v>
      </c>
      <c r="F27" s="85">
        <v>1933</v>
      </c>
      <c r="G27" s="80">
        <f t="shared" si="4"/>
        <v>177.27150537634409</v>
      </c>
      <c r="H27" s="80">
        <f t="shared" si="0"/>
        <v>236.95833333333334</v>
      </c>
      <c r="I27" s="80">
        <f t="shared" si="0"/>
        <v>378.93817204301075</v>
      </c>
      <c r="J27" s="80">
        <f t="shared" si="0"/>
        <v>697.70161290322585</v>
      </c>
      <c r="K27" s="80">
        <f t="shared" si="0"/>
        <v>840.87797619047615</v>
      </c>
      <c r="L27" s="80">
        <f t="shared" si="0"/>
        <v>2195.5645161290322</v>
      </c>
      <c r="M27" s="80">
        <f t="shared" si="0"/>
        <v>4016.5277777777778</v>
      </c>
      <c r="N27" s="80">
        <f t="shared" si="0"/>
        <v>5757.2580645161288</v>
      </c>
      <c r="O27" s="80">
        <f t="shared" si="0"/>
        <v>5747.5</v>
      </c>
      <c r="P27" s="80">
        <f t="shared" si="0"/>
        <v>686.31720430107532</v>
      </c>
      <c r="Q27" s="80">
        <f t="shared" si="0"/>
        <v>156.12903225806451</v>
      </c>
      <c r="R27" s="80">
        <f t="shared" si="0"/>
        <v>154.61111111111109</v>
      </c>
      <c r="S27" s="86">
        <f t="shared" si="5"/>
        <v>1268.9000000000001</v>
      </c>
      <c r="U27" s="85">
        <v>1933</v>
      </c>
      <c r="V27" s="80">
        <f t="shared" si="6"/>
        <v>10900</v>
      </c>
      <c r="W27" s="80">
        <f t="shared" si="1"/>
        <v>14100</v>
      </c>
      <c r="X27" s="80">
        <f t="shared" si="1"/>
        <v>23300</v>
      </c>
      <c r="Y27" s="80">
        <f t="shared" si="1"/>
        <v>42900</v>
      </c>
      <c r="Z27" s="80">
        <f t="shared" si="1"/>
        <v>46700</v>
      </c>
      <c r="AA27" s="80">
        <f t="shared" si="1"/>
        <v>135000</v>
      </c>
      <c r="AB27" s="80">
        <f t="shared" si="1"/>
        <v>239000</v>
      </c>
      <c r="AC27" s="80">
        <f t="shared" si="1"/>
        <v>354000</v>
      </c>
      <c r="AD27" s="80">
        <f t="shared" si="1"/>
        <v>342000</v>
      </c>
      <c r="AE27" s="80">
        <f t="shared" si="1"/>
        <v>42200</v>
      </c>
      <c r="AF27" s="80">
        <f t="shared" si="1"/>
        <v>9600</v>
      </c>
      <c r="AG27" s="80">
        <f t="shared" si="1"/>
        <v>9200</v>
      </c>
      <c r="AH27" s="87">
        <f t="shared" si="7"/>
        <v>1268.9000000000001</v>
      </c>
      <c r="AI27" s="88"/>
      <c r="AJ27" s="83"/>
    </row>
    <row r="28" spans="1:36">
      <c r="A28" s="65">
        <f t="shared" si="2"/>
        <v>1923</v>
      </c>
      <c r="B28" s="84">
        <v>8340</v>
      </c>
      <c r="C28" s="77">
        <f t="shared" si="3"/>
        <v>313.88440860215053</v>
      </c>
      <c r="D28" s="78">
        <v>19.3</v>
      </c>
      <c r="E28" s="65">
        <v>28</v>
      </c>
      <c r="F28" s="85">
        <v>1934</v>
      </c>
      <c r="G28" s="80">
        <f t="shared" si="4"/>
        <v>349.66397849462368</v>
      </c>
      <c r="H28" s="80">
        <f t="shared" si="0"/>
        <v>568.02777777777771</v>
      </c>
      <c r="I28" s="80">
        <f t="shared" si="0"/>
        <v>1761.3306451612902</v>
      </c>
      <c r="J28" s="80">
        <f t="shared" si="0"/>
        <v>2587.5134408602153</v>
      </c>
      <c r="K28" s="80">
        <f t="shared" si="0"/>
        <v>3086.2202380952381</v>
      </c>
      <c r="L28" s="80">
        <f t="shared" si="0"/>
        <v>4153.6827956989246</v>
      </c>
      <c r="M28" s="80">
        <f t="shared" si="0"/>
        <v>3292.2083333333335</v>
      </c>
      <c r="N28" s="80">
        <f t="shared" si="0"/>
        <v>1719.0456989247311</v>
      </c>
      <c r="O28" s="80">
        <f t="shared" si="0"/>
        <v>818.43055555555554</v>
      </c>
      <c r="P28" s="80">
        <f t="shared" si="0"/>
        <v>185.40322580645162</v>
      </c>
      <c r="Q28" s="80">
        <f t="shared" si="0"/>
        <v>105.71236559139786</v>
      </c>
      <c r="R28" s="80">
        <f t="shared" si="0"/>
        <v>105.875</v>
      </c>
      <c r="S28" s="86">
        <f t="shared" si="5"/>
        <v>1123.9999999999998</v>
      </c>
      <c r="U28" s="85">
        <v>1934</v>
      </c>
      <c r="V28" s="80">
        <f t="shared" si="6"/>
        <v>21500</v>
      </c>
      <c r="W28" s="80">
        <f t="shared" si="1"/>
        <v>33800</v>
      </c>
      <c r="X28" s="80">
        <f t="shared" si="1"/>
        <v>108300</v>
      </c>
      <c r="Y28" s="80">
        <f t="shared" si="1"/>
        <v>159100</v>
      </c>
      <c r="Z28" s="80">
        <f t="shared" si="1"/>
        <v>171400</v>
      </c>
      <c r="AA28" s="80">
        <f t="shared" si="1"/>
        <v>255400</v>
      </c>
      <c r="AB28" s="80">
        <f t="shared" si="1"/>
        <v>195900</v>
      </c>
      <c r="AC28" s="80">
        <f t="shared" si="1"/>
        <v>105700</v>
      </c>
      <c r="AD28" s="80">
        <f t="shared" si="1"/>
        <v>48700</v>
      </c>
      <c r="AE28" s="80">
        <f t="shared" si="1"/>
        <v>11400</v>
      </c>
      <c r="AF28" s="80">
        <f t="shared" si="1"/>
        <v>6500</v>
      </c>
      <c r="AG28" s="80">
        <f t="shared" si="1"/>
        <v>6300</v>
      </c>
      <c r="AH28" s="87">
        <f t="shared" si="7"/>
        <v>1124</v>
      </c>
      <c r="AI28" s="88"/>
      <c r="AJ28" s="83"/>
    </row>
    <row r="29" spans="1:36">
      <c r="A29" s="65">
        <f t="shared" si="2"/>
        <v>1923</v>
      </c>
      <c r="B29" s="84">
        <v>8370</v>
      </c>
      <c r="C29" s="77">
        <f t="shared" si="3"/>
        <v>937.75</v>
      </c>
      <c r="D29" s="78">
        <v>55.8</v>
      </c>
      <c r="E29" s="65">
        <v>28</v>
      </c>
      <c r="F29" s="85">
        <v>1935</v>
      </c>
      <c r="G29" s="80">
        <f t="shared" si="4"/>
        <v>174.01881720430109</v>
      </c>
      <c r="H29" s="80">
        <f t="shared" si="0"/>
        <v>993.20833333333337</v>
      </c>
      <c r="I29" s="80">
        <f t="shared" si="0"/>
        <v>874.97311827956992</v>
      </c>
      <c r="J29" s="80">
        <f t="shared" si="0"/>
        <v>2538.7231182795699</v>
      </c>
      <c r="K29" s="80">
        <f t="shared" si="0"/>
        <v>2661.2797619047624</v>
      </c>
      <c r="L29" s="80">
        <f t="shared" si="0"/>
        <v>3464.1129032258063</v>
      </c>
      <c r="M29" s="80">
        <f t="shared" si="0"/>
        <v>13746.944444444445</v>
      </c>
      <c r="N29" s="80">
        <f t="shared" si="0"/>
        <v>10862.352150537634</v>
      </c>
      <c r="O29" s="80">
        <f t="shared" si="0"/>
        <v>6043.2777777777774</v>
      </c>
      <c r="P29" s="80">
        <f t="shared" si="0"/>
        <v>1130.3091397849462</v>
      </c>
      <c r="Q29" s="80">
        <f t="shared" si="0"/>
        <v>268.34677419354841</v>
      </c>
      <c r="R29" s="80">
        <f t="shared" si="0"/>
        <v>186.54166666666666</v>
      </c>
      <c r="S29" s="86">
        <f t="shared" si="5"/>
        <v>2583.0999999999995</v>
      </c>
      <c r="U29" s="85">
        <v>1935</v>
      </c>
      <c r="V29" s="80">
        <f t="shared" si="6"/>
        <v>10700</v>
      </c>
      <c r="W29" s="80">
        <f t="shared" si="1"/>
        <v>59100</v>
      </c>
      <c r="X29" s="80">
        <f t="shared" si="1"/>
        <v>53800</v>
      </c>
      <c r="Y29" s="80">
        <f t="shared" si="1"/>
        <v>156100</v>
      </c>
      <c r="Z29" s="80">
        <f t="shared" si="1"/>
        <v>147800</v>
      </c>
      <c r="AA29" s="80">
        <f t="shared" si="1"/>
        <v>213000</v>
      </c>
      <c r="AB29" s="80">
        <f t="shared" si="1"/>
        <v>818000</v>
      </c>
      <c r="AC29" s="80">
        <f t="shared" si="1"/>
        <v>667900</v>
      </c>
      <c r="AD29" s="80">
        <f t="shared" si="1"/>
        <v>359600</v>
      </c>
      <c r="AE29" s="80">
        <f t="shared" si="1"/>
        <v>69500</v>
      </c>
      <c r="AF29" s="80">
        <f t="shared" si="1"/>
        <v>16500</v>
      </c>
      <c r="AG29" s="80">
        <f t="shared" si="1"/>
        <v>11100</v>
      </c>
      <c r="AH29" s="87">
        <f t="shared" si="7"/>
        <v>2583.1</v>
      </c>
      <c r="AI29" s="88"/>
      <c r="AJ29" s="83"/>
    </row>
    <row r="30" spans="1:36">
      <c r="A30" s="65">
        <f t="shared" si="2"/>
        <v>1923</v>
      </c>
      <c r="B30" s="84">
        <v>8401</v>
      </c>
      <c r="C30" s="77">
        <f t="shared" si="3"/>
        <v>6472.8494623655915</v>
      </c>
      <c r="D30" s="78">
        <v>398</v>
      </c>
      <c r="E30" s="65">
        <v>29</v>
      </c>
      <c r="F30" s="85">
        <v>1936</v>
      </c>
      <c r="G30" s="80">
        <f t="shared" si="4"/>
        <v>346.41129032258067</v>
      </c>
      <c r="H30" s="80">
        <f t="shared" si="0"/>
        <v>507.52777777777777</v>
      </c>
      <c r="I30" s="80">
        <f t="shared" si="0"/>
        <v>557.83602150537627</v>
      </c>
      <c r="J30" s="80">
        <f t="shared" si="0"/>
        <v>6637.1102150537636</v>
      </c>
      <c r="K30" s="80">
        <f t="shared" si="0"/>
        <v>13480.373563218391</v>
      </c>
      <c r="L30" s="80">
        <f t="shared" si="0"/>
        <v>7024.1801075268813</v>
      </c>
      <c r="M30" s="80">
        <f t="shared" si="0"/>
        <v>10684.972222222223</v>
      </c>
      <c r="N30" s="80">
        <f t="shared" si="0"/>
        <v>9546.6397849462373</v>
      </c>
      <c r="O30" s="80">
        <f t="shared" si="0"/>
        <v>6011.3472222222226</v>
      </c>
      <c r="P30" s="80">
        <f t="shared" si="0"/>
        <v>1354.744623655914</v>
      </c>
      <c r="Q30" s="80">
        <f t="shared" si="0"/>
        <v>287.86290322580646</v>
      </c>
      <c r="R30" s="80">
        <f t="shared" si="0"/>
        <v>233.59722222222223</v>
      </c>
      <c r="S30" s="86">
        <f t="shared" si="5"/>
        <v>3396.6000000000008</v>
      </c>
      <c r="U30" s="85">
        <v>1936</v>
      </c>
      <c r="V30" s="80">
        <f t="shared" si="6"/>
        <v>21300</v>
      </c>
      <c r="W30" s="80">
        <f t="shared" si="1"/>
        <v>30200</v>
      </c>
      <c r="X30" s="80">
        <f t="shared" si="1"/>
        <v>34300</v>
      </c>
      <c r="Y30" s="80">
        <f t="shared" si="1"/>
        <v>408100</v>
      </c>
      <c r="Z30" s="80">
        <f t="shared" si="1"/>
        <v>775400</v>
      </c>
      <c r="AA30" s="80">
        <f t="shared" si="1"/>
        <v>431900</v>
      </c>
      <c r="AB30" s="80">
        <f t="shared" si="1"/>
        <v>635800</v>
      </c>
      <c r="AC30" s="80">
        <f t="shared" si="1"/>
        <v>587000</v>
      </c>
      <c r="AD30" s="80">
        <f t="shared" si="1"/>
        <v>357700</v>
      </c>
      <c r="AE30" s="80">
        <f t="shared" si="1"/>
        <v>83300</v>
      </c>
      <c r="AF30" s="80">
        <f t="shared" si="1"/>
        <v>17700</v>
      </c>
      <c r="AG30" s="80">
        <f t="shared" si="1"/>
        <v>13900</v>
      </c>
      <c r="AH30" s="87">
        <f t="shared" si="7"/>
        <v>3396.6</v>
      </c>
      <c r="AI30" s="88"/>
      <c r="AJ30" s="83"/>
    </row>
    <row r="31" spans="1:36">
      <c r="A31" s="65">
        <f t="shared" si="2"/>
        <v>1923</v>
      </c>
      <c r="B31" s="84">
        <v>8432</v>
      </c>
      <c r="C31" s="77">
        <f t="shared" si="3"/>
        <v>4472.4462365591398</v>
      </c>
      <c r="D31" s="78">
        <v>275</v>
      </c>
      <c r="E31" s="65">
        <v>28</v>
      </c>
      <c r="F31" s="85">
        <v>1937</v>
      </c>
      <c r="G31" s="80">
        <f t="shared" si="4"/>
        <v>170.76612903225808</v>
      </c>
      <c r="H31" s="80">
        <f t="shared" si="0"/>
        <v>243.68055555555554</v>
      </c>
      <c r="I31" s="80">
        <f t="shared" si="0"/>
        <v>374.05913978494624</v>
      </c>
      <c r="J31" s="80">
        <f t="shared" si="0"/>
        <v>718.8440860215054</v>
      </c>
      <c r="K31" s="80">
        <f t="shared" si="0"/>
        <v>6055.4017857142853</v>
      </c>
      <c r="L31" s="80">
        <f t="shared" si="0"/>
        <v>6433.8172043010754</v>
      </c>
      <c r="M31" s="80">
        <f t="shared" si="0"/>
        <v>8444.7916666666661</v>
      </c>
      <c r="N31" s="80">
        <f t="shared" si="0"/>
        <v>11189.247311827958</v>
      </c>
      <c r="O31" s="80">
        <f t="shared" si="0"/>
        <v>3937.5416666666665</v>
      </c>
      <c r="P31" s="80">
        <f t="shared" si="0"/>
        <v>845.69892473118284</v>
      </c>
      <c r="Q31" s="80">
        <f t="shared" si="0"/>
        <v>240.69892473118279</v>
      </c>
      <c r="R31" s="80">
        <f t="shared" si="0"/>
        <v>201.66666666666666</v>
      </c>
      <c r="S31" s="86">
        <f t="shared" si="5"/>
        <v>2327.7000000000007</v>
      </c>
      <c r="U31" s="85">
        <v>1937</v>
      </c>
      <c r="V31" s="80">
        <f t="shared" si="6"/>
        <v>10500</v>
      </c>
      <c r="W31" s="80">
        <f t="shared" si="1"/>
        <v>14500</v>
      </c>
      <c r="X31" s="80">
        <f t="shared" si="1"/>
        <v>23000</v>
      </c>
      <c r="Y31" s="80">
        <f t="shared" si="1"/>
        <v>44200</v>
      </c>
      <c r="Z31" s="80">
        <f t="shared" si="1"/>
        <v>336300</v>
      </c>
      <c r="AA31" s="80">
        <f t="shared" si="1"/>
        <v>395600</v>
      </c>
      <c r="AB31" s="80">
        <f t="shared" si="1"/>
        <v>502500</v>
      </c>
      <c r="AC31" s="80">
        <f t="shared" si="1"/>
        <v>688000</v>
      </c>
      <c r="AD31" s="80">
        <f t="shared" si="1"/>
        <v>234300</v>
      </c>
      <c r="AE31" s="80">
        <f t="shared" si="1"/>
        <v>52000</v>
      </c>
      <c r="AF31" s="80">
        <f t="shared" si="1"/>
        <v>14800</v>
      </c>
      <c r="AG31" s="80">
        <f t="shared" si="1"/>
        <v>12000</v>
      </c>
      <c r="AH31" s="87">
        <f t="shared" si="7"/>
        <v>2327.6999999999998</v>
      </c>
      <c r="AI31" s="88"/>
      <c r="AJ31" s="83"/>
    </row>
    <row r="32" spans="1:36">
      <c r="A32" s="65">
        <f t="shared" si="2"/>
        <v>1923</v>
      </c>
      <c r="B32" s="84">
        <v>8460</v>
      </c>
      <c r="C32" s="77">
        <f t="shared" si="3"/>
        <v>3291.4880952380954</v>
      </c>
      <c r="D32" s="78">
        <v>182.8</v>
      </c>
      <c r="E32" s="65">
        <v>28</v>
      </c>
      <c r="F32" s="85">
        <v>1938</v>
      </c>
      <c r="G32" s="80">
        <f t="shared" si="4"/>
        <v>330.14784946236557</v>
      </c>
      <c r="H32" s="80">
        <f t="shared" si="4"/>
        <v>899.09722222222217</v>
      </c>
      <c r="I32" s="80">
        <f t="shared" si="4"/>
        <v>7097.3655913978491</v>
      </c>
      <c r="J32" s="80">
        <f t="shared" si="4"/>
        <v>2109.3682795698919</v>
      </c>
      <c r="K32" s="80">
        <f t="shared" si="4"/>
        <v>9701.6071428571413</v>
      </c>
      <c r="L32" s="80">
        <f t="shared" si="4"/>
        <v>13108.333333333334</v>
      </c>
      <c r="M32" s="80">
        <f t="shared" si="4"/>
        <v>12301.666666666666</v>
      </c>
      <c r="N32" s="80">
        <f t="shared" si="4"/>
        <v>16437.459677419356</v>
      </c>
      <c r="O32" s="80">
        <f t="shared" si="4"/>
        <v>10063.166666666666</v>
      </c>
      <c r="P32" s="80">
        <f t="shared" si="4"/>
        <v>2172.7956989247314</v>
      </c>
      <c r="Q32" s="80">
        <f t="shared" si="4"/>
        <v>500.91397849462368</v>
      </c>
      <c r="R32" s="80">
        <f t="shared" si="4"/>
        <v>341.15277777777777</v>
      </c>
      <c r="S32" s="86">
        <f t="shared" si="5"/>
        <v>4510.8999999999996</v>
      </c>
      <c r="U32" s="85">
        <v>1938</v>
      </c>
      <c r="V32" s="80">
        <f t="shared" si="6"/>
        <v>20300</v>
      </c>
      <c r="W32" s="80">
        <f t="shared" si="6"/>
        <v>53500</v>
      </c>
      <c r="X32" s="80">
        <f t="shared" si="6"/>
        <v>436400</v>
      </c>
      <c r="Y32" s="80">
        <f t="shared" si="6"/>
        <v>129699.99999999999</v>
      </c>
      <c r="Z32" s="80">
        <f t="shared" si="6"/>
        <v>538800</v>
      </c>
      <c r="AA32" s="80">
        <f t="shared" si="6"/>
        <v>806000</v>
      </c>
      <c r="AB32" s="80">
        <f t="shared" si="6"/>
        <v>732000</v>
      </c>
      <c r="AC32" s="80">
        <f t="shared" si="6"/>
        <v>1010700</v>
      </c>
      <c r="AD32" s="80">
        <f t="shared" si="6"/>
        <v>598800</v>
      </c>
      <c r="AE32" s="80">
        <f t="shared" si="6"/>
        <v>133600</v>
      </c>
      <c r="AF32" s="80">
        <f t="shared" si="6"/>
        <v>30800</v>
      </c>
      <c r="AG32" s="80">
        <f t="shared" si="6"/>
        <v>20300</v>
      </c>
      <c r="AH32" s="87">
        <f t="shared" si="7"/>
        <v>4510.8999999999996</v>
      </c>
      <c r="AI32" s="88"/>
      <c r="AJ32" s="83"/>
    </row>
    <row r="33" spans="1:36">
      <c r="A33" s="65">
        <f t="shared" si="2"/>
        <v>1923</v>
      </c>
      <c r="B33" s="84">
        <v>8491</v>
      </c>
      <c r="C33" s="77">
        <f t="shared" si="3"/>
        <v>3651.1424731182797</v>
      </c>
      <c r="D33" s="78">
        <v>224.5</v>
      </c>
      <c r="E33" s="65">
        <v>28</v>
      </c>
      <c r="F33" s="85">
        <v>1939</v>
      </c>
      <c r="G33" s="80">
        <f t="shared" si="4"/>
        <v>484.65053763440858</v>
      </c>
      <c r="H33" s="80">
        <f t="shared" si="4"/>
        <v>682.30555555555554</v>
      </c>
      <c r="I33" s="80">
        <f t="shared" si="4"/>
        <v>722.09677419354841</v>
      </c>
      <c r="J33" s="80">
        <f t="shared" si="4"/>
        <v>811.54569892473114</v>
      </c>
      <c r="K33" s="80">
        <f t="shared" si="4"/>
        <v>1256.8154761904761</v>
      </c>
      <c r="L33" s="80">
        <f t="shared" si="4"/>
        <v>3602.3521505376343</v>
      </c>
      <c r="M33" s="80">
        <f t="shared" si="4"/>
        <v>5478.6111111111113</v>
      </c>
      <c r="N33" s="80">
        <f t="shared" si="4"/>
        <v>2850.9811827956987</v>
      </c>
      <c r="O33" s="80">
        <f t="shared" si="4"/>
        <v>956.23611111111109</v>
      </c>
      <c r="P33" s="80">
        <f t="shared" si="4"/>
        <v>235.81989247311827</v>
      </c>
      <c r="Q33" s="80">
        <f t="shared" si="4"/>
        <v>89.4489247311828</v>
      </c>
      <c r="R33" s="80">
        <f t="shared" si="4"/>
        <v>193.26388888888889</v>
      </c>
      <c r="S33" s="86">
        <f t="shared" si="5"/>
        <v>1045.7</v>
      </c>
      <c r="U33" s="85">
        <v>1939</v>
      </c>
      <c r="V33" s="80">
        <f t="shared" si="6"/>
        <v>29800</v>
      </c>
      <c r="W33" s="80">
        <f t="shared" si="6"/>
        <v>40600</v>
      </c>
      <c r="X33" s="80">
        <f t="shared" si="6"/>
        <v>44400</v>
      </c>
      <c r="Y33" s="80">
        <f t="shared" si="6"/>
        <v>49900</v>
      </c>
      <c r="Z33" s="80">
        <f t="shared" si="6"/>
        <v>69800</v>
      </c>
      <c r="AA33" s="80">
        <f t="shared" si="6"/>
        <v>221500</v>
      </c>
      <c r="AB33" s="80">
        <f t="shared" si="6"/>
        <v>326000</v>
      </c>
      <c r="AC33" s="80">
        <f t="shared" si="6"/>
        <v>175300</v>
      </c>
      <c r="AD33" s="80">
        <f t="shared" si="6"/>
        <v>56900</v>
      </c>
      <c r="AE33" s="80">
        <f t="shared" si="6"/>
        <v>14500</v>
      </c>
      <c r="AF33" s="80">
        <f t="shared" si="6"/>
        <v>5500</v>
      </c>
      <c r="AG33" s="80">
        <f t="shared" si="6"/>
        <v>11500</v>
      </c>
      <c r="AH33" s="87">
        <f t="shared" si="7"/>
        <v>1045.7</v>
      </c>
      <c r="AI33" s="88"/>
      <c r="AJ33" s="83"/>
    </row>
    <row r="34" spans="1:36">
      <c r="A34" s="65">
        <f t="shared" si="2"/>
        <v>1923</v>
      </c>
      <c r="B34" s="84">
        <v>8521</v>
      </c>
      <c r="C34" s="77">
        <f t="shared" si="3"/>
        <v>9481.6944444444453</v>
      </c>
      <c r="D34" s="78">
        <v>564.20000000000005</v>
      </c>
      <c r="E34" s="65">
        <v>29</v>
      </c>
      <c r="F34" s="85">
        <v>1940</v>
      </c>
      <c r="G34" s="80">
        <f t="shared" si="4"/>
        <v>450.65994623655905</v>
      </c>
      <c r="H34" s="80">
        <f t="shared" si="4"/>
        <v>324.51527777777778</v>
      </c>
      <c r="I34" s="80">
        <f t="shared" si="4"/>
        <v>458.9543010752688</v>
      </c>
      <c r="J34" s="80">
        <f t="shared" si="4"/>
        <v>7613.7298387096771</v>
      </c>
      <c r="K34" s="80">
        <f t="shared" si="4"/>
        <v>10629.57183908046</v>
      </c>
      <c r="L34" s="80">
        <f t="shared" si="4"/>
        <v>13772.044354838707</v>
      </c>
      <c r="M34" s="80">
        <f t="shared" si="4"/>
        <v>10561.115277777775</v>
      </c>
      <c r="N34" s="80">
        <f t="shared" si="4"/>
        <v>8317.4489247311849</v>
      </c>
      <c r="O34" s="80">
        <f t="shared" si="4"/>
        <v>3339.0958333333333</v>
      </c>
      <c r="P34" s="80">
        <f t="shared" si="4"/>
        <v>649.88709677419354</v>
      </c>
      <c r="Q34" s="80">
        <f t="shared" si="4"/>
        <v>203.45564516129033</v>
      </c>
      <c r="R34" s="80">
        <f t="shared" si="4"/>
        <v>230.23611111111111</v>
      </c>
      <c r="S34" s="86">
        <f t="shared" si="5"/>
        <v>3406.3299999999995</v>
      </c>
      <c r="U34" s="85">
        <v>1940</v>
      </c>
      <c r="V34" s="80">
        <f t="shared" si="6"/>
        <v>27710</v>
      </c>
      <c r="W34" s="80">
        <f t="shared" si="6"/>
        <v>19310</v>
      </c>
      <c r="X34" s="80">
        <f t="shared" si="6"/>
        <v>28220</v>
      </c>
      <c r="Y34" s="80">
        <f t="shared" si="6"/>
        <v>468150</v>
      </c>
      <c r="Z34" s="80">
        <f t="shared" si="6"/>
        <v>611420</v>
      </c>
      <c r="AA34" s="80">
        <f t="shared" si="6"/>
        <v>846810</v>
      </c>
      <c r="AB34" s="80">
        <f t="shared" si="6"/>
        <v>628430</v>
      </c>
      <c r="AC34" s="80">
        <f t="shared" si="6"/>
        <v>511420</v>
      </c>
      <c r="AD34" s="80">
        <f t="shared" si="6"/>
        <v>198690</v>
      </c>
      <c r="AE34" s="80">
        <f t="shared" si="6"/>
        <v>39960</v>
      </c>
      <c r="AF34" s="80">
        <f t="shared" si="6"/>
        <v>12510</v>
      </c>
      <c r="AG34" s="80">
        <f t="shared" si="6"/>
        <v>13700</v>
      </c>
      <c r="AH34" s="87">
        <f t="shared" si="7"/>
        <v>3406.33</v>
      </c>
      <c r="AI34" s="88"/>
      <c r="AJ34" s="83"/>
    </row>
    <row r="35" spans="1:36">
      <c r="A35" s="65">
        <f t="shared" si="2"/>
        <v>1923</v>
      </c>
      <c r="B35" s="84">
        <v>8552</v>
      </c>
      <c r="C35" s="77">
        <f t="shared" si="3"/>
        <v>10016.653225806451</v>
      </c>
      <c r="D35" s="78">
        <v>615.9</v>
      </c>
      <c r="E35" s="65">
        <v>28</v>
      </c>
      <c r="F35" s="85">
        <v>1941</v>
      </c>
      <c r="G35" s="80">
        <f t="shared" si="4"/>
        <v>247.20430107526883</v>
      </c>
      <c r="H35" s="80">
        <f t="shared" si="4"/>
        <v>736.08333333333337</v>
      </c>
      <c r="I35" s="80">
        <f t="shared" si="4"/>
        <v>4049.5967741935483</v>
      </c>
      <c r="J35" s="80">
        <f t="shared" si="4"/>
        <v>5617.3924731182797</v>
      </c>
      <c r="K35" s="80">
        <f t="shared" si="4"/>
        <v>8507.8125</v>
      </c>
      <c r="L35" s="80">
        <f t="shared" si="4"/>
        <v>7302.2849462365593</v>
      </c>
      <c r="M35" s="80">
        <f t="shared" si="4"/>
        <v>7470.0694444444443</v>
      </c>
      <c r="N35" s="80">
        <f t="shared" si="4"/>
        <v>11703.172043010753</v>
      </c>
      <c r="O35" s="80">
        <f t="shared" si="4"/>
        <v>4745.8888888888878</v>
      </c>
      <c r="P35" s="80">
        <f t="shared" si="4"/>
        <v>1374.260752688172</v>
      </c>
      <c r="Q35" s="80">
        <f t="shared" si="4"/>
        <v>367.55376344086022</v>
      </c>
      <c r="R35" s="80">
        <f t="shared" si="4"/>
        <v>280.65277777777777</v>
      </c>
      <c r="S35" s="86">
        <f t="shared" si="5"/>
        <v>3145.1999999999994</v>
      </c>
      <c r="U35" s="85">
        <v>1941</v>
      </c>
      <c r="V35" s="80">
        <f t="shared" si="6"/>
        <v>15200</v>
      </c>
      <c r="W35" s="80">
        <f t="shared" si="6"/>
        <v>43800</v>
      </c>
      <c r="X35" s="80">
        <f t="shared" si="6"/>
        <v>249000</v>
      </c>
      <c r="Y35" s="80">
        <f t="shared" si="6"/>
        <v>345400</v>
      </c>
      <c r="Z35" s="80">
        <f t="shared" si="6"/>
        <v>472500</v>
      </c>
      <c r="AA35" s="80">
        <f t="shared" si="6"/>
        <v>449000</v>
      </c>
      <c r="AB35" s="80">
        <f t="shared" si="6"/>
        <v>444500</v>
      </c>
      <c r="AC35" s="80">
        <f t="shared" si="6"/>
        <v>719600</v>
      </c>
      <c r="AD35" s="80">
        <f t="shared" si="6"/>
        <v>282400</v>
      </c>
      <c r="AE35" s="80">
        <f t="shared" si="6"/>
        <v>84500</v>
      </c>
      <c r="AF35" s="80">
        <f t="shared" si="6"/>
        <v>22600</v>
      </c>
      <c r="AG35" s="80">
        <f t="shared" si="6"/>
        <v>16700</v>
      </c>
      <c r="AH35" s="87">
        <f t="shared" si="7"/>
        <v>3145.2</v>
      </c>
      <c r="AI35" s="88"/>
      <c r="AJ35" s="83"/>
    </row>
    <row r="36" spans="1:36">
      <c r="A36" s="65">
        <f t="shared" si="2"/>
        <v>1923</v>
      </c>
      <c r="B36" s="84">
        <v>8582</v>
      </c>
      <c r="C36" s="77">
        <f t="shared" si="3"/>
        <v>4762.6944444444434</v>
      </c>
      <c r="D36" s="78">
        <v>283.39999999999998</v>
      </c>
      <c r="E36" s="65">
        <v>28</v>
      </c>
      <c r="F36" s="85">
        <v>1942</v>
      </c>
      <c r="G36" s="80">
        <f t="shared" si="4"/>
        <v>289.48924731182797</v>
      </c>
      <c r="H36" s="80">
        <f t="shared" si="4"/>
        <v>820.11111111111109</v>
      </c>
      <c r="I36" s="80">
        <f t="shared" si="4"/>
        <v>5277.4865591397847</v>
      </c>
      <c r="J36" s="80">
        <f t="shared" si="4"/>
        <v>9476.7069892473137</v>
      </c>
      <c r="K36" s="80">
        <f t="shared" si="4"/>
        <v>9969.8958333333358</v>
      </c>
      <c r="L36" s="80">
        <f t="shared" si="4"/>
        <v>4643.2123655913974</v>
      </c>
      <c r="M36" s="80">
        <f t="shared" si="4"/>
        <v>10521.958333333334</v>
      </c>
      <c r="N36" s="80">
        <f t="shared" si="4"/>
        <v>11657.634408602151</v>
      </c>
      <c r="O36" s="80">
        <f t="shared" si="4"/>
        <v>9353.9722222222226</v>
      </c>
      <c r="P36" s="80">
        <f t="shared" si="4"/>
        <v>2525.7123655913979</v>
      </c>
      <c r="Q36" s="80">
        <f t="shared" si="4"/>
        <v>522.05645161290317</v>
      </c>
      <c r="R36" s="80">
        <f t="shared" si="4"/>
        <v>292.41666666666663</v>
      </c>
      <c r="S36" s="86">
        <f t="shared" si="5"/>
        <v>3917.3</v>
      </c>
      <c r="U36" s="85">
        <v>1942</v>
      </c>
      <c r="V36" s="80">
        <f t="shared" si="6"/>
        <v>17800</v>
      </c>
      <c r="W36" s="80">
        <f t="shared" si="6"/>
        <v>48800</v>
      </c>
      <c r="X36" s="80">
        <f t="shared" si="6"/>
        <v>324500</v>
      </c>
      <c r="Y36" s="80">
        <f t="shared" si="6"/>
        <v>582700</v>
      </c>
      <c r="Z36" s="80">
        <f t="shared" si="6"/>
        <v>553700</v>
      </c>
      <c r="AA36" s="80">
        <f t="shared" si="6"/>
        <v>285500</v>
      </c>
      <c r="AB36" s="80">
        <f t="shared" si="6"/>
        <v>626100</v>
      </c>
      <c r="AC36" s="80">
        <f t="shared" si="6"/>
        <v>716800</v>
      </c>
      <c r="AD36" s="80">
        <f t="shared" si="6"/>
        <v>556600</v>
      </c>
      <c r="AE36" s="80">
        <f t="shared" si="6"/>
        <v>155300</v>
      </c>
      <c r="AF36" s="80">
        <f t="shared" si="6"/>
        <v>32100</v>
      </c>
      <c r="AG36" s="80">
        <f t="shared" si="6"/>
        <v>17400</v>
      </c>
      <c r="AH36" s="87">
        <f t="shared" si="7"/>
        <v>3917.3</v>
      </c>
      <c r="AI36" s="88"/>
      <c r="AJ36" s="83"/>
    </row>
    <row r="37" spans="1:36">
      <c r="A37" s="65">
        <f t="shared" si="2"/>
        <v>1923</v>
      </c>
      <c r="B37" s="84">
        <v>8613</v>
      </c>
      <c r="C37" s="77">
        <f t="shared" si="3"/>
        <v>1572.6747311827958</v>
      </c>
      <c r="D37" s="78">
        <v>96.7</v>
      </c>
      <c r="E37" s="65">
        <v>28</v>
      </c>
      <c r="F37" s="85">
        <v>1943</v>
      </c>
      <c r="G37" s="80">
        <f t="shared" si="4"/>
        <v>274.85215053763437</v>
      </c>
      <c r="H37" s="80">
        <f t="shared" si="4"/>
        <v>2589.7361111111113</v>
      </c>
      <c r="I37" s="80">
        <f t="shared" si="4"/>
        <v>4522.8629032258068</v>
      </c>
      <c r="J37" s="80">
        <f t="shared" si="4"/>
        <v>11242.916666666666</v>
      </c>
      <c r="K37" s="80">
        <f t="shared" si="4"/>
        <v>6732.4255952380954</v>
      </c>
      <c r="L37" s="80">
        <f t="shared" si="4"/>
        <v>15118.494623655914</v>
      </c>
      <c r="M37" s="80">
        <f t="shared" si="4"/>
        <v>9922</v>
      </c>
      <c r="N37" s="80">
        <f t="shared" si="4"/>
        <v>7253.4946236559135</v>
      </c>
      <c r="O37" s="80">
        <f t="shared" si="4"/>
        <v>4436.666666666667</v>
      </c>
      <c r="P37" s="80">
        <f t="shared" si="4"/>
        <v>1421.4247311827958</v>
      </c>
      <c r="Q37" s="80">
        <f t="shared" si="4"/>
        <v>413.09139784946234</v>
      </c>
      <c r="R37" s="80">
        <f t="shared" si="4"/>
        <v>295.77777777777783</v>
      </c>
      <c r="S37" s="86">
        <f t="shared" si="5"/>
        <v>3874.6999999999994</v>
      </c>
      <c r="U37" s="85">
        <v>1943</v>
      </c>
      <c r="V37" s="80">
        <f t="shared" si="6"/>
        <v>16900</v>
      </c>
      <c r="W37" s="80">
        <f t="shared" si="6"/>
        <v>154100</v>
      </c>
      <c r="X37" s="80">
        <f t="shared" si="6"/>
        <v>278100</v>
      </c>
      <c r="Y37" s="80">
        <f t="shared" si="6"/>
        <v>691300</v>
      </c>
      <c r="Z37" s="80">
        <f t="shared" si="6"/>
        <v>373900</v>
      </c>
      <c r="AA37" s="80">
        <f t="shared" si="6"/>
        <v>929600</v>
      </c>
      <c r="AB37" s="80">
        <f t="shared" si="6"/>
        <v>590400</v>
      </c>
      <c r="AC37" s="80">
        <f t="shared" si="6"/>
        <v>446000</v>
      </c>
      <c r="AD37" s="80">
        <f t="shared" si="6"/>
        <v>264000</v>
      </c>
      <c r="AE37" s="80">
        <f t="shared" si="6"/>
        <v>87400</v>
      </c>
      <c r="AF37" s="80">
        <f t="shared" si="6"/>
        <v>25400</v>
      </c>
      <c r="AG37" s="80">
        <f t="shared" si="6"/>
        <v>17600</v>
      </c>
      <c r="AH37" s="87">
        <f t="shared" si="7"/>
        <v>3874.7</v>
      </c>
      <c r="AI37" s="88"/>
      <c r="AJ37" s="83"/>
    </row>
    <row r="38" spans="1:36">
      <c r="A38" s="65">
        <f t="shared" si="2"/>
        <v>1923</v>
      </c>
      <c r="B38" s="84">
        <v>8644</v>
      </c>
      <c r="C38" s="77">
        <f t="shared" si="3"/>
        <v>284.61021505376345</v>
      </c>
      <c r="D38" s="78">
        <v>17.5</v>
      </c>
      <c r="E38" s="65">
        <v>29</v>
      </c>
      <c r="F38" s="85">
        <v>1944</v>
      </c>
      <c r="G38" s="80">
        <f t="shared" si="4"/>
        <v>315.9986559139785</v>
      </c>
      <c r="H38" s="80">
        <f t="shared" si="4"/>
        <v>408.2069444444445</v>
      </c>
      <c r="I38" s="80">
        <f t="shared" si="4"/>
        <v>496.03494623655916</v>
      </c>
      <c r="J38" s="80">
        <f t="shared" si="4"/>
        <v>946.5322580645161</v>
      </c>
      <c r="K38" s="80">
        <f t="shared" si="4"/>
        <v>2506.9252873563214</v>
      </c>
      <c r="L38" s="80">
        <f t="shared" si="4"/>
        <v>3802.5551075268818</v>
      </c>
      <c r="M38" s="80">
        <f t="shared" si="4"/>
        <v>3625.4624999999992</v>
      </c>
      <c r="N38" s="80">
        <f t="shared" si="4"/>
        <v>7670.1639784946237</v>
      </c>
      <c r="O38" s="80">
        <f t="shared" si="4"/>
        <v>3262.7986111111113</v>
      </c>
      <c r="P38" s="80">
        <f t="shared" si="4"/>
        <v>748.44354838709694</v>
      </c>
      <c r="Q38" s="80">
        <f t="shared" si="4"/>
        <v>232.72983870967747</v>
      </c>
      <c r="R38" s="80">
        <f t="shared" si="4"/>
        <v>158.98055555555561</v>
      </c>
      <c r="S38" s="86">
        <f t="shared" si="5"/>
        <v>1461.72</v>
      </c>
      <c r="U38" s="85">
        <v>1944</v>
      </c>
      <c r="V38" s="80">
        <f t="shared" si="6"/>
        <v>19430</v>
      </c>
      <c r="W38" s="80">
        <f t="shared" si="6"/>
        <v>24290</v>
      </c>
      <c r="X38" s="80">
        <f t="shared" si="6"/>
        <v>30500</v>
      </c>
      <c r="Y38" s="80">
        <f t="shared" si="6"/>
        <v>58200</v>
      </c>
      <c r="Z38" s="80">
        <f t="shared" si="6"/>
        <v>144200</v>
      </c>
      <c r="AA38" s="80">
        <f t="shared" si="6"/>
        <v>233810</v>
      </c>
      <c r="AB38" s="80">
        <f t="shared" si="6"/>
        <v>215730</v>
      </c>
      <c r="AC38" s="80">
        <f t="shared" si="6"/>
        <v>471620</v>
      </c>
      <c r="AD38" s="80">
        <f t="shared" si="6"/>
        <v>194150</v>
      </c>
      <c r="AE38" s="80">
        <f t="shared" si="6"/>
        <v>46020</v>
      </c>
      <c r="AF38" s="80">
        <f t="shared" si="6"/>
        <v>14310</v>
      </c>
      <c r="AG38" s="80">
        <f t="shared" si="6"/>
        <v>9460</v>
      </c>
      <c r="AH38" s="87">
        <f t="shared" si="7"/>
        <v>1461.72</v>
      </c>
      <c r="AI38" s="88"/>
      <c r="AJ38" s="83"/>
    </row>
    <row r="39" spans="1:36">
      <c r="A39" s="65">
        <f t="shared" si="2"/>
        <v>1923</v>
      </c>
      <c r="B39" s="84">
        <v>8674</v>
      </c>
      <c r="C39" s="77">
        <f t="shared" si="3"/>
        <v>294.09722222222223</v>
      </c>
      <c r="D39" s="78">
        <v>17.5</v>
      </c>
      <c r="E39" s="65">
        <v>28</v>
      </c>
      <c r="F39" s="85">
        <v>1945</v>
      </c>
      <c r="G39" s="80">
        <f t="shared" si="4"/>
        <v>174.66935483870967</v>
      </c>
      <c r="H39" s="80">
        <f t="shared" si="4"/>
        <v>2023.0527777777777</v>
      </c>
      <c r="I39" s="80">
        <f t="shared" si="4"/>
        <v>2017.6424731182799</v>
      </c>
      <c r="J39" s="80">
        <f t="shared" si="4"/>
        <v>1581.4569892473116</v>
      </c>
      <c r="K39" s="80">
        <f t="shared" si="4"/>
        <v>10082.072916666664</v>
      </c>
      <c r="L39" s="80">
        <f t="shared" si="4"/>
        <v>4213.0443548387093</v>
      </c>
      <c r="M39" s="80">
        <f t="shared" si="4"/>
        <v>7008.4208333333318</v>
      </c>
      <c r="N39" s="80">
        <f t="shared" si="4"/>
        <v>8951.8857526881711</v>
      </c>
      <c r="O39" s="80">
        <f t="shared" si="4"/>
        <v>4746.5611111111111</v>
      </c>
      <c r="P39" s="80">
        <f t="shared" si="4"/>
        <v>1139.4166666666667</v>
      </c>
      <c r="Q39" s="80">
        <f t="shared" si="4"/>
        <v>237.60887096774192</v>
      </c>
      <c r="R39" s="80">
        <f t="shared" si="4"/>
        <v>167.88749999999999</v>
      </c>
      <c r="S39" s="86">
        <f t="shared" si="5"/>
        <v>2515.9599999999996</v>
      </c>
      <c r="U39" s="85">
        <v>1945</v>
      </c>
      <c r="V39" s="80">
        <f t="shared" si="6"/>
        <v>10740</v>
      </c>
      <c r="W39" s="80">
        <f t="shared" si="6"/>
        <v>120380</v>
      </c>
      <c r="X39" s="80">
        <f t="shared" si="6"/>
        <v>124060</v>
      </c>
      <c r="Y39" s="80">
        <f t="shared" si="6"/>
        <v>97240</v>
      </c>
      <c r="Z39" s="80">
        <f t="shared" si="6"/>
        <v>559930</v>
      </c>
      <c r="AA39" s="80">
        <f t="shared" si="6"/>
        <v>259050</v>
      </c>
      <c r="AB39" s="80">
        <f t="shared" si="6"/>
        <v>417030</v>
      </c>
      <c r="AC39" s="80">
        <f t="shared" si="6"/>
        <v>550430</v>
      </c>
      <c r="AD39" s="80">
        <f t="shared" si="6"/>
        <v>282440</v>
      </c>
      <c r="AE39" s="80">
        <f t="shared" si="6"/>
        <v>70060</v>
      </c>
      <c r="AF39" s="80">
        <f t="shared" si="6"/>
        <v>14610</v>
      </c>
      <c r="AG39" s="80">
        <f t="shared" si="6"/>
        <v>9990</v>
      </c>
      <c r="AH39" s="87">
        <f t="shared" si="7"/>
        <v>2515.96</v>
      </c>
      <c r="AI39" s="88"/>
      <c r="AJ39" s="83"/>
    </row>
    <row r="40" spans="1:36">
      <c r="A40" s="65">
        <f t="shared" si="2"/>
        <v>1924</v>
      </c>
      <c r="B40" s="84">
        <v>8705</v>
      </c>
      <c r="C40" s="77">
        <f t="shared" si="3"/>
        <v>377.31182795698925</v>
      </c>
      <c r="D40" s="78">
        <v>23.2</v>
      </c>
      <c r="E40" s="65">
        <v>28</v>
      </c>
      <c r="F40" s="85">
        <v>1946</v>
      </c>
      <c r="G40" s="80">
        <f t="shared" si="4"/>
        <v>575.56317204301081</v>
      </c>
      <c r="H40" s="80">
        <f t="shared" si="4"/>
        <v>2396.6402777777785</v>
      </c>
      <c r="I40" s="80">
        <f t="shared" si="4"/>
        <v>8850.0766129032254</v>
      </c>
      <c r="J40" s="80">
        <f t="shared" si="4"/>
        <v>5017.1088709677415</v>
      </c>
      <c r="K40" s="80">
        <f t="shared" si="4"/>
        <v>2782.4598214285716</v>
      </c>
      <c r="L40" s="80">
        <f t="shared" si="4"/>
        <v>5554.7782258064517</v>
      </c>
      <c r="M40" s="80">
        <f t="shared" si="4"/>
        <v>8620.9138888888883</v>
      </c>
      <c r="N40" s="80">
        <f t="shared" si="4"/>
        <v>8924.4005376344103</v>
      </c>
      <c r="O40" s="80">
        <f t="shared" si="4"/>
        <v>3418.0819444444437</v>
      </c>
      <c r="P40" s="80">
        <f t="shared" si="4"/>
        <v>788.93951612903209</v>
      </c>
      <c r="Q40" s="80">
        <f t="shared" si="4"/>
        <v>215.49059139784947</v>
      </c>
      <c r="R40" s="80">
        <f t="shared" si="4"/>
        <v>215.78333333333333</v>
      </c>
      <c r="S40" s="86">
        <f t="shared" si="5"/>
        <v>2866.45</v>
      </c>
      <c r="U40" s="85">
        <v>1946</v>
      </c>
      <c r="V40" s="80">
        <f t="shared" si="6"/>
        <v>35390</v>
      </c>
      <c r="W40" s="80">
        <f t="shared" si="6"/>
        <v>142610</v>
      </c>
      <c r="X40" s="80">
        <f t="shared" si="6"/>
        <v>544170</v>
      </c>
      <c r="Y40" s="80">
        <f t="shared" si="6"/>
        <v>308490</v>
      </c>
      <c r="Z40" s="80">
        <f t="shared" si="6"/>
        <v>154530</v>
      </c>
      <c r="AA40" s="80">
        <f t="shared" si="6"/>
        <v>341550</v>
      </c>
      <c r="AB40" s="80">
        <f t="shared" si="6"/>
        <v>512980</v>
      </c>
      <c r="AC40" s="80">
        <f t="shared" si="6"/>
        <v>548740</v>
      </c>
      <c r="AD40" s="80">
        <f t="shared" si="6"/>
        <v>203390</v>
      </c>
      <c r="AE40" s="80">
        <f t="shared" si="6"/>
        <v>48510</v>
      </c>
      <c r="AF40" s="80">
        <f t="shared" si="6"/>
        <v>13250</v>
      </c>
      <c r="AG40" s="80">
        <f t="shared" si="6"/>
        <v>12840</v>
      </c>
      <c r="AH40" s="87">
        <f t="shared" si="7"/>
        <v>2866.45</v>
      </c>
      <c r="AI40" s="88"/>
      <c r="AJ40" s="83"/>
    </row>
    <row r="41" spans="1:36">
      <c r="A41" s="65">
        <f t="shared" si="2"/>
        <v>1924</v>
      </c>
      <c r="B41" s="84">
        <v>8735</v>
      </c>
      <c r="C41" s="77">
        <f t="shared" si="3"/>
        <v>354.59722222222223</v>
      </c>
      <c r="D41" s="78">
        <v>21.1</v>
      </c>
      <c r="E41" s="65">
        <v>28</v>
      </c>
      <c r="F41" s="85">
        <v>1947</v>
      </c>
      <c r="G41" s="80">
        <f t="shared" si="4"/>
        <v>298.75940860215059</v>
      </c>
      <c r="H41" s="80">
        <f t="shared" si="4"/>
        <v>1478.8888888888889</v>
      </c>
      <c r="I41" s="80">
        <f t="shared" si="4"/>
        <v>1409.877688172043</v>
      </c>
      <c r="J41" s="80">
        <f t="shared" si="4"/>
        <v>820.16532258064535</v>
      </c>
      <c r="K41" s="80">
        <f t="shared" si="4"/>
        <v>3101.7053571428573</v>
      </c>
      <c r="L41" s="80">
        <f t="shared" si="4"/>
        <v>4966.2043010752686</v>
      </c>
      <c r="M41" s="80">
        <f t="shared" si="4"/>
        <v>5070.2361111111113</v>
      </c>
      <c r="N41" s="80">
        <f t="shared" si="4"/>
        <v>4270.7795698924738</v>
      </c>
      <c r="O41" s="80">
        <f t="shared" si="4"/>
        <v>1614.5097222222219</v>
      </c>
      <c r="P41" s="80">
        <f t="shared" si="4"/>
        <v>303.63844086021516</v>
      </c>
      <c r="Q41" s="80">
        <f t="shared" si="4"/>
        <v>152.06317204301075</v>
      </c>
      <c r="R41" s="80">
        <f t="shared" si="4"/>
        <v>124.86527777777778</v>
      </c>
      <c r="S41" s="86">
        <f t="shared" si="5"/>
        <v>1416.93</v>
      </c>
      <c r="U41" s="85">
        <v>1947</v>
      </c>
      <c r="V41" s="80">
        <f t="shared" si="6"/>
        <v>18370</v>
      </c>
      <c r="W41" s="80">
        <f t="shared" si="6"/>
        <v>88000</v>
      </c>
      <c r="X41" s="80">
        <f t="shared" si="6"/>
        <v>86690</v>
      </c>
      <c r="Y41" s="80">
        <f t="shared" si="6"/>
        <v>50430</v>
      </c>
      <c r="Z41" s="80">
        <f t="shared" si="6"/>
        <v>172260</v>
      </c>
      <c r="AA41" s="80">
        <f t="shared" si="6"/>
        <v>305360</v>
      </c>
      <c r="AB41" s="80">
        <f t="shared" si="6"/>
        <v>301700</v>
      </c>
      <c r="AC41" s="80">
        <f t="shared" si="6"/>
        <v>262600</v>
      </c>
      <c r="AD41" s="80">
        <f t="shared" si="6"/>
        <v>96070</v>
      </c>
      <c r="AE41" s="80">
        <f t="shared" si="6"/>
        <v>18670</v>
      </c>
      <c r="AF41" s="80">
        <f t="shared" si="6"/>
        <v>9350</v>
      </c>
      <c r="AG41" s="80">
        <f t="shared" si="6"/>
        <v>7430</v>
      </c>
      <c r="AH41" s="87">
        <f t="shared" si="7"/>
        <v>1416.93</v>
      </c>
      <c r="AI41" s="88"/>
      <c r="AJ41" s="83"/>
    </row>
    <row r="42" spans="1:36">
      <c r="A42" s="65">
        <f t="shared" si="2"/>
        <v>1924</v>
      </c>
      <c r="B42" s="84">
        <v>8766</v>
      </c>
      <c r="C42" s="77">
        <f t="shared" si="3"/>
        <v>435.86021505376345</v>
      </c>
      <c r="D42" s="78">
        <v>26.8</v>
      </c>
      <c r="E42" s="65">
        <v>29</v>
      </c>
      <c r="F42" s="85">
        <v>1948</v>
      </c>
      <c r="G42" s="80">
        <f t="shared" si="4"/>
        <v>759.17741935483866</v>
      </c>
      <c r="H42" s="80">
        <f t="shared" si="4"/>
        <v>729.52916666666647</v>
      </c>
      <c r="I42" s="80">
        <f t="shared" si="4"/>
        <v>455.05107526881721</v>
      </c>
      <c r="J42" s="80">
        <f t="shared" si="4"/>
        <v>2766.4112903225805</v>
      </c>
      <c r="K42" s="80">
        <f t="shared" si="4"/>
        <v>1292.7528735632184</v>
      </c>
      <c r="L42" s="80">
        <f t="shared" si="4"/>
        <v>2395.442204301075</v>
      </c>
      <c r="M42" s="80">
        <f t="shared" si="4"/>
        <v>8934.001388888888</v>
      </c>
      <c r="N42" s="80">
        <f t="shared" si="4"/>
        <v>10310.370967741936</v>
      </c>
      <c r="O42" s="80">
        <f t="shared" si="4"/>
        <v>7497.2944444444447</v>
      </c>
      <c r="P42" s="80">
        <f t="shared" si="4"/>
        <v>1421.5873655913979</v>
      </c>
      <c r="Q42" s="80">
        <f t="shared" si="4"/>
        <v>301.03629032258067</v>
      </c>
      <c r="R42" s="80">
        <f t="shared" si="4"/>
        <v>201.33055555555555</v>
      </c>
      <c r="S42" s="86">
        <f t="shared" si="5"/>
        <v>2239.4099999999994</v>
      </c>
      <c r="U42" s="85">
        <v>1948</v>
      </c>
      <c r="V42" s="80">
        <f t="shared" si="6"/>
        <v>46680</v>
      </c>
      <c r="W42" s="80">
        <f t="shared" si="6"/>
        <v>43410</v>
      </c>
      <c r="X42" s="80">
        <f t="shared" si="6"/>
        <v>27980</v>
      </c>
      <c r="Y42" s="80">
        <f t="shared" si="6"/>
        <v>170100</v>
      </c>
      <c r="Z42" s="80">
        <f t="shared" si="6"/>
        <v>74360</v>
      </c>
      <c r="AA42" s="80">
        <f t="shared" si="6"/>
        <v>147290</v>
      </c>
      <c r="AB42" s="80">
        <f t="shared" si="6"/>
        <v>531610</v>
      </c>
      <c r="AC42" s="80">
        <f t="shared" si="6"/>
        <v>633960</v>
      </c>
      <c r="AD42" s="80">
        <f t="shared" si="6"/>
        <v>446120</v>
      </c>
      <c r="AE42" s="80">
        <f t="shared" si="6"/>
        <v>87410</v>
      </c>
      <c r="AF42" s="80">
        <f t="shared" si="6"/>
        <v>18510</v>
      </c>
      <c r="AG42" s="80">
        <f t="shared" si="6"/>
        <v>11980</v>
      </c>
      <c r="AH42" s="87">
        <f t="shared" si="7"/>
        <v>2239.41</v>
      </c>
      <c r="AI42" s="88"/>
      <c r="AJ42" s="83"/>
    </row>
    <row r="43" spans="1:36">
      <c r="A43" s="65">
        <f t="shared" si="2"/>
        <v>1924</v>
      </c>
      <c r="B43" s="84">
        <v>8797</v>
      </c>
      <c r="C43" s="77">
        <f t="shared" si="3"/>
        <v>681.43817204301081</v>
      </c>
      <c r="D43" s="78">
        <v>41.9</v>
      </c>
      <c r="E43" s="65">
        <v>28</v>
      </c>
      <c r="F43" s="85">
        <v>1949</v>
      </c>
      <c r="G43" s="80">
        <f t="shared" si="4"/>
        <v>226.22446236559139</v>
      </c>
      <c r="H43" s="80">
        <f t="shared" si="4"/>
        <v>595.08472222222201</v>
      </c>
      <c r="I43" s="80">
        <f t="shared" si="4"/>
        <v>873.50940860215053</v>
      </c>
      <c r="J43" s="80">
        <f t="shared" si="4"/>
        <v>780.64516129032256</v>
      </c>
      <c r="K43" s="80">
        <f t="shared" si="4"/>
        <v>1568.6785714285713</v>
      </c>
      <c r="L43" s="80">
        <f t="shared" si="4"/>
        <v>5712.5336021505373</v>
      </c>
      <c r="M43" s="80">
        <f t="shared" si="4"/>
        <v>8670.322222222223</v>
      </c>
      <c r="N43" s="80">
        <f t="shared" si="4"/>
        <v>8632.959677419356</v>
      </c>
      <c r="O43" s="80">
        <f t="shared" si="4"/>
        <v>2811.4013888888881</v>
      </c>
      <c r="P43" s="80">
        <f t="shared" si="4"/>
        <v>472.4529569892473</v>
      </c>
      <c r="Q43" s="80">
        <f t="shared" si="4"/>
        <v>232.56720430107526</v>
      </c>
      <c r="R43" s="80">
        <f t="shared" si="4"/>
        <v>169.56805555555556</v>
      </c>
      <c r="S43" s="86">
        <f t="shared" si="5"/>
        <v>1856.87</v>
      </c>
      <c r="U43" s="85">
        <v>1949</v>
      </c>
      <c r="V43" s="80">
        <f t="shared" si="6"/>
        <v>13910</v>
      </c>
      <c r="W43" s="80">
        <f t="shared" si="6"/>
        <v>35410</v>
      </c>
      <c r="X43" s="80">
        <f t="shared" si="6"/>
        <v>53710</v>
      </c>
      <c r="Y43" s="80">
        <f t="shared" si="6"/>
        <v>48000</v>
      </c>
      <c r="Z43" s="80">
        <f t="shared" si="6"/>
        <v>87120</v>
      </c>
      <c r="AA43" s="80">
        <f t="shared" si="6"/>
        <v>351250</v>
      </c>
      <c r="AB43" s="80">
        <f t="shared" si="6"/>
        <v>515919.99999999994</v>
      </c>
      <c r="AC43" s="80">
        <f t="shared" si="6"/>
        <v>530820</v>
      </c>
      <c r="AD43" s="80">
        <f t="shared" si="6"/>
        <v>167290</v>
      </c>
      <c r="AE43" s="80">
        <f t="shared" si="6"/>
        <v>29050</v>
      </c>
      <c r="AF43" s="80">
        <f t="shared" si="6"/>
        <v>14300</v>
      </c>
      <c r="AG43" s="80">
        <f t="shared" si="6"/>
        <v>10090</v>
      </c>
      <c r="AH43" s="87">
        <f t="shared" si="7"/>
        <v>1856.87</v>
      </c>
      <c r="AI43" s="88"/>
      <c r="AJ43" s="83"/>
    </row>
    <row r="44" spans="1:36">
      <c r="A44" s="65">
        <f t="shared" si="2"/>
        <v>1924</v>
      </c>
      <c r="B44" s="84">
        <v>8826</v>
      </c>
      <c r="C44" s="77">
        <f t="shared" si="3"/>
        <v>1948.8649425287356</v>
      </c>
      <c r="D44" s="78">
        <v>112.1</v>
      </c>
      <c r="E44" s="65">
        <v>28</v>
      </c>
      <c r="F44" s="85">
        <v>1950</v>
      </c>
      <c r="G44" s="80">
        <f t="shared" si="4"/>
        <v>187.19220430107526</v>
      </c>
      <c r="H44" s="80">
        <f t="shared" si="4"/>
        <v>430.72638888888878</v>
      </c>
      <c r="I44" s="80">
        <f t="shared" si="4"/>
        <v>398.61693548387103</v>
      </c>
      <c r="J44" s="80">
        <f t="shared" si="4"/>
        <v>4902.614247311828</v>
      </c>
      <c r="K44" s="80">
        <f t="shared" si="4"/>
        <v>6029.833333333333</v>
      </c>
      <c r="L44" s="80">
        <f t="shared" si="4"/>
        <v>5564.3736559139788</v>
      </c>
      <c r="M44" s="80">
        <f t="shared" si="4"/>
        <v>9884.6916666666657</v>
      </c>
      <c r="N44" s="80">
        <f t="shared" si="4"/>
        <v>9733.3440860215051</v>
      </c>
      <c r="O44" s="80">
        <f t="shared" si="4"/>
        <v>5455.2513888888889</v>
      </c>
      <c r="P44" s="80">
        <f t="shared" si="4"/>
        <v>1336.0416666666667</v>
      </c>
      <c r="Q44" s="80">
        <f t="shared" si="4"/>
        <v>303.96370967741933</v>
      </c>
      <c r="R44" s="80">
        <f t="shared" si="4"/>
        <v>201.66666666666666</v>
      </c>
      <c r="S44" s="86">
        <f t="shared" si="5"/>
        <v>2664.2300000000005</v>
      </c>
      <c r="U44" s="85">
        <v>1950</v>
      </c>
      <c r="V44" s="80">
        <f t="shared" si="6"/>
        <v>11510</v>
      </c>
      <c r="W44" s="80">
        <f t="shared" si="6"/>
        <v>25630</v>
      </c>
      <c r="X44" s="80">
        <f t="shared" si="6"/>
        <v>24510</v>
      </c>
      <c r="Y44" s="80">
        <f t="shared" si="6"/>
        <v>301450</v>
      </c>
      <c r="Z44" s="80">
        <f t="shared" si="6"/>
        <v>334880</v>
      </c>
      <c r="AA44" s="80">
        <f t="shared" si="6"/>
        <v>342140</v>
      </c>
      <c r="AB44" s="80">
        <f t="shared" si="6"/>
        <v>588180</v>
      </c>
      <c r="AC44" s="80">
        <f t="shared" si="6"/>
        <v>598480</v>
      </c>
      <c r="AD44" s="80">
        <f t="shared" si="6"/>
        <v>324610</v>
      </c>
      <c r="AE44" s="80">
        <f t="shared" si="6"/>
        <v>82150</v>
      </c>
      <c r="AF44" s="80">
        <f t="shared" si="6"/>
        <v>18690</v>
      </c>
      <c r="AG44" s="80">
        <f t="shared" si="6"/>
        <v>12000</v>
      </c>
      <c r="AH44" s="87">
        <f t="shared" si="7"/>
        <v>2664.23</v>
      </c>
      <c r="AI44" s="88"/>
      <c r="AJ44" s="83"/>
    </row>
    <row r="45" spans="1:36">
      <c r="A45" s="65">
        <f t="shared" si="2"/>
        <v>1924</v>
      </c>
      <c r="B45" s="84">
        <v>8857</v>
      </c>
      <c r="C45" s="77">
        <f t="shared" si="3"/>
        <v>941.65322580645159</v>
      </c>
      <c r="D45" s="78">
        <v>57.9</v>
      </c>
      <c r="E45" s="65">
        <v>28</v>
      </c>
      <c r="F45" s="85">
        <v>1951</v>
      </c>
      <c r="G45" s="80">
        <f t="shared" si="4"/>
        <v>658.18145161290317</v>
      </c>
      <c r="H45" s="80">
        <f t="shared" si="4"/>
        <v>16550.615277777782</v>
      </c>
      <c r="I45" s="80">
        <f t="shared" si="4"/>
        <v>17145.895161290322</v>
      </c>
      <c r="J45" s="80">
        <f t="shared" si="4"/>
        <v>9362.5376344085998</v>
      </c>
      <c r="K45" s="80">
        <f t="shared" si="4"/>
        <v>7659.0119047619028</v>
      </c>
      <c r="L45" s="80">
        <f t="shared" si="4"/>
        <v>7013.6088709677415</v>
      </c>
      <c r="M45" s="80">
        <f t="shared" si="4"/>
        <v>7244.875</v>
      </c>
      <c r="N45" s="80">
        <f t="shared" si="4"/>
        <v>7408.9731182795686</v>
      </c>
      <c r="O45" s="80">
        <f t="shared" si="4"/>
        <v>2621.4986111111111</v>
      </c>
      <c r="P45" s="80">
        <f t="shared" si="4"/>
        <v>719.33198924731164</v>
      </c>
      <c r="Q45" s="80">
        <f t="shared" si="4"/>
        <v>299.7352150537634</v>
      </c>
      <c r="R45" s="80">
        <f t="shared" si="4"/>
        <v>228.89166666666668</v>
      </c>
      <c r="S45" s="86">
        <f t="shared" si="5"/>
        <v>4630.78</v>
      </c>
      <c r="U45" s="85">
        <v>1951</v>
      </c>
      <c r="V45" s="80">
        <f t="shared" si="6"/>
        <v>40470</v>
      </c>
      <c r="W45" s="80">
        <f t="shared" si="6"/>
        <v>984830</v>
      </c>
      <c r="X45" s="80">
        <f t="shared" si="6"/>
        <v>1054260</v>
      </c>
      <c r="Y45" s="80">
        <f t="shared" si="6"/>
        <v>575680</v>
      </c>
      <c r="Z45" s="80">
        <f t="shared" si="6"/>
        <v>425360</v>
      </c>
      <c r="AA45" s="80">
        <f t="shared" si="6"/>
        <v>431250</v>
      </c>
      <c r="AB45" s="80">
        <f t="shared" si="6"/>
        <v>431100</v>
      </c>
      <c r="AC45" s="80">
        <f t="shared" si="6"/>
        <v>455560</v>
      </c>
      <c r="AD45" s="80">
        <f t="shared" si="6"/>
        <v>155990</v>
      </c>
      <c r="AE45" s="80">
        <f t="shared" si="6"/>
        <v>44230</v>
      </c>
      <c r="AF45" s="80">
        <f t="shared" si="6"/>
        <v>18430</v>
      </c>
      <c r="AG45" s="80">
        <f t="shared" si="6"/>
        <v>13620</v>
      </c>
      <c r="AH45" s="87">
        <f t="shared" si="7"/>
        <v>4630.78</v>
      </c>
      <c r="AI45" s="88"/>
      <c r="AJ45" s="83"/>
    </row>
    <row r="46" spans="1:36">
      <c r="A46" s="65">
        <f t="shared" si="2"/>
        <v>1924</v>
      </c>
      <c r="B46" s="84">
        <v>8887</v>
      </c>
      <c r="C46" s="77">
        <f t="shared" si="3"/>
        <v>2067.0833333333335</v>
      </c>
      <c r="D46" s="78">
        <v>123</v>
      </c>
      <c r="E46" s="65">
        <v>29</v>
      </c>
      <c r="F46" s="85">
        <v>1952</v>
      </c>
      <c r="G46" s="80">
        <f t="shared" si="4"/>
        <v>494.08333333333326</v>
      </c>
      <c r="H46" s="80">
        <f t="shared" si="4"/>
        <v>1642.9111111111113</v>
      </c>
      <c r="I46" s="80">
        <f t="shared" si="4"/>
        <v>5160.8776881720414</v>
      </c>
      <c r="J46" s="80">
        <f t="shared" si="4"/>
        <v>8789.7392473118271</v>
      </c>
      <c r="K46" s="80">
        <f t="shared" si="4"/>
        <v>9472.5962643678158</v>
      </c>
      <c r="L46" s="80">
        <f t="shared" si="4"/>
        <v>8150.7486559139797</v>
      </c>
      <c r="M46" s="80">
        <f t="shared" si="4"/>
        <v>13734.340277777777</v>
      </c>
      <c r="N46" s="80">
        <f t="shared" si="4"/>
        <v>18467.625000000004</v>
      </c>
      <c r="O46" s="80">
        <f t="shared" si="4"/>
        <v>11270.813888888886</v>
      </c>
      <c r="P46" s="80">
        <f t="shared" si="4"/>
        <v>3913.4717741935478</v>
      </c>
      <c r="Q46" s="80">
        <f t="shared" si="4"/>
        <v>913.19220430107532</v>
      </c>
      <c r="R46" s="80">
        <f t="shared" si="4"/>
        <v>403.66944444444442</v>
      </c>
      <c r="S46" s="86">
        <f t="shared" si="5"/>
        <v>4976.21</v>
      </c>
      <c r="U46" s="85">
        <v>1952</v>
      </c>
      <c r="V46" s="80">
        <f t="shared" si="6"/>
        <v>30380</v>
      </c>
      <c r="W46" s="80">
        <f t="shared" si="6"/>
        <v>97760</v>
      </c>
      <c r="X46" s="80">
        <f t="shared" si="6"/>
        <v>317330</v>
      </c>
      <c r="Y46" s="80">
        <f t="shared" si="6"/>
        <v>540460</v>
      </c>
      <c r="Z46" s="80">
        <f t="shared" si="6"/>
        <v>544870</v>
      </c>
      <c r="AA46" s="80">
        <f t="shared" si="6"/>
        <v>501170</v>
      </c>
      <c r="AB46" s="80">
        <f t="shared" si="6"/>
        <v>817250</v>
      </c>
      <c r="AC46" s="80">
        <f t="shared" si="6"/>
        <v>1135530</v>
      </c>
      <c r="AD46" s="80">
        <f t="shared" si="6"/>
        <v>670660</v>
      </c>
      <c r="AE46" s="80">
        <f t="shared" si="6"/>
        <v>240630</v>
      </c>
      <c r="AF46" s="80">
        <f t="shared" si="6"/>
        <v>56150</v>
      </c>
      <c r="AG46" s="80">
        <f t="shared" si="6"/>
        <v>24020</v>
      </c>
      <c r="AH46" s="87">
        <f t="shared" si="7"/>
        <v>4976.21</v>
      </c>
      <c r="AI46" s="88"/>
      <c r="AJ46" s="83"/>
    </row>
    <row r="47" spans="1:36">
      <c r="A47" s="65">
        <f t="shared" si="2"/>
        <v>1924</v>
      </c>
      <c r="B47" s="84">
        <v>8918</v>
      </c>
      <c r="C47" s="77">
        <f t="shared" si="3"/>
        <v>1699.5295698924731</v>
      </c>
      <c r="D47" s="78">
        <v>104.5</v>
      </c>
      <c r="E47" s="65">
        <v>28</v>
      </c>
      <c r="F47" s="85">
        <v>1953</v>
      </c>
      <c r="G47" s="80">
        <f t="shared" si="4"/>
        <v>327.22043010752697</v>
      </c>
      <c r="H47" s="80">
        <f t="shared" si="4"/>
        <v>495.93194444444447</v>
      </c>
      <c r="I47" s="80">
        <f t="shared" si="4"/>
        <v>1608.2916666666663</v>
      </c>
      <c r="J47" s="80">
        <f t="shared" si="4"/>
        <v>7389.45698924731</v>
      </c>
      <c r="K47" s="80">
        <f t="shared" si="4"/>
        <v>2784.8005952380954</v>
      </c>
      <c r="L47" s="80">
        <f t="shared" si="4"/>
        <v>3544.7795698924738</v>
      </c>
      <c r="M47" s="80">
        <f t="shared" si="4"/>
        <v>7884.4944444444445</v>
      </c>
      <c r="N47" s="80">
        <f t="shared" si="4"/>
        <v>7899.6411290322585</v>
      </c>
      <c r="O47" s="80">
        <f t="shared" si="4"/>
        <v>8593.5208333333339</v>
      </c>
      <c r="P47" s="80">
        <f t="shared" si="4"/>
        <v>2674.0349462365584</v>
      </c>
      <c r="Q47" s="80">
        <f t="shared" si="4"/>
        <v>496.36021505376345</v>
      </c>
      <c r="R47" s="80">
        <f t="shared" si="4"/>
        <v>275.44305555555553</v>
      </c>
      <c r="S47" s="86">
        <f t="shared" si="5"/>
        <v>2653.07</v>
      </c>
      <c r="U47" s="85">
        <v>1953</v>
      </c>
      <c r="V47" s="80">
        <f t="shared" si="6"/>
        <v>20120</v>
      </c>
      <c r="W47" s="80">
        <f t="shared" si="6"/>
        <v>29510</v>
      </c>
      <c r="X47" s="80">
        <f t="shared" si="6"/>
        <v>98890</v>
      </c>
      <c r="Y47" s="80">
        <f t="shared" si="6"/>
        <v>454360</v>
      </c>
      <c r="Z47" s="80">
        <f t="shared" si="6"/>
        <v>154660</v>
      </c>
      <c r="AA47" s="80">
        <f t="shared" si="6"/>
        <v>217960</v>
      </c>
      <c r="AB47" s="80">
        <f t="shared" si="6"/>
        <v>469160</v>
      </c>
      <c r="AC47" s="80">
        <f t="shared" si="6"/>
        <v>485730</v>
      </c>
      <c r="AD47" s="80">
        <f t="shared" si="6"/>
        <v>511350</v>
      </c>
      <c r="AE47" s="80">
        <f t="shared" si="6"/>
        <v>164420</v>
      </c>
      <c r="AF47" s="80">
        <f t="shared" si="6"/>
        <v>30520</v>
      </c>
      <c r="AG47" s="80">
        <f t="shared" si="6"/>
        <v>16390</v>
      </c>
      <c r="AH47" s="87">
        <f t="shared" si="7"/>
        <v>2653.07</v>
      </c>
      <c r="AI47" s="88"/>
      <c r="AJ47" s="83"/>
    </row>
    <row r="48" spans="1:36">
      <c r="A48" s="65">
        <f t="shared" si="2"/>
        <v>1924</v>
      </c>
      <c r="B48" s="84">
        <v>8948</v>
      </c>
      <c r="C48" s="77">
        <f t="shared" si="3"/>
        <v>441.98611111111109</v>
      </c>
      <c r="D48" s="78">
        <v>26.3</v>
      </c>
      <c r="E48" s="65">
        <v>28</v>
      </c>
      <c r="F48" s="85">
        <v>1954</v>
      </c>
      <c r="G48" s="80">
        <f t="shared" si="4"/>
        <v>268.02150537634407</v>
      </c>
      <c r="H48" s="80">
        <f t="shared" si="4"/>
        <v>905.81944444444446</v>
      </c>
      <c r="I48" s="80">
        <f t="shared" si="4"/>
        <v>1049.317204301075</v>
      </c>
      <c r="J48" s="80">
        <f t="shared" si="4"/>
        <v>1999.2647849462369</v>
      </c>
      <c r="K48" s="80">
        <f t="shared" si="4"/>
        <v>3785.7514880952381</v>
      </c>
      <c r="L48" s="80">
        <f t="shared" si="4"/>
        <v>7315.1330645161306</v>
      </c>
      <c r="M48" s="80">
        <f t="shared" si="4"/>
        <v>9113.6527777777756</v>
      </c>
      <c r="N48" s="80">
        <f t="shared" si="4"/>
        <v>5915.6639784946237</v>
      </c>
      <c r="O48" s="80">
        <f t="shared" si="4"/>
        <v>1926.7569444444443</v>
      </c>
      <c r="P48" s="80">
        <f t="shared" si="4"/>
        <v>536.04301075268813</v>
      </c>
      <c r="Q48" s="80">
        <f t="shared" si="4"/>
        <v>228.0134408602151</v>
      </c>
      <c r="R48" s="80">
        <f t="shared" si="4"/>
        <v>191.41527777777779</v>
      </c>
      <c r="S48" s="86">
        <f t="shared" si="5"/>
        <v>1996.93</v>
      </c>
      <c r="U48" s="85">
        <v>1954</v>
      </c>
      <c r="V48" s="80">
        <f t="shared" si="6"/>
        <v>16480</v>
      </c>
      <c r="W48" s="80">
        <f t="shared" si="6"/>
        <v>53900</v>
      </c>
      <c r="X48" s="80">
        <f t="shared" si="6"/>
        <v>64519.999999999993</v>
      </c>
      <c r="Y48" s="80">
        <f t="shared" si="6"/>
        <v>122930</v>
      </c>
      <c r="Z48" s="80">
        <f t="shared" si="6"/>
        <v>210250</v>
      </c>
      <c r="AA48" s="80">
        <f t="shared" si="6"/>
        <v>449790</v>
      </c>
      <c r="AB48" s="80">
        <f t="shared" si="6"/>
        <v>542300</v>
      </c>
      <c r="AC48" s="80">
        <f t="shared" si="6"/>
        <v>363740</v>
      </c>
      <c r="AD48" s="80">
        <f t="shared" si="6"/>
        <v>114650</v>
      </c>
      <c r="AE48" s="80">
        <f t="shared" si="6"/>
        <v>32960</v>
      </c>
      <c r="AF48" s="80">
        <f t="shared" si="6"/>
        <v>14020</v>
      </c>
      <c r="AG48" s="80">
        <f t="shared" si="6"/>
        <v>11390</v>
      </c>
      <c r="AH48" s="87">
        <f t="shared" si="7"/>
        <v>1996.93</v>
      </c>
      <c r="AI48" s="88"/>
      <c r="AJ48" s="83"/>
    </row>
    <row r="49" spans="1:36">
      <c r="A49" s="65">
        <f t="shared" si="2"/>
        <v>1924</v>
      </c>
      <c r="B49" s="84">
        <v>8979</v>
      </c>
      <c r="C49" s="77">
        <f t="shared" si="3"/>
        <v>56.922043010752688</v>
      </c>
      <c r="D49" s="78">
        <v>3.5</v>
      </c>
      <c r="E49" s="65">
        <v>28</v>
      </c>
      <c r="F49" s="85">
        <v>1955</v>
      </c>
      <c r="G49" s="80">
        <f t="shared" ref="G49:R70" si="8">INDEX($C$16:$C$2000,($F49-1922)*12+G$12,1)</f>
        <v>191.42069892473117</v>
      </c>
      <c r="H49" s="80">
        <f t="shared" si="8"/>
        <v>479.63055555555565</v>
      </c>
      <c r="I49" s="80">
        <f t="shared" si="8"/>
        <v>1853.8696236559135</v>
      </c>
      <c r="J49" s="80">
        <f t="shared" si="8"/>
        <v>2163.8508064516132</v>
      </c>
      <c r="K49" s="80">
        <f t="shared" si="8"/>
        <v>1852.8125</v>
      </c>
      <c r="L49" s="80">
        <f t="shared" si="8"/>
        <v>2499.5282258064517</v>
      </c>
      <c r="M49" s="80">
        <f t="shared" si="8"/>
        <v>4028.4597222222228</v>
      </c>
      <c r="N49" s="80">
        <f t="shared" si="8"/>
        <v>7892.810483870966</v>
      </c>
      <c r="O49" s="80">
        <f t="shared" si="8"/>
        <v>3724.7833333333324</v>
      </c>
      <c r="P49" s="80">
        <f t="shared" si="8"/>
        <v>675.58333333333337</v>
      </c>
      <c r="Q49" s="80">
        <f t="shared" si="8"/>
        <v>302.50000000000006</v>
      </c>
      <c r="R49" s="80">
        <f t="shared" si="8"/>
        <v>226.53888888888883</v>
      </c>
      <c r="S49" s="86">
        <f t="shared" si="5"/>
        <v>1564.22</v>
      </c>
      <c r="U49" s="85">
        <v>1955</v>
      </c>
      <c r="V49" s="80">
        <f t="shared" ref="V49:AG70" si="9">IF(INDEX($D$16:$D$2000,($U49-1922)*12+V$12,1)&lt;&gt;-901,INDEX($D$16:$D$2000,($U49-1922)*12+V$12,1)*1000,-901)</f>
        <v>11770</v>
      </c>
      <c r="W49" s="80">
        <f t="shared" si="9"/>
        <v>28540</v>
      </c>
      <c r="X49" s="80">
        <f t="shared" si="9"/>
        <v>113990</v>
      </c>
      <c r="Y49" s="80">
        <f t="shared" si="9"/>
        <v>133050</v>
      </c>
      <c r="Z49" s="80">
        <f t="shared" si="9"/>
        <v>102900</v>
      </c>
      <c r="AA49" s="80">
        <f t="shared" si="9"/>
        <v>153690</v>
      </c>
      <c r="AB49" s="80">
        <f t="shared" si="9"/>
        <v>239710</v>
      </c>
      <c r="AC49" s="80">
        <f t="shared" si="9"/>
        <v>485310</v>
      </c>
      <c r="AD49" s="80">
        <f t="shared" si="9"/>
        <v>221640</v>
      </c>
      <c r="AE49" s="80">
        <f t="shared" si="9"/>
        <v>41540</v>
      </c>
      <c r="AF49" s="80">
        <f t="shared" si="9"/>
        <v>18600</v>
      </c>
      <c r="AG49" s="80">
        <f t="shared" si="9"/>
        <v>13480</v>
      </c>
      <c r="AH49" s="87">
        <f t="shared" si="7"/>
        <v>1564.22</v>
      </c>
      <c r="AI49" s="88"/>
      <c r="AJ49" s="83"/>
    </row>
    <row r="50" spans="1:36">
      <c r="A50" s="65">
        <f t="shared" si="2"/>
        <v>1924</v>
      </c>
      <c r="B50" s="84">
        <v>9010</v>
      </c>
      <c r="C50" s="77">
        <f t="shared" si="3"/>
        <v>13.010752688172044</v>
      </c>
      <c r="D50" s="78">
        <v>0.8</v>
      </c>
      <c r="E50" s="65">
        <v>29</v>
      </c>
      <c r="F50" s="85">
        <v>1956</v>
      </c>
      <c r="G50" s="80">
        <f t="shared" si="8"/>
        <v>216.30376344086022</v>
      </c>
      <c r="H50" s="80">
        <f t="shared" si="8"/>
        <v>480.63888888888891</v>
      </c>
      <c r="I50" s="80">
        <f t="shared" si="8"/>
        <v>20280.510752688173</v>
      </c>
      <c r="J50" s="80">
        <f t="shared" si="8"/>
        <v>15479.543010752688</v>
      </c>
      <c r="K50" s="80">
        <f t="shared" si="8"/>
        <v>5683.1752873563219</v>
      </c>
      <c r="L50" s="80">
        <f t="shared" si="8"/>
        <v>4971.7338709677415</v>
      </c>
      <c r="M50" s="80">
        <f t="shared" si="8"/>
        <v>6851.625</v>
      </c>
      <c r="N50" s="80">
        <f t="shared" si="8"/>
        <v>12262.634408602151</v>
      </c>
      <c r="O50" s="80">
        <f t="shared" si="8"/>
        <v>7238.1527777777774</v>
      </c>
      <c r="P50" s="80">
        <f t="shared" si="8"/>
        <v>2021.5456989247311</v>
      </c>
      <c r="Q50" s="80">
        <f t="shared" si="8"/>
        <v>551.33064516129036</v>
      </c>
      <c r="R50" s="80">
        <f t="shared" si="8"/>
        <v>351.23611111111109</v>
      </c>
      <c r="S50" s="86">
        <f t="shared" si="5"/>
        <v>4644.7999999999993</v>
      </c>
      <c r="U50" s="85">
        <v>1956</v>
      </c>
      <c r="V50" s="80">
        <f t="shared" si="9"/>
        <v>13300</v>
      </c>
      <c r="W50" s="80">
        <f t="shared" si="9"/>
        <v>28600</v>
      </c>
      <c r="X50" s="80">
        <f t="shared" si="9"/>
        <v>1247000</v>
      </c>
      <c r="Y50" s="80">
        <f t="shared" si="9"/>
        <v>951800</v>
      </c>
      <c r="Z50" s="80">
        <f t="shared" si="9"/>
        <v>326900</v>
      </c>
      <c r="AA50" s="80">
        <f t="shared" si="9"/>
        <v>305700</v>
      </c>
      <c r="AB50" s="80">
        <f t="shared" si="9"/>
        <v>407700</v>
      </c>
      <c r="AC50" s="80">
        <f t="shared" si="9"/>
        <v>754000</v>
      </c>
      <c r="AD50" s="80">
        <f t="shared" si="9"/>
        <v>430700</v>
      </c>
      <c r="AE50" s="80">
        <f t="shared" si="9"/>
        <v>124300</v>
      </c>
      <c r="AF50" s="80">
        <f t="shared" si="9"/>
        <v>33900</v>
      </c>
      <c r="AG50" s="80">
        <f t="shared" si="9"/>
        <v>20900</v>
      </c>
      <c r="AH50" s="87">
        <f t="shared" si="7"/>
        <v>4644.8</v>
      </c>
      <c r="AI50" s="88"/>
      <c r="AJ50" s="83"/>
    </row>
    <row r="51" spans="1:36">
      <c r="A51" s="65">
        <f t="shared" si="2"/>
        <v>1924</v>
      </c>
      <c r="B51" s="84">
        <v>9040</v>
      </c>
      <c r="C51" s="77">
        <f t="shared" si="3"/>
        <v>38.652777777777771</v>
      </c>
      <c r="D51" s="78">
        <v>2.2999999999999998</v>
      </c>
      <c r="E51" s="65">
        <v>28</v>
      </c>
      <c r="F51" s="85">
        <v>1957</v>
      </c>
      <c r="G51" s="80">
        <f t="shared" si="8"/>
        <v>525.30913978494618</v>
      </c>
      <c r="H51" s="80">
        <f t="shared" si="8"/>
        <v>515.93055555555554</v>
      </c>
      <c r="I51" s="80">
        <f t="shared" si="8"/>
        <v>788.77688172043008</v>
      </c>
      <c r="J51" s="80">
        <f t="shared" si="8"/>
        <v>944.9059139784946</v>
      </c>
      <c r="K51" s="80">
        <f t="shared" si="8"/>
        <v>5104.6875</v>
      </c>
      <c r="L51" s="80">
        <f t="shared" si="8"/>
        <v>7201.4516129032254</v>
      </c>
      <c r="M51" s="80">
        <f t="shared" si="8"/>
        <v>5132.416666666667</v>
      </c>
      <c r="N51" s="80">
        <f t="shared" si="8"/>
        <v>9216.491935483873</v>
      </c>
      <c r="O51" s="80">
        <f t="shared" si="8"/>
        <v>4858.4861111111122</v>
      </c>
      <c r="P51" s="80">
        <f t="shared" si="8"/>
        <v>866.8413978494624</v>
      </c>
      <c r="Q51" s="80">
        <f t="shared" si="8"/>
        <v>297.62096774193549</v>
      </c>
      <c r="R51" s="80">
        <f t="shared" si="8"/>
        <v>132.76388888888889</v>
      </c>
      <c r="S51" s="86">
        <f t="shared" si="5"/>
        <v>2136.6000000000008</v>
      </c>
      <c r="U51" s="85">
        <v>1957</v>
      </c>
      <c r="V51" s="80">
        <f t="shared" si="9"/>
        <v>32299.999999999996</v>
      </c>
      <c r="W51" s="80">
        <f t="shared" si="9"/>
        <v>30700</v>
      </c>
      <c r="X51" s="80">
        <f t="shared" si="9"/>
        <v>48500</v>
      </c>
      <c r="Y51" s="80">
        <f t="shared" si="9"/>
        <v>58100</v>
      </c>
      <c r="Z51" s="80">
        <f t="shared" si="9"/>
        <v>283500</v>
      </c>
      <c r="AA51" s="80">
        <f t="shared" si="9"/>
        <v>442800</v>
      </c>
      <c r="AB51" s="80">
        <f t="shared" si="9"/>
        <v>305400</v>
      </c>
      <c r="AC51" s="80">
        <f t="shared" si="9"/>
        <v>566700</v>
      </c>
      <c r="AD51" s="80">
        <f t="shared" si="9"/>
        <v>289100</v>
      </c>
      <c r="AE51" s="80">
        <f t="shared" si="9"/>
        <v>53300</v>
      </c>
      <c r="AF51" s="80">
        <f t="shared" si="9"/>
        <v>18300</v>
      </c>
      <c r="AG51" s="80">
        <f t="shared" si="9"/>
        <v>7900</v>
      </c>
      <c r="AH51" s="87">
        <f t="shared" si="7"/>
        <v>2136.6</v>
      </c>
      <c r="AI51" s="88"/>
      <c r="AJ51" s="83"/>
    </row>
    <row r="52" spans="1:36">
      <c r="A52" s="65">
        <f t="shared" si="2"/>
        <v>1925</v>
      </c>
      <c r="B52" s="84">
        <v>9071</v>
      </c>
      <c r="C52" s="77">
        <f t="shared" si="3"/>
        <v>216.30376344086022</v>
      </c>
      <c r="D52" s="78">
        <v>13.3</v>
      </c>
      <c r="E52" s="65">
        <v>28</v>
      </c>
      <c r="F52" s="85">
        <v>1958</v>
      </c>
      <c r="G52" s="80">
        <f t="shared" si="8"/>
        <v>354.54301075268819</v>
      </c>
      <c r="H52" s="80">
        <f t="shared" si="8"/>
        <v>628.52777777777783</v>
      </c>
      <c r="I52" s="80">
        <f t="shared" si="8"/>
        <v>1592.1908602150538</v>
      </c>
      <c r="J52" s="80">
        <f t="shared" si="8"/>
        <v>2659.0725806451615</v>
      </c>
      <c r="K52" s="80">
        <f t="shared" si="8"/>
        <v>10589.300595238095</v>
      </c>
      <c r="L52" s="80">
        <f t="shared" si="8"/>
        <v>8987.177419354839</v>
      </c>
      <c r="M52" s="80">
        <f t="shared" si="8"/>
        <v>14219.180555555555</v>
      </c>
      <c r="N52" s="80">
        <f t="shared" si="8"/>
        <v>17190.456989247312</v>
      </c>
      <c r="O52" s="80">
        <f t="shared" si="8"/>
        <v>9017.8611111111113</v>
      </c>
      <c r="P52" s="80">
        <f t="shared" si="8"/>
        <v>2122.3790322580644</v>
      </c>
      <c r="Q52" s="80">
        <f t="shared" si="8"/>
        <v>622.88978494623655</v>
      </c>
      <c r="R52" s="80">
        <f t="shared" si="8"/>
        <v>344.51388888888891</v>
      </c>
      <c r="S52" s="86">
        <f t="shared" si="5"/>
        <v>4090.2999999999993</v>
      </c>
      <c r="U52" s="85">
        <v>1958</v>
      </c>
      <c r="V52" s="80">
        <f t="shared" si="9"/>
        <v>21800</v>
      </c>
      <c r="W52" s="80">
        <f t="shared" si="9"/>
        <v>37400</v>
      </c>
      <c r="X52" s="80">
        <f t="shared" si="9"/>
        <v>97900</v>
      </c>
      <c r="Y52" s="80">
        <f t="shared" si="9"/>
        <v>163500</v>
      </c>
      <c r="Z52" s="80">
        <f t="shared" si="9"/>
        <v>588100</v>
      </c>
      <c r="AA52" s="80">
        <f t="shared" si="9"/>
        <v>552600</v>
      </c>
      <c r="AB52" s="80">
        <f t="shared" si="9"/>
        <v>846100</v>
      </c>
      <c r="AC52" s="80">
        <f t="shared" si="9"/>
        <v>1057000</v>
      </c>
      <c r="AD52" s="80">
        <f t="shared" si="9"/>
        <v>536600</v>
      </c>
      <c r="AE52" s="80">
        <f t="shared" si="9"/>
        <v>130500</v>
      </c>
      <c r="AF52" s="80">
        <f t="shared" si="9"/>
        <v>38300</v>
      </c>
      <c r="AG52" s="80">
        <f t="shared" si="9"/>
        <v>20500</v>
      </c>
      <c r="AH52" s="87">
        <f t="shared" si="7"/>
        <v>4090.3</v>
      </c>
      <c r="AI52" s="88"/>
      <c r="AJ52" s="83"/>
    </row>
    <row r="53" spans="1:36">
      <c r="A53" s="65">
        <f t="shared" si="2"/>
        <v>1925</v>
      </c>
      <c r="B53" s="84">
        <v>9101</v>
      </c>
      <c r="C53" s="77">
        <f t="shared" si="3"/>
        <v>962.95833333333337</v>
      </c>
      <c r="D53" s="78">
        <v>57.3</v>
      </c>
      <c r="E53" s="65">
        <v>28</v>
      </c>
      <c r="F53" s="85">
        <v>1959</v>
      </c>
      <c r="G53" s="80">
        <f t="shared" si="8"/>
        <v>235.81989247311827</v>
      </c>
      <c r="H53" s="80">
        <f t="shared" si="8"/>
        <v>378.125</v>
      </c>
      <c r="I53" s="80">
        <f t="shared" si="8"/>
        <v>396.8279569892473</v>
      </c>
      <c r="J53" s="80">
        <f t="shared" si="8"/>
        <v>2429.7580645161293</v>
      </c>
      <c r="K53" s="80">
        <f t="shared" si="8"/>
        <v>3666.0119047619046</v>
      </c>
      <c r="L53" s="80">
        <f t="shared" si="8"/>
        <v>3246.1827956989246</v>
      </c>
      <c r="M53" s="80">
        <f t="shared" si="8"/>
        <v>4752.6111111111113</v>
      </c>
      <c r="N53" s="80">
        <f t="shared" si="8"/>
        <v>3334.005376344086</v>
      </c>
      <c r="O53" s="80">
        <f t="shared" si="8"/>
        <v>1452</v>
      </c>
      <c r="P53" s="80">
        <f t="shared" si="8"/>
        <v>266.72043010752685</v>
      </c>
      <c r="Q53" s="80">
        <f t="shared" si="8"/>
        <v>110.59139784946237</v>
      </c>
      <c r="R53" s="80">
        <f t="shared" si="8"/>
        <v>248.72222222222223</v>
      </c>
      <c r="S53" s="86">
        <f t="shared" si="5"/>
        <v>1226.2</v>
      </c>
      <c r="U53" s="85">
        <v>1959</v>
      </c>
      <c r="V53" s="80">
        <f t="shared" si="9"/>
        <v>14500</v>
      </c>
      <c r="W53" s="80">
        <f t="shared" si="9"/>
        <v>22500</v>
      </c>
      <c r="X53" s="80">
        <f t="shared" si="9"/>
        <v>24400</v>
      </c>
      <c r="Y53" s="80">
        <f t="shared" si="9"/>
        <v>149400</v>
      </c>
      <c r="Z53" s="80">
        <f t="shared" si="9"/>
        <v>203600</v>
      </c>
      <c r="AA53" s="80">
        <f t="shared" si="9"/>
        <v>199600</v>
      </c>
      <c r="AB53" s="80">
        <f t="shared" si="9"/>
        <v>282800</v>
      </c>
      <c r="AC53" s="80">
        <f t="shared" si="9"/>
        <v>205000</v>
      </c>
      <c r="AD53" s="80">
        <f t="shared" si="9"/>
        <v>86400</v>
      </c>
      <c r="AE53" s="80">
        <f t="shared" si="9"/>
        <v>16400</v>
      </c>
      <c r="AF53" s="80">
        <f t="shared" si="9"/>
        <v>6800</v>
      </c>
      <c r="AG53" s="80">
        <f t="shared" si="9"/>
        <v>14800</v>
      </c>
      <c r="AH53" s="87">
        <f t="shared" si="7"/>
        <v>1226.2</v>
      </c>
      <c r="AI53" s="88"/>
      <c r="AJ53" s="83"/>
    </row>
    <row r="54" spans="1:36">
      <c r="A54" s="65">
        <f t="shared" si="2"/>
        <v>1925</v>
      </c>
      <c r="B54" s="84">
        <v>9132</v>
      </c>
      <c r="C54" s="77">
        <f t="shared" si="3"/>
        <v>1397.0295698924731</v>
      </c>
      <c r="D54" s="78">
        <v>85.9</v>
      </c>
      <c r="E54" s="65">
        <v>29</v>
      </c>
      <c r="F54" s="85">
        <v>1960</v>
      </c>
      <c r="G54" s="80">
        <f t="shared" si="8"/>
        <v>194.83602150537635</v>
      </c>
      <c r="H54" s="80">
        <f t="shared" si="8"/>
        <v>211.75</v>
      </c>
      <c r="I54" s="80">
        <f t="shared" si="8"/>
        <v>325.91935483870969</v>
      </c>
      <c r="J54" s="80">
        <f t="shared" si="8"/>
        <v>1026.385752688172</v>
      </c>
      <c r="K54" s="80">
        <f t="shared" si="8"/>
        <v>6056.954022988506</v>
      </c>
      <c r="L54" s="80">
        <f t="shared" si="8"/>
        <v>7014.2594086021518</v>
      </c>
      <c r="M54" s="80">
        <f t="shared" si="8"/>
        <v>6037.0597222222223</v>
      </c>
      <c r="N54" s="80">
        <f t="shared" si="8"/>
        <v>4600.6021505376339</v>
      </c>
      <c r="O54" s="80">
        <f t="shared" si="8"/>
        <v>2033.4722222222222</v>
      </c>
      <c r="P54" s="80">
        <f t="shared" si="8"/>
        <v>320.71505376344084</v>
      </c>
      <c r="Q54" s="80">
        <f t="shared" si="8"/>
        <v>89.4489247311828</v>
      </c>
      <c r="R54" s="80">
        <f t="shared" si="8"/>
        <v>71.759722222222194</v>
      </c>
      <c r="S54" s="86">
        <f t="shared" si="5"/>
        <v>1680.02</v>
      </c>
      <c r="U54" s="85">
        <v>1960</v>
      </c>
      <c r="V54" s="80">
        <f t="shared" si="9"/>
        <v>11980</v>
      </c>
      <c r="W54" s="80">
        <f t="shared" si="9"/>
        <v>12600</v>
      </c>
      <c r="X54" s="80">
        <f t="shared" si="9"/>
        <v>20040</v>
      </c>
      <c r="Y54" s="80">
        <f t="shared" si="9"/>
        <v>63110</v>
      </c>
      <c r="Z54" s="80">
        <f t="shared" si="9"/>
        <v>348400</v>
      </c>
      <c r="AA54" s="80">
        <f t="shared" si="9"/>
        <v>431290</v>
      </c>
      <c r="AB54" s="80">
        <f t="shared" si="9"/>
        <v>359230</v>
      </c>
      <c r="AC54" s="80">
        <f t="shared" si="9"/>
        <v>282880</v>
      </c>
      <c r="AD54" s="80">
        <f t="shared" si="9"/>
        <v>121000</v>
      </c>
      <c r="AE54" s="80">
        <f t="shared" si="9"/>
        <v>19720</v>
      </c>
      <c r="AF54" s="80">
        <f t="shared" si="9"/>
        <v>5500</v>
      </c>
      <c r="AG54" s="80">
        <f t="shared" si="9"/>
        <v>4270</v>
      </c>
      <c r="AH54" s="87">
        <f t="shared" si="7"/>
        <v>1680.02</v>
      </c>
      <c r="AI54" s="88"/>
      <c r="AJ54" s="83"/>
    </row>
    <row r="55" spans="1:36">
      <c r="A55" s="65">
        <f t="shared" si="2"/>
        <v>1925</v>
      </c>
      <c r="B55" s="84">
        <v>9163</v>
      </c>
      <c r="C55" s="77">
        <f t="shared" si="3"/>
        <v>1418.1720430107528</v>
      </c>
      <c r="D55" s="78">
        <v>87.2</v>
      </c>
      <c r="E55" s="65">
        <v>28</v>
      </c>
      <c r="F55" s="85">
        <v>1961</v>
      </c>
      <c r="G55" s="80">
        <f t="shared" si="8"/>
        <v>146.37096774193549</v>
      </c>
      <c r="H55" s="80">
        <f t="shared" si="8"/>
        <v>836.91666666666663</v>
      </c>
      <c r="I55" s="80">
        <f t="shared" si="8"/>
        <v>640.77956989247309</v>
      </c>
      <c r="J55" s="80">
        <f t="shared" si="8"/>
        <v>505.79301075268819</v>
      </c>
      <c r="K55" s="80">
        <f t="shared" si="8"/>
        <v>2207.5297619047619</v>
      </c>
      <c r="L55" s="80">
        <f t="shared" si="8"/>
        <v>2546.8548387096776</v>
      </c>
      <c r="M55" s="80">
        <f t="shared" si="8"/>
        <v>3984.5972222222222</v>
      </c>
      <c r="N55" s="80">
        <f t="shared" si="8"/>
        <v>4435.0403225806449</v>
      </c>
      <c r="O55" s="80">
        <f t="shared" si="8"/>
        <v>1962.8888888888889</v>
      </c>
      <c r="P55" s="80">
        <f t="shared" si="8"/>
        <v>86.196236559139791</v>
      </c>
      <c r="Q55" s="80">
        <f t="shared" si="8"/>
        <v>0</v>
      </c>
      <c r="R55" s="80">
        <f t="shared" si="8"/>
        <v>80.666666666666671</v>
      </c>
      <c r="S55" s="86">
        <f t="shared" si="5"/>
        <v>1045.2</v>
      </c>
      <c r="U55" s="85">
        <v>1961</v>
      </c>
      <c r="V55" s="80">
        <f t="shared" si="9"/>
        <v>9000</v>
      </c>
      <c r="W55" s="80">
        <f t="shared" si="9"/>
        <v>49800</v>
      </c>
      <c r="X55" s="80">
        <f t="shared" si="9"/>
        <v>39400</v>
      </c>
      <c r="Y55" s="80">
        <f t="shared" si="9"/>
        <v>31100</v>
      </c>
      <c r="Z55" s="80">
        <f t="shared" si="9"/>
        <v>122600</v>
      </c>
      <c r="AA55" s="80">
        <f t="shared" si="9"/>
        <v>156600</v>
      </c>
      <c r="AB55" s="80">
        <f t="shared" si="9"/>
        <v>237100</v>
      </c>
      <c r="AC55" s="80">
        <f t="shared" si="9"/>
        <v>272700</v>
      </c>
      <c r="AD55" s="80">
        <f t="shared" si="9"/>
        <v>116800</v>
      </c>
      <c r="AE55" s="80">
        <f t="shared" si="9"/>
        <v>5300</v>
      </c>
      <c r="AF55" s="80">
        <f t="shared" si="9"/>
        <v>0</v>
      </c>
      <c r="AG55" s="80">
        <f t="shared" si="9"/>
        <v>4800</v>
      </c>
      <c r="AH55" s="87">
        <f t="shared" si="7"/>
        <v>1045.2</v>
      </c>
      <c r="AI55" s="88"/>
      <c r="AJ55" s="83"/>
    </row>
    <row r="56" spans="1:36">
      <c r="A56" s="65">
        <f t="shared" si="2"/>
        <v>1925</v>
      </c>
      <c r="B56" s="84">
        <v>9191</v>
      </c>
      <c r="C56" s="77">
        <f t="shared" si="3"/>
        <v>10772.961309523809</v>
      </c>
      <c r="D56" s="78">
        <v>598.29999999999995</v>
      </c>
      <c r="E56" s="65">
        <v>28</v>
      </c>
      <c r="F56" s="85">
        <v>1962</v>
      </c>
      <c r="G56" s="80">
        <f t="shared" si="8"/>
        <v>169.79032258064512</v>
      </c>
      <c r="H56" s="80">
        <f t="shared" si="8"/>
        <v>230.23611111111111</v>
      </c>
      <c r="I56" s="80">
        <f t="shared" si="8"/>
        <v>821.79166666666686</v>
      </c>
      <c r="J56" s="80">
        <f t="shared" si="8"/>
        <v>765.19489247311833</v>
      </c>
      <c r="K56" s="80">
        <f t="shared" si="8"/>
        <v>7527.7485119047615</v>
      </c>
      <c r="L56" s="80">
        <f t="shared" si="8"/>
        <v>4021.9489247311826</v>
      </c>
      <c r="M56" s="80">
        <f t="shared" si="8"/>
        <v>9306.9166666666661</v>
      </c>
      <c r="N56" s="80">
        <f t="shared" si="8"/>
        <v>6828.2056451612907</v>
      </c>
      <c r="O56" s="80">
        <f t="shared" si="8"/>
        <v>4377.8472222222226</v>
      </c>
      <c r="P56" s="80">
        <f t="shared" si="8"/>
        <v>656.7177419354839</v>
      </c>
      <c r="Q56" s="80">
        <f t="shared" si="8"/>
        <v>66.192204301075265</v>
      </c>
      <c r="R56" s="80">
        <f t="shared" si="8"/>
        <v>49.744444444444447</v>
      </c>
      <c r="S56" s="86">
        <f t="shared" si="5"/>
        <v>2068.65</v>
      </c>
      <c r="U56" s="85">
        <v>1962</v>
      </c>
      <c r="V56" s="80">
        <f t="shared" si="9"/>
        <v>10440</v>
      </c>
      <c r="W56" s="80">
        <f t="shared" si="9"/>
        <v>13700</v>
      </c>
      <c r="X56" s="80">
        <f t="shared" si="9"/>
        <v>50530</v>
      </c>
      <c r="Y56" s="80">
        <f t="shared" si="9"/>
        <v>47050</v>
      </c>
      <c r="Z56" s="80">
        <f t="shared" si="9"/>
        <v>418070</v>
      </c>
      <c r="AA56" s="80">
        <f t="shared" si="9"/>
        <v>247300</v>
      </c>
      <c r="AB56" s="80">
        <f t="shared" si="9"/>
        <v>553800</v>
      </c>
      <c r="AC56" s="80">
        <f t="shared" si="9"/>
        <v>419850</v>
      </c>
      <c r="AD56" s="80">
        <f t="shared" si="9"/>
        <v>260500</v>
      </c>
      <c r="AE56" s="80">
        <f t="shared" si="9"/>
        <v>40380</v>
      </c>
      <c r="AF56" s="80">
        <f t="shared" si="9"/>
        <v>4070.0000000000005</v>
      </c>
      <c r="AG56" s="80">
        <f t="shared" si="9"/>
        <v>2960</v>
      </c>
      <c r="AH56" s="87">
        <f t="shared" si="7"/>
        <v>2068.65</v>
      </c>
      <c r="AI56" s="88"/>
      <c r="AJ56" s="83"/>
    </row>
    <row r="57" spans="1:36">
      <c r="A57" s="65">
        <f t="shared" si="2"/>
        <v>1925</v>
      </c>
      <c r="B57" s="84">
        <v>9222</v>
      </c>
      <c r="C57" s="77">
        <f t="shared" si="3"/>
        <v>5069.3145161290322</v>
      </c>
      <c r="D57" s="78">
        <v>311.7</v>
      </c>
      <c r="E57" s="65">
        <v>28</v>
      </c>
      <c r="F57" s="85">
        <v>1963</v>
      </c>
      <c r="G57" s="80">
        <f t="shared" si="8"/>
        <v>5445.9758064516127</v>
      </c>
      <c r="H57" s="80">
        <f t="shared" si="8"/>
        <v>751.20833333333337</v>
      </c>
      <c r="I57" s="80">
        <f t="shared" si="8"/>
        <v>2895.0551075268818</v>
      </c>
      <c r="J57" s="80">
        <f t="shared" si="8"/>
        <v>4208.3279569892475</v>
      </c>
      <c r="K57" s="80">
        <f t="shared" si="8"/>
        <v>12816.096726190477</v>
      </c>
      <c r="L57" s="80">
        <f t="shared" si="8"/>
        <v>3799.4650537634416</v>
      </c>
      <c r="M57" s="80">
        <f t="shared" si="8"/>
        <v>10949.491666666667</v>
      </c>
      <c r="N57" s="80">
        <f t="shared" si="8"/>
        <v>12380.381720430107</v>
      </c>
      <c r="O57" s="80">
        <f t="shared" si="8"/>
        <v>4725.0500000000011</v>
      </c>
      <c r="P57" s="80">
        <f t="shared" si="8"/>
        <v>1019.3924731182798</v>
      </c>
      <c r="Q57" s="80">
        <f t="shared" si="8"/>
        <v>277.29166666666669</v>
      </c>
      <c r="R57" s="80">
        <f t="shared" si="8"/>
        <v>281.32499999999993</v>
      </c>
      <c r="S57" s="86">
        <f t="shared" si="5"/>
        <v>3552.13</v>
      </c>
      <c r="U57" s="85">
        <v>1963</v>
      </c>
      <c r="V57" s="80">
        <f t="shared" si="9"/>
        <v>334860</v>
      </c>
      <c r="W57" s="80">
        <f t="shared" si="9"/>
        <v>44700</v>
      </c>
      <c r="X57" s="80">
        <f t="shared" si="9"/>
        <v>178010</v>
      </c>
      <c r="Y57" s="80">
        <f t="shared" si="9"/>
        <v>258760</v>
      </c>
      <c r="Z57" s="80">
        <f t="shared" si="9"/>
        <v>711770</v>
      </c>
      <c r="AA57" s="80">
        <f t="shared" si="9"/>
        <v>233620</v>
      </c>
      <c r="AB57" s="80">
        <f t="shared" si="9"/>
        <v>651540</v>
      </c>
      <c r="AC57" s="80">
        <f t="shared" si="9"/>
        <v>761240</v>
      </c>
      <c r="AD57" s="80">
        <f t="shared" si="9"/>
        <v>281160</v>
      </c>
      <c r="AE57" s="80">
        <f t="shared" si="9"/>
        <v>62680</v>
      </c>
      <c r="AF57" s="80">
        <f t="shared" si="9"/>
        <v>17050</v>
      </c>
      <c r="AG57" s="80">
        <f t="shared" si="9"/>
        <v>16740</v>
      </c>
      <c r="AH57" s="87">
        <f t="shared" si="7"/>
        <v>3552.13</v>
      </c>
      <c r="AI57" s="88"/>
      <c r="AJ57" s="83"/>
    </row>
    <row r="58" spans="1:36">
      <c r="A58" s="65">
        <f t="shared" si="2"/>
        <v>1925</v>
      </c>
      <c r="B58" s="84">
        <v>9252</v>
      </c>
      <c r="C58" s="77">
        <f t="shared" si="3"/>
        <v>10081.652777777777</v>
      </c>
      <c r="D58" s="78">
        <v>599.9</v>
      </c>
      <c r="E58" s="65">
        <v>29</v>
      </c>
      <c r="F58" s="85">
        <v>1964</v>
      </c>
      <c r="G58" s="80">
        <f t="shared" si="8"/>
        <v>520.91801075268813</v>
      </c>
      <c r="H58" s="80">
        <f t="shared" si="8"/>
        <v>3374.3874999999994</v>
      </c>
      <c r="I58" s="80">
        <f t="shared" si="8"/>
        <v>1355.069892473118</v>
      </c>
      <c r="J58" s="80">
        <f t="shared" si="8"/>
        <v>2541.1626344086021</v>
      </c>
      <c r="K58" s="80">
        <f t="shared" si="8"/>
        <v>1868.0244252873563</v>
      </c>
      <c r="L58" s="80">
        <f t="shared" si="8"/>
        <v>2051.3077956989246</v>
      </c>
      <c r="M58" s="80">
        <f t="shared" si="8"/>
        <v>4908.2305555555558</v>
      </c>
      <c r="N58" s="80">
        <f t="shared" si="8"/>
        <v>6430.5645161290322</v>
      </c>
      <c r="O58" s="80">
        <f t="shared" si="8"/>
        <v>3137.2611111111109</v>
      </c>
      <c r="P58" s="80">
        <f t="shared" si="8"/>
        <v>594.42876344086017</v>
      </c>
      <c r="Q58" s="80">
        <f t="shared" si="8"/>
        <v>226.22446236559139</v>
      </c>
      <c r="R58" s="80">
        <f t="shared" si="8"/>
        <v>31.930555555555557</v>
      </c>
      <c r="S58" s="86">
        <f t="shared" si="5"/>
        <v>1632.47</v>
      </c>
      <c r="U58" s="85">
        <v>1964</v>
      </c>
      <c r="V58" s="80">
        <f t="shared" si="9"/>
        <v>32030</v>
      </c>
      <c r="W58" s="80">
        <f t="shared" si="9"/>
        <v>200790</v>
      </c>
      <c r="X58" s="80">
        <f t="shared" si="9"/>
        <v>83320</v>
      </c>
      <c r="Y58" s="80">
        <f t="shared" si="9"/>
        <v>156250</v>
      </c>
      <c r="Z58" s="80">
        <f t="shared" si="9"/>
        <v>107450</v>
      </c>
      <c r="AA58" s="80">
        <f t="shared" si="9"/>
        <v>126130</v>
      </c>
      <c r="AB58" s="80">
        <f t="shared" si="9"/>
        <v>292060</v>
      </c>
      <c r="AC58" s="80">
        <f t="shared" si="9"/>
        <v>395400</v>
      </c>
      <c r="AD58" s="80">
        <f t="shared" si="9"/>
        <v>186680</v>
      </c>
      <c r="AE58" s="80">
        <f t="shared" si="9"/>
        <v>36550</v>
      </c>
      <c r="AF58" s="80">
        <f t="shared" si="9"/>
        <v>13910</v>
      </c>
      <c r="AG58" s="80">
        <f t="shared" si="9"/>
        <v>1900</v>
      </c>
      <c r="AH58" s="87">
        <f t="shared" si="7"/>
        <v>1632.47</v>
      </c>
      <c r="AI58" s="88"/>
      <c r="AJ58" s="83"/>
    </row>
    <row r="59" spans="1:36">
      <c r="A59" s="65">
        <f t="shared" si="2"/>
        <v>1925</v>
      </c>
      <c r="B59" s="84">
        <v>9283</v>
      </c>
      <c r="C59" s="77">
        <f t="shared" si="3"/>
        <v>9967.8629032258068</v>
      </c>
      <c r="D59" s="78">
        <v>612.9</v>
      </c>
      <c r="E59" s="65">
        <v>28</v>
      </c>
      <c r="F59" s="85">
        <v>1965</v>
      </c>
      <c r="G59" s="80">
        <f t="shared" si="8"/>
        <v>175.64516129032259</v>
      </c>
      <c r="H59" s="80">
        <f t="shared" si="8"/>
        <v>1075.5555555555557</v>
      </c>
      <c r="I59" s="80">
        <f t="shared" si="8"/>
        <v>24546.41129032258</v>
      </c>
      <c r="J59" s="80">
        <f t="shared" si="8"/>
        <v>12586.276881720431</v>
      </c>
      <c r="K59" s="80">
        <f t="shared" si="8"/>
        <v>5075.8779761904752</v>
      </c>
      <c r="L59" s="80">
        <f t="shared" si="8"/>
        <v>3875.5779569892475</v>
      </c>
      <c r="M59" s="80">
        <f t="shared" si="8"/>
        <v>10390.875</v>
      </c>
      <c r="N59" s="80">
        <f t="shared" si="8"/>
        <v>8300.8602150537627</v>
      </c>
      <c r="O59" s="80">
        <f t="shared" si="8"/>
        <v>5305.5138888888887</v>
      </c>
      <c r="P59" s="80">
        <f t="shared" si="8"/>
        <v>1551.5322580645161</v>
      </c>
      <c r="Q59" s="80">
        <f t="shared" si="8"/>
        <v>844.07258064516134</v>
      </c>
      <c r="R59" s="80">
        <f t="shared" si="8"/>
        <v>245.36111111111111</v>
      </c>
      <c r="S59" s="86">
        <f t="shared" si="5"/>
        <v>4484.5</v>
      </c>
      <c r="U59" s="85">
        <v>1965</v>
      </c>
      <c r="V59" s="80">
        <f t="shared" si="9"/>
        <v>10800</v>
      </c>
      <c r="W59" s="80">
        <f t="shared" si="9"/>
        <v>64000</v>
      </c>
      <c r="X59" s="80">
        <f t="shared" si="9"/>
        <v>1509300</v>
      </c>
      <c r="Y59" s="80">
        <f t="shared" si="9"/>
        <v>773900</v>
      </c>
      <c r="Z59" s="80">
        <f t="shared" si="9"/>
        <v>281900</v>
      </c>
      <c r="AA59" s="80">
        <f t="shared" si="9"/>
        <v>238300</v>
      </c>
      <c r="AB59" s="80">
        <f t="shared" si="9"/>
        <v>618300</v>
      </c>
      <c r="AC59" s="80">
        <f t="shared" si="9"/>
        <v>510400</v>
      </c>
      <c r="AD59" s="80">
        <f t="shared" si="9"/>
        <v>315700</v>
      </c>
      <c r="AE59" s="80">
        <f t="shared" si="9"/>
        <v>95400</v>
      </c>
      <c r="AF59" s="80">
        <f t="shared" si="9"/>
        <v>51900</v>
      </c>
      <c r="AG59" s="80">
        <f t="shared" si="9"/>
        <v>14600</v>
      </c>
      <c r="AH59" s="87">
        <f t="shared" si="7"/>
        <v>4484.5</v>
      </c>
      <c r="AI59" s="88"/>
      <c r="AJ59" s="83"/>
    </row>
    <row r="60" spans="1:36">
      <c r="A60" s="65">
        <f t="shared" si="2"/>
        <v>1925</v>
      </c>
      <c r="B60" s="84">
        <v>9313</v>
      </c>
      <c r="C60" s="77">
        <f t="shared" si="3"/>
        <v>4586.2361111111104</v>
      </c>
      <c r="D60" s="78">
        <v>272.89999999999998</v>
      </c>
      <c r="E60" s="65">
        <v>28</v>
      </c>
      <c r="F60" s="85">
        <v>1966</v>
      </c>
      <c r="G60" s="80">
        <f t="shared" si="8"/>
        <v>422.84946236559142</v>
      </c>
      <c r="H60" s="80">
        <f t="shared" si="8"/>
        <v>1252.0138888888889</v>
      </c>
      <c r="I60" s="80">
        <f t="shared" si="8"/>
        <v>1309.2069892473119</v>
      </c>
      <c r="J60" s="80">
        <f t="shared" si="8"/>
        <v>1979.260752688172</v>
      </c>
      <c r="K60" s="80">
        <f t="shared" si="8"/>
        <v>2027.4702380952381</v>
      </c>
      <c r="L60" s="80">
        <f t="shared" si="8"/>
        <v>3852.8091397849462</v>
      </c>
      <c r="M60" s="80">
        <f t="shared" si="8"/>
        <v>6925.5694444444443</v>
      </c>
      <c r="N60" s="80">
        <f t="shared" si="8"/>
        <v>4491.9623655913974</v>
      </c>
      <c r="O60" s="80">
        <f t="shared" si="8"/>
        <v>811.70833333333337</v>
      </c>
      <c r="P60" s="80">
        <f t="shared" si="8"/>
        <v>52.043010752688176</v>
      </c>
      <c r="Q60" s="80">
        <f t="shared" si="8"/>
        <v>0</v>
      </c>
      <c r="R60" s="80">
        <f t="shared" si="8"/>
        <v>0</v>
      </c>
      <c r="S60" s="86">
        <f t="shared" si="5"/>
        <v>1392.0000000000005</v>
      </c>
      <c r="U60" s="85">
        <v>1966</v>
      </c>
      <c r="V60" s="80">
        <f t="shared" si="9"/>
        <v>26000</v>
      </c>
      <c r="W60" s="80">
        <f t="shared" si="9"/>
        <v>74500</v>
      </c>
      <c r="X60" s="80">
        <f t="shared" si="9"/>
        <v>80500</v>
      </c>
      <c r="Y60" s="80">
        <f t="shared" si="9"/>
        <v>121700</v>
      </c>
      <c r="Z60" s="80">
        <f t="shared" si="9"/>
        <v>112600</v>
      </c>
      <c r="AA60" s="80">
        <f t="shared" si="9"/>
        <v>236900</v>
      </c>
      <c r="AB60" s="80">
        <f t="shared" si="9"/>
        <v>412100</v>
      </c>
      <c r="AC60" s="80">
        <f t="shared" si="9"/>
        <v>276200</v>
      </c>
      <c r="AD60" s="80">
        <f t="shared" si="9"/>
        <v>48300</v>
      </c>
      <c r="AE60" s="80">
        <f t="shared" si="9"/>
        <v>3200</v>
      </c>
      <c r="AF60" s="80">
        <f t="shared" si="9"/>
        <v>0</v>
      </c>
      <c r="AG60" s="80">
        <f t="shared" si="9"/>
        <v>0</v>
      </c>
      <c r="AH60" s="87">
        <f t="shared" si="7"/>
        <v>1392</v>
      </c>
      <c r="AI60" s="88"/>
      <c r="AJ60" s="83"/>
    </row>
    <row r="61" spans="1:36">
      <c r="A61" s="65">
        <f t="shared" si="2"/>
        <v>1925</v>
      </c>
      <c r="B61" s="84">
        <v>9344</v>
      </c>
      <c r="C61" s="77">
        <f t="shared" si="3"/>
        <v>977.43279569892468</v>
      </c>
      <c r="D61" s="78">
        <v>60.1</v>
      </c>
      <c r="E61" s="65">
        <v>28</v>
      </c>
      <c r="F61" s="85">
        <v>1967</v>
      </c>
      <c r="G61" s="80">
        <f t="shared" si="8"/>
        <v>118.72311827956989</v>
      </c>
      <c r="H61" s="80">
        <f t="shared" si="8"/>
        <v>1292.3472222222222</v>
      </c>
      <c r="I61" s="80">
        <f t="shared" si="8"/>
        <v>4513.1048387096771</v>
      </c>
      <c r="J61" s="80">
        <f t="shared" si="8"/>
        <v>6842.0295698924729</v>
      </c>
      <c r="K61" s="80">
        <f t="shared" si="8"/>
        <v>4794.9851190476193</v>
      </c>
      <c r="L61" s="80">
        <f t="shared" si="8"/>
        <v>8777.3790322580662</v>
      </c>
      <c r="M61" s="80">
        <f t="shared" si="8"/>
        <v>7375.958333333333</v>
      </c>
      <c r="N61" s="80">
        <f t="shared" si="8"/>
        <v>14596.43817204301</v>
      </c>
      <c r="O61" s="80">
        <f t="shared" si="8"/>
        <v>12627.694444444445</v>
      </c>
      <c r="P61" s="80">
        <f t="shared" si="8"/>
        <v>3925.994623655914</v>
      </c>
      <c r="Q61" s="80">
        <f t="shared" si="8"/>
        <v>552.95698924731187</v>
      </c>
      <c r="R61" s="80">
        <f t="shared" si="8"/>
        <v>252.08333333333334</v>
      </c>
      <c r="S61" s="86">
        <f t="shared" si="5"/>
        <v>3966.6</v>
      </c>
      <c r="U61" s="85">
        <v>1967</v>
      </c>
      <c r="V61" s="80">
        <f t="shared" si="9"/>
        <v>7300</v>
      </c>
      <c r="W61" s="80">
        <f t="shared" si="9"/>
        <v>76900</v>
      </c>
      <c r="X61" s="80">
        <f t="shared" si="9"/>
        <v>277500</v>
      </c>
      <c r="Y61" s="80">
        <f t="shared" si="9"/>
        <v>420700</v>
      </c>
      <c r="Z61" s="80">
        <f t="shared" si="9"/>
        <v>266300</v>
      </c>
      <c r="AA61" s="80">
        <f t="shared" si="9"/>
        <v>539700</v>
      </c>
      <c r="AB61" s="80">
        <f t="shared" si="9"/>
        <v>438900</v>
      </c>
      <c r="AC61" s="80">
        <f t="shared" si="9"/>
        <v>897500</v>
      </c>
      <c r="AD61" s="80">
        <f t="shared" si="9"/>
        <v>751400</v>
      </c>
      <c r="AE61" s="80">
        <f t="shared" si="9"/>
        <v>241400</v>
      </c>
      <c r="AF61" s="80">
        <f t="shared" si="9"/>
        <v>34000</v>
      </c>
      <c r="AG61" s="80">
        <f t="shared" si="9"/>
        <v>15000</v>
      </c>
      <c r="AH61" s="87">
        <f t="shared" si="7"/>
        <v>3966.6</v>
      </c>
      <c r="AI61" s="88"/>
      <c r="AJ61" s="83"/>
    </row>
    <row r="62" spans="1:36">
      <c r="A62" s="65">
        <f t="shared" si="2"/>
        <v>1925</v>
      </c>
      <c r="B62" s="84">
        <v>9375</v>
      </c>
      <c r="C62" s="77">
        <f t="shared" si="3"/>
        <v>180.5241935483871</v>
      </c>
      <c r="D62" s="78">
        <v>11.1</v>
      </c>
      <c r="E62" s="65">
        <v>29</v>
      </c>
      <c r="F62" s="85">
        <v>1968</v>
      </c>
      <c r="G62" s="80">
        <f t="shared" si="8"/>
        <v>304.1263440860215</v>
      </c>
      <c r="H62" s="80">
        <f t="shared" si="8"/>
        <v>759.61111111111109</v>
      </c>
      <c r="I62" s="80">
        <f t="shared" si="8"/>
        <v>1374.260752688172</v>
      </c>
      <c r="J62" s="80">
        <f t="shared" si="8"/>
        <v>2327.2983870967741</v>
      </c>
      <c r="K62" s="80">
        <f t="shared" si="8"/>
        <v>7821.5373563218391</v>
      </c>
      <c r="L62" s="80">
        <f t="shared" si="8"/>
        <v>4755.4301075268813</v>
      </c>
      <c r="M62" s="80">
        <f t="shared" si="8"/>
        <v>4897.1388888888878</v>
      </c>
      <c r="N62" s="80">
        <f t="shared" si="8"/>
        <v>4069.1129032258063</v>
      </c>
      <c r="O62" s="80">
        <f t="shared" si="8"/>
        <v>1547.7916666666667</v>
      </c>
      <c r="P62" s="80">
        <f t="shared" si="8"/>
        <v>170.76612903225808</v>
      </c>
      <c r="Q62" s="80">
        <f t="shared" si="8"/>
        <v>286.23655913978502</v>
      </c>
      <c r="R62" s="80">
        <f t="shared" si="8"/>
        <v>58.819444444444443</v>
      </c>
      <c r="S62" s="86">
        <f t="shared" si="5"/>
        <v>1699.1</v>
      </c>
      <c r="U62" s="85">
        <v>1968</v>
      </c>
      <c r="V62" s="80">
        <f t="shared" si="9"/>
        <v>18700</v>
      </c>
      <c r="W62" s="80">
        <f t="shared" si="9"/>
        <v>45200</v>
      </c>
      <c r="X62" s="80">
        <f t="shared" si="9"/>
        <v>84500</v>
      </c>
      <c r="Y62" s="80">
        <f t="shared" si="9"/>
        <v>143100</v>
      </c>
      <c r="Z62" s="80">
        <f t="shared" si="9"/>
        <v>449900</v>
      </c>
      <c r="AA62" s="80">
        <f t="shared" si="9"/>
        <v>292400</v>
      </c>
      <c r="AB62" s="80">
        <f t="shared" si="9"/>
        <v>291400</v>
      </c>
      <c r="AC62" s="80">
        <f t="shared" si="9"/>
        <v>250200</v>
      </c>
      <c r="AD62" s="80">
        <f t="shared" si="9"/>
        <v>92100</v>
      </c>
      <c r="AE62" s="80">
        <f t="shared" si="9"/>
        <v>10500</v>
      </c>
      <c r="AF62" s="80">
        <f t="shared" si="9"/>
        <v>17600</v>
      </c>
      <c r="AG62" s="80">
        <f t="shared" si="9"/>
        <v>3500</v>
      </c>
      <c r="AH62" s="87">
        <f t="shared" si="7"/>
        <v>1699.1</v>
      </c>
      <c r="AI62" s="88"/>
      <c r="AJ62" s="83"/>
    </row>
    <row r="63" spans="1:36">
      <c r="A63" s="65">
        <f t="shared" si="2"/>
        <v>1925</v>
      </c>
      <c r="B63" s="84">
        <v>9405</v>
      </c>
      <c r="C63" s="77">
        <f t="shared" si="3"/>
        <v>109.23611111111111</v>
      </c>
      <c r="D63" s="78">
        <v>6.5</v>
      </c>
      <c r="E63" s="65">
        <v>28</v>
      </c>
      <c r="F63" s="85">
        <v>1969</v>
      </c>
      <c r="G63" s="80">
        <f t="shared" si="8"/>
        <v>229.31451612903226</v>
      </c>
      <c r="H63" s="80">
        <f t="shared" si="8"/>
        <v>1687.2777777777778</v>
      </c>
      <c r="I63" s="80">
        <f t="shared" si="8"/>
        <v>2076.8413978494623</v>
      </c>
      <c r="J63" s="80">
        <f t="shared" si="8"/>
        <v>17733.655913978499</v>
      </c>
      <c r="K63" s="80">
        <f t="shared" si="8"/>
        <v>8905.7440476190477</v>
      </c>
      <c r="L63" s="80">
        <f t="shared" si="8"/>
        <v>5975.188172043011</v>
      </c>
      <c r="M63" s="80">
        <f t="shared" si="8"/>
        <v>11337.027777777777</v>
      </c>
      <c r="N63" s="80">
        <f t="shared" si="8"/>
        <v>15331.54569892473</v>
      </c>
      <c r="O63" s="80">
        <f t="shared" si="8"/>
        <v>7888.5277777777774</v>
      </c>
      <c r="P63" s="80">
        <f t="shared" si="8"/>
        <v>1880.0537634408602</v>
      </c>
      <c r="Q63" s="80">
        <f t="shared" si="8"/>
        <v>409.83870967741933</v>
      </c>
      <c r="R63" s="80">
        <f t="shared" si="8"/>
        <v>379.80555555555554</v>
      </c>
      <c r="S63" s="86">
        <f t="shared" si="5"/>
        <v>4444.6999999999989</v>
      </c>
      <c r="U63" s="85">
        <v>1969</v>
      </c>
      <c r="V63" s="80">
        <f t="shared" si="9"/>
        <v>14100</v>
      </c>
      <c r="W63" s="80">
        <f t="shared" si="9"/>
        <v>100400</v>
      </c>
      <c r="X63" s="80">
        <f t="shared" si="9"/>
        <v>127700</v>
      </c>
      <c r="Y63" s="80">
        <f t="shared" si="9"/>
        <v>1090400</v>
      </c>
      <c r="Z63" s="80">
        <f t="shared" si="9"/>
        <v>494600</v>
      </c>
      <c r="AA63" s="80">
        <f t="shared" si="9"/>
        <v>367400</v>
      </c>
      <c r="AB63" s="80">
        <f t="shared" si="9"/>
        <v>674600</v>
      </c>
      <c r="AC63" s="80">
        <f t="shared" si="9"/>
        <v>942700</v>
      </c>
      <c r="AD63" s="80">
        <f t="shared" si="9"/>
        <v>469400</v>
      </c>
      <c r="AE63" s="80">
        <f t="shared" si="9"/>
        <v>115600</v>
      </c>
      <c r="AF63" s="80">
        <f t="shared" si="9"/>
        <v>25200</v>
      </c>
      <c r="AG63" s="80">
        <f t="shared" si="9"/>
        <v>22600</v>
      </c>
      <c r="AH63" s="87">
        <f t="shared" si="7"/>
        <v>4444.7</v>
      </c>
      <c r="AI63" s="88"/>
      <c r="AJ63" s="83"/>
    </row>
    <row r="64" spans="1:36">
      <c r="A64" s="65">
        <f t="shared" si="2"/>
        <v>1926</v>
      </c>
      <c r="B64" s="84">
        <v>9436</v>
      </c>
      <c r="C64" s="77">
        <f t="shared" si="3"/>
        <v>326.89516129032256</v>
      </c>
      <c r="D64" s="78">
        <v>20.100000000000001</v>
      </c>
      <c r="E64" s="65">
        <v>28</v>
      </c>
      <c r="F64" s="85">
        <v>1970</v>
      </c>
      <c r="G64" s="80">
        <f t="shared" si="8"/>
        <v>457.00268817204301</v>
      </c>
      <c r="H64" s="80">
        <f t="shared" si="8"/>
        <v>840.27777777777783</v>
      </c>
      <c r="I64" s="80">
        <f t="shared" si="8"/>
        <v>5461.2634408602153</v>
      </c>
      <c r="J64" s="80">
        <f t="shared" si="8"/>
        <v>21388.051075268817</v>
      </c>
      <c r="K64" s="80">
        <f t="shared" si="8"/>
        <v>6019.3898809523807</v>
      </c>
      <c r="L64" s="80">
        <f t="shared" si="8"/>
        <v>5552.3387096774195</v>
      </c>
      <c r="M64" s="80">
        <f t="shared" si="8"/>
        <v>3502.2777777777778</v>
      </c>
      <c r="N64" s="80">
        <f t="shared" si="8"/>
        <v>4796.0887096774186</v>
      </c>
      <c r="O64" s="80">
        <f t="shared" si="8"/>
        <v>3337.5833333333335</v>
      </c>
      <c r="P64" s="80">
        <f t="shared" si="8"/>
        <v>645.6586021505376</v>
      </c>
      <c r="Q64" s="80">
        <f t="shared" si="8"/>
        <v>164.26075268817203</v>
      </c>
      <c r="R64" s="80">
        <f t="shared" si="8"/>
        <v>110.91666666666667</v>
      </c>
      <c r="S64" s="86">
        <f t="shared" si="5"/>
        <v>3163</v>
      </c>
      <c r="U64" s="85">
        <v>1970</v>
      </c>
      <c r="V64" s="80">
        <f t="shared" si="9"/>
        <v>28100</v>
      </c>
      <c r="W64" s="80">
        <f t="shared" si="9"/>
        <v>50000</v>
      </c>
      <c r="X64" s="80">
        <f t="shared" si="9"/>
        <v>335800</v>
      </c>
      <c r="Y64" s="80">
        <f t="shared" si="9"/>
        <v>1315100</v>
      </c>
      <c r="Z64" s="80">
        <f t="shared" si="9"/>
        <v>334300</v>
      </c>
      <c r="AA64" s="80">
        <f t="shared" si="9"/>
        <v>341400</v>
      </c>
      <c r="AB64" s="80">
        <f t="shared" si="9"/>
        <v>208400</v>
      </c>
      <c r="AC64" s="80">
        <f t="shared" si="9"/>
        <v>294900</v>
      </c>
      <c r="AD64" s="80">
        <f t="shared" si="9"/>
        <v>198600</v>
      </c>
      <c r="AE64" s="80">
        <f t="shared" si="9"/>
        <v>39700</v>
      </c>
      <c r="AF64" s="80">
        <f t="shared" si="9"/>
        <v>10100</v>
      </c>
      <c r="AG64" s="80">
        <f t="shared" si="9"/>
        <v>6600</v>
      </c>
      <c r="AH64" s="87">
        <f t="shared" si="7"/>
        <v>3163</v>
      </c>
      <c r="AI64" s="88"/>
      <c r="AJ64" s="83"/>
    </row>
    <row r="65" spans="1:36">
      <c r="A65" s="65">
        <f t="shared" si="2"/>
        <v>1926</v>
      </c>
      <c r="B65" s="84">
        <v>9466</v>
      </c>
      <c r="C65" s="77">
        <f t="shared" si="3"/>
        <v>551.22222222222217</v>
      </c>
      <c r="D65" s="78">
        <v>32.799999999999997</v>
      </c>
      <c r="E65" s="65">
        <v>28</v>
      </c>
      <c r="F65" s="85">
        <v>1971</v>
      </c>
      <c r="G65" s="80">
        <f t="shared" si="8"/>
        <v>159.38172043010752</v>
      </c>
      <c r="H65" s="80">
        <f t="shared" si="8"/>
        <v>3004.8333333333335</v>
      </c>
      <c r="I65" s="80">
        <f t="shared" si="8"/>
        <v>5560.4704301075271</v>
      </c>
      <c r="J65" s="80">
        <f t="shared" si="8"/>
        <v>4825.3629032258068</v>
      </c>
      <c r="K65" s="80">
        <f t="shared" si="8"/>
        <v>3810.0595238095239</v>
      </c>
      <c r="L65" s="80">
        <f t="shared" si="8"/>
        <v>6578.561827956989</v>
      </c>
      <c r="M65" s="80">
        <f t="shared" si="8"/>
        <v>6957.5</v>
      </c>
      <c r="N65" s="80">
        <f t="shared" si="8"/>
        <v>9011.572580645161</v>
      </c>
      <c r="O65" s="80">
        <f t="shared" si="8"/>
        <v>7041.5277777777774</v>
      </c>
      <c r="P65" s="80">
        <f t="shared" si="8"/>
        <v>1736.9354838709678</v>
      </c>
      <c r="Q65" s="80">
        <f t="shared" si="8"/>
        <v>403.33333333333331</v>
      </c>
      <c r="R65" s="80">
        <f t="shared" si="8"/>
        <v>168.05555555555554</v>
      </c>
      <c r="S65" s="86">
        <f t="shared" si="5"/>
        <v>2972</v>
      </c>
      <c r="U65" s="85">
        <v>1971</v>
      </c>
      <c r="V65" s="80">
        <f t="shared" si="9"/>
        <v>9800</v>
      </c>
      <c r="W65" s="80">
        <f t="shared" si="9"/>
        <v>178800</v>
      </c>
      <c r="X65" s="80">
        <f t="shared" si="9"/>
        <v>341900</v>
      </c>
      <c r="Y65" s="80">
        <f t="shared" si="9"/>
        <v>296700</v>
      </c>
      <c r="Z65" s="80">
        <f t="shared" si="9"/>
        <v>211600</v>
      </c>
      <c r="AA65" s="80">
        <f t="shared" si="9"/>
        <v>404500</v>
      </c>
      <c r="AB65" s="80">
        <f t="shared" si="9"/>
        <v>414000</v>
      </c>
      <c r="AC65" s="80">
        <f t="shared" si="9"/>
        <v>554100</v>
      </c>
      <c r="AD65" s="80">
        <f t="shared" si="9"/>
        <v>419000</v>
      </c>
      <c r="AE65" s="80">
        <f t="shared" si="9"/>
        <v>106800</v>
      </c>
      <c r="AF65" s="80">
        <f t="shared" si="9"/>
        <v>24800</v>
      </c>
      <c r="AG65" s="80">
        <f t="shared" si="9"/>
        <v>10000</v>
      </c>
      <c r="AH65" s="87">
        <f t="shared" si="7"/>
        <v>2972</v>
      </c>
      <c r="AI65" s="88"/>
      <c r="AJ65" s="83"/>
    </row>
    <row r="66" spans="1:36">
      <c r="A66" s="65">
        <f t="shared" si="2"/>
        <v>1926</v>
      </c>
      <c r="B66" s="84">
        <v>9497</v>
      </c>
      <c r="C66" s="77">
        <f t="shared" si="3"/>
        <v>873.34677419354841</v>
      </c>
      <c r="D66" s="78">
        <v>53.7</v>
      </c>
      <c r="E66" s="65">
        <v>29</v>
      </c>
      <c r="F66" s="85">
        <v>1972</v>
      </c>
      <c r="G66" s="80">
        <f t="shared" si="8"/>
        <v>232.56720430107526</v>
      </c>
      <c r="H66" s="80">
        <f t="shared" si="8"/>
        <v>899.09722222222217</v>
      </c>
      <c r="I66" s="80">
        <f t="shared" si="8"/>
        <v>2179.3010752688174</v>
      </c>
      <c r="J66" s="80">
        <f t="shared" si="8"/>
        <v>1780.8467741935483</v>
      </c>
      <c r="K66" s="80">
        <f t="shared" si="8"/>
        <v>3379.655172413793</v>
      </c>
      <c r="L66" s="80">
        <f t="shared" si="8"/>
        <v>7407.9973118279568</v>
      </c>
      <c r="M66" s="80">
        <f t="shared" si="8"/>
        <v>5599.6111111111113</v>
      </c>
      <c r="N66" s="80">
        <f t="shared" si="8"/>
        <v>6199.6236559139788</v>
      </c>
      <c r="O66" s="80">
        <f t="shared" si="8"/>
        <v>2683.8472222222222</v>
      </c>
      <c r="P66" s="80">
        <f t="shared" si="8"/>
        <v>417.97043010752691</v>
      </c>
      <c r="Q66" s="80">
        <f t="shared" si="8"/>
        <v>86.196236559139791</v>
      </c>
      <c r="R66" s="80">
        <f t="shared" si="8"/>
        <v>122.68055555555556</v>
      </c>
      <c r="S66" s="86">
        <f t="shared" si="5"/>
        <v>1873.6</v>
      </c>
      <c r="U66" s="85">
        <v>1972</v>
      </c>
      <c r="V66" s="80">
        <f t="shared" si="9"/>
        <v>14300</v>
      </c>
      <c r="W66" s="80">
        <f t="shared" si="9"/>
        <v>53500</v>
      </c>
      <c r="X66" s="80">
        <f t="shared" si="9"/>
        <v>134000</v>
      </c>
      <c r="Y66" s="80">
        <f t="shared" si="9"/>
        <v>109500</v>
      </c>
      <c r="Z66" s="80">
        <f t="shared" si="9"/>
        <v>194400</v>
      </c>
      <c r="AA66" s="80">
        <f t="shared" si="9"/>
        <v>455500</v>
      </c>
      <c r="AB66" s="80">
        <f t="shared" si="9"/>
        <v>333200</v>
      </c>
      <c r="AC66" s="80">
        <f t="shared" si="9"/>
        <v>381200</v>
      </c>
      <c r="AD66" s="80">
        <f t="shared" si="9"/>
        <v>159700</v>
      </c>
      <c r="AE66" s="80">
        <f t="shared" si="9"/>
        <v>25700</v>
      </c>
      <c r="AF66" s="80">
        <f t="shared" si="9"/>
        <v>5300</v>
      </c>
      <c r="AG66" s="80">
        <f t="shared" si="9"/>
        <v>7300</v>
      </c>
      <c r="AH66" s="87">
        <f t="shared" si="7"/>
        <v>1873.6</v>
      </c>
      <c r="AI66" s="88"/>
      <c r="AJ66" s="83"/>
    </row>
    <row r="67" spans="1:36">
      <c r="A67" s="65">
        <f t="shared" si="2"/>
        <v>1926</v>
      </c>
      <c r="B67" s="84">
        <v>9528</v>
      </c>
      <c r="C67" s="77">
        <f t="shared" si="3"/>
        <v>782.27150537634407</v>
      </c>
      <c r="D67" s="78">
        <v>48.1</v>
      </c>
      <c r="E67" s="65">
        <v>28</v>
      </c>
      <c r="F67" s="85">
        <v>1973</v>
      </c>
      <c r="G67" s="80">
        <f t="shared" si="8"/>
        <v>398.4543010752688</v>
      </c>
      <c r="H67" s="80">
        <f t="shared" si="8"/>
        <v>1566.2777777777778</v>
      </c>
      <c r="I67" s="80">
        <f t="shared" si="8"/>
        <v>3696.6801075268818</v>
      </c>
      <c r="J67" s="80">
        <f t="shared" si="8"/>
        <v>9709.2741935483864</v>
      </c>
      <c r="K67" s="80">
        <f t="shared" si="8"/>
        <v>7114.1517857142853</v>
      </c>
      <c r="L67" s="80">
        <f t="shared" si="8"/>
        <v>5770.2688172043008</v>
      </c>
      <c r="M67" s="80">
        <f t="shared" si="8"/>
        <v>7046.5694444444443</v>
      </c>
      <c r="N67" s="80">
        <f t="shared" si="8"/>
        <v>10354.932795698925</v>
      </c>
      <c r="O67" s="80">
        <f t="shared" si="8"/>
        <v>3339.2638888888887</v>
      </c>
      <c r="P67" s="80">
        <f t="shared" si="8"/>
        <v>549.70430107526875</v>
      </c>
      <c r="Q67" s="80">
        <f t="shared" si="8"/>
        <v>211.42473118279571</v>
      </c>
      <c r="R67" s="80">
        <f t="shared" si="8"/>
        <v>247.04166666666666</v>
      </c>
      <c r="S67" s="86">
        <f t="shared" si="5"/>
        <v>3008.1</v>
      </c>
      <c r="U67" s="85">
        <v>1973</v>
      </c>
      <c r="V67" s="80">
        <f t="shared" si="9"/>
        <v>24500</v>
      </c>
      <c r="W67" s="80">
        <f t="shared" si="9"/>
        <v>93200</v>
      </c>
      <c r="X67" s="80">
        <f t="shared" si="9"/>
        <v>227300</v>
      </c>
      <c r="Y67" s="80">
        <f t="shared" si="9"/>
        <v>597000</v>
      </c>
      <c r="Z67" s="80">
        <f t="shared" si="9"/>
        <v>395100</v>
      </c>
      <c r="AA67" s="80">
        <f t="shared" si="9"/>
        <v>354800</v>
      </c>
      <c r="AB67" s="80">
        <f t="shared" si="9"/>
        <v>419300</v>
      </c>
      <c r="AC67" s="80">
        <f t="shared" si="9"/>
        <v>636700</v>
      </c>
      <c r="AD67" s="80">
        <f t="shared" si="9"/>
        <v>198700</v>
      </c>
      <c r="AE67" s="80">
        <f t="shared" si="9"/>
        <v>33800</v>
      </c>
      <c r="AF67" s="80">
        <f t="shared" si="9"/>
        <v>13000</v>
      </c>
      <c r="AG67" s="80">
        <f t="shared" si="9"/>
        <v>14700</v>
      </c>
      <c r="AH67" s="87">
        <f t="shared" si="7"/>
        <v>3008.1</v>
      </c>
      <c r="AI67" s="88"/>
      <c r="AJ67" s="83"/>
    </row>
    <row r="68" spans="1:36">
      <c r="A68" s="65">
        <f t="shared" si="2"/>
        <v>1926</v>
      </c>
      <c r="B68" s="84">
        <v>9556</v>
      </c>
      <c r="C68" s="77">
        <f t="shared" si="3"/>
        <v>4690.5505952380954</v>
      </c>
      <c r="D68" s="78">
        <v>260.5</v>
      </c>
      <c r="E68" s="65">
        <v>28</v>
      </c>
      <c r="F68" s="85">
        <v>1974</v>
      </c>
      <c r="G68" s="80">
        <f t="shared" si="8"/>
        <v>500.91397849462368</v>
      </c>
      <c r="H68" s="80">
        <f t="shared" si="8"/>
        <v>7231.4305555555557</v>
      </c>
      <c r="I68" s="80">
        <f t="shared" si="8"/>
        <v>5674.3145161290322</v>
      </c>
      <c r="J68" s="80">
        <f t="shared" si="8"/>
        <v>13326.263440860215</v>
      </c>
      <c r="K68" s="80">
        <f t="shared" si="8"/>
        <v>3365.3125</v>
      </c>
      <c r="L68" s="80">
        <f t="shared" si="8"/>
        <v>9518.9919354838694</v>
      </c>
      <c r="M68" s="80">
        <f t="shared" si="8"/>
        <v>10901.763888888889</v>
      </c>
      <c r="N68" s="80">
        <f t="shared" si="8"/>
        <v>8761.1155913978509</v>
      </c>
      <c r="O68" s="80">
        <f t="shared" si="8"/>
        <v>7863.3194444444443</v>
      </c>
      <c r="P68" s="80">
        <f t="shared" si="8"/>
        <v>2654.1935483870966</v>
      </c>
      <c r="Q68" s="80">
        <f t="shared" si="8"/>
        <v>551.33064516129036</v>
      </c>
      <c r="R68" s="80">
        <f t="shared" si="8"/>
        <v>300.8194444444444</v>
      </c>
      <c r="S68" s="86">
        <f t="shared" si="5"/>
        <v>4271.8999999999996</v>
      </c>
      <c r="U68" s="85">
        <v>1974</v>
      </c>
      <c r="V68" s="80">
        <f t="shared" si="9"/>
        <v>30800</v>
      </c>
      <c r="W68" s="80">
        <f t="shared" si="9"/>
        <v>430300</v>
      </c>
      <c r="X68" s="80">
        <f t="shared" si="9"/>
        <v>348900</v>
      </c>
      <c r="Y68" s="80">
        <f t="shared" si="9"/>
        <v>819400</v>
      </c>
      <c r="Z68" s="80">
        <f t="shared" si="9"/>
        <v>186900</v>
      </c>
      <c r="AA68" s="80">
        <f t="shared" si="9"/>
        <v>585300</v>
      </c>
      <c r="AB68" s="80">
        <f t="shared" si="9"/>
        <v>648700</v>
      </c>
      <c r="AC68" s="80">
        <f t="shared" si="9"/>
        <v>538700</v>
      </c>
      <c r="AD68" s="80">
        <f t="shared" si="9"/>
        <v>467900</v>
      </c>
      <c r="AE68" s="80">
        <f t="shared" si="9"/>
        <v>163200</v>
      </c>
      <c r="AF68" s="80">
        <f t="shared" si="9"/>
        <v>33900</v>
      </c>
      <c r="AG68" s="80">
        <f t="shared" si="9"/>
        <v>17900</v>
      </c>
      <c r="AH68" s="87">
        <f t="shared" si="7"/>
        <v>4271.8999999999996</v>
      </c>
      <c r="AI68" s="88"/>
      <c r="AJ68" s="83"/>
    </row>
    <row r="69" spans="1:36">
      <c r="A69" s="65">
        <f t="shared" si="2"/>
        <v>1926</v>
      </c>
      <c r="B69" s="84">
        <v>9587</v>
      </c>
      <c r="C69" s="77">
        <f t="shared" si="3"/>
        <v>3247.8091397849462</v>
      </c>
      <c r="D69" s="78">
        <v>199.7</v>
      </c>
      <c r="E69" s="65">
        <v>28</v>
      </c>
      <c r="F69" s="85">
        <v>1975</v>
      </c>
      <c r="G69" s="80">
        <f t="shared" si="8"/>
        <v>437.3239247311829</v>
      </c>
      <c r="H69" s="80">
        <f t="shared" si="8"/>
        <v>508.03194444444443</v>
      </c>
      <c r="I69" s="80">
        <f t="shared" si="8"/>
        <v>753.81048387096769</v>
      </c>
      <c r="J69" s="80">
        <f t="shared" si="8"/>
        <v>1611.8696236559144</v>
      </c>
      <c r="K69" s="80">
        <f t="shared" si="8"/>
        <v>4543.6220238095239</v>
      </c>
      <c r="L69" s="80">
        <f t="shared" si="8"/>
        <v>7286.3467741935483</v>
      </c>
      <c r="M69" s="80">
        <f t="shared" si="8"/>
        <v>5095.6125000000002</v>
      </c>
      <c r="N69" s="80">
        <f t="shared" si="8"/>
        <v>12393.880376344088</v>
      </c>
      <c r="O69" s="80">
        <f t="shared" si="8"/>
        <v>8454.2027777777766</v>
      </c>
      <c r="P69" s="80">
        <f t="shared" si="8"/>
        <v>1701.8064516129029</v>
      </c>
      <c r="Q69" s="80">
        <f t="shared" si="8"/>
        <v>491.31854838709671</v>
      </c>
      <c r="R69" s="80">
        <f t="shared" si="8"/>
        <v>237.1263888888889</v>
      </c>
      <c r="S69" s="86">
        <f t="shared" si="5"/>
        <v>2620.2399999999998</v>
      </c>
      <c r="U69" s="85">
        <v>1975</v>
      </c>
      <c r="V69" s="80">
        <f t="shared" si="9"/>
        <v>26890</v>
      </c>
      <c r="W69" s="80">
        <f t="shared" si="9"/>
        <v>30230</v>
      </c>
      <c r="X69" s="80">
        <f t="shared" si="9"/>
        <v>46350</v>
      </c>
      <c r="Y69" s="80">
        <f t="shared" si="9"/>
        <v>99110</v>
      </c>
      <c r="Z69" s="80">
        <f t="shared" si="9"/>
        <v>252340</v>
      </c>
      <c r="AA69" s="80">
        <f t="shared" si="9"/>
        <v>448020</v>
      </c>
      <c r="AB69" s="80">
        <f t="shared" si="9"/>
        <v>303210</v>
      </c>
      <c r="AC69" s="80">
        <f t="shared" si="9"/>
        <v>762070</v>
      </c>
      <c r="AD69" s="80">
        <f t="shared" si="9"/>
        <v>503060</v>
      </c>
      <c r="AE69" s="80">
        <f t="shared" si="9"/>
        <v>104640</v>
      </c>
      <c r="AF69" s="80">
        <f t="shared" si="9"/>
        <v>30210</v>
      </c>
      <c r="AG69" s="80">
        <f t="shared" si="9"/>
        <v>14110</v>
      </c>
      <c r="AH69" s="87">
        <f t="shared" si="7"/>
        <v>2620.2399999999998</v>
      </c>
      <c r="AI69" s="88"/>
      <c r="AJ69" s="83"/>
    </row>
    <row r="70" spans="1:36">
      <c r="A70" s="65">
        <f t="shared" si="2"/>
        <v>1926</v>
      </c>
      <c r="B70" s="84">
        <v>9617</v>
      </c>
      <c r="C70" s="77">
        <f t="shared" si="3"/>
        <v>8054.9027777777774</v>
      </c>
      <c r="D70" s="78">
        <v>479.3</v>
      </c>
      <c r="E70" s="65">
        <v>29</v>
      </c>
      <c r="F70" s="85">
        <v>1976</v>
      </c>
      <c r="G70" s="80">
        <f t="shared" si="8"/>
        <v>1332.4637096774197</v>
      </c>
      <c r="H70" s="80">
        <f t="shared" si="8"/>
        <v>1409.65</v>
      </c>
      <c r="I70" s="80">
        <f t="shared" si="8"/>
        <v>1065.7432795698926</v>
      </c>
      <c r="J70" s="80">
        <f t="shared" ref="H70:R93" si="10">INDEX($C$16:$C$2000,($F70-1922)*12+J$12,1)</f>
        <v>716.89247311827955</v>
      </c>
      <c r="K70" s="80">
        <f t="shared" si="10"/>
        <v>1162.5387931034484</v>
      </c>
      <c r="L70" s="80">
        <f t="shared" si="10"/>
        <v>1949.0107526881716</v>
      </c>
      <c r="M70" s="80">
        <f t="shared" si="10"/>
        <v>2374.6250000000005</v>
      </c>
      <c r="N70" s="80">
        <f t="shared" si="10"/>
        <v>2476.9220430107525</v>
      </c>
      <c r="O70" s="80">
        <f t="shared" si="10"/>
        <v>363.33611111111122</v>
      </c>
      <c r="P70" s="80">
        <f t="shared" si="10"/>
        <v>50.091397849462368</v>
      </c>
      <c r="Q70" s="80">
        <f t="shared" si="10"/>
        <v>178.73521505376345</v>
      </c>
      <c r="R70" s="80">
        <f t="shared" si="10"/>
        <v>152.93055555555554</v>
      </c>
      <c r="S70" s="86">
        <f t="shared" si="5"/>
        <v>800.51999999999987</v>
      </c>
      <c r="U70" s="85">
        <v>1976</v>
      </c>
      <c r="V70" s="80">
        <f t="shared" si="9"/>
        <v>81930</v>
      </c>
      <c r="W70" s="80">
        <f t="shared" si="9"/>
        <v>83880</v>
      </c>
      <c r="X70" s="80">
        <f t="shared" si="9"/>
        <v>65530</v>
      </c>
      <c r="Y70" s="80">
        <f t="shared" ref="W70:AG93" si="11">IF(INDEX($D$16:$D$2000,($U70-1922)*12+Y$12,1)&lt;&gt;-901,INDEX($D$16:$D$2000,($U70-1922)*12+Y$12,1)*1000,-901)</f>
        <v>44080</v>
      </c>
      <c r="Z70" s="80">
        <f t="shared" si="11"/>
        <v>66870</v>
      </c>
      <c r="AA70" s="80">
        <f t="shared" si="11"/>
        <v>119840</v>
      </c>
      <c r="AB70" s="80">
        <f t="shared" si="11"/>
        <v>141300</v>
      </c>
      <c r="AC70" s="80">
        <f t="shared" si="11"/>
        <v>152300</v>
      </c>
      <c r="AD70" s="80">
        <f t="shared" si="11"/>
        <v>21620</v>
      </c>
      <c r="AE70" s="80">
        <f t="shared" si="11"/>
        <v>3080</v>
      </c>
      <c r="AF70" s="80">
        <f t="shared" si="11"/>
        <v>10990</v>
      </c>
      <c r="AG70" s="80">
        <f t="shared" si="11"/>
        <v>9100</v>
      </c>
      <c r="AH70" s="87">
        <f t="shared" si="7"/>
        <v>800.52</v>
      </c>
      <c r="AI70" s="88"/>
      <c r="AJ70" s="83"/>
    </row>
    <row r="71" spans="1:36">
      <c r="A71" s="65">
        <f t="shared" si="2"/>
        <v>1926</v>
      </c>
      <c r="B71" s="84">
        <v>9648</v>
      </c>
      <c r="C71" s="77">
        <f t="shared" si="3"/>
        <v>3451.1021505376343</v>
      </c>
      <c r="D71" s="78">
        <v>212.2</v>
      </c>
      <c r="E71" s="65">
        <v>28</v>
      </c>
      <c r="F71" s="85">
        <v>1977</v>
      </c>
      <c r="G71" s="80">
        <f t="shared" ref="G71:G115" si="12">INDEX($C$16:$C$2000,($F71-1922)*12+G$12,1)</f>
        <v>250.29435483870967</v>
      </c>
      <c r="H71" s="80">
        <f t="shared" si="10"/>
        <v>175.44999999999996</v>
      </c>
      <c r="I71" s="80">
        <f t="shared" si="10"/>
        <v>52.856182795698928</v>
      </c>
      <c r="J71" s="80">
        <f t="shared" si="10"/>
        <v>361.86155913978496</v>
      </c>
      <c r="K71" s="80">
        <f t="shared" si="10"/>
        <v>487.42113095238096</v>
      </c>
      <c r="L71" s="80">
        <f t="shared" si="10"/>
        <v>678.18548387096769</v>
      </c>
      <c r="M71" s="80">
        <f t="shared" si="10"/>
        <v>1255.0388888888892</v>
      </c>
      <c r="N71" s="80">
        <f t="shared" si="10"/>
        <v>1622.2782258064517</v>
      </c>
      <c r="O71" s="80">
        <f t="shared" si="10"/>
        <v>916.40694444444466</v>
      </c>
      <c r="P71" s="80">
        <f t="shared" si="10"/>
        <v>0</v>
      </c>
      <c r="Q71" s="80">
        <f t="shared" si="10"/>
        <v>0</v>
      </c>
      <c r="R71" s="80">
        <f t="shared" si="10"/>
        <v>0</v>
      </c>
      <c r="S71" s="86">
        <f t="shared" si="5"/>
        <v>349.06</v>
      </c>
      <c r="U71" s="85">
        <v>1977</v>
      </c>
      <c r="V71" s="80">
        <f t="shared" ref="V71:V115" si="13">IF(INDEX($D$16:$D$2000,($U71-1922)*12+V$12,1)&lt;&gt;-901,INDEX($D$16:$D$2000,($U71-1922)*12+V$12,1)*1000,-901)</f>
        <v>15390</v>
      </c>
      <c r="W71" s="80">
        <f t="shared" si="11"/>
        <v>10440</v>
      </c>
      <c r="X71" s="80">
        <f t="shared" si="11"/>
        <v>3250</v>
      </c>
      <c r="Y71" s="80">
        <f t="shared" si="11"/>
        <v>22250</v>
      </c>
      <c r="Z71" s="80">
        <f t="shared" si="11"/>
        <v>27070</v>
      </c>
      <c r="AA71" s="80">
        <f t="shared" si="11"/>
        <v>41700</v>
      </c>
      <c r="AB71" s="80">
        <f t="shared" si="11"/>
        <v>74680</v>
      </c>
      <c r="AC71" s="80">
        <f t="shared" si="11"/>
        <v>99750</v>
      </c>
      <c r="AD71" s="80">
        <f t="shared" si="11"/>
        <v>54530</v>
      </c>
      <c r="AE71" s="80">
        <f t="shared" si="11"/>
        <v>0</v>
      </c>
      <c r="AF71" s="80">
        <f t="shared" si="11"/>
        <v>0</v>
      </c>
      <c r="AG71" s="80">
        <f t="shared" si="11"/>
        <v>0</v>
      </c>
      <c r="AH71" s="87">
        <f t="shared" si="7"/>
        <v>349.06</v>
      </c>
      <c r="AI71" s="88"/>
      <c r="AJ71" s="83"/>
    </row>
    <row r="72" spans="1:36">
      <c r="A72" s="65">
        <f t="shared" si="2"/>
        <v>1926</v>
      </c>
      <c r="B72" s="84">
        <v>9678</v>
      </c>
      <c r="C72" s="77">
        <f t="shared" si="3"/>
        <v>1114.2083333333333</v>
      </c>
      <c r="D72" s="78">
        <v>66.3</v>
      </c>
      <c r="E72" s="65">
        <v>28</v>
      </c>
      <c r="F72" s="85">
        <v>1978</v>
      </c>
      <c r="G72" s="80">
        <f t="shared" si="12"/>
        <v>0</v>
      </c>
      <c r="H72" s="80">
        <f t="shared" si="10"/>
        <v>320.64999999999992</v>
      </c>
      <c r="I72" s="80">
        <f t="shared" si="10"/>
        <v>2945.7970430107525</v>
      </c>
      <c r="J72" s="80">
        <f t="shared" si="10"/>
        <v>8947.982526881724</v>
      </c>
      <c r="K72" s="80">
        <f t="shared" si="10"/>
        <v>5282.2261904761908</v>
      </c>
      <c r="L72" s="80">
        <f t="shared" si="10"/>
        <v>9235.032258064517</v>
      </c>
      <c r="M72" s="80">
        <f t="shared" si="10"/>
        <v>8771.9958333333343</v>
      </c>
      <c r="N72" s="80">
        <f t="shared" si="10"/>
        <v>9676.584677419356</v>
      </c>
      <c r="O72" s="80">
        <f t="shared" si="10"/>
        <v>6328.804166666665</v>
      </c>
      <c r="P72" s="80">
        <f t="shared" si="10"/>
        <v>1430.6948924731182</v>
      </c>
      <c r="Q72" s="80">
        <f t="shared" si="10"/>
        <v>107.82661290322581</v>
      </c>
      <c r="R72" s="80">
        <f t="shared" si="10"/>
        <v>399.13194444444446</v>
      </c>
      <c r="S72" s="86">
        <f t="shared" si="5"/>
        <v>3223.5</v>
      </c>
      <c r="U72" s="85">
        <v>1978</v>
      </c>
      <c r="V72" s="80">
        <f t="shared" si="13"/>
        <v>0</v>
      </c>
      <c r="W72" s="80">
        <f t="shared" si="11"/>
        <v>19080</v>
      </c>
      <c r="X72" s="80">
        <f t="shared" si="11"/>
        <v>181130</v>
      </c>
      <c r="Y72" s="80">
        <f t="shared" si="11"/>
        <v>550190</v>
      </c>
      <c r="Z72" s="80">
        <f t="shared" si="11"/>
        <v>293360</v>
      </c>
      <c r="AA72" s="80">
        <f t="shared" si="11"/>
        <v>567840</v>
      </c>
      <c r="AB72" s="80">
        <f t="shared" si="11"/>
        <v>521970</v>
      </c>
      <c r="AC72" s="80">
        <f t="shared" si="11"/>
        <v>594990</v>
      </c>
      <c r="AD72" s="80">
        <f t="shared" si="11"/>
        <v>376590</v>
      </c>
      <c r="AE72" s="80">
        <f t="shared" si="11"/>
        <v>87970</v>
      </c>
      <c r="AF72" s="80">
        <f t="shared" si="11"/>
        <v>6630</v>
      </c>
      <c r="AG72" s="80">
        <f t="shared" si="11"/>
        <v>23750</v>
      </c>
      <c r="AH72" s="87">
        <f t="shared" si="7"/>
        <v>3223.5</v>
      </c>
      <c r="AI72" s="88"/>
      <c r="AJ72" s="83"/>
    </row>
    <row r="73" spans="1:36">
      <c r="A73" s="65">
        <f t="shared" si="2"/>
        <v>1926</v>
      </c>
      <c r="B73" s="84">
        <v>9709</v>
      </c>
      <c r="C73" s="77">
        <f t="shared" si="3"/>
        <v>204.91935483870967</v>
      </c>
      <c r="D73" s="78">
        <v>12.6</v>
      </c>
      <c r="E73" s="65">
        <v>28</v>
      </c>
      <c r="F73" s="85">
        <v>1979</v>
      </c>
      <c r="G73" s="80">
        <f t="shared" si="12"/>
        <v>31.063172043010749</v>
      </c>
      <c r="H73" s="80">
        <f t="shared" si="10"/>
        <v>375.43611111111113</v>
      </c>
      <c r="I73" s="80">
        <f t="shared" si="10"/>
        <v>523.03225806451599</v>
      </c>
      <c r="J73" s="80">
        <f t="shared" si="10"/>
        <v>2946.6102150537636</v>
      </c>
      <c r="K73" s="80">
        <f t="shared" si="10"/>
        <v>3913.59375</v>
      </c>
      <c r="L73" s="80">
        <f t="shared" si="10"/>
        <v>5862.3198924731187</v>
      </c>
      <c r="M73" s="80">
        <f t="shared" si="10"/>
        <v>6118.0625</v>
      </c>
      <c r="N73" s="80">
        <f t="shared" si="10"/>
        <v>10616.774193548386</v>
      </c>
      <c r="O73" s="80">
        <f t="shared" si="10"/>
        <v>2851.3986111111103</v>
      </c>
      <c r="P73" s="80">
        <f t="shared" si="10"/>
        <v>548.40322580645159</v>
      </c>
      <c r="Q73" s="80">
        <f t="shared" si="10"/>
        <v>70.583333333333329</v>
      </c>
      <c r="R73" s="80">
        <f t="shared" si="10"/>
        <v>25.712499999999999</v>
      </c>
      <c r="S73" s="86">
        <f t="shared" si="5"/>
        <v>2041.51</v>
      </c>
      <c r="U73" s="85">
        <v>1979</v>
      </c>
      <c r="V73" s="80">
        <f t="shared" si="13"/>
        <v>1910</v>
      </c>
      <c r="W73" s="80">
        <f t="shared" si="11"/>
        <v>22340</v>
      </c>
      <c r="X73" s="80">
        <f t="shared" si="11"/>
        <v>32159.999999999996</v>
      </c>
      <c r="Y73" s="80">
        <f t="shared" si="11"/>
        <v>181180</v>
      </c>
      <c r="Z73" s="80">
        <f t="shared" si="11"/>
        <v>217350</v>
      </c>
      <c r="AA73" s="80">
        <f t="shared" si="11"/>
        <v>360460</v>
      </c>
      <c r="AB73" s="80">
        <f t="shared" si="11"/>
        <v>364050</v>
      </c>
      <c r="AC73" s="80">
        <f t="shared" si="11"/>
        <v>652800</v>
      </c>
      <c r="AD73" s="80">
        <f t="shared" si="11"/>
        <v>169670</v>
      </c>
      <c r="AE73" s="80">
        <f t="shared" si="11"/>
        <v>33720</v>
      </c>
      <c r="AF73" s="80">
        <f t="shared" si="11"/>
        <v>4340</v>
      </c>
      <c r="AG73" s="80">
        <f t="shared" si="11"/>
        <v>1530</v>
      </c>
      <c r="AH73" s="87">
        <f t="shared" si="7"/>
        <v>2041.51</v>
      </c>
      <c r="AI73" s="88"/>
      <c r="AJ73" s="83"/>
    </row>
    <row r="74" spans="1:36">
      <c r="A74" s="65">
        <f t="shared" si="2"/>
        <v>1926</v>
      </c>
      <c r="B74" s="84">
        <v>9740</v>
      </c>
      <c r="C74" s="77">
        <f t="shared" si="3"/>
        <v>0</v>
      </c>
      <c r="D74" s="78">
        <v>0</v>
      </c>
      <c r="E74" s="65">
        <v>29</v>
      </c>
      <c r="F74" s="85">
        <v>1980</v>
      </c>
      <c r="G74" s="80">
        <f t="shared" si="12"/>
        <v>507.25672043010763</v>
      </c>
      <c r="H74" s="80">
        <f t="shared" si="10"/>
        <v>1115.8888888888891</v>
      </c>
      <c r="I74" s="80">
        <f t="shared" si="10"/>
        <v>1523.5591397849466</v>
      </c>
      <c r="J74" s="80">
        <f t="shared" si="10"/>
        <v>19645.586021505376</v>
      </c>
      <c r="K74" s="80">
        <f t="shared" si="10"/>
        <v>12460.913793103447</v>
      </c>
      <c r="L74" s="80">
        <f t="shared" si="10"/>
        <v>6551.7271505376348</v>
      </c>
      <c r="M74" s="80">
        <f t="shared" si="10"/>
        <v>6841.0375000000004</v>
      </c>
      <c r="N74" s="80">
        <f t="shared" si="10"/>
        <v>7913.9529569892456</v>
      </c>
      <c r="O74" s="80">
        <f t="shared" si="10"/>
        <v>5029.3986111111108</v>
      </c>
      <c r="P74" s="80">
        <f t="shared" si="10"/>
        <v>2060.5779569892475</v>
      </c>
      <c r="Q74" s="80">
        <f t="shared" si="10"/>
        <v>316.16129032258067</v>
      </c>
      <c r="R74" s="80">
        <f t="shared" si="10"/>
        <v>220.99305555555554</v>
      </c>
      <c r="S74" s="86">
        <f t="shared" si="5"/>
        <v>3871.08</v>
      </c>
      <c r="U74" s="85">
        <v>1980</v>
      </c>
      <c r="V74" s="80">
        <f t="shared" si="13"/>
        <v>31190</v>
      </c>
      <c r="W74" s="80">
        <f t="shared" si="11"/>
        <v>66400</v>
      </c>
      <c r="X74" s="80">
        <f t="shared" si="11"/>
        <v>93680</v>
      </c>
      <c r="Y74" s="80">
        <f t="shared" si="11"/>
        <v>1207960</v>
      </c>
      <c r="Z74" s="80">
        <f t="shared" si="11"/>
        <v>716760</v>
      </c>
      <c r="AA74" s="80">
        <f t="shared" si="11"/>
        <v>402850</v>
      </c>
      <c r="AB74" s="80">
        <f t="shared" si="11"/>
        <v>407070</v>
      </c>
      <c r="AC74" s="80">
        <f t="shared" si="11"/>
        <v>486610</v>
      </c>
      <c r="AD74" s="80">
        <f t="shared" si="11"/>
        <v>299270</v>
      </c>
      <c r="AE74" s="80">
        <f t="shared" si="11"/>
        <v>126700</v>
      </c>
      <c r="AF74" s="80">
        <f t="shared" si="11"/>
        <v>19440</v>
      </c>
      <c r="AG74" s="80">
        <f t="shared" si="11"/>
        <v>13150</v>
      </c>
      <c r="AH74" s="87">
        <f t="shared" si="7"/>
        <v>3871.08</v>
      </c>
      <c r="AI74" s="88"/>
      <c r="AJ74" s="83"/>
    </row>
    <row r="75" spans="1:36">
      <c r="A75" s="65">
        <f t="shared" si="2"/>
        <v>1926</v>
      </c>
      <c r="B75" s="84">
        <v>9770</v>
      </c>
      <c r="C75" s="77">
        <f t="shared" si="3"/>
        <v>20.166666666666668</v>
      </c>
      <c r="D75" s="78">
        <v>1.2</v>
      </c>
      <c r="E75" s="65">
        <v>28</v>
      </c>
      <c r="F75" s="85">
        <v>1981</v>
      </c>
      <c r="G75" s="80">
        <f t="shared" si="12"/>
        <v>312.74596774193549</v>
      </c>
      <c r="H75" s="80">
        <f t="shared" si="10"/>
        <v>307.54166666666669</v>
      </c>
      <c r="I75" s="80">
        <f t="shared" si="10"/>
        <v>687.61827956989248</v>
      </c>
      <c r="J75" s="80">
        <f t="shared" si="10"/>
        <v>1496.236559139785</v>
      </c>
      <c r="K75" s="80">
        <f t="shared" si="10"/>
        <v>2452.5907738095243</v>
      </c>
      <c r="L75" s="80">
        <f t="shared" si="10"/>
        <v>4354.2110215053763</v>
      </c>
      <c r="M75" s="80">
        <f t="shared" si="10"/>
        <v>4906.3819444444443</v>
      </c>
      <c r="N75" s="80">
        <f t="shared" si="10"/>
        <v>3506.5604838709683</v>
      </c>
      <c r="O75" s="80">
        <f t="shared" si="10"/>
        <v>749.52777777777783</v>
      </c>
      <c r="P75" s="80">
        <f t="shared" si="10"/>
        <v>0</v>
      </c>
      <c r="Q75" s="80">
        <f t="shared" si="10"/>
        <v>0</v>
      </c>
      <c r="R75" s="80">
        <f t="shared" si="10"/>
        <v>1.3444444444444446</v>
      </c>
      <c r="S75" s="86">
        <f t="shared" si="5"/>
        <v>1127.9900000000005</v>
      </c>
      <c r="U75" s="85">
        <v>1981</v>
      </c>
      <c r="V75" s="80">
        <f t="shared" si="13"/>
        <v>19230</v>
      </c>
      <c r="W75" s="80">
        <f t="shared" si="11"/>
        <v>18300</v>
      </c>
      <c r="X75" s="80">
        <f t="shared" si="11"/>
        <v>42280</v>
      </c>
      <c r="Y75" s="80">
        <f t="shared" si="11"/>
        <v>92000</v>
      </c>
      <c r="Z75" s="80">
        <f t="shared" si="11"/>
        <v>136210</v>
      </c>
      <c r="AA75" s="80">
        <f t="shared" si="11"/>
        <v>267730</v>
      </c>
      <c r="AB75" s="80">
        <f t="shared" si="11"/>
        <v>291950</v>
      </c>
      <c r="AC75" s="80">
        <f t="shared" si="11"/>
        <v>215610</v>
      </c>
      <c r="AD75" s="80">
        <f t="shared" si="11"/>
        <v>44600</v>
      </c>
      <c r="AE75" s="80">
        <f t="shared" si="11"/>
        <v>0</v>
      </c>
      <c r="AF75" s="80">
        <f t="shared" si="11"/>
        <v>0</v>
      </c>
      <c r="AG75" s="80">
        <f t="shared" si="11"/>
        <v>80</v>
      </c>
      <c r="AH75" s="87">
        <f t="shared" si="7"/>
        <v>1127.99</v>
      </c>
      <c r="AI75" s="88"/>
      <c r="AJ75" s="83"/>
    </row>
    <row r="76" spans="1:36">
      <c r="A76" s="65">
        <f t="shared" si="2"/>
        <v>1927</v>
      </c>
      <c r="B76" s="84">
        <v>9801</v>
      </c>
      <c r="C76" s="77">
        <f t="shared" si="3"/>
        <v>214.67741935483872</v>
      </c>
      <c r="D76" s="78">
        <v>13.2</v>
      </c>
      <c r="E76" s="65">
        <v>28</v>
      </c>
      <c r="F76" s="85">
        <v>1982</v>
      </c>
      <c r="G76" s="80">
        <f t="shared" si="12"/>
        <v>687.45564516129048</v>
      </c>
      <c r="H76" s="80">
        <f t="shared" si="10"/>
        <v>8930.3041666666686</v>
      </c>
      <c r="I76" s="80">
        <f t="shared" si="10"/>
        <v>13633.479838709678</v>
      </c>
      <c r="J76" s="80">
        <f t="shared" si="10"/>
        <v>8611.3293010752695</v>
      </c>
      <c r="K76" s="80">
        <f t="shared" si="10"/>
        <v>16147.197916666664</v>
      </c>
      <c r="L76" s="80">
        <f t="shared" si="10"/>
        <v>11186.157258064513</v>
      </c>
      <c r="M76" s="80">
        <f t="shared" si="10"/>
        <v>18998.512500000001</v>
      </c>
      <c r="N76" s="80">
        <f t="shared" si="10"/>
        <v>13692.190860215054</v>
      </c>
      <c r="O76" s="80">
        <f t="shared" si="10"/>
        <v>6509.4638888888885</v>
      </c>
      <c r="P76" s="80">
        <f t="shared" si="10"/>
        <v>2210.2016129032259</v>
      </c>
      <c r="Q76" s="80">
        <f t="shared" si="10"/>
        <v>668.42741935483866</v>
      </c>
      <c r="R76" s="80">
        <f t="shared" si="10"/>
        <v>1027.4916666666666</v>
      </c>
      <c r="S76" s="86">
        <f t="shared" si="5"/>
        <v>6123.89</v>
      </c>
      <c r="U76" s="85">
        <v>1982</v>
      </c>
      <c r="V76" s="80">
        <f t="shared" si="13"/>
        <v>42270</v>
      </c>
      <c r="W76" s="80">
        <f t="shared" si="11"/>
        <v>531390</v>
      </c>
      <c r="X76" s="80">
        <f t="shared" si="11"/>
        <v>838290</v>
      </c>
      <c r="Y76" s="80">
        <f t="shared" si="11"/>
        <v>529490</v>
      </c>
      <c r="Z76" s="80">
        <f t="shared" si="11"/>
        <v>896770</v>
      </c>
      <c r="AA76" s="80">
        <f t="shared" si="11"/>
        <v>687810</v>
      </c>
      <c r="AB76" s="80">
        <f t="shared" si="11"/>
        <v>1130490</v>
      </c>
      <c r="AC76" s="80">
        <f t="shared" si="11"/>
        <v>841900</v>
      </c>
      <c r="AD76" s="80">
        <f t="shared" si="11"/>
        <v>387340</v>
      </c>
      <c r="AE76" s="80">
        <f t="shared" si="11"/>
        <v>135900</v>
      </c>
      <c r="AF76" s="80">
        <f t="shared" si="11"/>
        <v>41100</v>
      </c>
      <c r="AG76" s="80">
        <f t="shared" si="11"/>
        <v>61140</v>
      </c>
      <c r="AH76" s="87">
        <f t="shared" si="7"/>
        <v>6123.89</v>
      </c>
      <c r="AI76" s="88"/>
      <c r="AJ76" s="83"/>
    </row>
    <row r="77" spans="1:36">
      <c r="A77" s="65">
        <f t="shared" si="2"/>
        <v>1927</v>
      </c>
      <c r="B77" s="84">
        <v>9831</v>
      </c>
      <c r="C77" s="77">
        <f t="shared" si="3"/>
        <v>3033.4027777777778</v>
      </c>
      <c r="D77" s="78">
        <v>180.5</v>
      </c>
      <c r="E77" s="65">
        <v>28</v>
      </c>
      <c r="F77" s="85">
        <v>1983</v>
      </c>
      <c r="G77" s="80">
        <f t="shared" si="12"/>
        <v>2746.4072580645161</v>
      </c>
      <c r="H77" s="80">
        <f t="shared" si="10"/>
        <v>4670.2638888888878</v>
      </c>
      <c r="I77" s="80">
        <f t="shared" si="10"/>
        <v>9191.1209677419374</v>
      </c>
      <c r="J77" s="80">
        <f t="shared" si="10"/>
        <v>7386.2043010752686</v>
      </c>
      <c r="K77" s="80">
        <f t="shared" si="10"/>
        <v>12526.921130952382</v>
      </c>
      <c r="L77" s="80">
        <f t="shared" si="10"/>
        <v>18982.850806451614</v>
      </c>
      <c r="M77" s="80">
        <f t="shared" si="10"/>
        <v>10172.066666666668</v>
      </c>
      <c r="N77" s="80">
        <f t="shared" si="10"/>
        <v>15982.408602150535</v>
      </c>
      <c r="O77" s="80">
        <f t="shared" si="10"/>
        <v>15834.362499999999</v>
      </c>
      <c r="P77" s="80">
        <f t="shared" si="10"/>
        <v>6213.447580645161</v>
      </c>
      <c r="Q77" s="80">
        <f t="shared" si="10"/>
        <v>1462.5712365591401</v>
      </c>
      <c r="R77" s="80">
        <f t="shared" si="10"/>
        <v>850.12583333333339</v>
      </c>
      <c r="S77" s="86">
        <f t="shared" si="5"/>
        <v>6381.7660000000014</v>
      </c>
      <c r="U77" s="85">
        <v>1983</v>
      </c>
      <c r="V77" s="80">
        <f t="shared" si="13"/>
        <v>168870</v>
      </c>
      <c r="W77" s="80">
        <f t="shared" si="11"/>
        <v>277900</v>
      </c>
      <c r="X77" s="80">
        <f t="shared" si="11"/>
        <v>565140</v>
      </c>
      <c r="Y77" s="80">
        <f t="shared" si="11"/>
        <v>454160</v>
      </c>
      <c r="Z77" s="80">
        <f t="shared" si="11"/>
        <v>695710</v>
      </c>
      <c r="AA77" s="80">
        <f t="shared" si="11"/>
        <v>1167210</v>
      </c>
      <c r="AB77" s="80">
        <f t="shared" si="11"/>
        <v>605280</v>
      </c>
      <c r="AC77" s="80">
        <f t="shared" si="11"/>
        <v>982720</v>
      </c>
      <c r="AD77" s="80">
        <f t="shared" si="11"/>
        <v>942210</v>
      </c>
      <c r="AE77" s="80">
        <f t="shared" si="11"/>
        <v>382050</v>
      </c>
      <c r="AF77" s="80">
        <f t="shared" si="11"/>
        <v>89930</v>
      </c>
      <c r="AG77" s="80">
        <f t="shared" si="11"/>
        <v>50586</v>
      </c>
      <c r="AH77" s="87">
        <f t="shared" si="7"/>
        <v>6381.7659999999996</v>
      </c>
      <c r="AI77" s="88"/>
      <c r="AJ77" s="83"/>
    </row>
    <row r="78" spans="1:36">
      <c r="A78" s="65">
        <f t="shared" si="2"/>
        <v>1927</v>
      </c>
      <c r="B78" s="84">
        <v>9862</v>
      </c>
      <c r="C78" s="77">
        <f t="shared" si="3"/>
        <v>2301.2768817204301</v>
      </c>
      <c r="D78" s="78">
        <v>141.5</v>
      </c>
      <c r="E78" s="65">
        <v>29</v>
      </c>
      <c r="F78" s="85">
        <v>1984</v>
      </c>
      <c r="G78" s="80">
        <f t="shared" si="12"/>
        <v>789.75268817204301</v>
      </c>
      <c r="H78" s="80">
        <f t="shared" si="10"/>
        <v>12126.720833333336</v>
      </c>
      <c r="I78" s="80">
        <f t="shared" si="10"/>
        <v>15398.388440860212</v>
      </c>
      <c r="J78" s="80">
        <f t="shared" si="10"/>
        <v>6170.6747311827967</v>
      </c>
      <c r="K78" s="80">
        <f t="shared" si="10"/>
        <v>4998.3778735632186</v>
      </c>
      <c r="L78" s="80">
        <f t="shared" si="10"/>
        <v>6177.6680107526881</v>
      </c>
      <c r="M78" s="80">
        <f t="shared" si="10"/>
        <v>5357.4430555555555</v>
      </c>
      <c r="N78" s="80">
        <f t="shared" si="10"/>
        <v>8013.8104838709678</v>
      </c>
      <c r="O78" s="80">
        <f t="shared" si="10"/>
        <v>3987.286111111111</v>
      </c>
      <c r="P78" s="80">
        <f t="shared" si="10"/>
        <v>809.75672043010752</v>
      </c>
      <c r="Q78" s="80">
        <f t="shared" si="10"/>
        <v>353.24193548387098</v>
      </c>
      <c r="R78" s="80">
        <f t="shared" si="10"/>
        <v>287.20694444444445</v>
      </c>
      <c r="S78" s="86">
        <f t="shared" si="5"/>
        <v>3901.1399999999994</v>
      </c>
      <c r="U78" s="85">
        <v>1984</v>
      </c>
      <c r="V78" s="80">
        <f t="shared" si="13"/>
        <v>48560</v>
      </c>
      <c r="W78" s="80">
        <f t="shared" si="11"/>
        <v>721590</v>
      </c>
      <c r="X78" s="80">
        <f t="shared" si="11"/>
        <v>946810</v>
      </c>
      <c r="Y78" s="80">
        <f t="shared" si="11"/>
        <v>379420</v>
      </c>
      <c r="Z78" s="80">
        <f t="shared" si="11"/>
        <v>287510</v>
      </c>
      <c r="AA78" s="80">
        <f t="shared" si="11"/>
        <v>379850</v>
      </c>
      <c r="AB78" s="80">
        <f t="shared" si="11"/>
        <v>318790</v>
      </c>
      <c r="AC78" s="80">
        <f t="shared" si="11"/>
        <v>492750</v>
      </c>
      <c r="AD78" s="80">
        <f t="shared" si="11"/>
        <v>237260</v>
      </c>
      <c r="AE78" s="80">
        <f t="shared" si="11"/>
        <v>49790</v>
      </c>
      <c r="AF78" s="80">
        <f t="shared" si="11"/>
        <v>21720</v>
      </c>
      <c r="AG78" s="80">
        <f t="shared" si="11"/>
        <v>17090</v>
      </c>
      <c r="AH78" s="87">
        <f t="shared" si="7"/>
        <v>3901.14</v>
      </c>
      <c r="AI78" s="88"/>
      <c r="AJ78" s="83"/>
    </row>
    <row r="79" spans="1:36">
      <c r="A79" s="65">
        <f t="shared" si="2"/>
        <v>1927</v>
      </c>
      <c r="B79" s="84">
        <v>9893</v>
      </c>
      <c r="C79" s="77">
        <f t="shared" si="3"/>
        <v>3616.989247311828</v>
      </c>
      <c r="D79" s="78">
        <v>222.4</v>
      </c>
      <c r="E79" s="65">
        <v>28</v>
      </c>
      <c r="F79" s="85">
        <v>1985</v>
      </c>
      <c r="G79" s="80">
        <f t="shared" si="12"/>
        <v>580.11693548387109</v>
      </c>
      <c r="H79" s="80">
        <f t="shared" si="10"/>
        <v>3159.9486111111109</v>
      </c>
      <c r="I79" s="80">
        <f t="shared" si="10"/>
        <v>1653.1787634408602</v>
      </c>
      <c r="J79" s="80">
        <f t="shared" si="10"/>
        <v>1131.2849462365591</v>
      </c>
      <c r="K79" s="80">
        <f t="shared" si="10"/>
        <v>2532.5372023809523</v>
      </c>
      <c r="L79" s="80">
        <f t="shared" si="10"/>
        <v>3251.5497311827949</v>
      </c>
      <c r="M79" s="80">
        <f t="shared" si="10"/>
        <v>7303.022222222221</v>
      </c>
      <c r="N79" s="80">
        <f t="shared" si="10"/>
        <v>4600.2768817204305</v>
      </c>
      <c r="O79" s="80">
        <f t="shared" si="10"/>
        <v>1319.7402777777777</v>
      </c>
      <c r="P79" s="80">
        <f t="shared" si="10"/>
        <v>221.67069892473117</v>
      </c>
      <c r="Q79" s="80">
        <f t="shared" si="10"/>
        <v>78.877688172043008</v>
      </c>
      <c r="R79" s="80">
        <f t="shared" si="10"/>
        <v>408.5430555555555</v>
      </c>
      <c r="S79" s="86">
        <f t="shared" si="5"/>
        <v>1574.23</v>
      </c>
      <c r="U79" s="85">
        <v>1985</v>
      </c>
      <c r="V79" s="80">
        <f t="shared" si="13"/>
        <v>35670</v>
      </c>
      <c r="W79" s="80">
        <f t="shared" si="11"/>
        <v>188030</v>
      </c>
      <c r="X79" s="80">
        <f t="shared" si="11"/>
        <v>101650</v>
      </c>
      <c r="Y79" s="80">
        <f t="shared" si="11"/>
        <v>69560</v>
      </c>
      <c r="Z79" s="80">
        <f t="shared" si="11"/>
        <v>140650</v>
      </c>
      <c r="AA79" s="80">
        <f t="shared" si="11"/>
        <v>199930</v>
      </c>
      <c r="AB79" s="80">
        <f t="shared" si="11"/>
        <v>434560</v>
      </c>
      <c r="AC79" s="80">
        <f t="shared" si="11"/>
        <v>282860</v>
      </c>
      <c r="AD79" s="80">
        <f t="shared" si="11"/>
        <v>78530</v>
      </c>
      <c r="AE79" s="80">
        <f t="shared" si="11"/>
        <v>13630</v>
      </c>
      <c r="AF79" s="80">
        <f t="shared" si="11"/>
        <v>4850</v>
      </c>
      <c r="AG79" s="80">
        <f t="shared" si="11"/>
        <v>24310</v>
      </c>
      <c r="AH79" s="87">
        <f t="shared" si="7"/>
        <v>1574.23</v>
      </c>
      <c r="AI79" s="88"/>
      <c r="AJ79" s="83"/>
    </row>
    <row r="80" spans="1:36">
      <c r="A80" s="65">
        <f t="shared" si="2"/>
        <v>1927</v>
      </c>
      <c r="B80" s="84">
        <v>9921</v>
      </c>
      <c r="C80" s="77">
        <f t="shared" si="3"/>
        <v>13945.610119047618</v>
      </c>
      <c r="D80" s="78">
        <v>774.5</v>
      </c>
      <c r="E80" s="65">
        <v>28</v>
      </c>
      <c r="F80" s="85">
        <v>1986</v>
      </c>
      <c r="G80" s="80">
        <f t="shared" si="12"/>
        <v>340.78413978494626</v>
      </c>
      <c r="H80" s="80">
        <f t="shared" si="10"/>
        <v>1166.0870833333331</v>
      </c>
      <c r="I80" s="80">
        <f t="shared" si="10"/>
        <v>2503.3176075268816</v>
      </c>
      <c r="J80" s="80">
        <f t="shared" si="10"/>
        <v>5819.1567204301064</v>
      </c>
      <c r="K80" s="80">
        <f t="shared" si="10"/>
        <v>33603.050446428562</v>
      </c>
      <c r="L80" s="80">
        <f t="shared" si="10"/>
        <v>15724.080107526885</v>
      </c>
      <c r="M80" s="80">
        <f t="shared" si="10"/>
        <v>6748.9094444444445</v>
      </c>
      <c r="N80" s="80">
        <f t="shared" si="10"/>
        <v>6816.3983870967731</v>
      </c>
      <c r="O80" s="80">
        <f t="shared" si="10"/>
        <v>5203.5881944444445</v>
      </c>
      <c r="P80" s="80">
        <f t="shared" si="10"/>
        <v>823.17405913978507</v>
      </c>
      <c r="Q80" s="80">
        <f t="shared" si="10"/>
        <v>409.10685483870969</v>
      </c>
      <c r="R80" s="80">
        <f t="shared" si="10"/>
        <v>202.3725</v>
      </c>
      <c r="S80" s="86">
        <f t="shared" si="5"/>
        <v>4653.2839999999997</v>
      </c>
      <c r="U80" s="85">
        <v>1986</v>
      </c>
      <c r="V80" s="80">
        <f t="shared" si="13"/>
        <v>20954</v>
      </c>
      <c r="W80" s="80">
        <f t="shared" si="11"/>
        <v>69387</v>
      </c>
      <c r="X80" s="80">
        <f t="shared" si="11"/>
        <v>153923</v>
      </c>
      <c r="Y80" s="80">
        <f t="shared" si="11"/>
        <v>357806</v>
      </c>
      <c r="Z80" s="80">
        <f t="shared" si="11"/>
        <v>1866219</v>
      </c>
      <c r="AA80" s="80">
        <f t="shared" si="11"/>
        <v>966836</v>
      </c>
      <c r="AB80" s="80">
        <f t="shared" si="11"/>
        <v>401588</v>
      </c>
      <c r="AC80" s="80">
        <f t="shared" si="11"/>
        <v>419124</v>
      </c>
      <c r="AD80" s="80">
        <f t="shared" si="11"/>
        <v>309635</v>
      </c>
      <c r="AE80" s="80">
        <f t="shared" si="11"/>
        <v>50615</v>
      </c>
      <c r="AF80" s="80">
        <f t="shared" si="11"/>
        <v>25155</v>
      </c>
      <c r="AG80" s="80">
        <f t="shared" si="11"/>
        <v>12042</v>
      </c>
      <c r="AH80" s="87">
        <f t="shared" si="7"/>
        <v>4653.2839999999997</v>
      </c>
      <c r="AI80" s="88"/>
      <c r="AJ80" s="83"/>
    </row>
    <row r="81" spans="1:36">
      <c r="A81" s="65">
        <f t="shared" ref="A81:A144" si="14">IF(MONTH(B81)&gt;9,YEAR(B81)+1,YEAR(B81))</f>
        <v>1927</v>
      </c>
      <c r="B81" s="84">
        <v>9952</v>
      </c>
      <c r="C81" s="77">
        <f t="shared" ref="C81:C144" si="15">IF(D81=-901,-901,D81*220*22*9*1000/(24*60*60*DAY(B81)))</f>
        <v>7266.5053763440865</v>
      </c>
      <c r="D81" s="78">
        <v>446.8</v>
      </c>
      <c r="E81" s="65">
        <v>28</v>
      </c>
      <c r="F81" s="85">
        <v>1987</v>
      </c>
      <c r="G81" s="80">
        <f t="shared" si="12"/>
        <v>460.8896505376344</v>
      </c>
      <c r="H81" s="80">
        <f t="shared" si="10"/>
        <v>209.04430555555555</v>
      </c>
      <c r="I81" s="80">
        <f t="shared" si="10"/>
        <v>196.52741935483874</v>
      </c>
      <c r="J81" s="80">
        <f t="shared" si="10"/>
        <v>809.35013440860212</v>
      </c>
      <c r="K81" s="80">
        <f t="shared" si="10"/>
        <v>2395.3318452380954</v>
      </c>
      <c r="L81" s="80">
        <f t="shared" si="10"/>
        <v>3392.3423387096768</v>
      </c>
      <c r="M81" s="80">
        <f t="shared" si="10"/>
        <v>3560.0384722222216</v>
      </c>
      <c r="N81" s="80">
        <f t="shared" si="10"/>
        <v>2882.3208333333332</v>
      </c>
      <c r="O81" s="80">
        <f t="shared" si="10"/>
        <v>515.62805555555553</v>
      </c>
      <c r="P81" s="80">
        <f t="shared" si="10"/>
        <v>139.00362903225806</v>
      </c>
      <c r="Q81" s="80">
        <f t="shared" si="10"/>
        <v>55.263172043010755</v>
      </c>
      <c r="R81" s="80">
        <f t="shared" si="10"/>
        <v>64.701388888888886</v>
      </c>
      <c r="S81" s="86">
        <f t="shared" ref="S81:S115" si="16">IF(ISERROR(MATCH(-901,G81:R81,0)),(SUMPRODUCT(G81:R81,$G$13:$R$13)+(E81-$K$13)*K81)*24*60*60/(220*22*9*1000),"")</f>
        <v>879.78499999999985</v>
      </c>
      <c r="U81" s="85">
        <v>1987</v>
      </c>
      <c r="V81" s="80">
        <f t="shared" si="13"/>
        <v>28339</v>
      </c>
      <c r="W81" s="80">
        <f t="shared" si="11"/>
        <v>12439</v>
      </c>
      <c r="X81" s="80">
        <f t="shared" si="11"/>
        <v>12084</v>
      </c>
      <c r="Y81" s="80">
        <f t="shared" si="11"/>
        <v>49765</v>
      </c>
      <c r="Z81" s="80">
        <f t="shared" si="11"/>
        <v>133030</v>
      </c>
      <c r="AA81" s="80">
        <f t="shared" si="11"/>
        <v>208587</v>
      </c>
      <c r="AB81" s="80">
        <f t="shared" si="11"/>
        <v>211837</v>
      </c>
      <c r="AC81" s="80">
        <f t="shared" si="11"/>
        <v>177227</v>
      </c>
      <c r="AD81" s="80">
        <f t="shared" si="11"/>
        <v>30682</v>
      </c>
      <c r="AE81" s="80">
        <f t="shared" si="11"/>
        <v>8547</v>
      </c>
      <c r="AF81" s="80">
        <f t="shared" si="11"/>
        <v>3398</v>
      </c>
      <c r="AG81" s="80">
        <f t="shared" si="11"/>
        <v>3850</v>
      </c>
      <c r="AH81" s="87">
        <f t="shared" ref="AH81:AH115" si="17">IF(ISERROR(MATCH(-901,V81:AG81,0)),SUM(V81:AG81)/1000,"")</f>
        <v>879.78499999999997</v>
      </c>
      <c r="AI81" s="88"/>
      <c r="AJ81" s="83"/>
    </row>
    <row r="82" spans="1:36">
      <c r="A82" s="65">
        <f t="shared" si="14"/>
        <v>1927</v>
      </c>
      <c r="B82" s="84">
        <v>9982</v>
      </c>
      <c r="C82" s="77">
        <f t="shared" si="15"/>
        <v>12232.763888888889</v>
      </c>
      <c r="D82" s="78">
        <v>727.9</v>
      </c>
      <c r="E82" s="65">
        <v>29</v>
      </c>
      <c r="F82" s="85">
        <v>1988</v>
      </c>
      <c r="G82" s="80">
        <f t="shared" si="12"/>
        <v>148.12741935483871</v>
      </c>
      <c r="H82" s="80">
        <f t="shared" si="10"/>
        <v>244.23513888888888</v>
      </c>
      <c r="I82" s="80">
        <f t="shared" si="10"/>
        <v>1455.3177419354838</v>
      </c>
      <c r="J82" s="80">
        <f t="shared" si="10"/>
        <v>2615.2751344086023</v>
      </c>
      <c r="K82" s="80">
        <f t="shared" si="10"/>
        <v>1619.3833333333332</v>
      </c>
      <c r="L82" s="80">
        <f t="shared" si="10"/>
        <v>2282.313709677419</v>
      </c>
      <c r="M82" s="80">
        <f t="shared" si="10"/>
        <v>2775.6055555555554</v>
      </c>
      <c r="N82" s="80">
        <f t="shared" si="10"/>
        <v>2085.3309139784947</v>
      </c>
      <c r="O82" s="80">
        <f t="shared" si="10"/>
        <v>859.50333333333333</v>
      </c>
      <c r="P82" s="80">
        <f t="shared" si="10"/>
        <v>17.9385752688172</v>
      </c>
      <c r="Q82" s="80">
        <f t="shared" si="10"/>
        <v>0</v>
      </c>
      <c r="R82" s="80">
        <f t="shared" si="10"/>
        <v>0.84027777777777779</v>
      </c>
      <c r="S82" s="86">
        <f t="shared" si="16"/>
        <v>853.09299999999962</v>
      </c>
      <c r="U82" s="85">
        <v>1988</v>
      </c>
      <c r="V82" s="80">
        <f t="shared" si="13"/>
        <v>9108</v>
      </c>
      <c r="W82" s="80">
        <f t="shared" si="11"/>
        <v>14533</v>
      </c>
      <c r="X82" s="80">
        <f t="shared" si="11"/>
        <v>89484</v>
      </c>
      <c r="Y82" s="80">
        <f t="shared" si="11"/>
        <v>160807</v>
      </c>
      <c r="Z82" s="80">
        <f t="shared" si="11"/>
        <v>93148</v>
      </c>
      <c r="AA82" s="80">
        <f t="shared" si="11"/>
        <v>140334</v>
      </c>
      <c r="AB82" s="80">
        <f t="shared" si="11"/>
        <v>165160</v>
      </c>
      <c r="AC82" s="80">
        <f t="shared" si="11"/>
        <v>128222.00000000001</v>
      </c>
      <c r="AD82" s="80">
        <f t="shared" si="11"/>
        <v>51144</v>
      </c>
      <c r="AE82" s="80">
        <f t="shared" si="11"/>
        <v>1103</v>
      </c>
      <c r="AF82" s="80">
        <f t="shared" si="11"/>
        <v>0</v>
      </c>
      <c r="AG82" s="80">
        <f t="shared" si="11"/>
        <v>50</v>
      </c>
      <c r="AH82" s="87">
        <f t="shared" si="17"/>
        <v>853.09299999999996</v>
      </c>
      <c r="AI82" s="88"/>
      <c r="AJ82" s="83"/>
    </row>
    <row r="83" spans="1:36">
      <c r="A83" s="65">
        <f t="shared" si="14"/>
        <v>1927</v>
      </c>
      <c r="B83" s="84">
        <v>10013</v>
      </c>
      <c r="C83" s="77">
        <f t="shared" si="15"/>
        <v>10026.411290322581</v>
      </c>
      <c r="D83" s="78">
        <v>616.5</v>
      </c>
      <c r="E83" s="65">
        <v>28</v>
      </c>
      <c r="F83" s="85">
        <v>1989</v>
      </c>
      <c r="G83" s="80">
        <f t="shared" si="12"/>
        <v>90.424731182795682</v>
      </c>
      <c r="H83" s="80">
        <f t="shared" si="10"/>
        <v>1431.211527777778</v>
      </c>
      <c r="I83" s="80">
        <f t="shared" si="10"/>
        <v>1012.9358870967744</v>
      </c>
      <c r="J83" s="80">
        <f t="shared" si="10"/>
        <v>1077.8432795698927</v>
      </c>
      <c r="K83" s="80">
        <f t="shared" si="10"/>
        <v>1967.3303571428576</v>
      </c>
      <c r="L83" s="80">
        <f t="shared" si="10"/>
        <v>14090.189784946237</v>
      </c>
      <c r="M83" s="80">
        <f t="shared" si="10"/>
        <v>9292.1277777777777</v>
      </c>
      <c r="N83" s="80">
        <f t="shared" si="10"/>
        <v>5133.5551075268813</v>
      </c>
      <c r="O83" s="80">
        <f t="shared" si="10"/>
        <v>2439.9313888888887</v>
      </c>
      <c r="P83" s="80">
        <f t="shared" si="10"/>
        <v>270.83508064516127</v>
      </c>
      <c r="Q83" s="80">
        <f t="shared" si="10"/>
        <v>45.960483870967742</v>
      </c>
      <c r="R83" s="80">
        <f t="shared" si="10"/>
        <v>323.97749999999996</v>
      </c>
      <c r="S83" s="86">
        <f t="shared" si="16"/>
        <v>2247.4249999999993</v>
      </c>
      <c r="U83" s="85">
        <v>1989</v>
      </c>
      <c r="V83" s="80">
        <f t="shared" si="13"/>
        <v>5560</v>
      </c>
      <c r="W83" s="80">
        <f t="shared" si="11"/>
        <v>85163</v>
      </c>
      <c r="X83" s="80">
        <f t="shared" si="11"/>
        <v>62283</v>
      </c>
      <c r="Y83" s="80">
        <f t="shared" si="11"/>
        <v>66274</v>
      </c>
      <c r="Z83" s="80">
        <f t="shared" si="11"/>
        <v>109260</v>
      </c>
      <c r="AA83" s="80">
        <f t="shared" si="11"/>
        <v>866372</v>
      </c>
      <c r="AB83" s="80">
        <f t="shared" si="11"/>
        <v>552920</v>
      </c>
      <c r="AC83" s="80">
        <f t="shared" si="11"/>
        <v>315650</v>
      </c>
      <c r="AD83" s="80">
        <f t="shared" si="11"/>
        <v>145186</v>
      </c>
      <c r="AE83" s="80">
        <f t="shared" si="11"/>
        <v>16653</v>
      </c>
      <c r="AF83" s="80">
        <f t="shared" si="11"/>
        <v>2826</v>
      </c>
      <c r="AG83" s="80">
        <f t="shared" si="11"/>
        <v>19278</v>
      </c>
      <c r="AH83" s="87">
        <f t="shared" si="17"/>
        <v>2247.4250000000002</v>
      </c>
      <c r="AI83" s="88"/>
      <c r="AJ83" s="83"/>
    </row>
    <row r="84" spans="1:36">
      <c r="A84" s="65">
        <f t="shared" si="14"/>
        <v>1927</v>
      </c>
      <c r="B84" s="84">
        <v>10043</v>
      </c>
      <c r="C84" s="77">
        <f t="shared" si="15"/>
        <v>7256.6388888888887</v>
      </c>
      <c r="D84" s="78">
        <v>431.8</v>
      </c>
      <c r="E84" s="65">
        <v>28</v>
      </c>
      <c r="F84" s="85">
        <v>1990</v>
      </c>
      <c r="G84" s="80">
        <f t="shared" si="12"/>
        <v>577.51478494623643</v>
      </c>
      <c r="H84" s="80">
        <f t="shared" si="10"/>
        <v>666.72680555555564</v>
      </c>
      <c r="I84" s="80">
        <f t="shared" si="10"/>
        <v>473.24986559139785</v>
      </c>
      <c r="J84" s="80">
        <f t="shared" si="10"/>
        <v>1647.2913978494623</v>
      </c>
      <c r="K84" s="80">
        <f t="shared" si="10"/>
        <v>1817.1066964285719</v>
      </c>
      <c r="L84" s="80">
        <f t="shared" si="10"/>
        <v>3924.6772849462363</v>
      </c>
      <c r="M84" s="80">
        <f t="shared" si="10"/>
        <v>4546.4573611111109</v>
      </c>
      <c r="N84" s="80">
        <f t="shared" si="10"/>
        <v>2935.8600806451614</v>
      </c>
      <c r="O84" s="80">
        <f t="shared" si="10"/>
        <v>1831.654305555556</v>
      </c>
      <c r="P84" s="80">
        <f t="shared" si="10"/>
        <v>91.254166666666649</v>
      </c>
      <c r="Q84" s="80">
        <f t="shared" si="10"/>
        <v>25.907661290322579</v>
      </c>
      <c r="R84" s="80">
        <f t="shared" si="10"/>
        <v>45.929583333333333</v>
      </c>
      <c r="S84" s="86">
        <f t="shared" si="16"/>
        <v>1117.7859999999998</v>
      </c>
      <c r="U84" s="85">
        <v>1990</v>
      </c>
      <c r="V84" s="80">
        <f t="shared" si="13"/>
        <v>35510</v>
      </c>
      <c r="W84" s="80">
        <f t="shared" si="11"/>
        <v>39673</v>
      </c>
      <c r="X84" s="80">
        <f t="shared" si="11"/>
        <v>29099</v>
      </c>
      <c r="Y84" s="80">
        <f t="shared" si="11"/>
        <v>101288</v>
      </c>
      <c r="Z84" s="80">
        <f t="shared" si="11"/>
        <v>100917</v>
      </c>
      <c r="AA84" s="80">
        <f t="shared" si="11"/>
        <v>241319</v>
      </c>
      <c r="AB84" s="80">
        <f t="shared" si="11"/>
        <v>270533</v>
      </c>
      <c r="AC84" s="80">
        <f t="shared" si="11"/>
        <v>180519</v>
      </c>
      <c r="AD84" s="80">
        <f t="shared" si="11"/>
        <v>108991</v>
      </c>
      <c r="AE84" s="80">
        <f t="shared" si="11"/>
        <v>5611</v>
      </c>
      <c r="AF84" s="80">
        <f t="shared" si="11"/>
        <v>1593</v>
      </c>
      <c r="AG84" s="80">
        <f t="shared" si="11"/>
        <v>2733</v>
      </c>
      <c r="AH84" s="87">
        <f t="shared" si="17"/>
        <v>1117.7860000000001</v>
      </c>
      <c r="AI84" s="88"/>
      <c r="AJ84" s="83"/>
    </row>
    <row r="85" spans="1:36">
      <c r="A85" s="65">
        <f t="shared" si="14"/>
        <v>1927</v>
      </c>
      <c r="B85" s="84">
        <v>10074</v>
      </c>
      <c r="C85" s="77">
        <f t="shared" si="15"/>
        <v>1213.252688172043</v>
      </c>
      <c r="D85" s="78">
        <v>74.599999999999994</v>
      </c>
      <c r="E85" s="65">
        <v>28</v>
      </c>
      <c r="F85" s="85">
        <v>1991</v>
      </c>
      <c r="G85" s="80">
        <f t="shared" si="12"/>
        <v>63.817741935483873</v>
      </c>
      <c r="H85" s="80">
        <f t="shared" si="10"/>
        <v>119.45388888888888</v>
      </c>
      <c r="I85" s="80">
        <f t="shared" si="10"/>
        <v>188.28185483870968</v>
      </c>
      <c r="J85" s="80">
        <f t="shared" si="10"/>
        <v>178.13346774193548</v>
      </c>
      <c r="K85" s="80">
        <f t="shared" si="10"/>
        <v>434.41160714285712</v>
      </c>
      <c r="L85" s="80">
        <f t="shared" si="10"/>
        <v>5386.1100806451605</v>
      </c>
      <c r="M85" s="80">
        <f t="shared" si="10"/>
        <v>4638.1652777777781</v>
      </c>
      <c r="N85" s="80">
        <f t="shared" si="10"/>
        <v>5326.0654569892477</v>
      </c>
      <c r="O85" s="80">
        <f t="shared" si="10"/>
        <v>2839.5506944444446</v>
      </c>
      <c r="P85" s="80">
        <f t="shared" si="10"/>
        <v>411.67647849462367</v>
      </c>
      <c r="Q85" s="80">
        <f t="shared" si="10"/>
        <v>0</v>
      </c>
      <c r="R85" s="80">
        <f t="shared" si="10"/>
        <v>135.3183333333333</v>
      </c>
      <c r="S85" s="86">
        <f t="shared" si="16"/>
        <v>1194.674</v>
      </c>
      <c r="U85" s="85">
        <v>1991</v>
      </c>
      <c r="V85" s="80">
        <f t="shared" si="13"/>
        <v>3924</v>
      </c>
      <c r="W85" s="80">
        <f t="shared" si="11"/>
        <v>7108</v>
      </c>
      <c r="X85" s="80">
        <f t="shared" si="11"/>
        <v>11577</v>
      </c>
      <c r="Y85" s="80">
        <f t="shared" si="11"/>
        <v>10953</v>
      </c>
      <c r="Z85" s="80">
        <f t="shared" si="11"/>
        <v>24126</v>
      </c>
      <c r="AA85" s="80">
        <f t="shared" si="11"/>
        <v>331179</v>
      </c>
      <c r="AB85" s="80">
        <f t="shared" si="11"/>
        <v>275990</v>
      </c>
      <c r="AC85" s="80">
        <f t="shared" si="11"/>
        <v>327487</v>
      </c>
      <c r="AD85" s="80">
        <f t="shared" si="11"/>
        <v>168965</v>
      </c>
      <c r="AE85" s="80">
        <f t="shared" si="11"/>
        <v>25313</v>
      </c>
      <c r="AF85" s="80">
        <f t="shared" si="11"/>
        <v>0</v>
      </c>
      <c r="AG85" s="80">
        <f t="shared" si="11"/>
        <v>8052</v>
      </c>
      <c r="AH85" s="87">
        <f t="shared" si="17"/>
        <v>1194.674</v>
      </c>
      <c r="AI85" s="88"/>
      <c r="AJ85" s="83"/>
    </row>
    <row r="86" spans="1:36">
      <c r="A86" s="65">
        <f t="shared" si="14"/>
        <v>1927</v>
      </c>
      <c r="B86" s="84">
        <v>10105</v>
      </c>
      <c r="C86" s="77">
        <f t="shared" si="15"/>
        <v>217.93010752688173</v>
      </c>
      <c r="D86" s="78">
        <v>13.4</v>
      </c>
      <c r="E86" s="65">
        <v>29</v>
      </c>
      <c r="F86" s="85">
        <v>1992</v>
      </c>
      <c r="G86" s="80">
        <f t="shared" si="12"/>
        <v>280.72325268817201</v>
      </c>
      <c r="H86" s="80">
        <f t="shared" si="10"/>
        <v>532.38319444444448</v>
      </c>
      <c r="I86" s="80">
        <f t="shared" si="10"/>
        <v>398.29166666666663</v>
      </c>
      <c r="J86" s="80">
        <f t="shared" si="10"/>
        <v>406.69986559139784</v>
      </c>
      <c r="K86" s="80">
        <f t="shared" si="10"/>
        <v>4018.8341954022981</v>
      </c>
      <c r="L86" s="80">
        <f t="shared" si="10"/>
        <v>3413.3384408602151</v>
      </c>
      <c r="M86" s="80">
        <f t="shared" si="10"/>
        <v>4008.4779166666667</v>
      </c>
      <c r="N86" s="80">
        <f t="shared" si="10"/>
        <v>1491.7966397849464</v>
      </c>
      <c r="O86" s="80">
        <f t="shared" si="10"/>
        <v>279.98055555555555</v>
      </c>
      <c r="P86" s="80">
        <f t="shared" si="10"/>
        <v>233.38037634408602</v>
      </c>
      <c r="Q86" s="80">
        <f t="shared" si="10"/>
        <v>0</v>
      </c>
      <c r="R86" s="80">
        <f t="shared" si="10"/>
        <v>0</v>
      </c>
      <c r="S86" s="86">
        <f t="shared" si="16"/>
        <v>900.73900000000015</v>
      </c>
      <c r="U86" s="85">
        <v>1992</v>
      </c>
      <c r="V86" s="80">
        <f t="shared" si="13"/>
        <v>17261</v>
      </c>
      <c r="W86" s="80">
        <f t="shared" si="11"/>
        <v>31679</v>
      </c>
      <c r="X86" s="80">
        <f t="shared" si="11"/>
        <v>24490</v>
      </c>
      <c r="Y86" s="80">
        <f t="shared" si="11"/>
        <v>25007</v>
      </c>
      <c r="Z86" s="80">
        <f t="shared" si="11"/>
        <v>231166</v>
      </c>
      <c r="AA86" s="80">
        <f t="shared" si="11"/>
        <v>209878</v>
      </c>
      <c r="AB86" s="80">
        <f t="shared" si="11"/>
        <v>238521</v>
      </c>
      <c r="AC86" s="80">
        <f t="shared" si="11"/>
        <v>91727</v>
      </c>
      <c r="AD86" s="80">
        <f t="shared" si="11"/>
        <v>16660</v>
      </c>
      <c r="AE86" s="80">
        <f t="shared" si="11"/>
        <v>14350</v>
      </c>
      <c r="AF86" s="80">
        <f t="shared" si="11"/>
        <v>0</v>
      </c>
      <c r="AG86" s="80">
        <f t="shared" si="11"/>
        <v>0</v>
      </c>
      <c r="AH86" s="87">
        <f t="shared" si="17"/>
        <v>900.73900000000003</v>
      </c>
      <c r="AI86" s="88"/>
      <c r="AJ86" s="83"/>
    </row>
    <row r="87" spans="1:36">
      <c r="A87" s="65">
        <f t="shared" si="14"/>
        <v>1927</v>
      </c>
      <c r="B87" s="84">
        <v>10135</v>
      </c>
      <c r="C87" s="77">
        <f t="shared" si="15"/>
        <v>152.93055555555554</v>
      </c>
      <c r="D87" s="78">
        <v>9.1</v>
      </c>
      <c r="E87" s="65">
        <v>28</v>
      </c>
      <c r="F87" s="85">
        <v>1993</v>
      </c>
      <c r="G87" s="80">
        <f t="shared" si="12"/>
        <v>232.24193548387092</v>
      </c>
      <c r="H87" s="80">
        <f t="shared" si="10"/>
        <v>327.89319444444442</v>
      </c>
      <c r="I87" s="80">
        <f t="shared" si="10"/>
        <v>2089.364247311828</v>
      </c>
      <c r="J87" s="80">
        <f t="shared" si="10"/>
        <v>8469.9674731182804</v>
      </c>
      <c r="K87" s="80">
        <f t="shared" si="10"/>
        <v>6495.2872023809523</v>
      </c>
      <c r="L87" s="80">
        <f t="shared" si="10"/>
        <v>10725.511559139784</v>
      </c>
      <c r="M87" s="80">
        <f t="shared" si="10"/>
        <v>8678.6241666666683</v>
      </c>
      <c r="N87" s="80">
        <f t="shared" si="10"/>
        <v>10860.709543010753</v>
      </c>
      <c r="O87" s="80">
        <f t="shared" si="10"/>
        <v>6480.5751388888884</v>
      </c>
      <c r="P87" s="80">
        <f t="shared" si="10"/>
        <v>1561.5342741935483</v>
      </c>
      <c r="Q87" s="80">
        <f t="shared" si="10"/>
        <v>323.72379032258067</v>
      </c>
      <c r="R87" s="80">
        <f t="shared" si="10"/>
        <v>174.47527777777779</v>
      </c>
      <c r="S87" s="86">
        <f t="shared" si="16"/>
        <v>3399.4110000000001</v>
      </c>
      <c r="U87" s="85">
        <v>1993</v>
      </c>
      <c r="V87" s="80">
        <f t="shared" si="13"/>
        <v>14280</v>
      </c>
      <c r="W87" s="80">
        <f t="shared" si="11"/>
        <v>19511</v>
      </c>
      <c r="X87" s="80">
        <f t="shared" si="11"/>
        <v>128470</v>
      </c>
      <c r="Y87" s="80">
        <f t="shared" si="11"/>
        <v>520798</v>
      </c>
      <c r="Z87" s="80">
        <f t="shared" si="11"/>
        <v>360730</v>
      </c>
      <c r="AA87" s="80">
        <f t="shared" si="11"/>
        <v>659486</v>
      </c>
      <c r="AB87" s="80">
        <f t="shared" si="11"/>
        <v>516414</v>
      </c>
      <c r="AC87" s="80">
        <f t="shared" si="11"/>
        <v>667799</v>
      </c>
      <c r="AD87" s="80">
        <f t="shared" si="11"/>
        <v>385621</v>
      </c>
      <c r="AE87" s="80">
        <f t="shared" si="11"/>
        <v>96015</v>
      </c>
      <c r="AF87" s="80">
        <f t="shared" si="11"/>
        <v>19905</v>
      </c>
      <c r="AG87" s="80">
        <f t="shared" si="11"/>
        <v>10382</v>
      </c>
      <c r="AH87" s="87">
        <f t="shared" si="17"/>
        <v>3399.4110000000001</v>
      </c>
      <c r="AI87" s="88"/>
      <c r="AJ87" s="83"/>
    </row>
    <row r="88" spans="1:36">
      <c r="A88" s="65">
        <f t="shared" si="14"/>
        <v>1928</v>
      </c>
      <c r="B88" s="84">
        <v>10166</v>
      </c>
      <c r="C88" s="77">
        <f t="shared" si="15"/>
        <v>282.98387096774189</v>
      </c>
      <c r="D88" s="78">
        <v>17.399999999999999</v>
      </c>
      <c r="E88" s="65">
        <v>28</v>
      </c>
      <c r="F88" s="85">
        <v>1994</v>
      </c>
      <c r="G88" s="80">
        <f t="shared" si="12"/>
        <v>278.07231182795692</v>
      </c>
      <c r="H88" s="80">
        <f t="shared" si="10"/>
        <v>277.24125000000004</v>
      </c>
      <c r="I88" s="80">
        <f t="shared" si="10"/>
        <v>757.06317204301081</v>
      </c>
      <c r="J88" s="80">
        <f t="shared" si="10"/>
        <v>712.82661290322585</v>
      </c>
      <c r="K88" s="80">
        <f t="shared" si="10"/>
        <v>1703.0209821428571</v>
      </c>
      <c r="L88" s="80">
        <f t="shared" si="10"/>
        <v>2648.0297043010751</v>
      </c>
      <c r="M88" s="80">
        <f t="shared" si="10"/>
        <v>3183.5268055555553</v>
      </c>
      <c r="N88" s="80">
        <f t="shared" si="10"/>
        <v>3000.5235215053763</v>
      </c>
      <c r="O88" s="80">
        <f t="shared" si="10"/>
        <v>725.59666666666681</v>
      </c>
      <c r="P88" s="80">
        <f t="shared" si="10"/>
        <v>47.391666666666666</v>
      </c>
      <c r="Q88" s="80">
        <f t="shared" si="10"/>
        <v>34.787499999999994</v>
      </c>
      <c r="R88" s="80">
        <f t="shared" si="10"/>
        <v>129.87333333333333</v>
      </c>
      <c r="S88" s="86">
        <f t="shared" si="16"/>
        <v>811.26199999999994</v>
      </c>
      <c r="U88" s="85">
        <v>1994</v>
      </c>
      <c r="V88" s="80">
        <f t="shared" si="13"/>
        <v>17098</v>
      </c>
      <c r="W88" s="80">
        <f t="shared" si="11"/>
        <v>16497</v>
      </c>
      <c r="X88" s="80">
        <f t="shared" si="11"/>
        <v>46550</v>
      </c>
      <c r="Y88" s="80">
        <f t="shared" si="11"/>
        <v>43830</v>
      </c>
      <c r="Z88" s="80">
        <f t="shared" si="11"/>
        <v>94581</v>
      </c>
      <c r="AA88" s="80">
        <f t="shared" si="11"/>
        <v>162821</v>
      </c>
      <c r="AB88" s="80">
        <f t="shared" si="11"/>
        <v>189433</v>
      </c>
      <c r="AC88" s="80">
        <f t="shared" si="11"/>
        <v>184495</v>
      </c>
      <c r="AD88" s="80">
        <f t="shared" si="11"/>
        <v>43176</v>
      </c>
      <c r="AE88" s="80">
        <f t="shared" si="11"/>
        <v>2914</v>
      </c>
      <c r="AF88" s="80">
        <f t="shared" si="11"/>
        <v>2139</v>
      </c>
      <c r="AG88" s="80">
        <f t="shared" si="11"/>
        <v>7728</v>
      </c>
      <c r="AH88" s="87">
        <f t="shared" si="17"/>
        <v>811.26199999999994</v>
      </c>
      <c r="AI88" s="88"/>
      <c r="AJ88" s="83"/>
    </row>
    <row r="89" spans="1:36">
      <c r="A89" s="65">
        <f t="shared" si="14"/>
        <v>1928</v>
      </c>
      <c r="B89" s="84">
        <v>10196</v>
      </c>
      <c r="C89" s="77">
        <f t="shared" si="15"/>
        <v>1905.75</v>
      </c>
      <c r="D89" s="78">
        <v>113.4</v>
      </c>
      <c r="E89" s="65">
        <v>28</v>
      </c>
      <c r="F89" s="85">
        <v>1995</v>
      </c>
      <c r="G89" s="80">
        <f t="shared" si="12"/>
        <v>164.71612903225807</v>
      </c>
      <c r="H89" s="80">
        <f t="shared" si="10"/>
        <v>1050.246388888889</v>
      </c>
      <c r="I89" s="80">
        <f t="shared" si="10"/>
        <v>2479.9958333333334</v>
      </c>
      <c r="J89" s="80">
        <f t="shared" si="10"/>
        <v>15059.539650537634</v>
      </c>
      <c r="K89" s="80">
        <f t="shared" si="10"/>
        <v>5477.4107142857147</v>
      </c>
      <c r="L89" s="80">
        <f t="shared" si="10"/>
        <v>19067.095430107529</v>
      </c>
      <c r="M89" s="80">
        <f t="shared" si="10"/>
        <v>12691.421111111111</v>
      </c>
      <c r="N89" s="80">
        <f t="shared" si="10"/>
        <v>16067.433870967741</v>
      </c>
      <c r="O89" s="80">
        <f t="shared" si="10"/>
        <v>12264.644027777778</v>
      </c>
      <c r="P89" s="80">
        <f t="shared" si="10"/>
        <v>5556.5021505376344</v>
      </c>
      <c r="Q89" s="80">
        <f t="shared" si="10"/>
        <v>1311.5001344086022</v>
      </c>
      <c r="R89" s="80">
        <f t="shared" si="10"/>
        <v>443.53222222222223</v>
      </c>
      <c r="S89" s="86">
        <f t="shared" si="16"/>
        <v>5549.3020000000015</v>
      </c>
      <c r="U89" s="85">
        <v>1995</v>
      </c>
      <c r="V89" s="80">
        <f t="shared" si="13"/>
        <v>10128</v>
      </c>
      <c r="W89" s="80">
        <f t="shared" si="11"/>
        <v>62494</v>
      </c>
      <c r="X89" s="80">
        <f t="shared" si="11"/>
        <v>152489</v>
      </c>
      <c r="Y89" s="80">
        <f t="shared" si="11"/>
        <v>925975</v>
      </c>
      <c r="Z89" s="80">
        <f t="shared" si="11"/>
        <v>304200</v>
      </c>
      <c r="AA89" s="80">
        <f t="shared" si="11"/>
        <v>1172390</v>
      </c>
      <c r="AB89" s="80">
        <f t="shared" si="11"/>
        <v>755192</v>
      </c>
      <c r="AC89" s="80">
        <f t="shared" si="11"/>
        <v>987948</v>
      </c>
      <c r="AD89" s="80">
        <f t="shared" si="11"/>
        <v>729797</v>
      </c>
      <c r="AE89" s="80">
        <f t="shared" si="11"/>
        <v>341656</v>
      </c>
      <c r="AF89" s="80">
        <f t="shared" si="11"/>
        <v>80641</v>
      </c>
      <c r="AG89" s="80">
        <f t="shared" si="11"/>
        <v>26392</v>
      </c>
      <c r="AH89" s="87">
        <f t="shared" si="17"/>
        <v>5549.3019999999997</v>
      </c>
      <c r="AI89" s="88"/>
      <c r="AJ89" s="83"/>
    </row>
    <row r="90" spans="1:36">
      <c r="A90" s="65">
        <f t="shared" si="14"/>
        <v>1928</v>
      </c>
      <c r="B90" s="84">
        <v>10227</v>
      </c>
      <c r="C90" s="77">
        <f t="shared" si="15"/>
        <v>1611.7069892473119</v>
      </c>
      <c r="D90" s="78">
        <v>99.1</v>
      </c>
      <c r="E90" s="65">
        <v>29</v>
      </c>
      <c r="F90" s="85">
        <v>1996</v>
      </c>
      <c r="G90" s="80">
        <f t="shared" si="12"/>
        <v>156.25913978494623</v>
      </c>
      <c r="H90" s="80">
        <f t="shared" si="10"/>
        <v>153.0313888888889</v>
      </c>
      <c r="I90" s="80">
        <f t="shared" si="10"/>
        <v>2988.8138440860216</v>
      </c>
      <c r="J90" s="80">
        <f t="shared" si="10"/>
        <v>5531.1799731182791</v>
      </c>
      <c r="K90" s="80">
        <f t="shared" si="10"/>
        <v>14332.067528735632</v>
      </c>
      <c r="L90" s="80">
        <f t="shared" si="10"/>
        <v>9316.0892473118274</v>
      </c>
      <c r="M90" s="80">
        <f t="shared" si="10"/>
        <v>9388.8605555555569</v>
      </c>
      <c r="N90" s="80">
        <f t="shared" si="10"/>
        <v>13186.284005376345</v>
      </c>
      <c r="O90" s="80">
        <f t="shared" si="10"/>
        <v>4315.0616666666665</v>
      </c>
      <c r="P90" s="80">
        <f t="shared" si="10"/>
        <v>1090.7564516129032</v>
      </c>
      <c r="Q90" s="80">
        <f t="shared" si="10"/>
        <v>337.10860215053771</v>
      </c>
      <c r="R90" s="80">
        <f t="shared" si="10"/>
        <v>232.75694444444446</v>
      </c>
      <c r="S90" s="86">
        <f t="shared" si="16"/>
        <v>3667.681</v>
      </c>
      <c r="U90" s="85">
        <v>1996</v>
      </c>
      <c r="V90" s="80">
        <f t="shared" si="13"/>
        <v>9608</v>
      </c>
      <c r="W90" s="80">
        <f t="shared" si="11"/>
        <v>9106</v>
      </c>
      <c r="X90" s="80">
        <f t="shared" si="11"/>
        <v>183775</v>
      </c>
      <c r="Y90" s="80">
        <f t="shared" si="11"/>
        <v>340099</v>
      </c>
      <c r="Z90" s="80">
        <f t="shared" si="11"/>
        <v>824390</v>
      </c>
      <c r="AA90" s="80">
        <f t="shared" si="11"/>
        <v>572824</v>
      </c>
      <c r="AB90" s="80">
        <f t="shared" si="11"/>
        <v>558676</v>
      </c>
      <c r="AC90" s="80">
        <f t="shared" si="11"/>
        <v>810793</v>
      </c>
      <c r="AD90" s="80">
        <f t="shared" si="11"/>
        <v>256764</v>
      </c>
      <c r="AE90" s="80">
        <f t="shared" si="11"/>
        <v>67068</v>
      </c>
      <c r="AF90" s="80">
        <f t="shared" si="11"/>
        <v>20728</v>
      </c>
      <c r="AG90" s="80">
        <f t="shared" si="11"/>
        <v>13850</v>
      </c>
      <c r="AH90" s="87">
        <f t="shared" si="17"/>
        <v>3667.681</v>
      </c>
      <c r="AI90" s="88"/>
      <c r="AJ90" s="83"/>
    </row>
    <row r="91" spans="1:36">
      <c r="A91" s="65">
        <f t="shared" si="14"/>
        <v>1928</v>
      </c>
      <c r="B91" s="84">
        <v>10258</v>
      </c>
      <c r="C91" s="77">
        <f t="shared" si="15"/>
        <v>1764.5833333333333</v>
      </c>
      <c r="D91" s="78">
        <v>108.5</v>
      </c>
      <c r="E91" s="65">
        <v>28</v>
      </c>
      <c r="F91" s="85">
        <v>1997</v>
      </c>
      <c r="G91" s="80">
        <f t="shared" si="12"/>
        <v>236.86075268817206</v>
      </c>
      <c r="H91" s="80">
        <f t="shared" si="10"/>
        <v>2400.2366666666667</v>
      </c>
      <c r="I91" s="80">
        <f t="shared" si="10"/>
        <v>16652.966532258066</v>
      </c>
      <c r="J91" s="80">
        <f t="shared" si="10"/>
        <v>32332.387231182794</v>
      </c>
      <c r="K91" s="80">
        <f t="shared" si="10"/>
        <v>6090.3873511904758</v>
      </c>
      <c r="L91" s="80">
        <f t="shared" si="10"/>
        <v>4802.5127688172051</v>
      </c>
      <c r="M91" s="80">
        <f t="shared" si="10"/>
        <v>6045.9834722222222</v>
      </c>
      <c r="N91" s="80">
        <f t="shared" si="10"/>
        <v>5440.2673387096784</v>
      </c>
      <c r="O91" s="80">
        <f t="shared" si="10"/>
        <v>2564.326111111111</v>
      </c>
      <c r="P91" s="80">
        <f t="shared" si="10"/>
        <v>527.47217741935481</v>
      </c>
      <c r="Q91" s="80">
        <f t="shared" si="10"/>
        <v>183.71182795698925</v>
      </c>
      <c r="R91" s="80">
        <f t="shared" si="10"/>
        <v>173.21486111111111</v>
      </c>
      <c r="S91" s="86">
        <f t="shared" si="16"/>
        <v>4703.8120000000017</v>
      </c>
      <c r="U91" s="85">
        <v>1997</v>
      </c>
      <c r="V91" s="80">
        <f t="shared" si="13"/>
        <v>14564</v>
      </c>
      <c r="W91" s="80">
        <f t="shared" si="11"/>
        <v>142824</v>
      </c>
      <c r="X91" s="80">
        <f t="shared" si="11"/>
        <v>1023951</v>
      </c>
      <c r="Y91" s="80">
        <f t="shared" si="11"/>
        <v>1988041</v>
      </c>
      <c r="Z91" s="80">
        <f t="shared" si="11"/>
        <v>338243</v>
      </c>
      <c r="AA91" s="80">
        <f t="shared" si="11"/>
        <v>295295</v>
      </c>
      <c r="AB91" s="80">
        <f t="shared" si="11"/>
        <v>359761</v>
      </c>
      <c r="AC91" s="80">
        <f t="shared" si="11"/>
        <v>334509</v>
      </c>
      <c r="AD91" s="80">
        <f t="shared" si="11"/>
        <v>152588</v>
      </c>
      <c r="AE91" s="80">
        <f t="shared" si="11"/>
        <v>32433</v>
      </c>
      <c r="AF91" s="80">
        <f t="shared" si="11"/>
        <v>11296</v>
      </c>
      <c r="AG91" s="80">
        <f t="shared" si="11"/>
        <v>10307</v>
      </c>
      <c r="AH91" s="87">
        <f t="shared" si="17"/>
        <v>4703.8119999999999</v>
      </c>
      <c r="AI91" s="88"/>
      <c r="AJ91" s="83"/>
    </row>
    <row r="92" spans="1:36">
      <c r="A92" s="65">
        <f t="shared" si="14"/>
        <v>1928</v>
      </c>
      <c r="B92" s="84">
        <v>10287</v>
      </c>
      <c r="C92" s="77">
        <f t="shared" si="15"/>
        <v>2404.3534482758623</v>
      </c>
      <c r="D92" s="78">
        <v>138.30000000000001</v>
      </c>
      <c r="E92" s="65">
        <v>28</v>
      </c>
      <c r="F92" s="85">
        <v>1998</v>
      </c>
      <c r="G92" s="80">
        <f t="shared" si="12"/>
        <v>302.98790322580635</v>
      </c>
      <c r="H92" s="80">
        <f t="shared" si="10"/>
        <v>828.17777777777792</v>
      </c>
      <c r="I92" s="80">
        <f t="shared" si="10"/>
        <v>1475.5006720430108</v>
      </c>
      <c r="J92" s="80">
        <f t="shared" si="10"/>
        <v>8359.3435483870962</v>
      </c>
      <c r="K92" s="80">
        <f t="shared" si="10"/>
        <v>13091.029613095236</v>
      </c>
      <c r="L92" s="80">
        <f t="shared" si="10"/>
        <v>9552.3482526881726</v>
      </c>
      <c r="M92" s="80">
        <f t="shared" si="10"/>
        <v>9777.068888888889</v>
      </c>
      <c r="N92" s="80">
        <f t="shared" si="10"/>
        <v>11365.640591397849</v>
      </c>
      <c r="O92" s="80">
        <f t="shared" si="10"/>
        <v>13228.677916666666</v>
      </c>
      <c r="P92" s="80">
        <f t="shared" si="10"/>
        <v>4313.69879032258</v>
      </c>
      <c r="Q92" s="80">
        <f t="shared" si="10"/>
        <v>734.97741935483873</v>
      </c>
      <c r="R92" s="80">
        <f t="shared" si="10"/>
        <v>554.41527777777787</v>
      </c>
      <c r="S92" s="86">
        <f t="shared" si="16"/>
        <v>4398.2250000000004</v>
      </c>
      <c r="U92" s="85">
        <v>1998</v>
      </c>
      <c r="V92" s="80">
        <f t="shared" si="13"/>
        <v>18630</v>
      </c>
      <c r="W92" s="80">
        <f t="shared" si="11"/>
        <v>49280</v>
      </c>
      <c r="X92" s="80">
        <f t="shared" si="11"/>
        <v>90725</v>
      </c>
      <c r="Y92" s="80">
        <f t="shared" si="11"/>
        <v>513996</v>
      </c>
      <c r="Z92" s="80">
        <f t="shared" si="11"/>
        <v>727039</v>
      </c>
      <c r="AA92" s="80">
        <f t="shared" si="11"/>
        <v>587351</v>
      </c>
      <c r="AB92" s="80">
        <f t="shared" si="11"/>
        <v>581776</v>
      </c>
      <c r="AC92" s="80">
        <f t="shared" si="11"/>
        <v>698846</v>
      </c>
      <c r="AD92" s="80">
        <f t="shared" si="11"/>
        <v>787161</v>
      </c>
      <c r="AE92" s="80">
        <f t="shared" si="11"/>
        <v>265239</v>
      </c>
      <c r="AF92" s="80">
        <f t="shared" si="11"/>
        <v>45192</v>
      </c>
      <c r="AG92" s="80">
        <f t="shared" si="11"/>
        <v>32990</v>
      </c>
      <c r="AH92" s="87">
        <f t="shared" si="17"/>
        <v>4398.2250000000004</v>
      </c>
      <c r="AI92" s="88"/>
      <c r="AJ92" s="83"/>
    </row>
    <row r="93" spans="1:36">
      <c r="A93" s="65">
        <f t="shared" si="14"/>
        <v>1928</v>
      </c>
      <c r="B93" s="84">
        <v>10318</v>
      </c>
      <c r="C93" s="77">
        <f t="shared" si="15"/>
        <v>16076.411290322581</v>
      </c>
      <c r="D93" s="78">
        <v>988.5</v>
      </c>
      <c r="E93" s="65">
        <v>28</v>
      </c>
      <c r="F93" s="85">
        <v>1999</v>
      </c>
      <c r="G93" s="80">
        <f t="shared" si="12"/>
        <v>333.28669354838712</v>
      </c>
      <c r="H93" s="80">
        <f t="shared" si="10"/>
        <v>1450.2522222222224</v>
      </c>
      <c r="I93" s="80">
        <f t="shared" si="10"/>
        <v>2381.6020161290321</v>
      </c>
      <c r="J93" s="80">
        <f t="shared" si="10"/>
        <v>5975.87123655914</v>
      </c>
      <c r="K93" s="80">
        <f t="shared" si="10"/>
        <v>12568.658928571429</v>
      </c>
      <c r="L93" s="80">
        <f t="shared" ref="H93:R115" si="18">INDEX($C$16:$C$2000,($F93-1922)*12+L$12,1)</f>
        <v>7091.0879032258081</v>
      </c>
      <c r="M93" s="80">
        <f t="shared" si="18"/>
        <v>6964.4743055555573</v>
      </c>
      <c r="N93" s="80">
        <f t="shared" si="18"/>
        <v>10478.990322580645</v>
      </c>
      <c r="O93" s="80">
        <f t="shared" si="18"/>
        <v>6301.5959722222224</v>
      </c>
      <c r="P93" s="80">
        <f t="shared" si="18"/>
        <v>1352.1099462365594</v>
      </c>
      <c r="Q93" s="80">
        <f t="shared" si="18"/>
        <v>409.23696236559141</v>
      </c>
      <c r="R93" s="80">
        <f t="shared" si="18"/>
        <v>316.53263888888887</v>
      </c>
      <c r="S93" s="86">
        <f t="shared" si="16"/>
        <v>3315.5620000000008</v>
      </c>
      <c r="U93" s="85">
        <v>1999</v>
      </c>
      <c r="V93" s="80">
        <f t="shared" si="13"/>
        <v>20493</v>
      </c>
      <c r="W93" s="80">
        <f t="shared" si="11"/>
        <v>86296</v>
      </c>
      <c r="X93" s="80">
        <f t="shared" si="11"/>
        <v>146439</v>
      </c>
      <c r="Y93" s="80">
        <f t="shared" si="11"/>
        <v>367442</v>
      </c>
      <c r="Z93" s="80">
        <f t="shared" si="11"/>
        <v>698028</v>
      </c>
      <c r="AA93" s="80">
        <f t="shared" ref="W93:AG115" si="19">IF(INDEX($D$16:$D$2000,($U93-1922)*12+AA$12,1)&lt;&gt;-901,INDEX($D$16:$D$2000,($U93-1922)*12+AA$12,1)*1000,-901)</f>
        <v>436014</v>
      </c>
      <c r="AB93" s="80">
        <f t="shared" si="19"/>
        <v>414415</v>
      </c>
      <c r="AC93" s="80">
        <f t="shared" si="19"/>
        <v>644328</v>
      </c>
      <c r="AD93" s="80">
        <f t="shared" si="19"/>
        <v>374971</v>
      </c>
      <c r="AE93" s="80">
        <f t="shared" si="19"/>
        <v>83138</v>
      </c>
      <c r="AF93" s="80">
        <f t="shared" si="19"/>
        <v>25163</v>
      </c>
      <c r="AG93" s="80">
        <f t="shared" si="19"/>
        <v>18835</v>
      </c>
      <c r="AH93" s="87">
        <f t="shared" si="17"/>
        <v>3315.5619999999999</v>
      </c>
      <c r="AI93" s="88"/>
      <c r="AJ93" s="83"/>
    </row>
    <row r="94" spans="1:36">
      <c r="A94" s="65">
        <f t="shared" si="14"/>
        <v>1928</v>
      </c>
      <c r="B94" s="84">
        <v>10348</v>
      </c>
      <c r="C94" s="77">
        <f t="shared" si="15"/>
        <v>9007.7777777777774</v>
      </c>
      <c r="D94" s="78">
        <v>536</v>
      </c>
      <c r="E94" s="65">
        <v>29</v>
      </c>
      <c r="F94" s="85">
        <v>2000</v>
      </c>
      <c r="G94" s="80">
        <f t="shared" si="12"/>
        <v>302.30483870967743</v>
      </c>
      <c r="H94" s="80">
        <f t="shared" si="18"/>
        <v>577.25402777777765</v>
      </c>
      <c r="I94" s="80">
        <f t="shared" si="18"/>
        <v>660.7836021505376</v>
      </c>
      <c r="J94" s="80">
        <f t="shared" si="18"/>
        <v>5140.4995967741943</v>
      </c>
      <c r="K94" s="80">
        <f t="shared" si="18"/>
        <v>11782.93132183908</v>
      </c>
      <c r="L94" s="80">
        <f t="shared" si="18"/>
        <v>7003.1026881720427</v>
      </c>
      <c r="M94" s="80">
        <f t="shared" si="18"/>
        <v>7357.236944444443</v>
      </c>
      <c r="N94" s="80">
        <f t="shared" si="18"/>
        <v>7580.6012096774193</v>
      </c>
      <c r="O94" s="80">
        <f t="shared" si="18"/>
        <v>2688.4855555555559</v>
      </c>
      <c r="P94" s="80">
        <f t="shared" si="18"/>
        <v>732.79811827956985</v>
      </c>
      <c r="Q94" s="80">
        <f t="shared" si="18"/>
        <v>199.35725806451612</v>
      </c>
      <c r="R94" s="80">
        <f t="shared" si="18"/>
        <v>314.24708333333336</v>
      </c>
      <c r="S94" s="86">
        <f t="shared" si="16"/>
        <v>2657.9000000000005</v>
      </c>
      <c r="U94" s="85">
        <v>2000</v>
      </c>
      <c r="V94" s="80">
        <f t="shared" si="13"/>
        <v>18588</v>
      </c>
      <c r="W94" s="80">
        <f t="shared" si="19"/>
        <v>34349</v>
      </c>
      <c r="X94" s="80">
        <f t="shared" si="19"/>
        <v>40630</v>
      </c>
      <c r="Y94" s="80">
        <f t="shared" si="19"/>
        <v>316077</v>
      </c>
      <c r="Z94" s="80">
        <f t="shared" si="19"/>
        <v>677762</v>
      </c>
      <c r="AA94" s="80">
        <f t="shared" si="19"/>
        <v>430604</v>
      </c>
      <c r="AB94" s="80">
        <f t="shared" si="19"/>
        <v>437786</v>
      </c>
      <c r="AC94" s="80">
        <f t="shared" si="19"/>
        <v>466113</v>
      </c>
      <c r="AD94" s="80">
        <f t="shared" si="19"/>
        <v>159976</v>
      </c>
      <c r="AE94" s="80">
        <f t="shared" si="19"/>
        <v>45058</v>
      </c>
      <c r="AF94" s="80">
        <f t="shared" si="19"/>
        <v>12258</v>
      </c>
      <c r="AG94" s="80">
        <f t="shared" si="19"/>
        <v>18699</v>
      </c>
      <c r="AH94" s="87">
        <f t="shared" si="17"/>
        <v>2657.9</v>
      </c>
      <c r="AI94" s="88"/>
      <c r="AJ94" s="83"/>
    </row>
    <row r="95" spans="1:36">
      <c r="A95" s="65">
        <f t="shared" si="14"/>
        <v>1928</v>
      </c>
      <c r="B95" s="84">
        <v>10379</v>
      </c>
      <c r="C95" s="77">
        <f t="shared" si="15"/>
        <v>6433.8172043010754</v>
      </c>
      <c r="D95" s="78">
        <v>395.6</v>
      </c>
      <c r="E95" s="65">
        <v>28</v>
      </c>
      <c r="F95" s="85">
        <v>2001</v>
      </c>
      <c r="G95" s="80">
        <f t="shared" si="12"/>
        <v>312.50201612903226</v>
      </c>
      <c r="H95" s="80">
        <f t="shared" si="18"/>
        <v>358.66416666666669</v>
      </c>
      <c r="I95" s="80">
        <f t="shared" si="18"/>
        <v>547.70389784946224</v>
      </c>
      <c r="J95" s="80">
        <f t="shared" si="18"/>
        <v>871.21626344086019</v>
      </c>
      <c r="K95" s="80">
        <f t="shared" si="18"/>
        <v>1898.8537202380953</v>
      </c>
      <c r="L95" s="80">
        <f t="shared" si="18"/>
        <v>3706.243010752688</v>
      </c>
      <c r="M95" s="80">
        <f t="shared" si="18"/>
        <v>4249.4863888888885</v>
      </c>
      <c r="N95" s="80">
        <f t="shared" si="18"/>
        <v>4145.1444892473119</v>
      </c>
      <c r="O95" s="80">
        <f t="shared" si="18"/>
        <v>539.92888888888888</v>
      </c>
      <c r="P95" s="80">
        <f t="shared" si="18"/>
        <v>207.53776881720427</v>
      </c>
      <c r="Q95" s="80">
        <f t="shared" si="18"/>
        <v>37.796236559139786</v>
      </c>
      <c r="R95" s="80">
        <f t="shared" si="18"/>
        <v>106.53041666666667</v>
      </c>
      <c r="S95" s="86">
        <f t="shared" si="16"/>
        <v>1022.437</v>
      </c>
      <c r="U95" s="85">
        <v>2001</v>
      </c>
      <c r="V95" s="80">
        <f t="shared" si="13"/>
        <v>19215</v>
      </c>
      <c r="W95" s="80">
        <f t="shared" si="19"/>
        <v>21342</v>
      </c>
      <c r="X95" s="80">
        <f t="shared" si="19"/>
        <v>33677</v>
      </c>
      <c r="Y95" s="80">
        <f t="shared" si="19"/>
        <v>53569</v>
      </c>
      <c r="Z95" s="80">
        <f t="shared" si="19"/>
        <v>105457</v>
      </c>
      <c r="AA95" s="80">
        <f t="shared" si="19"/>
        <v>227888</v>
      </c>
      <c r="AB95" s="80">
        <f t="shared" si="19"/>
        <v>252862</v>
      </c>
      <c r="AC95" s="80">
        <f t="shared" si="19"/>
        <v>254875</v>
      </c>
      <c r="AD95" s="80">
        <f t="shared" si="19"/>
        <v>32128</v>
      </c>
      <c r="AE95" s="80">
        <f t="shared" si="19"/>
        <v>12761</v>
      </c>
      <c r="AF95" s="80">
        <f t="shared" si="19"/>
        <v>2324</v>
      </c>
      <c r="AG95" s="80">
        <f t="shared" si="19"/>
        <v>6339</v>
      </c>
      <c r="AH95" s="87">
        <f t="shared" si="17"/>
        <v>1022.437</v>
      </c>
      <c r="AI95" s="88"/>
      <c r="AJ95" s="83"/>
    </row>
    <row r="96" spans="1:36">
      <c r="A96" s="65">
        <f t="shared" si="14"/>
        <v>1928</v>
      </c>
      <c r="B96" s="84">
        <v>10409</v>
      </c>
      <c r="C96" s="77">
        <f t="shared" si="15"/>
        <v>1638.5416666666667</v>
      </c>
      <c r="D96" s="78">
        <v>97.5</v>
      </c>
      <c r="E96" s="65">
        <v>28</v>
      </c>
      <c r="F96" s="85">
        <v>2002</v>
      </c>
      <c r="G96" s="80">
        <f t="shared" si="12"/>
        <v>33.079838709677418</v>
      </c>
      <c r="H96" s="80">
        <f t="shared" si="18"/>
        <v>914.32305555555558</v>
      </c>
      <c r="I96" s="80">
        <f t="shared" si="18"/>
        <v>2939.324193548387</v>
      </c>
      <c r="J96" s="80">
        <f t="shared" si="18"/>
        <v>3682.4495967741937</v>
      </c>
      <c r="K96" s="80">
        <f t="shared" si="18"/>
        <v>3924.9014880952382</v>
      </c>
      <c r="L96" s="80">
        <f t="shared" si="18"/>
        <v>5790.0614247311823</v>
      </c>
      <c r="M96" s="80">
        <f t="shared" si="18"/>
        <v>7140.4452777777778</v>
      </c>
      <c r="N96" s="80">
        <f t="shared" si="18"/>
        <v>6077.5665322580644</v>
      </c>
      <c r="O96" s="80">
        <f t="shared" si="18"/>
        <v>2578.5100000000002</v>
      </c>
      <c r="P96" s="80">
        <f t="shared" si="18"/>
        <v>354.60806451612905</v>
      </c>
      <c r="Q96" s="80">
        <f t="shared" si="18"/>
        <v>135.37688172043008</v>
      </c>
      <c r="R96" s="80">
        <f t="shared" si="18"/>
        <v>91.590277777777771</v>
      </c>
      <c r="S96" s="86">
        <f t="shared" si="16"/>
        <v>2025.1830000000004</v>
      </c>
      <c r="U96" s="85">
        <v>2002</v>
      </c>
      <c r="V96" s="80">
        <f t="shared" si="13"/>
        <v>2033.9999999999998</v>
      </c>
      <c r="W96" s="80">
        <f t="shared" si="19"/>
        <v>54406</v>
      </c>
      <c r="X96" s="80">
        <f t="shared" si="19"/>
        <v>180732</v>
      </c>
      <c r="Y96" s="80">
        <f t="shared" si="19"/>
        <v>226425</v>
      </c>
      <c r="Z96" s="80">
        <f t="shared" si="19"/>
        <v>217978</v>
      </c>
      <c r="AA96" s="80">
        <f t="shared" si="19"/>
        <v>356017</v>
      </c>
      <c r="AB96" s="80">
        <f t="shared" si="19"/>
        <v>424886</v>
      </c>
      <c r="AC96" s="80">
        <f t="shared" si="19"/>
        <v>373695</v>
      </c>
      <c r="AD96" s="80">
        <f t="shared" si="19"/>
        <v>153432</v>
      </c>
      <c r="AE96" s="80">
        <f t="shared" si="19"/>
        <v>21804</v>
      </c>
      <c r="AF96" s="80">
        <f t="shared" si="19"/>
        <v>8324</v>
      </c>
      <c r="AG96" s="80">
        <f t="shared" si="19"/>
        <v>5450</v>
      </c>
      <c r="AH96" s="87">
        <f t="shared" si="17"/>
        <v>2025.183</v>
      </c>
      <c r="AI96" s="88"/>
      <c r="AJ96" s="83"/>
    </row>
    <row r="97" spans="1:36">
      <c r="A97" s="65">
        <f t="shared" si="14"/>
        <v>1928</v>
      </c>
      <c r="B97" s="84">
        <v>10440</v>
      </c>
      <c r="C97" s="77">
        <f t="shared" si="15"/>
        <v>320.38978494623655</v>
      </c>
      <c r="D97" s="78">
        <v>19.7</v>
      </c>
      <c r="E97" s="65">
        <v>28</v>
      </c>
      <c r="F97" s="85">
        <v>2003</v>
      </c>
      <c r="G97" s="80">
        <f t="shared" si="12"/>
        <v>0</v>
      </c>
      <c r="H97" s="80">
        <f t="shared" si="18"/>
        <v>1085.0506944444444</v>
      </c>
      <c r="I97" s="80">
        <f t="shared" si="18"/>
        <v>3161.1250000000005</v>
      </c>
      <c r="J97" s="80">
        <f t="shared" si="18"/>
        <v>3917.7490591397841</v>
      </c>
      <c r="K97" s="80">
        <f t="shared" si="18"/>
        <v>2888.2087797619042</v>
      </c>
      <c r="L97" s="80">
        <f t="shared" si="18"/>
        <v>4378.898924731182</v>
      </c>
      <c r="M97" s="80">
        <f t="shared" si="18"/>
        <v>6976.6415277777778</v>
      </c>
      <c r="N97" s="80">
        <f t="shared" si="18"/>
        <v>10317.998521505378</v>
      </c>
      <c r="O97" s="80">
        <f t="shared" si="18"/>
        <v>4473.235555555555</v>
      </c>
      <c r="P97" s="80">
        <f t="shared" si="18"/>
        <v>629.23252688172045</v>
      </c>
      <c r="Q97" s="80">
        <f t="shared" si="18"/>
        <v>274.49435483870963</v>
      </c>
      <c r="R97" s="80">
        <f t="shared" si="18"/>
        <v>77.18791666666668</v>
      </c>
      <c r="S97" s="86">
        <f t="shared" si="16"/>
        <v>2305.3839999999991</v>
      </c>
      <c r="U97" s="85">
        <v>2003</v>
      </c>
      <c r="V97" s="80">
        <f t="shared" si="13"/>
        <v>0</v>
      </c>
      <c r="W97" s="80">
        <f t="shared" si="19"/>
        <v>64565</v>
      </c>
      <c r="X97" s="80">
        <f t="shared" si="19"/>
        <v>194370</v>
      </c>
      <c r="Y97" s="80">
        <f t="shared" si="19"/>
        <v>240893</v>
      </c>
      <c r="Z97" s="80">
        <f t="shared" si="19"/>
        <v>160403</v>
      </c>
      <c r="AA97" s="80">
        <f t="shared" si="19"/>
        <v>269248</v>
      </c>
      <c r="AB97" s="80">
        <f t="shared" si="19"/>
        <v>415139</v>
      </c>
      <c r="AC97" s="80">
        <f t="shared" si="19"/>
        <v>634429</v>
      </c>
      <c r="AD97" s="80">
        <f t="shared" si="19"/>
        <v>266176</v>
      </c>
      <c r="AE97" s="80">
        <f t="shared" si="19"/>
        <v>38690</v>
      </c>
      <c r="AF97" s="80">
        <f t="shared" si="19"/>
        <v>16878</v>
      </c>
      <c r="AG97" s="80">
        <f t="shared" si="19"/>
        <v>4593</v>
      </c>
      <c r="AH97" s="87">
        <f t="shared" si="17"/>
        <v>2305.384</v>
      </c>
      <c r="AI97" s="88"/>
      <c r="AJ97" s="83"/>
    </row>
    <row r="98" spans="1:36">
      <c r="A98" s="65">
        <f t="shared" si="14"/>
        <v>1928</v>
      </c>
      <c r="B98" s="84">
        <v>10471</v>
      </c>
      <c r="C98" s="77">
        <f t="shared" si="15"/>
        <v>71.559139784946254</v>
      </c>
      <c r="D98" s="78">
        <v>4.4000000000000004</v>
      </c>
      <c r="E98" s="65">
        <v>29</v>
      </c>
      <c r="F98" s="85">
        <v>2004</v>
      </c>
      <c r="G98" s="80">
        <f t="shared" si="12"/>
        <v>323.64247311827955</v>
      </c>
      <c r="H98" s="80">
        <f t="shared" si="18"/>
        <v>273.66166666666669</v>
      </c>
      <c r="I98" s="80">
        <f t="shared" si="18"/>
        <v>2385.765456989247</v>
      </c>
      <c r="J98" s="80">
        <f t="shared" si="18"/>
        <v>2162.8912634408607</v>
      </c>
      <c r="K98" s="80">
        <f t="shared" si="18"/>
        <v>4660.6731321839079</v>
      </c>
      <c r="L98" s="80">
        <f t="shared" si="18"/>
        <v>6226.7348118279569</v>
      </c>
      <c r="M98" s="80">
        <f t="shared" si="18"/>
        <v>5296.4220833333329</v>
      </c>
      <c r="N98" s="80">
        <f t="shared" si="18"/>
        <v>3896.6391129032263</v>
      </c>
      <c r="O98" s="80">
        <f t="shared" si="18"/>
        <v>1129.6022222222221</v>
      </c>
      <c r="P98" s="80">
        <f t="shared" si="18"/>
        <v>165.70819892473116</v>
      </c>
      <c r="Q98" s="80">
        <f t="shared" si="18"/>
        <v>0</v>
      </c>
      <c r="R98" s="80">
        <f t="shared" si="18"/>
        <v>21.040555555555557</v>
      </c>
      <c r="S98" s="86">
        <f t="shared" si="16"/>
        <v>1600.2329999999999</v>
      </c>
      <c r="U98" s="85">
        <v>2004</v>
      </c>
      <c r="V98" s="80">
        <f t="shared" si="13"/>
        <v>19900</v>
      </c>
      <c r="W98" s="80">
        <f t="shared" si="19"/>
        <v>16283.999999999998</v>
      </c>
      <c r="X98" s="80">
        <f t="shared" si="19"/>
        <v>146695</v>
      </c>
      <c r="Y98" s="80">
        <f t="shared" si="19"/>
        <v>132991</v>
      </c>
      <c r="Z98" s="80">
        <f t="shared" si="19"/>
        <v>268085</v>
      </c>
      <c r="AA98" s="80">
        <f t="shared" si="19"/>
        <v>382867</v>
      </c>
      <c r="AB98" s="80">
        <f t="shared" si="19"/>
        <v>315159</v>
      </c>
      <c r="AC98" s="80">
        <f t="shared" si="19"/>
        <v>239595</v>
      </c>
      <c r="AD98" s="80">
        <f t="shared" si="19"/>
        <v>67216</v>
      </c>
      <c r="AE98" s="80">
        <f t="shared" si="19"/>
        <v>10189</v>
      </c>
      <c r="AF98" s="80">
        <f t="shared" si="19"/>
        <v>0</v>
      </c>
      <c r="AG98" s="80">
        <f t="shared" si="19"/>
        <v>1252</v>
      </c>
      <c r="AH98" s="87">
        <f t="shared" si="17"/>
        <v>1600.2329999999999</v>
      </c>
    </row>
    <row r="99" spans="1:36">
      <c r="A99" s="65">
        <f t="shared" si="14"/>
        <v>1928</v>
      </c>
      <c r="B99" s="84">
        <v>10501</v>
      </c>
      <c r="C99" s="77">
        <f t="shared" si="15"/>
        <v>40.333333333333336</v>
      </c>
      <c r="D99" s="78">
        <v>2.4</v>
      </c>
      <c r="E99" s="65">
        <v>28</v>
      </c>
      <c r="F99" s="85">
        <v>2005</v>
      </c>
      <c r="G99" s="80">
        <f t="shared" si="12"/>
        <v>850.77311827956976</v>
      </c>
      <c r="H99" s="80">
        <f t="shared" si="18"/>
        <v>724.18499999999995</v>
      </c>
      <c r="I99" s="80">
        <f t="shared" si="18"/>
        <v>2019.2525537634406</v>
      </c>
      <c r="J99" s="80">
        <f t="shared" si="18"/>
        <v>4424.8919354838708</v>
      </c>
      <c r="K99" s="80">
        <f t="shared" si="18"/>
        <v>4025.9148809523808</v>
      </c>
      <c r="L99" s="80">
        <f t="shared" si="18"/>
        <v>8516.6923387096776</v>
      </c>
      <c r="M99" s="80">
        <f t="shared" si="18"/>
        <v>7828.9352777777776</v>
      </c>
      <c r="N99" s="80">
        <f t="shared" si="18"/>
        <v>15846.4625</v>
      </c>
      <c r="O99" s="80">
        <f t="shared" si="18"/>
        <v>7595.5565277777778</v>
      </c>
      <c r="P99" s="80">
        <f t="shared" si="18"/>
        <v>1816.5612903225806</v>
      </c>
      <c r="Q99" s="80">
        <f t="shared" si="18"/>
        <v>373.70134408602155</v>
      </c>
      <c r="R99" s="80">
        <f t="shared" si="18"/>
        <v>208.55694444444444</v>
      </c>
      <c r="S99" s="86">
        <f t="shared" si="16"/>
        <v>3278.1639999999993</v>
      </c>
      <c r="U99" s="85">
        <v>2005</v>
      </c>
      <c r="V99" s="80">
        <f t="shared" si="13"/>
        <v>52312</v>
      </c>
      <c r="W99" s="80">
        <f t="shared" si="19"/>
        <v>43092</v>
      </c>
      <c r="X99" s="80">
        <f t="shared" si="19"/>
        <v>124159</v>
      </c>
      <c r="Y99" s="80">
        <f t="shared" si="19"/>
        <v>272076</v>
      </c>
      <c r="Z99" s="80">
        <f t="shared" si="19"/>
        <v>223588</v>
      </c>
      <c r="AA99" s="80">
        <f t="shared" si="19"/>
        <v>523671.00000000006</v>
      </c>
      <c r="AB99" s="80">
        <f t="shared" si="19"/>
        <v>465854</v>
      </c>
      <c r="AC99" s="80">
        <f t="shared" si="19"/>
        <v>974361</v>
      </c>
      <c r="AD99" s="80">
        <f t="shared" si="19"/>
        <v>451967</v>
      </c>
      <c r="AE99" s="80">
        <f t="shared" si="19"/>
        <v>111696</v>
      </c>
      <c r="AF99" s="80">
        <f t="shared" si="19"/>
        <v>22978</v>
      </c>
      <c r="AG99" s="80">
        <f t="shared" si="19"/>
        <v>12410</v>
      </c>
      <c r="AH99" s="87">
        <f t="shared" si="17"/>
        <v>3278.1640000000002</v>
      </c>
    </row>
    <row r="100" spans="1:36">
      <c r="A100" s="65">
        <f t="shared" si="14"/>
        <v>1929</v>
      </c>
      <c r="B100" s="84">
        <v>10532</v>
      </c>
      <c r="C100" s="77">
        <f t="shared" si="15"/>
        <v>188.65591397849462</v>
      </c>
      <c r="D100" s="78">
        <v>11.6</v>
      </c>
      <c r="E100" s="65">
        <v>28</v>
      </c>
      <c r="F100" s="85">
        <v>2006</v>
      </c>
      <c r="G100" s="80">
        <f t="shared" si="12"/>
        <v>230.82701612903224</v>
      </c>
      <c r="H100" s="80">
        <f t="shared" si="18"/>
        <v>568.38069444444432</v>
      </c>
      <c r="I100" s="80">
        <f t="shared" si="18"/>
        <v>14294.539919354838</v>
      </c>
      <c r="J100" s="80">
        <f t="shared" si="18"/>
        <v>10096.083870967743</v>
      </c>
      <c r="K100" s="80">
        <f t="shared" si="18"/>
        <v>8713.6745535714272</v>
      </c>
      <c r="L100" s="80">
        <f t="shared" si="18"/>
        <v>10689.73198924731</v>
      </c>
      <c r="M100" s="80">
        <f t="shared" si="18"/>
        <v>21077.947916666668</v>
      </c>
      <c r="N100" s="80">
        <f t="shared" si="18"/>
        <v>14881.585080645164</v>
      </c>
      <c r="O100" s="80">
        <f t="shared" si="18"/>
        <v>6128.7508333333335</v>
      </c>
      <c r="P100" s="80">
        <f t="shared" si="18"/>
        <v>1438.3875</v>
      </c>
      <c r="Q100" s="80">
        <f t="shared" si="18"/>
        <v>406.42338709677421</v>
      </c>
      <c r="R100" s="80">
        <f t="shared" si="18"/>
        <v>215.76652777777778</v>
      </c>
      <c r="S100" s="86">
        <f t="shared" si="16"/>
        <v>5349.1699999999992</v>
      </c>
      <c r="U100" s="85">
        <v>2006</v>
      </c>
      <c r="V100" s="80">
        <f t="shared" si="13"/>
        <v>14193</v>
      </c>
      <c r="W100" s="80">
        <f t="shared" si="19"/>
        <v>33821</v>
      </c>
      <c r="X100" s="80">
        <f t="shared" si="19"/>
        <v>878937</v>
      </c>
      <c r="Y100" s="80">
        <f t="shared" si="19"/>
        <v>620784</v>
      </c>
      <c r="Z100" s="80">
        <f t="shared" si="19"/>
        <v>483933</v>
      </c>
      <c r="AA100" s="80">
        <f t="shared" si="19"/>
        <v>657286</v>
      </c>
      <c r="AB100" s="80">
        <f t="shared" si="19"/>
        <v>1254225</v>
      </c>
      <c r="AC100" s="80">
        <f t="shared" si="19"/>
        <v>915033</v>
      </c>
      <c r="AD100" s="80">
        <f t="shared" si="19"/>
        <v>364686</v>
      </c>
      <c r="AE100" s="80">
        <f t="shared" si="19"/>
        <v>88443</v>
      </c>
      <c r="AF100" s="80">
        <f t="shared" si="19"/>
        <v>24990</v>
      </c>
      <c r="AG100" s="80">
        <f t="shared" si="19"/>
        <v>12839</v>
      </c>
      <c r="AH100" s="87">
        <f t="shared" si="17"/>
        <v>5349.17</v>
      </c>
    </row>
    <row r="101" spans="1:36">
      <c r="A101" s="65">
        <f t="shared" si="14"/>
        <v>1929</v>
      </c>
      <c r="B101" s="84">
        <v>10562</v>
      </c>
      <c r="C101" s="77">
        <f t="shared" si="15"/>
        <v>462.15277777777777</v>
      </c>
      <c r="D101" s="78">
        <v>27.5</v>
      </c>
      <c r="E101" s="65">
        <v>28</v>
      </c>
      <c r="F101" s="85">
        <v>2007</v>
      </c>
      <c r="G101" s="80">
        <f t="shared" si="12"/>
        <v>0</v>
      </c>
      <c r="H101" s="80">
        <f t="shared" si="18"/>
        <v>783.22291666666649</v>
      </c>
      <c r="I101" s="80">
        <f t="shared" si="18"/>
        <v>1634.3944892473119</v>
      </c>
      <c r="J101" s="80">
        <f t="shared" si="18"/>
        <v>1384.2790322580645</v>
      </c>
      <c r="K101" s="80">
        <f t="shared" si="18"/>
        <v>4627.7818452380952</v>
      </c>
      <c r="L101" s="80">
        <f t="shared" si="18"/>
        <v>4580.3379032258072</v>
      </c>
      <c r="M101" s="80">
        <f t="shared" si="18"/>
        <v>4214.6484722222212</v>
      </c>
      <c r="N101" s="80">
        <f t="shared" si="18"/>
        <v>3628.6013440860215</v>
      </c>
      <c r="O101" s="80">
        <f t="shared" si="18"/>
        <v>769.81208333333336</v>
      </c>
      <c r="P101" s="80">
        <f t="shared" si="18"/>
        <v>47.830779569892471</v>
      </c>
      <c r="Q101" s="80">
        <f t="shared" si="18"/>
        <v>3.838172043010752</v>
      </c>
      <c r="R101" s="80">
        <f t="shared" si="18"/>
        <v>73.541111111111107</v>
      </c>
      <c r="S101" s="86">
        <f t="shared" si="16"/>
        <v>1298.1269999999997</v>
      </c>
      <c r="U101" s="85">
        <v>2007</v>
      </c>
      <c r="V101" s="80">
        <f t="shared" si="13"/>
        <v>0</v>
      </c>
      <c r="W101" s="80">
        <f t="shared" si="19"/>
        <v>46605</v>
      </c>
      <c r="X101" s="80">
        <f t="shared" si="19"/>
        <v>100495</v>
      </c>
      <c r="Y101" s="80">
        <f t="shared" si="19"/>
        <v>85116</v>
      </c>
      <c r="Z101" s="80">
        <f t="shared" si="19"/>
        <v>257014</v>
      </c>
      <c r="AA101" s="80">
        <f t="shared" si="19"/>
        <v>281634</v>
      </c>
      <c r="AB101" s="80">
        <f t="shared" si="19"/>
        <v>250789</v>
      </c>
      <c r="AC101" s="80">
        <f t="shared" si="19"/>
        <v>223114</v>
      </c>
      <c r="AD101" s="80">
        <f t="shared" si="19"/>
        <v>45807</v>
      </c>
      <c r="AE101" s="80">
        <f t="shared" si="19"/>
        <v>2941</v>
      </c>
      <c r="AF101" s="80">
        <f t="shared" si="19"/>
        <v>236</v>
      </c>
      <c r="AG101" s="80">
        <f t="shared" si="19"/>
        <v>4376</v>
      </c>
      <c r="AH101" s="87">
        <f t="shared" si="17"/>
        <v>1298.127</v>
      </c>
    </row>
    <row r="102" spans="1:36">
      <c r="A102" s="65">
        <f t="shared" si="14"/>
        <v>1929</v>
      </c>
      <c r="B102" s="84">
        <v>10593</v>
      </c>
      <c r="C102" s="77">
        <f t="shared" si="15"/>
        <v>622.88978494623655</v>
      </c>
      <c r="D102" s="78">
        <v>38.299999999999997</v>
      </c>
      <c r="E102" s="65">
        <v>29</v>
      </c>
      <c r="F102" s="85">
        <v>2008</v>
      </c>
      <c r="G102" s="80">
        <f t="shared" si="12"/>
        <v>275.27499999999998</v>
      </c>
      <c r="H102" s="80">
        <f t="shared" si="18"/>
        <v>254.63777777777781</v>
      </c>
      <c r="I102" s="80">
        <f t="shared" si="18"/>
        <v>761.86088709677415</v>
      </c>
      <c r="J102" s="80">
        <f t="shared" si="18"/>
        <v>1951.9706989247311</v>
      </c>
      <c r="K102" s="80">
        <f t="shared" si="18"/>
        <v>2384.9343390804593</v>
      </c>
      <c r="L102" s="80">
        <f t="shared" si="18"/>
        <v>3009.4196236559142</v>
      </c>
      <c r="M102" s="80">
        <f t="shared" si="18"/>
        <v>4227.2358333333332</v>
      </c>
      <c r="N102" s="80">
        <f t="shared" si="18"/>
        <v>5291.7495967741943</v>
      </c>
      <c r="O102" s="80">
        <f t="shared" si="18"/>
        <v>1439.4126388888888</v>
      </c>
      <c r="P102" s="80">
        <f t="shared" si="18"/>
        <v>190.62379032258065</v>
      </c>
      <c r="Q102" s="80">
        <f t="shared" si="18"/>
        <v>0</v>
      </c>
      <c r="R102" s="80">
        <f t="shared" si="18"/>
        <v>0</v>
      </c>
      <c r="S102" s="86">
        <f t="shared" si="16"/>
        <v>1195.4570000000003</v>
      </c>
      <c r="U102" s="85">
        <v>2008</v>
      </c>
      <c r="V102" s="80">
        <f t="shared" si="13"/>
        <v>16926</v>
      </c>
      <c r="W102" s="80">
        <f t="shared" si="19"/>
        <v>15152</v>
      </c>
      <c r="X102" s="80">
        <f t="shared" si="19"/>
        <v>46845</v>
      </c>
      <c r="Y102" s="80">
        <f t="shared" si="19"/>
        <v>120022</v>
      </c>
      <c r="Z102" s="80">
        <f t="shared" si="19"/>
        <v>137183</v>
      </c>
      <c r="AA102" s="80">
        <f t="shared" si="19"/>
        <v>185042</v>
      </c>
      <c r="AB102" s="80">
        <f t="shared" si="19"/>
        <v>251538</v>
      </c>
      <c r="AC102" s="80">
        <f t="shared" si="19"/>
        <v>325377</v>
      </c>
      <c r="AD102" s="80">
        <f t="shared" si="19"/>
        <v>85651</v>
      </c>
      <c r="AE102" s="80">
        <f t="shared" si="19"/>
        <v>11721</v>
      </c>
      <c r="AF102" s="80">
        <f t="shared" si="19"/>
        <v>0</v>
      </c>
      <c r="AG102" s="80">
        <f t="shared" si="19"/>
        <v>0</v>
      </c>
      <c r="AH102" s="87">
        <f t="shared" si="17"/>
        <v>1195.4570000000001</v>
      </c>
    </row>
    <row r="103" spans="1:36">
      <c r="A103" s="65">
        <f t="shared" si="14"/>
        <v>1929</v>
      </c>
      <c r="B103" s="84">
        <v>10624</v>
      </c>
      <c r="C103" s="77">
        <f t="shared" si="15"/>
        <v>678.18548387096769</v>
      </c>
      <c r="D103" s="78">
        <v>41.7</v>
      </c>
      <c r="E103" s="130">
        <v>28</v>
      </c>
      <c r="F103" s="131">
        <v>2009</v>
      </c>
      <c r="G103" s="80">
        <f t="shared" si="12"/>
        <v>91.888440860215056</v>
      </c>
      <c r="H103" s="80">
        <f t="shared" si="18"/>
        <v>752.13263888888889</v>
      </c>
      <c r="I103" s="80">
        <f t="shared" si="18"/>
        <v>571.57862903225816</v>
      </c>
      <c r="J103" s="80">
        <f t="shared" si="18"/>
        <v>1660.2533602150538</v>
      </c>
      <c r="K103" s="80">
        <f t="shared" si="18"/>
        <v>4315.4145833333323</v>
      </c>
      <c r="L103" s="80">
        <f t="shared" si="18"/>
        <v>7297.7149193548385</v>
      </c>
      <c r="M103" s="80">
        <f t="shared" si="18"/>
        <v>5581.6123611111107</v>
      </c>
      <c r="N103" s="80">
        <f t="shared" si="18"/>
        <v>9861.9716397849479</v>
      </c>
      <c r="O103" s="80">
        <f t="shared" si="18"/>
        <v>1803.3873611111112</v>
      </c>
      <c r="P103" s="80">
        <f t="shared" si="18"/>
        <v>365.92741935483872</v>
      </c>
      <c r="Q103" s="80">
        <f t="shared" si="18"/>
        <v>56.043817204301078</v>
      </c>
      <c r="R103" s="80">
        <f t="shared" si="18"/>
        <v>83.523611111111094</v>
      </c>
      <c r="S103" s="132">
        <f t="shared" si="16"/>
        <v>1952.7630000000004</v>
      </c>
      <c r="T103" s="133"/>
      <c r="U103" s="131">
        <v>2009</v>
      </c>
      <c r="V103" s="80">
        <f t="shared" si="13"/>
        <v>5650</v>
      </c>
      <c r="W103" s="80">
        <f t="shared" si="19"/>
        <v>44755</v>
      </c>
      <c r="X103" s="80">
        <f t="shared" si="19"/>
        <v>35145</v>
      </c>
      <c r="Y103" s="80">
        <f t="shared" si="19"/>
        <v>102085</v>
      </c>
      <c r="Z103" s="80">
        <f t="shared" si="19"/>
        <v>239666</v>
      </c>
      <c r="AA103" s="80">
        <f t="shared" si="19"/>
        <v>448719</v>
      </c>
      <c r="AB103" s="80">
        <f t="shared" si="19"/>
        <v>332129</v>
      </c>
      <c r="AC103" s="80">
        <f t="shared" si="19"/>
        <v>606389</v>
      </c>
      <c r="AD103" s="80">
        <f t="shared" si="19"/>
        <v>107309</v>
      </c>
      <c r="AE103" s="80">
        <f t="shared" si="19"/>
        <v>22500</v>
      </c>
      <c r="AF103" s="80">
        <f t="shared" si="19"/>
        <v>3446</v>
      </c>
      <c r="AG103" s="80">
        <f t="shared" si="19"/>
        <v>4970</v>
      </c>
      <c r="AH103" s="134">
        <f t="shared" si="17"/>
        <v>1952.7629999999999</v>
      </c>
    </row>
    <row r="104" spans="1:36">
      <c r="A104" s="65">
        <f t="shared" si="14"/>
        <v>1929</v>
      </c>
      <c r="B104" s="84">
        <v>10652</v>
      </c>
      <c r="C104" s="77">
        <f t="shared" si="15"/>
        <v>1778.9880952380952</v>
      </c>
      <c r="D104" s="78">
        <v>98.8</v>
      </c>
      <c r="E104" s="130">
        <v>28</v>
      </c>
      <c r="F104" s="131">
        <v>2010</v>
      </c>
      <c r="G104" s="80">
        <f t="shared" si="12"/>
        <v>392.0790322580645</v>
      </c>
      <c r="H104" s="80">
        <f t="shared" si="18"/>
        <v>179.43291666666667</v>
      </c>
      <c r="I104" s="80">
        <f t="shared" si="18"/>
        <v>865.03615591397852</v>
      </c>
      <c r="J104" s="80">
        <f t="shared" si="18"/>
        <v>2338.0322580645161</v>
      </c>
      <c r="K104" s="80">
        <f t="shared" si="18"/>
        <v>2890.6215773809522</v>
      </c>
      <c r="L104" s="80">
        <f t="shared" si="18"/>
        <v>4133.7926075268815</v>
      </c>
      <c r="M104" s="80">
        <f t="shared" si="18"/>
        <v>6770.3197222222225</v>
      </c>
      <c r="N104" s="80">
        <f t="shared" si="18"/>
        <v>8471.0083333333332</v>
      </c>
      <c r="O104" s="80">
        <f t="shared" si="18"/>
        <v>9025.6756944444478</v>
      </c>
      <c r="P104" s="80">
        <f t="shared" si="18"/>
        <v>1264.2873655913979</v>
      </c>
      <c r="Q104" s="80">
        <f t="shared" si="18"/>
        <v>204.36639784946237</v>
      </c>
      <c r="R104" s="80">
        <f t="shared" si="18"/>
        <v>127.35250000000002</v>
      </c>
      <c r="S104" s="132">
        <f t="shared" si="16"/>
        <v>2205.1190000000006</v>
      </c>
      <c r="T104" s="133"/>
      <c r="U104" s="131">
        <v>2010</v>
      </c>
      <c r="V104" s="80">
        <f t="shared" si="13"/>
        <v>24108</v>
      </c>
      <c r="W104" s="80">
        <f t="shared" si="19"/>
        <v>10677</v>
      </c>
      <c r="X104" s="80">
        <f t="shared" si="19"/>
        <v>53189</v>
      </c>
      <c r="Y104" s="80">
        <f t="shared" si="19"/>
        <v>143760</v>
      </c>
      <c r="Z104" s="80">
        <f t="shared" si="19"/>
        <v>160537</v>
      </c>
      <c r="AA104" s="80">
        <f t="shared" si="19"/>
        <v>254177</v>
      </c>
      <c r="AB104" s="80">
        <f t="shared" si="19"/>
        <v>402862</v>
      </c>
      <c r="AC104" s="80">
        <f t="shared" si="19"/>
        <v>520861.99999999994</v>
      </c>
      <c r="AD104" s="80">
        <f t="shared" si="19"/>
        <v>537065</v>
      </c>
      <c r="AE104" s="80">
        <f t="shared" si="19"/>
        <v>77738</v>
      </c>
      <c r="AF104" s="80">
        <f t="shared" si="19"/>
        <v>12566</v>
      </c>
      <c r="AG104" s="80">
        <f t="shared" si="19"/>
        <v>7578</v>
      </c>
      <c r="AH104" s="134">
        <f t="shared" si="17"/>
        <v>2205.1190000000001</v>
      </c>
    </row>
    <row r="105" spans="1:36">
      <c r="A105" s="65">
        <f t="shared" si="14"/>
        <v>1929</v>
      </c>
      <c r="B105" s="84">
        <v>10683</v>
      </c>
      <c r="C105" s="77">
        <f t="shared" si="15"/>
        <v>2410.2419354838707</v>
      </c>
      <c r="D105" s="78">
        <v>148.19999999999999</v>
      </c>
      <c r="E105" s="130">
        <v>28</v>
      </c>
      <c r="F105" s="131">
        <v>2011</v>
      </c>
      <c r="G105" s="80">
        <f t="shared" si="12"/>
        <v>1695.3336021505379</v>
      </c>
      <c r="H105" s="80">
        <f t="shared" si="18"/>
        <v>1739.8623611111107</v>
      </c>
      <c r="I105" s="80">
        <f t="shared" si="18"/>
        <v>11059.383736559139</v>
      </c>
      <c r="J105" s="80">
        <f t="shared" si="18"/>
        <v>4387.3559139784938</v>
      </c>
      <c r="K105" s="80">
        <f t="shared" si="18"/>
        <v>4242.9226190476184</v>
      </c>
      <c r="L105" s="80">
        <f t="shared" si="18"/>
        <v>14373.547715053761</v>
      </c>
      <c r="M105" s="80">
        <f t="shared" si="18"/>
        <v>12338.991805555554</v>
      </c>
      <c r="N105" s="80">
        <f t="shared" si="18"/>
        <v>11119.558467741939</v>
      </c>
      <c r="O105" s="80">
        <f t="shared" si="18"/>
        <v>12822.033888888891</v>
      </c>
      <c r="P105" s="80">
        <f t="shared" si="18"/>
        <v>5035.3889784946241</v>
      </c>
      <c r="Q105" s="80">
        <f t="shared" si="18"/>
        <v>799.33185483870966</v>
      </c>
      <c r="R105" s="80">
        <f t="shared" si="18"/>
        <v>419.55069444444456</v>
      </c>
      <c r="S105" s="132">
        <f t="shared" si="16"/>
        <v>4841.6170000000002</v>
      </c>
      <c r="T105" s="133"/>
      <c r="U105" s="131">
        <v>2011</v>
      </c>
      <c r="V105" s="80">
        <f t="shared" si="13"/>
        <v>104242</v>
      </c>
      <c r="W105" s="80">
        <f t="shared" si="19"/>
        <v>103529</v>
      </c>
      <c r="X105" s="80">
        <f t="shared" si="19"/>
        <v>680015</v>
      </c>
      <c r="Y105" s="80">
        <f t="shared" si="19"/>
        <v>269768</v>
      </c>
      <c r="Z105" s="80">
        <f t="shared" si="19"/>
        <v>235640</v>
      </c>
      <c r="AA105" s="80">
        <f t="shared" si="19"/>
        <v>883795</v>
      </c>
      <c r="AB105" s="80">
        <f t="shared" si="19"/>
        <v>734221</v>
      </c>
      <c r="AC105" s="80">
        <f t="shared" si="19"/>
        <v>683715</v>
      </c>
      <c r="AD105" s="80">
        <f t="shared" si="19"/>
        <v>762964</v>
      </c>
      <c r="AE105" s="80">
        <f t="shared" si="19"/>
        <v>309614</v>
      </c>
      <c r="AF105" s="80">
        <f t="shared" si="19"/>
        <v>49149</v>
      </c>
      <c r="AG105" s="80">
        <f t="shared" si="19"/>
        <v>24965</v>
      </c>
      <c r="AH105" s="134">
        <f t="shared" si="17"/>
        <v>4841.6170000000002</v>
      </c>
    </row>
    <row r="106" spans="1:36">
      <c r="A106" s="65">
        <f t="shared" si="14"/>
        <v>1929</v>
      </c>
      <c r="B106" s="84">
        <v>10713</v>
      </c>
      <c r="C106" s="77">
        <f t="shared" si="15"/>
        <v>3545.9722222222222</v>
      </c>
      <c r="D106" s="78">
        <v>211</v>
      </c>
      <c r="E106" s="130">
        <v>29</v>
      </c>
      <c r="F106" s="131">
        <v>2012</v>
      </c>
      <c r="G106" s="80">
        <f t="shared" si="12"/>
        <v>750.54153225806454</v>
      </c>
      <c r="H106" s="80">
        <f t="shared" si="18"/>
        <v>406.30791666666664</v>
      </c>
      <c r="I106" s="80">
        <f t="shared" si="18"/>
        <v>369.94448924731188</v>
      </c>
      <c r="J106" s="80">
        <f t="shared" si="18"/>
        <v>1627.1735215053768</v>
      </c>
      <c r="K106" s="80">
        <f t="shared" si="18"/>
        <v>1110.905172413793</v>
      </c>
      <c r="L106" s="80">
        <f t="shared" si="18"/>
        <v>7003.2327956989247</v>
      </c>
      <c r="M106" s="80">
        <f t="shared" si="18"/>
        <v>9434.134722222223</v>
      </c>
      <c r="N106" s="80">
        <f t="shared" si="18"/>
        <v>4754.5844086021507</v>
      </c>
      <c r="O106" s="80">
        <f t="shared" si="18"/>
        <v>1332.4452777777781</v>
      </c>
      <c r="P106" s="80">
        <f t="shared" si="18"/>
        <v>322.52029569892471</v>
      </c>
      <c r="Q106" s="80">
        <f t="shared" si="18"/>
        <v>108.63978494623656</v>
      </c>
      <c r="R106" s="80">
        <f t="shared" si="18"/>
        <v>0</v>
      </c>
      <c r="S106" s="132">
        <f t="shared" si="16"/>
        <v>1647.1510000000003</v>
      </c>
      <c r="T106" s="133"/>
      <c r="U106" s="131">
        <v>2012</v>
      </c>
      <c r="V106" s="80">
        <f t="shared" si="13"/>
        <v>46149</v>
      </c>
      <c r="W106" s="80">
        <f t="shared" si="19"/>
        <v>24177</v>
      </c>
      <c r="X106" s="80">
        <f t="shared" si="19"/>
        <v>22747</v>
      </c>
      <c r="Y106" s="80">
        <f t="shared" si="19"/>
        <v>100051</v>
      </c>
      <c r="Z106" s="80">
        <f t="shared" si="19"/>
        <v>63900</v>
      </c>
      <c r="AA106" s="80">
        <f t="shared" si="19"/>
        <v>430612</v>
      </c>
      <c r="AB106" s="80">
        <f t="shared" si="19"/>
        <v>561370</v>
      </c>
      <c r="AC106" s="80">
        <f t="shared" si="19"/>
        <v>292348</v>
      </c>
      <c r="AD106" s="80">
        <f t="shared" si="19"/>
        <v>79286</v>
      </c>
      <c r="AE106" s="80">
        <f t="shared" si="19"/>
        <v>19831</v>
      </c>
      <c r="AF106" s="80">
        <f t="shared" si="19"/>
        <v>6680</v>
      </c>
      <c r="AG106" s="80">
        <f t="shared" si="19"/>
        <v>0</v>
      </c>
      <c r="AH106" s="134">
        <f t="shared" si="17"/>
        <v>1647.1510000000001</v>
      </c>
    </row>
    <row r="107" spans="1:36">
      <c r="A107" s="65">
        <f t="shared" si="14"/>
        <v>1929</v>
      </c>
      <c r="B107" s="84">
        <v>10744</v>
      </c>
      <c r="C107" s="77">
        <f t="shared" si="15"/>
        <v>5815.8064516129034</v>
      </c>
      <c r="D107" s="78">
        <v>357.6</v>
      </c>
      <c r="E107" s="130">
        <v>28</v>
      </c>
      <c r="F107" s="131">
        <v>2013</v>
      </c>
      <c r="G107" s="80">
        <f t="shared" si="12"/>
        <v>306.58212365591396</v>
      </c>
      <c r="H107" s="80">
        <f t="shared" si="18"/>
        <v>2245.0373611111113</v>
      </c>
      <c r="I107" s="80">
        <f t="shared" si="18"/>
        <v>8870.2270161290326</v>
      </c>
      <c r="J107" s="80">
        <f t="shared" si="18"/>
        <v>2534.4295698924734</v>
      </c>
      <c r="K107" s="80">
        <f t="shared" si="18"/>
        <v>1966.3220238095239</v>
      </c>
      <c r="L107" s="80">
        <f t="shared" si="18"/>
        <v>3536.3713709677413</v>
      </c>
      <c r="M107" s="80">
        <f t="shared" si="18"/>
        <v>4041.7024999999994</v>
      </c>
      <c r="N107" s="80">
        <f t="shared" si="18"/>
        <v>2525.5985215053765</v>
      </c>
      <c r="O107" s="80">
        <f t="shared" si="18"/>
        <v>1108.51125</v>
      </c>
      <c r="P107" s="80">
        <f t="shared" si="18"/>
        <v>238.53588709677419</v>
      </c>
      <c r="Q107" s="80">
        <f t="shared" si="18"/>
        <v>120.5608870967742</v>
      </c>
      <c r="R107" s="80">
        <f t="shared" si="18"/>
        <v>100.56444444444445</v>
      </c>
      <c r="S107" s="132">
        <f t="shared" si="16"/>
        <v>1670.1479999999999</v>
      </c>
      <c r="T107" s="133"/>
      <c r="U107" s="131">
        <v>2013</v>
      </c>
      <c r="V107" s="80">
        <f t="shared" si="13"/>
        <v>18851</v>
      </c>
      <c r="W107" s="80">
        <f t="shared" si="19"/>
        <v>133589</v>
      </c>
      <c r="X107" s="80">
        <f t="shared" si="19"/>
        <v>545409</v>
      </c>
      <c r="Y107" s="80">
        <f t="shared" si="19"/>
        <v>155836</v>
      </c>
      <c r="Z107" s="80">
        <f t="shared" si="19"/>
        <v>109204</v>
      </c>
      <c r="AA107" s="80">
        <f t="shared" si="19"/>
        <v>217443</v>
      </c>
      <c r="AB107" s="80">
        <f t="shared" si="19"/>
        <v>240498</v>
      </c>
      <c r="AC107" s="80">
        <f t="shared" si="19"/>
        <v>155293</v>
      </c>
      <c r="AD107" s="80">
        <f t="shared" si="19"/>
        <v>65961</v>
      </c>
      <c r="AE107" s="80">
        <f t="shared" si="19"/>
        <v>14667</v>
      </c>
      <c r="AF107" s="80">
        <f t="shared" si="19"/>
        <v>7413</v>
      </c>
      <c r="AG107" s="80">
        <f t="shared" si="19"/>
        <v>5984</v>
      </c>
      <c r="AH107" s="134">
        <f t="shared" si="17"/>
        <v>1670.1479999999999</v>
      </c>
    </row>
    <row r="108" spans="1:36">
      <c r="A108" s="65">
        <f t="shared" si="14"/>
        <v>1929</v>
      </c>
      <c r="B108" s="84">
        <v>10774</v>
      </c>
      <c r="C108" s="77">
        <f t="shared" si="15"/>
        <v>3019.9583333333335</v>
      </c>
      <c r="D108" s="78">
        <v>179.7</v>
      </c>
      <c r="E108" s="130">
        <v>28</v>
      </c>
      <c r="F108" s="131">
        <v>2014</v>
      </c>
      <c r="G108" s="80">
        <f t="shared" si="12"/>
        <v>0</v>
      </c>
      <c r="H108" s="80">
        <f t="shared" si="18"/>
        <v>110.66458333333335</v>
      </c>
      <c r="I108" s="80">
        <f t="shared" si="18"/>
        <v>220.89005376344085</v>
      </c>
      <c r="J108" s="80">
        <f t="shared" si="18"/>
        <v>280.41424731182798</v>
      </c>
      <c r="K108" s="80">
        <f t="shared" si="18"/>
        <v>4158.8348214285725</v>
      </c>
      <c r="L108" s="80">
        <f t="shared" si="18"/>
        <v>3734.8178763440869</v>
      </c>
      <c r="M108" s="80">
        <f t="shared" si="18"/>
        <v>3889.0408333333326</v>
      </c>
      <c r="N108" s="80">
        <f t="shared" si="18"/>
        <v>2308.0424731182798</v>
      </c>
      <c r="O108" s="80">
        <f t="shared" si="18"/>
        <v>477.44583333333327</v>
      </c>
      <c r="P108" s="80">
        <f t="shared" si="18"/>
        <v>70.209274193548382</v>
      </c>
      <c r="Q108" s="80">
        <f t="shared" si="18"/>
        <v>88.408064516129031</v>
      </c>
      <c r="R108" s="80">
        <f t="shared" si="18"/>
        <v>135.67125000000001</v>
      </c>
      <c r="S108" s="132">
        <f t="shared" si="16"/>
        <v>917.59</v>
      </c>
      <c r="T108" s="133"/>
      <c r="U108" s="131">
        <v>2014</v>
      </c>
      <c r="V108" s="80">
        <f t="shared" si="13"/>
        <v>0</v>
      </c>
      <c r="W108" s="80">
        <f t="shared" si="19"/>
        <v>6585</v>
      </c>
      <c r="X108" s="80">
        <f t="shared" si="19"/>
        <v>13582</v>
      </c>
      <c r="Y108" s="80">
        <f t="shared" si="19"/>
        <v>17242</v>
      </c>
      <c r="Z108" s="80">
        <f t="shared" si="19"/>
        <v>230970</v>
      </c>
      <c r="AA108" s="80">
        <f t="shared" si="19"/>
        <v>229645</v>
      </c>
      <c r="AB108" s="80">
        <f t="shared" si="19"/>
        <v>231414</v>
      </c>
      <c r="AC108" s="80">
        <f t="shared" si="19"/>
        <v>141916</v>
      </c>
      <c r="AD108" s="80">
        <f t="shared" si="19"/>
        <v>28410</v>
      </c>
      <c r="AE108" s="80">
        <f t="shared" si="19"/>
        <v>4317</v>
      </c>
      <c r="AF108" s="80">
        <f t="shared" si="19"/>
        <v>5436</v>
      </c>
      <c r="AG108" s="80">
        <f t="shared" si="19"/>
        <v>8073</v>
      </c>
      <c r="AH108" s="134">
        <f t="shared" si="17"/>
        <v>917.59</v>
      </c>
    </row>
    <row r="109" spans="1:36">
      <c r="A109" s="65">
        <f t="shared" si="14"/>
        <v>1929</v>
      </c>
      <c r="B109" s="84">
        <v>10805</v>
      </c>
      <c r="C109" s="77">
        <f t="shared" si="15"/>
        <v>494.40860215053766</v>
      </c>
      <c r="D109" s="78">
        <v>30.4</v>
      </c>
      <c r="E109" s="130">
        <v>28</v>
      </c>
      <c r="F109" s="358">
        <v>2015</v>
      </c>
      <c r="G109" s="80">
        <f t="shared" si="12"/>
        <v>128.66008064516129</v>
      </c>
      <c r="H109" s="80">
        <f t="shared" si="18"/>
        <v>477.02569444444447</v>
      </c>
      <c r="I109" s="80">
        <f t="shared" si="18"/>
        <v>3638.5057795698926</v>
      </c>
      <c r="J109" s="80">
        <f t="shared" si="18"/>
        <v>1043.2509408602152</v>
      </c>
      <c r="K109" s="80">
        <f t="shared" si="18"/>
        <v>4350.4541666666664</v>
      </c>
      <c r="L109" s="80">
        <f t="shared" si="18"/>
        <v>1372.5043010752686</v>
      </c>
      <c r="M109" s="80">
        <f t="shared" si="18"/>
        <v>1298.817361111111</v>
      </c>
      <c r="N109" s="80">
        <f t="shared" si="18"/>
        <v>1306.9951612903226</v>
      </c>
      <c r="O109" s="80">
        <f t="shared" si="18"/>
        <v>462.22000000000008</v>
      </c>
      <c r="P109" s="80">
        <f t="shared" si="18"/>
        <v>69.135887096774198</v>
      </c>
      <c r="Q109" s="80">
        <f t="shared" si="18"/>
        <v>56.369086021505389</v>
      </c>
      <c r="R109" s="80">
        <f t="shared" si="18"/>
        <v>0</v>
      </c>
      <c r="S109" s="359">
        <f t="shared" si="16"/>
        <v>843.03999999999985</v>
      </c>
      <c r="U109" s="358">
        <v>2015</v>
      </c>
      <c r="V109" s="80">
        <f t="shared" si="13"/>
        <v>7911</v>
      </c>
      <c r="W109" s="80">
        <f t="shared" si="19"/>
        <v>28385</v>
      </c>
      <c r="X109" s="80">
        <f t="shared" si="19"/>
        <v>223723</v>
      </c>
      <c r="Y109" s="80">
        <f t="shared" si="19"/>
        <v>64147.000000000007</v>
      </c>
      <c r="Z109" s="80">
        <f t="shared" si="19"/>
        <v>241612</v>
      </c>
      <c r="AA109" s="80">
        <f t="shared" si="19"/>
        <v>84392</v>
      </c>
      <c r="AB109" s="80">
        <f t="shared" si="19"/>
        <v>77285</v>
      </c>
      <c r="AC109" s="80">
        <f t="shared" si="19"/>
        <v>80364</v>
      </c>
      <c r="AD109" s="80">
        <f t="shared" si="19"/>
        <v>27504</v>
      </c>
      <c r="AE109" s="80">
        <f t="shared" si="19"/>
        <v>4251</v>
      </c>
      <c r="AF109" s="80">
        <f t="shared" si="19"/>
        <v>3466</v>
      </c>
      <c r="AG109" s="80">
        <f t="shared" si="19"/>
        <v>0</v>
      </c>
      <c r="AH109" s="360">
        <f t="shared" si="17"/>
        <v>843.04</v>
      </c>
    </row>
    <row r="110" spans="1:36">
      <c r="A110" s="65">
        <f t="shared" si="14"/>
        <v>1929</v>
      </c>
      <c r="B110" s="84">
        <v>10836</v>
      </c>
      <c r="C110" s="77">
        <f t="shared" si="15"/>
        <v>26.021505376344088</v>
      </c>
      <c r="D110" s="78">
        <v>1.6</v>
      </c>
      <c r="E110" s="130">
        <v>29</v>
      </c>
      <c r="F110" s="361">
        <v>2016</v>
      </c>
      <c r="G110" s="80">
        <f t="shared" si="12"/>
        <v>47.798252688172042</v>
      </c>
      <c r="H110" s="80">
        <f t="shared" si="18"/>
        <v>337.90930555555553</v>
      </c>
      <c r="I110" s="80">
        <f t="shared" si="18"/>
        <v>2732.7947580645159</v>
      </c>
      <c r="J110" s="80">
        <f t="shared" si="18"/>
        <v>6413.0487903225803</v>
      </c>
      <c r="K110" s="80">
        <f t="shared" si="18"/>
        <v>5056.4265804597699</v>
      </c>
      <c r="L110" s="80">
        <f t="shared" si="18"/>
        <v>13112.61061827957</v>
      </c>
      <c r="M110" s="80">
        <f t="shared" si="18"/>
        <v>7087.9111111111097</v>
      </c>
      <c r="N110" s="80">
        <f t="shared" si="18"/>
        <v>5452.7251344086026</v>
      </c>
      <c r="O110" s="80">
        <f t="shared" si="18"/>
        <v>2218.2493055555556</v>
      </c>
      <c r="P110" s="80">
        <f t="shared" si="18"/>
        <v>393.08736559139794</v>
      </c>
      <c r="Q110" s="80">
        <f t="shared" si="18"/>
        <v>20.524462365591397</v>
      </c>
      <c r="R110" s="80">
        <f t="shared" si="18"/>
        <v>45.274166666666659</v>
      </c>
      <c r="S110" s="359">
        <f t="shared" si="16"/>
        <v>2599.6700000000005</v>
      </c>
      <c r="U110" s="362">
        <v>2016</v>
      </c>
      <c r="V110" s="80">
        <f t="shared" si="13"/>
        <v>2939</v>
      </c>
      <c r="W110" s="80">
        <f t="shared" si="19"/>
        <v>20107</v>
      </c>
      <c r="X110" s="80">
        <f t="shared" si="19"/>
        <v>168033</v>
      </c>
      <c r="Y110" s="80">
        <f t="shared" si="19"/>
        <v>394323</v>
      </c>
      <c r="Z110" s="80">
        <f t="shared" si="19"/>
        <v>290849</v>
      </c>
      <c r="AA110" s="80">
        <f t="shared" si="19"/>
        <v>806263</v>
      </c>
      <c r="AB110" s="80">
        <f t="shared" si="19"/>
        <v>421760</v>
      </c>
      <c r="AC110" s="80">
        <f t="shared" si="19"/>
        <v>335275</v>
      </c>
      <c r="AD110" s="80">
        <f t="shared" si="19"/>
        <v>131995</v>
      </c>
      <c r="AE110" s="80">
        <f t="shared" si="19"/>
        <v>24170</v>
      </c>
      <c r="AF110" s="80">
        <f t="shared" si="19"/>
        <v>1262</v>
      </c>
      <c r="AG110" s="363">
        <f t="shared" si="19"/>
        <v>2694</v>
      </c>
      <c r="AH110" s="364">
        <f t="shared" si="17"/>
        <v>2599.67</v>
      </c>
    </row>
    <row r="111" spans="1:36">
      <c r="A111" s="65">
        <f t="shared" si="14"/>
        <v>1929</v>
      </c>
      <c r="B111" s="84">
        <v>10866</v>
      </c>
      <c r="C111" s="77">
        <f t="shared" si="15"/>
        <v>16.805555555555557</v>
      </c>
      <c r="D111" s="78">
        <v>1</v>
      </c>
      <c r="E111" s="130">
        <v>28</v>
      </c>
      <c r="F111" s="361">
        <v>2017</v>
      </c>
      <c r="G111" s="80">
        <f t="shared" si="12"/>
        <v>2644.4192204301071</v>
      </c>
      <c r="H111" s="80">
        <f t="shared" si="18"/>
        <v>2556.2258333333334</v>
      </c>
      <c r="I111" s="80">
        <f t="shared" si="18"/>
        <v>10563.543951612903</v>
      </c>
      <c r="J111" s="80">
        <f t="shared" si="18"/>
        <v>23093.451747311829</v>
      </c>
      <c r="K111" s="80">
        <f t="shared" si="18"/>
        <v>35099.867261904765</v>
      </c>
      <c r="L111" s="80">
        <f t="shared" si="18"/>
        <v>11291.983467741935</v>
      </c>
      <c r="M111" s="80">
        <f t="shared" si="18"/>
        <v>15025.225416666666</v>
      </c>
      <c r="N111" s="80">
        <f t="shared" si="18"/>
        <v>13193.326075268817</v>
      </c>
      <c r="O111" s="80">
        <f t="shared" si="18"/>
        <v>7852.6983333333337</v>
      </c>
      <c r="P111" s="80">
        <f t="shared" si="18"/>
        <v>2099.5776881720435</v>
      </c>
      <c r="Q111" s="80">
        <f t="shared" si="18"/>
        <v>566.82970430107537</v>
      </c>
      <c r="R111" s="80">
        <f t="shared" si="18"/>
        <v>432.30611111111114</v>
      </c>
      <c r="S111" s="359">
        <f t="shared" si="16"/>
        <v>7390.09</v>
      </c>
      <c r="U111" s="362">
        <v>2017</v>
      </c>
      <c r="V111" s="80">
        <f t="shared" si="13"/>
        <v>162599</v>
      </c>
      <c r="W111" s="80">
        <f t="shared" si="19"/>
        <v>152106</v>
      </c>
      <c r="X111" s="80">
        <f t="shared" si="19"/>
        <v>649527</v>
      </c>
      <c r="Y111" s="80">
        <f t="shared" si="19"/>
        <v>1419961</v>
      </c>
      <c r="Z111" s="80">
        <f t="shared" si="19"/>
        <v>1949348</v>
      </c>
      <c r="AA111" s="80">
        <f t="shared" si="19"/>
        <v>694317</v>
      </c>
      <c r="AB111" s="80">
        <f t="shared" si="19"/>
        <v>894063</v>
      </c>
      <c r="AC111" s="80">
        <f t="shared" si="19"/>
        <v>811226</v>
      </c>
      <c r="AD111" s="80">
        <f t="shared" si="19"/>
        <v>467268</v>
      </c>
      <c r="AE111" s="80">
        <f t="shared" si="19"/>
        <v>129098.00000000001</v>
      </c>
      <c r="AF111" s="80">
        <f t="shared" si="19"/>
        <v>34853</v>
      </c>
      <c r="AG111" s="363">
        <f t="shared" si="19"/>
        <v>25724</v>
      </c>
      <c r="AH111" s="364">
        <f t="shared" si="17"/>
        <v>7390.09</v>
      </c>
    </row>
    <row r="112" spans="1:36">
      <c r="A112" s="65">
        <f t="shared" si="14"/>
        <v>1930</v>
      </c>
      <c r="B112" s="84">
        <v>10897</v>
      </c>
      <c r="C112" s="77">
        <f t="shared" si="15"/>
        <v>183.77688172043011</v>
      </c>
      <c r="D112" s="78">
        <v>11.3</v>
      </c>
      <c r="E112" s="130">
        <v>28</v>
      </c>
      <c r="F112" s="361">
        <v>2018</v>
      </c>
      <c r="G112" s="80">
        <f t="shared" si="12"/>
        <v>217.65362903225807</v>
      </c>
      <c r="H112" s="80">
        <f t="shared" si="18"/>
        <v>3476.8509722222216</v>
      </c>
      <c r="I112" s="80">
        <f t="shared" si="18"/>
        <v>1274.7610215053764</v>
      </c>
      <c r="J112" s="80">
        <f t="shared" si="18"/>
        <v>3522.010752688172</v>
      </c>
      <c r="K112" s="80">
        <f t="shared" si="18"/>
        <v>1761.7744047619049</v>
      </c>
      <c r="L112" s="80">
        <f t="shared" si="18"/>
        <v>10757.322849462365</v>
      </c>
      <c r="M112" s="80">
        <f t="shared" si="18"/>
        <v>11676.1975</v>
      </c>
      <c r="N112" s="80">
        <f t="shared" si="18"/>
        <v>4158.6756720430112</v>
      </c>
      <c r="O112" s="80">
        <f t="shared" si="18"/>
        <v>1391.2983333333336</v>
      </c>
      <c r="P112" s="80">
        <f t="shared" si="18"/>
        <v>585.38629032258075</v>
      </c>
      <c r="Q112" s="80">
        <f t="shared" si="18"/>
        <v>272.08736559139783</v>
      </c>
      <c r="R112" s="80">
        <f t="shared" si="18"/>
        <v>171.45027777777779</v>
      </c>
      <c r="S112" s="359">
        <f t="shared" si="16"/>
        <v>2370.7009999999991</v>
      </c>
      <c r="U112" s="362">
        <v>2018</v>
      </c>
      <c r="V112" s="80">
        <f t="shared" si="13"/>
        <v>13383</v>
      </c>
      <c r="W112" s="80">
        <f t="shared" si="19"/>
        <v>206887</v>
      </c>
      <c r="X112" s="80">
        <f t="shared" si="19"/>
        <v>78382</v>
      </c>
      <c r="Y112" s="80">
        <f t="shared" si="19"/>
        <v>216560</v>
      </c>
      <c r="Z112" s="80">
        <f t="shared" si="19"/>
        <v>97844</v>
      </c>
      <c r="AA112" s="80">
        <f t="shared" si="19"/>
        <v>661442</v>
      </c>
      <c r="AB112" s="80">
        <f t="shared" si="19"/>
        <v>694782</v>
      </c>
      <c r="AC112" s="80">
        <f t="shared" si="19"/>
        <v>255707</v>
      </c>
      <c r="AD112" s="80">
        <f t="shared" si="19"/>
        <v>82788</v>
      </c>
      <c r="AE112" s="80">
        <f t="shared" si="19"/>
        <v>35994</v>
      </c>
      <c r="AF112" s="80">
        <f t="shared" si="19"/>
        <v>16730</v>
      </c>
      <c r="AG112" s="363">
        <f t="shared" si="19"/>
        <v>10202</v>
      </c>
      <c r="AH112" s="364">
        <f t="shared" si="17"/>
        <v>2370.701</v>
      </c>
    </row>
    <row r="113" spans="1:34">
      <c r="A113" s="65">
        <f t="shared" si="14"/>
        <v>1930</v>
      </c>
      <c r="B113" s="84">
        <v>10927</v>
      </c>
      <c r="C113" s="77">
        <f t="shared" si="15"/>
        <v>198.30555555555554</v>
      </c>
      <c r="D113" s="78">
        <v>11.8</v>
      </c>
      <c r="E113" s="130">
        <v>28</v>
      </c>
      <c r="F113" s="361">
        <v>2019</v>
      </c>
      <c r="G113" s="80">
        <f t="shared" si="12"/>
        <v>151.75416666666663</v>
      </c>
      <c r="H113" s="80">
        <f t="shared" si="18"/>
        <v>572.78374999999994</v>
      </c>
      <c r="I113" s="80">
        <f t="shared" si="18"/>
        <v>1033.622983870968</v>
      </c>
      <c r="J113" s="80">
        <f t="shared" si="18"/>
        <v>5265.5166666666664</v>
      </c>
      <c r="K113" s="80">
        <f t="shared" si="18"/>
        <v>12714.579166666665</v>
      </c>
      <c r="L113" s="80">
        <f t="shared" si="18"/>
        <v>12462.674731182795</v>
      </c>
      <c r="M113" s="80">
        <f t="shared" si="18"/>
        <v>13553.848611111111</v>
      </c>
      <c r="N113" s="80">
        <f t="shared" si="18"/>
        <v>11179.489247311827</v>
      </c>
      <c r="O113" s="80">
        <f t="shared" si="18"/>
        <v>9641.7841666666664</v>
      </c>
      <c r="P113" s="80">
        <f t="shared" si="18"/>
        <v>2001.4603494623652</v>
      </c>
      <c r="Q113" s="80">
        <f t="shared" si="18"/>
        <v>539.08427419354825</v>
      </c>
      <c r="R113" s="80">
        <f t="shared" si="18"/>
        <v>380.46097222222221</v>
      </c>
      <c r="S113" s="359">
        <f t="shared" si="16"/>
        <v>4149.6519999999982</v>
      </c>
      <c r="U113" s="362">
        <v>2019</v>
      </c>
      <c r="V113" s="80">
        <f t="shared" si="13"/>
        <v>9331</v>
      </c>
      <c r="W113" s="80">
        <f t="shared" si="19"/>
        <v>34083</v>
      </c>
      <c r="X113" s="80">
        <f t="shared" si="19"/>
        <v>63555</v>
      </c>
      <c r="Y113" s="80">
        <f t="shared" si="19"/>
        <v>323764</v>
      </c>
      <c r="Z113" s="80">
        <f t="shared" si="19"/>
        <v>706132</v>
      </c>
      <c r="AA113" s="80">
        <f t="shared" si="19"/>
        <v>766300</v>
      </c>
      <c r="AB113" s="80">
        <f t="shared" si="19"/>
        <v>806510</v>
      </c>
      <c r="AC113" s="80">
        <f t="shared" si="19"/>
        <v>687400</v>
      </c>
      <c r="AD113" s="80">
        <f t="shared" si="19"/>
        <v>573726</v>
      </c>
      <c r="AE113" s="80">
        <f t="shared" si="19"/>
        <v>123065</v>
      </c>
      <c r="AF113" s="80">
        <f t="shared" si="19"/>
        <v>33147</v>
      </c>
      <c r="AG113" s="363">
        <f t="shared" si="19"/>
        <v>22639</v>
      </c>
      <c r="AH113" s="364">
        <f t="shared" si="17"/>
        <v>4149.652</v>
      </c>
    </row>
    <row r="114" spans="1:34">
      <c r="A114" s="65">
        <f t="shared" si="14"/>
        <v>1930</v>
      </c>
      <c r="B114" s="84">
        <v>10958</v>
      </c>
      <c r="C114" s="77">
        <f t="shared" si="15"/>
        <v>2634.6774193548385</v>
      </c>
      <c r="D114" s="78">
        <v>162</v>
      </c>
      <c r="E114" s="130">
        <v>29</v>
      </c>
      <c r="F114" s="361">
        <v>2020</v>
      </c>
      <c r="G114" s="80">
        <f t="shared" si="12"/>
        <v>274.72204301075271</v>
      </c>
      <c r="H114" s="80">
        <f t="shared" si="18"/>
        <v>286.53472222222223</v>
      </c>
      <c r="I114" s="80">
        <f t="shared" si="18"/>
        <v>2464.3666666666663</v>
      </c>
      <c r="J114" s="80">
        <f t="shared" si="18"/>
        <v>1643.0303763440861</v>
      </c>
      <c r="K114" s="80">
        <f t="shared" si="18"/>
        <v>1345.7946839080462</v>
      </c>
      <c r="L114" s="80">
        <f t="shared" si="18"/>
        <v>2599.8899193548386</v>
      </c>
      <c r="M114" s="80">
        <f t="shared" si="18"/>
        <v>7432.660277777778</v>
      </c>
      <c r="N114" s="80">
        <f t="shared" si="18"/>
        <v>5338.5232526881719</v>
      </c>
      <c r="O114" s="80">
        <f t="shared" si="18"/>
        <v>1497.3413888888888</v>
      </c>
      <c r="P114" s="80">
        <f t="shared" si="18"/>
        <v>228.61518817204302</v>
      </c>
      <c r="Q114" s="80">
        <f t="shared" si="18"/>
        <v>62.906989247311827</v>
      </c>
      <c r="R114" s="80">
        <f t="shared" si="18"/>
        <v>52.349305555555567</v>
      </c>
      <c r="S114" s="359">
        <f t="shared" si="16"/>
        <v>1404.4329999999995</v>
      </c>
      <c r="U114" s="362">
        <v>2020</v>
      </c>
      <c r="V114" s="80">
        <f t="shared" si="13"/>
        <v>16892</v>
      </c>
      <c r="W114" s="80">
        <f t="shared" si="19"/>
        <v>17050</v>
      </c>
      <c r="X114" s="80">
        <f t="shared" si="19"/>
        <v>151528</v>
      </c>
      <c r="Y114" s="80">
        <f t="shared" si="19"/>
        <v>101026</v>
      </c>
      <c r="Z114" s="80">
        <f t="shared" si="19"/>
        <v>77411</v>
      </c>
      <c r="AA114" s="80">
        <f t="shared" si="19"/>
        <v>159861</v>
      </c>
      <c r="AB114" s="80">
        <f t="shared" si="19"/>
        <v>442274</v>
      </c>
      <c r="AC114" s="80">
        <f t="shared" si="19"/>
        <v>328253</v>
      </c>
      <c r="AD114" s="80">
        <f t="shared" si="19"/>
        <v>89098</v>
      </c>
      <c r="AE114" s="80">
        <f t="shared" si="19"/>
        <v>14057</v>
      </c>
      <c r="AF114" s="80">
        <f t="shared" si="19"/>
        <v>3868</v>
      </c>
      <c r="AG114" s="363">
        <f t="shared" si="19"/>
        <v>3115</v>
      </c>
      <c r="AH114" s="364">
        <f t="shared" si="17"/>
        <v>1404.433</v>
      </c>
    </row>
    <row r="115" spans="1:34">
      <c r="A115" s="65">
        <f t="shared" si="14"/>
        <v>1930</v>
      </c>
      <c r="B115" s="84">
        <v>10989</v>
      </c>
      <c r="C115" s="77">
        <f t="shared" si="15"/>
        <v>2341.9354838709678</v>
      </c>
      <c r="D115" s="78">
        <v>144</v>
      </c>
      <c r="E115" s="130">
        <v>28</v>
      </c>
      <c r="F115" s="365">
        <v>2021</v>
      </c>
      <c r="G115" s="366">
        <f t="shared" si="12"/>
        <v>34.641129032258057</v>
      </c>
      <c r="H115" s="366">
        <f t="shared" si="18"/>
        <v>287.6943055555555</v>
      </c>
      <c r="I115" s="366">
        <f t="shared" si="18"/>
        <v>468.85873655913986</v>
      </c>
      <c r="J115" s="366">
        <f t="shared" si="18"/>
        <v>1008.2357526881721</v>
      </c>
      <c r="K115" s="366">
        <f t="shared" si="18"/>
        <v>1972.1739583333333</v>
      </c>
      <c r="L115" s="366">
        <f t="shared" si="18"/>
        <v>2086.4693548387099</v>
      </c>
      <c r="M115" s="366">
        <f t="shared" si="18"/>
        <v>3400.1672222222228</v>
      </c>
      <c r="N115" s="366">
        <f t="shared" si="18"/>
        <v>2088.9251344086024</v>
      </c>
      <c r="O115" s="366">
        <f t="shared" si="18"/>
        <v>544.3319444444445</v>
      </c>
      <c r="P115" s="366">
        <f t="shared" si="18"/>
        <v>105.11061827956989</v>
      </c>
      <c r="Q115" s="366">
        <f t="shared" si="18"/>
        <v>0</v>
      </c>
      <c r="R115" s="366">
        <f t="shared" si="18"/>
        <v>0</v>
      </c>
      <c r="S115" s="135">
        <f t="shared" si="16"/>
        <v>717.51300000000003</v>
      </c>
      <c r="U115" s="367">
        <v>2021</v>
      </c>
      <c r="V115" s="366">
        <f t="shared" si="13"/>
        <v>2130</v>
      </c>
      <c r="W115" s="366">
        <f t="shared" si="19"/>
        <v>17119</v>
      </c>
      <c r="X115" s="366">
        <f t="shared" si="19"/>
        <v>28829</v>
      </c>
      <c r="Y115" s="366">
        <f t="shared" si="19"/>
        <v>61994</v>
      </c>
      <c r="Z115" s="366">
        <f t="shared" si="19"/>
        <v>109529</v>
      </c>
      <c r="AA115" s="366">
        <f t="shared" si="19"/>
        <v>128292</v>
      </c>
      <c r="AB115" s="366">
        <f t="shared" si="19"/>
        <v>202324</v>
      </c>
      <c r="AC115" s="366">
        <f t="shared" si="19"/>
        <v>128443.00000000001</v>
      </c>
      <c r="AD115" s="366">
        <f t="shared" si="19"/>
        <v>32390</v>
      </c>
      <c r="AE115" s="366">
        <f t="shared" si="19"/>
        <v>6463</v>
      </c>
      <c r="AF115" s="366">
        <f t="shared" si="19"/>
        <v>0</v>
      </c>
      <c r="AG115" s="368">
        <f t="shared" si="19"/>
        <v>0</v>
      </c>
      <c r="AH115" s="369">
        <f t="shared" si="17"/>
        <v>717.51300000000003</v>
      </c>
    </row>
    <row r="116" spans="1:34">
      <c r="A116" s="65">
        <f t="shared" si="14"/>
        <v>1930</v>
      </c>
      <c r="B116" s="84">
        <v>11017</v>
      </c>
      <c r="C116" s="77">
        <f t="shared" si="15"/>
        <v>2718.8988095238096</v>
      </c>
      <c r="D116" s="78">
        <v>151</v>
      </c>
      <c r="F116" s="370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</row>
    <row r="117" spans="1:34">
      <c r="A117" s="65">
        <f t="shared" si="14"/>
        <v>1930</v>
      </c>
      <c r="B117" s="84">
        <v>11048</v>
      </c>
      <c r="C117" s="77">
        <f t="shared" si="15"/>
        <v>5334.4086021505373</v>
      </c>
      <c r="D117" s="78">
        <v>328</v>
      </c>
      <c r="F117" s="89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</row>
    <row r="118" spans="1:34">
      <c r="A118" s="65">
        <f t="shared" si="14"/>
        <v>1930</v>
      </c>
      <c r="B118" s="84">
        <v>11078</v>
      </c>
      <c r="C118" s="77">
        <f t="shared" si="15"/>
        <v>5999.583333333333</v>
      </c>
      <c r="D118" s="78">
        <v>357</v>
      </c>
      <c r="F118" s="89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</row>
    <row r="119" spans="1:34">
      <c r="A119" s="65">
        <f t="shared" si="14"/>
        <v>1930</v>
      </c>
      <c r="B119" s="84">
        <v>11109</v>
      </c>
      <c r="C119" s="77">
        <f t="shared" si="15"/>
        <v>4635.0806451612907</v>
      </c>
      <c r="D119" s="78">
        <v>285</v>
      </c>
      <c r="F119" s="89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</row>
    <row r="120" spans="1:34">
      <c r="A120" s="65">
        <f t="shared" si="14"/>
        <v>1930</v>
      </c>
      <c r="B120" s="84">
        <v>11139</v>
      </c>
      <c r="C120" s="77">
        <f t="shared" si="15"/>
        <v>2688.8888888888887</v>
      </c>
      <c r="D120" s="78">
        <v>160</v>
      </c>
      <c r="F120" s="89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Q120" s="90"/>
      <c r="R120" s="90"/>
    </row>
    <row r="121" spans="1:34">
      <c r="A121" s="65">
        <f t="shared" si="14"/>
        <v>1930</v>
      </c>
      <c r="B121" s="84">
        <v>11170</v>
      </c>
      <c r="C121" s="77">
        <f t="shared" si="15"/>
        <v>442.36559139784947</v>
      </c>
      <c r="D121" s="78">
        <v>27.2</v>
      </c>
      <c r="F121" s="89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</row>
    <row r="122" spans="1:34">
      <c r="A122" s="65">
        <f t="shared" si="14"/>
        <v>1930</v>
      </c>
      <c r="B122" s="84">
        <v>11201</v>
      </c>
      <c r="C122" s="77">
        <f t="shared" si="15"/>
        <v>111.24193548387095</v>
      </c>
      <c r="D122" s="78">
        <v>6.84</v>
      </c>
      <c r="F122" s="89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</row>
    <row r="123" spans="1:34">
      <c r="A123" s="65">
        <f t="shared" si="14"/>
        <v>1930</v>
      </c>
      <c r="B123" s="84">
        <v>11231</v>
      </c>
      <c r="C123" s="77">
        <f t="shared" si="15"/>
        <v>135.28472222222226</v>
      </c>
      <c r="D123" s="78">
        <v>8.0500000000000007</v>
      </c>
      <c r="F123" s="89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</row>
    <row r="124" spans="1:34">
      <c r="A124" s="65">
        <f t="shared" si="14"/>
        <v>1931</v>
      </c>
      <c r="B124" s="84">
        <v>11262</v>
      </c>
      <c r="C124" s="77">
        <f t="shared" si="15"/>
        <v>273.22580645161293</v>
      </c>
      <c r="D124" s="78">
        <v>16.8</v>
      </c>
      <c r="F124" s="89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Q124" s="90"/>
      <c r="R124" s="90"/>
    </row>
    <row r="125" spans="1:34">
      <c r="A125" s="65">
        <f t="shared" si="14"/>
        <v>1931</v>
      </c>
      <c r="B125" s="84">
        <v>11292</v>
      </c>
      <c r="C125" s="77">
        <f t="shared" si="15"/>
        <v>573.06944444444446</v>
      </c>
      <c r="D125" s="78">
        <v>34.1</v>
      </c>
      <c r="F125" s="89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</row>
    <row r="126" spans="1:34">
      <c r="A126" s="65">
        <f t="shared" si="14"/>
        <v>1931</v>
      </c>
      <c r="B126" s="84">
        <v>11323</v>
      </c>
      <c r="C126" s="77">
        <f t="shared" si="15"/>
        <v>341.53225806451616</v>
      </c>
      <c r="D126" s="78">
        <v>21</v>
      </c>
      <c r="F126" s="89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Q126" s="90"/>
      <c r="R126" s="90"/>
    </row>
    <row r="127" spans="1:34">
      <c r="A127" s="65">
        <f t="shared" si="14"/>
        <v>1931</v>
      </c>
      <c r="B127" s="84">
        <v>11354</v>
      </c>
      <c r="C127" s="77">
        <f t="shared" si="15"/>
        <v>927.01612903225805</v>
      </c>
      <c r="D127" s="78">
        <v>57</v>
      </c>
      <c r="F127" s="89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</row>
    <row r="128" spans="1:34">
      <c r="A128" s="65">
        <f t="shared" si="14"/>
        <v>1931</v>
      </c>
      <c r="B128" s="84">
        <v>11382</v>
      </c>
      <c r="C128" s="77">
        <f t="shared" si="15"/>
        <v>1357.6488095238096</v>
      </c>
      <c r="D128" s="78">
        <v>75.400000000000006</v>
      </c>
      <c r="F128" s="89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</row>
    <row r="129" spans="1:18">
      <c r="A129" s="65">
        <f t="shared" si="14"/>
        <v>1931</v>
      </c>
      <c r="B129" s="84">
        <v>11413</v>
      </c>
      <c r="C129" s="77">
        <f t="shared" si="15"/>
        <v>2273.6290322580649</v>
      </c>
      <c r="D129" s="78">
        <v>139.80000000000001</v>
      </c>
      <c r="F129" s="89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</row>
    <row r="130" spans="1:18">
      <c r="A130" s="65">
        <f t="shared" si="14"/>
        <v>1931</v>
      </c>
      <c r="B130" s="84">
        <v>11443</v>
      </c>
      <c r="C130" s="77">
        <f t="shared" si="15"/>
        <v>2905.6805555555557</v>
      </c>
      <c r="D130" s="78">
        <v>172.9</v>
      </c>
      <c r="F130" s="89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</row>
    <row r="131" spans="1:18">
      <c r="A131" s="65">
        <f t="shared" si="14"/>
        <v>1931</v>
      </c>
      <c r="B131" s="84">
        <v>11474</v>
      </c>
      <c r="C131" s="77">
        <f t="shared" si="15"/>
        <v>2205.3225806451615</v>
      </c>
      <c r="D131" s="78">
        <v>135.6</v>
      </c>
      <c r="F131" s="89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</row>
    <row r="132" spans="1:18">
      <c r="A132" s="65">
        <f t="shared" si="14"/>
        <v>1931</v>
      </c>
      <c r="B132" s="84">
        <v>11504</v>
      </c>
      <c r="C132" s="77">
        <f t="shared" si="15"/>
        <v>794.90277777777783</v>
      </c>
      <c r="D132" s="78">
        <v>47.3</v>
      </c>
      <c r="F132" s="89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</row>
    <row r="133" spans="1:18">
      <c r="A133" s="65">
        <f t="shared" si="14"/>
        <v>1931</v>
      </c>
      <c r="B133" s="84">
        <v>11535</v>
      </c>
      <c r="C133" s="77">
        <f t="shared" si="15"/>
        <v>131.73387096774192</v>
      </c>
      <c r="D133" s="78">
        <v>8.1</v>
      </c>
      <c r="F133" s="89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</row>
    <row r="134" spans="1:18">
      <c r="A134" s="65">
        <f t="shared" si="14"/>
        <v>1931</v>
      </c>
      <c r="B134" s="84">
        <v>11566</v>
      </c>
      <c r="C134" s="77">
        <f t="shared" si="15"/>
        <v>48.79032258064516</v>
      </c>
      <c r="D134" s="78">
        <v>3</v>
      </c>
      <c r="F134" s="89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</row>
    <row r="135" spans="1:18">
      <c r="A135" s="65">
        <f t="shared" si="14"/>
        <v>1931</v>
      </c>
      <c r="B135" s="84">
        <v>11596</v>
      </c>
      <c r="C135" s="77">
        <f t="shared" si="15"/>
        <v>70.583333333333329</v>
      </c>
      <c r="D135" s="78">
        <v>4.2</v>
      </c>
      <c r="F135" s="89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</row>
    <row r="136" spans="1:18">
      <c r="A136" s="65">
        <f t="shared" si="14"/>
        <v>1932</v>
      </c>
      <c r="B136" s="84">
        <v>11627</v>
      </c>
      <c r="C136" s="77">
        <f t="shared" si="15"/>
        <v>260.21505376344084</v>
      </c>
      <c r="D136" s="78">
        <v>16</v>
      </c>
      <c r="F136" s="89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</row>
    <row r="137" spans="1:18">
      <c r="A137" s="65">
        <f t="shared" si="14"/>
        <v>1932</v>
      </c>
      <c r="B137" s="84">
        <v>11657</v>
      </c>
      <c r="C137" s="77">
        <f t="shared" si="15"/>
        <v>509.20833333333331</v>
      </c>
      <c r="D137" s="78">
        <v>30.3</v>
      </c>
      <c r="F137" s="89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</row>
    <row r="138" spans="1:18">
      <c r="A138" s="65">
        <f t="shared" si="14"/>
        <v>1932</v>
      </c>
      <c r="B138" s="84">
        <v>11688</v>
      </c>
      <c r="C138" s="77">
        <f t="shared" si="15"/>
        <v>2683.4677419354839</v>
      </c>
      <c r="D138" s="78">
        <v>165</v>
      </c>
      <c r="F138" s="89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</row>
    <row r="139" spans="1:18">
      <c r="A139" s="65">
        <f t="shared" si="14"/>
        <v>1932</v>
      </c>
      <c r="B139" s="84">
        <v>11719</v>
      </c>
      <c r="C139" s="77">
        <f t="shared" si="15"/>
        <v>2620.0403225806454</v>
      </c>
      <c r="D139" s="78">
        <v>161.1</v>
      </c>
      <c r="F139" s="89"/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90"/>
    </row>
    <row r="140" spans="1:18">
      <c r="A140" s="65">
        <f t="shared" si="14"/>
        <v>1932</v>
      </c>
      <c r="B140" s="84">
        <v>11748</v>
      </c>
      <c r="C140" s="77">
        <f t="shared" si="15"/>
        <v>5556.2643678160921</v>
      </c>
      <c r="D140" s="78">
        <v>319.60000000000002</v>
      </c>
      <c r="F140" s="89"/>
      <c r="G140" s="90"/>
      <c r="H140" s="90"/>
      <c r="I140" s="90"/>
      <c r="J140" s="90"/>
      <c r="K140" s="90"/>
      <c r="L140" s="90"/>
      <c r="M140" s="90"/>
      <c r="N140" s="90"/>
      <c r="O140" s="90"/>
      <c r="P140" s="90"/>
      <c r="Q140" s="90"/>
      <c r="R140" s="90"/>
    </row>
    <row r="141" spans="1:18">
      <c r="A141" s="65">
        <f t="shared" si="14"/>
        <v>1932</v>
      </c>
      <c r="B141" s="84">
        <v>11779</v>
      </c>
      <c r="C141" s="77">
        <f t="shared" si="15"/>
        <v>4846.5053763440865</v>
      </c>
      <c r="D141" s="78">
        <v>298</v>
      </c>
      <c r="F141" s="89"/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90"/>
    </row>
    <row r="142" spans="1:18">
      <c r="A142" s="65">
        <f t="shared" si="14"/>
        <v>1932</v>
      </c>
      <c r="B142" s="84">
        <v>11809</v>
      </c>
      <c r="C142" s="77">
        <f t="shared" si="15"/>
        <v>6764.2361111111113</v>
      </c>
      <c r="D142" s="78">
        <v>402.5</v>
      </c>
      <c r="F142" s="89"/>
      <c r="G142" s="90"/>
      <c r="H142" s="90"/>
      <c r="I142" s="90"/>
      <c r="J142" s="90"/>
      <c r="K142" s="90"/>
      <c r="L142" s="90"/>
      <c r="M142" s="90"/>
      <c r="N142" s="90"/>
      <c r="O142" s="90"/>
      <c r="P142" s="90"/>
      <c r="Q142" s="90"/>
      <c r="R142" s="90"/>
    </row>
    <row r="143" spans="1:18">
      <c r="A143" s="65">
        <f t="shared" si="14"/>
        <v>1932</v>
      </c>
      <c r="B143" s="84">
        <v>11840</v>
      </c>
      <c r="C143" s="77">
        <f t="shared" si="15"/>
        <v>10717.60752688172</v>
      </c>
      <c r="D143" s="78">
        <v>659</v>
      </c>
      <c r="F143" s="89"/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90"/>
    </row>
    <row r="144" spans="1:18">
      <c r="A144" s="65">
        <f t="shared" si="14"/>
        <v>1932</v>
      </c>
      <c r="B144" s="84">
        <v>11870</v>
      </c>
      <c r="C144" s="77">
        <f t="shared" si="15"/>
        <v>7155.8055555555557</v>
      </c>
      <c r="D144" s="78">
        <v>425.8</v>
      </c>
      <c r="F144" s="89"/>
      <c r="G144" s="90"/>
      <c r="H144" s="90"/>
      <c r="I144" s="90"/>
      <c r="J144" s="90"/>
      <c r="K144" s="90"/>
      <c r="L144" s="90"/>
      <c r="M144" s="90"/>
      <c r="N144" s="90"/>
      <c r="O144" s="90"/>
      <c r="P144" s="90"/>
      <c r="Q144" s="90"/>
      <c r="R144" s="90"/>
    </row>
    <row r="145" spans="1:18">
      <c r="A145" s="65">
        <f t="shared" ref="A145:A208" si="20">IF(MONTH(B145)&gt;9,YEAR(B145)+1,YEAR(B145))</f>
        <v>1932</v>
      </c>
      <c r="B145" s="84">
        <v>11901</v>
      </c>
      <c r="C145" s="77">
        <f t="shared" ref="C145:C208" si="21">IF(D145=-901,-901,D145*220*22*9*1000/(24*60*60*DAY(B145)))</f>
        <v>1504.3682795698924</v>
      </c>
      <c r="D145" s="78">
        <v>92.5</v>
      </c>
      <c r="F145" s="89"/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90"/>
    </row>
    <row r="146" spans="1:18">
      <c r="A146" s="65">
        <f t="shared" si="20"/>
        <v>1932</v>
      </c>
      <c r="B146" s="84">
        <v>11932</v>
      </c>
      <c r="C146" s="77">
        <f t="shared" si="21"/>
        <v>273.22580645161293</v>
      </c>
      <c r="D146" s="78">
        <v>16.8</v>
      </c>
      <c r="I146" s="90"/>
      <c r="J146" s="90"/>
      <c r="K146" s="90"/>
      <c r="L146" s="90"/>
    </row>
    <row r="147" spans="1:18">
      <c r="A147" s="65">
        <f t="shared" si="20"/>
        <v>1932</v>
      </c>
      <c r="B147" s="84">
        <v>11962</v>
      </c>
      <c r="C147" s="77">
        <f t="shared" si="21"/>
        <v>144.52777777777777</v>
      </c>
      <c r="D147" s="78">
        <v>8.6</v>
      </c>
      <c r="I147" s="90"/>
      <c r="J147" s="90"/>
      <c r="K147" s="90"/>
      <c r="L147" s="90"/>
    </row>
    <row r="148" spans="1:18">
      <c r="A148" s="65">
        <f t="shared" si="20"/>
        <v>1933</v>
      </c>
      <c r="B148" s="84">
        <v>11993</v>
      </c>
      <c r="C148" s="77">
        <f t="shared" si="21"/>
        <v>177.27150537634409</v>
      </c>
      <c r="D148" s="78">
        <v>10.9</v>
      </c>
      <c r="I148" s="90"/>
      <c r="J148" s="90"/>
      <c r="K148" s="90"/>
      <c r="L148" s="90"/>
    </row>
    <row r="149" spans="1:18">
      <c r="A149" s="65">
        <f t="shared" si="20"/>
        <v>1933</v>
      </c>
      <c r="B149" s="84">
        <v>12023</v>
      </c>
      <c r="C149" s="77">
        <f t="shared" si="21"/>
        <v>236.95833333333334</v>
      </c>
      <c r="D149" s="78">
        <v>14.1</v>
      </c>
      <c r="I149" s="90"/>
      <c r="J149" s="90"/>
      <c r="K149" s="90"/>
      <c r="L149" s="90"/>
    </row>
    <row r="150" spans="1:18">
      <c r="A150" s="65">
        <f t="shared" si="20"/>
        <v>1933</v>
      </c>
      <c r="B150" s="84">
        <v>12054</v>
      </c>
      <c r="C150" s="77">
        <f t="shared" si="21"/>
        <v>378.93817204301075</v>
      </c>
      <c r="D150" s="78">
        <v>23.3</v>
      </c>
      <c r="I150" s="90"/>
      <c r="J150" s="90"/>
      <c r="K150" s="90"/>
      <c r="L150" s="90"/>
    </row>
    <row r="151" spans="1:18">
      <c r="A151" s="65">
        <f t="shared" si="20"/>
        <v>1933</v>
      </c>
      <c r="B151" s="84">
        <v>12085</v>
      </c>
      <c r="C151" s="77">
        <f t="shared" si="21"/>
        <v>697.70161290322585</v>
      </c>
      <c r="D151" s="78">
        <v>42.9</v>
      </c>
      <c r="I151" s="90"/>
      <c r="J151" s="90"/>
      <c r="K151" s="90"/>
      <c r="L151" s="90"/>
    </row>
    <row r="152" spans="1:18">
      <c r="A152" s="65">
        <f t="shared" si="20"/>
        <v>1933</v>
      </c>
      <c r="B152" s="84">
        <v>12113</v>
      </c>
      <c r="C152" s="77">
        <f t="shared" si="21"/>
        <v>840.87797619047615</v>
      </c>
      <c r="D152" s="78">
        <v>46.7</v>
      </c>
      <c r="I152" s="90"/>
      <c r="J152" s="90"/>
      <c r="K152" s="90"/>
      <c r="L152" s="90"/>
    </row>
    <row r="153" spans="1:18">
      <c r="A153" s="65">
        <f t="shared" si="20"/>
        <v>1933</v>
      </c>
      <c r="B153" s="84">
        <v>12144</v>
      </c>
      <c r="C153" s="77">
        <f t="shared" si="21"/>
        <v>2195.5645161290322</v>
      </c>
      <c r="D153" s="78">
        <v>135</v>
      </c>
      <c r="I153" s="90"/>
      <c r="J153" s="90"/>
      <c r="K153" s="90"/>
      <c r="L153" s="90"/>
    </row>
    <row r="154" spans="1:18">
      <c r="A154" s="65">
        <f t="shared" si="20"/>
        <v>1933</v>
      </c>
      <c r="B154" s="84">
        <v>12174</v>
      </c>
      <c r="C154" s="77">
        <f t="shared" si="21"/>
        <v>4016.5277777777778</v>
      </c>
      <c r="D154" s="78">
        <v>239</v>
      </c>
      <c r="I154" s="90"/>
      <c r="J154" s="90"/>
      <c r="K154" s="90"/>
      <c r="L154" s="90"/>
    </row>
    <row r="155" spans="1:18">
      <c r="A155" s="65">
        <f t="shared" si="20"/>
        <v>1933</v>
      </c>
      <c r="B155" s="84">
        <v>12205</v>
      </c>
      <c r="C155" s="77">
        <f t="shared" si="21"/>
        <v>5757.2580645161288</v>
      </c>
      <c r="D155" s="78">
        <v>354</v>
      </c>
      <c r="I155" s="90"/>
      <c r="J155" s="90"/>
      <c r="K155" s="90"/>
      <c r="L155" s="90"/>
    </row>
    <row r="156" spans="1:18">
      <c r="A156" s="65">
        <f t="shared" si="20"/>
        <v>1933</v>
      </c>
      <c r="B156" s="84">
        <v>12235</v>
      </c>
      <c r="C156" s="77">
        <f t="shared" si="21"/>
        <v>5747.5</v>
      </c>
      <c r="D156" s="78">
        <v>342</v>
      </c>
      <c r="I156" s="90"/>
      <c r="J156" s="90"/>
      <c r="K156" s="90"/>
      <c r="L156" s="90"/>
    </row>
    <row r="157" spans="1:18">
      <c r="A157" s="65">
        <f t="shared" si="20"/>
        <v>1933</v>
      </c>
      <c r="B157" s="84">
        <v>12266</v>
      </c>
      <c r="C157" s="77">
        <f t="shared" si="21"/>
        <v>686.31720430107532</v>
      </c>
      <c r="D157" s="78">
        <v>42.2</v>
      </c>
      <c r="I157" s="90"/>
      <c r="J157" s="90"/>
      <c r="K157" s="90"/>
      <c r="L157" s="90"/>
    </row>
    <row r="158" spans="1:18">
      <c r="A158" s="65">
        <f t="shared" si="20"/>
        <v>1933</v>
      </c>
      <c r="B158" s="84">
        <v>12297</v>
      </c>
      <c r="C158" s="77">
        <f t="shared" si="21"/>
        <v>156.12903225806451</v>
      </c>
      <c r="D158" s="78">
        <v>9.6</v>
      </c>
      <c r="I158" s="90"/>
      <c r="J158" s="90"/>
      <c r="K158" s="90"/>
      <c r="L158" s="90"/>
    </row>
    <row r="159" spans="1:18">
      <c r="A159" s="65">
        <f t="shared" si="20"/>
        <v>1933</v>
      </c>
      <c r="B159" s="84">
        <v>12327</v>
      </c>
      <c r="C159" s="77">
        <f t="shared" si="21"/>
        <v>154.61111111111109</v>
      </c>
      <c r="D159" s="78">
        <v>9.1999999999999993</v>
      </c>
      <c r="I159" s="90"/>
      <c r="J159" s="90"/>
      <c r="K159" s="90"/>
      <c r="L159" s="90"/>
    </row>
    <row r="160" spans="1:18">
      <c r="A160" s="65">
        <f t="shared" si="20"/>
        <v>1934</v>
      </c>
      <c r="B160" s="84">
        <v>12358</v>
      </c>
      <c r="C160" s="77">
        <f t="shared" si="21"/>
        <v>349.66397849462368</v>
      </c>
      <c r="D160" s="78">
        <v>21.5</v>
      </c>
      <c r="I160" s="90"/>
      <c r="J160" s="90"/>
      <c r="K160" s="90"/>
      <c r="L160" s="90"/>
    </row>
    <row r="161" spans="1:12">
      <c r="A161" s="65">
        <f t="shared" si="20"/>
        <v>1934</v>
      </c>
      <c r="B161" s="84">
        <v>12388</v>
      </c>
      <c r="C161" s="77">
        <f t="shared" si="21"/>
        <v>568.02777777777771</v>
      </c>
      <c r="D161" s="78">
        <v>33.799999999999997</v>
      </c>
      <c r="I161" s="90"/>
      <c r="J161" s="90"/>
      <c r="K161" s="90"/>
      <c r="L161" s="90"/>
    </row>
    <row r="162" spans="1:12">
      <c r="A162" s="65">
        <f t="shared" si="20"/>
        <v>1934</v>
      </c>
      <c r="B162" s="84">
        <v>12419</v>
      </c>
      <c r="C162" s="77">
        <f t="shared" si="21"/>
        <v>1761.3306451612902</v>
      </c>
      <c r="D162" s="78">
        <v>108.3</v>
      </c>
      <c r="I162" s="90"/>
      <c r="J162" s="90"/>
      <c r="K162" s="90"/>
      <c r="L162" s="90"/>
    </row>
    <row r="163" spans="1:12">
      <c r="A163" s="65">
        <f t="shared" si="20"/>
        <v>1934</v>
      </c>
      <c r="B163" s="84">
        <v>12450</v>
      </c>
      <c r="C163" s="77">
        <f t="shared" si="21"/>
        <v>2587.5134408602153</v>
      </c>
      <c r="D163" s="78">
        <v>159.1</v>
      </c>
      <c r="I163" s="90"/>
      <c r="J163" s="90"/>
      <c r="K163" s="90"/>
      <c r="L163" s="90"/>
    </row>
    <row r="164" spans="1:12">
      <c r="A164" s="65">
        <f t="shared" si="20"/>
        <v>1934</v>
      </c>
      <c r="B164" s="84">
        <v>12478</v>
      </c>
      <c r="C164" s="77">
        <f t="shared" si="21"/>
        <v>3086.2202380952381</v>
      </c>
      <c r="D164" s="78">
        <v>171.4</v>
      </c>
      <c r="I164" s="90"/>
      <c r="J164" s="90"/>
      <c r="K164" s="90"/>
      <c r="L164" s="90"/>
    </row>
    <row r="165" spans="1:12">
      <c r="A165" s="65">
        <f t="shared" si="20"/>
        <v>1934</v>
      </c>
      <c r="B165" s="84">
        <v>12509</v>
      </c>
      <c r="C165" s="77">
        <f t="shared" si="21"/>
        <v>4153.6827956989246</v>
      </c>
      <c r="D165" s="78">
        <v>255.4</v>
      </c>
      <c r="I165" s="90"/>
      <c r="J165" s="90"/>
      <c r="K165" s="90"/>
      <c r="L165" s="90"/>
    </row>
    <row r="166" spans="1:12">
      <c r="A166" s="65">
        <f t="shared" si="20"/>
        <v>1934</v>
      </c>
      <c r="B166" s="84">
        <v>12539</v>
      </c>
      <c r="C166" s="77">
        <f t="shared" si="21"/>
        <v>3292.2083333333335</v>
      </c>
      <c r="D166" s="78">
        <v>195.9</v>
      </c>
      <c r="I166" s="90"/>
      <c r="J166" s="90"/>
      <c r="K166" s="90"/>
      <c r="L166" s="90"/>
    </row>
    <row r="167" spans="1:12">
      <c r="A167" s="65">
        <f t="shared" si="20"/>
        <v>1934</v>
      </c>
      <c r="B167" s="84">
        <v>12570</v>
      </c>
      <c r="C167" s="77">
        <f t="shared" si="21"/>
        <v>1719.0456989247311</v>
      </c>
      <c r="D167" s="78">
        <v>105.7</v>
      </c>
      <c r="I167" s="90"/>
      <c r="J167" s="90"/>
      <c r="K167" s="90"/>
      <c r="L167" s="90"/>
    </row>
    <row r="168" spans="1:12">
      <c r="A168" s="65">
        <f t="shared" si="20"/>
        <v>1934</v>
      </c>
      <c r="B168" s="84">
        <v>12600</v>
      </c>
      <c r="C168" s="77">
        <f t="shared" si="21"/>
        <v>818.43055555555554</v>
      </c>
      <c r="D168" s="78">
        <v>48.7</v>
      </c>
      <c r="I168" s="90"/>
      <c r="J168" s="90"/>
      <c r="K168" s="90"/>
      <c r="L168" s="90"/>
    </row>
    <row r="169" spans="1:12">
      <c r="A169" s="65">
        <f t="shared" si="20"/>
        <v>1934</v>
      </c>
      <c r="B169" s="84">
        <v>12631</v>
      </c>
      <c r="C169" s="77">
        <f t="shared" si="21"/>
        <v>185.40322580645162</v>
      </c>
      <c r="D169" s="78">
        <v>11.4</v>
      </c>
      <c r="I169" s="90"/>
      <c r="J169" s="90"/>
      <c r="K169" s="90"/>
      <c r="L169" s="90"/>
    </row>
    <row r="170" spans="1:12">
      <c r="A170" s="65">
        <f t="shared" si="20"/>
        <v>1934</v>
      </c>
      <c r="B170" s="84">
        <v>12662</v>
      </c>
      <c r="C170" s="77">
        <f t="shared" si="21"/>
        <v>105.71236559139786</v>
      </c>
      <c r="D170" s="78">
        <v>6.5</v>
      </c>
      <c r="I170" s="90"/>
      <c r="J170" s="90"/>
      <c r="K170" s="90"/>
      <c r="L170" s="90"/>
    </row>
    <row r="171" spans="1:12">
      <c r="A171" s="65">
        <f t="shared" si="20"/>
        <v>1934</v>
      </c>
      <c r="B171" s="84">
        <v>12692</v>
      </c>
      <c r="C171" s="77">
        <f t="shared" si="21"/>
        <v>105.875</v>
      </c>
      <c r="D171" s="78">
        <v>6.3</v>
      </c>
      <c r="I171" s="90"/>
      <c r="J171" s="90"/>
      <c r="K171" s="90"/>
      <c r="L171" s="90"/>
    </row>
    <row r="172" spans="1:12">
      <c r="A172" s="65">
        <f t="shared" si="20"/>
        <v>1935</v>
      </c>
      <c r="B172" s="84">
        <v>12723</v>
      </c>
      <c r="C172" s="77">
        <f t="shared" si="21"/>
        <v>174.01881720430109</v>
      </c>
      <c r="D172" s="78">
        <v>10.7</v>
      </c>
      <c r="I172" s="90"/>
      <c r="J172" s="90"/>
      <c r="K172" s="90"/>
      <c r="L172" s="90"/>
    </row>
    <row r="173" spans="1:12">
      <c r="A173" s="65">
        <f t="shared" si="20"/>
        <v>1935</v>
      </c>
      <c r="B173" s="84">
        <v>12753</v>
      </c>
      <c r="C173" s="77">
        <f t="shared" si="21"/>
        <v>993.20833333333337</v>
      </c>
      <c r="D173" s="78">
        <v>59.1</v>
      </c>
      <c r="I173" s="90"/>
      <c r="J173" s="90"/>
      <c r="K173" s="90"/>
      <c r="L173" s="90"/>
    </row>
    <row r="174" spans="1:12">
      <c r="A174" s="65">
        <f t="shared" si="20"/>
        <v>1935</v>
      </c>
      <c r="B174" s="84">
        <v>12784</v>
      </c>
      <c r="C174" s="77">
        <f t="shared" si="21"/>
        <v>874.97311827956992</v>
      </c>
      <c r="D174" s="78">
        <v>53.8</v>
      </c>
      <c r="I174" s="90"/>
      <c r="J174" s="90"/>
      <c r="K174" s="90"/>
      <c r="L174" s="90"/>
    </row>
    <row r="175" spans="1:12">
      <c r="A175" s="65">
        <f t="shared" si="20"/>
        <v>1935</v>
      </c>
      <c r="B175" s="84">
        <v>12815</v>
      </c>
      <c r="C175" s="77">
        <f t="shared" si="21"/>
        <v>2538.7231182795699</v>
      </c>
      <c r="D175" s="78">
        <v>156.1</v>
      </c>
      <c r="I175" s="90"/>
      <c r="J175" s="90"/>
      <c r="K175" s="90"/>
      <c r="L175" s="90"/>
    </row>
    <row r="176" spans="1:12">
      <c r="A176" s="65">
        <f t="shared" si="20"/>
        <v>1935</v>
      </c>
      <c r="B176" s="84">
        <v>12843</v>
      </c>
      <c r="C176" s="77">
        <f t="shared" si="21"/>
        <v>2661.2797619047624</v>
      </c>
      <c r="D176" s="78">
        <v>147.80000000000001</v>
      </c>
      <c r="I176" s="90"/>
      <c r="J176" s="90"/>
      <c r="K176" s="90"/>
      <c r="L176" s="90"/>
    </row>
    <row r="177" spans="1:12">
      <c r="A177" s="65">
        <f t="shared" si="20"/>
        <v>1935</v>
      </c>
      <c r="B177" s="84">
        <v>12874</v>
      </c>
      <c r="C177" s="77">
        <f t="shared" si="21"/>
        <v>3464.1129032258063</v>
      </c>
      <c r="D177" s="78">
        <v>213</v>
      </c>
      <c r="I177" s="90"/>
      <c r="J177" s="90"/>
      <c r="K177" s="90"/>
      <c r="L177" s="90"/>
    </row>
    <row r="178" spans="1:12">
      <c r="A178" s="65">
        <f t="shared" si="20"/>
        <v>1935</v>
      </c>
      <c r="B178" s="84">
        <v>12904</v>
      </c>
      <c r="C178" s="77">
        <f t="shared" si="21"/>
        <v>13746.944444444445</v>
      </c>
      <c r="D178" s="78">
        <v>818</v>
      </c>
      <c r="I178" s="90"/>
      <c r="J178" s="90"/>
      <c r="K178" s="90"/>
      <c r="L178" s="90"/>
    </row>
    <row r="179" spans="1:12">
      <c r="A179" s="65">
        <f t="shared" si="20"/>
        <v>1935</v>
      </c>
      <c r="B179" s="84">
        <v>12935</v>
      </c>
      <c r="C179" s="77">
        <f t="shared" si="21"/>
        <v>10862.352150537634</v>
      </c>
      <c r="D179" s="78">
        <v>667.9</v>
      </c>
      <c r="I179" s="90"/>
      <c r="J179" s="90"/>
      <c r="K179" s="90"/>
      <c r="L179" s="90"/>
    </row>
    <row r="180" spans="1:12">
      <c r="A180" s="65">
        <f t="shared" si="20"/>
        <v>1935</v>
      </c>
      <c r="B180" s="84">
        <v>12965</v>
      </c>
      <c r="C180" s="77">
        <f t="shared" si="21"/>
        <v>6043.2777777777774</v>
      </c>
      <c r="D180" s="78">
        <v>359.6</v>
      </c>
      <c r="I180" s="90"/>
      <c r="J180" s="90"/>
      <c r="K180" s="90"/>
      <c r="L180" s="90"/>
    </row>
    <row r="181" spans="1:12">
      <c r="A181" s="65">
        <f t="shared" si="20"/>
        <v>1935</v>
      </c>
      <c r="B181" s="84">
        <v>12996</v>
      </c>
      <c r="C181" s="77">
        <f t="shared" si="21"/>
        <v>1130.3091397849462</v>
      </c>
      <c r="D181" s="78">
        <v>69.5</v>
      </c>
      <c r="I181" s="90"/>
      <c r="J181" s="90"/>
      <c r="K181" s="90"/>
      <c r="L181" s="90"/>
    </row>
    <row r="182" spans="1:12">
      <c r="A182" s="65">
        <f t="shared" si="20"/>
        <v>1935</v>
      </c>
      <c r="B182" s="84">
        <v>13027</v>
      </c>
      <c r="C182" s="77">
        <f t="shared" si="21"/>
        <v>268.34677419354841</v>
      </c>
      <c r="D182" s="78">
        <v>16.5</v>
      </c>
      <c r="I182" s="90"/>
      <c r="J182" s="90"/>
      <c r="K182" s="90"/>
      <c r="L182" s="90"/>
    </row>
    <row r="183" spans="1:12">
      <c r="A183" s="65">
        <f t="shared" si="20"/>
        <v>1935</v>
      </c>
      <c r="B183" s="84">
        <v>13057</v>
      </c>
      <c r="C183" s="77">
        <f t="shared" si="21"/>
        <v>186.54166666666666</v>
      </c>
      <c r="D183" s="78">
        <v>11.1</v>
      </c>
      <c r="I183" s="90"/>
      <c r="J183" s="90"/>
      <c r="K183" s="90"/>
      <c r="L183" s="90"/>
    </row>
    <row r="184" spans="1:12">
      <c r="A184" s="65">
        <f t="shared" si="20"/>
        <v>1936</v>
      </c>
      <c r="B184" s="84">
        <v>13088</v>
      </c>
      <c r="C184" s="77">
        <f t="shared" si="21"/>
        <v>346.41129032258067</v>
      </c>
      <c r="D184" s="78">
        <v>21.3</v>
      </c>
      <c r="I184" s="90"/>
      <c r="J184" s="90"/>
      <c r="K184" s="90"/>
      <c r="L184" s="90"/>
    </row>
    <row r="185" spans="1:12">
      <c r="A185" s="65">
        <f t="shared" si="20"/>
        <v>1936</v>
      </c>
      <c r="B185" s="84">
        <v>13118</v>
      </c>
      <c r="C185" s="77">
        <f t="shared" si="21"/>
        <v>507.52777777777777</v>
      </c>
      <c r="D185" s="78">
        <v>30.2</v>
      </c>
      <c r="I185" s="90"/>
      <c r="J185" s="90"/>
      <c r="K185" s="90"/>
      <c r="L185" s="90"/>
    </row>
    <row r="186" spans="1:12">
      <c r="A186" s="65">
        <f t="shared" si="20"/>
        <v>1936</v>
      </c>
      <c r="B186" s="84">
        <v>13149</v>
      </c>
      <c r="C186" s="77">
        <f t="shared" si="21"/>
        <v>557.83602150537627</v>
      </c>
      <c r="D186" s="78">
        <v>34.299999999999997</v>
      </c>
      <c r="I186" s="90"/>
      <c r="J186" s="90"/>
      <c r="K186" s="90"/>
      <c r="L186" s="90"/>
    </row>
    <row r="187" spans="1:12">
      <c r="A187" s="65">
        <f t="shared" si="20"/>
        <v>1936</v>
      </c>
      <c r="B187" s="84">
        <v>13180</v>
      </c>
      <c r="C187" s="77">
        <f t="shared" si="21"/>
        <v>6637.1102150537636</v>
      </c>
      <c r="D187" s="78">
        <v>408.1</v>
      </c>
      <c r="I187" s="90"/>
      <c r="J187" s="90"/>
      <c r="K187" s="90"/>
      <c r="L187" s="90"/>
    </row>
    <row r="188" spans="1:12">
      <c r="A188" s="65">
        <f t="shared" si="20"/>
        <v>1936</v>
      </c>
      <c r="B188" s="84">
        <v>13209</v>
      </c>
      <c r="C188" s="77">
        <f t="shared" si="21"/>
        <v>13480.373563218391</v>
      </c>
      <c r="D188" s="78">
        <v>775.4</v>
      </c>
      <c r="I188" s="90"/>
      <c r="J188" s="90"/>
      <c r="K188" s="90"/>
      <c r="L188" s="90"/>
    </row>
    <row r="189" spans="1:12">
      <c r="A189" s="65">
        <f t="shared" si="20"/>
        <v>1936</v>
      </c>
      <c r="B189" s="84">
        <v>13240</v>
      </c>
      <c r="C189" s="77">
        <f t="shared" si="21"/>
        <v>7024.1801075268813</v>
      </c>
      <c r="D189" s="78">
        <v>431.9</v>
      </c>
      <c r="I189" s="90"/>
      <c r="J189" s="90"/>
      <c r="K189" s="90"/>
      <c r="L189" s="90"/>
    </row>
    <row r="190" spans="1:12">
      <c r="A190" s="65">
        <f t="shared" si="20"/>
        <v>1936</v>
      </c>
      <c r="B190" s="84">
        <v>13270</v>
      </c>
      <c r="C190" s="77">
        <f t="shared" si="21"/>
        <v>10684.972222222223</v>
      </c>
      <c r="D190" s="78">
        <v>635.79999999999995</v>
      </c>
      <c r="I190" s="90"/>
      <c r="J190" s="90"/>
      <c r="K190" s="90"/>
      <c r="L190" s="90"/>
    </row>
    <row r="191" spans="1:12">
      <c r="A191" s="65">
        <f t="shared" si="20"/>
        <v>1936</v>
      </c>
      <c r="B191" s="84">
        <v>13301</v>
      </c>
      <c r="C191" s="77">
        <f t="shared" si="21"/>
        <v>9546.6397849462373</v>
      </c>
      <c r="D191" s="78">
        <v>587</v>
      </c>
      <c r="I191" s="90"/>
      <c r="J191" s="90"/>
      <c r="K191" s="90"/>
      <c r="L191" s="90"/>
    </row>
    <row r="192" spans="1:12">
      <c r="A192" s="65">
        <f t="shared" si="20"/>
        <v>1936</v>
      </c>
      <c r="B192" s="84">
        <v>13331</v>
      </c>
      <c r="C192" s="77">
        <f t="shared" si="21"/>
        <v>6011.3472222222226</v>
      </c>
      <c r="D192" s="78">
        <v>357.7</v>
      </c>
      <c r="I192" s="90"/>
      <c r="J192" s="90"/>
      <c r="K192" s="90"/>
      <c r="L192" s="90"/>
    </row>
    <row r="193" spans="1:12">
      <c r="A193" s="65">
        <f t="shared" si="20"/>
        <v>1936</v>
      </c>
      <c r="B193" s="84">
        <v>13362</v>
      </c>
      <c r="C193" s="77">
        <f t="shared" si="21"/>
        <v>1354.744623655914</v>
      </c>
      <c r="D193" s="78">
        <v>83.3</v>
      </c>
      <c r="I193" s="90"/>
      <c r="J193" s="90"/>
      <c r="K193" s="90"/>
      <c r="L193" s="90"/>
    </row>
    <row r="194" spans="1:12">
      <c r="A194" s="65">
        <f t="shared" si="20"/>
        <v>1936</v>
      </c>
      <c r="B194" s="84">
        <v>13393</v>
      </c>
      <c r="C194" s="77">
        <f t="shared" si="21"/>
        <v>287.86290322580646</v>
      </c>
      <c r="D194" s="78">
        <v>17.7</v>
      </c>
      <c r="I194" s="90"/>
      <c r="J194" s="90"/>
      <c r="K194" s="90"/>
      <c r="L194" s="90"/>
    </row>
    <row r="195" spans="1:12">
      <c r="A195" s="65">
        <f t="shared" si="20"/>
        <v>1936</v>
      </c>
      <c r="B195" s="84">
        <v>13423</v>
      </c>
      <c r="C195" s="77">
        <f t="shared" si="21"/>
        <v>233.59722222222223</v>
      </c>
      <c r="D195" s="78">
        <v>13.9</v>
      </c>
      <c r="I195" s="90"/>
      <c r="J195" s="90"/>
      <c r="K195" s="90"/>
      <c r="L195" s="90"/>
    </row>
    <row r="196" spans="1:12">
      <c r="A196" s="65">
        <f t="shared" si="20"/>
        <v>1937</v>
      </c>
      <c r="B196" s="84">
        <v>13454</v>
      </c>
      <c r="C196" s="77">
        <f t="shared" si="21"/>
        <v>170.76612903225808</v>
      </c>
      <c r="D196" s="78">
        <v>10.5</v>
      </c>
      <c r="I196" s="90"/>
      <c r="J196" s="90"/>
      <c r="K196" s="90"/>
      <c r="L196" s="90"/>
    </row>
    <row r="197" spans="1:12">
      <c r="A197" s="65">
        <f t="shared" si="20"/>
        <v>1937</v>
      </c>
      <c r="B197" s="84">
        <v>13484</v>
      </c>
      <c r="C197" s="77">
        <f t="shared" si="21"/>
        <v>243.68055555555554</v>
      </c>
      <c r="D197" s="78">
        <v>14.5</v>
      </c>
      <c r="I197" s="90"/>
      <c r="J197" s="90"/>
      <c r="K197" s="90"/>
      <c r="L197" s="90"/>
    </row>
    <row r="198" spans="1:12">
      <c r="A198" s="65">
        <f t="shared" si="20"/>
        <v>1937</v>
      </c>
      <c r="B198" s="84">
        <v>13515</v>
      </c>
      <c r="C198" s="77">
        <f t="shared" si="21"/>
        <v>374.05913978494624</v>
      </c>
      <c r="D198" s="78">
        <v>23</v>
      </c>
      <c r="I198" s="90"/>
      <c r="J198" s="90"/>
      <c r="K198" s="90"/>
      <c r="L198" s="90"/>
    </row>
    <row r="199" spans="1:12">
      <c r="A199" s="65">
        <f t="shared" si="20"/>
        <v>1937</v>
      </c>
      <c r="B199" s="84">
        <v>13546</v>
      </c>
      <c r="C199" s="77">
        <f t="shared" si="21"/>
        <v>718.8440860215054</v>
      </c>
      <c r="D199" s="78">
        <v>44.2</v>
      </c>
      <c r="I199" s="90"/>
      <c r="J199" s="90"/>
      <c r="K199" s="90"/>
      <c r="L199" s="90"/>
    </row>
    <row r="200" spans="1:12">
      <c r="A200" s="65">
        <f t="shared" si="20"/>
        <v>1937</v>
      </c>
      <c r="B200" s="84">
        <v>13574</v>
      </c>
      <c r="C200" s="77">
        <f t="shared" si="21"/>
        <v>6055.4017857142853</v>
      </c>
      <c r="D200" s="78">
        <v>336.3</v>
      </c>
      <c r="I200" s="90"/>
      <c r="J200" s="90"/>
      <c r="K200" s="90"/>
      <c r="L200" s="90"/>
    </row>
    <row r="201" spans="1:12">
      <c r="A201" s="65">
        <f t="shared" si="20"/>
        <v>1937</v>
      </c>
      <c r="B201" s="84">
        <v>13605</v>
      </c>
      <c r="C201" s="77">
        <f t="shared" si="21"/>
        <v>6433.8172043010754</v>
      </c>
      <c r="D201" s="78">
        <v>395.6</v>
      </c>
      <c r="I201" s="90"/>
      <c r="J201" s="90"/>
      <c r="K201" s="90"/>
      <c r="L201" s="90"/>
    </row>
    <row r="202" spans="1:12">
      <c r="A202" s="65">
        <f t="shared" si="20"/>
        <v>1937</v>
      </c>
      <c r="B202" s="84">
        <v>13635</v>
      </c>
      <c r="C202" s="77">
        <f t="shared" si="21"/>
        <v>8444.7916666666661</v>
      </c>
      <c r="D202" s="78">
        <v>502.5</v>
      </c>
      <c r="I202" s="90"/>
      <c r="J202" s="90"/>
      <c r="K202" s="90"/>
      <c r="L202" s="90"/>
    </row>
    <row r="203" spans="1:12">
      <c r="A203" s="65">
        <f t="shared" si="20"/>
        <v>1937</v>
      </c>
      <c r="B203" s="84">
        <v>13666</v>
      </c>
      <c r="C203" s="77">
        <f t="shared" si="21"/>
        <v>11189.247311827958</v>
      </c>
      <c r="D203" s="78">
        <v>688</v>
      </c>
      <c r="I203" s="90"/>
      <c r="J203" s="90"/>
      <c r="K203" s="90"/>
      <c r="L203" s="90"/>
    </row>
    <row r="204" spans="1:12">
      <c r="A204" s="65">
        <f t="shared" si="20"/>
        <v>1937</v>
      </c>
      <c r="B204" s="84">
        <v>13696</v>
      </c>
      <c r="C204" s="77">
        <f t="shared" si="21"/>
        <v>3937.5416666666665</v>
      </c>
      <c r="D204" s="78">
        <v>234.3</v>
      </c>
      <c r="I204" s="90"/>
      <c r="J204" s="90"/>
      <c r="K204" s="90"/>
      <c r="L204" s="90"/>
    </row>
    <row r="205" spans="1:12">
      <c r="A205" s="65">
        <f t="shared" si="20"/>
        <v>1937</v>
      </c>
      <c r="B205" s="84">
        <v>13727</v>
      </c>
      <c r="C205" s="77">
        <f t="shared" si="21"/>
        <v>845.69892473118284</v>
      </c>
      <c r="D205" s="78">
        <v>52</v>
      </c>
      <c r="I205" s="90"/>
      <c r="J205" s="90"/>
      <c r="K205" s="90"/>
      <c r="L205" s="90"/>
    </row>
    <row r="206" spans="1:12">
      <c r="A206" s="65">
        <f t="shared" si="20"/>
        <v>1937</v>
      </c>
      <c r="B206" s="84">
        <v>13758</v>
      </c>
      <c r="C206" s="77">
        <f t="shared" si="21"/>
        <v>240.69892473118279</v>
      </c>
      <c r="D206" s="78">
        <v>14.8</v>
      </c>
      <c r="I206" s="90"/>
      <c r="J206" s="90"/>
      <c r="K206" s="90"/>
      <c r="L206" s="90"/>
    </row>
    <row r="207" spans="1:12">
      <c r="A207" s="65">
        <f t="shared" si="20"/>
        <v>1937</v>
      </c>
      <c r="B207" s="84">
        <v>13788</v>
      </c>
      <c r="C207" s="77">
        <f t="shared" si="21"/>
        <v>201.66666666666666</v>
      </c>
      <c r="D207" s="78">
        <v>12</v>
      </c>
      <c r="I207" s="90"/>
      <c r="J207" s="90"/>
      <c r="K207" s="90"/>
      <c r="L207" s="90"/>
    </row>
    <row r="208" spans="1:12">
      <c r="A208" s="65">
        <f t="shared" si="20"/>
        <v>1938</v>
      </c>
      <c r="B208" s="84">
        <v>13819</v>
      </c>
      <c r="C208" s="77">
        <f t="shared" si="21"/>
        <v>330.14784946236557</v>
      </c>
      <c r="D208" s="78">
        <v>20.3</v>
      </c>
      <c r="I208" s="90"/>
      <c r="J208" s="90"/>
      <c r="K208" s="90"/>
      <c r="L208" s="90"/>
    </row>
    <row r="209" spans="1:12">
      <c r="A209" s="65">
        <f t="shared" ref="A209:A272" si="22">IF(MONTH(B209)&gt;9,YEAR(B209)+1,YEAR(B209))</f>
        <v>1938</v>
      </c>
      <c r="B209" s="84">
        <v>13849</v>
      </c>
      <c r="C209" s="77">
        <f t="shared" ref="C209:C272" si="23">IF(D209=-901,-901,D209*220*22*9*1000/(24*60*60*DAY(B209)))</f>
        <v>899.09722222222217</v>
      </c>
      <c r="D209" s="78">
        <v>53.5</v>
      </c>
      <c r="I209" s="90"/>
      <c r="J209" s="90"/>
      <c r="K209" s="90"/>
      <c r="L209" s="90"/>
    </row>
    <row r="210" spans="1:12">
      <c r="A210" s="65">
        <f t="shared" si="22"/>
        <v>1938</v>
      </c>
      <c r="B210" s="84">
        <v>13880</v>
      </c>
      <c r="C210" s="77">
        <f t="shared" si="23"/>
        <v>7097.3655913978491</v>
      </c>
      <c r="D210" s="78">
        <v>436.4</v>
      </c>
      <c r="I210" s="90"/>
      <c r="J210" s="90"/>
      <c r="K210" s="90"/>
      <c r="L210" s="90"/>
    </row>
    <row r="211" spans="1:12">
      <c r="A211" s="65">
        <f t="shared" si="22"/>
        <v>1938</v>
      </c>
      <c r="B211" s="84">
        <v>13911</v>
      </c>
      <c r="C211" s="77">
        <f t="shared" si="23"/>
        <v>2109.3682795698919</v>
      </c>
      <c r="D211" s="78">
        <v>129.69999999999999</v>
      </c>
      <c r="I211" s="90"/>
      <c r="J211" s="90"/>
      <c r="K211" s="90"/>
      <c r="L211" s="90"/>
    </row>
    <row r="212" spans="1:12">
      <c r="A212" s="65">
        <f t="shared" si="22"/>
        <v>1938</v>
      </c>
      <c r="B212" s="84">
        <v>13939</v>
      </c>
      <c r="C212" s="77">
        <f t="shared" si="23"/>
        <v>9701.6071428571413</v>
      </c>
      <c r="D212" s="78">
        <v>538.79999999999995</v>
      </c>
      <c r="I212" s="90"/>
      <c r="J212" s="90"/>
      <c r="K212" s="90"/>
      <c r="L212" s="90"/>
    </row>
    <row r="213" spans="1:12">
      <c r="A213" s="65">
        <f t="shared" si="22"/>
        <v>1938</v>
      </c>
      <c r="B213" s="84">
        <v>13970</v>
      </c>
      <c r="C213" s="77">
        <f t="shared" si="23"/>
        <v>13108.333333333334</v>
      </c>
      <c r="D213" s="78">
        <v>806</v>
      </c>
      <c r="I213" s="90"/>
      <c r="J213" s="90"/>
      <c r="K213" s="90"/>
      <c r="L213" s="90"/>
    </row>
    <row r="214" spans="1:12">
      <c r="A214" s="65">
        <f t="shared" si="22"/>
        <v>1938</v>
      </c>
      <c r="B214" s="84">
        <v>14000</v>
      </c>
      <c r="C214" s="77">
        <f t="shared" si="23"/>
        <v>12301.666666666666</v>
      </c>
      <c r="D214" s="78">
        <v>732</v>
      </c>
      <c r="I214" s="90"/>
      <c r="J214" s="90"/>
      <c r="K214" s="90"/>
      <c r="L214" s="90"/>
    </row>
    <row r="215" spans="1:12">
      <c r="A215" s="65">
        <f t="shared" si="22"/>
        <v>1938</v>
      </c>
      <c r="B215" s="84">
        <v>14031</v>
      </c>
      <c r="C215" s="77">
        <f t="shared" si="23"/>
        <v>16437.459677419356</v>
      </c>
      <c r="D215" s="78">
        <v>1010.7</v>
      </c>
      <c r="I215" s="90"/>
      <c r="J215" s="90"/>
      <c r="K215" s="90"/>
      <c r="L215" s="90"/>
    </row>
    <row r="216" spans="1:12">
      <c r="A216" s="65">
        <f t="shared" si="22"/>
        <v>1938</v>
      </c>
      <c r="B216" s="84">
        <v>14061</v>
      </c>
      <c r="C216" s="77">
        <f t="shared" si="23"/>
        <v>10063.166666666666</v>
      </c>
      <c r="D216" s="78">
        <v>598.79999999999995</v>
      </c>
      <c r="I216" s="90"/>
      <c r="J216" s="90"/>
      <c r="K216" s="90"/>
      <c r="L216" s="90"/>
    </row>
    <row r="217" spans="1:12">
      <c r="A217" s="65">
        <f t="shared" si="22"/>
        <v>1938</v>
      </c>
      <c r="B217" s="84">
        <v>14092</v>
      </c>
      <c r="C217" s="77">
        <f t="shared" si="23"/>
        <v>2172.7956989247314</v>
      </c>
      <c r="D217" s="78">
        <v>133.6</v>
      </c>
      <c r="I217" s="90"/>
      <c r="J217" s="90"/>
      <c r="K217" s="90"/>
      <c r="L217" s="90"/>
    </row>
    <row r="218" spans="1:12">
      <c r="A218" s="65">
        <f t="shared" si="22"/>
        <v>1938</v>
      </c>
      <c r="B218" s="84">
        <v>14123</v>
      </c>
      <c r="C218" s="77">
        <f t="shared" si="23"/>
        <v>500.91397849462368</v>
      </c>
      <c r="D218" s="78">
        <v>30.8</v>
      </c>
      <c r="I218" s="90"/>
      <c r="J218" s="90"/>
      <c r="K218" s="90"/>
      <c r="L218" s="90"/>
    </row>
    <row r="219" spans="1:12">
      <c r="A219" s="65">
        <f t="shared" si="22"/>
        <v>1938</v>
      </c>
      <c r="B219" s="84">
        <v>14153</v>
      </c>
      <c r="C219" s="77">
        <f t="shared" si="23"/>
        <v>341.15277777777777</v>
      </c>
      <c r="D219" s="78">
        <v>20.3</v>
      </c>
      <c r="I219" s="90"/>
      <c r="J219" s="90"/>
      <c r="K219" s="90"/>
      <c r="L219" s="90"/>
    </row>
    <row r="220" spans="1:12">
      <c r="A220" s="65">
        <f t="shared" si="22"/>
        <v>1939</v>
      </c>
      <c r="B220" s="84">
        <v>14184</v>
      </c>
      <c r="C220" s="77">
        <f t="shared" si="23"/>
        <v>484.65053763440858</v>
      </c>
      <c r="D220" s="78">
        <v>29.8</v>
      </c>
      <c r="I220" s="90"/>
      <c r="J220" s="90"/>
      <c r="K220" s="90"/>
      <c r="L220" s="90"/>
    </row>
    <row r="221" spans="1:12">
      <c r="A221" s="65">
        <f t="shared" si="22"/>
        <v>1939</v>
      </c>
      <c r="B221" s="84">
        <v>14214</v>
      </c>
      <c r="C221" s="77">
        <f t="shared" si="23"/>
        <v>682.30555555555554</v>
      </c>
      <c r="D221" s="78">
        <v>40.6</v>
      </c>
      <c r="I221" s="90"/>
      <c r="J221" s="90"/>
      <c r="K221" s="90"/>
      <c r="L221" s="90"/>
    </row>
    <row r="222" spans="1:12">
      <c r="A222" s="65">
        <f t="shared" si="22"/>
        <v>1939</v>
      </c>
      <c r="B222" s="84">
        <v>14245</v>
      </c>
      <c r="C222" s="77">
        <f t="shared" si="23"/>
        <v>722.09677419354841</v>
      </c>
      <c r="D222" s="78">
        <v>44.4</v>
      </c>
      <c r="I222" s="90"/>
      <c r="J222" s="90"/>
      <c r="K222" s="90"/>
      <c r="L222" s="90"/>
    </row>
    <row r="223" spans="1:12">
      <c r="A223" s="65">
        <f t="shared" si="22"/>
        <v>1939</v>
      </c>
      <c r="B223" s="84">
        <v>14276</v>
      </c>
      <c r="C223" s="77">
        <f t="shared" si="23"/>
        <v>811.54569892473114</v>
      </c>
      <c r="D223" s="78">
        <v>49.9</v>
      </c>
      <c r="I223" s="90"/>
      <c r="J223" s="90"/>
      <c r="K223" s="90"/>
      <c r="L223" s="90"/>
    </row>
    <row r="224" spans="1:12">
      <c r="A224" s="65">
        <f t="shared" si="22"/>
        <v>1939</v>
      </c>
      <c r="B224" s="84">
        <v>14304</v>
      </c>
      <c r="C224" s="77">
        <f t="shared" si="23"/>
        <v>1256.8154761904761</v>
      </c>
      <c r="D224" s="78">
        <v>69.8</v>
      </c>
      <c r="I224" s="90"/>
      <c r="J224" s="90"/>
      <c r="K224" s="90"/>
      <c r="L224" s="90"/>
    </row>
    <row r="225" spans="1:12">
      <c r="A225" s="65">
        <f t="shared" si="22"/>
        <v>1939</v>
      </c>
      <c r="B225" s="84">
        <v>14335</v>
      </c>
      <c r="C225" s="77">
        <f t="shared" si="23"/>
        <v>3602.3521505376343</v>
      </c>
      <c r="D225" s="78">
        <v>221.5</v>
      </c>
      <c r="I225" s="90"/>
      <c r="J225" s="90"/>
      <c r="K225" s="90"/>
      <c r="L225" s="90"/>
    </row>
    <row r="226" spans="1:12">
      <c r="A226" s="65">
        <f t="shared" si="22"/>
        <v>1939</v>
      </c>
      <c r="B226" s="84">
        <v>14365</v>
      </c>
      <c r="C226" s="77">
        <f t="shared" si="23"/>
        <v>5478.6111111111113</v>
      </c>
      <c r="D226" s="78">
        <v>326</v>
      </c>
      <c r="I226" s="90"/>
      <c r="J226" s="90"/>
      <c r="K226" s="90"/>
      <c r="L226" s="90"/>
    </row>
    <row r="227" spans="1:12">
      <c r="A227" s="65">
        <f t="shared" si="22"/>
        <v>1939</v>
      </c>
      <c r="B227" s="84">
        <v>14396</v>
      </c>
      <c r="C227" s="77">
        <f t="shared" si="23"/>
        <v>2850.9811827956987</v>
      </c>
      <c r="D227" s="78">
        <v>175.3</v>
      </c>
      <c r="I227" s="90"/>
      <c r="J227" s="90"/>
      <c r="K227" s="90"/>
      <c r="L227" s="90"/>
    </row>
    <row r="228" spans="1:12">
      <c r="A228" s="65">
        <f t="shared" si="22"/>
        <v>1939</v>
      </c>
      <c r="B228" s="84">
        <v>14426</v>
      </c>
      <c r="C228" s="77">
        <f t="shared" si="23"/>
        <v>956.23611111111109</v>
      </c>
      <c r="D228" s="78">
        <v>56.9</v>
      </c>
      <c r="I228" s="90"/>
      <c r="J228" s="90"/>
      <c r="K228" s="90"/>
      <c r="L228" s="90"/>
    </row>
    <row r="229" spans="1:12">
      <c r="A229" s="65">
        <f t="shared" si="22"/>
        <v>1939</v>
      </c>
      <c r="B229" s="84">
        <v>14457</v>
      </c>
      <c r="C229" s="77">
        <f t="shared" si="23"/>
        <v>235.81989247311827</v>
      </c>
      <c r="D229" s="78">
        <v>14.5</v>
      </c>
      <c r="I229" s="90"/>
      <c r="J229" s="90"/>
      <c r="K229" s="90"/>
      <c r="L229" s="90"/>
    </row>
    <row r="230" spans="1:12">
      <c r="A230" s="65">
        <f t="shared" si="22"/>
        <v>1939</v>
      </c>
      <c r="B230" s="84">
        <v>14488</v>
      </c>
      <c r="C230" s="77">
        <f t="shared" si="23"/>
        <v>89.4489247311828</v>
      </c>
      <c r="D230" s="78">
        <v>5.5</v>
      </c>
      <c r="I230" s="90"/>
      <c r="J230" s="90"/>
      <c r="K230" s="90"/>
      <c r="L230" s="90"/>
    </row>
    <row r="231" spans="1:12">
      <c r="A231" s="65">
        <f t="shared" si="22"/>
        <v>1939</v>
      </c>
      <c r="B231" s="84">
        <v>14518</v>
      </c>
      <c r="C231" s="77">
        <f t="shared" si="23"/>
        <v>193.26388888888889</v>
      </c>
      <c r="D231" s="78">
        <v>11.5</v>
      </c>
      <c r="I231" s="90"/>
      <c r="J231" s="90"/>
      <c r="K231" s="90"/>
      <c r="L231" s="90"/>
    </row>
    <row r="232" spans="1:12">
      <c r="A232" s="65">
        <f t="shared" si="22"/>
        <v>1940</v>
      </c>
      <c r="B232" s="84">
        <v>14549</v>
      </c>
      <c r="C232" s="77">
        <f t="shared" si="23"/>
        <v>450.65994623655905</v>
      </c>
      <c r="D232" s="78">
        <v>27.71</v>
      </c>
      <c r="I232" s="90"/>
      <c r="J232" s="90"/>
      <c r="K232" s="90"/>
      <c r="L232" s="90"/>
    </row>
    <row r="233" spans="1:12">
      <c r="A233" s="65">
        <f t="shared" si="22"/>
        <v>1940</v>
      </c>
      <c r="B233" s="84">
        <v>14579</v>
      </c>
      <c r="C233" s="77">
        <f t="shared" si="23"/>
        <v>324.51527777777778</v>
      </c>
      <c r="D233" s="78">
        <v>19.309999999999999</v>
      </c>
      <c r="I233" s="90"/>
      <c r="J233" s="90"/>
      <c r="K233" s="90"/>
      <c r="L233" s="90"/>
    </row>
    <row r="234" spans="1:12">
      <c r="A234" s="65">
        <f t="shared" si="22"/>
        <v>1940</v>
      </c>
      <c r="B234" s="84">
        <v>14610</v>
      </c>
      <c r="C234" s="77">
        <f t="shared" si="23"/>
        <v>458.9543010752688</v>
      </c>
      <c r="D234" s="78">
        <v>28.22</v>
      </c>
      <c r="I234" s="90"/>
      <c r="J234" s="90"/>
      <c r="K234" s="90"/>
      <c r="L234" s="90"/>
    </row>
    <row r="235" spans="1:12">
      <c r="A235" s="65">
        <f t="shared" si="22"/>
        <v>1940</v>
      </c>
      <c r="B235" s="84">
        <v>14641</v>
      </c>
      <c r="C235" s="77">
        <f t="shared" si="23"/>
        <v>7613.7298387096771</v>
      </c>
      <c r="D235" s="78">
        <v>468.15</v>
      </c>
      <c r="I235" s="90"/>
      <c r="J235" s="90"/>
      <c r="K235" s="90"/>
      <c r="L235" s="90"/>
    </row>
    <row r="236" spans="1:12">
      <c r="A236" s="65">
        <f t="shared" si="22"/>
        <v>1940</v>
      </c>
      <c r="B236" s="84">
        <v>14670</v>
      </c>
      <c r="C236" s="77">
        <f t="shared" si="23"/>
        <v>10629.57183908046</v>
      </c>
      <c r="D236" s="78">
        <v>611.41999999999996</v>
      </c>
      <c r="I236" s="90"/>
      <c r="J236" s="90"/>
      <c r="K236" s="90"/>
      <c r="L236" s="90"/>
    </row>
    <row r="237" spans="1:12">
      <c r="A237" s="65">
        <f t="shared" si="22"/>
        <v>1940</v>
      </c>
      <c r="B237" s="84">
        <v>14701</v>
      </c>
      <c r="C237" s="77">
        <f t="shared" si="23"/>
        <v>13772.044354838707</v>
      </c>
      <c r="D237" s="78">
        <v>846.81</v>
      </c>
      <c r="I237" s="90"/>
      <c r="J237" s="90"/>
      <c r="K237" s="90"/>
      <c r="L237" s="90"/>
    </row>
    <row r="238" spans="1:12">
      <c r="A238" s="65">
        <f t="shared" si="22"/>
        <v>1940</v>
      </c>
      <c r="B238" s="84">
        <v>14731</v>
      </c>
      <c r="C238" s="77">
        <f t="shared" si="23"/>
        <v>10561.115277777775</v>
      </c>
      <c r="D238" s="78">
        <v>628.42999999999995</v>
      </c>
      <c r="I238" s="90"/>
      <c r="J238" s="90"/>
      <c r="K238" s="90"/>
      <c r="L238" s="90"/>
    </row>
    <row r="239" spans="1:12">
      <c r="A239" s="65">
        <f t="shared" si="22"/>
        <v>1940</v>
      </c>
      <c r="B239" s="84">
        <v>14762</v>
      </c>
      <c r="C239" s="77">
        <f t="shared" si="23"/>
        <v>8317.4489247311849</v>
      </c>
      <c r="D239" s="78">
        <v>511.42</v>
      </c>
      <c r="I239" s="90"/>
      <c r="J239" s="90"/>
      <c r="K239" s="90"/>
      <c r="L239" s="90"/>
    </row>
    <row r="240" spans="1:12">
      <c r="A240" s="65">
        <f t="shared" si="22"/>
        <v>1940</v>
      </c>
      <c r="B240" s="84">
        <v>14792</v>
      </c>
      <c r="C240" s="77">
        <f t="shared" si="23"/>
        <v>3339.0958333333333</v>
      </c>
      <c r="D240" s="78">
        <v>198.69</v>
      </c>
      <c r="I240" s="90"/>
      <c r="J240" s="90"/>
      <c r="K240" s="90"/>
      <c r="L240" s="90"/>
    </row>
    <row r="241" spans="1:12">
      <c r="A241" s="65">
        <f t="shared" si="22"/>
        <v>1940</v>
      </c>
      <c r="B241" s="84">
        <v>14823</v>
      </c>
      <c r="C241" s="77">
        <f t="shared" si="23"/>
        <v>649.88709677419354</v>
      </c>
      <c r="D241" s="78">
        <v>39.96</v>
      </c>
      <c r="I241" s="90"/>
      <c r="J241" s="90"/>
      <c r="K241" s="90"/>
      <c r="L241" s="90"/>
    </row>
    <row r="242" spans="1:12">
      <c r="A242" s="65">
        <f t="shared" si="22"/>
        <v>1940</v>
      </c>
      <c r="B242" s="84">
        <v>14854</v>
      </c>
      <c r="C242" s="77">
        <f t="shared" si="23"/>
        <v>203.45564516129033</v>
      </c>
      <c r="D242" s="78">
        <v>12.51</v>
      </c>
      <c r="I242" s="90"/>
      <c r="J242" s="90"/>
      <c r="K242" s="90"/>
      <c r="L242" s="90"/>
    </row>
    <row r="243" spans="1:12">
      <c r="A243" s="65">
        <f t="shared" si="22"/>
        <v>1940</v>
      </c>
      <c r="B243" s="84">
        <v>14884</v>
      </c>
      <c r="C243" s="77">
        <f t="shared" si="23"/>
        <v>230.23611111111111</v>
      </c>
      <c r="D243" s="78">
        <v>13.7</v>
      </c>
      <c r="I243" s="90"/>
      <c r="J243" s="90"/>
      <c r="K243" s="90"/>
      <c r="L243" s="90"/>
    </row>
    <row r="244" spans="1:12">
      <c r="A244" s="65">
        <f t="shared" si="22"/>
        <v>1941</v>
      </c>
      <c r="B244" s="84">
        <v>14915</v>
      </c>
      <c r="C244" s="77">
        <f t="shared" si="23"/>
        <v>247.20430107526883</v>
      </c>
      <c r="D244" s="78">
        <v>15.2</v>
      </c>
      <c r="I244" s="90"/>
      <c r="J244" s="90"/>
      <c r="K244" s="90"/>
      <c r="L244" s="90"/>
    </row>
    <row r="245" spans="1:12">
      <c r="A245" s="65">
        <f t="shared" si="22"/>
        <v>1941</v>
      </c>
      <c r="B245" s="84">
        <v>14945</v>
      </c>
      <c r="C245" s="77">
        <f t="shared" si="23"/>
        <v>736.08333333333337</v>
      </c>
      <c r="D245" s="78">
        <v>43.8</v>
      </c>
      <c r="I245" s="90"/>
      <c r="J245" s="90"/>
      <c r="K245" s="90"/>
      <c r="L245" s="90"/>
    </row>
    <row r="246" spans="1:12">
      <c r="A246" s="65">
        <f t="shared" si="22"/>
        <v>1941</v>
      </c>
      <c r="B246" s="84">
        <v>14976</v>
      </c>
      <c r="C246" s="77">
        <f t="shared" si="23"/>
        <v>4049.5967741935483</v>
      </c>
      <c r="D246" s="78">
        <v>249</v>
      </c>
      <c r="I246" s="90"/>
      <c r="J246" s="90"/>
      <c r="K246" s="90"/>
      <c r="L246" s="90"/>
    </row>
    <row r="247" spans="1:12">
      <c r="A247" s="65">
        <f t="shared" si="22"/>
        <v>1941</v>
      </c>
      <c r="B247" s="84">
        <v>15007</v>
      </c>
      <c r="C247" s="77">
        <f t="shared" si="23"/>
        <v>5617.3924731182797</v>
      </c>
      <c r="D247" s="78">
        <v>345.4</v>
      </c>
      <c r="I247" s="90"/>
      <c r="J247" s="90"/>
      <c r="K247" s="90"/>
      <c r="L247" s="90"/>
    </row>
    <row r="248" spans="1:12">
      <c r="A248" s="65">
        <f t="shared" si="22"/>
        <v>1941</v>
      </c>
      <c r="B248" s="84">
        <v>15035</v>
      </c>
      <c r="C248" s="77">
        <f t="shared" si="23"/>
        <v>8507.8125</v>
      </c>
      <c r="D248" s="78">
        <v>472.5</v>
      </c>
      <c r="I248" s="90"/>
      <c r="J248" s="90"/>
      <c r="K248" s="90"/>
      <c r="L248" s="90"/>
    </row>
    <row r="249" spans="1:12">
      <c r="A249" s="65">
        <f t="shared" si="22"/>
        <v>1941</v>
      </c>
      <c r="B249" s="84">
        <v>15066</v>
      </c>
      <c r="C249" s="77">
        <f t="shared" si="23"/>
        <v>7302.2849462365593</v>
      </c>
      <c r="D249" s="78">
        <v>449</v>
      </c>
      <c r="I249" s="90"/>
      <c r="J249" s="90"/>
      <c r="K249" s="90"/>
      <c r="L249" s="90"/>
    </row>
    <row r="250" spans="1:12">
      <c r="A250" s="65">
        <f t="shared" si="22"/>
        <v>1941</v>
      </c>
      <c r="B250" s="84">
        <v>15096</v>
      </c>
      <c r="C250" s="77">
        <f t="shared" si="23"/>
        <v>7470.0694444444443</v>
      </c>
      <c r="D250" s="78">
        <v>444.5</v>
      </c>
      <c r="I250" s="90"/>
      <c r="J250" s="90"/>
      <c r="K250" s="90"/>
      <c r="L250" s="90"/>
    </row>
    <row r="251" spans="1:12">
      <c r="A251" s="65">
        <f t="shared" si="22"/>
        <v>1941</v>
      </c>
      <c r="B251" s="84">
        <v>15127</v>
      </c>
      <c r="C251" s="77">
        <f t="shared" si="23"/>
        <v>11703.172043010753</v>
      </c>
      <c r="D251" s="78">
        <v>719.6</v>
      </c>
      <c r="I251" s="90"/>
      <c r="J251" s="90"/>
      <c r="K251" s="90"/>
      <c r="L251" s="90"/>
    </row>
    <row r="252" spans="1:12">
      <c r="A252" s="65">
        <f t="shared" si="22"/>
        <v>1941</v>
      </c>
      <c r="B252" s="84">
        <v>15157</v>
      </c>
      <c r="C252" s="77">
        <f t="shared" si="23"/>
        <v>4745.8888888888878</v>
      </c>
      <c r="D252" s="78">
        <v>282.39999999999998</v>
      </c>
      <c r="I252" s="90"/>
      <c r="J252" s="90"/>
      <c r="K252" s="90"/>
      <c r="L252" s="90"/>
    </row>
    <row r="253" spans="1:12">
      <c r="A253" s="65">
        <f t="shared" si="22"/>
        <v>1941</v>
      </c>
      <c r="B253" s="84">
        <v>15188</v>
      </c>
      <c r="C253" s="77">
        <f t="shared" si="23"/>
        <v>1374.260752688172</v>
      </c>
      <c r="D253" s="78">
        <v>84.5</v>
      </c>
      <c r="I253" s="90"/>
      <c r="J253" s="90"/>
      <c r="K253" s="90"/>
      <c r="L253" s="90"/>
    </row>
    <row r="254" spans="1:12">
      <c r="A254" s="65">
        <f t="shared" si="22"/>
        <v>1941</v>
      </c>
      <c r="B254" s="84">
        <v>15219</v>
      </c>
      <c r="C254" s="77">
        <f t="shared" si="23"/>
        <v>367.55376344086022</v>
      </c>
      <c r="D254" s="78">
        <v>22.6</v>
      </c>
      <c r="I254" s="90"/>
      <c r="J254" s="90"/>
      <c r="K254" s="90"/>
      <c r="L254" s="90"/>
    </row>
    <row r="255" spans="1:12">
      <c r="A255" s="65">
        <f t="shared" si="22"/>
        <v>1941</v>
      </c>
      <c r="B255" s="84">
        <v>15249</v>
      </c>
      <c r="C255" s="77">
        <f t="shared" si="23"/>
        <v>280.65277777777777</v>
      </c>
      <c r="D255" s="78">
        <v>16.7</v>
      </c>
      <c r="I255" s="90"/>
      <c r="J255" s="90"/>
      <c r="K255" s="90"/>
      <c r="L255" s="90"/>
    </row>
    <row r="256" spans="1:12">
      <c r="A256" s="65">
        <f t="shared" si="22"/>
        <v>1942</v>
      </c>
      <c r="B256" s="84">
        <v>15280</v>
      </c>
      <c r="C256" s="77">
        <f t="shared" si="23"/>
        <v>289.48924731182797</v>
      </c>
      <c r="D256" s="78">
        <v>17.8</v>
      </c>
      <c r="I256" s="90"/>
      <c r="J256" s="90"/>
      <c r="K256" s="90"/>
      <c r="L256" s="90"/>
    </row>
    <row r="257" spans="1:12">
      <c r="A257" s="65">
        <f t="shared" si="22"/>
        <v>1942</v>
      </c>
      <c r="B257" s="84">
        <v>15310</v>
      </c>
      <c r="C257" s="77">
        <f t="shared" si="23"/>
        <v>820.11111111111109</v>
      </c>
      <c r="D257" s="78">
        <v>48.8</v>
      </c>
      <c r="I257" s="90"/>
      <c r="J257" s="90"/>
      <c r="K257" s="90"/>
      <c r="L257" s="90"/>
    </row>
    <row r="258" spans="1:12">
      <c r="A258" s="65">
        <f t="shared" si="22"/>
        <v>1942</v>
      </c>
      <c r="B258" s="84">
        <v>15341</v>
      </c>
      <c r="C258" s="77">
        <f t="shared" si="23"/>
        <v>5277.4865591397847</v>
      </c>
      <c r="D258" s="78">
        <v>324.5</v>
      </c>
      <c r="I258" s="90"/>
      <c r="J258" s="90"/>
      <c r="K258" s="90"/>
      <c r="L258" s="90"/>
    </row>
    <row r="259" spans="1:12">
      <c r="A259" s="65">
        <f t="shared" si="22"/>
        <v>1942</v>
      </c>
      <c r="B259" s="84">
        <v>15372</v>
      </c>
      <c r="C259" s="77">
        <f t="shared" si="23"/>
        <v>9476.7069892473137</v>
      </c>
      <c r="D259" s="78">
        <v>582.70000000000005</v>
      </c>
      <c r="I259" s="90"/>
      <c r="J259" s="90"/>
      <c r="K259" s="90"/>
      <c r="L259" s="90"/>
    </row>
    <row r="260" spans="1:12">
      <c r="A260" s="65">
        <f t="shared" si="22"/>
        <v>1942</v>
      </c>
      <c r="B260" s="84">
        <v>15400</v>
      </c>
      <c r="C260" s="77">
        <f t="shared" si="23"/>
        <v>9969.8958333333358</v>
      </c>
      <c r="D260" s="78">
        <v>553.70000000000005</v>
      </c>
      <c r="I260" s="90"/>
      <c r="J260" s="90"/>
      <c r="K260" s="90"/>
      <c r="L260" s="90"/>
    </row>
    <row r="261" spans="1:12">
      <c r="A261" s="65">
        <f t="shared" si="22"/>
        <v>1942</v>
      </c>
      <c r="B261" s="84">
        <v>15431</v>
      </c>
      <c r="C261" s="77">
        <f t="shared" si="23"/>
        <v>4643.2123655913974</v>
      </c>
      <c r="D261" s="78">
        <v>285.5</v>
      </c>
      <c r="I261" s="90"/>
      <c r="J261" s="90"/>
      <c r="K261" s="90"/>
      <c r="L261" s="90"/>
    </row>
    <row r="262" spans="1:12">
      <c r="A262" s="65">
        <f t="shared" si="22"/>
        <v>1942</v>
      </c>
      <c r="B262" s="84">
        <v>15461</v>
      </c>
      <c r="C262" s="77">
        <f t="shared" si="23"/>
        <v>10521.958333333334</v>
      </c>
      <c r="D262" s="78">
        <v>626.1</v>
      </c>
      <c r="I262" s="90"/>
      <c r="J262" s="90"/>
      <c r="K262" s="90"/>
      <c r="L262" s="90"/>
    </row>
    <row r="263" spans="1:12">
      <c r="A263" s="65">
        <f t="shared" si="22"/>
        <v>1942</v>
      </c>
      <c r="B263" s="84">
        <v>15492</v>
      </c>
      <c r="C263" s="77">
        <f t="shared" si="23"/>
        <v>11657.634408602151</v>
      </c>
      <c r="D263" s="78">
        <v>716.8</v>
      </c>
      <c r="I263" s="90"/>
      <c r="J263" s="90"/>
      <c r="K263" s="90"/>
      <c r="L263" s="90"/>
    </row>
    <row r="264" spans="1:12">
      <c r="A264" s="65">
        <f t="shared" si="22"/>
        <v>1942</v>
      </c>
      <c r="B264" s="84">
        <v>15522</v>
      </c>
      <c r="C264" s="77">
        <f t="shared" si="23"/>
        <v>9353.9722222222226</v>
      </c>
      <c r="D264" s="78">
        <v>556.6</v>
      </c>
      <c r="I264" s="90"/>
      <c r="J264" s="90"/>
      <c r="K264" s="90"/>
      <c r="L264" s="90"/>
    </row>
    <row r="265" spans="1:12">
      <c r="A265" s="65">
        <f t="shared" si="22"/>
        <v>1942</v>
      </c>
      <c r="B265" s="84">
        <v>15553</v>
      </c>
      <c r="C265" s="77">
        <f t="shared" si="23"/>
        <v>2525.7123655913979</v>
      </c>
      <c r="D265" s="78">
        <v>155.30000000000001</v>
      </c>
      <c r="I265" s="90"/>
      <c r="J265" s="90"/>
      <c r="K265" s="90"/>
      <c r="L265" s="90"/>
    </row>
    <row r="266" spans="1:12">
      <c r="A266" s="65">
        <f t="shared" si="22"/>
        <v>1942</v>
      </c>
      <c r="B266" s="84">
        <v>15584</v>
      </c>
      <c r="C266" s="77">
        <f t="shared" si="23"/>
        <v>522.05645161290317</v>
      </c>
      <c r="D266" s="78">
        <v>32.1</v>
      </c>
      <c r="I266" s="90"/>
      <c r="J266" s="90"/>
      <c r="K266" s="90"/>
      <c r="L266" s="90"/>
    </row>
    <row r="267" spans="1:12">
      <c r="A267" s="65">
        <f t="shared" si="22"/>
        <v>1942</v>
      </c>
      <c r="B267" s="84">
        <v>15614</v>
      </c>
      <c r="C267" s="77">
        <f t="shared" si="23"/>
        <v>292.41666666666663</v>
      </c>
      <c r="D267" s="78">
        <v>17.399999999999999</v>
      </c>
      <c r="I267" s="90"/>
      <c r="J267" s="90"/>
      <c r="K267" s="90"/>
      <c r="L267" s="90"/>
    </row>
    <row r="268" spans="1:12">
      <c r="A268" s="65">
        <f t="shared" si="22"/>
        <v>1943</v>
      </c>
      <c r="B268" s="84">
        <v>15645</v>
      </c>
      <c r="C268" s="77">
        <f t="shared" si="23"/>
        <v>274.85215053763437</v>
      </c>
      <c r="D268" s="78">
        <v>16.899999999999999</v>
      </c>
      <c r="I268" s="90"/>
      <c r="J268" s="90"/>
      <c r="K268" s="90"/>
      <c r="L268" s="90"/>
    </row>
    <row r="269" spans="1:12">
      <c r="A269" s="65">
        <f t="shared" si="22"/>
        <v>1943</v>
      </c>
      <c r="B269" s="84">
        <v>15675</v>
      </c>
      <c r="C269" s="77">
        <f t="shared" si="23"/>
        <v>2589.7361111111113</v>
      </c>
      <c r="D269" s="78">
        <v>154.1</v>
      </c>
      <c r="I269" s="90"/>
      <c r="J269" s="90"/>
      <c r="K269" s="90"/>
      <c r="L269" s="90"/>
    </row>
    <row r="270" spans="1:12">
      <c r="A270" s="65">
        <f t="shared" si="22"/>
        <v>1943</v>
      </c>
      <c r="B270" s="84">
        <v>15706</v>
      </c>
      <c r="C270" s="77">
        <f t="shared" si="23"/>
        <v>4522.8629032258068</v>
      </c>
      <c r="D270" s="78">
        <v>278.10000000000002</v>
      </c>
      <c r="I270" s="90"/>
      <c r="J270" s="90"/>
      <c r="K270" s="90"/>
      <c r="L270" s="90"/>
    </row>
    <row r="271" spans="1:12">
      <c r="A271" s="65">
        <f t="shared" si="22"/>
        <v>1943</v>
      </c>
      <c r="B271" s="84">
        <v>15737</v>
      </c>
      <c r="C271" s="77">
        <f t="shared" si="23"/>
        <v>11242.916666666666</v>
      </c>
      <c r="D271" s="78">
        <v>691.3</v>
      </c>
      <c r="I271" s="90"/>
      <c r="J271" s="90"/>
      <c r="K271" s="90"/>
      <c r="L271" s="90"/>
    </row>
    <row r="272" spans="1:12">
      <c r="A272" s="65">
        <f t="shared" si="22"/>
        <v>1943</v>
      </c>
      <c r="B272" s="84">
        <v>15765</v>
      </c>
      <c r="C272" s="77">
        <f t="shared" si="23"/>
        <v>6732.4255952380954</v>
      </c>
      <c r="D272" s="78">
        <v>373.9</v>
      </c>
      <c r="I272" s="90"/>
      <c r="J272" s="90"/>
      <c r="K272" s="90"/>
      <c r="L272" s="90"/>
    </row>
    <row r="273" spans="1:12">
      <c r="A273" s="65">
        <f t="shared" ref="A273:A336" si="24">IF(MONTH(B273)&gt;9,YEAR(B273)+1,YEAR(B273))</f>
        <v>1943</v>
      </c>
      <c r="B273" s="84">
        <v>15796</v>
      </c>
      <c r="C273" s="77">
        <f t="shared" ref="C273:C336" si="25">IF(D273=-901,-901,D273*220*22*9*1000/(24*60*60*DAY(B273)))</f>
        <v>15118.494623655914</v>
      </c>
      <c r="D273" s="78">
        <v>929.6</v>
      </c>
      <c r="I273" s="90"/>
      <c r="J273" s="90"/>
      <c r="K273" s="90"/>
      <c r="L273" s="90"/>
    </row>
    <row r="274" spans="1:12">
      <c r="A274" s="65">
        <f t="shared" si="24"/>
        <v>1943</v>
      </c>
      <c r="B274" s="84">
        <v>15826</v>
      </c>
      <c r="C274" s="77">
        <f t="shared" si="25"/>
        <v>9922</v>
      </c>
      <c r="D274" s="78">
        <v>590.4</v>
      </c>
      <c r="I274" s="90"/>
      <c r="J274" s="90"/>
      <c r="K274" s="90"/>
      <c r="L274" s="90"/>
    </row>
    <row r="275" spans="1:12">
      <c r="A275" s="65">
        <f t="shared" si="24"/>
        <v>1943</v>
      </c>
      <c r="B275" s="84">
        <v>15857</v>
      </c>
      <c r="C275" s="77">
        <f t="shared" si="25"/>
        <v>7253.4946236559135</v>
      </c>
      <c r="D275" s="78">
        <v>446</v>
      </c>
      <c r="I275" s="90"/>
      <c r="J275" s="90"/>
      <c r="K275" s="90"/>
      <c r="L275" s="90"/>
    </row>
    <row r="276" spans="1:12">
      <c r="A276" s="65">
        <f t="shared" si="24"/>
        <v>1943</v>
      </c>
      <c r="B276" s="84">
        <v>15887</v>
      </c>
      <c r="C276" s="77">
        <f t="shared" si="25"/>
        <v>4436.666666666667</v>
      </c>
      <c r="D276" s="78">
        <v>264</v>
      </c>
      <c r="I276" s="90"/>
      <c r="J276" s="90"/>
      <c r="K276" s="90"/>
      <c r="L276" s="90"/>
    </row>
    <row r="277" spans="1:12">
      <c r="A277" s="65">
        <f t="shared" si="24"/>
        <v>1943</v>
      </c>
      <c r="B277" s="84">
        <v>15918</v>
      </c>
      <c r="C277" s="77">
        <f t="shared" si="25"/>
        <v>1421.4247311827958</v>
      </c>
      <c r="D277" s="78">
        <v>87.4</v>
      </c>
      <c r="I277" s="90"/>
      <c r="J277" s="90"/>
      <c r="K277" s="90"/>
      <c r="L277" s="90"/>
    </row>
    <row r="278" spans="1:12">
      <c r="A278" s="65">
        <f t="shared" si="24"/>
        <v>1943</v>
      </c>
      <c r="B278" s="84">
        <v>15949</v>
      </c>
      <c r="C278" s="77">
        <f t="shared" si="25"/>
        <v>413.09139784946234</v>
      </c>
      <c r="D278" s="78">
        <v>25.4</v>
      </c>
      <c r="I278" s="90"/>
      <c r="J278" s="90"/>
      <c r="K278" s="90"/>
      <c r="L278" s="90"/>
    </row>
    <row r="279" spans="1:12">
      <c r="A279" s="65">
        <f t="shared" si="24"/>
        <v>1943</v>
      </c>
      <c r="B279" s="84">
        <v>15979</v>
      </c>
      <c r="C279" s="77">
        <f t="shared" si="25"/>
        <v>295.77777777777783</v>
      </c>
      <c r="D279" s="78">
        <v>17.600000000000001</v>
      </c>
      <c r="I279" s="90"/>
      <c r="J279" s="90"/>
      <c r="K279" s="90"/>
      <c r="L279" s="90"/>
    </row>
    <row r="280" spans="1:12">
      <c r="A280" s="65">
        <f t="shared" si="24"/>
        <v>1944</v>
      </c>
      <c r="B280" s="84">
        <v>16010</v>
      </c>
      <c r="C280" s="77">
        <f t="shared" si="25"/>
        <v>315.9986559139785</v>
      </c>
      <c r="D280" s="78">
        <v>19.43</v>
      </c>
      <c r="I280" s="90"/>
      <c r="J280" s="90"/>
      <c r="K280" s="90"/>
      <c r="L280" s="90"/>
    </row>
    <row r="281" spans="1:12">
      <c r="A281" s="65">
        <f t="shared" si="24"/>
        <v>1944</v>
      </c>
      <c r="B281" s="84">
        <v>16040</v>
      </c>
      <c r="C281" s="77">
        <f t="shared" si="25"/>
        <v>408.2069444444445</v>
      </c>
      <c r="D281" s="78">
        <v>24.29</v>
      </c>
      <c r="I281" s="90"/>
      <c r="J281" s="90"/>
      <c r="K281" s="90"/>
      <c r="L281" s="90"/>
    </row>
    <row r="282" spans="1:12">
      <c r="A282" s="65">
        <f t="shared" si="24"/>
        <v>1944</v>
      </c>
      <c r="B282" s="84">
        <v>16071</v>
      </c>
      <c r="C282" s="77">
        <f t="shared" si="25"/>
        <v>496.03494623655916</v>
      </c>
      <c r="D282" s="78">
        <v>30.5</v>
      </c>
      <c r="I282" s="90"/>
      <c r="J282" s="90"/>
      <c r="K282" s="90"/>
      <c r="L282" s="90"/>
    </row>
    <row r="283" spans="1:12">
      <c r="A283" s="65">
        <f t="shared" si="24"/>
        <v>1944</v>
      </c>
      <c r="B283" s="84">
        <v>16102</v>
      </c>
      <c r="C283" s="77">
        <f t="shared" si="25"/>
        <v>946.5322580645161</v>
      </c>
      <c r="D283" s="78">
        <v>58.2</v>
      </c>
      <c r="I283" s="90"/>
      <c r="J283" s="90"/>
      <c r="K283" s="90"/>
      <c r="L283" s="90"/>
    </row>
    <row r="284" spans="1:12">
      <c r="A284" s="65">
        <f t="shared" si="24"/>
        <v>1944</v>
      </c>
      <c r="B284" s="84">
        <v>16131</v>
      </c>
      <c r="C284" s="77">
        <f t="shared" si="25"/>
        <v>2506.9252873563214</v>
      </c>
      <c r="D284" s="78">
        <v>144.19999999999999</v>
      </c>
      <c r="I284" s="90"/>
      <c r="J284" s="90"/>
      <c r="K284" s="90"/>
      <c r="L284" s="90"/>
    </row>
    <row r="285" spans="1:12">
      <c r="A285" s="65">
        <f t="shared" si="24"/>
        <v>1944</v>
      </c>
      <c r="B285" s="84">
        <v>16162</v>
      </c>
      <c r="C285" s="77">
        <f t="shared" si="25"/>
        <v>3802.5551075268818</v>
      </c>
      <c r="D285" s="78">
        <v>233.81</v>
      </c>
      <c r="I285" s="90"/>
      <c r="J285" s="90"/>
      <c r="K285" s="90"/>
      <c r="L285" s="90"/>
    </row>
    <row r="286" spans="1:12">
      <c r="A286" s="65">
        <f t="shared" si="24"/>
        <v>1944</v>
      </c>
      <c r="B286" s="84">
        <v>16192</v>
      </c>
      <c r="C286" s="77">
        <f t="shared" si="25"/>
        <v>3625.4624999999992</v>
      </c>
      <c r="D286" s="78">
        <v>215.73</v>
      </c>
      <c r="I286" s="90"/>
      <c r="J286" s="90"/>
      <c r="K286" s="90"/>
      <c r="L286" s="90"/>
    </row>
    <row r="287" spans="1:12">
      <c r="A287" s="65">
        <f t="shared" si="24"/>
        <v>1944</v>
      </c>
      <c r="B287" s="84">
        <v>16223</v>
      </c>
      <c r="C287" s="77">
        <f t="shared" si="25"/>
        <v>7670.1639784946237</v>
      </c>
      <c r="D287" s="78">
        <v>471.62</v>
      </c>
      <c r="I287" s="90"/>
      <c r="J287" s="90"/>
      <c r="K287" s="90"/>
      <c r="L287" s="90"/>
    </row>
    <row r="288" spans="1:12">
      <c r="A288" s="65">
        <f t="shared" si="24"/>
        <v>1944</v>
      </c>
      <c r="B288" s="84">
        <v>16253</v>
      </c>
      <c r="C288" s="77">
        <f t="shared" si="25"/>
        <v>3262.7986111111113</v>
      </c>
      <c r="D288" s="78">
        <v>194.15</v>
      </c>
      <c r="I288" s="90"/>
      <c r="J288" s="90"/>
      <c r="K288" s="90"/>
      <c r="L288" s="90"/>
    </row>
    <row r="289" spans="1:12">
      <c r="A289" s="65">
        <f t="shared" si="24"/>
        <v>1944</v>
      </c>
      <c r="B289" s="84">
        <v>16284</v>
      </c>
      <c r="C289" s="77">
        <f t="shared" si="25"/>
        <v>748.44354838709694</v>
      </c>
      <c r="D289" s="78">
        <v>46.02</v>
      </c>
      <c r="I289" s="90"/>
      <c r="J289" s="90"/>
      <c r="K289" s="90"/>
      <c r="L289" s="90"/>
    </row>
    <row r="290" spans="1:12">
      <c r="A290" s="65">
        <f t="shared" si="24"/>
        <v>1944</v>
      </c>
      <c r="B290" s="84">
        <v>16315</v>
      </c>
      <c r="C290" s="77">
        <f t="shared" si="25"/>
        <v>232.72983870967747</v>
      </c>
      <c r="D290" s="78">
        <v>14.31</v>
      </c>
      <c r="I290" s="90"/>
      <c r="J290" s="90"/>
      <c r="K290" s="90"/>
      <c r="L290" s="90"/>
    </row>
    <row r="291" spans="1:12">
      <c r="A291" s="65">
        <f t="shared" si="24"/>
        <v>1944</v>
      </c>
      <c r="B291" s="84">
        <v>16345</v>
      </c>
      <c r="C291" s="77">
        <f t="shared" si="25"/>
        <v>158.98055555555561</v>
      </c>
      <c r="D291" s="78">
        <v>9.4600000000000009</v>
      </c>
      <c r="I291" s="90"/>
      <c r="J291" s="90"/>
      <c r="K291" s="90"/>
      <c r="L291" s="90"/>
    </row>
    <row r="292" spans="1:12">
      <c r="A292" s="65">
        <f t="shared" si="24"/>
        <v>1945</v>
      </c>
      <c r="B292" s="84">
        <v>16376</v>
      </c>
      <c r="C292" s="77">
        <f t="shared" si="25"/>
        <v>174.66935483870967</v>
      </c>
      <c r="D292" s="78">
        <v>10.74</v>
      </c>
      <c r="I292" s="90"/>
      <c r="J292" s="90"/>
      <c r="K292" s="90"/>
      <c r="L292" s="90"/>
    </row>
    <row r="293" spans="1:12">
      <c r="A293" s="65">
        <f t="shared" si="24"/>
        <v>1945</v>
      </c>
      <c r="B293" s="84">
        <v>16406</v>
      </c>
      <c r="C293" s="77">
        <f t="shared" si="25"/>
        <v>2023.0527777777777</v>
      </c>
      <c r="D293" s="78">
        <v>120.38</v>
      </c>
      <c r="I293" s="90"/>
      <c r="J293" s="90"/>
      <c r="K293" s="90"/>
      <c r="L293" s="90"/>
    </row>
    <row r="294" spans="1:12">
      <c r="A294" s="65">
        <f t="shared" si="24"/>
        <v>1945</v>
      </c>
      <c r="B294" s="84">
        <v>16437</v>
      </c>
      <c r="C294" s="77">
        <f t="shared" si="25"/>
        <v>2017.6424731182799</v>
      </c>
      <c r="D294" s="78">
        <v>124.06</v>
      </c>
      <c r="I294" s="90"/>
      <c r="J294" s="90"/>
      <c r="K294" s="90"/>
      <c r="L294" s="90"/>
    </row>
    <row r="295" spans="1:12">
      <c r="A295" s="65">
        <f t="shared" si="24"/>
        <v>1945</v>
      </c>
      <c r="B295" s="84">
        <v>16468</v>
      </c>
      <c r="C295" s="77">
        <f t="shared" si="25"/>
        <v>1581.4569892473116</v>
      </c>
      <c r="D295" s="78">
        <v>97.24</v>
      </c>
      <c r="I295" s="90"/>
      <c r="J295" s="90"/>
      <c r="K295" s="90"/>
      <c r="L295" s="90"/>
    </row>
    <row r="296" spans="1:12">
      <c r="A296" s="65">
        <f t="shared" si="24"/>
        <v>1945</v>
      </c>
      <c r="B296" s="84">
        <v>16496</v>
      </c>
      <c r="C296" s="77">
        <f t="shared" si="25"/>
        <v>10082.072916666664</v>
      </c>
      <c r="D296" s="78">
        <v>559.92999999999995</v>
      </c>
      <c r="I296" s="90"/>
      <c r="J296" s="90"/>
      <c r="K296" s="90"/>
      <c r="L296" s="90"/>
    </row>
    <row r="297" spans="1:12">
      <c r="A297" s="65">
        <f t="shared" si="24"/>
        <v>1945</v>
      </c>
      <c r="B297" s="84">
        <v>16527</v>
      </c>
      <c r="C297" s="77">
        <f t="shared" si="25"/>
        <v>4213.0443548387093</v>
      </c>
      <c r="D297" s="78">
        <v>259.05</v>
      </c>
      <c r="I297" s="90"/>
      <c r="J297" s="90"/>
      <c r="K297" s="90"/>
      <c r="L297" s="90"/>
    </row>
    <row r="298" spans="1:12">
      <c r="A298" s="65">
        <f t="shared" si="24"/>
        <v>1945</v>
      </c>
      <c r="B298" s="84">
        <v>16557</v>
      </c>
      <c r="C298" s="77">
        <f t="shared" si="25"/>
        <v>7008.4208333333318</v>
      </c>
      <c r="D298" s="78">
        <v>417.03</v>
      </c>
      <c r="I298" s="90"/>
      <c r="J298" s="90"/>
      <c r="K298" s="90"/>
      <c r="L298" s="90"/>
    </row>
    <row r="299" spans="1:12">
      <c r="A299" s="65">
        <f t="shared" si="24"/>
        <v>1945</v>
      </c>
      <c r="B299" s="84">
        <v>16588</v>
      </c>
      <c r="C299" s="77">
        <f t="shared" si="25"/>
        <v>8951.8857526881711</v>
      </c>
      <c r="D299" s="78">
        <v>550.42999999999995</v>
      </c>
      <c r="I299" s="90"/>
      <c r="J299" s="90"/>
      <c r="K299" s="90"/>
      <c r="L299" s="90"/>
    </row>
    <row r="300" spans="1:12">
      <c r="A300" s="65">
        <f t="shared" si="24"/>
        <v>1945</v>
      </c>
      <c r="B300" s="84">
        <v>16618</v>
      </c>
      <c r="C300" s="77">
        <f t="shared" si="25"/>
        <v>4746.5611111111111</v>
      </c>
      <c r="D300" s="78">
        <v>282.44</v>
      </c>
      <c r="I300" s="90"/>
      <c r="J300" s="90"/>
      <c r="K300" s="90"/>
      <c r="L300" s="90"/>
    </row>
    <row r="301" spans="1:12">
      <c r="A301" s="65">
        <f t="shared" si="24"/>
        <v>1945</v>
      </c>
      <c r="B301" s="84">
        <v>16649</v>
      </c>
      <c r="C301" s="77">
        <f t="shared" si="25"/>
        <v>1139.4166666666667</v>
      </c>
      <c r="D301" s="78">
        <v>70.06</v>
      </c>
      <c r="I301" s="90"/>
      <c r="J301" s="90"/>
      <c r="K301" s="90"/>
      <c r="L301" s="90"/>
    </row>
    <row r="302" spans="1:12">
      <c r="A302" s="65">
        <f t="shared" si="24"/>
        <v>1945</v>
      </c>
      <c r="B302" s="84">
        <v>16680</v>
      </c>
      <c r="C302" s="77">
        <f t="shared" si="25"/>
        <v>237.60887096774192</v>
      </c>
      <c r="D302" s="78">
        <v>14.61</v>
      </c>
      <c r="I302" s="90"/>
      <c r="J302" s="90"/>
      <c r="K302" s="90"/>
      <c r="L302" s="90"/>
    </row>
    <row r="303" spans="1:12">
      <c r="A303" s="65">
        <f t="shared" si="24"/>
        <v>1945</v>
      </c>
      <c r="B303" s="84">
        <v>16710</v>
      </c>
      <c r="C303" s="77">
        <f t="shared" si="25"/>
        <v>167.88749999999999</v>
      </c>
      <c r="D303" s="78">
        <v>9.99</v>
      </c>
      <c r="I303" s="90"/>
      <c r="J303" s="90"/>
      <c r="K303" s="90"/>
      <c r="L303" s="90"/>
    </row>
    <row r="304" spans="1:12">
      <c r="A304" s="65">
        <f t="shared" si="24"/>
        <v>1946</v>
      </c>
      <c r="B304" s="84">
        <v>16741</v>
      </c>
      <c r="C304" s="77">
        <f t="shared" si="25"/>
        <v>575.56317204301081</v>
      </c>
      <c r="D304" s="78">
        <v>35.39</v>
      </c>
      <c r="I304" s="90"/>
      <c r="J304" s="90"/>
      <c r="K304" s="90"/>
      <c r="L304" s="90"/>
    </row>
    <row r="305" spans="1:12">
      <c r="A305" s="65">
        <f t="shared" si="24"/>
        <v>1946</v>
      </c>
      <c r="B305" s="84">
        <v>16771</v>
      </c>
      <c r="C305" s="77">
        <f t="shared" si="25"/>
        <v>2396.6402777777785</v>
      </c>
      <c r="D305" s="78">
        <v>142.61000000000001</v>
      </c>
      <c r="I305" s="90"/>
      <c r="J305" s="90"/>
      <c r="K305" s="90"/>
      <c r="L305" s="90"/>
    </row>
    <row r="306" spans="1:12">
      <c r="A306" s="65">
        <f t="shared" si="24"/>
        <v>1946</v>
      </c>
      <c r="B306" s="84">
        <v>16802</v>
      </c>
      <c r="C306" s="77">
        <f t="shared" si="25"/>
        <v>8850.0766129032254</v>
      </c>
      <c r="D306" s="78">
        <v>544.16999999999996</v>
      </c>
      <c r="I306" s="90"/>
      <c r="J306" s="90"/>
      <c r="K306" s="90"/>
      <c r="L306" s="90"/>
    </row>
    <row r="307" spans="1:12">
      <c r="A307" s="65">
        <f t="shared" si="24"/>
        <v>1946</v>
      </c>
      <c r="B307" s="84">
        <v>16833</v>
      </c>
      <c r="C307" s="77">
        <f t="shared" si="25"/>
        <v>5017.1088709677415</v>
      </c>
      <c r="D307" s="78">
        <v>308.49</v>
      </c>
      <c r="I307" s="90"/>
      <c r="J307" s="90"/>
      <c r="K307" s="90"/>
      <c r="L307" s="90"/>
    </row>
    <row r="308" spans="1:12">
      <c r="A308" s="65">
        <f t="shared" si="24"/>
        <v>1946</v>
      </c>
      <c r="B308" s="84">
        <v>16861</v>
      </c>
      <c r="C308" s="77">
        <f t="shared" si="25"/>
        <v>2782.4598214285716</v>
      </c>
      <c r="D308" s="78">
        <v>154.53</v>
      </c>
      <c r="I308" s="90"/>
      <c r="J308" s="90"/>
      <c r="K308" s="90"/>
      <c r="L308" s="90"/>
    </row>
    <row r="309" spans="1:12">
      <c r="A309" s="65">
        <f t="shared" si="24"/>
        <v>1946</v>
      </c>
      <c r="B309" s="84">
        <v>16892</v>
      </c>
      <c r="C309" s="77">
        <f t="shared" si="25"/>
        <v>5554.7782258064517</v>
      </c>
      <c r="D309" s="78">
        <v>341.55</v>
      </c>
      <c r="I309" s="90"/>
      <c r="J309" s="90"/>
      <c r="K309" s="90"/>
      <c r="L309" s="90"/>
    </row>
    <row r="310" spans="1:12">
      <c r="A310" s="65">
        <f t="shared" si="24"/>
        <v>1946</v>
      </c>
      <c r="B310" s="84">
        <v>16922</v>
      </c>
      <c r="C310" s="77">
        <f t="shared" si="25"/>
        <v>8620.9138888888883</v>
      </c>
      <c r="D310" s="78">
        <v>512.98</v>
      </c>
      <c r="I310" s="90"/>
      <c r="J310" s="90"/>
      <c r="K310" s="90"/>
      <c r="L310" s="90"/>
    </row>
    <row r="311" spans="1:12">
      <c r="A311" s="65">
        <f t="shared" si="24"/>
        <v>1946</v>
      </c>
      <c r="B311" s="84">
        <v>16953</v>
      </c>
      <c r="C311" s="77">
        <f t="shared" si="25"/>
        <v>8924.4005376344103</v>
      </c>
      <c r="D311" s="78">
        <v>548.74</v>
      </c>
      <c r="I311" s="90"/>
      <c r="J311" s="90"/>
      <c r="K311" s="90"/>
      <c r="L311" s="90"/>
    </row>
    <row r="312" spans="1:12">
      <c r="A312" s="65">
        <f t="shared" si="24"/>
        <v>1946</v>
      </c>
      <c r="B312" s="84">
        <v>16983</v>
      </c>
      <c r="C312" s="77">
        <f t="shared" si="25"/>
        <v>3418.0819444444437</v>
      </c>
      <c r="D312" s="78">
        <v>203.39</v>
      </c>
      <c r="I312" s="90"/>
      <c r="J312" s="90"/>
      <c r="K312" s="90"/>
      <c r="L312" s="90"/>
    </row>
    <row r="313" spans="1:12">
      <c r="A313" s="65">
        <f t="shared" si="24"/>
        <v>1946</v>
      </c>
      <c r="B313" s="84">
        <v>17014</v>
      </c>
      <c r="C313" s="77">
        <f t="shared" si="25"/>
        <v>788.93951612903209</v>
      </c>
      <c r="D313" s="78">
        <v>48.51</v>
      </c>
      <c r="I313" s="90"/>
      <c r="J313" s="90"/>
      <c r="K313" s="90"/>
      <c r="L313" s="90"/>
    </row>
    <row r="314" spans="1:12">
      <c r="A314" s="65">
        <f t="shared" si="24"/>
        <v>1946</v>
      </c>
      <c r="B314" s="84">
        <v>17045</v>
      </c>
      <c r="C314" s="77">
        <f t="shared" si="25"/>
        <v>215.49059139784947</v>
      </c>
      <c r="D314" s="78">
        <v>13.25</v>
      </c>
      <c r="I314" s="90"/>
      <c r="J314" s="90"/>
      <c r="K314" s="90"/>
      <c r="L314" s="90"/>
    </row>
    <row r="315" spans="1:12">
      <c r="A315" s="65">
        <f t="shared" si="24"/>
        <v>1946</v>
      </c>
      <c r="B315" s="84">
        <v>17075</v>
      </c>
      <c r="C315" s="77">
        <f t="shared" si="25"/>
        <v>215.78333333333333</v>
      </c>
      <c r="D315" s="78">
        <v>12.84</v>
      </c>
      <c r="I315" s="90"/>
      <c r="J315" s="90"/>
      <c r="K315" s="90"/>
      <c r="L315" s="90"/>
    </row>
    <row r="316" spans="1:12">
      <c r="A316" s="65">
        <f t="shared" si="24"/>
        <v>1947</v>
      </c>
      <c r="B316" s="84">
        <v>17106</v>
      </c>
      <c r="C316" s="77">
        <f t="shared" si="25"/>
        <v>298.75940860215059</v>
      </c>
      <c r="D316" s="78">
        <v>18.37</v>
      </c>
      <c r="I316" s="90"/>
      <c r="J316" s="90"/>
      <c r="K316" s="90"/>
      <c r="L316" s="90"/>
    </row>
    <row r="317" spans="1:12">
      <c r="A317" s="65">
        <f t="shared" si="24"/>
        <v>1947</v>
      </c>
      <c r="B317" s="84">
        <v>17136</v>
      </c>
      <c r="C317" s="77">
        <f t="shared" si="25"/>
        <v>1478.8888888888889</v>
      </c>
      <c r="D317" s="78">
        <v>88</v>
      </c>
      <c r="I317" s="90"/>
      <c r="J317" s="90"/>
      <c r="K317" s="90"/>
      <c r="L317" s="90"/>
    </row>
    <row r="318" spans="1:12">
      <c r="A318" s="65">
        <f t="shared" si="24"/>
        <v>1947</v>
      </c>
      <c r="B318" s="84">
        <v>17167</v>
      </c>
      <c r="C318" s="77">
        <f t="shared" si="25"/>
        <v>1409.877688172043</v>
      </c>
      <c r="D318" s="78">
        <v>86.69</v>
      </c>
      <c r="I318" s="90"/>
      <c r="J318" s="90"/>
      <c r="K318" s="90"/>
      <c r="L318" s="90"/>
    </row>
    <row r="319" spans="1:12">
      <c r="A319" s="65">
        <f t="shared" si="24"/>
        <v>1947</v>
      </c>
      <c r="B319" s="84">
        <v>17198</v>
      </c>
      <c r="C319" s="77">
        <f t="shared" si="25"/>
        <v>820.16532258064535</v>
      </c>
      <c r="D319" s="78">
        <v>50.43</v>
      </c>
      <c r="I319" s="90"/>
      <c r="J319" s="90"/>
      <c r="K319" s="90"/>
      <c r="L319" s="90"/>
    </row>
    <row r="320" spans="1:12">
      <c r="A320" s="65">
        <f t="shared" si="24"/>
        <v>1947</v>
      </c>
      <c r="B320" s="84">
        <v>17226</v>
      </c>
      <c r="C320" s="77">
        <f t="shared" si="25"/>
        <v>3101.7053571428573</v>
      </c>
      <c r="D320" s="78">
        <v>172.26</v>
      </c>
      <c r="I320" s="90"/>
      <c r="J320" s="90"/>
      <c r="K320" s="90"/>
      <c r="L320" s="90"/>
    </row>
    <row r="321" spans="1:12">
      <c r="A321" s="65">
        <f t="shared" si="24"/>
        <v>1947</v>
      </c>
      <c r="B321" s="84">
        <v>17257</v>
      </c>
      <c r="C321" s="77">
        <f t="shared" si="25"/>
        <v>4966.2043010752686</v>
      </c>
      <c r="D321" s="78">
        <v>305.36</v>
      </c>
      <c r="I321" s="90"/>
      <c r="J321" s="90"/>
      <c r="K321" s="90"/>
      <c r="L321" s="90"/>
    </row>
    <row r="322" spans="1:12">
      <c r="A322" s="65">
        <f t="shared" si="24"/>
        <v>1947</v>
      </c>
      <c r="B322" s="84">
        <v>17287</v>
      </c>
      <c r="C322" s="77">
        <f t="shared" si="25"/>
        <v>5070.2361111111113</v>
      </c>
      <c r="D322" s="78">
        <v>301.7</v>
      </c>
      <c r="I322" s="90"/>
      <c r="J322" s="90"/>
      <c r="K322" s="90"/>
      <c r="L322" s="90"/>
    </row>
    <row r="323" spans="1:12">
      <c r="A323" s="65">
        <f t="shared" si="24"/>
        <v>1947</v>
      </c>
      <c r="B323" s="84">
        <v>17318</v>
      </c>
      <c r="C323" s="77">
        <f t="shared" si="25"/>
        <v>4270.7795698924738</v>
      </c>
      <c r="D323" s="78">
        <v>262.60000000000002</v>
      </c>
      <c r="I323" s="90"/>
      <c r="J323" s="90"/>
      <c r="K323" s="90"/>
      <c r="L323" s="90"/>
    </row>
    <row r="324" spans="1:12">
      <c r="A324" s="65">
        <f t="shared" si="24"/>
        <v>1947</v>
      </c>
      <c r="B324" s="84">
        <v>17348</v>
      </c>
      <c r="C324" s="77">
        <f t="shared" si="25"/>
        <v>1614.5097222222219</v>
      </c>
      <c r="D324" s="78">
        <v>96.07</v>
      </c>
      <c r="I324" s="90"/>
      <c r="J324" s="90"/>
      <c r="K324" s="90"/>
      <c r="L324" s="90"/>
    </row>
    <row r="325" spans="1:12">
      <c r="A325" s="65">
        <f t="shared" si="24"/>
        <v>1947</v>
      </c>
      <c r="B325" s="84">
        <v>17379</v>
      </c>
      <c r="C325" s="77">
        <f t="shared" si="25"/>
        <v>303.63844086021516</v>
      </c>
      <c r="D325" s="78">
        <v>18.670000000000002</v>
      </c>
      <c r="I325" s="90"/>
      <c r="J325" s="90"/>
      <c r="K325" s="90"/>
      <c r="L325" s="90"/>
    </row>
    <row r="326" spans="1:12">
      <c r="A326" s="65">
        <f t="shared" si="24"/>
        <v>1947</v>
      </c>
      <c r="B326" s="84">
        <v>17410</v>
      </c>
      <c r="C326" s="77">
        <f t="shared" si="25"/>
        <v>152.06317204301075</v>
      </c>
      <c r="D326" s="78">
        <v>9.35</v>
      </c>
      <c r="I326" s="90"/>
      <c r="J326" s="90"/>
      <c r="K326" s="90"/>
      <c r="L326" s="90"/>
    </row>
    <row r="327" spans="1:12">
      <c r="A327" s="65">
        <f t="shared" si="24"/>
        <v>1947</v>
      </c>
      <c r="B327" s="84">
        <v>17440</v>
      </c>
      <c r="C327" s="77">
        <f t="shared" si="25"/>
        <v>124.86527777777778</v>
      </c>
      <c r="D327" s="78">
        <v>7.43</v>
      </c>
      <c r="I327" s="90"/>
      <c r="J327" s="90"/>
      <c r="K327" s="90"/>
      <c r="L327" s="90"/>
    </row>
    <row r="328" spans="1:12">
      <c r="A328" s="65">
        <f t="shared" si="24"/>
        <v>1948</v>
      </c>
      <c r="B328" s="84">
        <v>17471</v>
      </c>
      <c r="C328" s="77">
        <f t="shared" si="25"/>
        <v>759.17741935483866</v>
      </c>
      <c r="D328" s="78">
        <v>46.68</v>
      </c>
      <c r="I328" s="90"/>
      <c r="J328" s="90"/>
      <c r="K328" s="90"/>
      <c r="L328" s="90"/>
    </row>
    <row r="329" spans="1:12">
      <c r="A329" s="65">
        <f t="shared" si="24"/>
        <v>1948</v>
      </c>
      <c r="B329" s="84">
        <v>17501</v>
      </c>
      <c r="C329" s="77">
        <f t="shared" si="25"/>
        <v>729.52916666666647</v>
      </c>
      <c r="D329" s="78">
        <v>43.41</v>
      </c>
      <c r="I329" s="90"/>
      <c r="J329" s="90"/>
      <c r="K329" s="90"/>
      <c r="L329" s="90"/>
    </row>
    <row r="330" spans="1:12">
      <c r="A330" s="65">
        <f t="shared" si="24"/>
        <v>1948</v>
      </c>
      <c r="B330" s="84">
        <v>17532</v>
      </c>
      <c r="C330" s="77">
        <f t="shared" si="25"/>
        <v>455.05107526881721</v>
      </c>
      <c r="D330" s="78">
        <v>27.98</v>
      </c>
      <c r="I330" s="90"/>
      <c r="J330" s="90"/>
      <c r="K330" s="90"/>
      <c r="L330" s="90"/>
    </row>
    <row r="331" spans="1:12">
      <c r="A331" s="65">
        <f t="shared" si="24"/>
        <v>1948</v>
      </c>
      <c r="B331" s="84">
        <v>17563</v>
      </c>
      <c r="C331" s="77">
        <f t="shared" si="25"/>
        <v>2766.4112903225805</v>
      </c>
      <c r="D331" s="78">
        <v>170.1</v>
      </c>
      <c r="I331" s="90"/>
      <c r="J331" s="90"/>
      <c r="K331" s="90"/>
      <c r="L331" s="90"/>
    </row>
    <row r="332" spans="1:12">
      <c r="A332" s="65">
        <f t="shared" si="24"/>
        <v>1948</v>
      </c>
      <c r="B332" s="84">
        <v>17592</v>
      </c>
      <c r="C332" s="77">
        <f t="shared" si="25"/>
        <v>1292.7528735632184</v>
      </c>
      <c r="D332" s="78">
        <v>74.36</v>
      </c>
      <c r="I332" s="90"/>
      <c r="J332" s="90"/>
      <c r="K332" s="90"/>
      <c r="L332" s="90"/>
    </row>
    <row r="333" spans="1:12">
      <c r="A333" s="65">
        <f t="shared" si="24"/>
        <v>1948</v>
      </c>
      <c r="B333" s="84">
        <v>17623</v>
      </c>
      <c r="C333" s="77">
        <f t="shared" si="25"/>
        <v>2395.442204301075</v>
      </c>
      <c r="D333" s="78">
        <v>147.29</v>
      </c>
      <c r="I333" s="90"/>
      <c r="J333" s="90"/>
      <c r="K333" s="90"/>
      <c r="L333" s="90"/>
    </row>
    <row r="334" spans="1:12">
      <c r="A334" s="65">
        <f t="shared" si="24"/>
        <v>1948</v>
      </c>
      <c r="B334" s="84">
        <v>17653</v>
      </c>
      <c r="C334" s="77">
        <f t="shared" si="25"/>
        <v>8934.001388888888</v>
      </c>
      <c r="D334" s="78">
        <v>531.61</v>
      </c>
      <c r="I334" s="90"/>
      <c r="J334" s="90"/>
      <c r="K334" s="90"/>
      <c r="L334" s="90"/>
    </row>
    <row r="335" spans="1:12">
      <c r="A335" s="65">
        <f t="shared" si="24"/>
        <v>1948</v>
      </c>
      <c r="B335" s="84">
        <v>17684</v>
      </c>
      <c r="C335" s="77">
        <f t="shared" si="25"/>
        <v>10310.370967741936</v>
      </c>
      <c r="D335" s="78">
        <v>633.96</v>
      </c>
      <c r="I335" s="90"/>
      <c r="J335" s="90"/>
      <c r="K335" s="90"/>
      <c r="L335" s="90"/>
    </row>
    <row r="336" spans="1:12">
      <c r="A336" s="65">
        <f t="shared" si="24"/>
        <v>1948</v>
      </c>
      <c r="B336" s="84">
        <v>17714</v>
      </c>
      <c r="C336" s="77">
        <f t="shared" si="25"/>
        <v>7497.2944444444447</v>
      </c>
      <c r="D336" s="78">
        <v>446.12</v>
      </c>
      <c r="I336" s="90"/>
      <c r="J336" s="90"/>
      <c r="K336" s="90"/>
      <c r="L336" s="90"/>
    </row>
    <row r="337" spans="1:12">
      <c r="A337" s="65">
        <f t="shared" ref="A337:A400" si="26">IF(MONTH(B337)&gt;9,YEAR(B337)+1,YEAR(B337))</f>
        <v>1948</v>
      </c>
      <c r="B337" s="84">
        <v>17745</v>
      </c>
      <c r="C337" s="77">
        <f t="shared" ref="C337:C400" si="27">IF(D337=-901,-901,D337*220*22*9*1000/(24*60*60*DAY(B337)))</f>
        <v>1421.5873655913979</v>
      </c>
      <c r="D337" s="78">
        <v>87.41</v>
      </c>
      <c r="I337" s="90"/>
      <c r="J337" s="90"/>
      <c r="K337" s="90"/>
      <c r="L337" s="90"/>
    </row>
    <row r="338" spans="1:12">
      <c r="A338" s="65">
        <f t="shared" si="26"/>
        <v>1948</v>
      </c>
      <c r="B338" s="84">
        <v>17776</v>
      </c>
      <c r="C338" s="77">
        <f t="shared" si="27"/>
        <v>301.03629032258067</v>
      </c>
      <c r="D338" s="78">
        <v>18.510000000000002</v>
      </c>
      <c r="I338" s="90"/>
      <c r="J338" s="90"/>
      <c r="K338" s="90"/>
      <c r="L338" s="90"/>
    </row>
    <row r="339" spans="1:12">
      <c r="A339" s="65">
        <f t="shared" si="26"/>
        <v>1948</v>
      </c>
      <c r="B339" s="84">
        <v>17806</v>
      </c>
      <c r="C339" s="77">
        <f t="shared" si="27"/>
        <v>201.33055555555555</v>
      </c>
      <c r="D339" s="78">
        <v>11.98</v>
      </c>
      <c r="I339" s="90"/>
      <c r="J339" s="90"/>
      <c r="K339" s="90"/>
      <c r="L339" s="90"/>
    </row>
    <row r="340" spans="1:12">
      <c r="A340" s="65">
        <f t="shared" si="26"/>
        <v>1949</v>
      </c>
      <c r="B340" s="84">
        <v>17837</v>
      </c>
      <c r="C340" s="77">
        <f t="shared" si="27"/>
        <v>226.22446236559139</v>
      </c>
      <c r="D340" s="78">
        <v>13.91</v>
      </c>
      <c r="I340" s="90"/>
      <c r="J340" s="90"/>
      <c r="K340" s="90"/>
      <c r="L340" s="90"/>
    </row>
    <row r="341" spans="1:12">
      <c r="A341" s="65">
        <f t="shared" si="26"/>
        <v>1949</v>
      </c>
      <c r="B341" s="84">
        <v>17867</v>
      </c>
      <c r="C341" s="77">
        <f t="shared" si="27"/>
        <v>595.08472222222201</v>
      </c>
      <c r="D341" s="78">
        <v>35.409999999999997</v>
      </c>
      <c r="I341" s="90"/>
      <c r="J341" s="90"/>
      <c r="K341" s="90"/>
      <c r="L341" s="90"/>
    </row>
    <row r="342" spans="1:12">
      <c r="A342" s="65">
        <f t="shared" si="26"/>
        <v>1949</v>
      </c>
      <c r="B342" s="84">
        <v>17898</v>
      </c>
      <c r="C342" s="77">
        <f t="shared" si="27"/>
        <v>873.50940860215053</v>
      </c>
      <c r="D342" s="78">
        <v>53.71</v>
      </c>
      <c r="I342" s="90"/>
      <c r="J342" s="90"/>
      <c r="K342" s="90"/>
      <c r="L342" s="90"/>
    </row>
    <row r="343" spans="1:12">
      <c r="A343" s="65">
        <f t="shared" si="26"/>
        <v>1949</v>
      </c>
      <c r="B343" s="84">
        <v>17929</v>
      </c>
      <c r="C343" s="77">
        <f t="shared" si="27"/>
        <v>780.64516129032256</v>
      </c>
      <c r="D343" s="78">
        <v>48</v>
      </c>
      <c r="I343" s="90"/>
      <c r="J343" s="90"/>
      <c r="K343" s="90"/>
      <c r="L343" s="90"/>
    </row>
    <row r="344" spans="1:12">
      <c r="A344" s="65">
        <f t="shared" si="26"/>
        <v>1949</v>
      </c>
      <c r="B344" s="84">
        <v>17957</v>
      </c>
      <c r="C344" s="77">
        <f t="shared" si="27"/>
        <v>1568.6785714285713</v>
      </c>
      <c r="D344" s="78">
        <v>87.12</v>
      </c>
      <c r="I344" s="90"/>
      <c r="J344" s="90"/>
      <c r="K344" s="90"/>
      <c r="L344" s="90"/>
    </row>
    <row r="345" spans="1:12">
      <c r="A345" s="65">
        <f t="shared" si="26"/>
        <v>1949</v>
      </c>
      <c r="B345" s="84">
        <v>17988</v>
      </c>
      <c r="C345" s="77">
        <f t="shared" si="27"/>
        <v>5712.5336021505373</v>
      </c>
      <c r="D345" s="78">
        <v>351.25</v>
      </c>
      <c r="I345" s="90"/>
      <c r="J345" s="90"/>
      <c r="K345" s="90"/>
      <c r="L345" s="90"/>
    </row>
    <row r="346" spans="1:12">
      <c r="A346" s="65">
        <f t="shared" si="26"/>
        <v>1949</v>
      </c>
      <c r="B346" s="84">
        <v>18018</v>
      </c>
      <c r="C346" s="77">
        <f t="shared" si="27"/>
        <v>8670.322222222223</v>
      </c>
      <c r="D346" s="78">
        <v>515.91999999999996</v>
      </c>
      <c r="I346" s="90"/>
      <c r="J346" s="90"/>
      <c r="K346" s="90"/>
      <c r="L346" s="90"/>
    </row>
    <row r="347" spans="1:12">
      <c r="A347" s="65">
        <f t="shared" si="26"/>
        <v>1949</v>
      </c>
      <c r="B347" s="84">
        <v>18049</v>
      </c>
      <c r="C347" s="77">
        <f t="shared" si="27"/>
        <v>8632.959677419356</v>
      </c>
      <c r="D347" s="78">
        <v>530.82000000000005</v>
      </c>
      <c r="I347" s="90"/>
      <c r="J347" s="90"/>
      <c r="K347" s="90"/>
      <c r="L347" s="90"/>
    </row>
    <row r="348" spans="1:12">
      <c r="A348" s="65">
        <f t="shared" si="26"/>
        <v>1949</v>
      </c>
      <c r="B348" s="84">
        <v>18079</v>
      </c>
      <c r="C348" s="77">
        <f t="shared" si="27"/>
        <v>2811.4013888888881</v>
      </c>
      <c r="D348" s="78">
        <v>167.29</v>
      </c>
      <c r="I348" s="90"/>
      <c r="J348" s="90"/>
      <c r="K348" s="90"/>
      <c r="L348" s="90"/>
    </row>
    <row r="349" spans="1:12">
      <c r="A349" s="65">
        <f t="shared" si="26"/>
        <v>1949</v>
      </c>
      <c r="B349" s="84">
        <v>18110</v>
      </c>
      <c r="C349" s="77">
        <f t="shared" si="27"/>
        <v>472.4529569892473</v>
      </c>
      <c r="D349" s="78">
        <v>29.05</v>
      </c>
      <c r="I349" s="90"/>
      <c r="J349" s="90"/>
      <c r="K349" s="90"/>
      <c r="L349" s="90"/>
    </row>
    <row r="350" spans="1:12">
      <c r="A350" s="65">
        <f t="shared" si="26"/>
        <v>1949</v>
      </c>
      <c r="B350" s="84">
        <v>18141</v>
      </c>
      <c r="C350" s="77">
        <f t="shared" si="27"/>
        <v>232.56720430107526</v>
      </c>
      <c r="D350" s="78">
        <v>14.3</v>
      </c>
      <c r="I350" s="90"/>
      <c r="J350" s="90"/>
      <c r="K350" s="90"/>
      <c r="L350" s="90"/>
    </row>
    <row r="351" spans="1:12">
      <c r="A351" s="65">
        <f t="shared" si="26"/>
        <v>1949</v>
      </c>
      <c r="B351" s="84">
        <v>18171</v>
      </c>
      <c r="C351" s="77">
        <f t="shared" si="27"/>
        <v>169.56805555555556</v>
      </c>
      <c r="D351" s="78">
        <v>10.09</v>
      </c>
      <c r="I351" s="90"/>
      <c r="J351" s="90"/>
      <c r="K351" s="90"/>
      <c r="L351" s="90"/>
    </row>
    <row r="352" spans="1:12">
      <c r="A352" s="65">
        <f t="shared" si="26"/>
        <v>1950</v>
      </c>
      <c r="B352" s="84">
        <v>18202</v>
      </c>
      <c r="C352" s="77">
        <f t="shared" si="27"/>
        <v>187.19220430107526</v>
      </c>
      <c r="D352" s="78">
        <v>11.51</v>
      </c>
      <c r="I352" s="90"/>
      <c r="J352" s="90"/>
      <c r="K352" s="90"/>
      <c r="L352" s="90"/>
    </row>
    <row r="353" spans="1:12">
      <c r="A353" s="65">
        <f t="shared" si="26"/>
        <v>1950</v>
      </c>
      <c r="B353" s="84">
        <v>18232</v>
      </c>
      <c r="C353" s="77">
        <f t="shared" si="27"/>
        <v>430.72638888888878</v>
      </c>
      <c r="D353" s="78">
        <v>25.63</v>
      </c>
      <c r="I353" s="90"/>
      <c r="J353" s="90"/>
      <c r="K353" s="90"/>
      <c r="L353" s="90"/>
    </row>
    <row r="354" spans="1:12">
      <c r="A354" s="65">
        <f t="shared" si="26"/>
        <v>1950</v>
      </c>
      <c r="B354" s="84">
        <v>18263</v>
      </c>
      <c r="C354" s="77">
        <f t="shared" si="27"/>
        <v>398.61693548387103</v>
      </c>
      <c r="D354" s="78">
        <v>24.51</v>
      </c>
      <c r="I354" s="90"/>
      <c r="J354" s="90"/>
      <c r="K354" s="90"/>
      <c r="L354" s="90"/>
    </row>
    <row r="355" spans="1:12">
      <c r="A355" s="65">
        <f t="shared" si="26"/>
        <v>1950</v>
      </c>
      <c r="B355" s="84">
        <v>18294</v>
      </c>
      <c r="C355" s="77">
        <f t="shared" si="27"/>
        <v>4902.614247311828</v>
      </c>
      <c r="D355" s="78">
        <v>301.45</v>
      </c>
      <c r="I355" s="90"/>
      <c r="J355" s="90"/>
      <c r="K355" s="90"/>
      <c r="L355" s="90"/>
    </row>
    <row r="356" spans="1:12">
      <c r="A356" s="65">
        <f t="shared" si="26"/>
        <v>1950</v>
      </c>
      <c r="B356" s="84">
        <v>18322</v>
      </c>
      <c r="C356" s="77">
        <f t="shared" si="27"/>
        <v>6029.833333333333</v>
      </c>
      <c r="D356" s="78">
        <v>334.88</v>
      </c>
      <c r="I356" s="90"/>
      <c r="J356" s="90"/>
      <c r="K356" s="90"/>
      <c r="L356" s="90"/>
    </row>
    <row r="357" spans="1:12">
      <c r="A357" s="65">
        <f t="shared" si="26"/>
        <v>1950</v>
      </c>
      <c r="B357" s="84">
        <v>18353</v>
      </c>
      <c r="C357" s="77">
        <f t="shared" si="27"/>
        <v>5564.3736559139788</v>
      </c>
      <c r="D357" s="78">
        <v>342.14</v>
      </c>
      <c r="I357" s="90"/>
      <c r="J357" s="90"/>
      <c r="K357" s="90"/>
      <c r="L357" s="90"/>
    </row>
    <row r="358" spans="1:12">
      <c r="A358" s="65">
        <f t="shared" si="26"/>
        <v>1950</v>
      </c>
      <c r="B358" s="84">
        <v>18383</v>
      </c>
      <c r="C358" s="77">
        <f t="shared" si="27"/>
        <v>9884.6916666666657</v>
      </c>
      <c r="D358" s="78">
        <v>588.17999999999995</v>
      </c>
      <c r="I358" s="90"/>
      <c r="J358" s="90"/>
      <c r="K358" s="90"/>
      <c r="L358" s="90"/>
    </row>
    <row r="359" spans="1:12">
      <c r="A359" s="65">
        <f t="shared" si="26"/>
        <v>1950</v>
      </c>
      <c r="B359" s="84">
        <v>18414</v>
      </c>
      <c r="C359" s="77">
        <f t="shared" si="27"/>
        <v>9733.3440860215051</v>
      </c>
      <c r="D359" s="78">
        <v>598.48</v>
      </c>
      <c r="I359" s="90"/>
      <c r="J359" s="90"/>
      <c r="K359" s="90"/>
      <c r="L359" s="90"/>
    </row>
    <row r="360" spans="1:12">
      <c r="A360" s="65">
        <f t="shared" si="26"/>
        <v>1950</v>
      </c>
      <c r="B360" s="84">
        <v>18444</v>
      </c>
      <c r="C360" s="77">
        <f t="shared" si="27"/>
        <v>5455.2513888888889</v>
      </c>
      <c r="D360" s="78">
        <v>324.61</v>
      </c>
      <c r="I360" s="90"/>
      <c r="J360" s="90"/>
      <c r="K360" s="90"/>
      <c r="L360" s="90"/>
    </row>
    <row r="361" spans="1:12">
      <c r="A361" s="65">
        <f t="shared" si="26"/>
        <v>1950</v>
      </c>
      <c r="B361" s="84">
        <v>18475</v>
      </c>
      <c r="C361" s="77">
        <f t="shared" si="27"/>
        <v>1336.0416666666667</v>
      </c>
      <c r="D361" s="78">
        <v>82.15</v>
      </c>
      <c r="I361" s="90"/>
      <c r="J361" s="90"/>
      <c r="K361" s="90"/>
      <c r="L361" s="90"/>
    </row>
    <row r="362" spans="1:12">
      <c r="A362" s="65">
        <f t="shared" si="26"/>
        <v>1950</v>
      </c>
      <c r="B362" s="84">
        <v>18506</v>
      </c>
      <c r="C362" s="77">
        <f t="shared" si="27"/>
        <v>303.96370967741933</v>
      </c>
      <c r="D362" s="78">
        <v>18.690000000000001</v>
      </c>
      <c r="I362" s="90"/>
      <c r="J362" s="90"/>
      <c r="K362" s="90"/>
      <c r="L362" s="90"/>
    </row>
    <row r="363" spans="1:12">
      <c r="A363" s="65">
        <f t="shared" si="26"/>
        <v>1950</v>
      </c>
      <c r="B363" s="84">
        <v>18536</v>
      </c>
      <c r="C363" s="77">
        <f t="shared" si="27"/>
        <v>201.66666666666666</v>
      </c>
      <c r="D363" s="78">
        <v>12</v>
      </c>
      <c r="I363" s="90"/>
      <c r="J363" s="90"/>
      <c r="K363" s="90"/>
      <c r="L363" s="90"/>
    </row>
    <row r="364" spans="1:12">
      <c r="A364" s="65">
        <f t="shared" si="26"/>
        <v>1951</v>
      </c>
      <c r="B364" s="84">
        <v>18567</v>
      </c>
      <c r="C364" s="77">
        <f t="shared" si="27"/>
        <v>658.18145161290317</v>
      </c>
      <c r="D364" s="78">
        <v>40.47</v>
      </c>
      <c r="I364" s="90"/>
      <c r="J364" s="90"/>
      <c r="K364" s="90"/>
      <c r="L364" s="90"/>
    </row>
    <row r="365" spans="1:12">
      <c r="A365" s="65">
        <f t="shared" si="26"/>
        <v>1951</v>
      </c>
      <c r="B365" s="84">
        <v>18597</v>
      </c>
      <c r="C365" s="77">
        <f t="shared" si="27"/>
        <v>16550.615277777782</v>
      </c>
      <c r="D365" s="78">
        <v>984.83</v>
      </c>
      <c r="I365" s="90"/>
      <c r="J365" s="90"/>
      <c r="K365" s="90"/>
      <c r="L365" s="90"/>
    </row>
    <row r="366" spans="1:12">
      <c r="A366" s="65">
        <f t="shared" si="26"/>
        <v>1951</v>
      </c>
      <c r="B366" s="84">
        <v>18628</v>
      </c>
      <c r="C366" s="77">
        <f t="shared" si="27"/>
        <v>17145.895161290322</v>
      </c>
      <c r="D366" s="78">
        <v>1054.26</v>
      </c>
      <c r="I366" s="90"/>
      <c r="J366" s="90"/>
      <c r="K366" s="90"/>
      <c r="L366" s="90"/>
    </row>
    <row r="367" spans="1:12">
      <c r="A367" s="65">
        <f t="shared" si="26"/>
        <v>1951</v>
      </c>
      <c r="B367" s="84">
        <v>18659</v>
      </c>
      <c r="C367" s="77">
        <f t="shared" si="27"/>
        <v>9362.5376344085998</v>
      </c>
      <c r="D367" s="78">
        <v>575.67999999999995</v>
      </c>
      <c r="I367" s="90"/>
      <c r="J367" s="90"/>
      <c r="K367" s="90"/>
      <c r="L367" s="90"/>
    </row>
    <row r="368" spans="1:12">
      <c r="A368" s="65">
        <f t="shared" si="26"/>
        <v>1951</v>
      </c>
      <c r="B368" s="84">
        <v>18687</v>
      </c>
      <c r="C368" s="77">
        <f t="shared" si="27"/>
        <v>7659.0119047619028</v>
      </c>
      <c r="D368" s="78">
        <v>425.36</v>
      </c>
      <c r="I368" s="90"/>
      <c r="J368" s="90"/>
      <c r="K368" s="90"/>
      <c r="L368" s="90"/>
    </row>
    <row r="369" spans="1:12">
      <c r="A369" s="65">
        <f t="shared" si="26"/>
        <v>1951</v>
      </c>
      <c r="B369" s="84">
        <v>18718</v>
      </c>
      <c r="C369" s="77">
        <f t="shared" si="27"/>
        <v>7013.6088709677415</v>
      </c>
      <c r="D369" s="78">
        <v>431.25</v>
      </c>
      <c r="I369" s="90"/>
      <c r="J369" s="90"/>
      <c r="K369" s="90"/>
      <c r="L369" s="90"/>
    </row>
    <row r="370" spans="1:12">
      <c r="A370" s="65">
        <f t="shared" si="26"/>
        <v>1951</v>
      </c>
      <c r="B370" s="84">
        <v>18748</v>
      </c>
      <c r="C370" s="77">
        <f t="shared" si="27"/>
        <v>7244.875</v>
      </c>
      <c r="D370" s="78">
        <v>431.1</v>
      </c>
      <c r="I370" s="90"/>
      <c r="J370" s="90"/>
      <c r="K370" s="90"/>
      <c r="L370" s="90"/>
    </row>
    <row r="371" spans="1:12">
      <c r="A371" s="65">
        <f t="shared" si="26"/>
        <v>1951</v>
      </c>
      <c r="B371" s="84">
        <v>18779</v>
      </c>
      <c r="C371" s="77">
        <f t="shared" si="27"/>
        <v>7408.9731182795686</v>
      </c>
      <c r="D371" s="78">
        <v>455.56</v>
      </c>
      <c r="I371" s="90"/>
      <c r="J371" s="90"/>
      <c r="K371" s="90"/>
      <c r="L371" s="90"/>
    </row>
    <row r="372" spans="1:12">
      <c r="A372" s="65">
        <f t="shared" si="26"/>
        <v>1951</v>
      </c>
      <c r="B372" s="84">
        <v>18809</v>
      </c>
      <c r="C372" s="77">
        <f t="shared" si="27"/>
        <v>2621.4986111111111</v>
      </c>
      <c r="D372" s="78">
        <v>155.99</v>
      </c>
      <c r="I372" s="90"/>
      <c r="J372" s="90"/>
      <c r="K372" s="90"/>
      <c r="L372" s="90"/>
    </row>
    <row r="373" spans="1:12">
      <c r="A373" s="65">
        <f t="shared" si="26"/>
        <v>1951</v>
      </c>
      <c r="B373" s="84">
        <v>18840</v>
      </c>
      <c r="C373" s="77">
        <f t="shared" si="27"/>
        <v>719.33198924731164</v>
      </c>
      <c r="D373" s="78">
        <v>44.23</v>
      </c>
      <c r="I373" s="90"/>
      <c r="J373" s="90"/>
      <c r="K373" s="90"/>
      <c r="L373" s="90"/>
    </row>
    <row r="374" spans="1:12">
      <c r="A374" s="65">
        <f t="shared" si="26"/>
        <v>1951</v>
      </c>
      <c r="B374" s="84">
        <v>18871</v>
      </c>
      <c r="C374" s="77">
        <f t="shared" si="27"/>
        <v>299.7352150537634</v>
      </c>
      <c r="D374" s="78">
        <v>18.43</v>
      </c>
      <c r="I374" s="90"/>
      <c r="J374" s="90"/>
      <c r="K374" s="90"/>
      <c r="L374" s="90"/>
    </row>
    <row r="375" spans="1:12">
      <c r="A375" s="65">
        <f t="shared" si="26"/>
        <v>1951</v>
      </c>
      <c r="B375" s="84">
        <v>18901</v>
      </c>
      <c r="C375" s="77">
        <f t="shared" si="27"/>
        <v>228.89166666666668</v>
      </c>
      <c r="D375" s="78">
        <v>13.62</v>
      </c>
      <c r="I375" s="90"/>
      <c r="J375" s="90"/>
      <c r="K375" s="90"/>
      <c r="L375" s="90"/>
    </row>
    <row r="376" spans="1:12">
      <c r="A376" s="65">
        <f t="shared" si="26"/>
        <v>1952</v>
      </c>
      <c r="B376" s="84">
        <v>18932</v>
      </c>
      <c r="C376" s="77">
        <f t="shared" si="27"/>
        <v>494.08333333333326</v>
      </c>
      <c r="D376" s="78">
        <v>30.38</v>
      </c>
      <c r="I376" s="90"/>
      <c r="J376" s="90"/>
      <c r="K376" s="90"/>
      <c r="L376" s="90"/>
    </row>
    <row r="377" spans="1:12">
      <c r="A377" s="65">
        <f t="shared" si="26"/>
        <v>1952</v>
      </c>
      <c r="B377" s="84">
        <v>18962</v>
      </c>
      <c r="C377" s="77">
        <f t="shared" si="27"/>
        <v>1642.9111111111113</v>
      </c>
      <c r="D377" s="78">
        <v>97.76</v>
      </c>
      <c r="I377" s="90"/>
      <c r="J377" s="90"/>
      <c r="K377" s="90"/>
      <c r="L377" s="90"/>
    </row>
    <row r="378" spans="1:12">
      <c r="A378" s="65">
        <f t="shared" si="26"/>
        <v>1952</v>
      </c>
      <c r="B378" s="84">
        <v>18993</v>
      </c>
      <c r="C378" s="77">
        <f t="shared" si="27"/>
        <v>5160.8776881720414</v>
      </c>
      <c r="D378" s="78">
        <v>317.33</v>
      </c>
      <c r="I378" s="90"/>
      <c r="J378" s="90"/>
      <c r="K378" s="90"/>
      <c r="L378" s="90"/>
    </row>
    <row r="379" spans="1:12">
      <c r="A379" s="65">
        <f t="shared" si="26"/>
        <v>1952</v>
      </c>
      <c r="B379" s="84">
        <v>19024</v>
      </c>
      <c r="C379" s="77">
        <f t="shared" si="27"/>
        <v>8789.7392473118271</v>
      </c>
      <c r="D379" s="78">
        <v>540.46</v>
      </c>
      <c r="I379" s="90"/>
      <c r="J379" s="90"/>
      <c r="K379" s="90"/>
      <c r="L379" s="90"/>
    </row>
    <row r="380" spans="1:12">
      <c r="A380" s="65">
        <f t="shared" si="26"/>
        <v>1952</v>
      </c>
      <c r="B380" s="84">
        <v>19053</v>
      </c>
      <c r="C380" s="77">
        <f t="shared" si="27"/>
        <v>9472.5962643678158</v>
      </c>
      <c r="D380" s="78">
        <v>544.87</v>
      </c>
      <c r="I380" s="90"/>
      <c r="J380" s="90"/>
      <c r="K380" s="90"/>
      <c r="L380" s="90"/>
    </row>
    <row r="381" spans="1:12">
      <c r="A381" s="65">
        <f t="shared" si="26"/>
        <v>1952</v>
      </c>
      <c r="B381" s="84">
        <v>19084</v>
      </c>
      <c r="C381" s="77">
        <f t="shared" si="27"/>
        <v>8150.7486559139797</v>
      </c>
      <c r="D381" s="78">
        <v>501.17</v>
      </c>
      <c r="I381" s="90"/>
      <c r="J381" s="90"/>
      <c r="K381" s="90"/>
      <c r="L381" s="90"/>
    </row>
    <row r="382" spans="1:12">
      <c r="A382" s="65">
        <f t="shared" si="26"/>
        <v>1952</v>
      </c>
      <c r="B382" s="84">
        <v>19114</v>
      </c>
      <c r="C382" s="77">
        <f t="shared" si="27"/>
        <v>13734.340277777777</v>
      </c>
      <c r="D382" s="78">
        <v>817.25</v>
      </c>
      <c r="I382" s="90"/>
      <c r="J382" s="90"/>
      <c r="K382" s="90"/>
      <c r="L382" s="90"/>
    </row>
    <row r="383" spans="1:12">
      <c r="A383" s="65">
        <f t="shared" si="26"/>
        <v>1952</v>
      </c>
      <c r="B383" s="84">
        <v>19145</v>
      </c>
      <c r="C383" s="77">
        <f t="shared" si="27"/>
        <v>18467.625000000004</v>
      </c>
      <c r="D383" s="78">
        <v>1135.53</v>
      </c>
      <c r="I383" s="90"/>
      <c r="J383" s="90"/>
      <c r="K383" s="90"/>
      <c r="L383" s="90"/>
    </row>
    <row r="384" spans="1:12">
      <c r="A384" s="65">
        <f t="shared" si="26"/>
        <v>1952</v>
      </c>
      <c r="B384" s="84">
        <v>19175</v>
      </c>
      <c r="C384" s="77">
        <f t="shared" si="27"/>
        <v>11270.813888888886</v>
      </c>
      <c r="D384" s="78">
        <v>670.66</v>
      </c>
      <c r="I384" s="90"/>
      <c r="J384" s="90"/>
      <c r="K384" s="90"/>
      <c r="L384" s="90"/>
    </row>
    <row r="385" spans="1:12">
      <c r="A385" s="65">
        <f t="shared" si="26"/>
        <v>1952</v>
      </c>
      <c r="B385" s="84">
        <v>19206</v>
      </c>
      <c r="C385" s="77">
        <f t="shared" si="27"/>
        <v>3913.4717741935478</v>
      </c>
      <c r="D385" s="78">
        <v>240.63</v>
      </c>
      <c r="I385" s="90"/>
      <c r="J385" s="90"/>
      <c r="K385" s="90"/>
      <c r="L385" s="90"/>
    </row>
    <row r="386" spans="1:12">
      <c r="A386" s="65">
        <f t="shared" si="26"/>
        <v>1952</v>
      </c>
      <c r="B386" s="84">
        <v>19237</v>
      </c>
      <c r="C386" s="77">
        <f t="shared" si="27"/>
        <v>913.19220430107532</v>
      </c>
      <c r="D386" s="78">
        <v>56.15</v>
      </c>
      <c r="I386" s="90"/>
      <c r="J386" s="90"/>
      <c r="K386" s="90"/>
      <c r="L386" s="90"/>
    </row>
    <row r="387" spans="1:12">
      <c r="A387" s="65">
        <f t="shared" si="26"/>
        <v>1952</v>
      </c>
      <c r="B387" s="84">
        <v>19267</v>
      </c>
      <c r="C387" s="77">
        <f t="shared" si="27"/>
        <v>403.66944444444442</v>
      </c>
      <c r="D387" s="78">
        <v>24.02</v>
      </c>
      <c r="I387" s="90"/>
      <c r="J387" s="90"/>
      <c r="K387" s="90"/>
      <c r="L387" s="90"/>
    </row>
    <row r="388" spans="1:12">
      <c r="A388" s="65">
        <f t="shared" si="26"/>
        <v>1953</v>
      </c>
      <c r="B388" s="84">
        <v>19298</v>
      </c>
      <c r="C388" s="77">
        <f t="shared" si="27"/>
        <v>327.22043010752697</v>
      </c>
      <c r="D388" s="78">
        <v>20.12</v>
      </c>
      <c r="I388" s="90"/>
      <c r="J388" s="90"/>
      <c r="K388" s="90"/>
      <c r="L388" s="90"/>
    </row>
    <row r="389" spans="1:12">
      <c r="A389" s="65">
        <f t="shared" si="26"/>
        <v>1953</v>
      </c>
      <c r="B389" s="84">
        <v>19328</v>
      </c>
      <c r="C389" s="77">
        <f t="shared" si="27"/>
        <v>495.93194444444447</v>
      </c>
      <c r="D389" s="78">
        <v>29.51</v>
      </c>
      <c r="I389" s="90"/>
      <c r="J389" s="90"/>
      <c r="K389" s="90"/>
      <c r="L389" s="90"/>
    </row>
    <row r="390" spans="1:12">
      <c r="A390" s="65">
        <f t="shared" si="26"/>
        <v>1953</v>
      </c>
      <c r="B390" s="84">
        <v>19359</v>
      </c>
      <c r="C390" s="77">
        <f t="shared" si="27"/>
        <v>1608.2916666666663</v>
      </c>
      <c r="D390" s="78">
        <v>98.89</v>
      </c>
      <c r="I390" s="90"/>
      <c r="J390" s="90"/>
      <c r="K390" s="90"/>
      <c r="L390" s="90"/>
    </row>
    <row r="391" spans="1:12">
      <c r="A391" s="65">
        <f t="shared" si="26"/>
        <v>1953</v>
      </c>
      <c r="B391" s="84">
        <v>19390</v>
      </c>
      <c r="C391" s="77">
        <f t="shared" si="27"/>
        <v>7389.45698924731</v>
      </c>
      <c r="D391" s="78">
        <v>454.36</v>
      </c>
      <c r="I391" s="90"/>
      <c r="J391" s="90"/>
      <c r="K391" s="90"/>
      <c r="L391" s="90"/>
    </row>
    <row r="392" spans="1:12">
      <c r="A392" s="65">
        <f t="shared" si="26"/>
        <v>1953</v>
      </c>
      <c r="B392" s="84">
        <v>19418</v>
      </c>
      <c r="C392" s="77">
        <f t="shared" si="27"/>
        <v>2784.8005952380954</v>
      </c>
      <c r="D392" s="78">
        <v>154.66</v>
      </c>
      <c r="I392" s="90"/>
      <c r="J392" s="90"/>
      <c r="K392" s="90"/>
      <c r="L392" s="90"/>
    </row>
    <row r="393" spans="1:12">
      <c r="A393" s="65">
        <f t="shared" si="26"/>
        <v>1953</v>
      </c>
      <c r="B393" s="84">
        <v>19449</v>
      </c>
      <c r="C393" s="77">
        <f t="shared" si="27"/>
        <v>3544.7795698924738</v>
      </c>
      <c r="D393" s="78">
        <v>217.96</v>
      </c>
      <c r="I393" s="90"/>
      <c r="J393" s="90"/>
      <c r="K393" s="90"/>
      <c r="L393" s="90"/>
    </row>
    <row r="394" spans="1:12">
      <c r="A394" s="65">
        <f t="shared" si="26"/>
        <v>1953</v>
      </c>
      <c r="B394" s="84">
        <v>19479</v>
      </c>
      <c r="C394" s="77">
        <f t="shared" si="27"/>
        <v>7884.4944444444445</v>
      </c>
      <c r="D394" s="78">
        <v>469.16</v>
      </c>
      <c r="I394" s="90"/>
      <c r="J394" s="90"/>
      <c r="K394" s="90"/>
      <c r="L394" s="90"/>
    </row>
    <row r="395" spans="1:12">
      <c r="A395" s="65">
        <f t="shared" si="26"/>
        <v>1953</v>
      </c>
      <c r="B395" s="84">
        <v>19510</v>
      </c>
      <c r="C395" s="77">
        <f t="shared" si="27"/>
        <v>7899.6411290322585</v>
      </c>
      <c r="D395" s="78">
        <v>485.73</v>
      </c>
      <c r="I395" s="90"/>
      <c r="J395" s="90"/>
      <c r="K395" s="90"/>
      <c r="L395" s="90"/>
    </row>
    <row r="396" spans="1:12">
      <c r="A396" s="65">
        <f t="shared" si="26"/>
        <v>1953</v>
      </c>
      <c r="B396" s="84">
        <v>19540</v>
      </c>
      <c r="C396" s="77">
        <f t="shared" si="27"/>
        <v>8593.5208333333339</v>
      </c>
      <c r="D396" s="78">
        <v>511.35</v>
      </c>
      <c r="I396" s="90"/>
      <c r="J396" s="90"/>
      <c r="K396" s="90"/>
      <c r="L396" s="90"/>
    </row>
    <row r="397" spans="1:12">
      <c r="A397" s="65">
        <f t="shared" si="26"/>
        <v>1953</v>
      </c>
      <c r="B397" s="84">
        <v>19571</v>
      </c>
      <c r="C397" s="77">
        <f t="shared" si="27"/>
        <v>2674.0349462365584</v>
      </c>
      <c r="D397" s="78">
        <v>164.42</v>
      </c>
      <c r="I397" s="90"/>
      <c r="J397" s="90"/>
      <c r="K397" s="90"/>
      <c r="L397" s="90"/>
    </row>
    <row r="398" spans="1:12">
      <c r="A398" s="65">
        <f t="shared" si="26"/>
        <v>1953</v>
      </c>
      <c r="B398" s="84">
        <v>19602</v>
      </c>
      <c r="C398" s="77">
        <f t="shared" si="27"/>
        <v>496.36021505376345</v>
      </c>
      <c r="D398" s="78">
        <v>30.52</v>
      </c>
      <c r="I398" s="90"/>
      <c r="J398" s="90"/>
      <c r="K398" s="90"/>
      <c r="L398" s="90"/>
    </row>
    <row r="399" spans="1:12">
      <c r="A399" s="65">
        <f t="shared" si="26"/>
        <v>1953</v>
      </c>
      <c r="B399" s="84">
        <v>19632</v>
      </c>
      <c r="C399" s="77">
        <f t="shared" si="27"/>
        <v>275.44305555555553</v>
      </c>
      <c r="D399" s="78">
        <v>16.39</v>
      </c>
      <c r="I399" s="90"/>
      <c r="J399" s="90"/>
      <c r="K399" s="90"/>
      <c r="L399" s="90"/>
    </row>
    <row r="400" spans="1:12">
      <c r="A400" s="65">
        <f t="shared" si="26"/>
        <v>1954</v>
      </c>
      <c r="B400" s="84">
        <v>19663</v>
      </c>
      <c r="C400" s="77">
        <f t="shared" si="27"/>
        <v>268.02150537634407</v>
      </c>
      <c r="D400" s="78">
        <v>16.48</v>
      </c>
      <c r="I400" s="90"/>
      <c r="J400" s="90"/>
      <c r="K400" s="90"/>
      <c r="L400" s="90"/>
    </row>
    <row r="401" spans="1:12">
      <c r="A401" s="65">
        <f t="shared" ref="A401:A464" si="28">IF(MONTH(B401)&gt;9,YEAR(B401)+1,YEAR(B401))</f>
        <v>1954</v>
      </c>
      <c r="B401" s="84">
        <v>19693</v>
      </c>
      <c r="C401" s="77">
        <f t="shared" ref="C401:C464" si="29">IF(D401=-901,-901,D401*220*22*9*1000/(24*60*60*DAY(B401)))</f>
        <v>905.81944444444446</v>
      </c>
      <c r="D401" s="78">
        <v>53.9</v>
      </c>
      <c r="I401" s="90"/>
      <c r="J401" s="90"/>
      <c r="K401" s="90"/>
      <c r="L401" s="90"/>
    </row>
    <row r="402" spans="1:12">
      <c r="A402" s="65">
        <f t="shared" si="28"/>
        <v>1954</v>
      </c>
      <c r="B402" s="84">
        <v>19724</v>
      </c>
      <c r="C402" s="77">
        <f t="shared" si="29"/>
        <v>1049.317204301075</v>
      </c>
      <c r="D402" s="78">
        <v>64.52</v>
      </c>
      <c r="I402" s="90"/>
      <c r="J402" s="90"/>
      <c r="K402" s="90"/>
      <c r="L402" s="90"/>
    </row>
    <row r="403" spans="1:12">
      <c r="A403" s="65">
        <f t="shared" si="28"/>
        <v>1954</v>
      </c>
      <c r="B403" s="84">
        <v>19755</v>
      </c>
      <c r="C403" s="77">
        <f t="shared" si="29"/>
        <v>1999.2647849462369</v>
      </c>
      <c r="D403" s="78">
        <v>122.93</v>
      </c>
      <c r="I403" s="90"/>
      <c r="J403" s="90"/>
      <c r="K403" s="90"/>
      <c r="L403" s="90"/>
    </row>
    <row r="404" spans="1:12">
      <c r="A404" s="65">
        <f t="shared" si="28"/>
        <v>1954</v>
      </c>
      <c r="B404" s="84">
        <v>19783</v>
      </c>
      <c r="C404" s="77">
        <f t="shared" si="29"/>
        <v>3785.7514880952381</v>
      </c>
      <c r="D404" s="78">
        <v>210.25</v>
      </c>
      <c r="I404" s="90"/>
      <c r="J404" s="90"/>
      <c r="K404" s="90"/>
      <c r="L404" s="90"/>
    </row>
    <row r="405" spans="1:12">
      <c r="A405" s="65">
        <f t="shared" si="28"/>
        <v>1954</v>
      </c>
      <c r="B405" s="84">
        <v>19814</v>
      </c>
      <c r="C405" s="77">
        <f t="shared" si="29"/>
        <v>7315.1330645161306</v>
      </c>
      <c r="D405" s="78">
        <v>449.79</v>
      </c>
      <c r="I405" s="90"/>
      <c r="J405" s="90"/>
      <c r="K405" s="90"/>
      <c r="L405" s="90"/>
    </row>
    <row r="406" spans="1:12">
      <c r="A406" s="65">
        <f t="shared" si="28"/>
        <v>1954</v>
      </c>
      <c r="B406" s="84">
        <v>19844</v>
      </c>
      <c r="C406" s="77">
        <f t="shared" si="29"/>
        <v>9113.6527777777756</v>
      </c>
      <c r="D406" s="78">
        <v>542.29999999999995</v>
      </c>
      <c r="I406" s="90"/>
      <c r="J406" s="90"/>
      <c r="K406" s="90"/>
      <c r="L406" s="90"/>
    </row>
    <row r="407" spans="1:12">
      <c r="A407" s="65">
        <f t="shared" si="28"/>
        <v>1954</v>
      </c>
      <c r="B407" s="84">
        <v>19875</v>
      </c>
      <c r="C407" s="77">
        <f t="shared" si="29"/>
        <v>5915.6639784946237</v>
      </c>
      <c r="D407" s="78">
        <v>363.74</v>
      </c>
      <c r="I407" s="90"/>
      <c r="J407" s="90"/>
      <c r="K407" s="90"/>
      <c r="L407" s="90"/>
    </row>
    <row r="408" spans="1:12">
      <c r="A408" s="65">
        <f t="shared" si="28"/>
        <v>1954</v>
      </c>
      <c r="B408" s="84">
        <v>19905</v>
      </c>
      <c r="C408" s="77">
        <f t="shared" si="29"/>
        <v>1926.7569444444443</v>
      </c>
      <c r="D408" s="78">
        <v>114.65</v>
      </c>
      <c r="I408" s="90"/>
      <c r="J408" s="90"/>
      <c r="K408" s="90"/>
      <c r="L408" s="90"/>
    </row>
    <row r="409" spans="1:12">
      <c r="A409" s="65">
        <f t="shared" si="28"/>
        <v>1954</v>
      </c>
      <c r="B409" s="84">
        <v>19936</v>
      </c>
      <c r="C409" s="77">
        <f t="shared" si="29"/>
        <v>536.04301075268813</v>
      </c>
      <c r="D409" s="78">
        <v>32.96</v>
      </c>
      <c r="I409" s="90"/>
      <c r="J409" s="90"/>
      <c r="K409" s="90"/>
      <c r="L409" s="90"/>
    </row>
    <row r="410" spans="1:12">
      <c r="A410" s="65">
        <f t="shared" si="28"/>
        <v>1954</v>
      </c>
      <c r="B410" s="84">
        <v>19967</v>
      </c>
      <c r="C410" s="77">
        <f t="shared" si="29"/>
        <v>228.0134408602151</v>
      </c>
      <c r="D410" s="78">
        <v>14.02</v>
      </c>
      <c r="I410" s="90"/>
      <c r="J410" s="90"/>
      <c r="K410" s="90"/>
      <c r="L410" s="90"/>
    </row>
    <row r="411" spans="1:12">
      <c r="A411" s="65">
        <f t="shared" si="28"/>
        <v>1954</v>
      </c>
      <c r="B411" s="84">
        <v>19997</v>
      </c>
      <c r="C411" s="77">
        <f t="shared" si="29"/>
        <v>191.41527777777779</v>
      </c>
      <c r="D411" s="78">
        <v>11.39</v>
      </c>
      <c r="I411" s="90"/>
      <c r="J411" s="90"/>
      <c r="K411" s="90"/>
      <c r="L411" s="90"/>
    </row>
    <row r="412" spans="1:12">
      <c r="A412" s="65">
        <f t="shared" si="28"/>
        <v>1955</v>
      </c>
      <c r="B412" s="84">
        <v>20028</v>
      </c>
      <c r="C412" s="77">
        <f t="shared" si="29"/>
        <v>191.42069892473117</v>
      </c>
      <c r="D412" s="78">
        <v>11.77</v>
      </c>
      <c r="I412" s="90"/>
      <c r="J412" s="90"/>
      <c r="K412" s="90"/>
      <c r="L412" s="90"/>
    </row>
    <row r="413" spans="1:12">
      <c r="A413" s="65">
        <f t="shared" si="28"/>
        <v>1955</v>
      </c>
      <c r="B413" s="84">
        <v>20058</v>
      </c>
      <c r="C413" s="77">
        <f t="shared" si="29"/>
        <v>479.63055555555565</v>
      </c>
      <c r="D413" s="78">
        <v>28.54</v>
      </c>
      <c r="I413" s="90"/>
      <c r="J413" s="90"/>
      <c r="K413" s="90"/>
      <c r="L413" s="90"/>
    </row>
    <row r="414" spans="1:12">
      <c r="A414" s="65">
        <f t="shared" si="28"/>
        <v>1955</v>
      </c>
      <c r="B414" s="84">
        <v>20089</v>
      </c>
      <c r="C414" s="77">
        <f t="shared" si="29"/>
        <v>1853.8696236559135</v>
      </c>
      <c r="D414" s="78">
        <v>113.99</v>
      </c>
      <c r="I414" s="90"/>
      <c r="J414" s="90"/>
      <c r="K414" s="90"/>
      <c r="L414" s="90"/>
    </row>
    <row r="415" spans="1:12">
      <c r="A415" s="65">
        <f t="shared" si="28"/>
        <v>1955</v>
      </c>
      <c r="B415" s="84">
        <v>20120</v>
      </c>
      <c r="C415" s="77">
        <f t="shared" si="29"/>
        <v>2163.8508064516132</v>
      </c>
      <c r="D415" s="78">
        <v>133.05000000000001</v>
      </c>
      <c r="I415" s="90"/>
      <c r="J415" s="90"/>
      <c r="K415" s="90"/>
      <c r="L415" s="90"/>
    </row>
    <row r="416" spans="1:12">
      <c r="A416" s="65">
        <f t="shared" si="28"/>
        <v>1955</v>
      </c>
      <c r="B416" s="84">
        <v>20148</v>
      </c>
      <c r="C416" s="77">
        <f t="shared" si="29"/>
        <v>1852.8125</v>
      </c>
      <c r="D416" s="78">
        <v>102.9</v>
      </c>
      <c r="I416" s="90"/>
      <c r="J416" s="90"/>
      <c r="K416" s="90"/>
      <c r="L416" s="90"/>
    </row>
    <row r="417" spans="1:12">
      <c r="A417" s="65">
        <f t="shared" si="28"/>
        <v>1955</v>
      </c>
      <c r="B417" s="84">
        <v>20179</v>
      </c>
      <c r="C417" s="77">
        <f t="shared" si="29"/>
        <v>2499.5282258064517</v>
      </c>
      <c r="D417" s="78">
        <v>153.69</v>
      </c>
      <c r="I417" s="90"/>
      <c r="J417" s="90"/>
      <c r="K417" s="90"/>
      <c r="L417" s="90"/>
    </row>
    <row r="418" spans="1:12">
      <c r="A418" s="65">
        <f t="shared" si="28"/>
        <v>1955</v>
      </c>
      <c r="B418" s="84">
        <v>20209</v>
      </c>
      <c r="C418" s="77">
        <f t="shared" si="29"/>
        <v>4028.4597222222228</v>
      </c>
      <c r="D418" s="78">
        <v>239.71</v>
      </c>
      <c r="I418" s="90"/>
      <c r="J418" s="90"/>
      <c r="K418" s="90"/>
      <c r="L418" s="90"/>
    </row>
    <row r="419" spans="1:12">
      <c r="A419" s="65">
        <f t="shared" si="28"/>
        <v>1955</v>
      </c>
      <c r="B419" s="84">
        <v>20240</v>
      </c>
      <c r="C419" s="77">
        <f t="shared" si="29"/>
        <v>7892.810483870966</v>
      </c>
      <c r="D419" s="78">
        <v>485.31</v>
      </c>
      <c r="I419" s="90"/>
      <c r="J419" s="90"/>
      <c r="K419" s="90"/>
      <c r="L419" s="90"/>
    </row>
    <row r="420" spans="1:12">
      <c r="A420" s="65">
        <f t="shared" si="28"/>
        <v>1955</v>
      </c>
      <c r="B420" s="84">
        <v>20270</v>
      </c>
      <c r="C420" s="77">
        <f t="shared" si="29"/>
        <v>3724.7833333333324</v>
      </c>
      <c r="D420" s="78">
        <v>221.64</v>
      </c>
      <c r="I420" s="90"/>
      <c r="J420" s="90"/>
      <c r="K420" s="90"/>
      <c r="L420" s="90"/>
    </row>
    <row r="421" spans="1:12">
      <c r="A421" s="65">
        <f t="shared" si="28"/>
        <v>1955</v>
      </c>
      <c r="B421" s="84">
        <v>20301</v>
      </c>
      <c r="C421" s="77">
        <f t="shared" si="29"/>
        <v>675.58333333333337</v>
      </c>
      <c r="D421" s="78">
        <v>41.54</v>
      </c>
      <c r="I421" s="90"/>
      <c r="J421" s="90"/>
      <c r="K421" s="90"/>
      <c r="L421" s="90"/>
    </row>
    <row r="422" spans="1:12">
      <c r="A422" s="65">
        <f t="shared" si="28"/>
        <v>1955</v>
      </c>
      <c r="B422" s="84">
        <v>20332</v>
      </c>
      <c r="C422" s="77">
        <f t="shared" si="29"/>
        <v>302.50000000000006</v>
      </c>
      <c r="D422" s="78">
        <v>18.600000000000001</v>
      </c>
      <c r="I422" s="90"/>
      <c r="J422" s="90"/>
      <c r="K422" s="90"/>
      <c r="L422" s="90"/>
    </row>
    <row r="423" spans="1:12">
      <c r="A423" s="65">
        <f t="shared" si="28"/>
        <v>1955</v>
      </c>
      <c r="B423" s="84">
        <v>20362</v>
      </c>
      <c r="C423" s="77">
        <f t="shared" si="29"/>
        <v>226.53888888888883</v>
      </c>
      <c r="D423" s="78">
        <v>13.48</v>
      </c>
      <c r="I423" s="90"/>
      <c r="J423" s="90"/>
      <c r="K423" s="90"/>
      <c r="L423" s="90"/>
    </row>
    <row r="424" spans="1:12">
      <c r="A424" s="65">
        <f t="shared" si="28"/>
        <v>1956</v>
      </c>
      <c r="B424" s="84">
        <v>20393</v>
      </c>
      <c r="C424" s="77">
        <f t="shared" si="29"/>
        <v>216.30376344086022</v>
      </c>
      <c r="D424" s="78">
        <v>13.3</v>
      </c>
      <c r="I424" s="90"/>
      <c r="J424" s="90"/>
      <c r="K424" s="90"/>
      <c r="L424" s="90"/>
    </row>
    <row r="425" spans="1:12">
      <c r="A425" s="65">
        <f t="shared" si="28"/>
        <v>1956</v>
      </c>
      <c r="B425" s="84">
        <v>20423</v>
      </c>
      <c r="C425" s="77">
        <f t="shared" si="29"/>
        <v>480.63888888888891</v>
      </c>
      <c r="D425" s="78">
        <v>28.6</v>
      </c>
      <c r="I425" s="90"/>
      <c r="J425" s="90"/>
      <c r="K425" s="90"/>
      <c r="L425" s="90"/>
    </row>
    <row r="426" spans="1:12">
      <c r="A426" s="65">
        <f t="shared" si="28"/>
        <v>1956</v>
      </c>
      <c r="B426" s="84">
        <v>20454</v>
      </c>
      <c r="C426" s="77">
        <f t="shared" si="29"/>
        <v>20280.510752688173</v>
      </c>
      <c r="D426" s="78">
        <v>1247</v>
      </c>
      <c r="I426" s="90"/>
      <c r="J426" s="90"/>
      <c r="K426" s="90"/>
      <c r="L426" s="90"/>
    </row>
    <row r="427" spans="1:12">
      <c r="A427" s="65">
        <f t="shared" si="28"/>
        <v>1956</v>
      </c>
      <c r="B427" s="84">
        <v>20485</v>
      </c>
      <c r="C427" s="77">
        <f t="shared" si="29"/>
        <v>15479.543010752688</v>
      </c>
      <c r="D427" s="78">
        <v>951.8</v>
      </c>
      <c r="I427" s="90"/>
      <c r="J427" s="90"/>
      <c r="K427" s="90"/>
      <c r="L427" s="90"/>
    </row>
    <row r="428" spans="1:12">
      <c r="A428" s="65">
        <f t="shared" si="28"/>
        <v>1956</v>
      </c>
      <c r="B428" s="84">
        <v>20514</v>
      </c>
      <c r="C428" s="77">
        <f t="shared" si="29"/>
        <v>5683.1752873563219</v>
      </c>
      <c r="D428" s="78">
        <v>326.89999999999998</v>
      </c>
      <c r="I428" s="90"/>
      <c r="J428" s="90"/>
      <c r="K428" s="90"/>
      <c r="L428" s="90"/>
    </row>
    <row r="429" spans="1:12">
      <c r="A429" s="65">
        <f t="shared" si="28"/>
        <v>1956</v>
      </c>
      <c r="B429" s="84">
        <v>20545</v>
      </c>
      <c r="C429" s="77">
        <f t="shared" si="29"/>
        <v>4971.7338709677415</v>
      </c>
      <c r="D429" s="78">
        <v>305.7</v>
      </c>
      <c r="I429" s="90"/>
      <c r="J429" s="90"/>
      <c r="K429" s="90"/>
      <c r="L429" s="90"/>
    </row>
    <row r="430" spans="1:12">
      <c r="A430" s="65">
        <f t="shared" si="28"/>
        <v>1956</v>
      </c>
      <c r="B430" s="84">
        <v>20575</v>
      </c>
      <c r="C430" s="77">
        <f t="shared" si="29"/>
        <v>6851.625</v>
      </c>
      <c r="D430" s="78">
        <v>407.7</v>
      </c>
      <c r="I430" s="90"/>
      <c r="J430" s="90"/>
      <c r="K430" s="90"/>
      <c r="L430" s="90"/>
    </row>
    <row r="431" spans="1:12">
      <c r="A431" s="65">
        <f t="shared" si="28"/>
        <v>1956</v>
      </c>
      <c r="B431" s="84">
        <v>20606</v>
      </c>
      <c r="C431" s="77">
        <f t="shared" si="29"/>
        <v>12262.634408602151</v>
      </c>
      <c r="D431" s="78">
        <v>754</v>
      </c>
      <c r="I431" s="90"/>
      <c r="J431" s="90"/>
      <c r="K431" s="90"/>
      <c r="L431" s="90"/>
    </row>
    <row r="432" spans="1:12">
      <c r="A432" s="65">
        <f t="shared" si="28"/>
        <v>1956</v>
      </c>
      <c r="B432" s="84">
        <v>20636</v>
      </c>
      <c r="C432" s="77">
        <f t="shared" si="29"/>
        <v>7238.1527777777774</v>
      </c>
      <c r="D432" s="78">
        <v>430.7</v>
      </c>
      <c r="I432" s="90"/>
      <c r="J432" s="90"/>
      <c r="K432" s="90"/>
      <c r="L432" s="90"/>
    </row>
    <row r="433" spans="1:12">
      <c r="A433" s="65">
        <f t="shared" si="28"/>
        <v>1956</v>
      </c>
      <c r="B433" s="84">
        <v>20667</v>
      </c>
      <c r="C433" s="77">
        <f t="shared" si="29"/>
        <v>2021.5456989247311</v>
      </c>
      <c r="D433" s="78">
        <v>124.3</v>
      </c>
      <c r="I433" s="90"/>
      <c r="J433" s="90"/>
      <c r="K433" s="90"/>
      <c r="L433" s="90"/>
    </row>
    <row r="434" spans="1:12">
      <c r="A434" s="65">
        <f t="shared" si="28"/>
        <v>1956</v>
      </c>
      <c r="B434" s="84">
        <v>20698</v>
      </c>
      <c r="C434" s="77">
        <f t="shared" si="29"/>
        <v>551.33064516129036</v>
      </c>
      <c r="D434" s="78">
        <v>33.9</v>
      </c>
      <c r="I434" s="90"/>
      <c r="J434" s="90"/>
      <c r="K434" s="90"/>
      <c r="L434" s="90"/>
    </row>
    <row r="435" spans="1:12">
      <c r="A435" s="65">
        <f t="shared" si="28"/>
        <v>1956</v>
      </c>
      <c r="B435" s="84">
        <v>20728</v>
      </c>
      <c r="C435" s="77">
        <f t="shared" si="29"/>
        <v>351.23611111111109</v>
      </c>
      <c r="D435" s="78">
        <v>20.9</v>
      </c>
      <c r="I435" s="90"/>
      <c r="J435" s="90"/>
      <c r="K435" s="90"/>
      <c r="L435" s="90"/>
    </row>
    <row r="436" spans="1:12">
      <c r="A436" s="65">
        <f t="shared" si="28"/>
        <v>1957</v>
      </c>
      <c r="B436" s="84">
        <v>20759</v>
      </c>
      <c r="C436" s="77">
        <f t="shared" si="29"/>
        <v>525.30913978494618</v>
      </c>
      <c r="D436" s="78">
        <v>32.299999999999997</v>
      </c>
      <c r="I436" s="90"/>
      <c r="J436" s="90"/>
      <c r="K436" s="90"/>
      <c r="L436" s="90"/>
    </row>
    <row r="437" spans="1:12">
      <c r="A437" s="65">
        <f t="shared" si="28"/>
        <v>1957</v>
      </c>
      <c r="B437" s="84">
        <v>20789</v>
      </c>
      <c r="C437" s="77">
        <f t="shared" si="29"/>
        <v>515.93055555555554</v>
      </c>
      <c r="D437" s="78">
        <v>30.7</v>
      </c>
      <c r="I437" s="90"/>
      <c r="J437" s="90"/>
      <c r="K437" s="90"/>
      <c r="L437" s="90"/>
    </row>
    <row r="438" spans="1:12">
      <c r="A438" s="65">
        <f t="shared" si="28"/>
        <v>1957</v>
      </c>
      <c r="B438" s="84">
        <v>20820</v>
      </c>
      <c r="C438" s="77">
        <f t="shared" si="29"/>
        <v>788.77688172043008</v>
      </c>
      <c r="D438" s="78">
        <v>48.5</v>
      </c>
      <c r="I438" s="90"/>
      <c r="J438" s="90"/>
      <c r="K438" s="90"/>
      <c r="L438" s="90"/>
    </row>
    <row r="439" spans="1:12">
      <c r="A439" s="65">
        <f t="shared" si="28"/>
        <v>1957</v>
      </c>
      <c r="B439" s="84">
        <v>20851</v>
      </c>
      <c r="C439" s="77">
        <f t="shared" si="29"/>
        <v>944.9059139784946</v>
      </c>
      <c r="D439" s="78">
        <v>58.1</v>
      </c>
      <c r="I439" s="90"/>
      <c r="J439" s="90"/>
      <c r="K439" s="90"/>
      <c r="L439" s="90"/>
    </row>
    <row r="440" spans="1:12">
      <c r="A440" s="65">
        <f t="shared" si="28"/>
        <v>1957</v>
      </c>
      <c r="B440" s="84">
        <v>20879</v>
      </c>
      <c r="C440" s="77">
        <f t="shared" si="29"/>
        <v>5104.6875</v>
      </c>
      <c r="D440" s="78">
        <v>283.5</v>
      </c>
      <c r="I440" s="90"/>
      <c r="J440" s="90"/>
      <c r="K440" s="90"/>
      <c r="L440" s="90"/>
    </row>
    <row r="441" spans="1:12">
      <c r="A441" s="65">
        <f t="shared" si="28"/>
        <v>1957</v>
      </c>
      <c r="B441" s="84">
        <v>20910</v>
      </c>
      <c r="C441" s="77">
        <f t="shared" si="29"/>
        <v>7201.4516129032254</v>
      </c>
      <c r="D441" s="78">
        <v>442.8</v>
      </c>
      <c r="I441" s="90"/>
      <c r="J441" s="90"/>
      <c r="K441" s="90"/>
      <c r="L441" s="90"/>
    </row>
    <row r="442" spans="1:12">
      <c r="A442" s="65">
        <f t="shared" si="28"/>
        <v>1957</v>
      </c>
      <c r="B442" s="84">
        <v>20940</v>
      </c>
      <c r="C442" s="77">
        <f t="shared" si="29"/>
        <v>5132.416666666667</v>
      </c>
      <c r="D442" s="78">
        <v>305.39999999999998</v>
      </c>
      <c r="I442" s="90"/>
      <c r="J442" s="90"/>
      <c r="K442" s="90"/>
      <c r="L442" s="90"/>
    </row>
    <row r="443" spans="1:12">
      <c r="A443" s="65">
        <f t="shared" si="28"/>
        <v>1957</v>
      </c>
      <c r="B443" s="84">
        <v>20971</v>
      </c>
      <c r="C443" s="77">
        <f t="shared" si="29"/>
        <v>9216.491935483873</v>
      </c>
      <c r="D443" s="78">
        <v>566.70000000000005</v>
      </c>
      <c r="I443" s="90"/>
      <c r="J443" s="90"/>
      <c r="K443" s="90"/>
      <c r="L443" s="90"/>
    </row>
    <row r="444" spans="1:12">
      <c r="A444" s="65">
        <f t="shared" si="28"/>
        <v>1957</v>
      </c>
      <c r="B444" s="84">
        <v>21001</v>
      </c>
      <c r="C444" s="77">
        <f t="shared" si="29"/>
        <v>4858.4861111111122</v>
      </c>
      <c r="D444" s="78">
        <v>289.10000000000002</v>
      </c>
      <c r="I444" s="90"/>
      <c r="J444" s="90"/>
      <c r="K444" s="90"/>
      <c r="L444" s="90"/>
    </row>
    <row r="445" spans="1:12">
      <c r="A445" s="65">
        <f t="shared" si="28"/>
        <v>1957</v>
      </c>
      <c r="B445" s="84">
        <v>21032</v>
      </c>
      <c r="C445" s="77">
        <f t="shared" si="29"/>
        <v>866.8413978494624</v>
      </c>
      <c r="D445" s="78">
        <v>53.3</v>
      </c>
      <c r="I445" s="90"/>
      <c r="J445" s="90"/>
      <c r="K445" s="90"/>
      <c r="L445" s="90"/>
    </row>
    <row r="446" spans="1:12">
      <c r="A446" s="65">
        <f t="shared" si="28"/>
        <v>1957</v>
      </c>
      <c r="B446" s="84">
        <v>21063</v>
      </c>
      <c r="C446" s="77">
        <f t="shared" si="29"/>
        <v>297.62096774193549</v>
      </c>
      <c r="D446" s="78">
        <v>18.3</v>
      </c>
      <c r="I446" s="90"/>
      <c r="J446" s="90"/>
      <c r="K446" s="90"/>
      <c r="L446" s="90"/>
    </row>
    <row r="447" spans="1:12">
      <c r="A447" s="65">
        <f t="shared" si="28"/>
        <v>1957</v>
      </c>
      <c r="B447" s="84">
        <v>21093</v>
      </c>
      <c r="C447" s="77">
        <f t="shared" si="29"/>
        <v>132.76388888888889</v>
      </c>
      <c r="D447" s="78">
        <v>7.9</v>
      </c>
      <c r="I447" s="90"/>
      <c r="J447" s="90"/>
      <c r="K447" s="90"/>
      <c r="L447" s="90"/>
    </row>
    <row r="448" spans="1:12">
      <c r="A448" s="65">
        <f t="shared" si="28"/>
        <v>1958</v>
      </c>
      <c r="B448" s="84">
        <v>21124</v>
      </c>
      <c r="C448" s="77">
        <f t="shared" si="29"/>
        <v>354.54301075268819</v>
      </c>
      <c r="D448" s="78">
        <v>21.8</v>
      </c>
      <c r="I448" s="90"/>
      <c r="J448" s="90"/>
      <c r="K448" s="90"/>
      <c r="L448" s="90"/>
    </row>
    <row r="449" spans="1:12">
      <c r="A449" s="65">
        <f t="shared" si="28"/>
        <v>1958</v>
      </c>
      <c r="B449" s="84">
        <v>21154</v>
      </c>
      <c r="C449" s="77">
        <f t="shared" si="29"/>
        <v>628.52777777777783</v>
      </c>
      <c r="D449" s="78">
        <v>37.4</v>
      </c>
      <c r="I449" s="90"/>
      <c r="J449" s="90"/>
      <c r="K449" s="90"/>
      <c r="L449" s="90"/>
    </row>
    <row r="450" spans="1:12">
      <c r="A450" s="65">
        <f t="shared" si="28"/>
        <v>1958</v>
      </c>
      <c r="B450" s="84">
        <v>21185</v>
      </c>
      <c r="C450" s="77">
        <f t="shared" si="29"/>
        <v>1592.1908602150538</v>
      </c>
      <c r="D450" s="78">
        <v>97.9</v>
      </c>
      <c r="I450" s="90"/>
      <c r="J450" s="90"/>
      <c r="K450" s="90"/>
      <c r="L450" s="90"/>
    </row>
    <row r="451" spans="1:12">
      <c r="A451" s="65">
        <f t="shared" si="28"/>
        <v>1958</v>
      </c>
      <c r="B451" s="84">
        <v>21216</v>
      </c>
      <c r="C451" s="77">
        <f t="shared" si="29"/>
        <v>2659.0725806451615</v>
      </c>
      <c r="D451" s="78">
        <v>163.5</v>
      </c>
      <c r="I451" s="90"/>
      <c r="J451" s="90"/>
      <c r="K451" s="90"/>
      <c r="L451" s="90"/>
    </row>
    <row r="452" spans="1:12">
      <c r="A452" s="65">
        <f t="shared" si="28"/>
        <v>1958</v>
      </c>
      <c r="B452" s="84">
        <v>21244</v>
      </c>
      <c r="C452" s="77">
        <f t="shared" si="29"/>
        <v>10589.300595238095</v>
      </c>
      <c r="D452" s="78">
        <v>588.1</v>
      </c>
      <c r="I452" s="90"/>
      <c r="J452" s="90"/>
      <c r="K452" s="90"/>
      <c r="L452" s="90"/>
    </row>
    <row r="453" spans="1:12">
      <c r="A453" s="65">
        <f t="shared" si="28"/>
        <v>1958</v>
      </c>
      <c r="B453" s="84">
        <v>21275</v>
      </c>
      <c r="C453" s="77">
        <f t="shared" si="29"/>
        <v>8987.177419354839</v>
      </c>
      <c r="D453" s="78">
        <v>552.6</v>
      </c>
      <c r="I453" s="90"/>
      <c r="J453" s="90"/>
      <c r="K453" s="90"/>
      <c r="L453" s="90"/>
    </row>
    <row r="454" spans="1:12">
      <c r="A454" s="65">
        <f t="shared" si="28"/>
        <v>1958</v>
      </c>
      <c r="B454" s="84">
        <v>21305</v>
      </c>
      <c r="C454" s="77">
        <f t="shared" si="29"/>
        <v>14219.180555555555</v>
      </c>
      <c r="D454" s="78">
        <v>846.1</v>
      </c>
      <c r="I454" s="90"/>
      <c r="J454" s="90"/>
      <c r="K454" s="90"/>
      <c r="L454" s="90"/>
    </row>
    <row r="455" spans="1:12">
      <c r="A455" s="65">
        <f t="shared" si="28"/>
        <v>1958</v>
      </c>
      <c r="B455" s="84">
        <v>21336</v>
      </c>
      <c r="C455" s="77">
        <f t="shared" si="29"/>
        <v>17190.456989247312</v>
      </c>
      <c r="D455" s="78">
        <v>1057</v>
      </c>
      <c r="I455" s="90"/>
      <c r="J455" s="90"/>
      <c r="K455" s="90"/>
      <c r="L455" s="90"/>
    </row>
    <row r="456" spans="1:12">
      <c r="A456" s="65">
        <f t="shared" si="28"/>
        <v>1958</v>
      </c>
      <c r="B456" s="84">
        <v>21366</v>
      </c>
      <c r="C456" s="77">
        <f t="shared" si="29"/>
        <v>9017.8611111111113</v>
      </c>
      <c r="D456" s="78">
        <v>536.6</v>
      </c>
      <c r="I456" s="90"/>
      <c r="J456" s="90"/>
      <c r="K456" s="90"/>
      <c r="L456" s="90"/>
    </row>
    <row r="457" spans="1:12">
      <c r="A457" s="65">
        <f t="shared" si="28"/>
        <v>1958</v>
      </c>
      <c r="B457" s="84">
        <v>21397</v>
      </c>
      <c r="C457" s="77">
        <f t="shared" si="29"/>
        <v>2122.3790322580644</v>
      </c>
      <c r="D457" s="78">
        <v>130.5</v>
      </c>
      <c r="I457" s="90"/>
      <c r="J457" s="90"/>
      <c r="K457" s="90"/>
      <c r="L457" s="90"/>
    </row>
    <row r="458" spans="1:12">
      <c r="A458" s="65">
        <f t="shared" si="28"/>
        <v>1958</v>
      </c>
      <c r="B458" s="84">
        <v>21428</v>
      </c>
      <c r="C458" s="77">
        <f t="shared" si="29"/>
        <v>622.88978494623655</v>
      </c>
      <c r="D458" s="78">
        <v>38.299999999999997</v>
      </c>
      <c r="I458" s="90"/>
      <c r="J458" s="90"/>
      <c r="K458" s="90"/>
      <c r="L458" s="90"/>
    </row>
    <row r="459" spans="1:12">
      <c r="A459" s="65">
        <f t="shared" si="28"/>
        <v>1958</v>
      </c>
      <c r="B459" s="84">
        <v>21458</v>
      </c>
      <c r="C459" s="77">
        <f t="shared" si="29"/>
        <v>344.51388888888891</v>
      </c>
      <c r="D459" s="78">
        <v>20.5</v>
      </c>
      <c r="I459" s="90"/>
      <c r="J459" s="90"/>
      <c r="K459" s="90"/>
      <c r="L459" s="90"/>
    </row>
    <row r="460" spans="1:12">
      <c r="A460" s="65">
        <f t="shared" si="28"/>
        <v>1959</v>
      </c>
      <c r="B460" s="84">
        <v>21489</v>
      </c>
      <c r="C460" s="77">
        <f t="shared" si="29"/>
        <v>235.81989247311827</v>
      </c>
      <c r="D460" s="78">
        <v>14.5</v>
      </c>
      <c r="I460" s="90"/>
      <c r="J460" s="90"/>
      <c r="K460" s="90"/>
      <c r="L460" s="90"/>
    </row>
    <row r="461" spans="1:12">
      <c r="A461" s="65">
        <f t="shared" si="28"/>
        <v>1959</v>
      </c>
      <c r="B461" s="84">
        <v>21519</v>
      </c>
      <c r="C461" s="77">
        <f t="shared" si="29"/>
        <v>378.125</v>
      </c>
      <c r="D461" s="78">
        <v>22.5</v>
      </c>
      <c r="I461" s="90"/>
      <c r="J461" s="90"/>
      <c r="K461" s="90"/>
      <c r="L461" s="90"/>
    </row>
    <row r="462" spans="1:12">
      <c r="A462" s="65">
        <f t="shared" si="28"/>
        <v>1959</v>
      </c>
      <c r="B462" s="84">
        <v>21550</v>
      </c>
      <c r="C462" s="77">
        <f t="shared" si="29"/>
        <v>396.8279569892473</v>
      </c>
      <c r="D462" s="78">
        <v>24.4</v>
      </c>
      <c r="I462" s="90"/>
      <c r="J462" s="90"/>
      <c r="K462" s="90"/>
      <c r="L462" s="90"/>
    </row>
    <row r="463" spans="1:12">
      <c r="A463" s="65">
        <f t="shared" si="28"/>
        <v>1959</v>
      </c>
      <c r="B463" s="84">
        <v>21581</v>
      </c>
      <c r="C463" s="77">
        <f t="shared" si="29"/>
        <v>2429.7580645161293</v>
      </c>
      <c r="D463" s="78">
        <v>149.4</v>
      </c>
      <c r="I463" s="90"/>
      <c r="J463" s="90"/>
      <c r="K463" s="90"/>
      <c r="L463" s="90"/>
    </row>
    <row r="464" spans="1:12">
      <c r="A464" s="65">
        <f t="shared" si="28"/>
        <v>1959</v>
      </c>
      <c r="B464" s="84">
        <v>21609</v>
      </c>
      <c r="C464" s="77">
        <f t="shared" si="29"/>
        <v>3666.0119047619046</v>
      </c>
      <c r="D464" s="78">
        <v>203.6</v>
      </c>
      <c r="I464" s="90"/>
      <c r="J464" s="90"/>
      <c r="K464" s="90"/>
      <c r="L464" s="90"/>
    </row>
    <row r="465" spans="1:12">
      <c r="A465" s="65">
        <f t="shared" ref="A465:A528" si="30">IF(MONTH(B465)&gt;9,YEAR(B465)+1,YEAR(B465))</f>
        <v>1959</v>
      </c>
      <c r="B465" s="84">
        <v>21640</v>
      </c>
      <c r="C465" s="77">
        <f t="shared" ref="C465:C528" si="31">IF(D465=-901,-901,D465*220*22*9*1000/(24*60*60*DAY(B465)))</f>
        <v>3246.1827956989246</v>
      </c>
      <c r="D465" s="78">
        <v>199.6</v>
      </c>
      <c r="I465" s="90"/>
      <c r="J465" s="90"/>
      <c r="K465" s="90"/>
      <c r="L465" s="90"/>
    </row>
    <row r="466" spans="1:12">
      <c r="A466" s="65">
        <f t="shared" si="30"/>
        <v>1959</v>
      </c>
      <c r="B466" s="84">
        <v>21670</v>
      </c>
      <c r="C466" s="77">
        <f t="shared" si="31"/>
        <v>4752.6111111111113</v>
      </c>
      <c r="D466" s="78">
        <v>282.8</v>
      </c>
      <c r="I466" s="90"/>
      <c r="J466" s="90"/>
      <c r="K466" s="90"/>
      <c r="L466" s="90"/>
    </row>
    <row r="467" spans="1:12">
      <c r="A467" s="65">
        <f t="shared" si="30"/>
        <v>1959</v>
      </c>
      <c r="B467" s="84">
        <v>21701</v>
      </c>
      <c r="C467" s="77">
        <f t="shared" si="31"/>
        <v>3334.005376344086</v>
      </c>
      <c r="D467" s="78">
        <v>205</v>
      </c>
      <c r="I467" s="90"/>
      <c r="J467" s="90"/>
      <c r="K467" s="90"/>
      <c r="L467" s="90"/>
    </row>
    <row r="468" spans="1:12">
      <c r="A468" s="65">
        <f t="shared" si="30"/>
        <v>1959</v>
      </c>
      <c r="B468" s="84">
        <v>21731</v>
      </c>
      <c r="C468" s="77">
        <f t="shared" si="31"/>
        <v>1452</v>
      </c>
      <c r="D468" s="78">
        <v>86.4</v>
      </c>
      <c r="I468" s="90"/>
      <c r="J468" s="90"/>
      <c r="K468" s="90"/>
      <c r="L468" s="90"/>
    </row>
    <row r="469" spans="1:12">
      <c r="A469" s="65">
        <f t="shared" si="30"/>
        <v>1959</v>
      </c>
      <c r="B469" s="84">
        <v>21762</v>
      </c>
      <c r="C469" s="77">
        <f t="shared" si="31"/>
        <v>266.72043010752685</v>
      </c>
      <c r="D469" s="78">
        <v>16.399999999999999</v>
      </c>
      <c r="I469" s="90"/>
      <c r="J469" s="90"/>
      <c r="K469" s="90"/>
      <c r="L469" s="90"/>
    </row>
    <row r="470" spans="1:12">
      <c r="A470" s="65">
        <f t="shared" si="30"/>
        <v>1959</v>
      </c>
      <c r="B470" s="84">
        <v>21793</v>
      </c>
      <c r="C470" s="77">
        <f t="shared" si="31"/>
        <v>110.59139784946237</v>
      </c>
      <c r="D470" s="78">
        <v>6.8</v>
      </c>
      <c r="I470" s="90"/>
      <c r="J470" s="90"/>
      <c r="K470" s="90"/>
      <c r="L470" s="90"/>
    </row>
    <row r="471" spans="1:12">
      <c r="A471" s="65">
        <f t="shared" si="30"/>
        <v>1959</v>
      </c>
      <c r="B471" s="84">
        <v>21823</v>
      </c>
      <c r="C471" s="77">
        <f t="shared" si="31"/>
        <v>248.72222222222223</v>
      </c>
      <c r="D471" s="78">
        <v>14.8</v>
      </c>
      <c r="I471" s="90"/>
      <c r="J471" s="90"/>
      <c r="K471" s="90"/>
      <c r="L471" s="90"/>
    </row>
    <row r="472" spans="1:12">
      <c r="A472" s="65">
        <f t="shared" si="30"/>
        <v>1960</v>
      </c>
      <c r="B472" s="84">
        <v>21854</v>
      </c>
      <c r="C472" s="77">
        <f t="shared" si="31"/>
        <v>194.83602150537635</v>
      </c>
      <c r="D472" s="78">
        <v>11.98</v>
      </c>
      <c r="I472" s="90"/>
      <c r="J472" s="90"/>
      <c r="K472" s="90"/>
      <c r="L472" s="90"/>
    </row>
    <row r="473" spans="1:12">
      <c r="A473" s="65">
        <f t="shared" si="30"/>
        <v>1960</v>
      </c>
      <c r="B473" s="84">
        <v>21884</v>
      </c>
      <c r="C473" s="77">
        <f t="shared" si="31"/>
        <v>211.75</v>
      </c>
      <c r="D473" s="78">
        <v>12.6</v>
      </c>
      <c r="I473" s="90"/>
      <c r="J473" s="90"/>
      <c r="K473" s="90"/>
      <c r="L473" s="90"/>
    </row>
    <row r="474" spans="1:12">
      <c r="A474" s="65">
        <f t="shared" si="30"/>
        <v>1960</v>
      </c>
      <c r="B474" s="84">
        <v>21915</v>
      </c>
      <c r="C474" s="77">
        <f t="shared" si="31"/>
        <v>325.91935483870969</v>
      </c>
      <c r="D474" s="78">
        <v>20.04</v>
      </c>
      <c r="I474" s="90"/>
      <c r="J474" s="90"/>
      <c r="K474" s="90"/>
      <c r="L474" s="90"/>
    </row>
    <row r="475" spans="1:12">
      <c r="A475" s="65">
        <f t="shared" si="30"/>
        <v>1960</v>
      </c>
      <c r="B475" s="84">
        <v>21946</v>
      </c>
      <c r="C475" s="77">
        <f t="shared" si="31"/>
        <v>1026.385752688172</v>
      </c>
      <c r="D475" s="78">
        <v>63.11</v>
      </c>
      <c r="I475" s="90"/>
      <c r="J475" s="90"/>
      <c r="K475" s="90"/>
      <c r="L475" s="90"/>
    </row>
    <row r="476" spans="1:12">
      <c r="A476" s="65">
        <f t="shared" si="30"/>
        <v>1960</v>
      </c>
      <c r="B476" s="84">
        <v>21975</v>
      </c>
      <c r="C476" s="77">
        <f t="shared" si="31"/>
        <v>6056.954022988506</v>
      </c>
      <c r="D476" s="78">
        <v>348.4</v>
      </c>
      <c r="I476" s="90"/>
      <c r="J476" s="90"/>
      <c r="K476" s="90"/>
      <c r="L476" s="90"/>
    </row>
    <row r="477" spans="1:12">
      <c r="A477" s="65">
        <f t="shared" si="30"/>
        <v>1960</v>
      </c>
      <c r="B477" s="84">
        <v>22006</v>
      </c>
      <c r="C477" s="77">
        <f t="shared" si="31"/>
        <v>7014.2594086021518</v>
      </c>
      <c r="D477" s="78">
        <v>431.29</v>
      </c>
      <c r="I477" s="90"/>
      <c r="J477" s="90"/>
      <c r="K477" s="90"/>
      <c r="L477" s="90"/>
    </row>
    <row r="478" spans="1:12">
      <c r="A478" s="65">
        <f t="shared" si="30"/>
        <v>1960</v>
      </c>
      <c r="B478" s="84">
        <v>22036</v>
      </c>
      <c r="C478" s="77">
        <f t="shared" si="31"/>
        <v>6037.0597222222223</v>
      </c>
      <c r="D478" s="78">
        <v>359.23</v>
      </c>
      <c r="I478" s="90"/>
      <c r="J478" s="90"/>
      <c r="K478" s="90"/>
      <c r="L478" s="90"/>
    </row>
    <row r="479" spans="1:12">
      <c r="A479" s="65">
        <f t="shared" si="30"/>
        <v>1960</v>
      </c>
      <c r="B479" s="84">
        <v>22067</v>
      </c>
      <c r="C479" s="77">
        <f t="shared" si="31"/>
        <v>4600.6021505376339</v>
      </c>
      <c r="D479" s="78">
        <v>282.88</v>
      </c>
      <c r="I479" s="90"/>
      <c r="J479" s="90"/>
      <c r="K479" s="90"/>
      <c r="L479" s="90"/>
    </row>
    <row r="480" spans="1:12">
      <c r="A480" s="65">
        <f t="shared" si="30"/>
        <v>1960</v>
      </c>
      <c r="B480" s="84">
        <v>22097</v>
      </c>
      <c r="C480" s="77">
        <f t="shared" si="31"/>
        <v>2033.4722222222222</v>
      </c>
      <c r="D480" s="78">
        <v>121</v>
      </c>
      <c r="I480" s="90"/>
      <c r="J480" s="90"/>
      <c r="K480" s="90"/>
      <c r="L480" s="90"/>
    </row>
    <row r="481" spans="1:12">
      <c r="A481" s="65">
        <f t="shared" si="30"/>
        <v>1960</v>
      </c>
      <c r="B481" s="84">
        <v>22128</v>
      </c>
      <c r="C481" s="77">
        <f t="shared" si="31"/>
        <v>320.71505376344084</v>
      </c>
      <c r="D481" s="78">
        <v>19.72</v>
      </c>
      <c r="I481" s="90"/>
      <c r="J481" s="90"/>
      <c r="K481" s="90"/>
      <c r="L481" s="90"/>
    </row>
    <row r="482" spans="1:12">
      <c r="A482" s="65">
        <f t="shared" si="30"/>
        <v>1960</v>
      </c>
      <c r="B482" s="84">
        <v>22159</v>
      </c>
      <c r="C482" s="77">
        <f t="shared" si="31"/>
        <v>89.4489247311828</v>
      </c>
      <c r="D482" s="78">
        <v>5.5</v>
      </c>
      <c r="I482" s="90"/>
      <c r="J482" s="90"/>
      <c r="K482" s="90"/>
      <c r="L482" s="90"/>
    </row>
    <row r="483" spans="1:12">
      <c r="A483" s="65">
        <f t="shared" si="30"/>
        <v>1960</v>
      </c>
      <c r="B483" s="84">
        <v>22189</v>
      </c>
      <c r="C483" s="77">
        <f t="shared" si="31"/>
        <v>71.759722222222194</v>
      </c>
      <c r="D483" s="78">
        <v>4.2699999999999996</v>
      </c>
      <c r="I483" s="90"/>
      <c r="J483" s="90"/>
      <c r="K483" s="90"/>
      <c r="L483" s="90"/>
    </row>
    <row r="484" spans="1:12">
      <c r="A484" s="65">
        <f t="shared" si="30"/>
        <v>1961</v>
      </c>
      <c r="B484" s="84">
        <v>22220</v>
      </c>
      <c r="C484" s="77">
        <f t="shared" si="31"/>
        <v>146.37096774193549</v>
      </c>
      <c r="D484" s="78">
        <v>9</v>
      </c>
      <c r="I484" s="90"/>
      <c r="J484" s="90"/>
      <c r="K484" s="90"/>
      <c r="L484" s="90"/>
    </row>
    <row r="485" spans="1:12">
      <c r="A485" s="65">
        <f t="shared" si="30"/>
        <v>1961</v>
      </c>
      <c r="B485" s="84">
        <v>22250</v>
      </c>
      <c r="C485" s="77">
        <f t="shared" si="31"/>
        <v>836.91666666666663</v>
      </c>
      <c r="D485" s="78">
        <v>49.8</v>
      </c>
      <c r="I485" s="90"/>
      <c r="J485" s="90"/>
      <c r="K485" s="90"/>
      <c r="L485" s="90"/>
    </row>
    <row r="486" spans="1:12">
      <c r="A486" s="65">
        <f t="shared" si="30"/>
        <v>1961</v>
      </c>
      <c r="B486" s="84">
        <v>22281</v>
      </c>
      <c r="C486" s="77">
        <f t="shared" si="31"/>
        <v>640.77956989247309</v>
      </c>
      <c r="D486" s="78">
        <v>39.4</v>
      </c>
      <c r="I486" s="90"/>
      <c r="J486" s="90"/>
      <c r="K486" s="90"/>
      <c r="L486" s="90"/>
    </row>
    <row r="487" spans="1:12">
      <c r="A487" s="65">
        <f t="shared" si="30"/>
        <v>1961</v>
      </c>
      <c r="B487" s="84">
        <v>22312</v>
      </c>
      <c r="C487" s="77">
        <f t="shared" si="31"/>
        <v>505.79301075268819</v>
      </c>
      <c r="D487" s="78">
        <v>31.1</v>
      </c>
      <c r="I487" s="90"/>
      <c r="J487" s="90"/>
      <c r="K487" s="90"/>
      <c r="L487" s="90"/>
    </row>
    <row r="488" spans="1:12">
      <c r="A488" s="65">
        <f t="shared" si="30"/>
        <v>1961</v>
      </c>
      <c r="B488" s="84">
        <v>22340</v>
      </c>
      <c r="C488" s="77">
        <f t="shared" si="31"/>
        <v>2207.5297619047619</v>
      </c>
      <c r="D488" s="78">
        <v>122.6</v>
      </c>
      <c r="I488" s="90"/>
      <c r="J488" s="90"/>
      <c r="K488" s="90"/>
      <c r="L488" s="90"/>
    </row>
    <row r="489" spans="1:12">
      <c r="A489" s="65">
        <f t="shared" si="30"/>
        <v>1961</v>
      </c>
      <c r="B489" s="84">
        <v>22371</v>
      </c>
      <c r="C489" s="77">
        <f t="shared" si="31"/>
        <v>2546.8548387096776</v>
      </c>
      <c r="D489" s="78">
        <v>156.6</v>
      </c>
      <c r="I489" s="90"/>
      <c r="J489" s="90"/>
      <c r="K489" s="90"/>
      <c r="L489" s="90"/>
    </row>
    <row r="490" spans="1:12">
      <c r="A490" s="65">
        <f t="shared" si="30"/>
        <v>1961</v>
      </c>
      <c r="B490" s="84">
        <v>22401</v>
      </c>
      <c r="C490" s="77">
        <f t="shared" si="31"/>
        <v>3984.5972222222222</v>
      </c>
      <c r="D490" s="78">
        <v>237.1</v>
      </c>
      <c r="I490" s="90"/>
      <c r="J490" s="90"/>
      <c r="K490" s="90"/>
      <c r="L490" s="90"/>
    </row>
    <row r="491" spans="1:12">
      <c r="A491" s="65">
        <f t="shared" si="30"/>
        <v>1961</v>
      </c>
      <c r="B491" s="84">
        <v>22432</v>
      </c>
      <c r="C491" s="77">
        <f t="shared" si="31"/>
        <v>4435.0403225806449</v>
      </c>
      <c r="D491" s="78">
        <v>272.7</v>
      </c>
      <c r="I491" s="90"/>
      <c r="J491" s="90"/>
      <c r="K491" s="90"/>
      <c r="L491" s="90"/>
    </row>
    <row r="492" spans="1:12">
      <c r="A492" s="65">
        <f t="shared" si="30"/>
        <v>1961</v>
      </c>
      <c r="B492" s="84">
        <v>22462</v>
      </c>
      <c r="C492" s="77">
        <f t="shared" si="31"/>
        <v>1962.8888888888889</v>
      </c>
      <c r="D492" s="78">
        <v>116.8</v>
      </c>
      <c r="I492" s="90"/>
      <c r="J492" s="90"/>
      <c r="K492" s="90"/>
      <c r="L492" s="90"/>
    </row>
    <row r="493" spans="1:12">
      <c r="A493" s="65">
        <f t="shared" si="30"/>
        <v>1961</v>
      </c>
      <c r="B493" s="84">
        <v>22493</v>
      </c>
      <c r="C493" s="77">
        <f t="shared" si="31"/>
        <v>86.196236559139791</v>
      </c>
      <c r="D493" s="78">
        <v>5.3</v>
      </c>
      <c r="I493" s="90"/>
      <c r="J493" s="90"/>
      <c r="K493" s="90"/>
      <c r="L493" s="90"/>
    </row>
    <row r="494" spans="1:12">
      <c r="A494" s="65">
        <f t="shared" si="30"/>
        <v>1961</v>
      </c>
      <c r="B494" s="84">
        <v>22524</v>
      </c>
      <c r="C494" s="77">
        <f t="shared" si="31"/>
        <v>0</v>
      </c>
      <c r="D494" s="78">
        <v>0</v>
      </c>
      <c r="I494" s="90"/>
      <c r="J494" s="90"/>
      <c r="K494" s="90"/>
      <c r="L494" s="90"/>
    </row>
    <row r="495" spans="1:12">
      <c r="A495" s="65">
        <f t="shared" si="30"/>
        <v>1961</v>
      </c>
      <c r="B495" s="84">
        <v>22554</v>
      </c>
      <c r="C495" s="77">
        <f t="shared" si="31"/>
        <v>80.666666666666671</v>
      </c>
      <c r="D495" s="78">
        <v>4.8</v>
      </c>
      <c r="I495" s="90"/>
      <c r="J495" s="90"/>
      <c r="K495" s="90"/>
      <c r="L495" s="90"/>
    </row>
    <row r="496" spans="1:12">
      <c r="A496" s="65">
        <f t="shared" si="30"/>
        <v>1962</v>
      </c>
      <c r="B496" s="84">
        <v>22585</v>
      </c>
      <c r="C496" s="77">
        <f t="shared" si="31"/>
        <v>169.79032258064512</v>
      </c>
      <c r="D496" s="78">
        <v>10.44</v>
      </c>
      <c r="I496" s="90"/>
      <c r="J496" s="90"/>
      <c r="K496" s="90"/>
      <c r="L496" s="90"/>
    </row>
    <row r="497" spans="1:12">
      <c r="A497" s="65">
        <f t="shared" si="30"/>
        <v>1962</v>
      </c>
      <c r="B497" s="84">
        <v>22615</v>
      </c>
      <c r="C497" s="77">
        <f t="shared" si="31"/>
        <v>230.23611111111111</v>
      </c>
      <c r="D497" s="78">
        <v>13.7</v>
      </c>
      <c r="I497" s="90"/>
      <c r="J497" s="90"/>
      <c r="K497" s="90"/>
      <c r="L497" s="90"/>
    </row>
    <row r="498" spans="1:12">
      <c r="A498" s="65">
        <f t="shared" si="30"/>
        <v>1962</v>
      </c>
      <c r="B498" s="84">
        <v>22646</v>
      </c>
      <c r="C498" s="77">
        <f t="shared" si="31"/>
        <v>821.79166666666686</v>
      </c>
      <c r="D498" s="78">
        <v>50.53</v>
      </c>
      <c r="I498" s="90"/>
      <c r="J498" s="90"/>
      <c r="K498" s="90"/>
      <c r="L498" s="90"/>
    </row>
    <row r="499" spans="1:12">
      <c r="A499" s="65">
        <f t="shared" si="30"/>
        <v>1962</v>
      </c>
      <c r="B499" s="84">
        <v>22677</v>
      </c>
      <c r="C499" s="77">
        <f t="shared" si="31"/>
        <v>765.19489247311833</v>
      </c>
      <c r="D499" s="78">
        <v>47.05</v>
      </c>
      <c r="I499" s="90"/>
      <c r="J499" s="90"/>
      <c r="K499" s="90"/>
      <c r="L499" s="90"/>
    </row>
    <row r="500" spans="1:12">
      <c r="A500" s="65">
        <f t="shared" si="30"/>
        <v>1962</v>
      </c>
      <c r="B500" s="84">
        <v>22705</v>
      </c>
      <c r="C500" s="77">
        <f t="shared" si="31"/>
        <v>7527.7485119047615</v>
      </c>
      <c r="D500" s="78">
        <v>418.07</v>
      </c>
      <c r="I500" s="90"/>
      <c r="J500" s="90"/>
      <c r="K500" s="90"/>
      <c r="L500" s="90"/>
    </row>
    <row r="501" spans="1:12">
      <c r="A501" s="65">
        <f t="shared" si="30"/>
        <v>1962</v>
      </c>
      <c r="B501" s="84">
        <v>22736</v>
      </c>
      <c r="C501" s="77">
        <f t="shared" si="31"/>
        <v>4021.9489247311826</v>
      </c>
      <c r="D501" s="78">
        <v>247.3</v>
      </c>
      <c r="I501" s="90"/>
      <c r="J501" s="90"/>
      <c r="K501" s="90"/>
      <c r="L501" s="90"/>
    </row>
    <row r="502" spans="1:12">
      <c r="A502" s="65">
        <f t="shared" si="30"/>
        <v>1962</v>
      </c>
      <c r="B502" s="84">
        <v>22766</v>
      </c>
      <c r="C502" s="77">
        <f t="shared" si="31"/>
        <v>9306.9166666666661</v>
      </c>
      <c r="D502" s="78">
        <v>553.79999999999995</v>
      </c>
      <c r="I502" s="90"/>
      <c r="J502" s="90"/>
      <c r="K502" s="90"/>
      <c r="L502" s="90"/>
    </row>
    <row r="503" spans="1:12">
      <c r="A503" s="65">
        <f t="shared" si="30"/>
        <v>1962</v>
      </c>
      <c r="B503" s="84">
        <v>22797</v>
      </c>
      <c r="C503" s="77">
        <f t="shared" si="31"/>
        <v>6828.2056451612907</v>
      </c>
      <c r="D503" s="78">
        <v>419.85</v>
      </c>
      <c r="I503" s="90"/>
      <c r="J503" s="90"/>
      <c r="K503" s="90"/>
      <c r="L503" s="90"/>
    </row>
    <row r="504" spans="1:12">
      <c r="A504" s="65">
        <f t="shared" si="30"/>
        <v>1962</v>
      </c>
      <c r="B504" s="84">
        <v>22827</v>
      </c>
      <c r="C504" s="77">
        <f t="shared" si="31"/>
        <v>4377.8472222222226</v>
      </c>
      <c r="D504" s="78">
        <v>260.5</v>
      </c>
      <c r="I504" s="90"/>
      <c r="J504" s="90"/>
      <c r="K504" s="90"/>
      <c r="L504" s="90"/>
    </row>
    <row r="505" spans="1:12">
      <c r="A505" s="65">
        <f t="shared" si="30"/>
        <v>1962</v>
      </c>
      <c r="B505" s="84">
        <v>22858</v>
      </c>
      <c r="C505" s="77">
        <f t="shared" si="31"/>
        <v>656.7177419354839</v>
      </c>
      <c r="D505" s="78">
        <v>40.380000000000003</v>
      </c>
      <c r="I505" s="90"/>
      <c r="J505" s="90"/>
      <c r="K505" s="90"/>
      <c r="L505" s="90"/>
    </row>
    <row r="506" spans="1:12">
      <c r="A506" s="65">
        <f t="shared" si="30"/>
        <v>1962</v>
      </c>
      <c r="B506" s="84">
        <v>22889</v>
      </c>
      <c r="C506" s="77">
        <f t="shared" si="31"/>
        <v>66.192204301075265</v>
      </c>
      <c r="D506" s="78">
        <v>4.07</v>
      </c>
      <c r="I506" s="90"/>
      <c r="J506" s="90"/>
      <c r="K506" s="90"/>
      <c r="L506" s="90"/>
    </row>
    <row r="507" spans="1:12">
      <c r="A507" s="65">
        <f t="shared" si="30"/>
        <v>1962</v>
      </c>
      <c r="B507" s="84">
        <v>22919</v>
      </c>
      <c r="C507" s="77">
        <f t="shared" si="31"/>
        <v>49.744444444444447</v>
      </c>
      <c r="D507" s="78">
        <v>2.96</v>
      </c>
      <c r="I507" s="90"/>
      <c r="J507" s="90"/>
      <c r="K507" s="90"/>
      <c r="L507" s="90"/>
    </row>
    <row r="508" spans="1:12">
      <c r="A508" s="65">
        <f t="shared" si="30"/>
        <v>1963</v>
      </c>
      <c r="B508" s="84">
        <v>22950</v>
      </c>
      <c r="C508" s="77">
        <f t="shared" si="31"/>
        <v>5445.9758064516127</v>
      </c>
      <c r="D508" s="78">
        <v>334.86</v>
      </c>
      <c r="I508" s="90"/>
      <c r="J508" s="90"/>
      <c r="K508" s="90"/>
      <c r="L508" s="90"/>
    </row>
    <row r="509" spans="1:12">
      <c r="A509" s="65">
        <f t="shared" si="30"/>
        <v>1963</v>
      </c>
      <c r="B509" s="84">
        <v>22980</v>
      </c>
      <c r="C509" s="77">
        <f t="shared" si="31"/>
        <v>751.20833333333337</v>
      </c>
      <c r="D509" s="78">
        <v>44.7</v>
      </c>
      <c r="I509" s="90"/>
      <c r="J509" s="90"/>
      <c r="K509" s="90"/>
      <c r="L509" s="90"/>
    </row>
    <row r="510" spans="1:12">
      <c r="A510" s="65">
        <f t="shared" si="30"/>
        <v>1963</v>
      </c>
      <c r="B510" s="84">
        <v>23011</v>
      </c>
      <c r="C510" s="77">
        <f t="shared" si="31"/>
        <v>2895.0551075268818</v>
      </c>
      <c r="D510" s="78">
        <v>178.01</v>
      </c>
      <c r="I510" s="90"/>
      <c r="J510" s="90"/>
      <c r="K510" s="90"/>
      <c r="L510" s="90"/>
    </row>
    <row r="511" spans="1:12">
      <c r="A511" s="65">
        <f t="shared" si="30"/>
        <v>1963</v>
      </c>
      <c r="B511" s="84">
        <v>23042</v>
      </c>
      <c r="C511" s="77">
        <f t="shared" si="31"/>
        <v>4208.3279569892475</v>
      </c>
      <c r="D511" s="78">
        <v>258.76</v>
      </c>
      <c r="I511" s="90"/>
      <c r="J511" s="90"/>
      <c r="K511" s="90"/>
      <c r="L511" s="90"/>
    </row>
    <row r="512" spans="1:12">
      <c r="A512" s="65">
        <f t="shared" si="30"/>
        <v>1963</v>
      </c>
      <c r="B512" s="84">
        <v>23070</v>
      </c>
      <c r="C512" s="77">
        <f t="shared" si="31"/>
        <v>12816.096726190477</v>
      </c>
      <c r="D512" s="78">
        <v>711.77</v>
      </c>
      <c r="I512" s="90"/>
      <c r="J512" s="90"/>
      <c r="K512" s="90"/>
      <c r="L512" s="90"/>
    </row>
    <row r="513" spans="1:12">
      <c r="A513" s="65">
        <f t="shared" si="30"/>
        <v>1963</v>
      </c>
      <c r="B513" s="84">
        <v>23101</v>
      </c>
      <c r="C513" s="77">
        <f t="shared" si="31"/>
        <v>3799.4650537634416</v>
      </c>
      <c r="D513" s="78">
        <v>233.62</v>
      </c>
      <c r="I513" s="90"/>
      <c r="J513" s="90"/>
      <c r="K513" s="90"/>
      <c r="L513" s="90"/>
    </row>
    <row r="514" spans="1:12">
      <c r="A514" s="65">
        <f t="shared" si="30"/>
        <v>1963</v>
      </c>
      <c r="B514" s="84">
        <v>23131</v>
      </c>
      <c r="C514" s="77">
        <f t="shared" si="31"/>
        <v>10949.491666666667</v>
      </c>
      <c r="D514" s="78">
        <v>651.54</v>
      </c>
      <c r="I514" s="90"/>
      <c r="J514" s="90"/>
      <c r="K514" s="90"/>
      <c r="L514" s="90"/>
    </row>
    <row r="515" spans="1:12">
      <c r="A515" s="65">
        <f t="shared" si="30"/>
        <v>1963</v>
      </c>
      <c r="B515" s="84">
        <v>23162</v>
      </c>
      <c r="C515" s="77">
        <f t="shared" si="31"/>
        <v>12380.381720430107</v>
      </c>
      <c r="D515" s="78">
        <v>761.24</v>
      </c>
      <c r="I515" s="90"/>
      <c r="J515" s="90"/>
      <c r="K515" s="90"/>
      <c r="L515" s="90"/>
    </row>
    <row r="516" spans="1:12">
      <c r="A516" s="65">
        <f t="shared" si="30"/>
        <v>1963</v>
      </c>
      <c r="B516" s="84">
        <v>23192</v>
      </c>
      <c r="C516" s="77">
        <f t="shared" si="31"/>
        <v>4725.0500000000011</v>
      </c>
      <c r="D516" s="78">
        <v>281.16000000000003</v>
      </c>
      <c r="I516" s="90"/>
      <c r="J516" s="90"/>
      <c r="K516" s="90"/>
      <c r="L516" s="90"/>
    </row>
    <row r="517" spans="1:12">
      <c r="A517" s="65">
        <f t="shared" si="30"/>
        <v>1963</v>
      </c>
      <c r="B517" s="84">
        <v>23223</v>
      </c>
      <c r="C517" s="77">
        <f t="shared" si="31"/>
        <v>1019.3924731182798</v>
      </c>
      <c r="D517" s="78">
        <v>62.68</v>
      </c>
      <c r="I517" s="90"/>
      <c r="J517" s="90"/>
      <c r="K517" s="90"/>
      <c r="L517" s="90"/>
    </row>
    <row r="518" spans="1:12">
      <c r="A518" s="65">
        <f t="shared" si="30"/>
        <v>1963</v>
      </c>
      <c r="B518" s="84">
        <v>23254</v>
      </c>
      <c r="C518" s="77">
        <f t="shared" si="31"/>
        <v>277.29166666666669</v>
      </c>
      <c r="D518" s="78">
        <v>17.05</v>
      </c>
      <c r="I518" s="90"/>
      <c r="J518" s="90"/>
      <c r="K518" s="90"/>
      <c r="L518" s="90"/>
    </row>
    <row r="519" spans="1:12">
      <c r="A519" s="65">
        <f t="shared" si="30"/>
        <v>1963</v>
      </c>
      <c r="B519" s="84">
        <v>23284</v>
      </c>
      <c r="C519" s="77">
        <f t="shared" si="31"/>
        <v>281.32499999999993</v>
      </c>
      <c r="D519" s="78">
        <v>16.739999999999998</v>
      </c>
      <c r="I519" s="90"/>
      <c r="J519" s="90"/>
      <c r="K519" s="90"/>
      <c r="L519" s="90"/>
    </row>
    <row r="520" spans="1:12">
      <c r="A520" s="65">
        <f t="shared" si="30"/>
        <v>1964</v>
      </c>
      <c r="B520" s="84">
        <v>23315</v>
      </c>
      <c r="C520" s="77">
        <f t="shared" si="31"/>
        <v>520.91801075268813</v>
      </c>
      <c r="D520" s="78">
        <v>32.03</v>
      </c>
      <c r="I520" s="90"/>
      <c r="J520" s="90"/>
      <c r="K520" s="90"/>
      <c r="L520" s="90"/>
    </row>
    <row r="521" spans="1:12">
      <c r="A521" s="65">
        <f t="shared" si="30"/>
        <v>1964</v>
      </c>
      <c r="B521" s="84">
        <v>23345</v>
      </c>
      <c r="C521" s="77">
        <f t="shared" si="31"/>
        <v>3374.3874999999994</v>
      </c>
      <c r="D521" s="78">
        <v>200.79</v>
      </c>
      <c r="I521" s="90"/>
      <c r="J521" s="90"/>
      <c r="K521" s="90"/>
      <c r="L521" s="90"/>
    </row>
    <row r="522" spans="1:12">
      <c r="A522" s="65">
        <f t="shared" si="30"/>
        <v>1964</v>
      </c>
      <c r="B522" s="84">
        <v>23376</v>
      </c>
      <c r="C522" s="77">
        <f t="shared" si="31"/>
        <v>1355.069892473118</v>
      </c>
      <c r="D522" s="78">
        <v>83.32</v>
      </c>
      <c r="I522" s="90"/>
      <c r="J522" s="90"/>
      <c r="K522" s="90"/>
      <c r="L522" s="90"/>
    </row>
    <row r="523" spans="1:12">
      <c r="A523" s="65">
        <f t="shared" si="30"/>
        <v>1964</v>
      </c>
      <c r="B523" s="84">
        <v>23407</v>
      </c>
      <c r="C523" s="77">
        <f t="shared" si="31"/>
        <v>2541.1626344086021</v>
      </c>
      <c r="D523" s="78">
        <v>156.25</v>
      </c>
      <c r="I523" s="90"/>
      <c r="J523" s="90"/>
      <c r="K523" s="90"/>
      <c r="L523" s="90"/>
    </row>
    <row r="524" spans="1:12">
      <c r="A524" s="65">
        <f t="shared" si="30"/>
        <v>1964</v>
      </c>
      <c r="B524" s="84">
        <v>23436</v>
      </c>
      <c r="C524" s="77">
        <f t="shared" si="31"/>
        <v>1868.0244252873563</v>
      </c>
      <c r="D524" s="78">
        <v>107.45</v>
      </c>
      <c r="I524" s="90"/>
      <c r="J524" s="90"/>
      <c r="K524" s="90"/>
      <c r="L524" s="90"/>
    </row>
    <row r="525" spans="1:12">
      <c r="A525" s="65">
        <f t="shared" si="30"/>
        <v>1964</v>
      </c>
      <c r="B525" s="84">
        <v>23467</v>
      </c>
      <c r="C525" s="77">
        <f t="shared" si="31"/>
        <v>2051.3077956989246</v>
      </c>
      <c r="D525" s="78">
        <v>126.13</v>
      </c>
      <c r="I525" s="90"/>
      <c r="J525" s="90"/>
      <c r="K525" s="90"/>
      <c r="L525" s="90"/>
    </row>
    <row r="526" spans="1:12">
      <c r="A526" s="65">
        <f t="shared" si="30"/>
        <v>1964</v>
      </c>
      <c r="B526" s="84">
        <v>23497</v>
      </c>
      <c r="C526" s="77">
        <f t="shared" si="31"/>
        <v>4908.2305555555558</v>
      </c>
      <c r="D526" s="78">
        <v>292.06</v>
      </c>
      <c r="I526" s="90"/>
      <c r="J526" s="90"/>
      <c r="K526" s="90"/>
      <c r="L526" s="90"/>
    </row>
    <row r="527" spans="1:12">
      <c r="A527" s="65">
        <f t="shared" si="30"/>
        <v>1964</v>
      </c>
      <c r="B527" s="84">
        <v>23528</v>
      </c>
      <c r="C527" s="77">
        <f t="shared" si="31"/>
        <v>6430.5645161290322</v>
      </c>
      <c r="D527" s="78">
        <v>395.4</v>
      </c>
      <c r="I527" s="90"/>
      <c r="J527" s="90"/>
      <c r="K527" s="90"/>
      <c r="L527" s="90"/>
    </row>
    <row r="528" spans="1:12">
      <c r="A528" s="65">
        <f t="shared" si="30"/>
        <v>1964</v>
      </c>
      <c r="B528" s="84">
        <v>23558</v>
      </c>
      <c r="C528" s="77">
        <f t="shared" si="31"/>
        <v>3137.2611111111109</v>
      </c>
      <c r="D528" s="78">
        <v>186.68</v>
      </c>
      <c r="I528" s="90"/>
      <c r="J528" s="90"/>
      <c r="K528" s="90"/>
      <c r="L528" s="90"/>
    </row>
    <row r="529" spans="1:12">
      <c r="A529" s="65">
        <f t="shared" ref="A529:A592" si="32">IF(MONTH(B529)&gt;9,YEAR(B529)+1,YEAR(B529))</f>
        <v>1964</v>
      </c>
      <c r="B529" s="84">
        <v>23589</v>
      </c>
      <c r="C529" s="77">
        <f t="shared" ref="C529:C592" si="33">IF(D529=-901,-901,D529*220*22*9*1000/(24*60*60*DAY(B529)))</f>
        <v>594.42876344086017</v>
      </c>
      <c r="D529" s="78">
        <v>36.549999999999997</v>
      </c>
      <c r="I529" s="90"/>
      <c r="J529" s="90"/>
      <c r="K529" s="90"/>
      <c r="L529" s="90"/>
    </row>
    <row r="530" spans="1:12">
      <c r="A530" s="65">
        <f t="shared" si="32"/>
        <v>1964</v>
      </c>
      <c r="B530" s="84">
        <v>23620</v>
      </c>
      <c r="C530" s="77">
        <f t="shared" si="33"/>
        <v>226.22446236559139</v>
      </c>
      <c r="D530" s="78">
        <v>13.91</v>
      </c>
      <c r="I530" s="90"/>
      <c r="J530" s="90"/>
      <c r="K530" s="90"/>
      <c r="L530" s="90"/>
    </row>
    <row r="531" spans="1:12">
      <c r="A531" s="65">
        <f t="shared" si="32"/>
        <v>1964</v>
      </c>
      <c r="B531" s="84">
        <v>23650</v>
      </c>
      <c r="C531" s="77">
        <f t="shared" si="33"/>
        <v>31.930555555555557</v>
      </c>
      <c r="D531" s="78">
        <v>1.9</v>
      </c>
      <c r="I531" s="90"/>
      <c r="J531" s="90"/>
      <c r="K531" s="90"/>
      <c r="L531" s="90"/>
    </row>
    <row r="532" spans="1:12">
      <c r="A532" s="65">
        <f t="shared" si="32"/>
        <v>1965</v>
      </c>
      <c r="B532" s="84">
        <v>23681</v>
      </c>
      <c r="C532" s="77">
        <f t="shared" si="33"/>
        <v>175.64516129032259</v>
      </c>
      <c r="D532" s="78">
        <v>10.8</v>
      </c>
      <c r="I532" s="90"/>
      <c r="J532" s="90"/>
      <c r="K532" s="90"/>
      <c r="L532" s="90"/>
    </row>
    <row r="533" spans="1:12">
      <c r="A533" s="65">
        <f t="shared" si="32"/>
        <v>1965</v>
      </c>
      <c r="B533" s="84">
        <v>23711</v>
      </c>
      <c r="C533" s="77">
        <f t="shared" si="33"/>
        <v>1075.5555555555557</v>
      </c>
      <c r="D533" s="78">
        <v>64</v>
      </c>
      <c r="I533" s="90"/>
      <c r="J533" s="90"/>
      <c r="K533" s="90"/>
      <c r="L533" s="90"/>
    </row>
    <row r="534" spans="1:12">
      <c r="A534" s="65">
        <f t="shared" si="32"/>
        <v>1965</v>
      </c>
      <c r="B534" s="84">
        <v>23742</v>
      </c>
      <c r="C534" s="77">
        <f t="shared" si="33"/>
        <v>24546.41129032258</v>
      </c>
      <c r="D534" s="78">
        <v>1509.3</v>
      </c>
      <c r="I534" s="90"/>
      <c r="J534" s="90"/>
      <c r="K534" s="90"/>
      <c r="L534" s="90"/>
    </row>
    <row r="535" spans="1:12">
      <c r="A535" s="65">
        <f t="shared" si="32"/>
        <v>1965</v>
      </c>
      <c r="B535" s="84">
        <v>23773</v>
      </c>
      <c r="C535" s="77">
        <f t="shared" si="33"/>
        <v>12586.276881720431</v>
      </c>
      <c r="D535" s="78">
        <v>773.9</v>
      </c>
      <c r="I535" s="90"/>
      <c r="J535" s="90"/>
      <c r="K535" s="90"/>
      <c r="L535" s="90"/>
    </row>
    <row r="536" spans="1:12">
      <c r="A536" s="65">
        <f t="shared" si="32"/>
        <v>1965</v>
      </c>
      <c r="B536" s="84">
        <v>23801</v>
      </c>
      <c r="C536" s="77">
        <f t="shared" si="33"/>
        <v>5075.8779761904752</v>
      </c>
      <c r="D536" s="78">
        <v>281.89999999999998</v>
      </c>
      <c r="I536" s="90"/>
      <c r="J536" s="90"/>
      <c r="K536" s="90"/>
      <c r="L536" s="90"/>
    </row>
    <row r="537" spans="1:12">
      <c r="A537" s="65">
        <f t="shared" si="32"/>
        <v>1965</v>
      </c>
      <c r="B537" s="84">
        <v>23832</v>
      </c>
      <c r="C537" s="77">
        <f t="shared" si="33"/>
        <v>3875.5779569892475</v>
      </c>
      <c r="D537" s="78">
        <v>238.3</v>
      </c>
      <c r="I537" s="90"/>
      <c r="J537" s="90"/>
      <c r="K537" s="90"/>
      <c r="L537" s="90"/>
    </row>
    <row r="538" spans="1:12">
      <c r="A538" s="65">
        <f t="shared" si="32"/>
        <v>1965</v>
      </c>
      <c r="B538" s="84">
        <v>23862</v>
      </c>
      <c r="C538" s="77">
        <f t="shared" si="33"/>
        <v>10390.875</v>
      </c>
      <c r="D538" s="78">
        <v>618.29999999999995</v>
      </c>
      <c r="I538" s="90"/>
      <c r="J538" s="90"/>
      <c r="K538" s="90"/>
      <c r="L538" s="90"/>
    </row>
    <row r="539" spans="1:12">
      <c r="A539" s="65">
        <f t="shared" si="32"/>
        <v>1965</v>
      </c>
      <c r="B539" s="84">
        <v>23893</v>
      </c>
      <c r="C539" s="77">
        <f t="shared" si="33"/>
        <v>8300.8602150537627</v>
      </c>
      <c r="D539" s="78">
        <v>510.4</v>
      </c>
      <c r="I539" s="90"/>
      <c r="J539" s="90"/>
      <c r="K539" s="90"/>
      <c r="L539" s="90"/>
    </row>
    <row r="540" spans="1:12">
      <c r="A540" s="65">
        <f t="shared" si="32"/>
        <v>1965</v>
      </c>
      <c r="B540" s="84">
        <v>23923</v>
      </c>
      <c r="C540" s="77">
        <f t="shared" si="33"/>
        <v>5305.5138888888887</v>
      </c>
      <c r="D540" s="78">
        <v>315.7</v>
      </c>
      <c r="I540" s="90"/>
      <c r="J540" s="90"/>
      <c r="K540" s="90"/>
      <c r="L540" s="90"/>
    </row>
    <row r="541" spans="1:12">
      <c r="A541" s="65">
        <f t="shared" si="32"/>
        <v>1965</v>
      </c>
      <c r="B541" s="84">
        <v>23954</v>
      </c>
      <c r="C541" s="77">
        <f t="shared" si="33"/>
        <v>1551.5322580645161</v>
      </c>
      <c r="D541" s="78">
        <v>95.4</v>
      </c>
      <c r="I541" s="90"/>
      <c r="J541" s="90"/>
      <c r="K541" s="90"/>
      <c r="L541" s="90"/>
    </row>
    <row r="542" spans="1:12">
      <c r="A542" s="65">
        <f t="shared" si="32"/>
        <v>1965</v>
      </c>
      <c r="B542" s="84">
        <v>23985</v>
      </c>
      <c r="C542" s="77">
        <f t="shared" si="33"/>
        <v>844.07258064516134</v>
      </c>
      <c r="D542" s="78">
        <v>51.9</v>
      </c>
      <c r="I542" s="90"/>
      <c r="J542" s="90"/>
      <c r="K542" s="90"/>
      <c r="L542" s="90"/>
    </row>
    <row r="543" spans="1:12">
      <c r="A543" s="65">
        <f t="shared" si="32"/>
        <v>1965</v>
      </c>
      <c r="B543" s="84">
        <v>24015</v>
      </c>
      <c r="C543" s="77">
        <f t="shared" si="33"/>
        <v>245.36111111111111</v>
      </c>
      <c r="D543" s="78">
        <v>14.6</v>
      </c>
      <c r="I543" s="90"/>
      <c r="J543" s="90"/>
      <c r="K543" s="90"/>
      <c r="L543" s="90"/>
    </row>
    <row r="544" spans="1:12">
      <c r="A544" s="65">
        <f t="shared" si="32"/>
        <v>1966</v>
      </c>
      <c r="B544" s="84">
        <v>24046</v>
      </c>
      <c r="C544" s="77">
        <f t="shared" si="33"/>
        <v>422.84946236559142</v>
      </c>
      <c r="D544" s="78">
        <v>26</v>
      </c>
      <c r="I544" s="90"/>
      <c r="J544" s="90"/>
      <c r="K544" s="90"/>
      <c r="L544" s="90"/>
    </row>
    <row r="545" spans="1:12">
      <c r="A545" s="65">
        <f t="shared" si="32"/>
        <v>1966</v>
      </c>
      <c r="B545" s="84">
        <v>24076</v>
      </c>
      <c r="C545" s="77">
        <f t="shared" si="33"/>
        <v>1252.0138888888889</v>
      </c>
      <c r="D545" s="78">
        <v>74.5</v>
      </c>
      <c r="I545" s="90"/>
      <c r="J545" s="90"/>
      <c r="K545" s="90"/>
      <c r="L545" s="90"/>
    </row>
    <row r="546" spans="1:12">
      <c r="A546" s="65">
        <f t="shared" si="32"/>
        <v>1966</v>
      </c>
      <c r="B546" s="84">
        <v>24107</v>
      </c>
      <c r="C546" s="77">
        <f t="shared" si="33"/>
        <v>1309.2069892473119</v>
      </c>
      <c r="D546" s="78">
        <v>80.5</v>
      </c>
      <c r="I546" s="90"/>
      <c r="J546" s="90"/>
      <c r="K546" s="90"/>
      <c r="L546" s="90"/>
    </row>
    <row r="547" spans="1:12">
      <c r="A547" s="65">
        <f t="shared" si="32"/>
        <v>1966</v>
      </c>
      <c r="B547" s="84">
        <v>24138</v>
      </c>
      <c r="C547" s="77">
        <f t="shared" si="33"/>
        <v>1979.260752688172</v>
      </c>
      <c r="D547" s="78">
        <v>121.7</v>
      </c>
      <c r="I547" s="90"/>
      <c r="J547" s="90"/>
      <c r="K547" s="90"/>
      <c r="L547" s="90"/>
    </row>
    <row r="548" spans="1:12">
      <c r="A548" s="65">
        <f t="shared" si="32"/>
        <v>1966</v>
      </c>
      <c r="B548" s="84">
        <v>24166</v>
      </c>
      <c r="C548" s="77">
        <f t="shared" si="33"/>
        <v>2027.4702380952381</v>
      </c>
      <c r="D548" s="78">
        <v>112.6</v>
      </c>
      <c r="I548" s="90"/>
      <c r="J548" s="90"/>
      <c r="K548" s="90"/>
      <c r="L548" s="90"/>
    </row>
    <row r="549" spans="1:12">
      <c r="A549" s="65">
        <f t="shared" si="32"/>
        <v>1966</v>
      </c>
      <c r="B549" s="84">
        <v>24197</v>
      </c>
      <c r="C549" s="77">
        <f t="shared" si="33"/>
        <v>3852.8091397849462</v>
      </c>
      <c r="D549" s="78">
        <v>236.9</v>
      </c>
      <c r="I549" s="90"/>
      <c r="J549" s="90"/>
      <c r="K549" s="90"/>
      <c r="L549" s="90"/>
    </row>
    <row r="550" spans="1:12">
      <c r="A550" s="65">
        <f t="shared" si="32"/>
        <v>1966</v>
      </c>
      <c r="B550" s="84">
        <v>24227</v>
      </c>
      <c r="C550" s="77">
        <f t="shared" si="33"/>
        <v>6925.5694444444443</v>
      </c>
      <c r="D550" s="78">
        <v>412.1</v>
      </c>
      <c r="I550" s="90"/>
      <c r="J550" s="90"/>
      <c r="K550" s="90"/>
      <c r="L550" s="90"/>
    </row>
    <row r="551" spans="1:12">
      <c r="A551" s="65">
        <f t="shared" si="32"/>
        <v>1966</v>
      </c>
      <c r="B551" s="84">
        <v>24258</v>
      </c>
      <c r="C551" s="77">
        <f t="shared" si="33"/>
        <v>4491.9623655913974</v>
      </c>
      <c r="D551" s="78">
        <v>276.2</v>
      </c>
      <c r="I551" s="90"/>
      <c r="J551" s="90"/>
      <c r="K551" s="90"/>
      <c r="L551" s="90"/>
    </row>
    <row r="552" spans="1:12">
      <c r="A552" s="65">
        <f t="shared" si="32"/>
        <v>1966</v>
      </c>
      <c r="B552" s="84">
        <v>24288</v>
      </c>
      <c r="C552" s="77">
        <f t="shared" si="33"/>
        <v>811.70833333333337</v>
      </c>
      <c r="D552" s="78">
        <v>48.3</v>
      </c>
      <c r="I552" s="90"/>
      <c r="J552" s="90"/>
      <c r="K552" s="90"/>
      <c r="L552" s="90"/>
    </row>
    <row r="553" spans="1:12">
      <c r="A553" s="65">
        <f t="shared" si="32"/>
        <v>1966</v>
      </c>
      <c r="B553" s="84">
        <v>24319</v>
      </c>
      <c r="C553" s="77">
        <f t="shared" si="33"/>
        <v>52.043010752688176</v>
      </c>
      <c r="D553" s="78">
        <v>3.2</v>
      </c>
      <c r="I553" s="90"/>
      <c r="J553" s="90"/>
      <c r="K553" s="90"/>
      <c r="L553" s="90"/>
    </row>
    <row r="554" spans="1:12">
      <c r="A554" s="65">
        <f t="shared" si="32"/>
        <v>1966</v>
      </c>
      <c r="B554" s="84">
        <v>24350</v>
      </c>
      <c r="C554" s="77">
        <f t="shared" si="33"/>
        <v>0</v>
      </c>
      <c r="D554" s="78">
        <v>0</v>
      </c>
      <c r="I554" s="90"/>
      <c r="J554" s="90"/>
      <c r="K554" s="90"/>
      <c r="L554" s="90"/>
    </row>
    <row r="555" spans="1:12">
      <c r="A555" s="65">
        <f t="shared" si="32"/>
        <v>1966</v>
      </c>
      <c r="B555" s="84">
        <v>24380</v>
      </c>
      <c r="C555" s="77">
        <f t="shared" si="33"/>
        <v>0</v>
      </c>
      <c r="D555" s="78">
        <v>0</v>
      </c>
      <c r="I555" s="90"/>
      <c r="J555" s="90"/>
      <c r="K555" s="90"/>
      <c r="L555" s="90"/>
    </row>
    <row r="556" spans="1:12">
      <c r="A556" s="65">
        <f t="shared" si="32"/>
        <v>1967</v>
      </c>
      <c r="B556" s="84">
        <v>24411</v>
      </c>
      <c r="C556" s="77">
        <f t="shared" si="33"/>
        <v>118.72311827956989</v>
      </c>
      <c r="D556" s="78">
        <v>7.3</v>
      </c>
      <c r="I556" s="90"/>
      <c r="J556" s="90"/>
      <c r="K556" s="90"/>
      <c r="L556" s="90"/>
    </row>
    <row r="557" spans="1:12">
      <c r="A557" s="65">
        <f t="shared" si="32"/>
        <v>1967</v>
      </c>
      <c r="B557" s="84">
        <v>24441</v>
      </c>
      <c r="C557" s="77">
        <f t="shared" si="33"/>
        <v>1292.3472222222222</v>
      </c>
      <c r="D557" s="78">
        <v>76.900000000000006</v>
      </c>
      <c r="I557" s="90"/>
      <c r="J557" s="90"/>
      <c r="K557" s="90"/>
      <c r="L557" s="90"/>
    </row>
    <row r="558" spans="1:12">
      <c r="A558" s="65">
        <f t="shared" si="32"/>
        <v>1967</v>
      </c>
      <c r="B558" s="84">
        <v>24472</v>
      </c>
      <c r="C558" s="77">
        <f t="shared" si="33"/>
        <v>4513.1048387096771</v>
      </c>
      <c r="D558" s="78">
        <v>277.5</v>
      </c>
      <c r="I558" s="90"/>
      <c r="J558" s="90"/>
      <c r="K558" s="90"/>
      <c r="L558" s="90"/>
    </row>
    <row r="559" spans="1:12">
      <c r="A559" s="65">
        <f t="shared" si="32"/>
        <v>1967</v>
      </c>
      <c r="B559" s="84">
        <v>24503</v>
      </c>
      <c r="C559" s="77">
        <f t="shared" si="33"/>
        <v>6842.0295698924729</v>
      </c>
      <c r="D559" s="78">
        <v>420.7</v>
      </c>
      <c r="I559" s="90"/>
      <c r="J559" s="90"/>
      <c r="K559" s="90"/>
      <c r="L559" s="90"/>
    </row>
    <row r="560" spans="1:12">
      <c r="A560" s="65">
        <f t="shared" si="32"/>
        <v>1967</v>
      </c>
      <c r="B560" s="84">
        <v>24531</v>
      </c>
      <c r="C560" s="77">
        <f t="shared" si="33"/>
        <v>4794.9851190476193</v>
      </c>
      <c r="D560" s="78">
        <v>266.3</v>
      </c>
      <c r="I560" s="90"/>
      <c r="J560" s="90"/>
      <c r="K560" s="90"/>
      <c r="L560" s="90"/>
    </row>
    <row r="561" spans="1:12">
      <c r="A561" s="65">
        <f t="shared" si="32"/>
        <v>1967</v>
      </c>
      <c r="B561" s="84">
        <v>24562</v>
      </c>
      <c r="C561" s="77">
        <f t="shared" si="33"/>
        <v>8777.3790322580662</v>
      </c>
      <c r="D561" s="78">
        <v>539.70000000000005</v>
      </c>
      <c r="I561" s="90"/>
      <c r="J561" s="90"/>
      <c r="K561" s="90"/>
      <c r="L561" s="90"/>
    </row>
    <row r="562" spans="1:12">
      <c r="A562" s="65">
        <f t="shared" si="32"/>
        <v>1967</v>
      </c>
      <c r="B562" s="84">
        <v>24592</v>
      </c>
      <c r="C562" s="77">
        <f t="shared" si="33"/>
        <v>7375.958333333333</v>
      </c>
      <c r="D562" s="78">
        <v>438.9</v>
      </c>
      <c r="I562" s="90"/>
      <c r="J562" s="90"/>
      <c r="K562" s="90"/>
      <c r="L562" s="90"/>
    </row>
    <row r="563" spans="1:12">
      <c r="A563" s="65">
        <f t="shared" si="32"/>
        <v>1967</v>
      </c>
      <c r="B563" s="84">
        <v>24623</v>
      </c>
      <c r="C563" s="77">
        <f t="shared" si="33"/>
        <v>14596.43817204301</v>
      </c>
      <c r="D563" s="78">
        <v>897.5</v>
      </c>
      <c r="I563" s="90"/>
      <c r="J563" s="90"/>
      <c r="K563" s="90"/>
      <c r="L563" s="90"/>
    </row>
    <row r="564" spans="1:12">
      <c r="A564" s="65">
        <f t="shared" si="32"/>
        <v>1967</v>
      </c>
      <c r="B564" s="84">
        <v>24653</v>
      </c>
      <c r="C564" s="77">
        <f t="shared" si="33"/>
        <v>12627.694444444445</v>
      </c>
      <c r="D564" s="78">
        <v>751.4</v>
      </c>
      <c r="I564" s="90"/>
      <c r="J564" s="90"/>
      <c r="K564" s="90"/>
      <c r="L564" s="90"/>
    </row>
    <row r="565" spans="1:12">
      <c r="A565" s="65">
        <f t="shared" si="32"/>
        <v>1967</v>
      </c>
      <c r="B565" s="84">
        <v>24684</v>
      </c>
      <c r="C565" s="77">
        <f t="shared" si="33"/>
        <v>3925.994623655914</v>
      </c>
      <c r="D565" s="78">
        <v>241.4</v>
      </c>
      <c r="I565" s="90"/>
      <c r="J565" s="90"/>
      <c r="K565" s="90"/>
      <c r="L565" s="90"/>
    </row>
    <row r="566" spans="1:12">
      <c r="A566" s="65">
        <f t="shared" si="32"/>
        <v>1967</v>
      </c>
      <c r="B566" s="84">
        <v>24715</v>
      </c>
      <c r="C566" s="77">
        <f t="shared" si="33"/>
        <v>552.95698924731187</v>
      </c>
      <c r="D566" s="78">
        <v>34</v>
      </c>
      <c r="I566" s="90"/>
      <c r="J566" s="90"/>
      <c r="K566" s="90"/>
      <c r="L566" s="90"/>
    </row>
    <row r="567" spans="1:12">
      <c r="A567" s="65">
        <f t="shared" si="32"/>
        <v>1967</v>
      </c>
      <c r="B567" s="84">
        <v>24745</v>
      </c>
      <c r="C567" s="77">
        <f t="shared" si="33"/>
        <v>252.08333333333334</v>
      </c>
      <c r="D567" s="78">
        <v>15</v>
      </c>
      <c r="I567" s="90"/>
      <c r="J567" s="90"/>
      <c r="K567" s="90"/>
      <c r="L567" s="90"/>
    </row>
    <row r="568" spans="1:12">
      <c r="A568" s="65">
        <f t="shared" si="32"/>
        <v>1968</v>
      </c>
      <c r="B568" s="84">
        <v>24776</v>
      </c>
      <c r="C568" s="77">
        <f t="shared" si="33"/>
        <v>304.1263440860215</v>
      </c>
      <c r="D568" s="78">
        <v>18.7</v>
      </c>
      <c r="I568" s="90"/>
      <c r="J568" s="90"/>
      <c r="K568" s="90"/>
      <c r="L568" s="90"/>
    </row>
    <row r="569" spans="1:12">
      <c r="A569" s="65">
        <f t="shared" si="32"/>
        <v>1968</v>
      </c>
      <c r="B569" s="84">
        <v>24806</v>
      </c>
      <c r="C569" s="77">
        <f t="shared" si="33"/>
        <v>759.61111111111109</v>
      </c>
      <c r="D569" s="78">
        <v>45.2</v>
      </c>
      <c r="I569" s="90"/>
      <c r="J569" s="90"/>
      <c r="K569" s="90"/>
      <c r="L569" s="90"/>
    </row>
    <row r="570" spans="1:12">
      <c r="A570" s="65">
        <f t="shared" si="32"/>
        <v>1968</v>
      </c>
      <c r="B570" s="84">
        <v>24837</v>
      </c>
      <c r="C570" s="77">
        <f t="shared" si="33"/>
        <v>1374.260752688172</v>
      </c>
      <c r="D570" s="78">
        <v>84.5</v>
      </c>
      <c r="I570" s="90"/>
      <c r="J570" s="90"/>
      <c r="K570" s="90"/>
      <c r="L570" s="90"/>
    </row>
    <row r="571" spans="1:12">
      <c r="A571" s="65">
        <f t="shared" si="32"/>
        <v>1968</v>
      </c>
      <c r="B571" s="84">
        <v>24868</v>
      </c>
      <c r="C571" s="77">
        <f t="shared" si="33"/>
        <v>2327.2983870967741</v>
      </c>
      <c r="D571" s="78">
        <v>143.1</v>
      </c>
      <c r="I571" s="90"/>
      <c r="J571" s="90"/>
      <c r="K571" s="90"/>
      <c r="L571" s="90"/>
    </row>
    <row r="572" spans="1:12">
      <c r="A572" s="65">
        <f t="shared" si="32"/>
        <v>1968</v>
      </c>
      <c r="B572" s="84">
        <v>24897</v>
      </c>
      <c r="C572" s="77">
        <f t="shared" si="33"/>
        <v>7821.5373563218391</v>
      </c>
      <c r="D572" s="78">
        <v>449.9</v>
      </c>
      <c r="I572" s="90"/>
      <c r="J572" s="90"/>
      <c r="K572" s="90"/>
      <c r="L572" s="90"/>
    </row>
    <row r="573" spans="1:12">
      <c r="A573" s="65">
        <f t="shared" si="32"/>
        <v>1968</v>
      </c>
      <c r="B573" s="84">
        <v>24928</v>
      </c>
      <c r="C573" s="77">
        <f t="shared" si="33"/>
        <v>4755.4301075268813</v>
      </c>
      <c r="D573" s="78">
        <v>292.39999999999998</v>
      </c>
      <c r="I573" s="90"/>
      <c r="J573" s="90"/>
      <c r="K573" s="90"/>
      <c r="L573" s="90"/>
    </row>
    <row r="574" spans="1:12">
      <c r="A574" s="65">
        <f t="shared" si="32"/>
        <v>1968</v>
      </c>
      <c r="B574" s="84">
        <v>24958</v>
      </c>
      <c r="C574" s="77">
        <f t="shared" si="33"/>
        <v>4897.1388888888878</v>
      </c>
      <c r="D574" s="78">
        <v>291.39999999999998</v>
      </c>
      <c r="I574" s="90"/>
      <c r="J574" s="90"/>
      <c r="K574" s="90"/>
      <c r="L574" s="90"/>
    </row>
    <row r="575" spans="1:12">
      <c r="A575" s="65">
        <f t="shared" si="32"/>
        <v>1968</v>
      </c>
      <c r="B575" s="84">
        <v>24989</v>
      </c>
      <c r="C575" s="77">
        <f t="shared" si="33"/>
        <v>4069.1129032258063</v>
      </c>
      <c r="D575" s="78">
        <v>250.2</v>
      </c>
      <c r="I575" s="90"/>
      <c r="J575" s="90"/>
      <c r="K575" s="90"/>
      <c r="L575" s="90"/>
    </row>
    <row r="576" spans="1:12">
      <c r="A576" s="65">
        <f t="shared" si="32"/>
        <v>1968</v>
      </c>
      <c r="B576" s="84">
        <v>25019</v>
      </c>
      <c r="C576" s="77">
        <f t="shared" si="33"/>
        <v>1547.7916666666667</v>
      </c>
      <c r="D576" s="78">
        <v>92.1</v>
      </c>
      <c r="I576" s="90"/>
      <c r="J576" s="90"/>
      <c r="K576" s="90"/>
      <c r="L576" s="90"/>
    </row>
    <row r="577" spans="1:12">
      <c r="A577" s="65">
        <f t="shared" si="32"/>
        <v>1968</v>
      </c>
      <c r="B577" s="84">
        <v>25050</v>
      </c>
      <c r="C577" s="77">
        <f t="shared" si="33"/>
        <v>170.76612903225808</v>
      </c>
      <c r="D577" s="78">
        <v>10.5</v>
      </c>
      <c r="I577" s="90"/>
      <c r="J577" s="90"/>
      <c r="K577" s="90"/>
      <c r="L577" s="90"/>
    </row>
    <row r="578" spans="1:12">
      <c r="A578" s="65">
        <f t="shared" si="32"/>
        <v>1968</v>
      </c>
      <c r="B578" s="84">
        <v>25081</v>
      </c>
      <c r="C578" s="77">
        <f t="shared" si="33"/>
        <v>286.23655913978502</v>
      </c>
      <c r="D578" s="78">
        <v>17.600000000000001</v>
      </c>
      <c r="I578" s="90"/>
      <c r="J578" s="90"/>
      <c r="K578" s="90"/>
      <c r="L578" s="90"/>
    </row>
    <row r="579" spans="1:12">
      <c r="A579" s="65">
        <f t="shared" si="32"/>
        <v>1968</v>
      </c>
      <c r="B579" s="91">
        <v>25111</v>
      </c>
      <c r="C579" s="77">
        <f t="shared" si="33"/>
        <v>58.819444444444443</v>
      </c>
      <c r="D579" s="78">
        <v>3.5</v>
      </c>
      <c r="I579" s="90"/>
      <c r="J579" s="90"/>
      <c r="K579" s="90"/>
      <c r="L579" s="90"/>
    </row>
    <row r="580" spans="1:12">
      <c r="A580" s="65">
        <f t="shared" si="32"/>
        <v>1969</v>
      </c>
      <c r="B580" s="76">
        <v>25142</v>
      </c>
      <c r="C580" s="77">
        <f t="shared" si="33"/>
        <v>229.31451612903226</v>
      </c>
      <c r="D580" s="78">
        <v>14.1</v>
      </c>
      <c r="I580" s="90"/>
      <c r="J580" s="90"/>
      <c r="K580" s="90"/>
      <c r="L580" s="90"/>
    </row>
    <row r="581" spans="1:12">
      <c r="A581" s="65">
        <f t="shared" si="32"/>
        <v>1969</v>
      </c>
      <c r="B581" s="84">
        <v>25172</v>
      </c>
      <c r="C581" s="77">
        <f t="shared" si="33"/>
        <v>1687.2777777777778</v>
      </c>
      <c r="D581" s="78">
        <v>100.4</v>
      </c>
      <c r="I581" s="90"/>
      <c r="J581" s="90"/>
      <c r="K581" s="90"/>
      <c r="L581" s="90"/>
    </row>
    <row r="582" spans="1:12">
      <c r="A582" s="65">
        <f t="shared" si="32"/>
        <v>1969</v>
      </c>
      <c r="B582" s="84">
        <v>25203</v>
      </c>
      <c r="C582" s="77">
        <f t="shared" si="33"/>
        <v>2076.8413978494623</v>
      </c>
      <c r="D582" s="78">
        <v>127.7</v>
      </c>
      <c r="I582" s="90"/>
      <c r="J582" s="90"/>
      <c r="K582" s="90"/>
      <c r="L582" s="90"/>
    </row>
    <row r="583" spans="1:12">
      <c r="A583" s="65">
        <f t="shared" si="32"/>
        <v>1969</v>
      </c>
      <c r="B583" s="84">
        <v>25234</v>
      </c>
      <c r="C583" s="77">
        <f t="shared" si="33"/>
        <v>17733.655913978499</v>
      </c>
      <c r="D583" s="78">
        <v>1090.4000000000001</v>
      </c>
      <c r="I583" s="90"/>
      <c r="J583" s="90"/>
      <c r="K583" s="90"/>
      <c r="L583" s="90"/>
    </row>
    <row r="584" spans="1:12">
      <c r="A584" s="65">
        <f t="shared" si="32"/>
        <v>1969</v>
      </c>
      <c r="B584" s="84">
        <v>25262</v>
      </c>
      <c r="C584" s="77">
        <f t="shared" si="33"/>
        <v>8905.7440476190477</v>
      </c>
      <c r="D584" s="78">
        <v>494.6</v>
      </c>
      <c r="I584" s="90"/>
      <c r="J584" s="90"/>
      <c r="K584" s="90"/>
      <c r="L584" s="90"/>
    </row>
    <row r="585" spans="1:12">
      <c r="A585" s="65">
        <f t="shared" si="32"/>
        <v>1969</v>
      </c>
      <c r="B585" s="84">
        <v>25293</v>
      </c>
      <c r="C585" s="77">
        <f t="shared" si="33"/>
        <v>5975.188172043011</v>
      </c>
      <c r="D585" s="78">
        <v>367.4</v>
      </c>
      <c r="I585" s="90"/>
      <c r="J585" s="90"/>
      <c r="K585" s="90"/>
      <c r="L585" s="90"/>
    </row>
    <row r="586" spans="1:12">
      <c r="A586" s="65">
        <f t="shared" si="32"/>
        <v>1969</v>
      </c>
      <c r="B586" s="84">
        <v>25323</v>
      </c>
      <c r="C586" s="77">
        <f t="shared" si="33"/>
        <v>11337.027777777777</v>
      </c>
      <c r="D586" s="78">
        <v>674.6</v>
      </c>
      <c r="I586" s="90"/>
      <c r="J586" s="90"/>
      <c r="K586" s="90"/>
      <c r="L586" s="90"/>
    </row>
    <row r="587" spans="1:12">
      <c r="A587" s="65">
        <f t="shared" si="32"/>
        <v>1969</v>
      </c>
      <c r="B587" s="84">
        <v>25354</v>
      </c>
      <c r="C587" s="77">
        <f t="shared" si="33"/>
        <v>15331.54569892473</v>
      </c>
      <c r="D587" s="78">
        <v>942.7</v>
      </c>
      <c r="I587" s="90"/>
      <c r="J587" s="90"/>
      <c r="K587" s="90"/>
      <c r="L587" s="90"/>
    </row>
    <row r="588" spans="1:12">
      <c r="A588" s="65">
        <f t="shared" si="32"/>
        <v>1969</v>
      </c>
      <c r="B588" s="84">
        <v>25384</v>
      </c>
      <c r="C588" s="77">
        <f t="shared" si="33"/>
        <v>7888.5277777777774</v>
      </c>
      <c r="D588" s="78">
        <v>469.4</v>
      </c>
      <c r="I588" s="90"/>
      <c r="J588" s="90"/>
      <c r="K588" s="90"/>
      <c r="L588" s="90"/>
    </row>
    <row r="589" spans="1:12">
      <c r="A589" s="65">
        <f t="shared" si="32"/>
        <v>1969</v>
      </c>
      <c r="B589" s="84">
        <v>25415</v>
      </c>
      <c r="C589" s="77">
        <f t="shared" si="33"/>
        <v>1880.0537634408602</v>
      </c>
      <c r="D589" s="78">
        <v>115.6</v>
      </c>
      <c r="I589" s="90"/>
      <c r="J589" s="90"/>
      <c r="K589" s="90"/>
      <c r="L589" s="90"/>
    </row>
    <row r="590" spans="1:12">
      <c r="A590" s="65">
        <f t="shared" si="32"/>
        <v>1969</v>
      </c>
      <c r="B590" s="84">
        <v>25446</v>
      </c>
      <c r="C590" s="77">
        <f t="shared" si="33"/>
        <v>409.83870967741933</v>
      </c>
      <c r="D590" s="78">
        <v>25.2</v>
      </c>
      <c r="I590" s="90"/>
      <c r="J590" s="90"/>
      <c r="K590" s="90"/>
      <c r="L590" s="90"/>
    </row>
    <row r="591" spans="1:12">
      <c r="A591" s="65">
        <f t="shared" si="32"/>
        <v>1969</v>
      </c>
      <c r="B591" s="84">
        <v>25476</v>
      </c>
      <c r="C591" s="77">
        <f t="shared" si="33"/>
        <v>379.80555555555554</v>
      </c>
      <c r="D591" s="78">
        <v>22.6</v>
      </c>
      <c r="I591" s="90"/>
      <c r="J591" s="90"/>
      <c r="K591" s="90"/>
      <c r="L591" s="90"/>
    </row>
    <row r="592" spans="1:12">
      <c r="A592" s="65">
        <f t="shared" si="32"/>
        <v>1970</v>
      </c>
      <c r="B592" s="84">
        <v>25507</v>
      </c>
      <c r="C592" s="77">
        <f t="shared" si="33"/>
        <v>457.00268817204301</v>
      </c>
      <c r="D592" s="78">
        <v>28.1</v>
      </c>
      <c r="I592" s="90"/>
      <c r="J592" s="90"/>
      <c r="K592" s="90"/>
      <c r="L592" s="90"/>
    </row>
    <row r="593" spans="1:12">
      <c r="A593" s="65">
        <f t="shared" ref="A593:A656" si="34">IF(MONTH(B593)&gt;9,YEAR(B593)+1,YEAR(B593))</f>
        <v>1970</v>
      </c>
      <c r="B593" s="84">
        <v>25537</v>
      </c>
      <c r="C593" s="77">
        <f t="shared" ref="C593:C656" si="35">IF(D593=-901,-901,D593*220*22*9*1000/(24*60*60*DAY(B593)))</f>
        <v>840.27777777777783</v>
      </c>
      <c r="D593" s="78">
        <v>50</v>
      </c>
      <c r="I593" s="90"/>
      <c r="J593" s="90"/>
      <c r="K593" s="90"/>
      <c r="L593" s="90"/>
    </row>
    <row r="594" spans="1:12">
      <c r="A594" s="65">
        <f t="shared" si="34"/>
        <v>1970</v>
      </c>
      <c r="B594" s="84">
        <v>25568</v>
      </c>
      <c r="C594" s="77">
        <f t="shared" si="35"/>
        <v>5461.2634408602153</v>
      </c>
      <c r="D594" s="78">
        <v>335.8</v>
      </c>
      <c r="I594" s="90"/>
      <c r="J594" s="90"/>
      <c r="K594" s="90"/>
      <c r="L594" s="90"/>
    </row>
    <row r="595" spans="1:12">
      <c r="A595" s="65">
        <f t="shared" si="34"/>
        <v>1970</v>
      </c>
      <c r="B595" s="84">
        <v>25599</v>
      </c>
      <c r="C595" s="77">
        <f t="shared" si="35"/>
        <v>21388.051075268817</v>
      </c>
      <c r="D595" s="78">
        <v>1315.1</v>
      </c>
      <c r="I595" s="90"/>
      <c r="J595" s="90"/>
      <c r="K595" s="90"/>
      <c r="L595" s="90"/>
    </row>
    <row r="596" spans="1:12">
      <c r="A596" s="65">
        <f t="shared" si="34"/>
        <v>1970</v>
      </c>
      <c r="B596" s="84">
        <v>25627</v>
      </c>
      <c r="C596" s="77">
        <f t="shared" si="35"/>
        <v>6019.3898809523807</v>
      </c>
      <c r="D596" s="78">
        <v>334.3</v>
      </c>
      <c r="I596" s="90"/>
      <c r="J596" s="90"/>
      <c r="K596" s="90"/>
      <c r="L596" s="90"/>
    </row>
    <row r="597" spans="1:12">
      <c r="A597" s="65">
        <f t="shared" si="34"/>
        <v>1970</v>
      </c>
      <c r="B597" s="84">
        <v>25658</v>
      </c>
      <c r="C597" s="77">
        <f t="shared" si="35"/>
        <v>5552.3387096774195</v>
      </c>
      <c r="D597" s="78">
        <v>341.4</v>
      </c>
      <c r="I597" s="90"/>
      <c r="J597" s="90"/>
      <c r="K597" s="90"/>
      <c r="L597" s="90"/>
    </row>
    <row r="598" spans="1:12">
      <c r="A598" s="65">
        <f t="shared" si="34"/>
        <v>1970</v>
      </c>
      <c r="B598" s="84">
        <v>25688</v>
      </c>
      <c r="C598" s="77">
        <f t="shared" si="35"/>
        <v>3502.2777777777778</v>
      </c>
      <c r="D598" s="78">
        <v>208.4</v>
      </c>
      <c r="I598" s="90"/>
      <c r="J598" s="90"/>
      <c r="K598" s="90"/>
      <c r="L598" s="90"/>
    </row>
    <row r="599" spans="1:12">
      <c r="A599" s="65">
        <f t="shared" si="34"/>
        <v>1970</v>
      </c>
      <c r="B599" s="84">
        <v>25719</v>
      </c>
      <c r="C599" s="77">
        <f t="shared" si="35"/>
        <v>4796.0887096774186</v>
      </c>
      <c r="D599" s="78">
        <v>294.89999999999998</v>
      </c>
      <c r="I599" s="90"/>
      <c r="J599" s="90"/>
      <c r="K599" s="90"/>
      <c r="L599" s="90"/>
    </row>
    <row r="600" spans="1:12">
      <c r="A600" s="65">
        <f t="shared" si="34"/>
        <v>1970</v>
      </c>
      <c r="B600" s="84">
        <v>25749</v>
      </c>
      <c r="C600" s="77">
        <f t="shared" si="35"/>
        <v>3337.5833333333335</v>
      </c>
      <c r="D600" s="78">
        <v>198.6</v>
      </c>
      <c r="I600" s="90"/>
      <c r="J600" s="90"/>
      <c r="K600" s="90"/>
      <c r="L600" s="90"/>
    </row>
    <row r="601" spans="1:12">
      <c r="A601" s="65">
        <f t="shared" si="34"/>
        <v>1970</v>
      </c>
      <c r="B601" s="84">
        <v>25780</v>
      </c>
      <c r="C601" s="77">
        <f t="shared" si="35"/>
        <v>645.6586021505376</v>
      </c>
      <c r="D601" s="78">
        <v>39.700000000000003</v>
      </c>
      <c r="I601" s="90"/>
      <c r="J601" s="90"/>
      <c r="K601" s="90"/>
      <c r="L601" s="90"/>
    </row>
    <row r="602" spans="1:12">
      <c r="A602" s="65">
        <f t="shared" si="34"/>
        <v>1970</v>
      </c>
      <c r="B602" s="84">
        <v>25811</v>
      </c>
      <c r="C602" s="77">
        <f t="shared" si="35"/>
        <v>164.26075268817203</v>
      </c>
      <c r="D602" s="78">
        <v>10.1</v>
      </c>
      <c r="I602" s="90"/>
      <c r="J602" s="90"/>
      <c r="K602" s="90"/>
      <c r="L602" s="90"/>
    </row>
    <row r="603" spans="1:12">
      <c r="A603" s="65">
        <f t="shared" si="34"/>
        <v>1970</v>
      </c>
      <c r="B603" s="84">
        <v>25841</v>
      </c>
      <c r="C603" s="77">
        <f t="shared" si="35"/>
        <v>110.91666666666667</v>
      </c>
      <c r="D603" s="78">
        <v>6.6</v>
      </c>
      <c r="I603" s="90"/>
      <c r="J603" s="90"/>
      <c r="K603" s="90"/>
      <c r="L603" s="90"/>
    </row>
    <row r="604" spans="1:12">
      <c r="A604" s="65">
        <f t="shared" si="34"/>
        <v>1971</v>
      </c>
      <c r="B604" s="84">
        <v>25872</v>
      </c>
      <c r="C604" s="77">
        <f t="shared" si="35"/>
        <v>159.38172043010752</v>
      </c>
      <c r="D604" s="78">
        <v>9.8000000000000007</v>
      </c>
      <c r="I604" s="90"/>
      <c r="J604" s="90"/>
      <c r="K604" s="90"/>
      <c r="L604" s="90"/>
    </row>
    <row r="605" spans="1:12">
      <c r="A605" s="65">
        <f t="shared" si="34"/>
        <v>1971</v>
      </c>
      <c r="B605" s="84">
        <v>25902</v>
      </c>
      <c r="C605" s="77">
        <f t="shared" si="35"/>
        <v>3004.8333333333335</v>
      </c>
      <c r="D605" s="78">
        <v>178.8</v>
      </c>
      <c r="I605" s="90"/>
      <c r="J605" s="90"/>
      <c r="K605" s="90"/>
      <c r="L605" s="90"/>
    </row>
    <row r="606" spans="1:12">
      <c r="A606" s="65">
        <f t="shared" si="34"/>
        <v>1971</v>
      </c>
      <c r="B606" s="84">
        <v>25933</v>
      </c>
      <c r="C606" s="77">
        <f t="shared" si="35"/>
        <v>5560.4704301075271</v>
      </c>
      <c r="D606" s="78">
        <v>341.9</v>
      </c>
      <c r="I606" s="90"/>
      <c r="J606" s="90"/>
      <c r="K606" s="90"/>
      <c r="L606" s="90"/>
    </row>
    <row r="607" spans="1:12">
      <c r="A607" s="65">
        <f t="shared" si="34"/>
        <v>1971</v>
      </c>
      <c r="B607" s="84">
        <v>25964</v>
      </c>
      <c r="C607" s="77">
        <f t="shared" si="35"/>
        <v>4825.3629032258068</v>
      </c>
      <c r="D607" s="78">
        <v>296.7</v>
      </c>
      <c r="I607" s="90"/>
      <c r="J607" s="90"/>
      <c r="K607" s="90"/>
      <c r="L607" s="90"/>
    </row>
    <row r="608" spans="1:12">
      <c r="A608" s="65">
        <f t="shared" si="34"/>
        <v>1971</v>
      </c>
      <c r="B608" s="84">
        <v>25992</v>
      </c>
      <c r="C608" s="77">
        <f t="shared" si="35"/>
        <v>3810.0595238095239</v>
      </c>
      <c r="D608" s="78">
        <v>211.6</v>
      </c>
      <c r="I608" s="90"/>
      <c r="J608" s="90"/>
      <c r="K608" s="90"/>
      <c r="L608" s="90"/>
    </row>
    <row r="609" spans="1:12">
      <c r="A609" s="65">
        <f t="shared" si="34"/>
        <v>1971</v>
      </c>
      <c r="B609" s="84">
        <v>26023</v>
      </c>
      <c r="C609" s="77">
        <f t="shared" si="35"/>
        <v>6578.561827956989</v>
      </c>
      <c r="D609" s="78">
        <v>404.5</v>
      </c>
      <c r="I609" s="90"/>
      <c r="J609" s="90"/>
      <c r="K609" s="90"/>
      <c r="L609" s="90"/>
    </row>
    <row r="610" spans="1:12">
      <c r="A610" s="65">
        <f t="shared" si="34"/>
        <v>1971</v>
      </c>
      <c r="B610" s="84">
        <v>26053</v>
      </c>
      <c r="C610" s="77">
        <f t="shared" si="35"/>
        <v>6957.5</v>
      </c>
      <c r="D610" s="78">
        <v>414</v>
      </c>
      <c r="I610" s="90"/>
      <c r="J610" s="90"/>
      <c r="K610" s="90"/>
      <c r="L610" s="90"/>
    </row>
    <row r="611" spans="1:12">
      <c r="A611" s="65">
        <f t="shared" si="34"/>
        <v>1971</v>
      </c>
      <c r="B611" s="84">
        <v>26084</v>
      </c>
      <c r="C611" s="77">
        <f t="shared" si="35"/>
        <v>9011.572580645161</v>
      </c>
      <c r="D611" s="78">
        <v>554.1</v>
      </c>
      <c r="I611" s="90"/>
      <c r="J611" s="90"/>
      <c r="K611" s="90"/>
      <c r="L611" s="90"/>
    </row>
    <row r="612" spans="1:12">
      <c r="A612" s="65">
        <f t="shared" si="34"/>
        <v>1971</v>
      </c>
      <c r="B612" s="84">
        <v>26114</v>
      </c>
      <c r="C612" s="77">
        <f t="shared" si="35"/>
        <v>7041.5277777777774</v>
      </c>
      <c r="D612" s="78">
        <v>419</v>
      </c>
      <c r="I612" s="90"/>
      <c r="J612" s="90"/>
      <c r="K612" s="90"/>
      <c r="L612" s="90"/>
    </row>
    <row r="613" spans="1:12">
      <c r="A613" s="65">
        <f t="shared" si="34"/>
        <v>1971</v>
      </c>
      <c r="B613" s="84">
        <v>26145</v>
      </c>
      <c r="C613" s="77">
        <f t="shared" si="35"/>
        <v>1736.9354838709678</v>
      </c>
      <c r="D613" s="78">
        <v>106.8</v>
      </c>
      <c r="I613" s="90"/>
      <c r="J613" s="90"/>
      <c r="K613" s="90"/>
      <c r="L613" s="90"/>
    </row>
    <row r="614" spans="1:12">
      <c r="A614" s="65">
        <f t="shared" si="34"/>
        <v>1971</v>
      </c>
      <c r="B614" s="84">
        <v>26176</v>
      </c>
      <c r="C614" s="77">
        <f t="shared" si="35"/>
        <v>403.33333333333331</v>
      </c>
      <c r="D614" s="78">
        <v>24.8</v>
      </c>
      <c r="I614" s="90"/>
      <c r="J614" s="90"/>
      <c r="K614" s="90"/>
      <c r="L614" s="90"/>
    </row>
    <row r="615" spans="1:12">
      <c r="A615" s="65">
        <f t="shared" si="34"/>
        <v>1971</v>
      </c>
      <c r="B615" s="84">
        <v>26206</v>
      </c>
      <c r="C615" s="77">
        <f t="shared" si="35"/>
        <v>168.05555555555554</v>
      </c>
      <c r="D615" s="78">
        <v>10</v>
      </c>
      <c r="I615" s="90"/>
      <c r="J615" s="90"/>
      <c r="K615" s="90"/>
      <c r="L615" s="90"/>
    </row>
    <row r="616" spans="1:12">
      <c r="A616" s="65">
        <f t="shared" si="34"/>
        <v>1972</v>
      </c>
      <c r="B616" s="84">
        <v>26237</v>
      </c>
      <c r="C616" s="77">
        <f t="shared" si="35"/>
        <v>232.56720430107526</v>
      </c>
      <c r="D616" s="78">
        <v>14.3</v>
      </c>
      <c r="I616" s="90"/>
      <c r="J616" s="90"/>
      <c r="K616" s="90"/>
      <c r="L616" s="90"/>
    </row>
    <row r="617" spans="1:12">
      <c r="A617" s="65">
        <f t="shared" si="34"/>
        <v>1972</v>
      </c>
      <c r="B617" s="84">
        <v>26267</v>
      </c>
      <c r="C617" s="77">
        <f t="shared" si="35"/>
        <v>899.09722222222217</v>
      </c>
      <c r="D617" s="78">
        <v>53.5</v>
      </c>
      <c r="I617" s="90"/>
      <c r="J617" s="90"/>
      <c r="K617" s="90"/>
      <c r="L617" s="90"/>
    </row>
    <row r="618" spans="1:12">
      <c r="A618" s="65">
        <f t="shared" si="34"/>
        <v>1972</v>
      </c>
      <c r="B618" s="84">
        <v>26298</v>
      </c>
      <c r="C618" s="77">
        <f t="shared" si="35"/>
        <v>2179.3010752688174</v>
      </c>
      <c r="D618" s="78">
        <v>134</v>
      </c>
      <c r="I618" s="90"/>
      <c r="J618" s="90"/>
      <c r="K618" s="90"/>
      <c r="L618" s="90"/>
    </row>
    <row r="619" spans="1:12">
      <c r="A619" s="65">
        <f t="shared" si="34"/>
        <v>1972</v>
      </c>
      <c r="B619" s="84">
        <v>26329</v>
      </c>
      <c r="C619" s="77">
        <f t="shared" si="35"/>
        <v>1780.8467741935483</v>
      </c>
      <c r="D619" s="78">
        <v>109.5</v>
      </c>
      <c r="I619" s="90"/>
      <c r="J619" s="90"/>
      <c r="K619" s="90"/>
      <c r="L619" s="90"/>
    </row>
    <row r="620" spans="1:12">
      <c r="A620" s="65">
        <f t="shared" si="34"/>
        <v>1972</v>
      </c>
      <c r="B620" s="84">
        <v>26358</v>
      </c>
      <c r="C620" s="77">
        <f t="shared" si="35"/>
        <v>3379.655172413793</v>
      </c>
      <c r="D620" s="78">
        <v>194.4</v>
      </c>
      <c r="I620" s="90"/>
      <c r="J620" s="90"/>
      <c r="K620" s="90"/>
      <c r="L620" s="90"/>
    </row>
    <row r="621" spans="1:12">
      <c r="A621" s="65">
        <f t="shared" si="34"/>
        <v>1972</v>
      </c>
      <c r="B621" s="84">
        <v>26389</v>
      </c>
      <c r="C621" s="77">
        <f t="shared" si="35"/>
        <v>7407.9973118279568</v>
      </c>
      <c r="D621" s="78">
        <v>455.5</v>
      </c>
      <c r="I621" s="90"/>
      <c r="J621" s="90"/>
      <c r="K621" s="90"/>
      <c r="L621" s="90"/>
    </row>
    <row r="622" spans="1:12">
      <c r="A622" s="65">
        <f t="shared" si="34"/>
        <v>1972</v>
      </c>
      <c r="B622" s="84">
        <v>26419</v>
      </c>
      <c r="C622" s="77">
        <f t="shared" si="35"/>
        <v>5599.6111111111113</v>
      </c>
      <c r="D622" s="78">
        <v>333.2</v>
      </c>
      <c r="I622" s="90"/>
      <c r="J622" s="90"/>
      <c r="K622" s="90"/>
      <c r="L622" s="90"/>
    </row>
    <row r="623" spans="1:12">
      <c r="A623" s="65">
        <f t="shared" si="34"/>
        <v>1972</v>
      </c>
      <c r="B623" s="84">
        <v>26450</v>
      </c>
      <c r="C623" s="77">
        <f t="shared" si="35"/>
        <v>6199.6236559139788</v>
      </c>
      <c r="D623" s="78">
        <v>381.2</v>
      </c>
      <c r="I623" s="90"/>
      <c r="J623" s="90"/>
      <c r="K623" s="90"/>
      <c r="L623" s="90"/>
    </row>
    <row r="624" spans="1:12">
      <c r="A624" s="65">
        <f t="shared" si="34"/>
        <v>1972</v>
      </c>
      <c r="B624" s="84">
        <v>26480</v>
      </c>
      <c r="C624" s="77">
        <f t="shared" si="35"/>
        <v>2683.8472222222222</v>
      </c>
      <c r="D624" s="78">
        <v>159.69999999999999</v>
      </c>
      <c r="I624" s="90"/>
      <c r="J624" s="90"/>
      <c r="K624" s="90"/>
      <c r="L624" s="90"/>
    </row>
    <row r="625" spans="1:12">
      <c r="A625" s="65">
        <f t="shared" si="34"/>
        <v>1972</v>
      </c>
      <c r="B625" s="84">
        <v>26511</v>
      </c>
      <c r="C625" s="77">
        <f t="shared" si="35"/>
        <v>417.97043010752691</v>
      </c>
      <c r="D625" s="78">
        <v>25.7</v>
      </c>
      <c r="I625" s="90"/>
      <c r="J625" s="90"/>
      <c r="K625" s="90"/>
      <c r="L625" s="90"/>
    </row>
    <row r="626" spans="1:12">
      <c r="A626" s="65">
        <f t="shared" si="34"/>
        <v>1972</v>
      </c>
      <c r="B626" s="84">
        <v>26542</v>
      </c>
      <c r="C626" s="77">
        <f t="shared" si="35"/>
        <v>86.196236559139791</v>
      </c>
      <c r="D626" s="78">
        <v>5.3</v>
      </c>
      <c r="I626" s="90"/>
      <c r="J626" s="90"/>
      <c r="K626" s="90"/>
      <c r="L626" s="90"/>
    </row>
    <row r="627" spans="1:12">
      <c r="A627" s="65">
        <f t="shared" si="34"/>
        <v>1972</v>
      </c>
      <c r="B627" s="84">
        <v>26572</v>
      </c>
      <c r="C627" s="77">
        <f t="shared" si="35"/>
        <v>122.68055555555556</v>
      </c>
      <c r="D627" s="78">
        <v>7.3</v>
      </c>
      <c r="I627" s="90"/>
      <c r="J627" s="90"/>
      <c r="K627" s="90"/>
      <c r="L627" s="90"/>
    </row>
    <row r="628" spans="1:12">
      <c r="A628" s="65">
        <f t="shared" si="34"/>
        <v>1973</v>
      </c>
      <c r="B628" s="84">
        <v>26603</v>
      </c>
      <c r="C628" s="77">
        <f t="shared" si="35"/>
        <v>398.4543010752688</v>
      </c>
      <c r="D628" s="78">
        <v>24.5</v>
      </c>
      <c r="I628" s="90"/>
      <c r="J628" s="90"/>
      <c r="K628" s="90"/>
      <c r="L628" s="90"/>
    </row>
    <row r="629" spans="1:12">
      <c r="A629" s="65">
        <f t="shared" si="34"/>
        <v>1973</v>
      </c>
      <c r="B629" s="84">
        <v>26633</v>
      </c>
      <c r="C629" s="77">
        <f t="shared" si="35"/>
        <v>1566.2777777777778</v>
      </c>
      <c r="D629" s="78">
        <v>93.2</v>
      </c>
      <c r="I629" s="90"/>
      <c r="J629" s="90"/>
      <c r="K629" s="90"/>
      <c r="L629" s="90"/>
    </row>
    <row r="630" spans="1:12">
      <c r="A630" s="65">
        <f t="shared" si="34"/>
        <v>1973</v>
      </c>
      <c r="B630" s="84">
        <v>26664</v>
      </c>
      <c r="C630" s="77">
        <f t="shared" si="35"/>
        <v>3696.6801075268818</v>
      </c>
      <c r="D630" s="78">
        <v>227.3</v>
      </c>
      <c r="I630" s="90"/>
      <c r="J630" s="90"/>
      <c r="K630" s="90"/>
      <c r="L630" s="90"/>
    </row>
    <row r="631" spans="1:12">
      <c r="A631" s="65">
        <f t="shared" si="34"/>
        <v>1973</v>
      </c>
      <c r="B631" s="84">
        <v>26695</v>
      </c>
      <c r="C631" s="77">
        <f t="shared" si="35"/>
        <v>9709.2741935483864</v>
      </c>
      <c r="D631" s="78">
        <v>597</v>
      </c>
      <c r="I631" s="90"/>
      <c r="J631" s="90"/>
      <c r="K631" s="90"/>
      <c r="L631" s="90"/>
    </row>
    <row r="632" spans="1:12">
      <c r="A632" s="65">
        <f t="shared" si="34"/>
        <v>1973</v>
      </c>
      <c r="B632" s="84">
        <v>26723</v>
      </c>
      <c r="C632" s="77">
        <f t="shared" si="35"/>
        <v>7114.1517857142853</v>
      </c>
      <c r="D632" s="78">
        <v>395.1</v>
      </c>
      <c r="I632" s="90"/>
      <c r="J632" s="90"/>
      <c r="K632" s="90"/>
      <c r="L632" s="90"/>
    </row>
    <row r="633" spans="1:12">
      <c r="A633" s="65">
        <f t="shared" si="34"/>
        <v>1973</v>
      </c>
      <c r="B633" s="84">
        <v>26754</v>
      </c>
      <c r="C633" s="77">
        <f t="shared" si="35"/>
        <v>5770.2688172043008</v>
      </c>
      <c r="D633" s="78">
        <v>354.8</v>
      </c>
      <c r="I633" s="90"/>
      <c r="J633" s="90"/>
      <c r="K633" s="90"/>
      <c r="L633" s="90"/>
    </row>
    <row r="634" spans="1:12">
      <c r="A634" s="65">
        <f t="shared" si="34"/>
        <v>1973</v>
      </c>
      <c r="B634" s="84">
        <v>26784</v>
      </c>
      <c r="C634" s="77">
        <f t="shared" si="35"/>
        <v>7046.5694444444443</v>
      </c>
      <c r="D634" s="78">
        <v>419.3</v>
      </c>
      <c r="I634" s="90"/>
      <c r="J634" s="90"/>
      <c r="K634" s="90"/>
      <c r="L634" s="90"/>
    </row>
    <row r="635" spans="1:12">
      <c r="A635" s="65">
        <f t="shared" si="34"/>
        <v>1973</v>
      </c>
      <c r="B635" s="84">
        <v>26815</v>
      </c>
      <c r="C635" s="77">
        <f t="shared" si="35"/>
        <v>10354.932795698925</v>
      </c>
      <c r="D635" s="78">
        <v>636.70000000000005</v>
      </c>
      <c r="I635" s="90"/>
      <c r="J635" s="90"/>
      <c r="K635" s="90"/>
      <c r="L635" s="90"/>
    </row>
    <row r="636" spans="1:12">
      <c r="A636" s="65">
        <f t="shared" si="34"/>
        <v>1973</v>
      </c>
      <c r="B636" s="84">
        <v>26845</v>
      </c>
      <c r="C636" s="77">
        <f t="shared" si="35"/>
        <v>3339.2638888888887</v>
      </c>
      <c r="D636" s="78">
        <v>198.7</v>
      </c>
      <c r="I636" s="90"/>
      <c r="J636" s="90"/>
      <c r="K636" s="90"/>
      <c r="L636" s="90"/>
    </row>
    <row r="637" spans="1:12">
      <c r="A637" s="65">
        <f t="shared" si="34"/>
        <v>1973</v>
      </c>
      <c r="B637" s="84">
        <v>26876</v>
      </c>
      <c r="C637" s="77">
        <f t="shared" si="35"/>
        <v>549.70430107526875</v>
      </c>
      <c r="D637" s="78">
        <v>33.799999999999997</v>
      </c>
      <c r="I637" s="90"/>
      <c r="J637" s="90"/>
      <c r="K637" s="90"/>
      <c r="L637" s="90"/>
    </row>
    <row r="638" spans="1:12">
      <c r="A638" s="65">
        <f t="shared" si="34"/>
        <v>1973</v>
      </c>
      <c r="B638" s="84">
        <v>26907</v>
      </c>
      <c r="C638" s="77">
        <f t="shared" si="35"/>
        <v>211.42473118279571</v>
      </c>
      <c r="D638" s="78">
        <v>13</v>
      </c>
      <c r="I638" s="90"/>
      <c r="J638" s="90"/>
      <c r="K638" s="90"/>
      <c r="L638" s="90"/>
    </row>
    <row r="639" spans="1:12">
      <c r="A639" s="65">
        <f t="shared" si="34"/>
        <v>1973</v>
      </c>
      <c r="B639" s="84">
        <v>26937</v>
      </c>
      <c r="C639" s="77">
        <f t="shared" si="35"/>
        <v>247.04166666666666</v>
      </c>
      <c r="D639" s="78">
        <v>14.7</v>
      </c>
      <c r="I639" s="90"/>
      <c r="J639" s="90"/>
      <c r="K639" s="90"/>
      <c r="L639" s="90"/>
    </row>
    <row r="640" spans="1:12">
      <c r="A640" s="65">
        <f t="shared" si="34"/>
        <v>1974</v>
      </c>
      <c r="B640" s="84">
        <v>26968</v>
      </c>
      <c r="C640" s="77">
        <f t="shared" si="35"/>
        <v>500.91397849462368</v>
      </c>
      <c r="D640" s="78">
        <v>30.8</v>
      </c>
      <c r="I640" s="90"/>
      <c r="J640" s="90"/>
      <c r="K640" s="90"/>
      <c r="L640" s="90"/>
    </row>
    <row r="641" spans="1:12">
      <c r="A641" s="65">
        <f t="shared" si="34"/>
        <v>1974</v>
      </c>
      <c r="B641" s="84">
        <v>26998</v>
      </c>
      <c r="C641" s="77">
        <f t="shared" si="35"/>
        <v>7231.4305555555557</v>
      </c>
      <c r="D641" s="78">
        <v>430.3</v>
      </c>
      <c r="I641" s="90"/>
      <c r="J641" s="90"/>
      <c r="K641" s="90"/>
      <c r="L641" s="90"/>
    </row>
    <row r="642" spans="1:12">
      <c r="A642" s="65">
        <f t="shared" si="34"/>
        <v>1974</v>
      </c>
      <c r="B642" s="84">
        <v>27029</v>
      </c>
      <c r="C642" s="77">
        <f t="shared" si="35"/>
        <v>5674.3145161290322</v>
      </c>
      <c r="D642" s="78">
        <v>348.9</v>
      </c>
      <c r="I642" s="90"/>
      <c r="J642" s="90"/>
      <c r="K642" s="90"/>
      <c r="L642" s="90"/>
    </row>
    <row r="643" spans="1:12">
      <c r="A643" s="65">
        <f t="shared" si="34"/>
        <v>1974</v>
      </c>
      <c r="B643" s="84">
        <v>27060</v>
      </c>
      <c r="C643" s="77">
        <f t="shared" si="35"/>
        <v>13326.263440860215</v>
      </c>
      <c r="D643" s="78">
        <v>819.4</v>
      </c>
      <c r="I643" s="90"/>
      <c r="J643" s="90"/>
      <c r="K643" s="90"/>
      <c r="L643" s="90"/>
    </row>
    <row r="644" spans="1:12">
      <c r="A644" s="65">
        <f t="shared" si="34"/>
        <v>1974</v>
      </c>
      <c r="B644" s="84">
        <v>27088</v>
      </c>
      <c r="C644" s="77">
        <f t="shared" si="35"/>
        <v>3365.3125</v>
      </c>
      <c r="D644" s="78">
        <v>186.9</v>
      </c>
      <c r="I644" s="90"/>
      <c r="J644" s="90"/>
      <c r="K644" s="90"/>
      <c r="L644" s="90"/>
    </row>
    <row r="645" spans="1:12">
      <c r="A645" s="65">
        <f t="shared" si="34"/>
        <v>1974</v>
      </c>
      <c r="B645" s="84">
        <v>27119</v>
      </c>
      <c r="C645" s="77">
        <f t="shared" si="35"/>
        <v>9518.9919354838694</v>
      </c>
      <c r="D645" s="78">
        <v>585.29999999999995</v>
      </c>
      <c r="I645" s="90"/>
      <c r="J645" s="90"/>
      <c r="K645" s="90"/>
      <c r="L645" s="90"/>
    </row>
    <row r="646" spans="1:12">
      <c r="A646" s="65">
        <f t="shared" si="34"/>
        <v>1974</v>
      </c>
      <c r="B646" s="84">
        <v>27149</v>
      </c>
      <c r="C646" s="77">
        <f t="shared" si="35"/>
        <v>10901.763888888889</v>
      </c>
      <c r="D646" s="78">
        <v>648.70000000000005</v>
      </c>
      <c r="I646" s="90"/>
      <c r="J646" s="90"/>
      <c r="K646" s="90"/>
      <c r="L646" s="90"/>
    </row>
    <row r="647" spans="1:12">
      <c r="A647" s="65">
        <f t="shared" si="34"/>
        <v>1974</v>
      </c>
      <c r="B647" s="84">
        <v>27180</v>
      </c>
      <c r="C647" s="77">
        <f t="shared" si="35"/>
        <v>8761.1155913978509</v>
      </c>
      <c r="D647" s="78">
        <v>538.70000000000005</v>
      </c>
      <c r="I647" s="90"/>
      <c r="J647" s="90"/>
      <c r="K647" s="90"/>
      <c r="L647" s="90"/>
    </row>
    <row r="648" spans="1:12">
      <c r="A648" s="65">
        <f t="shared" si="34"/>
        <v>1974</v>
      </c>
      <c r="B648" s="84">
        <v>27210</v>
      </c>
      <c r="C648" s="77">
        <f t="shared" si="35"/>
        <v>7863.3194444444443</v>
      </c>
      <c r="D648" s="78">
        <v>467.9</v>
      </c>
      <c r="I648" s="90"/>
      <c r="J648" s="90"/>
      <c r="K648" s="90"/>
      <c r="L648" s="90"/>
    </row>
    <row r="649" spans="1:12">
      <c r="A649" s="65">
        <f t="shared" si="34"/>
        <v>1974</v>
      </c>
      <c r="B649" s="84">
        <v>27241</v>
      </c>
      <c r="C649" s="77">
        <f t="shared" si="35"/>
        <v>2654.1935483870966</v>
      </c>
      <c r="D649" s="78">
        <v>163.19999999999999</v>
      </c>
      <c r="I649" s="90"/>
      <c r="J649" s="90"/>
      <c r="K649" s="90"/>
      <c r="L649" s="90"/>
    </row>
    <row r="650" spans="1:12">
      <c r="A650" s="65">
        <f t="shared" si="34"/>
        <v>1974</v>
      </c>
      <c r="B650" s="84">
        <v>27272</v>
      </c>
      <c r="C650" s="77">
        <f t="shared" si="35"/>
        <v>551.33064516129036</v>
      </c>
      <c r="D650" s="78">
        <v>33.9</v>
      </c>
      <c r="I650" s="90"/>
      <c r="J650" s="90"/>
      <c r="K650" s="90"/>
      <c r="L650" s="90"/>
    </row>
    <row r="651" spans="1:12">
      <c r="A651" s="65">
        <f t="shared" si="34"/>
        <v>1974</v>
      </c>
      <c r="B651" s="84">
        <v>27302</v>
      </c>
      <c r="C651" s="77">
        <f t="shared" si="35"/>
        <v>300.8194444444444</v>
      </c>
      <c r="D651" s="78">
        <v>17.899999999999999</v>
      </c>
      <c r="I651" s="90"/>
      <c r="J651" s="90"/>
      <c r="K651" s="90"/>
      <c r="L651" s="90"/>
    </row>
    <row r="652" spans="1:12">
      <c r="A652" s="65">
        <f t="shared" si="34"/>
        <v>1975</v>
      </c>
      <c r="B652" s="84">
        <v>27333</v>
      </c>
      <c r="C652" s="77">
        <f t="shared" si="35"/>
        <v>437.3239247311829</v>
      </c>
      <c r="D652" s="78">
        <v>26.89</v>
      </c>
      <c r="I652" s="90"/>
      <c r="J652" s="90"/>
      <c r="K652" s="90"/>
      <c r="L652" s="90"/>
    </row>
    <row r="653" spans="1:12">
      <c r="A653" s="65">
        <f t="shared" si="34"/>
        <v>1975</v>
      </c>
      <c r="B653" s="84">
        <v>27363</v>
      </c>
      <c r="C653" s="77">
        <f t="shared" si="35"/>
        <v>508.03194444444443</v>
      </c>
      <c r="D653" s="78">
        <v>30.23</v>
      </c>
      <c r="I653" s="90"/>
      <c r="J653" s="90"/>
      <c r="K653" s="90"/>
      <c r="L653" s="90"/>
    </row>
    <row r="654" spans="1:12">
      <c r="A654" s="65">
        <f t="shared" si="34"/>
        <v>1975</v>
      </c>
      <c r="B654" s="84">
        <v>27394</v>
      </c>
      <c r="C654" s="77">
        <f t="shared" si="35"/>
        <v>753.81048387096769</v>
      </c>
      <c r="D654" s="78">
        <v>46.35</v>
      </c>
      <c r="I654" s="90"/>
      <c r="J654" s="90"/>
      <c r="K654" s="90"/>
      <c r="L654" s="90"/>
    </row>
    <row r="655" spans="1:12">
      <c r="A655" s="65">
        <f t="shared" si="34"/>
        <v>1975</v>
      </c>
      <c r="B655" s="84">
        <v>27425</v>
      </c>
      <c r="C655" s="77">
        <f t="shared" si="35"/>
        <v>1611.8696236559144</v>
      </c>
      <c r="D655" s="78">
        <v>99.11</v>
      </c>
      <c r="I655" s="90"/>
      <c r="J655" s="90"/>
      <c r="K655" s="90"/>
      <c r="L655" s="90"/>
    </row>
    <row r="656" spans="1:12">
      <c r="A656" s="65">
        <f t="shared" si="34"/>
        <v>1975</v>
      </c>
      <c r="B656" s="84">
        <v>27453</v>
      </c>
      <c r="C656" s="77">
        <f t="shared" si="35"/>
        <v>4543.6220238095239</v>
      </c>
      <c r="D656" s="78">
        <v>252.34</v>
      </c>
      <c r="I656" s="90"/>
      <c r="J656" s="90"/>
      <c r="K656" s="90"/>
      <c r="L656" s="90"/>
    </row>
    <row r="657" spans="1:12">
      <c r="A657" s="65">
        <f t="shared" ref="A657:A720" si="36">IF(MONTH(B657)&gt;9,YEAR(B657)+1,YEAR(B657))</f>
        <v>1975</v>
      </c>
      <c r="B657" s="84">
        <v>27484</v>
      </c>
      <c r="C657" s="77">
        <f t="shared" ref="C657:C720" si="37">IF(D657=-901,-901,D657*220*22*9*1000/(24*60*60*DAY(B657)))</f>
        <v>7286.3467741935483</v>
      </c>
      <c r="D657" s="78">
        <v>448.02</v>
      </c>
      <c r="I657" s="90"/>
      <c r="J657" s="90"/>
      <c r="K657" s="90"/>
      <c r="L657" s="90"/>
    </row>
    <row r="658" spans="1:12">
      <c r="A658" s="65">
        <f t="shared" si="36"/>
        <v>1975</v>
      </c>
      <c r="B658" s="84">
        <v>27514</v>
      </c>
      <c r="C658" s="77">
        <f t="shared" si="37"/>
        <v>5095.6125000000002</v>
      </c>
      <c r="D658" s="78">
        <v>303.20999999999998</v>
      </c>
      <c r="I658" s="90"/>
      <c r="J658" s="90"/>
      <c r="K658" s="90"/>
      <c r="L658" s="90"/>
    </row>
    <row r="659" spans="1:12">
      <c r="A659" s="65">
        <f t="shared" si="36"/>
        <v>1975</v>
      </c>
      <c r="B659" s="84">
        <v>27545</v>
      </c>
      <c r="C659" s="77">
        <f t="shared" si="37"/>
        <v>12393.880376344088</v>
      </c>
      <c r="D659" s="78">
        <v>762.07</v>
      </c>
      <c r="I659" s="90"/>
      <c r="J659" s="90"/>
      <c r="K659" s="90"/>
      <c r="L659" s="90"/>
    </row>
    <row r="660" spans="1:12">
      <c r="A660" s="65">
        <f t="shared" si="36"/>
        <v>1975</v>
      </c>
      <c r="B660" s="84">
        <v>27575</v>
      </c>
      <c r="C660" s="77">
        <f t="shared" si="37"/>
        <v>8454.2027777777766</v>
      </c>
      <c r="D660" s="78">
        <v>503.06</v>
      </c>
      <c r="I660" s="90"/>
      <c r="J660" s="90"/>
      <c r="K660" s="90"/>
      <c r="L660" s="90"/>
    </row>
    <row r="661" spans="1:12">
      <c r="A661" s="65">
        <f t="shared" si="36"/>
        <v>1975</v>
      </c>
      <c r="B661" s="84">
        <v>27606</v>
      </c>
      <c r="C661" s="77">
        <f t="shared" si="37"/>
        <v>1701.8064516129029</v>
      </c>
      <c r="D661" s="78">
        <v>104.64</v>
      </c>
      <c r="I661" s="90"/>
      <c r="J661" s="90"/>
      <c r="K661" s="90"/>
      <c r="L661" s="90"/>
    </row>
    <row r="662" spans="1:12">
      <c r="A662" s="65">
        <f t="shared" si="36"/>
        <v>1975</v>
      </c>
      <c r="B662" s="84">
        <v>27637</v>
      </c>
      <c r="C662" s="77">
        <f t="shared" si="37"/>
        <v>491.31854838709671</v>
      </c>
      <c r="D662" s="78">
        <v>30.21</v>
      </c>
      <c r="I662" s="90"/>
      <c r="J662" s="90"/>
      <c r="K662" s="90"/>
      <c r="L662" s="90"/>
    </row>
    <row r="663" spans="1:12">
      <c r="A663" s="65">
        <f t="shared" si="36"/>
        <v>1975</v>
      </c>
      <c r="B663" s="84">
        <v>27667</v>
      </c>
      <c r="C663" s="77">
        <f t="shared" si="37"/>
        <v>237.1263888888889</v>
      </c>
      <c r="D663" s="78">
        <v>14.11</v>
      </c>
      <c r="I663" s="90"/>
      <c r="J663" s="90"/>
      <c r="K663" s="90"/>
      <c r="L663" s="90"/>
    </row>
    <row r="664" spans="1:12">
      <c r="A664" s="65">
        <f t="shared" si="36"/>
        <v>1976</v>
      </c>
      <c r="B664" s="84">
        <v>27698</v>
      </c>
      <c r="C664" s="77">
        <f t="shared" si="37"/>
        <v>1332.4637096774197</v>
      </c>
      <c r="D664" s="78">
        <v>81.93</v>
      </c>
      <c r="I664" s="90"/>
      <c r="J664" s="90"/>
      <c r="K664" s="90"/>
      <c r="L664" s="90"/>
    </row>
    <row r="665" spans="1:12">
      <c r="A665" s="65">
        <f t="shared" si="36"/>
        <v>1976</v>
      </c>
      <c r="B665" s="84">
        <v>27728</v>
      </c>
      <c r="C665" s="77">
        <f t="shared" si="37"/>
        <v>1409.65</v>
      </c>
      <c r="D665" s="78">
        <v>83.88</v>
      </c>
      <c r="I665" s="90"/>
      <c r="J665" s="90"/>
      <c r="K665" s="90"/>
      <c r="L665" s="90"/>
    </row>
    <row r="666" spans="1:12">
      <c r="A666" s="65">
        <f t="shared" si="36"/>
        <v>1976</v>
      </c>
      <c r="B666" s="84">
        <v>27759</v>
      </c>
      <c r="C666" s="77">
        <f t="shared" si="37"/>
        <v>1065.7432795698926</v>
      </c>
      <c r="D666" s="78">
        <v>65.53</v>
      </c>
      <c r="I666" s="90"/>
      <c r="J666" s="90"/>
      <c r="K666" s="90"/>
      <c r="L666" s="90"/>
    </row>
    <row r="667" spans="1:12">
      <c r="A667" s="65">
        <f t="shared" si="36"/>
        <v>1976</v>
      </c>
      <c r="B667" s="84">
        <v>27790</v>
      </c>
      <c r="C667" s="77">
        <f t="shared" si="37"/>
        <v>716.89247311827955</v>
      </c>
      <c r="D667" s="78">
        <v>44.08</v>
      </c>
      <c r="I667" s="90"/>
      <c r="J667" s="90"/>
      <c r="K667" s="90"/>
      <c r="L667" s="90"/>
    </row>
    <row r="668" spans="1:12">
      <c r="A668" s="65">
        <f t="shared" si="36"/>
        <v>1976</v>
      </c>
      <c r="B668" s="84">
        <v>27819</v>
      </c>
      <c r="C668" s="77">
        <f t="shared" si="37"/>
        <v>1162.5387931034484</v>
      </c>
      <c r="D668" s="78">
        <v>66.87</v>
      </c>
      <c r="I668" s="90"/>
      <c r="J668" s="90"/>
      <c r="K668" s="90"/>
      <c r="L668" s="90"/>
    </row>
    <row r="669" spans="1:12">
      <c r="A669" s="65">
        <f t="shared" si="36"/>
        <v>1976</v>
      </c>
      <c r="B669" s="84">
        <v>27850</v>
      </c>
      <c r="C669" s="77">
        <f t="shared" si="37"/>
        <v>1949.0107526881716</v>
      </c>
      <c r="D669" s="78">
        <v>119.84</v>
      </c>
      <c r="I669" s="90"/>
      <c r="J669" s="90"/>
      <c r="K669" s="90"/>
      <c r="L669" s="90"/>
    </row>
    <row r="670" spans="1:12">
      <c r="A670" s="65">
        <f t="shared" si="36"/>
        <v>1976</v>
      </c>
      <c r="B670" s="84">
        <v>27880</v>
      </c>
      <c r="C670" s="77">
        <f t="shared" si="37"/>
        <v>2374.6250000000005</v>
      </c>
      <c r="D670" s="78">
        <v>141.30000000000001</v>
      </c>
      <c r="I670" s="90"/>
      <c r="J670" s="90"/>
      <c r="K670" s="90"/>
      <c r="L670" s="90"/>
    </row>
    <row r="671" spans="1:12">
      <c r="A671" s="65">
        <f t="shared" si="36"/>
        <v>1976</v>
      </c>
      <c r="B671" s="84">
        <v>27911</v>
      </c>
      <c r="C671" s="77">
        <f t="shared" si="37"/>
        <v>2476.9220430107525</v>
      </c>
      <c r="D671" s="78">
        <v>152.30000000000001</v>
      </c>
      <c r="I671" s="90"/>
      <c r="J671" s="90"/>
      <c r="K671" s="90"/>
      <c r="L671" s="90"/>
    </row>
    <row r="672" spans="1:12">
      <c r="A672" s="65">
        <f t="shared" si="36"/>
        <v>1976</v>
      </c>
      <c r="B672" s="84">
        <v>27941</v>
      </c>
      <c r="C672" s="77">
        <f t="shared" si="37"/>
        <v>363.33611111111122</v>
      </c>
      <c r="D672" s="78">
        <v>21.62</v>
      </c>
      <c r="I672" s="90"/>
      <c r="J672" s="90"/>
      <c r="K672" s="90"/>
      <c r="L672" s="90"/>
    </row>
    <row r="673" spans="1:12">
      <c r="A673" s="65">
        <f t="shared" si="36"/>
        <v>1976</v>
      </c>
      <c r="B673" s="84">
        <v>27972</v>
      </c>
      <c r="C673" s="77">
        <f t="shared" si="37"/>
        <v>50.091397849462368</v>
      </c>
      <c r="D673" s="78">
        <v>3.08</v>
      </c>
      <c r="I673" s="90"/>
      <c r="J673" s="90"/>
      <c r="K673" s="90"/>
      <c r="L673" s="90"/>
    </row>
    <row r="674" spans="1:12">
      <c r="A674" s="65">
        <f t="shared" si="36"/>
        <v>1976</v>
      </c>
      <c r="B674" s="84">
        <v>28003</v>
      </c>
      <c r="C674" s="77">
        <f t="shared" si="37"/>
        <v>178.73521505376345</v>
      </c>
      <c r="D674" s="78">
        <v>10.99</v>
      </c>
      <c r="I674" s="90"/>
      <c r="J674" s="90"/>
      <c r="K674" s="90"/>
      <c r="L674" s="90"/>
    </row>
    <row r="675" spans="1:12">
      <c r="A675" s="65">
        <f t="shared" si="36"/>
        <v>1976</v>
      </c>
      <c r="B675" s="84">
        <v>28033</v>
      </c>
      <c r="C675" s="77">
        <f t="shared" si="37"/>
        <v>152.93055555555554</v>
      </c>
      <c r="D675" s="78">
        <v>9.1</v>
      </c>
      <c r="I675" s="90"/>
      <c r="J675" s="90"/>
      <c r="K675" s="90"/>
      <c r="L675" s="90"/>
    </row>
    <row r="676" spans="1:12">
      <c r="A676" s="65">
        <f t="shared" si="36"/>
        <v>1977</v>
      </c>
      <c r="B676" s="84">
        <v>28064</v>
      </c>
      <c r="C676" s="77">
        <f t="shared" si="37"/>
        <v>250.29435483870967</v>
      </c>
      <c r="D676" s="78">
        <v>15.39</v>
      </c>
      <c r="I676" s="90"/>
      <c r="J676" s="90"/>
      <c r="K676" s="90"/>
      <c r="L676" s="90"/>
    </row>
    <row r="677" spans="1:12">
      <c r="A677" s="65">
        <f t="shared" si="36"/>
        <v>1977</v>
      </c>
      <c r="B677" s="84">
        <v>28094</v>
      </c>
      <c r="C677" s="77">
        <f t="shared" si="37"/>
        <v>175.44999999999996</v>
      </c>
      <c r="D677" s="78">
        <v>10.44</v>
      </c>
      <c r="I677" s="90"/>
      <c r="J677" s="90"/>
      <c r="K677" s="90"/>
      <c r="L677" s="90"/>
    </row>
    <row r="678" spans="1:12">
      <c r="A678" s="65">
        <f t="shared" si="36"/>
        <v>1977</v>
      </c>
      <c r="B678" s="84">
        <v>28125</v>
      </c>
      <c r="C678" s="77">
        <f t="shared" si="37"/>
        <v>52.856182795698928</v>
      </c>
      <c r="D678" s="78">
        <v>3.25</v>
      </c>
      <c r="I678" s="90"/>
      <c r="J678" s="90"/>
      <c r="K678" s="90"/>
      <c r="L678" s="90"/>
    </row>
    <row r="679" spans="1:12">
      <c r="A679" s="65">
        <f t="shared" si="36"/>
        <v>1977</v>
      </c>
      <c r="B679" s="84">
        <v>28156</v>
      </c>
      <c r="C679" s="77">
        <f t="shared" si="37"/>
        <v>361.86155913978496</v>
      </c>
      <c r="D679" s="78">
        <v>22.25</v>
      </c>
      <c r="I679" s="90"/>
      <c r="J679" s="90"/>
      <c r="K679" s="90"/>
      <c r="L679" s="90"/>
    </row>
    <row r="680" spans="1:12">
      <c r="A680" s="65">
        <f t="shared" si="36"/>
        <v>1977</v>
      </c>
      <c r="B680" s="84">
        <v>28184</v>
      </c>
      <c r="C680" s="77">
        <f t="shared" si="37"/>
        <v>487.42113095238096</v>
      </c>
      <c r="D680" s="78">
        <v>27.07</v>
      </c>
      <c r="I680" s="90"/>
      <c r="J680" s="90"/>
      <c r="K680" s="90"/>
      <c r="L680" s="90"/>
    </row>
    <row r="681" spans="1:12">
      <c r="A681" s="65">
        <f t="shared" si="36"/>
        <v>1977</v>
      </c>
      <c r="B681" s="84">
        <v>28215</v>
      </c>
      <c r="C681" s="77">
        <f t="shared" si="37"/>
        <v>678.18548387096769</v>
      </c>
      <c r="D681" s="78">
        <v>41.7</v>
      </c>
      <c r="I681" s="90"/>
      <c r="J681" s="90"/>
      <c r="K681" s="90"/>
      <c r="L681" s="90"/>
    </row>
    <row r="682" spans="1:12">
      <c r="A682" s="65">
        <f t="shared" si="36"/>
        <v>1977</v>
      </c>
      <c r="B682" s="84">
        <v>28245</v>
      </c>
      <c r="C682" s="77">
        <f t="shared" si="37"/>
        <v>1255.0388888888892</v>
      </c>
      <c r="D682" s="78">
        <v>74.680000000000007</v>
      </c>
      <c r="I682" s="90"/>
      <c r="J682" s="90"/>
      <c r="K682" s="90"/>
      <c r="L682" s="90"/>
    </row>
    <row r="683" spans="1:12">
      <c r="A683" s="65">
        <f t="shared" si="36"/>
        <v>1977</v>
      </c>
      <c r="B683" s="84">
        <v>28276</v>
      </c>
      <c r="C683" s="77">
        <f t="shared" si="37"/>
        <v>1622.2782258064517</v>
      </c>
      <c r="D683" s="78">
        <v>99.75</v>
      </c>
      <c r="I683" s="90"/>
      <c r="J683" s="90"/>
      <c r="K683" s="90"/>
      <c r="L683" s="90"/>
    </row>
    <row r="684" spans="1:12">
      <c r="A684" s="65">
        <f t="shared" si="36"/>
        <v>1977</v>
      </c>
      <c r="B684" s="84">
        <v>28306</v>
      </c>
      <c r="C684" s="77">
        <f t="shared" si="37"/>
        <v>916.40694444444466</v>
      </c>
      <c r="D684" s="78">
        <v>54.53</v>
      </c>
      <c r="I684" s="90"/>
      <c r="J684" s="90"/>
      <c r="K684" s="90"/>
      <c r="L684" s="90"/>
    </row>
    <row r="685" spans="1:12">
      <c r="A685" s="65">
        <f t="shared" si="36"/>
        <v>1977</v>
      </c>
      <c r="B685" s="84">
        <v>28337</v>
      </c>
      <c r="C685" s="77">
        <f t="shared" si="37"/>
        <v>0</v>
      </c>
      <c r="D685" s="78">
        <v>0</v>
      </c>
      <c r="I685" s="90"/>
      <c r="J685" s="90"/>
      <c r="K685" s="90"/>
      <c r="L685" s="90"/>
    </row>
    <row r="686" spans="1:12">
      <c r="A686" s="65">
        <f t="shared" si="36"/>
        <v>1977</v>
      </c>
      <c r="B686" s="84">
        <v>28368</v>
      </c>
      <c r="C686" s="77">
        <f t="shared" si="37"/>
        <v>0</v>
      </c>
      <c r="D686" s="78">
        <v>0</v>
      </c>
      <c r="I686" s="90"/>
      <c r="J686" s="90"/>
      <c r="K686" s="90"/>
      <c r="L686" s="90"/>
    </row>
    <row r="687" spans="1:12">
      <c r="A687" s="65">
        <f t="shared" si="36"/>
        <v>1977</v>
      </c>
      <c r="B687" s="84">
        <v>28398</v>
      </c>
      <c r="C687" s="77">
        <f t="shared" si="37"/>
        <v>0</v>
      </c>
      <c r="D687" s="78">
        <v>0</v>
      </c>
      <c r="I687" s="90"/>
      <c r="J687" s="90"/>
      <c r="K687" s="90"/>
      <c r="L687" s="90"/>
    </row>
    <row r="688" spans="1:12">
      <c r="A688" s="65">
        <f t="shared" si="36"/>
        <v>1978</v>
      </c>
      <c r="B688" s="84">
        <v>28429</v>
      </c>
      <c r="C688" s="77">
        <f t="shared" si="37"/>
        <v>0</v>
      </c>
      <c r="D688" s="78">
        <v>0</v>
      </c>
      <c r="I688" s="90"/>
      <c r="J688" s="90"/>
      <c r="K688" s="90"/>
      <c r="L688" s="90"/>
    </row>
    <row r="689" spans="1:12">
      <c r="A689" s="65">
        <f t="shared" si="36"/>
        <v>1978</v>
      </c>
      <c r="B689" s="84">
        <v>28459</v>
      </c>
      <c r="C689" s="77">
        <f t="shared" si="37"/>
        <v>320.64999999999992</v>
      </c>
      <c r="D689" s="78">
        <v>19.079999999999998</v>
      </c>
      <c r="I689" s="90"/>
      <c r="J689" s="90"/>
      <c r="K689" s="90"/>
      <c r="L689" s="90"/>
    </row>
    <row r="690" spans="1:12">
      <c r="A690" s="65">
        <f t="shared" si="36"/>
        <v>1978</v>
      </c>
      <c r="B690" s="84">
        <v>28490</v>
      </c>
      <c r="C690" s="77">
        <f t="shared" si="37"/>
        <v>2945.7970430107525</v>
      </c>
      <c r="D690" s="78">
        <v>181.13</v>
      </c>
      <c r="I690" s="90"/>
      <c r="J690" s="90"/>
      <c r="K690" s="90"/>
      <c r="L690" s="90"/>
    </row>
    <row r="691" spans="1:12">
      <c r="A691" s="65">
        <f t="shared" si="36"/>
        <v>1978</v>
      </c>
      <c r="B691" s="84">
        <v>28521</v>
      </c>
      <c r="C691" s="77">
        <f t="shared" si="37"/>
        <v>8947.982526881724</v>
      </c>
      <c r="D691" s="78">
        <v>550.19000000000005</v>
      </c>
      <c r="I691" s="90"/>
      <c r="J691" s="90"/>
      <c r="K691" s="90"/>
      <c r="L691" s="90"/>
    </row>
    <row r="692" spans="1:12">
      <c r="A692" s="65">
        <f t="shared" si="36"/>
        <v>1978</v>
      </c>
      <c r="B692" s="84">
        <v>28549</v>
      </c>
      <c r="C692" s="77">
        <f t="shared" si="37"/>
        <v>5282.2261904761908</v>
      </c>
      <c r="D692" s="78">
        <v>293.36</v>
      </c>
      <c r="I692" s="90"/>
      <c r="J692" s="90"/>
      <c r="K692" s="90"/>
      <c r="L692" s="90"/>
    </row>
    <row r="693" spans="1:12">
      <c r="A693" s="65">
        <f t="shared" si="36"/>
        <v>1978</v>
      </c>
      <c r="B693" s="84">
        <v>28580</v>
      </c>
      <c r="C693" s="77">
        <f t="shared" si="37"/>
        <v>9235.032258064517</v>
      </c>
      <c r="D693" s="78">
        <v>567.84</v>
      </c>
      <c r="I693" s="90"/>
      <c r="J693" s="90"/>
      <c r="K693" s="90"/>
      <c r="L693" s="90"/>
    </row>
    <row r="694" spans="1:12">
      <c r="A694" s="65">
        <f t="shared" si="36"/>
        <v>1978</v>
      </c>
      <c r="B694" s="84">
        <v>28610</v>
      </c>
      <c r="C694" s="77">
        <f t="shared" si="37"/>
        <v>8771.9958333333343</v>
      </c>
      <c r="D694" s="78">
        <v>521.97</v>
      </c>
      <c r="I694" s="90"/>
      <c r="J694" s="90"/>
      <c r="K694" s="90"/>
      <c r="L694" s="90"/>
    </row>
    <row r="695" spans="1:12">
      <c r="A695" s="65">
        <f t="shared" si="36"/>
        <v>1978</v>
      </c>
      <c r="B695" s="84">
        <v>28641</v>
      </c>
      <c r="C695" s="77">
        <f t="shared" si="37"/>
        <v>9676.584677419356</v>
      </c>
      <c r="D695" s="78">
        <v>594.99</v>
      </c>
      <c r="I695" s="90"/>
      <c r="J695" s="90"/>
      <c r="K695" s="90"/>
      <c r="L695" s="90"/>
    </row>
    <row r="696" spans="1:12">
      <c r="A696" s="65">
        <f t="shared" si="36"/>
        <v>1978</v>
      </c>
      <c r="B696" s="84">
        <v>28671</v>
      </c>
      <c r="C696" s="77">
        <f t="shared" si="37"/>
        <v>6328.804166666665</v>
      </c>
      <c r="D696" s="78">
        <v>376.59</v>
      </c>
      <c r="I696" s="90"/>
      <c r="J696" s="90"/>
      <c r="K696" s="90"/>
      <c r="L696" s="90"/>
    </row>
    <row r="697" spans="1:12">
      <c r="A697" s="65">
        <f t="shared" si="36"/>
        <v>1978</v>
      </c>
      <c r="B697" s="84">
        <v>28702</v>
      </c>
      <c r="C697" s="77">
        <f t="shared" si="37"/>
        <v>1430.6948924731182</v>
      </c>
      <c r="D697" s="78">
        <v>87.97</v>
      </c>
      <c r="I697" s="90"/>
      <c r="J697" s="90"/>
      <c r="K697" s="90"/>
      <c r="L697" s="90"/>
    </row>
    <row r="698" spans="1:12">
      <c r="A698" s="65">
        <f t="shared" si="36"/>
        <v>1978</v>
      </c>
      <c r="B698" s="84">
        <v>28733</v>
      </c>
      <c r="C698" s="77">
        <f t="shared" si="37"/>
        <v>107.82661290322581</v>
      </c>
      <c r="D698" s="78">
        <v>6.63</v>
      </c>
      <c r="I698" s="90"/>
      <c r="J698" s="90"/>
      <c r="K698" s="90"/>
      <c r="L698" s="90"/>
    </row>
    <row r="699" spans="1:12">
      <c r="A699" s="65">
        <f t="shared" si="36"/>
        <v>1978</v>
      </c>
      <c r="B699" s="84">
        <v>28763</v>
      </c>
      <c r="C699" s="77">
        <f t="shared" si="37"/>
        <v>399.13194444444446</v>
      </c>
      <c r="D699" s="78">
        <v>23.75</v>
      </c>
      <c r="I699" s="90"/>
      <c r="J699" s="90"/>
      <c r="K699" s="90"/>
      <c r="L699" s="90"/>
    </row>
    <row r="700" spans="1:12">
      <c r="A700" s="65">
        <f t="shared" si="36"/>
        <v>1979</v>
      </c>
      <c r="B700" s="84">
        <v>28794</v>
      </c>
      <c r="C700" s="77">
        <f t="shared" si="37"/>
        <v>31.063172043010749</v>
      </c>
      <c r="D700" s="78">
        <v>1.91</v>
      </c>
      <c r="I700" s="90"/>
      <c r="J700" s="90"/>
      <c r="K700" s="90"/>
      <c r="L700" s="90"/>
    </row>
    <row r="701" spans="1:12">
      <c r="A701" s="65">
        <f t="shared" si="36"/>
        <v>1979</v>
      </c>
      <c r="B701" s="84">
        <v>28824</v>
      </c>
      <c r="C701" s="77">
        <f t="shared" si="37"/>
        <v>375.43611111111113</v>
      </c>
      <c r="D701" s="78">
        <v>22.34</v>
      </c>
      <c r="I701" s="90"/>
      <c r="J701" s="90"/>
      <c r="K701" s="90"/>
      <c r="L701" s="90"/>
    </row>
    <row r="702" spans="1:12">
      <c r="A702" s="65">
        <f t="shared" si="36"/>
        <v>1979</v>
      </c>
      <c r="B702" s="84">
        <v>28855</v>
      </c>
      <c r="C702" s="77">
        <f t="shared" si="37"/>
        <v>523.03225806451599</v>
      </c>
      <c r="D702" s="78">
        <v>32.159999999999997</v>
      </c>
      <c r="I702" s="90"/>
      <c r="J702" s="90"/>
      <c r="K702" s="90"/>
      <c r="L702" s="90"/>
    </row>
    <row r="703" spans="1:12">
      <c r="A703" s="65">
        <f t="shared" si="36"/>
        <v>1979</v>
      </c>
      <c r="B703" s="84">
        <v>28886</v>
      </c>
      <c r="C703" s="77">
        <f t="shared" si="37"/>
        <v>2946.6102150537636</v>
      </c>
      <c r="D703" s="78">
        <v>181.18</v>
      </c>
      <c r="I703" s="90"/>
      <c r="J703" s="90"/>
      <c r="K703" s="90"/>
      <c r="L703" s="90"/>
    </row>
    <row r="704" spans="1:12">
      <c r="A704" s="65">
        <f t="shared" si="36"/>
        <v>1979</v>
      </c>
      <c r="B704" s="84">
        <v>28914</v>
      </c>
      <c r="C704" s="77">
        <f t="shared" si="37"/>
        <v>3913.59375</v>
      </c>
      <c r="D704" s="78">
        <v>217.35</v>
      </c>
      <c r="I704" s="90"/>
      <c r="J704" s="90"/>
      <c r="K704" s="90"/>
      <c r="L704" s="90"/>
    </row>
    <row r="705" spans="1:12">
      <c r="A705" s="65">
        <f t="shared" si="36"/>
        <v>1979</v>
      </c>
      <c r="B705" s="84">
        <v>28945</v>
      </c>
      <c r="C705" s="77">
        <f t="shared" si="37"/>
        <v>5862.3198924731187</v>
      </c>
      <c r="D705" s="78">
        <v>360.46</v>
      </c>
      <c r="I705" s="90"/>
      <c r="J705" s="90"/>
      <c r="K705" s="90"/>
      <c r="L705" s="90"/>
    </row>
    <row r="706" spans="1:12">
      <c r="A706" s="65">
        <f t="shared" si="36"/>
        <v>1979</v>
      </c>
      <c r="B706" s="84">
        <v>28975</v>
      </c>
      <c r="C706" s="77">
        <f t="shared" si="37"/>
        <v>6118.0625</v>
      </c>
      <c r="D706" s="78">
        <v>364.05</v>
      </c>
      <c r="I706" s="90"/>
      <c r="J706" s="90"/>
      <c r="K706" s="90"/>
      <c r="L706" s="90"/>
    </row>
    <row r="707" spans="1:12">
      <c r="A707" s="65">
        <f t="shared" si="36"/>
        <v>1979</v>
      </c>
      <c r="B707" s="84">
        <v>29006</v>
      </c>
      <c r="C707" s="77">
        <f t="shared" si="37"/>
        <v>10616.774193548386</v>
      </c>
      <c r="D707" s="78">
        <v>652.79999999999995</v>
      </c>
      <c r="I707" s="90"/>
      <c r="J707" s="90"/>
      <c r="K707" s="90"/>
      <c r="L707" s="90"/>
    </row>
    <row r="708" spans="1:12">
      <c r="A708" s="65">
        <f t="shared" si="36"/>
        <v>1979</v>
      </c>
      <c r="B708" s="84">
        <v>29036</v>
      </c>
      <c r="C708" s="77">
        <f t="shared" si="37"/>
        <v>2851.3986111111103</v>
      </c>
      <c r="D708" s="78">
        <v>169.67</v>
      </c>
      <c r="I708" s="90"/>
      <c r="J708" s="90"/>
      <c r="K708" s="90"/>
      <c r="L708" s="90"/>
    </row>
    <row r="709" spans="1:12">
      <c r="A709" s="65">
        <f t="shared" si="36"/>
        <v>1979</v>
      </c>
      <c r="B709" s="84">
        <v>29067</v>
      </c>
      <c r="C709" s="77">
        <f t="shared" si="37"/>
        <v>548.40322580645159</v>
      </c>
      <c r="D709" s="78">
        <v>33.72</v>
      </c>
      <c r="I709" s="90"/>
      <c r="J709" s="90"/>
      <c r="K709" s="90"/>
      <c r="L709" s="90"/>
    </row>
    <row r="710" spans="1:12">
      <c r="A710" s="65">
        <f t="shared" si="36"/>
        <v>1979</v>
      </c>
      <c r="B710" s="84">
        <v>29098</v>
      </c>
      <c r="C710" s="77">
        <f t="shared" si="37"/>
        <v>70.583333333333329</v>
      </c>
      <c r="D710" s="78">
        <v>4.34</v>
      </c>
      <c r="I710" s="90"/>
      <c r="J710" s="90"/>
      <c r="K710" s="90"/>
      <c r="L710" s="90"/>
    </row>
    <row r="711" spans="1:12">
      <c r="A711" s="65">
        <f t="shared" si="36"/>
        <v>1979</v>
      </c>
      <c r="B711" s="84">
        <v>29128</v>
      </c>
      <c r="C711" s="77">
        <f t="shared" si="37"/>
        <v>25.712499999999999</v>
      </c>
      <c r="D711" s="78">
        <v>1.53</v>
      </c>
      <c r="I711" s="90"/>
      <c r="J711" s="90"/>
      <c r="K711" s="90"/>
      <c r="L711" s="90"/>
    </row>
    <row r="712" spans="1:12">
      <c r="A712" s="65">
        <f t="shared" si="36"/>
        <v>1980</v>
      </c>
      <c r="B712" s="84">
        <v>29159</v>
      </c>
      <c r="C712" s="77">
        <f t="shared" si="37"/>
        <v>507.25672043010763</v>
      </c>
      <c r="D712" s="78">
        <v>31.19</v>
      </c>
      <c r="I712" s="90"/>
      <c r="J712" s="90"/>
      <c r="K712" s="90"/>
      <c r="L712" s="90"/>
    </row>
    <row r="713" spans="1:12">
      <c r="A713" s="65">
        <f t="shared" si="36"/>
        <v>1980</v>
      </c>
      <c r="B713" s="84">
        <v>29189</v>
      </c>
      <c r="C713" s="77">
        <f t="shared" si="37"/>
        <v>1115.8888888888891</v>
      </c>
      <c r="D713" s="78">
        <v>66.400000000000006</v>
      </c>
      <c r="I713" s="90"/>
      <c r="J713" s="90"/>
      <c r="K713" s="90"/>
      <c r="L713" s="90"/>
    </row>
    <row r="714" spans="1:12">
      <c r="A714" s="65">
        <f t="shared" si="36"/>
        <v>1980</v>
      </c>
      <c r="B714" s="84">
        <v>29220</v>
      </c>
      <c r="C714" s="77">
        <f t="shared" si="37"/>
        <v>1523.5591397849466</v>
      </c>
      <c r="D714" s="78">
        <v>93.68</v>
      </c>
      <c r="I714" s="90"/>
      <c r="J714" s="90"/>
      <c r="K714" s="90"/>
      <c r="L714" s="90"/>
    </row>
    <row r="715" spans="1:12">
      <c r="A715" s="65">
        <f t="shared" si="36"/>
        <v>1980</v>
      </c>
      <c r="B715" s="84">
        <v>29251</v>
      </c>
      <c r="C715" s="77">
        <f t="shared" si="37"/>
        <v>19645.586021505376</v>
      </c>
      <c r="D715" s="78">
        <v>1207.96</v>
      </c>
      <c r="I715" s="90"/>
      <c r="J715" s="90"/>
      <c r="K715" s="90"/>
      <c r="L715" s="90"/>
    </row>
    <row r="716" spans="1:12">
      <c r="A716" s="65">
        <f t="shared" si="36"/>
        <v>1980</v>
      </c>
      <c r="B716" s="84">
        <v>29280</v>
      </c>
      <c r="C716" s="77">
        <f t="shared" si="37"/>
        <v>12460.913793103447</v>
      </c>
      <c r="D716" s="78">
        <v>716.76</v>
      </c>
      <c r="I716" s="90"/>
      <c r="J716" s="90"/>
      <c r="K716" s="90"/>
      <c r="L716" s="90"/>
    </row>
    <row r="717" spans="1:12">
      <c r="A717" s="65">
        <f t="shared" si="36"/>
        <v>1980</v>
      </c>
      <c r="B717" s="84">
        <v>29311</v>
      </c>
      <c r="C717" s="77">
        <f t="shared" si="37"/>
        <v>6551.7271505376348</v>
      </c>
      <c r="D717" s="78">
        <v>402.85</v>
      </c>
      <c r="I717" s="90"/>
      <c r="J717" s="90"/>
      <c r="K717" s="90"/>
      <c r="L717" s="90"/>
    </row>
    <row r="718" spans="1:12">
      <c r="A718" s="65">
        <f t="shared" si="36"/>
        <v>1980</v>
      </c>
      <c r="B718" s="84">
        <v>29341</v>
      </c>
      <c r="C718" s="77">
        <f t="shared" si="37"/>
        <v>6841.0375000000004</v>
      </c>
      <c r="D718" s="78">
        <v>407.07</v>
      </c>
      <c r="I718" s="90"/>
      <c r="J718" s="90"/>
      <c r="K718" s="90"/>
      <c r="L718" s="90"/>
    </row>
    <row r="719" spans="1:12">
      <c r="A719" s="65">
        <f t="shared" si="36"/>
        <v>1980</v>
      </c>
      <c r="B719" s="84">
        <v>29372</v>
      </c>
      <c r="C719" s="77">
        <f t="shared" si="37"/>
        <v>7913.9529569892456</v>
      </c>
      <c r="D719" s="78">
        <v>486.61</v>
      </c>
      <c r="I719" s="90"/>
      <c r="J719" s="90"/>
      <c r="K719" s="90"/>
      <c r="L719" s="90"/>
    </row>
    <row r="720" spans="1:12">
      <c r="A720" s="65">
        <f t="shared" si="36"/>
        <v>1980</v>
      </c>
      <c r="B720" s="84">
        <v>29402</v>
      </c>
      <c r="C720" s="77">
        <f t="shared" si="37"/>
        <v>5029.3986111111108</v>
      </c>
      <c r="D720" s="78">
        <v>299.27</v>
      </c>
      <c r="I720" s="90"/>
      <c r="J720" s="90"/>
      <c r="K720" s="90"/>
      <c r="L720" s="90"/>
    </row>
    <row r="721" spans="1:12">
      <c r="A721" s="65">
        <f t="shared" ref="A721:A784" si="38">IF(MONTH(B721)&gt;9,YEAR(B721)+1,YEAR(B721))</f>
        <v>1980</v>
      </c>
      <c r="B721" s="84">
        <v>29433</v>
      </c>
      <c r="C721" s="77">
        <f t="shared" ref="C721:C784" si="39">IF(D721=-901,-901,D721*220*22*9*1000/(24*60*60*DAY(B721)))</f>
        <v>2060.5779569892475</v>
      </c>
      <c r="D721" s="78">
        <v>126.7</v>
      </c>
      <c r="I721" s="90"/>
      <c r="J721" s="90"/>
      <c r="K721" s="90"/>
      <c r="L721" s="90"/>
    </row>
    <row r="722" spans="1:12">
      <c r="A722" s="65">
        <f t="shared" si="38"/>
        <v>1980</v>
      </c>
      <c r="B722" s="84">
        <v>29464</v>
      </c>
      <c r="C722" s="77">
        <f t="shared" si="39"/>
        <v>316.16129032258067</v>
      </c>
      <c r="D722" s="78">
        <v>19.440000000000001</v>
      </c>
      <c r="I722" s="90"/>
      <c r="J722" s="90"/>
      <c r="K722" s="90"/>
      <c r="L722" s="90"/>
    </row>
    <row r="723" spans="1:12">
      <c r="A723" s="65">
        <f t="shared" si="38"/>
        <v>1980</v>
      </c>
      <c r="B723" s="84">
        <v>29494</v>
      </c>
      <c r="C723" s="77">
        <f t="shared" si="39"/>
        <v>220.99305555555554</v>
      </c>
      <c r="D723" s="78">
        <v>13.15</v>
      </c>
      <c r="I723" s="90"/>
      <c r="J723" s="90"/>
      <c r="K723" s="90"/>
      <c r="L723" s="90"/>
    </row>
    <row r="724" spans="1:12">
      <c r="A724" s="65">
        <f t="shared" si="38"/>
        <v>1981</v>
      </c>
      <c r="B724" s="84">
        <v>29525</v>
      </c>
      <c r="C724" s="77">
        <f t="shared" si="39"/>
        <v>312.74596774193549</v>
      </c>
      <c r="D724" s="78">
        <v>19.23</v>
      </c>
      <c r="I724" s="90"/>
      <c r="J724" s="90"/>
      <c r="K724" s="90"/>
      <c r="L724" s="90"/>
    </row>
    <row r="725" spans="1:12">
      <c r="A725" s="65">
        <f t="shared" si="38"/>
        <v>1981</v>
      </c>
      <c r="B725" s="84">
        <v>29555</v>
      </c>
      <c r="C725" s="77">
        <f t="shared" si="39"/>
        <v>307.54166666666669</v>
      </c>
      <c r="D725" s="78">
        <v>18.3</v>
      </c>
      <c r="I725" s="90"/>
      <c r="J725" s="90"/>
      <c r="K725" s="90"/>
      <c r="L725" s="90"/>
    </row>
    <row r="726" spans="1:12">
      <c r="A726" s="65">
        <f t="shared" si="38"/>
        <v>1981</v>
      </c>
      <c r="B726" s="84">
        <v>29586</v>
      </c>
      <c r="C726" s="77">
        <f t="shared" si="39"/>
        <v>687.61827956989248</v>
      </c>
      <c r="D726" s="78">
        <v>42.28</v>
      </c>
      <c r="I726" s="90"/>
      <c r="J726" s="90"/>
      <c r="K726" s="90"/>
      <c r="L726" s="90"/>
    </row>
    <row r="727" spans="1:12">
      <c r="A727" s="65">
        <f t="shared" si="38"/>
        <v>1981</v>
      </c>
      <c r="B727" s="84">
        <v>29617</v>
      </c>
      <c r="C727" s="77">
        <f t="shared" si="39"/>
        <v>1496.236559139785</v>
      </c>
      <c r="D727" s="78">
        <v>92</v>
      </c>
      <c r="I727" s="90"/>
      <c r="J727" s="90"/>
      <c r="K727" s="90"/>
      <c r="L727" s="90"/>
    </row>
    <row r="728" spans="1:12">
      <c r="A728" s="65">
        <f t="shared" si="38"/>
        <v>1981</v>
      </c>
      <c r="B728" s="84">
        <v>29645</v>
      </c>
      <c r="C728" s="77">
        <f t="shared" si="39"/>
        <v>2452.5907738095243</v>
      </c>
      <c r="D728" s="78">
        <v>136.21</v>
      </c>
      <c r="I728" s="90"/>
      <c r="J728" s="90"/>
      <c r="K728" s="90"/>
      <c r="L728" s="90"/>
    </row>
    <row r="729" spans="1:12">
      <c r="A729" s="65">
        <f t="shared" si="38"/>
        <v>1981</v>
      </c>
      <c r="B729" s="84">
        <v>29676</v>
      </c>
      <c r="C729" s="77">
        <f t="shared" si="39"/>
        <v>4354.2110215053763</v>
      </c>
      <c r="D729" s="78">
        <v>267.73</v>
      </c>
      <c r="I729" s="90"/>
      <c r="J729" s="90"/>
      <c r="K729" s="90"/>
      <c r="L729" s="90"/>
    </row>
    <row r="730" spans="1:12">
      <c r="A730" s="65">
        <f t="shared" si="38"/>
        <v>1981</v>
      </c>
      <c r="B730" s="84">
        <v>29706</v>
      </c>
      <c r="C730" s="77">
        <f t="shared" si="39"/>
        <v>4906.3819444444443</v>
      </c>
      <c r="D730" s="78">
        <v>291.95</v>
      </c>
      <c r="I730" s="90"/>
      <c r="J730" s="90"/>
      <c r="K730" s="90"/>
      <c r="L730" s="90"/>
    </row>
    <row r="731" spans="1:12">
      <c r="A731" s="65">
        <f t="shared" si="38"/>
        <v>1981</v>
      </c>
      <c r="B731" s="84">
        <v>29737</v>
      </c>
      <c r="C731" s="77">
        <f t="shared" si="39"/>
        <v>3506.5604838709683</v>
      </c>
      <c r="D731" s="78">
        <v>215.61</v>
      </c>
      <c r="I731" s="90"/>
      <c r="J731" s="90"/>
      <c r="K731" s="90"/>
      <c r="L731" s="90"/>
    </row>
    <row r="732" spans="1:12">
      <c r="A732" s="65">
        <f t="shared" si="38"/>
        <v>1981</v>
      </c>
      <c r="B732" s="84">
        <v>29767</v>
      </c>
      <c r="C732" s="77">
        <f t="shared" si="39"/>
        <v>749.52777777777783</v>
      </c>
      <c r="D732" s="78">
        <v>44.6</v>
      </c>
      <c r="I732" s="90"/>
      <c r="J732" s="90"/>
      <c r="K732" s="90"/>
      <c r="L732" s="90"/>
    </row>
    <row r="733" spans="1:12">
      <c r="A733" s="65">
        <f t="shared" si="38"/>
        <v>1981</v>
      </c>
      <c r="B733" s="84">
        <v>29798</v>
      </c>
      <c r="C733" s="77">
        <f t="shared" si="39"/>
        <v>0</v>
      </c>
      <c r="D733" s="78">
        <v>0</v>
      </c>
      <c r="I733" s="90"/>
      <c r="J733" s="90"/>
      <c r="K733" s="90"/>
      <c r="L733" s="90"/>
    </row>
    <row r="734" spans="1:12">
      <c r="A734" s="65">
        <f t="shared" si="38"/>
        <v>1981</v>
      </c>
      <c r="B734" s="84">
        <v>29829</v>
      </c>
      <c r="C734" s="77">
        <f t="shared" si="39"/>
        <v>0</v>
      </c>
      <c r="D734" s="78">
        <v>0</v>
      </c>
      <c r="I734" s="90"/>
      <c r="J734" s="90"/>
      <c r="K734" s="90"/>
      <c r="L734" s="90"/>
    </row>
    <row r="735" spans="1:12">
      <c r="A735" s="65">
        <f t="shared" si="38"/>
        <v>1981</v>
      </c>
      <c r="B735" s="84">
        <v>29859</v>
      </c>
      <c r="C735" s="77">
        <f t="shared" si="39"/>
        <v>1.3444444444444446</v>
      </c>
      <c r="D735" s="78">
        <v>0.08</v>
      </c>
      <c r="I735" s="90"/>
      <c r="J735" s="90"/>
      <c r="K735" s="90"/>
      <c r="L735" s="90"/>
    </row>
    <row r="736" spans="1:12">
      <c r="A736" s="65">
        <f t="shared" si="38"/>
        <v>1982</v>
      </c>
      <c r="B736" s="84">
        <v>29890</v>
      </c>
      <c r="C736" s="77">
        <f t="shared" si="39"/>
        <v>687.45564516129048</v>
      </c>
      <c r="D736" s="78">
        <v>42.27</v>
      </c>
      <c r="I736" s="90"/>
      <c r="J736" s="90"/>
      <c r="K736" s="90"/>
      <c r="L736" s="90"/>
    </row>
    <row r="737" spans="1:12">
      <c r="A737" s="65">
        <f t="shared" si="38"/>
        <v>1982</v>
      </c>
      <c r="B737" s="84">
        <v>29920</v>
      </c>
      <c r="C737" s="77">
        <f t="shared" si="39"/>
        <v>8930.3041666666686</v>
      </c>
      <c r="D737" s="78">
        <v>531.39</v>
      </c>
      <c r="I737" s="90"/>
      <c r="J737" s="90"/>
      <c r="K737" s="90"/>
      <c r="L737" s="90"/>
    </row>
    <row r="738" spans="1:12">
      <c r="A738" s="65">
        <f t="shared" si="38"/>
        <v>1982</v>
      </c>
      <c r="B738" s="84">
        <v>29951</v>
      </c>
      <c r="C738" s="77">
        <f t="shared" si="39"/>
        <v>13633.479838709678</v>
      </c>
      <c r="D738" s="78">
        <v>838.29</v>
      </c>
      <c r="I738" s="90"/>
      <c r="J738" s="90"/>
      <c r="K738" s="90"/>
      <c r="L738" s="90"/>
    </row>
    <row r="739" spans="1:12">
      <c r="A739" s="65">
        <f t="shared" si="38"/>
        <v>1982</v>
      </c>
      <c r="B739" s="84">
        <v>29982</v>
      </c>
      <c r="C739" s="77">
        <f t="shared" si="39"/>
        <v>8611.3293010752695</v>
      </c>
      <c r="D739" s="78">
        <v>529.49</v>
      </c>
      <c r="I739" s="90"/>
      <c r="J739" s="90"/>
      <c r="K739" s="90"/>
      <c r="L739" s="90"/>
    </row>
    <row r="740" spans="1:12">
      <c r="A740" s="65">
        <f t="shared" si="38"/>
        <v>1982</v>
      </c>
      <c r="B740" s="84">
        <v>30010</v>
      </c>
      <c r="C740" s="77">
        <f t="shared" si="39"/>
        <v>16147.197916666664</v>
      </c>
      <c r="D740" s="78">
        <v>896.77</v>
      </c>
      <c r="I740" s="90"/>
      <c r="J740" s="90"/>
      <c r="K740" s="90"/>
      <c r="L740" s="90"/>
    </row>
    <row r="741" spans="1:12">
      <c r="A741" s="65">
        <f t="shared" si="38"/>
        <v>1982</v>
      </c>
      <c r="B741" s="84">
        <v>30041</v>
      </c>
      <c r="C741" s="77">
        <f t="shared" si="39"/>
        <v>11186.157258064513</v>
      </c>
      <c r="D741" s="78">
        <v>687.81</v>
      </c>
      <c r="I741" s="90"/>
      <c r="J741" s="90"/>
      <c r="K741" s="90"/>
      <c r="L741" s="90"/>
    </row>
    <row r="742" spans="1:12">
      <c r="A742" s="65">
        <f t="shared" si="38"/>
        <v>1982</v>
      </c>
      <c r="B742" s="84">
        <v>30071</v>
      </c>
      <c r="C742" s="77">
        <f t="shared" si="39"/>
        <v>18998.512500000001</v>
      </c>
      <c r="D742" s="78">
        <v>1130.49</v>
      </c>
      <c r="I742" s="90"/>
      <c r="J742" s="90"/>
      <c r="K742" s="90"/>
      <c r="L742" s="90"/>
    </row>
    <row r="743" spans="1:12">
      <c r="A743" s="65">
        <f t="shared" si="38"/>
        <v>1982</v>
      </c>
      <c r="B743" s="84">
        <v>30102</v>
      </c>
      <c r="C743" s="77">
        <f t="shared" si="39"/>
        <v>13692.190860215054</v>
      </c>
      <c r="D743" s="78">
        <v>841.9</v>
      </c>
      <c r="I743" s="90"/>
      <c r="J743" s="90"/>
      <c r="K743" s="90"/>
      <c r="L743" s="90"/>
    </row>
    <row r="744" spans="1:12">
      <c r="A744" s="65">
        <f t="shared" si="38"/>
        <v>1982</v>
      </c>
      <c r="B744" s="84">
        <v>30132</v>
      </c>
      <c r="C744" s="77">
        <f t="shared" si="39"/>
        <v>6509.4638888888885</v>
      </c>
      <c r="D744" s="78">
        <v>387.34</v>
      </c>
      <c r="I744" s="90"/>
      <c r="J744" s="90"/>
      <c r="K744" s="90"/>
      <c r="L744" s="90"/>
    </row>
    <row r="745" spans="1:12">
      <c r="A745" s="65">
        <f t="shared" si="38"/>
        <v>1982</v>
      </c>
      <c r="B745" s="84">
        <v>30163</v>
      </c>
      <c r="C745" s="77">
        <f t="shared" si="39"/>
        <v>2210.2016129032259</v>
      </c>
      <c r="D745" s="78">
        <v>135.9</v>
      </c>
      <c r="I745" s="90"/>
      <c r="J745" s="90"/>
      <c r="K745" s="90"/>
      <c r="L745" s="90"/>
    </row>
    <row r="746" spans="1:12">
      <c r="A746" s="65">
        <f t="shared" si="38"/>
        <v>1982</v>
      </c>
      <c r="B746" s="84">
        <v>30194</v>
      </c>
      <c r="C746" s="77">
        <f t="shared" si="39"/>
        <v>668.42741935483866</v>
      </c>
      <c r="D746" s="78">
        <v>41.1</v>
      </c>
      <c r="I746" s="90"/>
      <c r="J746" s="90"/>
      <c r="K746" s="90"/>
      <c r="L746" s="90"/>
    </row>
    <row r="747" spans="1:12">
      <c r="A747" s="65">
        <f t="shared" si="38"/>
        <v>1982</v>
      </c>
      <c r="B747" s="84">
        <v>30224</v>
      </c>
      <c r="C747" s="77">
        <f t="shared" si="39"/>
        <v>1027.4916666666666</v>
      </c>
      <c r="D747" s="78">
        <v>61.14</v>
      </c>
      <c r="I747" s="90"/>
      <c r="J747" s="90"/>
      <c r="K747" s="90"/>
      <c r="L747" s="90"/>
    </row>
    <row r="748" spans="1:12">
      <c r="A748" s="65">
        <f t="shared" si="38"/>
        <v>1983</v>
      </c>
      <c r="B748" s="84">
        <v>30255</v>
      </c>
      <c r="C748" s="77">
        <f t="shared" si="39"/>
        <v>2746.4072580645161</v>
      </c>
      <c r="D748" s="78">
        <v>168.87</v>
      </c>
      <c r="I748" s="90"/>
      <c r="J748" s="90"/>
      <c r="K748" s="90"/>
      <c r="L748" s="90"/>
    </row>
    <row r="749" spans="1:12">
      <c r="A749" s="65">
        <f t="shared" si="38"/>
        <v>1983</v>
      </c>
      <c r="B749" s="84">
        <v>30285</v>
      </c>
      <c r="C749" s="77">
        <f t="shared" si="39"/>
        <v>4670.2638888888878</v>
      </c>
      <c r="D749" s="78">
        <v>277.89999999999998</v>
      </c>
      <c r="I749" s="90"/>
      <c r="J749" s="90"/>
      <c r="K749" s="90"/>
      <c r="L749" s="90"/>
    </row>
    <row r="750" spans="1:12">
      <c r="A750" s="65">
        <f t="shared" si="38"/>
        <v>1983</v>
      </c>
      <c r="B750" s="84">
        <v>30316</v>
      </c>
      <c r="C750" s="77">
        <f t="shared" si="39"/>
        <v>9191.1209677419374</v>
      </c>
      <c r="D750" s="78">
        <v>565.14</v>
      </c>
      <c r="I750" s="90"/>
      <c r="J750" s="90"/>
      <c r="K750" s="90"/>
      <c r="L750" s="90"/>
    </row>
    <row r="751" spans="1:12">
      <c r="A751" s="65">
        <f t="shared" si="38"/>
        <v>1983</v>
      </c>
      <c r="B751" s="84">
        <v>30347</v>
      </c>
      <c r="C751" s="77">
        <f t="shared" si="39"/>
        <v>7386.2043010752686</v>
      </c>
      <c r="D751" s="78">
        <v>454.16</v>
      </c>
      <c r="I751" s="90"/>
      <c r="J751" s="90"/>
      <c r="K751" s="90"/>
      <c r="L751" s="90"/>
    </row>
    <row r="752" spans="1:12">
      <c r="A752" s="65">
        <f t="shared" si="38"/>
        <v>1983</v>
      </c>
      <c r="B752" s="84">
        <v>30375</v>
      </c>
      <c r="C752" s="77">
        <f t="shared" si="39"/>
        <v>12526.921130952382</v>
      </c>
      <c r="D752" s="78">
        <v>695.71</v>
      </c>
      <c r="I752" s="90"/>
      <c r="J752" s="90"/>
      <c r="K752" s="90"/>
      <c r="L752" s="90"/>
    </row>
    <row r="753" spans="1:12">
      <c r="A753" s="65">
        <f t="shared" si="38"/>
        <v>1983</v>
      </c>
      <c r="B753" s="84">
        <v>30406</v>
      </c>
      <c r="C753" s="77">
        <f t="shared" si="39"/>
        <v>18982.850806451614</v>
      </c>
      <c r="D753" s="78">
        <v>1167.21</v>
      </c>
      <c r="I753" s="90"/>
      <c r="J753" s="90"/>
      <c r="K753" s="90"/>
      <c r="L753" s="90"/>
    </row>
    <row r="754" spans="1:12">
      <c r="A754" s="65">
        <f t="shared" si="38"/>
        <v>1983</v>
      </c>
      <c r="B754" s="84">
        <v>30436</v>
      </c>
      <c r="C754" s="77">
        <f t="shared" si="39"/>
        <v>10172.066666666668</v>
      </c>
      <c r="D754" s="78">
        <v>605.28</v>
      </c>
      <c r="I754" s="90"/>
      <c r="J754" s="90"/>
      <c r="K754" s="90"/>
      <c r="L754" s="90"/>
    </row>
    <row r="755" spans="1:12">
      <c r="A755" s="65">
        <f t="shared" si="38"/>
        <v>1983</v>
      </c>
      <c r="B755" s="84">
        <v>30467</v>
      </c>
      <c r="C755" s="77">
        <f t="shared" si="39"/>
        <v>15982.408602150535</v>
      </c>
      <c r="D755" s="78">
        <v>982.72</v>
      </c>
      <c r="I755" s="90"/>
      <c r="J755" s="90"/>
      <c r="K755" s="90"/>
      <c r="L755" s="90"/>
    </row>
    <row r="756" spans="1:12">
      <c r="A756" s="65">
        <f t="shared" si="38"/>
        <v>1983</v>
      </c>
      <c r="B756" s="84">
        <v>30497</v>
      </c>
      <c r="C756" s="77">
        <f t="shared" si="39"/>
        <v>15834.362499999999</v>
      </c>
      <c r="D756" s="78">
        <v>942.21</v>
      </c>
      <c r="I756" s="90"/>
      <c r="J756" s="90"/>
      <c r="K756" s="90"/>
      <c r="L756" s="90"/>
    </row>
    <row r="757" spans="1:12">
      <c r="A757" s="65">
        <f t="shared" si="38"/>
        <v>1983</v>
      </c>
      <c r="B757" s="84">
        <v>30528</v>
      </c>
      <c r="C757" s="77">
        <f t="shared" si="39"/>
        <v>6213.447580645161</v>
      </c>
      <c r="D757" s="78">
        <v>382.05</v>
      </c>
      <c r="I757" s="90"/>
      <c r="J757" s="90"/>
      <c r="K757" s="90"/>
      <c r="L757" s="90"/>
    </row>
    <row r="758" spans="1:12">
      <c r="A758" s="65">
        <f t="shared" si="38"/>
        <v>1983</v>
      </c>
      <c r="B758" s="84">
        <v>30559</v>
      </c>
      <c r="C758" s="77">
        <f t="shared" si="39"/>
        <v>1462.5712365591401</v>
      </c>
      <c r="D758" s="78">
        <v>89.93</v>
      </c>
      <c r="I758" s="90"/>
      <c r="J758" s="90"/>
      <c r="K758" s="90"/>
      <c r="L758" s="90"/>
    </row>
    <row r="759" spans="1:12">
      <c r="A759" s="65">
        <f t="shared" si="38"/>
        <v>1983</v>
      </c>
      <c r="B759" s="84">
        <v>30589</v>
      </c>
      <c r="C759" s="77">
        <f t="shared" si="39"/>
        <v>850.12583333333339</v>
      </c>
      <c r="D759" s="78">
        <v>50.585999999999999</v>
      </c>
      <c r="I759" s="90"/>
      <c r="J759" s="90"/>
      <c r="K759" s="90"/>
      <c r="L759" s="90"/>
    </row>
    <row r="760" spans="1:12">
      <c r="A760" s="65">
        <f t="shared" si="38"/>
        <v>1984</v>
      </c>
      <c r="B760" s="84">
        <v>30620</v>
      </c>
      <c r="C760" s="77">
        <f t="shared" si="39"/>
        <v>789.75268817204301</v>
      </c>
      <c r="D760" s="78">
        <v>48.56</v>
      </c>
      <c r="I760" s="90"/>
      <c r="J760" s="90"/>
      <c r="K760" s="90"/>
      <c r="L760" s="90"/>
    </row>
    <row r="761" spans="1:12">
      <c r="A761" s="65">
        <f t="shared" si="38"/>
        <v>1984</v>
      </c>
      <c r="B761" s="84">
        <v>30650</v>
      </c>
      <c r="C761" s="77">
        <f t="shared" si="39"/>
        <v>12126.720833333336</v>
      </c>
      <c r="D761" s="78">
        <v>721.59</v>
      </c>
      <c r="I761" s="90"/>
      <c r="J761" s="90"/>
      <c r="K761" s="90"/>
      <c r="L761" s="90"/>
    </row>
    <row r="762" spans="1:12">
      <c r="A762" s="65">
        <f t="shared" si="38"/>
        <v>1984</v>
      </c>
      <c r="B762" s="84">
        <v>30681</v>
      </c>
      <c r="C762" s="77">
        <f t="shared" si="39"/>
        <v>15398.388440860212</v>
      </c>
      <c r="D762" s="78">
        <v>946.81</v>
      </c>
      <c r="I762" s="90"/>
      <c r="J762" s="90"/>
      <c r="K762" s="90"/>
      <c r="L762" s="90"/>
    </row>
    <row r="763" spans="1:12">
      <c r="A763" s="65">
        <f t="shared" si="38"/>
        <v>1984</v>
      </c>
      <c r="B763" s="84">
        <v>30712</v>
      </c>
      <c r="C763" s="77">
        <f t="shared" si="39"/>
        <v>6170.6747311827967</v>
      </c>
      <c r="D763" s="78">
        <v>379.42</v>
      </c>
      <c r="I763" s="90"/>
      <c r="J763" s="90"/>
      <c r="K763" s="90"/>
      <c r="L763" s="90"/>
    </row>
    <row r="764" spans="1:12">
      <c r="A764" s="65">
        <f t="shared" si="38"/>
        <v>1984</v>
      </c>
      <c r="B764" s="84">
        <v>30741</v>
      </c>
      <c r="C764" s="77">
        <f t="shared" si="39"/>
        <v>4998.3778735632186</v>
      </c>
      <c r="D764" s="78">
        <v>287.51</v>
      </c>
      <c r="I764" s="90"/>
      <c r="J764" s="90"/>
      <c r="K764" s="90"/>
      <c r="L764" s="90"/>
    </row>
    <row r="765" spans="1:12">
      <c r="A765" s="65">
        <f t="shared" si="38"/>
        <v>1984</v>
      </c>
      <c r="B765" s="84">
        <v>30772</v>
      </c>
      <c r="C765" s="77">
        <f t="shared" si="39"/>
        <v>6177.6680107526881</v>
      </c>
      <c r="D765" s="78">
        <v>379.85</v>
      </c>
      <c r="I765" s="90"/>
      <c r="J765" s="90"/>
      <c r="K765" s="90"/>
      <c r="L765" s="90"/>
    </row>
    <row r="766" spans="1:12">
      <c r="A766" s="65">
        <f t="shared" si="38"/>
        <v>1984</v>
      </c>
      <c r="B766" s="84">
        <v>30802</v>
      </c>
      <c r="C766" s="77">
        <f t="shared" si="39"/>
        <v>5357.4430555555555</v>
      </c>
      <c r="D766" s="78">
        <v>318.79000000000002</v>
      </c>
      <c r="I766" s="90"/>
      <c r="J766" s="90"/>
      <c r="K766" s="90"/>
      <c r="L766" s="90"/>
    </row>
    <row r="767" spans="1:12">
      <c r="A767" s="65">
        <f t="shared" si="38"/>
        <v>1984</v>
      </c>
      <c r="B767" s="84">
        <v>30833</v>
      </c>
      <c r="C767" s="77">
        <f t="shared" si="39"/>
        <v>8013.8104838709678</v>
      </c>
      <c r="D767" s="78">
        <v>492.75</v>
      </c>
      <c r="I767" s="90"/>
      <c r="J767" s="90"/>
      <c r="K767" s="90"/>
      <c r="L767" s="90"/>
    </row>
    <row r="768" spans="1:12">
      <c r="A768" s="65">
        <f t="shared" si="38"/>
        <v>1984</v>
      </c>
      <c r="B768" s="84">
        <v>30863</v>
      </c>
      <c r="C768" s="77">
        <f t="shared" si="39"/>
        <v>3987.286111111111</v>
      </c>
      <c r="D768" s="78">
        <v>237.26</v>
      </c>
      <c r="I768" s="90"/>
      <c r="J768" s="90"/>
      <c r="K768" s="90"/>
      <c r="L768" s="90"/>
    </row>
    <row r="769" spans="1:12">
      <c r="A769" s="65">
        <f t="shared" si="38"/>
        <v>1984</v>
      </c>
      <c r="B769" s="84">
        <v>30894</v>
      </c>
      <c r="C769" s="77">
        <f t="shared" si="39"/>
        <v>809.75672043010752</v>
      </c>
      <c r="D769" s="78">
        <v>49.79</v>
      </c>
      <c r="I769" s="90"/>
      <c r="J769" s="90"/>
      <c r="K769" s="90"/>
      <c r="L769" s="90"/>
    </row>
    <row r="770" spans="1:12">
      <c r="A770" s="65">
        <f t="shared" si="38"/>
        <v>1984</v>
      </c>
      <c r="B770" s="84">
        <v>30925</v>
      </c>
      <c r="C770" s="77">
        <f t="shared" si="39"/>
        <v>353.24193548387098</v>
      </c>
      <c r="D770" s="78">
        <v>21.72</v>
      </c>
      <c r="I770" s="90"/>
      <c r="J770" s="90"/>
      <c r="K770" s="90"/>
      <c r="L770" s="90"/>
    </row>
    <row r="771" spans="1:12">
      <c r="A771" s="65">
        <f t="shared" si="38"/>
        <v>1984</v>
      </c>
      <c r="B771" s="84">
        <v>30955</v>
      </c>
      <c r="C771" s="77">
        <f t="shared" si="39"/>
        <v>287.20694444444445</v>
      </c>
      <c r="D771" s="78">
        <v>17.09</v>
      </c>
      <c r="I771" s="90"/>
      <c r="J771" s="90"/>
      <c r="K771" s="90"/>
      <c r="L771" s="90"/>
    </row>
    <row r="772" spans="1:12">
      <c r="A772" s="65">
        <f t="shared" si="38"/>
        <v>1985</v>
      </c>
      <c r="B772" s="84">
        <v>30986</v>
      </c>
      <c r="C772" s="77">
        <f t="shared" si="39"/>
        <v>580.11693548387109</v>
      </c>
      <c r="D772" s="78">
        <v>35.67</v>
      </c>
      <c r="I772" s="90"/>
      <c r="J772" s="90"/>
      <c r="K772" s="90"/>
      <c r="L772" s="90"/>
    </row>
    <row r="773" spans="1:12">
      <c r="A773" s="65">
        <f t="shared" si="38"/>
        <v>1985</v>
      </c>
      <c r="B773" s="84">
        <v>31016</v>
      </c>
      <c r="C773" s="77">
        <f t="shared" si="39"/>
        <v>3159.9486111111109</v>
      </c>
      <c r="D773" s="78">
        <v>188.03</v>
      </c>
      <c r="I773" s="90"/>
      <c r="J773" s="90"/>
      <c r="K773" s="90"/>
      <c r="L773" s="90"/>
    </row>
    <row r="774" spans="1:12">
      <c r="A774" s="65">
        <f t="shared" si="38"/>
        <v>1985</v>
      </c>
      <c r="B774" s="84">
        <v>31047</v>
      </c>
      <c r="C774" s="77">
        <f t="shared" si="39"/>
        <v>1653.1787634408602</v>
      </c>
      <c r="D774" s="78">
        <v>101.65</v>
      </c>
      <c r="I774" s="90"/>
      <c r="J774" s="90"/>
      <c r="K774" s="90"/>
      <c r="L774" s="90"/>
    </row>
    <row r="775" spans="1:12">
      <c r="A775" s="65">
        <f t="shared" si="38"/>
        <v>1985</v>
      </c>
      <c r="B775" s="84">
        <v>31078</v>
      </c>
      <c r="C775" s="77">
        <f t="shared" si="39"/>
        <v>1131.2849462365591</v>
      </c>
      <c r="D775" s="78">
        <v>69.56</v>
      </c>
      <c r="I775" s="90"/>
      <c r="J775" s="90"/>
      <c r="K775" s="90"/>
      <c r="L775" s="90"/>
    </row>
    <row r="776" spans="1:12">
      <c r="A776" s="65">
        <f t="shared" si="38"/>
        <v>1985</v>
      </c>
      <c r="B776" s="84">
        <v>31106</v>
      </c>
      <c r="C776" s="77">
        <f t="shared" si="39"/>
        <v>2532.5372023809523</v>
      </c>
      <c r="D776" s="78">
        <v>140.65</v>
      </c>
      <c r="I776" s="90"/>
      <c r="J776" s="90"/>
      <c r="K776" s="90"/>
      <c r="L776" s="90"/>
    </row>
    <row r="777" spans="1:12">
      <c r="A777" s="65">
        <f t="shared" si="38"/>
        <v>1985</v>
      </c>
      <c r="B777" s="84">
        <v>31137</v>
      </c>
      <c r="C777" s="77">
        <f t="shared" si="39"/>
        <v>3251.5497311827949</v>
      </c>
      <c r="D777" s="78">
        <v>199.93</v>
      </c>
      <c r="I777" s="90"/>
      <c r="J777" s="90"/>
      <c r="K777" s="90"/>
      <c r="L777" s="90"/>
    </row>
    <row r="778" spans="1:12">
      <c r="A778" s="65">
        <f t="shared" si="38"/>
        <v>1985</v>
      </c>
      <c r="B778" s="84">
        <v>31167</v>
      </c>
      <c r="C778" s="77">
        <f t="shared" si="39"/>
        <v>7303.022222222221</v>
      </c>
      <c r="D778" s="78">
        <v>434.56</v>
      </c>
      <c r="I778" s="90"/>
      <c r="J778" s="90"/>
      <c r="K778" s="90"/>
      <c r="L778" s="90"/>
    </row>
    <row r="779" spans="1:12">
      <c r="A779" s="65">
        <f t="shared" si="38"/>
        <v>1985</v>
      </c>
      <c r="B779" s="84">
        <v>31198</v>
      </c>
      <c r="C779" s="77">
        <f t="shared" si="39"/>
        <v>4600.2768817204305</v>
      </c>
      <c r="D779" s="78">
        <v>282.86</v>
      </c>
      <c r="I779" s="90"/>
      <c r="J779" s="90"/>
      <c r="K779" s="90"/>
      <c r="L779" s="90"/>
    </row>
    <row r="780" spans="1:12">
      <c r="A780" s="65">
        <f t="shared" si="38"/>
        <v>1985</v>
      </c>
      <c r="B780" s="84">
        <v>31228</v>
      </c>
      <c r="C780" s="77">
        <f t="shared" si="39"/>
        <v>1319.7402777777777</v>
      </c>
      <c r="D780" s="78">
        <v>78.53</v>
      </c>
      <c r="I780" s="90"/>
      <c r="J780" s="90"/>
      <c r="K780" s="90"/>
      <c r="L780" s="90"/>
    </row>
    <row r="781" spans="1:12">
      <c r="A781" s="65">
        <f t="shared" si="38"/>
        <v>1985</v>
      </c>
      <c r="B781" s="84">
        <v>31259</v>
      </c>
      <c r="C781" s="77">
        <f t="shared" si="39"/>
        <v>221.67069892473117</v>
      </c>
      <c r="D781" s="78">
        <v>13.63</v>
      </c>
      <c r="I781" s="90"/>
      <c r="J781" s="90"/>
      <c r="K781" s="90"/>
      <c r="L781" s="90"/>
    </row>
    <row r="782" spans="1:12">
      <c r="A782" s="65">
        <f t="shared" si="38"/>
        <v>1985</v>
      </c>
      <c r="B782" s="84">
        <v>31290</v>
      </c>
      <c r="C782" s="77">
        <f t="shared" si="39"/>
        <v>78.877688172043008</v>
      </c>
      <c r="D782" s="78">
        <v>4.8499999999999996</v>
      </c>
      <c r="I782" s="90"/>
      <c r="J782" s="90"/>
      <c r="K782" s="90"/>
      <c r="L782" s="90"/>
    </row>
    <row r="783" spans="1:12">
      <c r="A783" s="65">
        <f t="shared" si="38"/>
        <v>1985</v>
      </c>
      <c r="B783" s="84">
        <v>31320</v>
      </c>
      <c r="C783" s="77">
        <f t="shared" si="39"/>
        <v>408.5430555555555</v>
      </c>
      <c r="D783" s="78">
        <v>24.31</v>
      </c>
      <c r="I783" s="90"/>
      <c r="J783" s="90"/>
      <c r="K783" s="90"/>
      <c r="L783" s="90"/>
    </row>
    <row r="784" spans="1:12">
      <c r="A784" s="65">
        <f t="shared" si="38"/>
        <v>1986</v>
      </c>
      <c r="B784" s="84">
        <v>31351</v>
      </c>
      <c r="C784" s="77">
        <f t="shared" si="39"/>
        <v>340.78413978494626</v>
      </c>
      <c r="D784" s="78">
        <v>20.954000000000001</v>
      </c>
      <c r="I784" s="90"/>
      <c r="J784" s="90"/>
      <c r="K784" s="90"/>
      <c r="L784" s="90"/>
    </row>
    <row r="785" spans="1:12">
      <c r="A785" s="65">
        <f t="shared" ref="A785:A848" si="40">IF(MONTH(B785)&gt;9,YEAR(B785)+1,YEAR(B785))</f>
        <v>1986</v>
      </c>
      <c r="B785" s="84">
        <v>31381</v>
      </c>
      <c r="C785" s="77">
        <f t="shared" ref="C785:C848" si="41">IF(D785=-901,-901,D785*220*22*9*1000/(24*60*60*DAY(B785)))</f>
        <v>1166.0870833333331</v>
      </c>
      <c r="D785" s="78">
        <v>69.387</v>
      </c>
      <c r="I785" s="90"/>
      <c r="J785" s="90"/>
      <c r="K785" s="90"/>
      <c r="L785" s="90"/>
    </row>
    <row r="786" spans="1:12">
      <c r="A786" s="65">
        <f t="shared" si="40"/>
        <v>1986</v>
      </c>
      <c r="B786" s="84">
        <v>31412</v>
      </c>
      <c r="C786" s="77">
        <f t="shared" si="41"/>
        <v>2503.3176075268816</v>
      </c>
      <c r="D786" s="78">
        <v>153.923</v>
      </c>
      <c r="I786" s="90"/>
      <c r="J786" s="90"/>
      <c r="K786" s="90"/>
      <c r="L786" s="90"/>
    </row>
    <row r="787" spans="1:12">
      <c r="A787" s="65">
        <f t="shared" si="40"/>
        <v>1986</v>
      </c>
      <c r="B787" s="84">
        <v>31443</v>
      </c>
      <c r="C787" s="77">
        <f t="shared" si="41"/>
        <v>5819.1567204301064</v>
      </c>
      <c r="D787" s="78">
        <v>357.80599999999998</v>
      </c>
      <c r="I787" s="90"/>
      <c r="J787" s="90"/>
      <c r="K787" s="90"/>
      <c r="L787" s="90"/>
    </row>
    <row r="788" spans="1:12">
      <c r="A788" s="65">
        <f t="shared" si="40"/>
        <v>1986</v>
      </c>
      <c r="B788" s="84">
        <v>31471</v>
      </c>
      <c r="C788" s="77">
        <f t="shared" si="41"/>
        <v>33603.050446428562</v>
      </c>
      <c r="D788" s="78">
        <v>1866.2190000000001</v>
      </c>
      <c r="I788" s="90"/>
      <c r="J788" s="90"/>
      <c r="K788" s="90"/>
      <c r="L788" s="90"/>
    </row>
    <row r="789" spans="1:12">
      <c r="A789" s="65">
        <f t="shared" si="40"/>
        <v>1986</v>
      </c>
      <c r="B789" s="84">
        <v>31502</v>
      </c>
      <c r="C789" s="77">
        <f t="shared" si="41"/>
        <v>15724.080107526885</v>
      </c>
      <c r="D789" s="78">
        <v>966.83600000000001</v>
      </c>
      <c r="I789" s="90"/>
      <c r="J789" s="90"/>
      <c r="K789" s="90"/>
      <c r="L789" s="90"/>
    </row>
    <row r="790" spans="1:12">
      <c r="A790" s="65">
        <f t="shared" si="40"/>
        <v>1986</v>
      </c>
      <c r="B790" s="84">
        <v>31532</v>
      </c>
      <c r="C790" s="77">
        <f t="shared" si="41"/>
        <v>6748.9094444444445</v>
      </c>
      <c r="D790" s="78">
        <v>401.58800000000002</v>
      </c>
      <c r="I790" s="90"/>
      <c r="J790" s="90"/>
      <c r="K790" s="90"/>
      <c r="L790" s="90"/>
    </row>
    <row r="791" spans="1:12">
      <c r="A791" s="65">
        <f t="shared" si="40"/>
        <v>1986</v>
      </c>
      <c r="B791" s="84">
        <v>31563</v>
      </c>
      <c r="C791" s="77">
        <f t="shared" si="41"/>
        <v>6816.3983870967731</v>
      </c>
      <c r="D791" s="78">
        <v>419.12400000000002</v>
      </c>
      <c r="I791" s="90"/>
      <c r="J791" s="90"/>
      <c r="K791" s="90"/>
      <c r="L791" s="90"/>
    </row>
    <row r="792" spans="1:12">
      <c r="A792" s="65">
        <f t="shared" si="40"/>
        <v>1986</v>
      </c>
      <c r="B792" s="84">
        <v>31593</v>
      </c>
      <c r="C792" s="77">
        <f t="shared" si="41"/>
        <v>5203.5881944444445</v>
      </c>
      <c r="D792" s="78">
        <v>309.63499999999999</v>
      </c>
      <c r="I792" s="90"/>
      <c r="J792" s="90"/>
      <c r="K792" s="90"/>
      <c r="L792" s="90"/>
    </row>
    <row r="793" spans="1:12">
      <c r="A793" s="65">
        <f t="shared" si="40"/>
        <v>1986</v>
      </c>
      <c r="B793" s="84">
        <v>31624</v>
      </c>
      <c r="C793" s="77">
        <f t="shared" si="41"/>
        <v>823.17405913978507</v>
      </c>
      <c r="D793" s="78">
        <v>50.615000000000002</v>
      </c>
      <c r="I793" s="90"/>
      <c r="J793" s="90"/>
      <c r="K793" s="90"/>
      <c r="L793" s="90"/>
    </row>
    <row r="794" spans="1:12">
      <c r="A794" s="65">
        <f t="shared" si="40"/>
        <v>1986</v>
      </c>
      <c r="B794" s="84">
        <v>31655</v>
      </c>
      <c r="C794" s="77">
        <f t="shared" si="41"/>
        <v>409.10685483870969</v>
      </c>
      <c r="D794" s="78">
        <v>25.155000000000001</v>
      </c>
      <c r="I794" s="90"/>
      <c r="J794" s="90"/>
      <c r="K794" s="90"/>
      <c r="L794" s="90"/>
    </row>
    <row r="795" spans="1:12">
      <c r="A795" s="65">
        <f t="shared" si="40"/>
        <v>1986</v>
      </c>
      <c r="B795" s="84">
        <v>31685</v>
      </c>
      <c r="C795" s="77">
        <f t="shared" si="41"/>
        <v>202.3725</v>
      </c>
      <c r="D795" s="78">
        <v>12.042</v>
      </c>
      <c r="I795" s="90"/>
      <c r="J795" s="90"/>
      <c r="K795" s="90"/>
      <c r="L795" s="90"/>
    </row>
    <row r="796" spans="1:12">
      <c r="A796" s="65">
        <f t="shared" si="40"/>
        <v>1987</v>
      </c>
      <c r="B796" s="84">
        <v>31716</v>
      </c>
      <c r="C796" s="77">
        <f t="shared" si="41"/>
        <v>460.8896505376344</v>
      </c>
      <c r="D796" s="78">
        <v>28.338999999999999</v>
      </c>
      <c r="I796" s="90"/>
      <c r="J796" s="90"/>
      <c r="K796" s="90"/>
      <c r="L796" s="90"/>
    </row>
    <row r="797" spans="1:12">
      <c r="A797" s="65">
        <f t="shared" si="40"/>
        <v>1987</v>
      </c>
      <c r="B797" s="84">
        <v>31746</v>
      </c>
      <c r="C797" s="77">
        <f t="shared" si="41"/>
        <v>209.04430555555555</v>
      </c>
      <c r="D797" s="78">
        <v>12.439</v>
      </c>
      <c r="I797" s="90"/>
      <c r="J797" s="90"/>
      <c r="K797" s="90"/>
      <c r="L797" s="90"/>
    </row>
    <row r="798" spans="1:12">
      <c r="A798" s="65">
        <f t="shared" si="40"/>
        <v>1987</v>
      </c>
      <c r="B798" s="84">
        <v>31777</v>
      </c>
      <c r="C798" s="77">
        <f t="shared" si="41"/>
        <v>196.52741935483874</v>
      </c>
      <c r="D798" s="78">
        <v>12.084</v>
      </c>
      <c r="I798" s="90"/>
      <c r="J798" s="90"/>
      <c r="K798" s="90"/>
      <c r="L798" s="90"/>
    </row>
    <row r="799" spans="1:12">
      <c r="A799" s="65">
        <f t="shared" si="40"/>
        <v>1987</v>
      </c>
      <c r="B799" s="84">
        <v>31808</v>
      </c>
      <c r="C799" s="77">
        <f t="shared" si="41"/>
        <v>809.35013440860212</v>
      </c>
      <c r="D799" s="78">
        <v>49.765000000000001</v>
      </c>
      <c r="I799" s="90"/>
      <c r="J799" s="90"/>
      <c r="K799" s="90"/>
      <c r="L799" s="90"/>
    </row>
    <row r="800" spans="1:12">
      <c r="A800" s="65">
        <f t="shared" si="40"/>
        <v>1987</v>
      </c>
      <c r="B800" s="84">
        <v>31836</v>
      </c>
      <c r="C800" s="77">
        <f t="shared" si="41"/>
        <v>2395.3318452380954</v>
      </c>
      <c r="D800" s="78">
        <v>133.03</v>
      </c>
      <c r="I800" s="90"/>
      <c r="J800" s="90"/>
      <c r="K800" s="90"/>
      <c r="L800" s="90"/>
    </row>
    <row r="801" spans="1:12">
      <c r="A801" s="65">
        <f t="shared" si="40"/>
        <v>1987</v>
      </c>
      <c r="B801" s="84">
        <v>31867</v>
      </c>
      <c r="C801" s="77">
        <f t="shared" si="41"/>
        <v>3392.3423387096768</v>
      </c>
      <c r="D801" s="78">
        <v>208.58699999999999</v>
      </c>
      <c r="I801" s="90"/>
      <c r="J801" s="90"/>
      <c r="K801" s="90"/>
      <c r="L801" s="90"/>
    </row>
    <row r="802" spans="1:12">
      <c r="A802" s="65">
        <f t="shared" si="40"/>
        <v>1987</v>
      </c>
      <c r="B802" s="84">
        <v>31897</v>
      </c>
      <c r="C802" s="77">
        <f t="shared" si="41"/>
        <v>3560.0384722222216</v>
      </c>
      <c r="D802" s="78">
        <v>211.83699999999999</v>
      </c>
      <c r="I802" s="90"/>
      <c r="J802" s="90"/>
      <c r="K802" s="90"/>
      <c r="L802" s="90"/>
    </row>
    <row r="803" spans="1:12">
      <c r="A803" s="65">
        <f t="shared" si="40"/>
        <v>1987</v>
      </c>
      <c r="B803" s="84">
        <v>31928</v>
      </c>
      <c r="C803" s="77">
        <f t="shared" si="41"/>
        <v>2882.3208333333332</v>
      </c>
      <c r="D803" s="78">
        <v>177.227</v>
      </c>
      <c r="I803" s="90"/>
      <c r="J803" s="90"/>
      <c r="K803" s="90"/>
      <c r="L803" s="90"/>
    </row>
    <row r="804" spans="1:12">
      <c r="A804" s="65">
        <f t="shared" si="40"/>
        <v>1987</v>
      </c>
      <c r="B804" s="84">
        <v>31958</v>
      </c>
      <c r="C804" s="77">
        <f t="shared" si="41"/>
        <v>515.62805555555553</v>
      </c>
      <c r="D804" s="78">
        <v>30.681999999999999</v>
      </c>
      <c r="I804" s="90"/>
      <c r="J804" s="90"/>
      <c r="K804" s="90"/>
      <c r="L804" s="90"/>
    </row>
    <row r="805" spans="1:12">
      <c r="A805" s="65">
        <f t="shared" si="40"/>
        <v>1987</v>
      </c>
      <c r="B805" s="84">
        <v>31989</v>
      </c>
      <c r="C805" s="77">
        <f t="shared" si="41"/>
        <v>139.00362903225806</v>
      </c>
      <c r="D805" s="78">
        <v>8.5470000000000006</v>
      </c>
      <c r="I805" s="90"/>
      <c r="J805" s="90"/>
      <c r="K805" s="90"/>
      <c r="L805" s="90"/>
    </row>
    <row r="806" spans="1:12">
      <c r="A806" s="65">
        <f t="shared" si="40"/>
        <v>1987</v>
      </c>
      <c r="B806" s="84">
        <v>32020</v>
      </c>
      <c r="C806" s="77">
        <f t="shared" si="41"/>
        <v>55.263172043010755</v>
      </c>
      <c r="D806" s="78">
        <v>3.3980000000000001</v>
      </c>
      <c r="I806" s="90"/>
      <c r="J806" s="90"/>
      <c r="K806" s="90"/>
      <c r="L806" s="90"/>
    </row>
    <row r="807" spans="1:12">
      <c r="A807" s="65">
        <f t="shared" si="40"/>
        <v>1987</v>
      </c>
      <c r="B807" s="84">
        <v>32050</v>
      </c>
      <c r="C807" s="77">
        <f t="shared" si="41"/>
        <v>64.701388888888886</v>
      </c>
      <c r="D807" s="78">
        <v>3.85</v>
      </c>
      <c r="I807" s="90"/>
      <c r="J807" s="90"/>
      <c r="K807" s="90"/>
      <c r="L807" s="90"/>
    </row>
    <row r="808" spans="1:12">
      <c r="A808" s="65">
        <f t="shared" si="40"/>
        <v>1988</v>
      </c>
      <c r="B808" s="84">
        <v>32081</v>
      </c>
      <c r="C808" s="77">
        <f t="shared" si="41"/>
        <v>148.12741935483871</v>
      </c>
      <c r="D808" s="78">
        <v>9.1080000000000005</v>
      </c>
      <c r="I808" s="90"/>
      <c r="J808" s="90"/>
      <c r="K808" s="90"/>
      <c r="L808" s="90"/>
    </row>
    <row r="809" spans="1:12">
      <c r="A809" s="65">
        <f t="shared" si="40"/>
        <v>1988</v>
      </c>
      <c r="B809" s="84">
        <v>32111</v>
      </c>
      <c r="C809" s="77">
        <f t="shared" si="41"/>
        <v>244.23513888888888</v>
      </c>
      <c r="D809" s="78">
        <v>14.532999999999999</v>
      </c>
      <c r="I809" s="90"/>
      <c r="J809" s="90"/>
      <c r="K809" s="90"/>
      <c r="L809" s="90"/>
    </row>
    <row r="810" spans="1:12">
      <c r="A810" s="65">
        <f t="shared" si="40"/>
        <v>1988</v>
      </c>
      <c r="B810" s="84">
        <v>32142</v>
      </c>
      <c r="C810" s="77">
        <f t="shared" si="41"/>
        <v>1455.3177419354838</v>
      </c>
      <c r="D810" s="78">
        <v>89.483999999999995</v>
      </c>
      <c r="I810" s="90"/>
      <c r="J810" s="90"/>
      <c r="K810" s="90"/>
      <c r="L810" s="90"/>
    </row>
    <row r="811" spans="1:12">
      <c r="A811" s="65">
        <f t="shared" si="40"/>
        <v>1988</v>
      </c>
      <c r="B811" s="84">
        <v>32173</v>
      </c>
      <c r="C811" s="77">
        <f t="shared" si="41"/>
        <v>2615.2751344086023</v>
      </c>
      <c r="D811" s="78">
        <v>160.80699999999999</v>
      </c>
      <c r="I811" s="90"/>
      <c r="J811" s="90"/>
      <c r="K811" s="90"/>
      <c r="L811" s="90"/>
    </row>
    <row r="812" spans="1:12">
      <c r="A812" s="65">
        <f t="shared" si="40"/>
        <v>1988</v>
      </c>
      <c r="B812" s="84">
        <v>32202</v>
      </c>
      <c r="C812" s="77">
        <f t="shared" si="41"/>
        <v>1619.3833333333332</v>
      </c>
      <c r="D812" s="78">
        <v>93.147999999999996</v>
      </c>
      <c r="I812" s="90"/>
      <c r="J812" s="90"/>
      <c r="K812" s="90"/>
      <c r="L812" s="90"/>
    </row>
    <row r="813" spans="1:12">
      <c r="A813" s="65">
        <f t="shared" si="40"/>
        <v>1988</v>
      </c>
      <c r="B813" s="84">
        <v>32233</v>
      </c>
      <c r="C813" s="77">
        <f t="shared" si="41"/>
        <v>2282.313709677419</v>
      </c>
      <c r="D813" s="78">
        <v>140.334</v>
      </c>
      <c r="I813" s="90"/>
      <c r="J813" s="90"/>
      <c r="K813" s="90"/>
      <c r="L813" s="90"/>
    </row>
    <row r="814" spans="1:12">
      <c r="A814" s="65">
        <f t="shared" si="40"/>
        <v>1988</v>
      </c>
      <c r="B814" s="84">
        <v>32263</v>
      </c>
      <c r="C814" s="77">
        <f t="shared" si="41"/>
        <v>2775.6055555555554</v>
      </c>
      <c r="D814" s="78">
        <v>165.16</v>
      </c>
      <c r="I814" s="90"/>
      <c r="J814" s="90"/>
      <c r="K814" s="90"/>
      <c r="L814" s="90"/>
    </row>
    <row r="815" spans="1:12">
      <c r="A815" s="65">
        <f t="shared" si="40"/>
        <v>1988</v>
      </c>
      <c r="B815" s="84">
        <v>32294</v>
      </c>
      <c r="C815" s="77">
        <f t="shared" si="41"/>
        <v>2085.3309139784947</v>
      </c>
      <c r="D815" s="78">
        <v>128.22200000000001</v>
      </c>
      <c r="I815" s="90"/>
      <c r="J815" s="90"/>
      <c r="K815" s="90"/>
      <c r="L815" s="90"/>
    </row>
    <row r="816" spans="1:12">
      <c r="A816" s="65">
        <f t="shared" si="40"/>
        <v>1988</v>
      </c>
      <c r="B816" s="84">
        <v>32324</v>
      </c>
      <c r="C816" s="77">
        <f t="shared" si="41"/>
        <v>859.50333333333333</v>
      </c>
      <c r="D816" s="78">
        <v>51.143999999999998</v>
      </c>
      <c r="I816" s="90"/>
      <c r="J816" s="90"/>
      <c r="K816" s="90"/>
      <c r="L816" s="90"/>
    </row>
    <row r="817" spans="1:12">
      <c r="A817" s="65">
        <f t="shared" si="40"/>
        <v>1988</v>
      </c>
      <c r="B817" s="84">
        <v>32355</v>
      </c>
      <c r="C817" s="77">
        <f t="shared" si="41"/>
        <v>17.9385752688172</v>
      </c>
      <c r="D817" s="78">
        <v>1.103</v>
      </c>
      <c r="I817" s="90"/>
      <c r="J817" s="90"/>
      <c r="K817" s="90"/>
      <c r="L817" s="90"/>
    </row>
    <row r="818" spans="1:12">
      <c r="A818" s="65">
        <f t="shared" si="40"/>
        <v>1988</v>
      </c>
      <c r="B818" s="84">
        <v>32386</v>
      </c>
      <c r="C818" s="77">
        <f t="shared" si="41"/>
        <v>0</v>
      </c>
      <c r="D818" s="78">
        <v>0</v>
      </c>
      <c r="I818" s="90"/>
      <c r="J818" s="90"/>
      <c r="K818" s="90"/>
      <c r="L818" s="90"/>
    </row>
    <row r="819" spans="1:12">
      <c r="A819" s="65">
        <f t="shared" si="40"/>
        <v>1988</v>
      </c>
      <c r="B819" s="91">
        <v>32416</v>
      </c>
      <c r="C819" s="77">
        <f t="shared" si="41"/>
        <v>0.84027777777777779</v>
      </c>
      <c r="D819" s="78">
        <v>0.05</v>
      </c>
      <c r="I819" s="90"/>
      <c r="J819" s="90"/>
      <c r="K819" s="90"/>
      <c r="L819" s="90"/>
    </row>
    <row r="820" spans="1:12">
      <c r="A820" s="65">
        <f t="shared" si="40"/>
        <v>1989</v>
      </c>
      <c r="B820" s="76">
        <v>32447</v>
      </c>
      <c r="C820" s="77">
        <f t="shared" si="41"/>
        <v>90.424731182795682</v>
      </c>
      <c r="D820" s="78">
        <v>5.56</v>
      </c>
      <c r="I820" s="90"/>
      <c r="J820" s="90"/>
      <c r="K820" s="90"/>
      <c r="L820" s="90"/>
    </row>
    <row r="821" spans="1:12">
      <c r="A821" s="65">
        <f t="shared" si="40"/>
        <v>1989</v>
      </c>
      <c r="B821" s="84">
        <v>32477</v>
      </c>
      <c r="C821" s="77">
        <f t="shared" si="41"/>
        <v>1431.211527777778</v>
      </c>
      <c r="D821" s="78">
        <v>85.162999999999997</v>
      </c>
      <c r="I821" s="90"/>
      <c r="J821" s="90"/>
      <c r="K821" s="90"/>
      <c r="L821" s="90"/>
    </row>
    <row r="822" spans="1:12">
      <c r="A822" s="65">
        <f t="shared" si="40"/>
        <v>1989</v>
      </c>
      <c r="B822" s="84">
        <v>32508</v>
      </c>
      <c r="C822" s="77">
        <f t="shared" si="41"/>
        <v>1012.9358870967744</v>
      </c>
      <c r="D822" s="78">
        <v>62.283000000000001</v>
      </c>
      <c r="I822" s="90"/>
      <c r="J822" s="90"/>
      <c r="K822" s="90"/>
      <c r="L822" s="90"/>
    </row>
    <row r="823" spans="1:12">
      <c r="A823" s="65">
        <f t="shared" si="40"/>
        <v>1989</v>
      </c>
      <c r="B823" s="84">
        <v>32539</v>
      </c>
      <c r="C823" s="77">
        <f t="shared" si="41"/>
        <v>1077.8432795698927</v>
      </c>
      <c r="D823" s="78">
        <v>66.274000000000001</v>
      </c>
      <c r="I823" s="90"/>
      <c r="J823" s="90"/>
      <c r="K823" s="90"/>
      <c r="L823" s="90"/>
    </row>
    <row r="824" spans="1:12">
      <c r="A824" s="65">
        <f t="shared" si="40"/>
        <v>1989</v>
      </c>
      <c r="B824" s="84">
        <v>32567</v>
      </c>
      <c r="C824" s="77">
        <f t="shared" si="41"/>
        <v>1967.3303571428576</v>
      </c>
      <c r="D824" s="78">
        <v>109.26</v>
      </c>
      <c r="I824" s="90"/>
      <c r="J824" s="90"/>
      <c r="K824" s="90"/>
      <c r="L824" s="90"/>
    </row>
    <row r="825" spans="1:12">
      <c r="A825" s="65">
        <f t="shared" si="40"/>
        <v>1989</v>
      </c>
      <c r="B825" s="84">
        <v>32598</v>
      </c>
      <c r="C825" s="77">
        <f t="shared" si="41"/>
        <v>14090.189784946237</v>
      </c>
      <c r="D825" s="78">
        <v>866.37199999999996</v>
      </c>
      <c r="I825" s="90"/>
      <c r="J825" s="90"/>
      <c r="K825" s="90"/>
      <c r="L825" s="90"/>
    </row>
    <row r="826" spans="1:12">
      <c r="A826" s="65">
        <f t="shared" si="40"/>
        <v>1989</v>
      </c>
      <c r="B826" s="84">
        <v>32628</v>
      </c>
      <c r="C826" s="77">
        <f t="shared" si="41"/>
        <v>9292.1277777777777</v>
      </c>
      <c r="D826" s="78">
        <v>552.91999999999996</v>
      </c>
      <c r="I826" s="90"/>
      <c r="J826" s="90"/>
      <c r="K826" s="90"/>
      <c r="L826" s="90"/>
    </row>
    <row r="827" spans="1:12">
      <c r="A827" s="65">
        <f t="shared" si="40"/>
        <v>1989</v>
      </c>
      <c r="B827" s="84">
        <v>32659</v>
      </c>
      <c r="C827" s="77">
        <f t="shared" si="41"/>
        <v>5133.5551075268813</v>
      </c>
      <c r="D827" s="78">
        <v>315.64999999999998</v>
      </c>
      <c r="I827" s="90"/>
      <c r="J827" s="90"/>
      <c r="K827" s="90"/>
      <c r="L827" s="90"/>
    </row>
    <row r="828" spans="1:12">
      <c r="A828" s="65">
        <f t="shared" si="40"/>
        <v>1989</v>
      </c>
      <c r="B828" s="84">
        <v>32689</v>
      </c>
      <c r="C828" s="77">
        <f t="shared" si="41"/>
        <v>2439.9313888888887</v>
      </c>
      <c r="D828" s="78">
        <v>145.18600000000001</v>
      </c>
      <c r="I828" s="90"/>
      <c r="J828" s="90"/>
      <c r="K828" s="90"/>
      <c r="L828" s="90"/>
    </row>
    <row r="829" spans="1:12">
      <c r="A829" s="65">
        <f t="shared" si="40"/>
        <v>1989</v>
      </c>
      <c r="B829" s="84">
        <v>32720</v>
      </c>
      <c r="C829" s="77">
        <f t="shared" si="41"/>
        <v>270.83508064516127</v>
      </c>
      <c r="D829" s="78">
        <v>16.652999999999999</v>
      </c>
      <c r="I829" s="90"/>
      <c r="J829" s="90"/>
      <c r="K829" s="90"/>
      <c r="L829" s="90"/>
    </row>
    <row r="830" spans="1:12">
      <c r="A830" s="65">
        <f t="shared" si="40"/>
        <v>1989</v>
      </c>
      <c r="B830" s="84">
        <v>32751</v>
      </c>
      <c r="C830" s="77">
        <f t="shared" si="41"/>
        <v>45.960483870967742</v>
      </c>
      <c r="D830" s="78">
        <v>2.8260000000000001</v>
      </c>
      <c r="I830" s="90"/>
      <c r="J830" s="90"/>
      <c r="K830" s="90"/>
      <c r="L830" s="90"/>
    </row>
    <row r="831" spans="1:12">
      <c r="A831" s="65">
        <f t="shared" si="40"/>
        <v>1989</v>
      </c>
      <c r="B831" s="84">
        <v>32781</v>
      </c>
      <c r="C831" s="77">
        <f t="shared" si="41"/>
        <v>323.97749999999996</v>
      </c>
      <c r="D831" s="78">
        <v>19.277999999999999</v>
      </c>
      <c r="I831" s="90"/>
      <c r="J831" s="90"/>
      <c r="K831" s="90"/>
      <c r="L831" s="90"/>
    </row>
    <row r="832" spans="1:12">
      <c r="A832" s="65">
        <f t="shared" si="40"/>
        <v>1990</v>
      </c>
      <c r="B832" s="84">
        <v>32812</v>
      </c>
      <c r="C832" s="77">
        <f t="shared" si="41"/>
        <v>577.51478494623643</v>
      </c>
      <c r="D832" s="78">
        <v>35.51</v>
      </c>
      <c r="I832" s="90"/>
      <c r="J832" s="90"/>
      <c r="K832" s="90"/>
      <c r="L832" s="90"/>
    </row>
    <row r="833" spans="1:12">
      <c r="A833" s="65">
        <f t="shared" si="40"/>
        <v>1990</v>
      </c>
      <c r="B833" s="84">
        <v>32842</v>
      </c>
      <c r="C833" s="77">
        <f t="shared" si="41"/>
        <v>666.72680555555564</v>
      </c>
      <c r="D833" s="78">
        <v>39.673000000000002</v>
      </c>
      <c r="I833" s="90"/>
      <c r="J833" s="90"/>
      <c r="K833" s="90"/>
      <c r="L833" s="90"/>
    </row>
    <row r="834" spans="1:12">
      <c r="A834" s="65">
        <f t="shared" si="40"/>
        <v>1990</v>
      </c>
      <c r="B834" s="84">
        <v>32873</v>
      </c>
      <c r="C834" s="77">
        <f t="shared" si="41"/>
        <v>473.24986559139785</v>
      </c>
      <c r="D834" s="78">
        <v>29.099</v>
      </c>
      <c r="I834" s="90"/>
      <c r="J834" s="90"/>
      <c r="K834" s="90"/>
      <c r="L834" s="90"/>
    </row>
    <row r="835" spans="1:12">
      <c r="A835" s="65">
        <f t="shared" si="40"/>
        <v>1990</v>
      </c>
      <c r="B835" s="84">
        <v>32904</v>
      </c>
      <c r="C835" s="77">
        <f t="shared" si="41"/>
        <v>1647.2913978494623</v>
      </c>
      <c r="D835" s="78">
        <v>101.288</v>
      </c>
      <c r="I835" s="90"/>
      <c r="J835" s="90"/>
      <c r="K835" s="90"/>
      <c r="L835" s="90"/>
    </row>
    <row r="836" spans="1:12">
      <c r="A836" s="65">
        <f t="shared" si="40"/>
        <v>1990</v>
      </c>
      <c r="B836" s="84">
        <v>32932</v>
      </c>
      <c r="C836" s="77">
        <f t="shared" si="41"/>
        <v>1817.1066964285719</v>
      </c>
      <c r="D836" s="78">
        <v>100.917</v>
      </c>
      <c r="I836" s="90"/>
      <c r="J836" s="90"/>
      <c r="K836" s="90"/>
      <c r="L836" s="90"/>
    </row>
    <row r="837" spans="1:12">
      <c r="A837" s="65">
        <f t="shared" si="40"/>
        <v>1990</v>
      </c>
      <c r="B837" s="84">
        <v>32963</v>
      </c>
      <c r="C837" s="77">
        <f t="shared" si="41"/>
        <v>3924.6772849462363</v>
      </c>
      <c r="D837" s="78">
        <v>241.31899999999999</v>
      </c>
      <c r="I837" s="90"/>
      <c r="J837" s="90"/>
      <c r="K837" s="90"/>
      <c r="L837" s="90"/>
    </row>
    <row r="838" spans="1:12">
      <c r="A838" s="65">
        <f t="shared" si="40"/>
        <v>1990</v>
      </c>
      <c r="B838" s="84">
        <v>32993</v>
      </c>
      <c r="C838" s="77">
        <f t="shared" si="41"/>
        <v>4546.4573611111109</v>
      </c>
      <c r="D838" s="78">
        <v>270.53300000000002</v>
      </c>
      <c r="I838" s="90"/>
      <c r="J838" s="90"/>
      <c r="K838" s="90"/>
      <c r="L838" s="90"/>
    </row>
    <row r="839" spans="1:12">
      <c r="A839" s="65">
        <f t="shared" si="40"/>
        <v>1990</v>
      </c>
      <c r="B839" s="84">
        <v>33024</v>
      </c>
      <c r="C839" s="77">
        <f t="shared" si="41"/>
        <v>2935.8600806451614</v>
      </c>
      <c r="D839" s="78">
        <v>180.51900000000001</v>
      </c>
      <c r="I839" s="90"/>
      <c r="J839" s="90"/>
      <c r="K839" s="90"/>
      <c r="L839" s="90"/>
    </row>
    <row r="840" spans="1:12">
      <c r="A840" s="65">
        <f t="shared" si="40"/>
        <v>1990</v>
      </c>
      <c r="B840" s="84">
        <v>33054</v>
      </c>
      <c r="C840" s="77">
        <f t="shared" si="41"/>
        <v>1831.654305555556</v>
      </c>
      <c r="D840" s="78">
        <v>108.991</v>
      </c>
      <c r="I840" s="90"/>
      <c r="J840" s="90"/>
      <c r="K840" s="90"/>
      <c r="L840" s="90"/>
    </row>
    <row r="841" spans="1:12">
      <c r="A841" s="65">
        <f t="shared" si="40"/>
        <v>1990</v>
      </c>
      <c r="B841" s="84">
        <v>33085</v>
      </c>
      <c r="C841" s="77">
        <f t="shared" si="41"/>
        <v>91.254166666666649</v>
      </c>
      <c r="D841" s="78">
        <v>5.6109999999999998</v>
      </c>
      <c r="I841" s="90"/>
      <c r="J841" s="90"/>
      <c r="K841" s="90"/>
      <c r="L841" s="90"/>
    </row>
    <row r="842" spans="1:12">
      <c r="A842" s="65">
        <f t="shared" si="40"/>
        <v>1990</v>
      </c>
      <c r="B842" s="84">
        <v>33116</v>
      </c>
      <c r="C842" s="77">
        <f t="shared" si="41"/>
        <v>25.907661290322579</v>
      </c>
      <c r="D842" s="78">
        <v>1.593</v>
      </c>
      <c r="I842" s="90"/>
      <c r="J842" s="90"/>
      <c r="K842" s="90"/>
      <c r="L842" s="90"/>
    </row>
    <row r="843" spans="1:12">
      <c r="A843" s="65">
        <f t="shared" si="40"/>
        <v>1990</v>
      </c>
      <c r="B843" s="84">
        <v>33146</v>
      </c>
      <c r="C843" s="77">
        <f t="shared" si="41"/>
        <v>45.929583333333333</v>
      </c>
      <c r="D843" s="78">
        <v>2.7330000000000001</v>
      </c>
      <c r="I843" s="90"/>
      <c r="J843" s="90"/>
      <c r="K843" s="90"/>
      <c r="L843" s="90"/>
    </row>
    <row r="844" spans="1:12">
      <c r="A844" s="65">
        <f t="shared" si="40"/>
        <v>1991</v>
      </c>
      <c r="B844" s="84">
        <v>33177</v>
      </c>
      <c r="C844" s="77">
        <f t="shared" si="41"/>
        <v>63.817741935483873</v>
      </c>
      <c r="D844" s="78">
        <v>3.9239999999999999</v>
      </c>
      <c r="I844" s="90"/>
      <c r="J844" s="90"/>
      <c r="K844" s="90"/>
      <c r="L844" s="90"/>
    </row>
    <row r="845" spans="1:12">
      <c r="A845" s="65">
        <f t="shared" si="40"/>
        <v>1991</v>
      </c>
      <c r="B845" s="84">
        <v>33207</v>
      </c>
      <c r="C845" s="77">
        <f t="shared" si="41"/>
        <v>119.45388888888888</v>
      </c>
      <c r="D845" s="78">
        <v>7.1079999999999997</v>
      </c>
      <c r="I845" s="90"/>
      <c r="J845" s="90"/>
      <c r="K845" s="90"/>
      <c r="L845" s="90"/>
    </row>
    <row r="846" spans="1:12">
      <c r="A846" s="65">
        <f t="shared" si="40"/>
        <v>1991</v>
      </c>
      <c r="B846" s="84">
        <v>33238</v>
      </c>
      <c r="C846" s="77">
        <f t="shared" si="41"/>
        <v>188.28185483870968</v>
      </c>
      <c r="D846" s="78">
        <v>11.577</v>
      </c>
      <c r="I846" s="90"/>
      <c r="J846" s="90"/>
      <c r="K846" s="90"/>
      <c r="L846" s="90"/>
    </row>
    <row r="847" spans="1:12">
      <c r="A847" s="65">
        <f t="shared" si="40"/>
        <v>1991</v>
      </c>
      <c r="B847" s="84">
        <v>33269</v>
      </c>
      <c r="C847" s="77">
        <f t="shared" si="41"/>
        <v>178.13346774193548</v>
      </c>
      <c r="D847" s="78">
        <v>10.952999999999999</v>
      </c>
      <c r="I847" s="90"/>
      <c r="J847" s="90"/>
      <c r="K847" s="90"/>
      <c r="L847" s="90"/>
    </row>
    <row r="848" spans="1:12">
      <c r="A848" s="65">
        <f t="shared" si="40"/>
        <v>1991</v>
      </c>
      <c r="B848" s="84">
        <v>33297</v>
      </c>
      <c r="C848" s="77">
        <f t="shared" si="41"/>
        <v>434.41160714285712</v>
      </c>
      <c r="D848" s="78">
        <v>24.126000000000001</v>
      </c>
      <c r="I848" s="90"/>
      <c r="J848" s="90"/>
      <c r="K848" s="90"/>
      <c r="L848" s="90"/>
    </row>
    <row r="849" spans="1:12">
      <c r="A849" s="65">
        <f t="shared" ref="A849:A912" si="42">IF(MONTH(B849)&gt;9,YEAR(B849)+1,YEAR(B849))</f>
        <v>1991</v>
      </c>
      <c r="B849" s="84">
        <v>33328</v>
      </c>
      <c r="C849" s="77">
        <f t="shared" ref="C849:C912" si="43">IF(D849=-901,-901,D849*220*22*9*1000/(24*60*60*DAY(B849)))</f>
        <v>5386.1100806451605</v>
      </c>
      <c r="D849" s="78">
        <v>331.17899999999997</v>
      </c>
      <c r="I849" s="90"/>
      <c r="J849" s="90"/>
      <c r="K849" s="90"/>
      <c r="L849" s="90"/>
    </row>
    <row r="850" spans="1:12">
      <c r="A850" s="65">
        <f t="shared" si="42"/>
        <v>1991</v>
      </c>
      <c r="B850" s="84">
        <v>33358</v>
      </c>
      <c r="C850" s="77">
        <f t="shared" si="43"/>
        <v>4638.1652777777781</v>
      </c>
      <c r="D850" s="78">
        <v>275.99</v>
      </c>
      <c r="I850" s="90"/>
      <c r="J850" s="90"/>
      <c r="K850" s="90"/>
      <c r="L850" s="90"/>
    </row>
    <row r="851" spans="1:12">
      <c r="A851" s="65">
        <f t="shared" si="42"/>
        <v>1991</v>
      </c>
      <c r="B851" s="84">
        <v>33389</v>
      </c>
      <c r="C851" s="77">
        <f t="shared" si="43"/>
        <v>5326.0654569892477</v>
      </c>
      <c r="D851" s="78">
        <v>327.48700000000002</v>
      </c>
      <c r="I851" s="90"/>
      <c r="J851" s="90"/>
      <c r="K851" s="90"/>
      <c r="L851" s="90"/>
    </row>
    <row r="852" spans="1:12">
      <c r="A852" s="65">
        <f t="shared" si="42"/>
        <v>1991</v>
      </c>
      <c r="B852" s="84">
        <v>33419</v>
      </c>
      <c r="C852" s="77">
        <f t="shared" si="43"/>
        <v>2839.5506944444446</v>
      </c>
      <c r="D852" s="78">
        <v>168.965</v>
      </c>
      <c r="I852" s="90"/>
      <c r="J852" s="90"/>
      <c r="K852" s="90"/>
      <c r="L852" s="90"/>
    </row>
    <row r="853" spans="1:12">
      <c r="A853" s="65">
        <f t="shared" si="42"/>
        <v>1991</v>
      </c>
      <c r="B853" s="84">
        <v>33450</v>
      </c>
      <c r="C853" s="77">
        <f t="shared" si="43"/>
        <v>411.67647849462367</v>
      </c>
      <c r="D853" s="78">
        <v>25.312999999999999</v>
      </c>
      <c r="I853" s="90"/>
      <c r="J853" s="90"/>
      <c r="K853" s="90"/>
      <c r="L853" s="90"/>
    </row>
    <row r="854" spans="1:12">
      <c r="A854" s="65">
        <f t="shared" si="42"/>
        <v>1991</v>
      </c>
      <c r="B854" s="84">
        <v>33481</v>
      </c>
      <c r="C854" s="77">
        <f t="shared" si="43"/>
        <v>0</v>
      </c>
      <c r="D854" s="78">
        <v>0</v>
      </c>
      <c r="I854" s="90"/>
      <c r="J854" s="90"/>
      <c r="K854" s="90"/>
      <c r="L854" s="90"/>
    </row>
    <row r="855" spans="1:12">
      <c r="A855" s="65">
        <f t="shared" si="42"/>
        <v>1991</v>
      </c>
      <c r="B855" s="84">
        <v>33511</v>
      </c>
      <c r="C855" s="77">
        <f t="shared" si="43"/>
        <v>135.3183333333333</v>
      </c>
      <c r="D855" s="78">
        <v>8.0519999999999996</v>
      </c>
      <c r="I855" s="90"/>
      <c r="J855" s="90"/>
      <c r="K855" s="90"/>
      <c r="L855" s="90"/>
    </row>
    <row r="856" spans="1:12">
      <c r="A856" s="65">
        <f t="shared" si="42"/>
        <v>1992</v>
      </c>
      <c r="B856" s="84">
        <v>33542</v>
      </c>
      <c r="C856" s="77">
        <f t="shared" si="43"/>
        <v>280.72325268817201</v>
      </c>
      <c r="D856" s="78">
        <v>17.260999999999999</v>
      </c>
      <c r="I856" s="90"/>
      <c r="J856" s="90"/>
      <c r="K856" s="90"/>
      <c r="L856" s="90"/>
    </row>
    <row r="857" spans="1:12">
      <c r="A857" s="65">
        <f t="shared" si="42"/>
        <v>1992</v>
      </c>
      <c r="B857" s="84">
        <v>33572</v>
      </c>
      <c r="C857" s="77">
        <f t="shared" si="43"/>
        <v>532.38319444444448</v>
      </c>
      <c r="D857" s="78">
        <v>31.678999999999998</v>
      </c>
      <c r="I857" s="90"/>
      <c r="J857" s="90"/>
      <c r="K857" s="90"/>
      <c r="L857" s="90"/>
    </row>
    <row r="858" spans="1:12">
      <c r="A858" s="65">
        <f t="shared" si="42"/>
        <v>1992</v>
      </c>
      <c r="B858" s="84">
        <v>33603</v>
      </c>
      <c r="C858" s="77">
        <f t="shared" si="43"/>
        <v>398.29166666666663</v>
      </c>
      <c r="D858" s="78">
        <v>24.49</v>
      </c>
      <c r="I858" s="90"/>
      <c r="J858" s="90"/>
      <c r="K858" s="90"/>
      <c r="L858" s="90"/>
    </row>
    <row r="859" spans="1:12">
      <c r="A859" s="65">
        <f t="shared" si="42"/>
        <v>1992</v>
      </c>
      <c r="B859" s="84">
        <v>33634</v>
      </c>
      <c r="C859" s="77">
        <f t="shared" si="43"/>
        <v>406.69986559139784</v>
      </c>
      <c r="D859" s="78">
        <v>25.007000000000001</v>
      </c>
      <c r="I859" s="90"/>
      <c r="J859" s="90"/>
      <c r="K859" s="90"/>
      <c r="L859" s="90"/>
    </row>
    <row r="860" spans="1:12">
      <c r="A860" s="65">
        <f t="shared" si="42"/>
        <v>1992</v>
      </c>
      <c r="B860" s="84">
        <v>33663</v>
      </c>
      <c r="C860" s="77">
        <f t="shared" si="43"/>
        <v>4018.8341954022981</v>
      </c>
      <c r="D860" s="78">
        <v>231.166</v>
      </c>
      <c r="I860" s="90"/>
      <c r="J860" s="90"/>
      <c r="K860" s="90"/>
      <c r="L860" s="90"/>
    </row>
    <row r="861" spans="1:12">
      <c r="A861" s="65">
        <f t="shared" si="42"/>
        <v>1992</v>
      </c>
      <c r="B861" s="84">
        <v>33694</v>
      </c>
      <c r="C861" s="77">
        <f t="shared" si="43"/>
        <v>3413.3384408602151</v>
      </c>
      <c r="D861" s="78">
        <v>209.87799999999999</v>
      </c>
      <c r="I861" s="90"/>
      <c r="J861" s="90"/>
      <c r="K861" s="90"/>
      <c r="L861" s="90"/>
    </row>
    <row r="862" spans="1:12">
      <c r="A862" s="65">
        <f t="shared" si="42"/>
        <v>1992</v>
      </c>
      <c r="B862" s="84">
        <v>33724</v>
      </c>
      <c r="C862" s="77">
        <f t="shared" si="43"/>
        <v>4008.4779166666667</v>
      </c>
      <c r="D862" s="78">
        <v>238.52099999999999</v>
      </c>
      <c r="I862" s="90"/>
      <c r="J862" s="90"/>
      <c r="K862" s="90"/>
      <c r="L862" s="90"/>
    </row>
    <row r="863" spans="1:12">
      <c r="A863" s="65">
        <f t="shared" si="42"/>
        <v>1992</v>
      </c>
      <c r="B863" s="84">
        <v>33755</v>
      </c>
      <c r="C863" s="77">
        <f t="shared" si="43"/>
        <v>1491.7966397849464</v>
      </c>
      <c r="D863" s="78">
        <v>91.727000000000004</v>
      </c>
      <c r="I863" s="90"/>
      <c r="J863" s="90"/>
      <c r="K863" s="90"/>
      <c r="L863" s="90"/>
    </row>
    <row r="864" spans="1:12">
      <c r="A864" s="65">
        <f t="shared" si="42"/>
        <v>1992</v>
      </c>
      <c r="B864" s="84">
        <v>33785</v>
      </c>
      <c r="C864" s="77">
        <f t="shared" si="43"/>
        <v>279.98055555555555</v>
      </c>
      <c r="D864" s="78">
        <v>16.66</v>
      </c>
      <c r="I864" s="90"/>
      <c r="J864" s="90"/>
      <c r="K864" s="90"/>
      <c r="L864" s="90"/>
    </row>
    <row r="865" spans="1:12">
      <c r="A865" s="65">
        <f t="shared" si="42"/>
        <v>1992</v>
      </c>
      <c r="B865" s="84">
        <v>33816</v>
      </c>
      <c r="C865" s="77">
        <f t="shared" si="43"/>
        <v>233.38037634408602</v>
      </c>
      <c r="D865" s="78">
        <v>14.35</v>
      </c>
      <c r="I865" s="90"/>
      <c r="J865" s="90"/>
      <c r="K865" s="90"/>
      <c r="L865" s="90"/>
    </row>
    <row r="866" spans="1:12">
      <c r="A866" s="65">
        <f t="shared" si="42"/>
        <v>1992</v>
      </c>
      <c r="B866" s="84">
        <v>33847</v>
      </c>
      <c r="C866" s="77">
        <f t="shared" si="43"/>
        <v>0</v>
      </c>
      <c r="D866" s="78">
        <v>0</v>
      </c>
      <c r="I866" s="90"/>
      <c r="J866" s="90"/>
      <c r="K866" s="90"/>
      <c r="L866" s="90"/>
    </row>
    <row r="867" spans="1:12">
      <c r="A867" s="65">
        <f t="shared" si="42"/>
        <v>1992</v>
      </c>
      <c r="B867" s="84">
        <v>33877</v>
      </c>
      <c r="C867" s="77">
        <f t="shared" si="43"/>
        <v>0</v>
      </c>
      <c r="D867" s="78">
        <v>0</v>
      </c>
      <c r="I867" s="90"/>
      <c r="J867" s="90"/>
      <c r="K867" s="90"/>
      <c r="L867" s="90"/>
    </row>
    <row r="868" spans="1:12">
      <c r="A868" s="65">
        <f t="shared" si="42"/>
        <v>1993</v>
      </c>
      <c r="B868" s="84">
        <v>33908</v>
      </c>
      <c r="C868" s="77">
        <f t="shared" si="43"/>
        <v>232.24193548387092</v>
      </c>
      <c r="D868" s="78">
        <v>14.28</v>
      </c>
      <c r="I868" s="90"/>
      <c r="J868" s="90"/>
      <c r="K868" s="90"/>
      <c r="L868" s="90"/>
    </row>
    <row r="869" spans="1:12">
      <c r="A869" s="65">
        <f t="shared" si="42"/>
        <v>1993</v>
      </c>
      <c r="B869" s="84">
        <v>33938</v>
      </c>
      <c r="C869" s="77">
        <f t="shared" si="43"/>
        <v>327.89319444444442</v>
      </c>
      <c r="D869" s="78">
        <v>19.510999999999999</v>
      </c>
      <c r="I869" s="90"/>
      <c r="J869" s="90"/>
      <c r="K869" s="90"/>
      <c r="L869" s="90"/>
    </row>
    <row r="870" spans="1:12">
      <c r="A870" s="65">
        <f t="shared" si="42"/>
        <v>1993</v>
      </c>
      <c r="B870" s="84">
        <v>33969</v>
      </c>
      <c r="C870" s="77">
        <f t="shared" si="43"/>
        <v>2089.364247311828</v>
      </c>
      <c r="D870" s="78">
        <v>128.47</v>
      </c>
      <c r="I870" s="90"/>
      <c r="J870" s="90"/>
      <c r="K870" s="90"/>
      <c r="L870" s="90"/>
    </row>
    <row r="871" spans="1:12">
      <c r="A871" s="65">
        <f t="shared" si="42"/>
        <v>1993</v>
      </c>
      <c r="B871" s="84">
        <v>34000</v>
      </c>
      <c r="C871" s="77">
        <f t="shared" si="43"/>
        <v>8469.9674731182804</v>
      </c>
      <c r="D871" s="78">
        <v>520.798</v>
      </c>
      <c r="I871" s="90"/>
      <c r="J871" s="90"/>
      <c r="K871" s="90"/>
      <c r="L871" s="90"/>
    </row>
    <row r="872" spans="1:12">
      <c r="A872" s="65">
        <f t="shared" si="42"/>
        <v>1993</v>
      </c>
      <c r="B872" s="84">
        <v>34028</v>
      </c>
      <c r="C872" s="77">
        <f t="shared" si="43"/>
        <v>6495.2872023809523</v>
      </c>
      <c r="D872" s="78">
        <v>360.73</v>
      </c>
      <c r="I872" s="90"/>
      <c r="J872" s="90"/>
      <c r="K872" s="90"/>
      <c r="L872" s="90"/>
    </row>
    <row r="873" spans="1:12">
      <c r="A873" s="65">
        <f t="shared" si="42"/>
        <v>1993</v>
      </c>
      <c r="B873" s="84">
        <v>34059</v>
      </c>
      <c r="C873" s="77">
        <f t="shared" si="43"/>
        <v>10725.511559139784</v>
      </c>
      <c r="D873" s="78">
        <v>659.48599999999999</v>
      </c>
      <c r="I873" s="90"/>
      <c r="J873" s="90"/>
      <c r="K873" s="90"/>
      <c r="L873" s="90"/>
    </row>
    <row r="874" spans="1:12">
      <c r="A874" s="65">
        <f t="shared" si="42"/>
        <v>1993</v>
      </c>
      <c r="B874" s="84">
        <v>34089</v>
      </c>
      <c r="C874" s="77">
        <f t="shared" si="43"/>
        <v>8678.6241666666683</v>
      </c>
      <c r="D874" s="78">
        <v>516.41399999999999</v>
      </c>
      <c r="I874" s="90"/>
      <c r="J874" s="90"/>
      <c r="K874" s="90"/>
      <c r="L874" s="90"/>
    </row>
    <row r="875" spans="1:12">
      <c r="A875" s="65">
        <f t="shared" si="42"/>
        <v>1993</v>
      </c>
      <c r="B875" s="84">
        <v>34120</v>
      </c>
      <c r="C875" s="77">
        <f t="shared" si="43"/>
        <v>10860.709543010753</v>
      </c>
      <c r="D875" s="78">
        <v>667.79899999999998</v>
      </c>
      <c r="I875" s="90"/>
      <c r="J875" s="90"/>
      <c r="K875" s="90"/>
      <c r="L875" s="90"/>
    </row>
    <row r="876" spans="1:12">
      <c r="A876" s="65">
        <f t="shared" si="42"/>
        <v>1993</v>
      </c>
      <c r="B876" s="84">
        <v>34150</v>
      </c>
      <c r="C876" s="77">
        <f t="shared" si="43"/>
        <v>6480.5751388888884</v>
      </c>
      <c r="D876" s="78">
        <v>385.62099999999998</v>
      </c>
      <c r="I876" s="90"/>
      <c r="J876" s="90"/>
      <c r="K876" s="90"/>
      <c r="L876" s="90"/>
    </row>
    <row r="877" spans="1:12">
      <c r="A877" s="65">
        <f t="shared" si="42"/>
        <v>1993</v>
      </c>
      <c r="B877" s="84">
        <v>34181</v>
      </c>
      <c r="C877" s="77">
        <f t="shared" si="43"/>
        <v>1561.5342741935483</v>
      </c>
      <c r="D877" s="78">
        <v>96.015000000000001</v>
      </c>
      <c r="I877" s="90"/>
      <c r="J877" s="90"/>
      <c r="K877" s="90"/>
      <c r="L877" s="90"/>
    </row>
    <row r="878" spans="1:12">
      <c r="A878" s="65">
        <f t="shared" si="42"/>
        <v>1993</v>
      </c>
      <c r="B878" s="84">
        <v>34212</v>
      </c>
      <c r="C878" s="77">
        <f t="shared" si="43"/>
        <v>323.72379032258067</v>
      </c>
      <c r="D878" s="78">
        <v>19.905000000000001</v>
      </c>
      <c r="I878" s="90"/>
      <c r="J878" s="90"/>
      <c r="K878" s="90"/>
      <c r="L878" s="90"/>
    </row>
    <row r="879" spans="1:12">
      <c r="A879" s="65">
        <f t="shared" si="42"/>
        <v>1993</v>
      </c>
      <c r="B879" s="84">
        <v>34242</v>
      </c>
      <c r="C879" s="77">
        <f t="shared" si="43"/>
        <v>174.47527777777779</v>
      </c>
      <c r="D879" s="78">
        <v>10.382</v>
      </c>
      <c r="I879" s="90"/>
      <c r="J879" s="90"/>
      <c r="K879" s="90"/>
      <c r="L879" s="90"/>
    </row>
    <row r="880" spans="1:12">
      <c r="A880" s="65">
        <f t="shared" si="42"/>
        <v>1994</v>
      </c>
      <c r="B880" s="84">
        <v>34273</v>
      </c>
      <c r="C880" s="77">
        <f t="shared" si="43"/>
        <v>278.07231182795692</v>
      </c>
      <c r="D880" s="78">
        <v>17.097999999999999</v>
      </c>
      <c r="I880" s="90"/>
      <c r="J880" s="90"/>
      <c r="K880" s="90"/>
      <c r="L880" s="90"/>
    </row>
    <row r="881" spans="1:12">
      <c r="A881" s="65">
        <f t="shared" si="42"/>
        <v>1994</v>
      </c>
      <c r="B881" s="84">
        <v>34303</v>
      </c>
      <c r="C881" s="77">
        <f t="shared" si="43"/>
        <v>277.24125000000004</v>
      </c>
      <c r="D881" s="78">
        <v>16.497</v>
      </c>
      <c r="I881" s="90"/>
      <c r="J881" s="90"/>
      <c r="K881" s="90"/>
      <c r="L881" s="90"/>
    </row>
    <row r="882" spans="1:12">
      <c r="A882" s="65">
        <f t="shared" si="42"/>
        <v>1994</v>
      </c>
      <c r="B882" s="84">
        <v>34334</v>
      </c>
      <c r="C882" s="77">
        <f t="shared" si="43"/>
        <v>757.06317204301081</v>
      </c>
      <c r="D882" s="78">
        <v>46.55</v>
      </c>
      <c r="I882" s="90"/>
      <c r="J882" s="90"/>
      <c r="K882" s="90"/>
      <c r="L882" s="90"/>
    </row>
    <row r="883" spans="1:12">
      <c r="A883" s="65">
        <f t="shared" si="42"/>
        <v>1994</v>
      </c>
      <c r="B883" s="84">
        <v>34365</v>
      </c>
      <c r="C883" s="77">
        <f t="shared" si="43"/>
        <v>712.82661290322585</v>
      </c>
      <c r="D883" s="78">
        <v>43.83</v>
      </c>
      <c r="I883" s="90"/>
      <c r="J883" s="90"/>
      <c r="K883" s="90"/>
      <c r="L883" s="90"/>
    </row>
    <row r="884" spans="1:12">
      <c r="A884" s="65">
        <f t="shared" si="42"/>
        <v>1994</v>
      </c>
      <c r="B884" s="84">
        <v>34393</v>
      </c>
      <c r="C884" s="77">
        <f t="shared" si="43"/>
        <v>1703.0209821428571</v>
      </c>
      <c r="D884" s="78">
        <v>94.581000000000003</v>
      </c>
      <c r="I884" s="90"/>
      <c r="J884" s="90"/>
      <c r="K884" s="90"/>
      <c r="L884" s="90"/>
    </row>
    <row r="885" spans="1:12">
      <c r="A885" s="65">
        <f t="shared" si="42"/>
        <v>1994</v>
      </c>
      <c r="B885" s="84">
        <v>34424</v>
      </c>
      <c r="C885" s="77">
        <f t="shared" si="43"/>
        <v>2648.0297043010751</v>
      </c>
      <c r="D885" s="78">
        <v>162.821</v>
      </c>
      <c r="I885" s="90"/>
      <c r="J885" s="90"/>
      <c r="K885" s="90"/>
      <c r="L885" s="90"/>
    </row>
    <row r="886" spans="1:12">
      <c r="A886" s="65">
        <f t="shared" si="42"/>
        <v>1994</v>
      </c>
      <c r="B886" s="84">
        <v>34454</v>
      </c>
      <c r="C886" s="77">
        <f t="shared" si="43"/>
        <v>3183.5268055555553</v>
      </c>
      <c r="D886" s="78">
        <v>189.43299999999999</v>
      </c>
      <c r="I886" s="90"/>
      <c r="J886" s="90"/>
      <c r="K886" s="90"/>
      <c r="L886" s="90"/>
    </row>
    <row r="887" spans="1:12">
      <c r="A887" s="65">
        <f t="shared" si="42"/>
        <v>1994</v>
      </c>
      <c r="B887" s="84">
        <v>34485</v>
      </c>
      <c r="C887" s="77">
        <f t="shared" si="43"/>
        <v>3000.5235215053763</v>
      </c>
      <c r="D887" s="78">
        <v>184.495</v>
      </c>
      <c r="I887" s="90"/>
      <c r="J887" s="90"/>
      <c r="K887" s="90"/>
      <c r="L887" s="90"/>
    </row>
    <row r="888" spans="1:12">
      <c r="A888" s="65">
        <f t="shared" si="42"/>
        <v>1994</v>
      </c>
      <c r="B888" s="84">
        <v>34515</v>
      </c>
      <c r="C888" s="77">
        <f t="shared" si="43"/>
        <v>725.59666666666681</v>
      </c>
      <c r="D888" s="78">
        <v>43.176000000000002</v>
      </c>
      <c r="I888" s="90"/>
      <c r="J888" s="90"/>
      <c r="K888" s="90"/>
      <c r="L888" s="90"/>
    </row>
    <row r="889" spans="1:12">
      <c r="A889" s="65">
        <f t="shared" si="42"/>
        <v>1994</v>
      </c>
      <c r="B889" s="84">
        <v>34546</v>
      </c>
      <c r="C889" s="77">
        <f t="shared" si="43"/>
        <v>47.391666666666666</v>
      </c>
      <c r="D889" s="78">
        <v>2.9140000000000001</v>
      </c>
      <c r="I889" s="90"/>
      <c r="J889" s="90"/>
      <c r="K889" s="90"/>
      <c r="L889" s="90"/>
    </row>
    <row r="890" spans="1:12">
      <c r="A890" s="65">
        <f t="shared" si="42"/>
        <v>1994</v>
      </c>
      <c r="B890" s="84">
        <v>34577</v>
      </c>
      <c r="C890" s="77">
        <f t="shared" si="43"/>
        <v>34.787499999999994</v>
      </c>
      <c r="D890" s="78">
        <v>2.1389999999999998</v>
      </c>
      <c r="I890" s="90"/>
      <c r="J890" s="90"/>
      <c r="K890" s="90"/>
      <c r="L890" s="90"/>
    </row>
    <row r="891" spans="1:12">
      <c r="A891" s="65">
        <f t="shared" si="42"/>
        <v>1994</v>
      </c>
      <c r="B891" s="84">
        <v>34607</v>
      </c>
      <c r="C891" s="77">
        <f t="shared" si="43"/>
        <v>129.87333333333333</v>
      </c>
      <c r="D891" s="78">
        <v>7.7279999999999998</v>
      </c>
      <c r="I891" s="90"/>
      <c r="J891" s="90"/>
      <c r="K891" s="90"/>
      <c r="L891" s="90"/>
    </row>
    <row r="892" spans="1:12">
      <c r="A892" s="65">
        <f t="shared" si="42"/>
        <v>1995</v>
      </c>
      <c r="B892" s="84">
        <v>34638</v>
      </c>
      <c r="C892" s="77">
        <f t="shared" si="43"/>
        <v>164.71612903225807</v>
      </c>
      <c r="D892" s="78">
        <v>10.128</v>
      </c>
      <c r="I892" s="90"/>
      <c r="J892" s="90"/>
      <c r="K892" s="90"/>
      <c r="L892" s="90"/>
    </row>
    <row r="893" spans="1:12">
      <c r="A893" s="65">
        <f t="shared" si="42"/>
        <v>1995</v>
      </c>
      <c r="B893" s="84">
        <v>34668</v>
      </c>
      <c r="C893" s="77">
        <f t="shared" si="43"/>
        <v>1050.246388888889</v>
      </c>
      <c r="D893" s="78">
        <v>62.494</v>
      </c>
      <c r="I893" s="90"/>
      <c r="J893" s="90"/>
      <c r="K893" s="90"/>
      <c r="L893" s="90"/>
    </row>
    <row r="894" spans="1:12">
      <c r="A894" s="65">
        <f t="shared" si="42"/>
        <v>1995</v>
      </c>
      <c r="B894" s="84">
        <v>34699</v>
      </c>
      <c r="C894" s="77">
        <f t="shared" si="43"/>
        <v>2479.9958333333334</v>
      </c>
      <c r="D894" s="78">
        <v>152.489</v>
      </c>
      <c r="I894" s="90"/>
      <c r="J894" s="90"/>
      <c r="K894" s="90"/>
      <c r="L894" s="90"/>
    </row>
    <row r="895" spans="1:12">
      <c r="A895" s="65">
        <f t="shared" si="42"/>
        <v>1995</v>
      </c>
      <c r="B895" s="84">
        <v>34730</v>
      </c>
      <c r="C895" s="77">
        <f t="shared" si="43"/>
        <v>15059.539650537634</v>
      </c>
      <c r="D895" s="78">
        <v>925.97500000000002</v>
      </c>
      <c r="I895" s="90"/>
      <c r="J895" s="90"/>
      <c r="K895" s="90"/>
      <c r="L895" s="90"/>
    </row>
    <row r="896" spans="1:12">
      <c r="A896" s="65">
        <f t="shared" si="42"/>
        <v>1995</v>
      </c>
      <c r="B896" s="84">
        <v>34758</v>
      </c>
      <c r="C896" s="77">
        <f t="shared" si="43"/>
        <v>5477.4107142857147</v>
      </c>
      <c r="D896" s="78">
        <v>304.2</v>
      </c>
      <c r="I896" s="90"/>
      <c r="J896" s="90"/>
      <c r="K896" s="90"/>
      <c r="L896" s="90"/>
    </row>
    <row r="897" spans="1:12">
      <c r="A897" s="65">
        <f t="shared" si="42"/>
        <v>1995</v>
      </c>
      <c r="B897" s="84">
        <v>34789</v>
      </c>
      <c r="C897" s="77">
        <f t="shared" si="43"/>
        <v>19067.095430107529</v>
      </c>
      <c r="D897" s="78">
        <v>1172.3900000000001</v>
      </c>
      <c r="I897" s="90"/>
      <c r="J897" s="90"/>
      <c r="K897" s="90"/>
      <c r="L897" s="90"/>
    </row>
    <row r="898" spans="1:12">
      <c r="A898" s="65">
        <f t="shared" si="42"/>
        <v>1995</v>
      </c>
      <c r="B898" s="84">
        <v>34819</v>
      </c>
      <c r="C898" s="77">
        <f t="shared" si="43"/>
        <v>12691.421111111111</v>
      </c>
      <c r="D898" s="78">
        <v>755.19200000000001</v>
      </c>
      <c r="I898" s="90"/>
      <c r="J898" s="90"/>
      <c r="K898" s="90"/>
      <c r="L898" s="90"/>
    </row>
    <row r="899" spans="1:12">
      <c r="A899" s="65">
        <f t="shared" si="42"/>
        <v>1995</v>
      </c>
      <c r="B899" s="84">
        <v>34850</v>
      </c>
      <c r="C899" s="77">
        <f t="shared" si="43"/>
        <v>16067.433870967741</v>
      </c>
      <c r="D899" s="78">
        <v>987.94799999999998</v>
      </c>
      <c r="I899" s="90"/>
      <c r="J899" s="90"/>
      <c r="K899" s="90"/>
      <c r="L899" s="90"/>
    </row>
    <row r="900" spans="1:12">
      <c r="A900" s="65">
        <f t="shared" si="42"/>
        <v>1995</v>
      </c>
      <c r="B900" s="84">
        <v>34880</v>
      </c>
      <c r="C900" s="77">
        <f t="shared" si="43"/>
        <v>12264.644027777778</v>
      </c>
      <c r="D900" s="78">
        <v>729.79700000000003</v>
      </c>
      <c r="I900" s="90"/>
      <c r="J900" s="90"/>
      <c r="K900" s="90"/>
      <c r="L900" s="90"/>
    </row>
    <row r="901" spans="1:12">
      <c r="A901" s="65">
        <f t="shared" si="42"/>
        <v>1995</v>
      </c>
      <c r="B901" s="84">
        <v>34911</v>
      </c>
      <c r="C901" s="77">
        <f t="shared" si="43"/>
        <v>5556.5021505376344</v>
      </c>
      <c r="D901" s="78">
        <v>341.65600000000001</v>
      </c>
      <c r="I901" s="90"/>
      <c r="J901" s="90"/>
      <c r="K901" s="90"/>
      <c r="L901" s="90"/>
    </row>
    <row r="902" spans="1:12">
      <c r="A902" s="65">
        <f t="shared" si="42"/>
        <v>1995</v>
      </c>
      <c r="B902" s="84">
        <v>34942</v>
      </c>
      <c r="C902" s="77">
        <f t="shared" si="43"/>
        <v>1311.5001344086022</v>
      </c>
      <c r="D902" s="78">
        <v>80.641000000000005</v>
      </c>
      <c r="I902" s="90"/>
      <c r="J902" s="90"/>
      <c r="K902" s="90"/>
      <c r="L902" s="90"/>
    </row>
    <row r="903" spans="1:12">
      <c r="A903" s="65">
        <f t="shared" si="42"/>
        <v>1995</v>
      </c>
      <c r="B903" s="84">
        <v>34972</v>
      </c>
      <c r="C903" s="77">
        <f t="shared" si="43"/>
        <v>443.53222222222223</v>
      </c>
      <c r="D903" s="78">
        <v>26.391999999999999</v>
      </c>
      <c r="I903" s="90"/>
      <c r="J903" s="90"/>
      <c r="K903" s="90"/>
      <c r="L903" s="90"/>
    </row>
    <row r="904" spans="1:12">
      <c r="A904" s="65">
        <f t="shared" si="42"/>
        <v>1996</v>
      </c>
      <c r="B904" s="84">
        <v>35003</v>
      </c>
      <c r="C904" s="77">
        <f t="shared" si="43"/>
        <v>156.25913978494623</v>
      </c>
      <c r="D904" s="78">
        <v>9.6080000000000005</v>
      </c>
      <c r="I904" s="90"/>
      <c r="J904" s="90"/>
      <c r="K904" s="90"/>
      <c r="L904" s="90"/>
    </row>
    <row r="905" spans="1:12">
      <c r="A905" s="65">
        <f t="shared" si="42"/>
        <v>1996</v>
      </c>
      <c r="B905" s="84">
        <v>35033</v>
      </c>
      <c r="C905" s="77">
        <f t="shared" si="43"/>
        <v>153.0313888888889</v>
      </c>
      <c r="D905" s="78">
        <v>9.1059999999999999</v>
      </c>
      <c r="I905" s="90"/>
      <c r="J905" s="90"/>
      <c r="K905" s="90"/>
      <c r="L905" s="90"/>
    </row>
    <row r="906" spans="1:12">
      <c r="A906" s="65">
        <f t="shared" si="42"/>
        <v>1996</v>
      </c>
      <c r="B906" s="84">
        <v>35064</v>
      </c>
      <c r="C906" s="77">
        <f t="shared" si="43"/>
        <v>2988.8138440860216</v>
      </c>
      <c r="D906" s="78">
        <v>183.77500000000001</v>
      </c>
      <c r="I906" s="90"/>
      <c r="J906" s="90"/>
      <c r="K906" s="90"/>
      <c r="L906" s="90"/>
    </row>
    <row r="907" spans="1:12">
      <c r="A907" s="65">
        <f t="shared" si="42"/>
        <v>1996</v>
      </c>
      <c r="B907" s="84">
        <v>35095</v>
      </c>
      <c r="C907" s="77">
        <f t="shared" si="43"/>
        <v>5531.1799731182791</v>
      </c>
      <c r="D907" s="78">
        <v>340.09899999999999</v>
      </c>
      <c r="I907" s="90"/>
      <c r="J907" s="90"/>
      <c r="K907" s="90"/>
      <c r="L907" s="90"/>
    </row>
    <row r="908" spans="1:12">
      <c r="A908" s="65">
        <f t="shared" si="42"/>
        <v>1996</v>
      </c>
      <c r="B908" s="84">
        <v>35124</v>
      </c>
      <c r="C908" s="77">
        <f t="shared" si="43"/>
        <v>14332.067528735632</v>
      </c>
      <c r="D908" s="78">
        <v>824.39</v>
      </c>
      <c r="I908" s="90"/>
      <c r="J908" s="90"/>
      <c r="K908" s="90"/>
      <c r="L908" s="90"/>
    </row>
    <row r="909" spans="1:12">
      <c r="A909" s="65">
        <f t="shared" si="42"/>
        <v>1996</v>
      </c>
      <c r="B909" s="84">
        <v>35155</v>
      </c>
      <c r="C909" s="77">
        <f t="shared" si="43"/>
        <v>9316.0892473118274</v>
      </c>
      <c r="D909" s="78">
        <v>572.82399999999996</v>
      </c>
      <c r="I909" s="90"/>
      <c r="J909" s="90"/>
      <c r="K909" s="90"/>
      <c r="L909" s="90"/>
    </row>
    <row r="910" spans="1:12">
      <c r="A910" s="65">
        <f t="shared" si="42"/>
        <v>1996</v>
      </c>
      <c r="B910" s="84">
        <v>35185</v>
      </c>
      <c r="C910" s="77">
        <f t="shared" si="43"/>
        <v>9388.8605555555569</v>
      </c>
      <c r="D910" s="78">
        <v>558.67600000000004</v>
      </c>
      <c r="I910" s="90"/>
      <c r="J910" s="90"/>
      <c r="K910" s="90"/>
      <c r="L910" s="90"/>
    </row>
    <row r="911" spans="1:12">
      <c r="A911" s="65">
        <f t="shared" si="42"/>
        <v>1996</v>
      </c>
      <c r="B911" s="84">
        <v>35216</v>
      </c>
      <c r="C911" s="77">
        <f t="shared" si="43"/>
        <v>13186.284005376345</v>
      </c>
      <c r="D911" s="78">
        <v>810.79300000000001</v>
      </c>
      <c r="I911" s="90"/>
      <c r="J911" s="90"/>
      <c r="K911" s="90"/>
      <c r="L911" s="90"/>
    </row>
    <row r="912" spans="1:12">
      <c r="A912" s="65">
        <f t="shared" si="42"/>
        <v>1996</v>
      </c>
      <c r="B912" s="84">
        <v>35246</v>
      </c>
      <c r="C912" s="77">
        <f t="shared" si="43"/>
        <v>4315.0616666666665</v>
      </c>
      <c r="D912" s="78">
        <v>256.76400000000001</v>
      </c>
      <c r="I912" s="90"/>
      <c r="J912" s="90"/>
      <c r="K912" s="90"/>
      <c r="L912" s="90"/>
    </row>
    <row r="913" spans="1:12">
      <c r="A913" s="65">
        <f t="shared" ref="A913:A976" si="44">IF(MONTH(B913)&gt;9,YEAR(B913)+1,YEAR(B913))</f>
        <v>1996</v>
      </c>
      <c r="B913" s="84">
        <v>35277</v>
      </c>
      <c r="C913" s="77">
        <f t="shared" ref="C913:C976" si="45">IF(D913=-901,-901,D913*220*22*9*1000/(24*60*60*DAY(B913)))</f>
        <v>1090.7564516129032</v>
      </c>
      <c r="D913" s="78">
        <v>67.067999999999998</v>
      </c>
      <c r="I913" s="90"/>
      <c r="J913" s="90"/>
      <c r="K913" s="90"/>
      <c r="L913" s="90"/>
    </row>
    <row r="914" spans="1:12">
      <c r="A914" s="65">
        <f t="shared" si="44"/>
        <v>1996</v>
      </c>
      <c r="B914" s="84">
        <v>35308</v>
      </c>
      <c r="C914" s="77">
        <f t="shared" si="45"/>
        <v>337.10860215053771</v>
      </c>
      <c r="D914" s="78">
        <v>20.728000000000002</v>
      </c>
      <c r="I914" s="90"/>
      <c r="J914" s="90"/>
      <c r="K914" s="90"/>
      <c r="L914" s="90"/>
    </row>
    <row r="915" spans="1:12">
      <c r="A915" s="65">
        <f t="shared" si="44"/>
        <v>1996</v>
      </c>
      <c r="B915" s="84">
        <v>35338</v>
      </c>
      <c r="C915" s="77">
        <f t="shared" si="45"/>
        <v>232.75694444444446</v>
      </c>
      <c r="D915" s="78">
        <v>13.85</v>
      </c>
      <c r="I915" s="90"/>
      <c r="J915" s="90"/>
      <c r="K915" s="90"/>
      <c r="L915" s="90"/>
    </row>
    <row r="916" spans="1:12">
      <c r="A916" s="65">
        <f t="shared" si="44"/>
        <v>1997</v>
      </c>
      <c r="B916" s="84">
        <v>35369</v>
      </c>
      <c r="C916" s="77">
        <f t="shared" si="45"/>
        <v>236.86075268817206</v>
      </c>
      <c r="D916" s="78">
        <v>14.564</v>
      </c>
      <c r="I916" s="90"/>
      <c r="J916" s="90"/>
      <c r="K916" s="90"/>
      <c r="L916" s="90"/>
    </row>
    <row r="917" spans="1:12">
      <c r="A917" s="65">
        <f t="shared" si="44"/>
        <v>1997</v>
      </c>
      <c r="B917" s="84">
        <v>35399</v>
      </c>
      <c r="C917" s="77">
        <f t="shared" si="45"/>
        <v>2400.2366666666667</v>
      </c>
      <c r="D917" s="78">
        <v>142.82400000000001</v>
      </c>
      <c r="I917" s="90"/>
      <c r="J917" s="90"/>
      <c r="K917" s="90"/>
      <c r="L917" s="90"/>
    </row>
    <row r="918" spans="1:12">
      <c r="A918" s="65">
        <f t="shared" si="44"/>
        <v>1997</v>
      </c>
      <c r="B918" s="84">
        <v>35430</v>
      </c>
      <c r="C918" s="77">
        <f t="shared" si="45"/>
        <v>16652.966532258066</v>
      </c>
      <c r="D918" s="78">
        <v>1023.951</v>
      </c>
      <c r="I918" s="90"/>
      <c r="J918" s="90"/>
      <c r="K918" s="90"/>
      <c r="L918" s="90"/>
    </row>
    <row r="919" spans="1:12">
      <c r="A919" s="65">
        <f t="shared" si="44"/>
        <v>1997</v>
      </c>
      <c r="B919" s="84">
        <v>35461</v>
      </c>
      <c r="C919" s="77">
        <f t="shared" si="45"/>
        <v>32332.387231182794</v>
      </c>
      <c r="D919" s="78">
        <v>1988.0409999999999</v>
      </c>
      <c r="I919" s="90"/>
      <c r="J919" s="90"/>
      <c r="K919" s="90"/>
      <c r="L919" s="90"/>
    </row>
    <row r="920" spans="1:12">
      <c r="A920" s="65">
        <f t="shared" si="44"/>
        <v>1997</v>
      </c>
      <c r="B920" s="84">
        <v>35489</v>
      </c>
      <c r="C920" s="77">
        <f t="shared" si="45"/>
        <v>6090.3873511904758</v>
      </c>
      <c r="D920" s="78">
        <v>338.24299999999999</v>
      </c>
      <c r="I920" s="90"/>
      <c r="J920" s="90"/>
      <c r="K920" s="90"/>
      <c r="L920" s="90"/>
    </row>
    <row r="921" spans="1:12">
      <c r="A921" s="65">
        <f t="shared" si="44"/>
        <v>1997</v>
      </c>
      <c r="B921" s="84">
        <v>35520</v>
      </c>
      <c r="C921" s="77">
        <f t="shared" si="45"/>
        <v>4802.5127688172051</v>
      </c>
      <c r="D921" s="78">
        <v>295.29500000000002</v>
      </c>
      <c r="I921" s="90"/>
      <c r="J921" s="90"/>
      <c r="K921" s="90"/>
      <c r="L921" s="90"/>
    </row>
    <row r="922" spans="1:12">
      <c r="A922" s="65">
        <f t="shared" si="44"/>
        <v>1997</v>
      </c>
      <c r="B922" s="84">
        <v>35550</v>
      </c>
      <c r="C922" s="77">
        <f t="shared" si="45"/>
        <v>6045.9834722222222</v>
      </c>
      <c r="D922" s="78">
        <v>359.76100000000002</v>
      </c>
      <c r="I922" s="90"/>
      <c r="J922" s="90"/>
      <c r="K922" s="90"/>
      <c r="L922" s="90"/>
    </row>
    <row r="923" spans="1:12">
      <c r="A923" s="65">
        <f t="shared" si="44"/>
        <v>1997</v>
      </c>
      <c r="B923" s="84">
        <v>35581</v>
      </c>
      <c r="C923" s="77">
        <f t="shared" si="45"/>
        <v>5440.2673387096784</v>
      </c>
      <c r="D923" s="78">
        <v>334.50900000000001</v>
      </c>
      <c r="I923" s="90"/>
      <c r="J923" s="90"/>
      <c r="K923" s="90"/>
      <c r="L923" s="90"/>
    </row>
    <row r="924" spans="1:12">
      <c r="A924" s="65">
        <f t="shared" si="44"/>
        <v>1997</v>
      </c>
      <c r="B924" s="84">
        <v>35611</v>
      </c>
      <c r="C924" s="77">
        <f t="shared" si="45"/>
        <v>2564.326111111111</v>
      </c>
      <c r="D924" s="78">
        <v>152.58799999999999</v>
      </c>
      <c r="I924" s="90"/>
      <c r="J924" s="90"/>
      <c r="K924" s="90"/>
      <c r="L924" s="90"/>
    </row>
    <row r="925" spans="1:12">
      <c r="A925" s="65">
        <f t="shared" si="44"/>
        <v>1997</v>
      </c>
      <c r="B925" s="84">
        <v>35642</v>
      </c>
      <c r="C925" s="77">
        <f t="shared" si="45"/>
        <v>527.47217741935481</v>
      </c>
      <c r="D925" s="78">
        <v>32.433</v>
      </c>
      <c r="I925" s="90"/>
      <c r="J925" s="90"/>
      <c r="K925" s="90"/>
      <c r="L925" s="90"/>
    </row>
    <row r="926" spans="1:12">
      <c r="A926" s="65">
        <f t="shared" si="44"/>
        <v>1997</v>
      </c>
      <c r="B926" s="84">
        <v>35673</v>
      </c>
      <c r="C926" s="77">
        <f t="shared" si="45"/>
        <v>183.71182795698925</v>
      </c>
      <c r="D926" s="78">
        <v>11.295999999999999</v>
      </c>
      <c r="I926" s="90"/>
      <c r="J926" s="90"/>
      <c r="K926" s="90"/>
      <c r="L926" s="90"/>
    </row>
    <row r="927" spans="1:12">
      <c r="A927" s="65">
        <f t="shared" si="44"/>
        <v>1997</v>
      </c>
      <c r="B927" s="84">
        <v>35703</v>
      </c>
      <c r="C927" s="77">
        <f t="shared" si="45"/>
        <v>173.21486111111111</v>
      </c>
      <c r="D927" s="78">
        <v>10.307</v>
      </c>
      <c r="I927" s="90"/>
      <c r="J927" s="90"/>
      <c r="K927" s="90"/>
      <c r="L927" s="90"/>
    </row>
    <row r="928" spans="1:12">
      <c r="A928" s="65">
        <f t="shared" si="44"/>
        <v>1998</v>
      </c>
      <c r="B928" s="84">
        <v>35734</v>
      </c>
      <c r="C928" s="77">
        <f t="shared" si="45"/>
        <v>302.98790322580635</v>
      </c>
      <c r="D928" s="78">
        <v>18.63</v>
      </c>
      <c r="I928" s="90"/>
      <c r="J928" s="90"/>
      <c r="K928" s="90"/>
      <c r="L928" s="90"/>
    </row>
    <row r="929" spans="1:12">
      <c r="A929" s="65">
        <f t="shared" si="44"/>
        <v>1998</v>
      </c>
      <c r="B929" s="84">
        <v>35764</v>
      </c>
      <c r="C929" s="77">
        <f t="shared" si="45"/>
        <v>828.17777777777792</v>
      </c>
      <c r="D929" s="78">
        <v>49.28</v>
      </c>
      <c r="I929" s="90"/>
      <c r="J929" s="90"/>
      <c r="K929" s="90"/>
      <c r="L929" s="90"/>
    </row>
    <row r="930" spans="1:12">
      <c r="A930" s="65">
        <f t="shared" si="44"/>
        <v>1998</v>
      </c>
      <c r="B930" s="84">
        <v>35795</v>
      </c>
      <c r="C930" s="77">
        <f t="shared" si="45"/>
        <v>1475.5006720430108</v>
      </c>
      <c r="D930" s="78">
        <v>90.724999999999994</v>
      </c>
      <c r="I930" s="90"/>
      <c r="J930" s="90"/>
      <c r="K930" s="90"/>
      <c r="L930" s="90"/>
    </row>
    <row r="931" spans="1:12">
      <c r="A931" s="65">
        <f t="shared" si="44"/>
        <v>1998</v>
      </c>
      <c r="B931" s="84">
        <v>35826</v>
      </c>
      <c r="C931" s="77">
        <f t="shared" si="45"/>
        <v>8359.3435483870962</v>
      </c>
      <c r="D931" s="78">
        <v>513.99599999999998</v>
      </c>
      <c r="I931" s="90"/>
      <c r="J931" s="90"/>
      <c r="K931" s="90"/>
      <c r="L931" s="90"/>
    </row>
    <row r="932" spans="1:12">
      <c r="A932" s="65">
        <f t="shared" si="44"/>
        <v>1998</v>
      </c>
      <c r="B932" s="84">
        <v>35854</v>
      </c>
      <c r="C932" s="77">
        <f t="shared" si="45"/>
        <v>13091.029613095236</v>
      </c>
      <c r="D932" s="78">
        <v>727.03899999999999</v>
      </c>
      <c r="I932" s="90"/>
      <c r="J932" s="90"/>
      <c r="K932" s="90"/>
      <c r="L932" s="90"/>
    </row>
    <row r="933" spans="1:12">
      <c r="A933" s="65">
        <f t="shared" si="44"/>
        <v>1998</v>
      </c>
      <c r="B933" s="84">
        <v>35885</v>
      </c>
      <c r="C933" s="77">
        <f t="shared" si="45"/>
        <v>9552.3482526881726</v>
      </c>
      <c r="D933" s="78">
        <v>587.351</v>
      </c>
      <c r="I933" s="90"/>
      <c r="J933" s="90"/>
      <c r="K933" s="90"/>
      <c r="L933" s="90"/>
    </row>
    <row r="934" spans="1:12">
      <c r="A934" s="65">
        <f t="shared" si="44"/>
        <v>1998</v>
      </c>
      <c r="B934" s="84">
        <v>35915</v>
      </c>
      <c r="C934" s="77">
        <f t="shared" si="45"/>
        <v>9777.068888888889</v>
      </c>
      <c r="D934" s="78">
        <v>581.77599999999995</v>
      </c>
      <c r="I934" s="90"/>
      <c r="J934" s="90"/>
      <c r="K934" s="90"/>
      <c r="L934" s="90"/>
    </row>
    <row r="935" spans="1:12">
      <c r="A935" s="65">
        <f t="shared" si="44"/>
        <v>1998</v>
      </c>
      <c r="B935" s="84">
        <v>35946</v>
      </c>
      <c r="C935" s="77">
        <f t="shared" si="45"/>
        <v>11365.640591397849</v>
      </c>
      <c r="D935" s="78">
        <v>698.846</v>
      </c>
      <c r="I935" s="90"/>
      <c r="J935" s="90"/>
      <c r="K935" s="90"/>
      <c r="L935" s="90"/>
    </row>
    <row r="936" spans="1:12">
      <c r="A936" s="65">
        <f t="shared" si="44"/>
        <v>1998</v>
      </c>
      <c r="B936" s="84">
        <v>35976</v>
      </c>
      <c r="C936" s="77">
        <f t="shared" si="45"/>
        <v>13228.677916666666</v>
      </c>
      <c r="D936" s="78">
        <v>787.16099999999994</v>
      </c>
      <c r="I936" s="90"/>
      <c r="J936" s="90"/>
      <c r="K936" s="90"/>
      <c r="L936" s="90"/>
    </row>
    <row r="937" spans="1:12">
      <c r="A937" s="65">
        <f t="shared" si="44"/>
        <v>1998</v>
      </c>
      <c r="B937" s="84">
        <v>36007</v>
      </c>
      <c r="C937" s="77">
        <f t="shared" si="45"/>
        <v>4313.69879032258</v>
      </c>
      <c r="D937" s="78">
        <v>265.23899999999998</v>
      </c>
      <c r="I937" s="90"/>
      <c r="J937" s="90"/>
      <c r="K937" s="90"/>
      <c r="L937" s="90"/>
    </row>
    <row r="938" spans="1:12">
      <c r="A938" s="65">
        <f t="shared" si="44"/>
        <v>1998</v>
      </c>
      <c r="B938" s="84">
        <v>36038</v>
      </c>
      <c r="C938" s="77">
        <f t="shared" si="45"/>
        <v>734.97741935483873</v>
      </c>
      <c r="D938" s="78">
        <v>45.192</v>
      </c>
      <c r="I938" s="90"/>
      <c r="J938" s="90"/>
      <c r="K938" s="90"/>
      <c r="L938" s="90"/>
    </row>
    <row r="939" spans="1:12">
      <c r="A939" s="65">
        <f t="shared" si="44"/>
        <v>1998</v>
      </c>
      <c r="B939" s="84">
        <v>36068</v>
      </c>
      <c r="C939" s="77">
        <f t="shared" si="45"/>
        <v>554.41527777777787</v>
      </c>
      <c r="D939" s="78">
        <v>32.99</v>
      </c>
      <c r="I939" s="90"/>
      <c r="J939" s="90"/>
      <c r="K939" s="90"/>
      <c r="L939" s="90"/>
    </row>
    <row r="940" spans="1:12">
      <c r="A940" s="65">
        <f t="shared" si="44"/>
        <v>1999</v>
      </c>
      <c r="B940" s="84">
        <v>36099</v>
      </c>
      <c r="C940" s="77">
        <f t="shared" si="45"/>
        <v>333.28669354838712</v>
      </c>
      <c r="D940" s="78">
        <v>20.492999999999999</v>
      </c>
      <c r="I940" s="90"/>
      <c r="J940" s="90"/>
      <c r="K940" s="90"/>
      <c r="L940" s="90"/>
    </row>
    <row r="941" spans="1:12">
      <c r="A941" s="65">
        <f t="shared" si="44"/>
        <v>1999</v>
      </c>
      <c r="B941" s="84">
        <v>36129</v>
      </c>
      <c r="C941" s="77">
        <f t="shared" si="45"/>
        <v>1450.2522222222224</v>
      </c>
      <c r="D941" s="78">
        <v>86.296000000000006</v>
      </c>
      <c r="I941" s="90"/>
      <c r="J941" s="90"/>
      <c r="K941" s="90"/>
      <c r="L941" s="90"/>
    </row>
    <row r="942" spans="1:12">
      <c r="A942" s="65">
        <f t="shared" si="44"/>
        <v>1999</v>
      </c>
      <c r="B942" s="84">
        <v>36160</v>
      </c>
      <c r="C942" s="77">
        <f t="shared" si="45"/>
        <v>2381.6020161290321</v>
      </c>
      <c r="D942" s="78">
        <v>146.43899999999999</v>
      </c>
      <c r="I942" s="90"/>
      <c r="J942" s="90"/>
      <c r="K942" s="90"/>
      <c r="L942" s="90"/>
    </row>
    <row r="943" spans="1:12">
      <c r="A943" s="65">
        <f t="shared" si="44"/>
        <v>1999</v>
      </c>
      <c r="B943" s="84">
        <v>36191</v>
      </c>
      <c r="C943" s="77">
        <f t="shared" si="45"/>
        <v>5975.87123655914</v>
      </c>
      <c r="D943" s="78">
        <v>367.44200000000001</v>
      </c>
      <c r="I943" s="90"/>
      <c r="J943" s="90"/>
      <c r="K943" s="90"/>
      <c r="L943" s="90"/>
    </row>
    <row r="944" spans="1:12">
      <c r="A944" s="65">
        <f t="shared" si="44"/>
        <v>1999</v>
      </c>
      <c r="B944" s="84">
        <v>36219</v>
      </c>
      <c r="C944" s="77">
        <f t="shared" si="45"/>
        <v>12568.658928571429</v>
      </c>
      <c r="D944" s="78">
        <v>698.02800000000002</v>
      </c>
      <c r="I944" s="90"/>
      <c r="J944" s="90"/>
      <c r="K944" s="90"/>
      <c r="L944" s="90"/>
    </row>
    <row r="945" spans="1:12">
      <c r="A945" s="65">
        <f t="shared" si="44"/>
        <v>1999</v>
      </c>
      <c r="B945" s="84">
        <v>36250</v>
      </c>
      <c r="C945" s="77">
        <f t="shared" si="45"/>
        <v>7091.0879032258081</v>
      </c>
      <c r="D945" s="78">
        <v>436.01400000000001</v>
      </c>
      <c r="I945" s="90"/>
      <c r="J945" s="90"/>
      <c r="K945" s="90"/>
      <c r="L945" s="90"/>
    </row>
    <row r="946" spans="1:12">
      <c r="A946" s="65">
        <f t="shared" si="44"/>
        <v>1999</v>
      </c>
      <c r="B946" s="84">
        <v>36280</v>
      </c>
      <c r="C946" s="77">
        <f t="shared" si="45"/>
        <v>6964.4743055555573</v>
      </c>
      <c r="D946" s="78">
        <v>414.41500000000002</v>
      </c>
      <c r="I946" s="90"/>
      <c r="J946" s="90"/>
      <c r="K946" s="90"/>
      <c r="L946" s="90"/>
    </row>
    <row r="947" spans="1:12">
      <c r="A947" s="65">
        <f t="shared" si="44"/>
        <v>1999</v>
      </c>
      <c r="B947" s="84">
        <v>36311</v>
      </c>
      <c r="C947" s="77">
        <f t="shared" si="45"/>
        <v>10478.990322580645</v>
      </c>
      <c r="D947" s="78">
        <v>644.32799999999997</v>
      </c>
      <c r="I947" s="90"/>
      <c r="J947" s="90"/>
      <c r="K947" s="90"/>
      <c r="L947" s="90"/>
    </row>
    <row r="948" spans="1:12">
      <c r="A948" s="65">
        <f t="shared" si="44"/>
        <v>1999</v>
      </c>
      <c r="B948" s="84">
        <v>36341</v>
      </c>
      <c r="C948" s="77">
        <f t="shared" si="45"/>
        <v>6301.5959722222224</v>
      </c>
      <c r="D948" s="78">
        <v>374.971</v>
      </c>
      <c r="I948" s="90"/>
      <c r="J948" s="90"/>
      <c r="K948" s="90"/>
      <c r="L948" s="90"/>
    </row>
    <row r="949" spans="1:12">
      <c r="A949" s="65">
        <f t="shared" si="44"/>
        <v>1999</v>
      </c>
      <c r="B949" s="84">
        <v>36372</v>
      </c>
      <c r="C949" s="77">
        <f t="shared" si="45"/>
        <v>1352.1099462365594</v>
      </c>
      <c r="D949" s="78">
        <v>83.138000000000005</v>
      </c>
      <c r="I949" s="90"/>
      <c r="J949" s="90"/>
      <c r="K949" s="90"/>
      <c r="L949" s="90"/>
    </row>
    <row r="950" spans="1:12">
      <c r="A950" s="65">
        <f t="shared" si="44"/>
        <v>1999</v>
      </c>
      <c r="B950" s="84">
        <v>36403</v>
      </c>
      <c r="C950" s="77">
        <f t="shared" si="45"/>
        <v>409.23696236559141</v>
      </c>
      <c r="D950" s="78">
        <v>25.163</v>
      </c>
      <c r="I950" s="90"/>
      <c r="J950" s="90"/>
      <c r="K950" s="90"/>
      <c r="L950" s="90"/>
    </row>
    <row r="951" spans="1:12">
      <c r="A951" s="65">
        <f t="shared" si="44"/>
        <v>1999</v>
      </c>
      <c r="B951" s="84">
        <v>36433</v>
      </c>
      <c r="C951" s="77">
        <f t="shared" si="45"/>
        <v>316.53263888888887</v>
      </c>
      <c r="D951" s="78">
        <v>18.835000000000001</v>
      </c>
      <c r="I951" s="90"/>
      <c r="J951" s="90"/>
      <c r="K951" s="90"/>
      <c r="L951" s="90"/>
    </row>
    <row r="952" spans="1:12">
      <c r="A952" s="65">
        <f t="shared" si="44"/>
        <v>2000</v>
      </c>
      <c r="B952" s="84">
        <v>36464</v>
      </c>
      <c r="C952" s="77">
        <f t="shared" si="45"/>
        <v>302.30483870967743</v>
      </c>
      <c r="D952" s="78">
        <v>18.588000000000001</v>
      </c>
      <c r="I952" s="90"/>
      <c r="J952" s="90"/>
      <c r="K952" s="90"/>
      <c r="L952" s="90"/>
    </row>
    <row r="953" spans="1:12">
      <c r="A953" s="65">
        <f t="shared" si="44"/>
        <v>2000</v>
      </c>
      <c r="B953" s="84">
        <v>36494</v>
      </c>
      <c r="C953" s="77">
        <f t="shared" si="45"/>
        <v>577.25402777777765</v>
      </c>
      <c r="D953" s="78">
        <v>34.348999999999997</v>
      </c>
      <c r="I953" s="90"/>
      <c r="J953" s="90"/>
      <c r="K953" s="90"/>
      <c r="L953" s="90"/>
    </row>
    <row r="954" spans="1:12">
      <c r="A954" s="65">
        <f t="shared" si="44"/>
        <v>2000</v>
      </c>
      <c r="B954" s="84">
        <v>36525</v>
      </c>
      <c r="C954" s="77">
        <f t="shared" si="45"/>
        <v>660.7836021505376</v>
      </c>
      <c r="D954" s="78">
        <v>40.630000000000003</v>
      </c>
      <c r="I954" s="90"/>
      <c r="J954" s="90"/>
      <c r="K954" s="90"/>
      <c r="L954" s="90"/>
    </row>
    <row r="955" spans="1:12">
      <c r="A955" s="65">
        <f t="shared" si="44"/>
        <v>2000</v>
      </c>
      <c r="B955" s="84">
        <v>36556</v>
      </c>
      <c r="C955" s="77">
        <f t="shared" si="45"/>
        <v>5140.4995967741943</v>
      </c>
      <c r="D955" s="78">
        <v>316.077</v>
      </c>
      <c r="I955" s="90"/>
      <c r="J955" s="90"/>
      <c r="K955" s="90"/>
      <c r="L955" s="90"/>
    </row>
    <row r="956" spans="1:12">
      <c r="A956" s="65">
        <f t="shared" si="44"/>
        <v>2000</v>
      </c>
      <c r="B956" s="84">
        <v>36585</v>
      </c>
      <c r="C956" s="77">
        <f t="shared" si="45"/>
        <v>11782.93132183908</v>
      </c>
      <c r="D956" s="78">
        <v>677.76199999999994</v>
      </c>
      <c r="I956" s="90"/>
      <c r="J956" s="90"/>
      <c r="K956" s="90"/>
      <c r="L956" s="90"/>
    </row>
    <row r="957" spans="1:12">
      <c r="A957" s="65">
        <f t="shared" si="44"/>
        <v>2000</v>
      </c>
      <c r="B957" s="84">
        <v>36616</v>
      </c>
      <c r="C957" s="77">
        <f t="shared" si="45"/>
        <v>7003.1026881720427</v>
      </c>
      <c r="D957" s="78">
        <v>430.60399999999998</v>
      </c>
      <c r="I957" s="90"/>
      <c r="J957" s="90"/>
      <c r="K957" s="90"/>
      <c r="L957" s="90"/>
    </row>
    <row r="958" spans="1:12">
      <c r="A958" s="65">
        <f t="shared" si="44"/>
        <v>2000</v>
      </c>
      <c r="B958" s="84">
        <v>36646</v>
      </c>
      <c r="C958" s="77">
        <f t="shared" si="45"/>
        <v>7357.236944444443</v>
      </c>
      <c r="D958" s="78">
        <v>437.786</v>
      </c>
      <c r="I958" s="90"/>
      <c r="J958" s="90"/>
      <c r="K958" s="90"/>
      <c r="L958" s="90"/>
    </row>
    <row r="959" spans="1:12">
      <c r="A959" s="65">
        <f t="shared" si="44"/>
        <v>2000</v>
      </c>
      <c r="B959" s="84">
        <v>36677</v>
      </c>
      <c r="C959" s="77">
        <f t="shared" si="45"/>
        <v>7580.6012096774193</v>
      </c>
      <c r="D959" s="78">
        <v>466.113</v>
      </c>
      <c r="I959" s="90"/>
      <c r="J959" s="90"/>
      <c r="K959" s="90"/>
      <c r="L959" s="90"/>
    </row>
    <row r="960" spans="1:12">
      <c r="A960" s="65">
        <f t="shared" si="44"/>
        <v>2000</v>
      </c>
      <c r="B960" s="84">
        <v>36707</v>
      </c>
      <c r="C960" s="77">
        <f t="shared" si="45"/>
        <v>2688.4855555555559</v>
      </c>
      <c r="D960" s="78">
        <v>159.976</v>
      </c>
      <c r="I960" s="90"/>
      <c r="J960" s="90"/>
      <c r="K960" s="90"/>
      <c r="L960" s="90"/>
    </row>
    <row r="961" spans="1:12">
      <c r="A961" s="65">
        <f t="shared" si="44"/>
        <v>2000</v>
      </c>
      <c r="B961" s="84">
        <v>36738</v>
      </c>
      <c r="C961" s="77">
        <f t="shared" si="45"/>
        <v>732.79811827956985</v>
      </c>
      <c r="D961" s="78">
        <v>45.058</v>
      </c>
      <c r="I961" s="90"/>
      <c r="J961" s="90"/>
      <c r="K961" s="90"/>
      <c r="L961" s="90"/>
    </row>
    <row r="962" spans="1:12">
      <c r="A962" s="65">
        <f t="shared" si="44"/>
        <v>2000</v>
      </c>
      <c r="B962" s="84">
        <v>36769</v>
      </c>
      <c r="C962" s="77">
        <f t="shared" si="45"/>
        <v>199.35725806451612</v>
      </c>
      <c r="D962" s="78">
        <v>12.257999999999999</v>
      </c>
      <c r="I962" s="90"/>
      <c r="J962" s="90"/>
      <c r="K962" s="90"/>
      <c r="L962" s="90"/>
    </row>
    <row r="963" spans="1:12">
      <c r="A963" s="65">
        <f t="shared" si="44"/>
        <v>2000</v>
      </c>
      <c r="B963" s="84">
        <v>36799</v>
      </c>
      <c r="C963" s="77">
        <f t="shared" si="45"/>
        <v>314.24708333333336</v>
      </c>
      <c r="D963" s="78">
        <v>18.699000000000002</v>
      </c>
      <c r="I963" s="90"/>
      <c r="J963" s="90"/>
      <c r="K963" s="90"/>
      <c r="L963" s="90"/>
    </row>
    <row r="964" spans="1:12">
      <c r="A964" s="65">
        <f t="shared" si="44"/>
        <v>2001</v>
      </c>
      <c r="B964" s="84">
        <v>36830</v>
      </c>
      <c r="C964" s="77">
        <f t="shared" si="45"/>
        <v>312.50201612903226</v>
      </c>
      <c r="D964" s="78">
        <v>19.215</v>
      </c>
      <c r="I964" s="90"/>
      <c r="J964" s="90"/>
      <c r="K964" s="90"/>
      <c r="L964" s="90"/>
    </row>
    <row r="965" spans="1:12">
      <c r="A965" s="65">
        <f t="shared" si="44"/>
        <v>2001</v>
      </c>
      <c r="B965" s="84">
        <v>36860</v>
      </c>
      <c r="C965" s="77">
        <f t="shared" si="45"/>
        <v>358.66416666666669</v>
      </c>
      <c r="D965" s="78">
        <v>21.341999999999999</v>
      </c>
      <c r="I965" s="90"/>
      <c r="J965" s="90"/>
      <c r="K965" s="90"/>
      <c r="L965" s="90"/>
    </row>
    <row r="966" spans="1:12">
      <c r="A966" s="65">
        <f t="shared" si="44"/>
        <v>2001</v>
      </c>
      <c r="B966" s="84">
        <v>36891</v>
      </c>
      <c r="C966" s="77">
        <f t="shared" si="45"/>
        <v>547.70389784946224</v>
      </c>
      <c r="D966" s="78">
        <v>33.677</v>
      </c>
      <c r="I966" s="90"/>
      <c r="J966" s="90"/>
      <c r="K966" s="90"/>
      <c r="L966" s="90"/>
    </row>
    <row r="967" spans="1:12">
      <c r="A967" s="65">
        <f t="shared" si="44"/>
        <v>2001</v>
      </c>
      <c r="B967" s="84">
        <v>36922</v>
      </c>
      <c r="C967" s="77">
        <f t="shared" si="45"/>
        <v>871.21626344086019</v>
      </c>
      <c r="D967" s="78">
        <v>53.569000000000003</v>
      </c>
      <c r="I967" s="90"/>
      <c r="J967" s="90"/>
      <c r="K967" s="90"/>
      <c r="L967" s="90"/>
    </row>
    <row r="968" spans="1:12">
      <c r="A968" s="65">
        <f t="shared" si="44"/>
        <v>2001</v>
      </c>
      <c r="B968" s="84">
        <v>36950</v>
      </c>
      <c r="C968" s="77">
        <f t="shared" si="45"/>
        <v>1898.8537202380953</v>
      </c>
      <c r="D968" s="78">
        <v>105.45699999999999</v>
      </c>
      <c r="I968" s="90"/>
      <c r="J968" s="90"/>
      <c r="K968" s="90"/>
      <c r="L968" s="90"/>
    </row>
    <row r="969" spans="1:12">
      <c r="A969" s="65">
        <f t="shared" si="44"/>
        <v>2001</v>
      </c>
      <c r="B969" s="84">
        <v>36981</v>
      </c>
      <c r="C969" s="77">
        <f t="shared" si="45"/>
        <v>3706.243010752688</v>
      </c>
      <c r="D969" s="78">
        <v>227.88800000000001</v>
      </c>
      <c r="I969" s="90"/>
      <c r="J969" s="90"/>
      <c r="K969" s="90"/>
      <c r="L969" s="90"/>
    </row>
    <row r="970" spans="1:12">
      <c r="A970" s="65">
        <f t="shared" si="44"/>
        <v>2001</v>
      </c>
      <c r="B970" s="84">
        <v>37011</v>
      </c>
      <c r="C970" s="77">
        <f t="shared" si="45"/>
        <v>4249.4863888888885</v>
      </c>
      <c r="D970" s="78">
        <v>252.86199999999999</v>
      </c>
      <c r="I970" s="90"/>
      <c r="J970" s="90"/>
      <c r="K970" s="90"/>
      <c r="L970" s="90"/>
    </row>
    <row r="971" spans="1:12">
      <c r="A971" s="65">
        <f t="shared" si="44"/>
        <v>2001</v>
      </c>
      <c r="B971" s="84">
        <v>37042</v>
      </c>
      <c r="C971" s="77">
        <f t="shared" si="45"/>
        <v>4145.1444892473119</v>
      </c>
      <c r="D971" s="78">
        <v>254.875</v>
      </c>
      <c r="I971" s="90"/>
      <c r="J971" s="90"/>
      <c r="K971" s="90"/>
      <c r="L971" s="90"/>
    </row>
    <row r="972" spans="1:12">
      <c r="A972" s="65">
        <f t="shared" si="44"/>
        <v>2001</v>
      </c>
      <c r="B972" s="84">
        <v>37072</v>
      </c>
      <c r="C972" s="77">
        <f t="shared" si="45"/>
        <v>539.92888888888888</v>
      </c>
      <c r="D972" s="78">
        <v>32.128</v>
      </c>
      <c r="I972" s="90"/>
      <c r="J972" s="90"/>
      <c r="K972" s="90"/>
      <c r="L972" s="90"/>
    </row>
    <row r="973" spans="1:12">
      <c r="A973" s="65">
        <f t="shared" si="44"/>
        <v>2001</v>
      </c>
      <c r="B973" s="84">
        <v>37103</v>
      </c>
      <c r="C973" s="77">
        <f t="shared" si="45"/>
        <v>207.53776881720427</v>
      </c>
      <c r="D973" s="78">
        <v>12.760999999999999</v>
      </c>
      <c r="I973" s="90"/>
      <c r="J973" s="90"/>
      <c r="K973" s="90"/>
      <c r="L973" s="90"/>
    </row>
    <row r="974" spans="1:12">
      <c r="A974" s="65">
        <f t="shared" si="44"/>
        <v>2001</v>
      </c>
      <c r="B974" s="84">
        <v>37134</v>
      </c>
      <c r="C974" s="77">
        <f t="shared" si="45"/>
        <v>37.796236559139786</v>
      </c>
      <c r="D974" s="78">
        <v>2.3239999999999998</v>
      </c>
      <c r="I974" s="90"/>
      <c r="J974" s="90"/>
      <c r="K974" s="90"/>
      <c r="L974" s="90"/>
    </row>
    <row r="975" spans="1:12">
      <c r="A975" s="65">
        <f t="shared" si="44"/>
        <v>2001</v>
      </c>
      <c r="B975" s="84">
        <v>37164</v>
      </c>
      <c r="C975" s="77">
        <f t="shared" si="45"/>
        <v>106.53041666666667</v>
      </c>
      <c r="D975" s="78">
        <v>6.3390000000000004</v>
      </c>
      <c r="I975" s="90"/>
      <c r="J975" s="90"/>
      <c r="K975" s="90"/>
      <c r="L975" s="90"/>
    </row>
    <row r="976" spans="1:12">
      <c r="A976" s="65">
        <f t="shared" si="44"/>
        <v>2002</v>
      </c>
      <c r="B976" s="84">
        <v>37195</v>
      </c>
      <c r="C976" s="77">
        <f t="shared" si="45"/>
        <v>33.079838709677418</v>
      </c>
      <c r="D976" s="78">
        <v>2.0339999999999998</v>
      </c>
      <c r="I976" s="90"/>
      <c r="J976" s="90"/>
      <c r="K976" s="90"/>
      <c r="L976" s="90"/>
    </row>
    <row r="977" spans="1:12">
      <c r="A977" s="65">
        <f t="shared" ref="A977:A1040" si="46">IF(MONTH(B977)&gt;9,YEAR(B977)+1,YEAR(B977))</f>
        <v>2002</v>
      </c>
      <c r="B977" s="84">
        <v>37225</v>
      </c>
      <c r="C977" s="77">
        <f t="shared" ref="C977:C1040" si="47">IF(D977=-901,-901,D977*220*22*9*1000/(24*60*60*DAY(B977)))</f>
        <v>914.32305555555558</v>
      </c>
      <c r="D977" s="78">
        <v>54.405999999999999</v>
      </c>
      <c r="I977" s="90"/>
      <c r="J977" s="90"/>
      <c r="K977" s="90"/>
      <c r="L977" s="90"/>
    </row>
    <row r="978" spans="1:12">
      <c r="A978" s="65">
        <f t="shared" si="46"/>
        <v>2002</v>
      </c>
      <c r="B978" s="84">
        <v>37256</v>
      </c>
      <c r="C978" s="77">
        <f t="shared" si="47"/>
        <v>2939.324193548387</v>
      </c>
      <c r="D978" s="78">
        <v>180.732</v>
      </c>
      <c r="I978" s="90"/>
      <c r="J978" s="90"/>
      <c r="K978" s="90"/>
      <c r="L978" s="90"/>
    </row>
    <row r="979" spans="1:12">
      <c r="A979" s="65">
        <f t="shared" si="46"/>
        <v>2002</v>
      </c>
      <c r="B979" s="84">
        <v>37287</v>
      </c>
      <c r="C979" s="77">
        <f t="shared" si="47"/>
        <v>3682.4495967741937</v>
      </c>
      <c r="D979" s="78">
        <v>226.42500000000001</v>
      </c>
      <c r="I979" s="90"/>
      <c r="J979" s="90"/>
      <c r="K979" s="90"/>
      <c r="L979" s="90"/>
    </row>
    <row r="980" spans="1:12">
      <c r="A980" s="65">
        <f t="shared" si="46"/>
        <v>2002</v>
      </c>
      <c r="B980" s="84">
        <v>37315</v>
      </c>
      <c r="C980" s="77">
        <f t="shared" si="47"/>
        <v>3924.9014880952382</v>
      </c>
      <c r="D980" s="78">
        <v>217.97800000000001</v>
      </c>
      <c r="I980" s="90"/>
      <c r="J980" s="90"/>
      <c r="K980" s="90"/>
      <c r="L980" s="90"/>
    </row>
    <row r="981" spans="1:12">
      <c r="A981" s="65">
        <f t="shared" si="46"/>
        <v>2002</v>
      </c>
      <c r="B981" s="84">
        <v>37346</v>
      </c>
      <c r="C981" s="77">
        <f t="shared" si="47"/>
        <v>5790.0614247311823</v>
      </c>
      <c r="D981" s="78">
        <v>356.017</v>
      </c>
      <c r="I981" s="90"/>
      <c r="J981" s="90"/>
      <c r="K981" s="90"/>
      <c r="L981" s="90"/>
    </row>
    <row r="982" spans="1:12">
      <c r="A982" s="65">
        <f t="shared" si="46"/>
        <v>2002</v>
      </c>
      <c r="B982" s="84">
        <v>37376</v>
      </c>
      <c r="C982" s="77">
        <f t="shared" si="47"/>
        <v>7140.4452777777778</v>
      </c>
      <c r="D982" s="78">
        <v>424.88600000000002</v>
      </c>
      <c r="I982" s="90"/>
      <c r="J982" s="90"/>
      <c r="K982" s="90"/>
      <c r="L982" s="90"/>
    </row>
    <row r="983" spans="1:12">
      <c r="A983" s="65">
        <f t="shared" si="46"/>
        <v>2002</v>
      </c>
      <c r="B983" s="84">
        <v>37407</v>
      </c>
      <c r="C983" s="77">
        <f t="shared" si="47"/>
        <v>6077.5665322580644</v>
      </c>
      <c r="D983" s="78">
        <v>373.69499999999999</v>
      </c>
      <c r="I983" s="90"/>
      <c r="J983" s="90"/>
      <c r="K983" s="90"/>
      <c r="L983" s="90"/>
    </row>
    <row r="984" spans="1:12">
      <c r="A984" s="65">
        <f t="shared" si="46"/>
        <v>2002</v>
      </c>
      <c r="B984" s="84">
        <v>37437</v>
      </c>
      <c r="C984" s="77">
        <f t="shared" si="47"/>
        <v>2578.5100000000002</v>
      </c>
      <c r="D984" s="78">
        <v>153.43199999999999</v>
      </c>
      <c r="I984" s="90"/>
      <c r="J984" s="90"/>
      <c r="K984" s="90"/>
      <c r="L984" s="90"/>
    </row>
    <row r="985" spans="1:12">
      <c r="A985" s="65">
        <f t="shared" si="46"/>
        <v>2002</v>
      </c>
      <c r="B985" s="84">
        <v>37468</v>
      </c>
      <c r="C985" s="77">
        <f t="shared" si="47"/>
        <v>354.60806451612905</v>
      </c>
      <c r="D985" s="78">
        <v>21.803999999999998</v>
      </c>
      <c r="I985" s="90"/>
      <c r="J985" s="90"/>
      <c r="K985" s="90"/>
      <c r="L985" s="90"/>
    </row>
    <row r="986" spans="1:12">
      <c r="A986" s="65">
        <f t="shared" si="46"/>
        <v>2002</v>
      </c>
      <c r="B986" s="84">
        <v>37499</v>
      </c>
      <c r="C986" s="77">
        <f t="shared" si="47"/>
        <v>135.37688172043008</v>
      </c>
      <c r="D986" s="78">
        <v>8.3239999999999998</v>
      </c>
      <c r="I986" s="90"/>
      <c r="J986" s="90"/>
      <c r="K986" s="90"/>
      <c r="L986" s="90"/>
    </row>
    <row r="987" spans="1:12">
      <c r="A987" s="65">
        <f t="shared" si="46"/>
        <v>2002</v>
      </c>
      <c r="B987" s="84">
        <v>37529</v>
      </c>
      <c r="C987" s="77">
        <f t="shared" si="47"/>
        <v>91.590277777777771</v>
      </c>
      <c r="D987" s="78">
        <v>5.45</v>
      </c>
      <c r="I987" s="90"/>
      <c r="J987" s="90"/>
      <c r="K987" s="90"/>
      <c r="L987" s="90"/>
    </row>
    <row r="988" spans="1:12">
      <c r="A988" s="65">
        <f t="shared" si="46"/>
        <v>2003</v>
      </c>
      <c r="B988" s="84">
        <v>37560</v>
      </c>
      <c r="C988" s="77">
        <f t="shared" si="47"/>
        <v>0</v>
      </c>
      <c r="D988" s="78">
        <v>0</v>
      </c>
      <c r="I988" s="90"/>
      <c r="J988" s="90"/>
      <c r="K988" s="90"/>
      <c r="L988" s="90"/>
    </row>
    <row r="989" spans="1:12">
      <c r="A989" s="65">
        <f t="shared" si="46"/>
        <v>2003</v>
      </c>
      <c r="B989" s="84">
        <v>37590</v>
      </c>
      <c r="C989" s="77">
        <f t="shared" si="47"/>
        <v>1085.0506944444444</v>
      </c>
      <c r="D989" s="78">
        <v>64.564999999999998</v>
      </c>
      <c r="I989" s="90"/>
      <c r="J989" s="90"/>
      <c r="K989" s="90"/>
      <c r="L989" s="90"/>
    </row>
    <row r="990" spans="1:12">
      <c r="A990" s="65">
        <f t="shared" si="46"/>
        <v>2003</v>
      </c>
      <c r="B990" s="84">
        <v>37621</v>
      </c>
      <c r="C990" s="77">
        <f t="shared" si="47"/>
        <v>3161.1250000000005</v>
      </c>
      <c r="D990" s="78">
        <v>194.37</v>
      </c>
      <c r="I990" s="90"/>
      <c r="J990" s="90"/>
      <c r="K990" s="90"/>
      <c r="L990" s="90"/>
    </row>
    <row r="991" spans="1:12">
      <c r="A991" s="65">
        <f t="shared" si="46"/>
        <v>2003</v>
      </c>
      <c r="B991" s="84">
        <v>37652</v>
      </c>
      <c r="C991" s="77">
        <f t="shared" si="47"/>
        <v>3917.7490591397841</v>
      </c>
      <c r="D991" s="78">
        <v>240.893</v>
      </c>
      <c r="I991" s="90"/>
      <c r="J991" s="90"/>
      <c r="K991" s="90"/>
      <c r="L991" s="90"/>
    </row>
    <row r="992" spans="1:12">
      <c r="A992" s="65">
        <f t="shared" si="46"/>
        <v>2003</v>
      </c>
      <c r="B992" s="84">
        <v>37680</v>
      </c>
      <c r="C992" s="77">
        <f t="shared" si="47"/>
        <v>2888.2087797619042</v>
      </c>
      <c r="D992" s="78">
        <v>160.40299999999999</v>
      </c>
      <c r="I992" s="90"/>
      <c r="J992" s="90"/>
      <c r="K992" s="90"/>
      <c r="L992" s="90"/>
    </row>
    <row r="993" spans="1:12">
      <c r="A993" s="65">
        <f t="shared" si="46"/>
        <v>2003</v>
      </c>
      <c r="B993" s="84">
        <v>37711</v>
      </c>
      <c r="C993" s="77">
        <f t="shared" si="47"/>
        <v>4378.898924731182</v>
      </c>
      <c r="D993" s="78">
        <v>269.24799999999999</v>
      </c>
      <c r="I993" s="90"/>
      <c r="J993" s="90"/>
      <c r="K993" s="90"/>
      <c r="L993" s="90"/>
    </row>
    <row r="994" spans="1:12">
      <c r="A994" s="65">
        <f t="shared" si="46"/>
        <v>2003</v>
      </c>
      <c r="B994" s="84">
        <v>37741</v>
      </c>
      <c r="C994" s="77">
        <f t="shared" si="47"/>
        <v>6976.6415277777778</v>
      </c>
      <c r="D994" s="78">
        <v>415.13900000000001</v>
      </c>
      <c r="I994" s="90"/>
      <c r="J994" s="90"/>
      <c r="K994" s="90"/>
      <c r="L994" s="90"/>
    </row>
    <row r="995" spans="1:12">
      <c r="A995" s="65">
        <f t="shared" si="46"/>
        <v>2003</v>
      </c>
      <c r="B995" s="84">
        <v>37772</v>
      </c>
      <c r="C995" s="77">
        <f t="shared" si="47"/>
        <v>10317.998521505378</v>
      </c>
      <c r="D995" s="78">
        <v>634.42899999999997</v>
      </c>
      <c r="I995" s="90"/>
      <c r="J995" s="90"/>
      <c r="K995" s="90"/>
      <c r="L995" s="90"/>
    </row>
    <row r="996" spans="1:12">
      <c r="A996" s="65">
        <f t="shared" si="46"/>
        <v>2003</v>
      </c>
      <c r="B996" s="84">
        <v>37802</v>
      </c>
      <c r="C996" s="77">
        <f t="shared" si="47"/>
        <v>4473.235555555555</v>
      </c>
      <c r="D996" s="78">
        <v>266.17599999999999</v>
      </c>
      <c r="I996" s="90"/>
      <c r="J996" s="90"/>
      <c r="K996" s="90"/>
      <c r="L996" s="90"/>
    </row>
    <row r="997" spans="1:12">
      <c r="A997" s="65">
        <f t="shared" si="46"/>
        <v>2003</v>
      </c>
      <c r="B997" s="84">
        <v>37833</v>
      </c>
      <c r="C997" s="77">
        <f t="shared" si="47"/>
        <v>629.23252688172045</v>
      </c>
      <c r="D997" s="78">
        <v>38.69</v>
      </c>
      <c r="I997" s="90"/>
      <c r="J997" s="90"/>
      <c r="K997" s="90"/>
      <c r="L997" s="90"/>
    </row>
    <row r="998" spans="1:12">
      <c r="A998" s="65">
        <f t="shared" si="46"/>
        <v>2003</v>
      </c>
      <c r="B998" s="84">
        <v>37864</v>
      </c>
      <c r="C998" s="77">
        <f t="shared" si="47"/>
        <v>274.49435483870963</v>
      </c>
      <c r="D998" s="78">
        <v>16.878</v>
      </c>
      <c r="I998" s="90"/>
      <c r="J998" s="90"/>
      <c r="K998" s="90"/>
      <c r="L998" s="90"/>
    </row>
    <row r="999" spans="1:12">
      <c r="A999" s="65">
        <f t="shared" si="46"/>
        <v>2003</v>
      </c>
      <c r="B999" s="84">
        <v>37894</v>
      </c>
      <c r="C999" s="77">
        <f t="shared" si="47"/>
        <v>77.18791666666668</v>
      </c>
      <c r="D999" s="78">
        <v>4.593</v>
      </c>
      <c r="I999" s="90"/>
      <c r="J999" s="90"/>
      <c r="K999" s="90"/>
      <c r="L999" s="90"/>
    </row>
    <row r="1000" spans="1:12">
      <c r="A1000" s="65">
        <f t="shared" si="46"/>
        <v>2004</v>
      </c>
      <c r="B1000" s="84">
        <v>37925</v>
      </c>
      <c r="C1000" s="77">
        <f t="shared" si="47"/>
        <v>323.64247311827955</v>
      </c>
      <c r="D1000" s="78">
        <v>19.899999999999999</v>
      </c>
      <c r="I1000" s="90"/>
      <c r="J1000" s="90"/>
      <c r="K1000" s="90"/>
      <c r="L1000" s="90"/>
    </row>
    <row r="1001" spans="1:12">
      <c r="A1001" s="65">
        <f t="shared" si="46"/>
        <v>2004</v>
      </c>
      <c r="B1001" s="84">
        <v>37955</v>
      </c>
      <c r="C1001" s="77">
        <f t="shared" si="47"/>
        <v>273.66166666666669</v>
      </c>
      <c r="D1001" s="78">
        <v>16.283999999999999</v>
      </c>
      <c r="I1001" s="90"/>
      <c r="J1001" s="90"/>
      <c r="K1001" s="90"/>
      <c r="L1001" s="90"/>
    </row>
    <row r="1002" spans="1:12">
      <c r="A1002" s="65">
        <f t="shared" si="46"/>
        <v>2004</v>
      </c>
      <c r="B1002" s="84">
        <v>37986</v>
      </c>
      <c r="C1002" s="77">
        <f t="shared" si="47"/>
        <v>2385.765456989247</v>
      </c>
      <c r="D1002" s="78">
        <v>146.69499999999999</v>
      </c>
      <c r="I1002" s="90"/>
      <c r="J1002" s="90"/>
      <c r="K1002" s="90"/>
      <c r="L1002" s="90"/>
    </row>
    <row r="1003" spans="1:12">
      <c r="A1003" s="65">
        <f t="shared" si="46"/>
        <v>2004</v>
      </c>
      <c r="B1003" s="84">
        <v>38017</v>
      </c>
      <c r="C1003" s="77">
        <f t="shared" si="47"/>
        <v>2162.8912634408607</v>
      </c>
      <c r="D1003" s="78">
        <v>132.99100000000001</v>
      </c>
      <c r="I1003" s="90"/>
      <c r="J1003" s="90"/>
      <c r="K1003" s="90"/>
      <c r="L1003" s="90"/>
    </row>
    <row r="1004" spans="1:12">
      <c r="A1004" s="65">
        <f t="shared" si="46"/>
        <v>2004</v>
      </c>
      <c r="B1004" s="84">
        <v>38046</v>
      </c>
      <c r="C1004" s="77">
        <f t="shared" si="47"/>
        <v>4660.6731321839079</v>
      </c>
      <c r="D1004" s="78">
        <v>268.08499999999998</v>
      </c>
      <c r="I1004" s="90"/>
      <c r="J1004" s="90"/>
      <c r="K1004" s="90"/>
      <c r="L1004" s="90"/>
    </row>
    <row r="1005" spans="1:12">
      <c r="A1005" s="65">
        <f t="shared" si="46"/>
        <v>2004</v>
      </c>
      <c r="B1005" s="84">
        <v>38077</v>
      </c>
      <c r="C1005" s="77">
        <f t="shared" si="47"/>
        <v>6226.7348118279569</v>
      </c>
      <c r="D1005" s="78">
        <v>382.86700000000002</v>
      </c>
      <c r="I1005" s="90"/>
      <c r="J1005" s="90"/>
      <c r="K1005" s="90"/>
      <c r="L1005" s="90"/>
    </row>
    <row r="1006" spans="1:12">
      <c r="A1006" s="65">
        <f t="shared" si="46"/>
        <v>2004</v>
      </c>
      <c r="B1006" s="84">
        <v>38107</v>
      </c>
      <c r="C1006" s="77">
        <f t="shared" si="47"/>
        <v>5296.4220833333329</v>
      </c>
      <c r="D1006" s="78">
        <v>315.15899999999999</v>
      </c>
      <c r="I1006" s="90"/>
      <c r="J1006" s="90"/>
      <c r="K1006" s="90"/>
      <c r="L1006" s="90"/>
    </row>
    <row r="1007" spans="1:12">
      <c r="A1007" s="65">
        <f t="shared" si="46"/>
        <v>2004</v>
      </c>
      <c r="B1007" s="84">
        <v>38138</v>
      </c>
      <c r="C1007" s="77">
        <f t="shared" si="47"/>
        <v>3896.6391129032263</v>
      </c>
      <c r="D1007" s="78">
        <v>239.595</v>
      </c>
      <c r="I1007" s="90"/>
      <c r="J1007" s="90"/>
      <c r="K1007" s="90"/>
      <c r="L1007" s="90"/>
    </row>
    <row r="1008" spans="1:12">
      <c r="A1008" s="65">
        <f t="shared" si="46"/>
        <v>2004</v>
      </c>
      <c r="B1008" s="84">
        <v>38168</v>
      </c>
      <c r="C1008" s="77">
        <f t="shared" si="47"/>
        <v>1129.6022222222221</v>
      </c>
      <c r="D1008" s="78">
        <v>67.215999999999994</v>
      </c>
      <c r="I1008" s="90"/>
      <c r="J1008" s="90"/>
      <c r="K1008" s="90"/>
      <c r="L1008" s="90"/>
    </row>
    <row r="1009" spans="1:12">
      <c r="A1009" s="65">
        <f t="shared" si="46"/>
        <v>2004</v>
      </c>
      <c r="B1009" s="84">
        <v>38199</v>
      </c>
      <c r="C1009" s="77">
        <f t="shared" si="47"/>
        <v>165.70819892473116</v>
      </c>
      <c r="D1009" s="78">
        <v>10.189</v>
      </c>
      <c r="I1009" s="90"/>
      <c r="J1009" s="90"/>
      <c r="K1009" s="90"/>
      <c r="L1009" s="90"/>
    </row>
    <row r="1010" spans="1:12">
      <c r="A1010" s="65">
        <f t="shared" si="46"/>
        <v>2004</v>
      </c>
      <c r="B1010" s="84">
        <v>38230</v>
      </c>
      <c r="C1010" s="77">
        <f t="shared" si="47"/>
        <v>0</v>
      </c>
      <c r="D1010" s="78">
        <v>0</v>
      </c>
      <c r="I1010" s="90"/>
      <c r="J1010" s="90"/>
      <c r="K1010" s="90"/>
      <c r="L1010" s="90"/>
    </row>
    <row r="1011" spans="1:12">
      <c r="A1011" s="65">
        <f t="shared" si="46"/>
        <v>2004</v>
      </c>
      <c r="B1011" s="84">
        <v>38260</v>
      </c>
      <c r="C1011" s="77">
        <f t="shared" si="47"/>
        <v>21.040555555555557</v>
      </c>
      <c r="D1011" s="78">
        <v>1.252</v>
      </c>
      <c r="I1011" s="90"/>
      <c r="J1011" s="90"/>
      <c r="K1011" s="90"/>
      <c r="L1011" s="90"/>
    </row>
    <row r="1012" spans="1:12">
      <c r="A1012" s="65">
        <f t="shared" si="46"/>
        <v>2005</v>
      </c>
      <c r="B1012" s="84">
        <v>38291</v>
      </c>
      <c r="C1012" s="77">
        <f t="shared" si="47"/>
        <v>850.77311827956976</v>
      </c>
      <c r="D1012" s="78">
        <v>52.311999999999998</v>
      </c>
      <c r="I1012" s="90"/>
      <c r="J1012" s="90"/>
      <c r="K1012" s="90"/>
      <c r="L1012" s="90"/>
    </row>
    <row r="1013" spans="1:12">
      <c r="A1013" s="65">
        <f t="shared" si="46"/>
        <v>2005</v>
      </c>
      <c r="B1013" s="84">
        <v>38321</v>
      </c>
      <c r="C1013" s="77">
        <f t="shared" si="47"/>
        <v>724.18499999999995</v>
      </c>
      <c r="D1013" s="78">
        <v>43.091999999999999</v>
      </c>
      <c r="I1013" s="90"/>
      <c r="J1013" s="90"/>
      <c r="K1013" s="90"/>
      <c r="L1013" s="90"/>
    </row>
    <row r="1014" spans="1:12">
      <c r="A1014" s="65">
        <f t="shared" si="46"/>
        <v>2005</v>
      </c>
      <c r="B1014" s="84">
        <v>38352</v>
      </c>
      <c r="C1014" s="77">
        <f t="shared" si="47"/>
        <v>2019.2525537634406</v>
      </c>
      <c r="D1014" s="78">
        <v>124.15900000000001</v>
      </c>
      <c r="I1014" s="90"/>
      <c r="J1014" s="90"/>
      <c r="K1014" s="90"/>
      <c r="L1014" s="90"/>
    </row>
    <row r="1015" spans="1:12">
      <c r="A1015" s="65">
        <f t="shared" si="46"/>
        <v>2005</v>
      </c>
      <c r="B1015" s="84">
        <v>38383</v>
      </c>
      <c r="C1015" s="77">
        <f t="shared" si="47"/>
        <v>4424.8919354838708</v>
      </c>
      <c r="D1015" s="78">
        <v>272.07600000000002</v>
      </c>
      <c r="I1015" s="90"/>
      <c r="J1015" s="90"/>
      <c r="K1015" s="90"/>
      <c r="L1015" s="90"/>
    </row>
    <row r="1016" spans="1:12">
      <c r="A1016" s="65">
        <f t="shared" si="46"/>
        <v>2005</v>
      </c>
      <c r="B1016" s="84">
        <v>38411</v>
      </c>
      <c r="C1016" s="77">
        <f t="shared" si="47"/>
        <v>4025.9148809523808</v>
      </c>
      <c r="D1016" s="78">
        <v>223.58799999999999</v>
      </c>
      <c r="I1016" s="90"/>
      <c r="J1016" s="90"/>
      <c r="K1016" s="90"/>
      <c r="L1016" s="90"/>
    </row>
    <row r="1017" spans="1:12">
      <c r="A1017" s="65">
        <f t="shared" si="46"/>
        <v>2005</v>
      </c>
      <c r="B1017" s="84">
        <v>38442</v>
      </c>
      <c r="C1017" s="77">
        <f t="shared" si="47"/>
        <v>8516.6923387096776</v>
      </c>
      <c r="D1017" s="78">
        <v>523.67100000000005</v>
      </c>
      <c r="I1017" s="90"/>
      <c r="J1017" s="90"/>
      <c r="K1017" s="90"/>
      <c r="L1017" s="90"/>
    </row>
    <row r="1018" spans="1:12">
      <c r="A1018" s="65">
        <f t="shared" si="46"/>
        <v>2005</v>
      </c>
      <c r="B1018" s="84">
        <v>38472</v>
      </c>
      <c r="C1018" s="77">
        <f t="shared" si="47"/>
        <v>7828.9352777777776</v>
      </c>
      <c r="D1018" s="78">
        <v>465.85399999999998</v>
      </c>
      <c r="I1018" s="90"/>
      <c r="J1018" s="90"/>
      <c r="K1018" s="90"/>
      <c r="L1018" s="90"/>
    </row>
    <row r="1019" spans="1:12">
      <c r="A1019" s="65">
        <f t="shared" si="46"/>
        <v>2005</v>
      </c>
      <c r="B1019" s="84">
        <v>38503</v>
      </c>
      <c r="C1019" s="77">
        <f t="shared" si="47"/>
        <v>15846.4625</v>
      </c>
      <c r="D1019" s="78">
        <v>974.36099999999999</v>
      </c>
      <c r="I1019" s="90"/>
      <c r="J1019" s="90"/>
      <c r="K1019" s="90"/>
      <c r="L1019" s="90"/>
    </row>
    <row r="1020" spans="1:12">
      <c r="A1020" s="65">
        <f t="shared" si="46"/>
        <v>2005</v>
      </c>
      <c r="B1020" s="84">
        <v>38533</v>
      </c>
      <c r="C1020" s="77">
        <f t="shared" si="47"/>
        <v>7595.5565277777778</v>
      </c>
      <c r="D1020" s="78">
        <v>451.96699999999998</v>
      </c>
      <c r="I1020" s="90"/>
      <c r="J1020" s="90"/>
      <c r="K1020" s="90"/>
      <c r="L1020" s="90"/>
    </row>
    <row r="1021" spans="1:12">
      <c r="A1021" s="65">
        <f t="shared" si="46"/>
        <v>2005</v>
      </c>
      <c r="B1021" s="84">
        <v>38564</v>
      </c>
      <c r="C1021" s="77">
        <f t="shared" si="47"/>
        <v>1816.5612903225806</v>
      </c>
      <c r="D1021" s="78">
        <v>111.696</v>
      </c>
      <c r="I1021" s="90"/>
      <c r="J1021" s="90"/>
      <c r="K1021" s="90"/>
      <c r="L1021" s="90"/>
    </row>
    <row r="1022" spans="1:12">
      <c r="A1022" s="65">
        <f t="shared" si="46"/>
        <v>2005</v>
      </c>
      <c r="B1022" s="84">
        <v>38595</v>
      </c>
      <c r="C1022" s="77">
        <f t="shared" si="47"/>
        <v>373.70134408602155</v>
      </c>
      <c r="D1022" s="78">
        <v>22.978000000000002</v>
      </c>
      <c r="I1022" s="90"/>
      <c r="J1022" s="90"/>
      <c r="K1022" s="90"/>
      <c r="L1022" s="90"/>
    </row>
    <row r="1023" spans="1:12">
      <c r="A1023" s="65">
        <f t="shared" si="46"/>
        <v>2005</v>
      </c>
      <c r="B1023" s="84">
        <v>38625</v>
      </c>
      <c r="C1023" s="77">
        <f t="shared" si="47"/>
        <v>208.55694444444444</v>
      </c>
      <c r="D1023" s="78">
        <v>12.41</v>
      </c>
      <c r="I1023" s="90"/>
      <c r="J1023" s="90"/>
      <c r="K1023" s="90"/>
      <c r="L1023" s="90"/>
    </row>
    <row r="1024" spans="1:12">
      <c r="A1024" s="65">
        <f t="shared" si="46"/>
        <v>2006</v>
      </c>
      <c r="B1024" s="84">
        <v>38656</v>
      </c>
      <c r="C1024" s="77">
        <f t="shared" si="47"/>
        <v>230.82701612903224</v>
      </c>
      <c r="D1024" s="78">
        <v>14.193</v>
      </c>
      <c r="I1024" s="90"/>
      <c r="J1024" s="90"/>
      <c r="K1024" s="90"/>
      <c r="L1024" s="90"/>
    </row>
    <row r="1025" spans="1:12">
      <c r="A1025" s="65">
        <f t="shared" si="46"/>
        <v>2006</v>
      </c>
      <c r="B1025" s="84">
        <v>38686</v>
      </c>
      <c r="C1025" s="77">
        <f t="shared" si="47"/>
        <v>568.38069444444432</v>
      </c>
      <c r="D1025" s="78">
        <v>33.820999999999998</v>
      </c>
      <c r="I1025" s="90"/>
      <c r="J1025" s="90"/>
      <c r="K1025" s="90"/>
      <c r="L1025" s="90"/>
    </row>
    <row r="1026" spans="1:12">
      <c r="A1026" s="65">
        <f t="shared" si="46"/>
        <v>2006</v>
      </c>
      <c r="B1026" s="84">
        <v>38717</v>
      </c>
      <c r="C1026" s="77">
        <f t="shared" si="47"/>
        <v>14294.539919354838</v>
      </c>
      <c r="D1026" s="78">
        <v>878.93700000000001</v>
      </c>
      <c r="I1026" s="90"/>
      <c r="J1026" s="90"/>
      <c r="K1026" s="90"/>
      <c r="L1026" s="90"/>
    </row>
    <row r="1027" spans="1:12">
      <c r="A1027" s="65">
        <f t="shared" si="46"/>
        <v>2006</v>
      </c>
      <c r="B1027" s="84">
        <v>38748</v>
      </c>
      <c r="C1027" s="77">
        <f t="shared" si="47"/>
        <v>10096.083870967743</v>
      </c>
      <c r="D1027" s="78">
        <v>620.78399999999999</v>
      </c>
      <c r="I1027" s="90"/>
      <c r="J1027" s="90"/>
      <c r="K1027" s="90"/>
      <c r="L1027" s="90"/>
    </row>
    <row r="1028" spans="1:12">
      <c r="A1028" s="65">
        <f t="shared" si="46"/>
        <v>2006</v>
      </c>
      <c r="B1028" s="84">
        <v>38776</v>
      </c>
      <c r="C1028" s="77">
        <f t="shared" si="47"/>
        <v>8713.6745535714272</v>
      </c>
      <c r="D1028" s="78">
        <v>483.93299999999999</v>
      </c>
      <c r="I1028" s="90"/>
      <c r="J1028" s="90"/>
      <c r="K1028" s="90"/>
      <c r="L1028" s="90"/>
    </row>
    <row r="1029" spans="1:12">
      <c r="A1029" s="65">
        <f t="shared" si="46"/>
        <v>2006</v>
      </c>
      <c r="B1029" s="84">
        <v>38807</v>
      </c>
      <c r="C1029" s="77">
        <f t="shared" si="47"/>
        <v>10689.73198924731</v>
      </c>
      <c r="D1029" s="78">
        <v>657.28599999999994</v>
      </c>
      <c r="I1029" s="90"/>
      <c r="J1029" s="90"/>
      <c r="K1029" s="90"/>
      <c r="L1029" s="90"/>
    </row>
    <row r="1030" spans="1:12">
      <c r="A1030" s="65">
        <f t="shared" si="46"/>
        <v>2006</v>
      </c>
      <c r="B1030" s="84">
        <v>38837</v>
      </c>
      <c r="C1030" s="77">
        <f t="shared" si="47"/>
        <v>21077.947916666668</v>
      </c>
      <c r="D1030" s="78">
        <v>1254.2249999999999</v>
      </c>
      <c r="I1030" s="90"/>
      <c r="J1030" s="90"/>
      <c r="K1030" s="90"/>
      <c r="L1030" s="90"/>
    </row>
    <row r="1031" spans="1:12">
      <c r="A1031" s="65">
        <f t="shared" si="46"/>
        <v>2006</v>
      </c>
      <c r="B1031" s="84">
        <v>38868</v>
      </c>
      <c r="C1031" s="77">
        <f t="shared" si="47"/>
        <v>14881.585080645164</v>
      </c>
      <c r="D1031" s="78">
        <v>915.03300000000002</v>
      </c>
      <c r="I1031" s="90"/>
      <c r="J1031" s="90"/>
      <c r="K1031" s="90"/>
      <c r="L1031" s="90"/>
    </row>
    <row r="1032" spans="1:12">
      <c r="A1032" s="65">
        <f t="shared" si="46"/>
        <v>2006</v>
      </c>
      <c r="B1032" s="84">
        <v>38898</v>
      </c>
      <c r="C1032" s="77">
        <f t="shared" si="47"/>
        <v>6128.7508333333335</v>
      </c>
      <c r="D1032" s="78">
        <v>364.68599999999998</v>
      </c>
      <c r="I1032" s="90"/>
      <c r="J1032" s="90"/>
      <c r="K1032" s="90"/>
      <c r="L1032" s="90"/>
    </row>
    <row r="1033" spans="1:12">
      <c r="A1033" s="65">
        <f t="shared" si="46"/>
        <v>2006</v>
      </c>
      <c r="B1033" s="84">
        <v>38929</v>
      </c>
      <c r="C1033" s="77">
        <f t="shared" si="47"/>
        <v>1438.3875</v>
      </c>
      <c r="D1033" s="78">
        <v>88.442999999999998</v>
      </c>
      <c r="I1033" s="90"/>
      <c r="J1033" s="90"/>
      <c r="K1033" s="90"/>
      <c r="L1033" s="90"/>
    </row>
    <row r="1034" spans="1:12">
      <c r="A1034" s="65">
        <f t="shared" si="46"/>
        <v>2006</v>
      </c>
      <c r="B1034" s="84">
        <v>38960</v>
      </c>
      <c r="C1034" s="77">
        <f t="shared" si="47"/>
        <v>406.42338709677421</v>
      </c>
      <c r="D1034" s="78">
        <v>24.99</v>
      </c>
      <c r="I1034" s="90"/>
      <c r="J1034" s="90"/>
      <c r="K1034" s="90"/>
      <c r="L1034" s="90"/>
    </row>
    <row r="1035" spans="1:12">
      <c r="A1035" s="65">
        <f t="shared" si="46"/>
        <v>2006</v>
      </c>
      <c r="B1035" s="84">
        <v>38990</v>
      </c>
      <c r="C1035" s="77">
        <f t="shared" si="47"/>
        <v>215.76652777777778</v>
      </c>
      <c r="D1035" s="78">
        <v>12.839</v>
      </c>
      <c r="I1035" s="90"/>
      <c r="J1035" s="90"/>
      <c r="K1035" s="90"/>
      <c r="L1035" s="90"/>
    </row>
    <row r="1036" spans="1:12">
      <c r="A1036" s="65">
        <f t="shared" si="46"/>
        <v>2007</v>
      </c>
      <c r="B1036" s="84">
        <v>39021</v>
      </c>
      <c r="C1036" s="77">
        <f t="shared" si="47"/>
        <v>0</v>
      </c>
      <c r="D1036" s="78">
        <v>0</v>
      </c>
      <c r="I1036" s="90"/>
      <c r="J1036" s="90"/>
      <c r="K1036" s="90"/>
      <c r="L1036" s="90"/>
    </row>
    <row r="1037" spans="1:12">
      <c r="A1037" s="65">
        <f t="shared" si="46"/>
        <v>2007</v>
      </c>
      <c r="B1037" s="84">
        <v>39051</v>
      </c>
      <c r="C1037" s="77">
        <f t="shared" si="47"/>
        <v>783.22291666666649</v>
      </c>
      <c r="D1037" s="78">
        <v>46.604999999999997</v>
      </c>
      <c r="I1037" s="90"/>
      <c r="J1037" s="90"/>
      <c r="K1037" s="90"/>
      <c r="L1037" s="90"/>
    </row>
    <row r="1038" spans="1:12">
      <c r="A1038" s="65">
        <f t="shared" si="46"/>
        <v>2007</v>
      </c>
      <c r="B1038" s="84">
        <v>39082</v>
      </c>
      <c r="C1038" s="77">
        <f t="shared" si="47"/>
        <v>1634.3944892473119</v>
      </c>
      <c r="D1038" s="78">
        <v>100.495</v>
      </c>
      <c r="I1038" s="90"/>
      <c r="J1038" s="90"/>
      <c r="K1038" s="90"/>
      <c r="L1038" s="90"/>
    </row>
    <row r="1039" spans="1:12">
      <c r="A1039" s="65">
        <f t="shared" si="46"/>
        <v>2007</v>
      </c>
      <c r="B1039" s="84">
        <v>39113</v>
      </c>
      <c r="C1039" s="77">
        <f t="shared" si="47"/>
        <v>1384.2790322580645</v>
      </c>
      <c r="D1039" s="78">
        <v>85.116</v>
      </c>
      <c r="I1039" s="90"/>
      <c r="J1039" s="90"/>
      <c r="K1039" s="90"/>
      <c r="L1039" s="90"/>
    </row>
    <row r="1040" spans="1:12">
      <c r="A1040" s="65">
        <f t="shared" si="46"/>
        <v>2007</v>
      </c>
      <c r="B1040" s="84">
        <v>39141</v>
      </c>
      <c r="C1040" s="77">
        <f t="shared" si="47"/>
        <v>4627.7818452380952</v>
      </c>
      <c r="D1040" s="78">
        <v>257.01400000000001</v>
      </c>
      <c r="I1040" s="90"/>
      <c r="J1040" s="90"/>
      <c r="K1040" s="90"/>
      <c r="L1040" s="90"/>
    </row>
    <row r="1041" spans="1:12">
      <c r="A1041" s="65">
        <f t="shared" ref="A1041:A1104" si="48">IF(MONTH(B1041)&gt;9,YEAR(B1041)+1,YEAR(B1041))</f>
        <v>2007</v>
      </c>
      <c r="B1041" s="84">
        <v>39172</v>
      </c>
      <c r="C1041" s="77">
        <f t="shared" ref="C1041:C1104" si="49">IF(D1041=-901,-901,D1041*220*22*9*1000/(24*60*60*DAY(B1041)))</f>
        <v>4580.3379032258072</v>
      </c>
      <c r="D1041" s="78">
        <v>281.63400000000001</v>
      </c>
      <c r="I1041" s="90"/>
      <c r="J1041" s="90"/>
      <c r="K1041" s="90"/>
      <c r="L1041" s="90"/>
    </row>
    <row r="1042" spans="1:12">
      <c r="A1042" s="65">
        <f t="shared" si="48"/>
        <v>2007</v>
      </c>
      <c r="B1042" s="84">
        <v>39202</v>
      </c>
      <c r="C1042" s="77">
        <f t="shared" si="49"/>
        <v>4214.6484722222212</v>
      </c>
      <c r="D1042" s="78">
        <v>250.78899999999999</v>
      </c>
      <c r="I1042" s="90"/>
      <c r="J1042" s="90"/>
      <c r="K1042" s="90"/>
      <c r="L1042" s="90"/>
    </row>
    <row r="1043" spans="1:12">
      <c r="A1043" s="65">
        <f t="shared" si="48"/>
        <v>2007</v>
      </c>
      <c r="B1043" s="84">
        <v>39233</v>
      </c>
      <c r="C1043" s="77">
        <f t="shared" si="49"/>
        <v>3628.6013440860215</v>
      </c>
      <c r="D1043" s="78">
        <v>223.114</v>
      </c>
      <c r="I1043" s="90"/>
      <c r="J1043" s="90"/>
      <c r="K1043" s="90"/>
      <c r="L1043" s="90"/>
    </row>
    <row r="1044" spans="1:12">
      <c r="A1044" s="65">
        <f t="shared" si="48"/>
        <v>2007</v>
      </c>
      <c r="B1044" s="84">
        <v>39263</v>
      </c>
      <c r="C1044" s="77">
        <f t="shared" si="49"/>
        <v>769.81208333333336</v>
      </c>
      <c r="D1044" s="78">
        <v>45.807000000000002</v>
      </c>
      <c r="I1044" s="90"/>
      <c r="J1044" s="90"/>
      <c r="K1044" s="90"/>
      <c r="L1044" s="90"/>
    </row>
    <row r="1045" spans="1:12">
      <c r="A1045" s="65">
        <f t="shared" si="48"/>
        <v>2007</v>
      </c>
      <c r="B1045" s="84">
        <v>39294</v>
      </c>
      <c r="C1045" s="77">
        <f t="shared" si="49"/>
        <v>47.830779569892471</v>
      </c>
      <c r="D1045" s="78">
        <v>2.9409999999999998</v>
      </c>
      <c r="I1045" s="90"/>
      <c r="J1045" s="90"/>
      <c r="K1045" s="90"/>
      <c r="L1045" s="90"/>
    </row>
    <row r="1046" spans="1:12">
      <c r="A1046" s="65">
        <f t="shared" si="48"/>
        <v>2007</v>
      </c>
      <c r="B1046" s="84">
        <v>39325</v>
      </c>
      <c r="C1046" s="77">
        <f t="shared" si="49"/>
        <v>3.838172043010752</v>
      </c>
      <c r="D1046" s="78">
        <v>0.23599999999999999</v>
      </c>
      <c r="I1046" s="90"/>
      <c r="J1046" s="90"/>
      <c r="K1046" s="90"/>
      <c r="L1046" s="90"/>
    </row>
    <row r="1047" spans="1:12">
      <c r="A1047" s="65">
        <f t="shared" si="48"/>
        <v>2007</v>
      </c>
      <c r="B1047" s="84">
        <v>39355</v>
      </c>
      <c r="C1047" s="77">
        <f t="shared" si="49"/>
        <v>73.541111111111107</v>
      </c>
      <c r="D1047" s="78">
        <v>4.3760000000000003</v>
      </c>
      <c r="I1047" s="90"/>
      <c r="J1047" s="90"/>
      <c r="K1047" s="90"/>
      <c r="L1047" s="90"/>
    </row>
    <row r="1048" spans="1:12">
      <c r="A1048" s="65">
        <f t="shared" si="48"/>
        <v>2008</v>
      </c>
      <c r="B1048" s="84">
        <v>39386</v>
      </c>
      <c r="C1048" s="77">
        <f t="shared" si="49"/>
        <v>275.27499999999998</v>
      </c>
      <c r="D1048" s="78">
        <v>16.925999999999998</v>
      </c>
      <c r="I1048" s="90"/>
      <c r="J1048" s="90"/>
      <c r="K1048" s="90"/>
      <c r="L1048" s="90"/>
    </row>
    <row r="1049" spans="1:12">
      <c r="A1049" s="65">
        <f t="shared" si="48"/>
        <v>2008</v>
      </c>
      <c r="B1049" s="84">
        <v>39416</v>
      </c>
      <c r="C1049" s="77">
        <f t="shared" si="49"/>
        <v>254.63777777777781</v>
      </c>
      <c r="D1049" s="78">
        <v>15.151999999999999</v>
      </c>
      <c r="I1049" s="90"/>
      <c r="J1049" s="90"/>
      <c r="K1049" s="90"/>
      <c r="L1049" s="90"/>
    </row>
    <row r="1050" spans="1:12">
      <c r="A1050" s="65">
        <f t="shared" si="48"/>
        <v>2008</v>
      </c>
      <c r="B1050" s="84">
        <v>39447</v>
      </c>
      <c r="C1050" s="77">
        <f t="shared" si="49"/>
        <v>761.86088709677415</v>
      </c>
      <c r="D1050" s="78">
        <v>46.844999999999999</v>
      </c>
      <c r="I1050" s="90"/>
      <c r="J1050" s="90"/>
      <c r="K1050" s="90"/>
      <c r="L1050" s="90"/>
    </row>
    <row r="1051" spans="1:12">
      <c r="A1051" s="65">
        <f t="shared" si="48"/>
        <v>2008</v>
      </c>
      <c r="B1051" s="84">
        <v>39478</v>
      </c>
      <c r="C1051" s="77">
        <f t="shared" si="49"/>
        <v>1951.9706989247311</v>
      </c>
      <c r="D1051" s="78">
        <v>120.02200000000001</v>
      </c>
      <c r="I1051" s="90"/>
      <c r="J1051" s="90"/>
      <c r="K1051" s="90"/>
      <c r="L1051" s="90"/>
    </row>
    <row r="1052" spans="1:12">
      <c r="A1052" s="65">
        <f t="shared" si="48"/>
        <v>2008</v>
      </c>
      <c r="B1052" s="84">
        <v>39507</v>
      </c>
      <c r="C1052" s="77">
        <f t="shared" si="49"/>
        <v>2384.9343390804593</v>
      </c>
      <c r="D1052" s="78">
        <v>137.18299999999999</v>
      </c>
      <c r="I1052" s="90"/>
      <c r="J1052" s="90"/>
      <c r="K1052" s="90"/>
      <c r="L1052" s="90"/>
    </row>
    <row r="1053" spans="1:12">
      <c r="A1053" s="65">
        <f t="shared" si="48"/>
        <v>2008</v>
      </c>
      <c r="B1053" s="84">
        <v>39538</v>
      </c>
      <c r="C1053" s="77">
        <f t="shared" si="49"/>
        <v>3009.4196236559142</v>
      </c>
      <c r="D1053" s="78">
        <v>185.042</v>
      </c>
      <c r="I1053" s="90"/>
      <c r="J1053" s="90"/>
      <c r="K1053" s="90"/>
      <c r="L1053" s="90"/>
    </row>
    <row r="1054" spans="1:12">
      <c r="A1054" s="65">
        <f t="shared" si="48"/>
        <v>2008</v>
      </c>
      <c r="B1054" s="84">
        <v>39568</v>
      </c>
      <c r="C1054" s="77">
        <f t="shared" si="49"/>
        <v>4227.2358333333332</v>
      </c>
      <c r="D1054" s="78">
        <v>251.53800000000001</v>
      </c>
      <c r="I1054" s="90"/>
      <c r="J1054" s="90"/>
      <c r="K1054" s="90"/>
      <c r="L1054" s="90"/>
    </row>
    <row r="1055" spans="1:12">
      <c r="A1055" s="65">
        <f t="shared" si="48"/>
        <v>2008</v>
      </c>
      <c r="B1055" s="84">
        <v>39599</v>
      </c>
      <c r="C1055" s="77">
        <f t="shared" si="49"/>
        <v>5291.7495967741943</v>
      </c>
      <c r="D1055" s="78">
        <v>325.37700000000001</v>
      </c>
      <c r="I1055" s="90"/>
      <c r="J1055" s="90"/>
      <c r="K1055" s="90"/>
      <c r="L1055" s="90"/>
    </row>
    <row r="1056" spans="1:12">
      <c r="A1056" s="65">
        <f t="shared" si="48"/>
        <v>2008</v>
      </c>
      <c r="B1056" s="84">
        <v>39629</v>
      </c>
      <c r="C1056" s="77">
        <f t="shared" si="49"/>
        <v>1439.4126388888888</v>
      </c>
      <c r="D1056" s="78">
        <v>85.650999999999996</v>
      </c>
      <c r="I1056" s="90"/>
      <c r="J1056" s="90"/>
      <c r="K1056" s="90"/>
      <c r="L1056" s="90"/>
    </row>
    <row r="1057" spans="1:12">
      <c r="A1057" s="65">
        <f t="shared" si="48"/>
        <v>2008</v>
      </c>
      <c r="B1057" s="84">
        <v>39660</v>
      </c>
      <c r="C1057" s="77">
        <f t="shared" si="49"/>
        <v>190.62379032258065</v>
      </c>
      <c r="D1057" s="78">
        <v>11.721</v>
      </c>
      <c r="I1057" s="90"/>
      <c r="J1057" s="90"/>
      <c r="K1057" s="90"/>
      <c r="L1057" s="90"/>
    </row>
    <row r="1058" spans="1:12">
      <c r="A1058" s="65">
        <f t="shared" si="48"/>
        <v>2008</v>
      </c>
      <c r="B1058" s="84">
        <v>39691</v>
      </c>
      <c r="C1058" s="77">
        <f t="shared" si="49"/>
        <v>0</v>
      </c>
      <c r="D1058" s="78">
        <v>0</v>
      </c>
      <c r="I1058" s="90"/>
      <c r="J1058" s="90"/>
      <c r="K1058" s="90"/>
      <c r="L1058" s="90"/>
    </row>
    <row r="1059" spans="1:12">
      <c r="A1059" s="65">
        <f t="shared" si="48"/>
        <v>2008</v>
      </c>
      <c r="B1059" s="84">
        <v>39721</v>
      </c>
      <c r="C1059" s="77">
        <f t="shared" si="49"/>
        <v>0</v>
      </c>
      <c r="D1059" s="78">
        <v>0</v>
      </c>
      <c r="I1059" s="90"/>
      <c r="J1059" s="90"/>
      <c r="K1059" s="90"/>
      <c r="L1059" s="90"/>
    </row>
    <row r="1060" spans="1:12">
      <c r="A1060" s="65">
        <f t="shared" si="48"/>
        <v>2009</v>
      </c>
      <c r="B1060" s="84">
        <v>39752</v>
      </c>
      <c r="C1060" s="77">
        <f t="shared" si="49"/>
        <v>91.888440860215056</v>
      </c>
      <c r="D1060" s="78">
        <v>5.65</v>
      </c>
      <c r="I1060" s="90"/>
      <c r="J1060" s="90"/>
      <c r="K1060" s="90"/>
      <c r="L1060" s="90"/>
    </row>
    <row r="1061" spans="1:12">
      <c r="A1061" s="65">
        <f t="shared" si="48"/>
        <v>2009</v>
      </c>
      <c r="B1061" s="84">
        <v>39782</v>
      </c>
      <c r="C1061" s="77">
        <f t="shared" si="49"/>
        <v>752.13263888888889</v>
      </c>
      <c r="D1061" s="78">
        <v>44.755000000000003</v>
      </c>
      <c r="I1061" s="90"/>
      <c r="J1061" s="90"/>
      <c r="K1061" s="90"/>
      <c r="L1061" s="90"/>
    </row>
    <row r="1062" spans="1:12">
      <c r="A1062" s="65">
        <f t="shared" si="48"/>
        <v>2009</v>
      </c>
      <c r="B1062" s="84">
        <v>39813</v>
      </c>
      <c r="C1062" s="77">
        <f t="shared" si="49"/>
        <v>571.57862903225816</v>
      </c>
      <c r="D1062" s="78">
        <v>35.145000000000003</v>
      </c>
      <c r="I1062" s="90"/>
      <c r="J1062" s="90"/>
      <c r="K1062" s="90"/>
      <c r="L1062" s="90"/>
    </row>
    <row r="1063" spans="1:12">
      <c r="A1063" s="65">
        <f t="shared" si="48"/>
        <v>2009</v>
      </c>
      <c r="B1063" s="84">
        <v>39844</v>
      </c>
      <c r="C1063" s="77">
        <f t="shared" si="49"/>
        <v>1660.2533602150538</v>
      </c>
      <c r="D1063" s="78">
        <v>102.08499999999999</v>
      </c>
      <c r="I1063" s="90"/>
      <c r="J1063" s="90"/>
      <c r="K1063" s="90"/>
      <c r="L1063" s="90"/>
    </row>
    <row r="1064" spans="1:12">
      <c r="A1064" s="65">
        <f t="shared" si="48"/>
        <v>2009</v>
      </c>
      <c r="B1064" s="84">
        <v>39872</v>
      </c>
      <c r="C1064" s="77">
        <f t="shared" si="49"/>
        <v>4315.4145833333323</v>
      </c>
      <c r="D1064" s="78">
        <v>239.666</v>
      </c>
      <c r="I1064" s="90"/>
      <c r="J1064" s="90"/>
      <c r="K1064" s="90"/>
      <c r="L1064" s="90"/>
    </row>
    <row r="1065" spans="1:12">
      <c r="A1065" s="65">
        <f t="shared" si="48"/>
        <v>2009</v>
      </c>
      <c r="B1065" s="84">
        <v>39903</v>
      </c>
      <c r="C1065" s="77">
        <f t="shared" si="49"/>
        <v>7297.7149193548385</v>
      </c>
      <c r="D1065" s="78">
        <v>448.71899999999999</v>
      </c>
      <c r="I1065" s="90"/>
      <c r="J1065" s="90"/>
      <c r="K1065" s="90"/>
      <c r="L1065" s="90"/>
    </row>
    <row r="1066" spans="1:12">
      <c r="A1066" s="65">
        <f t="shared" si="48"/>
        <v>2009</v>
      </c>
      <c r="B1066" s="84">
        <v>39933</v>
      </c>
      <c r="C1066" s="77">
        <f t="shared" si="49"/>
        <v>5581.6123611111107</v>
      </c>
      <c r="D1066" s="78">
        <v>332.12900000000002</v>
      </c>
      <c r="I1066" s="90"/>
      <c r="J1066" s="90"/>
      <c r="K1066" s="90"/>
      <c r="L1066" s="90"/>
    </row>
    <row r="1067" spans="1:12">
      <c r="A1067" s="65">
        <f t="shared" si="48"/>
        <v>2009</v>
      </c>
      <c r="B1067" s="84">
        <v>39964</v>
      </c>
      <c r="C1067" s="77">
        <f t="shared" si="49"/>
        <v>9861.9716397849479</v>
      </c>
      <c r="D1067" s="78">
        <v>606.38900000000001</v>
      </c>
      <c r="I1067" s="90"/>
      <c r="J1067" s="90"/>
      <c r="K1067" s="90"/>
      <c r="L1067" s="90"/>
    </row>
    <row r="1068" spans="1:12">
      <c r="A1068" s="65">
        <f t="shared" si="48"/>
        <v>2009</v>
      </c>
      <c r="B1068" s="84">
        <v>39994</v>
      </c>
      <c r="C1068" s="77">
        <f t="shared" si="49"/>
        <v>1803.3873611111112</v>
      </c>
      <c r="D1068" s="78">
        <v>107.309</v>
      </c>
      <c r="I1068" s="90"/>
      <c r="J1068" s="90"/>
      <c r="K1068" s="90"/>
      <c r="L1068" s="90"/>
    </row>
    <row r="1069" spans="1:12">
      <c r="A1069" s="65">
        <f t="shared" si="48"/>
        <v>2009</v>
      </c>
      <c r="B1069" s="84">
        <v>40025</v>
      </c>
      <c r="C1069" s="77">
        <f t="shared" si="49"/>
        <v>365.92741935483872</v>
      </c>
      <c r="D1069" s="78">
        <v>22.5</v>
      </c>
      <c r="I1069" s="90"/>
      <c r="J1069" s="90"/>
      <c r="K1069" s="90"/>
      <c r="L1069" s="90"/>
    </row>
    <row r="1070" spans="1:12">
      <c r="A1070" s="65">
        <f t="shared" si="48"/>
        <v>2009</v>
      </c>
      <c r="B1070" s="91">
        <v>40056</v>
      </c>
      <c r="C1070" s="77">
        <f t="shared" si="49"/>
        <v>56.043817204301078</v>
      </c>
      <c r="D1070" s="124">
        <v>3.4460000000000002</v>
      </c>
      <c r="I1070" s="90"/>
      <c r="J1070" s="90"/>
      <c r="K1070" s="90"/>
      <c r="L1070" s="90"/>
    </row>
    <row r="1071" spans="1:12">
      <c r="A1071" s="65">
        <f t="shared" si="48"/>
        <v>2009</v>
      </c>
      <c r="B1071" s="123">
        <v>40086</v>
      </c>
      <c r="C1071" s="77">
        <f t="shared" si="49"/>
        <v>83.523611111111094</v>
      </c>
      <c r="D1071" s="121">
        <v>4.97</v>
      </c>
      <c r="I1071" s="90"/>
      <c r="J1071" s="90"/>
      <c r="K1071" s="90"/>
      <c r="L1071" s="90"/>
    </row>
    <row r="1072" spans="1:12">
      <c r="A1072" s="65">
        <f t="shared" si="48"/>
        <v>2010</v>
      </c>
      <c r="B1072" s="123">
        <v>40117</v>
      </c>
      <c r="C1072" s="77">
        <f t="shared" si="49"/>
        <v>392.0790322580645</v>
      </c>
      <c r="D1072" s="121">
        <v>24.108000000000001</v>
      </c>
      <c r="I1072" s="90"/>
      <c r="J1072" s="90"/>
      <c r="K1072" s="90"/>
      <c r="L1072" s="90"/>
    </row>
    <row r="1073" spans="1:12">
      <c r="A1073" s="65">
        <f t="shared" si="48"/>
        <v>2010</v>
      </c>
      <c r="B1073" s="123">
        <v>40147</v>
      </c>
      <c r="C1073" s="77">
        <f t="shared" si="49"/>
        <v>179.43291666666667</v>
      </c>
      <c r="D1073" s="121">
        <v>10.677</v>
      </c>
      <c r="I1073" s="90"/>
      <c r="J1073" s="90"/>
      <c r="K1073" s="90"/>
      <c r="L1073" s="90"/>
    </row>
    <row r="1074" spans="1:12">
      <c r="A1074" s="65">
        <f t="shared" si="48"/>
        <v>2010</v>
      </c>
      <c r="B1074" s="123">
        <v>40178</v>
      </c>
      <c r="C1074" s="77">
        <f t="shared" si="49"/>
        <v>865.03615591397852</v>
      </c>
      <c r="D1074" s="121">
        <v>53.189</v>
      </c>
      <c r="I1074" s="90"/>
      <c r="J1074" s="90"/>
      <c r="K1074" s="90"/>
      <c r="L1074" s="90"/>
    </row>
    <row r="1075" spans="1:12">
      <c r="A1075" s="65">
        <f t="shared" si="48"/>
        <v>2010</v>
      </c>
      <c r="B1075" s="123">
        <v>40209</v>
      </c>
      <c r="C1075" s="77">
        <f t="shared" si="49"/>
        <v>2338.0322580645161</v>
      </c>
      <c r="D1075" s="121">
        <v>143.76</v>
      </c>
      <c r="I1075" s="90"/>
      <c r="J1075" s="90"/>
      <c r="K1075" s="90"/>
      <c r="L1075" s="90"/>
    </row>
    <row r="1076" spans="1:12">
      <c r="A1076" s="65">
        <f t="shared" si="48"/>
        <v>2010</v>
      </c>
      <c r="B1076" s="123">
        <v>40237</v>
      </c>
      <c r="C1076" s="77">
        <f t="shared" si="49"/>
        <v>2890.6215773809522</v>
      </c>
      <c r="D1076" s="121">
        <v>160.53700000000001</v>
      </c>
      <c r="I1076" s="90"/>
      <c r="J1076" s="90"/>
      <c r="K1076" s="90"/>
      <c r="L1076" s="90"/>
    </row>
    <row r="1077" spans="1:12">
      <c r="A1077" s="65">
        <f t="shared" si="48"/>
        <v>2010</v>
      </c>
      <c r="B1077" s="123">
        <v>40268</v>
      </c>
      <c r="C1077" s="77">
        <f t="shared" si="49"/>
        <v>4133.7926075268815</v>
      </c>
      <c r="D1077" s="121">
        <v>254.17699999999999</v>
      </c>
      <c r="I1077" s="90"/>
      <c r="J1077" s="90"/>
      <c r="K1077" s="90"/>
      <c r="L1077" s="90"/>
    </row>
    <row r="1078" spans="1:12">
      <c r="A1078" s="65">
        <f t="shared" si="48"/>
        <v>2010</v>
      </c>
      <c r="B1078" s="123">
        <v>40298</v>
      </c>
      <c r="C1078" s="77">
        <f t="shared" si="49"/>
        <v>6770.3197222222225</v>
      </c>
      <c r="D1078" s="121">
        <v>402.86200000000002</v>
      </c>
      <c r="I1078" s="90"/>
      <c r="J1078" s="90"/>
      <c r="K1078" s="90"/>
      <c r="L1078" s="90"/>
    </row>
    <row r="1079" spans="1:12">
      <c r="A1079" s="65">
        <f t="shared" si="48"/>
        <v>2010</v>
      </c>
      <c r="B1079" s="123">
        <v>40329</v>
      </c>
      <c r="C1079" s="77">
        <f t="shared" si="49"/>
        <v>8471.0083333333332</v>
      </c>
      <c r="D1079" s="121">
        <v>520.86199999999997</v>
      </c>
      <c r="I1079" s="90"/>
      <c r="J1079" s="90"/>
      <c r="K1079" s="90"/>
      <c r="L1079" s="90"/>
    </row>
    <row r="1080" spans="1:12">
      <c r="A1080" s="65">
        <f t="shared" si="48"/>
        <v>2010</v>
      </c>
      <c r="B1080" s="123">
        <v>40359</v>
      </c>
      <c r="C1080" s="77">
        <f t="shared" si="49"/>
        <v>9025.6756944444478</v>
      </c>
      <c r="D1080" s="121">
        <v>537.06500000000005</v>
      </c>
      <c r="I1080" s="90"/>
      <c r="J1080" s="90"/>
      <c r="K1080" s="90"/>
      <c r="L1080" s="90"/>
    </row>
    <row r="1081" spans="1:12">
      <c r="A1081" s="65">
        <f t="shared" si="48"/>
        <v>2010</v>
      </c>
      <c r="B1081" s="123">
        <v>40390</v>
      </c>
      <c r="C1081" s="77">
        <f t="shared" si="49"/>
        <v>1264.2873655913979</v>
      </c>
      <c r="D1081" s="121">
        <v>77.738</v>
      </c>
      <c r="I1081" s="90"/>
      <c r="J1081" s="90"/>
      <c r="K1081" s="90"/>
      <c r="L1081" s="90"/>
    </row>
    <row r="1082" spans="1:12">
      <c r="A1082" s="65">
        <f t="shared" si="48"/>
        <v>2010</v>
      </c>
      <c r="B1082" s="123">
        <v>40421</v>
      </c>
      <c r="C1082" s="77">
        <f t="shared" si="49"/>
        <v>204.36639784946237</v>
      </c>
      <c r="D1082" s="121">
        <v>12.566000000000001</v>
      </c>
      <c r="I1082" s="90"/>
      <c r="J1082" s="90"/>
      <c r="K1082" s="90"/>
      <c r="L1082" s="90"/>
    </row>
    <row r="1083" spans="1:12">
      <c r="A1083" s="65">
        <f t="shared" si="48"/>
        <v>2010</v>
      </c>
      <c r="B1083" s="123">
        <v>40451</v>
      </c>
      <c r="C1083" s="77">
        <f t="shared" si="49"/>
        <v>127.35250000000002</v>
      </c>
      <c r="D1083" s="121">
        <v>7.5780000000000003</v>
      </c>
      <c r="I1083" s="90"/>
      <c r="J1083" s="90"/>
      <c r="K1083" s="90"/>
      <c r="L1083" s="90"/>
    </row>
    <row r="1084" spans="1:12">
      <c r="A1084" s="65">
        <f t="shared" si="48"/>
        <v>2011</v>
      </c>
      <c r="B1084" s="123">
        <v>40482</v>
      </c>
      <c r="C1084" s="77">
        <f t="shared" si="49"/>
        <v>1695.3336021505379</v>
      </c>
      <c r="D1084" s="121">
        <v>104.242</v>
      </c>
      <c r="I1084" s="90"/>
      <c r="J1084" s="90"/>
      <c r="K1084" s="90"/>
      <c r="L1084" s="90"/>
    </row>
    <row r="1085" spans="1:12">
      <c r="A1085" s="65">
        <f t="shared" si="48"/>
        <v>2011</v>
      </c>
      <c r="B1085" s="123">
        <v>40512</v>
      </c>
      <c r="C1085" s="77">
        <f t="shared" si="49"/>
        <v>1739.8623611111107</v>
      </c>
      <c r="D1085" s="121">
        <v>103.529</v>
      </c>
      <c r="I1085" s="90"/>
      <c r="J1085" s="90"/>
      <c r="K1085" s="90"/>
      <c r="L1085" s="90"/>
    </row>
    <row r="1086" spans="1:12">
      <c r="A1086" s="65">
        <f t="shared" si="48"/>
        <v>2011</v>
      </c>
      <c r="B1086" s="123">
        <v>40543</v>
      </c>
      <c r="C1086" s="77">
        <f t="shared" si="49"/>
        <v>11059.383736559139</v>
      </c>
      <c r="D1086" s="121">
        <v>680.01499999999999</v>
      </c>
      <c r="I1086" s="90"/>
      <c r="J1086" s="90"/>
      <c r="K1086" s="90"/>
      <c r="L1086" s="90"/>
    </row>
    <row r="1087" spans="1:12">
      <c r="A1087" s="65">
        <f t="shared" si="48"/>
        <v>2011</v>
      </c>
      <c r="B1087" s="123">
        <v>40574</v>
      </c>
      <c r="C1087" s="77">
        <f t="shared" si="49"/>
        <v>4387.3559139784938</v>
      </c>
      <c r="D1087" s="121">
        <v>269.76799999999997</v>
      </c>
      <c r="I1087" s="90"/>
      <c r="J1087" s="90"/>
      <c r="K1087" s="90"/>
      <c r="L1087" s="90"/>
    </row>
    <row r="1088" spans="1:12">
      <c r="A1088" s="65">
        <f t="shared" si="48"/>
        <v>2011</v>
      </c>
      <c r="B1088" s="123">
        <v>40602</v>
      </c>
      <c r="C1088" s="77">
        <f t="shared" si="49"/>
        <v>4242.9226190476184</v>
      </c>
      <c r="D1088" s="121">
        <v>235.64</v>
      </c>
      <c r="I1088" s="90"/>
      <c r="J1088" s="90"/>
      <c r="K1088" s="90"/>
      <c r="L1088" s="90"/>
    </row>
    <row r="1089" spans="1:12">
      <c r="A1089" s="65">
        <f t="shared" si="48"/>
        <v>2011</v>
      </c>
      <c r="B1089" s="123">
        <v>40633</v>
      </c>
      <c r="C1089" s="77">
        <f t="shared" si="49"/>
        <v>14373.547715053761</v>
      </c>
      <c r="D1089" s="121">
        <v>883.79499999999996</v>
      </c>
      <c r="I1089" s="90"/>
      <c r="J1089" s="90"/>
      <c r="K1089" s="90"/>
      <c r="L1089" s="90"/>
    </row>
    <row r="1090" spans="1:12">
      <c r="A1090" s="65">
        <f t="shared" si="48"/>
        <v>2011</v>
      </c>
      <c r="B1090" s="123">
        <v>40663</v>
      </c>
      <c r="C1090" s="77">
        <f t="shared" si="49"/>
        <v>12338.991805555554</v>
      </c>
      <c r="D1090" s="121">
        <v>734.221</v>
      </c>
      <c r="I1090" s="90"/>
      <c r="J1090" s="90"/>
      <c r="K1090" s="90"/>
      <c r="L1090" s="90"/>
    </row>
    <row r="1091" spans="1:12">
      <c r="A1091" s="65">
        <f t="shared" si="48"/>
        <v>2011</v>
      </c>
      <c r="B1091" s="123">
        <v>40694</v>
      </c>
      <c r="C1091" s="77">
        <f t="shared" si="49"/>
        <v>11119.558467741939</v>
      </c>
      <c r="D1091" s="121">
        <v>683.71500000000003</v>
      </c>
      <c r="I1091" s="90"/>
      <c r="J1091" s="90"/>
      <c r="K1091" s="90"/>
      <c r="L1091" s="90"/>
    </row>
    <row r="1092" spans="1:12">
      <c r="A1092" s="65">
        <f t="shared" si="48"/>
        <v>2011</v>
      </c>
      <c r="B1092" s="123">
        <v>40724</v>
      </c>
      <c r="C1092" s="77">
        <f t="shared" si="49"/>
        <v>12822.033888888891</v>
      </c>
      <c r="D1092" s="121">
        <v>762.96400000000006</v>
      </c>
      <c r="I1092" s="90"/>
      <c r="J1092" s="90"/>
      <c r="K1092" s="90"/>
      <c r="L1092" s="90"/>
    </row>
    <row r="1093" spans="1:12">
      <c r="A1093" s="65">
        <f t="shared" si="48"/>
        <v>2011</v>
      </c>
      <c r="B1093" s="123">
        <v>40755</v>
      </c>
      <c r="C1093" s="77">
        <f t="shared" si="49"/>
        <v>5035.3889784946241</v>
      </c>
      <c r="D1093" s="121">
        <v>309.61399999999998</v>
      </c>
      <c r="I1093" s="90"/>
      <c r="J1093" s="90"/>
      <c r="K1093" s="90"/>
      <c r="L1093" s="90"/>
    </row>
    <row r="1094" spans="1:12">
      <c r="A1094" s="65">
        <f t="shared" si="48"/>
        <v>2011</v>
      </c>
      <c r="B1094" s="123">
        <v>40786</v>
      </c>
      <c r="C1094" s="77">
        <f t="shared" si="49"/>
        <v>799.33185483870966</v>
      </c>
      <c r="D1094" s="121">
        <v>49.149000000000001</v>
      </c>
      <c r="I1094" s="90"/>
      <c r="J1094" s="90"/>
      <c r="K1094" s="90"/>
      <c r="L1094" s="90"/>
    </row>
    <row r="1095" spans="1:12">
      <c r="A1095" s="65">
        <f t="shared" si="48"/>
        <v>2011</v>
      </c>
      <c r="B1095" s="123">
        <v>40816</v>
      </c>
      <c r="C1095" s="77">
        <f t="shared" si="49"/>
        <v>419.55069444444456</v>
      </c>
      <c r="D1095" s="121">
        <v>24.965</v>
      </c>
      <c r="I1095" s="90"/>
      <c r="J1095" s="90"/>
      <c r="K1095" s="90"/>
      <c r="L1095" s="90"/>
    </row>
    <row r="1096" spans="1:12">
      <c r="A1096" s="65">
        <f t="shared" si="48"/>
        <v>2012</v>
      </c>
      <c r="B1096" s="123">
        <v>40847</v>
      </c>
      <c r="C1096" s="77">
        <f t="shared" si="49"/>
        <v>750.54153225806454</v>
      </c>
      <c r="D1096" s="121">
        <v>46.149000000000001</v>
      </c>
      <c r="I1096" s="90"/>
      <c r="J1096" s="90"/>
      <c r="K1096" s="90"/>
      <c r="L1096" s="90"/>
    </row>
    <row r="1097" spans="1:12">
      <c r="A1097" s="65">
        <f t="shared" si="48"/>
        <v>2012</v>
      </c>
      <c r="B1097" s="123">
        <v>40877</v>
      </c>
      <c r="C1097" s="77">
        <f t="shared" si="49"/>
        <v>406.30791666666664</v>
      </c>
      <c r="D1097" s="121">
        <v>24.177</v>
      </c>
      <c r="I1097" s="90"/>
      <c r="J1097" s="90"/>
      <c r="K1097" s="90"/>
      <c r="L1097" s="90"/>
    </row>
    <row r="1098" spans="1:12">
      <c r="A1098" s="65">
        <f t="shared" si="48"/>
        <v>2012</v>
      </c>
      <c r="B1098" s="123">
        <v>40908</v>
      </c>
      <c r="C1098" s="77">
        <f t="shared" si="49"/>
        <v>369.94448924731188</v>
      </c>
      <c r="D1098" s="121">
        <v>22.747</v>
      </c>
      <c r="I1098" s="90"/>
      <c r="J1098" s="90"/>
      <c r="K1098" s="90"/>
      <c r="L1098" s="90"/>
    </row>
    <row r="1099" spans="1:12">
      <c r="A1099" s="65">
        <f t="shared" si="48"/>
        <v>2012</v>
      </c>
      <c r="B1099" s="123">
        <v>40939</v>
      </c>
      <c r="C1099" s="77">
        <f t="shared" si="49"/>
        <v>1627.1735215053768</v>
      </c>
      <c r="D1099" s="121">
        <v>100.051</v>
      </c>
      <c r="I1099" s="90"/>
      <c r="J1099" s="90"/>
      <c r="K1099" s="90"/>
      <c r="L1099" s="90"/>
    </row>
    <row r="1100" spans="1:12">
      <c r="A1100" s="65">
        <f t="shared" si="48"/>
        <v>2012</v>
      </c>
      <c r="B1100" s="123">
        <v>40968</v>
      </c>
      <c r="C1100" s="77">
        <f t="shared" si="49"/>
        <v>1110.905172413793</v>
      </c>
      <c r="D1100" s="121">
        <v>63.9</v>
      </c>
      <c r="I1100" s="90"/>
      <c r="J1100" s="90"/>
      <c r="K1100" s="90"/>
      <c r="L1100" s="90"/>
    </row>
    <row r="1101" spans="1:12">
      <c r="A1101" s="65">
        <f t="shared" si="48"/>
        <v>2012</v>
      </c>
      <c r="B1101" s="123">
        <v>40999</v>
      </c>
      <c r="C1101" s="77">
        <f t="shared" si="49"/>
        <v>7003.2327956989247</v>
      </c>
      <c r="D1101" s="121">
        <v>430.61200000000002</v>
      </c>
      <c r="I1101" s="90"/>
      <c r="J1101" s="90"/>
      <c r="K1101" s="90"/>
      <c r="L1101" s="90"/>
    </row>
    <row r="1102" spans="1:12">
      <c r="A1102" s="65">
        <f t="shared" si="48"/>
        <v>2012</v>
      </c>
      <c r="B1102" s="123">
        <v>41029</v>
      </c>
      <c r="C1102" s="77">
        <f t="shared" si="49"/>
        <v>9434.134722222223</v>
      </c>
      <c r="D1102" s="121">
        <v>561.37</v>
      </c>
      <c r="I1102" s="90"/>
      <c r="J1102" s="90"/>
      <c r="K1102" s="90"/>
      <c r="L1102" s="90"/>
    </row>
    <row r="1103" spans="1:12">
      <c r="A1103" s="65">
        <f t="shared" si="48"/>
        <v>2012</v>
      </c>
      <c r="B1103" s="123">
        <v>41060</v>
      </c>
      <c r="C1103" s="77">
        <f t="shared" si="49"/>
        <v>4754.5844086021507</v>
      </c>
      <c r="D1103" s="121">
        <v>292.34800000000001</v>
      </c>
      <c r="I1103" s="90"/>
      <c r="J1103" s="90"/>
      <c r="K1103" s="90"/>
      <c r="L1103" s="90"/>
    </row>
    <row r="1104" spans="1:12">
      <c r="A1104" s="65">
        <f t="shared" si="48"/>
        <v>2012</v>
      </c>
      <c r="B1104" s="123">
        <v>41090</v>
      </c>
      <c r="C1104" s="77">
        <f t="shared" si="49"/>
        <v>1332.4452777777781</v>
      </c>
      <c r="D1104" s="121">
        <v>79.286000000000001</v>
      </c>
      <c r="I1104" s="90"/>
      <c r="J1104" s="90"/>
      <c r="K1104" s="90"/>
      <c r="L1104" s="90"/>
    </row>
    <row r="1105" spans="1:12">
      <c r="A1105" s="65">
        <f t="shared" ref="A1105:A1168" si="50">IF(MONTH(B1105)&gt;9,YEAR(B1105)+1,YEAR(B1105))</f>
        <v>2012</v>
      </c>
      <c r="B1105" s="123">
        <v>41121</v>
      </c>
      <c r="C1105" s="77">
        <f t="shared" ref="C1105:C1168" si="51">IF(D1105=-901,-901,D1105*220*22*9*1000/(24*60*60*DAY(B1105)))</f>
        <v>322.52029569892471</v>
      </c>
      <c r="D1105" s="121">
        <v>19.831</v>
      </c>
      <c r="I1105" s="90"/>
      <c r="J1105" s="90"/>
      <c r="K1105" s="90"/>
      <c r="L1105" s="90"/>
    </row>
    <row r="1106" spans="1:12">
      <c r="A1106" s="65">
        <f t="shared" si="50"/>
        <v>2012</v>
      </c>
      <c r="B1106" s="123">
        <v>41152</v>
      </c>
      <c r="C1106" s="77">
        <f t="shared" si="51"/>
        <v>108.63978494623656</v>
      </c>
      <c r="D1106" s="121">
        <v>6.68</v>
      </c>
      <c r="I1106" s="90"/>
      <c r="J1106" s="90"/>
      <c r="K1106" s="90"/>
      <c r="L1106" s="90"/>
    </row>
    <row r="1107" spans="1:12">
      <c r="A1107" s="65">
        <f t="shared" si="50"/>
        <v>2012</v>
      </c>
      <c r="B1107" s="123">
        <v>41182</v>
      </c>
      <c r="C1107" s="77">
        <f t="shared" si="51"/>
        <v>0</v>
      </c>
      <c r="D1107" s="121">
        <v>0</v>
      </c>
      <c r="I1107" s="90"/>
      <c r="J1107" s="90"/>
      <c r="K1107" s="90"/>
      <c r="L1107" s="90"/>
    </row>
    <row r="1108" spans="1:12">
      <c r="A1108" s="65">
        <f t="shared" si="50"/>
        <v>2013</v>
      </c>
      <c r="B1108" s="123">
        <v>41213</v>
      </c>
      <c r="C1108" s="77">
        <f t="shared" si="51"/>
        <v>306.58212365591396</v>
      </c>
      <c r="D1108" s="121">
        <v>18.850999999999999</v>
      </c>
      <c r="I1108" s="90"/>
      <c r="J1108" s="90"/>
      <c r="K1108" s="90"/>
      <c r="L1108" s="90"/>
    </row>
    <row r="1109" spans="1:12">
      <c r="A1109" s="65">
        <f t="shared" si="50"/>
        <v>2013</v>
      </c>
      <c r="B1109" s="123">
        <v>41243</v>
      </c>
      <c r="C1109" s="77">
        <f t="shared" si="51"/>
        <v>2245.0373611111113</v>
      </c>
      <c r="D1109" s="121">
        <v>133.589</v>
      </c>
      <c r="I1109" s="90"/>
      <c r="J1109" s="90"/>
      <c r="K1109" s="90"/>
      <c r="L1109" s="90"/>
    </row>
    <row r="1110" spans="1:12">
      <c r="A1110" s="65">
        <f t="shared" si="50"/>
        <v>2013</v>
      </c>
      <c r="B1110" s="123">
        <v>41274</v>
      </c>
      <c r="C1110" s="77">
        <f t="shared" si="51"/>
        <v>8870.2270161290326</v>
      </c>
      <c r="D1110" s="121">
        <v>545.40899999999999</v>
      </c>
      <c r="I1110" s="90"/>
      <c r="J1110" s="90"/>
      <c r="K1110" s="90"/>
      <c r="L1110" s="90"/>
    </row>
    <row r="1111" spans="1:12">
      <c r="A1111" s="65">
        <f t="shared" si="50"/>
        <v>2013</v>
      </c>
      <c r="B1111" s="123">
        <v>41305</v>
      </c>
      <c r="C1111" s="77">
        <f t="shared" si="51"/>
        <v>2534.4295698924734</v>
      </c>
      <c r="D1111" s="121">
        <v>155.83600000000001</v>
      </c>
      <c r="I1111" s="90"/>
      <c r="J1111" s="90"/>
      <c r="K1111" s="90"/>
      <c r="L1111" s="90"/>
    </row>
    <row r="1112" spans="1:12">
      <c r="A1112" s="65">
        <f t="shared" si="50"/>
        <v>2013</v>
      </c>
      <c r="B1112" s="123">
        <v>41333</v>
      </c>
      <c r="C1112" s="77">
        <f t="shared" si="51"/>
        <v>1966.3220238095239</v>
      </c>
      <c r="D1112" s="121">
        <v>109.20399999999999</v>
      </c>
      <c r="I1112" s="90"/>
      <c r="J1112" s="90"/>
      <c r="K1112" s="90"/>
      <c r="L1112" s="90"/>
    </row>
    <row r="1113" spans="1:12">
      <c r="A1113" s="65">
        <f t="shared" si="50"/>
        <v>2013</v>
      </c>
      <c r="B1113" s="123">
        <v>41364</v>
      </c>
      <c r="C1113" s="77">
        <f t="shared" si="51"/>
        <v>3536.3713709677413</v>
      </c>
      <c r="D1113" s="121">
        <v>217.44300000000001</v>
      </c>
      <c r="I1113" s="90"/>
      <c r="J1113" s="90"/>
      <c r="K1113" s="90"/>
      <c r="L1113" s="90"/>
    </row>
    <row r="1114" spans="1:12">
      <c r="A1114" s="65">
        <f t="shared" si="50"/>
        <v>2013</v>
      </c>
      <c r="B1114" s="123">
        <v>41394</v>
      </c>
      <c r="C1114" s="77">
        <f t="shared" si="51"/>
        <v>4041.7024999999994</v>
      </c>
      <c r="D1114" s="121">
        <v>240.49799999999999</v>
      </c>
      <c r="I1114" s="90"/>
      <c r="J1114" s="90"/>
      <c r="K1114" s="90"/>
      <c r="L1114" s="90"/>
    </row>
    <row r="1115" spans="1:12">
      <c r="A1115" s="65">
        <f t="shared" si="50"/>
        <v>2013</v>
      </c>
      <c r="B1115" s="123">
        <v>41425</v>
      </c>
      <c r="C1115" s="77">
        <f t="shared" si="51"/>
        <v>2525.5985215053765</v>
      </c>
      <c r="D1115" s="121">
        <v>155.29300000000001</v>
      </c>
      <c r="I1115" s="90"/>
      <c r="J1115" s="90"/>
      <c r="K1115" s="90"/>
      <c r="L1115" s="90"/>
    </row>
    <row r="1116" spans="1:12">
      <c r="A1116" s="65">
        <f t="shared" si="50"/>
        <v>2013</v>
      </c>
      <c r="B1116" s="123">
        <v>41455</v>
      </c>
      <c r="C1116" s="77">
        <f t="shared" si="51"/>
        <v>1108.51125</v>
      </c>
      <c r="D1116" s="121">
        <v>65.960999999999999</v>
      </c>
      <c r="I1116" s="90"/>
      <c r="J1116" s="90"/>
      <c r="K1116" s="90"/>
      <c r="L1116" s="90"/>
    </row>
    <row r="1117" spans="1:12">
      <c r="A1117" s="65">
        <f t="shared" si="50"/>
        <v>2013</v>
      </c>
      <c r="B1117" s="123">
        <v>41486</v>
      </c>
      <c r="C1117" s="77">
        <f t="shared" si="51"/>
        <v>238.53588709677419</v>
      </c>
      <c r="D1117" s="121">
        <v>14.667</v>
      </c>
      <c r="I1117" s="90"/>
      <c r="J1117" s="90"/>
      <c r="K1117" s="90"/>
      <c r="L1117" s="90"/>
    </row>
    <row r="1118" spans="1:12">
      <c r="A1118" s="65">
        <f t="shared" si="50"/>
        <v>2013</v>
      </c>
      <c r="B1118" s="123">
        <v>41517</v>
      </c>
      <c r="C1118" s="77">
        <f t="shared" si="51"/>
        <v>120.5608870967742</v>
      </c>
      <c r="D1118" s="121">
        <v>7.4130000000000003</v>
      </c>
      <c r="I1118" s="90"/>
      <c r="J1118" s="90"/>
      <c r="K1118" s="90"/>
      <c r="L1118" s="90"/>
    </row>
    <row r="1119" spans="1:12">
      <c r="A1119" s="65">
        <f t="shared" si="50"/>
        <v>2013</v>
      </c>
      <c r="B1119" s="123">
        <v>41547</v>
      </c>
      <c r="C1119" s="77">
        <f t="shared" si="51"/>
        <v>100.56444444444445</v>
      </c>
      <c r="D1119" s="121">
        <v>5.984</v>
      </c>
      <c r="I1119" s="90"/>
      <c r="J1119" s="90"/>
      <c r="K1119" s="90"/>
      <c r="L1119" s="90"/>
    </row>
    <row r="1120" spans="1:12">
      <c r="A1120" s="65">
        <f t="shared" si="50"/>
        <v>2014</v>
      </c>
      <c r="B1120" s="123">
        <v>41578</v>
      </c>
      <c r="C1120" s="77">
        <f t="shared" si="51"/>
        <v>0</v>
      </c>
      <c r="D1120" s="121">
        <v>0</v>
      </c>
      <c r="I1120" s="90"/>
      <c r="J1120" s="90"/>
      <c r="K1120" s="90"/>
      <c r="L1120" s="90"/>
    </row>
    <row r="1121" spans="1:12">
      <c r="A1121" s="65">
        <f t="shared" si="50"/>
        <v>2014</v>
      </c>
      <c r="B1121" s="123">
        <v>41608</v>
      </c>
      <c r="C1121" s="77">
        <f t="shared" si="51"/>
        <v>110.66458333333335</v>
      </c>
      <c r="D1121" s="121">
        <v>6.585</v>
      </c>
      <c r="I1121" s="90"/>
      <c r="J1121" s="90"/>
      <c r="K1121" s="90"/>
      <c r="L1121" s="90"/>
    </row>
    <row r="1122" spans="1:12">
      <c r="A1122" s="65">
        <f t="shared" si="50"/>
        <v>2014</v>
      </c>
      <c r="B1122" s="123">
        <v>41639</v>
      </c>
      <c r="C1122" s="77">
        <f t="shared" si="51"/>
        <v>220.89005376344085</v>
      </c>
      <c r="D1122" s="121">
        <v>13.582000000000001</v>
      </c>
      <c r="I1122" s="90"/>
      <c r="J1122" s="90"/>
      <c r="K1122" s="90"/>
      <c r="L1122" s="90"/>
    </row>
    <row r="1123" spans="1:12">
      <c r="A1123" s="65">
        <f t="shared" si="50"/>
        <v>2014</v>
      </c>
      <c r="B1123" s="123">
        <v>41670</v>
      </c>
      <c r="C1123" s="77">
        <f t="shared" si="51"/>
        <v>280.41424731182798</v>
      </c>
      <c r="D1123" s="121">
        <v>17.242000000000001</v>
      </c>
      <c r="I1123" s="90"/>
      <c r="J1123" s="90"/>
      <c r="K1123" s="90"/>
      <c r="L1123" s="90"/>
    </row>
    <row r="1124" spans="1:12">
      <c r="A1124" s="65">
        <f t="shared" si="50"/>
        <v>2014</v>
      </c>
      <c r="B1124" s="123">
        <v>41698</v>
      </c>
      <c r="C1124" s="77">
        <f t="shared" si="51"/>
        <v>4158.8348214285725</v>
      </c>
      <c r="D1124" s="121">
        <v>230.97</v>
      </c>
      <c r="I1124" s="90"/>
      <c r="J1124" s="90"/>
      <c r="K1124" s="90"/>
      <c r="L1124" s="90"/>
    </row>
    <row r="1125" spans="1:12">
      <c r="A1125" s="65">
        <f t="shared" si="50"/>
        <v>2014</v>
      </c>
      <c r="B1125" s="123">
        <v>41729</v>
      </c>
      <c r="C1125" s="77">
        <f t="shared" si="51"/>
        <v>3734.8178763440869</v>
      </c>
      <c r="D1125" s="121">
        <v>229.64500000000001</v>
      </c>
      <c r="I1125" s="90"/>
      <c r="J1125" s="90"/>
      <c r="K1125" s="90"/>
      <c r="L1125" s="90"/>
    </row>
    <row r="1126" spans="1:12">
      <c r="A1126" s="65">
        <f t="shared" si="50"/>
        <v>2014</v>
      </c>
      <c r="B1126" s="123">
        <v>41759</v>
      </c>
      <c r="C1126" s="77">
        <f t="shared" si="51"/>
        <v>3889.0408333333326</v>
      </c>
      <c r="D1126" s="121">
        <v>231.41399999999999</v>
      </c>
      <c r="I1126" s="90"/>
      <c r="J1126" s="90"/>
      <c r="K1126" s="90"/>
      <c r="L1126" s="90"/>
    </row>
    <row r="1127" spans="1:12">
      <c r="A1127" s="65">
        <f t="shared" si="50"/>
        <v>2014</v>
      </c>
      <c r="B1127" s="123">
        <v>41790</v>
      </c>
      <c r="C1127" s="77">
        <f t="shared" si="51"/>
        <v>2308.0424731182798</v>
      </c>
      <c r="D1127" s="121">
        <v>141.916</v>
      </c>
      <c r="I1127" s="90"/>
      <c r="J1127" s="90"/>
      <c r="K1127" s="90"/>
      <c r="L1127" s="90"/>
    </row>
    <row r="1128" spans="1:12">
      <c r="A1128" s="65">
        <f t="shared" si="50"/>
        <v>2014</v>
      </c>
      <c r="B1128" s="123">
        <v>41820</v>
      </c>
      <c r="C1128" s="77">
        <f t="shared" si="51"/>
        <v>477.44583333333327</v>
      </c>
      <c r="D1128" s="121">
        <v>28.41</v>
      </c>
      <c r="I1128" s="90"/>
      <c r="J1128" s="90"/>
      <c r="K1128" s="90"/>
      <c r="L1128" s="90"/>
    </row>
    <row r="1129" spans="1:12">
      <c r="A1129" s="65">
        <f t="shared" si="50"/>
        <v>2014</v>
      </c>
      <c r="B1129" s="123">
        <v>41851</v>
      </c>
      <c r="C1129" s="77">
        <f t="shared" si="51"/>
        <v>70.209274193548382</v>
      </c>
      <c r="D1129" s="121">
        <v>4.3170000000000002</v>
      </c>
      <c r="I1129" s="90"/>
      <c r="J1129" s="90"/>
      <c r="K1129" s="90"/>
      <c r="L1129" s="90"/>
    </row>
    <row r="1130" spans="1:12">
      <c r="A1130" s="65">
        <f t="shared" si="50"/>
        <v>2014</v>
      </c>
      <c r="B1130" s="123">
        <v>41882</v>
      </c>
      <c r="C1130" s="77">
        <f t="shared" si="51"/>
        <v>88.408064516129031</v>
      </c>
      <c r="D1130" s="121">
        <v>5.4359999999999999</v>
      </c>
      <c r="I1130" s="90"/>
      <c r="J1130" s="90"/>
      <c r="K1130" s="90"/>
      <c r="L1130" s="90"/>
    </row>
    <row r="1131" spans="1:12">
      <c r="A1131" s="65">
        <f t="shared" si="50"/>
        <v>2014</v>
      </c>
      <c r="B1131" s="123">
        <v>41912</v>
      </c>
      <c r="C1131" s="77">
        <f t="shared" si="51"/>
        <v>135.67125000000001</v>
      </c>
      <c r="D1131" s="121">
        <v>8.0730000000000004</v>
      </c>
      <c r="I1131" s="90"/>
      <c r="J1131" s="90"/>
      <c r="K1131" s="90"/>
      <c r="L1131" s="90"/>
    </row>
    <row r="1132" spans="1:12">
      <c r="A1132" s="65">
        <f t="shared" si="50"/>
        <v>2015</v>
      </c>
      <c r="B1132" s="123">
        <v>41943</v>
      </c>
      <c r="C1132" s="77">
        <f t="shared" si="51"/>
        <v>128.66008064516129</v>
      </c>
      <c r="D1132" s="121">
        <v>7.9109999999999996</v>
      </c>
      <c r="I1132" s="90"/>
      <c r="J1132" s="90"/>
      <c r="K1132" s="90"/>
      <c r="L1132" s="90"/>
    </row>
    <row r="1133" spans="1:12">
      <c r="A1133" s="65">
        <f t="shared" si="50"/>
        <v>2015</v>
      </c>
      <c r="B1133" s="123">
        <v>41973</v>
      </c>
      <c r="C1133" s="77">
        <f t="shared" si="51"/>
        <v>477.02569444444447</v>
      </c>
      <c r="D1133" s="121">
        <v>28.385000000000002</v>
      </c>
      <c r="I1133" s="90"/>
      <c r="J1133" s="90"/>
      <c r="K1133" s="90"/>
      <c r="L1133" s="90"/>
    </row>
    <row r="1134" spans="1:12">
      <c r="A1134" s="65">
        <f t="shared" si="50"/>
        <v>2015</v>
      </c>
      <c r="B1134" s="123">
        <v>42004</v>
      </c>
      <c r="C1134" s="77">
        <f t="shared" si="51"/>
        <v>3638.5057795698926</v>
      </c>
      <c r="D1134" s="121">
        <v>223.72300000000001</v>
      </c>
      <c r="I1134" s="90"/>
      <c r="J1134" s="90"/>
      <c r="K1134" s="90"/>
      <c r="L1134" s="90"/>
    </row>
    <row r="1135" spans="1:12">
      <c r="A1135" s="65">
        <f t="shared" si="50"/>
        <v>2015</v>
      </c>
      <c r="B1135" s="123">
        <v>42035</v>
      </c>
      <c r="C1135" s="77">
        <f t="shared" si="51"/>
        <v>1043.2509408602152</v>
      </c>
      <c r="D1135" s="121">
        <v>64.147000000000006</v>
      </c>
      <c r="I1135" s="90"/>
      <c r="J1135" s="90"/>
      <c r="K1135" s="90"/>
      <c r="L1135" s="90"/>
    </row>
    <row r="1136" spans="1:12">
      <c r="A1136" s="65">
        <f t="shared" si="50"/>
        <v>2015</v>
      </c>
      <c r="B1136" s="123">
        <v>42063</v>
      </c>
      <c r="C1136" s="77">
        <f t="shared" si="51"/>
        <v>4350.4541666666664</v>
      </c>
      <c r="D1136" s="121">
        <v>241.61199999999999</v>
      </c>
      <c r="I1136" s="90"/>
      <c r="J1136" s="90"/>
      <c r="K1136" s="90"/>
      <c r="L1136" s="90"/>
    </row>
    <row r="1137" spans="1:12">
      <c r="A1137" s="65">
        <f t="shared" si="50"/>
        <v>2015</v>
      </c>
      <c r="B1137" s="123">
        <v>42094</v>
      </c>
      <c r="C1137" s="77">
        <f t="shared" si="51"/>
        <v>1372.5043010752686</v>
      </c>
      <c r="D1137" s="121">
        <v>84.391999999999996</v>
      </c>
      <c r="I1137" s="90"/>
      <c r="J1137" s="90"/>
      <c r="K1137" s="90"/>
      <c r="L1137" s="90"/>
    </row>
    <row r="1138" spans="1:12">
      <c r="A1138" s="65">
        <f t="shared" si="50"/>
        <v>2015</v>
      </c>
      <c r="B1138" s="123">
        <v>42124</v>
      </c>
      <c r="C1138" s="77">
        <f t="shared" si="51"/>
        <v>1298.817361111111</v>
      </c>
      <c r="D1138" s="121">
        <v>77.284999999999997</v>
      </c>
      <c r="I1138" s="90"/>
      <c r="J1138" s="90"/>
      <c r="K1138" s="90"/>
      <c r="L1138" s="90"/>
    </row>
    <row r="1139" spans="1:12">
      <c r="A1139" s="65">
        <f t="shared" si="50"/>
        <v>2015</v>
      </c>
      <c r="B1139" s="123">
        <v>42155</v>
      </c>
      <c r="C1139" s="77">
        <f t="shared" si="51"/>
        <v>1306.9951612903226</v>
      </c>
      <c r="D1139" s="121">
        <v>80.364000000000004</v>
      </c>
      <c r="I1139" s="90"/>
      <c r="J1139" s="90"/>
      <c r="K1139" s="90"/>
      <c r="L1139" s="90"/>
    </row>
    <row r="1140" spans="1:12">
      <c r="A1140" s="65">
        <f t="shared" si="50"/>
        <v>2015</v>
      </c>
      <c r="B1140" s="123">
        <v>42185</v>
      </c>
      <c r="C1140" s="77">
        <f t="shared" si="51"/>
        <v>462.22000000000008</v>
      </c>
      <c r="D1140" s="121">
        <v>27.504000000000001</v>
      </c>
      <c r="I1140" s="90"/>
      <c r="J1140" s="90"/>
      <c r="K1140" s="90"/>
      <c r="L1140" s="90"/>
    </row>
    <row r="1141" spans="1:12">
      <c r="A1141" s="65">
        <f t="shared" si="50"/>
        <v>2015</v>
      </c>
      <c r="B1141" s="123">
        <v>42216</v>
      </c>
      <c r="C1141" s="77">
        <f t="shared" si="51"/>
        <v>69.135887096774198</v>
      </c>
      <c r="D1141" s="121">
        <v>4.2510000000000003</v>
      </c>
      <c r="I1141" s="90"/>
      <c r="J1141" s="90"/>
      <c r="K1141" s="90"/>
      <c r="L1141" s="90"/>
    </row>
    <row r="1142" spans="1:12">
      <c r="A1142" s="65">
        <f t="shared" si="50"/>
        <v>2015</v>
      </c>
      <c r="B1142" s="123">
        <v>42247</v>
      </c>
      <c r="C1142" s="77">
        <f t="shared" si="51"/>
        <v>56.369086021505389</v>
      </c>
      <c r="D1142" s="121">
        <v>3.4660000000000002</v>
      </c>
      <c r="I1142" s="90"/>
      <c r="J1142" s="90"/>
      <c r="K1142" s="90"/>
      <c r="L1142" s="90"/>
    </row>
    <row r="1143" spans="1:12">
      <c r="A1143" s="65">
        <f t="shared" si="50"/>
        <v>2015</v>
      </c>
      <c r="B1143" s="371">
        <v>42277</v>
      </c>
      <c r="C1143" s="372">
        <f t="shared" si="51"/>
        <v>0</v>
      </c>
      <c r="D1143" s="373">
        <v>0</v>
      </c>
      <c r="I1143" s="90"/>
      <c r="J1143" s="90"/>
      <c r="K1143" s="90"/>
      <c r="L1143" s="90"/>
    </row>
    <row r="1144" spans="1:12">
      <c r="A1144" s="65">
        <f t="shared" si="50"/>
        <v>2016</v>
      </c>
      <c r="B1144" s="374">
        <v>42308</v>
      </c>
      <c r="C1144" s="375">
        <f t="shared" si="51"/>
        <v>47.798252688172042</v>
      </c>
      <c r="D1144" s="376">
        <v>2.9390000000000001</v>
      </c>
      <c r="I1144" s="90"/>
      <c r="J1144" s="90"/>
      <c r="K1144" s="90"/>
      <c r="L1144" s="90"/>
    </row>
    <row r="1145" spans="1:12">
      <c r="A1145" s="65">
        <f t="shared" si="50"/>
        <v>2016</v>
      </c>
      <c r="B1145" s="123">
        <v>42338</v>
      </c>
      <c r="C1145" s="377">
        <f t="shared" si="51"/>
        <v>337.90930555555553</v>
      </c>
      <c r="D1145" s="376">
        <v>20.106999999999999</v>
      </c>
      <c r="I1145" s="90"/>
      <c r="J1145" s="90"/>
      <c r="K1145" s="90"/>
      <c r="L1145" s="90"/>
    </row>
    <row r="1146" spans="1:12">
      <c r="A1146" s="65">
        <f t="shared" si="50"/>
        <v>2016</v>
      </c>
      <c r="B1146" s="371">
        <v>42369</v>
      </c>
      <c r="C1146" s="377">
        <f t="shared" si="51"/>
        <v>2732.7947580645159</v>
      </c>
      <c r="D1146" s="376">
        <v>168.03299999999999</v>
      </c>
      <c r="I1146" s="90"/>
      <c r="J1146" s="90"/>
      <c r="K1146" s="90"/>
      <c r="L1146" s="90"/>
    </row>
    <row r="1147" spans="1:12">
      <c r="A1147" s="65">
        <f t="shared" si="50"/>
        <v>2016</v>
      </c>
      <c r="B1147" s="123">
        <v>42400</v>
      </c>
      <c r="C1147" s="377">
        <f t="shared" si="51"/>
        <v>6413.0487903225803</v>
      </c>
      <c r="D1147" s="376">
        <v>394.32299999999998</v>
      </c>
      <c r="I1147" s="90"/>
      <c r="J1147" s="90"/>
      <c r="K1147" s="90"/>
      <c r="L1147" s="90"/>
    </row>
    <row r="1148" spans="1:12">
      <c r="A1148" s="65">
        <f t="shared" si="50"/>
        <v>2016</v>
      </c>
      <c r="B1148" s="123">
        <v>42429</v>
      </c>
      <c r="C1148" s="377">
        <f t="shared" si="51"/>
        <v>5056.4265804597699</v>
      </c>
      <c r="D1148" s="376">
        <v>290.84899999999999</v>
      </c>
      <c r="I1148" s="90"/>
      <c r="J1148" s="90"/>
      <c r="K1148" s="90"/>
      <c r="L1148" s="90"/>
    </row>
    <row r="1149" spans="1:12">
      <c r="A1149" s="65">
        <f t="shared" si="50"/>
        <v>2016</v>
      </c>
      <c r="B1149" s="371">
        <v>42460</v>
      </c>
      <c r="C1149" s="377">
        <f t="shared" si="51"/>
        <v>13112.61061827957</v>
      </c>
      <c r="D1149" s="376">
        <v>806.26300000000003</v>
      </c>
      <c r="I1149" s="90"/>
      <c r="J1149" s="90"/>
      <c r="K1149" s="90"/>
      <c r="L1149" s="90"/>
    </row>
    <row r="1150" spans="1:12">
      <c r="A1150" s="65">
        <f t="shared" si="50"/>
        <v>2016</v>
      </c>
      <c r="B1150" s="123">
        <v>42490</v>
      </c>
      <c r="C1150" s="377">
        <f t="shared" si="51"/>
        <v>7087.9111111111097</v>
      </c>
      <c r="D1150" s="376">
        <v>421.76</v>
      </c>
      <c r="I1150" s="90"/>
      <c r="J1150" s="90"/>
      <c r="K1150" s="90"/>
      <c r="L1150" s="90"/>
    </row>
    <row r="1151" spans="1:12">
      <c r="A1151" s="65">
        <f t="shared" si="50"/>
        <v>2016</v>
      </c>
      <c r="B1151" s="123">
        <v>42521</v>
      </c>
      <c r="C1151" s="377">
        <f t="shared" si="51"/>
        <v>5452.7251344086026</v>
      </c>
      <c r="D1151" s="376">
        <v>335.27499999999998</v>
      </c>
      <c r="I1151" s="90"/>
      <c r="J1151" s="90"/>
      <c r="K1151" s="90"/>
      <c r="L1151" s="90"/>
    </row>
    <row r="1152" spans="1:12">
      <c r="A1152" s="65">
        <f t="shared" si="50"/>
        <v>2016</v>
      </c>
      <c r="B1152" s="371">
        <v>42551</v>
      </c>
      <c r="C1152" s="377">
        <f t="shared" si="51"/>
        <v>2218.2493055555556</v>
      </c>
      <c r="D1152" s="376">
        <v>131.995</v>
      </c>
      <c r="I1152" s="90"/>
      <c r="J1152" s="90"/>
      <c r="K1152" s="90"/>
      <c r="L1152" s="90"/>
    </row>
    <row r="1153" spans="1:12">
      <c r="A1153" s="65">
        <f t="shared" si="50"/>
        <v>2016</v>
      </c>
      <c r="B1153" s="123">
        <v>42582</v>
      </c>
      <c r="C1153" s="377">
        <f t="shared" si="51"/>
        <v>393.08736559139794</v>
      </c>
      <c r="D1153" s="376">
        <v>24.17</v>
      </c>
      <c r="I1153" s="90"/>
      <c r="J1153" s="90"/>
      <c r="K1153" s="90"/>
      <c r="L1153" s="90"/>
    </row>
    <row r="1154" spans="1:12">
      <c r="A1154" s="65">
        <f t="shared" si="50"/>
        <v>2016</v>
      </c>
      <c r="B1154" s="123">
        <v>42613</v>
      </c>
      <c r="C1154" s="377">
        <f t="shared" si="51"/>
        <v>20.524462365591397</v>
      </c>
      <c r="D1154" s="376">
        <v>1.262</v>
      </c>
      <c r="I1154" s="90"/>
      <c r="J1154" s="90"/>
      <c r="K1154" s="90"/>
      <c r="L1154" s="90"/>
    </row>
    <row r="1155" spans="1:12">
      <c r="A1155" s="65">
        <f t="shared" si="50"/>
        <v>2016</v>
      </c>
      <c r="B1155" s="371">
        <v>42643</v>
      </c>
      <c r="C1155" s="377">
        <f t="shared" si="51"/>
        <v>45.274166666666659</v>
      </c>
      <c r="D1155" s="376">
        <v>2.694</v>
      </c>
      <c r="I1155" s="90"/>
      <c r="J1155" s="90"/>
      <c r="K1155" s="90"/>
      <c r="L1155" s="90"/>
    </row>
    <row r="1156" spans="1:12">
      <c r="A1156" s="65">
        <f t="shared" si="50"/>
        <v>2017</v>
      </c>
      <c r="B1156" s="123">
        <v>42674</v>
      </c>
      <c r="C1156" s="377">
        <f t="shared" si="51"/>
        <v>2644.4192204301071</v>
      </c>
      <c r="D1156" s="376">
        <v>162.59899999999999</v>
      </c>
      <c r="I1156" s="90"/>
      <c r="J1156" s="90"/>
      <c r="K1156" s="90"/>
      <c r="L1156" s="90"/>
    </row>
    <row r="1157" spans="1:12">
      <c r="A1157" s="65">
        <f t="shared" si="50"/>
        <v>2017</v>
      </c>
      <c r="B1157" s="123">
        <v>42704</v>
      </c>
      <c r="C1157" s="377">
        <f t="shared" si="51"/>
        <v>2556.2258333333334</v>
      </c>
      <c r="D1157" s="376">
        <v>152.10599999999999</v>
      </c>
      <c r="I1157" s="90"/>
      <c r="J1157" s="90"/>
      <c r="K1157" s="90"/>
      <c r="L1157" s="90"/>
    </row>
    <row r="1158" spans="1:12">
      <c r="A1158" s="65">
        <f t="shared" si="50"/>
        <v>2017</v>
      </c>
      <c r="B1158" s="371">
        <v>42735</v>
      </c>
      <c r="C1158" s="377">
        <f t="shared" si="51"/>
        <v>10563.543951612903</v>
      </c>
      <c r="D1158" s="376">
        <v>649.52700000000004</v>
      </c>
      <c r="I1158" s="90"/>
      <c r="J1158" s="90"/>
      <c r="K1158" s="90"/>
      <c r="L1158" s="90"/>
    </row>
    <row r="1159" spans="1:12">
      <c r="A1159" s="65">
        <f t="shared" si="50"/>
        <v>2017</v>
      </c>
      <c r="B1159" s="123">
        <v>42766</v>
      </c>
      <c r="C1159" s="377">
        <f t="shared" si="51"/>
        <v>23093.451747311829</v>
      </c>
      <c r="D1159" s="376">
        <v>1419.961</v>
      </c>
      <c r="I1159" s="90"/>
      <c r="J1159" s="90"/>
      <c r="K1159" s="90"/>
      <c r="L1159" s="90"/>
    </row>
    <row r="1160" spans="1:12">
      <c r="A1160" s="65">
        <f t="shared" si="50"/>
        <v>2017</v>
      </c>
      <c r="B1160" s="123">
        <v>42794</v>
      </c>
      <c r="C1160" s="377">
        <f t="shared" si="51"/>
        <v>35099.867261904765</v>
      </c>
      <c r="D1160" s="376">
        <v>1949.348</v>
      </c>
      <c r="I1160" s="90"/>
      <c r="J1160" s="90"/>
      <c r="K1160" s="90"/>
      <c r="L1160" s="90"/>
    </row>
    <row r="1161" spans="1:12">
      <c r="A1161" s="65">
        <f t="shared" si="50"/>
        <v>2017</v>
      </c>
      <c r="B1161" s="371">
        <v>42825</v>
      </c>
      <c r="C1161" s="377">
        <f t="shared" si="51"/>
        <v>11291.983467741935</v>
      </c>
      <c r="D1161" s="376">
        <v>694.31700000000001</v>
      </c>
      <c r="I1161" s="90"/>
      <c r="J1161" s="90"/>
      <c r="K1161" s="90"/>
      <c r="L1161" s="90"/>
    </row>
    <row r="1162" spans="1:12">
      <c r="A1162" s="65">
        <f t="shared" si="50"/>
        <v>2017</v>
      </c>
      <c r="B1162" s="123">
        <v>42855</v>
      </c>
      <c r="C1162" s="377">
        <f t="shared" si="51"/>
        <v>15025.225416666666</v>
      </c>
      <c r="D1162" s="376">
        <v>894.06299999999999</v>
      </c>
      <c r="I1162" s="90"/>
      <c r="J1162" s="90"/>
      <c r="K1162" s="90"/>
      <c r="L1162" s="90"/>
    </row>
    <row r="1163" spans="1:12">
      <c r="A1163" s="65">
        <f t="shared" si="50"/>
        <v>2017</v>
      </c>
      <c r="B1163" s="123">
        <v>42886</v>
      </c>
      <c r="C1163" s="377">
        <f t="shared" si="51"/>
        <v>13193.326075268817</v>
      </c>
      <c r="D1163" s="376">
        <v>811.226</v>
      </c>
      <c r="I1163" s="90"/>
      <c r="J1163" s="90"/>
      <c r="K1163" s="90"/>
      <c r="L1163" s="90"/>
    </row>
    <row r="1164" spans="1:12">
      <c r="A1164" s="65">
        <f t="shared" si="50"/>
        <v>2017</v>
      </c>
      <c r="B1164" s="371">
        <v>42916</v>
      </c>
      <c r="C1164" s="377">
        <f t="shared" si="51"/>
        <v>7852.6983333333337</v>
      </c>
      <c r="D1164" s="376">
        <v>467.26799999999997</v>
      </c>
      <c r="I1164" s="90"/>
      <c r="J1164" s="90"/>
      <c r="K1164" s="90"/>
      <c r="L1164" s="90"/>
    </row>
    <row r="1165" spans="1:12">
      <c r="A1165" s="65">
        <f t="shared" si="50"/>
        <v>2017</v>
      </c>
      <c r="B1165" s="123">
        <v>42947</v>
      </c>
      <c r="C1165" s="377">
        <f t="shared" si="51"/>
        <v>2099.5776881720435</v>
      </c>
      <c r="D1165" s="376">
        <v>129.09800000000001</v>
      </c>
      <c r="I1165" s="90"/>
      <c r="J1165" s="90"/>
      <c r="K1165" s="90"/>
      <c r="L1165" s="90"/>
    </row>
    <row r="1166" spans="1:12">
      <c r="A1166" s="65">
        <f t="shared" si="50"/>
        <v>2017</v>
      </c>
      <c r="B1166" s="123">
        <v>42978</v>
      </c>
      <c r="C1166" s="377">
        <f t="shared" si="51"/>
        <v>566.82970430107537</v>
      </c>
      <c r="D1166" s="376">
        <v>34.853000000000002</v>
      </c>
      <c r="I1166" s="90"/>
      <c r="J1166" s="90"/>
      <c r="K1166" s="90"/>
      <c r="L1166" s="90"/>
    </row>
    <row r="1167" spans="1:12">
      <c r="A1167" s="65">
        <f t="shared" si="50"/>
        <v>2017</v>
      </c>
      <c r="B1167" s="371">
        <v>43008</v>
      </c>
      <c r="C1167" s="377">
        <f t="shared" si="51"/>
        <v>432.30611111111114</v>
      </c>
      <c r="D1167" s="376">
        <v>25.724</v>
      </c>
      <c r="I1167" s="90"/>
      <c r="J1167" s="90"/>
      <c r="K1167" s="90"/>
      <c r="L1167" s="90"/>
    </row>
    <row r="1168" spans="1:12">
      <c r="A1168" s="65">
        <f t="shared" si="50"/>
        <v>2018</v>
      </c>
      <c r="B1168" s="123">
        <v>43039</v>
      </c>
      <c r="C1168" s="377">
        <f t="shared" si="51"/>
        <v>217.65362903225807</v>
      </c>
      <c r="D1168" s="376">
        <v>13.382999999999999</v>
      </c>
      <c r="I1168" s="90"/>
      <c r="J1168" s="90"/>
      <c r="K1168" s="90"/>
      <c r="L1168" s="90"/>
    </row>
    <row r="1169" spans="1:12">
      <c r="A1169" s="65">
        <f t="shared" ref="A1169:A1215" si="52">IF(MONTH(B1169)&gt;9,YEAR(B1169)+1,YEAR(B1169))</f>
        <v>2018</v>
      </c>
      <c r="B1169" s="123">
        <v>43069</v>
      </c>
      <c r="C1169" s="377">
        <f t="shared" ref="C1169:C1215" si="53">IF(D1169=-901,-901,D1169*220*22*9*1000/(24*60*60*DAY(B1169)))</f>
        <v>3476.8509722222216</v>
      </c>
      <c r="D1169" s="376">
        <v>206.887</v>
      </c>
      <c r="I1169" s="90"/>
      <c r="J1169" s="90"/>
      <c r="K1169" s="90"/>
      <c r="L1169" s="90"/>
    </row>
    <row r="1170" spans="1:12">
      <c r="A1170" s="65">
        <f t="shared" si="52"/>
        <v>2018</v>
      </c>
      <c r="B1170" s="371">
        <v>43100</v>
      </c>
      <c r="C1170" s="377">
        <f t="shared" si="53"/>
        <v>1274.7610215053764</v>
      </c>
      <c r="D1170" s="376">
        <v>78.382000000000005</v>
      </c>
      <c r="I1170" s="90"/>
      <c r="J1170" s="90"/>
      <c r="K1170" s="90"/>
      <c r="L1170" s="90"/>
    </row>
    <row r="1171" spans="1:12">
      <c r="A1171" s="65">
        <f t="shared" si="52"/>
        <v>2018</v>
      </c>
      <c r="B1171" s="123">
        <v>43131</v>
      </c>
      <c r="C1171" s="377">
        <f t="shared" si="53"/>
        <v>3522.010752688172</v>
      </c>
      <c r="D1171" s="376">
        <v>216.56</v>
      </c>
      <c r="I1171" s="90"/>
      <c r="J1171" s="90"/>
      <c r="K1171" s="90"/>
      <c r="L1171" s="90"/>
    </row>
    <row r="1172" spans="1:12">
      <c r="A1172" s="65">
        <f t="shared" si="52"/>
        <v>2018</v>
      </c>
      <c r="B1172" s="123">
        <v>43159</v>
      </c>
      <c r="C1172" s="377">
        <f t="shared" si="53"/>
        <v>1761.7744047619049</v>
      </c>
      <c r="D1172" s="376">
        <v>97.843999999999994</v>
      </c>
      <c r="I1172" s="90"/>
      <c r="J1172" s="90"/>
      <c r="K1172" s="90"/>
      <c r="L1172" s="90"/>
    </row>
    <row r="1173" spans="1:12">
      <c r="A1173" s="65">
        <f t="shared" si="52"/>
        <v>2018</v>
      </c>
      <c r="B1173" s="371">
        <v>43190</v>
      </c>
      <c r="C1173" s="377">
        <f t="shared" si="53"/>
        <v>10757.322849462365</v>
      </c>
      <c r="D1173" s="376">
        <v>661.44200000000001</v>
      </c>
      <c r="I1173" s="90"/>
      <c r="J1173" s="90"/>
      <c r="K1173" s="90"/>
      <c r="L1173" s="90"/>
    </row>
    <row r="1174" spans="1:12">
      <c r="A1174" s="65">
        <f t="shared" si="52"/>
        <v>2018</v>
      </c>
      <c r="B1174" s="123">
        <v>43220</v>
      </c>
      <c r="C1174" s="377">
        <f t="shared" si="53"/>
        <v>11676.1975</v>
      </c>
      <c r="D1174" s="376">
        <v>694.78200000000004</v>
      </c>
      <c r="I1174" s="90"/>
      <c r="J1174" s="90"/>
      <c r="K1174" s="90"/>
      <c r="L1174" s="90"/>
    </row>
    <row r="1175" spans="1:12">
      <c r="A1175" s="65">
        <f t="shared" si="52"/>
        <v>2018</v>
      </c>
      <c r="B1175" s="123">
        <v>43251</v>
      </c>
      <c r="C1175" s="377">
        <f t="shared" si="53"/>
        <v>4158.6756720430112</v>
      </c>
      <c r="D1175" s="376">
        <v>255.70699999999999</v>
      </c>
      <c r="I1175" s="90"/>
      <c r="J1175" s="90"/>
      <c r="K1175" s="90"/>
      <c r="L1175" s="90"/>
    </row>
    <row r="1176" spans="1:12">
      <c r="A1176" s="65">
        <f t="shared" si="52"/>
        <v>2018</v>
      </c>
      <c r="B1176" s="371">
        <v>43281</v>
      </c>
      <c r="C1176" s="377">
        <f t="shared" si="53"/>
        <v>1391.2983333333336</v>
      </c>
      <c r="D1176" s="376">
        <v>82.787999999999997</v>
      </c>
      <c r="I1176" s="90"/>
      <c r="J1176" s="90"/>
      <c r="K1176" s="90"/>
      <c r="L1176" s="90"/>
    </row>
    <row r="1177" spans="1:12">
      <c r="A1177" s="65">
        <f t="shared" si="52"/>
        <v>2018</v>
      </c>
      <c r="B1177" s="123">
        <v>43312</v>
      </c>
      <c r="C1177" s="377">
        <f t="shared" si="53"/>
        <v>585.38629032258075</v>
      </c>
      <c r="D1177" s="376">
        <v>35.994</v>
      </c>
      <c r="I1177" s="90"/>
      <c r="J1177" s="90"/>
      <c r="K1177" s="90"/>
      <c r="L1177" s="90"/>
    </row>
    <row r="1178" spans="1:12">
      <c r="A1178" s="65">
        <f t="shared" si="52"/>
        <v>2018</v>
      </c>
      <c r="B1178" s="123">
        <v>43343</v>
      </c>
      <c r="C1178" s="377">
        <f t="shared" si="53"/>
        <v>272.08736559139783</v>
      </c>
      <c r="D1178" s="376">
        <v>16.73</v>
      </c>
      <c r="I1178" s="90"/>
      <c r="J1178" s="90"/>
      <c r="K1178" s="90"/>
      <c r="L1178" s="90"/>
    </row>
    <row r="1179" spans="1:12">
      <c r="A1179" s="65">
        <f t="shared" si="52"/>
        <v>2018</v>
      </c>
      <c r="B1179" s="371">
        <v>43373</v>
      </c>
      <c r="C1179" s="377">
        <f t="shared" si="53"/>
        <v>171.45027777777779</v>
      </c>
      <c r="D1179" s="376">
        <v>10.202</v>
      </c>
      <c r="I1179" s="90"/>
      <c r="J1179" s="90"/>
      <c r="K1179" s="90"/>
      <c r="L1179" s="90"/>
    </row>
    <row r="1180" spans="1:12">
      <c r="A1180" s="65">
        <f t="shared" si="52"/>
        <v>2019</v>
      </c>
      <c r="B1180" s="123">
        <v>43404</v>
      </c>
      <c r="C1180" s="377">
        <f t="shared" si="53"/>
        <v>151.75416666666663</v>
      </c>
      <c r="D1180" s="376">
        <v>9.3309999999999995</v>
      </c>
      <c r="I1180" s="90"/>
      <c r="J1180" s="90"/>
      <c r="K1180" s="90"/>
      <c r="L1180" s="90"/>
    </row>
    <row r="1181" spans="1:12">
      <c r="A1181" s="65">
        <f t="shared" si="52"/>
        <v>2019</v>
      </c>
      <c r="B1181" s="123">
        <v>43434</v>
      </c>
      <c r="C1181" s="377">
        <f t="shared" si="53"/>
        <v>572.78374999999994</v>
      </c>
      <c r="D1181" s="376">
        <v>34.082999999999998</v>
      </c>
      <c r="I1181" s="90"/>
      <c r="J1181" s="90"/>
      <c r="K1181" s="90"/>
      <c r="L1181" s="90"/>
    </row>
    <row r="1182" spans="1:12">
      <c r="A1182" s="65">
        <f t="shared" si="52"/>
        <v>2019</v>
      </c>
      <c r="B1182" s="371">
        <v>43465</v>
      </c>
      <c r="C1182" s="377">
        <f t="shared" si="53"/>
        <v>1033.622983870968</v>
      </c>
      <c r="D1182" s="376">
        <v>63.555</v>
      </c>
      <c r="I1182" s="90"/>
      <c r="J1182" s="90"/>
      <c r="K1182" s="90"/>
      <c r="L1182" s="90"/>
    </row>
    <row r="1183" spans="1:12">
      <c r="A1183" s="65">
        <f t="shared" si="52"/>
        <v>2019</v>
      </c>
      <c r="B1183" s="123">
        <v>43496</v>
      </c>
      <c r="C1183" s="377">
        <f t="shared" si="53"/>
        <v>5265.5166666666664</v>
      </c>
      <c r="D1183" s="376">
        <v>323.76400000000001</v>
      </c>
      <c r="I1183" s="90"/>
      <c r="J1183" s="90"/>
      <c r="K1183" s="90"/>
      <c r="L1183" s="90"/>
    </row>
    <row r="1184" spans="1:12">
      <c r="A1184" s="65">
        <f t="shared" si="52"/>
        <v>2019</v>
      </c>
      <c r="B1184" s="123">
        <v>43524</v>
      </c>
      <c r="C1184" s="377">
        <f t="shared" si="53"/>
        <v>12714.579166666665</v>
      </c>
      <c r="D1184" s="376">
        <v>706.13199999999995</v>
      </c>
      <c r="I1184" s="90"/>
      <c r="J1184" s="90"/>
      <c r="K1184" s="90"/>
      <c r="L1184" s="90"/>
    </row>
    <row r="1185" spans="1:12">
      <c r="A1185" s="65">
        <f t="shared" si="52"/>
        <v>2019</v>
      </c>
      <c r="B1185" s="371">
        <v>43555</v>
      </c>
      <c r="C1185" s="377">
        <f t="shared" si="53"/>
        <v>12462.674731182795</v>
      </c>
      <c r="D1185" s="376">
        <v>766.3</v>
      </c>
      <c r="I1185" s="90"/>
      <c r="J1185" s="90"/>
      <c r="K1185" s="90"/>
      <c r="L1185" s="90"/>
    </row>
    <row r="1186" spans="1:12">
      <c r="A1186" s="65">
        <f t="shared" si="52"/>
        <v>2019</v>
      </c>
      <c r="B1186" s="123">
        <v>43585</v>
      </c>
      <c r="C1186" s="377">
        <f t="shared" si="53"/>
        <v>13553.848611111111</v>
      </c>
      <c r="D1186" s="376">
        <v>806.51</v>
      </c>
      <c r="I1186" s="90"/>
      <c r="J1186" s="90"/>
      <c r="K1186" s="90"/>
      <c r="L1186" s="90"/>
    </row>
    <row r="1187" spans="1:12">
      <c r="A1187" s="65">
        <f t="shared" si="52"/>
        <v>2019</v>
      </c>
      <c r="B1187" s="123">
        <v>43616</v>
      </c>
      <c r="C1187" s="377">
        <f t="shared" si="53"/>
        <v>11179.489247311827</v>
      </c>
      <c r="D1187" s="376">
        <v>687.4</v>
      </c>
      <c r="I1187" s="90"/>
      <c r="J1187" s="90"/>
      <c r="K1187" s="90"/>
      <c r="L1187" s="90"/>
    </row>
    <row r="1188" spans="1:12">
      <c r="A1188" s="65">
        <f t="shared" si="52"/>
        <v>2019</v>
      </c>
      <c r="B1188" s="371">
        <v>43646</v>
      </c>
      <c r="C1188" s="377">
        <f t="shared" si="53"/>
        <v>9641.7841666666664</v>
      </c>
      <c r="D1188" s="376">
        <v>573.726</v>
      </c>
      <c r="I1188" s="90"/>
      <c r="J1188" s="90"/>
      <c r="K1188" s="90"/>
      <c r="L1188" s="90"/>
    </row>
    <row r="1189" spans="1:12">
      <c r="A1189" s="65">
        <f t="shared" si="52"/>
        <v>2019</v>
      </c>
      <c r="B1189" s="123">
        <v>43677</v>
      </c>
      <c r="C1189" s="377">
        <f t="shared" si="53"/>
        <v>2001.4603494623652</v>
      </c>
      <c r="D1189" s="376">
        <v>123.065</v>
      </c>
      <c r="I1189" s="90"/>
      <c r="J1189" s="90"/>
      <c r="K1189" s="90"/>
      <c r="L1189" s="90"/>
    </row>
    <row r="1190" spans="1:12">
      <c r="A1190" s="65">
        <f t="shared" si="52"/>
        <v>2019</v>
      </c>
      <c r="B1190" s="123">
        <v>43708</v>
      </c>
      <c r="C1190" s="377">
        <f t="shared" si="53"/>
        <v>539.08427419354825</v>
      </c>
      <c r="D1190" s="376">
        <v>33.146999999999998</v>
      </c>
      <c r="I1190" s="90"/>
      <c r="J1190" s="90"/>
      <c r="K1190" s="90"/>
      <c r="L1190" s="90"/>
    </row>
    <row r="1191" spans="1:12">
      <c r="A1191" s="65">
        <f t="shared" si="52"/>
        <v>2019</v>
      </c>
      <c r="B1191" s="371">
        <v>43738</v>
      </c>
      <c r="C1191" s="377">
        <f t="shared" si="53"/>
        <v>380.46097222222221</v>
      </c>
      <c r="D1191" s="376">
        <v>22.638999999999999</v>
      </c>
      <c r="I1191" s="90"/>
      <c r="J1191" s="90"/>
      <c r="K1191" s="90"/>
      <c r="L1191" s="90"/>
    </row>
    <row r="1192" spans="1:12">
      <c r="A1192" s="65">
        <f t="shared" si="52"/>
        <v>2020</v>
      </c>
      <c r="B1192" s="123">
        <v>43769</v>
      </c>
      <c r="C1192" s="377">
        <f t="shared" si="53"/>
        <v>274.72204301075271</v>
      </c>
      <c r="D1192" s="376">
        <v>16.891999999999999</v>
      </c>
      <c r="I1192" s="90"/>
      <c r="J1192" s="90"/>
      <c r="K1192" s="90"/>
      <c r="L1192" s="90"/>
    </row>
    <row r="1193" spans="1:12">
      <c r="A1193" s="65">
        <f t="shared" si="52"/>
        <v>2020</v>
      </c>
      <c r="B1193" s="123">
        <v>43799</v>
      </c>
      <c r="C1193" s="377">
        <f t="shared" si="53"/>
        <v>286.53472222222223</v>
      </c>
      <c r="D1193" s="376">
        <v>17.05</v>
      </c>
      <c r="I1193" s="90"/>
      <c r="J1193" s="90"/>
      <c r="K1193" s="90"/>
      <c r="L1193" s="90"/>
    </row>
    <row r="1194" spans="1:12">
      <c r="A1194" s="65">
        <f t="shared" si="52"/>
        <v>2020</v>
      </c>
      <c r="B1194" s="371">
        <v>43830</v>
      </c>
      <c r="C1194" s="377">
        <f t="shared" si="53"/>
        <v>2464.3666666666663</v>
      </c>
      <c r="D1194" s="376">
        <v>151.52799999999999</v>
      </c>
      <c r="I1194" s="90"/>
      <c r="J1194" s="90"/>
      <c r="K1194" s="90"/>
      <c r="L1194" s="90"/>
    </row>
    <row r="1195" spans="1:12">
      <c r="A1195" s="65">
        <f t="shared" si="52"/>
        <v>2020</v>
      </c>
      <c r="B1195" s="123">
        <v>43861</v>
      </c>
      <c r="C1195" s="377">
        <f t="shared" si="53"/>
        <v>1643.0303763440861</v>
      </c>
      <c r="D1195" s="376">
        <v>101.026</v>
      </c>
      <c r="I1195" s="90"/>
      <c r="J1195" s="90"/>
      <c r="K1195" s="90"/>
      <c r="L1195" s="90"/>
    </row>
    <row r="1196" spans="1:12">
      <c r="A1196" s="65">
        <f t="shared" si="52"/>
        <v>2020</v>
      </c>
      <c r="B1196" s="123">
        <v>43890</v>
      </c>
      <c r="C1196" s="377">
        <f t="shared" si="53"/>
        <v>1345.7946839080462</v>
      </c>
      <c r="D1196" s="376">
        <v>77.411000000000001</v>
      </c>
      <c r="I1196" s="90"/>
      <c r="J1196" s="90"/>
      <c r="K1196" s="90"/>
      <c r="L1196" s="90"/>
    </row>
    <row r="1197" spans="1:12">
      <c r="A1197" s="65">
        <f t="shared" si="52"/>
        <v>2020</v>
      </c>
      <c r="B1197" s="371">
        <v>43921</v>
      </c>
      <c r="C1197" s="377">
        <f t="shared" si="53"/>
        <v>2599.8899193548386</v>
      </c>
      <c r="D1197" s="376">
        <v>159.86099999999999</v>
      </c>
      <c r="I1197" s="90"/>
      <c r="J1197" s="90"/>
      <c r="K1197" s="90"/>
      <c r="L1197" s="90"/>
    </row>
    <row r="1198" spans="1:12">
      <c r="A1198" s="65">
        <f t="shared" si="52"/>
        <v>2020</v>
      </c>
      <c r="B1198" s="123">
        <v>43951</v>
      </c>
      <c r="C1198" s="377">
        <f t="shared" si="53"/>
        <v>7432.660277777778</v>
      </c>
      <c r="D1198" s="376">
        <v>442.274</v>
      </c>
      <c r="I1198" s="90"/>
      <c r="J1198" s="90"/>
      <c r="K1198" s="90"/>
      <c r="L1198" s="90"/>
    </row>
    <row r="1199" spans="1:12">
      <c r="A1199" s="65">
        <f t="shared" si="52"/>
        <v>2020</v>
      </c>
      <c r="B1199" s="123">
        <v>43982</v>
      </c>
      <c r="C1199" s="377">
        <f t="shared" si="53"/>
        <v>5338.5232526881719</v>
      </c>
      <c r="D1199" s="376">
        <v>328.25299999999999</v>
      </c>
      <c r="I1199" s="90"/>
      <c r="J1199" s="90"/>
      <c r="K1199" s="90"/>
      <c r="L1199" s="90"/>
    </row>
    <row r="1200" spans="1:12">
      <c r="A1200" s="65">
        <f t="shared" si="52"/>
        <v>2020</v>
      </c>
      <c r="B1200" s="371">
        <v>44012</v>
      </c>
      <c r="C1200" s="377">
        <f t="shared" si="53"/>
        <v>1497.3413888888888</v>
      </c>
      <c r="D1200" s="376">
        <v>89.097999999999999</v>
      </c>
      <c r="I1200" s="90"/>
      <c r="J1200" s="90"/>
      <c r="K1200" s="90"/>
      <c r="L1200" s="90"/>
    </row>
    <row r="1201" spans="1:12">
      <c r="A1201" s="65">
        <f t="shared" si="52"/>
        <v>2020</v>
      </c>
      <c r="B1201" s="123">
        <v>44043</v>
      </c>
      <c r="C1201" s="377">
        <f t="shared" si="53"/>
        <v>228.61518817204302</v>
      </c>
      <c r="D1201" s="376">
        <v>14.057</v>
      </c>
      <c r="I1201" s="90"/>
      <c r="J1201" s="90"/>
      <c r="K1201" s="90"/>
      <c r="L1201" s="90"/>
    </row>
    <row r="1202" spans="1:12">
      <c r="A1202" s="65">
        <f t="shared" si="52"/>
        <v>2020</v>
      </c>
      <c r="B1202" s="123">
        <v>44074</v>
      </c>
      <c r="C1202" s="377">
        <f t="shared" si="53"/>
        <v>62.906989247311827</v>
      </c>
      <c r="D1202" s="376">
        <v>3.8679999999999999</v>
      </c>
      <c r="I1202" s="90"/>
      <c r="J1202" s="90"/>
      <c r="K1202" s="90"/>
      <c r="L1202" s="90"/>
    </row>
    <row r="1203" spans="1:12">
      <c r="A1203" s="65">
        <f t="shared" si="52"/>
        <v>2020</v>
      </c>
      <c r="B1203" s="371">
        <v>44104</v>
      </c>
      <c r="C1203" s="377">
        <f t="shared" si="53"/>
        <v>52.349305555555567</v>
      </c>
      <c r="D1203" s="376">
        <v>3.1150000000000002</v>
      </c>
      <c r="I1203" s="90"/>
      <c r="J1203" s="90"/>
      <c r="K1203" s="90"/>
      <c r="L1203" s="90"/>
    </row>
    <row r="1204" spans="1:12">
      <c r="A1204" s="65">
        <f t="shared" si="52"/>
        <v>2021</v>
      </c>
      <c r="B1204" s="123">
        <v>44135</v>
      </c>
      <c r="C1204" s="377">
        <f t="shared" si="53"/>
        <v>34.641129032258057</v>
      </c>
      <c r="D1204" s="376">
        <v>2.13</v>
      </c>
      <c r="I1204" s="90"/>
      <c r="J1204" s="90"/>
      <c r="K1204" s="90"/>
      <c r="L1204" s="90"/>
    </row>
    <row r="1205" spans="1:12">
      <c r="A1205" s="65">
        <f t="shared" si="52"/>
        <v>2021</v>
      </c>
      <c r="B1205" s="123">
        <v>44165</v>
      </c>
      <c r="C1205" s="377">
        <f t="shared" si="53"/>
        <v>287.6943055555555</v>
      </c>
      <c r="D1205" s="376">
        <v>17.119</v>
      </c>
      <c r="I1205" s="90"/>
      <c r="J1205" s="90"/>
      <c r="K1205" s="90"/>
      <c r="L1205" s="90"/>
    </row>
    <row r="1206" spans="1:12">
      <c r="A1206" s="65">
        <f t="shared" si="52"/>
        <v>2021</v>
      </c>
      <c r="B1206" s="371">
        <v>44196</v>
      </c>
      <c r="C1206" s="377">
        <f t="shared" si="53"/>
        <v>468.85873655913986</v>
      </c>
      <c r="D1206" s="376">
        <v>28.829000000000001</v>
      </c>
      <c r="I1206" s="90"/>
      <c r="J1206" s="90"/>
      <c r="K1206" s="90"/>
      <c r="L1206" s="90"/>
    </row>
    <row r="1207" spans="1:12">
      <c r="A1207" s="65">
        <f t="shared" si="52"/>
        <v>2021</v>
      </c>
      <c r="B1207" s="123">
        <v>44227</v>
      </c>
      <c r="C1207" s="377">
        <f t="shared" si="53"/>
        <v>1008.2357526881721</v>
      </c>
      <c r="D1207" s="376">
        <v>61.994</v>
      </c>
      <c r="I1207" s="90"/>
      <c r="J1207" s="90"/>
      <c r="K1207" s="90"/>
      <c r="L1207" s="90"/>
    </row>
    <row r="1208" spans="1:12">
      <c r="A1208" s="65">
        <f t="shared" si="52"/>
        <v>2021</v>
      </c>
      <c r="B1208" s="123">
        <v>44255</v>
      </c>
      <c r="C1208" s="377">
        <f t="shared" si="53"/>
        <v>1972.1739583333333</v>
      </c>
      <c r="D1208" s="376">
        <v>109.529</v>
      </c>
      <c r="I1208" s="90"/>
      <c r="J1208" s="90"/>
      <c r="K1208" s="90"/>
      <c r="L1208" s="90"/>
    </row>
    <row r="1209" spans="1:12">
      <c r="A1209" s="65">
        <f t="shared" si="52"/>
        <v>2021</v>
      </c>
      <c r="B1209" s="371">
        <v>44286</v>
      </c>
      <c r="C1209" s="377">
        <f t="shared" si="53"/>
        <v>2086.4693548387099</v>
      </c>
      <c r="D1209" s="376">
        <v>128.292</v>
      </c>
      <c r="I1209" s="90"/>
      <c r="J1209" s="90"/>
      <c r="K1209" s="90"/>
      <c r="L1209" s="90"/>
    </row>
    <row r="1210" spans="1:12">
      <c r="A1210" s="65">
        <f t="shared" si="52"/>
        <v>2021</v>
      </c>
      <c r="B1210" s="123">
        <v>44316</v>
      </c>
      <c r="C1210" s="377">
        <f t="shared" si="53"/>
        <v>3400.1672222222228</v>
      </c>
      <c r="D1210" s="376">
        <v>202.32400000000001</v>
      </c>
      <c r="I1210" s="90"/>
      <c r="J1210" s="90"/>
      <c r="K1210" s="90"/>
      <c r="L1210" s="90"/>
    </row>
    <row r="1211" spans="1:12">
      <c r="A1211" s="65">
        <f t="shared" si="52"/>
        <v>2021</v>
      </c>
      <c r="B1211" s="123">
        <v>44347</v>
      </c>
      <c r="C1211" s="377">
        <f t="shared" si="53"/>
        <v>2088.9251344086024</v>
      </c>
      <c r="D1211" s="376">
        <v>128.44300000000001</v>
      </c>
      <c r="I1211" s="90"/>
      <c r="J1211" s="90"/>
      <c r="K1211" s="90"/>
      <c r="L1211" s="90"/>
    </row>
    <row r="1212" spans="1:12">
      <c r="A1212" s="65">
        <f t="shared" si="52"/>
        <v>2021</v>
      </c>
      <c r="B1212" s="371">
        <v>44377</v>
      </c>
      <c r="C1212" s="377">
        <f t="shared" si="53"/>
        <v>544.3319444444445</v>
      </c>
      <c r="D1212" s="376">
        <v>32.39</v>
      </c>
      <c r="I1212" s="90"/>
      <c r="J1212" s="90"/>
      <c r="K1212" s="90"/>
      <c r="L1212" s="90"/>
    </row>
    <row r="1213" spans="1:12">
      <c r="A1213" s="65">
        <f t="shared" si="52"/>
        <v>2021</v>
      </c>
      <c r="B1213" s="123">
        <v>44408</v>
      </c>
      <c r="C1213" s="377">
        <f t="shared" si="53"/>
        <v>105.11061827956989</v>
      </c>
      <c r="D1213" s="376">
        <v>6.4630000000000001</v>
      </c>
      <c r="I1213" s="90"/>
      <c r="J1213" s="90"/>
      <c r="K1213" s="90"/>
      <c r="L1213" s="90"/>
    </row>
    <row r="1214" spans="1:12">
      <c r="A1214" s="65">
        <f t="shared" si="52"/>
        <v>2021</v>
      </c>
      <c r="B1214" s="123">
        <v>44439</v>
      </c>
      <c r="C1214" s="377">
        <f t="shared" si="53"/>
        <v>0</v>
      </c>
      <c r="D1214" s="376">
        <v>0</v>
      </c>
      <c r="I1214" s="90"/>
      <c r="J1214" s="90"/>
      <c r="K1214" s="90"/>
      <c r="L1214" s="90"/>
    </row>
    <row r="1215" spans="1:12">
      <c r="A1215" s="65">
        <f t="shared" si="52"/>
        <v>2021</v>
      </c>
      <c r="B1215" s="125">
        <v>44469</v>
      </c>
      <c r="C1215" s="378">
        <f t="shared" si="53"/>
        <v>0</v>
      </c>
      <c r="D1215" s="379">
        <v>0</v>
      </c>
      <c r="I1215" s="90"/>
      <c r="J1215" s="90"/>
      <c r="K1215" s="90"/>
      <c r="L1215" s="90"/>
    </row>
    <row r="1216" spans="1:12">
      <c r="I1216" s="90"/>
      <c r="J1216" s="90"/>
      <c r="K1216" s="90"/>
      <c r="L1216" s="90"/>
    </row>
    <row r="1217" spans="9:12">
      <c r="I1217" s="90"/>
      <c r="J1217" s="90"/>
      <c r="K1217" s="90"/>
      <c r="L1217" s="90"/>
    </row>
    <row r="1218" spans="9:12">
      <c r="I1218" s="90"/>
      <c r="J1218" s="90"/>
      <c r="K1218" s="90"/>
      <c r="L1218" s="90"/>
    </row>
    <row r="1219" spans="9:12">
      <c r="I1219" s="90"/>
      <c r="J1219" s="90"/>
      <c r="K1219" s="90"/>
      <c r="L1219" s="90"/>
    </row>
    <row r="1220" spans="9:12">
      <c r="I1220" s="90"/>
      <c r="J1220" s="90"/>
      <c r="K1220" s="90"/>
      <c r="L1220" s="90"/>
    </row>
    <row r="1221" spans="9:12">
      <c r="I1221" s="90"/>
      <c r="J1221" s="90"/>
      <c r="K1221" s="90"/>
      <c r="L1221" s="90"/>
    </row>
    <row r="1222" spans="9:12">
      <c r="I1222" s="90"/>
      <c r="J1222" s="90"/>
      <c r="K1222" s="90"/>
      <c r="L1222" s="90"/>
    </row>
    <row r="1223" spans="9:12">
      <c r="I1223" s="90"/>
      <c r="J1223" s="90"/>
      <c r="K1223" s="90"/>
      <c r="L1223" s="90"/>
    </row>
    <row r="1224" spans="9:12">
      <c r="I1224" s="90"/>
      <c r="J1224" s="90"/>
      <c r="K1224" s="90"/>
      <c r="L1224" s="90"/>
    </row>
    <row r="1225" spans="9:12">
      <c r="I1225" s="90"/>
      <c r="J1225" s="90"/>
      <c r="K1225" s="90"/>
      <c r="L1225" s="90"/>
    </row>
    <row r="1226" spans="9:12">
      <c r="I1226" s="90"/>
      <c r="J1226" s="90"/>
      <c r="K1226" s="90"/>
      <c r="L1226" s="90"/>
    </row>
    <row r="1227" spans="9:12">
      <c r="I1227" s="90"/>
      <c r="J1227" s="90"/>
      <c r="K1227" s="90"/>
      <c r="L1227" s="90"/>
    </row>
    <row r="1228" spans="9:12">
      <c r="I1228" s="90"/>
      <c r="J1228" s="90"/>
      <c r="K1228" s="90"/>
      <c r="L1228" s="90"/>
    </row>
    <row r="1229" spans="9:12">
      <c r="I1229" s="90"/>
      <c r="J1229" s="90"/>
      <c r="K1229" s="90"/>
      <c r="L1229" s="90"/>
    </row>
    <row r="1230" spans="9:12">
      <c r="I1230" s="90"/>
      <c r="J1230" s="90"/>
      <c r="K1230" s="90"/>
      <c r="L1230" s="90"/>
    </row>
    <row r="1231" spans="9:12">
      <c r="I1231" s="90"/>
      <c r="J1231" s="90"/>
      <c r="K1231" s="90"/>
      <c r="L1231" s="90"/>
    </row>
    <row r="1232" spans="9:12">
      <c r="I1232" s="90"/>
      <c r="J1232" s="90"/>
      <c r="K1232" s="90"/>
      <c r="L1232" s="90"/>
    </row>
  </sheetData>
  <mergeCells count="6">
    <mergeCell ref="AH14:AH15"/>
    <mergeCell ref="F14:F15"/>
    <mergeCell ref="G14:R14"/>
    <mergeCell ref="S14:S15"/>
    <mergeCell ref="U14:U15"/>
    <mergeCell ref="V14:AG14"/>
  </mergeCells>
  <conditionalFormatting sqref="C580:C1130">
    <cfRule type="cellIs" dxfId="26" priority="11" operator="equal">
      <formula>-901</formula>
    </cfRule>
  </conditionalFormatting>
  <conditionalFormatting sqref="C16:D1105 C1106:C1130">
    <cfRule type="cellIs" dxfId="25" priority="10" operator="equal">
      <formula>-901</formula>
    </cfRule>
  </conditionalFormatting>
  <conditionalFormatting sqref="C580:C1130">
    <cfRule type="cellIs" dxfId="24" priority="9" operator="equal">
      <formula>-901</formula>
    </cfRule>
  </conditionalFormatting>
  <conditionalFormatting sqref="G16:R115">
    <cfRule type="cellIs" dxfId="23" priority="8" operator="equal">
      <formula>-901</formula>
    </cfRule>
  </conditionalFormatting>
  <conditionalFormatting sqref="V16:AG115">
    <cfRule type="cellIs" dxfId="22" priority="7" operator="equal">
      <formula>-901</formula>
    </cfRule>
  </conditionalFormatting>
  <conditionalFormatting sqref="D1106:D1143">
    <cfRule type="cellIs" dxfId="21" priority="6" operator="equal">
      <formula>-901</formula>
    </cfRule>
  </conditionalFormatting>
  <conditionalFormatting sqref="D1106:D1143">
    <cfRule type="cellIs" dxfId="20" priority="5" operator="equal">
      <formula>-901</formula>
    </cfRule>
  </conditionalFormatting>
  <conditionalFormatting sqref="C16:D1105 C1106:C1130">
    <cfRule type="cellIs" dxfId="19" priority="12" operator="equal">
      <formula>-901</formula>
    </cfRule>
  </conditionalFormatting>
  <conditionalFormatting sqref="C1131:C1215">
    <cfRule type="cellIs" dxfId="18" priority="3" operator="equal">
      <formula>-901</formula>
    </cfRule>
  </conditionalFormatting>
  <conditionalFormatting sqref="C1131:C1215">
    <cfRule type="cellIs" dxfId="17" priority="2" operator="equal">
      <formula>-901</formula>
    </cfRule>
  </conditionalFormatting>
  <conditionalFormatting sqref="C1131:C1215">
    <cfRule type="cellIs" dxfId="16" priority="1" operator="equal">
      <formula>-901</formula>
    </cfRule>
  </conditionalFormatting>
  <conditionalFormatting sqref="C1131:C1215">
    <cfRule type="cellIs" dxfId="15" priority="4" operator="equal">
      <formula>-901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B9C4B-2E8D-46FA-834C-EBF80DF83CBA}">
  <sheetPr codeName="Sheet14">
    <tabColor theme="4" tint="0.79998168889431442"/>
  </sheetPr>
  <dimension ref="A1:AN1232"/>
  <sheetViews>
    <sheetView zoomScale="80" zoomScaleNormal="80" workbookViewId="0"/>
  </sheetViews>
  <sheetFormatPr defaultColWidth="9.1640625" defaultRowHeight="12.3"/>
  <cols>
    <col min="1" max="1" width="9.1640625" style="55"/>
    <col min="2" max="2" width="10.83203125" style="55" bestFit="1" customWidth="1"/>
    <col min="3" max="18" width="9.1640625" style="55"/>
    <col min="19" max="19" width="9.71875" style="55" customWidth="1"/>
    <col min="20" max="35" width="9.1640625" style="55"/>
    <col min="36" max="36" width="9.71875" style="55" customWidth="1"/>
    <col min="37" max="37" width="9.1640625" style="55"/>
    <col min="38" max="40" width="11.71875" style="55" customWidth="1"/>
    <col min="41" max="16384" width="9.1640625" style="55"/>
  </cols>
  <sheetData>
    <row r="1" spans="1:40" ht="17.100000000000001">
      <c r="A1" s="332" t="s">
        <v>156</v>
      </c>
      <c r="N1" s="56"/>
      <c r="U1" s="54"/>
      <c r="AC1" s="56"/>
      <c r="AL1" s="57"/>
      <c r="AM1" s="58"/>
      <c r="AN1" s="58"/>
    </row>
    <row r="2" spans="1:40">
      <c r="A2" s="333" t="s">
        <v>109</v>
      </c>
      <c r="U2" s="59"/>
      <c r="AL2" s="60"/>
      <c r="AM2" s="58"/>
      <c r="AN2" s="58"/>
    </row>
    <row r="3" spans="1:40">
      <c r="A3" s="333" t="s">
        <v>127</v>
      </c>
      <c r="U3" s="59"/>
      <c r="AL3" s="60"/>
      <c r="AM3" s="58"/>
      <c r="AN3" s="58"/>
    </row>
    <row r="4" spans="1:40">
      <c r="A4" s="350" t="s">
        <v>157</v>
      </c>
      <c r="U4" s="59"/>
      <c r="AL4" s="60"/>
      <c r="AM4" s="61"/>
      <c r="AN4" s="61"/>
    </row>
    <row r="5" spans="1:40">
      <c r="A5" s="350" t="s">
        <v>158</v>
      </c>
      <c r="U5" s="59"/>
      <c r="AL5" s="60"/>
      <c r="AM5" s="58"/>
      <c r="AN5" s="58"/>
    </row>
    <row r="6" spans="1:40">
      <c r="A6" s="333"/>
      <c r="U6" s="59"/>
      <c r="AL6" s="60"/>
      <c r="AM6" s="58"/>
      <c r="AN6" s="58"/>
    </row>
    <row r="7" spans="1:40">
      <c r="A7" s="62"/>
      <c r="U7" s="59"/>
      <c r="AL7" s="60"/>
      <c r="AM7" s="58"/>
      <c r="AN7" s="58"/>
    </row>
    <row r="8" spans="1:40">
      <c r="A8" s="63" t="s">
        <v>159</v>
      </c>
      <c r="B8" s="64"/>
      <c r="C8" s="64"/>
      <c r="U8" s="59"/>
      <c r="AL8" s="60"/>
      <c r="AM8" s="58"/>
      <c r="AN8" s="58"/>
    </row>
    <row r="9" spans="1:40">
      <c r="A9" s="63" t="s">
        <v>132</v>
      </c>
      <c r="B9" s="64"/>
      <c r="C9" s="64"/>
      <c r="U9" s="59"/>
      <c r="AL9" s="60"/>
      <c r="AM9" s="58"/>
      <c r="AN9" s="58"/>
    </row>
    <row r="10" spans="1:40">
      <c r="A10" s="63"/>
      <c r="B10" s="126"/>
      <c r="C10" s="64"/>
      <c r="U10" s="59"/>
      <c r="AL10" s="60"/>
      <c r="AM10" s="58"/>
      <c r="AN10" s="58"/>
    </row>
    <row r="11" spans="1:40">
      <c r="A11" s="62"/>
      <c r="U11" s="59"/>
      <c r="AL11" s="60"/>
      <c r="AM11" s="58"/>
      <c r="AN11" s="58"/>
    </row>
    <row r="12" spans="1:40">
      <c r="A12" s="62"/>
      <c r="G12" s="65">
        <v>1</v>
      </c>
      <c r="H12" s="65">
        <v>2</v>
      </c>
      <c r="I12" s="65">
        <v>3</v>
      </c>
      <c r="J12" s="65">
        <v>4</v>
      </c>
      <c r="K12" s="65">
        <v>5</v>
      </c>
      <c r="L12" s="65">
        <v>6</v>
      </c>
      <c r="M12" s="65">
        <v>7</v>
      </c>
      <c r="N12" s="65">
        <v>8</v>
      </c>
      <c r="O12" s="65">
        <v>9</v>
      </c>
      <c r="P12" s="65">
        <v>10</v>
      </c>
      <c r="Q12" s="65">
        <v>11</v>
      </c>
      <c r="R12" s="65">
        <v>12</v>
      </c>
      <c r="U12" s="59"/>
      <c r="V12" s="65">
        <v>1</v>
      </c>
      <c r="W12" s="65">
        <v>2</v>
      </c>
      <c r="X12" s="65">
        <v>3</v>
      </c>
      <c r="Y12" s="65">
        <v>4</v>
      </c>
      <c r="Z12" s="65">
        <v>5</v>
      </c>
      <c r="AA12" s="65">
        <v>6</v>
      </c>
      <c r="AB12" s="65">
        <v>7</v>
      </c>
      <c r="AC12" s="65">
        <v>8</v>
      </c>
      <c r="AD12" s="65">
        <v>9</v>
      </c>
      <c r="AE12" s="65">
        <v>10</v>
      </c>
      <c r="AF12" s="65">
        <v>11</v>
      </c>
      <c r="AG12" s="65">
        <v>12</v>
      </c>
      <c r="AL12" s="60"/>
      <c r="AM12" s="58"/>
      <c r="AN12" s="58"/>
    </row>
    <row r="13" spans="1:40">
      <c r="F13" s="59"/>
      <c r="G13" s="65">
        <v>31</v>
      </c>
      <c r="H13" s="65">
        <v>30</v>
      </c>
      <c r="I13" s="65">
        <v>31</v>
      </c>
      <c r="J13" s="65">
        <v>31</v>
      </c>
      <c r="K13" s="66">
        <v>28</v>
      </c>
      <c r="L13" s="65">
        <v>31</v>
      </c>
      <c r="M13" s="65">
        <v>30</v>
      </c>
      <c r="N13" s="65">
        <v>31</v>
      </c>
      <c r="O13" s="65">
        <v>30</v>
      </c>
      <c r="P13" s="65">
        <v>31</v>
      </c>
      <c r="Q13" s="65">
        <v>31</v>
      </c>
      <c r="R13" s="65">
        <v>30</v>
      </c>
      <c r="U13" s="59"/>
      <c r="V13" s="65">
        <v>31</v>
      </c>
      <c r="W13" s="65">
        <v>30</v>
      </c>
      <c r="X13" s="65">
        <v>31</v>
      </c>
      <c r="Y13" s="65">
        <v>31</v>
      </c>
      <c r="Z13" s="66" t="s">
        <v>115</v>
      </c>
      <c r="AA13" s="65">
        <v>31</v>
      </c>
      <c r="AB13" s="65">
        <v>30</v>
      </c>
      <c r="AC13" s="65">
        <v>31</v>
      </c>
      <c r="AD13" s="65">
        <v>30</v>
      </c>
      <c r="AE13" s="65">
        <v>31</v>
      </c>
      <c r="AF13" s="65">
        <v>31</v>
      </c>
      <c r="AG13" s="65">
        <v>30</v>
      </c>
      <c r="AL13" s="60"/>
      <c r="AM13" s="58"/>
      <c r="AN13" s="58"/>
    </row>
    <row r="14" spans="1:40" ht="15" customHeight="1">
      <c r="B14" s="334" t="str">
        <f>IF(SUM(S16:S109)&lt;&gt;SUM(AH16:AH109),"Error","")</f>
        <v/>
      </c>
      <c r="F14" s="500" t="s">
        <v>50</v>
      </c>
      <c r="G14" s="503" t="s">
        <v>116</v>
      </c>
      <c r="H14" s="504"/>
      <c r="I14" s="504"/>
      <c r="J14" s="504"/>
      <c r="K14" s="504"/>
      <c r="L14" s="504"/>
      <c r="M14" s="504"/>
      <c r="N14" s="504"/>
      <c r="O14" s="504"/>
      <c r="P14" s="504"/>
      <c r="Q14" s="504"/>
      <c r="R14" s="505"/>
      <c r="S14" s="500" t="s">
        <v>117</v>
      </c>
      <c r="U14" s="500" t="s">
        <v>50</v>
      </c>
      <c r="V14" s="503" t="s">
        <v>118</v>
      </c>
      <c r="W14" s="504"/>
      <c r="X14" s="504"/>
      <c r="Y14" s="504"/>
      <c r="Z14" s="504"/>
      <c r="AA14" s="504"/>
      <c r="AB14" s="504"/>
      <c r="AC14" s="504"/>
      <c r="AD14" s="504"/>
      <c r="AE14" s="504"/>
      <c r="AF14" s="504"/>
      <c r="AG14" s="505"/>
      <c r="AH14" s="500" t="s">
        <v>117</v>
      </c>
      <c r="AI14" s="67"/>
      <c r="AJ14" s="68"/>
      <c r="AL14" s="60"/>
      <c r="AM14" s="58"/>
      <c r="AN14" s="58"/>
    </row>
    <row r="15" spans="1:40">
      <c r="B15" s="69"/>
      <c r="C15" s="70" t="s">
        <v>119</v>
      </c>
      <c r="D15" s="71" t="s">
        <v>53</v>
      </c>
      <c r="F15" s="502"/>
      <c r="G15" s="72" t="s">
        <v>54</v>
      </c>
      <c r="H15" s="73" t="s">
        <v>55</v>
      </c>
      <c r="I15" s="73" t="s">
        <v>56</v>
      </c>
      <c r="J15" s="73" t="s">
        <v>57</v>
      </c>
      <c r="K15" s="73" t="s">
        <v>58</v>
      </c>
      <c r="L15" s="73" t="s">
        <v>59</v>
      </c>
      <c r="M15" s="73" t="s">
        <v>60</v>
      </c>
      <c r="N15" s="73" t="s">
        <v>61</v>
      </c>
      <c r="O15" s="73" t="s">
        <v>62</v>
      </c>
      <c r="P15" s="73" t="s">
        <v>63</v>
      </c>
      <c r="Q15" s="73" t="s">
        <v>64</v>
      </c>
      <c r="R15" s="74" t="s">
        <v>65</v>
      </c>
      <c r="S15" s="501"/>
      <c r="U15" s="502"/>
      <c r="V15" s="72" t="s">
        <v>54</v>
      </c>
      <c r="W15" s="73" t="s">
        <v>55</v>
      </c>
      <c r="X15" s="73" t="s">
        <v>56</v>
      </c>
      <c r="Y15" s="73" t="s">
        <v>57</v>
      </c>
      <c r="Z15" s="73" t="s">
        <v>58</v>
      </c>
      <c r="AA15" s="73" t="s">
        <v>59</v>
      </c>
      <c r="AB15" s="73" t="s">
        <v>60</v>
      </c>
      <c r="AC15" s="73" t="s">
        <v>61</v>
      </c>
      <c r="AD15" s="73" t="s">
        <v>62</v>
      </c>
      <c r="AE15" s="73" t="s">
        <v>63</v>
      </c>
      <c r="AF15" s="73" t="s">
        <v>64</v>
      </c>
      <c r="AG15" s="74" t="s">
        <v>65</v>
      </c>
      <c r="AH15" s="501"/>
      <c r="AI15" s="68"/>
      <c r="AJ15" s="75"/>
    </row>
    <row r="16" spans="1:40">
      <c r="A16" s="65">
        <f>IF(MONTH(B16)&gt;9,YEAR(B16)+1,YEAR(B16))</f>
        <v>1922</v>
      </c>
      <c r="B16" s="76">
        <v>7975</v>
      </c>
      <c r="C16" s="77">
        <v>-901</v>
      </c>
      <c r="D16" s="78">
        <f>IF(C16&lt;&gt;-901,C16*DAY(B16)*24*60*60/(220*22*9*1000),-901)</f>
        <v>-901</v>
      </c>
      <c r="E16" s="335">
        <v>28</v>
      </c>
      <c r="F16" s="336">
        <v>1922</v>
      </c>
      <c r="G16" s="337">
        <f>INDEX($C$16:$C$2000,($F16-1922)*12+G$12,1)</f>
        <v>-901</v>
      </c>
      <c r="H16" s="337">
        <f t="shared" ref="H16:R31" si="0">INDEX($C$16:$C$2000,($F16-1922)*12+H$12,1)</f>
        <v>-901</v>
      </c>
      <c r="I16" s="337">
        <f t="shared" si="0"/>
        <v>-901</v>
      </c>
      <c r="J16" s="337">
        <f t="shared" si="0"/>
        <v>-901</v>
      </c>
      <c r="K16" s="337">
        <f t="shared" si="0"/>
        <v>-901</v>
      </c>
      <c r="L16" s="337">
        <f t="shared" si="0"/>
        <v>-901</v>
      </c>
      <c r="M16" s="337">
        <f t="shared" si="0"/>
        <v>-901</v>
      </c>
      <c r="N16" s="337">
        <f t="shared" si="0"/>
        <v>-901</v>
      </c>
      <c r="O16" s="337">
        <f t="shared" si="0"/>
        <v>-901</v>
      </c>
      <c r="P16" s="337">
        <f t="shared" si="0"/>
        <v>-901</v>
      </c>
      <c r="Q16" s="337">
        <f t="shared" si="0"/>
        <v>-901</v>
      </c>
      <c r="R16" s="337">
        <f t="shared" si="0"/>
        <v>-901</v>
      </c>
      <c r="S16" s="338" t="str">
        <f t="shared" ref="S16:S79" si="1">IF(ISERROR(MATCH(-901,G16:R16,0)),(SUMPRODUCT(G16:R16,$G$13:$R$13)+(E16-$K$13)*K16)*24*60*60/(220*22*9*1000),"")</f>
        <v/>
      </c>
      <c r="T16" s="339"/>
      <c r="U16" s="336">
        <v>1922</v>
      </c>
      <c r="V16" s="337">
        <f>IF(INDEX($D$16:$D$2000,($U16-1922)*12+V$12,1)&lt;&gt;-901,INDEX($D$16:$D$2000,($U16-1922)*12+V$12,1)*1000,-901)</f>
        <v>-901</v>
      </c>
      <c r="W16" s="337">
        <f t="shared" ref="W16:AG31" si="2">IF(INDEX($D$16:$D$2000,($U16-1922)*12+W$12,1)&lt;&gt;-901,INDEX($D$16:$D$2000,($U16-1922)*12+W$12,1)*1000,-901)</f>
        <v>-901</v>
      </c>
      <c r="X16" s="337">
        <f t="shared" si="2"/>
        <v>-901</v>
      </c>
      <c r="Y16" s="337">
        <f t="shared" si="2"/>
        <v>-901</v>
      </c>
      <c r="Z16" s="337">
        <f t="shared" si="2"/>
        <v>-901</v>
      </c>
      <c r="AA16" s="337">
        <f t="shared" si="2"/>
        <v>-901</v>
      </c>
      <c r="AB16" s="337">
        <f t="shared" si="2"/>
        <v>-901</v>
      </c>
      <c r="AC16" s="337">
        <f t="shared" si="2"/>
        <v>-901</v>
      </c>
      <c r="AD16" s="337">
        <f t="shared" si="2"/>
        <v>-901</v>
      </c>
      <c r="AE16" s="337">
        <f t="shared" si="2"/>
        <v>-901</v>
      </c>
      <c r="AF16" s="337">
        <f t="shared" si="2"/>
        <v>-901</v>
      </c>
      <c r="AG16" s="337">
        <f t="shared" si="2"/>
        <v>-901</v>
      </c>
      <c r="AH16" s="340" t="str">
        <f t="shared" ref="AH16:AH79" si="3">IF(ISERROR(MATCH(-901,V16:AG16,0)),SUM(V16:AG16)/1000,"")</f>
        <v/>
      </c>
      <c r="AJ16" s="83"/>
    </row>
    <row r="17" spans="1:36">
      <c r="A17" s="65">
        <f t="shared" ref="A17:A80" si="4">IF(MONTH(B17)&gt;9,YEAR(B17)+1,YEAR(B17))</f>
        <v>1922</v>
      </c>
      <c r="B17" s="84">
        <v>8005</v>
      </c>
      <c r="C17" s="77">
        <v>-901</v>
      </c>
      <c r="D17" s="78">
        <f t="shared" ref="D17:D80" si="5">IF(C17&lt;&gt;-901,C17*DAY(B17)*24*60*60/(220*22*9*1000),-901)</f>
        <v>-901</v>
      </c>
      <c r="E17" s="335">
        <v>28</v>
      </c>
      <c r="F17" s="341">
        <v>1923</v>
      </c>
      <c r="G17" s="337">
        <f t="shared" ref="G17:R48" si="6">INDEX($C$16:$C$2000,($F17-1922)*12+G$12,1)</f>
        <v>150</v>
      </c>
      <c r="H17" s="337">
        <f t="shared" si="0"/>
        <v>194.7</v>
      </c>
      <c r="I17" s="337">
        <f t="shared" si="0"/>
        <v>937.4</v>
      </c>
      <c r="J17" s="337">
        <f t="shared" si="0"/>
        <v>667.8</v>
      </c>
      <c r="K17" s="337">
        <f t="shared" si="0"/>
        <v>625.9</v>
      </c>
      <c r="L17" s="337">
        <f t="shared" si="0"/>
        <v>1032</v>
      </c>
      <c r="M17" s="337">
        <f t="shared" si="0"/>
        <v>2495</v>
      </c>
      <c r="N17" s="337">
        <f t="shared" si="0"/>
        <v>3381</v>
      </c>
      <c r="O17" s="337">
        <f t="shared" si="0"/>
        <v>1752</v>
      </c>
      <c r="P17" s="337">
        <f t="shared" si="0"/>
        <v>603.9</v>
      </c>
      <c r="Q17" s="337">
        <f t="shared" si="0"/>
        <v>128.9</v>
      </c>
      <c r="R17" s="337">
        <f t="shared" si="0"/>
        <v>158.80000000000001</v>
      </c>
      <c r="S17" s="342">
        <f t="shared" si="1"/>
        <v>732.835438016529</v>
      </c>
      <c r="T17" s="339"/>
      <c r="U17" s="341">
        <v>1923</v>
      </c>
      <c r="V17" s="337">
        <f t="shared" ref="V17:AG48" si="7">IF(INDEX($D$16:$D$2000,($U17-1922)*12+V$12,1)&lt;&gt;-901,INDEX($D$16:$D$2000,($U17-1922)*12+V$12,1)*1000,-901)</f>
        <v>9223.1404958677685</v>
      </c>
      <c r="W17" s="337">
        <f t="shared" si="2"/>
        <v>11585.454545454546</v>
      </c>
      <c r="X17" s="337">
        <f t="shared" si="2"/>
        <v>57638.479338842975</v>
      </c>
      <c r="Y17" s="337">
        <f t="shared" si="2"/>
        <v>41061.4214876033</v>
      </c>
      <c r="Z17" s="337">
        <f t="shared" si="2"/>
        <v>34760.727272727279</v>
      </c>
      <c r="AA17" s="337">
        <f t="shared" si="2"/>
        <v>63455.206611570247</v>
      </c>
      <c r="AB17" s="337">
        <f t="shared" si="2"/>
        <v>148462.80991735536</v>
      </c>
      <c r="AC17" s="337">
        <f t="shared" si="2"/>
        <v>207889.58677685951</v>
      </c>
      <c r="AD17" s="337">
        <f t="shared" si="2"/>
        <v>104251.2396694215</v>
      </c>
      <c r="AE17" s="337">
        <f t="shared" si="2"/>
        <v>37132.363636363632</v>
      </c>
      <c r="AF17" s="337">
        <f t="shared" si="2"/>
        <v>7925.7520661157023</v>
      </c>
      <c r="AG17" s="337">
        <f t="shared" si="2"/>
        <v>9449.2561983471078</v>
      </c>
      <c r="AH17" s="343">
        <f t="shared" si="3"/>
        <v>732.835438016529</v>
      </c>
      <c r="AJ17" s="83"/>
    </row>
    <row r="18" spans="1:36">
      <c r="A18" s="65">
        <f t="shared" si="4"/>
        <v>1922</v>
      </c>
      <c r="B18" s="84">
        <v>8036</v>
      </c>
      <c r="C18" s="77">
        <v>-901</v>
      </c>
      <c r="D18" s="78">
        <f t="shared" si="5"/>
        <v>-901</v>
      </c>
      <c r="E18" s="335">
        <v>29</v>
      </c>
      <c r="F18" s="341">
        <v>1924</v>
      </c>
      <c r="G18" s="337">
        <f t="shared" si="6"/>
        <v>176.2</v>
      </c>
      <c r="H18" s="337">
        <f t="shared" si="0"/>
        <v>131.4</v>
      </c>
      <c r="I18" s="337">
        <f t="shared" si="0"/>
        <v>133.80000000000001</v>
      </c>
      <c r="J18" s="337">
        <f t="shared" si="0"/>
        <v>199.9</v>
      </c>
      <c r="K18" s="337">
        <f t="shared" si="0"/>
        <v>444.1</v>
      </c>
      <c r="L18" s="337">
        <f t="shared" si="0"/>
        <v>252.5</v>
      </c>
      <c r="M18" s="337">
        <f t="shared" si="0"/>
        <v>727.2</v>
      </c>
      <c r="N18" s="337">
        <f t="shared" si="0"/>
        <v>679.9</v>
      </c>
      <c r="O18" s="337">
        <f t="shared" si="0"/>
        <v>97.4</v>
      </c>
      <c r="P18" s="337">
        <f t="shared" si="0"/>
        <v>50.8</v>
      </c>
      <c r="Q18" s="337">
        <f t="shared" si="0"/>
        <v>50.5</v>
      </c>
      <c r="R18" s="337">
        <f t="shared" si="0"/>
        <v>53.5</v>
      </c>
      <c r="S18" s="342">
        <f t="shared" si="1"/>
        <v>180.52661157024798</v>
      </c>
      <c r="T18" s="339"/>
      <c r="U18" s="341">
        <v>1924</v>
      </c>
      <c r="V18" s="337">
        <f t="shared" si="7"/>
        <v>10834.115702479337</v>
      </c>
      <c r="W18" s="337">
        <f t="shared" si="2"/>
        <v>7818.8429752066113</v>
      </c>
      <c r="X18" s="337">
        <f t="shared" si="2"/>
        <v>8227.0413223140513</v>
      </c>
      <c r="Y18" s="337">
        <f t="shared" si="2"/>
        <v>12291.371900826447</v>
      </c>
      <c r="Z18" s="337">
        <f t="shared" si="2"/>
        <v>25544.925619834718</v>
      </c>
      <c r="AA18" s="337">
        <f t="shared" si="2"/>
        <v>15525.619834710744</v>
      </c>
      <c r="AB18" s="337">
        <f t="shared" si="2"/>
        <v>43271.404958677682</v>
      </c>
      <c r="AC18" s="337">
        <f t="shared" si="2"/>
        <v>41805.421487603307</v>
      </c>
      <c r="AD18" s="337">
        <f t="shared" si="2"/>
        <v>5795.7024793388427</v>
      </c>
      <c r="AE18" s="337">
        <f t="shared" si="2"/>
        <v>3123.5702479338843</v>
      </c>
      <c r="AF18" s="337">
        <f t="shared" si="2"/>
        <v>3105.1239669421489</v>
      </c>
      <c r="AG18" s="337">
        <f t="shared" si="2"/>
        <v>3183.4710743801652</v>
      </c>
      <c r="AH18" s="343">
        <f t="shared" si="3"/>
        <v>180.52661157024795</v>
      </c>
      <c r="AJ18" s="83"/>
    </row>
    <row r="19" spans="1:36">
      <c r="A19" s="65">
        <f t="shared" si="4"/>
        <v>1922</v>
      </c>
      <c r="B19" s="84">
        <v>8067</v>
      </c>
      <c r="C19" s="77">
        <v>-901</v>
      </c>
      <c r="D19" s="78">
        <f t="shared" si="5"/>
        <v>-901</v>
      </c>
      <c r="E19" s="335">
        <v>28</v>
      </c>
      <c r="F19" s="341">
        <v>1925</v>
      </c>
      <c r="G19" s="337">
        <f t="shared" si="6"/>
        <v>93.1</v>
      </c>
      <c r="H19" s="337">
        <f t="shared" si="0"/>
        <v>282.5</v>
      </c>
      <c r="I19" s="337">
        <f t="shared" si="0"/>
        <v>408.5</v>
      </c>
      <c r="J19" s="337">
        <f t="shared" si="0"/>
        <v>398.3</v>
      </c>
      <c r="K19" s="337">
        <f t="shared" si="0"/>
        <v>1943</v>
      </c>
      <c r="L19" s="337">
        <f t="shared" si="0"/>
        <v>1329</v>
      </c>
      <c r="M19" s="337">
        <f t="shared" si="0"/>
        <v>2967</v>
      </c>
      <c r="N19" s="337">
        <f t="shared" si="0"/>
        <v>3444</v>
      </c>
      <c r="O19" s="337">
        <f t="shared" si="0"/>
        <v>2102</v>
      </c>
      <c r="P19" s="337">
        <f t="shared" si="0"/>
        <v>523.20000000000005</v>
      </c>
      <c r="Q19" s="337">
        <f t="shared" si="0"/>
        <v>174.1</v>
      </c>
      <c r="R19" s="337">
        <f t="shared" si="0"/>
        <v>141.6</v>
      </c>
      <c r="S19" s="342">
        <f t="shared" si="1"/>
        <v>826.45923966942144</v>
      </c>
      <c r="T19" s="339"/>
      <c r="U19" s="341">
        <v>1925</v>
      </c>
      <c r="V19" s="337">
        <f t="shared" si="7"/>
        <v>5724.4958677685936</v>
      </c>
      <c r="W19" s="337">
        <f t="shared" si="2"/>
        <v>16809.917355371901</v>
      </c>
      <c r="X19" s="337">
        <f t="shared" si="2"/>
        <v>25117.685950413223</v>
      </c>
      <c r="Y19" s="337">
        <f t="shared" si="2"/>
        <v>24490.512396694216</v>
      </c>
      <c r="Z19" s="337">
        <f t="shared" si="2"/>
        <v>107908.76033057852</v>
      </c>
      <c r="AA19" s="337">
        <f t="shared" si="2"/>
        <v>81717.024793388438</v>
      </c>
      <c r="AB19" s="337">
        <f t="shared" si="2"/>
        <v>176548.76033057852</v>
      </c>
      <c r="AC19" s="337">
        <f t="shared" si="2"/>
        <v>211763.30578512399</v>
      </c>
      <c r="AD19" s="337">
        <f t="shared" si="2"/>
        <v>125077.68595041323</v>
      </c>
      <c r="AE19" s="337">
        <f t="shared" si="2"/>
        <v>32170.314049586785</v>
      </c>
      <c r="AF19" s="337">
        <f t="shared" si="2"/>
        <v>10704.991735537191</v>
      </c>
      <c r="AG19" s="337">
        <f t="shared" si="2"/>
        <v>8425.7851239669435</v>
      </c>
      <c r="AH19" s="343">
        <f t="shared" si="3"/>
        <v>826.45923966942155</v>
      </c>
      <c r="AJ19" s="83"/>
    </row>
    <row r="20" spans="1:36">
      <c r="A20" s="65">
        <f t="shared" si="4"/>
        <v>1922</v>
      </c>
      <c r="B20" s="84">
        <v>8095</v>
      </c>
      <c r="C20" s="77">
        <v>-901</v>
      </c>
      <c r="D20" s="78">
        <f t="shared" si="5"/>
        <v>-901</v>
      </c>
      <c r="E20" s="335">
        <v>28</v>
      </c>
      <c r="F20" s="341">
        <v>1926</v>
      </c>
      <c r="G20" s="337">
        <f t="shared" si="6"/>
        <v>172.9</v>
      </c>
      <c r="H20" s="337">
        <f t="shared" si="0"/>
        <v>182.8</v>
      </c>
      <c r="I20" s="337">
        <f t="shared" si="0"/>
        <v>277.10000000000002</v>
      </c>
      <c r="J20" s="337">
        <f t="shared" si="0"/>
        <v>235</v>
      </c>
      <c r="K20" s="337">
        <f t="shared" si="0"/>
        <v>640</v>
      </c>
      <c r="L20" s="337">
        <f t="shared" si="0"/>
        <v>937.5</v>
      </c>
      <c r="M20" s="337">
        <f t="shared" si="0"/>
        <v>2051</v>
      </c>
      <c r="N20" s="337">
        <f t="shared" si="0"/>
        <v>1310</v>
      </c>
      <c r="O20" s="337">
        <f t="shared" si="0"/>
        <v>368.6</v>
      </c>
      <c r="P20" s="337">
        <f t="shared" si="0"/>
        <v>142.80000000000001</v>
      </c>
      <c r="Q20" s="337">
        <f t="shared" si="0"/>
        <v>99.3</v>
      </c>
      <c r="R20" s="337">
        <f t="shared" si="0"/>
        <v>103.3</v>
      </c>
      <c r="S20" s="342">
        <f t="shared" si="1"/>
        <v>391.7426776859503</v>
      </c>
      <c r="T20" s="339"/>
      <c r="U20" s="341">
        <v>1926</v>
      </c>
      <c r="V20" s="337">
        <f t="shared" si="7"/>
        <v>10631.206611570247</v>
      </c>
      <c r="W20" s="337">
        <f t="shared" si="2"/>
        <v>10877.355371900827</v>
      </c>
      <c r="X20" s="337">
        <f t="shared" si="2"/>
        <v>17038.21487603306</v>
      </c>
      <c r="Y20" s="337">
        <f t="shared" si="2"/>
        <v>14449.586776859505</v>
      </c>
      <c r="Z20" s="337">
        <f t="shared" si="2"/>
        <v>35543.801652892558</v>
      </c>
      <c r="AA20" s="337">
        <f t="shared" si="2"/>
        <v>57644.628099173555</v>
      </c>
      <c r="AB20" s="337">
        <f t="shared" si="2"/>
        <v>122042.97520661158</v>
      </c>
      <c r="AC20" s="337">
        <f t="shared" si="2"/>
        <v>80548.760330578516</v>
      </c>
      <c r="AD20" s="337">
        <f t="shared" si="2"/>
        <v>21933.223140495869</v>
      </c>
      <c r="AE20" s="337">
        <f t="shared" si="2"/>
        <v>8780.4297520661185</v>
      </c>
      <c r="AF20" s="337">
        <f t="shared" si="2"/>
        <v>6105.7190082644629</v>
      </c>
      <c r="AG20" s="337">
        <f t="shared" si="2"/>
        <v>6146.7768595041316</v>
      </c>
      <c r="AH20" s="343">
        <f t="shared" si="3"/>
        <v>391.74267768595035</v>
      </c>
      <c r="AJ20" s="83"/>
    </row>
    <row r="21" spans="1:36">
      <c r="A21" s="65">
        <f t="shared" si="4"/>
        <v>1922</v>
      </c>
      <c r="B21" s="84">
        <v>8126</v>
      </c>
      <c r="C21" s="77">
        <v>-901</v>
      </c>
      <c r="D21" s="78">
        <f t="shared" si="5"/>
        <v>-901</v>
      </c>
      <c r="E21" s="335">
        <v>28</v>
      </c>
      <c r="F21" s="341">
        <v>1927</v>
      </c>
      <c r="G21" s="337">
        <f t="shared" si="6"/>
        <v>102.6</v>
      </c>
      <c r="H21" s="337">
        <f t="shared" si="0"/>
        <v>562</v>
      </c>
      <c r="I21" s="337">
        <f t="shared" si="0"/>
        <v>452</v>
      </c>
      <c r="J21" s="337">
        <f t="shared" si="0"/>
        <v>708.9</v>
      </c>
      <c r="K21" s="337">
        <f t="shared" si="0"/>
        <v>2229</v>
      </c>
      <c r="L21" s="337">
        <f t="shared" si="0"/>
        <v>1889</v>
      </c>
      <c r="M21" s="337">
        <f t="shared" si="0"/>
        <v>3135</v>
      </c>
      <c r="N21" s="337">
        <f t="shared" si="0"/>
        <v>3481</v>
      </c>
      <c r="O21" s="337">
        <f t="shared" si="0"/>
        <v>2926</v>
      </c>
      <c r="P21" s="337">
        <f t="shared" si="0"/>
        <v>616.9</v>
      </c>
      <c r="Q21" s="337">
        <f t="shared" si="0"/>
        <v>171</v>
      </c>
      <c r="R21" s="337">
        <f t="shared" si="0"/>
        <v>164.6</v>
      </c>
      <c r="S21" s="342">
        <f t="shared" si="1"/>
        <v>984.0067438016531</v>
      </c>
      <c r="T21" s="339"/>
      <c r="U21" s="341">
        <v>1927</v>
      </c>
      <c r="V21" s="337">
        <f t="shared" si="7"/>
        <v>6308.6280991735539</v>
      </c>
      <c r="W21" s="337">
        <f t="shared" si="2"/>
        <v>33441.322314049583</v>
      </c>
      <c r="X21" s="337">
        <f t="shared" si="2"/>
        <v>27792.396694214876</v>
      </c>
      <c r="Y21" s="337">
        <f t="shared" si="2"/>
        <v>43588.561983471074</v>
      </c>
      <c r="Z21" s="337">
        <f t="shared" si="2"/>
        <v>123792.39669421487</v>
      </c>
      <c r="AA21" s="337">
        <f t="shared" si="2"/>
        <v>116150.0826446281</v>
      </c>
      <c r="AB21" s="337">
        <f t="shared" si="2"/>
        <v>186545.45454545453</v>
      </c>
      <c r="AC21" s="337">
        <f t="shared" si="2"/>
        <v>214038.34710743802</v>
      </c>
      <c r="AD21" s="337">
        <f t="shared" si="2"/>
        <v>174109.09090909088</v>
      </c>
      <c r="AE21" s="337">
        <f t="shared" si="2"/>
        <v>37931.702479338848</v>
      </c>
      <c r="AF21" s="337">
        <f t="shared" si="2"/>
        <v>10514.380165289256</v>
      </c>
      <c r="AG21" s="337">
        <f t="shared" si="2"/>
        <v>9794.3801652892562</v>
      </c>
      <c r="AH21" s="343">
        <f t="shared" si="3"/>
        <v>984.00674380165299</v>
      </c>
      <c r="AJ21" s="83"/>
    </row>
    <row r="22" spans="1:36">
      <c r="A22" s="65">
        <f t="shared" si="4"/>
        <v>1922</v>
      </c>
      <c r="B22" s="84">
        <v>8156</v>
      </c>
      <c r="C22" s="77">
        <v>-901</v>
      </c>
      <c r="D22" s="78">
        <f t="shared" si="5"/>
        <v>-901</v>
      </c>
      <c r="E22" s="335">
        <v>29</v>
      </c>
      <c r="F22" s="341">
        <v>1928</v>
      </c>
      <c r="G22" s="337">
        <f t="shared" si="6"/>
        <v>210.3</v>
      </c>
      <c r="H22" s="337">
        <f t="shared" si="0"/>
        <v>520.9</v>
      </c>
      <c r="I22" s="337">
        <f t="shared" si="0"/>
        <v>327.2</v>
      </c>
      <c r="J22" s="337">
        <f t="shared" si="0"/>
        <v>400.9</v>
      </c>
      <c r="K22" s="337">
        <f t="shared" si="0"/>
        <v>463.3</v>
      </c>
      <c r="L22" s="337">
        <f t="shared" si="0"/>
        <v>2902</v>
      </c>
      <c r="M22" s="337">
        <f t="shared" si="0"/>
        <v>2437</v>
      </c>
      <c r="N22" s="337">
        <f t="shared" si="0"/>
        <v>2372</v>
      </c>
      <c r="O22" s="337">
        <f t="shared" si="0"/>
        <v>527.5</v>
      </c>
      <c r="P22" s="337">
        <f t="shared" si="0"/>
        <v>187.5</v>
      </c>
      <c r="Q22" s="337">
        <f t="shared" si="0"/>
        <v>142.80000000000001</v>
      </c>
      <c r="R22" s="337">
        <f t="shared" si="0"/>
        <v>140</v>
      </c>
      <c r="S22" s="342">
        <f t="shared" si="1"/>
        <v>644.6705454545455</v>
      </c>
      <c r="T22" s="339"/>
      <c r="U22" s="341">
        <v>1928</v>
      </c>
      <c r="V22" s="337">
        <f t="shared" si="7"/>
        <v>12930.842975206611</v>
      </c>
      <c r="W22" s="337">
        <f t="shared" si="2"/>
        <v>30995.702479338841</v>
      </c>
      <c r="X22" s="337">
        <f t="shared" si="2"/>
        <v>20118.743801652894</v>
      </c>
      <c r="Y22" s="337">
        <f t="shared" si="2"/>
        <v>24650.380165289258</v>
      </c>
      <c r="Z22" s="337">
        <f t="shared" si="2"/>
        <v>26649.32231404959</v>
      </c>
      <c r="AA22" s="337">
        <f t="shared" si="2"/>
        <v>178437.02479338841</v>
      </c>
      <c r="AB22" s="337">
        <f t="shared" si="2"/>
        <v>145011.57024793388</v>
      </c>
      <c r="AC22" s="337">
        <f t="shared" si="2"/>
        <v>145848.59504132232</v>
      </c>
      <c r="AD22" s="337">
        <f t="shared" si="2"/>
        <v>31388.429752066117</v>
      </c>
      <c r="AE22" s="337">
        <f t="shared" si="2"/>
        <v>11528.92561983471</v>
      </c>
      <c r="AF22" s="337">
        <f t="shared" si="2"/>
        <v>8780.4297520661185</v>
      </c>
      <c r="AG22" s="337">
        <f t="shared" si="2"/>
        <v>8330.5785123966944</v>
      </c>
      <c r="AH22" s="343">
        <f t="shared" si="3"/>
        <v>644.67054545454539</v>
      </c>
      <c r="AJ22" s="83"/>
    </row>
    <row r="23" spans="1:36">
      <c r="A23" s="65">
        <f t="shared" si="4"/>
        <v>1922</v>
      </c>
      <c r="B23" s="84">
        <v>8187</v>
      </c>
      <c r="C23" s="77">
        <v>-901</v>
      </c>
      <c r="D23" s="78">
        <f t="shared" si="5"/>
        <v>-901</v>
      </c>
      <c r="E23" s="335">
        <v>28</v>
      </c>
      <c r="F23" s="341">
        <v>1929</v>
      </c>
      <c r="G23" s="337">
        <f t="shared" si="6"/>
        <v>157.80000000000001</v>
      </c>
      <c r="H23" s="337">
        <f t="shared" si="0"/>
        <v>126.7</v>
      </c>
      <c r="I23" s="337">
        <f t="shared" si="0"/>
        <v>178.8</v>
      </c>
      <c r="J23" s="337">
        <f t="shared" si="0"/>
        <v>140.6</v>
      </c>
      <c r="K23" s="337">
        <f t="shared" si="0"/>
        <v>218.8</v>
      </c>
      <c r="L23" s="337">
        <f t="shared" si="0"/>
        <v>475.3</v>
      </c>
      <c r="M23" s="337">
        <f t="shared" si="0"/>
        <v>931.4</v>
      </c>
      <c r="N23" s="337">
        <f t="shared" si="0"/>
        <v>1865</v>
      </c>
      <c r="O23" s="337">
        <f t="shared" si="0"/>
        <v>904.1</v>
      </c>
      <c r="P23" s="337">
        <f t="shared" si="0"/>
        <v>191.3</v>
      </c>
      <c r="Q23" s="337">
        <f t="shared" si="0"/>
        <v>121.8</v>
      </c>
      <c r="R23" s="337">
        <f t="shared" si="0"/>
        <v>80.7</v>
      </c>
      <c r="S23" s="342">
        <f t="shared" si="1"/>
        <v>326.20561983471066</v>
      </c>
      <c r="T23" s="339"/>
      <c r="U23" s="341">
        <v>1929</v>
      </c>
      <c r="V23" s="337">
        <f t="shared" si="7"/>
        <v>9702.743801652894</v>
      </c>
      <c r="W23" s="337">
        <f t="shared" si="2"/>
        <v>7539.1735537190079</v>
      </c>
      <c r="X23" s="337">
        <f t="shared" si="2"/>
        <v>10993.983471074382</v>
      </c>
      <c r="Y23" s="337">
        <f t="shared" si="2"/>
        <v>8645.1570247933887</v>
      </c>
      <c r="Z23" s="337">
        <f t="shared" si="2"/>
        <v>12151.537190082645</v>
      </c>
      <c r="AA23" s="337">
        <f t="shared" si="2"/>
        <v>29225.057851239668</v>
      </c>
      <c r="AB23" s="337">
        <f t="shared" si="2"/>
        <v>55422.14876033058</v>
      </c>
      <c r="AC23" s="337">
        <f t="shared" si="2"/>
        <v>114674.38016528924</v>
      </c>
      <c r="AD23" s="337">
        <f t="shared" si="2"/>
        <v>53797.685950413223</v>
      </c>
      <c r="AE23" s="337">
        <f t="shared" si="2"/>
        <v>11762.578512396694</v>
      </c>
      <c r="AF23" s="337">
        <f t="shared" si="2"/>
        <v>7489.1900826446281</v>
      </c>
      <c r="AG23" s="337">
        <f t="shared" si="2"/>
        <v>4801.9834710743798</v>
      </c>
      <c r="AH23" s="343">
        <f t="shared" si="3"/>
        <v>326.20561983471072</v>
      </c>
      <c r="AI23" s="88"/>
      <c r="AJ23" s="83"/>
    </row>
    <row r="24" spans="1:36">
      <c r="A24" s="65">
        <f t="shared" si="4"/>
        <v>1922</v>
      </c>
      <c r="B24" s="84">
        <v>8217</v>
      </c>
      <c r="C24" s="77">
        <v>-901</v>
      </c>
      <c r="D24" s="78">
        <f t="shared" si="5"/>
        <v>-901</v>
      </c>
      <c r="E24" s="335">
        <v>28</v>
      </c>
      <c r="F24" s="341">
        <v>1930</v>
      </c>
      <c r="G24" s="337">
        <f t="shared" si="6"/>
        <v>44.2</v>
      </c>
      <c r="H24" s="337">
        <f t="shared" si="0"/>
        <v>49.9</v>
      </c>
      <c r="I24" s="337">
        <f t="shared" si="0"/>
        <v>376.7</v>
      </c>
      <c r="J24" s="337">
        <f t="shared" si="0"/>
        <v>345.4</v>
      </c>
      <c r="K24" s="337">
        <f t="shared" si="0"/>
        <v>558.29999999999995</v>
      </c>
      <c r="L24" s="337">
        <f t="shared" si="0"/>
        <v>1013</v>
      </c>
      <c r="M24" s="337">
        <f t="shared" si="0"/>
        <v>1818</v>
      </c>
      <c r="N24" s="337">
        <f t="shared" si="0"/>
        <v>1659</v>
      </c>
      <c r="O24" s="337">
        <f t="shared" si="0"/>
        <v>1013</v>
      </c>
      <c r="P24" s="337">
        <f t="shared" si="0"/>
        <v>195.9</v>
      </c>
      <c r="Q24" s="337">
        <f t="shared" si="0"/>
        <v>134.9</v>
      </c>
      <c r="R24" s="337">
        <f t="shared" si="0"/>
        <v>133.4</v>
      </c>
      <c r="S24" s="342">
        <f t="shared" si="1"/>
        <v>442.12264462809918</v>
      </c>
      <c r="T24" s="339"/>
      <c r="U24" s="341">
        <v>1930</v>
      </c>
      <c r="V24" s="337">
        <f t="shared" si="7"/>
        <v>2717.7520661157027</v>
      </c>
      <c r="W24" s="337">
        <f t="shared" si="2"/>
        <v>2969.2561983471073</v>
      </c>
      <c r="X24" s="337">
        <f t="shared" si="2"/>
        <v>23162.380165289258</v>
      </c>
      <c r="Y24" s="337">
        <f t="shared" si="2"/>
        <v>21237.81818181818</v>
      </c>
      <c r="Z24" s="337">
        <f t="shared" si="2"/>
        <v>31006.413223140495</v>
      </c>
      <c r="AA24" s="337">
        <f t="shared" si="2"/>
        <v>62286.942148760332</v>
      </c>
      <c r="AB24" s="337">
        <f t="shared" si="2"/>
        <v>108178.51239669422</v>
      </c>
      <c r="AC24" s="337">
        <f t="shared" si="2"/>
        <v>102007.93388429751</v>
      </c>
      <c r="AD24" s="337">
        <f t="shared" si="2"/>
        <v>60277.685950413223</v>
      </c>
      <c r="AE24" s="337">
        <f t="shared" si="2"/>
        <v>12045.421487603306</v>
      </c>
      <c r="AF24" s="337">
        <f t="shared" si="2"/>
        <v>8294.6776859504134</v>
      </c>
      <c r="AG24" s="337">
        <f t="shared" si="2"/>
        <v>7937.8512396694214</v>
      </c>
      <c r="AH24" s="343">
        <f t="shared" si="3"/>
        <v>442.12264462809918</v>
      </c>
      <c r="AI24" s="88"/>
      <c r="AJ24" s="83"/>
    </row>
    <row r="25" spans="1:36">
      <c r="A25" s="65">
        <f t="shared" si="4"/>
        <v>1922</v>
      </c>
      <c r="B25" s="84">
        <v>8248</v>
      </c>
      <c r="C25" s="77">
        <v>-901</v>
      </c>
      <c r="D25" s="78">
        <f t="shared" si="5"/>
        <v>-901</v>
      </c>
      <c r="E25" s="335">
        <v>28</v>
      </c>
      <c r="F25" s="341">
        <v>1931</v>
      </c>
      <c r="G25" s="337">
        <f t="shared" si="6"/>
        <v>76.8</v>
      </c>
      <c r="H25" s="337">
        <f t="shared" si="0"/>
        <v>224.3</v>
      </c>
      <c r="I25" s="337">
        <f t="shared" si="0"/>
        <v>155.80000000000001</v>
      </c>
      <c r="J25" s="337">
        <f t="shared" si="0"/>
        <v>191.1</v>
      </c>
      <c r="K25" s="337">
        <f t="shared" si="0"/>
        <v>263.3</v>
      </c>
      <c r="L25" s="337">
        <f t="shared" si="0"/>
        <v>460.4</v>
      </c>
      <c r="M25" s="337">
        <f t="shared" si="0"/>
        <v>855.8</v>
      </c>
      <c r="N25" s="337">
        <f t="shared" si="0"/>
        <v>694</v>
      </c>
      <c r="O25" s="337">
        <f t="shared" si="0"/>
        <v>243.4</v>
      </c>
      <c r="P25" s="337">
        <f t="shared" si="0"/>
        <v>50.2</v>
      </c>
      <c r="Q25" s="337">
        <f t="shared" si="0"/>
        <v>35.5</v>
      </c>
      <c r="R25" s="337">
        <f t="shared" si="0"/>
        <v>80.099999999999994</v>
      </c>
      <c r="S25" s="342">
        <f t="shared" si="1"/>
        <v>200.44601652892561</v>
      </c>
      <c r="T25" s="339"/>
      <c r="U25" s="341">
        <v>1931</v>
      </c>
      <c r="V25" s="337">
        <f t="shared" si="7"/>
        <v>4722.2479338842977</v>
      </c>
      <c r="W25" s="337">
        <f t="shared" si="2"/>
        <v>13346.776859504133</v>
      </c>
      <c r="X25" s="337">
        <f t="shared" si="2"/>
        <v>9579.7685950413252</v>
      </c>
      <c r="Y25" s="337">
        <f t="shared" si="2"/>
        <v>11750.280991735537</v>
      </c>
      <c r="Z25" s="337">
        <f t="shared" si="2"/>
        <v>14622.94214876033</v>
      </c>
      <c r="AA25" s="337">
        <f t="shared" si="2"/>
        <v>28308.89256198347</v>
      </c>
      <c r="AB25" s="337">
        <f t="shared" si="2"/>
        <v>50923.63636363636</v>
      </c>
      <c r="AC25" s="337">
        <f t="shared" si="2"/>
        <v>42672.396694214876</v>
      </c>
      <c r="AD25" s="337">
        <f t="shared" si="2"/>
        <v>14483.305785123966</v>
      </c>
      <c r="AE25" s="337">
        <f t="shared" si="2"/>
        <v>3086.6776859504134</v>
      </c>
      <c r="AF25" s="337">
        <f t="shared" si="2"/>
        <v>2182.8099173553719</v>
      </c>
      <c r="AG25" s="337">
        <f t="shared" si="2"/>
        <v>4766.2809917355371</v>
      </c>
      <c r="AH25" s="343">
        <f t="shared" si="3"/>
        <v>200.44601652892558</v>
      </c>
      <c r="AI25" s="88"/>
      <c r="AJ25" s="83"/>
    </row>
    <row r="26" spans="1:36">
      <c r="A26" s="65">
        <f t="shared" si="4"/>
        <v>1922</v>
      </c>
      <c r="B26" s="84">
        <v>8279</v>
      </c>
      <c r="C26" s="77">
        <v>-901</v>
      </c>
      <c r="D26" s="78">
        <f t="shared" si="5"/>
        <v>-901</v>
      </c>
      <c r="E26" s="335">
        <v>29</v>
      </c>
      <c r="F26" s="341">
        <v>1932</v>
      </c>
      <c r="G26" s="337">
        <f t="shared" si="6"/>
        <v>99.9</v>
      </c>
      <c r="H26" s="337">
        <f t="shared" si="0"/>
        <v>132.6</v>
      </c>
      <c r="I26" s="337">
        <f t="shared" si="0"/>
        <v>362.7</v>
      </c>
      <c r="J26" s="337">
        <f t="shared" si="0"/>
        <v>351.9</v>
      </c>
      <c r="K26" s="337">
        <f t="shared" si="0"/>
        <v>811.2</v>
      </c>
      <c r="L26" s="337">
        <f t="shared" si="0"/>
        <v>1157</v>
      </c>
      <c r="M26" s="337">
        <f t="shared" si="0"/>
        <v>1828</v>
      </c>
      <c r="N26" s="337">
        <f t="shared" si="0"/>
        <v>3252</v>
      </c>
      <c r="O26" s="337">
        <f t="shared" si="0"/>
        <v>2498</v>
      </c>
      <c r="P26" s="337">
        <f t="shared" si="0"/>
        <v>606.79999999999995</v>
      </c>
      <c r="Q26" s="337">
        <f t="shared" si="0"/>
        <v>127</v>
      </c>
      <c r="R26" s="337">
        <f t="shared" si="0"/>
        <v>102.4</v>
      </c>
      <c r="S26" s="342">
        <f t="shared" si="1"/>
        <v>684.35920661157013</v>
      </c>
      <c r="T26" s="339"/>
      <c r="U26" s="341">
        <v>1932</v>
      </c>
      <c r="V26" s="337">
        <f t="shared" si="7"/>
        <v>6142.6115702479337</v>
      </c>
      <c r="W26" s="337">
        <f t="shared" si="2"/>
        <v>7890.2479338842977</v>
      </c>
      <c r="X26" s="337">
        <f t="shared" si="2"/>
        <v>22301.553719008265</v>
      </c>
      <c r="Y26" s="337">
        <f t="shared" si="2"/>
        <v>21637.487603305781</v>
      </c>
      <c r="Z26" s="337">
        <f t="shared" si="2"/>
        <v>46660.760330578523</v>
      </c>
      <c r="AA26" s="337">
        <f t="shared" si="2"/>
        <v>71141.157024793385</v>
      </c>
      <c r="AB26" s="337">
        <f t="shared" si="2"/>
        <v>108773.55371900827</v>
      </c>
      <c r="AC26" s="337">
        <f t="shared" si="2"/>
        <v>199957.68595041323</v>
      </c>
      <c r="AD26" s="337">
        <f t="shared" si="2"/>
        <v>148641.32231404958</v>
      </c>
      <c r="AE26" s="337">
        <f t="shared" si="2"/>
        <v>37310.67768595041</v>
      </c>
      <c r="AF26" s="337">
        <f t="shared" si="2"/>
        <v>7808.9256198347111</v>
      </c>
      <c r="AG26" s="337">
        <f t="shared" si="2"/>
        <v>6093.2231404958675</v>
      </c>
      <c r="AH26" s="343">
        <f t="shared" si="3"/>
        <v>684.35920661157024</v>
      </c>
      <c r="AI26" s="88"/>
      <c r="AJ26" s="83"/>
    </row>
    <row r="27" spans="1:36">
      <c r="A27" s="65">
        <f t="shared" si="4"/>
        <v>1922</v>
      </c>
      <c r="B27" s="84">
        <v>8309</v>
      </c>
      <c r="C27" s="77">
        <v>-901</v>
      </c>
      <c r="D27" s="78">
        <f t="shared" si="5"/>
        <v>-901</v>
      </c>
      <c r="E27" s="335">
        <v>28</v>
      </c>
      <c r="F27" s="341">
        <v>1933</v>
      </c>
      <c r="G27" s="337">
        <f t="shared" si="6"/>
        <v>129.69999999999999</v>
      </c>
      <c r="H27" s="337">
        <f t="shared" si="0"/>
        <v>135.4</v>
      </c>
      <c r="I27" s="337">
        <f t="shared" si="0"/>
        <v>151</v>
      </c>
      <c r="J27" s="337">
        <f t="shared" si="0"/>
        <v>149.5</v>
      </c>
      <c r="K27" s="337">
        <f t="shared" si="0"/>
        <v>211.9</v>
      </c>
      <c r="L27" s="337">
        <f t="shared" si="0"/>
        <v>392</v>
      </c>
      <c r="M27" s="337">
        <f t="shared" si="0"/>
        <v>961.7</v>
      </c>
      <c r="N27" s="337">
        <f t="shared" si="0"/>
        <v>1544</v>
      </c>
      <c r="O27" s="337">
        <f t="shared" si="0"/>
        <v>1803</v>
      </c>
      <c r="P27" s="337">
        <f t="shared" si="0"/>
        <v>235.3</v>
      </c>
      <c r="Q27" s="337">
        <f t="shared" si="0"/>
        <v>95.7</v>
      </c>
      <c r="R27" s="337">
        <f t="shared" si="0"/>
        <v>64.7</v>
      </c>
      <c r="S27" s="342">
        <f t="shared" si="1"/>
        <v>354.0305454545454</v>
      </c>
      <c r="T27" s="339"/>
      <c r="U27" s="341">
        <v>1933</v>
      </c>
      <c r="V27" s="337">
        <f t="shared" si="7"/>
        <v>7974.9421487603286</v>
      </c>
      <c r="W27" s="337">
        <f t="shared" si="2"/>
        <v>8056.8595041322324</v>
      </c>
      <c r="X27" s="337">
        <f t="shared" si="2"/>
        <v>9284.6280991735548</v>
      </c>
      <c r="Y27" s="337">
        <f t="shared" si="2"/>
        <v>9192.3966942148763</v>
      </c>
      <c r="Z27" s="337">
        <f t="shared" si="2"/>
        <v>11768.330578512396</v>
      </c>
      <c r="AA27" s="337">
        <f t="shared" si="2"/>
        <v>24103.14049586777</v>
      </c>
      <c r="AB27" s="337">
        <f t="shared" si="2"/>
        <v>57225.123966942148</v>
      </c>
      <c r="AC27" s="337">
        <f t="shared" si="2"/>
        <v>94936.859504132226</v>
      </c>
      <c r="AD27" s="337">
        <f t="shared" si="2"/>
        <v>107285.95041322314</v>
      </c>
      <c r="AE27" s="337">
        <f t="shared" si="2"/>
        <v>14468.03305785124</v>
      </c>
      <c r="AF27" s="337">
        <f t="shared" si="2"/>
        <v>5884.363636363636</v>
      </c>
      <c r="AG27" s="337">
        <f t="shared" si="2"/>
        <v>3849.9173553719006</v>
      </c>
      <c r="AH27" s="343">
        <f t="shared" si="3"/>
        <v>354.0305454545454</v>
      </c>
      <c r="AI27" s="88"/>
      <c r="AJ27" s="83"/>
    </row>
    <row r="28" spans="1:36">
      <c r="A28" s="65">
        <f t="shared" si="4"/>
        <v>1923</v>
      </c>
      <c r="B28" s="84">
        <v>8340</v>
      </c>
      <c r="C28" s="77">
        <v>150</v>
      </c>
      <c r="D28" s="78">
        <f t="shared" si="5"/>
        <v>9.223140495867769</v>
      </c>
      <c r="E28" s="335">
        <v>28</v>
      </c>
      <c r="F28" s="341">
        <v>1934</v>
      </c>
      <c r="G28" s="337">
        <f t="shared" si="6"/>
        <v>112.6</v>
      </c>
      <c r="H28" s="337">
        <f t="shared" si="0"/>
        <v>151.9</v>
      </c>
      <c r="I28" s="337">
        <f t="shared" si="0"/>
        <v>342.4</v>
      </c>
      <c r="J28" s="337">
        <f t="shared" si="0"/>
        <v>451.9</v>
      </c>
      <c r="K28" s="337">
        <f t="shared" si="0"/>
        <v>561.20000000000005</v>
      </c>
      <c r="L28" s="337">
        <f t="shared" si="0"/>
        <v>960.1</v>
      </c>
      <c r="M28" s="337">
        <f t="shared" si="0"/>
        <v>862.1</v>
      </c>
      <c r="N28" s="337">
        <f t="shared" si="0"/>
        <v>533.5</v>
      </c>
      <c r="O28" s="337">
        <f t="shared" si="0"/>
        <v>319</v>
      </c>
      <c r="P28" s="337">
        <f t="shared" si="0"/>
        <v>101.8</v>
      </c>
      <c r="Q28" s="337">
        <f t="shared" si="0"/>
        <v>64.099999999999994</v>
      </c>
      <c r="R28" s="337">
        <f t="shared" si="0"/>
        <v>77.599999999999994</v>
      </c>
      <c r="S28" s="342">
        <f t="shared" si="1"/>
        <v>272.90578512396695</v>
      </c>
      <c r="T28" s="339"/>
      <c r="U28" s="341">
        <v>1934</v>
      </c>
      <c r="V28" s="337">
        <f t="shared" si="7"/>
        <v>6923.5041322314046</v>
      </c>
      <c r="W28" s="337">
        <f t="shared" si="2"/>
        <v>9038.6776859504134</v>
      </c>
      <c r="X28" s="337">
        <f t="shared" si="2"/>
        <v>21053.355371900823</v>
      </c>
      <c r="Y28" s="337">
        <f t="shared" si="2"/>
        <v>27786.247933884297</v>
      </c>
      <c r="Z28" s="337">
        <f t="shared" si="2"/>
        <v>31167.471074380166</v>
      </c>
      <c r="AA28" s="337">
        <f t="shared" si="2"/>
        <v>59034.247933884297</v>
      </c>
      <c r="AB28" s="337">
        <f t="shared" si="2"/>
        <v>51298.512396694212</v>
      </c>
      <c r="AC28" s="337">
        <f t="shared" si="2"/>
        <v>32803.636363636368</v>
      </c>
      <c r="AD28" s="337">
        <f t="shared" si="2"/>
        <v>18981.81818181818</v>
      </c>
      <c r="AE28" s="337">
        <f t="shared" si="2"/>
        <v>6259.4380165289258</v>
      </c>
      <c r="AF28" s="337">
        <f t="shared" si="2"/>
        <v>3941.355371900826</v>
      </c>
      <c r="AG28" s="337">
        <f t="shared" si="2"/>
        <v>4617.5206611570247</v>
      </c>
      <c r="AH28" s="343">
        <f t="shared" si="3"/>
        <v>272.90578512396695</v>
      </c>
      <c r="AI28" s="88"/>
      <c r="AJ28" s="83"/>
    </row>
    <row r="29" spans="1:36">
      <c r="A29" s="65">
        <f t="shared" si="4"/>
        <v>1923</v>
      </c>
      <c r="B29" s="84">
        <v>8370</v>
      </c>
      <c r="C29" s="77">
        <v>194.7</v>
      </c>
      <c r="D29" s="78">
        <f t="shared" si="5"/>
        <v>11.585454545454546</v>
      </c>
      <c r="E29" s="335">
        <v>28</v>
      </c>
      <c r="F29" s="341">
        <v>1935</v>
      </c>
      <c r="G29" s="337">
        <f t="shared" si="6"/>
        <v>116.3</v>
      </c>
      <c r="H29" s="337">
        <f t="shared" si="0"/>
        <v>268.39999999999998</v>
      </c>
      <c r="I29" s="337">
        <f t="shared" si="0"/>
        <v>235.7</v>
      </c>
      <c r="J29" s="337">
        <f t="shared" si="0"/>
        <v>345.4</v>
      </c>
      <c r="K29" s="337">
        <f t="shared" si="0"/>
        <v>516.29999999999995</v>
      </c>
      <c r="L29" s="337">
        <f t="shared" si="0"/>
        <v>576.1</v>
      </c>
      <c r="M29" s="337">
        <f t="shared" si="0"/>
        <v>3251</v>
      </c>
      <c r="N29" s="337">
        <f t="shared" si="0"/>
        <v>3399</v>
      </c>
      <c r="O29" s="337">
        <f t="shared" si="0"/>
        <v>2103</v>
      </c>
      <c r="P29" s="337">
        <f t="shared" si="0"/>
        <v>351.8</v>
      </c>
      <c r="Q29" s="337">
        <f t="shared" si="0"/>
        <v>158</v>
      </c>
      <c r="R29" s="337">
        <f t="shared" si="0"/>
        <v>138</v>
      </c>
      <c r="S29" s="342">
        <f t="shared" si="1"/>
        <v>690.08866115702483</v>
      </c>
      <c r="T29" s="339"/>
      <c r="U29" s="341">
        <v>1935</v>
      </c>
      <c r="V29" s="337">
        <f t="shared" si="7"/>
        <v>7151.0082644628101</v>
      </c>
      <c r="W29" s="337">
        <f t="shared" si="2"/>
        <v>15970.909090909088</v>
      </c>
      <c r="X29" s="337">
        <f t="shared" si="2"/>
        <v>14492.628099173555</v>
      </c>
      <c r="Y29" s="337">
        <f t="shared" si="2"/>
        <v>21237.81818181818</v>
      </c>
      <c r="Z29" s="337">
        <f t="shared" si="2"/>
        <v>28673.85123966942</v>
      </c>
      <c r="AA29" s="337">
        <f t="shared" si="2"/>
        <v>35423.008264462806</v>
      </c>
      <c r="AB29" s="337">
        <f t="shared" si="2"/>
        <v>193447.93388429753</v>
      </c>
      <c r="AC29" s="337">
        <f t="shared" si="2"/>
        <v>208996.36363636365</v>
      </c>
      <c r="AD29" s="337">
        <f t="shared" si="2"/>
        <v>125137.19008264462</v>
      </c>
      <c r="AE29" s="337">
        <f t="shared" si="2"/>
        <v>21631.338842975209</v>
      </c>
      <c r="AF29" s="337">
        <f t="shared" si="2"/>
        <v>9715.0413223140495</v>
      </c>
      <c r="AG29" s="337">
        <f t="shared" si="2"/>
        <v>8211.5702479338852</v>
      </c>
      <c r="AH29" s="343">
        <f t="shared" si="3"/>
        <v>690.08866115702483</v>
      </c>
      <c r="AI29" s="88"/>
      <c r="AJ29" s="83"/>
    </row>
    <row r="30" spans="1:36">
      <c r="A30" s="65">
        <f t="shared" si="4"/>
        <v>1923</v>
      </c>
      <c r="B30" s="84">
        <v>8401</v>
      </c>
      <c r="C30" s="77">
        <v>937.4</v>
      </c>
      <c r="D30" s="78">
        <f t="shared" si="5"/>
        <v>57.638479338842977</v>
      </c>
      <c r="E30" s="335">
        <v>29</v>
      </c>
      <c r="F30" s="341">
        <v>1936</v>
      </c>
      <c r="G30" s="337">
        <f t="shared" si="6"/>
        <v>154.1</v>
      </c>
      <c r="H30" s="337">
        <f t="shared" si="0"/>
        <v>192.9</v>
      </c>
      <c r="I30" s="337">
        <f t="shared" si="0"/>
        <v>167.8</v>
      </c>
      <c r="J30" s="337">
        <f t="shared" si="0"/>
        <v>996.9</v>
      </c>
      <c r="K30" s="337">
        <f t="shared" si="0"/>
        <v>2029</v>
      </c>
      <c r="L30" s="337">
        <f t="shared" si="0"/>
        <v>1623</v>
      </c>
      <c r="M30" s="337">
        <f t="shared" si="0"/>
        <v>3105</v>
      </c>
      <c r="N30" s="337">
        <f t="shared" si="0"/>
        <v>3545</v>
      </c>
      <c r="O30" s="337">
        <f t="shared" si="0"/>
        <v>2156</v>
      </c>
      <c r="P30" s="337">
        <f t="shared" si="0"/>
        <v>487.5</v>
      </c>
      <c r="Q30" s="337">
        <f t="shared" si="0"/>
        <v>168.9</v>
      </c>
      <c r="R30" s="337">
        <f t="shared" si="0"/>
        <v>167.2</v>
      </c>
      <c r="S30" s="342">
        <f t="shared" si="1"/>
        <v>890.40634710743802</v>
      </c>
      <c r="T30" s="339"/>
      <c r="U30" s="341">
        <v>1936</v>
      </c>
      <c r="V30" s="337">
        <f t="shared" si="7"/>
        <v>9475.2396694214876</v>
      </c>
      <c r="W30" s="337">
        <f t="shared" si="2"/>
        <v>11478.347107438018</v>
      </c>
      <c r="X30" s="337">
        <f t="shared" si="2"/>
        <v>10317.619834710746</v>
      </c>
      <c r="Y30" s="337">
        <f t="shared" si="2"/>
        <v>61296.991735537187</v>
      </c>
      <c r="Z30" s="337">
        <f t="shared" si="2"/>
        <v>116709.42148760331</v>
      </c>
      <c r="AA30" s="337">
        <f t="shared" si="2"/>
        <v>99794.380165289258</v>
      </c>
      <c r="AB30" s="337">
        <f t="shared" si="2"/>
        <v>184760.3305785124</v>
      </c>
      <c r="AC30" s="337">
        <f t="shared" si="2"/>
        <v>217973.55371900825</v>
      </c>
      <c r="AD30" s="337">
        <f t="shared" si="2"/>
        <v>128290.90909090909</v>
      </c>
      <c r="AE30" s="337">
        <f t="shared" si="2"/>
        <v>29975.206611570247</v>
      </c>
      <c r="AF30" s="337">
        <f t="shared" si="2"/>
        <v>10385.256198347108</v>
      </c>
      <c r="AG30" s="337">
        <f t="shared" si="2"/>
        <v>9949.0909090909099</v>
      </c>
      <c r="AH30" s="343">
        <f t="shared" si="3"/>
        <v>890.40634710743791</v>
      </c>
      <c r="AI30" s="88"/>
      <c r="AJ30" s="83"/>
    </row>
    <row r="31" spans="1:36">
      <c r="A31" s="65">
        <f t="shared" si="4"/>
        <v>1923</v>
      </c>
      <c r="B31" s="84">
        <v>8432</v>
      </c>
      <c r="C31" s="77">
        <v>667.8</v>
      </c>
      <c r="D31" s="78">
        <f t="shared" si="5"/>
        <v>41.061421487603297</v>
      </c>
      <c r="E31" s="335">
        <v>28</v>
      </c>
      <c r="F31" s="341">
        <v>1937</v>
      </c>
      <c r="G31" s="337">
        <f t="shared" si="6"/>
        <v>180.7</v>
      </c>
      <c r="H31" s="337">
        <f t="shared" si="0"/>
        <v>147.69999999999999</v>
      </c>
      <c r="I31" s="337">
        <f t="shared" si="0"/>
        <v>154.4</v>
      </c>
      <c r="J31" s="337">
        <f t="shared" si="0"/>
        <v>174.8</v>
      </c>
      <c r="K31" s="337">
        <f t="shared" si="0"/>
        <v>752.8</v>
      </c>
      <c r="L31" s="337">
        <f t="shared" si="0"/>
        <v>1028</v>
      </c>
      <c r="M31" s="337">
        <f t="shared" si="0"/>
        <v>2230</v>
      </c>
      <c r="N31" s="337">
        <f t="shared" si="0"/>
        <v>3822</v>
      </c>
      <c r="O31" s="337">
        <f t="shared" si="0"/>
        <v>1397</v>
      </c>
      <c r="P31" s="337">
        <f t="shared" si="0"/>
        <v>308.89999999999998</v>
      </c>
      <c r="Q31" s="337">
        <f t="shared" si="0"/>
        <v>150.9</v>
      </c>
      <c r="R31" s="337">
        <f t="shared" si="0"/>
        <v>117.6</v>
      </c>
      <c r="S31" s="342">
        <f t="shared" si="1"/>
        <v>631.25573553719005</v>
      </c>
      <c r="T31" s="339"/>
      <c r="U31" s="341">
        <v>1937</v>
      </c>
      <c r="V31" s="337">
        <f t="shared" si="7"/>
        <v>11110.809917355369</v>
      </c>
      <c r="W31" s="337">
        <f t="shared" si="2"/>
        <v>8788.7603305785124</v>
      </c>
      <c r="X31" s="337">
        <f t="shared" si="2"/>
        <v>9493.6859504132226</v>
      </c>
      <c r="Y31" s="337">
        <f t="shared" si="2"/>
        <v>10748.033057851242</v>
      </c>
      <c r="Z31" s="337">
        <f t="shared" si="2"/>
        <v>41808.396694214876</v>
      </c>
      <c r="AA31" s="337">
        <f t="shared" si="2"/>
        <v>63209.256198347102</v>
      </c>
      <c r="AB31" s="337">
        <f t="shared" si="2"/>
        <v>132694.21487603305</v>
      </c>
      <c r="AC31" s="337">
        <f t="shared" si="2"/>
        <v>235005.61983471076</v>
      </c>
      <c r="AD31" s="337">
        <f t="shared" si="2"/>
        <v>83127.272727272721</v>
      </c>
      <c r="AE31" s="337">
        <f t="shared" si="2"/>
        <v>18993.520661157021</v>
      </c>
      <c r="AF31" s="337">
        <f t="shared" si="2"/>
        <v>9278.4793388429753</v>
      </c>
      <c r="AG31" s="337">
        <f t="shared" si="2"/>
        <v>6997.6859504132235</v>
      </c>
      <c r="AH31" s="343">
        <f t="shared" si="3"/>
        <v>631.25573553719016</v>
      </c>
      <c r="AI31" s="88"/>
      <c r="AJ31" s="83"/>
    </row>
    <row r="32" spans="1:36">
      <c r="A32" s="65">
        <f t="shared" si="4"/>
        <v>1923</v>
      </c>
      <c r="B32" s="84">
        <v>8460</v>
      </c>
      <c r="C32" s="77">
        <v>625.9</v>
      </c>
      <c r="D32" s="78">
        <f t="shared" si="5"/>
        <v>34.76072727272728</v>
      </c>
      <c r="E32" s="335">
        <v>28</v>
      </c>
      <c r="F32" s="341">
        <v>1938</v>
      </c>
      <c r="G32" s="337">
        <f t="shared" si="6"/>
        <v>167.1</v>
      </c>
      <c r="H32" s="337">
        <f t="shared" si="6"/>
        <v>223.1</v>
      </c>
      <c r="I32" s="337">
        <f t="shared" si="6"/>
        <v>1759</v>
      </c>
      <c r="J32" s="337">
        <f t="shared" si="6"/>
        <v>475.6</v>
      </c>
      <c r="K32" s="337">
        <f t="shared" si="6"/>
        <v>972.1</v>
      </c>
      <c r="L32" s="337">
        <f t="shared" si="6"/>
        <v>2392</v>
      </c>
      <c r="M32" s="337">
        <f t="shared" si="6"/>
        <v>3305</v>
      </c>
      <c r="N32" s="337">
        <f t="shared" si="6"/>
        <v>5547</v>
      </c>
      <c r="O32" s="337">
        <f t="shared" si="6"/>
        <v>3626</v>
      </c>
      <c r="P32" s="337">
        <f t="shared" si="6"/>
        <v>734.4</v>
      </c>
      <c r="Q32" s="337">
        <f t="shared" si="6"/>
        <v>215.6</v>
      </c>
      <c r="R32" s="337">
        <f t="shared" si="6"/>
        <v>184.2</v>
      </c>
      <c r="S32" s="342">
        <f t="shared" si="1"/>
        <v>1184.884958677686</v>
      </c>
      <c r="T32" s="339"/>
      <c r="U32" s="341">
        <v>1938</v>
      </c>
      <c r="V32" s="337">
        <f t="shared" si="7"/>
        <v>10274.578512396694</v>
      </c>
      <c r="W32" s="337">
        <f t="shared" si="7"/>
        <v>13275.371900826447</v>
      </c>
      <c r="X32" s="337">
        <f t="shared" si="7"/>
        <v>108156.69421487603</v>
      </c>
      <c r="Y32" s="337">
        <f t="shared" si="7"/>
        <v>29243.504132231403</v>
      </c>
      <c r="Z32" s="337">
        <f t="shared" si="7"/>
        <v>53987.702479338841</v>
      </c>
      <c r="AA32" s="337">
        <f t="shared" si="7"/>
        <v>147078.34710743802</v>
      </c>
      <c r="AB32" s="337">
        <f t="shared" si="7"/>
        <v>196661.15702479339</v>
      </c>
      <c r="AC32" s="337">
        <f t="shared" si="7"/>
        <v>341071.73553719011</v>
      </c>
      <c r="AD32" s="337">
        <f t="shared" si="7"/>
        <v>215761.98347107437</v>
      </c>
      <c r="AE32" s="337">
        <f t="shared" si="7"/>
        <v>45156.495867768601</v>
      </c>
      <c r="AF32" s="337">
        <f t="shared" si="7"/>
        <v>13256.727272727274</v>
      </c>
      <c r="AG32" s="337">
        <f t="shared" si="7"/>
        <v>10960.661157024793</v>
      </c>
      <c r="AH32" s="343">
        <f t="shared" si="3"/>
        <v>1184.884958677686</v>
      </c>
      <c r="AI32" s="88"/>
      <c r="AJ32" s="83"/>
    </row>
    <row r="33" spans="1:36">
      <c r="A33" s="65">
        <f t="shared" si="4"/>
        <v>1923</v>
      </c>
      <c r="B33" s="84">
        <v>8491</v>
      </c>
      <c r="C33" s="77">
        <v>1032</v>
      </c>
      <c r="D33" s="78">
        <f t="shared" si="5"/>
        <v>63.455206611570247</v>
      </c>
      <c r="E33" s="335">
        <v>28</v>
      </c>
      <c r="F33" s="341">
        <v>1939</v>
      </c>
      <c r="G33" s="337">
        <f t="shared" si="6"/>
        <v>203.2</v>
      </c>
      <c r="H33" s="337">
        <f t="shared" si="6"/>
        <v>247.2</v>
      </c>
      <c r="I33" s="337">
        <f t="shared" si="6"/>
        <v>286</v>
      </c>
      <c r="J33" s="337">
        <f t="shared" si="6"/>
        <v>284.89999999999998</v>
      </c>
      <c r="K33" s="337">
        <f t="shared" si="6"/>
        <v>322.7</v>
      </c>
      <c r="L33" s="337">
        <f t="shared" si="6"/>
        <v>819.5</v>
      </c>
      <c r="M33" s="337">
        <f t="shared" si="6"/>
        <v>1654</v>
      </c>
      <c r="N33" s="337">
        <f t="shared" si="6"/>
        <v>918.8</v>
      </c>
      <c r="O33" s="337">
        <f t="shared" si="6"/>
        <v>340.9</v>
      </c>
      <c r="P33" s="337">
        <f t="shared" si="6"/>
        <v>123.2</v>
      </c>
      <c r="Q33" s="337">
        <f t="shared" si="6"/>
        <v>95.3</v>
      </c>
      <c r="R33" s="337">
        <f t="shared" si="6"/>
        <v>73.400000000000006</v>
      </c>
      <c r="S33" s="342">
        <f t="shared" si="1"/>
        <v>323.62016528925619</v>
      </c>
      <c r="T33" s="339"/>
      <c r="U33" s="341">
        <v>1939</v>
      </c>
      <c r="V33" s="337">
        <f t="shared" si="7"/>
        <v>12494.280991735537</v>
      </c>
      <c r="W33" s="337">
        <f t="shared" si="7"/>
        <v>14709.421487603306</v>
      </c>
      <c r="X33" s="337">
        <f t="shared" si="7"/>
        <v>17585.454545454544</v>
      </c>
      <c r="Y33" s="337">
        <f t="shared" si="7"/>
        <v>17517.81818181818</v>
      </c>
      <c r="Z33" s="337">
        <f t="shared" si="7"/>
        <v>17921.851239669424</v>
      </c>
      <c r="AA33" s="337">
        <f t="shared" si="7"/>
        <v>50389.090909090912</v>
      </c>
      <c r="AB33" s="337">
        <f t="shared" si="7"/>
        <v>98419.834710743802</v>
      </c>
      <c r="AC33" s="337">
        <f t="shared" si="7"/>
        <v>56494.809917355371</v>
      </c>
      <c r="AD33" s="337">
        <f t="shared" si="7"/>
        <v>20284.958677685951</v>
      </c>
      <c r="AE33" s="337">
        <f t="shared" si="7"/>
        <v>7575.272727272727</v>
      </c>
      <c r="AF33" s="337">
        <f t="shared" si="7"/>
        <v>5859.7685950413224</v>
      </c>
      <c r="AG33" s="337">
        <f t="shared" si="7"/>
        <v>4367.6033057851246</v>
      </c>
      <c r="AH33" s="343">
        <f t="shared" si="3"/>
        <v>323.62016528925614</v>
      </c>
      <c r="AI33" s="88"/>
      <c r="AJ33" s="83"/>
    </row>
    <row r="34" spans="1:36">
      <c r="A34" s="65">
        <f t="shared" si="4"/>
        <v>1923</v>
      </c>
      <c r="B34" s="84">
        <v>8521</v>
      </c>
      <c r="C34" s="77">
        <v>2495</v>
      </c>
      <c r="D34" s="78">
        <f t="shared" si="5"/>
        <v>148.46280991735537</v>
      </c>
      <c r="E34" s="335">
        <v>29</v>
      </c>
      <c r="F34" s="341">
        <v>1940</v>
      </c>
      <c r="G34" s="337">
        <f t="shared" si="6"/>
        <v>191.5</v>
      </c>
      <c r="H34" s="337">
        <f t="shared" si="6"/>
        <v>162.19999999999999</v>
      </c>
      <c r="I34" s="337">
        <f t="shared" si="6"/>
        <v>210.9</v>
      </c>
      <c r="J34" s="337">
        <f t="shared" si="6"/>
        <v>1516</v>
      </c>
      <c r="K34" s="337">
        <f t="shared" si="6"/>
        <v>1945</v>
      </c>
      <c r="L34" s="337">
        <f t="shared" si="6"/>
        <v>2975</v>
      </c>
      <c r="M34" s="337">
        <f t="shared" si="6"/>
        <v>2935</v>
      </c>
      <c r="N34" s="337">
        <f t="shared" si="6"/>
        <v>3157</v>
      </c>
      <c r="O34" s="337">
        <f t="shared" si="6"/>
        <v>1212</v>
      </c>
      <c r="P34" s="337">
        <f t="shared" si="6"/>
        <v>250.2</v>
      </c>
      <c r="Q34" s="337">
        <f t="shared" si="6"/>
        <v>149.1</v>
      </c>
      <c r="R34" s="337">
        <f t="shared" si="6"/>
        <v>160</v>
      </c>
      <c r="S34" s="342">
        <f t="shared" si="1"/>
        <v>897.36535537190082</v>
      </c>
      <c r="T34" s="339"/>
      <c r="U34" s="341">
        <v>1940</v>
      </c>
      <c r="V34" s="337">
        <f t="shared" si="7"/>
        <v>11774.87603305785</v>
      </c>
      <c r="W34" s="337">
        <f t="shared" si="7"/>
        <v>9651.5702479338852</v>
      </c>
      <c r="X34" s="337">
        <f t="shared" si="7"/>
        <v>12967.735537190081</v>
      </c>
      <c r="Y34" s="337">
        <f t="shared" si="7"/>
        <v>93215.206611570247</v>
      </c>
      <c r="Z34" s="337">
        <f t="shared" si="7"/>
        <v>111877.68595041323</v>
      </c>
      <c r="AA34" s="337">
        <f t="shared" si="7"/>
        <v>182925.61983471076</v>
      </c>
      <c r="AB34" s="337">
        <f t="shared" si="7"/>
        <v>174644.62809917357</v>
      </c>
      <c r="AC34" s="337">
        <f t="shared" si="7"/>
        <v>194116.36363636365</v>
      </c>
      <c r="AD34" s="337">
        <f t="shared" si="7"/>
        <v>72119.008264462813</v>
      </c>
      <c r="AE34" s="337">
        <f t="shared" si="7"/>
        <v>15384.198347107438</v>
      </c>
      <c r="AF34" s="337">
        <f t="shared" si="7"/>
        <v>9167.8016528925618</v>
      </c>
      <c r="AG34" s="337">
        <f t="shared" si="7"/>
        <v>9520.6611570247933</v>
      </c>
      <c r="AH34" s="343">
        <f t="shared" si="3"/>
        <v>897.36535537190082</v>
      </c>
      <c r="AI34" s="88"/>
      <c r="AJ34" s="83"/>
    </row>
    <row r="35" spans="1:36">
      <c r="A35" s="65">
        <f t="shared" si="4"/>
        <v>1923</v>
      </c>
      <c r="B35" s="84">
        <v>8552</v>
      </c>
      <c r="C35" s="77">
        <v>3381</v>
      </c>
      <c r="D35" s="78">
        <f t="shared" si="5"/>
        <v>207.88958677685952</v>
      </c>
      <c r="E35" s="335">
        <v>28</v>
      </c>
      <c r="F35" s="341">
        <v>1941</v>
      </c>
      <c r="G35" s="337">
        <f t="shared" si="6"/>
        <v>156.4</v>
      </c>
      <c r="H35" s="337">
        <f t="shared" si="6"/>
        <v>177.2</v>
      </c>
      <c r="I35" s="337">
        <f t="shared" si="6"/>
        <v>578.29999999999995</v>
      </c>
      <c r="J35" s="337">
        <f t="shared" si="6"/>
        <v>675</v>
      </c>
      <c r="K35" s="337">
        <f t="shared" si="6"/>
        <v>1306</v>
      </c>
      <c r="L35" s="337">
        <f t="shared" si="6"/>
        <v>1456</v>
      </c>
      <c r="M35" s="337">
        <f t="shared" si="6"/>
        <v>1687</v>
      </c>
      <c r="N35" s="337">
        <f t="shared" si="6"/>
        <v>3767</v>
      </c>
      <c r="O35" s="337">
        <f t="shared" si="6"/>
        <v>1825</v>
      </c>
      <c r="P35" s="337">
        <f t="shared" si="6"/>
        <v>499.4</v>
      </c>
      <c r="Q35" s="337">
        <f t="shared" si="6"/>
        <v>186.8</v>
      </c>
      <c r="R35" s="337">
        <f t="shared" si="6"/>
        <v>174.1</v>
      </c>
      <c r="S35" s="342">
        <f t="shared" si="1"/>
        <v>752.43550413223159</v>
      </c>
      <c r="T35" s="339"/>
      <c r="U35" s="341">
        <v>1941</v>
      </c>
      <c r="V35" s="337">
        <f t="shared" si="7"/>
        <v>9616.6611570247933</v>
      </c>
      <c r="W35" s="337">
        <f t="shared" si="7"/>
        <v>10544.132231404959</v>
      </c>
      <c r="X35" s="337">
        <f t="shared" si="7"/>
        <v>35558.280991735526</v>
      </c>
      <c r="Y35" s="337">
        <f t="shared" si="7"/>
        <v>41504.132231404961</v>
      </c>
      <c r="Z35" s="337">
        <f t="shared" si="7"/>
        <v>72531.57024793388</v>
      </c>
      <c r="AA35" s="337">
        <f t="shared" si="7"/>
        <v>89525.950413223138</v>
      </c>
      <c r="AB35" s="337">
        <f t="shared" si="7"/>
        <v>100383.47107438017</v>
      </c>
      <c r="AC35" s="337">
        <f t="shared" si="7"/>
        <v>231623.80165289255</v>
      </c>
      <c r="AD35" s="337">
        <f t="shared" si="7"/>
        <v>108595.04132231405</v>
      </c>
      <c r="AE35" s="337">
        <f t="shared" si="7"/>
        <v>30706.909090909088</v>
      </c>
      <c r="AF35" s="337">
        <f t="shared" si="7"/>
        <v>11485.884297520663</v>
      </c>
      <c r="AG35" s="337">
        <f t="shared" si="7"/>
        <v>10359.669421487604</v>
      </c>
      <c r="AH35" s="343">
        <f t="shared" si="3"/>
        <v>752.43550413223136</v>
      </c>
      <c r="AI35" s="88"/>
      <c r="AJ35" s="83"/>
    </row>
    <row r="36" spans="1:36">
      <c r="A36" s="65">
        <f t="shared" si="4"/>
        <v>1923</v>
      </c>
      <c r="B36" s="84">
        <v>8582</v>
      </c>
      <c r="C36" s="77">
        <v>1752</v>
      </c>
      <c r="D36" s="78">
        <f t="shared" si="5"/>
        <v>104.25123966942149</v>
      </c>
      <c r="E36" s="335">
        <v>28</v>
      </c>
      <c r="F36" s="341">
        <v>1942</v>
      </c>
      <c r="G36" s="337">
        <f t="shared" si="6"/>
        <v>184.6</v>
      </c>
      <c r="H36" s="337">
        <f t="shared" si="6"/>
        <v>302.60000000000002</v>
      </c>
      <c r="I36" s="337">
        <f t="shared" si="6"/>
        <v>905.1</v>
      </c>
      <c r="J36" s="337">
        <f t="shared" si="6"/>
        <v>1667</v>
      </c>
      <c r="K36" s="337">
        <f t="shared" si="6"/>
        <v>1749</v>
      </c>
      <c r="L36" s="337">
        <f t="shared" si="6"/>
        <v>1154</v>
      </c>
      <c r="M36" s="337">
        <f t="shared" si="6"/>
        <v>2560</v>
      </c>
      <c r="N36" s="337">
        <f t="shared" si="6"/>
        <v>3424</v>
      </c>
      <c r="O36" s="337">
        <f t="shared" si="6"/>
        <v>3531</v>
      </c>
      <c r="P36" s="337">
        <f t="shared" si="6"/>
        <v>860.7</v>
      </c>
      <c r="Q36" s="337">
        <f t="shared" si="6"/>
        <v>218</v>
      </c>
      <c r="R36" s="337">
        <f t="shared" si="6"/>
        <v>181</v>
      </c>
      <c r="S36" s="342">
        <f t="shared" si="1"/>
        <v>1005.6702148760332</v>
      </c>
      <c r="T36" s="339"/>
      <c r="U36" s="341">
        <v>1942</v>
      </c>
      <c r="V36" s="337">
        <f t="shared" si="7"/>
        <v>11350.611570247933</v>
      </c>
      <c r="W36" s="337">
        <f t="shared" si="7"/>
        <v>18005.950413223141</v>
      </c>
      <c r="X36" s="337">
        <f t="shared" si="7"/>
        <v>55652.429752066113</v>
      </c>
      <c r="Y36" s="337">
        <f t="shared" si="7"/>
        <v>102499.8347107438</v>
      </c>
      <c r="Z36" s="337">
        <f t="shared" si="7"/>
        <v>97134.545454545456</v>
      </c>
      <c r="AA36" s="337">
        <f t="shared" si="7"/>
        <v>70956.694214876043</v>
      </c>
      <c r="AB36" s="337">
        <f t="shared" si="7"/>
        <v>152330.57851239669</v>
      </c>
      <c r="AC36" s="337">
        <f t="shared" si="7"/>
        <v>210533.55371900825</v>
      </c>
      <c r="AD36" s="337">
        <f t="shared" si="7"/>
        <v>210109.09090909088</v>
      </c>
      <c r="AE36" s="337">
        <f t="shared" si="7"/>
        <v>52922.380165289258</v>
      </c>
      <c r="AF36" s="337">
        <f t="shared" si="7"/>
        <v>13404.297520661157</v>
      </c>
      <c r="AG36" s="337">
        <f t="shared" si="7"/>
        <v>10770.247933884297</v>
      </c>
      <c r="AH36" s="343">
        <f t="shared" si="3"/>
        <v>1005.670214876033</v>
      </c>
      <c r="AI36" s="88"/>
      <c r="AJ36" s="83"/>
    </row>
    <row r="37" spans="1:36">
      <c r="A37" s="65">
        <f t="shared" si="4"/>
        <v>1923</v>
      </c>
      <c r="B37" s="84">
        <v>8613</v>
      </c>
      <c r="C37" s="77">
        <v>603.9</v>
      </c>
      <c r="D37" s="78">
        <f t="shared" si="5"/>
        <v>37.132363636363635</v>
      </c>
      <c r="E37" s="335">
        <v>28</v>
      </c>
      <c r="F37" s="341">
        <v>1943</v>
      </c>
      <c r="G37" s="337">
        <f t="shared" si="6"/>
        <v>142.80000000000001</v>
      </c>
      <c r="H37" s="337">
        <f t="shared" si="6"/>
        <v>612.29999999999995</v>
      </c>
      <c r="I37" s="337">
        <f t="shared" si="6"/>
        <v>1012</v>
      </c>
      <c r="J37" s="337">
        <f t="shared" si="6"/>
        <v>2166</v>
      </c>
      <c r="K37" s="337">
        <f t="shared" si="6"/>
        <v>1609</v>
      </c>
      <c r="L37" s="337">
        <f t="shared" si="6"/>
        <v>3490</v>
      </c>
      <c r="M37" s="337">
        <f t="shared" si="6"/>
        <v>3077</v>
      </c>
      <c r="N37" s="337">
        <f t="shared" si="6"/>
        <v>2802</v>
      </c>
      <c r="O37" s="337">
        <f t="shared" si="6"/>
        <v>1690</v>
      </c>
      <c r="P37" s="337">
        <f t="shared" si="6"/>
        <v>489.3</v>
      </c>
      <c r="Q37" s="337">
        <f t="shared" si="6"/>
        <v>178.9</v>
      </c>
      <c r="R37" s="337">
        <f t="shared" si="6"/>
        <v>113</v>
      </c>
      <c r="S37" s="342">
        <f t="shared" si="1"/>
        <v>1048.3279338842974</v>
      </c>
      <c r="T37" s="339"/>
      <c r="U37" s="341">
        <v>1943</v>
      </c>
      <c r="V37" s="337">
        <f t="shared" si="7"/>
        <v>8780.4297520661185</v>
      </c>
      <c r="W37" s="337">
        <f t="shared" si="7"/>
        <v>36434.380165289258</v>
      </c>
      <c r="X37" s="337">
        <f t="shared" si="7"/>
        <v>62225.454545454544</v>
      </c>
      <c r="Y37" s="337">
        <f t="shared" si="7"/>
        <v>133182.1487603306</v>
      </c>
      <c r="Z37" s="337">
        <f t="shared" si="7"/>
        <v>89359.338842975209</v>
      </c>
      <c r="AA37" s="337">
        <f t="shared" si="7"/>
        <v>214591.73553719008</v>
      </c>
      <c r="AB37" s="337">
        <f t="shared" si="7"/>
        <v>183094.21487603305</v>
      </c>
      <c r="AC37" s="337">
        <f t="shared" si="7"/>
        <v>172288.26446280989</v>
      </c>
      <c r="AD37" s="337">
        <f t="shared" si="7"/>
        <v>100561.98347107439</v>
      </c>
      <c r="AE37" s="337">
        <f t="shared" si="7"/>
        <v>30085.884297520661</v>
      </c>
      <c r="AF37" s="337">
        <f t="shared" si="7"/>
        <v>11000.132231404958</v>
      </c>
      <c r="AG37" s="337">
        <f t="shared" si="7"/>
        <v>6723.9669421487606</v>
      </c>
      <c r="AH37" s="343">
        <f t="shared" si="3"/>
        <v>1048.3279338842974</v>
      </c>
      <c r="AI37" s="88"/>
      <c r="AJ37" s="83"/>
    </row>
    <row r="38" spans="1:36">
      <c r="A38" s="65">
        <f t="shared" si="4"/>
        <v>1923</v>
      </c>
      <c r="B38" s="84">
        <v>8644</v>
      </c>
      <c r="C38" s="77">
        <v>128.9</v>
      </c>
      <c r="D38" s="78">
        <f t="shared" si="5"/>
        <v>7.9257520661157024</v>
      </c>
      <c r="E38" s="335">
        <v>29</v>
      </c>
      <c r="F38" s="341">
        <v>1944</v>
      </c>
      <c r="G38" s="337">
        <f t="shared" si="6"/>
        <v>146.30000000000001</v>
      </c>
      <c r="H38" s="337">
        <f t="shared" si="6"/>
        <v>177.8</v>
      </c>
      <c r="I38" s="337">
        <f t="shared" si="6"/>
        <v>206.5</v>
      </c>
      <c r="J38" s="337">
        <f t="shared" si="6"/>
        <v>263.39999999999998</v>
      </c>
      <c r="K38" s="337">
        <f t="shared" si="6"/>
        <v>332</v>
      </c>
      <c r="L38" s="337">
        <f t="shared" si="6"/>
        <v>598.9</v>
      </c>
      <c r="M38" s="337">
        <f t="shared" si="6"/>
        <v>1012</v>
      </c>
      <c r="N38" s="337">
        <f t="shared" si="6"/>
        <v>2559</v>
      </c>
      <c r="O38" s="337">
        <f t="shared" si="6"/>
        <v>1192</v>
      </c>
      <c r="P38" s="337">
        <f t="shared" si="6"/>
        <v>307.7</v>
      </c>
      <c r="Q38" s="337">
        <f t="shared" si="6"/>
        <v>137.4</v>
      </c>
      <c r="R38" s="337">
        <f t="shared" si="6"/>
        <v>138.4</v>
      </c>
      <c r="S38" s="342">
        <f t="shared" si="1"/>
        <v>428.48766942148762</v>
      </c>
      <c r="T38" s="339"/>
      <c r="U38" s="341">
        <v>1944</v>
      </c>
      <c r="V38" s="337">
        <f t="shared" si="7"/>
        <v>8995.636363636364</v>
      </c>
      <c r="W38" s="337">
        <f t="shared" si="7"/>
        <v>10579.834710743802</v>
      </c>
      <c r="X38" s="337">
        <f t="shared" si="7"/>
        <v>12697.190082644627</v>
      </c>
      <c r="Y38" s="337">
        <f t="shared" si="7"/>
        <v>16195.8347107438</v>
      </c>
      <c r="Z38" s="337">
        <f t="shared" si="7"/>
        <v>19096.859504132233</v>
      </c>
      <c r="AA38" s="337">
        <f t="shared" si="7"/>
        <v>36824.925619834707</v>
      </c>
      <c r="AB38" s="337">
        <f t="shared" si="7"/>
        <v>60218.181818181816</v>
      </c>
      <c r="AC38" s="337">
        <f t="shared" si="7"/>
        <v>157346.77685950414</v>
      </c>
      <c r="AD38" s="337">
        <f t="shared" si="7"/>
        <v>70928.925619834714</v>
      </c>
      <c r="AE38" s="337">
        <f t="shared" si="7"/>
        <v>18919.735537190081</v>
      </c>
      <c r="AF38" s="337">
        <f t="shared" si="7"/>
        <v>8448.3966942148763</v>
      </c>
      <c r="AG38" s="337">
        <f t="shared" si="7"/>
        <v>8235.371900826447</v>
      </c>
      <c r="AH38" s="343">
        <f t="shared" si="3"/>
        <v>428.48766942148774</v>
      </c>
      <c r="AI38" s="88"/>
      <c r="AJ38" s="83"/>
    </row>
    <row r="39" spans="1:36">
      <c r="A39" s="65">
        <f t="shared" si="4"/>
        <v>1923</v>
      </c>
      <c r="B39" s="84">
        <v>8674</v>
      </c>
      <c r="C39" s="77">
        <v>158.80000000000001</v>
      </c>
      <c r="D39" s="78">
        <f t="shared" si="5"/>
        <v>9.4492561983471077</v>
      </c>
      <c r="E39" s="335">
        <v>28</v>
      </c>
      <c r="F39" s="341">
        <v>1945</v>
      </c>
      <c r="G39" s="337">
        <f t="shared" si="6"/>
        <v>173.9</v>
      </c>
      <c r="H39" s="337">
        <f t="shared" si="6"/>
        <v>515.1</v>
      </c>
      <c r="I39" s="337">
        <f t="shared" si="6"/>
        <v>504.7</v>
      </c>
      <c r="J39" s="337">
        <f t="shared" si="6"/>
        <v>423.6</v>
      </c>
      <c r="K39" s="337">
        <f t="shared" si="6"/>
        <v>2140</v>
      </c>
      <c r="L39" s="337">
        <f t="shared" si="6"/>
        <v>930.1</v>
      </c>
      <c r="M39" s="337">
        <f t="shared" si="6"/>
        <v>2110</v>
      </c>
      <c r="N39" s="337">
        <f t="shared" si="6"/>
        <v>3217</v>
      </c>
      <c r="O39" s="337">
        <f t="shared" si="6"/>
        <v>2082</v>
      </c>
      <c r="P39" s="337">
        <f t="shared" si="6"/>
        <v>467.9</v>
      </c>
      <c r="Q39" s="337">
        <f t="shared" si="6"/>
        <v>156.9</v>
      </c>
      <c r="R39" s="337">
        <f t="shared" si="6"/>
        <v>154</v>
      </c>
      <c r="S39" s="342">
        <f t="shared" si="1"/>
        <v>769.28945454545453</v>
      </c>
      <c r="T39" s="339"/>
      <c r="U39" s="341">
        <v>1945</v>
      </c>
      <c r="V39" s="337">
        <f t="shared" si="7"/>
        <v>10692.694214876034</v>
      </c>
      <c r="W39" s="337">
        <f t="shared" si="7"/>
        <v>30650.578512396696</v>
      </c>
      <c r="X39" s="337">
        <f t="shared" si="7"/>
        <v>31032.793388429753</v>
      </c>
      <c r="Y39" s="337">
        <f t="shared" si="7"/>
        <v>26046.148760330576</v>
      </c>
      <c r="Z39" s="337">
        <f t="shared" si="7"/>
        <v>118849.58677685951</v>
      </c>
      <c r="AA39" s="337">
        <f t="shared" si="7"/>
        <v>57189.619834710749</v>
      </c>
      <c r="AB39" s="337">
        <f t="shared" si="7"/>
        <v>125553.71900826447</v>
      </c>
      <c r="AC39" s="337">
        <f t="shared" si="7"/>
        <v>197805.61983471073</v>
      </c>
      <c r="AD39" s="337">
        <f t="shared" si="7"/>
        <v>123887.60330578512</v>
      </c>
      <c r="AE39" s="337">
        <f t="shared" si="7"/>
        <v>28770.049586776859</v>
      </c>
      <c r="AF39" s="337">
        <f t="shared" si="7"/>
        <v>9647.4049586776873</v>
      </c>
      <c r="AG39" s="337">
        <f t="shared" si="7"/>
        <v>9163.636363636364</v>
      </c>
      <c r="AH39" s="343">
        <f t="shared" si="3"/>
        <v>769.28945454545453</v>
      </c>
      <c r="AI39" s="88"/>
      <c r="AJ39" s="83"/>
    </row>
    <row r="40" spans="1:36">
      <c r="A40" s="65">
        <f t="shared" si="4"/>
        <v>1924</v>
      </c>
      <c r="B40" s="84">
        <v>8705</v>
      </c>
      <c r="C40" s="77">
        <v>176.2</v>
      </c>
      <c r="D40" s="78">
        <f t="shared" si="5"/>
        <v>10.834115702479338</v>
      </c>
      <c r="E40" s="335">
        <v>28</v>
      </c>
      <c r="F40" s="341">
        <v>1946</v>
      </c>
      <c r="G40" s="337">
        <f t="shared" si="6"/>
        <v>244.9</v>
      </c>
      <c r="H40" s="337">
        <f t="shared" si="6"/>
        <v>542.29999999999995</v>
      </c>
      <c r="I40" s="337">
        <f t="shared" si="6"/>
        <v>1693</v>
      </c>
      <c r="J40" s="337">
        <f t="shared" si="6"/>
        <v>1177</v>
      </c>
      <c r="K40" s="337">
        <f t="shared" si="6"/>
        <v>740.6</v>
      </c>
      <c r="L40" s="337">
        <f t="shared" si="6"/>
        <v>1451</v>
      </c>
      <c r="M40" s="337">
        <f t="shared" si="6"/>
        <v>2711</v>
      </c>
      <c r="N40" s="337">
        <f t="shared" si="6"/>
        <v>3349</v>
      </c>
      <c r="O40" s="337">
        <f t="shared" si="6"/>
        <v>1393</v>
      </c>
      <c r="P40" s="337">
        <f t="shared" si="6"/>
        <v>303.5</v>
      </c>
      <c r="Q40" s="337">
        <f t="shared" si="6"/>
        <v>163.9</v>
      </c>
      <c r="R40" s="337">
        <f t="shared" si="6"/>
        <v>176.5</v>
      </c>
      <c r="S40" s="342">
        <f t="shared" si="1"/>
        <v>843.51490909090887</v>
      </c>
      <c r="T40" s="339"/>
      <c r="U40" s="341">
        <v>1946</v>
      </c>
      <c r="V40" s="337">
        <f t="shared" si="7"/>
        <v>15058.314049586777</v>
      </c>
      <c r="W40" s="337">
        <f t="shared" si="7"/>
        <v>32269.090909090904</v>
      </c>
      <c r="X40" s="337">
        <f t="shared" si="7"/>
        <v>104098.51239669422</v>
      </c>
      <c r="Y40" s="337">
        <f t="shared" si="7"/>
        <v>72370.909090909088</v>
      </c>
      <c r="Z40" s="337">
        <f t="shared" si="7"/>
        <v>41130.842975206608</v>
      </c>
      <c r="AA40" s="337">
        <f t="shared" si="7"/>
        <v>89218.512396694205</v>
      </c>
      <c r="AB40" s="337">
        <f t="shared" si="7"/>
        <v>161315.70247933886</v>
      </c>
      <c r="AC40" s="337">
        <f t="shared" si="7"/>
        <v>205921.98347107437</v>
      </c>
      <c r="AD40" s="337">
        <f t="shared" si="7"/>
        <v>82889.25619834711</v>
      </c>
      <c r="AE40" s="337">
        <f t="shared" si="7"/>
        <v>18661.487603305788</v>
      </c>
      <c r="AF40" s="337">
        <f t="shared" si="7"/>
        <v>10077.818181818182</v>
      </c>
      <c r="AG40" s="337">
        <f t="shared" si="7"/>
        <v>10502.479338842975</v>
      </c>
      <c r="AH40" s="343">
        <f t="shared" si="3"/>
        <v>843.51490909090921</v>
      </c>
      <c r="AI40" s="88"/>
      <c r="AJ40" s="83"/>
    </row>
    <row r="41" spans="1:36">
      <c r="A41" s="65">
        <f t="shared" si="4"/>
        <v>1924</v>
      </c>
      <c r="B41" s="84">
        <v>8735</v>
      </c>
      <c r="C41" s="77">
        <v>131.4</v>
      </c>
      <c r="D41" s="78">
        <f t="shared" si="5"/>
        <v>7.8188429752066115</v>
      </c>
      <c r="E41" s="335">
        <v>28</v>
      </c>
      <c r="F41" s="341">
        <v>1947</v>
      </c>
      <c r="G41" s="337">
        <f t="shared" si="6"/>
        <v>223.3</v>
      </c>
      <c r="H41" s="337">
        <f t="shared" si="6"/>
        <v>386.6</v>
      </c>
      <c r="I41" s="337">
        <f t="shared" si="6"/>
        <v>394.8</v>
      </c>
      <c r="J41" s="337">
        <f t="shared" si="6"/>
        <v>271.7</v>
      </c>
      <c r="K41" s="337">
        <f t="shared" si="6"/>
        <v>643.70000000000005</v>
      </c>
      <c r="L41" s="337">
        <f t="shared" si="6"/>
        <v>1132</v>
      </c>
      <c r="M41" s="337">
        <f t="shared" si="6"/>
        <v>1444</v>
      </c>
      <c r="N41" s="337">
        <f t="shared" si="6"/>
        <v>1627</v>
      </c>
      <c r="O41" s="337">
        <f t="shared" si="6"/>
        <v>532.4</v>
      </c>
      <c r="P41" s="337">
        <f t="shared" si="6"/>
        <v>154.5</v>
      </c>
      <c r="Q41" s="337">
        <f t="shared" si="6"/>
        <v>128.30000000000001</v>
      </c>
      <c r="R41" s="337">
        <f t="shared" si="6"/>
        <v>126.7</v>
      </c>
      <c r="S41" s="342">
        <f t="shared" si="1"/>
        <v>425.64138842975206</v>
      </c>
      <c r="T41" s="339"/>
      <c r="U41" s="341">
        <v>1947</v>
      </c>
      <c r="V41" s="337">
        <f t="shared" si="7"/>
        <v>13730.181818181818</v>
      </c>
      <c r="W41" s="337">
        <f t="shared" si="7"/>
        <v>23004.297520661159</v>
      </c>
      <c r="X41" s="337">
        <f t="shared" si="7"/>
        <v>24275.305785123965</v>
      </c>
      <c r="Y41" s="337">
        <f t="shared" si="7"/>
        <v>16706.18181818182</v>
      </c>
      <c r="Z41" s="337">
        <f t="shared" si="7"/>
        <v>35749.289256198346</v>
      </c>
      <c r="AA41" s="337">
        <f t="shared" si="7"/>
        <v>69603.966942148763</v>
      </c>
      <c r="AB41" s="337">
        <f t="shared" si="7"/>
        <v>85923.966942148763</v>
      </c>
      <c r="AC41" s="337">
        <f t="shared" si="7"/>
        <v>100040.3305785124</v>
      </c>
      <c r="AD41" s="337">
        <f t="shared" si="7"/>
        <v>31680</v>
      </c>
      <c r="AE41" s="337">
        <f t="shared" si="7"/>
        <v>9499.8347107438021</v>
      </c>
      <c r="AF41" s="337">
        <f t="shared" si="7"/>
        <v>7888.8595041322333</v>
      </c>
      <c r="AG41" s="337">
        <f t="shared" si="7"/>
        <v>7539.1735537190079</v>
      </c>
      <c r="AH41" s="343">
        <f t="shared" si="3"/>
        <v>425.64138842975211</v>
      </c>
      <c r="AI41" s="88"/>
      <c r="AJ41" s="83"/>
    </row>
    <row r="42" spans="1:36">
      <c r="A42" s="65">
        <f t="shared" si="4"/>
        <v>1924</v>
      </c>
      <c r="B42" s="84">
        <v>8766</v>
      </c>
      <c r="C42" s="77">
        <v>133.80000000000001</v>
      </c>
      <c r="D42" s="78">
        <f t="shared" si="5"/>
        <v>8.2270413223140508</v>
      </c>
      <c r="E42" s="335">
        <v>29</v>
      </c>
      <c r="F42" s="341">
        <v>1948</v>
      </c>
      <c r="G42" s="337">
        <f t="shared" si="6"/>
        <v>288.10000000000002</v>
      </c>
      <c r="H42" s="337">
        <f t="shared" si="6"/>
        <v>232.5</v>
      </c>
      <c r="I42" s="337">
        <f t="shared" si="6"/>
        <v>169.1</v>
      </c>
      <c r="J42" s="337">
        <f t="shared" si="6"/>
        <v>537.6</v>
      </c>
      <c r="K42" s="337">
        <f t="shared" si="6"/>
        <v>306.3</v>
      </c>
      <c r="L42" s="337">
        <f t="shared" si="6"/>
        <v>436.9</v>
      </c>
      <c r="M42" s="337">
        <f t="shared" si="6"/>
        <v>2064</v>
      </c>
      <c r="N42" s="337">
        <f t="shared" si="6"/>
        <v>3289</v>
      </c>
      <c r="O42" s="337">
        <f t="shared" si="6"/>
        <v>2942</v>
      </c>
      <c r="P42" s="337">
        <f t="shared" si="6"/>
        <v>548.4</v>
      </c>
      <c r="Q42" s="337">
        <f t="shared" si="6"/>
        <v>180.8</v>
      </c>
      <c r="R42" s="337">
        <f t="shared" si="6"/>
        <v>155</v>
      </c>
      <c r="S42" s="342">
        <f t="shared" si="1"/>
        <v>673.65540495867765</v>
      </c>
      <c r="T42" s="339"/>
      <c r="U42" s="341">
        <v>1948</v>
      </c>
      <c r="V42" s="337">
        <f t="shared" si="7"/>
        <v>17714.578512396696</v>
      </c>
      <c r="W42" s="337">
        <f t="shared" si="7"/>
        <v>13834.710743801652</v>
      </c>
      <c r="X42" s="337">
        <f t="shared" si="7"/>
        <v>10397.553719008265</v>
      </c>
      <c r="Y42" s="337">
        <f t="shared" si="7"/>
        <v>33055.735537190078</v>
      </c>
      <c r="Z42" s="337">
        <f t="shared" si="7"/>
        <v>17618.5785123967</v>
      </c>
      <c r="AA42" s="337">
        <f t="shared" si="7"/>
        <v>26863.933884297519</v>
      </c>
      <c r="AB42" s="337">
        <f t="shared" si="7"/>
        <v>122816.52892561983</v>
      </c>
      <c r="AC42" s="337">
        <f t="shared" si="7"/>
        <v>202232.72727272726</v>
      </c>
      <c r="AD42" s="337">
        <f t="shared" si="7"/>
        <v>175061.15702479341</v>
      </c>
      <c r="AE42" s="337">
        <f t="shared" si="7"/>
        <v>33719.801652892565</v>
      </c>
      <c r="AF42" s="337">
        <f t="shared" si="7"/>
        <v>11116.958677685952</v>
      </c>
      <c r="AG42" s="337">
        <f t="shared" si="7"/>
        <v>9223.1404958677685</v>
      </c>
      <c r="AH42" s="343">
        <f t="shared" si="3"/>
        <v>673.65540495867788</v>
      </c>
      <c r="AI42" s="88"/>
      <c r="AJ42" s="83"/>
    </row>
    <row r="43" spans="1:36">
      <c r="A43" s="65">
        <f t="shared" si="4"/>
        <v>1924</v>
      </c>
      <c r="B43" s="84">
        <v>8797</v>
      </c>
      <c r="C43" s="77">
        <v>199.9</v>
      </c>
      <c r="D43" s="78">
        <f t="shared" si="5"/>
        <v>12.291371900826446</v>
      </c>
      <c r="E43" s="335">
        <v>28</v>
      </c>
      <c r="F43" s="341">
        <v>1949</v>
      </c>
      <c r="G43" s="337">
        <f t="shared" si="6"/>
        <v>124.3</v>
      </c>
      <c r="H43" s="337">
        <f t="shared" si="6"/>
        <v>176.6</v>
      </c>
      <c r="I43" s="337">
        <f t="shared" si="6"/>
        <v>207.3</v>
      </c>
      <c r="J43" s="337">
        <f t="shared" si="6"/>
        <v>205.9</v>
      </c>
      <c r="K43" s="337">
        <f t="shared" si="6"/>
        <v>252.9</v>
      </c>
      <c r="L43" s="337">
        <f t="shared" si="6"/>
        <v>599.79999999999995</v>
      </c>
      <c r="M43" s="337">
        <f t="shared" si="6"/>
        <v>2559</v>
      </c>
      <c r="N43" s="337">
        <f t="shared" si="6"/>
        <v>2963</v>
      </c>
      <c r="O43" s="337">
        <f t="shared" si="6"/>
        <v>1014</v>
      </c>
      <c r="P43" s="337">
        <f t="shared" si="6"/>
        <v>185.8</v>
      </c>
      <c r="Q43" s="337">
        <f t="shared" si="6"/>
        <v>129</v>
      </c>
      <c r="R43" s="337">
        <f t="shared" si="6"/>
        <v>131.80000000000001</v>
      </c>
      <c r="S43" s="342">
        <f t="shared" si="1"/>
        <v>516.47861157024784</v>
      </c>
      <c r="T43" s="339"/>
      <c r="U43" s="341">
        <v>1949</v>
      </c>
      <c r="V43" s="337">
        <f t="shared" si="7"/>
        <v>7642.909090909091</v>
      </c>
      <c r="W43" s="337">
        <f t="shared" si="7"/>
        <v>10508.429752066115</v>
      </c>
      <c r="X43" s="337">
        <f t="shared" si="7"/>
        <v>12746.380165289256</v>
      </c>
      <c r="Y43" s="337">
        <f t="shared" si="7"/>
        <v>12660.297520661157</v>
      </c>
      <c r="Z43" s="337">
        <f t="shared" si="7"/>
        <v>14045.355371900827</v>
      </c>
      <c r="AA43" s="337">
        <f t="shared" si="7"/>
        <v>36880.264462809915</v>
      </c>
      <c r="AB43" s="337">
        <f t="shared" si="7"/>
        <v>152271.07438016529</v>
      </c>
      <c r="AC43" s="337">
        <f t="shared" si="7"/>
        <v>182187.76859504133</v>
      </c>
      <c r="AD43" s="337">
        <f t="shared" si="7"/>
        <v>60337.190082644622</v>
      </c>
      <c r="AE43" s="337">
        <f t="shared" si="7"/>
        <v>11424.396694214878</v>
      </c>
      <c r="AF43" s="337">
        <f t="shared" si="7"/>
        <v>7931.9008264462809</v>
      </c>
      <c r="AG43" s="337">
        <f t="shared" si="7"/>
        <v>7842.644628099175</v>
      </c>
      <c r="AH43" s="343">
        <f t="shared" si="3"/>
        <v>516.47861157024795</v>
      </c>
      <c r="AI43" s="88"/>
      <c r="AJ43" s="83"/>
    </row>
    <row r="44" spans="1:36">
      <c r="A44" s="65">
        <f t="shared" si="4"/>
        <v>1924</v>
      </c>
      <c r="B44" s="84">
        <v>8826</v>
      </c>
      <c r="C44" s="77">
        <v>444.1</v>
      </c>
      <c r="D44" s="78">
        <f t="shared" si="5"/>
        <v>25.544925619834718</v>
      </c>
      <c r="E44" s="335">
        <v>28</v>
      </c>
      <c r="F44" s="341">
        <v>1950</v>
      </c>
      <c r="G44" s="337">
        <f t="shared" si="6"/>
        <v>157.30000000000001</v>
      </c>
      <c r="H44" s="337">
        <f t="shared" si="6"/>
        <v>177.7</v>
      </c>
      <c r="I44" s="337">
        <f t="shared" si="6"/>
        <v>133.80000000000001</v>
      </c>
      <c r="J44" s="337">
        <f t="shared" si="6"/>
        <v>838.1</v>
      </c>
      <c r="K44" s="337">
        <f t="shared" si="6"/>
        <v>1189</v>
      </c>
      <c r="L44" s="337">
        <f t="shared" si="6"/>
        <v>1405</v>
      </c>
      <c r="M44" s="337">
        <f t="shared" si="6"/>
        <v>3168</v>
      </c>
      <c r="N44" s="337">
        <f t="shared" si="6"/>
        <v>3711</v>
      </c>
      <c r="O44" s="337">
        <f t="shared" si="6"/>
        <v>2357</v>
      </c>
      <c r="P44" s="337">
        <f t="shared" si="6"/>
        <v>511.5</v>
      </c>
      <c r="Q44" s="337">
        <f t="shared" si="6"/>
        <v>173.9</v>
      </c>
      <c r="R44" s="337">
        <f t="shared" si="6"/>
        <v>170.2</v>
      </c>
      <c r="S44" s="342">
        <f t="shared" si="1"/>
        <v>841.64152066115707</v>
      </c>
      <c r="T44" s="339"/>
      <c r="U44" s="341">
        <v>1950</v>
      </c>
      <c r="V44" s="337">
        <f t="shared" si="7"/>
        <v>9672</v>
      </c>
      <c r="W44" s="337">
        <f t="shared" si="7"/>
        <v>10573.884297520663</v>
      </c>
      <c r="X44" s="337">
        <f t="shared" si="7"/>
        <v>8227.0413223140513</v>
      </c>
      <c r="Y44" s="337">
        <f t="shared" si="7"/>
        <v>51532.760330578509</v>
      </c>
      <c r="Z44" s="337">
        <f t="shared" si="7"/>
        <v>66033.719008264467</v>
      </c>
      <c r="AA44" s="337">
        <f t="shared" si="7"/>
        <v>86390.082644628099</v>
      </c>
      <c r="AB44" s="337">
        <f t="shared" si="7"/>
        <v>188509.09090909091</v>
      </c>
      <c r="AC44" s="337">
        <f t="shared" si="7"/>
        <v>228180.49586776859</v>
      </c>
      <c r="AD44" s="337">
        <f t="shared" si="7"/>
        <v>140251.23966942148</v>
      </c>
      <c r="AE44" s="337">
        <f t="shared" si="7"/>
        <v>31450.909090909088</v>
      </c>
      <c r="AF44" s="337">
        <f t="shared" si="7"/>
        <v>10692.694214876034</v>
      </c>
      <c r="AG44" s="337">
        <f t="shared" si="7"/>
        <v>10127.603305785124</v>
      </c>
      <c r="AH44" s="343">
        <f t="shared" si="3"/>
        <v>841.64152066115696</v>
      </c>
      <c r="AI44" s="88"/>
      <c r="AJ44" s="83"/>
    </row>
    <row r="45" spans="1:36">
      <c r="A45" s="65">
        <f t="shared" si="4"/>
        <v>1924</v>
      </c>
      <c r="B45" s="84">
        <v>8857</v>
      </c>
      <c r="C45" s="77">
        <v>252.5</v>
      </c>
      <c r="D45" s="78">
        <f t="shared" si="5"/>
        <v>15.525619834710744</v>
      </c>
      <c r="E45" s="335">
        <v>28</v>
      </c>
      <c r="F45" s="341">
        <v>1951</v>
      </c>
      <c r="G45" s="337">
        <f t="shared" si="6"/>
        <v>266.5</v>
      </c>
      <c r="H45" s="337">
        <f t="shared" si="6"/>
        <v>4051</v>
      </c>
      <c r="I45" s="337">
        <f t="shared" si="6"/>
        <v>4780</v>
      </c>
      <c r="J45" s="337">
        <f t="shared" si="6"/>
        <v>2156</v>
      </c>
      <c r="K45" s="337">
        <f t="shared" si="6"/>
        <v>1836</v>
      </c>
      <c r="L45" s="337">
        <f t="shared" si="6"/>
        <v>1644</v>
      </c>
      <c r="M45" s="337">
        <f t="shared" si="6"/>
        <v>2351</v>
      </c>
      <c r="N45" s="337">
        <f t="shared" si="6"/>
        <v>2585</v>
      </c>
      <c r="O45" s="337">
        <f t="shared" si="6"/>
        <v>1124</v>
      </c>
      <c r="P45" s="337">
        <f t="shared" si="6"/>
        <v>284.7</v>
      </c>
      <c r="Q45" s="337">
        <f t="shared" si="6"/>
        <v>168.1</v>
      </c>
      <c r="R45" s="337">
        <f t="shared" si="6"/>
        <v>150.1</v>
      </c>
      <c r="S45" s="342">
        <f t="shared" si="1"/>
        <v>1289.4630743801654</v>
      </c>
      <c r="T45" s="339"/>
      <c r="U45" s="341">
        <v>1951</v>
      </c>
      <c r="V45" s="337">
        <f t="shared" si="7"/>
        <v>16386.446280991735</v>
      </c>
      <c r="W45" s="337">
        <f t="shared" si="7"/>
        <v>241051.23966942148</v>
      </c>
      <c r="X45" s="337">
        <f t="shared" si="7"/>
        <v>293910.74380165286</v>
      </c>
      <c r="Y45" s="337">
        <f t="shared" si="7"/>
        <v>132567.27272727274</v>
      </c>
      <c r="Z45" s="337">
        <f t="shared" si="7"/>
        <v>101966.28099173553</v>
      </c>
      <c r="AA45" s="337">
        <f t="shared" si="7"/>
        <v>101085.61983471074</v>
      </c>
      <c r="AB45" s="337">
        <f t="shared" si="7"/>
        <v>139894.21487603307</v>
      </c>
      <c r="AC45" s="337">
        <f t="shared" si="7"/>
        <v>158945.45454545453</v>
      </c>
      <c r="AD45" s="337">
        <f t="shared" si="7"/>
        <v>66882.644628099166</v>
      </c>
      <c r="AE45" s="337">
        <f t="shared" si="7"/>
        <v>17505.520661157025</v>
      </c>
      <c r="AF45" s="337">
        <f t="shared" si="7"/>
        <v>10336.066115702479</v>
      </c>
      <c r="AG45" s="337">
        <f t="shared" si="7"/>
        <v>8931.5702479338834</v>
      </c>
      <c r="AH45" s="343">
        <f t="shared" si="3"/>
        <v>1289.4630743801654</v>
      </c>
      <c r="AI45" s="88"/>
      <c r="AJ45" s="83"/>
    </row>
    <row r="46" spans="1:36">
      <c r="A46" s="65">
        <f t="shared" si="4"/>
        <v>1924</v>
      </c>
      <c r="B46" s="84">
        <v>8887</v>
      </c>
      <c r="C46" s="77">
        <v>727.2</v>
      </c>
      <c r="D46" s="78">
        <f t="shared" si="5"/>
        <v>43.271404958677685</v>
      </c>
      <c r="E46" s="335">
        <v>29</v>
      </c>
      <c r="F46" s="341">
        <v>1952</v>
      </c>
      <c r="G46" s="337">
        <f t="shared" si="6"/>
        <v>220.6</v>
      </c>
      <c r="H46" s="337">
        <f t="shared" si="6"/>
        <v>378.9</v>
      </c>
      <c r="I46" s="337">
        <f t="shared" si="6"/>
        <v>899.3</v>
      </c>
      <c r="J46" s="337">
        <f t="shared" si="6"/>
        <v>936</v>
      </c>
      <c r="K46" s="337">
        <f t="shared" si="6"/>
        <v>1635</v>
      </c>
      <c r="L46" s="337">
        <f t="shared" si="6"/>
        <v>1324</v>
      </c>
      <c r="M46" s="337">
        <f t="shared" si="6"/>
        <v>4182</v>
      </c>
      <c r="N46" s="337">
        <f t="shared" si="6"/>
        <v>6552</v>
      </c>
      <c r="O46" s="337">
        <f t="shared" si="6"/>
        <v>4201</v>
      </c>
      <c r="P46" s="337">
        <f t="shared" si="6"/>
        <v>1474</v>
      </c>
      <c r="Q46" s="337">
        <f t="shared" si="6"/>
        <v>323.7</v>
      </c>
      <c r="R46" s="337">
        <f t="shared" si="6"/>
        <v>227</v>
      </c>
      <c r="S46" s="342">
        <f t="shared" si="1"/>
        <v>1350.1479669421485</v>
      </c>
      <c r="T46" s="339"/>
      <c r="U46" s="341">
        <v>1952</v>
      </c>
      <c r="V46" s="337">
        <f t="shared" si="7"/>
        <v>13564.165289256198</v>
      </c>
      <c r="W46" s="337">
        <f t="shared" si="7"/>
        <v>22546.115702479336</v>
      </c>
      <c r="X46" s="337">
        <f t="shared" si="7"/>
        <v>55295.801652892565</v>
      </c>
      <c r="Y46" s="337">
        <f t="shared" si="7"/>
        <v>57552.396694214876</v>
      </c>
      <c r="Z46" s="337">
        <f t="shared" si="7"/>
        <v>94046.280991735548</v>
      </c>
      <c r="AA46" s="337">
        <f t="shared" si="7"/>
        <v>81409.586776859505</v>
      </c>
      <c r="AB46" s="337">
        <f t="shared" si="7"/>
        <v>248846.28099173555</v>
      </c>
      <c r="AC46" s="337">
        <f t="shared" si="7"/>
        <v>402866.77685950411</v>
      </c>
      <c r="AD46" s="337">
        <f t="shared" si="7"/>
        <v>249976.85950413221</v>
      </c>
      <c r="AE46" s="337">
        <f t="shared" si="7"/>
        <v>90632.727272727265</v>
      </c>
      <c r="AF46" s="337">
        <f t="shared" si="7"/>
        <v>19903.537190082643</v>
      </c>
      <c r="AG46" s="337">
        <f t="shared" si="7"/>
        <v>13507.438016528926</v>
      </c>
      <c r="AH46" s="343">
        <f t="shared" si="3"/>
        <v>1350.147966942149</v>
      </c>
      <c r="AI46" s="88"/>
      <c r="AJ46" s="83"/>
    </row>
    <row r="47" spans="1:36">
      <c r="A47" s="65">
        <f t="shared" si="4"/>
        <v>1924</v>
      </c>
      <c r="B47" s="84">
        <v>8918</v>
      </c>
      <c r="C47" s="77">
        <v>679.9</v>
      </c>
      <c r="D47" s="78">
        <f t="shared" si="5"/>
        <v>41.805421487603304</v>
      </c>
      <c r="E47" s="335">
        <v>28</v>
      </c>
      <c r="F47" s="341">
        <v>1953</v>
      </c>
      <c r="G47" s="337">
        <f t="shared" si="6"/>
        <v>214.2</v>
      </c>
      <c r="H47" s="337">
        <f t="shared" si="6"/>
        <v>196.3</v>
      </c>
      <c r="I47" s="337">
        <f t="shared" si="6"/>
        <v>409.5</v>
      </c>
      <c r="J47" s="337">
        <f t="shared" si="6"/>
        <v>1187</v>
      </c>
      <c r="K47" s="337">
        <f t="shared" si="6"/>
        <v>687.6</v>
      </c>
      <c r="L47" s="337">
        <f t="shared" si="6"/>
        <v>952.3</v>
      </c>
      <c r="M47" s="337">
        <f t="shared" si="6"/>
        <v>2363</v>
      </c>
      <c r="N47" s="337">
        <f t="shared" si="6"/>
        <v>2448</v>
      </c>
      <c r="O47" s="337">
        <f t="shared" si="6"/>
        <v>3079</v>
      </c>
      <c r="P47" s="337">
        <f t="shared" si="6"/>
        <v>991</v>
      </c>
      <c r="Q47" s="337">
        <f t="shared" si="6"/>
        <v>224.1</v>
      </c>
      <c r="R47" s="337">
        <f t="shared" si="6"/>
        <v>203.3</v>
      </c>
      <c r="S47" s="342">
        <f t="shared" si="1"/>
        <v>780.91219834710739</v>
      </c>
      <c r="T47" s="339"/>
      <c r="U47" s="341">
        <v>1953</v>
      </c>
      <c r="V47" s="337">
        <f t="shared" si="7"/>
        <v>13170.644628099173</v>
      </c>
      <c r="W47" s="337">
        <f t="shared" si="7"/>
        <v>11680.661157024793</v>
      </c>
      <c r="X47" s="337">
        <f t="shared" si="7"/>
        <v>25179.173553719007</v>
      </c>
      <c r="Y47" s="337">
        <f t="shared" si="7"/>
        <v>72985.785123966954</v>
      </c>
      <c r="Z47" s="337">
        <f t="shared" si="7"/>
        <v>38187.371900826445</v>
      </c>
      <c r="AA47" s="337">
        <f t="shared" si="7"/>
        <v>58554.644628099173</v>
      </c>
      <c r="AB47" s="337">
        <f t="shared" si="7"/>
        <v>140608.26446280992</v>
      </c>
      <c r="AC47" s="337">
        <f t="shared" si="7"/>
        <v>150521.65289256198</v>
      </c>
      <c r="AD47" s="337">
        <f t="shared" si="7"/>
        <v>183213.22314049586</v>
      </c>
      <c r="AE47" s="337">
        <f t="shared" si="7"/>
        <v>60934.21487603306</v>
      </c>
      <c r="AF47" s="337">
        <f t="shared" si="7"/>
        <v>13779.371900826445</v>
      </c>
      <c r="AG47" s="337">
        <f t="shared" si="7"/>
        <v>12097.190082644629</v>
      </c>
      <c r="AH47" s="343">
        <f t="shared" si="3"/>
        <v>780.91219834710728</v>
      </c>
      <c r="AI47" s="88"/>
      <c r="AJ47" s="83"/>
    </row>
    <row r="48" spans="1:36">
      <c r="A48" s="65">
        <f t="shared" si="4"/>
        <v>1924</v>
      </c>
      <c r="B48" s="84">
        <v>8948</v>
      </c>
      <c r="C48" s="77">
        <v>97.4</v>
      </c>
      <c r="D48" s="78">
        <f t="shared" si="5"/>
        <v>5.7957024793388427</v>
      </c>
      <c r="E48" s="335">
        <v>28</v>
      </c>
      <c r="F48" s="341">
        <v>1954</v>
      </c>
      <c r="G48" s="337">
        <f t="shared" si="6"/>
        <v>205.5</v>
      </c>
      <c r="H48" s="337">
        <f t="shared" si="6"/>
        <v>308.8</v>
      </c>
      <c r="I48" s="337">
        <f t="shared" si="6"/>
        <v>297</v>
      </c>
      <c r="J48" s="337">
        <f t="shared" si="6"/>
        <v>353.7</v>
      </c>
      <c r="K48" s="337">
        <f t="shared" si="6"/>
        <v>680.6</v>
      </c>
      <c r="L48" s="337">
        <f t="shared" si="6"/>
        <v>1509</v>
      </c>
      <c r="M48" s="337">
        <f t="shared" si="6"/>
        <v>2478</v>
      </c>
      <c r="N48" s="337">
        <f t="shared" si="6"/>
        <v>2107</v>
      </c>
      <c r="O48" s="337">
        <f t="shared" si="6"/>
        <v>662.5</v>
      </c>
      <c r="P48" s="337">
        <f t="shared" si="6"/>
        <v>202.3</v>
      </c>
      <c r="Q48" s="337">
        <f t="shared" si="6"/>
        <v>151</v>
      </c>
      <c r="R48" s="337">
        <f t="shared" si="6"/>
        <v>151.1</v>
      </c>
      <c r="S48" s="342">
        <f t="shared" si="1"/>
        <v>548.74571900826436</v>
      </c>
      <c r="T48" s="339"/>
      <c r="U48" s="341">
        <v>1954</v>
      </c>
      <c r="V48" s="337">
        <f t="shared" si="7"/>
        <v>12635.702479338843</v>
      </c>
      <c r="W48" s="337">
        <f t="shared" si="7"/>
        <v>18374.876033057852</v>
      </c>
      <c r="X48" s="337">
        <f t="shared" si="7"/>
        <v>18261.81818181818</v>
      </c>
      <c r="Y48" s="337">
        <f t="shared" si="7"/>
        <v>21748.165289256198</v>
      </c>
      <c r="Z48" s="337">
        <f t="shared" si="7"/>
        <v>37798.611570247929</v>
      </c>
      <c r="AA48" s="337">
        <f t="shared" si="7"/>
        <v>92784.793388429753</v>
      </c>
      <c r="AB48" s="337">
        <f t="shared" si="7"/>
        <v>147451.23966942148</v>
      </c>
      <c r="AC48" s="337">
        <f t="shared" si="7"/>
        <v>129554.38016528924</v>
      </c>
      <c r="AD48" s="337">
        <f t="shared" si="7"/>
        <v>39421.487603305788</v>
      </c>
      <c r="AE48" s="337">
        <f t="shared" si="7"/>
        <v>12438.94214876033</v>
      </c>
      <c r="AF48" s="337">
        <f t="shared" si="7"/>
        <v>9284.6280991735548</v>
      </c>
      <c r="AG48" s="337">
        <f t="shared" si="7"/>
        <v>8991.0743801652879</v>
      </c>
      <c r="AH48" s="343">
        <f t="shared" si="3"/>
        <v>548.74571900826447</v>
      </c>
      <c r="AI48" s="88"/>
      <c r="AJ48" s="83"/>
    </row>
    <row r="49" spans="1:36">
      <c r="A49" s="65">
        <f t="shared" si="4"/>
        <v>1924</v>
      </c>
      <c r="B49" s="84">
        <v>8979</v>
      </c>
      <c r="C49" s="77">
        <v>50.8</v>
      </c>
      <c r="D49" s="78">
        <f t="shared" si="5"/>
        <v>3.1235702479338845</v>
      </c>
      <c r="E49" s="335">
        <v>28</v>
      </c>
      <c r="F49" s="341">
        <v>1955</v>
      </c>
      <c r="G49" s="337">
        <f t="shared" ref="G49:R70" si="8">INDEX($C$16:$C$2000,($F49-1922)*12+G$12,1)</f>
        <v>140.6</v>
      </c>
      <c r="H49" s="337">
        <f t="shared" si="8"/>
        <v>145.1</v>
      </c>
      <c r="I49" s="337">
        <f t="shared" si="8"/>
        <v>322.7</v>
      </c>
      <c r="J49" s="337">
        <f t="shared" si="8"/>
        <v>376.4</v>
      </c>
      <c r="K49" s="337">
        <f t="shared" si="8"/>
        <v>419</v>
      </c>
      <c r="L49" s="337">
        <f t="shared" si="8"/>
        <v>615.5</v>
      </c>
      <c r="M49" s="337">
        <f t="shared" si="8"/>
        <v>1053</v>
      </c>
      <c r="N49" s="337">
        <f t="shared" si="8"/>
        <v>2441</v>
      </c>
      <c r="O49" s="337">
        <f t="shared" si="8"/>
        <v>1293</v>
      </c>
      <c r="P49" s="337">
        <f t="shared" si="8"/>
        <v>228.8</v>
      </c>
      <c r="Q49" s="337">
        <f t="shared" si="8"/>
        <v>148.9</v>
      </c>
      <c r="R49" s="337">
        <f t="shared" si="8"/>
        <v>151.69999999999999</v>
      </c>
      <c r="S49" s="342">
        <f t="shared" si="1"/>
        <v>443.31947107438015</v>
      </c>
      <c r="T49" s="339"/>
      <c r="U49" s="341">
        <v>1955</v>
      </c>
      <c r="V49" s="337">
        <f t="shared" ref="V49:AG70" si="9">IF(INDEX($D$16:$D$2000,($U49-1922)*12+V$12,1)&lt;&gt;-901,INDEX($D$16:$D$2000,($U49-1922)*12+V$12,1)*1000,-901)</f>
        <v>8645.1570247933887</v>
      </c>
      <c r="W49" s="337">
        <f t="shared" si="9"/>
        <v>8634.0495867768586</v>
      </c>
      <c r="X49" s="337">
        <f t="shared" si="9"/>
        <v>19842.049586776859</v>
      </c>
      <c r="Y49" s="337">
        <f t="shared" si="9"/>
        <v>23143.933884297519</v>
      </c>
      <c r="Z49" s="337">
        <f t="shared" si="9"/>
        <v>23270.082644628099</v>
      </c>
      <c r="AA49" s="337">
        <f t="shared" si="9"/>
        <v>37845.619834710749</v>
      </c>
      <c r="AB49" s="337">
        <f t="shared" si="9"/>
        <v>62657.85123966942</v>
      </c>
      <c r="AC49" s="337">
        <f t="shared" si="9"/>
        <v>150091.23966942148</v>
      </c>
      <c r="AD49" s="337">
        <f t="shared" si="9"/>
        <v>76938.842975206615</v>
      </c>
      <c r="AE49" s="337">
        <f t="shared" si="9"/>
        <v>14068.363636363638</v>
      </c>
      <c r="AF49" s="337">
        <f t="shared" si="9"/>
        <v>9155.5041322314046</v>
      </c>
      <c r="AG49" s="337">
        <f t="shared" si="9"/>
        <v>9026.7768595041325</v>
      </c>
      <c r="AH49" s="343">
        <f t="shared" si="3"/>
        <v>443.31947107438015</v>
      </c>
      <c r="AI49" s="88"/>
      <c r="AJ49" s="83"/>
    </row>
    <row r="50" spans="1:36">
      <c r="A50" s="65">
        <f t="shared" si="4"/>
        <v>1924</v>
      </c>
      <c r="B50" s="84">
        <v>9010</v>
      </c>
      <c r="C50" s="77">
        <v>50.5</v>
      </c>
      <c r="D50" s="78">
        <f t="shared" si="5"/>
        <v>3.1051239669421489</v>
      </c>
      <c r="E50" s="335">
        <v>29</v>
      </c>
      <c r="F50" s="341">
        <v>1956</v>
      </c>
      <c r="G50" s="337">
        <f t="shared" si="8"/>
        <v>140.6</v>
      </c>
      <c r="H50" s="337">
        <f t="shared" si="8"/>
        <v>151.9</v>
      </c>
      <c r="I50" s="337">
        <f t="shared" si="8"/>
        <v>4206</v>
      </c>
      <c r="J50" s="337">
        <f t="shared" si="8"/>
        <v>3422</v>
      </c>
      <c r="K50" s="337">
        <f t="shared" si="8"/>
        <v>1411</v>
      </c>
      <c r="L50" s="337">
        <f t="shared" si="8"/>
        <v>1464</v>
      </c>
      <c r="M50" s="337">
        <f t="shared" si="8"/>
        <v>2229</v>
      </c>
      <c r="N50" s="337">
        <f t="shared" si="8"/>
        <v>4465</v>
      </c>
      <c r="O50" s="337">
        <f t="shared" si="8"/>
        <v>3042</v>
      </c>
      <c r="P50" s="337">
        <f t="shared" si="8"/>
        <v>808.4</v>
      </c>
      <c r="Q50" s="337">
        <f t="shared" si="8"/>
        <v>247.3</v>
      </c>
      <c r="R50" s="337">
        <f t="shared" si="8"/>
        <v>220.6</v>
      </c>
      <c r="S50" s="342">
        <f t="shared" si="1"/>
        <v>1324.1182809917357</v>
      </c>
      <c r="T50" s="339"/>
      <c r="U50" s="341">
        <v>1956</v>
      </c>
      <c r="V50" s="337">
        <f t="shared" si="9"/>
        <v>8645.1570247933887</v>
      </c>
      <c r="W50" s="337">
        <f t="shared" si="9"/>
        <v>9038.6776859504134</v>
      </c>
      <c r="X50" s="337">
        <f t="shared" si="9"/>
        <v>258616.85950413221</v>
      </c>
      <c r="Y50" s="337">
        <f t="shared" si="9"/>
        <v>210410.57851239669</v>
      </c>
      <c r="Z50" s="337">
        <f t="shared" si="9"/>
        <v>81161.652892561993</v>
      </c>
      <c r="AA50" s="337">
        <f t="shared" si="9"/>
        <v>90017.851239669428</v>
      </c>
      <c r="AB50" s="337">
        <f t="shared" si="9"/>
        <v>132634.71074380167</v>
      </c>
      <c r="AC50" s="337">
        <f t="shared" si="9"/>
        <v>274542.14876033057</v>
      </c>
      <c r="AD50" s="337">
        <f t="shared" si="9"/>
        <v>181011.57024793388</v>
      </c>
      <c r="AE50" s="337">
        <f t="shared" si="9"/>
        <v>49706.578512396693</v>
      </c>
      <c r="AF50" s="337">
        <f t="shared" si="9"/>
        <v>15205.884297520661</v>
      </c>
      <c r="AG50" s="337">
        <f t="shared" si="9"/>
        <v>13126.611570247935</v>
      </c>
      <c r="AH50" s="343">
        <f t="shared" si="3"/>
        <v>1324.1182809917357</v>
      </c>
      <c r="AI50" s="88"/>
      <c r="AJ50" s="83"/>
    </row>
    <row r="51" spans="1:36">
      <c r="A51" s="65">
        <f t="shared" si="4"/>
        <v>1924</v>
      </c>
      <c r="B51" s="84">
        <v>9040</v>
      </c>
      <c r="C51" s="77">
        <v>53.5</v>
      </c>
      <c r="D51" s="78">
        <f t="shared" si="5"/>
        <v>3.1834710743801651</v>
      </c>
      <c r="E51" s="335">
        <v>28</v>
      </c>
      <c r="F51" s="341">
        <v>1957</v>
      </c>
      <c r="G51" s="337">
        <f t="shared" si="8"/>
        <v>279.10000000000002</v>
      </c>
      <c r="H51" s="337">
        <f t="shared" si="8"/>
        <v>287</v>
      </c>
      <c r="I51" s="337">
        <f t="shared" si="8"/>
        <v>307.60000000000002</v>
      </c>
      <c r="J51" s="337">
        <f t="shared" si="8"/>
        <v>259.39999999999998</v>
      </c>
      <c r="K51" s="337">
        <f t="shared" si="8"/>
        <v>1085</v>
      </c>
      <c r="L51" s="337">
        <f t="shared" si="8"/>
        <v>1713</v>
      </c>
      <c r="M51" s="337">
        <f t="shared" si="8"/>
        <v>1555</v>
      </c>
      <c r="N51" s="337">
        <f t="shared" si="8"/>
        <v>2636</v>
      </c>
      <c r="O51" s="337">
        <f t="shared" si="8"/>
        <v>1990</v>
      </c>
      <c r="P51" s="337">
        <f t="shared" si="8"/>
        <v>360.6</v>
      </c>
      <c r="Q51" s="337">
        <f t="shared" si="8"/>
        <v>199.2</v>
      </c>
      <c r="R51" s="337">
        <f t="shared" si="8"/>
        <v>189.7</v>
      </c>
      <c r="S51" s="342">
        <f t="shared" si="1"/>
        <v>653.42062809917354</v>
      </c>
      <c r="T51" s="339"/>
      <c r="U51" s="341">
        <v>1957</v>
      </c>
      <c r="V51" s="337">
        <f t="shared" si="9"/>
        <v>17161.190082644629</v>
      </c>
      <c r="W51" s="337">
        <f t="shared" si="9"/>
        <v>17077.685950413223</v>
      </c>
      <c r="X51" s="337">
        <f t="shared" si="9"/>
        <v>18913.586776859505</v>
      </c>
      <c r="Y51" s="337">
        <f t="shared" si="9"/>
        <v>15949.884297520657</v>
      </c>
      <c r="Z51" s="337">
        <f t="shared" si="9"/>
        <v>60257.85123966942</v>
      </c>
      <c r="AA51" s="337">
        <f t="shared" si="9"/>
        <v>105328.26446280991</v>
      </c>
      <c r="AB51" s="337">
        <f t="shared" si="9"/>
        <v>92528.925619834714</v>
      </c>
      <c r="AC51" s="337">
        <f t="shared" si="9"/>
        <v>162081.32231404961</v>
      </c>
      <c r="AD51" s="337">
        <f t="shared" si="9"/>
        <v>118413.22314049587</v>
      </c>
      <c r="AE51" s="337">
        <f t="shared" si="9"/>
        <v>22172.42975206612</v>
      </c>
      <c r="AF51" s="337">
        <f t="shared" si="9"/>
        <v>12248.330578512396</v>
      </c>
      <c r="AG51" s="337">
        <f t="shared" si="9"/>
        <v>11287.933884297521</v>
      </c>
      <c r="AH51" s="343">
        <f t="shared" si="3"/>
        <v>653.42062809917354</v>
      </c>
      <c r="AI51" s="88"/>
      <c r="AJ51" s="83"/>
    </row>
    <row r="52" spans="1:36">
      <c r="A52" s="65">
        <f t="shared" si="4"/>
        <v>1925</v>
      </c>
      <c r="B52" s="84">
        <v>9071</v>
      </c>
      <c r="C52" s="77">
        <v>93.1</v>
      </c>
      <c r="D52" s="78">
        <f t="shared" si="5"/>
        <v>5.724495867768594</v>
      </c>
      <c r="E52" s="335">
        <v>28</v>
      </c>
      <c r="F52" s="341">
        <v>1958</v>
      </c>
      <c r="G52" s="337">
        <f t="shared" si="8"/>
        <v>211.8</v>
      </c>
      <c r="H52" s="337">
        <f t="shared" si="8"/>
        <v>237.4</v>
      </c>
      <c r="I52" s="337">
        <f t="shared" si="8"/>
        <v>310.39999999999998</v>
      </c>
      <c r="J52" s="337">
        <f t="shared" si="8"/>
        <v>393.5</v>
      </c>
      <c r="K52" s="337">
        <f t="shared" si="8"/>
        <v>1619</v>
      </c>
      <c r="L52" s="337">
        <f t="shared" si="8"/>
        <v>1512</v>
      </c>
      <c r="M52" s="337">
        <f t="shared" si="8"/>
        <v>2936</v>
      </c>
      <c r="N52" s="337">
        <f t="shared" si="8"/>
        <v>5527</v>
      </c>
      <c r="O52" s="337">
        <f t="shared" si="8"/>
        <v>3271</v>
      </c>
      <c r="P52" s="337">
        <f t="shared" si="8"/>
        <v>913.1</v>
      </c>
      <c r="Q52" s="337">
        <f t="shared" si="8"/>
        <v>305.8</v>
      </c>
      <c r="R52" s="337">
        <f t="shared" si="8"/>
        <v>231.2</v>
      </c>
      <c r="S52" s="342">
        <f t="shared" si="1"/>
        <v>1051.2031735537189</v>
      </c>
      <c r="T52" s="339"/>
      <c r="U52" s="341">
        <v>1958</v>
      </c>
      <c r="V52" s="337">
        <f t="shared" si="9"/>
        <v>13023.074380165288</v>
      </c>
      <c r="W52" s="337">
        <f t="shared" si="9"/>
        <v>14126.280991735537</v>
      </c>
      <c r="X52" s="337">
        <f t="shared" si="9"/>
        <v>19085.7520661157</v>
      </c>
      <c r="Y52" s="337">
        <f t="shared" si="9"/>
        <v>24195.371900826449</v>
      </c>
      <c r="Z52" s="337">
        <f t="shared" si="9"/>
        <v>89914.710743801654</v>
      </c>
      <c r="AA52" s="337">
        <f t="shared" si="9"/>
        <v>92969.25619834711</v>
      </c>
      <c r="AB52" s="337">
        <f t="shared" si="9"/>
        <v>174704.13223140498</v>
      </c>
      <c r="AC52" s="337">
        <f t="shared" si="9"/>
        <v>339841.98347107437</v>
      </c>
      <c r="AD52" s="337">
        <f t="shared" si="9"/>
        <v>194638.01652892563</v>
      </c>
      <c r="AE52" s="337">
        <f t="shared" si="9"/>
        <v>56144.330578512396</v>
      </c>
      <c r="AF52" s="337">
        <f t="shared" si="9"/>
        <v>18802.909090909088</v>
      </c>
      <c r="AG52" s="337">
        <f t="shared" si="9"/>
        <v>13757.355371900827</v>
      </c>
      <c r="AH52" s="343">
        <f t="shared" si="3"/>
        <v>1051.2031735537189</v>
      </c>
      <c r="AI52" s="88"/>
      <c r="AJ52" s="83"/>
    </row>
    <row r="53" spans="1:36">
      <c r="A53" s="65">
        <f t="shared" si="4"/>
        <v>1925</v>
      </c>
      <c r="B53" s="84">
        <v>9101</v>
      </c>
      <c r="C53" s="77">
        <v>282.5</v>
      </c>
      <c r="D53" s="78">
        <f t="shared" si="5"/>
        <v>16.809917355371901</v>
      </c>
      <c r="E53" s="335">
        <v>28</v>
      </c>
      <c r="F53" s="341">
        <v>1959</v>
      </c>
      <c r="G53" s="337">
        <f t="shared" si="8"/>
        <v>190.8</v>
      </c>
      <c r="H53" s="337">
        <f t="shared" si="8"/>
        <v>245.5</v>
      </c>
      <c r="I53" s="337">
        <f t="shared" si="8"/>
        <v>156.19999999999999</v>
      </c>
      <c r="J53" s="337">
        <f t="shared" si="8"/>
        <v>484.1</v>
      </c>
      <c r="K53" s="337">
        <f t="shared" si="8"/>
        <v>613.70000000000005</v>
      </c>
      <c r="L53" s="337">
        <f t="shared" si="8"/>
        <v>862.2</v>
      </c>
      <c r="M53" s="337">
        <f t="shared" si="8"/>
        <v>1415</v>
      </c>
      <c r="N53" s="337">
        <f t="shared" si="8"/>
        <v>1092</v>
      </c>
      <c r="O53" s="337">
        <f t="shared" si="8"/>
        <v>474.6</v>
      </c>
      <c r="P53" s="337">
        <f t="shared" si="8"/>
        <v>131.5</v>
      </c>
      <c r="Q53" s="337">
        <f t="shared" si="8"/>
        <v>103.3</v>
      </c>
      <c r="R53" s="337">
        <f t="shared" si="8"/>
        <v>138.5</v>
      </c>
      <c r="S53" s="342">
        <f t="shared" si="1"/>
        <v>355.07047933884297</v>
      </c>
      <c r="T53" s="339"/>
      <c r="U53" s="341">
        <v>1959</v>
      </c>
      <c r="V53" s="337">
        <f t="shared" si="9"/>
        <v>11731.8347107438</v>
      </c>
      <c r="W53" s="337">
        <f t="shared" si="9"/>
        <v>14608.264462809917</v>
      </c>
      <c r="X53" s="337">
        <f t="shared" si="9"/>
        <v>9604.3636363636342</v>
      </c>
      <c r="Y53" s="337">
        <f t="shared" si="9"/>
        <v>29766.14876033058</v>
      </c>
      <c r="Z53" s="337">
        <f t="shared" si="9"/>
        <v>34083.173553719011</v>
      </c>
      <c r="AA53" s="337">
        <f t="shared" si="9"/>
        <v>53014.611570247936</v>
      </c>
      <c r="AB53" s="337">
        <f t="shared" si="9"/>
        <v>84198.347107438007</v>
      </c>
      <c r="AC53" s="337">
        <f t="shared" si="9"/>
        <v>67144.462809917357</v>
      </c>
      <c r="AD53" s="337">
        <f t="shared" si="9"/>
        <v>28240.661157024791</v>
      </c>
      <c r="AE53" s="337">
        <f t="shared" si="9"/>
        <v>8085.6198347107447</v>
      </c>
      <c r="AF53" s="337">
        <f t="shared" si="9"/>
        <v>6351.6694214876034</v>
      </c>
      <c r="AG53" s="337">
        <f t="shared" si="9"/>
        <v>8241.3223140495866</v>
      </c>
      <c r="AH53" s="343">
        <f t="shared" si="3"/>
        <v>355.07047933884292</v>
      </c>
      <c r="AI53" s="88"/>
      <c r="AJ53" s="83"/>
    </row>
    <row r="54" spans="1:36">
      <c r="A54" s="65">
        <f t="shared" si="4"/>
        <v>1925</v>
      </c>
      <c r="B54" s="84">
        <v>9132</v>
      </c>
      <c r="C54" s="77">
        <v>408.5</v>
      </c>
      <c r="D54" s="78">
        <f t="shared" si="5"/>
        <v>25.117685950413222</v>
      </c>
      <c r="E54" s="335">
        <v>29</v>
      </c>
      <c r="F54" s="341">
        <v>1960</v>
      </c>
      <c r="G54" s="337">
        <f t="shared" si="8"/>
        <v>131.30000000000001</v>
      </c>
      <c r="H54" s="337">
        <f t="shared" si="8"/>
        <v>87.5</v>
      </c>
      <c r="I54" s="337">
        <f t="shared" si="8"/>
        <v>86.8</v>
      </c>
      <c r="J54" s="337">
        <f t="shared" si="8"/>
        <v>179.3</v>
      </c>
      <c r="K54" s="337">
        <f t="shared" si="8"/>
        <v>857.2</v>
      </c>
      <c r="L54" s="337">
        <f t="shared" si="8"/>
        <v>1582</v>
      </c>
      <c r="M54" s="337">
        <f t="shared" si="8"/>
        <v>1605</v>
      </c>
      <c r="N54" s="337">
        <f t="shared" si="8"/>
        <v>1378</v>
      </c>
      <c r="O54" s="337">
        <f t="shared" si="8"/>
        <v>598.1</v>
      </c>
      <c r="P54" s="337">
        <f t="shared" si="8"/>
        <v>161.1</v>
      </c>
      <c r="Q54" s="337">
        <f t="shared" si="8"/>
        <v>133.30000000000001</v>
      </c>
      <c r="R54" s="337">
        <f t="shared" si="8"/>
        <v>118.7</v>
      </c>
      <c r="S54" s="342">
        <f t="shared" si="1"/>
        <v>417.21044628099173</v>
      </c>
      <c r="T54" s="339"/>
      <c r="U54" s="341">
        <v>1960</v>
      </c>
      <c r="V54" s="337">
        <f t="shared" si="9"/>
        <v>8073.3223140495875</v>
      </c>
      <c r="W54" s="337">
        <f t="shared" si="9"/>
        <v>5206.6115702479337</v>
      </c>
      <c r="X54" s="337">
        <f t="shared" si="9"/>
        <v>5337.1239669421484</v>
      </c>
      <c r="Y54" s="337">
        <f t="shared" si="9"/>
        <v>11024.727272727274</v>
      </c>
      <c r="Z54" s="337">
        <f t="shared" si="9"/>
        <v>49306.710743801668</v>
      </c>
      <c r="AA54" s="337">
        <f t="shared" si="9"/>
        <v>97273.388429752056</v>
      </c>
      <c r="AB54" s="337">
        <f t="shared" si="9"/>
        <v>95504.132231404947</v>
      </c>
      <c r="AC54" s="337">
        <f t="shared" si="9"/>
        <v>84729.917355371901</v>
      </c>
      <c r="AD54" s="337">
        <f t="shared" si="9"/>
        <v>35589.4214876033</v>
      </c>
      <c r="AE54" s="337">
        <f t="shared" si="9"/>
        <v>9905.6528925619841</v>
      </c>
      <c r="AF54" s="337">
        <f t="shared" si="9"/>
        <v>8196.2975206611573</v>
      </c>
      <c r="AG54" s="337">
        <f t="shared" si="9"/>
        <v>7063.1404958677685</v>
      </c>
      <c r="AH54" s="343">
        <f t="shared" si="3"/>
        <v>417.21044628099168</v>
      </c>
      <c r="AI54" s="88"/>
      <c r="AJ54" s="83"/>
    </row>
    <row r="55" spans="1:36">
      <c r="A55" s="65">
        <f t="shared" si="4"/>
        <v>1925</v>
      </c>
      <c r="B55" s="84">
        <v>9163</v>
      </c>
      <c r="C55" s="77">
        <v>398.3</v>
      </c>
      <c r="D55" s="78">
        <f t="shared" si="5"/>
        <v>24.490512396694214</v>
      </c>
      <c r="E55" s="335">
        <v>28</v>
      </c>
      <c r="F55" s="341">
        <v>1961</v>
      </c>
      <c r="G55" s="337">
        <f t="shared" si="8"/>
        <v>123.7</v>
      </c>
      <c r="H55" s="337">
        <f t="shared" si="8"/>
        <v>146.9</v>
      </c>
      <c r="I55" s="337">
        <f t="shared" si="8"/>
        <v>161.5</v>
      </c>
      <c r="J55" s="337">
        <f t="shared" si="8"/>
        <v>146.5</v>
      </c>
      <c r="K55" s="337">
        <f t="shared" si="8"/>
        <v>357.2</v>
      </c>
      <c r="L55" s="337">
        <f t="shared" si="8"/>
        <v>496.7</v>
      </c>
      <c r="M55" s="337">
        <f t="shared" si="8"/>
        <v>963.8</v>
      </c>
      <c r="N55" s="337">
        <f t="shared" si="8"/>
        <v>1248</v>
      </c>
      <c r="O55" s="337">
        <f t="shared" si="8"/>
        <v>632.20000000000005</v>
      </c>
      <c r="P55" s="337">
        <f t="shared" si="8"/>
        <v>298.60000000000002</v>
      </c>
      <c r="Q55" s="337">
        <f t="shared" si="8"/>
        <v>294.3</v>
      </c>
      <c r="R55" s="337">
        <f t="shared" si="8"/>
        <v>224.2</v>
      </c>
      <c r="S55" s="342">
        <f t="shared" si="1"/>
        <v>307.16608264462803</v>
      </c>
      <c r="T55" s="339"/>
      <c r="U55" s="341">
        <v>1961</v>
      </c>
      <c r="V55" s="337">
        <f t="shared" si="9"/>
        <v>7606.0165289256202</v>
      </c>
      <c r="W55" s="337">
        <f t="shared" si="9"/>
        <v>8741.1570247933887</v>
      </c>
      <c r="X55" s="337">
        <f t="shared" si="9"/>
        <v>9930.2479338842968</v>
      </c>
      <c r="Y55" s="337">
        <f t="shared" si="9"/>
        <v>9007.9338842975194</v>
      </c>
      <c r="Z55" s="337">
        <f t="shared" si="9"/>
        <v>19837.884297520664</v>
      </c>
      <c r="AA55" s="337">
        <f t="shared" si="9"/>
        <v>30540.892561983474</v>
      </c>
      <c r="AB55" s="337">
        <f t="shared" si="9"/>
        <v>57350.082644628099</v>
      </c>
      <c r="AC55" s="337">
        <f t="shared" si="9"/>
        <v>76736.52892561983</v>
      </c>
      <c r="AD55" s="337">
        <f t="shared" si="9"/>
        <v>37618.512396694212</v>
      </c>
      <c r="AE55" s="337">
        <f t="shared" si="9"/>
        <v>18360.198347107442</v>
      </c>
      <c r="AF55" s="337">
        <f t="shared" si="9"/>
        <v>18095.801652892562</v>
      </c>
      <c r="AG55" s="337">
        <f t="shared" si="9"/>
        <v>13340.826446280993</v>
      </c>
      <c r="AH55" s="343">
        <f t="shared" si="3"/>
        <v>307.16608264462815</v>
      </c>
      <c r="AI55" s="88"/>
      <c r="AJ55" s="83"/>
    </row>
    <row r="56" spans="1:36">
      <c r="A56" s="65">
        <f t="shared" si="4"/>
        <v>1925</v>
      </c>
      <c r="B56" s="84">
        <v>9191</v>
      </c>
      <c r="C56" s="77">
        <v>1943</v>
      </c>
      <c r="D56" s="78">
        <f t="shared" si="5"/>
        <v>107.90876033057852</v>
      </c>
      <c r="E56" s="335">
        <v>28</v>
      </c>
      <c r="F56" s="341">
        <v>1962</v>
      </c>
      <c r="G56" s="337">
        <f t="shared" si="8"/>
        <v>159.9</v>
      </c>
      <c r="H56" s="337">
        <f t="shared" si="8"/>
        <v>188.9</v>
      </c>
      <c r="I56" s="337">
        <f t="shared" si="8"/>
        <v>216.6</v>
      </c>
      <c r="J56" s="337">
        <f t="shared" si="8"/>
        <v>193.3</v>
      </c>
      <c r="K56" s="337">
        <f t="shared" si="8"/>
        <v>993.1</v>
      </c>
      <c r="L56" s="337">
        <f t="shared" si="8"/>
        <v>696.9</v>
      </c>
      <c r="M56" s="337">
        <f t="shared" si="8"/>
        <v>2499</v>
      </c>
      <c r="N56" s="337">
        <f t="shared" si="8"/>
        <v>1965</v>
      </c>
      <c r="O56" s="337">
        <f t="shared" si="8"/>
        <v>1437</v>
      </c>
      <c r="P56" s="337">
        <f t="shared" si="8"/>
        <v>605.5</v>
      </c>
      <c r="Q56" s="337">
        <f t="shared" si="8"/>
        <v>528.5</v>
      </c>
      <c r="R56" s="337">
        <f t="shared" si="8"/>
        <v>317.2</v>
      </c>
      <c r="S56" s="342">
        <f t="shared" si="1"/>
        <v>587.91371900826448</v>
      </c>
      <c r="T56" s="339"/>
      <c r="U56" s="341">
        <v>1962</v>
      </c>
      <c r="V56" s="337">
        <f t="shared" si="9"/>
        <v>9831.8677685950406</v>
      </c>
      <c r="W56" s="337">
        <f t="shared" si="9"/>
        <v>11240.330578512398</v>
      </c>
      <c r="X56" s="337">
        <f t="shared" si="9"/>
        <v>13318.214876033056</v>
      </c>
      <c r="Y56" s="337">
        <f t="shared" si="9"/>
        <v>11885.553719008265</v>
      </c>
      <c r="Z56" s="337">
        <f t="shared" si="9"/>
        <v>55153.983471074382</v>
      </c>
      <c r="AA56" s="337">
        <f t="shared" si="9"/>
        <v>42850.710743801654</v>
      </c>
      <c r="AB56" s="337">
        <f t="shared" si="9"/>
        <v>148700.82644628099</v>
      </c>
      <c r="AC56" s="337">
        <f t="shared" si="9"/>
        <v>120823.14049586776</v>
      </c>
      <c r="AD56" s="337">
        <f t="shared" si="9"/>
        <v>85507.438016528919</v>
      </c>
      <c r="AE56" s="337">
        <f t="shared" si="9"/>
        <v>37230.74380165289</v>
      </c>
      <c r="AF56" s="337">
        <f t="shared" si="9"/>
        <v>32496.198347107438</v>
      </c>
      <c r="AG56" s="337">
        <f t="shared" si="9"/>
        <v>18874.710743801654</v>
      </c>
      <c r="AH56" s="343">
        <f t="shared" si="3"/>
        <v>587.91371900826437</v>
      </c>
      <c r="AI56" s="88"/>
      <c r="AJ56" s="83"/>
    </row>
    <row r="57" spans="1:36">
      <c r="A57" s="65">
        <f t="shared" si="4"/>
        <v>1925</v>
      </c>
      <c r="B57" s="84">
        <v>9222</v>
      </c>
      <c r="C57" s="77">
        <v>1329</v>
      </c>
      <c r="D57" s="78">
        <f t="shared" si="5"/>
        <v>81.717024793388433</v>
      </c>
      <c r="E57" s="335">
        <v>28</v>
      </c>
      <c r="F57" s="341">
        <v>1963</v>
      </c>
      <c r="G57" s="337">
        <f t="shared" si="8"/>
        <v>449.5</v>
      </c>
      <c r="H57" s="337">
        <f t="shared" si="8"/>
        <v>225.4</v>
      </c>
      <c r="I57" s="337">
        <f t="shared" si="8"/>
        <v>320</v>
      </c>
      <c r="J57" s="337">
        <f t="shared" si="8"/>
        <v>616.20000000000005</v>
      </c>
      <c r="K57" s="337">
        <f t="shared" si="8"/>
        <v>2055</v>
      </c>
      <c r="L57" s="337">
        <f t="shared" si="8"/>
        <v>578.70000000000005</v>
      </c>
      <c r="M57" s="337">
        <f t="shared" si="8"/>
        <v>1737</v>
      </c>
      <c r="N57" s="337">
        <f t="shared" si="8"/>
        <v>2880</v>
      </c>
      <c r="O57" s="337">
        <f t="shared" si="8"/>
        <v>1995</v>
      </c>
      <c r="P57" s="337">
        <f t="shared" si="8"/>
        <v>427.9</v>
      </c>
      <c r="Q57" s="337">
        <f t="shared" si="8"/>
        <v>201.5</v>
      </c>
      <c r="R57" s="337">
        <f t="shared" si="8"/>
        <v>200</v>
      </c>
      <c r="S57" s="342">
        <f t="shared" si="1"/>
        <v>698.08224793388433</v>
      </c>
      <c r="T57" s="339"/>
      <c r="U57" s="341">
        <v>1963</v>
      </c>
      <c r="V57" s="337">
        <f t="shared" si="9"/>
        <v>27638.677685950413</v>
      </c>
      <c r="W57" s="337">
        <f t="shared" si="9"/>
        <v>13412.231404958678</v>
      </c>
      <c r="X57" s="337">
        <f t="shared" si="9"/>
        <v>19676.03305785124</v>
      </c>
      <c r="Y57" s="337">
        <f t="shared" si="9"/>
        <v>37888.661157024799</v>
      </c>
      <c r="Z57" s="337">
        <f t="shared" si="9"/>
        <v>114128.92561983471</v>
      </c>
      <c r="AA57" s="337">
        <f t="shared" si="9"/>
        <v>35582.876033057859</v>
      </c>
      <c r="AB57" s="337">
        <f t="shared" si="9"/>
        <v>103358.67768595042</v>
      </c>
      <c r="AC57" s="337">
        <f t="shared" si="9"/>
        <v>177084.29752066114</v>
      </c>
      <c r="AD57" s="337">
        <f t="shared" si="9"/>
        <v>118710.74380165289</v>
      </c>
      <c r="AE57" s="337">
        <f t="shared" si="9"/>
        <v>26310.545454545456</v>
      </c>
      <c r="AF57" s="337">
        <f t="shared" si="9"/>
        <v>12389.752066115703</v>
      </c>
      <c r="AG57" s="337">
        <f t="shared" si="9"/>
        <v>11900.826446280991</v>
      </c>
      <c r="AH57" s="343">
        <f t="shared" si="3"/>
        <v>698.08224793388433</v>
      </c>
      <c r="AI57" s="88"/>
      <c r="AJ57" s="83"/>
    </row>
    <row r="58" spans="1:36">
      <c r="A58" s="65">
        <f t="shared" si="4"/>
        <v>1925</v>
      </c>
      <c r="B58" s="84">
        <v>9252</v>
      </c>
      <c r="C58" s="77">
        <v>2967</v>
      </c>
      <c r="D58" s="78">
        <f t="shared" si="5"/>
        <v>176.54876033057852</v>
      </c>
      <c r="E58" s="335">
        <v>29</v>
      </c>
      <c r="F58" s="341">
        <v>1964</v>
      </c>
      <c r="G58" s="337">
        <f t="shared" si="8"/>
        <v>1105</v>
      </c>
      <c r="H58" s="337">
        <f t="shared" si="8"/>
        <v>1373</v>
      </c>
      <c r="I58" s="337">
        <f t="shared" si="8"/>
        <v>1200</v>
      </c>
      <c r="J58" s="337">
        <f t="shared" si="8"/>
        <v>1178</v>
      </c>
      <c r="K58" s="337">
        <f t="shared" si="8"/>
        <v>569.70000000000005</v>
      </c>
      <c r="L58" s="337">
        <f t="shared" si="8"/>
        <v>405</v>
      </c>
      <c r="M58" s="337">
        <f t="shared" si="8"/>
        <v>896.3</v>
      </c>
      <c r="N58" s="337">
        <f t="shared" si="8"/>
        <v>1333</v>
      </c>
      <c r="O58" s="337">
        <f t="shared" si="8"/>
        <v>1247</v>
      </c>
      <c r="P58" s="337">
        <f t="shared" si="8"/>
        <v>907.8</v>
      </c>
      <c r="Q58" s="337">
        <f t="shared" si="8"/>
        <v>876.6</v>
      </c>
      <c r="R58" s="337">
        <f t="shared" si="8"/>
        <v>621.5</v>
      </c>
      <c r="S58" s="342">
        <f t="shared" si="1"/>
        <v>709.73097520661145</v>
      </c>
      <c r="T58" s="339"/>
      <c r="U58" s="341">
        <v>1964</v>
      </c>
      <c r="V58" s="337">
        <f t="shared" si="9"/>
        <v>67943.801652892565</v>
      </c>
      <c r="W58" s="337">
        <f t="shared" si="9"/>
        <v>81699.173553719011</v>
      </c>
      <c r="X58" s="337">
        <f t="shared" si="9"/>
        <v>73785.123966942148</v>
      </c>
      <c r="Y58" s="337">
        <f t="shared" si="9"/>
        <v>72432.396694214869</v>
      </c>
      <c r="Z58" s="337">
        <f t="shared" si="9"/>
        <v>32769.520661157032</v>
      </c>
      <c r="AA58" s="337">
        <f t="shared" si="9"/>
        <v>24902.479338842975</v>
      </c>
      <c r="AB58" s="337">
        <f t="shared" si="9"/>
        <v>53333.553719008261</v>
      </c>
      <c r="AC58" s="337">
        <f t="shared" si="9"/>
        <v>81962.975206611576</v>
      </c>
      <c r="AD58" s="337">
        <f t="shared" si="9"/>
        <v>74201.652892561979</v>
      </c>
      <c r="AE58" s="337">
        <f t="shared" si="9"/>
        <v>55818.446280991739</v>
      </c>
      <c r="AF58" s="337">
        <f t="shared" si="9"/>
        <v>53900.033057851237</v>
      </c>
      <c r="AG58" s="337">
        <f t="shared" si="9"/>
        <v>36981.818181818184</v>
      </c>
      <c r="AH58" s="343">
        <f t="shared" si="3"/>
        <v>709.73097520661167</v>
      </c>
      <c r="AI58" s="88"/>
      <c r="AJ58" s="83"/>
    </row>
    <row r="59" spans="1:36">
      <c r="A59" s="65">
        <f t="shared" si="4"/>
        <v>1925</v>
      </c>
      <c r="B59" s="84">
        <v>9283</v>
      </c>
      <c r="C59" s="77">
        <v>3444</v>
      </c>
      <c r="D59" s="78">
        <f t="shared" si="5"/>
        <v>211.76330578512398</v>
      </c>
      <c r="E59" s="335">
        <v>28</v>
      </c>
      <c r="F59" s="341">
        <v>1965</v>
      </c>
      <c r="G59" s="337">
        <f t="shared" si="8"/>
        <v>284.2</v>
      </c>
      <c r="H59" s="337">
        <f t="shared" si="8"/>
        <v>645.79999999999995</v>
      </c>
      <c r="I59" s="337">
        <f t="shared" si="8"/>
        <v>-901</v>
      </c>
      <c r="J59" s="337">
        <f t="shared" si="8"/>
        <v>-901</v>
      </c>
      <c r="K59" s="337">
        <f t="shared" si="8"/>
        <v>-901</v>
      </c>
      <c r="L59" s="337">
        <f t="shared" si="8"/>
        <v>-901</v>
      </c>
      <c r="M59" s="337">
        <f t="shared" si="8"/>
        <v>-901</v>
      </c>
      <c r="N59" s="337">
        <f t="shared" si="8"/>
        <v>-901</v>
      </c>
      <c r="O59" s="337">
        <f t="shared" si="8"/>
        <v>-901</v>
      </c>
      <c r="P59" s="337">
        <f t="shared" si="8"/>
        <v>-901</v>
      </c>
      <c r="Q59" s="337">
        <f t="shared" si="8"/>
        <v>-901</v>
      </c>
      <c r="R59" s="337">
        <f t="shared" si="8"/>
        <v>-901</v>
      </c>
      <c r="S59" s="342" t="str">
        <f t="shared" si="1"/>
        <v/>
      </c>
      <c r="T59" s="339"/>
      <c r="U59" s="341">
        <v>1965</v>
      </c>
      <c r="V59" s="337">
        <f t="shared" si="9"/>
        <v>17474.776859504131</v>
      </c>
      <c r="W59" s="337">
        <f t="shared" si="9"/>
        <v>38427.768595041322</v>
      </c>
      <c r="X59" s="337">
        <f t="shared" si="9"/>
        <v>-901</v>
      </c>
      <c r="Y59" s="337">
        <f t="shared" si="9"/>
        <v>-901</v>
      </c>
      <c r="Z59" s="337">
        <f t="shared" si="9"/>
        <v>-901</v>
      </c>
      <c r="AA59" s="337">
        <f t="shared" si="9"/>
        <v>-901</v>
      </c>
      <c r="AB59" s="337">
        <f t="shared" si="9"/>
        <v>-901</v>
      </c>
      <c r="AC59" s="337">
        <f t="shared" si="9"/>
        <v>-901</v>
      </c>
      <c r="AD59" s="337">
        <f t="shared" si="9"/>
        <v>-901</v>
      </c>
      <c r="AE59" s="337">
        <f t="shared" si="9"/>
        <v>-901</v>
      </c>
      <c r="AF59" s="337">
        <f t="shared" si="9"/>
        <v>-901</v>
      </c>
      <c r="AG59" s="337">
        <f t="shared" si="9"/>
        <v>-901</v>
      </c>
      <c r="AH59" s="343" t="str">
        <f t="shared" si="3"/>
        <v/>
      </c>
      <c r="AI59" s="88"/>
      <c r="AJ59" s="83"/>
    </row>
    <row r="60" spans="1:36">
      <c r="A60" s="65">
        <f t="shared" si="4"/>
        <v>1925</v>
      </c>
      <c r="B60" s="84">
        <v>9313</v>
      </c>
      <c r="C60" s="77">
        <v>2102</v>
      </c>
      <c r="D60" s="78">
        <f t="shared" si="5"/>
        <v>125.07768595041323</v>
      </c>
      <c r="E60" s="335">
        <v>28</v>
      </c>
      <c r="F60" s="341">
        <v>1966</v>
      </c>
      <c r="G60" s="337">
        <f t="shared" si="8"/>
        <v>-901</v>
      </c>
      <c r="H60" s="337">
        <f t="shared" si="8"/>
        <v>-901</v>
      </c>
      <c r="I60" s="337">
        <f t="shared" si="8"/>
        <v>-901</v>
      </c>
      <c r="J60" s="337">
        <f t="shared" si="8"/>
        <v>-901</v>
      </c>
      <c r="K60" s="337">
        <f t="shared" si="8"/>
        <v>-901</v>
      </c>
      <c r="L60" s="337">
        <f t="shared" si="8"/>
        <v>-901</v>
      </c>
      <c r="M60" s="337">
        <f t="shared" si="8"/>
        <v>-901</v>
      </c>
      <c r="N60" s="337">
        <f t="shared" si="8"/>
        <v>-901</v>
      </c>
      <c r="O60" s="337">
        <f t="shared" si="8"/>
        <v>-901</v>
      </c>
      <c r="P60" s="337">
        <f t="shared" si="8"/>
        <v>-901</v>
      </c>
      <c r="Q60" s="337">
        <f t="shared" si="8"/>
        <v>-901</v>
      </c>
      <c r="R60" s="337">
        <f t="shared" si="8"/>
        <v>-901</v>
      </c>
      <c r="S60" s="342" t="str">
        <f t="shared" si="1"/>
        <v/>
      </c>
      <c r="T60" s="339"/>
      <c r="U60" s="341">
        <v>1966</v>
      </c>
      <c r="V60" s="337">
        <f t="shared" si="9"/>
        <v>-901</v>
      </c>
      <c r="W60" s="337">
        <f t="shared" si="9"/>
        <v>-901</v>
      </c>
      <c r="X60" s="337">
        <f t="shared" si="9"/>
        <v>-901</v>
      </c>
      <c r="Y60" s="337">
        <f t="shared" si="9"/>
        <v>-901</v>
      </c>
      <c r="Z60" s="337">
        <f t="shared" si="9"/>
        <v>-901</v>
      </c>
      <c r="AA60" s="337">
        <f t="shared" si="9"/>
        <v>-901</v>
      </c>
      <c r="AB60" s="337">
        <f t="shared" si="9"/>
        <v>-901</v>
      </c>
      <c r="AC60" s="337">
        <f t="shared" si="9"/>
        <v>-901</v>
      </c>
      <c r="AD60" s="337">
        <f t="shared" si="9"/>
        <v>-901</v>
      </c>
      <c r="AE60" s="337">
        <f t="shared" si="9"/>
        <v>-901</v>
      </c>
      <c r="AF60" s="337">
        <f t="shared" si="9"/>
        <v>-901</v>
      </c>
      <c r="AG60" s="337">
        <f t="shared" si="9"/>
        <v>-901</v>
      </c>
      <c r="AH60" s="343" t="str">
        <f t="shared" si="3"/>
        <v/>
      </c>
      <c r="AI60" s="88"/>
      <c r="AJ60" s="83"/>
    </row>
    <row r="61" spans="1:36">
      <c r="A61" s="65">
        <f t="shared" si="4"/>
        <v>1925</v>
      </c>
      <c r="B61" s="84">
        <v>9344</v>
      </c>
      <c r="C61" s="77">
        <v>523.20000000000005</v>
      </c>
      <c r="D61" s="78">
        <f t="shared" si="5"/>
        <v>32.170314049586786</v>
      </c>
      <c r="E61" s="335">
        <v>28</v>
      </c>
      <c r="F61" s="341">
        <v>1967</v>
      </c>
      <c r="G61" s="337">
        <f t="shared" si="8"/>
        <v>-901</v>
      </c>
      <c r="H61" s="337">
        <f t="shared" si="8"/>
        <v>-901</v>
      </c>
      <c r="I61" s="337">
        <f t="shared" si="8"/>
        <v>-901</v>
      </c>
      <c r="J61" s="337">
        <f t="shared" si="8"/>
        <v>-901</v>
      </c>
      <c r="K61" s="337">
        <f t="shared" si="8"/>
        <v>-901</v>
      </c>
      <c r="L61" s="337">
        <f t="shared" si="8"/>
        <v>-901</v>
      </c>
      <c r="M61" s="337">
        <f t="shared" si="8"/>
        <v>-901</v>
      </c>
      <c r="N61" s="337">
        <f t="shared" si="8"/>
        <v>-901</v>
      </c>
      <c r="O61" s="337">
        <f t="shared" si="8"/>
        <v>-901</v>
      </c>
      <c r="P61" s="337">
        <f t="shared" si="8"/>
        <v>-901</v>
      </c>
      <c r="Q61" s="337">
        <f t="shared" si="8"/>
        <v>-901</v>
      </c>
      <c r="R61" s="337">
        <f t="shared" si="8"/>
        <v>-901</v>
      </c>
      <c r="S61" s="342" t="str">
        <f t="shared" si="1"/>
        <v/>
      </c>
      <c r="T61" s="339"/>
      <c r="U61" s="341">
        <v>1967</v>
      </c>
      <c r="V61" s="337">
        <f t="shared" si="9"/>
        <v>-901</v>
      </c>
      <c r="W61" s="337">
        <f t="shared" si="9"/>
        <v>-901</v>
      </c>
      <c r="X61" s="337">
        <f t="shared" si="9"/>
        <v>-901</v>
      </c>
      <c r="Y61" s="337">
        <f t="shared" si="9"/>
        <v>-901</v>
      </c>
      <c r="Z61" s="337">
        <f t="shared" si="9"/>
        <v>-901</v>
      </c>
      <c r="AA61" s="337">
        <f t="shared" si="9"/>
        <v>-901</v>
      </c>
      <c r="AB61" s="337">
        <f t="shared" si="9"/>
        <v>-901</v>
      </c>
      <c r="AC61" s="337">
        <f t="shared" si="9"/>
        <v>-901</v>
      </c>
      <c r="AD61" s="337">
        <f t="shared" si="9"/>
        <v>-901</v>
      </c>
      <c r="AE61" s="337">
        <f t="shared" si="9"/>
        <v>-901</v>
      </c>
      <c r="AF61" s="337">
        <f t="shared" si="9"/>
        <v>-901</v>
      </c>
      <c r="AG61" s="337">
        <f t="shared" si="9"/>
        <v>-901</v>
      </c>
      <c r="AH61" s="343" t="str">
        <f t="shared" si="3"/>
        <v/>
      </c>
      <c r="AI61" s="88"/>
      <c r="AJ61" s="83"/>
    </row>
    <row r="62" spans="1:36">
      <c r="A62" s="65">
        <f t="shared" si="4"/>
        <v>1925</v>
      </c>
      <c r="B62" s="84">
        <v>9375</v>
      </c>
      <c r="C62" s="77">
        <v>174.1</v>
      </c>
      <c r="D62" s="78">
        <f t="shared" si="5"/>
        <v>10.70499173553719</v>
      </c>
      <c r="E62" s="335">
        <v>29</v>
      </c>
      <c r="F62" s="341">
        <v>1968</v>
      </c>
      <c r="G62" s="337">
        <f t="shared" si="8"/>
        <v>-901</v>
      </c>
      <c r="H62" s="337">
        <f t="shared" si="8"/>
        <v>-901</v>
      </c>
      <c r="I62" s="337">
        <f t="shared" si="8"/>
        <v>-901</v>
      </c>
      <c r="J62" s="337">
        <f t="shared" si="8"/>
        <v>-901</v>
      </c>
      <c r="K62" s="337">
        <f t="shared" si="8"/>
        <v>-901</v>
      </c>
      <c r="L62" s="337">
        <f t="shared" si="8"/>
        <v>-901</v>
      </c>
      <c r="M62" s="337">
        <f t="shared" si="8"/>
        <v>-901</v>
      </c>
      <c r="N62" s="337">
        <f t="shared" si="8"/>
        <v>-901</v>
      </c>
      <c r="O62" s="337">
        <f t="shared" si="8"/>
        <v>-901</v>
      </c>
      <c r="P62" s="337">
        <f t="shared" si="8"/>
        <v>-901</v>
      </c>
      <c r="Q62" s="337">
        <f t="shared" si="8"/>
        <v>-901</v>
      </c>
      <c r="R62" s="337">
        <f t="shared" si="8"/>
        <v>-901</v>
      </c>
      <c r="S62" s="342" t="str">
        <f t="shared" si="1"/>
        <v/>
      </c>
      <c r="T62" s="339"/>
      <c r="U62" s="341">
        <v>1968</v>
      </c>
      <c r="V62" s="337">
        <f t="shared" si="9"/>
        <v>-901</v>
      </c>
      <c r="W62" s="337">
        <f t="shared" si="9"/>
        <v>-901</v>
      </c>
      <c r="X62" s="337">
        <f t="shared" si="9"/>
        <v>-901</v>
      </c>
      <c r="Y62" s="337">
        <f t="shared" si="9"/>
        <v>-901</v>
      </c>
      <c r="Z62" s="337">
        <f t="shared" si="9"/>
        <v>-901</v>
      </c>
      <c r="AA62" s="337">
        <f t="shared" si="9"/>
        <v>-901</v>
      </c>
      <c r="AB62" s="337">
        <f t="shared" si="9"/>
        <v>-901</v>
      </c>
      <c r="AC62" s="337">
        <f t="shared" si="9"/>
        <v>-901</v>
      </c>
      <c r="AD62" s="337">
        <f t="shared" si="9"/>
        <v>-901</v>
      </c>
      <c r="AE62" s="337">
        <f t="shared" si="9"/>
        <v>-901</v>
      </c>
      <c r="AF62" s="337">
        <f t="shared" si="9"/>
        <v>-901</v>
      </c>
      <c r="AG62" s="337">
        <f t="shared" si="9"/>
        <v>-901</v>
      </c>
      <c r="AH62" s="343" t="str">
        <f t="shared" si="3"/>
        <v/>
      </c>
      <c r="AI62" s="88"/>
      <c r="AJ62" s="83"/>
    </row>
    <row r="63" spans="1:36">
      <c r="A63" s="65">
        <f t="shared" si="4"/>
        <v>1925</v>
      </c>
      <c r="B63" s="84">
        <v>9405</v>
      </c>
      <c r="C63" s="77">
        <v>141.6</v>
      </c>
      <c r="D63" s="78">
        <f t="shared" si="5"/>
        <v>8.4257851239669428</v>
      </c>
      <c r="E63" s="335">
        <v>28</v>
      </c>
      <c r="F63" s="341">
        <v>1969</v>
      </c>
      <c r="G63" s="337">
        <f t="shared" si="8"/>
        <v>-901</v>
      </c>
      <c r="H63" s="337">
        <f t="shared" si="8"/>
        <v>-901</v>
      </c>
      <c r="I63" s="337">
        <f t="shared" si="8"/>
        <v>-901</v>
      </c>
      <c r="J63" s="337">
        <f t="shared" si="8"/>
        <v>-901</v>
      </c>
      <c r="K63" s="337">
        <f t="shared" si="8"/>
        <v>-901</v>
      </c>
      <c r="L63" s="337">
        <f t="shared" si="8"/>
        <v>-901</v>
      </c>
      <c r="M63" s="337">
        <f t="shared" si="8"/>
        <v>-901</v>
      </c>
      <c r="N63" s="337">
        <f t="shared" si="8"/>
        <v>-901</v>
      </c>
      <c r="O63" s="337">
        <f t="shared" si="8"/>
        <v>-901</v>
      </c>
      <c r="P63" s="337">
        <f t="shared" si="8"/>
        <v>-901</v>
      </c>
      <c r="Q63" s="337">
        <f t="shared" si="8"/>
        <v>-901</v>
      </c>
      <c r="R63" s="337">
        <f t="shared" si="8"/>
        <v>-901</v>
      </c>
      <c r="S63" s="342" t="str">
        <f t="shared" si="1"/>
        <v/>
      </c>
      <c r="T63" s="339"/>
      <c r="U63" s="341">
        <v>1969</v>
      </c>
      <c r="V63" s="337">
        <f t="shared" si="9"/>
        <v>-901</v>
      </c>
      <c r="W63" s="337">
        <f t="shared" si="9"/>
        <v>-901</v>
      </c>
      <c r="X63" s="337">
        <f t="shared" si="9"/>
        <v>-901</v>
      </c>
      <c r="Y63" s="337">
        <f t="shared" si="9"/>
        <v>-901</v>
      </c>
      <c r="Z63" s="337">
        <f t="shared" si="9"/>
        <v>-901</v>
      </c>
      <c r="AA63" s="337">
        <f t="shared" si="9"/>
        <v>-901</v>
      </c>
      <c r="AB63" s="337">
        <f t="shared" si="9"/>
        <v>-901</v>
      </c>
      <c r="AC63" s="337">
        <f t="shared" si="9"/>
        <v>-901</v>
      </c>
      <c r="AD63" s="337">
        <f t="shared" si="9"/>
        <v>-901</v>
      </c>
      <c r="AE63" s="337">
        <f t="shared" si="9"/>
        <v>-901</v>
      </c>
      <c r="AF63" s="337">
        <f t="shared" si="9"/>
        <v>-901</v>
      </c>
      <c r="AG63" s="337">
        <f t="shared" si="9"/>
        <v>-901</v>
      </c>
      <c r="AH63" s="343" t="str">
        <f t="shared" si="3"/>
        <v/>
      </c>
      <c r="AI63" s="88"/>
      <c r="AJ63" s="83"/>
    </row>
    <row r="64" spans="1:36">
      <c r="A64" s="65">
        <f t="shared" si="4"/>
        <v>1926</v>
      </c>
      <c r="B64" s="84">
        <v>9436</v>
      </c>
      <c r="C64" s="77">
        <v>172.9</v>
      </c>
      <c r="D64" s="78">
        <f t="shared" si="5"/>
        <v>10.631206611570247</v>
      </c>
      <c r="E64" s="335">
        <v>28</v>
      </c>
      <c r="F64" s="341">
        <v>1970</v>
      </c>
      <c r="G64" s="337">
        <f t="shared" si="8"/>
        <v>-901</v>
      </c>
      <c r="H64" s="337">
        <f t="shared" si="8"/>
        <v>-901</v>
      </c>
      <c r="I64" s="337">
        <f t="shared" si="8"/>
        <v>-901</v>
      </c>
      <c r="J64" s="337">
        <f t="shared" si="8"/>
        <v>-901</v>
      </c>
      <c r="K64" s="337">
        <f t="shared" si="8"/>
        <v>-901</v>
      </c>
      <c r="L64" s="337">
        <f t="shared" si="8"/>
        <v>-901</v>
      </c>
      <c r="M64" s="337">
        <f t="shared" si="8"/>
        <v>-901</v>
      </c>
      <c r="N64" s="337">
        <f t="shared" si="8"/>
        <v>-901</v>
      </c>
      <c r="O64" s="337">
        <f t="shared" si="8"/>
        <v>-901</v>
      </c>
      <c r="P64" s="337">
        <f t="shared" si="8"/>
        <v>-901</v>
      </c>
      <c r="Q64" s="337">
        <f t="shared" si="8"/>
        <v>-901</v>
      </c>
      <c r="R64" s="337">
        <f t="shared" si="8"/>
        <v>-901</v>
      </c>
      <c r="S64" s="342" t="str">
        <f t="shared" si="1"/>
        <v/>
      </c>
      <c r="T64" s="339"/>
      <c r="U64" s="341">
        <v>1970</v>
      </c>
      <c r="V64" s="337">
        <f t="shared" si="9"/>
        <v>-901</v>
      </c>
      <c r="W64" s="337">
        <f t="shared" si="9"/>
        <v>-901</v>
      </c>
      <c r="X64" s="337">
        <f t="shared" si="9"/>
        <v>-901</v>
      </c>
      <c r="Y64" s="337">
        <f t="shared" si="9"/>
        <v>-901</v>
      </c>
      <c r="Z64" s="337">
        <f t="shared" si="9"/>
        <v>-901</v>
      </c>
      <c r="AA64" s="337">
        <f t="shared" si="9"/>
        <v>-901</v>
      </c>
      <c r="AB64" s="337">
        <f t="shared" si="9"/>
        <v>-901</v>
      </c>
      <c r="AC64" s="337">
        <f t="shared" si="9"/>
        <v>-901</v>
      </c>
      <c r="AD64" s="337">
        <f t="shared" si="9"/>
        <v>-901</v>
      </c>
      <c r="AE64" s="337">
        <f t="shared" si="9"/>
        <v>-901</v>
      </c>
      <c r="AF64" s="337">
        <f t="shared" si="9"/>
        <v>-901</v>
      </c>
      <c r="AG64" s="337">
        <f t="shared" si="9"/>
        <v>-901</v>
      </c>
      <c r="AH64" s="343" t="str">
        <f t="shared" si="3"/>
        <v/>
      </c>
      <c r="AI64" s="88"/>
      <c r="AJ64" s="83"/>
    </row>
    <row r="65" spans="1:36">
      <c r="A65" s="65">
        <f t="shared" si="4"/>
        <v>1926</v>
      </c>
      <c r="B65" s="84">
        <v>9466</v>
      </c>
      <c r="C65" s="77">
        <v>182.8</v>
      </c>
      <c r="D65" s="78">
        <f t="shared" si="5"/>
        <v>10.877355371900826</v>
      </c>
      <c r="E65" s="335">
        <v>28</v>
      </c>
      <c r="F65" s="341">
        <v>1971</v>
      </c>
      <c r="G65" s="337">
        <f t="shared" si="8"/>
        <v>-901</v>
      </c>
      <c r="H65" s="337">
        <f t="shared" si="8"/>
        <v>-901</v>
      </c>
      <c r="I65" s="337">
        <f t="shared" si="8"/>
        <v>-901</v>
      </c>
      <c r="J65" s="337">
        <f t="shared" si="8"/>
        <v>-901</v>
      </c>
      <c r="K65" s="337">
        <f t="shared" si="8"/>
        <v>-901</v>
      </c>
      <c r="L65" s="337">
        <f t="shared" si="8"/>
        <v>-901</v>
      </c>
      <c r="M65" s="337">
        <f t="shared" si="8"/>
        <v>-901</v>
      </c>
      <c r="N65" s="337">
        <f t="shared" si="8"/>
        <v>-901</v>
      </c>
      <c r="O65" s="337">
        <f t="shared" si="8"/>
        <v>-901</v>
      </c>
      <c r="P65" s="337">
        <f t="shared" si="8"/>
        <v>-901</v>
      </c>
      <c r="Q65" s="337">
        <f t="shared" si="8"/>
        <v>-901</v>
      </c>
      <c r="R65" s="337">
        <f t="shared" si="8"/>
        <v>-901</v>
      </c>
      <c r="S65" s="342" t="str">
        <f t="shared" si="1"/>
        <v/>
      </c>
      <c r="T65" s="339"/>
      <c r="U65" s="341">
        <v>1971</v>
      </c>
      <c r="V65" s="337">
        <f t="shared" si="9"/>
        <v>-901</v>
      </c>
      <c r="W65" s="337">
        <f t="shared" si="9"/>
        <v>-901</v>
      </c>
      <c r="X65" s="337">
        <f t="shared" si="9"/>
        <v>-901</v>
      </c>
      <c r="Y65" s="337">
        <f t="shared" si="9"/>
        <v>-901</v>
      </c>
      <c r="Z65" s="337">
        <f t="shared" si="9"/>
        <v>-901</v>
      </c>
      <c r="AA65" s="337">
        <f t="shared" si="9"/>
        <v>-901</v>
      </c>
      <c r="AB65" s="337">
        <f t="shared" si="9"/>
        <v>-901</v>
      </c>
      <c r="AC65" s="337">
        <f t="shared" si="9"/>
        <v>-901</v>
      </c>
      <c r="AD65" s="337">
        <f t="shared" si="9"/>
        <v>-901</v>
      </c>
      <c r="AE65" s="337">
        <f t="shared" si="9"/>
        <v>-901</v>
      </c>
      <c r="AF65" s="337">
        <f t="shared" si="9"/>
        <v>-901</v>
      </c>
      <c r="AG65" s="337">
        <f t="shared" si="9"/>
        <v>-901</v>
      </c>
      <c r="AH65" s="343" t="str">
        <f t="shared" si="3"/>
        <v/>
      </c>
      <c r="AI65" s="88"/>
      <c r="AJ65" s="83"/>
    </row>
    <row r="66" spans="1:36">
      <c r="A66" s="65">
        <f t="shared" si="4"/>
        <v>1926</v>
      </c>
      <c r="B66" s="84">
        <v>9497</v>
      </c>
      <c r="C66" s="77">
        <v>277.10000000000002</v>
      </c>
      <c r="D66" s="78">
        <f t="shared" si="5"/>
        <v>17.038214876033059</v>
      </c>
      <c r="E66" s="335">
        <v>29</v>
      </c>
      <c r="F66" s="341">
        <v>1972</v>
      </c>
      <c r="G66" s="337">
        <f t="shared" si="8"/>
        <v>-901</v>
      </c>
      <c r="H66" s="337">
        <f t="shared" si="8"/>
        <v>-901</v>
      </c>
      <c r="I66" s="337">
        <f t="shared" si="8"/>
        <v>-901</v>
      </c>
      <c r="J66" s="337">
        <f t="shared" si="8"/>
        <v>-901</v>
      </c>
      <c r="K66" s="337">
        <f t="shared" si="8"/>
        <v>-901</v>
      </c>
      <c r="L66" s="337">
        <f t="shared" si="8"/>
        <v>-901</v>
      </c>
      <c r="M66" s="337">
        <f t="shared" si="8"/>
        <v>-901</v>
      </c>
      <c r="N66" s="337">
        <f t="shared" si="8"/>
        <v>-901</v>
      </c>
      <c r="O66" s="337">
        <f t="shared" si="8"/>
        <v>-901</v>
      </c>
      <c r="P66" s="337">
        <f t="shared" si="8"/>
        <v>-901</v>
      </c>
      <c r="Q66" s="337">
        <f t="shared" si="8"/>
        <v>-901</v>
      </c>
      <c r="R66" s="337">
        <f t="shared" si="8"/>
        <v>-901</v>
      </c>
      <c r="S66" s="342" t="str">
        <f t="shared" si="1"/>
        <v/>
      </c>
      <c r="T66" s="339"/>
      <c r="U66" s="341">
        <v>1972</v>
      </c>
      <c r="V66" s="337">
        <f t="shared" si="9"/>
        <v>-901</v>
      </c>
      <c r="W66" s="337">
        <f t="shared" si="9"/>
        <v>-901</v>
      </c>
      <c r="X66" s="337">
        <f t="shared" si="9"/>
        <v>-901</v>
      </c>
      <c r="Y66" s="337">
        <f t="shared" si="9"/>
        <v>-901</v>
      </c>
      <c r="Z66" s="337">
        <f t="shared" si="9"/>
        <v>-901</v>
      </c>
      <c r="AA66" s="337">
        <f t="shared" si="9"/>
        <v>-901</v>
      </c>
      <c r="AB66" s="337">
        <f t="shared" si="9"/>
        <v>-901</v>
      </c>
      <c r="AC66" s="337">
        <f t="shared" si="9"/>
        <v>-901</v>
      </c>
      <c r="AD66" s="337">
        <f t="shared" si="9"/>
        <v>-901</v>
      </c>
      <c r="AE66" s="337">
        <f t="shared" si="9"/>
        <v>-901</v>
      </c>
      <c r="AF66" s="337">
        <f t="shared" si="9"/>
        <v>-901</v>
      </c>
      <c r="AG66" s="337">
        <f t="shared" si="9"/>
        <v>-901</v>
      </c>
      <c r="AH66" s="343" t="str">
        <f t="shared" si="3"/>
        <v/>
      </c>
      <c r="AI66" s="88"/>
      <c r="AJ66" s="83"/>
    </row>
    <row r="67" spans="1:36">
      <c r="A67" s="65">
        <f t="shared" si="4"/>
        <v>1926</v>
      </c>
      <c r="B67" s="84">
        <v>9528</v>
      </c>
      <c r="C67" s="77">
        <v>235</v>
      </c>
      <c r="D67" s="78">
        <f t="shared" si="5"/>
        <v>14.449586776859505</v>
      </c>
      <c r="E67" s="335">
        <v>28</v>
      </c>
      <c r="F67" s="341">
        <v>1973</v>
      </c>
      <c r="G67" s="337">
        <f t="shared" si="8"/>
        <v>-901</v>
      </c>
      <c r="H67" s="337">
        <f t="shared" si="8"/>
        <v>-901</v>
      </c>
      <c r="I67" s="337">
        <f t="shared" si="8"/>
        <v>-901</v>
      </c>
      <c r="J67" s="337">
        <f t="shared" si="8"/>
        <v>-901</v>
      </c>
      <c r="K67" s="337">
        <f t="shared" si="8"/>
        <v>-901</v>
      </c>
      <c r="L67" s="337">
        <f t="shared" si="8"/>
        <v>-901</v>
      </c>
      <c r="M67" s="337">
        <f t="shared" si="8"/>
        <v>-901</v>
      </c>
      <c r="N67" s="337">
        <f t="shared" si="8"/>
        <v>-901</v>
      </c>
      <c r="O67" s="337">
        <f t="shared" si="8"/>
        <v>-901</v>
      </c>
      <c r="P67" s="337">
        <f t="shared" si="8"/>
        <v>-901</v>
      </c>
      <c r="Q67" s="337">
        <f t="shared" si="8"/>
        <v>-901</v>
      </c>
      <c r="R67" s="337">
        <f t="shared" si="8"/>
        <v>-901</v>
      </c>
      <c r="S67" s="342" t="str">
        <f t="shared" si="1"/>
        <v/>
      </c>
      <c r="T67" s="339"/>
      <c r="U67" s="341">
        <v>1973</v>
      </c>
      <c r="V67" s="337">
        <f t="shared" si="9"/>
        <v>-901</v>
      </c>
      <c r="W67" s="337">
        <f t="shared" si="9"/>
        <v>-901</v>
      </c>
      <c r="X67" s="337">
        <f t="shared" si="9"/>
        <v>-901</v>
      </c>
      <c r="Y67" s="337">
        <f t="shared" si="9"/>
        <v>-901</v>
      </c>
      <c r="Z67" s="337">
        <f t="shared" si="9"/>
        <v>-901</v>
      </c>
      <c r="AA67" s="337">
        <f t="shared" si="9"/>
        <v>-901</v>
      </c>
      <c r="AB67" s="337">
        <f t="shared" si="9"/>
        <v>-901</v>
      </c>
      <c r="AC67" s="337">
        <f t="shared" si="9"/>
        <v>-901</v>
      </c>
      <c r="AD67" s="337">
        <f t="shared" si="9"/>
        <v>-901</v>
      </c>
      <c r="AE67" s="337">
        <f t="shared" si="9"/>
        <v>-901</v>
      </c>
      <c r="AF67" s="337">
        <f t="shared" si="9"/>
        <v>-901</v>
      </c>
      <c r="AG67" s="337">
        <f t="shared" si="9"/>
        <v>-901</v>
      </c>
      <c r="AH67" s="343" t="str">
        <f t="shared" si="3"/>
        <v/>
      </c>
      <c r="AI67" s="88"/>
      <c r="AJ67" s="83"/>
    </row>
    <row r="68" spans="1:36">
      <c r="A68" s="65">
        <f t="shared" si="4"/>
        <v>1926</v>
      </c>
      <c r="B68" s="84">
        <v>9556</v>
      </c>
      <c r="C68" s="77">
        <v>640</v>
      </c>
      <c r="D68" s="78">
        <f t="shared" si="5"/>
        <v>35.543801652892562</v>
      </c>
      <c r="E68" s="335">
        <v>28</v>
      </c>
      <c r="F68" s="341">
        <v>1974</v>
      </c>
      <c r="G68" s="337">
        <f t="shared" si="8"/>
        <v>-901</v>
      </c>
      <c r="H68" s="337">
        <f t="shared" si="8"/>
        <v>-901</v>
      </c>
      <c r="I68" s="337">
        <f t="shared" si="8"/>
        <v>-901</v>
      </c>
      <c r="J68" s="337">
        <f t="shared" si="8"/>
        <v>-901</v>
      </c>
      <c r="K68" s="337">
        <f t="shared" si="8"/>
        <v>-901</v>
      </c>
      <c r="L68" s="337">
        <f t="shared" si="8"/>
        <v>-901</v>
      </c>
      <c r="M68" s="337">
        <f t="shared" si="8"/>
        <v>-901</v>
      </c>
      <c r="N68" s="337">
        <f t="shared" si="8"/>
        <v>-901</v>
      </c>
      <c r="O68" s="337">
        <f t="shared" si="8"/>
        <v>-901</v>
      </c>
      <c r="P68" s="337">
        <f t="shared" si="8"/>
        <v>-901</v>
      </c>
      <c r="Q68" s="337">
        <f t="shared" si="8"/>
        <v>-901</v>
      </c>
      <c r="R68" s="337">
        <f t="shared" si="8"/>
        <v>-901</v>
      </c>
      <c r="S68" s="342" t="str">
        <f t="shared" si="1"/>
        <v/>
      </c>
      <c r="T68" s="339"/>
      <c r="U68" s="341">
        <v>1974</v>
      </c>
      <c r="V68" s="337">
        <f t="shared" si="9"/>
        <v>-901</v>
      </c>
      <c r="W68" s="337">
        <f t="shared" si="9"/>
        <v>-901</v>
      </c>
      <c r="X68" s="337">
        <f t="shared" si="9"/>
        <v>-901</v>
      </c>
      <c r="Y68" s="337">
        <f t="shared" si="9"/>
        <v>-901</v>
      </c>
      <c r="Z68" s="337">
        <f t="shared" si="9"/>
        <v>-901</v>
      </c>
      <c r="AA68" s="337">
        <f t="shared" si="9"/>
        <v>-901</v>
      </c>
      <c r="AB68" s="337">
        <f t="shared" si="9"/>
        <v>-901</v>
      </c>
      <c r="AC68" s="337">
        <f t="shared" si="9"/>
        <v>-901</v>
      </c>
      <c r="AD68" s="337">
        <f t="shared" si="9"/>
        <v>-901</v>
      </c>
      <c r="AE68" s="337">
        <f t="shared" si="9"/>
        <v>-901</v>
      </c>
      <c r="AF68" s="337">
        <f t="shared" si="9"/>
        <v>-901</v>
      </c>
      <c r="AG68" s="337">
        <f t="shared" si="9"/>
        <v>-901</v>
      </c>
      <c r="AH68" s="343" t="str">
        <f t="shared" si="3"/>
        <v/>
      </c>
      <c r="AI68" s="88"/>
      <c r="AJ68" s="83"/>
    </row>
    <row r="69" spans="1:36">
      <c r="A69" s="65">
        <f t="shared" si="4"/>
        <v>1926</v>
      </c>
      <c r="B69" s="84">
        <v>9587</v>
      </c>
      <c r="C69" s="77">
        <v>937.5</v>
      </c>
      <c r="D69" s="78">
        <f t="shared" si="5"/>
        <v>57.644628099173552</v>
      </c>
      <c r="E69" s="335">
        <v>28</v>
      </c>
      <c r="F69" s="341">
        <v>1975</v>
      </c>
      <c r="G69" s="337">
        <f t="shared" si="8"/>
        <v>-901</v>
      </c>
      <c r="H69" s="337">
        <f t="shared" si="8"/>
        <v>-901</v>
      </c>
      <c r="I69" s="337">
        <f t="shared" si="8"/>
        <v>-901</v>
      </c>
      <c r="J69" s="337">
        <f t="shared" si="8"/>
        <v>-901</v>
      </c>
      <c r="K69" s="337">
        <f t="shared" si="8"/>
        <v>-901</v>
      </c>
      <c r="L69" s="337">
        <f t="shared" si="8"/>
        <v>-901</v>
      </c>
      <c r="M69" s="337">
        <f t="shared" si="8"/>
        <v>-901</v>
      </c>
      <c r="N69" s="337">
        <f t="shared" si="8"/>
        <v>-901</v>
      </c>
      <c r="O69" s="337">
        <f t="shared" si="8"/>
        <v>-901</v>
      </c>
      <c r="P69" s="337">
        <f t="shared" si="8"/>
        <v>-901</v>
      </c>
      <c r="Q69" s="337">
        <f t="shared" si="8"/>
        <v>-901</v>
      </c>
      <c r="R69" s="337">
        <f t="shared" si="8"/>
        <v>-901</v>
      </c>
      <c r="S69" s="342" t="str">
        <f t="shared" si="1"/>
        <v/>
      </c>
      <c r="T69" s="339"/>
      <c r="U69" s="341">
        <v>1975</v>
      </c>
      <c r="V69" s="337">
        <f t="shared" si="9"/>
        <v>-901</v>
      </c>
      <c r="W69" s="337">
        <f t="shared" si="9"/>
        <v>-901</v>
      </c>
      <c r="X69" s="337">
        <f t="shared" si="9"/>
        <v>-901</v>
      </c>
      <c r="Y69" s="337">
        <f t="shared" si="9"/>
        <v>-901</v>
      </c>
      <c r="Z69" s="337">
        <f t="shared" si="9"/>
        <v>-901</v>
      </c>
      <c r="AA69" s="337">
        <f t="shared" si="9"/>
        <v>-901</v>
      </c>
      <c r="AB69" s="337">
        <f t="shared" si="9"/>
        <v>-901</v>
      </c>
      <c r="AC69" s="337">
        <f t="shared" si="9"/>
        <v>-901</v>
      </c>
      <c r="AD69" s="337">
        <f t="shared" si="9"/>
        <v>-901</v>
      </c>
      <c r="AE69" s="337">
        <f t="shared" si="9"/>
        <v>-901</v>
      </c>
      <c r="AF69" s="337">
        <f t="shared" si="9"/>
        <v>-901</v>
      </c>
      <c r="AG69" s="337">
        <f t="shared" si="9"/>
        <v>-901</v>
      </c>
      <c r="AH69" s="343" t="str">
        <f t="shared" si="3"/>
        <v/>
      </c>
      <c r="AI69" s="88"/>
      <c r="AJ69" s="83"/>
    </row>
    <row r="70" spans="1:36">
      <c r="A70" s="65">
        <f t="shared" si="4"/>
        <v>1926</v>
      </c>
      <c r="B70" s="84">
        <v>9617</v>
      </c>
      <c r="C70" s="77">
        <v>2051</v>
      </c>
      <c r="D70" s="78">
        <f t="shared" si="5"/>
        <v>122.04297520661157</v>
      </c>
      <c r="E70" s="335">
        <v>29</v>
      </c>
      <c r="F70" s="341">
        <v>1976</v>
      </c>
      <c r="G70" s="337">
        <f t="shared" si="8"/>
        <v>-901</v>
      </c>
      <c r="H70" s="337">
        <f t="shared" si="8"/>
        <v>-901</v>
      </c>
      <c r="I70" s="337">
        <f t="shared" si="8"/>
        <v>-901</v>
      </c>
      <c r="J70" s="337">
        <f t="shared" ref="H70:R93" si="10">INDEX($C$16:$C$2000,($F70-1922)*12+J$12,1)</f>
        <v>-901</v>
      </c>
      <c r="K70" s="337">
        <f t="shared" si="10"/>
        <v>-901</v>
      </c>
      <c r="L70" s="337">
        <f t="shared" si="10"/>
        <v>-901</v>
      </c>
      <c r="M70" s="337">
        <f t="shared" si="10"/>
        <v>-901</v>
      </c>
      <c r="N70" s="337">
        <f t="shared" si="10"/>
        <v>-901</v>
      </c>
      <c r="O70" s="337">
        <f t="shared" si="10"/>
        <v>-901</v>
      </c>
      <c r="P70" s="337">
        <f t="shared" si="10"/>
        <v>-901</v>
      </c>
      <c r="Q70" s="337">
        <f t="shared" si="10"/>
        <v>-901</v>
      </c>
      <c r="R70" s="337">
        <f t="shared" si="10"/>
        <v>-901</v>
      </c>
      <c r="S70" s="342" t="str">
        <f t="shared" si="1"/>
        <v/>
      </c>
      <c r="T70" s="339"/>
      <c r="U70" s="341">
        <v>1976</v>
      </c>
      <c r="V70" s="337">
        <f t="shared" si="9"/>
        <v>-901</v>
      </c>
      <c r="W70" s="337">
        <f t="shared" si="9"/>
        <v>-901</v>
      </c>
      <c r="X70" s="337">
        <f t="shared" si="9"/>
        <v>-901</v>
      </c>
      <c r="Y70" s="337">
        <f t="shared" ref="W70:AG93" si="11">IF(INDEX($D$16:$D$2000,($U70-1922)*12+Y$12,1)&lt;&gt;-901,INDEX($D$16:$D$2000,($U70-1922)*12+Y$12,1)*1000,-901)</f>
        <v>-901</v>
      </c>
      <c r="Z70" s="337">
        <f t="shared" si="11"/>
        <v>-901</v>
      </c>
      <c r="AA70" s="337">
        <f t="shared" si="11"/>
        <v>-901</v>
      </c>
      <c r="AB70" s="337">
        <f t="shared" si="11"/>
        <v>-901</v>
      </c>
      <c r="AC70" s="337">
        <f t="shared" si="11"/>
        <v>-901</v>
      </c>
      <c r="AD70" s="337">
        <f t="shared" si="11"/>
        <v>-901</v>
      </c>
      <c r="AE70" s="337">
        <f t="shared" si="11"/>
        <v>-901</v>
      </c>
      <c r="AF70" s="337">
        <f t="shared" si="11"/>
        <v>-901</v>
      </c>
      <c r="AG70" s="337">
        <f t="shared" si="11"/>
        <v>-901</v>
      </c>
      <c r="AH70" s="343" t="str">
        <f t="shared" si="3"/>
        <v/>
      </c>
      <c r="AI70" s="88"/>
      <c r="AJ70" s="83"/>
    </row>
    <row r="71" spans="1:36">
      <c r="A71" s="65">
        <f t="shared" si="4"/>
        <v>1926</v>
      </c>
      <c r="B71" s="84">
        <v>9648</v>
      </c>
      <c r="C71" s="77">
        <v>1310</v>
      </c>
      <c r="D71" s="78">
        <f t="shared" si="5"/>
        <v>80.548760330578517</v>
      </c>
      <c r="E71" s="335">
        <v>28</v>
      </c>
      <c r="F71" s="341">
        <v>1977</v>
      </c>
      <c r="G71" s="337">
        <f t="shared" ref="G71:R111" si="12">INDEX($C$16:$C$2000,($F71-1922)*12+G$12,1)</f>
        <v>-901</v>
      </c>
      <c r="H71" s="337">
        <f t="shared" si="10"/>
        <v>-901</v>
      </c>
      <c r="I71" s="337">
        <f t="shared" si="10"/>
        <v>-901</v>
      </c>
      <c r="J71" s="337">
        <f t="shared" si="10"/>
        <v>-901</v>
      </c>
      <c r="K71" s="337">
        <f t="shared" si="10"/>
        <v>-901</v>
      </c>
      <c r="L71" s="337">
        <f t="shared" si="10"/>
        <v>-901</v>
      </c>
      <c r="M71" s="337">
        <f t="shared" si="10"/>
        <v>-901</v>
      </c>
      <c r="N71" s="337">
        <f t="shared" si="10"/>
        <v>-901</v>
      </c>
      <c r="O71" s="337">
        <f t="shared" si="10"/>
        <v>-901</v>
      </c>
      <c r="P71" s="337">
        <f t="shared" si="10"/>
        <v>-901</v>
      </c>
      <c r="Q71" s="337">
        <f t="shared" si="10"/>
        <v>-901</v>
      </c>
      <c r="R71" s="337">
        <f t="shared" si="10"/>
        <v>-901</v>
      </c>
      <c r="S71" s="342" t="str">
        <f t="shared" si="1"/>
        <v/>
      </c>
      <c r="T71" s="339"/>
      <c r="U71" s="341">
        <v>1977</v>
      </c>
      <c r="V71" s="337">
        <f t="shared" ref="V71:AG111" si="13">IF(INDEX($D$16:$D$2000,($U71-1922)*12+V$12,1)&lt;&gt;-901,INDEX($D$16:$D$2000,($U71-1922)*12+V$12,1)*1000,-901)</f>
        <v>-901</v>
      </c>
      <c r="W71" s="337">
        <f t="shared" si="11"/>
        <v>-901</v>
      </c>
      <c r="X71" s="337">
        <f t="shared" si="11"/>
        <v>-901</v>
      </c>
      <c r="Y71" s="337">
        <f t="shared" si="11"/>
        <v>-901</v>
      </c>
      <c r="Z71" s="337">
        <f t="shared" si="11"/>
        <v>-901</v>
      </c>
      <c r="AA71" s="337">
        <f t="shared" si="11"/>
        <v>-901</v>
      </c>
      <c r="AB71" s="337">
        <f t="shared" si="11"/>
        <v>-901</v>
      </c>
      <c r="AC71" s="337">
        <f t="shared" si="11"/>
        <v>-901</v>
      </c>
      <c r="AD71" s="337">
        <f t="shared" si="11"/>
        <v>-901</v>
      </c>
      <c r="AE71" s="337">
        <f t="shared" si="11"/>
        <v>-901</v>
      </c>
      <c r="AF71" s="337">
        <f t="shared" si="11"/>
        <v>-901</v>
      </c>
      <c r="AG71" s="337">
        <f t="shared" si="11"/>
        <v>-901</v>
      </c>
      <c r="AH71" s="343" t="str">
        <f t="shared" si="3"/>
        <v/>
      </c>
      <c r="AI71" s="88"/>
      <c r="AJ71" s="83"/>
    </row>
    <row r="72" spans="1:36">
      <c r="A72" s="65">
        <f t="shared" si="4"/>
        <v>1926</v>
      </c>
      <c r="B72" s="84">
        <v>9678</v>
      </c>
      <c r="C72" s="77">
        <v>368.6</v>
      </c>
      <c r="D72" s="78">
        <f t="shared" si="5"/>
        <v>21.933223140495869</v>
      </c>
      <c r="E72" s="335">
        <v>28</v>
      </c>
      <c r="F72" s="341">
        <v>1978</v>
      </c>
      <c r="G72" s="337">
        <f t="shared" si="12"/>
        <v>-901</v>
      </c>
      <c r="H72" s="337">
        <f t="shared" si="10"/>
        <v>-901</v>
      </c>
      <c r="I72" s="337">
        <f t="shared" si="10"/>
        <v>-901</v>
      </c>
      <c r="J72" s="337">
        <f t="shared" si="10"/>
        <v>-901</v>
      </c>
      <c r="K72" s="337">
        <f t="shared" si="10"/>
        <v>-901</v>
      </c>
      <c r="L72" s="337">
        <f t="shared" si="10"/>
        <v>-901</v>
      </c>
      <c r="M72" s="337">
        <f t="shared" si="10"/>
        <v>-901</v>
      </c>
      <c r="N72" s="337">
        <f t="shared" si="10"/>
        <v>-901</v>
      </c>
      <c r="O72" s="337">
        <f t="shared" si="10"/>
        <v>-901</v>
      </c>
      <c r="P72" s="337">
        <f t="shared" si="10"/>
        <v>-901</v>
      </c>
      <c r="Q72" s="337">
        <f t="shared" si="10"/>
        <v>-901</v>
      </c>
      <c r="R72" s="337">
        <f t="shared" si="10"/>
        <v>-901</v>
      </c>
      <c r="S72" s="342" t="str">
        <f t="shared" si="1"/>
        <v/>
      </c>
      <c r="T72" s="339"/>
      <c r="U72" s="341">
        <v>1978</v>
      </c>
      <c r="V72" s="337">
        <f t="shared" si="13"/>
        <v>-901</v>
      </c>
      <c r="W72" s="337">
        <f t="shared" si="11"/>
        <v>-901</v>
      </c>
      <c r="X72" s="337">
        <f t="shared" si="11"/>
        <v>-901</v>
      </c>
      <c r="Y72" s="337">
        <f t="shared" si="11"/>
        <v>-901</v>
      </c>
      <c r="Z72" s="337">
        <f t="shared" si="11"/>
        <v>-901</v>
      </c>
      <c r="AA72" s="337">
        <f t="shared" si="11"/>
        <v>-901</v>
      </c>
      <c r="AB72" s="337">
        <f t="shared" si="11"/>
        <v>-901</v>
      </c>
      <c r="AC72" s="337">
        <f t="shared" si="11"/>
        <v>-901</v>
      </c>
      <c r="AD72" s="337">
        <f t="shared" si="11"/>
        <v>-901</v>
      </c>
      <c r="AE72" s="337">
        <f t="shared" si="11"/>
        <v>-901</v>
      </c>
      <c r="AF72" s="337">
        <f t="shared" si="11"/>
        <v>-901</v>
      </c>
      <c r="AG72" s="337">
        <f t="shared" si="11"/>
        <v>-901</v>
      </c>
      <c r="AH72" s="343" t="str">
        <f t="shared" si="3"/>
        <v/>
      </c>
      <c r="AI72" s="88"/>
      <c r="AJ72" s="83"/>
    </row>
    <row r="73" spans="1:36">
      <c r="A73" s="65">
        <f t="shared" si="4"/>
        <v>1926</v>
      </c>
      <c r="B73" s="84">
        <v>9709</v>
      </c>
      <c r="C73" s="77">
        <v>142.80000000000001</v>
      </c>
      <c r="D73" s="78">
        <f t="shared" si="5"/>
        <v>8.7804297520661176</v>
      </c>
      <c r="E73" s="335">
        <v>28</v>
      </c>
      <c r="F73" s="341">
        <v>1979</v>
      </c>
      <c r="G73" s="337">
        <f t="shared" si="12"/>
        <v>-901</v>
      </c>
      <c r="H73" s="337">
        <f t="shared" si="10"/>
        <v>-901</v>
      </c>
      <c r="I73" s="337">
        <f t="shared" si="10"/>
        <v>-901</v>
      </c>
      <c r="J73" s="337">
        <f t="shared" si="10"/>
        <v>-901</v>
      </c>
      <c r="K73" s="337">
        <f t="shared" si="10"/>
        <v>-901</v>
      </c>
      <c r="L73" s="337">
        <f t="shared" si="10"/>
        <v>-901</v>
      </c>
      <c r="M73" s="337">
        <f t="shared" si="10"/>
        <v>-901</v>
      </c>
      <c r="N73" s="337">
        <f t="shared" si="10"/>
        <v>-901</v>
      </c>
      <c r="O73" s="337">
        <f t="shared" si="10"/>
        <v>-901</v>
      </c>
      <c r="P73" s="337">
        <f t="shared" si="10"/>
        <v>-901</v>
      </c>
      <c r="Q73" s="337">
        <f t="shared" si="10"/>
        <v>-901</v>
      </c>
      <c r="R73" s="337">
        <f t="shared" si="10"/>
        <v>-901</v>
      </c>
      <c r="S73" s="342" t="str">
        <f t="shared" si="1"/>
        <v/>
      </c>
      <c r="T73" s="339"/>
      <c r="U73" s="341">
        <v>1979</v>
      </c>
      <c r="V73" s="337">
        <f t="shared" si="13"/>
        <v>-901</v>
      </c>
      <c r="W73" s="337">
        <f t="shared" si="11"/>
        <v>-901</v>
      </c>
      <c r="X73" s="337">
        <f t="shared" si="11"/>
        <v>-901</v>
      </c>
      <c r="Y73" s="337">
        <f t="shared" si="11"/>
        <v>-901</v>
      </c>
      <c r="Z73" s="337">
        <f t="shared" si="11"/>
        <v>-901</v>
      </c>
      <c r="AA73" s="337">
        <f t="shared" si="11"/>
        <v>-901</v>
      </c>
      <c r="AB73" s="337">
        <f t="shared" si="11"/>
        <v>-901</v>
      </c>
      <c r="AC73" s="337">
        <f t="shared" si="11"/>
        <v>-901</v>
      </c>
      <c r="AD73" s="337">
        <f t="shared" si="11"/>
        <v>-901</v>
      </c>
      <c r="AE73" s="337">
        <f t="shared" si="11"/>
        <v>-901</v>
      </c>
      <c r="AF73" s="337">
        <f t="shared" si="11"/>
        <v>-901</v>
      </c>
      <c r="AG73" s="337">
        <f t="shared" si="11"/>
        <v>-901</v>
      </c>
      <c r="AH73" s="343" t="str">
        <f t="shared" si="3"/>
        <v/>
      </c>
      <c r="AI73" s="88"/>
      <c r="AJ73" s="83"/>
    </row>
    <row r="74" spans="1:36">
      <c r="A74" s="65">
        <f t="shared" si="4"/>
        <v>1926</v>
      </c>
      <c r="B74" s="84">
        <v>9740</v>
      </c>
      <c r="C74" s="77">
        <v>99.3</v>
      </c>
      <c r="D74" s="78">
        <f t="shared" si="5"/>
        <v>6.1057190082644626</v>
      </c>
      <c r="E74" s="335">
        <v>29</v>
      </c>
      <c r="F74" s="341">
        <v>1980</v>
      </c>
      <c r="G74" s="337">
        <f t="shared" si="12"/>
        <v>-901</v>
      </c>
      <c r="H74" s="337">
        <f t="shared" si="10"/>
        <v>-901</v>
      </c>
      <c r="I74" s="337">
        <f t="shared" si="10"/>
        <v>-901</v>
      </c>
      <c r="J74" s="337">
        <f t="shared" si="10"/>
        <v>-901</v>
      </c>
      <c r="K74" s="337">
        <f t="shared" si="10"/>
        <v>-901</v>
      </c>
      <c r="L74" s="337">
        <f t="shared" si="10"/>
        <v>-901</v>
      </c>
      <c r="M74" s="337">
        <f t="shared" si="10"/>
        <v>-901</v>
      </c>
      <c r="N74" s="337">
        <f t="shared" si="10"/>
        <v>-901</v>
      </c>
      <c r="O74" s="337">
        <f t="shared" si="10"/>
        <v>-901</v>
      </c>
      <c r="P74" s="337">
        <f t="shared" si="10"/>
        <v>-901</v>
      </c>
      <c r="Q74" s="337">
        <f t="shared" si="10"/>
        <v>-901</v>
      </c>
      <c r="R74" s="337">
        <f t="shared" si="10"/>
        <v>-901</v>
      </c>
      <c r="S74" s="342" t="str">
        <f t="shared" si="1"/>
        <v/>
      </c>
      <c r="T74" s="339"/>
      <c r="U74" s="341">
        <v>1980</v>
      </c>
      <c r="V74" s="337">
        <f t="shared" si="13"/>
        <v>-901</v>
      </c>
      <c r="W74" s="337">
        <f t="shared" si="11"/>
        <v>-901</v>
      </c>
      <c r="X74" s="337">
        <f t="shared" si="11"/>
        <v>-901</v>
      </c>
      <c r="Y74" s="337">
        <f t="shared" si="11"/>
        <v>-901</v>
      </c>
      <c r="Z74" s="337">
        <f t="shared" si="11"/>
        <v>-901</v>
      </c>
      <c r="AA74" s="337">
        <f t="shared" si="11"/>
        <v>-901</v>
      </c>
      <c r="AB74" s="337">
        <f t="shared" si="11"/>
        <v>-901</v>
      </c>
      <c r="AC74" s="337">
        <f t="shared" si="11"/>
        <v>-901</v>
      </c>
      <c r="AD74" s="337">
        <f t="shared" si="11"/>
        <v>-901</v>
      </c>
      <c r="AE74" s="337">
        <f t="shared" si="11"/>
        <v>-901</v>
      </c>
      <c r="AF74" s="337">
        <f t="shared" si="11"/>
        <v>-901</v>
      </c>
      <c r="AG74" s="337">
        <f t="shared" si="11"/>
        <v>-901</v>
      </c>
      <c r="AH74" s="343" t="str">
        <f t="shared" si="3"/>
        <v/>
      </c>
      <c r="AI74" s="88"/>
      <c r="AJ74" s="83"/>
    </row>
    <row r="75" spans="1:36">
      <c r="A75" s="65">
        <f t="shared" si="4"/>
        <v>1926</v>
      </c>
      <c r="B75" s="84">
        <v>9770</v>
      </c>
      <c r="C75" s="77">
        <v>103.3</v>
      </c>
      <c r="D75" s="78">
        <f t="shared" si="5"/>
        <v>6.1467768595041319</v>
      </c>
      <c r="E75" s="335">
        <v>28</v>
      </c>
      <c r="F75" s="341">
        <v>1981</v>
      </c>
      <c r="G75" s="337">
        <f t="shared" si="12"/>
        <v>-901</v>
      </c>
      <c r="H75" s="337">
        <f t="shared" si="10"/>
        <v>-901</v>
      </c>
      <c r="I75" s="337">
        <f t="shared" si="10"/>
        <v>-901</v>
      </c>
      <c r="J75" s="337">
        <f t="shared" si="10"/>
        <v>-901</v>
      </c>
      <c r="K75" s="337">
        <f t="shared" si="10"/>
        <v>-901</v>
      </c>
      <c r="L75" s="337">
        <f t="shared" si="10"/>
        <v>-901</v>
      </c>
      <c r="M75" s="337">
        <f t="shared" si="10"/>
        <v>-901</v>
      </c>
      <c r="N75" s="337">
        <f t="shared" si="10"/>
        <v>-901</v>
      </c>
      <c r="O75" s="337">
        <f t="shared" si="10"/>
        <v>-901</v>
      </c>
      <c r="P75" s="337">
        <f t="shared" si="10"/>
        <v>-901</v>
      </c>
      <c r="Q75" s="337">
        <f t="shared" si="10"/>
        <v>-901</v>
      </c>
      <c r="R75" s="337">
        <f t="shared" si="10"/>
        <v>-901</v>
      </c>
      <c r="S75" s="342" t="str">
        <f t="shared" si="1"/>
        <v/>
      </c>
      <c r="T75" s="339"/>
      <c r="U75" s="341">
        <v>1981</v>
      </c>
      <c r="V75" s="337">
        <f t="shared" si="13"/>
        <v>-901</v>
      </c>
      <c r="W75" s="337">
        <f t="shared" si="11"/>
        <v>-901</v>
      </c>
      <c r="X75" s="337">
        <f t="shared" si="11"/>
        <v>-901</v>
      </c>
      <c r="Y75" s="337">
        <f t="shared" si="11"/>
        <v>-901</v>
      </c>
      <c r="Z75" s="337">
        <f t="shared" si="11"/>
        <v>-901</v>
      </c>
      <c r="AA75" s="337">
        <f t="shared" si="11"/>
        <v>-901</v>
      </c>
      <c r="AB75" s="337">
        <f t="shared" si="11"/>
        <v>-901</v>
      </c>
      <c r="AC75" s="337">
        <f t="shared" si="11"/>
        <v>-901</v>
      </c>
      <c r="AD75" s="337">
        <f t="shared" si="11"/>
        <v>-901</v>
      </c>
      <c r="AE75" s="337">
        <f t="shared" si="11"/>
        <v>-901</v>
      </c>
      <c r="AF75" s="337">
        <f t="shared" si="11"/>
        <v>-901</v>
      </c>
      <c r="AG75" s="337">
        <f t="shared" si="11"/>
        <v>-901</v>
      </c>
      <c r="AH75" s="343" t="str">
        <f t="shared" si="3"/>
        <v/>
      </c>
      <c r="AI75" s="88"/>
      <c r="AJ75" s="83"/>
    </row>
    <row r="76" spans="1:36">
      <c r="A76" s="65">
        <f t="shared" si="4"/>
        <v>1927</v>
      </c>
      <c r="B76" s="84">
        <v>9801</v>
      </c>
      <c r="C76" s="77">
        <v>102.6</v>
      </c>
      <c r="D76" s="78">
        <f t="shared" si="5"/>
        <v>6.3086280991735535</v>
      </c>
      <c r="E76" s="335">
        <v>28</v>
      </c>
      <c r="F76" s="341">
        <v>1982</v>
      </c>
      <c r="G76" s="337">
        <f t="shared" si="12"/>
        <v>-901</v>
      </c>
      <c r="H76" s="337">
        <f t="shared" si="10"/>
        <v>-901</v>
      </c>
      <c r="I76" s="337">
        <f t="shared" si="10"/>
        <v>-901</v>
      </c>
      <c r="J76" s="337">
        <f t="shared" si="10"/>
        <v>-901</v>
      </c>
      <c r="K76" s="337">
        <f t="shared" si="10"/>
        <v>-901</v>
      </c>
      <c r="L76" s="337">
        <f t="shared" si="10"/>
        <v>-901</v>
      </c>
      <c r="M76" s="337">
        <f t="shared" si="10"/>
        <v>-901</v>
      </c>
      <c r="N76" s="337">
        <f t="shared" si="10"/>
        <v>-901</v>
      </c>
      <c r="O76" s="337">
        <f t="shared" si="10"/>
        <v>-901</v>
      </c>
      <c r="P76" s="337">
        <f t="shared" si="10"/>
        <v>-901</v>
      </c>
      <c r="Q76" s="337">
        <f t="shared" si="10"/>
        <v>-901</v>
      </c>
      <c r="R76" s="337">
        <f t="shared" si="10"/>
        <v>-901</v>
      </c>
      <c r="S76" s="342" t="str">
        <f t="shared" si="1"/>
        <v/>
      </c>
      <c r="T76" s="339"/>
      <c r="U76" s="341">
        <v>1982</v>
      </c>
      <c r="V76" s="337">
        <f t="shared" si="13"/>
        <v>-901</v>
      </c>
      <c r="W76" s="337">
        <f t="shared" si="11"/>
        <v>-901</v>
      </c>
      <c r="X76" s="337">
        <f t="shared" si="11"/>
        <v>-901</v>
      </c>
      <c r="Y76" s="337">
        <f t="shared" si="11"/>
        <v>-901</v>
      </c>
      <c r="Z76" s="337">
        <f t="shared" si="11"/>
        <v>-901</v>
      </c>
      <c r="AA76" s="337">
        <f t="shared" si="11"/>
        <v>-901</v>
      </c>
      <c r="AB76" s="337">
        <f t="shared" si="11"/>
        <v>-901</v>
      </c>
      <c r="AC76" s="337">
        <f t="shared" si="11"/>
        <v>-901</v>
      </c>
      <c r="AD76" s="337">
        <f t="shared" si="11"/>
        <v>-901</v>
      </c>
      <c r="AE76" s="337">
        <f t="shared" si="11"/>
        <v>-901</v>
      </c>
      <c r="AF76" s="337">
        <f t="shared" si="11"/>
        <v>-901</v>
      </c>
      <c r="AG76" s="337">
        <f t="shared" si="11"/>
        <v>-901</v>
      </c>
      <c r="AH76" s="343" t="str">
        <f t="shared" si="3"/>
        <v/>
      </c>
      <c r="AI76" s="88"/>
      <c r="AJ76" s="83"/>
    </row>
    <row r="77" spans="1:36">
      <c r="A77" s="65">
        <f t="shared" si="4"/>
        <v>1927</v>
      </c>
      <c r="B77" s="84">
        <v>9831</v>
      </c>
      <c r="C77" s="77">
        <v>562</v>
      </c>
      <c r="D77" s="78">
        <f t="shared" si="5"/>
        <v>33.441322314049586</v>
      </c>
      <c r="E77" s="335">
        <v>28</v>
      </c>
      <c r="F77" s="341">
        <v>1983</v>
      </c>
      <c r="G77" s="337">
        <f t="shared" si="12"/>
        <v>-901</v>
      </c>
      <c r="H77" s="337">
        <f t="shared" si="10"/>
        <v>-901</v>
      </c>
      <c r="I77" s="337">
        <f t="shared" si="10"/>
        <v>-901</v>
      </c>
      <c r="J77" s="337">
        <f t="shared" si="10"/>
        <v>-901</v>
      </c>
      <c r="K77" s="337">
        <f t="shared" si="10"/>
        <v>-901</v>
      </c>
      <c r="L77" s="337">
        <f t="shared" si="10"/>
        <v>-901</v>
      </c>
      <c r="M77" s="337">
        <f t="shared" si="10"/>
        <v>-901</v>
      </c>
      <c r="N77" s="337">
        <f t="shared" si="10"/>
        <v>-901</v>
      </c>
      <c r="O77" s="337">
        <f t="shared" si="10"/>
        <v>-901</v>
      </c>
      <c r="P77" s="337">
        <f t="shared" si="10"/>
        <v>-901</v>
      </c>
      <c r="Q77" s="337">
        <f t="shared" si="10"/>
        <v>-901</v>
      </c>
      <c r="R77" s="337">
        <f t="shared" si="10"/>
        <v>-901</v>
      </c>
      <c r="S77" s="342" t="str">
        <f t="shared" si="1"/>
        <v/>
      </c>
      <c r="T77" s="339"/>
      <c r="U77" s="341">
        <v>1983</v>
      </c>
      <c r="V77" s="337">
        <f t="shared" si="13"/>
        <v>-901</v>
      </c>
      <c r="W77" s="337">
        <f t="shared" si="11"/>
        <v>-901</v>
      </c>
      <c r="X77" s="337">
        <f t="shared" si="11"/>
        <v>-901</v>
      </c>
      <c r="Y77" s="337">
        <f t="shared" si="11"/>
        <v>-901</v>
      </c>
      <c r="Z77" s="337">
        <f t="shared" si="11"/>
        <v>-901</v>
      </c>
      <c r="AA77" s="337">
        <f t="shared" si="11"/>
        <v>-901</v>
      </c>
      <c r="AB77" s="337">
        <f t="shared" si="11"/>
        <v>-901</v>
      </c>
      <c r="AC77" s="337">
        <f t="shared" si="11"/>
        <v>-901</v>
      </c>
      <c r="AD77" s="337">
        <f t="shared" si="11"/>
        <v>-901</v>
      </c>
      <c r="AE77" s="337">
        <f t="shared" si="11"/>
        <v>-901</v>
      </c>
      <c r="AF77" s="337">
        <f t="shared" si="11"/>
        <v>-901</v>
      </c>
      <c r="AG77" s="337">
        <f t="shared" si="11"/>
        <v>-901</v>
      </c>
      <c r="AH77" s="343" t="str">
        <f t="shared" si="3"/>
        <v/>
      </c>
      <c r="AI77" s="88"/>
      <c r="AJ77" s="83"/>
    </row>
    <row r="78" spans="1:36">
      <c r="A78" s="65">
        <f t="shared" si="4"/>
        <v>1927</v>
      </c>
      <c r="B78" s="84">
        <v>9862</v>
      </c>
      <c r="C78" s="77">
        <v>452</v>
      </c>
      <c r="D78" s="78">
        <f t="shared" si="5"/>
        <v>27.792396694214876</v>
      </c>
      <c r="E78" s="335">
        <v>29</v>
      </c>
      <c r="F78" s="341">
        <v>1984</v>
      </c>
      <c r="G78" s="337">
        <f t="shared" si="12"/>
        <v>-901</v>
      </c>
      <c r="H78" s="337">
        <f t="shared" si="10"/>
        <v>-901</v>
      </c>
      <c r="I78" s="337">
        <f t="shared" si="10"/>
        <v>-901</v>
      </c>
      <c r="J78" s="337">
        <f t="shared" si="10"/>
        <v>-901</v>
      </c>
      <c r="K78" s="337">
        <f t="shared" si="10"/>
        <v>-901</v>
      </c>
      <c r="L78" s="337">
        <f t="shared" si="10"/>
        <v>-901</v>
      </c>
      <c r="M78" s="337">
        <f t="shared" si="10"/>
        <v>-901</v>
      </c>
      <c r="N78" s="337">
        <f t="shared" si="10"/>
        <v>-901</v>
      </c>
      <c r="O78" s="337">
        <f t="shared" si="10"/>
        <v>-901</v>
      </c>
      <c r="P78" s="337">
        <f t="shared" si="10"/>
        <v>-901</v>
      </c>
      <c r="Q78" s="337">
        <f t="shared" si="10"/>
        <v>-901</v>
      </c>
      <c r="R78" s="337">
        <f t="shared" si="10"/>
        <v>-901</v>
      </c>
      <c r="S78" s="342" t="str">
        <f t="shared" si="1"/>
        <v/>
      </c>
      <c r="T78" s="339"/>
      <c r="U78" s="341">
        <v>1984</v>
      </c>
      <c r="V78" s="337">
        <f t="shared" si="13"/>
        <v>-901</v>
      </c>
      <c r="W78" s="337">
        <f t="shared" si="11"/>
        <v>-901</v>
      </c>
      <c r="X78" s="337">
        <f t="shared" si="11"/>
        <v>-901</v>
      </c>
      <c r="Y78" s="337">
        <f t="shared" si="11"/>
        <v>-901</v>
      </c>
      <c r="Z78" s="337">
        <f t="shared" si="11"/>
        <v>-901</v>
      </c>
      <c r="AA78" s="337">
        <f t="shared" si="11"/>
        <v>-901</v>
      </c>
      <c r="AB78" s="337">
        <f t="shared" si="11"/>
        <v>-901</v>
      </c>
      <c r="AC78" s="337">
        <f t="shared" si="11"/>
        <v>-901</v>
      </c>
      <c r="AD78" s="337">
        <f t="shared" si="11"/>
        <v>-901</v>
      </c>
      <c r="AE78" s="337">
        <f t="shared" si="11"/>
        <v>-901</v>
      </c>
      <c r="AF78" s="337">
        <f t="shared" si="11"/>
        <v>-901</v>
      </c>
      <c r="AG78" s="337">
        <f t="shared" si="11"/>
        <v>-901</v>
      </c>
      <c r="AH78" s="343" t="str">
        <f t="shared" si="3"/>
        <v/>
      </c>
      <c r="AI78" s="88"/>
      <c r="AJ78" s="83"/>
    </row>
    <row r="79" spans="1:36">
      <c r="A79" s="65">
        <f t="shared" si="4"/>
        <v>1927</v>
      </c>
      <c r="B79" s="84">
        <v>9893</v>
      </c>
      <c r="C79" s="77">
        <v>708.9</v>
      </c>
      <c r="D79" s="78">
        <f t="shared" si="5"/>
        <v>43.588561983471074</v>
      </c>
      <c r="E79" s="335">
        <v>28</v>
      </c>
      <c r="F79" s="341">
        <v>1985</v>
      </c>
      <c r="G79" s="337">
        <f t="shared" si="12"/>
        <v>-901</v>
      </c>
      <c r="H79" s="337">
        <f t="shared" si="10"/>
        <v>-901</v>
      </c>
      <c r="I79" s="337">
        <f t="shared" si="10"/>
        <v>-901</v>
      </c>
      <c r="J79" s="337">
        <f t="shared" si="10"/>
        <v>-901</v>
      </c>
      <c r="K79" s="337">
        <f t="shared" si="10"/>
        <v>-901</v>
      </c>
      <c r="L79" s="337">
        <f t="shared" si="10"/>
        <v>-901</v>
      </c>
      <c r="M79" s="337">
        <f t="shared" si="10"/>
        <v>-901</v>
      </c>
      <c r="N79" s="337">
        <f t="shared" si="10"/>
        <v>-901</v>
      </c>
      <c r="O79" s="337">
        <f t="shared" si="10"/>
        <v>-901</v>
      </c>
      <c r="P79" s="337">
        <f t="shared" si="10"/>
        <v>-901</v>
      </c>
      <c r="Q79" s="337">
        <f t="shared" si="10"/>
        <v>-901</v>
      </c>
      <c r="R79" s="337">
        <f t="shared" si="10"/>
        <v>-901</v>
      </c>
      <c r="S79" s="342" t="str">
        <f t="shared" si="1"/>
        <v/>
      </c>
      <c r="T79" s="339"/>
      <c r="U79" s="341">
        <v>1985</v>
      </c>
      <c r="V79" s="337">
        <f t="shared" si="13"/>
        <v>-901</v>
      </c>
      <c r="W79" s="337">
        <f t="shared" si="11"/>
        <v>-901</v>
      </c>
      <c r="X79" s="337">
        <f t="shared" si="11"/>
        <v>-901</v>
      </c>
      <c r="Y79" s="337">
        <f t="shared" si="11"/>
        <v>-901</v>
      </c>
      <c r="Z79" s="337">
        <f t="shared" si="11"/>
        <v>-901</v>
      </c>
      <c r="AA79" s="337">
        <f t="shared" si="11"/>
        <v>-901</v>
      </c>
      <c r="AB79" s="337">
        <f t="shared" si="11"/>
        <v>-901</v>
      </c>
      <c r="AC79" s="337">
        <f t="shared" si="11"/>
        <v>-901</v>
      </c>
      <c r="AD79" s="337">
        <f t="shared" si="11"/>
        <v>-901</v>
      </c>
      <c r="AE79" s="337">
        <f t="shared" si="11"/>
        <v>-901</v>
      </c>
      <c r="AF79" s="337">
        <f t="shared" si="11"/>
        <v>-901</v>
      </c>
      <c r="AG79" s="337">
        <f t="shared" si="11"/>
        <v>-901</v>
      </c>
      <c r="AH79" s="343" t="str">
        <f t="shared" si="3"/>
        <v/>
      </c>
      <c r="AI79" s="88"/>
      <c r="AJ79" s="83"/>
    </row>
    <row r="80" spans="1:36">
      <c r="A80" s="65">
        <f t="shared" si="4"/>
        <v>1927</v>
      </c>
      <c r="B80" s="84">
        <v>9921</v>
      </c>
      <c r="C80" s="77">
        <v>2229</v>
      </c>
      <c r="D80" s="78">
        <f t="shared" si="5"/>
        <v>123.79239669421487</v>
      </c>
      <c r="E80" s="335">
        <v>28</v>
      </c>
      <c r="F80" s="341">
        <v>1986</v>
      </c>
      <c r="G80" s="337">
        <f t="shared" si="12"/>
        <v>-901</v>
      </c>
      <c r="H80" s="337">
        <f t="shared" si="10"/>
        <v>-901</v>
      </c>
      <c r="I80" s="337">
        <f t="shared" si="10"/>
        <v>-901</v>
      </c>
      <c r="J80" s="337">
        <f t="shared" si="10"/>
        <v>-901</v>
      </c>
      <c r="K80" s="337">
        <f t="shared" si="10"/>
        <v>-901</v>
      </c>
      <c r="L80" s="337">
        <f t="shared" si="10"/>
        <v>-901</v>
      </c>
      <c r="M80" s="337">
        <f t="shared" si="10"/>
        <v>-901</v>
      </c>
      <c r="N80" s="337">
        <f t="shared" si="10"/>
        <v>-901</v>
      </c>
      <c r="O80" s="337">
        <f t="shared" si="10"/>
        <v>-901</v>
      </c>
      <c r="P80" s="337">
        <f t="shared" si="10"/>
        <v>-901</v>
      </c>
      <c r="Q80" s="337">
        <f t="shared" si="10"/>
        <v>-901</v>
      </c>
      <c r="R80" s="337">
        <f t="shared" si="10"/>
        <v>-901</v>
      </c>
      <c r="S80" s="342" t="str">
        <f t="shared" ref="S80:S109" si="14">IF(ISERROR(MATCH(-901,G80:R80,0)),(SUMPRODUCT(G80:R80,$G$13:$R$13)+(E80-$K$13)*K80)*24*60*60/(220*22*9*1000),"")</f>
        <v/>
      </c>
      <c r="T80" s="339"/>
      <c r="U80" s="341">
        <v>1986</v>
      </c>
      <c r="V80" s="337">
        <f t="shared" si="13"/>
        <v>-901</v>
      </c>
      <c r="W80" s="337">
        <f t="shared" si="11"/>
        <v>-901</v>
      </c>
      <c r="X80" s="337">
        <f t="shared" si="11"/>
        <v>-901</v>
      </c>
      <c r="Y80" s="337">
        <f t="shared" si="11"/>
        <v>-901</v>
      </c>
      <c r="Z80" s="337">
        <f t="shared" si="11"/>
        <v>-901</v>
      </c>
      <c r="AA80" s="337">
        <f t="shared" si="11"/>
        <v>-901</v>
      </c>
      <c r="AB80" s="337">
        <f t="shared" si="11"/>
        <v>-901</v>
      </c>
      <c r="AC80" s="337">
        <f t="shared" si="11"/>
        <v>-901</v>
      </c>
      <c r="AD80" s="337">
        <f t="shared" si="11"/>
        <v>-901</v>
      </c>
      <c r="AE80" s="337">
        <f t="shared" si="11"/>
        <v>-901</v>
      </c>
      <c r="AF80" s="337">
        <f t="shared" si="11"/>
        <v>-901</v>
      </c>
      <c r="AG80" s="337">
        <f t="shared" si="11"/>
        <v>-901</v>
      </c>
      <c r="AH80" s="343" t="str">
        <f t="shared" ref="AH80:AH109" si="15">IF(ISERROR(MATCH(-901,V80:AG80,0)),SUM(V80:AG80)/1000,"")</f>
        <v/>
      </c>
      <c r="AI80" s="88"/>
      <c r="AJ80" s="83"/>
    </row>
    <row r="81" spans="1:36">
      <c r="A81" s="65">
        <f t="shared" ref="A81:A144" si="16">IF(MONTH(B81)&gt;9,YEAR(B81)+1,YEAR(B81))</f>
        <v>1927</v>
      </c>
      <c r="B81" s="84">
        <v>9952</v>
      </c>
      <c r="C81" s="77">
        <v>1889</v>
      </c>
      <c r="D81" s="78">
        <f t="shared" ref="D81:D144" si="17">IF(C81&lt;&gt;-901,C81*DAY(B81)*24*60*60/(220*22*9*1000),-901)</f>
        <v>116.1500826446281</v>
      </c>
      <c r="E81" s="335">
        <v>28</v>
      </c>
      <c r="F81" s="341">
        <v>1987</v>
      </c>
      <c r="G81" s="337">
        <f t="shared" si="12"/>
        <v>-901</v>
      </c>
      <c r="H81" s="337">
        <f t="shared" si="10"/>
        <v>-901</v>
      </c>
      <c r="I81" s="337">
        <f t="shared" si="10"/>
        <v>-901</v>
      </c>
      <c r="J81" s="337">
        <f t="shared" si="10"/>
        <v>-901</v>
      </c>
      <c r="K81" s="337">
        <f t="shared" si="10"/>
        <v>-901</v>
      </c>
      <c r="L81" s="337">
        <f t="shared" si="10"/>
        <v>-901</v>
      </c>
      <c r="M81" s="337">
        <f t="shared" si="10"/>
        <v>-901</v>
      </c>
      <c r="N81" s="337">
        <f t="shared" si="10"/>
        <v>-901</v>
      </c>
      <c r="O81" s="337">
        <f t="shared" si="10"/>
        <v>-901</v>
      </c>
      <c r="P81" s="337">
        <f t="shared" si="10"/>
        <v>-901</v>
      </c>
      <c r="Q81" s="337">
        <f t="shared" si="10"/>
        <v>-901</v>
      </c>
      <c r="R81" s="337">
        <f t="shared" si="10"/>
        <v>-901</v>
      </c>
      <c r="S81" s="342" t="str">
        <f t="shared" si="14"/>
        <v/>
      </c>
      <c r="T81" s="339"/>
      <c r="U81" s="341">
        <v>1987</v>
      </c>
      <c r="V81" s="337">
        <f t="shared" si="13"/>
        <v>-901</v>
      </c>
      <c r="W81" s="337">
        <f t="shared" si="11"/>
        <v>-901</v>
      </c>
      <c r="X81" s="337">
        <f t="shared" si="11"/>
        <v>-901</v>
      </c>
      <c r="Y81" s="337">
        <f t="shared" si="11"/>
        <v>-901</v>
      </c>
      <c r="Z81" s="337">
        <f t="shared" si="11"/>
        <v>-901</v>
      </c>
      <c r="AA81" s="337">
        <f t="shared" si="11"/>
        <v>-901</v>
      </c>
      <c r="AB81" s="337">
        <f t="shared" si="11"/>
        <v>-901</v>
      </c>
      <c r="AC81" s="337">
        <f t="shared" si="11"/>
        <v>-901</v>
      </c>
      <c r="AD81" s="337">
        <f t="shared" si="11"/>
        <v>-901</v>
      </c>
      <c r="AE81" s="337">
        <f t="shared" si="11"/>
        <v>-901</v>
      </c>
      <c r="AF81" s="337">
        <f t="shared" si="11"/>
        <v>-901</v>
      </c>
      <c r="AG81" s="337">
        <f t="shared" si="11"/>
        <v>-901</v>
      </c>
      <c r="AH81" s="343" t="str">
        <f t="shared" si="15"/>
        <v/>
      </c>
      <c r="AI81" s="88"/>
      <c r="AJ81" s="83"/>
    </row>
    <row r="82" spans="1:36">
      <c r="A82" s="65">
        <f t="shared" si="16"/>
        <v>1927</v>
      </c>
      <c r="B82" s="84">
        <v>9982</v>
      </c>
      <c r="C82" s="77">
        <v>3135</v>
      </c>
      <c r="D82" s="78">
        <f t="shared" si="17"/>
        <v>186.54545454545453</v>
      </c>
      <c r="E82" s="335">
        <v>29</v>
      </c>
      <c r="F82" s="341">
        <v>1988</v>
      </c>
      <c r="G82" s="337">
        <f t="shared" si="12"/>
        <v>-901</v>
      </c>
      <c r="H82" s="337">
        <f t="shared" si="10"/>
        <v>-901</v>
      </c>
      <c r="I82" s="337">
        <f t="shared" si="10"/>
        <v>-901</v>
      </c>
      <c r="J82" s="337">
        <f t="shared" si="10"/>
        <v>-901</v>
      </c>
      <c r="K82" s="337">
        <f t="shared" si="10"/>
        <v>-901</v>
      </c>
      <c r="L82" s="337">
        <f t="shared" si="10"/>
        <v>-901</v>
      </c>
      <c r="M82" s="337">
        <f t="shared" si="10"/>
        <v>-901</v>
      </c>
      <c r="N82" s="337">
        <f t="shared" si="10"/>
        <v>-901</v>
      </c>
      <c r="O82" s="337">
        <f t="shared" si="10"/>
        <v>-901</v>
      </c>
      <c r="P82" s="337">
        <f t="shared" si="10"/>
        <v>-901</v>
      </c>
      <c r="Q82" s="337">
        <f t="shared" si="10"/>
        <v>-901</v>
      </c>
      <c r="R82" s="337">
        <f t="shared" si="10"/>
        <v>-901</v>
      </c>
      <c r="S82" s="342" t="str">
        <f t="shared" si="14"/>
        <v/>
      </c>
      <c r="T82" s="339"/>
      <c r="U82" s="341">
        <v>1988</v>
      </c>
      <c r="V82" s="337">
        <f t="shared" si="13"/>
        <v>-901</v>
      </c>
      <c r="W82" s="337">
        <f t="shared" si="11"/>
        <v>-901</v>
      </c>
      <c r="X82" s="337">
        <f t="shared" si="11"/>
        <v>-901</v>
      </c>
      <c r="Y82" s="337">
        <f t="shared" si="11"/>
        <v>-901</v>
      </c>
      <c r="Z82" s="337">
        <f t="shared" si="11"/>
        <v>-901</v>
      </c>
      <c r="AA82" s="337">
        <f t="shared" si="11"/>
        <v>-901</v>
      </c>
      <c r="AB82" s="337">
        <f t="shared" si="11"/>
        <v>-901</v>
      </c>
      <c r="AC82" s="337">
        <f t="shared" si="11"/>
        <v>-901</v>
      </c>
      <c r="AD82" s="337">
        <f t="shared" si="11"/>
        <v>-901</v>
      </c>
      <c r="AE82" s="337">
        <f t="shared" si="11"/>
        <v>-901</v>
      </c>
      <c r="AF82" s="337">
        <f t="shared" si="11"/>
        <v>-901</v>
      </c>
      <c r="AG82" s="337">
        <f t="shared" si="11"/>
        <v>-901</v>
      </c>
      <c r="AH82" s="343" t="str">
        <f t="shared" si="15"/>
        <v/>
      </c>
      <c r="AI82" s="88"/>
      <c r="AJ82" s="83"/>
    </row>
    <row r="83" spans="1:36">
      <c r="A83" s="65">
        <f t="shared" si="16"/>
        <v>1927</v>
      </c>
      <c r="B83" s="84">
        <v>10013</v>
      </c>
      <c r="C83" s="77">
        <v>3481</v>
      </c>
      <c r="D83" s="78">
        <f t="shared" si="17"/>
        <v>214.03834710743803</v>
      </c>
      <c r="E83" s="335">
        <v>28</v>
      </c>
      <c r="F83" s="341">
        <v>1989</v>
      </c>
      <c r="G83" s="337">
        <f t="shared" si="12"/>
        <v>-901</v>
      </c>
      <c r="H83" s="337">
        <f t="shared" si="10"/>
        <v>-901</v>
      </c>
      <c r="I83" s="337">
        <f t="shared" si="10"/>
        <v>-901</v>
      </c>
      <c r="J83" s="337">
        <f t="shared" si="10"/>
        <v>-901</v>
      </c>
      <c r="K83" s="337">
        <f t="shared" si="10"/>
        <v>-901</v>
      </c>
      <c r="L83" s="337">
        <f t="shared" si="10"/>
        <v>-901</v>
      </c>
      <c r="M83" s="337">
        <f t="shared" si="10"/>
        <v>-901</v>
      </c>
      <c r="N83" s="337">
        <f t="shared" si="10"/>
        <v>-901</v>
      </c>
      <c r="O83" s="337">
        <f t="shared" si="10"/>
        <v>-901</v>
      </c>
      <c r="P83" s="337">
        <f t="shared" si="10"/>
        <v>-901</v>
      </c>
      <c r="Q83" s="337">
        <f t="shared" si="10"/>
        <v>-901</v>
      </c>
      <c r="R83" s="337">
        <f t="shared" si="10"/>
        <v>-901</v>
      </c>
      <c r="S83" s="342" t="str">
        <f t="shared" si="14"/>
        <v/>
      </c>
      <c r="T83" s="339"/>
      <c r="U83" s="341">
        <v>1989</v>
      </c>
      <c r="V83" s="337">
        <f t="shared" si="13"/>
        <v>-901</v>
      </c>
      <c r="W83" s="337">
        <f t="shared" si="11"/>
        <v>-901</v>
      </c>
      <c r="X83" s="337">
        <f t="shared" si="11"/>
        <v>-901</v>
      </c>
      <c r="Y83" s="337">
        <f t="shared" si="11"/>
        <v>-901</v>
      </c>
      <c r="Z83" s="337">
        <f t="shared" si="11"/>
        <v>-901</v>
      </c>
      <c r="AA83" s="337">
        <f t="shared" si="11"/>
        <v>-901</v>
      </c>
      <c r="AB83" s="337">
        <f t="shared" si="11"/>
        <v>-901</v>
      </c>
      <c r="AC83" s="337">
        <f t="shared" si="11"/>
        <v>-901</v>
      </c>
      <c r="AD83" s="337">
        <f t="shared" si="11"/>
        <v>-901</v>
      </c>
      <c r="AE83" s="337">
        <f t="shared" si="11"/>
        <v>-901</v>
      </c>
      <c r="AF83" s="337">
        <f t="shared" si="11"/>
        <v>-901</v>
      </c>
      <c r="AG83" s="337">
        <f t="shared" si="11"/>
        <v>-901</v>
      </c>
      <c r="AH83" s="343" t="str">
        <f t="shared" si="15"/>
        <v/>
      </c>
      <c r="AI83" s="88"/>
      <c r="AJ83" s="83"/>
    </row>
    <row r="84" spans="1:36">
      <c r="A84" s="65">
        <f t="shared" si="16"/>
        <v>1927</v>
      </c>
      <c r="B84" s="84">
        <v>10043</v>
      </c>
      <c r="C84" s="77">
        <v>2926</v>
      </c>
      <c r="D84" s="78">
        <f t="shared" si="17"/>
        <v>174.1090909090909</v>
      </c>
      <c r="E84" s="335">
        <v>28</v>
      </c>
      <c r="F84" s="341">
        <v>1990</v>
      </c>
      <c r="G84" s="337">
        <f t="shared" si="12"/>
        <v>-901</v>
      </c>
      <c r="H84" s="337">
        <f t="shared" si="10"/>
        <v>-901</v>
      </c>
      <c r="I84" s="337">
        <f t="shared" si="10"/>
        <v>-901</v>
      </c>
      <c r="J84" s="337">
        <f t="shared" si="10"/>
        <v>-901</v>
      </c>
      <c r="K84" s="337">
        <f t="shared" si="10"/>
        <v>-901</v>
      </c>
      <c r="L84" s="337">
        <f t="shared" si="10"/>
        <v>-901</v>
      </c>
      <c r="M84" s="337">
        <f t="shared" si="10"/>
        <v>-901</v>
      </c>
      <c r="N84" s="337">
        <f t="shared" si="10"/>
        <v>-901</v>
      </c>
      <c r="O84" s="337">
        <f t="shared" si="10"/>
        <v>-901</v>
      </c>
      <c r="P84" s="337">
        <f t="shared" si="10"/>
        <v>-901</v>
      </c>
      <c r="Q84" s="337">
        <f t="shared" si="10"/>
        <v>-901</v>
      </c>
      <c r="R84" s="337">
        <f t="shared" si="10"/>
        <v>-901</v>
      </c>
      <c r="S84" s="342" t="str">
        <f t="shared" si="14"/>
        <v/>
      </c>
      <c r="T84" s="339"/>
      <c r="U84" s="341">
        <v>1990</v>
      </c>
      <c r="V84" s="337">
        <f t="shared" si="13"/>
        <v>-901</v>
      </c>
      <c r="W84" s="337">
        <f t="shared" si="11"/>
        <v>-901</v>
      </c>
      <c r="X84" s="337">
        <f t="shared" si="11"/>
        <v>-901</v>
      </c>
      <c r="Y84" s="337">
        <f t="shared" si="11"/>
        <v>-901</v>
      </c>
      <c r="Z84" s="337">
        <f t="shared" si="11"/>
        <v>-901</v>
      </c>
      <c r="AA84" s="337">
        <f t="shared" si="11"/>
        <v>-901</v>
      </c>
      <c r="AB84" s="337">
        <f t="shared" si="11"/>
        <v>-901</v>
      </c>
      <c r="AC84" s="337">
        <f t="shared" si="11"/>
        <v>-901</v>
      </c>
      <c r="AD84" s="337">
        <f t="shared" si="11"/>
        <v>-901</v>
      </c>
      <c r="AE84" s="337">
        <f t="shared" si="11"/>
        <v>-901</v>
      </c>
      <c r="AF84" s="337">
        <f t="shared" si="11"/>
        <v>-901</v>
      </c>
      <c r="AG84" s="337">
        <f t="shared" si="11"/>
        <v>-901</v>
      </c>
      <c r="AH84" s="343" t="str">
        <f t="shared" si="15"/>
        <v/>
      </c>
      <c r="AI84" s="88"/>
      <c r="AJ84" s="83"/>
    </row>
    <row r="85" spans="1:36">
      <c r="A85" s="65">
        <f t="shared" si="16"/>
        <v>1927</v>
      </c>
      <c r="B85" s="84">
        <v>10074</v>
      </c>
      <c r="C85" s="77">
        <v>616.9</v>
      </c>
      <c r="D85" s="78">
        <f t="shared" si="17"/>
        <v>37.931702479338846</v>
      </c>
      <c r="E85" s="335">
        <v>28</v>
      </c>
      <c r="F85" s="341">
        <v>1991</v>
      </c>
      <c r="G85" s="337">
        <f t="shared" si="12"/>
        <v>-901</v>
      </c>
      <c r="H85" s="337">
        <f t="shared" si="10"/>
        <v>-901</v>
      </c>
      <c r="I85" s="337">
        <f t="shared" si="10"/>
        <v>-901</v>
      </c>
      <c r="J85" s="337">
        <f t="shared" si="10"/>
        <v>-901</v>
      </c>
      <c r="K85" s="337">
        <f t="shared" si="10"/>
        <v>-901</v>
      </c>
      <c r="L85" s="337">
        <f t="shared" si="10"/>
        <v>-901</v>
      </c>
      <c r="M85" s="337">
        <f t="shared" si="10"/>
        <v>-901</v>
      </c>
      <c r="N85" s="337">
        <f t="shared" si="10"/>
        <v>-901</v>
      </c>
      <c r="O85" s="337">
        <f t="shared" si="10"/>
        <v>-901</v>
      </c>
      <c r="P85" s="337">
        <f t="shared" si="10"/>
        <v>-901</v>
      </c>
      <c r="Q85" s="337">
        <f t="shared" si="10"/>
        <v>-901</v>
      </c>
      <c r="R85" s="337">
        <f t="shared" si="10"/>
        <v>-901</v>
      </c>
      <c r="S85" s="342" t="str">
        <f t="shared" si="14"/>
        <v/>
      </c>
      <c r="T85" s="339"/>
      <c r="U85" s="341">
        <v>1991</v>
      </c>
      <c r="V85" s="337">
        <f t="shared" si="13"/>
        <v>-901</v>
      </c>
      <c r="W85" s="337">
        <f t="shared" si="11"/>
        <v>-901</v>
      </c>
      <c r="X85" s="337">
        <f t="shared" si="11"/>
        <v>-901</v>
      </c>
      <c r="Y85" s="337">
        <f t="shared" si="11"/>
        <v>-901</v>
      </c>
      <c r="Z85" s="337">
        <f t="shared" si="11"/>
        <v>-901</v>
      </c>
      <c r="AA85" s="337">
        <f t="shared" si="11"/>
        <v>-901</v>
      </c>
      <c r="AB85" s="337">
        <f t="shared" si="11"/>
        <v>-901</v>
      </c>
      <c r="AC85" s="337">
        <f t="shared" si="11"/>
        <v>-901</v>
      </c>
      <c r="AD85" s="337">
        <f t="shared" si="11"/>
        <v>-901</v>
      </c>
      <c r="AE85" s="337">
        <f t="shared" si="11"/>
        <v>-901</v>
      </c>
      <c r="AF85" s="337">
        <f t="shared" si="11"/>
        <v>-901</v>
      </c>
      <c r="AG85" s="337">
        <f t="shared" si="11"/>
        <v>-901</v>
      </c>
      <c r="AH85" s="343" t="str">
        <f t="shared" si="15"/>
        <v/>
      </c>
      <c r="AI85" s="88"/>
      <c r="AJ85" s="83"/>
    </row>
    <row r="86" spans="1:36">
      <c r="A86" s="65">
        <f t="shared" si="16"/>
        <v>1927</v>
      </c>
      <c r="B86" s="84">
        <v>10105</v>
      </c>
      <c r="C86" s="77">
        <v>171</v>
      </c>
      <c r="D86" s="78">
        <f t="shared" si="17"/>
        <v>10.514380165289257</v>
      </c>
      <c r="E86" s="335">
        <v>29</v>
      </c>
      <c r="F86" s="341">
        <v>1992</v>
      </c>
      <c r="G86" s="337">
        <f t="shared" si="12"/>
        <v>-901</v>
      </c>
      <c r="H86" s="337">
        <f t="shared" si="10"/>
        <v>-901</v>
      </c>
      <c r="I86" s="337">
        <f t="shared" si="10"/>
        <v>-901</v>
      </c>
      <c r="J86" s="337">
        <f t="shared" si="10"/>
        <v>-901</v>
      </c>
      <c r="K86" s="337">
        <f t="shared" si="10"/>
        <v>-901</v>
      </c>
      <c r="L86" s="337">
        <f t="shared" si="10"/>
        <v>-901</v>
      </c>
      <c r="M86" s="337">
        <f t="shared" si="10"/>
        <v>-901</v>
      </c>
      <c r="N86" s="337">
        <f t="shared" si="10"/>
        <v>-901</v>
      </c>
      <c r="O86" s="337">
        <f t="shared" si="10"/>
        <v>-901</v>
      </c>
      <c r="P86" s="337">
        <f t="shared" si="10"/>
        <v>-901</v>
      </c>
      <c r="Q86" s="337">
        <f t="shared" si="10"/>
        <v>-901</v>
      </c>
      <c r="R86" s="337">
        <f t="shared" si="10"/>
        <v>-901</v>
      </c>
      <c r="S86" s="342" t="str">
        <f t="shared" si="14"/>
        <v/>
      </c>
      <c r="T86" s="339"/>
      <c r="U86" s="341">
        <v>1992</v>
      </c>
      <c r="V86" s="337">
        <f t="shared" si="13"/>
        <v>-901</v>
      </c>
      <c r="W86" s="337">
        <f t="shared" si="11"/>
        <v>-901</v>
      </c>
      <c r="X86" s="337">
        <f t="shared" si="11"/>
        <v>-901</v>
      </c>
      <c r="Y86" s="337">
        <f t="shared" si="11"/>
        <v>-901</v>
      </c>
      <c r="Z86" s="337">
        <f t="shared" si="11"/>
        <v>-901</v>
      </c>
      <c r="AA86" s="337">
        <f t="shared" si="11"/>
        <v>-901</v>
      </c>
      <c r="AB86" s="337">
        <f t="shared" si="11"/>
        <v>-901</v>
      </c>
      <c r="AC86" s="337">
        <f t="shared" si="11"/>
        <v>-901</v>
      </c>
      <c r="AD86" s="337">
        <f t="shared" si="11"/>
        <v>-901</v>
      </c>
      <c r="AE86" s="337">
        <f t="shared" si="11"/>
        <v>-901</v>
      </c>
      <c r="AF86" s="337">
        <f t="shared" si="11"/>
        <v>-901</v>
      </c>
      <c r="AG86" s="337">
        <f t="shared" si="11"/>
        <v>-901</v>
      </c>
      <c r="AH86" s="343" t="str">
        <f t="shared" si="15"/>
        <v/>
      </c>
      <c r="AI86" s="88"/>
      <c r="AJ86" s="83"/>
    </row>
    <row r="87" spans="1:36">
      <c r="A87" s="65">
        <f t="shared" si="16"/>
        <v>1927</v>
      </c>
      <c r="B87" s="84">
        <v>10135</v>
      </c>
      <c r="C87" s="77">
        <v>164.6</v>
      </c>
      <c r="D87" s="78">
        <f t="shared" si="17"/>
        <v>9.7943801652892564</v>
      </c>
      <c r="E87" s="335">
        <v>28</v>
      </c>
      <c r="F87" s="341">
        <v>1993</v>
      </c>
      <c r="G87" s="337">
        <f t="shared" si="12"/>
        <v>-901</v>
      </c>
      <c r="H87" s="337">
        <f t="shared" si="10"/>
        <v>-901</v>
      </c>
      <c r="I87" s="337">
        <f t="shared" si="10"/>
        <v>-901</v>
      </c>
      <c r="J87" s="337">
        <f t="shared" si="10"/>
        <v>-901</v>
      </c>
      <c r="K87" s="337">
        <f t="shared" si="10"/>
        <v>-901</v>
      </c>
      <c r="L87" s="337">
        <f t="shared" si="10"/>
        <v>-901</v>
      </c>
      <c r="M87" s="337">
        <f t="shared" si="10"/>
        <v>-901</v>
      </c>
      <c r="N87" s="337">
        <f t="shared" si="10"/>
        <v>-901</v>
      </c>
      <c r="O87" s="337">
        <f t="shared" si="10"/>
        <v>-901</v>
      </c>
      <c r="P87" s="337">
        <f t="shared" si="10"/>
        <v>-901</v>
      </c>
      <c r="Q87" s="337">
        <f t="shared" si="10"/>
        <v>-901</v>
      </c>
      <c r="R87" s="337">
        <f t="shared" si="10"/>
        <v>-901</v>
      </c>
      <c r="S87" s="342" t="str">
        <f t="shared" si="14"/>
        <v/>
      </c>
      <c r="T87" s="339"/>
      <c r="U87" s="341">
        <v>1993</v>
      </c>
      <c r="V87" s="337">
        <f t="shared" si="13"/>
        <v>-901</v>
      </c>
      <c r="W87" s="337">
        <f t="shared" si="11"/>
        <v>-901</v>
      </c>
      <c r="X87" s="337">
        <f t="shared" si="11"/>
        <v>-901</v>
      </c>
      <c r="Y87" s="337">
        <f t="shared" si="11"/>
        <v>-901</v>
      </c>
      <c r="Z87" s="337">
        <f t="shared" si="11"/>
        <v>-901</v>
      </c>
      <c r="AA87" s="337">
        <f t="shared" si="11"/>
        <v>-901</v>
      </c>
      <c r="AB87" s="337">
        <f t="shared" si="11"/>
        <v>-901</v>
      </c>
      <c r="AC87" s="337">
        <f t="shared" si="11"/>
        <v>-901</v>
      </c>
      <c r="AD87" s="337">
        <f t="shared" si="11"/>
        <v>-901</v>
      </c>
      <c r="AE87" s="337">
        <f t="shared" si="11"/>
        <v>-901</v>
      </c>
      <c r="AF87" s="337">
        <f t="shared" si="11"/>
        <v>-901</v>
      </c>
      <c r="AG87" s="337">
        <f t="shared" si="11"/>
        <v>-901</v>
      </c>
      <c r="AH87" s="343" t="str">
        <f t="shared" si="15"/>
        <v/>
      </c>
      <c r="AI87" s="88"/>
      <c r="AJ87" s="83"/>
    </row>
    <row r="88" spans="1:36">
      <c r="A88" s="65">
        <f t="shared" si="16"/>
        <v>1928</v>
      </c>
      <c r="B88" s="84">
        <v>10166</v>
      </c>
      <c r="C88" s="77">
        <v>210.3</v>
      </c>
      <c r="D88" s="78">
        <f t="shared" si="17"/>
        <v>12.930842975206611</v>
      </c>
      <c r="E88" s="335">
        <v>28</v>
      </c>
      <c r="F88" s="341">
        <v>1994</v>
      </c>
      <c r="G88" s="337">
        <f t="shared" si="12"/>
        <v>-901</v>
      </c>
      <c r="H88" s="337">
        <f t="shared" si="10"/>
        <v>-901</v>
      </c>
      <c r="I88" s="337">
        <f t="shared" si="10"/>
        <v>-901</v>
      </c>
      <c r="J88" s="337">
        <f t="shared" si="10"/>
        <v>-901</v>
      </c>
      <c r="K88" s="337">
        <f t="shared" si="10"/>
        <v>-901</v>
      </c>
      <c r="L88" s="337">
        <f t="shared" si="10"/>
        <v>-901</v>
      </c>
      <c r="M88" s="337">
        <f t="shared" si="10"/>
        <v>-901</v>
      </c>
      <c r="N88" s="337">
        <f t="shared" si="10"/>
        <v>-901</v>
      </c>
      <c r="O88" s="337">
        <f t="shared" si="10"/>
        <v>-901</v>
      </c>
      <c r="P88" s="337">
        <f t="shared" si="10"/>
        <v>-901</v>
      </c>
      <c r="Q88" s="337">
        <f t="shared" si="10"/>
        <v>-901</v>
      </c>
      <c r="R88" s="337">
        <f t="shared" si="10"/>
        <v>-901</v>
      </c>
      <c r="S88" s="342" t="str">
        <f t="shared" si="14"/>
        <v/>
      </c>
      <c r="T88" s="339"/>
      <c r="U88" s="341">
        <v>1994</v>
      </c>
      <c r="V88" s="337">
        <f t="shared" si="13"/>
        <v>-901</v>
      </c>
      <c r="W88" s="337">
        <f t="shared" si="11"/>
        <v>-901</v>
      </c>
      <c r="X88" s="337">
        <f t="shared" si="11"/>
        <v>-901</v>
      </c>
      <c r="Y88" s="337">
        <f t="shared" si="11"/>
        <v>-901</v>
      </c>
      <c r="Z88" s="337">
        <f t="shared" si="11"/>
        <v>-901</v>
      </c>
      <c r="AA88" s="337">
        <f t="shared" si="11"/>
        <v>-901</v>
      </c>
      <c r="AB88" s="337">
        <f t="shared" si="11"/>
        <v>-901</v>
      </c>
      <c r="AC88" s="337">
        <f t="shared" si="11"/>
        <v>-901</v>
      </c>
      <c r="AD88" s="337">
        <f t="shared" si="11"/>
        <v>-901</v>
      </c>
      <c r="AE88" s="337">
        <f t="shared" si="11"/>
        <v>-901</v>
      </c>
      <c r="AF88" s="337">
        <f t="shared" si="11"/>
        <v>-901</v>
      </c>
      <c r="AG88" s="337">
        <f t="shared" si="11"/>
        <v>-901</v>
      </c>
      <c r="AH88" s="343" t="str">
        <f t="shared" si="15"/>
        <v/>
      </c>
      <c r="AI88" s="88"/>
      <c r="AJ88" s="83"/>
    </row>
    <row r="89" spans="1:36">
      <c r="A89" s="65">
        <f t="shared" si="16"/>
        <v>1928</v>
      </c>
      <c r="B89" s="84">
        <v>10196</v>
      </c>
      <c r="C89" s="77">
        <v>520.9</v>
      </c>
      <c r="D89" s="78">
        <f t="shared" si="17"/>
        <v>30.995702479338842</v>
      </c>
      <c r="E89" s="335">
        <v>28</v>
      </c>
      <c r="F89" s="341">
        <v>1995</v>
      </c>
      <c r="G89" s="337">
        <f t="shared" si="12"/>
        <v>-901</v>
      </c>
      <c r="H89" s="337">
        <f t="shared" si="10"/>
        <v>-901</v>
      </c>
      <c r="I89" s="337">
        <f t="shared" si="10"/>
        <v>-901</v>
      </c>
      <c r="J89" s="337">
        <f t="shared" si="10"/>
        <v>-901</v>
      </c>
      <c r="K89" s="337">
        <f t="shared" si="10"/>
        <v>-901</v>
      </c>
      <c r="L89" s="337">
        <f t="shared" si="10"/>
        <v>-901</v>
      </c>
      <c r="M89" s="337">
        <f t="shared" si="10"/>
        <v>-901</v>
      </c>
      <c r="N89" s="337">
        <f t="shared" si="10"/>
        <v>-901</v>
      </c>
      <c r="O89" s="337">
        <f t="shared" si="10"/>
        <v>-901</v>
      </c>
      <c r="P89" s="337">
        <f t="shared" si="10"/>
        <v>-901</v>
      </c>
      <c r="Q89" s="337">
        <f t="shared" si="10"/>
        <v>-901</v>
      </c>
      <c r="R89" s="337">
        <f t="shared" si="10"/>
        <v>-901</v>
      </c>
      <c r="S89" s="342" t="str">
        <f t="shared" si="14"/>
        <v/>
      </c>
      <c r="T89" s="339"/>
      <c r="U89" s="341">
        <v>1995</v>
      </c>
      <c r="V89" s="337">
        <f t="shared" si="13"/>
        <v>-901</v>
      </c>
      <c r="W89" s="337">
        <f t="shared" si="11"/>
        <v>-901</v>
      </c>
      <c r="X89" s="337">
        <f t="shared" si="11"/>
        <v>-901</v>
      </c>
      <c r="Y89" s="337">
        <f t="shared" si="11"/>
        <v>-901</v>
      </c>
      <c r="Z89" s="337">
        <f t="shared" si="11"/>
        <v>-901</v>
      </c>
      <c r="AA89" s="337">
        <f t="shared" si="11"/>
        <v>-901</v>
      </c>
      <c r="AB89" s="337">
        <f t="shared" si="11"/>
        <v>-901</v>
      </c>
      <c r="AC89" s="337">
        <f t="shared" si="11"/>
        <v>-901</v>
      </c>
      <c r="AD89" s="337">
        <f t="shared" si="11"/>
        <v>-901</v>
      </c>
      <c r="AE89" s="337">
        <f t="shared" si="11"/>
        <v>-901</v>
      </c>
      <c r="AF89" s="337">
        <f t="shared" si="11"/>
        <v>-901</v>
      </c>
      <c r="AG89" s="337">
        <f t="shared" si="11"/>
        <v>-901</v>
      </c>
      <c r="AH89" s="343" t="str">
        <f t="shared" si="15"/>
        <v/>
      </c>
      <c r="AI89" s="88"/>
      <c r="AJ89" s="83"/>
    </row>
    <row r="90" spans="1:36">
      <c r="A90" s="65">
        <f t="shared" si="16"/>
        <v>1928</v>
      </c>
      <c r="B90" s="84">
        <v>10227</v>
      </c>
      <c r="C90" s="77">
        <v>327.2</v>
      </c>
      <c r="D90" s="78">
        <f t="shared" si="17"/>
        <v>20.118743801652894</v>
      </c>
      <c r="E90" s="335">
        <v>29</v>
      </c>
      <c r="F90" s="341">
        <v>1996</v>
      </c>
      <c r="G90" s="337">
        <f t="shared" si="12"/>
        <v>-901</v>
      </c>
      <c r="H90" s="337">
        <f t="shared" si="10"/>
        <v>-901</v>
      </c>
      <c r="I90" s="337">
        <f t="shared" si="10"/>
        <v>-901</v>
      </c>
      <c r="J90" s="337">
        <f t="shared" si="10"/>
        <v>-901</v>
      </c>
      <c r="K90" s="337">
        <f t="shared" si="10"/>
        <v>-901</v>
      </c>
      <c r="L90" s="337">
        <f t="shared" si="10"/>
        <v>-901</v>
      </c>
      <c r="M90" s="337">
        <f t="shared" si="10"/>
        <v>-901</v>
      </c>
      <c r="N90" s="337">
        <f t="shared" si="10"/>
        <v>-901</v>
      </c>
      <c r="O90" s="337">
        <f t="shared" si="10"/>
        <v>-901</v>
      </c>
      <c r="P90" s="337">
        <f t="shared" si="10"/>
        <v>-901</v>
      </c>
      <c r="Q90" s="337">
        <f t="shared" si="10"/>
        <v>-901</v>
      </c>
      <c r="R90" s="337">
        <f t="shared" si="10"/>
        <v>-901</v>
      </c>
      <c r="S90" s="342" t="str">
        <f t="shared" si="14"/>
        <v/>
      </c>
      <c r="T90" s="339"/>
      <c r="U90" s="341">
        <v>1996</v>
      </c>
      <c r="V90" s="337">
        <f t="shared" si="13"/>
        <v>-901</v>
      </c>
      <c r="W90" s="337">
        <f t="shared" si="11"/>
        <v>-901</v>
      </c>
      <c r="X90" s="337">
        <f t="shared" si="11"/>
        <v>-901</v>
      </c>
      <c r="Y90" s="337">
        <f t="shared" si="11"/>
        <v>-901</v>
      </c>
      <c r="Z90" s="337">
        <f t="shared" si="11"/>
        <v>-901</v>
      </c>
      <c r="AA90" s="337">
        <f t="shared" si="11"/>
        <v>-901</v>
      </c>
      <c r="AB90" s="337">
        <f t="shared" si="11"/>
        <v>-901</v>
      </c>
      <c r="AC90" s="337">
        <f t="shared" si="11"/>
        <v>-901</v>
      </c>
      <c r="AD90" s="337">
        <f t="shared" si="11"/>
        <v>-901</v>
      </c>
      <c r="AE90" s="337">
        <f t="shared" si="11"/>
        <v>-901</v>
      </c>
      <c r="AF90" s="337">
        <f t="shared" si="11"/>
        <v>-901</v>
      </c>
      <c r="AG90" s="337">
        <f t="shared" si="11"/>
        <v>-901</v>
      </c>
      <c r="AH90" s="343" t="str">
        <f t="shared" si="15"/>
        <v/>
      </c>
      <c r="AI90" s="88"/>
      <c r="AJ90" s="83"/>
    </row>
    <row r="91" spans="1:36">
      <c r="A91" s="65">
        <f t="shared" si="16"/>
        <v>1928</v>
      </c>
      <c r="B91" s="84">
        <v>10258</v>
      </c>
      <c r="C91" s="77">
        <v>400.9</v>
      </c>
      <c r="D91" s="78">
        <f t="shared" si="17"/>
        <v>24.650380165289256</v>
      </c>
      <c r="E91" s="335">
        <v>28</v>
      </c>
      <c r="F91" s="341">
        <v>1997</v>
      </c>
      <c r="G91" s="337">
        <f t="shared" si="12"/>
        <v>-901</v>
      </c>
      <c r="H91" s="337">
        <f t="shared" si="10"/>
        <v>-901</v>
      </c>
      <c r="I91" s="337">
        <f t="shared" si="10"/>
        <v>-901</v>
      </c>
      <c r="J91" s="337">
        <f t="shared" si="10"/>
        <v>-901</v>
      </c>
      <c r="K91" s="337">
        <f t="shared" si="10"/>
        <v>-901</v>
      </c>
      <c r="L91" s="337">
        <f t="shared" si="10"/>
        <v>-901</v>
      </c>
      <c r="M91" s="337">
        <f t="shared" si="10"/>
        <v>-901</v>
      </c>
      <c r="N91" s="337">
        <f t="shared" si="10"/>
        <v>-901</v>
      </c>
      <c r="O91" s="337">
        <f t="shared" si="10"/>
        <v>-901</v>
      </c>
      <c r="P91" s="337">
        <f t="shared" si="10"/>
        <v>-901</v>
      </c>
      <c r="Q91" s="337">
        <f t="shared" si="10"/>
        <v>-901</v>
      </c>
      <c r="R91" s="337">
        <f t="shared" si="10"/>
        <v>-901</v>
      </c>
      <c r="S91" s="342" t="str">
        <f t="shared" si="14"/>
        <v/>
      </c>
      <c r="T91" s="339"/>
      <c r="U91" s="341">
        <v>1997</v>
      </c>
      <c r="V91" s="337">
        <f t="shared" si="13"/>
        <v>-901</v>
      </c>
      <c r="W91" s="337">
        <f t="shared" si="11"/>
        <v>-901</v>
      </c>
      <c r="X91" s="337">
        <f t="shared" si="11"/>
        <v>-901</v>
      </c>
      <c r="Y91" s="337">
        <f t="shared" si="11"/>
        <v>-901</v>
      </c>
      <c r="Z91" s="337">
        <f t="shared" si="11"/>
        <v>-901</v>
      </c>
      <c r="AA91" s="337">
        <f t="shared" si="11"/>
        <v>-901</v>
      </c>
      <c r="AB91" s="337">
        <f t="shared" si="11"/>
        <v>-901</v>
      </c>
      <c r="AC91" s="337">
        <f t="shared" si="11"/>
        <v>-901</v>
      </c>
      <c r="AD91" s="337">
        <f t="shared" si="11"/>
        <v>-901</v>
      </c>
      <c r="AE91" s="337">
        <f t="shared" si="11"/>
        <v>-901</v>
      </c>
      <c r="AF91" s="337">
        <f t="shared" si="11"/>
        <v>-901</v>
      </c>
      <c r="AG91" s="337">
        <f t="shared" si="11"/>
        <v>-901</v>
      </c>
      <c r="AH91" s="343" t="str">
        <f t="shared" si="15"/>
        <v/>
      </c>
      <c r="AI91" s="88"/>
      <c r="AJ91" s="83"/>
    </row>
    <row r="92" spans="1:36">
      <c r="A92" s="65">
        <f t="shared" si="16"/>
        <v>1928</v>
      </c>
      <c r="B92" s="84">
        <v>10287</v>
      </c>
      <c r="C92" s="77">
        <v>463.3</v>
      </c>
      <c r="D92" s="78">
        <f t="shared" si="17"/>
        <v>26.649322314049591</v>
      </c>
      <c r="E92" s="335">
        <v>28</v>
      </c>
      <c r="F92" s="341">
        <v>1998</v>
      </c>
      <c r="G92" s="337">
        <f t="shared" si="12"/>
        <v>-901</v>
      </c>
      <c r="H92" s="337">
        <f t="shared" si="10"/>
        <v>-901</v>
      </c>
      <c r="I92" s="337">
        <f t="shared" si="10"/>
        <v>-901</v>
      </c>
      <c r="J92" s="337">
        <f t="shared" si="10"/>
        <v>-901</v>
      </c>
      <c r="K92" s="337">
        <f t="shared" si="10"/>
        <v>-901</v>
      </c>
      <c r="L92" s="337">
        <f t="shared" si="10"/>
        <v>-901</v>
      </c>
      <c r="M92" s="337">
        <f t="shared" si="10"/>
        <v>-901</v>
      </c>
      <c r="N92" s="337">
        <f t="shared" si="10"/>
        <v>-901</v>
      </c>
      <c r="O92" s="337">
        <f t="shared" si="10"/>
        <v>-901</v>
      </c>
      <c r="P92" s="337">
        <f t="shared" si="10"/>
        <v>-901</v>
      </c>
      <c r="Q92" s="337">
        <f t="shared" si="10"/>
        <v>-901</v>
      </c>
      <c r="R92" s="337">
        <f t="shared" si="10"/>
        <v>-901</v>
      </c>
      <c r="S92" s="342" t="str">
        <f t="shared" si="14"/>
        <v/>
      </c>
      <c r="T92" s="339"/>
      <c r="U92" s="341">
        <v>1998</v>
      </c>
      <c r="V92" s="337">
        <f t="shared" si="13"/>
        <v>-901</v>
      </c>
      <c r="W92" s="337">
        <f t="shared" si="11"/>
        <v>-901</v>
      </c>
      <c r="X92" s="337">
        <f t="shared" si="11"/>
        <v>-901</v>
      </c>
      <c r="Y92" s="337">
        <f t="shared" si="11"/>
        <v>-901</v>
      </c>
      <c r="Z92" s="337">
        <f t="shared" si="11"/>
        <v>-901</v>
      </c>
      <c r="AA92" s="337">
        <f t="shared" si="11"/>
        <v>-901</v>
      </c>
      <c r="AB92" s="337">
        <f t="shared" si="11"/>
        <v>-901</v>
      </c>
      <c r="AC92" s="337">
        <f t="shared" si="11"/>
        <v>-901</v>
      </c>
      <c r="AD92" s="337">
        <f t="shared" si="11"/>
        <v>-901</v>
      </c>
      <c r="AE92" s="337">
        <f t="shared" si="11"/>
        <v>-901</v>
      </c>
      <c r="AF92" s="337">
        <f t="shared" si="11"/>
        <v>-901</v>
      </c>
      <c r="AG92" s="337">
        <f t="shared" si="11"/>
        <v>-901</v>
      </c>
      <c r="AH92" s="343" t="str">
        <f t="shared" si="15"/>
        <v/>
      </c>
      <c r="AI92" s="88"/>
      <c r="AJ92" s="83"/>
    </row>
    <row r="93" spans="1:36">
      <c r="A93" s="65">
        <f t="shared" si="16"/>
        <v>1928</v>
      </c>
      <c r="B93" s="84">
        <v>10318</v>
      </c>
      <c r="C93" s="77">
        <v>2902</v>
      </c>
      <c r="D93" s="78">
        <f t="shared" si="17"/>
        <v>178.43702479338842</v>
      </c>
      <c r="E93" s="335">
        <v>28</v>
      </c>
      <c r="F93" s="341">
        <v>1999</v>
      </c>
      <c r="G93" s="337">
        <f t="shared" si="12"/>
        <v>-901</v>
      </c>
      <c r="H93" s="337">
        <f t="shared" si="10"/>
        <v>-901</v>
      </c>
      <c r="I93" s="337">
        <f t="shared" si="10"/>
        <v>-901</v>
      </c>
      <c r="J93" s="337">
        <f t="shared" si="10"/>
        <v>-901</v>
      </c>
      <c r="K93" s="337">
        <f t="shared" si="10"/>
        <v>-901</v>
      </c>
      <c r="L93" s="337">
        <f t="shared" ref="H93:R110" si="18">INDEX($C$16:$C$2000,($F93-1922)*12+L$12,1)</f>
        <v>-901</v>
      </c>
      <c r="M93" s="337">
        <f t="shared" si="18"/>
        <v>-901</v>
      </c>
      <c r="N93" s="337">
        <f t="shared" si="18"/>
        <v>-901</v>
      </c>
      <c r="O93" s="337">
        <f t="shared" si="18"/>
        <v>-901</v>
      </c>
      <c r="P93" s="337">
        <f t="shared" si="18"/>
        <v>-901</v>
      </c>
      <c r="Q93" s="337">
        <f t="shared" si="18"/>
        <v>-901</v>
      </c>
      <c r="R93" s="337">
        <f t="shared" si="18"/>
        <v>-901</v>
      </c>
      <c r="S93" s="342" t="str">
        <f t="shared" si="14"/>
        <v/>
      </c>
      <c r="T93" s="339"/>
      <c r="U93" s="341">
        <v>1999</v>
      </c>
      <c r="V93" s="337">
        <f t="shared" si="13"/>
        <v>-901</v>
      </c>
      <c r="W93" s="337">
        <f t="shared" si="11"/>
        <v>-901</v>
      </c>
      <c r="X93" s="337">
        <f t="shared" si="11"/>
        <v>-901</v>
      </c>
      <c r="Y93" s="337">
        <f t="shared" si="11"/>
        <v>-901</v>
      </c>
      <c r="Z93" s="337">
        <f t="shared" si="11"/>
        <v>-901</v>
      </c>
      <c r="AA93" s="337">
        <f t="shared" ref="W93:AG110" si="19">IF(INDEX($D$16:$D$2000,($U93-1922)*12+AA$12,1)&lt;&gt;-901,INDEX($D$16:$D$2000,($U93-1922)*12+AA$12,1)*1000,-901)</f>
        <v>-901</v>
      </c>
      <c r="AB93" s="337">
        <f t="shared" si="19"/>
        <v>-901</v>
      </c>
      <c r="AC93" s="337">
        <f t="shared" si="19"/>
        <v>-901</v>
      </c>
      <c r="AD93" s="337">
        <f t="shared" si="19"/>
        <v>-901</v>
      </c>
      <c r="AE93" s="337">
        <f t="shared" si="19"/>
        <v>-901</v>
      </c>
      <c r="AF93" s="337">
        <f t="shared" si="19"/>
        <v>-901</v>
      </c>
      <c r="AG93" s="337">
        <f t="shared" si="19"/>
        <v>-901</v>
      </c>
      <c r="AH93" s="343" t="str">
        <f t="shared" si="15"/>
        <v/>
      </c>
      <c r="AI93" s="88"/>
      <c r="AJ93" s="83"/>
    </row>
    <row r="94" spans="1:36">
      <c r="A94" s="65">
        <f t="shared" si="16"/>
        <v>1928</v>
      </c>
      <c r="B94" s="84">
        <v>10348</v>
      </c>
      <c r="C94" s="77">
        <v>2437</v>
      </c>
      <c r="D94" s="78">
        <f t="shared" si="17"/>
        <v>145.01157024793389</v>
      </c>
      <c r="E94" s="335">
        <v>29</v>
      </c>
      <c r="F94" s="341">
        <v>2000</v>
      </c>
      <c r="G94" s="337">
        <f t="shared" si="12"/>
        <v>-901</v>
      </c>
      <c r="H94" s="337">
        <f t="shared" si="18"/>
        <v>-901</v>
      </c>
      <c r="I94" s="337">
        <f t="shared" si="18"/>
        <v>-901</v>
      </c>
      <c r="J94" s="337">
        <f t="shared" si="18"/>
        <v>-901</v>
      </c>
      <c r="K94" s="337">
        <f t="shared" si="18"/>
        <v>-901</v>
      </c>
      <c r="L94" s="337">
        <f t="shared" si="18"/>
        <v>-901</v>
      </c>
      <c r="M94" s="337">
        <f t="shared" si="18"/>
        <v>-901</v>
      </c>
      <c r="N94" s="337">
        <f t="shared" si="18"/>
        <v>-901</v>
      </c>
      <c r="O94" s="337">
        <f t="shared" si="18"/>
        <v>-901</v>
      </c>
      <c r="P94" s="337">
        <f t="shared" si="18"/>
        <v>-901</v>
      </c>
      <c r="Q94" s="337">
        <f t="shared" si="18"/>
        <v>-901</v>
      </c>
      <c r="R94" s="337">
        <f t="shared" si="18"/>
        <v>-901</v>
      </c>
      <c r="S94" s="342" t="str">
        <f t="shared" si="14"/>
        <v/>
      </c>
      <c r="T94" s="339"/>
      <c r="U94" s="341">
        <v>2000</v>
      </c>
      <c r="V94" s="337">
        <f t="shared" si="13"/>
        <v>-901</v>
      </c>
      <c r="W94" s="337">
        <f t="shared" si="19"/>
        <v>-901</v>
      </c>
      <c r="X94" s="337">
        <f t="shared" si="19"/>
        <v>-901</v>
      </c>
      <c r="Y94" s="337">
        <f t="shared" si="19"/>
        <v>-901</v>
      </c>
      <c r="Z94" s="337">
        <f t="shared" si="19"/>
        <v>-901</v>
      </c>
      <c r="AA94" s="337">
        <f t="shared" si="19"/>
        <v>-901</v>
      </c>
      <c r="AB94" s="337">
        <f t="shared" si="19"/>
        <v>-901</v>
      </c>
      <c r="AC94" s="337">
        <f t="shared" si="19"/>
        <v>-901</v>
      </c>
      <c r="AD94" s="337">
        <f t="shared" si="19"/>
        <v>-901</v>
      </c>
      <c r="AE94" s="337">
        <f t="shared" si="19"/>
        <v>-901</v>
      </c>
      <c r="AF94" s="337">
        <f t="shared" si="19"/>
        <v>-901</v>
      </c>
      <c r="AG94" s="337">
        <f t="shared" si="19"/>
        <v>-901</v>
      </c>
      <c r="AH94" s="343" t="str">
        <f t="shared" si="15"/>
        <v/>
      </c>
      <c r="AI94" s="88"/>
      <c r="AJ94" s="83"/>
    </row>
    <row r="95" spans="1:36">
      <c r="A95" s="65">
        <f t="shared" si="16"/>
        <v>1928</v>
      </c>
      <c r="B95" s="84">
        <v>10379</v>
      </c>
      <c r="C95" s="77">
        <v>2372</v>
      </c>
      <c r="D95" s="78">
        <f t="shared" si="17"/>
        <v>145.84859504132231</v>
      </c>
      <c r="E95" s="335">
        <v>28</v>
      </c>
      <c r="F95" s="341">
        <v>2001</v>
      </c>
      <c r="G95" s="337">
        <f t="shared" si="12"/>
        <v>-901</v>
      </c>
      <c r="H95" s="337">
        <f t="shared" si="18"/>
        <v>-901</v>
      </c>
      <c r="I95" s="337">
        <f t="shared" si="18"/>
        <v>-901</v>
      </c>
      <c r="J95" s="337">
        <f t="shared" si="18"/>
        <v>-901</v>
      </c>
      <c r="K95" s="337">
        <f t="shared" si="18"/>
        <v>-901</v>
      </c>
      <c r="L95" s="337">
        <f t="shared" si="18"/>
        <v>-901</v>
      </c>
      <c r="M95" s="337">
        <f t="shared" si="18"/>
        <v>-901</v>
      </c>
      <c r="N95" s="337">
        <f t="shared" si="18"/>
        <v>-901</v>
      </c>
      <c r="O95" s="337">
        <f t="shared" si="18"/>
        <v>-901</v>
      </c>
      <c r="P95" s="337">
        <f t="shared" si="18"/>
        <v>-901</v>
      </c>
      <c r="Q95" s="337">
        <f t="shared" si="18"/>
        <v>-901</v>
      </c>
      <c r="R95" s="337">
        <f t="shared" si="18"/>
        <v>-901</v>
      </c>
      <c r="S95" s="342" t="str">
        <f t="shared" si="14"/>
        <v/>
      </c>
      <c r="T95" s="339"/>
      <c r="U95" s="341">
        <v>2001</v>
      </c>
      <c r="V95" s="337">
        <f t="shared" si="13"/>
        <v>-901</v>
      </c>
      <c r="W95" s="337">
        <f t="shared" si="19"/>
        <v>-901</v>
      </c>
      <c r="X95" s="337">
        <f t="shared" si="19"/>
        <v>-901</v>
      </c>
      <c r="Y95" s="337">
        <f t="shared" si="19"/>
        <v>-901</v>
      </c>
      <c r="Z95" s="337">
        <f t="shared" si="19"/>
        <v>-901</v>
      </c>
      <c r="AA95" s="337">
        <f t="shared" si="19"/>
        <v>-901</v>
      </c>
      <c r="AB95" s="337">
        <f t="shared" si="19"/>
        <v>-901</v>
      </c>
      <c r="AC95" s="337">
        <f t="shared" si="19"/>
        <v>-901</v>
      </c>
      <c r="AD95" s="337">
        <f t="shared" si="19"/>
        <v>-901</v>
      </c>
      <c r="AE95" s="337">
        <f t="shared" si="19"/>
        <v>-901</v>
      </c>
      <c r="AF95" s="337">
        <f t="shared" si="19"/>
        <v>-901</v>
      </c>
      <c r="AG95" s="337">
        <f t="shared" si="19"/>
        <v>-901</v>
      </c>
      <c r="AH95" s="343" t="str">
        <f t="shared" si="15"/>
        <v/>
      </c>
      <c r="AI95" s="88"/>
      <c r="AJ95" s="83"/>
    </row>
    <row r="96" spans="1:36">
      <c r="A96" s="65">
        <f t="shared" si="16"/>
        <v>1928</v>
      </c>
      <c r="B96" s="84">
        <v>10409</v>
      </c>
      <c r="C96" s="77">
        <v>527.5</v>
      </c>
      <c r="D96" s="78">
        <f t="shared" si="17"/>
        <v>31.388429752066116</v>
      </c>
      <c r="E96" s="335">
        <v>28</v>
      </c>
      <c r="F96" s="341">
        <v>2002</v>
      </c>
      <c r="G96" s="337">
        <f t="shared" si="12"/>
        <v>-901</v>
      </c>
      <c r="H96" s="337">
        <f t="shared" si="18"/>
        <v>-901</v>
      </c>
      <c r="I96" s="337">
        <f t="shared" si="18"/>
        <v>-901</v>
      </c>
      <c r="J96" s="337">
        <f t="shared" si="18"/>
        <v>-901</v>
      </c>
      <c r="K96" s="337">
        <f t="shared" si="18"/>
        <v>-901</v>
      </c>
      <c r="L96" s="337">
        <f t="shared" si="18"/>
        <v>-901</v>
      </c>
      <c r="M96" s="337">
        <f t="shared" si="18"/>
        <v>-901</v>
      </c>
      <c r="N96" s="337">
        <f t="shared" si="18"/>
        <v>-901</v>
      </c>
      <c r="O96" s="337">
        <f t="shared" si="18"/>
        <v>-901</v>
      </c>
      <c r="P96" s="337">
        <f t="shared" si="18"/>
        <v>-901</v>
      </c>
      <c r="Q96" s="337">
        <f t="shared" si="18"/>
        <v>-901</v>
      </c>
      <c r="R96" s="337">
        <f t="shared" si="18"/>
        <v>-901</v>
      </c>
      <c r="S96" s="342" t="str">
        <f t="shared" si="14"/>
        <v/>
      </c>
      <c r="T96" s="339"/>
      <c r="U96" s="341">
        <v>2002</v>
      </c>
      <c r="V96" s="337">
        <f t="shared" si="13"/>
        <v>-901</v>
      </c>
      <c r="W96" s="337">
        <f t="shared" si="19"/>
        <v>-901</v>
      </c>
      <c r="X96" s="337">
        <f t="shared" si="19"/>
        <v>-901</v>
      </c>
      <c r="Y96" s="337">
        <f t="shared" si="19"/>
        <v>-901</v>
      </c>
      <c r="Z96" s="337">
        <f t="shared" si="19"/>
        <v>-901</v>
      </c>
      <c r="AA96" s="337">
        <f t="shared" si="19"/>
        <v>-901</v>
      </c>
      <c r="AB96" s="337">
        <f t="shared" si="19"/>
        <v>-901</v>
      </c>
      <c r="AC96" s="337">
        <f t="shared" si="19"/>
        <v>-901</v>
      </c>
      <c r="AD96" s="337">
        <f t="shared" si="19"/>
        <v>-901</v>
      </c>
      <c r="AE96" s="337">
        <f t="shared" si="19"/>
        <v>-901</v>
      </c>
      <c r="AF96" s="337">
        <f t="shared" si="19"/>
        <v>-901</v>
      </c>
      <c r="AG96" s="337">
        <f t="shared" si="19"/>
        <v>-901</v>
      </c>
      <c r="AH96" s="343" t="str">
        <f t="shared" si="15"/>
        <v/>
      </c>
      <c r="AI96" s="88"/>
      <c r="AJ96" s="83"/>
    </row>
    <row r="97" spans="1:36">
      <c r="A97" s="65">
        <f t="shared" si="16"/>
        <v>1928</v>
      </c>
      <c r="B97" s="84">
        <v>10440</v>
      </c>
      <c r="C97" s="77">
        <v>187.5</v>
      </c>
      <c r="D97" s="78">
        <f t="shared" si="17"/>
        <v>11.528925619834711</v>
      </c>
      <c r="E97" s="335">
        <v>28</v>
      </c>
      <c r="F97" s="341">
        <v>2003</v>
      </c>
      <c r="G97" s="337">
        <f t="shared" si="12"/>
        <v>-901</v>
      </c>
      <c r="H97" s="337">
        <f t="shared" si="18"/>
        <v>-901</v>
      </c>
      <c r="I97" s="337">
        <f t="shared" si="18"/>
        <v>-901</v>
      </c>
      <c r="J97" s="337">
        <f t="shared" si="18"/>
        <v>-901</v>
      </c>
      <c r="K97" s="337">
        <f t="shared" si="18"/>
        <v>-901</v>
      </c>
      <c r="L97" s="337">
        <f t="shared" si="18"/>
        <v>-901</v>
      </c>
      <c r="M97" s="337">
        <f t="shared" si="18"/>
        <v>-901</v>
      </c>
      <c r="N97" s="337">
        <f t="shared" si="18"/>
        <v>-901</v>
      </c>
      <c r="O97" s="337">
        <f t="shared" si="18"/>
        <v>-901</v>
      </c>
      <c r="P97" s="337">
        <f t="shared" si="18"/>
        <v>-901</v>
      </c>
      <c r="Q97" s="337">
        <f t="shared" si="18"/>
        <v>-901</v>
      </c>
      <c r="R97" s="337">
        <f t="shared" si="18"/>
        <v>-901</v>
      </c>
      <c r="S97" s="342" t="str">
        <f t="shared" si="14"/>
        <v/>
      </c>
      <c r="T97" s="339"/>
      <c r="U97" s="341">
        <v>2003</v>
      </c>
      <c r="V97" s="337">
        <f t="shared" si="13"/>
        <v>-901</v>
      </c>
      <c r="W97" s="337">
        <f t="shared" si="19"/>
        <v>-901</v>
      </c>
      <c r="X97" s="337">
        <f t="shared" si="19"/>
        <v>-901</v>
      </c>
      <c r="Y97" s="337">
        <f t="shared" si="19"/>
        <v>-901</v>
      </c>
      <c r="Z97" s="337">
        <f t="shared" si="19"/>
        <v>-901</v>
      </c>
      <c r="AA97" s="337">
        <f t="shared" si="19"/>
        <v>-901</v>
      </c>
      <c r="AB97" s="337">
        <f t="shared" si="19"/>
        <v>-901</v>
      </c>
      <c r="AC97" s="337">
        <f t="shared" si="19"/>
        <v>-901</v>
      </c>
      <c r="AD97" s="337">
        <f t="shared" si="19"/>
        <v>-901</v>
      </c>
      <c r="AE97" s="337">
        <f t="shared" si="19"/>
        <v>-901</v>
      </c>
      <c r="AF97" s="337">
        <f t="shared" si="19"/>
        <v>-901</v>
      </c>
      <c r="AG97" s="337">
        <f t="shared" si="19"/>
        <v>-901</v>
      </c>
      <c r="AH97" s="343" t="str">
        <f t="shared" si="15"/>
        <v/>
      </c>
      <c r="AI97" s="88"/>
      <c r="AJ97" s="83"/>
    </row>
    <row r="98" spans="1:36">
      <c r="A98" s="65">
        <f t="shared" si="16"/>
        <v>1928</v>
      </c>
      <c r="B98" s="84">
        <v>10471</v>
      </c>
      <c r="C98" s="77">
        <v>142.80000000000001</v>
      </c>
      <c r="D98" s="78">
        <f t="shared" si="17"/>
        <v>8.7804297520661176</v>
      </c>
      <c r="E98" s="335">
        <v>29</v>
      </c>
      <c r="F98" s="341">
        <v>2004</v>
      </c>
      <c r="G98" s="337">
        <f t="shared" si="12"/>
        <v>-901</v>
      </c>
      <c r="H98" s="337">
        <f t="shared" si="18"/>
        <v>-901</v>
      </c>
      <c r="I98" s="337">
        <f t="shared" si="18"/>
        <v>-901</v>
      </c>
      <c r="J98" s="337">
        <f t="shared" si="18"/>
        <v>-901</v>
      </c>
      <c r="K98" s="337">
        <f t="shared" si="18"/>
        <v>-901</v>
      </c>
      <c r="L98" s="337">
        <f t="shared" si="18"/>
        <v>-901</v>
      </c>
      <c r="M98" s="337">
        <f t="shared" si="18"/>
        <v>-901</v>
      </c>
      <c r="N98" s="337">
        <f t="shared" si="18"/>
        <v>-901</v>
      </c>
      <c r="O98" s="337">
        <f t="shared" si="18"/>
        <v>-901</v>
      </c>
      <c r="P98" s="337">
        <f t="shared" si="18"/>
        <v>-901</v>
      </c>
      <c r="Q98" s="337">
        <f t="shared" si="18"/>
        <v>-901</v>
      </c>
      <c r="R98" s="337">
        <f t="shared" si="18"/>
        <v>-901</v>
      </c>
      <c r="S98" s="342" t="str">
        <f t="shared" si="14"/>
        <v/>
      </c>
      <c r="T98" s="339"/>
      <c r="U98" s="341">
        <v>2004</v>
      </c>
      <c r="V98" s="337">
        <f t="shared" si="13"/>
        <v>-901</v>
      </c>
      <c r="W98" s="337">
        <f t="shared" si="19"/>
        <v>-901</v>
      </c>
      <c r="X98" s="337">
        <f t="shared" si="19"/>
        <v>-901</v>
      </c>
      <c r="Y98" s="337">
        <f t="shared" si="19"/>
        <v>-901</v>
      </c>
      <c r="Z98" s="337">
        <f t="shared" si="19"/>
        <v>-901</v>
      </c>
      <c r="AA98" s="337">
        <f t="shared" si="19"/>
        <v>-901</v>
      </c>
      <c r="AB98" s="337">
        <f t="shared" si="19"/>
        <v>-901</v>
      </c>
      <c r="AC98" s="337">
        <f t="shared" si="19"/>
        <v>-901</v>
      </c>
      <c r="AD98" s="337">
        <f t="shared" si="19"/>
        <v>-901</v>
      </c>
      <c r="AE98" s="337">
        <f t="shared" si="19"/>
        <v>-901</v>
      </c>
      <c r="AF98" s="337">
        <f t="shared" si="19"/>
        <v>-901</v>
      </c>
      <c r="AG98" s="337">
        <f t="shared" si="19"/>
        <v>-901</v>
      </c>
      <c r="AH98" s="343" t="str">
        <f t="shared" si="15"/>
        <v/>
      </c>
    </row>
    <row r="99" spans="1:36">
      <c r="A99" s="65">
        <f t="shared" si="16"/>
        <v>1928</v>
      </c>
      <c r="B99" s="84">
        <v>10501</v>
      </c>
      <c r="C99" s="77">
        <v>140</v>
      </c>
      <c r="D99" s="78">
        <f t="shared" si="17"/>
        <v>8.3305785123966949</v>
      </c>
      <c r="E99" s="335">
        <v>28</v>
      </c>
      <c r="F99" s="341">
        <v>2005</v>
      </c>
      <c r="G99" s="337">
        <f t="shared" si="12"/>
        <v>-901</v>
      </c>
      <c r="H99" s="337">
        <f t="shared" si="18"/>
        <v>-901</v>
      </c>
      <c r="I99" s="337">
        <f t="shared" si="18"/>
        <v>-901</v>
      </c>
      <c r="J99" s="337">
        <f t="shared" si="18"/>
        <v>-901</v>
      </c>
      <c r="K99" s="337">
        <f t="shared" si="18"/>
        <v>-901</v>
      </c>
      <c r="L99" s="337">
        <f t="shared" si="18"/>
        <v>-901</v>
      </c>
      <c r="M99" s="337">
        <f t="shared" si="18"/>
        <v>-901</v>
      </c>
      <c r="N99" s="337">
        <f t="shared" si="18"/>
        <v>-901</v>
      </c>
      <c r="O99" s="337">
        <f t="shared" si="18"/>
        <v>-901</v>
      </c>
      <c r="P99" s="337">
        <f t="shared" si="18"/>
        <v>-901</v>
      </c>
      <c r="Q99" s="337">
        <f t="shared" si="18"/>
        <v>-901</v>
      </c>
      <c r="R99" s="337">
        <f t="shared" si="18"/>
        <v>-901</v>
      </c>
      <c r="S99" s="342" t="str">
        <f t="shared" si="14"/>
        <v/>
      </c>
      <c r="T99" s="339"/>
      <c r="U99" s="341">
        <v>2005</v>
      </c>
      <c r="V99" s="337">
        <f t="shared" si="13"/>
        <v>-901</v>
      </c>
      <c r="W99" s="337">
        <f t="shared" si="19"/>
        <v>-901</v>
      </c>
      <c r="X99" s="337">
        <f t="shared" si="19"/>
        <v>-901</v>
      </c>
      <c r="Y99" s="337">
        <f t="shared" si="19"/>
        <v>-901</v>
      </c>
      <c r="Z99" s="337">
        <f t="shared" si="19"/>
        <v>-901</v>
      </c>
      <c r="AA99" s="337">
        <f t="shared" si="19"/>
        <v>-901</v>
      </c>
      <c r="AB99" s="337">
        <f t="shared" si="19"/>
        <v>-901</v>
      </c>
      <c r="AC99" s="337">
        <f t="shared" si="19"/>
        <v>-901</v>
      </c>
      <c r="AD99" s="337">
        <f t="shared" si="19"/>
        <v>-901</v>
      </c>
      <c r="AE99" s="337">
        <f t="shared" si="19"/>
        <v>-901</v>
      </c>
      <c r="AF99" s="337">
        <f t="shared" si="19"/>
        <v>-901</v>
      </c>
      <c r="AG99" s="337">
        <f t="shared" si="19"/>
        <v>-901</v>
      </c>
      <c r="AH99" s="343" t="str">
        <f t="shared" si="15"/>
        <v/>
      </c>
    </row>
    <row r="100" spans="1:36">
      <c r="A100" s="65">
        <f t="shared" si="16"/>
        <v>1929</v>
      </c>
      <c r="B100" s="84">
        <v>10532</v>
      </c>
      <c r="C100" s="77">
        <v>157.80000000000001</v>
      </c>
      <c r="D100" s="78">
        <f t="shared" si="17"/>
        <v>9.7027438016528933</v>
      </c>
      <c r="E100" s="335">
        <v>28</v>
      </c>
      <c r="F100" s="341">
        <v>2006</v>
      </c>
      <c r="G100" s="337">
        <f t="shared" si="12"/>
        <v>-901</v>
      </c>
      <c r="H100" s="337">
        <f t="shared" si="18"/>
        <v>-901</v>
      </c>
      <c r="I100" s="337">
        <f t="shared" si="18"/>
        <v>-901</v>
      </c>
      <c r="J100" s="337">
        <f t="shared" si="18"/>
        <v>-901</v>
      </c>
      <c r="K100" s="337">
        <f t="shared" si="18"/>
        <v>-901</v>
      </c>
      <c r="L100" s="337">
        <f t="shared" si="18"/>
        <v>-901</v>
      </c>
      <c r="M100" s="337">
        <f t="shared" si="18"/>
        <v>-901</v>
      </c>
      <c r="N100" s="337">
        <f t="shared" si="18"/>
        <v>-901</v>
      </c>
      <c r="O100" s="337">
        <f t="shared" si="18"/>
        <v>-901</v>
      </c>
      <c r="P100" s="337">
        <f t="shared" si="18"/>
        <v>-901</v>
      </c>
      <c r="Q100" s="337">
        <f t="shared" si="18"/>
        <v>-901</v>
      </c>
      <c r="R100" s="337">
        <f t="shared" si="18"/>
        <v>-901</v>
      </c>
      <c r="S100" s="342" t="str">
        <f t="shared" si="14"/>
        <v/>
      </c>
      <c r="T100" s="339"/>
      <c r="U100" s="341">
        <v>2006</v>
      </c>
      <c r="V100" s="337">
        <f t="shared" si="13"/>
        <v>-901</v>
      </c>
      <c r="W100" s="337">
        <f t="shared" si="19"/>
        <v>-901</v>
      </c>
      <c r="X100" s="337">
        <f t="shared" si="19"/>
        <v>-901</v>
      </c>
      <c r="Y100" s="337">
        <f t="shared" si="19"/>
        <v>-901</v>
      </c>
      <c r="Z100" s="337">
        <f t="shared" si="19"/>
        <v>-901</v>
      </c>
      <c r="AA100" s="337">
        <f t="shared" si="19"/>
        <v>-901</v>
      </c>
      <c r="AB100" s="337">
        <f t="shared" si="19"/>
        <v>-901</v>
      </c>
      <c r="AC100" s="337">
        <f t="shared" si="19"/>
        <v>-901</v>
      </c>
      <c r="AD100" s="337">
        <f t="shared" si="19"/>
        <v>-901</v>
      </c>
      <c r="AE100" s="337">
        <f t="shared" si="19"/>
        <v>-901</v>
      </c>
      <c r="AF100" s="337">
        <f t="shared" si="19"/>
        <v>-901</v>
      </c>
      <c r="AG100" s="337">
        <f t="shared" si="19"/>
        <v>-901</v>
      </c>
      <c r="AH100" s="343" t="str">
        <f t="shared" si="15"/>
        <v/>
      </c>
    </row>
    <row r="101" spans="1:36">
      <c r="A101" s="65">
        <f t="shared" si="16"/>
        <v>1929</v>
      </c>
      <c r="B101" s="84">
        <v>10562</v>
      </c>
      <c r="C101" s="77">
        <v>126.7</v>
      </c>
      <c r="D101" s="78">
        <f t="shared" si="17"/>
        <v>7.5391735537190083</v>
      </c>
      <c r="E101" s="335">
        <v>28</v>
      </c>
      <c r="F101" s="341">
        <v>2007</v>
      </c>
      <c r="G101" s="337">
        <f t="shared" si="12"/>
        <v>-901</v>
      </c>
      <c r="H101" s="337">
        <f t="shared" si="18"/>
        <v>-901</v>
      </c>
      <c r="I101" s="337">
        <f t="shared" si="18"/>
        <v>-901</v>
      </c>
      <c r="J101" s="337">
        <f t="shared" si="18"/>
        <v>-901</v>
      </c>
      <c r="K101" s="337">
        <f t="shared" si="18"/>
        <v>-901</v>
      </c>
      <c r="L101" s="337">
        <f t="shared" si="18"/>
        <v>-901</v>
      </c>
      <c r="M101" s="337">
        <f t="shared" si="18"/>
        <v>-901</v>
      </c>
      <c r="N101" s="337">
        <f t="shared" si="18"/>
        <v>-901</v>
      </c>
      <c r="O101" s="337">
        <f t="shared" si="18"/>
        <v>-901</v>
      </c>
      <c r="P101" s="337">
        <f t="shared" si="18"/>
        <v>-901</v>
      </c>
      <c r="Q101" s="337">
        <f t="shared" si="18"/>
        <v>-901</v>
      </c>
      <c r="R101" s="337">
        <f t="shared" si="18"/>
        <v>-901</v>
      </c>
      <c r="S101" s="342" t="str">
        <f t="shared" si="14"/>
        <v/>
      </c>
      <c r="T101" s="339"/>
      <c r="U101" s="341">
        <v>2007</v>
      </c>
      <c r="V101" s="337">
        <f t="shared" si="13"/>
        <v>-901</v>
      </c>
      <c r="W101" s="337">
        <f t="shared" si="19"/>
        <v>-901</v>
      </c>
      <c r="X101" s="337">
        <f t="shared" si="19"/>
        <v>-901</v>
      </c>
      <c r="Y101" s="337">
        <f t="shared" si="19"/>
        <v>-901</v>
      </c>
      <c r="Z101" s="337">
        <f t="shared" si="19"/>
        <v>-901</v>
      </c>
      <c r="AA101" s="337">
        <f t="shared" si="19"/>
        <v>-901</v>
      </c>
      <c r="AB101" s="337">
        <f t="shared" si="19"/>
        <v>-901</v>
      </c>
      <c r="AC101" s="337">
        <f t="shared" si="19"/>
        <v>-901</v>
      </c>
      <c r="AD101" s="337">
        <f t="shared" si="19"/>
        <v>-901</v>
      </c>
      <c r="AE101" s="337">
        <f t="shared" si="19"/>
        <v>-901</v>
      </c>
      <c r="AF101" s="337">
        <f t="shared" si="19"/>
        <v>-901</v>
      </c>
      <c r="AG101" s="337">
        <f t="shared" si="19"/>
        <v>-901</v>
      </c>
      <c r="AH101" s="343" t="str">
        <f t="shared" si="15"/>
        <v/>
      </c>
    </row>
    <row r="102" spans="1:36">
      <c r="A102" s="65">
        <f t="shared" si="16"/>
        <v>1929</v>
      </c>
      <c r="B102" s="84">
        <v>10593</v>
      </c>
      <c r="C102" s="77">
        <v>178.8</v>
      </c>
      <c r="D102" s="78">
        <f t="shared" si="17"/>
        <v>10.993983471074381</v>
      </c>
      <c r="E102" s="335">
        <v>29</v>
      </c>
      <c r="F102" s="341">
        <v>2008</v>
      </c>
      <c r="G102" s="337">
        <f t="shared" si="12"/>
        <v>-901</v>
      </c>
      <c r="H102" s="337">
        <f t="shared" si="18"/>
        <v>-901</v>
      </c>
      <c r="I102" s="337">
        <f t="shared" si="18"/>
        <v>-901</v>
      </c>
      <c r="J102" s="337">
        <f t="shared" si="18"/>
        <v>-901</v>
      </c>
      <c r="K102" s="337">
        <f t="shared" si="18"/>
        <v>-901</v>
      </c>
      <c r="L102" s="337">
        <f t="shared" si="18"/>
        <v>-901</v>
      </c>
      <c r="M102" s="337">
        <f t="shared" si="18"/>
        <v>-901</v>
      </c>
      <c r="N102" s="337">
        <f t="shared" si="18"/>
        <v>-901</v>
      </c>
      <c r="O102" s="337">
        <f t="shared" si="18"/>
        <v>-901</v>
      </c>
      <c r="P102" s="337">
        <f t="shared" si="18"/>
        <v>-901</v>
      </c>
      <c r="Q102" s="337">
        <f t="shared" si="18"/>
        <v>-901</v>
      </c>
      <c r="R102" s="337">
        <f t="shared" si="18"/>
        <v>-901</v>
      </c>
      <c r="S102" s="342" t="str">
        <f t="shared" si="14"/>
        <v/>
      </c>
      <c r="T102" s="339"/>
      <c r="U102" s="341">
        <v>2008</v>
      </c>
      <c r="V102" s="337">
        <f t="shared" si="13"/>
        <v>-901</v>
      </c>
      <c r="W102" s="337">
        <f t="shared" si="19"/>
        <v>-901</v>
      </c>
      <c r="X102" s="337">
        <f t="shared" si="19"/>
        <v>-901</v>
      </c>
      <c r="Y102" s="337">
        <f t="shared" si="19"/>
        <v>-901</v>
      </c>
      <c r="Z102" s="337">
        <f t="shared" si="19"/>
        <v>-901</v>
      </c>
      <c r="AA102" s="337">
        <f t="shared" si="19"/>
        <v>-901</v>
      </c>
      <c r="AB102" s="337">
        <f t="shared" si="19"/>
        <v>-901</v>
      </c>
      <c r="AC102" s="337">
        <f t="shared" si="19"/>
        <v>-901</v>
      </c>
      <c r="AD102" s="337">
        <f t="shared" si="19"/>
        <v>-901</v>
      </c>
      <c r="AE102" s="337">
        <f t="shared" si="19"/>
        <v>-901</v>
      </c>
      <c r="AF102" s="337">
        <f t="shared" si="19"/>
        <v>-901</v>
      </c>
      <c r="AG102" s="337">
        <f t="shared" si="19"/>
        <v>-901</v>
      </c>
      <c r="AH102" s="343" t="str">
        <f t="shared" si="15"/>
        <v/>
      </c>
    </row>
    <row r="103" spans="1:36">
      <c r="A103" s="65">
        <f t="shared" si="16"/>
        <v>1929</v>
      </c>
      <c r="B103" s="84">
        <v>10624</v>
      </c>
      <c r="C103" s="77">
        <v>140.6</v>
      </c>
      <c r="D103" s="78">
        <f t="shared" si="17"/>
        <v>8.645157024793388</v>
      </c>
      <c r="E103" s="335">
        <v>28</v>
      </c>
      <c r="F103" s="341">
        <v>2009</v>
      </c>
      <c r="G103" s="337">
        <f t="shared" si="12"/>
        <v>-901</v>
      </c>
      <c r="H103" s="337">
        <f t="shared" si="18"/>
        <v>-901</v>
      </c>
      <c r="I103" s="337">
        <f t="shared" si="18"/>
        <v>-901</v>
      </c>
      <c r="J103" s="337">
        <f t="shared" si="18"/>
        <v>-901</v>
      </c>
      <c r="K103" s="337">
        <f t="shared" si="18"/>
        <v>-901</v>
      </c>
      <c r="L103" s="337">
        <f t="shared" si="18"/>
        <v>-901</v>
      </c>
      <c r="M103" s="337">
        <f t="shared" si="18"/>
        <v>-901</v>
      </c>
      <c r="N103" s="337">
        <f t="shared" si="18"/>
        <v>-901</v>
      </c>
      <c r="O103" s="337">
        <f t="shared" si="18"/>
        <v>-901</v>
      </c>
      <c r="P103" s="337">
        <f t="shared" si="18"/>
        <v>-901</v>
      </c>
      <c r="Q103" s="337">
        <f t="shared" si="18"/>
        <v>-901</v>
      </c>
      <c r="R103" s="337">
        <f t="shared" si="18"/>
        <v>-901</v>
      </c>
      <c r="S103" s="342" t="str">
        <f t="shared" si="14"/>
        <v/>
      </c>
      <c r="T103" s="339"/>
      <c r="U103" s="341">
        <v>2009</v>
      </c>
      <c r="V103" s="337">
        <f t="shared" si="13"/>
        <v>-901</v>
      </c>
      <c r="W103" s="337">
        <f t="shared" si="19"/>
        <v>-901</v>
      </c>
      <c r="X103" s="337">
        <f t="shared" si="19"/>
        <v>-901</v>
      </c>
      <c r="Y103" s="337">
        <f t="shared" si="19"/>
        <v>-901</v>
      </c>
      <c r="Z103" s="337">
        <f t="shared" si="19"/>
        <v>-901</v>
      </c>
      <c r="AA103" s="337">
        <f t="shared" si="19"/>
        <v>-901</v>
      </c>
      <c r="AB103" s="337">
        <f t="shared" si="19"/>
        <v>-901</v>
      </c>
      <c r="AC103" s="337">
        <f t="shared" si="19"/>
        <v>-901</v>
      </c>
      <c r="AD103" s="337">
        <f t="shared" si="19"/>
        <v>-901</v>
      </c>
      <c r="AE103" s="337">
        <f t="shared" si="19"/>
        <v>-901</v>
      </c>
      <c r="AF103" s="337">
        <f t="shared" si="19"/>
        <v>-901</v>
      </c>
      <c r="AG103" s="337">
        <f t="shared" si="19"/>
        <v>-901</v>
      </c>
      <c r="AH103" s="343" t="str">
        <f t="shared" si="15"/>
        <v/>
      </c>
    </row>
    <row r="104" spans="1:36">
      <c r="A104" s="65">
        <f t="shared" si="16"/>
        <v>1929</v>
      </c>
      <c r="B104" s="84">
        <v>10652</v>
      </c>
      <c r="C104" s="77">
        <v>218.8</v>
      </c>
      <c r="D104" s="78">
        <f t="shared" si="17"/>
        <v>12.151537190082644</v>
      </c>
      <c r="E104" s="130">
        <v>28</v>
      </c>
      <c r="F104" s="341">
        <v>2010</v>
      </c>
      <c r="G104" s="337">
        <f t="shared" si="12"/>
        <v>-901</v>
      </c>
      <c r="H104" s="337">
        <f t="shared" si="18"/>
        <v>-901</v>
      </c>
      <c r="I104" s="337">
        <f t="shared" si="18"/>
        <v>-901</v>
      </c>
      <c r="J104" s="337">
        <f t="shared" si="18"/>
        <v>-901</v>
      </c>
      <c r="K104" s="337">
        <f t="shared" si="18"/>
        <v>-901</v>
      </c>
      <c r="L104" s="337">
        <f t="shared" si="18"/>
        <v>-901</v>
      </c>
      <c r="M104" s="337">
        <f t="shared" si="18"/>
        <v>-901</v>
      </c>
      <c r="N104" s="337">
        <f t="shared" si="18"/>
        <v>-901</v>
      </c>
      <c r="O104" s="337">
        <f t="shared" si="18"/>
        <v>-901</v>
      </c>
      <c r="P104" s="337">
        <f t="shared" si="18"/>
        <v>-901</v>
      </c>
      <c r="Q104" s="337">
        <f t="shared" si="18"/>
        <v>-901</v>
      </c>
      <c r="R104" s="337">
        <f t="shared" si="18"/>
        <v>-901</v>
      </c>
      <c r="S104" s="342" t="str">
        <f t="shared" si="14"/>
        <v/>
      </c>
      <c r="T104" s="339"/>
      <c r="U104" s="341">
        <v>2010</v>
      </c>
      <c r="V104" s="337">
        <f t="shared" si="13"/>
        <v>-901</v>
      </c>
      <c r="W104" s="337">
        <f t="shared" si="19"/>
        <v>-901</v>
      </c>
      <c r="X104" s="337">
        <f t="shared" si="19"/>
        <v>-901</v>
      </c>
      <c r="Y104" s="337">
        <f t="shared" si="19"/>
        <v>-901</v>
      </c>
      <c r="Z104" s="337">
        <f t="shared" si="19"/>
        <v>-901</v>
      </c>
      <c r="AA104" s="337">
        <f t="shared" si="19"/>
        <v>-901</v>
      </c>
      <c r="AB104" s="337">
        <f t="shared" si="19"/>
        <v>-901</v>
      </c>
      <c r="AC104" s="337">
        <f t="shared" si="19"/>
        <v>-901</v>
      </c>
      <c r="AD104" s="337">
        <f t="shared" si="19"/>
        <v>-901</v>
      </c>
      <c r="AE104" s="337">
        <f t="shared" si="19"/>
        <v>-901</v>
      </c>
      <c r="AF104" s="337">
        <f t="shared" si="19"/>
        <v>-901</v>
      </c>
      <c r="AG104" s="337">
        <f t="shared" si="19"/>
        <v>-901</v>
      </c>
      <c r="AH104" s="343" t="str">
        <f t="shared" si="15"/>
        <v/>
      </c>
    </row>
    <row r="105" spans="1:36">
      <c r="A105" s="65">
        <f t="shared" si="16"/>
        <v>1929</v>
      </c>
      <c r="B105" s="84">
        <v>10683</v>
      </c>
      <c r="C105" s="77">
        <v>475.3</v>
      </c>
      <c r="D105" s="78">
        <f t="shared" si="17"/>
        <v>29.225057851239669</v>
      </c>
      <c r="E105" s="130">
        <v>28</v>
      </c>
      <c r="F105" s="341">
        <v>2011</v>
      </c>
      <c r="G105" s="337">
        <f t="shared" si="12"/>
        <v>-901</v>
      </c>
      <c r="H105" s="337">
        <f t="shared" si="18"/>
        <v>-901</v>
      </c>
      <c r="I105" s="337">
        <f t="shared" si="18"/>
        <v>-901</v>
      </c>
      <c r="J105" s="337">
        <f t="shared" si="18"/>
        <v>-901</v>
      </c>
      <c r="K105" s="337">
        <f t="shared" si="18"/>
        <v>-901</v>
      </c>
      <c r="L105" s="337">
        <f t="shared" si="18"/>
        <v>-901</v>
      </c>
      <c r="M105" s="337">
        <f t="shared" si="18"/>
        <v>-901</v>
      </c>
      <c r="N105" s="337">
        <f t="shared" si="18"/>
        <v>-901</v>
      </c>
      <c r="O105" s="337">
        <f t="shared" si="18"/>
        <v>-901</v>
      </c>
      <c r="P105" s="337">
        <f t="shared" si="18"/>
        <v>-901</v>
      </c>
      <c r="Q105" s="337">
        <f t="shared" si="18"/>
        <v>-901</v>
      </c>
      <c r="R105" s="337">
        <f t="shared" si="18"/>
        <v>-901</v>
      </c>
      <c r="S105" s="342" t="str">
        <f t="shared" si="14"/>
        <v/>
      </c>
      <c r="T105" s="339"/>
      <c r="U105" s="341">
        <v>2011</v>
      </c>
      <c r="V105" s="337">
        <f t="shared" si="13"/>
        <v>-901</v>
      </c>
      <c r="W105" s="337">
        <f t="shared" si="19"/>
        <v>-901</v>
      </c>
      <c r="X105" s="337">
        <f t="shared" si="19"/>
        <v>-901</v>
      </c>
      <c r="Y105" s="337">
        <f t="shared" si="19"/>
        <v>-901</v>
      </c>
      <c r="Z105" s="337">
        <f t="shared" si="19"/>
        <v>-901</v>
      </c>
      <c r="AA105" s="337">
        <f t="shared" si="19"/>
        <v>-901</v>
      </c>
      <c r="AB105" s="337">
        <f t="shared" si="19"/>
        <v>-901</v>
      </c>
      <c r="AC105" s="337">
        <f t="shared" si="19"/>
        <v>-901</v>
      </c>
      <c r="AD105" s="337">
        <f t="shared" si="19"/>
        <v>-901</v>
      </c>
      <c r="AE105" s="337">
        <f t="shared" si="19"/>
        <v>-901</v>
      </c>
      <c r="AF105" s="337">
        <f t="shared" si="19"/>
        <v>-901</v>
      </c>
      <c r="AG105" s="337">
        <f t="shared" si="19"/>
        <v>-901</v>
      </c>
      <c r="AH105" s="343" t="str">
        <f t="shared" si="15"/>
        <v/>
      </c>
    </row>
    <row r="106" spans="1:36">
      <c r="A106" s="65">
        <f t="shared" si="16"/>
        <v>1929</v>
      </c>
      <c r="B106" s="84">
        <v>10713</v>
      </c>
      <c r="C106" s="77">
        <v>931.4</v>
      </c>
      <c r="D106" s="78">
        <f t="shared" si="17"/>
        <v>55.422148760330579</v>
      </c>
      <c r="E106" s="130">
        <v>29</v>
      </c>
      <c r="F106" s="341">
        <v>2012</v>
      </c>
      <c r="G106" s="337">
        <f t="shared" si="12"/>
        <v>-901</v>
      </c>
      <c r="H106" s="337">
        <f t="shared" si="18"/>
        <v>-901</v>
      </c>
      <c r="I106" s="337">
        <f t="shared" si="18"/>
        <v>-901</v>
      </c>
      <c r="J106" s="337">
        <f t="shared" si="18"/>
        <v>-901</v>
      </c>
      <c r="K106" s="337">
        <f t="shared" si="18"/>
        <v>-901</v>
      </c>
      <c r="L106" s="337">
        <f t="shared" si="18"/>
        <v>-901</v>
      </c>
      <c r="M106" s="337">
        <f t="shared" si="18"/>
        <v>-901</v>
      </c>
      <c r="N106" s="337">
        <f t="shared" si="18"/>
        <v>-901</v>
      </c>
      <c r="O106" s="337">
        <f t="shared" si="18"/>
        <v>-901</v>
      </c>
      <c r="P106" s="337">
        <f t="shared" si="18"/>
        <v>-901</v>
      </c>
      <c r="Q106" s="337">
        <f t="shared" si="18"/>
        <v>-901</v>
      </c>
      <c r="R106" s="337">
        <f t="shared" si="18"/>
        <v>-901</v>
      </c>
      <c r="S106" s="342" t="str">
        <f t="shared" si="14"/>
        <v/>
      </c>
      <c r="T106" s="339"/>
      <c r="U106" s="341">
        <v>2012</v>
      </c>
      <c r="V106" s="337">
        <f t="shared" si="13"/>
        <v>-901</v>
      </c>
      <c r="W106" s="337">
        <f t="shared" si="19"/>
        <v>-901</v>
      </c>
      <c r="X106" s="337">
        <f t="shared" si="19"/>
        <v>-901</v>
      </c>
      <c r="Y106" s="337">
        <f t="shared" si="19"/>
        <v>-901</v>
      </c>
      <c r="Z106" s="337">
        <f t="shared" si="19"/>
        <v>-901</v>
      </c>
      <c r="AA106" s="337">
        <f t="shared" si="19"/>
        <v>-901</v>
      </c>
      <c r="AB106" s="337">
        <f t="shared" si="19"/>
        <v>-901</v>
      </c>
      <c r="AC106" s="337">
        <f t="shared" si="19"/>
        <v>-901</v>
      </c>
      <c r="AD106" s="337">
        <f t="shared" si="19"/>
        <v>-901</v>
      </c>
      <c r="AE106" s="337">
        <f t="shared" si="19"/>
        <v>-901</v>
      </c>
      <c r="AF106" s="337">
        <f t="shared" si="19"/>
        <v>-901</v>
      </c>
      <c r="AG106" s="337">
        <f t="shared" si="19"/>
        <v>-901</v>
      </c>
      <c r="AH106" s="343" t="str">
        <f t="shared" si="15"/>
        <v/>
      </c>
    </row>
    <row r="107" spans="1:36">
      <c r="A107" s="65">
        <f t="shared" si="16"/>
        <v>1929</v>
      </c>
      <c r="B107" s="84">
        <v>10744</v>
      </c>
      <c r="C107" s="77">
        <v>1865</v>
      </c>
      <c r="D107" s="78">
        <f t="shared" si="17"/>
        <v>114.67438016528925</v>
      </c>
      <c r="E107" s="130">
        <v>28</v>
      </c>
      <c r="F107" s="341">
        <v>2013</v>
      </c>
      <c r="G107" s="337">
        <f t="shared" si="12"/>
        <v>-901</v>
      </c>
      <c r="H107" s="337">
        <f t="shared" si="18"/>
        <v>-901</v>
      </c>
      <c r="I107" s="337">
        <f t="shared" si="18"/>
        <v>-901</v>
      </c>
      <c r="J107" s="337">
        <f t="shared" si="18"/>
        <v>-901</v>
      </c>
      <c r="K107" s="337">
        <f t="shared" si="18"/>
        <v>-901</v>
      </c>
      <c r="L107" s="337">
        <f t="shared" si="18"/>
        <v>-901</v>
      </c>
      <c r="M107" s="337">
        <f t="shared" si="18"/>
        <v>-901</v>
      </c>
      <c r="N107" s="337">
        <f t="shared" si="18"/>
        <v>-901</v>
      </c>
      <c r="O107" s="337">
        <f t="shared" si="18"/>
        <v>-901</v>
      </c>
      <c r="P107" s="337">
        <f t="shared" si="18"/>
        <v>-901</v>
      </c>
      <c r="Q107" s="337">
        <f t="shared" si="18"/>
        <v>-901</v>
      </c>
      <c r="R107" s="337">
        <f t="shared" si="18"/>
        <v>-901</v>
      </c>
      <c r="S107" s="342" t="str">
        <f t="shared" si="14"/>
        <v/>
      </c>
      <c r="T107" s="339"/>
      <c r="U107" s="341">
        <v>2013</v>
      </c>
      <c r="V107" s="337">
        <f t="shared" si="13"/>
        <v>-901</v>
      </c>
      <c r="W107" s="337">
        <f t="shared" si="19"/>
        <v>-901</v>
      </c>
      <c r="X107" s="337">
        <f t="shared" si="19"/>
        <v>-901</v>
      </c>
      <c r="Y107" s="337">
        <f t="shared" si="19"/>
        <v>-901</v>
      </c>
      <c r="Z107" s="337">
        <f t="shared" si="19"/>
        <v>-901</v>
      </c>
      <c r="AA107" s="337">
        <f t="shared" si="19"/>
        <v>-901</v>
      </c>
      <c r="AB107" s="337">
        <f t="shared" si="19"/>
        <v>-901</v>
      </c>
      <c r="AC107" s="337">
        <f t="shared" si="19"/>
        <v>-901</v>
      </c>
      <c r="AD107" s="337">
        <f t="shared" si="19"/>
        <v>-901</v>
      </c>
      <c r="AE107" s="337">
        <f t="shared" si="19"/>
        <v>-901</v>
      </c>
      <c r="AF107" s="337">
        <f t="shared" si="19"/>
        <v>-901</v>
      </c>
      <c r="AG107" s="337">
        <f t="shared" si="19"/>
        <v>-901</v>
      </c>
      <c r="AH107" s="343" t="str">
        <f t="shared" si="15"/>
        <v/>
      </c>
    </row>
    <row r="108" spans="1:36">
      <c r="A108" s="65">
        <f t="shared" si="16"/>
        <v>1929</v>
      </c>
      <c r="B108" s="84">
        <v>10774</v>
      </c>
      <c r="C108" s="77">
        <v>904.1</v>
      </c>
      <c r="D108" s="78">
        <f t="shared" si="17"/>
        <v>53.797685950413225</v>
      </c>
      <c r="E108" s="130">
        <v>28</v>
      </c>
      <c r="F108" s="341">
        <v>2014</v>
      </c>
      <c r="G108" s="337">
        <f t="shared" si="12"/>
        <v>-901</v>
      </c>
      <c r="H108" s="337">
        <f t="shared" si="18"/>
        <v>-901</v>
      </c>
      <c r="I108" s="337">
        <f t="shared" si="18"/>
        <v>-901</v>
      </c>
      <c r="J108" s="337">
        <f t="shared" si="18"/>
        <v>-901</v>
      </c>
      <c r="K108" s="337">
        <f t="shared" si="18"/>
        <v>-901</v>
      </c>
      <c r="L108" s="337">
        <f t="shared" si="18"/>
        <v>-901</v>
      </c>
      <c r="M108" s="337">
        <f t="shared" si="18"/>
        <v>-901</v>
      </c>
      <c r="N108" s="337">
        <f t="shared" si="18"/>
        <v>-901</v>
      </c>
      <c r="O108" s="337">
        <f t="shared" si="18"/>
        <v>-901</v>
      </c>
      <c r="P108" s="337">
        <f t="shared" si="18"/>
        <v>-901</v>
      </c>
      <c r="Q108" s="337">
        <f t="shared" si="18"/>
        <v>-901</v>
      </c>
      <c r="R108" s="337">
        <f t="shared" si="18"/>
        <v>-901</v>
      </c>
      <c r="S108" s="342" t="str">
        <f t="shared" si="14"/>
        <v/>
      </c>
      <c r="T108" s="339"/>
      <c r="U108" s="341">
        <v>2014</v>
      </c>
      <c r="V108" s="337">
        <f t="shared" si="13"/>
        <v>-901</v>
      </c>
      <c r="W108" s="337">
        <f t="shared" si="19"/>
        <v>-901</v>
      </c>
      <c r="X108" s="337">
        <f t="shared" si="19"/>
        <v>-901</v>
      </c>
      <c r="Y108" s="337">
        <f t="shared" si="19"/>
        <v>-901</v>
      </c>
      <c r="Z108" s="337">
        <f t="shared" si="19"/>
        <v>-901</v>
      </c>
      <c r="AA108" s="337">
        <f t="shared" si="19"/>
        <v>-901</v>
      </c>
      <c r="AB108" s="337">
        <f t="shared" si="19"/>
        <v>-901</v>
      </c>
      <c r="AC108" s="337">
        <f t="shared" si="19"/>
        <v>-901</v>
      </c>
      <c r="AD108" s="337">
        <f t="shared" si="19"/>
        <v>-901</v>
      </c>
      <c r="AE108" s="337">
        <f t="shared" si="19"/>
        <v>-901</v>
      </c>
      <c r="AF108" s="337">
        <f t="shared" si="19"/>
        <v>-901</v>
      </c>
      <c r="AG108" s="337">
        <f t="shared" si="19"/>
        <v>-901</v>
      </c>
      <c r="AH108" s="343" t="str">
        <f t="shared" si="15"/>
        <v/>
      </c>
    </row>
    <row r="109" spans="1:36">
      <c r="A109" s="65">
        <f t="shared" si="16"/>
        <v>1929</v>
      </c>
      <c r="B109" s="84">
        <v>10805</v>
      </c>
      <c r="C109" s="77">
        <v>191.3</v>
      </c>
      <c r="D109" s="78">
        <f t="shared" si="17"/>
        <v>11.762578512396693</v>
      </c>
      <c r="E109" s="130">
        <v>28</v>
      </c>
      <c r="F109" s="398">
        <v>2015</v>
      </c>
      <c r="G109" s="337">
        <f t="shared" si="12"/>
        <v>-901</v>
      </c>
      <c r="H109" s="337">
        <f t="shared" si="18"/>
        <v>-901</v>
      </c>
      <c r="I109" s="337">
        <f t="shared" si="18"/>
        <v>-901</v>
      </c>
      <c r="J109" s="337">
        <f t="shared" si="18"/>
        <v>-901</v>
      </c>
      <c r="K109" s="337">
        <f t="shared" si="18"/>
        <v>-901</v>
      </c>
      <c r="L109" s="337">
        <f t="shared" si="18"/>
        <v>-901</v>
      </c>
      <c r="M109" s="337">
        <f t="shared" si="18"/>
        <v>-901</v>
      </c>
      <c r="N109" s="337">
        <f t="shared" si="18"/>
        <v>-901</v>
      </c>
      <c r="O109" s="337">
        <f t="shared" si="18"/>
        <v>-901</v>
      </c>
      <c r="P109" s="337">
        <f t="shared" si="18"/>
        <v>-901</v>
      </c>
      <c r="Q109" s="337">
        <f t="shared" si="18"/>
        <v>-901</v>
      </c>
      <c r="R109" s="337">
        <f t="shared" si="18"/>
        <v>-901</v>
      </c>
      <c r="S109" s="400" t="str">
        <f t="shared" si="14"/>
        <v/>
      </c>
      <c r="T109" s="339"/>
      <c r="U109" s="398">
        <v>2015</v>
      </c>
      <c r="V109" s="337">
        <f t="shared" si="13"/>
        <v>-901</v>
      </c>
      <c r="W109" s="337">
        <f t="shared" si="19"/>
        <v>-901</v>
      </c>
      <c r="X109" s="337">
        <f t="shared" si="19"/>
        <v>-901</v>
      </c>
      <c r="Y109" s="337">
        <f t="shared" si="19"/>
        <v>-901</v>
      </c>
      <c r="Z109" s="337">
        <f t="shared" si="19"/>
        <v>-901</v>
      </c>
      <c r="AA109" s="337">
        <f t="shared" si="19"/>
        <v>-901</v>
      </c>
      <c r="AB109" s="337">
        <f t="shared" si="19"/>
        <v>-901</v>
      </c>
      <c r="AC109" s="337">
        <f t="shared" si="19"/>
        <v>-901</v>
      </c>
      <c r="AD109" s="337">
        <f t="shared" si="19"/>
        <v>-901</v>
      </c>
      <c r="AE109" s="337">
        <f t="shared" si="19"/>
        <v>-901</v>
      </c>
      <c r="AF109" s="337">
        <f t="shared" si="19"/>
        <v>-901</v>
      </c>
      <c r="AG109" s="337">
        <f t="shared" si="19"/>
        <v>-901</v>
      </c>
      <c r="AH109" s="401" t="str">
        <f t="shared" si="15"/>
        <v/>
      </c>
    </row>
    <row r="110" spans="1:36">
      <c r="A110" s="65">
        <f t="shared" si="16"/>
        <v>1929</v>
      </c>
      <c r="B110" s="84">
        <v>10836</v>
      </c>
      <c r="C110" s="77">
        <v>121.8</v>
      </c>
      <c r="D110" s="78">
        <f t="shared" si="17"/>
        <v>7.4891900826446278</v>
      </c>
      <c r="E110" s="130">
        <v>29</v>
      </c>
      <c r="F110" s="341">
        <v>2016</v>
      </c>
      <c r="G110" s="337">
        <f t="shared" si="12"/>
        <v>-901</v>
      </c>
      <c r="H110" s="337">
        <f t="shared" si="18"/>
        <v>-901</v>
      </c>
      <c r="I110" s="337">
        <f t="shared" si="18"/>
        <v>-901</v>
      </c>
      <c r="J110" s="337">
        <f t="shared" si="18"/>
        <v>-901</v>
      </c>
      <c r="K110" s="337">
        <f t="shared" si="18"/>
        <v>-901</v>
      </c>
      <c r="L110" s="337">
        <f t="shared" si="18"/>
        <v>-901</v>
      </c>
      <c r="M110" s="337">
        <f t="shared" si="18"/>
        <v>-901</v>
      </c>
      <c r="N110" s="337">
        <f t="shared" si="18"/>
        <v>-901</v>
      </c>
      <c r="O110" s="337">
        <f t="shared" si="18"/>
        <v>-901</v>
      </c>
      <c r="P110" s="337">
        <f t="shared" si="18"/>
        <v>-901</v>
      </c>
      <c r="Q110" s="337">
        <f t="shared" si="18"/>
        <v>-901</v>
      </c>
      <c r="R110" s="337">
        <f t="shared" si="18"/>
        <v>-901</v>
      </c>
      <c r="S110" s="400" t="str">
        <f t="shared" ref="S110:S115" si="20">IF(ISERROR(MATCH(-901,G110:R110,0)),(SUMPRODUCT(G110:R110,$G$13:$R$13)+(E110-$K$13)*K110)*24*60*60/(220*22*9*1000),"")</f>
        <v/>
      </c>
      <c r="U110" s="341">
        <v>2016</v>
      </c>
      <c r="V110" s="337">
        <f t="shared" si="13"/>
        <v>-901</v>
      </c>
      <c r="W110" s="337">
        <f t="shared" si="19"/>
        <v>-901</v>
      </c>
      <c r="X110" s="337">
        <f t="shared" si="19"/>
        <v>-901</v>
      </c>
      <c r="Y110" s="337">
        <f t="shared" si="19"/>
        <v>-901</v>
      </c>
      <c r="Z110" s="337">
        <f t="shared" si="19"/>
        <v>-901</v>
      </c>
      <c r="AA110" s="337">
        <f t="shared" si="19"/>
        <v>-901</v>
      </c>
      <c r="AB110" s="337">
        <f t="shared" si="19"/>
        <v>-901</v>
      </c>
      <c r="AC110" s="337">
        <f t="shared" si="19"/>
        <v>-901</v>
      </c>
      <c r="AD110" s="337">
        <f t="shared" si="19"/>
        <v>-901</v>
      </c>
      <c r="AE110" s="337">
        <f t="shared" si="19"/>
        <v>-901</v>
      </c>
      <c r="AF110" s="337">
        <f t="shared" si="19"/>
        <v>-901</v>
      </c>
      <c r="AG110" s="337">
        <f t="shared" si="19"/>
        <v>-901</v>
      </c>
      <c r="AH110" s="401" t="str">
        <f t="shared" ref="AH110:AH115" si="21">IF(ISERROR(MATCH(-901,V110:AG110,0)),SUM(V110:AG110)/1000,"")</f>
        <v/>
      </c>
    </row>
    <row r="111" spans="1:36">
      <c r="A111" s="65">
        <f t="shared" si="16"/>
        <v>1929</v>
      </c>
      <c r="B111" s="84">
        <v>10866</v>
      </c>
      <c r="C111" s="77">
        <v>80.7</v>
      </c>
      <c r="D111" s="78">
        <f t="shared" si="17"/>
        <v>4.8019834710743803</v>
      </c>
      <c r="E111" s="130">
        <v>28</v>
      </c>
      <c r="F111" s="341">
        <v>2017</v>
      </c>
      <c r="G111" s="337">
        <f t="shared" si="12"/>
        <v>-901</v>
      </c>
      <c r="H111" s="337">
        <f t="shared" si="12"/>
        <v>-901</v>
      </c>
      <c r="I111" s="337">
        <f t="shared" si="12"/>
        <v>-901</v>
      </c>
      <c r="J111" s="337">
        <f t="shared" si="12"/>
        <v>-901</v>
      </c>
      <c r="K111" s="337">
        <f t="shared" si="12"/>
        <v>-901</v>
      </c>
      <c r="L111" s="337">
        <f t="shared" si="12"/>
        <v>-901</v>
      </c>
      <c r="M111" s="337">
        <f t="shared" si="12"/>
        <v>-901</v>
      </c>
      <c r="N111" s="337">
        <f t="shared" si="12"/>
        <v>-901</v>
      </c>
      <c r="O111" s="337">
        <f t="shared" si="12"/>
        <v>-901</v>
      </c>
      <c r="P111" s="337">
        <f t="shared" si="12"/>
        <v>-901</v>
      </c>
      <c r="Q111" s="337">
        <f t="shared" si="12"/>
        <v>-901</v>
      </c>
      <c r="R111" s="337">
        <f t="shared" si="12"/>
        <v>-901</v>
      </c>
      <c r="S111" s="400" t="str">
        <f t="shared" si="20"/>
        <v/>
      </c>
      <c r="U111" s="341">
        <v>2017</v>
      </c>
      <c r="V111" s="337">
        <f t="shared" si="13"/>
        <v>-901</v>
      </c>
      <c r="W111" s="337">
        <f t="shared" si="13"/>
        <v>-901</v>
      </c>
      <c r="X111" s="337">
        <f t="shared" si="13"/>
        <v>-901</v>
      </c>
      <c r="Y111" s="337">
        <f t="shared" si="13"/>
        <v>-901</v>
      </c>
      <c r="Z111" s="337">
        <f t="shared" si="13"/>
        <v>-901</v>
      </c>
      <c r="AA111" s="337">
        <f t="shared" si="13"/>
        <v>-901</v>
      </c>
      <c r="AB111" s="337">
        <f t="shared" si="13"/>
        <v>-901</v>
      </c>
      <c r="AC111" s="337">
        <f t="shared" si="13"/>
        <v>-901</v>
      </c>
      <c r="AD111" s="337">
        <f t="shared" si="13"/>
        <v>-901</v>
      </c>
      <c r="AE111" s="337">
        <f t="shared" si="13"/>
        <v>-901</v>
      </c>
      <c r="AF111" s="337">
        <f t="shared" si="13"/>
        <v>-901</v>
      </c>
      <c r="AG111" s="337">
        <f t="shared" si="13"/>
        <v>-901</v>
      </c>
      <c r="AH111" s="401" t="str">
        <f t="shared" si="21"/>
        <v/>
      </c>
    </row>
    <row r="112" spans="1:36">
      <c r="A112" s="65">
        <f t="shared" si="16"/>
        <v>1930</v>
      </c>
      <c r="B112" s="84">
        <v>10897</v>
      </c>
      <c r="C112" s="77">
        <v>44.2</v>
      </c>
      <c r="D112" s="78">
        <f t="shared" si="17"/>
        <v>2.7177520661157026</v>
      </c>
      <c r="E112" s="130">
        <v>28</v>
      </c>
      <c r="F112" s="341">
        <v>2018</v>
      </c>
      <c r="G112" s="337">
        <f t="shared" ref="G112:R115" si="22">INDEX($C$16:$C$2000,($F112-1922)*12+G$12,1)</f>
        <v>-901</v>
      </c>
      <c r="H112" s="337">
        <f t="shared" si="22"/>
        <v>-901</v>
      </c>
      <c r="I112" s="337">
        <f t="shared" si="22"/>
        <v>-901</v>
      </c>
      <c r="J112" s="337">
        <f t="shared" si="22"/>
        <v>-901</v>
      </c>
      <c r="K112" s="337">
        <f t="shared" si="22"/>
        <v>-901</v>
      </c>
      <c r="L112" s="337">
        <f t="shared" si="22"/>
        <v>-901</v>
      </c>
      <c r="M112" s="337">
        <f t="shared" si="22"/>
        <v>-901</v>
      </c>
      <c r="N112" s="337">
        <f t="shared" si="22"/>
        <v>-901</v>
      </c>
      <c r="O112" s="337">
        <f t="shared" si="22"/>
        <v>-901</v>
      </c>
      <c r="P112" s="337">
        <f t="shared" si="22"/>
        <v>-901</v>
      </c>
      <c r="Q112" s="337">
        <f t="shared" si="22"/>
        <v>-901</v>
      </c>
      <c r="R112" s="337">
        <f t="shared" si="22"/>
        <v>-901</v>
      </c>
      <c r="S112" s="400" t="str">
        <f t="shared" si="20"/>
        <v/>
      </c>
      <c r="U112" s="341">
        <v>2018</v>
      </c>
      <c r="V112" s="337">
        <f t="shared" ref="V112:AG115" si="23">IF(INDEX($D$16:$D$2000,($U112-1922)*12+V$12,1)&lt;&gt;-901,INDEX($D$16:$D$2000,($U112-1922)*12+V$12,1)*1000,-901)</f>
        <v>-901</v>
      </c>
      <c r="W112" s="337">
        <f t="shared" si="23"/>
        <v>-901</v>
      </c>
      <c r="X112" s="337">
        <f t="shared" si="23"/>
        <v>-901</v>
      </c>
      <c r="Y112" s="337">
        <f t="shared" si="23"/>
        <v>-901</v>
      </c>
      <c r="Z112" s="337">
        <f t="shared" si="23"/>
        <v>-901</v>
      </c>
      <c r="AA112" s="337">
        <f t="shared" si="23"/>
        <v>-901</v>
      </c>
      <c r="AB112" s="337">
        <f t="shared" si="23"/>
        <v>-901</v>
      </c>
      <c r="AC112" s="337">
        <f t="shared" si="23"/>
        <v>-901</v>
      </c>
      <c r="AD112" s="337">
        <f t="shared" si="23"/>
        <v>-901</v>
      </c>
      <c r="AE112" s="337">
        <f t="shared" si="23"/>
        <v>-901</v>
      </c>
      <c r="AF112" s="337">
        <f t="shared" si="23"/>
        <v>-901</v>
      </c>
      <c r="AG112" s="337">
        <f t="shared" si="23"/>
        <v>-901</v>
      </c>
      <c r="AH112" s="401" t="str">
        <f t="shared" si="21"/>
        <v/>
      </c>
    </row>
    <row r="113" spans="1:34">
      <c r="A113" s="65">
        <f t="shared" si="16"/>
        <v>1930</v>
      </c>
      <c r="B113" s="84">
        <v>10927</v>
      </c>
      <c r="C113" s="77">
        <v>49.9</v>
      </c>
      <c r="D113" s="78">
        <f t="shared" si="17"/>
        <v>2.9692561983471073</v>
      </c>
      <c r="E113" s="130">
        <v>28</v>
      </c>
      <c r="F113" s="398">
        <v>2019</v>
      </c>
      <c r="G113" s="337">
        <f t="shared" si="22"/>
        <v>-901</v>
      </c>
      <c r="H113" s="337">
        <f t="shared" si="22"/>
        <v>-901</v>
      </c>
      <c r="I113" s="337">
        <f t="shared" si="22"/>
        <v>-901</v>
      </c>
      <c r="J113" s="337">
        <f t="shared" si="22"/>
        <v>-901</v>
      </c>
      <c r="K113" s="337">
        <f t="shared" si="22"/>
        <v>-901</v>
      </c>
      <c r="L113" s="337">
        <f t="shared" si="22"/>
        <v>-901</v>
      </c>
      <c r="M113" s="337">
        <f t="shared" si="22"/>
        <v>-901</v>
      </c>
      <c r="N113" s="337">
        <f t="shared" si="22"/>
        <v>-901</v>
      </c>
      <c r="O113" s="337">
        <f t="shared" si="22"/>
        <v>-901</v>
      </c>
      <c r="P113" s="337">
        <f t="shared" si="22"/>
        <v>-901</v>
      </c>
      <c r="Q113" s="337">
        <f t="shared" si="22"/>
        <v>-901</v>
      </c>
      <c r="R113" s="337">
        <f t="shared" si="22"/>
        <v>-901</v>
      </c>
      <c r="S113" s="400" t="str">
        <f t="shared" si="20"/>
        <v/>
      </c>
      <c r="U113" s="341">
        <v>2019</v>
      </c>
      <c r="V113" s="337">
        <f t="shared" si="23"/>
        <v>-901</v>
      </c>
      <c r="W113" s="337">
        <f t="shared" si="23"/>
        <v>-901</v>
      </c>
      <c r="X113" s="337">
        <f t="shared" si="23"/>
        <v>-901</v>
      </c>
      <c r="Y113" s="337">
        <f t="shared" si="23"/>
        <v>-901</v>
      </c>
      <c r="Z113" s="337">
        <f t="shared" si="23"/>
        <v>-901</v>
      </c>
      <c r="AA113" s="337">
        <f t="shared" si="23"/>
        <v>-901</v>
      </c>
      <c r="AB113" s="337">
        <f t="shared" si="23"/>
        <v>-901</v>
      </c>
      <c r="AC113" s="337">
        <f t="shared" si="23"/>
        <v>-901</v>
      </c>
      <c r="AD113" s="337">
        <f t="shared" si="23"/>
        <v>-901</v>
      </c>
      <c r="AE113" s="337">
        <f t="shared" si="23"/>
        <v>-901</v>
      </c>
      <c r="AF113" s="337">
        <f t="shared" si="23"/>
        <v>-901</v>
      </c>
      <c r="AG113" s="337">
        <f t="shared" si="23"/>
        <v>-901</v>
      </c>
      <c r="AH113" s="401" t="str">
        <f t="shared" si="21"/>
        <v/>
      </c>
    </row>
    <row r="114" spans="1:34">
      <c r="A114" s="65">
        <f t="shared" si="16"/>
        <v>1930</v>
      </c>
      <c r="B114" s="84">
        <v>10958</v>
      </c>
      <c r="C114" s="77">
        <v>376.7</v>
      </c>
      <c r="D114" s="78">
        <f t="shared" si="17"/>
        <v>23.162380165289257</v>
      </c>
      <c r="E114" s="130">
        <v>29</v>
      </c>
      <c r="F114" s="341">
        <v>2020</v>
      </c>
      <c r="G114" s="337">
        <f t="shared" si="22"/>
        <v>-901</v>
      </c>
      <c r="H114" s="337">
        <f t="shared" si="22"/>
        <v>-901</v>
      </c>
      <c r="I114" s="337">
        <f t="shared" si="22"/>
        <v>-901</v>
      </c>
      <c r="J114" s="337">
        <f t="shared" si="22"/>
        <v>-901</v>
      </c>
      <c r="K114" s="337">
        <f t="shared" si="22"/>
        <v>-901</v>
      </c>
      <c r="L114" s="337">
        <f t="shared" si="22"/>
        <v>-901</v>
      </c>
      <c r="M114" s="337">
        <f t="shared" si="22"/>
        <v>-901</v>
      </c>
      <c r="N114" s="337">
        <f t="shared" si="22"/>
        <v>-901</v>
      </c>
      <c r="O114" s="337">
        <f t="shared" si="22"/>
        <v>-901</v>
      </c>
      <c r="P114" s="337">
        <f t="shared" si="22"/>
        <v>-901</v>
      </c>
      <c r="Q114" s="337">
        <f t="shared" si="22"/>
        <v>-901</v>
      </c>
      <c r="R114" s="337">
        <f t="shared" si="22"/>
        <v>-901</v>
      </c>
      <c r="S114" s="400" t="str">
        <f t="shared" si="20"/>
        <v/>
      </c>
      <c r="U114" s="398">
        <v>2020</v>
      </c>
      <c r="V114" s="337">
        <f t="shared" si="23"/>
        <v>-901</v>
      </c>
      <c r="W114" s="337">
        <f t="shared" si="23"/>
        <v>-901</v>
      </c>
      <c r="X114" s="337">
        <f t="shared" si="23"/>
        <v>-901</v>
      </c>
      <c r="Y114" s="337">
        <f t="shared" si="23"/>
        <v>-901</v>
      </c>
      <c r="Z114" s="337">
        <f t="shared" si="23"/>
        <v>-901</v>
      </c>
      <c r="AA114" s="337">
        <f t="shared" si="23"/>
        <v>-901</v>
      </c>
      <c r="AB114" s="337">
        <f t="shared" si="23"/>
        <v>-901</v>
      </c>
      <c r="AC114" s="337">
        <f t="shared" si="23"/>
        <v>-901</v>
      </c>
      <c r="AD114" s="337">
        <f t="shared" si="23"/>
        <v>-901</v>
      </c>
      <c r="AE114" s="337">
        <f t="shared" si="23"/>
        <v>-901</v>
      </c>
      <c r="AF114" s="337">
        <f t="shared" si="23"/>
        <v>-901</v>
      </c>
      <c r="AG114" s="337">
        <f t="shared" si="23"/>
        <v>-901</v>
      </c>
      <c r="AH114" s="401" t="str">
        <f t="shared" si="21"/>
        <v/>
      </c>
    </row>
    <row r="115" spans="1:34">
      <c r="A115" s="65">
        <f t="shared" si="16"/>
        <v>1930</v>
      </c>
      <c r="B115" s="84">
        <v>10989</v>
      </c>
      <c r="C115" s="77">
        <v>345.4</v>
      </c>
      <c r="D115" s="78">
        <f t="shared" si="17"/>
        <v>21.237818181818181</v>
      </c>
      <c r="E115" s="130">
        <v>28</v>
      </c>
      <c r="F115" s="344">
        <v>2021</v>
      </c>
      <c r="G115" s="345">
        <f t="shared" si="22"/>
        <v>-901</v>
      </c>
      <c r="H115" s="345">
        <f t="shared" si="22"/>
        <v>-901</v>
      </c>
      <c r="I115" s="345">
        <f t="shared" si="22"/>
        <v>-901</v>
      </c>
      <c r="J115" s="345">
        <f t="shared" si="22"/>
        <v>-901</v>
      </c>
      <c r="K115" s="345">
        <f t="shared" si="22"/>
        <v>-901</v>
      </c>
      <c r="L115" s="345">
        <f t="shared" si="22"/>
        <v>-901</v>
      </c>
      <c r="M115" s="345">
        <f t="shared" si="22"/>
        <v>-901</v>
      </c>
      <c r="N115" s="345">
        <f t="shared" si="22"/>
        <v>-901</v>
      </c>
      <c r="O115" s="345">
        <f t="shared" si="22"/>
        <v>-901</v>
      </c>
      <c r="P115" s="345">
        <f t="shared" si="22"/>
        <v>-901</v>
      </c>
      <c r="Q115" s="345">
        <f t="shared" si="22"/>
        <v>-901</v>
      </c>
      <c r="R115" s="345">
        <f t="shared" si="22"/>
        <v>-901</v>
      </c>
      <c r="S115" s="346" t="str">
        <f t="shared" si="20"/>
        <v/>
      </c>
      <c r="U115" s="344">
        <v>2021</v>
      </c>
      <c r="V115" s="345">
        <f t="shared" si="23"/>
        <v>-901</v>
      </c>
      <c r="W115" s="345">
        <f t="shared" si="23"/>
        <v>-901</v>
      </c>
      <c r="X115" s="345">
        <f t="shared" si="23"/>
        <v>-901</v>
      </c>
      <c r="Y115" s="345">
        <f t="shared" si="23"/>
        <v>-901</v>
      </c>
      <c r="Z115" s="345">
        <f t="shared" si="23"/>
        <v>-901</v>
      </c>
      <c r="AA115" s="345">
        <f t="shared" si="23"/>
        <v>-901</v>
      </c>
      <c r="AB115" s="345">
        <f t="shared" si="23"/>
        <v>-901</v>
      </c>
      <c r="AC115" s="345">
        <f t="shared" si="23"/>
        <v>-901</v>
      </c>
      <c r="AD115" s="345">
        <f t="shared" si="23"/>
        <v>-901</v>
      </c>
      <c r="AE115" s="345">
        <f t="shared" si="23"/>
        <v>-901</v>
      </c>
      <c r="AF115" s="345">
        <f t="shared" si="23"/>
        <v>-901</v>
      </c>
      <c r="AG115" s="345">
        <f t="shared" si="23"/>
        <v>-901</v>
      </c>
      <c r="AH115" s="347" t="str">
        <f t="shared" si="21"/>
        <v/>
      </c>
    </row>
    <row r="116" spans="1:34">
      <c r="A116" s="65">
        <f t="shared" si="16"/>
        <v>1930</v>
      </c>
      <c r="B116" s="84">
        <v>11017</v>
      </c>
      <c r="C116" s="77">
        <v>558.29999999999995</v>
      </c>
      <c r="D116" s="78">
        <f t="shared" si="17"/>
        <v>31.006413223140495</v>
      </c>
      <c r="F116" s="89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</row>
    <row r="117" spans="1:34">
      <c r="A117" s="65">
        <f t="shared" si="16"/>
        <v>1930</v>
      </c>
      <c r="B117" s="84">
        <v>11048</v>
      </c>
      <c r="C117" s="77">
        <v>1013</v>
      </c>
      <c r="D117" s="78">
        <f t="shared" si="17"/>
        <v>62.286942148760332</v>
      </c>
      <c r="F117" s="89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</row>
    <row r="118" spans="1:34">
      <c r="A118" s="65">
        <f t="shared" si="16"/>
        <v>1930</v>
      </c>
      <c r="B118" s="84">
        <v>11078</v>
      </c>
      <c r="C118" s="77">
        <v>1818</v>
      </c>
      <c r="D118" s="78">
        <f t="shared" si="17"/>
        <v>108.17851239669422</v>
      </c>
      <c r="F118" s="89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</row>
    <row r="119" spans="1:34">
      <c r="A119" s="65">
        <f t="shared" si="16"/>
        <v>1930</v>
      </c>
      <c r="B119" s="84">
        <v>11109</v>
      </c>
      <c r="C119" s="77">
        <v>1659</v>
      </c>
      <c r="D119" s="78">
        <f t="shared" si="17"/>
        <v>102.00793388429751</v>
      </c>
      <c r="F119" s="89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</row>
    <row r="120" spans="1:34">
      <c r="A120" s="65">
        <f t="shared" si="16"/>
        <v>1930</v>
      </c>
      <c r="B120" s="84">
        <v>11139</v>
      </c>
      <c r="C120" s="77">
        <v>1013</v>
      </c>
      <c r="D120" s="78">
        <f t="shared" si="17"/>
        <v>60.277685950413222</v>
      </c>
      <c r="F120" s="89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Q120" s="90"/>
      <c r="R120" s="90"/>
    </row>
    <row r="121" spans="1:34">
      <c r="A121" s="65">
        <f t="shared" si="16"/>
        <v>1930</v>
      </c>
      <c r="B121" s="84">
        <v>11170</v>
      </c>
      <c r="C121" s="77">
        <v>195.9</v>
      </c>
      <c r="D121" s="78">
        <f t="shared" si="17"/>
        <v>12.045421487603306</v>
      </c>
      <c r="F121" s="89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</row>
    <row r="122" spans="1:34">
      <c r="A122" s="65">
        <f t="shared" si="16"/>
        <v>1930</v>
      </c>
      <c r="B122" s="84">
        <v>11201</v>
      </c>
      <c r="C122" s="77">
        <v>134.9</v>
      </c>
      <c r="D122" s="78">
        <f t="shared" si="17"/>
        <v>8.294677685950413</v>
      </c>
      <c r="F122" s="89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</row>
    <row r="123" spans="1:34">
      <c r="A123" s="65">
        <f t="shared" si="16"/>
        <v>1930</v>
      </c>
      <c r="B123" s="84">
        <v>11231</v>
      </c>
      <c r="C123" s="77">
        <v>133.4</v>
      </c>
      <c r="D123" s="78">
        <f t="shared" si="17"/>
        <v>7.9378512396694214</v>
      </c>
      <c r="F123" s="89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</row>
    <row r="124" spans="1:34">
      <c r="A124" s="65">
        <f t="shared" si="16"/>
        <v>1931</v>
      </c>
      <c r="B124" s="84">
        <v>11262</v>
      </c>
      <c r="C124" s="77">
        <v>76.8</v>
      </c>
      <c r="D124" s="78">
        <f t="shared" si="17"/>
        <v>4.7222479338842973</v>
      </c>
      <c r="F124" s="89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Q124" s="90"/>
      <c r="R124" s="90"/>
    </row>
    <row r="125" spans="1:34">
      <c r="A125" s="65">
        <f t="shared" si="16"/>
        <v>1931</v>
      </c>
      <c r="B125" s="84">
        <v>11292</v>
      </c>
      <c r="C125" s="77">
        <v>224.3</v>
      </c>
      <c r="D125" s="78">
        <f t="shared" si="17"/>
        <v>13.346776859504132</v>
      </c>
      <c r="F125" s="89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</row>
    <row r="126" spans="1:34">
      <c r="A126" s="65">
        <f t="shared" si="16"/>
        <v>1931</v>
      </c>
      <c r="B126" s="84">
        <v>11323</v>
      </c>
      <c r="C126" s="77">
        <v>155.80000000000001</v>
      </c>
      <c r="D126" s="78">
        <f t="shared" si="17"/>
        <v>9.5797685950413243</v>
      </c>
      <c r="F126" s="89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Q126" s="90"/>
      <c r="R126" s="90"/>
    </row>
    <row r="127" spans="1:34">
      <c r="A127" s="65">
        <f t="shared" si="16"/>
        <v>1931</v>
      </c>
      <c r="B127" s="84">
        <v>11354</v>
      </c>
      <c r="C127" s="77">
        <v>191.1</v>
      </c>
      <c r="D127" s="78">
        <f t="shared" si="17"/>
        <v>11.750280991735536</v>
      </c>
      <c r="F127" s="89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</row>
    <row r="128" spans="1:34">
      <c r="A128" s="65">
        <f t="shared" si="16"/>
        <v>1931</v>
      </c>
      <c r="B128" s="84">
        <v>11382</v>
      </c>
      <c r="C128" s="77">
        <v>263.3</v>
      </c>
      <c r="D128" s="78">
        <f t="shared" si="17"/>
        <v>14.62294214876033</v>
      </c>
      <c r="F128" s="89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</row>
    <row r="129" spans="1:18">
      <c r="A129" s="65">
        <f t="shared" si="16"/>
        <v>1931</v>
      </c>
      <c r="B129" s="84">
        <v>11413</v>
      </c>
      <c r="C129" s="77">
        <v>460.4</v>
      </c>
      <c r="D129" s="78">
        <f t="shared" si="17"/>
        <v>28.30889256198347</v>
      </c>
      <c r="F129" s="89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</row>
    <row r="130" spans="1:18">
      <c r="A130" s="65">
        <f t="shared" si="16"/>
        <v>1931</v>
      </c>
      <c r="B130" s="84">
        <v>11443</v>
      </c>
      <c r="C130" s="77">
        <v>855.8</v>
      </c>
      <c r="D130" s="78">
        <f t="shared" si="17"/>
        <v>50.923636363636362</v>
      </c>
      <c r="F130" s="89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</row>
    <row r="131" spans="1:18">
      <c r="A131" s="65">
        <f t="shared" si="16"/>
        <v>1931</v>
      </c>
      <c r="B131" s="84">
        <v>11474</v>
      </c>
      <c r="C131" s="77">
        <v>694</v>
      </c>
      <c r="D131" s="78">
        <f t="shared" si="17"/>
        <v>42.672396694214875</v>
      </c>
      <c r="F131" s="89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</row>
    <row r="132" spans="1:18">
      <c r="A132" s="65">
        <f t="shared" si="16"/>
        <v>1931</v>
      </c>
      <c r="B132" s="84">
        <v>11504</v>
      </c>
      <c r="C132" s="77">
        <v>243.4</v>
      </c>
      <c r="D132" s="78">
        <f t="shared" si="17"/>
        <v>14.483305785123967</v>
      </c>
      <c r="F132" s="89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</row>
    <row r="133" spans="1:18">
      <c r="A133" s="65">
        <f t="shared" si="16"/>
        <v>1931</v>
      </c>
      <c r="B133" s="84">
        <v>11535</v>
      </c>
      <c r="C133" s="77">
        <v>50.2</v>
      </c>
      <c r="D133" s="78">
        <f t="shared" si="17"/>
        <v>3.0866776859504133</v>
      </c>
      <c r="F133" s="89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</row>
    <row r="134" spans="1:18">
      <c r="A134" s="65">
        <f t="shared" si="16"/>
        <v>1931</v>
      </c>
      <c r="B134" s="84">
        <v>11566</v>
      </c>
      <c r="C134" s="77">
        <v>35.5</v>
      </c>
      <c r="D134" s="78">
        <f t="shared" si="17"/>
        <v>2.1828099173553719</v>
      </c>
      <c r="F134" s="89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</row>
    <row r="135" spans="1:18">
      <c r="A135" s="65">
        <f t="shared" si="16"/>
        <v>1931</v>
      </c>
      <c r="B135" s="84">
        <v>11596</v>
      </c>
      <c r="C135" s="77">
        <v>80.099999999999994</v>
      </c>
      <c r="D135" s="78">
        <f t="shared" si="17"/>
        <v>4.7662809917355373</v>
      </c>
      <c r="F135" s="89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</row>
    <row r="136" spans="1:18">
      <c r="A136" s="65">
        <f t="shared" si="16"/>
        <v>1932</v>
      </c>
      <c r="B136" s="84">
        <v>11627</v>
      </c>
      <c r="C136" s="77">
        <v>99.9</v>
      </c>
      <c r="D136" s="78">
        <f t="shared" si="17"/>
        <v>6.1426115702479338</v>
      </c>
      <c r="F136" s="89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</row>
    <row r="137" spans="1:18">
      <c r="A137" s="65">
        <f t="shared" si="16"/>
        <v>1932</v>
      </c>
      <c r="B137" s="84">
        <v>11657</v>
      </c>
      <c r="C137" s="77">
        <v>132.6</v>
      </c>
      <c r="D137" s="78">
        <f t="shared" si="17"/>
        <v>7.8902479338842975</v>
      </c>
      <c r="F137" s="89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</row>
    <row r="138" spans="1:18">
      <c r="A138" s="65">
        <f t="shared" si="16"/>
        <v>1932</v>
      </c>
      <c r="B138" s="84">
        <v>11688</v>
      </c>
      <c r="C138" s="77">
        <v>362.7</v>
      </c>
      <c r="D138" s="78">
        <f t="shared" si="17"/>
        <v>22.301553719008265</v>
      </c>
      <c r="F138" s="89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</row>
    <row r="139" spans="1:18">
      <c r="A139" s="65">
        <f t="shared" si="16"/>
        <v>1932</v>
      </c>
      <c r="B139" s="84">
        <v>11719</v>
      </c>
      <c r="C139" s="77">
        <v>351.9</v>
      </c>
      <c r="D139" s="78">
        <f t="shared" si="17"/>
        <v>21.637487603305782</v>
      </c>
      <c r="F139" s="89"/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90"/>
    </row>
    <row r="140" spans="1:18">
      <c r="A140" s="65">
        <f t="shared" si="16"/>
        <v>1932</v>
      </c>
      <c r="B140" s="84">
        <v>11748</v>
      </c>
      <c r="C140" s="77">
        <v>811.2</v>
      </c>
      <c r="D140" s="78">
        <f t="shared" si="17"/>
        <v>46.660760330578526</v>
      </c>
      <c r="F140" s="89"/>
      <c r="G140" s="90"/>
      <c r="H140" s="90"/>
      <c r="I140" s="90"/>
      <c r="J140" s="90"/>
      <c r="K140" s="90"/>
      <c r="L140" s="90"/>
      <c r="M140" s="90"/>
      <c r="N140" s="90"/>
      <c r="O140" s="90"/>
      <c r="P140" s="90"/>
      <c r="Q140" s="90"/>
      <c r="R140" s="90"/>
    </row>
    <row r="141" spans="1:18">
      <c r="A141" s="65">
        <f t="shared" si="16"/>
        <v>1932</v>
      </c>
      <c r="B141" s="84">
        <v>11779</v>
      </c>
      <c r="C141" s="77">
        <v>1157</v>
      </c>
      <c r="D141" s="78">
        <f t="shared" si="17"/>
        <v>71.141157024793387</v>
      </c>
      <c r="F141" s="89"/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90"/>
    </row>
    <row r="142" spans="1:18">
      <c r="A142" s="65">
        <f t="shared" si="16"/>
        <v>1932</v>
      </c>
      <c r="B142" s="84">
        <v>11809</v>
      </c>
      <c r="C142" s="77">
        <v>1828</v>
      </c>
      <c r="D142" s="78">
        <f t="shared" si="17"/>
        <v>108.77355371900826</v>
      </c>
      <c r="F142" s="89"/>
      <c r="G142" s="90"/>
      <c r="H142" s="90"/>
      <c r="I142" s="90"/>
      <c r="J142" s="90"/>
      <c r="K142" s="90"/>
      <c r="L142" s="90"/>
      <c r="M142" s="90"/>
      <c r="N142" s="90"/>
      <c r="O142" s="90"/>
      <c r="P142" s="90"/>
      <c r="Q142" s="90"/>
      <c r="R142" s="90"/>
    </row>
    <row r="143" spans="1:18">
      <c r="A143" s="65">
        <f t="shared" si="16"/>
        <v>1932</v>
      </c>
      <c r="B143" s="84">
        <v>11840</v>
      </c>
      <c r="C143" s="77">
        <v>3252</v>
      </c>
      <c r="D143" s="78">
        <f t="shared" si="17"/>
        <v>199.95768595041324</v>
      </c>
      <c r="F143" s="89"/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90"/>
    </row>
    <row r="144" spans="1:18">
      <c r="A144" s="65">
        <f t="shared" si="16"/>
        <v>1932</v>
      </c>
      <c r="B144" s="84">
        <v>11870</v>
      </c>
      <c r="C144" s="77">
        <v>2498</v>
      </c>
      <c r="D144" s="78">
        <f t="shared" si="17"/>
        <v>148.64132231404957</v>
      </c>
      <c r="F144" s="89"/>
      <c r="G144" s="90"/>
      <c r="H144" s="90"/>
      <c r="I144" s="90"/>
      <c r="J144" s="90"/>
      <c r="K144" s="90"/>
      <c r="L144" s="90"/>
      <c r="M144" s="90"/>
      <c r="N144" s="90"/>
      <c r="O144" s="90"/>
      <c r="P144" s="90"/>
      <c r="Q144" s="90"/>
      <c r="R144" s="90"/>
    </row>
    <row r="145" spans="1:18">
      <c r="A145" s="65">
        <f t="shared" ref="A145:A208" si="24">IF(MONTH(B145)&gt;9,YEAR(B145)+1,YEAR(B145))</f>
        <v>1932</v>
      </c>
      <c r="B145" s="84">
        <v>11901</v>
      </c>
      <c r="C145" s="77">
        <v>606.79999999999995</v>
      </c>
      <c r="D145" s="78">
        <f t="shared" ref="D145:D208" si="25">IF(C145&lt;&gt;-901,C145*DAY(B145)*24*60*60/(220*22*9*1000),-901)</f>
        <v>37.310677685950409</v>
      </c>
      <c r="F145" s="89"/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90"/>
    </row>
    <row r="146" spans="1:18">
      <c r="A146" s="65">
        <f t="shared" si="24"/>
        <v>1932</v>
      </c>
      <c r="B146" s="84">
        <v>11932</v>
      </c>
      <c r="C146" s="77">
        <v>127</v>
      </c>
      <c r="D146" s="78">
        <f t="shared" si="25"/>
        <v>7.808925619834711</v>
      </c>
      <c r="F146" s="89"/>
      <c r="G146" s="90"/>
      <c r="H146" s="90"/>
      <c r="I146" s="90"/>
      <c r="J146" s="90"/>
      <c r="K146" s="90"/>
      <c r="L146" s="90"/>
      <c r="M146" s="90"/>
      <c r="N146" s="90"/>
      <c r="O146" s="90"/>
      <c r="P146" s="90"/>
      <c r="Q146" s="90"/>
      <c r="R146" s="90"/>
    </row>
    <row r="147" spans="1:18">
      <c r="A147" s="65">
        <f t="shared" si="24"/>
        <v>1932</v>
      </c>
      <c r="B147" s="84">
        <v>11962</v>
      </c>
      <c r="C147" s="77">
        <v>102.4</v>
      </c>
      <c r="D147" s="78">
        <f t="shared" si="25"/>
        <v>6.0932231404958674</v>
      </c>
      <c r="F147" s="89"/>
      <c r="G147" s="90"/>
      <c r="H147" s="90"/>
      <c r="I147" s="90"/>
      <c r="J147" s="90"/>
      <c r="K147" s="90"/>
      <c r="L147" s="90"/>
      <c r="M147" s="90"/>
      <c r="N147" s="90"/>
      <c r="O147" s="90"/>
      <c r="P147" s="90"/>
      <c r="Q147" s="90"/>
      <c r="R147" s="90"/>
    </row>
    <row r="148" spans="1:18">
      <c r="A148" s="65">
        <f t="shared" si="24"/>
        <v>1933</v>
      </c>
      <c r="B148" s="84">
        <v>11993</v>
      </c>
      <c r="C148" s="77">
        <v>129.69999999999999</v>
      </c>
      <c r="D148" s="78">
        <f t="shared" si="25"/>
        <v>7.9749421487603289</v>
      </c>
      <c r="F148" s="89"/>
      <c r="G148" s="90"/>
      <c r="H148" s="90"/>
      <c r="I148" s="90"/>
      <c r="J148" s="90"/>
      <c r="K148" s="90"/>
      <c r="L148" s="90"/>
      <c r="M148" s="90"/>
      <c r="N148" s="90"/>
      <c r="O148" s="90"/>
      <c r="P148" s="90"/>
      <c r="Q148" s="90"/>
      <c r="R148" s="90"/>
    </row>
    <row r="149" spans="1:18">
      <c r="A149" s="65">
        <f t="shared" si="24"/>
        <v>1933</v>
      </c>
      <c r="B149" s="84">
        <v>12023</v>
      </c>
      <c r="C149" s="77">
        <v>135.4</v>
      </c>
      <c r="D149" s="78">
        <f t="shared" si="25"/>
        <v>8.0568595041322322</v>
      </c>
      <c r="F149" s="89"/>
      <c r="G149" s="90"/>
      <c r="H149" s="90"/>
      <c r="I149" s="90"/>
      <c r="J149" s="90"/>
      <c r="K149" s="90"/>
      <c r="L149" s="90"/>
      <c r="M149" s="90"/>
      <c r="N149" s="90"/>
      <c r="O149" s="90"/>
      <c r="P149" s="90"/>
      <c r="Q149" s="90"/>
      <c r="R149" s="90"/>
    </row>
    <row r="150" spans="1:18">
      <c r="A150" s="65">
        <f t="shared" si="24"/>
        <v>1933</v>
      </c>
      <c r="B150" s="84">
        <v>12054</v>
      </c>
      <c r="C150" s="77">
        <v>151</v>
      </c>
      <c r="D150" s="78">
        <f t="shared" si="25"/>
        <v>9.2846280991735544</v>
      </c>
      <c r="F150" s="89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</row>
    <row r="151" spans="1:18">
      <c r="A151" s="65">
        <f t="shared" si="24"/>
        <v>1933</v>
      </c>
      <c r="B151" s="84">
        <v>12085</v>
      </c>
      <c r="C151" s="77">
        <v>149.5</v>
      </c>
      <c r="D151" s="78">
        <f t="shared" si="25"/>
        <v>9.1923966942148763</v>
      </c>
      <c r="F151" s="89"/>
      <c r="G151" s="90"/>
      <c r="H151" s="90"/>
      <c r="I151" s="90"/>
      <c r="J151" s="90"/>
      <c r="K151" s="90"/>
      <c r="L151" s="90"/>
      <c r="M151" s="90"/>
      <c r="N151" s="90"/>
      <c r="O151" s="90"/>
      <c r="P151" s="90"/>
      <c r="Q151" s="90"/>
      <c r="R151" s="90"/>
    </row>
    <row r="152" spans="1:18">
      <c r="A152" s="65">
        <f t="shared" si="24"/>
        <v>1933</v>
      </c>
      <c r="B152" s="84">
        <v>12113</v>
      </c>
      <c r="C152" s="77">
        <v>211.9</v>
      </c>
      <c r="D152" s="78">
        <f t="shared" si="25"/>
        <v>11.768330578512396</v>
      </c>
      <c r="F152" s="89"/>
      <c r="G152" s="90"/>
      <c r="H152" s="90"/>
      <c r="I152" s="90"/>
      <c r="J152" s="90"/>
      <c r="K152" s="90"/>
      <c r="L152" s="90"/>
      <c r="M152" s="90"/>
      <c r="N152" s="90"/>
      <c r="O152" s="90"/>
      <c r="P152" s="90"/>
      <c r="Q152" s="90"/>
      <c r="R152" s="90"/>
    </row>
    <row r="153" spans="1:18">
      <c r="A153" s="65">
        <f t="shared" si="24"/>
        <v>1933</v>
      </c>
      <c r="B153" s="84">
        <v>12144</v>
      </c>
      <c r="C153" s="77">
        <v>392</v>
      </c>
      <c r="D153" s="78">
        <f t="shared" si="25"/>
        <v>24.10314049586777</v>
      </c>
      <c r="F153" s="89"/>
      <c r="G153" s="90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</row>
    <row r="154" spans="1:18">
      <c r="A154" s="65">
        <f t="shared" si="24"/>
        <v>1933</v>
      </c>
      <c r="B154" s="84">
        <v>12174</v>
      </c>
      <c r="C154" s="77">
        <v>961.7</v>
      </c>
      <c r="D154" s="78">
        <f t="shared" si="25"/>
        <v>57.225123966942149</v>
      </c>
      <c r="F154" s="89"/>
      <c r="G154" s="90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</row>
    <row r="155" spans="1:18">
      <c r="A155" s="65">
        <f t="shared" si="24"/>
        <v>1933</v>
      </c>
      <c r="B155" s="84">
        <v>12205</v>
      </c>
      <c r="C155" s="77">
        <v>1544</v>
      </c>
      <c r="D155" s="78">
        <f t="shared" si="25"/>
        <v>94.936859504132229</v>
      </c>
      <c r="F155" s="89"/>
      <c r="G155" s="90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</row>
    <row r="156" spans="1:18">
      <c r="A156" s="65">
        <f t="shared" si="24"/>
        <v>1933</v>
      </c>
      <c r="B156" s="84">
        <v>12235</v>
      </c>
      <c r="C156" s="77">
        <v>1803</v>
      </c>
      <c r="D156" s="78">
        <f t="shared" si="25"/>
        <v>107.28595041322313</v>
      </c>
      <c r="F156" s="89"/>
      <c r="G156" s="90"/>
      <c r="H156" s="90"/>
      <c r="I156" s="90"/>
      <c r="J156" s="90"/>
      <c r="K156" s="90"/>
      <c r="L156" s="90"/>
      <c r="M156" s="90"/>
      <c r="N156" s="90"/>
      <c r="O156" s="90"/>
      <c r="P156" s="90"/>
      <c r="Q156" s="90"/>
      <c r="R156" s="90"/>
    </row>
    <row r="157" spans="1:18">
      <c r="A157" s="65">
        <f t="shared" si="24"/>
        <v>1933</v>
      </c>
      <c r="B157" s="84">
        <v>12266</v>
      </c>
      <c r="C157" s="77">
        <v>235.3</v>
      </c>
      <c r="D157" s="78">
        <f t="shared" si="25"/>
        <v>14.46803305785124</v>
      </c>
      <c r="F157" s="89"/>
      <c r="G157" s="90"/>
      <c r="H157" s="90"/>
      <c r="I157" s="90"/>
      <c r="J157" s="90"/>
      <c r="K157" s="90"/>
      <c r="L157" s="90"/>
      <c r="M157" s="90"/>
      <c r="N157" s="90"/>
      <c r="O157" s="90"/>
      <c r="P157" s="90"/>
      <c r="Q157" s="90"/>
      <c r="R157" s="90"/>
    </row>
    <row r="158" spans="1:18">
      <c r="A158" s="65">
        <f t="shared" si="24"/>
        <v>1933</v>
      </c>
      <c r="B158" s="84">
        <v>12297</v>
      </c>
      <c r="C158" s="77">
        <v>95.7</v>
      </c>
      <c r="D158" s="78">
        <f t="shared" si="25"/>
        <v>5.884363636363636</v>
      </c>
      <c r="F158" s="89"/>
      <c r="G158" s="90"/>
      <c r="H158" s="90"/>
      <c r="I158" s="90"/>
      <c r="J158" s="90"/>
      <c r="K158" s="90"/>
      <c r="L158" s="90"/>
      <c r="M158" s="90"/>
      <c r="N158" s="90"/>
      <c r="O158" s="90"/>
      <c r="P158" s="90"/>
      <c r="Q158" s="90"/>
      <c r="R158" s="90"/>
    </row>
    <row r="159" spans="1:18">
      <c r="A159" s="65">
        <f t="shared" si="24"/>
        <v>1933</v>
      </c>
      <c r="B159" s="84">
        <v>12327</v>
      </c>
      <c r="C159" s="77">
        <v>64.7</v>
      </c>
      <c r="D159" s="78">
        <f t="shared" si="25"/>
        <v>3.8499173553719008</v>
      </c>
      <c r="F159" s="89"/>
      <c r="G159" s="90"/>
      <c r="H159" s="90"/>
      <c r="I159" s="90"/>
      <c r="J159" s="90"/>
      <c r="K159" s="90"/>
      <c r="L159" s="90"/>
      <c r="M159" s="90"/>
      <c r="N159" s="90"/>
      <c r="O159" s="90"/>
      <c r="P159" s="90"/>
      <c r="Q159" s="90"/>
      <c r="R159" s="90"/>
    </row>
    <row r="160" spans="1:18">
      <c r="A160" s="65">
        <f t="shared" si="24"/>
        <v>1934</v>
      </c>
      <c r="B160" s="84">
        <v>12358</v>
      </c>
      <c r="C160" s="77">
        <v>112.6</v>
      </c>
      <c r="D160" s="78">
        <f t="shared" si="25"/>
        <v>6.9235041322314048</v>
      </c>
      <c r="F160" s="89"/>
      <c r="G160" s="90"/>
      <c r="H160" s="90"/>
      <c r="I160" s="90"/>
      <c r="J160" s="90"/>
      <c r="K160" s="90"/>
      <c r="L160" s="90"/>
      <c r="M160" s="90"/>
      <c r="N160" s="90"/>
      <c r="O160" s="90"/>
      <c r="P160" s="90"/>
      <c r="Q160" s="90"/>
      <c r="R160" s="90"/>
    </row>
    <row r="161" spans="1:18">
      <c r="A161" s="65">
        <f t="shared" si="24"/>
        <v>1934</v>
      </c>
      <c r="B161" s="84">
        <v>12388</v>
      </c>
      <c r="C161" s="77">
        <v>151.9</v>
      </c>
      <c r="D161" s="78">
        <f t="shared" si="25"/>
        <v>9.0386776859504128</v>
      </c>
      <c r="F161" s="89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</row>
    <row r="162" spans="1:18">
      <c r="A162" s="65">
        <f t="shared" si="24"/>
        <v>1934</v>
      </c>
      <c r="B162" s="84">
        <v>12419</v>
      </c>
      <c r="C162" s="77">
        <v>342.4</v>
      </c>
      <c r="D162" s="78">
        <f t="shared" si="25"/>
        <v>21.053355371900825</v>
      </c>
      <c r="F162" s="89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</row>
    <row r="163" spans="1:18">
      <c r="A163" s="65">
        <f t="shared" si="24"/>
        <v>1934</v>
      </c>
      <c r="B163" s="84">
        <v>12450</v>
      </c>
      <c r="C163" s="77">
        <v>451.9</v>
      </c>
      <c r="D163" s="78">
        <f t="shared" si="25"/>
        <v>27.786247933884297</v>
      </c>
      <c r="F163" s="89"/>
      <c r="G163" s="90"/>
      <c r="H163" s="90"/>
      <c r="I163" s="90"/>
      <c r="J163" s="90"/>
      <c r="K163" s="90"/>
      <c r="L163" s="90"/>
      <c r="M163" s="90"/>
      <c r="N163" s="90"/>
      <c r="O163" s="90"/>
      <c r="P163" s="90"/>
      <c r="Q163" s="90"/>
      <c r="R163" s="90"/>
    </row>
    <row r="164" spans="1:18">
      <c r="A164" s="65">
        <f t="shared" si="24"/>
        <v>1934</v>
      </c>
      <c r="B164" s="84">
        <v>12478</v>
      </c>
      <c r="C164" s="77">
        <v>561.20000000000005</v>
      </c>
      <c r="D164" s="78">
        <f t="shared" si="25"/>
        <v>31.167471074380167</v>
      </c>
      <c r="F164" s="89"/>
      <c r="G164" s="90"/>
      <c r="H164" s="90"/>
      <c r="I164" s="90"/>
      <c r="J164" s="90"/>
      <c r="K164" s="90"/>
      <c r="L164" s="90"/>
      <c r="M164" s="90"/>
      <c r="N164" s="90"/>
      <c r="O164" s="90"/>
      <c r="P164" s="90"/>
      <c r="Q164" s="90"/>
      <c r="R164" s="90"/>
    </row>
    <row r="165" spans="1:18">
      <c r="A165" s="65">
        <f t="shared" si="24"/>
        <v>1934</v>
      </c>
      <c r="B165" s="84">
        <v>12509</v>
      </c>
      <c r="C165" s="77">
        <v>960.1</v>
      </c>
      <c r="D165" s="78">
        <f t="shared" si="25"/>
        <v>59.034247933884295</v>
      </c>
      <c r="F165" s="89"/>
      <c r="G165" s="90"/>
      <c r="H165" s="90"/>
      <c r="I165" s="90"/>
      <c r="J165" s="90"/>
      <c r="K165" s="90"/>
      <c r="L165" s="90"/>
      <c r="M165" s="90"/>
      <c r="N165" s="90"/>
      <c r="O165" s="90"/>
      <c r="P165" s="90"/>
      <c r="Q165" s="90"/>
      <c r="R165" s="90"/>
    </row>
    <row r="166" spans="1:18">
      <c r="A166" s="65">
        <f t="shared" si="24"/>
        <v>1934</v>
      </c>
      <c r="B166" s="84">
        <v>12539</v>
      </c>
      <c r="C166" s="77">
        <v>862.1</v>
      </c>
      <c r="D166" s="78">
        <f t="shared" si="25"/>
        <v>51.298512396694214</v>
      </c>
      <c r="F166" s="89"/>
      <c r="G166" s="90"/>
      <c r="H166" s="90"/>
      <c r="I166" s="90"/>
      <c r="J166" s="90"/>
      <c r="K166" s="90"/>
      <c r="L166" s="90"/>
      <c r="M166" s="90"/>
      <c r="N166" s="90"/>
      <c r="O166" s="90"/>
      <c r="P166" s="90"/>
      <c r="Q166" s="90"/>
      <c r="R166" s="90"/>
    </row>
    <row r="167" spans="1:18">
      <c r="A167" s="65">
        <f t="shared" si="24"/>
        <v>1934</v>
      </c>
      <c r="B167" s="84">
        <v>12570</v>
      </c>
      <c r="C167" s="77">
        <v>533.5</v>
      </c>
      <c r="D167" s="78">
        <f t="shared" si="25"/>
        <v>32.803636363636365</v>
      </c>
      <c r="F167" s="89"/>
      <c r="G167" s="90"/>
      <c r="H167" s="90"/>
      <c r="I167" s="90"/>
      <c r="J167" s="90"/>
      <c r="K167" s="90"/>
      <c r="L167" s="90"/>
      <c r="M167" s="90"/>
      <c r="N167" s="90"/>
      <c r="O167" s="90"/>
      <c r="P167" s="90"/>
      <c r="Q167" s="90"/>
      <c r="R167" s="90"/>
    </row>
    <row r="168" spans="1:18">
      <c r="A168" s="65">
        <f t="shared" si="24"/>
        <v>1934</v>
      </c>
      <c r="B168" s="84">
        <v>12600</v>
      </c>
      <c r="C168" s="77">
        <v>319</v>
      </c>
      <c r="D168" s="78">
        <f t="shared" si="25"/>
        <v>18.981818181818181</v>
      </c>
      <c r="F168" s="89"/>
      <c r="G168" s="90"/>
      <c r="H168" s="90"/>
      <c r="I168" s="90"/>
      <c r="J168" s="90"/>
      <c r="K168" s="90"/>
      <c r="L168" s="90"/>
      <c r="M168" s="90"/>
      <c r="N168" s="90"/>
      <c r="O168" s="90"/>
      <c r="P168" s="90"/>
      <c r="Q168" s="90"/>
      <c r="R168" s="90"/>
    </row>
    <row r="169" spans="1:18">
      <c r="A169" s="65">
        <f t="shared" si="24"/>
        <v>1934</v>
      </c>
      <c r="B169" s="84">
        <v>12631</v>
      </c>
      <c r="C169" s="77">
        <v>101.8</v>
      </c>
      <c r="D169" s="78">
        <f t="shared" si="25"/>
        <v>6.2594380165289261</v>
      </c>
      <c r="F169" s="89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</row>
    <row r="170" spans="1:18">
      <c r="A170" s="65">
        <f t="shared" si="24"/>
        <v>1934</v>
      </c>
      <c r="B170" s="84">
        <v>12662</v>
      </c>
      <c r="C170" s="77">
        <v>64.099999999999994</v>
      </c>
      <c r="D170" s="78">
        <f t="shared" si="25"/>
        <v>3.9413553719008259</v>
      </c>
      <c r="F170" s="89"/>
      <c r="G170" s="90"/>
      <c r="H170" s="90"/>
      <c r="I170" s="90"/>
      <c r="J170" s="90"/>
      <c r="K170" s="90"/>
      <c r="L170" s="90"/>
      <c r="M170" s="90"/>
      <c r="N170" s="90"/>
      <c r="O170" s="90"/>
      <c r="P170" s="90"/>
      <c r="Q170" s="90"/>
      <c r="R170" s="90"/>
    </row>
    <row r="171" spans="1:18">
      <c r="A171" s="65">
        <f t="shared" si="24"/>
        <v>1934</v>
      </c>
      <c r="B171" s="84">
        <v>12692</v>
      </c>
      <c r="C171" s="77">
        <v>77.599999999999994</v>
      </c>
      <c r="D171" s="78">
        <f t="shared" si="25"/>
        <v>4.617520661157025</v>
      </c>
      <c r="F171" s="89"/>
      <c r="G171" s="90"/>
      <c r="H171" s="90"/>
      <c r="I171" s="90"/>
      <c r="J171" s="90"/>
      <c r="K171" s="90"/>
      <c r="L171" s="90"/>
      <c r="M171" s="90"/>
      <c r="N171" s="90"/>
      <c r="O171" s="90"/>
      <c r="P171" s="90"/>
      <c r="Q171" s="90"/>
      <c r="R171" s="90"/>
    </row>
    <row r="172" spans="1:18">
      <c r="A172" s="65">
        <f t="shared" si="24"/>
        <v>1935</v>
      </c>
      <c r="B172" s="84">
        <v>12723</v>
      </c>
      <c r="C172" s="77">
        <v>116.3</v>
      </c>
      <c r="D172" s="78">
        <f t="shared" si="25"/>
        <v>7.1510082644628099</v>
      </c>
      <c r="F172" s="89"/>
      <c r="G172" s="90"/>
      <c r="H172" s="90"/>
      <c r="I172" s="90"/>
      <c r="J172" s="90"/>
      <c r="K172" s="90"/>
      <c r="L172" s="90"/>
      <c r="M172" s="90"/>
      <c r="N172" s="90"/>
      <c r="O172" s="90"/>
      <c r="P172" s="90"/>
      <c r="Q172" s="90"/>
      <c r="R172" s="90"/>
    </row>
    <row r="173" spans="1:18">
      <c r="A173" s="65">
        <f t="shared" si="24"/>
        <v>1935</v>
      </c>
      <c r="B173" s="84">
        <v>12753</v>
      </c>
      <c r="C173" s="77">
        <v>268.39999999999998</v>
      </c>
      <c r="D173" s="78">
        <f t="shared" si="25"/>
        <v>15.970909090909089</v>
      </c>
      <c r="F173" s="89"/>
      <c r="G173" s="90"/>
      <c r="H173" s="90"/>
      <c r="I173" s="90"/>
      <c r="J173" s="90"/>
      <c r="K173" s="90"/>
      <c r="L173" s="90"/>
      <c r="M173" s="90"/>
      <c r="N173" s="90"/>
      <c r="O173" s="90"/>
      <c r="P173" s="90"/>
      <c r="Q173" s="90"/>
      <c r="R173" s="90"/>
    </row>
    <row r="174" spans="1:18">
      <c r="A174" s="65">
        <f t="shared" si="24"/>
        <v>1935</v>
      </c>
      <c r="B174" s="84">
        <v>12784</v>
      </c>
      <c r="C174" s="77">
        <v>235.7</v>
      </c>
      <c r="D174" s="78">
        <f t="shared" si="25"/>
        <v>14.492628099173555</v>
      </c>
      <c r="F174" s="89"/>
      <c r="G174" s="90"/>
      <c r="H174" s="90"/>
      <c r="I174" s="90"/>
      <c r="J174" s="90"/>
      <c r="K174" s="90"/>
      <c r="L174" s="90"/>
      <c r="M174" s="90"/>
      <c r="N174" s="90"/>
      <c r="O174" s="90"/>
      <c r="P174" s="90"/>
      <c r="Q174" s="90"/>
      <c r="R174" s="90"/>
    </row>
    <row r="175" spans="1:18">
      <c r="A175" s="65">
        <f t="shared" si="24"/>
        <v>1935</v>
      </c>
      <c r="B175" s="84">
        <v>12815</v>
      </c>
      <c r="C175" s="77">
        <v>345.4</v>
      </c>
      <c r="D175" s="78">
        <f t="shared" si="25"/>
        <v>21.237818181818181</v>
      </c>
      <c r="F175" s="89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90"/>
    </row>
    <row r="176" spans="1:18">
      <c r="A176" s="65">
        <f t="shared" si="24"/>
        <v>1935</v>
      </c>
      <c r="B176" s="84">
        <v>12843</v>
      </c>
      <c r="C176" s="77">
        <v>516.29999999999995</v>
      </c>
      <c r="D176" s="78">
        <f t="shared" si="25"/>
        <v>28.673851239669421</v>
      </c>
      <c r="F176" s="89"/>
      <c r="G176" s="90"/>
      <c r="H176" s="90"/>
      <c r="I176" s="90"/>
      <c r="J176" s="90"/>
      <c r="K176" s="90"/>
      <c r="L176" s="90"/>
      <c r="M176" s="90"/>
      <c r="N176" s="90"/>
      <c r="O176" s="90"/>
      <c r="P176" s="90"/>
      <c r="Q176" s="90"/>
      <c r="R176" s="90"/>
    </row>
    <row r="177" spans="1:18">
      <c r="A177" s="65">
        <f t="shared" si="24"/>
        <v>1935</v>
      </c>
      <c r="B177" s="84">
        <v>12874</v>
      </c>
      <c r="C177" s="77">
        <v>576.1</v>
      </c>
      <c r="D177" s="78">
        <f t="shared" si="25"/>
        <v>35.423008264462808</v>
      </c>
      <c r="F177" s="89"/>
      <c r="G177" s="90"/>
      <c r="H177" s="90"/>
      <c r="I177" s="90"/>
      <c r="J177" s="90"/>
      <c r="K177" s="90"/>
      <c r="L177" s="90"/>
      <c r="M177" s="90"/>
      <c r="N177" s="90"/>
      <c r="O177" s="90"/>
      <c r="P177" s="90"/>
      <c r="Q177" s="90"/>
      <c r="R177" s="90"/>
    </row>
    <row r="178" spans="1:18">
      <c r="A178" s="65">
        <f t="shared" si="24"/>
        <v>1935</v>
      </c>
      <c r="B178" s="84">
        <v>12904</v>
      </c>
      <c r="C178" s="77">
        <v>3251</v>
      </c>
      <c r="D178" s="78">
        <f t="shared" si="25"/>
        <v>193.44793388429753</v>
      </c>
      <c r="F178" s="89"/>
      <c r="G178" s="90"/>
      <c r="H178" s="90"/>
      <c r="I178" s="90"/>
      <c r="J178" s="90"/>
      <c r="K178" s="90"/>
      <c r="L178" s="90"/>
      <c r="M178" s="90"/>
      <c r="N178" s="90"/>
      <c r="O178" s="90"/>
      <c r="P178" s="90"/>
      <c r="Q178" s="90"/>
      <c r="R178" s="90"/>
    </row>
    <row r="179" spans="1:18">
      <c r="A179" s="65">
        <f t="shared" si="24"/>
        <v>1935</v>
      </c>
      <c r="B179" s="84">
        <v>12935</v>
      </c>
      <c r="C179" s="77">
        <v>3399</v>
      </c>
      <c r="D179" s="78">
        <f t="shared" si="25"/>
        <v>208.99636363636364</v>
      </c>
      <c r="F179" s="89"/>
      <c r="G179" s="90"/>
      <c r="H179" s="90"/>
      <c r="I179" s="90"/>
      <c r="J179" s="90"/>
      <c r="K179" s="90"/>
      <c r="L179" s="90"/>
      <c r="M179" s="90"/>
      <c r="N179" s="90"/>
      <c r="O179" s="90"/>
      <c r="P179" s="90"/>
      <c r="Q179" s="90"/>
      <c r="R179" s="90"/>
    </row>
    <row r="180" spans="1:18">
      <c r="A180" s="65">
        <f t="shared" si="24"/>
        <v>1935</v>
      </c>
      <c r="B180" s="84">
        <v>12965</v>
      </c>
      <c r="C180" s="77">
        <v>2103</v>
      </c>
      <c r="D180" s="78">
        <f t="shared" si="25"/>
        <v>125.13719008264462</v>
      </c>
      <c r="F180" s="89"/>
      <c r="G180" s="90"/>
      <c r="H180" s="90"/>
      <c r="I180" s="90"/>
      <c r="J180" s="90"/>
      <c r="K180" s="90"/>
      <c r="L180" s="90"/>
      <c r="M180" s="90"/>
      <c r="N180" s="90"/>
      <c r="O180" s="90"/>
      <c r="P180" s="90"/>
      <c r="Q180" s="90"/>
      <c r="R180" s="90"/>
    </row>
    <row r="181" spans="1:18">
      <c r="A181" s="65">
        <f t="shared" si="24"/>
        <v>1935</v>
      </c>
      <c r="B181" s="84">
        <v>12996</v>
      </c>
      <c r="C181" s="77">
        <v>351.8</v>
      </c>
      <c r="D181" s="78">
        <f t="shared" si="25"/>
        <v>21.631338842975207</v>
      </c>
      <c r="F181" s="89"/>
      <c r="G181" s="90"/>
      <c r="H181" s="90"/>
      <c r="I181" s="90"/>
      <c r="J181" s="90"/>
      <c r="K181" s="90"/>
      <c r="L181" s="90"/>
      <c r="M181" s="90"/>
      <c r="N181" s="90"/>
      <c r="O181" s="90"/>
      <c r="P181" s="90"/>
      <c r="Q181" s="90"/>
      <c r="R181" s="90"/>
    </row>
    <row r="182" spans="1:18">
      <c r="A182" s="65">
        <f t="shared" si="24"/>
        <v>1935</v>
      </c>
      <c r="B182" s="84">
        <v>13027</v>
      </c>
      <c r="C182" s="77">
        <v>158</v>
      </c>
      <c r="D182" s="78">
        <f t="shared" si="25"/>
        <v>9.7150413223140504</v>
      </c>
      <c r="F182" s="89"/>
      <c r="G182" s="90"/>
      <c r="H182" s="90"/>
      <c r="I182" s="90"/>
      <c r="J182" s="90"/>
      <c r="K182" s="90"/>
      <c r="L182" s="90"/>
      <c r="M182" s="90"/>
      <c r="N182" s="90"/>
      <c r="O182" s="90"/>
      <c r="P182" s="90"/>
      <c r="Q182" s="90"/>
      <c r="R182" s="90"/>
    </row>
    <row r="183" spans="1:18">
      <c r="A183" s="65">
        <f t="shared" si="24"/>
        <v>1935</v>
      </c>
      <c r="B183" s="84">
        <v>13057</v>
      </c>
      <c r="C183" s="77">
        <v>138</v>
      </c>
      <c r="D183" s="78">
        <f t="shared" si="25"/>
        <v>8.211570247933885</v>
      </c>
      <c r="F183" s="89"/>
      <c r="G183" s="90"/>
      <c r="H183" s="90"/>
      <c r="I183" s="90"/>
      <c r="J183" s="90"/>
      <c r="K183" s="90"/>
      <c r="L183" s="90"/>
      <c r="M183" s="90"/>
      <c r="N183" s="90"/>
      <c r="O183" s="90"/>
      <c r="P183" s="90"/>
      <c r="Q183" s="90"/>
      <c r="R183" s="90"/>
    </row>
    <row r="184" spans="1:18">
      <c r="A184" s="65">
        <f t="shared" si="24"/>
        <v>1936</v>
      </c>
      <c r="B184" s="84">
        <v>13088</v>
      </c>
      <c r="C184" s="77">
        <v>154.1</v>
      </c>
      <c r="D184" s="78">
        <f t="shared" si="25"/>
        <v>9.4752396694214873</v>
      </c>
      <c r="F184" s="89"/>
      <c r="G184" s="90"/>
      <c r="H184" s="90"/>
      <c r="I184" s="90"/>
      <c r="J184" s="90"/>
      <c r="K184" s="90"/>
      <c r="L184" s="90"/>
      <c r="M184" s="90"/>
      <c r="N184" s="90"/>
      <c r="O184" s="90"/>
      <c r="P184" s="90"/>
      <c r="Q184" s="90"/>
      <c r="R184" s="90"/>
    </row>
    <row r="185" spans="1:18">
      <c r="A185" s="65">
        <f t="shared" si="24"/>
        <v>1936</v>
      </c>
      <c r="B185" s="84">
        <v>13118</v>
      </c>
      <c r="C185" s="77">
        <v>192.9</v>
      </c>
      <c r="D185" s="78">
        <f t="shared" si="25"/>
        <v>11.478347107438017</v>
      </c>
      <c r="F185" s="89"/>
      <c r="G185" s="90"/>
      <c r="H185" s="90"/>
      <c r="I185" s="90"/>
      <c r="J185" s="90"/>
      <c r="K185" s="90"/>
      <c r="L185" s="90"/>
      <c r="M185" s="90"/>
      <c r="N185" s="90"/>
      <c r="O185" s="90"/>
      <c r="P185" s="90"/>
      <c r="Q185" s="90"/>
      <c r="R185" s="90"/>
    </row>
    <row r="186" spans="1:18">
      <c r="A186" s="65">
        <f t="shared" si="24"/>
        <v>1936</v>
      </c>
      <c r="B186" s="84">
        <v>13149</v>
      </c>
      <c r="C186" s="77">
        <v>167.8</v>
      </c>
      <c r="D186" s="78">
        <f t="shared" si="25"/>
        <v>10.317619834710746</v>
      </c>
      <c r="F186" s="89"/>
      <c r="G186" s="90"/>
      <c r="H186" s="90"/>
      <c r="I186" s="90"/>
      <c r="J186" s="90"/>
      <c r="K186" s="90"/>
      <c r="L186" s="90"/>
      <c r="M186" s="90"/>
      <c r="N186" s="90"/>
      <c r="O186" s="90"/>
      <c r="P186" s="90"/>
      <c r="Q186" s="90"/>
      <c r="R186" s="90"/>
    </row>
    <row r="187" spans="1:18">
      <c r="A187" s="65">
        <f t="shared" si="24"/>
        <v>1936</v>
      </c>
      <c r="B187" s="84">
        <v>13180</v>
      </c>
      <c r="C187" s="77">
        <v>996.9</v>
      </c>
      <c r="D187" s="78">
        <f t="shared" si="25"/>
        <v>61.29699173553719</v>
      </c>
      <c r="F187" s="89"/>
      <c r="G187" s="90"/>
      <c r="H187" s="90"/>
      <c r="I187" s="90"/>
      <c r="J187" s="90"/>
      <c r="K187" s="90"/>
      <c r="L187" s="90"/>
      <c r="M187" s="90"/>
      <c r="N187" s="90"/>
      <c r="O187" s="90"/>
      <c r="P187" s="90"/>
      <c r="Q187" s="90"/>
      <c r="R187" s="90"/>
    </row>
    <row r="188" spans="1:18">
      <c r="A188" s="65">
        <f t="shared" si="24"/>
        <v>1936</v>
      </c>
      <c r="B188" s="84">
        <v>13209</v>
      </c>
      <c r="C188" s="77">
        <v>2029</v>
      </c>
      <c r="D188" s="78">
        <f t="shared" si="25"/>
        <v>116.70942148760331</v>
      </c>
      <c r="F188" s="89"/>
      <c r="G188" s="90"/>
      <c r="H188" s="90"/>
      <c r="I188" s="90"/>
      <c r="J188" s="90"/>
      <c r="K188" s="90"/>
      <c r="L188" s="90"/>
      <c r="M188" s="90"/>
      <c r="N188" s="90"/>
      <c r="O188" s="90"/>
      <c r="P188" s="90"/>
      <c r="Q188" s="90"/>
      <c r="R188" s="90"/>
    </row>
    <row r="189" spans="1:18">
      <c r="A189" s="65">
        <f t="shared" si="24"/>
        <v>1936</v>
      </c>
      <c r="B189" s="84">
        <v>13240</v>
      </c>
      <c r="C189" s="77">
        <v>1623</v>
      </c>
      <c r="D189" s="78">
        <f t="shared" si="25"/>
        <v>99.794380165289255</v>
      </c>
      <c r="F189" s="89"/>
      <c r="G189" s="90"/>
      <c r="H189" s="90"/>
      <c r="I189" s="90"/>
      <c r="J189" s="90"/>
      <c r="K189" s="90"/>
      <c r="L189" s="90"/>
      <c r="M189" s="90"/>
      <c r="N189" s="90"/>
      <c r="O189" s="90"/>
      <c r="P189" s="90"/>
      <c r="Q189" s="90"/>
      <c r="R189" s="90"/>
    </row>
    <row r="190" spans="1:18">
      <c r="A190" s="65">
        <f t="shared" si="24"/>
        <v>1936</v>
      </c>
      <c r="B190" s="84">
        <v>13270</v>
      </c>
      <c r="C190" s="77">
        <v>3105</v>
      </c>
      <c r="D190" s="78">
        <f t="shared" si="25"/>
        <v>184.7603305785124</v>
      </c>
      <c r="F190" s="89"/>
      <c r="G190" s="90"/>
      <c r="H190" s="90"/>
      <c r="I190" s="90"/>
      <c r="J190" s="90"/>
      <c r="K190" s="90"/>
      <c r="L190" s="90"/>
      <c r="M190" s="90"/>
      <c r="N190" s="90"/>
      <c r="O190" s="90"/>
      <c r="P190" s="90"/>
      <c r="Q190" s="90"/>
      <c r="R190" s="90"/>
    </row>
    <row r="191" spans="1:18">
      <c r="A191" s="65">
        <f t="shared" si="24"/>
        <v>1936</v>
      </c>
      <c r="B191" s="84">
        <v>13301</v>
      </c>
      <c r="C191" s="77">
        <v>3545</v>
      </c>
      <c r="D191" s="78">
        <f t="shared" si="25"/>
        <v>217.97355371900827</v>
      </c>
      <c r="F191" s="89"/>
      <c r="G191" s="90"/>
      <c r="H191" s="90"/>
      <c r="I191" s="90"/>
      <c r="J191" s="90"/>
      <c r="K191" s="90"/>
      <c r="L191" s="90"/>
      <c r="M191" s="90"/>
      <c r="N191" s="90"/>
      <c r="O191" s="90"/>
      <c r="P191" s="90"/>
      <c r="Q191" s="90"/>
      <c r="R191" s="90"/>
    </row>
    <row r="192" spans="1:18">
      <c r="A192" s="65">
        <f t="shared" si="24"/>
        <v>1936</v>
      </c>
      <c r="B192" s="84">
        <v>13331</v>
      </c>
      <c r="C192" s="77">
        <v>2156</v>
      </c>
      <c r="D192" s="78">
        <f t="shared" si="25"/>
        <v>128.29090909090908</v>
      </c>
      <c r="F192" s="89"/>
      <c r="G192" s="90"/>
      <c r="H192" s="90"/>
      <c r="I192" s="90"/>
      <c r="J192" s="90"/>
      <c r="K192" s="90"/>
      <c r="L192" s="90"/>
      <c r="M192" s="90"/>
      <c r="N192" s="90"/>
      <c r="O192" s="90"/>
      <c r="P192" s="90"/>
      <c r="Q192" s="90"/>
      <c r="R192" s="90"/>
    </row>
    <row r="193" spans="1:18">
      <c r="A193" s="65">
        <f t="shared" si="24"/>
        <v>1936</v>
      </c>
      <c r="B193" s="84">
        <v>13362</v>
      </c>
      <c r="C193" s="77">
        <v>487.5</v>
      </c>
      <c r="D193" s="78">
        <f t="shared" si="25"/>
        <v>29.975206611570247</v>
      </c>
      <c r="F193" s="89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</row>
    <row r="194" spans="1:18">
      <c r="A194" s="65">
        <f t="shared" si="24"/>
        <v>1936</v>
      </c>
      <c r="B194" s="84">
        <v>13393</v>
      </c>
      <c r="C194" s="77">
        <v>168.9</v>
      </c>
      <c r="D194" s="78">
        <f t="shared" si="25"/>
        <v>10.385256198347108</v>
      </c>
      <c r="F194" s="89"/>
      <c r="G194" s="90"/>
      <c r="H194" s="90"/>
      <c r="I194" s="90"/>
      <c r="J194" s="90"/>
      <c r="K194" s="90"/>
      <c r="L194" s="90"/>
      <c r="M194" s="90"/>
      <c r="N194" s="90"/>
      <c r="O194" s="90"/>
      <c r="P194" s="90"/>
      <c r="Q194" s="90"/>
      <c r="R194" s="90"/>
    </row>
    <row r="195" spans="1:18">
      <c r="A195" s="65">
        <f t="shared" si="24"/>
        <v>1936</v>
      </c>
      <c r="B195" s="84">
        <v>13423</v>
      </c>
      <c r="C195" s="77">
        <v>167.2</v>
      </c>
      <c r="D195" s="78">
        <f t="shared" si="25"/>
        <v>9.9490909090909092</v>
      </c>
      <c r="F195" s="89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</row>
    <row r="196" spans="1:18">
      <c r="A196" s="65">
        <f t="shared" si="24"/>
        <v>1937</v>
      </c>
      <c r="B196" s="84">
        <v>13454</v>
      </c>
      <c r="C196" s="77">
        <v>180.7</v>
      </c>
      <c r="D196" s="78">
        <f t="shared" si="25"/>
        <v>11.11080991735537</v>
      </c>
      <c r="F196" s="89"/>
      <c r="G196" s="90"/>
      <c r="H196" s="90"/>
      <c r="I196" s="90"/>
      <c r="J196" s="90"/>
      <c r="K196" s="90"/>
      <c r="L196" s="90"/>
      <c r="M196" s="90"/>
      <c r="N196" s="90"/>
      <c r="O196" s="90"/>
      <c r="P196" s="90"/>
      <c r="Q196" s="90"/>
      <c r="R196" s="90"/>
    </row>
    <row r="197" spans="1:18">
      <c r="A197" s="65">
        <f t="shared" si="24"/>
        <v>1937</v>
      </c>
      <c r="B197" s="84">
        <v>13484</v>
      </c>
      <c r="C197" s="77">
        <v>147.69999999999999</v>
      </c>
      <c r="D197" s="78">
        <f t="shared" si="25"/>
        <v>8.788760330578512</v>
      </c>
      <c r="F197" s="89"/>
      <c r="G197" s="90"/>
      <c r="H197" s="90"/>
      <c r="I197" s="90"/>
      <c r="J197" s="90"/>
      <c r="K197" s="90"/>
      <c r="L197" s="90"/>
      <c r="M197" s="90"/>
      <c r="N197" s="90"/>
      <c r="O197" s="90"/>
      <c r="P197" s="90"/>
      <c r="Q197" s="90"/>
      <c r="R197" s="90"/>
    </row>
    <row r="198" spans="1:18">
      <c r="A198" s="65">
        <f t="shared" si="24"/>
        <v>1937</v>
      </c>
      <c r="B198" s="84">
        <v>13515</v>
      </c>
      <c r="C198" s="77">
        <v>154.4</v>
      </c>
      <c r="D198" s="78">
        <f t="shared" si="25"/>
        <v>9.4936859504132229</v>
      </c>
      <c r="F198" s="89"/>
      <c r="G198" s="90"/>
      <c r="H198" s="90"/>
      <c r="I198" s="90"/>
      <c r="J198" s="90"/>
      <c r="K198" s="90"/>
      <c r="L198" s="90"/>
      <c r="M198" s="90"/>
      <c r="N198" s="90"/>
      <c r="O198" s="90"/>
      <c r="P198" s="90"/>
      <c r="Q198" s="90"/>
      <c r="R198" s="90"/>
    </row>
    <row r="199" spans="1:18">
      <c r="A199" s="65">
        <f t="shared" si="24"/>
        <v>1937</v>
      </c>
      <c r="B199" s="84">
        <v>13546</v>
      </c>
      <c r="C199" s="77">
        <v>174.8</v>
      </c>
      <c r="D199" s="78">
        <f t="shared" si="25"/>
        <v>10.748033057851242</v>
      </c>
      <c r="F199" s="89"/>
      <c r="G199" s="90"/>
      <c r="H199" s="90"/>
      <c r="I199" s="90"/>
      <c r="J199" s="90"/>
      <c r="K199" s="90"/>
      <c r="L199" s="90"/>
      <c r="M199" s="90"/>
      <c r="N199" s="90"/>
      <c r="O199" s="90"/>
      <c r="P199" s="90"/>
      <c r="Q199" s="90"/>
      <c r="R199" s="90"/>
    </row>
    <row r="200" spans="1:18">
      <c r="A200" s="65">
        <f t="shared" si="24"/>
        <v>1937</v>
      </c>
      <c r="B200" s="84">
        <v>13574</v>
      </c>
      <c r="C200" s="77">
        <v>752.8</v>
      </c>
      <c r="D200" s="78">
        <f t="shared" si="25"/>
        <v>41.808396694214878</v>
      </c>
      <c r="F200" s="89"/>
      <c r="G200" s="90"/>
      <c r="H200" s="90"/>
      <c r="I200" s="90"/>
      <c r="J200" s="90"/>
      <c r="K200" s="90"/>
      <c r="L200" s="90"/>
      <c r="M200" s="90"/>
      <c r="N200" s="90"/>
      <c r="O200" s="90"/>
      <c r="P200" s="90"/>
      <c r="Q200" s="90"/>
      <c r="R200" s="90"/>
    </row>
    <row r="201" spans="1:18">
      <c r="A201" s="65">
        <f t="shared" si="24"/>
        <v>1937</v>
      </c>
      <c r="B201" s="84">
        <v>13605</v>
      </c>
      <c r="C201" s="77">
        <v>1028</v>
      </c>
      <c r="D201" s="78">
        <f t="shared" si="25"/>
        <v>63.209256198347106</v>
      </c>
      <c r="F201" s="89"/>
      <c r="G201" s="90"/>
      <c r="H201" s="90"/>
      <c r="I201" s="90"/>
      <c r="J201" s="90"/>
      <c r="K201" s="90"/>
      <c r="L201" s="90"/>
      <c r="M201" s="90"/>
      <c r="N201" s="90"/>
      <c r="O201" s="90"/>
      <c r="P201" s="90"/>
      <c r="Q201" s="90"/>
      <c r="R201" s="90"/>
    </row>
    <row r="202" spans="1:18">
      <c r="A202" s="65">
        <f t="shared" si="24"/>
        <v>1937</v>
      </c>
      <c r="B202" s="84">
        <v>13635</v>
      </c>
      <c r="C202" s="77">
        <v>2230</v>
      </c>
      <c r="D202" s="78">
        <f t="shared" si="25"/>
        <v>132.69421487603304</v>
      </c>
      <c r="F202" s="89"/>
      <c r="G202" s="90"/>
      <c r="H202" s="90"/>
      <c r="I202" s="90"/>
      <c r="J202" s="90"/>
      <c r="K202" s="90"/>
      <c r="L202" s="90"/>
      <c r="M202" s="90"/>
      <c r="N202" s="90"/>
      <c r="O202" s="90"/>
      <c r="P202" s="90"/>
      <c r="Q202" s="90"/>
      <c r="R202" s="90"/>
    </row>
    <row r="203" spans="1:18">
      <c r="A203" s="65">
        <f t="shared" si="24"/>
        <v>1937</v>
      </c>
      <c r="B203" s="84">
        <v>13666</v>
      </c>
      <c r="C203" s="77">
        <v>3822</v>
      </c>
      <c r="D203" s="78">
        <f t="shared" si="25"/>
        <v>235.00561983471076</v>
      </c>
      <c r="F203" s="89"/>
      <c r="G203" s="90"/>
      <c r="H203" s="90"/>
      <c r="I203" s="90"/>
      <c r="J203" s="90"/>
      <c r="K203" s="90"/>
      <c r="L203" s="90"/>
      <c r="M203" s="90"/>
      <c r="N203" s="90"/>
      <c r="O203" s="90"/>
      <c r="P203" s="90"/>
      <c r="Q203" s="90"/>
      <c r="R203" s="90"/>
    </row>
    <row r="204" spans="1:18">
      <c r="A204" s="65">
        <f t="shared" si="24"/>
        <v>1937</v>
      </c>
      <c r="B204" s="84">
        <v>13696</v>
      </c>
      <c r="C204" s="77">
        <v>1397</v>
      </c>
      <c r="D204" s="78">
        <f t="shared" si="25"/>
        <v>83.127272727272725</v>
      </c>
      <c r="F204" s="89"/>
      <c r="G204" s="90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</row>
    <row r="205" spans="1:18">
      <c r="A205" s="65">
        <f t="shared" si="24"/>
        <v>1937</v>
      </c>
      <c r="B205" s="84">
        <v>13727</v>
      </c>
      <c r="C205" s="77">
        <v>308.89999999999998</v>
      </c>
      <c r="D205" s="78">
        <f t="shared" si="25"/>
        <v>18.993520661157021</v>
      </c>
      <c r="F205" s="89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</row>
    <row r="206" spans="1:18">
      <c r="A206" s="65">
        <f t="shared" si="24"/>
        <v>1937</v>
      </c>
      <c r="B206" s="84">
        <v>13758</v>
      </c>
      <c r="C206" s="77">
        <v>150.9</v>
      </c>
      <c r="D206" s="78">
        <f t="shared" si="25"/>
        <v>9.2784793388429758</v>
      </c>
      <c r="F206" s="89"/>
      <c r="G206" s="90"/>
      <c r="H206" s="90"/>
      <c r="I206" s="90"/>
      <c r="J206" s="90"/>
      <c r="K206" s="90"/>
      <c r="L206" s="90"/>
      <c r="M206" s="90"/>
      <c r="N206" s="90"/>
      <c r="O206" s="90"/>
      <c r="P206" s="90"/>
      <c r="Q206" s="90"/>
      <c r="R206" s="90"/>
    </row>
    <row r="207" spans="1:18">
      <c r="A207" s="65">
        <f t="shared" si="24"/>
        <v>1937</v>
      </c>
      <c r="B207" s="84">
        <v>13788</v>
      </c>
      <c r="C207" s="77">
        <v>117.6</v>
      </c>
      <c r="D207" s="78">
        <f t="shared" si="25"/>
        <v>6.9976859504132234</v>
      </c>
      <c r="F207" s="89"/>
      <c r="G207" s="90"/>
      <c r="H207" s="90"/>
      <c r="I207" s="90"/>
      <c r="J207" s="90"/>
      <c r="K207" s="90"/>
      <c r="L207" s="90"/>
      <c r="M207" s="90"/>
      <c r="N207" s="90"/>
      <c r="O207" s="90"/>
      <c r="P207" s="90"/>
      <c r="Q207" s="90"/>
      <c r="R207" s="90"/>
    </row>
    <row r="208" spans="1:18">
      <c r="A208" s="65">
        <f t="shared" si="24"/>
        <v>1938</v>
      </c>
      <c r="B208" s="84">
        <v>13819</v>
      </c>
      <c r="C208" s="77">
        <v>167.1</v>
      </c>
      <c r="D208" s="78">
        <f t="shared" si="25"/>
        <v>10.274578512396694</v>
      </c>
      <c r="F208" s="89"/>
      <c r="G208" s="90"/>
      <c r="H208" s="90"/>
      <c r="I208" s="90"/>
      <c r="J208" s="90"/>
      <c r="K208" s="90"/>
      <c r="L208" s="90"/>
      <c r="M208" s="90"/>
      <c r="N208" s="90"/>
      <c r="O208" s="90"/>
      <c r="P208" s="90"/>
      <c r="Q208" s="90"/>
      <c r="R208" s="90"/>
    </row>
    <row r="209" spans="1:18">
      <c r="A209" s="65">
        <f t="shared" ref="A209:A272" si="26">IF(MONTH(B209)&gt;9,YEAR(B209)+1,YEAR(B209))</f>
        <v>1938</v>
      </c>
      <c r="B209" s="84">
        <v>13849</v>
      </c>
      <c r="C209" s="77">
        <v>223.1</v>
      </c>
      <c r="D209" s="78">
        <f t="shared" ref="D209:D272" si="27">IF(C209&lt;&gt;-901,C209*DAY(B209)*24*60*60/(220*22*9*1000),-901)</f>
        <v>13.275371900826446</v>
      </c>
      <c r="F209" s="89"/>
      <c r="G209" s="90"/>
      <c r="H209" s="90"/>
      <c r="I209" s="90"/>
      <c r="J209" s="90"/>
      <c r="K209" s="90"/>
      <c r="L209" s="90"/>
      <c r="M209" s="90"/>
      <c r="N209" s="90"/>
      <c r="O209" s="90"/>
      <c r="P209" s="90"/>
      <c r="Q209" s="90"/>
      <c r="R209" s="90"/>
    </row>
    <row r="210" spans="1:18">
      <c r="A210" s="65">
        <f t="shared" si="26"/>
        <v>1938</v>
      </c>
      <c r="B210" s="84">
        <v>13880</v>
      </c>
      <c r="C210" s="77">
        <v>1759</v>
      </c>
      <c r="D210" s="78">
        <f t="shared" si="27"/>
        <v>108.15669421487603</v>
      </c>
      <c r="F210" s="89"/>
      <c r="G210" s="90"/>
      <c r="H210" s="90"/>
      <c r="I210" s="90"/>
      <c r="J210" s="90"/>
      <c r="K210" s="90"/>
      <c r="L210" s="90"/>
      <c r="M210" s="90"/>
      <c r="N210" s="90"/>
      <c r="O210" s="90"/>
      <c r="P210" s="90"/>
      <c r="Q210" s="90"/>
      <c r="R210" s="90"/>
    </row>
    <row r="211" spans="1:18">
      <c r="A211" s="65">
        <f t="shared" si="26"/>
        <v>1938</v>
      </c>
      <c r="B211" s="84">
        <v>13911</v>
      </c>
      <c r="C211" s="77">
        <v>475.6</v>
      </c>
      <c r="D211" s="78">
        <f t="shared" si="27"/>
        <v>29.243504132231404</v>
      </c>
      <c r="F211" s="89"/>
      <c r="G211" s="90"/>
      <c r="H211" s="90"/>
      <c r="I211" s="90"/>
      <c r="J211" s="90"/>
      <c r="K211" s="90"/>
      <c r="L211" s="90"/>
      <c r="M211" s="90"/>
      <c r="N211" s="90"/>
      <c r="O211" s="90"/>
      <c r="P211" s="90"/>
      <c r="Q211" s="90"/>
      <c r="R211" s="90"/>
    </row>
    <row r="212" spans="1:18">
      <c r="A212" s="65">
        <f t="shared" si="26"/>
        <v>1938</v>
      </c>
      <c r="B212" s="84">
        <v>13939</v>
      </c>
      <c r="C212" s="77">
        <v>972.1</v>
      </c>
      <c r="D212" s="78">
        <f t="shared" si="27"/>
        <v>53.987702479338843</v>
      </c>
      <c r="F212" s="89"/>
      <c r="G212" s="90"/>
      <c r="H212" s="90"/>
      <c r="I212" s="90"/>
      <c r="J212" s="90"/>
      <c r="K212" s="90"/>
      <c r="L212" s="90"/>
      <c r="M212" s="90"/>
      <c r="N212" s="90"/>
      <c r="O212" s="90"/>
      <c r="P212" s="90"/>
      <c r="Q212" s="90"/>
      <c r="R212" s="90"/>
    </row>
    <row r="213" spans="1:18">
      <c r="A213" s="65">
        <f t="shared" si="26"/>
        <v>1938</v>
      </c>
      <c r="B213" s="84">
        <v>13970</v>
      </c>
      <c r="C213" s="77">
        <v>2392</v>
      </c>
      <c r="D213" s="78">
        <f t="shared" si="27"/>
        <v>147.07834710743802</v>
      </c>
      <c r="F213" s="89"/>
      <c r="G213" s="90"/>
      <c r="H213" s="90"/>
      <c r="I213" s="90"/>
      <c r="J213" s="90"/>
      <c r="K213" s="90"/>
      <c r="L213" s="90"/>
      <c r="M213" s="90"/>
      <c r="N213" s="90"/>
      <c r="O213" s="90"/>
      <c r="P213" s="90"/>
      <c r="Q213" s="90"/>
      <c r="R213" s="90"/>
    </row>
    <row r="214" spans="1:18">
      <c r="A214" s="65">
        <f t="shared" si="26"/>
        <v>1938</v>
      </c>
      <c r="B214" s="84">
        <v>14000</v>
      </c>
      <c r="C214" s="77">
        <v>3305</v>
      </c>
      <c r="D214" s="78">
        <f t="shared" si="27"/>
        <v>196.6611570247934</v>
      </c>
      <c r="F214" s="89"/>
      <c r="G214" s="90"/>
      <c r="H214" s="90"/>
      <c r="I214" s="90"/>
      <c r="J214" s="90"/>
      <c r="K214" s="90"/>
      <c r="L214" s="90"/>
      <c r="M214" s="90"/>
      <c r="N214" s="90"/>
      <c r="O214" s="90"/>
      <c r="P214" s="90"/>
      <c r="Q214" s="90"/>
      <c r="R214" s="90"/>
    </row>
    <row r="215" spans="1:18">
      <c r="A215" s="65">
        <f t="shared" si="26"/>
        <v>1938</v>
      </c>
      <c r="B215" s="84">
        <v>14031</v>
      </c>
      <c r="C215" s="77">
        <v>5547</v>
      </c>
      <c r="D215" s="78">
        <f t="shared" si="27"/>
        <v>341.07173553719008</v>
      </c>
      <c r="F215" s="89"/>
      <c r="G215" s="90"/>
      <c r="H215" s="90"/>
      <c r="I215" s="90"/>
      <c r="J215" s="90"/>
      <c r="K215" s="90"/>
      <c r="L215" s="90"/>
      <c r="M215" s="90"/>
      <c r="N215" s="90"/>
      <c r="O215" s="90"/>
      <c r="P215" s="90"/>
      <c r="Q215" s="90"/>
      <c r="R215" s="90"/>
    </row>
    <row r="216" spans="1:18">
      <c r="A216" s="65">
        <f t="shared" si="26"/>
        <v>1938</v>
      </c>
      <c r="B216" s="84">
        <v>14061</v>
      </c>
      <c r="C216" s="77">
        <v>3626</v>
      </c>
      <c r="D216" s="78">
        <f t="shared" si="27"/>
        <v>215.76198347107439</v>
      </c>
      <c r="F216" s="89"/>
      <c r="G216" s="90"/>
      <c r="H216" s="90"/>
      <c r="I216" s="90"/>
      <c r="J216" s="90"/>
      <c r="K216" s="90"/>
      <c r="L216" s="90"/>
      <c r="M216" s="90"/>
      <c r="N216" s="90"/>
      <c r="O216" s="90"/>
      <c r="P216" s="90"/>
      <c r="Q216" s="90"/>
      <c r="R216" s="90"/>
    </row>
    <row r="217" spans="1:18">
      <c r="A217" s="65">
        <f t="shared" si="26"/>
        <v>1938</v>
      </c>
      <c r="B217" s="84">
        <v>14092</v>
      </c>
      <c r="C217" s="77">
        <v>734.4</v>
      </c>
      <c r="D217" s="78">
        <f t="shared" si="27"/>
        <v>45.156495867768598</v>
      </c>
      <c r="F217" s="89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</row>
    <row r="218" spans="1:18">
      <c r="A218" s="65">
        <f t="shared" si="26"/>
        <v>1938</v>
      </c>
      <c r="B218" s="84">
        <v>14123</v>
      </c>
      <c r="C218" s="77">
        <v>215.6</v>
      </c>
      <c r="D218" s="78">
        <f t="shared" si="27"/>
        <v>13.256727272727273</v>
      </c>
      <c r="F218" s="89"/>
      <c r="G218" s="90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</row>
    <row r="219" spans="1:18">
      <c r="A219" s="65">
        <f t="shared" si="26"/>
        <v>1938</v>
      </c>
      <c r="B219" s="84">
        <v>14153</v>
      </c>
      <c r="C219" s="77">
        <v>184.2</v>
      </c>
      <c r="D219" s="78">
        <f t="shared" si="27"/>
        <v>10.960661157024793</v>
      </c>
      <c r="F219" s="89"/>
      <c r="G219" s="90"/>
      <c r="H219" s="90"/>
      <c r="I219" s="90"/>
      <c r="J219" s="90"/>
      <c r="K219" s="90"/>
      <c r="L219" s="90"/>
      <c r="M219" s="90"/>
      <c r="N219" s="90"/>
      <c r="O219" s="90"/>
      <c r="P219" s="90"/>
      <c r="Q219" s="90"/>
      <c r="R219" s="90"/>
    </row>
    <row r="220" spans="1:18">
      <c r="A220" s="65">
        <f t="shared" si="26"/>
        <v>1939</v>
      </c>
      <c r="B220" s="84">
        <v>14184</v>
      </c>
      <c r="C220" s="77">
        <v>203.2</v>
      </c>
      <c r="D220" s="78">
        <f t="shared" si="27"/>
        <v>12.494280991735538</v>
      </c>
      <c r="F220" s="89"/>
      <c r="G220" s="90"/>
      <c r="H220" s="90"/>
      <c r="I220" s="90"/>
      <c r="J220" s="90"/>
      <c r="K220" s="90"/>
      <c r="L220" s="90"/>
      <c r="M220" s="90"/>
      <c r="N220" s="90"/>
      <c r="O220" s="90"/>
      <c r="P220" s="90"/>
      <c r="Q220" s="90"/>
      <c r="R220" s="90"/>
    </row>
    <row r="221" spans="1:18">
      <c r="A221" s="65">
        <f t="shared" si="26"/>
        <v>1939</v>
      </c>
      <c r="B221" s="84">
        <v>14214</v>
      </c>
      <c r="C221" s="77">
        <v>247.2</v>
      </c>
      <c r="D221" s="78">
        <f t="shared" si="27"/>
        <v>14.709421487603306</v>
      </c>
      <c r="F221" s="89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</row>
    <row r="222" spans="1:18">
      <c r="A222" s="65">
        <f t="shared" si="26"/>
        <v>1939</v>
      </c>
      <c r="B222" s="84">
        <v>14245</v>
      </c>
      <c r="C222" s="77">
        <v>286</v>
      </c>
      <c r="D222" s="78">
        <f t="shared" si="27"/>
        <v>17.585454545454546</v>
      </c>
      <c r="F222" s="89"/>
      <c r="G222" s="90"/>
      <c r="H222" s="90"/>
      <c r="I222" s="90"/>
      <c r="J222" s="90"/>
      <c r="K222" s="90"/>
      <c r="L222" s="90"/>
      <c r="M222" s="90"/>
      <c r="N222" s="90"/>
      <c r="O222" s="90"/>
      <c r="P222" s="90"/>
      <c r="Q222" s="90"/>
      <c r="R222" s="90"/>
    </row>
    <row r="223" spans="1:18">
      <c r="A223" s="65">
        <f t="shared" si="26"/>
        <v>1939</v>
      </c>
      <c r="B223" s="84">
        <v>14276</v>
      </c>
      <c r="C223" s="77">
        <v>284.89999999999998</v>
      </c>
      <c r="D223" s="78">
        <f t="shared" si="27"/>
        <v>17.517818181818178</v>
      </c>
      <c r="F223" s="89"/>
      <c r="G223" s="90"/>
      <c r="H223" s="90"/>
      <c r="I223" s="90"/>
      <c r="J223" s="90"/>
      <c r="K223" s="90"/>
      <c r="L223" s="90"/>
      <c r="M223" s="90"/>
      <c r="N223" s="90"/>
      <c r="O223" s="90"/>
      <c r="P223" s="90"/>
      <c r="Q223" s="90"/>
      <c r="R223" s="90"/>
    </row>
    <row r="224" spans="1:18">
      <c r="A224" s="65">
        <f t="shared" si="26"/>
        <v>1939</v>
      </c>
      <c r="B224" s="84">
        <v>14304</v>
      </c>
      <c r="C224" s="77">
        <v>322.7</v>
      </c>
      <c r="D224" s="78">
        <f t="shared" si="27"/>
        <v>17.921851239669426</v>
      </c>
      <c r="F224" s="89"/>
      <c r="G224" s="90"/>
      <c r="H224" s="90"/>
      <c r="I224" s="90"/>
      <c r="J224" s="90"/>
      <c r="K224" s="90"/>
      <c r="L224" s="90"/>
      <c r="M224" s="90"/>
      <c r="N224" s="90"/>
      <c r="O224" s="90"/>
      <c r="P224" s="90"/>
      <c r="Q224" s="90"/>
      <c r="R224" s="90"/>
    </row>
    <row r="225" spans="1:18">
      <c r="A225" s="65">
        <f t="shared" si="26"/>
        <v>1939</v>
      </c>
      <c r="B225" s="84">
        <v>14335</v>
      </c>
      <c r="C225" s="77">
        <v>819.5</v>
      </c>
      <c r="D225" s="78">
        <f t="shared" si="27"/>
        <v>50.38909090909091</v>
      </c>
      <c r="F225" s="89"/>
      <c r="G225" s="90"/>
      <c r="H225" s="90"/>
      <c r="I225" s="90"/>
      <c r="J225" s="90"/>
      <c r="K225" s="90"/>
      <c r="L225" s="90"/>
      <c r="M225" s="90"/>
      <c r="N225" s="90"/>
      <c r="O225" s="90"/>
      <c r="P225" s="90"/>
      <c r="Q225" s="90"/>
      <c r="R225" s="90"/>
    </row>
    <row r="226" spans="1:18">
      <c r="A226" s="65">
        <f t="shared" si="26"/>
        <v>1939</v>
      </c>
      <c r="B226" s="84">
        <v>14365</v>
      </c>
      <c r="C226" s="77">
        <v>1654</v>
      </c>
      <c r="D226" s="78">
        <f t="shared" si="27"/>
        <v>98.4198347107438</v>
      </c>
      <c r="F226" s="89"/>
      <c r="G226" s="90"/>
      <c r="H226" s="90"/>
      <c r="I226" s="90"/>
      <c r="J226" s="90"/>
      <c r="K226" s="90"/>
      <c r="L226" s="90"/>
      <c r="M226" s="90"/>
      <c r="N226" s="90"/>
      <c r="O226" s="90"/>
      <c r="P226" s="90"/>
      <c r="Q226" s="90"/>
      <c r="R226" s="90"/>
    </row>
    <row r="227" spans="1:18">
      <c r="A227" s="65">
        <f t="shared" si="26"/>
        <v>1939</v>
      </c>
      <c r="B227" s="84">
        <v>14396</v>
      </c>
      <c r="C227" s="77">
        <v>918.8</v>
      </c>
      <c r="D227" s="78">
        <f t="shared" si="27"/>
        <v>56.494809917355369</v>
      </c>
      <c r="F227" s="89"/>
      <c r="G227" s="90"/>
      <c r="H227" s="90"/>
      <c r="I227" s="90"/>
      <c r="J227" s="90"/>
      <c r="K227" s="90"/>
      <c r="L227" s="90"/>
      <c r="M227" s="90"/>
      <c r="N227" s="90"/>
      <c r="O227" s="90"/>
      <c r="P227" s="90"/>
      <c r="Q227" s="90"/>
      <c r="R227" s="90"/>
    </row>
    <row r="228" spans="1:18">
      <c r="A228" s="65">
        <f t="shared" si="26"/>
        <v>1939</v>
      </c>
      <c r="B228" s="84">
        <v>14426</v>
      </c>
      <c r="C228" s="77">
        <v>340.9</v>
      </c>
      <c r="D228" s="78">
        <f t="shared" si="27"/>
        <v>20.28495867768595</v>
      </c>
      <c r="F228" s="89"/>
      <c r="G228" s="90"/>
      <c r="H228" s="90"/>
      <c r="I228" s="90"/>
      <c r="J228" s="90"/>
      <c r="K228" s="90"/>
      <c r="L228" s="90"/>
      <c r="M228" s="90"/>
      <c r="N228" s="90"/>
      <c r="O228" s="90"/>
      <c r="P228" s="90"/>
      <c r="Q228" s="90"/>
      <c r="R228" s="90"/>
    </row>
    <row r="229" spans="1:18">
      <c r="A229" s="65">
        <f t="shared" si="26"/>
        <v>1939</v>
      </c>
      <c r="B229" s="84">
        <v>14457</v>
      </c>
      <c r="C229" s="77">
        <v>123.2</v>
      </c>
      <c r="D229" s="78">
        <f t="shared" si="27"/>
        <v>7.5752727272727274</v>
      </c>
      <c r="F229" s="89"/>
      <c r="G229" s="90"/>
      <c r="H229" s="90"/>
      <c r="I229" s="90"/>
      <c r="J229" s="90"/>
      <c r="K229" s="90"/>
      <c r="L229" s="90"/>
      <c r="M229" s="90"/>
      <c r="N229" s="90"/>
      <c r="O229" s="90"/>
      <c r="P229" s="90"/>
      <c r="Q229" s="90"/>
      <c r="R229" s="90"/>
    </row>
    <row r="230" spans="1:18">
      <c r="A230" s="65">
        <f t="shared" si="26"/>
        <v>1939</v>
      </c>
      <c r="B230" s="84">
        <v>14488</v>
      </c>
      <c r="C230" s="77">
        <v>95.3</v>
      </c>
      <c r="D230" s="78">
        <f t="shared" si="27"/>
        <v>5.8597685950413227</v>
      </c>
      <c r="F230" s="89"/>
      <c r="G230" s="90"/>
      <c r="H230" s="90"/>
      <c r="I230" s="90"/>
      <c r="J230" s="90"/>
      <c r="K230" s="90"/>
      <c r="L230" s="90"/>
      <c r="M230" s="90"/>
      <c r="N230" s="90"/>
      <c r="O230" s="90"/>
      <c r="P230" s="90"/>
      <c r="Q230" s="90"/>
      <c r="R230" s="90"/>
    </row>
    <row r="231" spans="1:18">
      <c r="A231" s="65">
        <f t="shared" si="26"/>
        <v>1939</v>
      </c>
      <c r="B231" s="84">
        <v>14518</v>
      </c>
      <c r="C231" s="77">
        <v>73.400000000000006</v>
      </c>
      <c r="D231" s="78">
        <f t="shared" si="27"/>
        <v>4.3676033057851242</v>
      </c>
      <c r="F231" s="89"/>
      <c r="G231" s="90"/>
      <c r="H231" s="90"/>
      <c r="I231" s="90"/>
      <c r="J231" s="90"/>
      <c r="K231" s="90"/>
      <c r="L231" s="90"/>
      <c r="M231" s="90"/>
      <c r="N231" s="90"/>
      <c r="O231" s="90"/>
      <c r="P231" s="90"/>
      <c r="Q231" s="90"/>
      <c r="R231" s="90"/>
    </row>
    <row r="232" spans="1:18">
      <c r="A232" s="65">
        <f t="shared" si="26"/>
        <v>1940</v>
      </c>
      <c r="B232" s="84">
        <v>14549</v>
      </c>
      <c r="C232" s="77">
        <v>191.5</v>
      </c>
      <c r="D232" s="78">
        <f t="shared" si="27"/>
        <v>11.774876033057851</v>
      </c>
      <c r="F232" s="89"/>
      <c r="G232" s="90"/>
      <c r="H232" s="90"/>
      <c r="I232" s="90"/>
      <c r="J232" s="90"/>
      <c r="K232" s="90"/>
      <c r="L232" s="90"/>
      <c r="M232" s="90"/>
      <c r="N232" s="90"/>
      <c r="O232" s="90"/>
      <c r="P232" s="90"/>
      <c r="Q232" s="90"/>
      <c r="R232" s="90"/>
    </row>
    <row r="233" spans="1:18">
      <c r="A233" s="65">
        <f t="shared" si="26"/>
        <v>1940</v>
      </c>
      <c r="B233" s="84">
        <v>14579</v>
      </c>
      <c r="C233" s="77">
        <v>162.19999999999999</v>
      </c>
      <c r="D233" s="78">
        <f t="shared" si="27"/>
        <v>9.6515702479338845</v>
      </c>
      <c r="F233" s="89"/>
      <c r="G233" s="90"/>
      <c r="H233" s="90"/>
      <c r="I233" s="90"/>
      <c r="J233" s="90"/>
      <c r="K233" s="90"/>
      <c r="L233" s="90"/>
      <c r="M233" s="90"/>
      <c r="N233" s="90"/>
      <c r="O233" s="90"/>
      <c r="P233" s="90"/>
      <c r="Q233" s="90"/>
      <c r="R233" s="90"/>
    </row>
    <row r="234" spans="1:18">
      <c r="A234" s="65">
        <f t="shared" si="26"/>
        <v>1940</v>
      </c>
      <c r="B234" s="84">
        <v>14610</v>
      </c>
      <c r="C234" s="77">
        <v>210.9</v>
      </c>
      <c r="D234" s="78">
        <f t="shared" si="27"/>
        <v>12.967735537190082</v>
      </c>
      <c r="F234" s="89"/>
      <c r="G234" s="90"/>
      <c r="H234" s="90"/>
      <c r="I234" s="90"/>
      <c r="J234" s="90"/>
      <c r="K234" s="90"/>
      <c r="L234" s="90"/>
      <c r="M234" s="90"/>
      <c r="N234" s="90"/>
      <c r="O234" s="90"/>
      <c r="P234" s="90"/>
      <c r="Q234" s="90"/>
      <c r="R234" s="90"/>
    </row>
    <row r="235" spans="1:18">
      <c r="A235" s="65">
        <f t="shared" si="26"/>
        <v>1940</v>
      </c>
      <c r="B235" s="84">
        <v>14641</v>
      </c>
      <c r="C235" s="77">
        <v>1516</v>
      </c>
      <c r="D235" s="78">
        <f t="shared" si="27"/>
        <v>93.215206611570252</v>
      </c>
      <c r="F235" s="89"/>
      <c r="G235" s="90"/>
      <c r="H235" s="90"/>
      <c r="I235" s="90"/>
      <c r="J235" s="90"/>
      <c r="K235" s="90"/>
      <c r="L235" s="90"/>
      <c r="M235" s="90"/>
      <c r="N235" s="90"/>
      <c r="O235" s="90"/>
      <c r="P235" s="90"/>
      <c r="Q235" s="90"/>
      <c r="R235" s="90"/>
    </row>
    <row r="236" spans="1:18">
      <c r="A236" s="65">
        <f t="shared" si="26"/>
        <v>1940</v>
      </c>
      <c r="B236" s="84">
        <v>14670</v>
      </c>
      <c r="C236" s="77">
        <v>1945</v>
      </c>
      <c r="D236" s="78">
        <f t="shared" si="27"/>
        <v>111.87768595041322</v>
      </c>
      <c r="F236" s="89"/>
      <c r="G236" s="90"/>
      <c r="H236" s="90"/>
      <c r="I236" s="90"/>
      <c r="J236" s="90"/>
      <c r="K236" s="90"/>
      <c r="L236" s="90"/>
      <c r="M236" s="90"/>
      <c r="N236" s="90"/>
      <c r="O236" s="90"/>
      <c r="P236" s="90"/>
      <c r="Q236" s="90"/>
      <c r="R236" s="90"/>
    </row>
    <row r="237" spans="1:18">
      <c r="A237" s="65">
        <f t="shared" si="26"/>
        <v>1940</v>
      </c>
      <c r="B237" s="84">
        <v>14701</v>
      </c>
      <c r="C237" s="77">
        <v>2975</v>
      </c>
      <c r="D237" s="78">
        <f t="shared" si="27"/>
        <v>182.92561983471074</v>
      </c>
      <c r="F237" s="89"/>
      <c r="G237" s="90"/>
      <c r="H237" s="90"/>
      <c r="I237" s="90"/>
      <c r="J237" s="90"/>
      <c r="K237" s="90"/>
      <c r="L237" s="90"/>
      <c r="M237" s="90"/>
      <c r="N237" s="90"/>
      <c r="O237" s="90"/>
      <c r="P237" s="90"/>
      <c r="Q237" s="90"/>
      <c r="R237" s="90"/>
    </row>
    <row r="238" spans="1:18">
      <c r="A238" s="65">
        <f t="shared" si="26"/>
        <v>1940</v>
      </c>
      <c r="B238" s="84">
        <v>14731</v>
      </c>
      <c r="C238" s="77">
        <v>2935</v>
      </c>
      <c r="D238" s="78">
        <f t="shared" si="27"/>
        <v>174.64462809917356</v>
      </c>
      <c r="F238" s="89"/>
      <c r="G238" s="90"/>
      <c r="H238" s="90"/>
      <c r="I238" s="90"/>
      <c r="J238" s="90"/>
      <c r="K238" s="90"/>
      <c r="L238" s="90"/>
      <c r="M238" s="90"/>
      <c r="N238" s="90"/>
      <c r="O238" s="90"/>
      <c r="P238" s="90"/>
      <c r="Q238" s="90"/>
      <c r="R238" s="90"/>
    </row>
    <row r="239" spans="1:18">
      <c r="A239" s="65">
        <f t="shared" si="26"/>
        <v>1940</v>
      </c>
      <c r="B239" s="84">
        <v>14762</v>
      </c>
      <c r="C239" s="77">
        <v>3157</v>
      </c>
      <c r="D239" s="78">
        <f t="shared" si="27"/>
        <v>194.11636363636364</v>
      </c>
      <c r="F239" s="89"/>
      <c r="G239" s="90"/>
      <c r="H239" s="90"/>
      <c r="I239" s="90"/>
      <c r="J239" s="90"/>
      <c r="K239" s="90"/>
      <c r="L239" s="90"/>
      <c r="M239" s="90"/>
      <c r="N239" s="90"/>
      <c r="O239" s="90"/>
      <c r="P239" s="90"/>
      <c r="Q239" s="90"/>
      <c r="R239" s="90"/>
    </row>
    <row r="240" spans="1:18">
      <c r="A240" s="65">
        <f t="shared" si="26"/>
        <v>1940</v>
      </c>
      <c r="B240" s="84">
        <v>14792</v>
      </c>
      <c r="C240" s="77">
        <v>1212</v>
      </c>
      <c r="D240" s="78">
        <f t="shared" si="27"/>
        <v>72.119008264462806</v>
      </c>
      <c r="F240" s="89"/>
      <c r="G240" s="90"/>
      <c r="H240" s="90"/>
      <c r="I240" s="90"/>
      <c r="J240" s="90"/>
      <c r="K240" s="90"/>
      <c r="L240" s="90"/>
      <c r="M240" s="90"/>
      <c r="N240" s="90"/>
      <c r="O240" s="90"/>
      <c r="P240" s="90"/>
      <c r="Q240" s="90"/>
      <c r="R240" s="90"/>
    </row>
    <row r="241" spans="1:18">
      <c r="A241" s="65">
        <f t="shared" si="26"/>
        <v>1940</v>
      </c>
      <c r="B241" s="84">
        <v>14823</v>
      </c>
      <c r="C241" s="77">
        <v>250.2</v>
      </c>
      <c r="D241" s="78">
        <f t="shared" si="27"/>
        <v>15.384198347107437</v>
      </c>
      <c r="F241" s="89"/>
      <c r="G241" s="90"/>
      <c r="H241" s="90"/>
      <c r="I241" s="90"/>
      <c r="J241" s="90"/>
      <c r="K241" s="90"/>
      <c r="L241" s="90"/>
      <c r="M241" s="90"/>
      <c r="N241" s="90"/>
      <c r="O241" s="90"/>
      <c r="P241" s="90"/>
      <c r="Q241" s="90"/>
      <c r="R241" s="90"/>
    </row>
    <row r="242" spans="1:18">
      <c r="A242" s="65">
        <f t="shared" si="26"/>
        <v>1940</v>
      </c>
      <c r="B242" s="84">
        <v>14854</v>
      </c>
      <c r="C242" s="77">
        <v>149.1</v>
      </c>
      <c r="D242" s="78">
        <f t="shared" si="27"/>
        <v>9.1678016528925621</v>
      </c>
      <c r="F242" s="89"/>
      <c r="G242" s="90"/>
      <c r="H242" s="90"/>
      <c r="I242" s="90"/>
      <c r="J242" s="90"/>
      <c r="K242" s="90"/>
      <c r="L242" s="90"/>
      <c r="M242" s="90"/>
      <c r="N242" s="90"/>
      <c r="O242" s="90"/>
      <c r="P242" s="90"/>
      <c r="Q242" s="90"/>
      <c r="R242" s="90"/>
    </row>
    <row r="243" spans="1:18">
      <c r="A243" s="65">
        <f t="shared" si="26"/>
        <v>1940</v>
      </c>
      <c r="B243" s="84">
        <v>14884</v>
      </c>
      <c r="C243" s="77">
        <v>160</v>
      </c>
      <c r="D243" s="78">
        <f t="shared" si="27"/>
        <v>9.5206611570247937</v>
      </c>
      <c r="F243" s="89"/>
      <c r="G243" s="90"/>
      <c r="H243" s="90"/>
      <c r="I243" s="90"/>
      <c r="J243" s="90"/>
      <c r="K243" s="90"/>
      <c r="L243" s="90"/>
      <c r="M243" s="90"/>
      <c r="N243" s="90"/>
      <c r="O243" s="90"/>
      <c r="P243" s="90"/>
      <c r="Q243" s="90"/>
      <c r="R243" s="90"/>
    </row>
    <row r="244" spans="1:18">
      <c r="A244" s="65">
        <f t="shared" si="26"/>
        <v>1941</v>
      </c>
      <c r="B244" s="84">
        <v>14915</v>
      </c>
      <c r="C244" s="77">
        <v>156.4</v>
      </c>
      <c r="D244" s="78">
        <f t="shared" si="27"/>
        <v>9.6166611570247937</v>
      </c>
      <c r="F244" s="89"/>
      <c r="G244" s="90"/>
      <c r="H244" s="90"/>
      <c r="I244" s="90"/>
      <c r="J244" s="90"/>
      <c r="K244" s="90"/>
      <c r="L244" s="90"/>
      <c r="M244" s="90"/>
      <c r="N244" s="90"/>
      <c r="O244" s="90"/>
      <c r="P244" s="90"/>
      <c r="Q244" s="90"/>
      <c r="R244" s="90"/>
    </row>
    <row r="245" spans="1:18">
      <c r="A245" s="65">
        <f t="shared" si="26"/>
        <v>1941</v>
      </c>
      <c r="B245" s="84">
        <v>14945</v>
      </c>
      <c r="C245" s="77">
        <v>177.2</v>
      </c>
      <c r="D245" s="78">
        <f t="shared" si="27"/>
        <v>10.544132231404959</v>
      </c>
      <c r="F245" s="89"/>
      <c r="G245" s="90"/>
      <c r="H245" s="90"/>
      <c r="I245" s="90"/>
      <c r="J245" s="90"/>
      <c r="K245" s="90"/>
      <c r="L245" s="90"/>
      <c r="M245" s="90"/>
      <c r="N245" s="90"/>
      <c r="O245" s="90"/>
      <c r="P245" s="90"/>
      <c r="Q245" s="90"/>
      <c r="R245" s="90"/>
    </row>
    <row r="246" spans="1:18">
      <c r="A246" s="65">
        <f t="shared" si="26"/>
        <v>1941</v>
      </c>
      <c r="B246" s="84">
        <v>14976</v>
      </c>
      <c r="C246" s="77">
        <v>578.29999999999995</v>
      </c>
      <c r="D246" s="78">
        <f t="shared" si="27"/>
        <v>35.558280991735529</v>
      </c>
      <c r="F246" s="89"/>
      <c r="G246" s="90"/>
      <c r="H246" s="90"/>
      <c r="I246" s="90"/>
      <c r="J246" s="90"/>
      <c r="K246" s="90"/>
      <c r="L246" s="90"/>
      <c r="M246" s="90"/>
      <c r="N246" s="90"/>
      <c r="O246" s="90"/>
      <c r="P246" s="90"/>
      <c r="Q246" s="90"/>
      <c r="R246" s="90"/>
    </row>
    <row r="247" spans="1:18">
      <c r="A247" s="65">
        <f t="shared" si="26"/>
        <v>1941</v>
      </c>
      <c r="B247" s="84">
        <v>15007</v>
      </c>
      <c r="C247" s="77">
        <v>675</v>
      </c>
      <c r="D247" s="78">
        <f t="shared" si="27"/>
        <v>41.504132231404959</v>
      </c>
      <c r="F247" s="89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</row>
    <row r="248" spans="1:18">
      <c r="A248" s="65">
        <f t="shared" si="26"/>
        <v>1941</v>
      </c>
      <c r="B248" s="84">
        <v>15035</v>
      </c>
      <c r="C248" s="77">
        <v>1306</v>
      </c>
      <c r="D248" s="78">
        <f t="shared" si="27"/>
        <v>72.531570247933885</v>
      </c>
      <c r="F248" s="89"/>
      <c r="G248" s="90"/>
      <c r="H248" s="90"/>
      <c r="I248" s="90"/>
      <c r="J248" s="90"/>
      <c r="K248" s="90"/>
      <c r="L248" s="90"/>
      <c r="M248" s="90"/>
      <c r="N248" s="90"/>
      <c r="O248" s="90"/>
      <c r="P248" s="90"/>
      <c r="Q248" s="90"/>
      <c r="R248" s="90"/>
    </row>
    <row r="249" spans="1:18">
      <c r="A249" s="65">
        <f t="shared" si="26"/>
        <v>1941</v>
      </c>
      <c r="B249" s="84">
        <v>15066</v>
      </c>
      <c r="C249" s="77">
        <v>1456</v>
      </c>
      <c r="D249" s="78">
        <f t="shared" si="27"/>
        <v>89.525950413223143</v>
      </c>
      <c r="F249" s="89"/>
      <c r="G249" s="90"/>
      <c r="H249" s="90"/>
      <c r="I249" s="90"/>
      <c r="J249" s="90"/>
      <c r="K249" s="90"/>
      <c r="L249" s="90"/>
      <c r="M249" s="90"/>
      <c r="N249" s="90"/>
      <c r="O249" s="90"/>
      <c r="P249" s="90"/>
      <c r="Q249" s="90"/>
      <c r="R249" s="90"/>
    </row>
    <row r="250" spans="1:18">
      <c r="A250" s="65">
        <f t="shared" si="26"/>
        <v>1941</v>
      </c>
      <c r="B250" s="84">
        <v>15096</v>
      </c>
      <c r="C250" s="77">
        <v>1687</v>
      </c>
      <c r="D250" s="78">
        <f t="shared" si="27"/>
        <v>100.38347107438017</v>
      </c>
      <c r="F250" s="89"/>
      <c r="G250" s="90"/>
      <c r="H250" s="90"/>
      <c r="I250" s="90"/>
      <c r="J250" s="90"/>
      <c r="K250" s="90"/>
      <c r="L250" s="90"/>
      <c r="M250" s="90"/>
      <c r="N250" s="90"/>
      <c r="O250" s="90"/>
      <c r="P250" s="90"/>
      <c r="Q250" s="90"/>
      <c r="R250" s="90"/>
    </row>
    <row r="251" spans="1:18">
      <c r="A251" s="65">
        <f t="shared" si="26"/>
        <v>1941</v>
      </c>
      <c r="B251" s="84">
        <v>15127</v>
      </c>
      <c r="C251" s="77">
        <v>3767</v>
      </c>
      <c r="D251" s="78">
        <f t="shared" si="27"/>
        <v>231.62380165289255</v>
      </c>
      <c r="F251" s="89"/>
      <c r="G251" s="90"/>
      <c r="H251" s="90"/>
      <c r="I251" s="90"/>
      <c r="J251" s="90"/>
      <c r="K251" s="90"/>
      <c r="L251" s="90"/>
      <c r="M251" s="90"/>
      <c r="N251" s="90"/>
      <c r="O251" s="90"/>
      <c r="P251" s="90"/>
      <c r="Q251" s="90"/>
      <c r="R251" s="90"/>
    </row>
    <row r="252" spans="1:18">
      <c r="A252" s="65">
        <f t="shared" si="26"/>
        <v>1941</v>
      </c>
      <c r="B252" s="84">
        <v>15157</v>
      </c>
      <c r="C252" s="77">
        <v>1825</v>
      </c>
      <c r="D252" s="78">
        <f t="shared" si="27"/>
        <v>108.59504132231405</v>
      </c>
      <c r="F252" s="89"/>
      <c r="G252" s="90"/>
      <c r="H252" s="90"/>
      <c r="I252" s="90"/>
      <c r="J252" s="90"/>
      <c r="K252" s="90"/>
      <c r="L252" s="90"/>
      <c r="M252" s="90"/>
      <c r="N252" s="90"/>
      <c r="O252" s="90"/>
      <c r="P252" s="90"/>
      <c r="Q252" s="90"/>
      <c r="R252" s="90"/>
    </row>
    <row r="253" spans="1:18">
      <c r="A253" s="65">
        <f t="shared" si="26"/>
        <v>1941</v>
      </c>
      <c r="B253" s="84">
        <v>15188</v>
      </c>
      <c r="C253" s="77">
        <v>499.4</v>
      </c>
      <c r="D253" s="78">
        <f t="shared" si="27"/>
        <v>30.70690909090909</v>
      </c>
      <c r="F253" s="89"/>
      <c r="G253" s="90"/>
      <c r="H253" s="90"/>
      <c r="I253" s="90"/>
      <c r="J253" s="90"/>
      <c r="K253" s="90"/>
      <c r="L253" s="90"/>
      <c r="M253" s="90"/>
      <c r="N253" s="90"/>
      <c r="O253" s="90"/>
      <c r="P253" s="90"/>
      <c r="Q253" s="90"/>
      <c r="R253" s="90"/>
    </row>
    <row r="254" spans="1:18">
      <c r="A254" s="65">
        <f t="shared" si="26"/>
        <v>1941</v>
      </c>
      <c r="B254" s="84">
        <v>15219</v>
      </c>
      <c r="C254" s="77">
        <v>186.8</v>
      </c>
      <c r="D254" s="78">
        <f t="shared" si="27"/>
        <v>11.485884297520663</v>
      </c>
      <c r="F254" s="89"/>
      <c r="G254" s="90"/>
      <c r="H254" s="90"/>
      <c r="I254" s="90"/>
      <c r="J254" s="90"/>
      <c r="K254" s="90"/>
      <c r="L254" s="90"/>
      <c r="M254" s="90"/>
      <c r="N254" s="90"/>
      <c r="O254" s="90"/>
      <c r="P254" s="90"/>
      <c r="Q254" s="90"/>
      <c r="R254" s="90"/>
    </row>
    <row r="255" spans="1:18">
      <c r="A255" s="65">
        <f t="shared" si="26"/>
        <v>1941</v>
      </c>
      <c r="B255" s="84">
        <v>15249</v>
      </c>
      <c r="C255" s="77">
        <v>174.1</v>
      </c>
      <c r="D255" s="78">
        <f t="shared" si="27"/>
        <v>10.359669421487604</v>
      </c>
      <c r="F255" s="89"/>
      <c r="G255" s="90"/>
      <c r="H255" s="90"/>
      <c r="I255" s="90"/>
      <c r="J255" s="90"/>
      <c r="K255" s="90"/>
      <c r="L255" s="90"/>
      <c r="M255" s="90"/>
      <c r="N255" s="90"/>
      <c r="O255" s="90"/>
      <c r="P255" s="90"/>
      <c r="Q255" s="90"/>
      <c r="R255" s="90"/>
    </row>
    <row r="256" spans="1:18">
      <c r="A256" s="65">
        <f t="shared" si="26"/>
        <v>1942</v>
      </c>
      <c r="B256" s="84">
        <v>15280</v>
      </c>
      <c r="C256" s="77">
        <v>184.6</v>
      </c>
      <c r="D256" s="78">
        <f t="shared" si="27"/>
        <v>11.350611570247933</v>
      </c>
      <c r="F256" s="89"/>
      <c r="G256" s="90"/>
      <c r="H256" s="90"/>
      <c r="I256" s="90"/>
      <c r="J256" s="90"/>
      <c r="K256" s="90"/>
      <c r="L256" s="90"/>
      <c r="M256" s="90"/>
      <c r="N256" s="90"/>
      <c r="O256" s="90"/>
      <c r="P256" s="90"/>
      <c r="Q256" s="90"/>
      <c r="R256" s="90"/>
    </row>
    <row r="257" spans="1:18">
      <c r="A257" s="65">
        <f t="shared" si="26"/>
        <v>1942</v>
      </c>
      <c r="B257" s="84">
        <v>15310</v>
      </c>
      <c r="C257" s="77">
        <v>302.60000000000002</v>
      </c>
      <c r="D257" s="78">
        <f t="shared" si="27"/>
        <v>18.00595041322314</v>
      </c>
      <c r="F257" s="89"/>
      <c r="G257" s="90"/>
      <c r="H257" s="90"/>
      <c r="I257" s="90"/>
      <c r="J257" s="90"/>
      <c r="K257" s="90"/>
      <c r="L257" s="90"/>
      <c r="M257" s="90"/>
      <c r="N257" s="90"/>
      <c r="O257" s="90"/>
      <c r="P257" s="90"/>
      <c r="Q257" s="90"/>
      <c r="R257" s="90"/>
    </row>
    <row r="258" spans="1:18">
      <c r="A258" s="65">
        <f t="shared" si="26"/>
        <v>1942</v>
      </c>
      <c r="B258" s="84">
        <v>15341</v>
      </c>
      <c r="C258" s="77">
        <v>905.1</v>
      </c>
      <c r="D258" s="78">
        <f t="shared" si="27"/>
        <v>55.652429752066112</v>
      </c>
      <c r="F258" s="89"/>
      <c r="G258" s="90"/>
      <c r="H258" s="90"/>
      <c r="I258" s="90"/>
      <c r="J258" s="90"/>
      <c r="K258" s="90"/>
      <c r="L258" s="90"/>
      <c r="M258" s="90"/>
      <c r="N258" s="90"/>
      <c r="O258" s="90"/>
      <c r="P258" s="90"/>
      <c r="Q258" s="90"/>
      <c r="R258" s="90"/>
    </row>
    <row r="259" spans="1:18">
      <c r="A259" s="65">
        <f t="shared" si="26"/>
        <v>1942</v>
      </c>
      <c r="B259" s="84">
        <v>15372</v>
      </c>
      <c r="C259" s="77">
        <v>1667</v>
      </c>
      <c r="D259" s="78">
        <f t="shared" si="27"/>
        <v>102.4998347107438</v>
      </c>
      <c r="F259" s="89"/>
      <c r="G259" s="90"/>
      <c r="H259" s="90"/>
      <c r="I259" s="90"/>
      <c r="J259" s="90"/>
      <c r="K259" s="90"/>
      <c r="L259" s="90"/>
      <c r="M259" s="90"/>
      <c r="N259" s="90"/>
      <c r="O259" s="90"/>
      <c r="P259" s="90"/>
      <c r="Q259" s="90"/>
      <c r="R259" s="90"/>
    </row>
    <row r="260" spans="1:18">
      <c r="A260" s="65">
        <f t="shared" si="26"/>
        <v>1942</v>
      </c>
      <c r="B260" s="84">
        <v>15400</v>
      </c>
      <c r="C260" s="77">
        <v>1749</v>
      </c>
      <c r="D260" s="78">
        <f t="shared" si="27"/>
        <v>97.13454545454546</v>
      </c>
      <c r="F260" s="89"/>
      <c r="G260" s="90"/>
      <c r="H260" s="90"/>
      <c r="I260" s="90"/>
      <c r="J260" s="90"/>
      <c r="K260" s="90"/>
      <c r="L260" s="90"/>
      <c r="M260" s="90"/>
      <c r="N260" s="90"/>
      <c r="O260" s="90"/>
      <c r="P260" s="90"/>
      <c r="Q260" s="90"/>
      <c r="R260" s="90"/>
    </row>
    <row r="261" spans="1:18">
      <c r="A261" s="65">
        <f t="shared" si="26"/>
        <v>1942</v>
      </c>
      <c r="B261" s="84">
        <v>15431</v>
      </c>
      <c r="C261" s="77">
        <v>1154</v>
      </c>
      <c r="D261" s="78">
        <f t="shared" si="27"/>
        <v>70.956694214876038</v>
      </c>
      <c r="F261" s="89"/>
      <c r="G261" s="90"/>
      <c r="H261" s="90"/>
      <c r="I261" s="90"/>
      <c r="J261" s="90"/>
      <c r="K261" s="90"/>
      <c r="L261" s="90"/>
      <c r="M261" s="90"/>
      <c r="N261" s="90"/>
      <c r="O261" s="90"/>
      <c r="P261" s="90"/>
      <c r="Q261" s="90"/>
      <c r="R261" s="90"/>
    </row>
    <row r="262" spans="1:18">
      <c r="A262" s="65">
        <f t="shared" si="26"/>
        <v>1942</v>
      </c>
      <c r="B262" s="84">
        <v>15461</v>
      </c>
      <c r="C262" s="77">
        <v>2560</v>
      </c>
      <c r="D262" s="78">
        <f t="shared" si="27"/>
        <v>152.3305785123967</v>
      </c>
      <c r="F262" s="89"/>
      <c r="G262" s="90"/>
      <c r="H262" s="90"/>
      <c r="I262" s="90"/>
      <c r="J262" s="90"/>
      <c r="K262" s="90"/>
      <c r="L262" s="90"/>
      <c r="M262" s="90"/>
      <c r="N262" s="90"/>
      <c r="O262" s="90"/>
      <c r="P262" s="90"/>
      <c r="Q262" s="90"/>
      <c r="R262" s="90"/>
    </row>
    <row r="263" spans="1:18">
      <c r="A263" s="65">
        <f t="shared" si="26"/>
        <v>1942</v>
      </c>
      <c r="B263" s="84">
        <v>15492</v>
      </c>
      <c r="C263" s="77">
        <v>3424</v>
      </c>
      <c r="D263" s="78">
        <f t="shared" si="27"/>
        <v>210.53355371900827</v>
      </c>
      <c r="F263" s="89"/>
      <c r="G263" s="90"/>
      <c r="H263" s="90"/>
      <c r="I263" s="90"/>
      <c r="J263" s="90"/>
      <c r="K263" s="90"/>
      <c r="L263" s="90"/>
      <c r="M263" s="90"/>
      <c r="N263" s="90"/>
      <c r="O263" s="90"/>
      <c r="P263" s="90"/>
      <c r="Q263" s="90"/>
      <c r="R263" s="90"/>
    </row>
    <row r="264" spans="1:18">
      <c r="A264" s="65">
        <f t="shared" si="26"/>
        <v>1942</v>
      </c>
      <c r="B264" s="84">
        <v>15522</v>
      </c>
      <c r="C264" s="77">
        <v>3531</v>
      </c>
      <c r="D264" s="78">
        <f t="shared" si="27"/>
        <v>210.1090909090909</v>
      </c>
      <c r="F264" s="89"/>
      <c r="G264" s="90"/>
      <c r="H264" s="90"/>
      <c r="I264" s="90"/>
      <c r="J264" s="90"/>
      <c r="K264" s="90"/>
      <c r="L264" s="90"/>
      <c r="M264" s="90"/>
      <c r="N264" s="90"/>
      <c r="O264" s="90"/>
      <c r="P264" s="90"/>
      <c r="Q264" s="90"/>
      <c r="R264" s="90"/>
    </row>
    <row r="265" spans="1:18">
      <c r="A265" s="65">
        <f t="shared" si="26"/>
        <v>1942</v>
      </c>
      <c r="B265" s="84">
        <v>15553</v>
      </c>
      <c r="C265" s="77">
        <v>860.7</v>
      </c>
      <c r="D265" s="78">
        <f t="shared" si="27"/>
        <v>52.922380165289255</v>
      </c>
      <c r="F265" s="89"/>
      <c r="G265" s="90"/>
      <c r="H265" s="90"/>
      <c r="I265" s="90"/>
      <c r="J265" s="90"/>
      <c r="K265" s="90"/>
      <c r="L265" s="90"/>
      <c r="M265" s="90"/>
      <c r="N265" s="90"/>
      <c r="O265" s="90"/>
      <c r="P265" s="90"/>
      <c r="Q265" s="90"/>
      <c r="R265" s="90"/>
    </row>
    <row r="266" spans="1:18">
      <c r="A266" s="65">
        <f t="shared" si="26"/>
        <v>1942</v>
      </c>
      <c r="B266" s="84">
        <v>15584</v>
      </c>
      <c r="C266" s="77">
        <v>218</v>
      </c>
      <c r="D266" s="78">
        <f t="shared" si="27"/>
        <v>13.404297520661157</v>
      </c>
      <c r="F266" s="89"/>
      <c r="G266" s="90"/>
      <c r="H266" s="90"/>
      <c r="I266" s="90"/>
      <c r="J266" s="90"/>
      <c r="K266" s="90"/>
      <c r="L266" s="90"/>
      <c r="M266" s="90"/>
      <c r="N266" s="90"/>
      <c r="O266" s="90"/>
      <c r="P266" s="90"/>
      <c r="Q266" s="90"/>
      <c r="R266" s="90"/>
    </row>
    <row r="267" spans="1:18">
      <c r="A267" s="65">
        <f t="shared" si="26"/>
        <v>1942</v>
      </c>
      <c r="B267" s="84">
        <v>15614</v>
      </c>
      <c r="C267" s="77">
        <v>181</v>
      </c>
      <c r="D267" s="78">
        <f t="shared" si="27"/>
        <v>10.770247933884297</v>
      </c>
      <c r="F267" s="89"/>
      <c r="G267" s="90"/>
      <c r="H267" s="90"/>
      <c r="I267" s="90"/>
      <c r="J267" s="90"/>
      <c r="K267" s="90"/>
      <c r="L267" s="90"/>
      <c r="M267" s="90"/>
      <c r="N267" s="90"/>
      <c r="O267" s="90"/>
      <c r="P267" s="90"/>
      <c r="Q267" s="90"/>
      <c r="R267" s="90"/>
    </row>
    <row r="268" spans="1:18">
      <c r="A268" s="65">
        <f t="shared" si="26"/>
        <v>1943</v>
      </c>
      <c r="B268" s="84">
        <v>15645</v>
      </c>
      <c r="C268" s="77">
        <v>142.80000000000001</v>
      </c>
      <c r="D268" s="78">
        <f t="shared" si="27"/>
        <v>8.7804297520661176</v>
      </c>
      <c r="F268" s="89"/>
      <c r="G268" s="90"/>
      <c r="H268" s="90"/>
      <c r="I268" s="90"/>
      <c r="J268" s="90"/>
      <c r="K268" s="90"/>
      <c r="L268" s="90"/>
      <c r="M268" s="90"/>
      <c r="N268" s="90"/>
      <c r="O268" s="90"/>
      <c r="P268" s="90"/>
      <c r="Q268" s="90"/>
      <c r="R268" s="90"/>
    </row>
    <row r="269" spans="1:18">
      <c r="A269" s="65">
        <f t="shared" si="26"/>
        <v>1943</v>
      </c>
      <c r="B269" s="84">
        <v>15675</v>
      </c>
      <c r="C269" s="77">
        <v>612.29999999999995</v>
      </c>
      <c r="D269" s="78">
        <f t="shared" si="27"/>
        <v>36.434380165289255</v>
      </c>
      <c r="F269" s="89"/>
      <c r="G269" s="90"/>
      <c r="H269" s="90"/>
      <c r="I269" s="90"/>
      <c r="J269" s="90"/>
      <c r="K269" s="90"/>
      <c r="L269" s="90"/>
      <c r="M269" s="90"/>
      <c r="N269" s="90"/>
      <c r="O269" s="90"/>
      <c r="P269" s="90"/>
      <c r="Q269" s="90"/>
      <c r="R269" s="90"/>
    </row>
    <row r="270" spans="1:18">
      <c r="A270" s="65">
        <f t="shared" si="26"/>
        <v>1943</v>
      </c>
      <c r="B270" s="84">
        <v>15706</v>
      </c>
      <c r="C270" s="77">
        <v>1012</v>
      </c>
      <c r="D270" s="78">
        <f t="shared" si="27"/>
        <v>62.225454545454546</v>
      </c>
      <c r="F270" s="89"/>
      <c r="G270" s="90"/>
      <c r="H270" s="90"/>
      <c r="I270" s="90"/>
      <c r="J270" s="90"/>
      <c r="K270" s="90"/>
      <c r="L270" s="90"/>
      <c r="M270" s="90"/>
      <c r="N270" s="90"/>
      <c r="O270" s="90"/>
      <c r="P270" s="90"/>
      <c r="Q270" s="90"/>
      <c r="R270" s="90"/>
    </row>
    <row r="271" spans="1:18">
      <c r="A271" s="65">
        <f t="shared" si="26"/>
        <v>1943</v>
      </c>
      <c r="B271" s="84">
        <v>15737</v>
      </c>
      <c r="C271" s="77">
        <v>2166</v>
      </c>
      <c r="D271" s="78">
        <f t="shared" si="27"/>
        <v>133.18214876033059</v>
      </c>
      <c r="F271" s="89"/>
      <c r="G271" s="90"/>
      <c r="H271" s="90"/>
      <c r="I271" s="90"/>
      <c r="J271" s="90"/>
      <c r="K271" s="90"/>
      <c r="L271" s="90"/>
      <c r="M271" s="90"/>
      <c r="N271" s="90"/>
      <c r="O271" s="90"/>
      <c r="P271" s="90"/>
      <c r="Q271" s="90"/>
      <c r="R271" s="90"/>
    </row>
    <row r="272" spans="1:18">
      <c r="A272" s="65">
        <f t="shared" si="26"/>
        <v>1943</v>
      </c>
      <c r="B272" s="84">
        <v>15765</v>
      </c>
      <c r="C272" s="77">
        <v>1609</v>
      </c>
      <c r="D272" s="78">
        <f t="shared" si="27"/>
        <v>89.359338842975205</v>
      </c>
      <c r="F272" s="89"/>
      <c r="G272" s="90"/>
      <c r="H272" s="90"/>
      <c r="I272" s="90"/>
      <c r="J272" s="90"/>
      <c r="K272" s="90"/>
      <c r="L272" s="90"/>
      <c r="M272" s="90"/>
      <c r="N272" s="90"/>
      <c r="O272" s="90"/>
      <c r="P272" s="90"/>
      <c r="Q272" s="90"/>
      <c r="R272" s="90"/>
    </row>
    <row r="273" spans="1:18">
      <c r="A273" s="65">
        <f t="shared" ref="A273:A336" si="28">IF(MONTH(B273)&gt;9,YEAR(B273)+1,YEAR(B273))</f>
        <v>1943</v>
      </c>
      <c r="B273" s="84">
        <v>15796</v>
      </c>
      <c r="C273" s="77">
        <v>3490</v>
      </c>
      <c r="D273" s="78">
        <f t="shared" ref="D273:D336" si="29">IF(C273&lt;&gt;-901,C273*DAY(B273)*24*60*60/(220*22*9*1000),-901)</f>
        <v>214.59173553719009</v>
      </c>
      <c r="F273" s="89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</row>
    <row r="274" spans="1:18">
      <c r="A274" s="65">
        <f t="shared" si="28"/>
        <v>1943</v>
      </c>
      <c r="B274" s="84">
        <v>15826</v>
      </c>
      <c r="C274" s="77">
        <v>3077</v>
      </c>
      <c r="D274" s="78">
        <f t="shared" si="29"/>
        <v>183.09421487603305</v>
      </c>
      <c r="F274" s="89"/>
      <c r="G274" s="90"/>
      <c r="H274" s="90"/>
      <c r="I274" s="90"/>
      <c r="J274" s="90"/>
      <c r="K274" s="90"/>
      <c r="L274" s="90"/>
      <c r="M274" s="90"/>
      <c r="N274" s="90"/>
      <c r="O274" s="90"/>
      <c r="P274" s="90"/>
      <c r="Q274" s="90"/>
      <c r="R274" s="90"/>
    </row>
    <row r="275" spans="1:18">
      <c r="A275" s="65">
        <f t="shared" si="28"/>
        <v>1943</v>
      </c>
      <c r="B275" s="84">
        <v>15857</v>
      </c>
      <c r="C275" s="77">
        <v>2802</v>
      </c>
      <c r="D275" s="78">
        <f t="shared" si="29"/>
        <v>172.28826446280991</v>
      </c>
      <c r="F275" s="89"/>
      <c r="G275" s="90"/>
      <c r="H275" s="90"/>
      <c r="I275" s="90"/>
      <c r="J275" s="90"/>
      <c r="K275" s="90"/>
      <c r="L275" s="90"/>
      <c r="M275" s="90"/>
      <c r="N275" s="90"/>
      <c r="O275" s="90"/>
      <c r="P275" s="90"/>
      <c r="Q275" s="90"/>
      <c r="R275" s="90"/>
    </row>
    <row r="276" spans="1:18">
      <c r="A276" s="65">
        <f t="shared" si="28"/>
        <v>1943</v>
      </c>
      <c r="B276" s="84">
        <v>15887</v>
      </c>
      <c r="C276" s="77">
        <v>1690</v>
      </c>
      <c r="D276" s="78">
        <f t="shared" si="29"/>
        <v>100.56198347107438</v>
      </c>
      <c r="F276" s="89"/>
      <c r="G276" s="90"/>
      <c r="H276" s="90"/>
      <c r="I276" s="90"/>
      <c r="J276" s="90"/>
      <c r="K276" s="90"/>
      <c r="L276" s="90"/>
      <c r="M276" s="90"/>
      <c r="N276" s="90"/>
      <c r="O276" s="90"/>
      <c r="P276" s="90"/>
      <c r="Q276" s="90"/>
      <c r="R276" s="90"/>
    </row>
    <row r="277" spans="1:18">
      <c r="A277" s="65">
        <f t="shared" si="28"/>
        <v>1943</v>
      </c>
      <c r="B277" s="84">
        <v>15918</v>
      </c>
      <c r="C277" s="77">
        <v>489.3</v>
      </c>
      <c r="D277" s="78">
        <f t="shared" si="29"/>
        <v>30.085884297520661</v>
      </c>
      <c r="F277" s="89"/>
      <c r="G277" s="90"/>
      <c r="H277" s="90"/>
      <c r="I277" s="90"/>
      <c r="J277" s="90"/>
      <c r="K277" s="90"/>
      <c r="L277" s="90"/>
      <c r="M277" s="90"/>
      <c r="N277" s="90"/>
      <c r="O277" s="90"/>
      <c r="P277" s="90"/>
      <c r="Q277" s="90"/>
      <c r="R277" s="90"/>
    </row>
    <row r="278" spans="1:18">
      <c r="A278" s="65">
        <f t="shared" si="28"/>
        <v>1943</v>
      </c>
      <c r="B278" s="84">
        <v>15949</v>
      </c>
      <c r="C278" s="77">
        <v>178.9</v>
      </c>
      <c r="D278" s="78">
        <f t="shared" si="29"/>
        <v>11.000132231404958</v>
      </c>
      <c r="F278" s="89"/>
      <c r="G278" s="90"/>
      <c r="H278" s="90"/>
      <c r="I278" s="90"/>
      <c r="J278" s="90"/>
      <c r="K278" s="90"/>
      <c r="L278" s="90"/>
      <c r="M278" s="90"/>
      <c r="N278" s="90"/>
      <c r="O278" s="90"/>
      <c r="P278" s="90"/>
      <c r="Q278" s="90"/>
      <c r="R278" s="90"/>
    </row>
    <row r="279" spans="1:18">
      <c r="A279" s="65">
        <f t="shared" si="28"/>
        <v>1943</v>
      </c>
      <c r="B279" s="84">
        <v>15979</v>
      </c>
      <c r="C279" s="77">
        <v>113</v>
      </c>
      <c r="D279" s="78">
        <f t="shared" si="29"/>
        <v>6.7239669421487607</v>
      </c>
      <c r="F279" s="89"/>
      <c r="G279" s="90"/>
      <c r="H279" s="90"/>
      <c r="I279" s="90"/>
      <c r="J279" s="90"/>
      <c r="K279" s="90"/>
      <c r="L279" s="90"/>
      <c r="M279" s="90"/>
      <c r="N279" s="90"/>
      <c r="O279" s="90"/>
      <c r="P279" s="90"/>
      <c r="Q279" s="90"/>
      <c r="R279" s="90"/>
    </row>
    <row r="280" spans="1:18">
      <c r="A280" s="65">
        <f t="shared" si="28"/>
        <v>1944</v>
      </c>
      <c r="B280" s="84">
        <v>16010</v>
      </c>
      <c r="C280" s="77">
        <v>146.30000000000001</v>
      </c>
      <c r="D280" s="78">
        <f t="shared" si="29"/>
        <v>8.9956363636363648</v>
      </c>
      <c r="F280" s="89"/>
      <c r="G280" s="90"/>
      <c r="H280" s="90"/>
      <c r="I280" s="90"/>
      <c r="J280" s="90"/>
      <c r="K280" s="90"/>
      <c r="L280" s="90"/>
      <c r="M280" s="90"/>
      <c r="N280" s="90"/>
      <c r="O280" s="90"/>
      <c r="P280" s="90"/>
      <c r="Q280" s="90"/>
      <c r="R280" s="90"/>
    </row>
    <row r="281" spans="1:18">
      <c r="A281" s="65">
        <f t="shared" si="28"/>
        <v>1944</v>
      </c>
      <c r="B281" s="84">
        <v>16040</v>
      </c>
      <c r="C281" s="77">
        <v>177.8</v>
      </c>
      <c r="D281" s="78">
        <f t="shared" si="29"/>
        <v>10.579834710743802</v>
      </c>
      <c r="F281" s="89"/>
      <c r="G281" s="90"/>
      <c r="H281" s="90"/>
      <c r="I281" s="90"/>
      <c r="J281" s="90"/>
      <c r="K281" s="90"/>
      <c r="L281" s="90"/>
      <c r="M281" s="90"/>
      <c r="N281" s="90"/>
      <c r="O281" s="90"/>
      <c r="P281" s="90"/>
      <c r="Q281" s="90"/>
      <c r="R281" s="90"/>
    </row>
    <row r="282" spans="1:18">
      <c r="A282" s="65">
        <f t="shared" si="28"/>
        <v>1944</v>
      </c>
      <c r="B282" s="84">
        <v>16071</v>
      </c>
      <c r="C282" s="77">
        <v>206.5</v>
      </c>
      <c r="D282" s="78">
        <f t="shared" si="29"/>
        <v>12.697190082644628</v>
      </c>
      <c r="F282" s="89"/>
      <c r="G282" s="90"/>
      <c r="H282" s="90"/>
      <c r="I282" s="90"/>
      <c r="J282" s="90"/>
      <c r="K282" s="90"/>
      <c r="L282" s="90"/>
      <c r="M282" s="90"/>
      <c r="N282" s="90"/>
      <c r="O282" s="90"/>
      <c r="P282" s="90"/>
      <c r="Q282" s="90"/>
      <c r="R282" s="90"/>
    </row>
    <row r="283" spans="1:18">
      <c r="A283" s="65">
        <f t="shared" si="28"/>
        <v>1944</v>
      </c>
      <c r="B283" s="84">
        <v>16102</v>
      </c>
      <c r="C283" s="77">
        <v>263.39999999999998</v>
      </c>
      <c r="D283" s="78">
        <f t="shared" si="29"/>
        <v>16.195834710743799</v>
      </c>
      <c r="F283" s="89"/>
      <c r="G283" s="90"/>
      <c r="H283" s="90"/>
      <c r="I283" s="90"/>
      <c r="J283" s="90"/>
      <c r="K283" s="90"/>
      <c r="L283" s="90"/>
      <c r="M283" s="90"/>
      <c r="N283" s="90"/>
      <c r="O283" s="90"/>
      <c r="P283" s="90"/>
      <c r="Q283" s="90"/>
      <c r="R283" s="90"/>
    </row>
    <row r="284" spans="1:18">
      <c r="A284" s="65">
        <f t="shared" si="28"/>
        <v>1944</v>
      </c>
      <c r="B284" s="84">
        <v>16131</v>
      </c>
      <c r="C284" s="77">
        <v>332</v>
      </c>
      <c r="D284" s="78">
        <f t="shared" si="29"/>
        <v>19.096859504132233</v>
      </c>
      <c r="F284" s="89"/>
      <c r="G284" s="90"/>
      <c r="H284" s="90"/>
      <c r="I284" s="90"/>
      <c r="J284" s="90"/>
      <c r="K284" s="90"/>
      <c r="L284" s="90"/>
      <c r="M284" s="90"/>
      <c r="N284" s="90"/>
      <c r="O284" s="90"/>
      <c r="P284" s="90"/>
      <c r="Q284" s="90"/>
      <c r="R284" s="90"/>
    </row>
    <row r="285" spans="1:18">
      <c r="A285" s="65">
        <f t="shared" si="28"/>
        <v>1944</v>
      </c>
      <c r="B285" s="84">
        <v>16162</v>
      </c>
      <c r="C285" s="77">
        <v>598.9</v>
      </c>
      <c r="D285" s="78">
        <f t="shared" si="29"/>
        <v>36.824925619834708</v>
      </c>
      <c r="F285" s="89"/>
      <c r="G285" s="90"/>
      <c r="H285" s="90"/>
      <c r="I285" s="90"/>
      <c r="J285" s="90"/>
      <c r="K285" s="90"/>
      <c r="L285" s="90"/>
      <c r="M285" s="90"/>
      <c r="N285" s="90"/>
      <c r="O285" s="90"/>
      <c r="P285" s="90"/>
      <c r="Q285" s="90"/>
      <c r="R285" s="90"/>
    </row>
    <row r="286" spans="1:18">
      <c r="A286" s="65">
        <f t="shared" si="28"/>
        <v>1944</v>
      </c>
      <c r="B286" s="84">
        <v>16192</v>
      </c>
      <c r="C286" s="77">
        <v>1012</v>
      </c>
      <c r="D286" s="78">
        <f t="shared" si="29"/>
        <v>60.218181818181819</v>
      </c>
      <c r="F286" s="89"/>
      <c r="G286" s="90"/>
      <c r="H286" s="90"/>
      <c r="I286" s="90"/>
      <c r="J286" s="90"/>
      <c r="K286" s="90"/>
      <c r="L286" s="90"/>
      <c r="M286" s="90"/>
      <c r="N286" s="90"/>
      <c r="O286" s="90"/>
      <c r="P286" s="90"/>
      <c r="Q286" s="90"/>
      <c r="R286" s="90"/>
    </row>
    <row r="287" spans="1:18">
      <c r="A287" s="65">
        <f t="shared" si="28"/>
        <v>1944</v>
      </c>
      <c r="B287" s="84">
        <v>16223</v>
      </c>
      <c r="C287" s="77">
        <v>2559</v>
      </c>
      <c r="D287" s="78">
        <f t="shared" si="29"/>
        <v>157.34677685950413</v>
      </c>
      <c r="F287" s="89"/>
      <c r="G287" s="90"/>
      <c r="H287" s="90"/>
      <c r="I287" s="90"/>
      <c r="J287" s="90"/>
      <c r="K287" s="90"/>
      <c r="L287" s="90"/>
      <c r="M287" s="90"/>
      <c r="N287" s="90"/>
      <c r="O287" s="90"/>
      <c r="P287" s="90"/>
      <c r="Q287" s="90"/>
      <c r="R287" s="90"/>
    </row>
    <row r="288" spans="1:18">
      <c r="A288" s="65">
        <f t="shared" si="28"/>
        <v>1944</v>
      </c>
      <c r="B288" s="84">
        <v>16253</v>
      </c>
      <c r="C288" s="77">
        <v>1192</v>
      </c>
      <c r="D288" s="78">
        <f t="shared" si="29"/>
        <v>70.928925619834715</v>
      </c>
      <c r="F288" s="89"/>
      <c r="G288" s="90"/>
      <c r="H288" s="90"/>
      <c r="I288" s="90"/>
      <c r="J288" s="90"/>
      <c r="K288" s="90"/>
      <c r="L288" s="90"/>
      <c r="M288" s="90"/>
      <c r="N288" s="90"/>
      <c r="O288" s="90"/>
      <c r="P288" s="90"/>
      <c r="Q288" s="90"/>
      <c r="R288" s="90"/>
    </row>
    <row r="289" spans="1:18">
      <c r="A289" s="65">
        <f t="shared" si="28"/>
        <v>1944</v>
      </c>
      <c r="B289" s="84">
        <v>16284</v>
      </c>
      <c r="C289" s="77">
        <v>307.7</v>
      </c>
      <c r="D289" s="78">
        <f t="shared" si="29"/>
        <v>18.919735537190082</v>
      </c>
      <c r="F289" s="89"/>
      <c r="G289" s="90"/>
      <c r="H289" s="90"/>
      <c r="I289" s="90"/>
      <c r="J289" s="90"/>
      <c r="K289" s="90"/>
      <c r="L289" s="90"/>
      <c r="M289" s="90"/>
      <c r="N289" s="90"/>
      <c r="O289" s="90"/>
      <c r="P289" s="90"/>
      <c r="Q289" s="90"/>
      <c r="R289" s="90"/>
    </row>
    <row r="290" spans="1:18">
      <c r="A290" s="65">
        <f t="shared" si="28"/>
        <v>1944</v>
      </c>
      <c r="B290" s="84">
        <v>16315</v>
      </c>
      <c r="C290" s="77">
        <v>137.4</v>
      </c>
      <c r="D290" s="78">
        <f t="shared" si="29"/>
        <v>8.4483966942148765</v>
      </c>
      <c r="F290" s="89"/>
      <c r="G290" s="90"/>
      <c r="H290" s="90"/>
      <c r="I290" s="90"/>
      <c r="J290" s="90"/>
      <c r="K290" s="90"/>
      <c r="L290" s="90"/>
      <c r="M290" s="90"/>
      <c r="N290" s="90"/>
      <c r="O290" s="90"/>
      <c r="P290" s="90"/>
      <c r="Q290" s="90"/>
      <c r="R290" s="90"/>
    </row>
    <row r="291" spans="1:18">
      <c r="A291" s="65">
        <f t="shared" si="28"/>
        <v>1944</v>
      </c>
      <c r="B291" s="84">
        <v>16345</v>
      </c>
      <c r="C291" s="77">
        <v>138.4</v>
      </c>
      <c r="D291" s="78">
        <f t="shared" si="29"/>
        <v>8.235371900826447</v>
      </c>
      <c r="F291" s="89"/>
      <c r="G291" s="90"/>
      <c r="H291" s="90"/>
      <c r="I291" s="90"/>
      <c r="J291" s="90"/>
      <c r="K291" s="90"/>
      <c r="L291" s="90"/>
      <c r="M291" s="90"/>
      <c r="N291" s="90"/>
      <c r="O291" s="90"/>
      <c r="P291" s="90"/>
      <c r="Q291" s="90"/>
      <c r="R291" s="90"/>
    </row>
    <row r="292" spans="1:18">
      <c r="A292" s="65">
        <f t="shared" si="28"/>
        <v>1945</v>
      </c>
      <c r="B292" s="84">
        <v>16376</v>
      </c>
      <c r="C292" s="77">
        <v>173.9</v>
      </c>
      <c r="D292" s="78">
        <f t="shared" si="29"/>
        <v>10.692694214876033</v>
      </c>
      <c r="F292" s="89"/>
      <c r="G292" s="90"/>
      <c r="H292" s="90"/>
      <c r="I292" s="90"/>
      <c r="J292" s="90"/>
      <c r="K292" s="90"/>
      <c r="L292" s="90"/>
      <c r="M292" s="90"/>
      <c r="N292" s="90"/>
      <c r="O292" s="90"/>
      <c r="P292" s="90"/>
      <c r="Q292" s="90"/>
      <c r="R292" s="90"/>
    </row>
    <row r="293" spans="1:18">
      <c r="A293" s="65">
        <f t="shared" si="28"/>
        <v>1945</v>
      </c>
      <c r="B293" s="84">
        <v>16406</v>
      </c>
      <c r="C293" s="77">
        <v>515.1</v>
      </c>
      <c r="D293" s="78">
        <f t="shared" si="29"/>
        <v>30.650578512396695</v>
      </c>
      <c r="F293" s="89"/>
      <c r="G293" s="90"/>
      <c r="H293" s="90"/>
      <c r="I293" s="90"/>
      <c r="J293" s="90"/>
      <c r="K293" s="90"/>
      <c r="L293" s="90"/>
      <c r="M293" s="90"/>
      <c r="N293" s="90"/>
      <c r="O293" s="90"/>
      <c r="P293" s="90"/>
      <c r="Q293" s="90"/>
      <c r="R293" s="90"/>
    </row>
    <row r="294" spans="1:18">
      <c r="A294" s="65">
        <f t="shared" si="28"/>
        <v>1945</v>
      </c>
      <c r="B294" s="84">
        <v>16437</v>
      </c>
      <c r="C294" s="77">
        <v>504.7</v>
      </c>
      <c r="D294" s="78">
        <f t="shared" si="29"/>
        <v>31.032793388429752</v>
      </c>
      <c r="F294" s="89"/>
      <c r="G294" s="90"/>
      <c r="H294" s="90"/>
      <c r="I294" s="90"/>
      <c r="J294" s="90"/>
      <c r="K294" s="90"/>
      <c r="L294" s="90"/>
      <c r="M294" s="90"/>
      <c r="N294" s="90"/>
      <c r="O294" s="90"/>
      <c r="P294" s="90"/>
      <c r="Q294" s="90"/>
      <c r="R294" s="90"/>
    </row>
    <row r="295" spans="1:18">
      <c r="A295" s="65">
        <f t="shared" si="28"/>
        <v>1945</v>
      </c>
      <c r="B295" s="84">
        <v>16468</v>
      </c>
      <c r="C295" s="77">
        <v>423.6</v>
      </c>
      <c r="D295" s="78">
        <f t="shared" si="29"/>
        <v>26.046148760330578</v>
      </c>
      <c r="F295" s="89"/>
      <c r="G295" s="90"/>
      <c r="H295" s="90"/>
      <c r="I295" s="90"/>
      <c r="J295" s="90"/>
      <c r="K295" s="90"/>
      <c r="L295" s="90"/>
      <c r="M295" s="90"/>
      <c r="N295" s="90"/>
      <c r="O295" s="90"/>
      <c r="P295" s="90"/>
      <c r="Q295" s="90"/>
      <c r="R295" s="90"/>
    </row>
    <row r="296" spans="1:18">
      <c r="A296" s="65">
        <f t="shared" si="28"/>
        <v>1945</v>
      </c>
      <c r="B296" s="84">
        <v>16496</v>
      </c>
      <c r="C296" s="77">
        <v>2140</v>
      </c>
      <c r="D296" s="78">
        <f t="shared" si="29"/>
        <v>118.84958677685951</v>
      </c>
      <c r="F296" s="89"/>
      <c r="G296" s="90"/>
      <c r="H296" s="90"/>
      <c r="I296" s="90"/>
      <c r="J296" s="90"/>
      <c r="K296" s="90"/>
      <c r="L296" s="90"/>
      <c r="M296" s="90"/>
      <c r="N296" s="90"/>
      <c r="O296" s="90"/>
      <c r="P296" s="90"/>
      <c r="Q296" s="90"/>
      <c r="R296" s="90"/>
    </row>
    <row r="297" spans="1:18">
      <c r="A297" s="65">
        <f t="shared" si="28"/>
        <v>1945</v>
      </c>
      <c r="B297" s="84">
        <v>16527</v>
      </c>
      <c r="C297" s="77">
        <v>930.1</v>
      </c>
      <c r="D297" s="78">
        <f t="shared" si="29"/>
        <v>57.189619834710747</v>
      </c>
      <c r="F297" s="89"/>
      <c r="G297" s="90"/>
      <c r="H297" s="90"/>
      <c r="I297" s="90"/>
      <c r="J297" s="90"/>
      <c r="K297" s="90"/>
      <c r="L297" s="90"/>
      <c r="M297" s="90"/>
      <c r="N297" s="90"/>
      <c r="O297" s="90"/>
      <c r="P297" s="90"/>
      <c r="Q297" s="90"/>
      <c r="R297" s="90"/>
    </row>
    <row r="298" spans="1:18">
      <c r="A298" s="65">
        <f t="shared" si="28"/>
        <v>1945</v>
      </c>
      <c r="B298" s="84">
        <v>16557</v>
      </c>
      <c r="C298" s="77">
        <v>2110</v>
      </c>
      <c r="D298" s="78">
        <f t="shared" si="29"/>
        <v>125.55371900826447</v>
      </c>
      <c r="F298" s="89"/>
      <c r="G298" s="90"/>
      <c r="H298" s="90"/>
      <c r="I298" s="90"/>
      <c r="J298" s="90"/>
      <c r="K298" s="90"/>
      <c r="L298" s="90"/>
      <c r="M298" s="90"/>
      <c r="N298" s="90"/>
      <c r="O298" s="90"/>
      <c r="P298" s="90"/>
      <c r="Q298" s="90"/>
      <c r="R298" s="90"/>
    </row>
    <row r="299" spans="1:18">
      <c r="A299" s="65">
        <f t="shared" si="28"/>
        <v>1945</v>
      </c>
      <c r="B299" s="84">
        <v>16588</v>
      </c>
      <c r="C299" s="77">
        <v>3217</v>
      </c>
      <c r="D299" s="78">
        <f t="shared" si="29"/>
        <v>197.80561983471074</v>
      </c>
      <c r="F299" s="89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</row>
    <row r="300" spans="1:18">
      <c r="A300" s="65">
        <f t="shared" si="28"/>
        <v>1945</v>
      </c>
      <c r="B300" s="84">
        <v>16618</v>
      </c>
      <c r="C300" s="77">
        <v>2082</v>
      </c>
      <c r="D300" s="78">
        <f t="shared" si="29"/>
        <v>123.88760330578512</v>
      </c>
      <c r="F300" s="89"/>
      <c r="G300" s="90"/>
      <c r="H300" s="90"/>
      <c r="I300" s="90"/>
      <c r="J300" s="90"/>
      <c r="K300" s="90"/>
      <c r="L300" s="90"/>
      <c r="M300" s="90"/>
      <c r="N300" s="90"/>
      <c r="O300" s="90"/>
      <c r="P300" s="90"/>
      <c r="Q300" s="90"/>
      <c r="R300" s="90"/>
    </row>
    <row r="301" spans="1:18">
      <c r="A301" s="65">
        <f t="shared" si="28"/>
        <v>1945</v>
      </c>
      <c r="B301" s="84">
        <v>16649</v>
      </c>
      <c r="C301" s="77">
        <v>467.9</v>
      </c>
      <c r="D301" s="78">
        <f t="shared" si="29"/>
        <v>28.77004958677686</v>
      </c>
      <c r="F301" s="89"/>
      <c r="G301" s="90"/>
      <c r="H301" s="90"/>
      <c r="I301" s="90"/>
      <c r="J301" s="90"/>
      <c r="K301" s="90"/>
      <c r="L301" s="90"/>
      <c r="M301" s="90"/>
      <c r="N301" s="90"/>
      <c r="O301" s="90"/>
      <c r="P301" s="90"/>
      <c r="Q301" s="90"/>
      <c r="R301" s="90"/>
    </row>
    <row r="302" spans="1:18">
      <c r="A302" s="65">
        <f t="shared" si="28"/>
        <v>1945</v>
      </c>
      <c r="B302" s="84">
        <v>16680</v>
      </c>
      <c r="C302" s="77">
        <v>156.9</v>
      </c>
      <c r="D302" s="78">
        <f t="shared" si="29"/>
        <v>9.6474049586776864</v>
      </c>
      <c r="F302" s="89"/>
      <c r="G302" s="90"/>
      <c r="H302" s="90"/>
      <c r="I302" s="90"/>
      <c r="J302" s="90"/>
      <c r="K302" s="90"/>
      <c r="L302" s="90"/>
      <c r="M302" s="90"/>
      <c r="N302" s="90"/>
      <c r="O302" s="90"/>
      <c r="P302" s="90"/>
      <c r="Q302" s="90"/>
      <c r="R302" s="90"/>
    </row>
    <row r="303" spans="1:18">
      <c r="A303" s="65">
        <f t="shared" si="28"/>
        <v>1945</v>
      </c>
      <c r="B303" s="84">
        <v>16710</v>
      </c>
      <c r="C303" s="77">
        <v>154</v>
      </c>
      <c r="D303" s="78">
        <f t="shared" si="29"/>
        <v>9.163636363636364</v>
      </c>
      <c r="F303" s="89"/>
      <c r="G303" s="90"/>
      <c r="H303" s="90"/>
      <c r="I303" s="90"/>
      <c r="J303" s="90"/>
      <c r="K303" s="90"/>
      <c r="L303" s="90"/>
      <c r="M303" s="90"/>
      <c r="N303" s="90"/>
      <c r="O303" s="90"/>
      <c r="P303" s="90"/>
      <c r="Q303" s="90"/>
      <c r="R303" s="90"/>
    </row>
    <row r="304" spans="1:18">
      <c r="A304" s="65">
        <f t="shared" si="28"/>
        <v>1946</v>
      </c>
      <c r="B304" s="84">
        <v>16741</v>
      </c>
      <c r="C304" s="77">
        <v>244.9</v>
      </c>
      <c r="D304" s="78">
        <f t="shared" si="29"/>
        <v>15.058314049586777</v>
      </c>
      <c r="F304" s="89"/>
      <c r="G304" s="90"/>
      <c r="H304" s="90"/>
      <c r="I304" s="90"/>
      <c r="J304" s="90"/>
      <c r="K304" s="90"/>
      <c r="L304" s="90"/>
      <c r="M304" s="90"/>
      <c r="N304" s="90"/>
      <c r="O304" s="90"/>
      <c r="P304" s="90"/>
      <c r="Q304" s="90"/>
      <c r="R304" s="90"/>
    </row>
    <row r="305" spans="1:18">
      <c r="A305" s="65">
        <f t="shared" si="28"/>
        <v>1946</v>
      </c>
      <c r="B305" s="84">
        <v>16771</v>
      </c>
      <c r="C305" s="77">
        <v>542.29999999999995</v>
      </c>
      <c r="D305" s="78">
        <f t="shared" si="29"/>
        <v>32.269090909090906</v>
      </c>
      <c r="F305" s="89"/>
      <c r="G305" s="90"/>
      <c r="H305" s="90"/>
      <c r="I305" s="90"/>
      <c r="J305" s="90"/>
      <c r="K305" s="90"/>
      <c r="L305" s="90"/>
      <c r="M305" s="90"/>
      <c r="N305" s="90"/>
      <c r="O305" s="90"/>
      <c r="P305" s="90"/>
      <c r="Q305" s="90"/>
      <c r="R305" s="90"/>
    </row>
    <row r="306" spans="1:18">
      <c r="A306" s="65">
        <f t="shared" si="28"/>
        <v>1946</v>
      </c>
      <c r="B306" s="84">
        <v>16802</v>
      </c>
      <c r="C306" s="77">
        <v>1693</v>
      </c>
      <c r="D306" s="78">
        <f t="shared" si="29"/>
        <v>104.09851239669422</v>
      </c>
      <c r="F306" s="89"/>
      <c r="G306" s="90"/>
      <c r="H306" s="90"/>
      <c r="I306" s="90"/>
      <c r="J306" s="90"/>
      <c r="K306" s="90"/>
      <c r="L306" s="90"/>
      <c r="M306" s="90"/>
      <c r="N306" s="90"/>
      <c r="O306" s="90"/>
      <c r="P306" s="90"/>
      <c r="Q306" s="90"/>
      <c r="R306" s="90"/>
    </row>
    <row r="307" spans="1:18">
      <c r="A307" s="65">
        <f t="shared" si="28"/>
        <v>1946</v>
      </c>
      <c r="B307" s="84">
        <v>16833</v>
      </c>
      <c r="C307" s="77">
        <v>1177</v>
      </c>
      <c r="D307" s="78">
        <f t="shared" si="29"/>
        <v>72.370909090909095</v>
      </c>
      <c r="F307" s="89"/>
      <c r="G307" s="90"/>
      <c r="H307" s="90"/>
      <c r="I307" s="90"/>
      <c r="J307" s="90"/>
      <c r="K307" s="90"/>
      <c r="L307" s="90"/>
      <c r="M307" s="90"/>
      <c r="N307" s="90"/>
      <c r="O307" s="90"/>
      <c r="P307" s="90"/>
      <c r="Q307" s="90"/>
      <c r="R307" s="90"/>
    </row>
    <row r="308" spans="1:18">
      <c r="A308" s="65">
        <f t="shared" si="28"/>
        <v>1946</v>
      </c>
      <c r="B308" s="84">
        <v>16861</v>
      </c>
      <c r="C308" s="77">
        <v>740.6</v>
      </c>
      <c r="D308" s="78">
        <f t="shared" si="29"/>
        <v>41.130842975206605</v>
      </c>
      <c r="F308" s="89"/>
      <c r="G308" s="90"/>
      <c r="H308" s="90"/>
      <c r="I308" s="90"/>
      <c r="J308" s="90"/>
      <c r="K308" s="90"/>
      <c r="L308" s="90"/>
      <c r="M308" s="90"/>
      <c r="N308" s="90"/>
      <c r="O308" s="90"/>
      <c r="P308" s="90"/>
      <c r="Q308" s="90"/>
      <c r="R308" s="90"/>
    </row>
    <row r="309" spans="1:18">
      <c r="A309" s="65">
        <f t="shared" si="28"/>
        <v>1946</v>
      </c>
      <c r="B309" s="84">
        <v>16892</v>
      </c>
      <c r="C309" s="77">
        <v>1451</v>
      </c>
      <c r="D309" s="78">
        <f t="shared" si="29"/>
        <v>89.218512396694209</v>
      </c>
      <c r="F309" s="89"/>
      <c r="G309" s="90"/>
      <c r="H309" s="90"/>
      <c r="I309" s="90"/>
      <c r="J309" s="90"/>
      <c r="K309" s="90"/>
      <c r="L309" s="90"/>
      <c r="M309" s="90"/>
      <c r="N309" s="90"/>
      <c r="O309" s="90"/>
      <c r="P309" s="90"/>
      <c r="Q309" s="90"/>
      <c r="R309" s="90"/>
    </row>
    <row r="310" spans="1:18">
      <c r="A310" s="65">
        <f t="shared" si="28"/>
        <v>1946</v>
      </c>
      <c r="B310" s="84">
        <v>16922</v>
      </c>
      <c r="C310" s="77">
        <v>2711</v>
      </c>
      <c r="D310" s="78">
        <f t="shared" si="29"/>
        <v>161.31570247933885</v>
      </c>
      <c r="F310" s="89"/>
      <c r="G310" s="90"/>
      <c r="H310" s="90"/>
      <c r="I310" s="90"/>
      <c r="J310" s="90"/>
      <c r="K310" s="90"/>
      <c r="L310" s="90"/>
      <c r="M310" s="90"/>
      <c r="N310" s="90"/>
      <c r="O310" s="90"/>
      <c r="P310" s="90"/>
      <c r="Q310" s="90"/>
      <c r="R310" s="90"/>
    </row>
    <row r="311" spans="1:18">
      <c r="A311" s="65">
        <f t="shared" si="28"/>
        <v>1946</v>
      </c>
      <c r="B311" s="84">
        <v>16953</v>
      </c>
      <c r="C311" s="77">
        <v>3349</v>
      </c>
      <c r="D311" s="78">
        <f t="shared" si="29"/>
        <v>205.92198347107438</v>
      </c>
      <c r="F311" s="89"/>
      <c r="G311" s="90"/>
      <c r="H311" s="90"/>
      <c r="I311" s="90"/>
      <c r="J311" s="90"/>
      <c r="K311" s="90"/>
      <c r="L311" s="90"/>
      <c r="M311" s="90"/>
      <c r="N311" s="90"/>
      <c r="O311" s="90"/>
      <c r="P311" s="90"/>
      <c r="Q311" s="90"/>
      <c r="R311" s="90"/>
    </row>
    <row r="312" spans="1:18">
      <c r="A312" s="65">
        <f t="shared" si="28"/>
        <v>1946</v>
      </c>
      <c r="B312" s="84">
        <v>16983</v>
      </c>
      <c r="C312" s="77">
        <v>1393</v>
      </c>
      <c r="D312" s="78">
        <f t="shared" si="29"/>
        <v>82.889256198347113</v>
      </c>
      <c r="F312" s="89"/>
      <c r="G312" s="90"/>
      <c r="H312" s="90"/>
      <c r="I312" s="90"/>
      <c r="J312" s="90"/>
      <c r="K312" s="90"/>
      <c r="L312" s="90"/>
      <c r="M312" s="90"/>
      <c r="N312" s="90"/>
      <c r="O312" s="90"/>
      <c r="P312" s="90"/>
      <c r="Q312" s="90"/>
      <c r="R312" s="90"/>
    </row>
    <row r="313" spans="1:18">
      <c r="A313" s="65">
        <f t="shared" si="28"/>
        <v>1946</v>
      </c>
      <c r="B313" s="84">
        <v>17014</v>
      </c>
      <c r="C313" s="77">
        <v>303.5</v>
      </c>
      <c r="D313" s="78">
        <f t="shared" si="29"/>
        <v>18.661487603305787</v>
      </c>
      <c r="F313" s="89"/>
      <c r="G313" s="90"/>
      <c r="H313" s="90"/>
      <c r="I313" s="90"/>
      <c r="J313" s="90"/>
      <c r="K313" s="90"/>
      <c r="L313" s="90"/>
      <c r="M313" s="90"/>
      <c r="N313" s="90"/>
      <c r="O313" s="90"/>
      <c r="P313" s="90"/>
      <c r="Q313" s="90"/>
      <c r="R313" s="90"/>
    </row>
    <row r="314" spans="1:18">
      <c r="A314" s="65">
        <f t="shared" si="28"/>
        <v>1946</v>
      </c>
      <c r="B314" s="84">
        <v>17045</v>
      </c>
      <c r="C314" s="77">
        <v>163.9</v>
      </c>
      <c r="D314" s="78">
        <f t="shared" si="29"/>
        <v>10.077818181818182</v>
      </c>
      <c r="F314" s="89"/>
      <c r="G314" s="90"/>
      <c r="H314" s="90"/>
      <c r="I314" s="90"/>
      <c r="J314" s="90"/>
      <c r="K314" s="90"/>
      <c r="L314" s="90"/>
      <c r="M314" s="90"/>
      <c r="N314" s="90"/>
      <c r="O314" s="90"/>
      <c r="P314" s="90"/>
      <c r="Q314" s="90"/>
      <c r="R314" s="90"/>
    </row>
    <row r="315" spans="1:18">
      <c r="A315" s="65">
        <f t="shared" si="28"/>
        <v>1946</v>
      </c>
      <c r="B315" s="84">
        <v>17075</v>
      </c>
      <c r="C315" s="77">
        <v>176.5</v>
      </c>
      <c r="D315" s="78">
        <f t="shared" si="29"/>
        <v>10.502479338842976</v>
      </c>
      <c r="F315" s="89"/>
      <c r="G315" s="90"/>
      <c r="H315" s="90"/>
      <c r="I315" s="90"/>
      <c r="J315" s="90"/>
      <c r="K315" s="90"/>
      <c r="L315" s="90"/>
      <c r="M315" s="90"/>
      <c r="N315" s="90"/>
      <c r="O315" s="90"/>
      <c r="P315" s="90"/>
      <c r="Q315" s="90"/>
      <c r="R315" s="90"/>
    </row>
    <row r="316" spans="1:18">
      <c r="A316" s="65">
        <f t="shared" si="28"/>
        <v>1947</v>
      </c>
      <c r="B316" s="84">
        <v>17106</v>
      </c>
      <c r="C316" s="77">
        <v>223.3</v>
      </c>
      <c r="D316" s="78">
        <f t="shared" si="29"/>
        <v>13.730181818181817</v>
      </c>
      <c r="F316" s="89"/>
      <c r="G316" s="90"/>
      <c r="H316" s="90"/>
      <c r="I316" s="90"/>
      <c r="J316" s="90"/>
      <c r="K316" s="90"/>
      <c r="L316" s="90"/>
      <c r="M316" s="90"/>
      <c r="N316" s="90"/>
      <c r="O316" s="90"/>
      <c r="P316" s="90"/>
      <c r="Q316" s="90"/>
      <c r="R316" s="90"/>
    </row>
    <row r="317" spans="1:18">
      <c r="A317" s="65">
        <f t="shared" si="28"/>
        <v>1947</v>
      </c>
      <c r="B317" s="84">
        <v>17136</v>
      </c>
      <c r="C317" s="77">
        <v>386.6</v>
      </c>
      <c r="D317" s="78">
        <f t="shared" si="29"/>
        <v>23.004297520661158</v>
      </c>
      <c r="F317" s="89"/>
      <c r="G317" s="90"/>
      <c r="H317" s="90"/>
      <c r="I317" s="90"/>
      <c r="J317" s="90"/>
      <c r="K317" s="90"/>
      <c r="L317" s="90"/>
      <c r="M317" s="90"/>
      <c r="N317" s="90"/>
      <c r="O317" s="90"/>
      <c r="P317" s="90"/>
      <c r="Q317" s="90"/>
      <c r="R317" s="90"/>
    </row>
    <row r="318" spans="1:18">
      <c r="A318" s="65">
        <f t="shared" si="28"/>
        <v>1947</v>
      </c>
      <c r="B318" s="84">
        <v>17167</v>
      </c>
      <c r="C318" s="77">
        <v>394.8</v>
      </c>
      <c r="D318" s="78">
        <f t="shared" si="29"/>
        <v>24.275305785123965</v>
      </c>
      <c r="F318" s="89"/>
      <c r="G318" s="90"/>
      <c r="H318" s="90"/>
      <c r="I318" s="90"/>
      <c r="J318" s="90"/>
      <c r="K318" s="90"/>
      <c r="L318" s="90"/>
      <c r="M318" s="90"/>
      <c r="N318" s="90"/>
      <c r="O318" s="90"/>
      <c r="P318" s="90"/>
      <c r="Q318" s="90"/>
      <c r="R318" s="90"/>
    </row>
    <row r="319" spans="1:18">
      <c r="A319" s="65">
        <f t="shared" si="28"/>
        <v>1947</v>
      </c>
      <c r="B319" s="84">
        <v>17198</v>
      </c>
      <c r="C319" s="77">
        <v>271.7</v>
      </c>
      <c r="D319" s="78">
        <f t="shared" si="29"/>
        <v>16.706181818181818</v>
      </c>
      <c r="F319" s="89"/>
      <c r="G319" s="90"/>
      <c r="H319" s="90"/>
      <c r="I319" s="90"/>
      <c r="J319" s="90"/>
      <c r="K319" s="90"/>
      <c r="L319" s="90"/>
      <c r="M319" s="90"/>
      <c r="N319" s="90"/>
      <c r="O319" s="90"/>
      <c r="P319" s="90"/>
      <c r="Q319" s="90"/>
      <c r="R319" s="90"/>
    </row>
    <row r="320" spans="1:18">
      <c r="A320" s="65">
        <f t="shared" si="28"/>
        <v>1947</v>
      </c>
      <c r="B320" s="84">
        <v>17226</v>
      </c>
      <c r="C320" s="77">
        <v>643.70000000000005</v>
      </c>
      <c r="D320" s="78">
        <f t="shared" si="29"/>
        <v>35.749289256198345</v>
      </c>
      <c r="F320" s="89"/>
      <c r="G320" s="90"/>
      <c r="H320" s="90"/>
      <c r="I320" s="90"/>
      <c r="J320" s="90"/>
      <c r="K320" s="90"/>
      <c r="L320" s="90"/>
      <c r="M320" s="90"/>
      <c r="N320" s="90"/>
      <c r="O320" s="90"/>
      <c r="P320" s="90"/>
      <c r="Q320" s="90"/>
      <c r="R320" s="90"/>
    </row>
    <row r="321" spans="1:18">
      <c r="A321" s="65">
        <f t="shared" si="28"/>
        <v>1947</v>
      </c>
      <c r="B321" s="84">
        <v>17257</v>
      </c>
      <c r="C321" s="77">
        <v>1132</v>
      </c>
      <c r="D321" s="78">
        <f t="shared" si="29"/>
        <v>69.603966942148759</v>
      </c>
      <c r="F321" s="89"/>
      <c r="G321" s="90"/>
      <c r="H321" s="90"/>
      <c r="I321" s="90"/>
      <c r="J321" s="90"/>
      <c r="K321" s="90"/>
      <c r="L321" s="90"/>
      <c r="M321" s="90"/>
      <c r="N321" s="90"/>
      <c r="O321" s="90"/>
      <c r="P321" s="90"/>
      <c r="Q321" s="90"/>
      <c r="R321" s="90"/>
    </row>
    <row r="322" spans="1:18">
      <c r="A322" s="65">
        <f t="shared" si="28"/>
        <v>1947</v>
      </c>
      <c r="B322" s="84">
        <v>17287</v>
      </c>
      <c r="C322" s="77">
        <v>1444</v>
      </c>
      <c r="D322" s="78">
        <f t="shared" si="29"/>
        <v>85.923966942148766</v>
      </c>
      <c r="F322" s="89"/>
      <c r="G322" s="90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</row>
    <row r="323" spans="1:18">
      <c r="A323" s="65">
        <f t="shared" si="28"/>
        <v>1947</v>
      </c>
      <c r="B323" s="84">
        <v>17318</v>
      </c>
      <c r="C323" s="77">
        <v>1627</v>
      </c>
      <c r="D323" s="78">
        <f t="shared" si="29"/>
        <v>100.0403305785124</v>
      </c>
      <c r="F323" s="89"/>
      <c r="G323" s="90"/>
      <c r="H323" s="90"/>
      <c r="I323" s="90"/>
      <c r="J323" s="90"/>
      <c r="K323" s="90"/>
      <c r="L323" s="90"/>
      <c r="M323" s="90"/>
      <c r="N323" s="90"/>
      <c r="O323" s="90"/>
      <c r="P323" s="90"/>
      <c r="Q323" s="90"/>
      <c r="R323" s="90"/>
    </row>
    <row r="324" spans="1:18">
      <c r="A324" s="65">
        <f t="shared" si="28"/>
        <v>1947</v>
      </c>
      <c r="B324" s="84">
        <v>17348</v>
      </c>
      <c r="C324" s="77">
        <v>532.4</v>
      </c>
      <c r="D324" s="78">
        <f t="shared" si="29"/>
        <v>31.68</v>
      </c>
      <c r="F324" s="89"/>
      <c r="G324" s="90"/>
      <c r="H324" s="90"/>
      <c r="I324" s="90"/>
      <c r="J324" s="90"/>
      <c r="K324" s="90"/>
      <c r="L324" s="90"/>
      <c r="M324" s="90"/>
      <c r="N324" s="90"/>
      <c r="O324" s="90"/>
      <c r="P324" s="90"/>
      <c r="Q324" s="90"/>
      <c r="R324" s="90"/>
    </row>
    <row r="325" spans="1:18">
      <c r="A325" s="65">
        <f t="shared" si="28"/>
        <v>1947</v>
      </c>
      <c r="B325" s="84">
        <v>17379</v>
      </c>
      <c r="C325" s="77">
        <v>154.5</v>
      </c>
      <c r="D325" s="78">
        <f t="shared" si="29"/>
        <v>9.4998347107438015</v>
      </c>
      <c r="F325" s="89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</row>
    <row r="326" spans="1:18">
      <c r="A326" s="65">
        <f t="shared" si="28"/>
        <v>1947</v>
      </c>
      <c r="B326" s="84">
        <v>17410</v>
      </c>
      <c r="C326" s="77">
        <v>128.30000000000001</v>
      </c>
      <c r="D326" s="78">
        <f t="shared" si="29"/>
        <v>7.8888595041322329</v>
      </c>
      <c r="F326" s="89"/>
      <c r="G326" s="90"/>
      <c r="H326" s="90"/>
      <c r="I326" s="90"/>
      <c r="J326" s="90"/>
      <c r="K326" s="90"/>
      <c r="L326" s="90"/>
      <c r="M326" s="90"/>
      <c r="N326" s="90"/>
      <c r="O326" s="90"/>
      <c r="P326" s="90"/>
      <c r="Q326" s="90"/>
      <c r="R326" s="90"/>
    </row>
    <row r="327" spans="1:18">
      <c r="A327" s="65">
        <f t="shared" si="28"/>
        <v>1947</v>
      </c>
      <c r="B327" s="84">
        <v>17440</v>
      </c>
      <c r="C327" s="77">
        <v>126.7</v>
      </c>
      <c r="D327" s="78">
        <f t="shared" si="29"/>
        <v>7.5391735537190083</v>
      </c>
      <c r="F327" s="89"/>
      <c r="G327" s="90"/>
      <c r="H327" s="90"/>
      <c r="I327" s="90"/>
      <c r="J327" s="90"/>
      <c r="K327" s="90"/>
      <c r="L327" s="90"/>
      <c r="M327" s="90"/>
      <c r="N327" s="90"/>
      <c r="O327" s="90"/>
      <c r="P327" s="90"/>
      <c r="Q327" s="90"/>
      <c r="R327" s="90"/>
    </row>
    <row r="328" spans="1:18">
      <c r="A328" s="65">
        <f t="shared" si="28"/>
        <v>1948</v>
      </c>
      <c r="B328" s="84">
        <v>17471</v>
      </c>
      <c r="C328" s="77">
        <v>288.10000000000002</v>
      </c>
      <c r="D328" s="78">
        <f t="shared" si="29"/>
        <v>17.714578512396695</v>
      </c>
      <c r="F328" s="89"/>
      <c r="G328" s="90"/>
      <c r="H328" s="90"/>
      <c r="I328" s="90"/>
      <c r="J328" s="90"/>
      <c r="K328" s="90"/>
      <c r="L328" s="90"/>
      <c r="M328" s="90"/>
      <c r="N328" s="90"/>
      <c r="O328" s="90"/>
      <c r="P328" s="90"/>
      <c r="Q328" s="90"/>
      <c r="R328" s="90"/>
    </row>
    <row r="329" spans="1:18">
      <c r="A329" s="65">
        <f t="shared" si="28"/>
        <v>1948</v>
      </c>
      <c r="B329" s="84">
        <v>17501</v>
      </c>
      <c r="C329" s="77">
        <v>232.5</v>
      </c>
      <c r="D329" s="78">
        <f t="shared" si="29"/>
        <v>13.834710743801653</v>
      </c>
      <c r="F329" s="89"/>
      <c r="G329" s="90"/>
      <c r="H329" s="90"/>
      <c r="I329" s="90"/>
      <c r="J329" s="90"/>
      <c r="K329" s="90"/>
      <c r="L329" s="90"/>
      <c r="M329" s="90"/>
      <c r="N329" s="90"/>
      <c r="O329" s="90"/>
      <c r="P329" s="90"/>
      <c r="Q329" s="90"/>
      <c r="R329" s="90"/>
    </row>
    <row r="330" spans="1:18">
      <c r="A330" s="65">
        <f t="shared" si="28"/>
        <v>1948</v>
      </c>
      <c r="B330" s="84">
        <v>17532</v>
      </c>
      <c r="C330" s="77">
        <v>169.1</v>
      </c>
      <c r="D330" s="78">
        <f t="shared" si="29"/>
        <v>10.397553719008265</v>
      </c>
      <c r="F330" s="89"/>
      <c r="G330" s="90"/>
      <c r="H330" s="90"/>
      <c r="I330" s="90"/>
      <c r="J330" s="90"/>
      <c r="K330" s="90"/>
      <c r="L330" s="90"/>
      <c r="M330" s="90"/>
      <c r="N330" s="90"/>
      <c r="O330" s="90"/>
      <c r="P330" s="90"/>
      <c r="Q330" s="90"/>
      <c r="R330" s="90"/>
    </row>
    <row r="331" spans="1:18">
      <c r="A331" s="65">
        <f t="shared" si="28"/>
        <v>1948</v>
      </c>
      <c r="B331" s="84">
        <v>17563</v>
      </c>
      <c r="C331" s="77">
        <v>537.6</v>
      </c>
      <c r="D331" s="78">
        <f t="shared" si="29"/>
        <v>33.055735537190081</v>
      </c>
      <c r="F331" s="89"/>
      <c r="G331" s="90"/>
      <c r="H331" s="90"/>
      <c r="I331" s="90"/>
      <c r="J331" s="90"/>
      <c r="K331" s="90"/>
      <c r="L331" s="90"/>
      <c r="M331" s="90"/>
      <c r="N331" s="90"/>
      <c r="O331" s="90"/>
      <c r="P331" s="90"/>
      <c r="Q331" s="90"/>
      <c r="R331" s="90"/>
    </row>
    <row r="332" spans="1:18">
      <c r="A332" s="65">
        <f t="shared" si="28"/>
        <v>1948</v>
      </c>
      <c r="B332" s="84">
        <v>17592</v>
      </c>
      <c r="C332" s="77">
        <v>306.3</v>
      </c>
      <c r="D332" s="78">
        <f t="shared" si="29"/>
        <v>17.618578512396699</v>
      </c>
      <c r="F332" s="89"/>
      <c r="G332" s="90"/>
      <c r="H332" s="90"/>
      <c r="I332" s="90"/>
      <c r="J332" s="90"/>
      <c r="K332" s="90"/>
      <c r="L332" s="90"/>
      <c r="M332" s="90"/>
      <c r="N332" s="90"/>
      <c r="O332" s="90"/>
      <c r="P332" s="90"/>
      <c r="Q332" s="90"/>
      <c r="R332" s="90"/>
    </row>
    <row r="333" spans="1:18">
      <c r="A333" s="65">
        <f t="shared" si="28"/>
        <v>1948</v>
      </c>
      <c r="B333" s="84">
        <v>17623</v>
      </c>
      <c r="C333" s="77">
        <v>436.9</v>
      </c>
      <c r="D333" s="78">
        <f t="shared" si="29"/>
        <v>26.86393388429752</v>
      </c>
      <c r="F333" s="89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90"/>
    </row>
    <row r="334" spans="1:18">
      <c r="A334" s="65">
        <f t="shared" si="28"/>
        <v>1948</v>
      </c>
      <c r="B334" s="84">
        <v>17653</v>
      </c>
      <c r="C334" s="77">
        <v>2064</v>
      </c>
      <c r="D334" s="78">
        <f t="shared" si="29"/>
        <v>122.81652892561983</v>
      </c>
      <c r="F334" s="89"/>
      <c r="G334" s="90"/>
      <c r="H334" s="90"/>
      <c r="I334" s="90"/>
      <c r="J334" s="90"/>
      <c r="K334" s="90"/>
      <c r="L334" s="90"/>
      <c r="M334" s="90"/>
      <c r="N334" s="90"/>
      <c r="O334" s="90"/>
      <c r="P334" s="90"/>
      <c r="Q334" s="90"/>
      <c r="R334" s="90"/>
    </row>
    <row r="335" spans="1:18">
      <c r="A335" s="65">
        <f t="shared" si="28"/>
        <v>1948</v>
      </c>
      <c r="B335" s="84">
        <v>17684</v>
      </c>
      <c r="C335" s="77">
        <v>3289</v>
      </c>
      <c r="D335" s="78">
        <f t="shared" si="29"/>
        <v>202.23272727272726</v>
      </c>
      <c r="F335" s="89"/>
      <c r="G335" s="90"/>
      <c r="H335" s="90"/>
      <c r="I335" s="90"/>
      <c r="J335" s="90"/>
      <c r="K335" s="90"/>
      <c r="L335" s="90"/>
      <c r="M335" s="90"/>
      <c r="N335" s="90"/>
      <c r="O335" s="90"/>
      <c r="P335" s="90"/>
      <c r="Q335" s="90"/>
      <c r="R335" s="90"/>
    </row>
    <row r="336" spans="1:18">
      <c r="A336" s="65">
        <f t="shared" si="28"/>
        <v>1948</v>
      </c>
      <c r="B336" s="84">
        <v>17714</v>
      </c>
      <c r="C336" s="77">
        <v>2942</v>
      </c>
      <c r="D336" s="78">
        <f t="shared" si="29"/>
        <v>175.0611570247934</v>
      </c>
      <c r="F336" s="89"/>
      <c r="G336" s="90"/>
      <c r="H336" s="90"/>
      <c r="I336" s="90"/>
      <c r="J336" s="90"/>
      <c r="K336" s="90"/>
      <c r="L336" s="90"/>
      <c r="M336" s="90"/>
      <c r="N336" s="90"/>
      <c r="O336" s="90"/>
      <c r="P336" s="90"/>
      <c r="Q336" s="90"/>
      <c r="R336" s="90"/>
    </row>
    <row r="337" spans="1:18">
      <c r="A337" s="65">
        <f t="shared" ref="A337:A400" si="30">IF(MONTH(B337)&gt;9,YEAR(B337)+1,YEAR(B337))</f>
        <v>1948</v>
      </c>
      <c r="B337" s="84">
        <v>17745</v>
      </c>
      <c r="C337" s="77">
        <v>548.4</v>
      </c>
      <c r="D337" s="78">
        <f t="shared" ref="D337:D400" si="31">IF(C337&lt;&gt;-901,C337*DAY(B337)*24*60*60/(220*22*9*1000),-901)</f>
        <v>33.719801652892563</v>
      </c>
      <c r="F337" s="89"/>
      <c r="G337" s="90"/>
      <c r="H337" s="90"/>
      <c r="I337" s="90"/>
      <c r="J337" s="90"/>
      <c r="K337" s="90"/>
      <c r="L337" s="90"/>
      <c r="M337" s="90"/>
      <c r="N337" s="90"/>
      <c r="O337" s="90"/>
      <c r="P337" s="90"/>
      <c r="Q337" s="90"/>
      <c r="R337" s="90"/>
    </row>
    <row r="338" spans="1:18">
      <c r="A338" s="65">
        <f t="shared" si="30"/>
        <v>1948</v>
      </c>
      <c r="B338" s="84">
        <v>17776</v>
      </c>
      <c r="C338" s="77">
        <v>180.8</v>
      </c>
      <c r="D338" s="78">
        <f t="shared" si="31"/>
        <v>11.116958677685952</v>
      </c>
      <c r="F338" s="89"/>
      <c r="G338" s="90"/>
      <c r="H338" s="90"/>
      <c r="I338" s="90"/>
      <c r="J338" s="90"/>
      <c r="K338" s="90"/>
      <c r="L338" s="90"/>
      <c r="M338" s="90"/>
      <c r="N338" s="90"/>
      <c r="O338" s="90"/>
      <c r="P338" s="90"/>
      <c r="Q338" s="90"/>
      <c r="R338" s="90"/>
    </row>
    <row r="339" spans="1:18">
      <c r="A339" s="65">
        <f t="shared" si="30"/>
        <v>1948</v>
      </c>
      <c r="B339" s="84">
        <v>17806</v>
      </c>
      <c r="C339" s="77">
        <v>155</v>
      </c>
      <c r="D339" s="78">
        <f t="shared" si="31"/>
        <v>9.223140495867769</v>
      </c>
      <c r="F339" s="89"/>
      <c r="G339" s="90"/>
      <c r="H339" s="90"/>
      <c r="I339" s="90"/>
      <c r="J339" s="90"/>
      <c r="K339" s="90"/>
      <c r="L339" s="90"/>
      <c r="M339" s="90"/>
      <c r="N339" s="90"/>
      <c r="O339" s="90"/>
      <c r="P339" s="90"/>
      <c r="Q339" s="90"/>
      <c r="R339" s="90"/>
    </row>
    <row r="340" spans="1:18">
      <c r="A340" s="65">
        <f t="shared" si="30"/>
        <v>1949</v>
      </c>
      <c r="B340" s="84">
        <v>17837</v>
      </c>
      <c r="C340" s="77">
        <v>124.3</v>
      </c>
      <c r="D340" s="78">
        <f t="shared" si="31"/>
        <v>7.6429090909090913</v>
      </c>
      <c r="F340" s="89"/>
      <c r="G340" s="90"/>
      <c r="H340" s="90"/>
      <c r="I340" s="90"/>
      <c r="J340" s="90"/>
      <c r="K340" s="90"/>
      <c r="L340" s="90"/>
      <c r="M340" s="90"/>
      <c r="N340" s="90"/>
      <c r="O340" s="90"/>
      <c r="P340" s="90"/>
      <c r="Q340" s="90"/>
      <c r="R340" s="90"/>
    </row>
    <row r="341" spans="1:18">
      <c r="A341" s="65">
        <f t="shared" si="30"/>
        <v>1949</v>
      </c>
      <c r="B341" s="84">
        <v>17867</v>
      </c>
      <c r="C341" s="77">
        <v>176.6</v>
      </c>
      <c r="D341" s="78">
        <f t="shared" si="31"/>
        <v>10.508429752066116</v>
      </c>
      <c r="F341" s="89"/>
      <c r="G341" s="90"/>
      <c r="H341" s="90"/>
      <c r="I341" s="90"/>
      <c r="J341" s="90"/>
      <c r="K341" s="90"/>
      <c r="L341" s="90"/>
      <c r="M341" s="90"/>
      <c r="N341" s="90"/>
      <c r="O341" s="90"/>
      <c r="P341" s="90"/>
      <c r="Q341" s="90"/>
      <c r="R341" s="90"/>
    </row>
    <row r="342" spans="1:18">
      <c r="A342" s="65">
        <f t="shared" si="30"/>
        <v>1949</v>
      </c>
      <c r="B342" s="84">
        <v>17898</v>
      </c>
      <c r="C342" s="77">
        <v>207.3</v>
      </c>
      <c r="D342" s="78">
        <f t="shared" si="31"/>
        <v>12.746380165289256</v>
      </c>
      <c r="F342" s="89"/>
      <c r="G342" s="90"/>
      <c r="H342" s="90"/>
      <c r="I342" s="90"/>
      <c r="J342" s="90"/>
      <c r="K342" s="90"/>
      <c r="L342" s="90"/>
      <c r="M342" s="90"/>
      <c r="N342" s="90"/>
      <c r="O342" s="90"/>
      <c r="P342" s="90"/>
      <c r="Q342" s="90"/>
      <c r="R342" s="90"/>
    </row>
    <row r="343" spans="1:18">
      <c r="A343" s="65">
        <f t="shared" si="30"/>
        <v>1949</v>
      </c>
      <c r="B343" s="84">
        <v>17929</v>
      </c>
      <c r="C343" s="77">
        <v>205.9</v>
      </c>
      <c r="D343" s="78">
        <f t="shared" si="31"/>
        <v>12.660297520661157</v>
      </c>
      <c r="F343" s="89"/>
      <c r="G343" s="90"/>
      <c r="H343" s="90"/>
      <c r="I343" s="90"/>
      <c r="J343" s="90"/>
      <c r="K343" s="90"/>
      <c r="L343" s="90"/>
      <c r="M343" s="90"/>
      <c r="N343" s="90"/>
      <c r="O343" s="90"/>
      <c r="P343" s="90"/>
      <c r="Q343" s="90"/>
      <c r="R343" s="90"/>
    </row>
    <row r="344" spans="1:18">
      <c r="A344" s="65">
        <f t="shared" si="30"/>
        <v>1949</v>
      </c>
      <c r="B344" s="84">
        <v>17957</v>
      </c>
      <c r="C344" s="77">
        <v>252.9</v>
      </c>
      <c r="D344" s="78">
        <f t="shared" si="31"/>
        <v>14.045355371900827</v>
      </c>
      <c r="F344" s="89"/>
      <c r="G344" s="90"/>
      <c r="H344" s="90"/>
      <c r="I344" s="90"/>
      <c r="J344" s="90"/>
      <c r="K344" s="90"/>
      <c r="L344" s="90"/>
      <c r="M344" s="90"/>
      <c r="N344" s="90"/>
      <c r="O344" s="90"/>
      <c r="P344" s="90"/>
      <c r="Q344" s="90"/>
      <c r="R344" s="90"/>
    </row>
    <row r="345" spans="1:18">
      <c r="A345" s="65">
        <f t="shared" si="30"/>
        <v>1949</v>
      </c>
      <c r="B345" s="84">
        <v>17988</v>
      </c>
      <c r="C345" s="77">
        <v>599.79999999999995</v>
      </c>
      <c r="D345" s="78">
        <f t="shared" si="31"/>
        <v>36.880264462809912</v>
      </c>
      <c r="F345" s="89"/>
      <c r="G345" s="90"/>
      <c r="H345" s="90"/>
      <c r="I345" s="90"/>
      <c r="J345" s="90"/>
      <c r="K345" s="90"/>
      <c r="L345" s="90"/>
      <c r="M345" s="90"/>
      <c r="N345" s="90"/>
      <c r="O345" s="90"/>
      <c r="P345" s="90"/>
      <c r="Q345" s="90"/>
      <c r="R345" s="90"/>
    </row>
    <row r="346" spans="1:18">
      <c r="A346" s="65">
        <f t="shared" si="30"/>
        <v>1949</v>
      </c>
      <c r="B346" s="84">
        <v>18018</v>
      </c>
      <c r="C346" s="77">
        <v>2559</v>
      </c>
      <c r="D346" s="78">
        <f t="shared" si="31"/>
        <v>152.27107438016529</v>
      </c>
      <c r="F346" s="89"/>
      <c r="G346" s="90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</row>
    <row r="347" spans="1:18">
      <c r="A347" s="65">
        <f t="shared" si="30"/>
        <v>1949</v>
      </c>
      <c r="B347" s="84">
        <v>18049</v>
      </c>
      <c r="C347" s="77">
        <v>2963</v>
      </c>
      <c r="D347" s="78">
        <f t="shared" si="31"/>
        <v>182.18776859504132</v>
      </c>
      <c r="F347" s="89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</row>
    <row r="348" spans="1:18">
      <c r="A348" s="65">
        <f t="shared" si="30"/>
        <v>1949</v>
      </c>
      <c r="B348" s="84">
        <v>18079</v>
      </c>
      <c r="C348" s="77">
        <v>1014</v>
      </c>
      <c r="D348" s="78">
        <f t="shared" si="31"/>
        <v>60.337190082644625</v>
      </c>
      <c r="F348" s="89"/>
      <c r="G348" s="90"/>
      <c r="H348" s="90"/>
      <c r="I348" s="90"/>
      <c r="J348" s="90"/>
      <c r="K348" s="90"/>
      <c r="L348" s="90"/>
      <c r="M348" s="90"/>
      <c r="N348" s="90"/>
      <c r="O348" s="90"/>
      <c r="P348" s="90"/>
      <c r="Q348" s="90"/>
      <c r="R348" s="90"/>
    </row>
    <row r="349" spans="1:18">
      <c r="A349" s="65">
        <f t="shared" si="30"/>
        <v>1949</v>
      </c>
      <c r="B349" s="84">
        <v>18110</v>
      </c>
      <c r="C349" s="77">
        <v>185.8</v>
      </c>
      <c r="D349" s="78">
        <f t="shared" si="31"/>
        <v>11.424396694214877</v>
      </c>
      <c r="F349" s="89"/>
      <c r="G349" s="90"/>
      <c r="H349" s="90"/>
      <c r="I349" s="90"/>
      <c r="J349" s="90"/>
      <c r="K349" s="90"/>
      <c r="L349" s="90"/>
      <c r="M349" s="90"/>
      <c r="N349" s="90"/>
      <c r="O349" s="90"/>
      <c r="P349" s="90"/>
      <c r="Q349" s="90"/>
      <c r="R349" s="90"/>
    </row>
    <row r="350" spans="1:18">
      <c r="A350" s="65">
        <f t="shared" si="30"/>
        <v>1949</v>
      </c>
      <c r="B350" s="84">
        <v>18141</v>
      </c>
      <c r="C350" s="77">
        <v>129</v>
      </c>
      <c r="D350" s="78">
        <f t="shared" si="31"/>
        <v>7.9319008264462809</v>
      </c>
      <c r="F350" s="89"/>
      <c r="G350" s="90"/>
      <c r="H350" s="90"/>
      <c r="I350" s="90"/>
      <c r="J350" s="90"/>
      <c r="K350" s="90"/>
      <c r="L350" s="90"/>
      <c r="M350" s="90"/>
      <c r="N350" s="90"/>
      <c r="O350" s="90"/>
      <c r="P350" s="90"/>
      <c r="Q350" s="90"/>
      <c r="R350" s="90"/>
    </row>
    <row r="351" spans="1:18">
      <c r="A351" s="65">
        <f t="shared" si="30"/>
        <v>1949</v>
      </c>
      <c r="B351" s="84">
        <v>18171</v>
      </c>
      <c r="C351" s="77">
        <v>131.80000000000001</v>
      </c>
      <c r="D351" s="78">
        <f t="shared" si="31"/>
        <v>7.8426446280991753</v>
      </c>
      <c r="F351" s="89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</row>
    <row r="352" spans="1:18">
      <c r="A352" s="65">
        <f t="shared" si="30"/>
        <v>1950</v>
      </c>
      <c r="B352" s="84">
        <v>18202</v>
      </c>
      <c r="C352" s="77">
        <v>157.30000000000001</v>
      </c>
      <c r="D352" s="78">
        <f t="shared" si="31"/>
        <v>9.6720000000000006</v>
      </c>
      <c r="F352" s="89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</row>
    <row r="353" spans="1:18">
      <c r="A353" s="65">
        <f t="shared" si="30"/>
        <v>1950</v>
      </c>
      <c r="B353" s="84">
        <v>18232</v>
      </c>
      <c r="C353" s="77">
        <v>177.7</v>
      </c>
      <c r="D353" s="78">
        <f t="shared" si="31"/>
        <v>10.573884297520662</v>
      </c>
      <c r="F353" s="89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</row>
    <row r="354" spans="1:18">
      <c r="A354" s="65">
        <f t="shared" si="30"/>
        <v>1950</v>
      </c>
      <c r="B354" s="84">
        <v>18263</v>
      </c>
      <c r="C354" s="77">
        <v>133.80000000000001</v>
      </c>
      <c r="D354" s="78">
        <f t="shared" si="31"/>
        <v>8.2270413223140508</v>
      </c>
      <c r="F354" s="89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</row>
    <row r="355" spans="1:18">
      <c r="A355" s="65">
        <f t="shared" si="30"/>
        <v>1950</v>
      </c>
      <c r="B355" s="84">
        <v>18294</v>
      </c>
      <c r="C355" s="77">
        <v>838.1</v>
      </c>
      <c r="D355" s="78">
        <f t="shared" si="31"/>
        <v>51.532760330578512</v>
      </c>
      <c r="F355" s="89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</row>
    <row r="356" spans="1:18">
      <c r="A356" s="65">
        <f t="shared" si="30"/>
        <v>1950</v>
      </c>
      <c r="B356" s="84">
        <v>18322</v>
      </c>
      <c r="C356" s="77">
        <v>1189</v>
      </c>
      <c r="D356" s="78">
        <f t="shared" si="31"/>
        <v>66.03371900826447</v>
      </c>
      <c r="F356" s="89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</row>
    <row r="357" spans="1:18">
      <c r="A357" s="65">
        <f t="shared" si="30"/>
        <v>1950</v>
      </c>
      <c r="B357" s="84">
        <v>18353</v>
      </c>
      <c r="C357" s="77">
        <v>1405</v>
      </c>
      <c r="D357" s="78">
        <f t="shared" si="31"/>
        <v>86.390082644628094</v>
      </c>
      <c r="F357" s="89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</row>
    <row r="358" spans="1:18">
      <c r="A358" s="65">
        <f t="shared" si="30"/>
        <v>1950</v>
      </c>
      <c r="B358" s="84">
        <v>18383</v>
      </c>
      <c r="C358" s="77">
        <v>3168</v>
      </c>
      <c r="D358" s="78">
        <f t="shared" si="31"/>
        <v>188.5090909090909</v>
      </c>
      <c r="F358" s="89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</row>
    <row r="359" spans="1:18">
      <c r="A359" s="65">
        <f t="shared" si="30"/>
        <v>1950</v>
      </c>
      <c r="B359" s="84">
        <v>18414</v>
      </c>
      <c r="C359" s="77">
        <v>3711</v>
      </c>
      <c r="D359" s="78">
        <f t="shared" si="31"/>
        <v>228.1804958677686</v>
      </c>
      <c r="F359" s="89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</row>
    <row r="360" spans="1:18">
      <c r="A360" s="65">
        <f t="shared" si="30"/>
        <v>1950</v>
      </c>
      <c r="B360" s="84">
        <v>18444</v>
      </c>
      <c r="C360" s="77">
        <v>2357</v>
      </c>
      <c r="D360" s="78">
        <f t="shared" si="31"/>
        <v>140.25123966942149</v>
      </c>
      <c r="F360" s="89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</row>
    <row r="361" spans="1:18">
      <c r="A361" s="65">
        <f t="shared" si="30"/>
        <v>1950</v>
      </c>
      <c r="B361" s="84">
        <v>18475</v>
      </c>
      <c r="C361" s="77">
        <v>511.5</v>
      </c>
      <c r="D361" s="78">
        <f t="shared" si="31"/>
        <v>31.450909090909089</v>
      </c>
      <c r="F361" s="89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</row>
    <row r="362" spans="1:18">
      <c r="A362" s="65">
        <f t="shared" si="30"/>
        <v>1950</v>
      </c>
      <c r="B362" s="84">
        <v>18506</v>
      </c>
      <c r="C362" s="77">
        <v>173.9</v>
      </c>
      <c r="D362" s="78">
        <f t="shared" si="31"/>
        <v>10.692694214876033</v>
      </c>
      <c r="F362" s="89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</row>
    <row r="363" spans="1:18">
      <c r="A363" s="65">
        <f t="shared" si="30"/>
        <v>1950</v>
      </c>
      <c r="B363" s="84">
        <v>18536</v>
      </c>
      <c r="C363" s="77">
        <v>170.2</v>
      </c>
      <c r="D363" s="78">
        <f t="shared" si="31"/>
        <v>10.127603305785124</v>
      </c>
      <c r="F363" s="89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</row>
    <row r="364" spans="1:18">
      <c r="A364" s="65">
        <f t="shared" si="30"/>
        <v>1951</v>
      </c>
      <c r="B364" s="84">
        <v>18567</v>
      </c>
      <c r="C364" s="77">
        <v>266.5</v>
      </c>
      <c r="D364" s="78">
        <f t="shared" si="31"/>
        <v>16.386446280991734</v>
      </c>
      <c r="F364" s="89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</row>
    <row r="365" spans="1:18">
      <c r="A365" s="65">
        <f t="shared" si="30"/>
        <v>1951</v>
      </c>
      <c r="B365" s="84">
        <v>18597</v>
      </c>
      <c r="C365" s="77">
        <v>4051</v>
      </c>
      <c r="D365" s="78">
        <f t="shared" si="31"/>
        <v>241.05123966942148</v>
      </c>
      <c r="F365" s="89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</row>
    <row r="366" spans="1:18">
      <c r="A366" s="65">
        <f t="shared" si="30"/>
        <v>1951</v>
      </c>
      <c r="B366" s="84">
        <v>18628</v>
      </c>
      <c r="C366" s="77">
        <v>4780</v>
      </c>
      <c r="D366" s="78">
        <f t="shared" si="31"/>
        <v>293.91074380165287</v>
      </c>
      <c r="F366" s="89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</row>
    <row r="367" spans="1:18">
      <c r="A367" s="65">
        <f t="shared" si="30"/>
        <v>1951</v>
      </c>
      <c r="B367" s="84">
        <v>18659</v>
      </c>
      <c r="C367" s="77">
        <v>2156</v>
      </c>
      <c r="D367" s="78">
        <f t="shared" si="31"/>
        <v>132.56727272727272</v>
      </c>
      <c r="F367" s="89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</row>
    <row r="368" spans="1:18">
      <c r="A368" s="65">
        <f t="shared" si="30"/>
        <v>1951</v>
      </c>
      <c r="B368" s="84">
        <v>18687</v>
      </c>
      <c r="C368" s="77">
        <v>1836</v>
      </c>
      <c r="D368" s="78">
        <f t="shared" si="31"/>
        <v>101.96628099173553</v>
      </c>
      <c r="F368" s="89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</row>
    <row r="369" spans="1:18">
      <c r="A369" s="65">
        <f t="shared" si="30"/>
        <v>1951</v>
      </c>
      <c r="B369" s="84">
        <v>18718</v>
      </c>
      <c r="C369" s="77">
        <v>1644</v>
      </c>
      <c r="D369" s="78">
        <f t="shared" si="31"/>
        <v>101.08561983471074</v>
      </c>
      <c r="F369" s="89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</row>
    <row r="370" spans="1:18">
      <c r="A370" s="65">
        <f t="shared" si="30"/>
        <v>1951</v>
      </c>
      <c r="B370" s="84">
        <v>18748</v>
      </c>
      <c r="C370" s="77">
        <v>2351</v>
      </c>
      <c r="D370" s="78">
        <f t="shared" si="31"/>
        <v>139.89421487603306</v>
      </c>
      <c r="F370" s="89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</row>
    <row r="371" spans="1:18">
      <c r="A371" s="65">
        <f t="shared" si="30"/>
        <v>1951</v>
      </c>
      <c r="B371" s="84">
        <v>18779</v>
      </c>
      <c r="C371" s="77">
        <v>2585</v>
      </c>
      <c r="D371" s="78">
        <f t="shared" si="31"/>
        <v>158.94545454545454</v>
      </c>
      <c r="F371" s="89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</row>
    <row r="372" spans="1:18">
      <c r="A372" s="65">
        <f t="shared" si="30"/>
        <v>1951</v>
      </c>
      <c r="B372" s="84">
        <v>18809</v>
      </c>
      <c r="C372" s="77">
        <v>1124</v>
      </c>
      <c r="D372" s="78">
        <f t="shared" si="31"/>
        <v>66.882644628099172</v>
      </c>
      <c r="F372" s="89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</row>
    <row r="373" spans="1:18">
      <c r="A373" s="65">
        <f t="shared" si="30"/>
        <v>1951</v>
      </c>
      <c r="B373" s="84">
        <v>18840</v>
      </c>
      <c r="C373" s="77">
        <v>284.7</v>
      </c>
      <c r="D373" s="78">
        <f t="shared" si="31"/>
        <v>17.505520661157025</v>
      </c>
      <c r="F373" s="89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</row>
    <row r="374" spans="1:18">
      <c r="A374" s="65">
        <f t="shared" si="30"/>
        <v>1951</v>
      </c>
      <c r="B374" s="84">
        <v>18871</v>
      </c>
      <c r="C374" s="77">
        <v>168.1</v>
      </c>
      <c r="D374" s="78">
        <f t="shared" si="31"/>
        <v>10.336066115702479</v>
      </c>
      <c r="F374" s="89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</row>
    <row r="375" spans="1:18">
      <c r="A375" s="65">
        <f t="shared" si="30"/>
        <v>1951</v>
      </c>
      <c r="B375" s="84">
        <v>18901</v>
      </c>
      <c r="C375" s="77">
        <v>150.1</v>
      </c>
      <c r="D375" s="78">
        <f t="shared" si="31"/>
        <v>8.9315702479338839</v>
      </c>
      <c r="F375" s="89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</row>
    <row r="376" spans="1:18">
      <c r="A376" s="65">
        <f t="shared" si="30"/>
        <v>1952</v>
      </c>
      <c r="B376" s="84">
        <v>18932</v>
      </c>
      <c r="C376" s="77">
        <v>220.6</v>
      </c>
      <c r="D376" s="78">
        <f t="shared" si="31"/>
        <v>13.564165289256199</v>
      </c>
      <c r="F376" s="89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</row>
    <row r="377" spans="1:18">
      <c r="A377" s="65">
        <f t="shared" si="30"/>
        <v>1952</v>
      </c>
      <c r="B377" s="84">
        <v>18962</v>
      </c>
      <c r="C377" s="77">
        <v>378.9</v>
      </c>
      <c r="D377" s="78">
        <f t="shared" si="31"/>
        <v>22.546115702479337</v>
      </c>
      <c r="F377" s="89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</row>
    <row r="378" spans="1:18">
      <c r="A378" s="65">
        <f t="shared" si="30"/>
        <v>1952</v>
      </c>
      <c r="B378" s="84">
        <v>18993</v>
      </c>
      <c r="C378" s="77">
        <v>899.3</v>
      </c>
      <c r="D378" s="78">
        <f t="shared" si="31"/>
        <v>55.295801652892564</v>
      </c>
      <c r="F378" s="89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</row>
    <row r="379" spans="1:18">
      <c r="A379" s="65">
        <f t="shared" si="30"/>
        <v>1952</v>
      </c>
      <c r="B379" s="84">
        <v>19024</v>
      </c>
      <c r="C379" s="77">
        <v>936</v>
      </c>
      <c r="D379" s="78">
        <f t="shared" si="31"/>
        <v>57.552396694214877</v>
      </c>
      <c r="F379" s="89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</row>
    <row r="380" spans="1:18">
      <c r="A380" s="65">
        <f t="shared" si="30"/>
        <v>1952</v>
      </c>
      <c r="B380" s="84">
        <v>19053</v>
      </c>
      <c r="C380" s="77">
        <v>1635</v>
      </c>
      <c r="D380" s="78">
        <f t="shared" si="31"/>
        <v>94.046280991735543</v>
      </c>
      <c r="F380" s="89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</row>
    <row r="381" spans="1:18">
      <c r="A381" s="65">
        <f t="shared" si="30"/>
        <v>1952</v>
      </c>
      <c r="B381" s="84">
        <v>19084</v>
      </c>
      <c r="C381" s="77">
        <v>1324</v>
      </c>
      <c r="D381" s="78">
        <f t="shared" si="31"/>
        <v>81.409586776859499</v>
      </c>
      <c r="F381" s="89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</row>
    <row r="382" spans="1:18">
      <c r="A382" s="65">
        <f t="shared" si="30"/>
        <v>1952</v>
      </c>
      <c r="B382" s="84">
        <v>19114</v>
      </c>
      <c r="C382" s="77">
        <v>4182</v>
      </c>
      <c r="D382" s="78">
        <f t="shared" si="31"/>
        <v>248.84628099173554</v>
      </c>
      <c r="F382" s="89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</row>
    <row r="383" spans="1:18">
      <c r="A383" s="65">
        <f t="shared" si="30"/>
        <v>1952</v>
      </c>
      <c r="B383" s="84">
        <v>19145</v>
      </c>
      <c r="C383" s="77">
        <v>6552</v>
      </c>
      <c r="D383" s="78">
        <f t="shared" si="31"/>
        <v>402.86677685950411</v>
      </c>
      <c r="F383" s="89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</row>
    <row r="384" spans="1:18">
      <c r="A384" s="65">
        <f t="shared" si="30"/>
        <v>1952</v>
      </c>
      <c r="B384" s="84">
        <v>19175</v>
      </c>
      <c r="C384" s="77">
        <v>4201</v>
      </c>
      <c r="D384" s="78">
        <f t="shared" si="31"/>
        <v>249.97685950413222</v>
      </c>
      <c r="F384" s="89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</row>
    <row r="385" spans="1:18">
      <c r="A385" s="65">
        <f t="shared" si="30"/>
        <v>1952</v>
      </c>
      <c r="B385" s="84">
        <v>19206</v>
      </c>
      <c r="C385" s="77">
        <v>1474</v>
      </c>
      <c r="D385" s="78">
        <f t="shared" si="31"/>
        <v>90.632727272727266</v>
      </c>
      <c r="F385" s="89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</row>
    <row r="386" spans="1:18">
      <c r="A386" s="65">
        <f t="shared" si="30"/>
        <v>1952</v>
      </c>
      <c r="B386" s="84">
        <v>19237</v>
      </c>
      <c r="C386" s="77">
        <v>323.7</v>
      </c>
      <c r="D386" s="78">
        <f t="shared" si="31"/>
        <v>19.903537190082645</v>
      </c>
      <c r="F386" s="89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</row>
    <row r="387" spans="1:18">
      <c r="A387" s="65">
        <f t="shared" si="30"/>
        <v>1952</v>
      </c>
      <c r="B387" s="84">
        <v>19267</v>
      </c>
      <c r="C387" s="77">
        <v>227</v>
      </c>
      <c r="D387" s="78">
        <f t="shared" si="31"/>
        <v>13.507438016528926</v>
      </c>
      <c r="F387" s="89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</row>
    <row r="388" spans="1:18">
      <c r="A388" s="65">
        <f t="shared" si="30"/>
        <v>1953</v>
      </c>
      <c r="B388" s="84">
        <v>19298</v>
      </c>
      <c r="C388" s="77">
        <v>214.2</v>
      </c>
      <c r="D388" s="78">
        <f t="shared" si="31"/>
        <v>13.170644628099174</v>
      </c>
      <c r="F388" s="89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</row>
    <row r="389" spans="1:18">
      <c r="A389" s="65">
        <f t="shared" si="30"/>
        <v>1953</v>
      </c>
      <c r="B389" s="84">
        <v>19328</v>
      </c>
      <c r="C389" s="77">
        <v>196.3</v>
      </c>
      <c r="D389" s="78">
        <f t="shared" si="31"/>
        <v>11.680661157024794</v>
      </c>
      <c r="F389" s="89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</row>
    <row r="390" spans="1:18">
      <c r="A390" s="65">
        <f t="shared" si="30"/>
        <v>1953</v>
      </c>
      <c r="B390" s="84">
        <v>19359</v>
      </c>
      <c r="C390" s="77">
        <v>409.5</v>
      </c>
      <c r="D390" s="78">
        <f t="shared" si="31"/>
        <v>25.179173553719007</v>
      </c>
      <c r="F390" s="89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</row>
    <row r="391" spans="1:18">
      <c r="A391" s="65">
        <f t="shared" si="30"/>
        <v>1953</v>
      </c>
      <c r="B391" s="84">
        <v>19390</v>
      </c>
      <c r="C391" s="77">
        <v>1187</v>
      </c>
      <c r="D391" s="78">
        <f t="shared" si="31"/>
        <v>72.985785123966949</v>
      </c>
      <c r="F391" s="89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</row>
    <row r="392" spans="1:18">
      <c r="A392" s="65">
        <f t="shared" si="30"/>
        <v>1953</v>
      </c>
      <c r="B392" s="84">
        <v>19418</v>
      </c>
      <c r="C392" s="77">
        <v>687.6</v>
      </c>
      <c r="D392" s="78">
        <f t="shared" si="31"/>
        <v>38.187371900826442</v>
      </c>
      <c r="F392" s="89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</row>
    <row r="393" spans="1:18">
      <c r="A393" s="65">
        <f t="shared" si="30"/>
        <v>1953</v>
      </c>
      <c r="B393" s="84">
        <v>19449</v>
      </c>
      <c r="C393" s="77">
        <v>952.3</v>
      </c>
      <c r="D393" s="78">
        <f t="shared" si="31"/>
        <v>58.554644628099176</v>
      </c>
      <c r="F393" s="89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</row>
    <row r="394" spans="1:18">
      <c r="A394" s="65">
        <f t="shared" si="30"/>
        <v>1953</v>
      </c>
      <c r="B394" s="84">
        <v>19479</v>
      </c>
      <c r="C394" s="77">
        <v>2363</v>
      </c>
      <c r="D394" s="78">
        <f t="shared" si="31"/>
        <v>140.60826446280993</v>
      </c>
      <c r="F394" s="89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</row>
    <row r="395" spans="1:18">
      <c r="A395" s="65">
        <f t="shared" si="30"/>
        <v>1953</v>
      </c>
      <c r="B395" s="84">
        <v>19510</v>
      </c>
      <c r="C395" s="77">
        <v>2448</v>
      </c>
      <c r="D395" s="78">
        <f t="shared" si="31"/>
        <v>150.52165289256197</v>
      </c>
      <c r="F395" s="89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</row>
    <row r="396" spans="1:18">
      <c r="A396" s="65">
        <f t="shared" si="30"/>
        <v>1953</v>
      </c>
      <c r="B396" s="84">
        <v>19540</v>
      </c>
      <c r="C396" s="77">
        <v>3079</v>
      </c>
      <c r="D396" s="78">
        <f t="shared" si="31"/>
        <v>183.21322314049587</v>
      </c>
      <c r="F396" s="89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</row>
    <row r="397" spans="1:18">
      <c r="A397" s="65">
        <f t="shared" si="30"/>
        <v>1953</v>
      </c>
      <c r="B397" s="84">
        <v>19571</v>
      </c>
      <c r="C397" s="77">
        <v>991</v>
      </c>
      <c r="D397" s="78">
        <f t="shared" si="31"/>
        <v>60.93421487603306</v>
      </c>
      <c r="F397" s="89"/>
      <c r="G397" s="90"/>
      <c r="H397" s="90"/>
      <c r="I397" s="90"/>
      <c r="J397" s="90"/>
      <c r="K397" s="90"/>
      <c r="L397" s="90"/>
      <c r="M397" s="90"/>
      <c r="N397" s="90"/>
      <c r="O397" s="90"/>
      <c r="P397" s="90"/>
      <c r="Q397" s="90"/>
      <c r="R397" s="90"/>
    </row>
    <row r="398" spans="1:18">
      <c r="A398" s="65">
        <f t="shared" si="30"/>
        <v>1953</v>
      </c>
      <c r="B398" s="84">
        <v>19602</v>
      </c>
      <c r="C398" s="77">
        <v>224.1</v>
      </c>
      <c r="D398" s="78">
        <f t="shared" si="31"/>
        <v>13.779371900826446</v>
      </c>
      <c r="F398" s="89"/>
      <c r="G398" s="90"/>
      <c r="H398" s="90"/>
      <c r="I398" s="90"/>
      <c r="J398" s="90"/>
      <c r="K398" s="90"/>
      <c r="L398" s="90"/>
      <c r="M398" s="90"/>
      <c r="N398" s="90"/>
      <c r="O398" s="90"/>
      <c r="P398" s="90"/>
      <c r="Q398" s="90"/>
      <c r="R398" s="90"/>
    </row>
    <row r="399" spans="1:18">
      <c r="A399" s="65">
        <f t="shared" si="30"/>
        <v>1953</v>
      </c>
      <c r="B399" s="84">
        <v>19632</v>
      </c>
      <c r="C399" s="77">
        <v>203.3</v>
      </c>
      <c r="D399" s="78">
        <f t="shared" si="31"/>
        <v>12.097190082644628</v>
      </c>
      <c r="F399" s="89"/>
      <c r="G399" s="90"/>
      <c r="H399" s="90"/>
      <c r="I399" s="90"/>
      <c r="J399" s="90"/>
      <c r="K399" s="90"/>
      <c r="L399" s="90"/>
      <c r="M399" s="90"/>
      <c r="N399" s="90"/>
      <c r="O399" s="90"/>
      <c r="P399" s="90"/>
      <c r="Q399" s="90"/>
      <c r="R399" s="90"/>
    </row>
    <row r="400" spans="1:18">
      <c r="A400" s="65">
        <f t="shared" si="30"/>
        <v>1954</v>
      </c>
      <c r="B400" s="84">
        <v>19663</v>
      </c>
      <c r="C400" s="77">
        <v>205.5</v>
      </c>
      <c r="D400" s="78">
        <f t="shared" si="31"/>
        <v>12.635702479338843</v>
      </c>
      <c r="F400" s="89"/>
      <c r="G400" s="90"/>
      <c r="H400" s="90"/>
      <c r="I400" s="90"/>
      <c r="J400" s="90"/>
      <c r="K400" s="90"/>
      <c r="L400" s="90"/>
      <c r="M400" s="90"/>
      <c r="N400" s="90"/>
      <c r="O400" s="90"/>
      <c r="P400" s="90"/>
      <c r="Q400" s="90"/>
      <c r="R400" s="90"/>
    </row>
    <row r="401" spans="1:18">
      <c r="A401" s="65">
        <f t="shared" ref="A401:A464" si="32">IF(MONTH(B401)&gt;9,YEAR(B401)+1,YEAR(B401))</f>
        <v>1954</v>
      </c>
      <c r="B401" s="84">
        <v>19693</v>
      </c>
      <c r="C401" s="77">
        <v>308.8</v>
      </c>
      <c r="D401" s="78">
        <f t="shared" ref="D401:D464" si="33">IF(C401&lt;&gt;-901,C401*DAY(B401)*24*60*60/(220*22*9*1000),-901)</f>
        <v>18.374876033057852</v>
      </c>
      <c r="F401" s="89"/>
      <c r="G401" s="90"/>
      <c r="H401" s="90"/>
      <c r="I401" s="90"/>
      <c r="J401" s="90"/>
      <c r="K401" s="90"/>
      <c r="L401" s="90"/>
      <c r="M401" s="90"/>
      <c r="N401" s="90"/>
      <c r="O401" s="90"/>
      <c r="P401" s="90"/>
      <c r="Q401" s="90"/>
      <c r="R401" s="90"/>
    </row>
    <row r="402" spans="1:18">
      <c r="A402" s="65">
        <f t="shared" si="32"/>
        <v>1954</v>
      </c>
      <c r="B402" s="84">
        <v>19724</v>
      </c>
      <c r="C402" s="77">
        <v>297</v>
      </c>
      <c r="D402" s="78">
        <f t="shared" si="33"/>
        <v>18.261818181818182</v>
      </c>
      <c r="F402" s="89"/>
      <c r="G402" s="90"/>
      <c r="H402" s="90"/>
      <c r="I402" s="90"/>
      <c r="J402" s="90"/>
      <c r="K402" s="90"/>
      <c r="L402" s="90"/>
      <c r="M402" s="90"/>
      <c r="N402" s="90"/>
      <c r="O402" s="90"/>
      <c r="P402" s="90"/>
      <c r="Q402" s="90"/>
      <c r="R402" s="90"/>
    </row>
    <row r="403" spans="1:18">
      <c r="A403" s="65">
        <f t="shared" si="32"/>
        <v>1954</v>
      </c>
      <c r="B403" s="84">
        <v>19755</v>
      </c>
      <c r="C403" s="77">
        <v>353.7</v>
      </c>
      <c r="D403" s="78">
        <f t="shared" si="33"/>
        <v>21.7481652892562</v>
      </c>
      <c r="F403" s="89"/>
      <c r="G403" s="90"/>
      <c r="H403" s="90"/>
      <c r="I403" s="90"/>
      <c r="J403" s="90"/>
      <c r="K403" s="90"/>
      <c r="L403" s="90"/>
      <c r="M403" s="90"/>
      <c r="N403" s="90"/>
      <c r="O403" s="90"/>
      <c r="P403" s="90"/>
      <c r="Q403" s="90"/>
      <c r="R403" s="90"/>
    </row>
    <row r="404" spans="1:18">
      <c r="A404" s="65">
        <f t="shared" si="32"/>
        <v>1954</v>
      </c>
      <c r="B404" s="84">
        <v>19783</v>
      </c>
      <c r="C404" s="77">
        <v>680.6</v>
      </c>
      <c r="D404" s="78">
        <f t="shared" si="33"/>
        <v>37.798611570247928</v>
      </c>
      <c r="F404" s="89"/>
      <c r="G404" s="90"/>
      <c r="H404" s="90"/>
      <c r="I404" s="90"/>
      <c r="J404" s="90"/>
      <c r="K404" s="90"/>
      <c r="L404" s="90"/>
      <c r="M404" s="90"/>
      <c r="N404" s="90"/>
      <c r="O404" s="90"/>
      <c r="P404" s="90"/>
      <c r="Q404" s="90"/>
      <c r="R404" s="90"/>
    </row>
    <row r="405" spans="1:18">
      <c r="A405" s="65">
        <f t="shared" si="32"/>
        <v>1954</v>
      </c>
      <c r="B405" s="84">
        <v>19814</v>
      </c>
      <c r="C405" s="77">
        <v>1509</v>
      </c>
      <c r="D405" s="78">
        <f t="shared" si="33"/>
        <v>92.784793388429748</v>
      </c>
      <c r="F405" s="89"/>
      <c r="G405" s="90"/>
      <c r="H405" s="90"/>
      <c r="I405" s="90"/>
      <c r="J405" s="90"/>
      <c r="K405" s="90"/>
      <c r="L405" s="90"/>
      <c r="M405" s="90"/>
      <c r="N405" s="90"/>
      <c r="O405" s="90"/>
      <c r="P405" s="90"/>
      <c r="Q405" s="90"/>
      <c r="R405" s="90"/>
    </row>
    <row r="406" spans="1:18">
      <c r="A406" s="65">
        <f t="shared" si="32"/>
        <v>1954</v>
      </c>
      <c r="B406" s="84">
        <v>19844</v>
      </c>
      <c r="C406" s="77">
        <v>2478</v>
      </c>
      <c r="D406" s="78">
        <f t="shared" si="33"/>
        <v>147.45123966942148</v>
      </c>
      <c r="F406" s="89"/>
      <c r="G406" s="90"/>
      <c r="H406" s="90"/>
      <c r="I406" s="90"/>
      <c r="J406" s="90"/>
      <c r="K406" s="90"/>
      <c r="L406" s="90"/>
      <c r="M406" s="90"/>
      <c r="N406" s="90"/>
      <c r="O406" s="90"/>
      <c r="P406" s="90"/>
      <c r="Q406" s="90"/>
      <c r="R406" s="90"/>
    </row>
    <row r="407" spans="1:18">
      <c r="A407" s="65">
        <f t="shared" si="32"/>
        <v>1954</v>
      </c>
      <c r="B407" s="84">
        <v>19875</v>
      </c>
      <c r="C407" s="77">
        <v>2107</v>
      </c>
      <c r="D407" s="78">
        <f t="shared" si="33"/>
        <v>129.55438016528925</v>
      </c>
      <c r="F407" s="89"/>
      <c r="G407" s="90"/>
      <c r="H407" s="90"/>
      <c r="I407" s="90"/>
      <c r="J407" s="90"/>
      <c r="K407" s="90"/>
      <c r="L407" s="90"/>
      <c r="M407" s="90"/>
      <c r="N407" s="90"/>
      <c r="O407" s="90"/>
      <c r="P407" s="90"/>
      <c r="Q407" s="90"/>
      <c r="R407" s="90"/>
    </row>
    <row r="408" spans="1:18">
      <c r="A408" s="65">
        <f t="shared" si="32"/>
        <v>1954</v>
      </c>
      <c r="B408" s="84">
        <v>19905</v>
      </c>
      <c r="C408" s="77">
        <v>662.5</v>
      </c>
      <c r="D408" s="78">
        <f t="shared" si="33"/>
        <v>39.421487603305785</v>
      </c>
      <c r="F408" s="89"/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</row>
    <row r="409" spans="1:18">
      <c r="A409" s="65">
        <f t="shared" si="32"/>
        <v>1954</v>
      </c>
      <c r="B409" s="84">
        <v>19936</v>
      </c>
      <c r="C409" s="77">
        <v>202.3</v>
      </c>
      <c r="D409" s="78">
        <f t="shared" si="33"/>
        <v>12.438942148760331</v>
      </c>
      <c r="F409" s="89"/>
      <c r="G409" s="90"/>
      <c r="H409" s="90"/>
      <c r="I409" s="90"/>
      <c r="J409" s="90"/>
      <c r="K409" s="90"/>
      <c r="L409" s="90"/>
      <c r="M409" s="90"/>
      <c r="N409" s="90"/>
      <c r="O409" s="90"/>
      <c r="P409" s="90"/>
      <c r="Q409" s="90"/>
      <c r="R409" s="90"/>
    </row>
    <row r="410" spans="1:18">
      <c r="A410" s="65">
        <f t="shared" si="32"/>
        <v>1954</v>
      </c>
      <c r="B410" s="84">
        <v>19967</v>
      </c>
      <c r="C410" s="77">
        <v>151</v>
      </c>
      <c r="D410" s="78">
        <f t="shared" si="33"/>
        <v>9.2846280991735544</v>
      </c>
      <c r="F410" s="89"/>
      <c r="G410" s="90"/>
      <c r="H410" s="90"/>
      <c r="I410" s="90"/>
      <c r="J410" s="90"/>
      <c r="K410" s="90"/>
      <c r="L410" s="90"/>
      <c r="M410" s="90"/>
      <c r="N410" s="90"/>
      <c r="O410" s="90"/>
      <c r="P410" s="90"/>
      <c r="Q410" s="90"/>
      <c r="R410" s="90"/>
    </row>
    <row r="411" spans="1:18">
      <c r="A411" s="65">
        <f t="shared" si="32"/>
        <v>1954</v>
      </c>
      <c r="B411" s="84">
        <v>19997</v>
      </c>
      <c r="C411" s="77">
        <v>151.1</v>
      </c>
      <c r="D411" s="78">
        <f t="shared" si="33"/>
        <v>8.9910743801652888</v>
      </c>
      <c r="F411" s="89"/>
      <c r="G411" s="90"/>
      <c r="H411" s="90"/>
      <c r="I411" s="90"/>
      <c r="J411" s="90"/>
      <c r="K411" s="90"/>
      <c r="L411" s="90"/>
      <c r="M411" s="90"/>
      <c r="N411" s="90"/>
      <c r="O411" s="90"/>
      <c r="P411" s="90"/>
      <c r="Q411" s="90"/>
      <c r="R411" s="90"/>
    </row>
    <row r="412" spans="1:18">
      <c r="A412" s="65">
        <f t="shared" si="32"/>
        <v>1955</v>
      </c>
      <c r="B412" s="84">
        <v>20028</v>
      </c>
      <c r="C412" s="77">
        <v>140.6</v>
      </c>
      <c r="D412" s="78">
        <f t="shared" si="33"/>
        <v>8.645157024793388</v>
      </c>
      <c r="F412" s="89"/>
      <c r="G412" s="90"/>
      <c r="H412" s="90"/>
      <c r="I412" s="90"/>
      <c r="J412" s="90"/>
      <c r="K412" s="90"/>
      <c r="L412" s="90"/>
      <c r="M412" s="90"/>
      <c r="N412" s="90"/>
      <c r="O412" s="90"/>
      <c r="P412" s="90"/>
      <c r="Q412" s="90"/>
      <c r="R412" s="90"/>
    </row>
    <row r="413" spans="1:18">
      <c r="A413" s="65">
        <f t="shared" si="32"/>
        <v>1955</v>
      </c>
      <c r="B413" s="84">
        <v>20058</v>
      </c>
      <c r="C413" s="77">
        <v>145.1</v>
      </c>
      <c r="D413" s="78">
        <f t="shared" si="33"/>
        <v>8.6340495867768592</v>
      </c>
      <c r="F413" s="89"/>
      <c r="G413" s="90"/>
      <c r="H413" s="90"/>
      <c r="I413" s="90"/>
      <c r="J413" s="90"/>
      <c r="K413" s="90"/>
      <c r="L413" s="90"/>
      <c r="M413" s="90"/>
      <c r="N413" s="90"/>
      <c r="O413" s="90"/>
      <c r="P413" s="90"/>
      <c r="Q413" s="90"/>
      <c r="R413" s="90"/>
    </row>
    <row r="414" spans="1:18">
      <c r="A414" s="65">
        <f t="shared" si="32"/>
        <v>1955</v>
      </c>
      <c r="B414" s="84">
        <v>20089</v>
      </c>
      <c r="C414" s="77">
        <v>322.7</v>
      </c>
      <c r="D414" s="78">
        <f t="shared" si="33"/>
        <v>19.842049586776859</v>
      </c>
      <c r="F414" s="89"/>
      <c r="G414" s="90"/>
      <c r="H414" s="90"/>
      <c r="I414" s="90"/>
      <c r="J414" s="90"/>
      <c r="K414" s="90"/>
      <c r="L414" s="90"/>
      <c r="M414" s="90"/>
      <c r="N414" s="90"/>
      <c r="O414" s="90"/>
      <c r="P414" s="90"/>
      <c r="Q414" s="90"/>
      <c r="R414" s="90"/>
    </row>
    <row r="415" spans="1:18">
      <c r="A415" s="65">
        <f t="shared" si="32"/>
        <v>1955</v>
      </c>
      <c r="B415" s="84">
        <v>20120</v>
      </c>
      <c r="C415" s="77">
        <v>376.4</v>
      </c>
      <c r="D415" s="78">
        <f t="shared" si="33"/>
        <v>23.143933884297521</v>
      </c>
      <c r="F415" s="89"/>
      <c r="G415" s="90"/>
      <c r="H415" s="90"/>
      <c r="I415" s="90"/>
      <c r="J415" s="90"/>
      <c r="K415" s="90"/>
      <c r="L415" s="90"/>
      <c r="M415" s="90"/>
      <c r="N415" s="90"/>
      <c r="O415" s="90"/>
      <c r="P415" s="90"/>
      <c r="Q415" s="90"/>
      <c r="R415" s="90"/>
    </row>
    <row r="416" spans="1:18">
      <c r="A416" s="65">
        <f t="shared" si="32"/>
        <v>1955</v>
      </c>
      <c r="B416" s="84">
        <v>20148</v>
      </c>
      <c r="C416" s="77">
        <v>419</v>
      </c>
      <c r="D416" s="78">
        <f t="shared" si="33"/>
        <v>23.270082644628101</v>
      </c>
      <c r="F416" s="89"/>
      <c r="G416" s="90"/>
      <c r="H416" s="90"/>
      <c r="I416" s="90"/>
      <c r="J416" s="90"/>
      <c r="K416" s="90"/>
      <c r="L416" s="90"/>
      <c r="M416" s="90"/>
      <c r="N416" s="90"/>
      <c r="O416" s="90"/>
      <c r="P416" s="90"/>
      <c r="Q416" s="90"/>
      <c r="R416" s="90"/>
    </row>
    <row r="417" spans="1:18">
      <c r="A417" s="65">
        <f t="shared" si="32"/>
        <v>1955</v>
      </c>
      <c r="B417" s="84">
        <v>20179</v>
      </c>
      <c r="C417" s="77">
        <v>615.5</v>
      </c>
      <c r="D417" s="78">
        <f t="shared" si="33"/>
        <v>37.845619834710746</v>
      </c>
      <c r="F417" s="89"/>
      <c r="G417" s="90"/>
      <c r="H417" s="90"/>
      <c r="I417" s="90"/>
      <c r="J417" s="90"/>
      <c r="K417" s="90"/>
      <c r="L417" s="90"/>
      <c r="M417" s="90"/>
      <c r="N417" s="90"/>
      <c r="O417" s="90"/>
      <c r="P417" s="90"/>
      <c r="Q417" s="90"/>
      <c r="R417" s="90"/>
    </row>
    <row r="418" spans="1:18">
      <c r="A418" s="65">
        <f t="shared" si="32"/>
        <v>1955</v>
      </c>
      <c r="B418" s="84">
        <v>20209</v>
      </c>
      <c r="C418" s="77">
        <v>1053</v>
      </c>
      <c r="D418" s="78">
        <f t="shared" si="33"/>
        <v>62.657851239669419</v>
      </c>
      <c r="F418" s="89"/>
      <c r="G418" s="90"/>
      <c r="H418" s="90"/>
      <c r="I418" s="90"/>
      <c r="J418" s="90"/>
      <c r="K418" s="90"/>
      <c r="L418" s="90"/>
      <c r="M418" s="90"/>
      <c r="N418" s="90"/>
      <c r="O418" s="90"/>
      <c r="P418" s="90"/>
      <c r="Q418" s="90"/>
      <c r="R418" s="90"/>
    </row>
    <row r="419" spans="1:18">
      <c r="A419" s="65">
        <f t="shared" si="32"/>
        <v>1955</v>
      </c>
      <c r="B419" s="84">
        <v>20240</v>
      </c>
      <c r="C419" s="77">
        <v>2441</v>
      </c>
      <c r="D419" s="78">
        <f t="shared" si="33"/>
        <v>150.0912396694215</v>
      </c>
      <c r="F419" s="89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90"/>
    </row>
    <row r="420" spans="1:18">
      <c r="A420" s="65">
        <f t="shared" si="32"/>
        <v>1955</v>
      </c>
      <c r="B420" s="84">
        <v>20270</v>
      </c>
      <c r="C420" s="77">
        <v>1293</v>
      </c>
      <c r="D420" s="78">
        <f t="shared" si="33"/>
        <v>76.938842975206612</v>
      </c>
      <c r="F420" s="89"/>
      <c r="G420" s="90"/>
      <c r="H420" s="90"/>
      <c r="I420" s="90"/>
      <c r="J420" s="90"/>
      <c r="K420" s="90"/>
      <c r="L420" s="90"/>
      <c r="M420" s="90"/>
      <c r="N420" s="90"/>
      <c r="O420" s="90"/>
      <c r="P420" s="90"/>
      <c r="Q420" s="90"/>
      <c r="R420" s="90"/>
    </row>
    <row r="421" spans="1:18">
      <c r="A421" s="65">
        <f t="shared" si="32"/>
        <v>1955</v>
      </c>
      <c r="B421" s="84">
        <v>20301</v>
      </c>
      <c r="C421" s="77">
        <v>228.8</v>
      </c>
      <c r="D421" s="78">
        <f t="shared" si="33"/>
        <v>14.068363636363637</v>
      </c>
      <c r="F421" s="89"/>
      <c r="G421" s="90"/>
      <c r="H421" s="90"/>
      <c r="I421" s="90"/>
      <c r="J421" s="90"/>
      <c r="K421" s="90"/>
      <c r="L421" s="90"/>
      <c r="M421" s="90"/>
      <c r="N421" s="90"/>
      <c r="O421" s="90"/>
      <c r="P421" s="90"/>
      <c r="Q421" s="90"/>
      <c r="R421" s="90"/>
    </row>
    <row r="422" spans="1:18">
      <c r="A422" s="65">
        <f t="shared" si="32"/>
        <v>1955</v>
      </c>
      <c r="B422" s="84">
        <v>20332</v>
      </c>
      <c r="C422" s="77">
        <v>148.9</v>
      </c>
      <c r="D422" s="78">
        <f t="shared" si="33"/>
        <v>9.155504132231405</v>
      </c>
      <c r="F422" s="89"/>
      <c r="G422" s="90"/>
      <c r="H422" s="90"/>
      <c r="I422" s="90"/>
      <c r="J422" s="90"/>
      <c r="K422" s="90"/>
      <c r="L422" s="90"/>
      <c r="M422" s="90"/>
      <c r="N422" s="90"/>
      <c r="O422" s="90"/>
      <c r="P422" s="90"/>
      <c r="Q422" s="90"/>
      <c r="R422" s="90"/>
    </row>
    <row r="423" spans="1:18">
      <c r="A423" s="65">
        <f t="shared" si="32"/>
        <v>1955</v>
      </c>
      <c r="B423" s="84">
        <v>20362</v>
      </c>
      <c r="C423" s="77">
        <v>151.69999999999999</v>
      </c>
      <c r="D423" s="78">
        <f t="shared" si="33"/>
        <v>9.0267768595041318</v>
      </c>
      <c r="F423" s="89"/>
      <c r="G423" s="90"/>
      <c r="H423" s="90"/>
      <c r="I423" s="90"/>
      <c r="J423" s="90"/>
      <c r="K423" s="90"/>
      <c r="L423" s="90"/>
      <c r="M423" s="90"/>
      <c r="N423" s="90"/>
      <c r="O423" s="90"/>
      <c r="P423" s="90"/>
      <c r="Q423" s="90"/>
      <c r="R423" s="90"/>
    </row>
    <row r="424" spans="1:18">
      <c r="A424" s="65">
        <f t="shared" si="32"/>
        <v>1956</v>
      </c>
      <c r="B424" s="84">
        <v>20393</v>
      </c>
      <c r="C424" s="77">
        <v>140.6</v>
      </c>
      <c r="D424" s="78">
        <f t="shared" si="33"/>
        <v>8.645157024793388</v>
      </c>
      <c r="F424" s="89"/>
      <c r="G424" s="90"/>
      <c r="H424" s="90"/>
      <c r="I424" s="90"/>
      <c r="J424" s="90"/>
      <c r="K424" s="90"/>
      <c r="L424" s="90"/>
      <c r="M424" s="90"/>
      <c r="N424" s="90"/>
      <c r="O424" s="90"/>
      <c r="P424" s="90"/>
      <c r="Q424" s="90"/>
      <c r="R424" s="90"/>
    </row>
    <row r="425" spans="1:18">
      <c r="A425" s="65">
        <f t="shared" si="32"/>
        <v>1956</v>
      </c>
      <c r="B425" s="84">
        <v>20423</v>
      </c>
      <c r="C425" s="77">
        <v>151.9</v>
      </c>
      <c r="D425" s="78">
        <f t="shared" si="33"/>
        <v>9.0386776859504128</v>
      </c>
      <c r="F425" s="89"/>
      <c r="G425" s="90"/>
      <c r="H425" s="90"/>
      <c r="I425" s="90"/>
      <c r="J425" s="90"/>
      <c r="K425" s="90"/>
      <c r="L425" s="90"/>
      <c r="M425" s="90"/>
      <c r="N425" s="90"/>
      <c r="O425" s="90"/>
      <c r="P425" s="90"/>
      <c r="Q425" s="90"/>
      <c r="R425" s="90"/>
    </row>
    <row r="426" spans="1:18">
      <c r="A426" s="65">
        <f t="shared" si="32"/>
        <v>1956</v>
      </c>
      <c r="B426" s="84">
        <v>20454</v>
      </c>
      <c r="C426" s="77">
        <v>4206</v>
      </c>
      <c r="D426" s="78">
        <f t="shared" si="33"/>
        <v>258.61685950413221</v>
      </c>
      <c r="F426" s="89"/>
      <c r="G426" s="90"/>
      <c r="H426" s="90"/>
      <c r="I426" s="90"/>
      <c r="J426" s="90"/>
      <c r="K426" s="90"/>
      <c r="L426" s="90"/>
      <c r="M426" s="90"/>
      <c r="N426" s="90"/>
      <c r="O426" s="90"/>
      <c r="P426" s="90"/>
      <c r="Q426" s="90"/>
      <c r="R426" s="90"/>
    </row>
    <row r="427" spans="1:18">
      <c r="A427" s="65">
        <f t="shared" si="32"/>
        <v>1956</v>
      </c>
      <c r="B427" s="84">
        <v>20485</v>
      </c>
      <c r="C427" s="77">
        <v>3422</v>
      </c>
      <c r="D427" s="78">
        <f t="shared" si="33"/>
        <v>210.41057851239668</v>
      </c>
      <c r="F427" s="89"/>
      <c r="G427" s="90"/>
      <c r="H427" s="90"/>
      <c r="I427" s="90"/>
      <c r="J427" s="90"/>
      <c r="K427" s="90"/>
      <c r="L427" s="90"/>
      <c r="M427" s="90"/>
      <c r="N427" s="90"/>
      <c r="O427" s="90"/>
      <c r="P427" s="90"/>
      <c r="Q427" s="90"/>
      <c r="R427" s="90"/>
    </row>
    <row r="428" spans="1:18">
      <c r="A428" s="65">
        <f t="shared" si="32"/>
        <v>1956</v>
      </c>
      <c r="B428" s="84">
        <v>20514</v>
      </c>
      <c r="C428" s="77">
        <v>1411</v>
      </c>
      <c r="D428" s="78">
        <f t="shared" si="33"/>
        <v>81.161652892561989</v>
      </c>
      <c r="F428" s="89"/>
      <c r="G428" s="90"/>
      <c r="H428" s="90"/>
      <c r="I428" s="90"/>
      <c r="J428" s="90"/>
      <c r="K428" s="90"/>
      <c r="L428" s="90"/>
      <c r="M428" s="90"/>
      <c r="N428" s="90"/>
      <c r="O428" s="90"/>
      <c r="P428" s="90"/>
      <c r="Q428" s="90"/>
      <c r="R428" s="90"/>
    </row>
    <row r="429" spans="1:18">
      <c r="A429" s="65">
        <f t="shared" si="32"/>
        <v>1956</v>
      </c>
      <c r="B429" s="84">
        <v>20545</v>
      </c>
      <c r="C429" s="77">
        <v>1464</v>
      </c>
      <c r="D429" s="78">
        <f t="shared" si="33"/>
        <v>90.017851239669426</v>
      </c>
      <c r="F429" s="89"/>
      <c r="G429" s="90"/>
      <c r="H429" s="90"/>
      <c r="I429" s="90"/>
      <c r="J429" s="90"/>
      <c r="K429" s="90"/>
      <c r="L429" s="90"/>
      <c r="M429" s="90"/>
      <c r="N429" s="90"/>
      <c r="O429" s="90"/>
      <c r="P429" s="90"/>
      <c r="Q429" s="90"/>
      <c r="R429" s="90"/>
    </row>
    <row r="430" spans="1:18">
      <c r="A430" s="65">
        <f t="shared" si="32"/>
        <v>1956</v>
      </c>
      <c r="B430" s="84">
        <v>20575</v>
      </c>
      <c r="C430" s="77">
        <v>2229</v>
      </c>
      <c r="D430" s="78">
        <f t="shared" si="33"/>
        <v>132.63471074380166</v>
      </c>
      <c r="F430" s="89"/>
      <c r="G430" s="90"/>
      <c r="H430" s="90"/>
      <c r="I430" s="90"/>
      <c r="J430" s="90"/>
      <c r="K430" s="90"/>
      <c r="L430" s="90"/>
      <c r="M430" s="90"/>
      <c r="N430" s="90"/>
      <c r="O430" s="90"/>
      <c r="P430" s="90"/>
      <c r="Q430" s="90"/>
      <c r="R430" s="90"/>
    </row>
    <row r="431" spans="1:18">
      <c r="A431" s="65">
        <f t="shared" si="32"/>
        <v>1956</v>
      </c>
      <c r="B431" s="84">
        <v>20606</v>
      </c>
      <c r="C431" s="77">
        <v>4465</v>
      </c>
      <c r="D431" s="78">
        <f t="shared" si="33"/>
        <v>274.54214876033058</v>
      </c>
      <c r="F431" s="89"/>
      <c r="G431" s="90"/>
      <c r="H431" s="90"/>
      <c r="I431" s="90"/>
      <c r="J431" s="90"/>
      <c r="K431" s="90"/>
      <c r="L431" s="90"/>
      <c r="M431" s="90"/>
      <c r="N431" s="90"/>
      <c r="O431" s="90"/>
      <c r="P431" s="90"/>
      <c r="Q431" s="90"/>
      <c r="R431" s="90"/>
    </row>
    <row r="432" spans="1:18">
      <c r="A432" s="65">
        <f t="shared" si="32"/>
        <v>1956</v>
      </c>
      <c r="B432" s="84">
        <v>20636</v>
      </c>
      <c r="C432" s="77">
        <v>3042</v>
      </c>
      <c r="D432" s="78">
        <f t="shared" si="33"/>
        <v>181.01157024793389</v>
      </c>
      <c r="F432" s="89"/>
      <c r="G432" s="90"/>
      <c r="H432" s="90"/>
      <c r="I432" s="90"/>
      <c r="J432" s="90"/>
      <c r="K432" s="90"/>
      <c r="L432" s="90"/>
      <c r="M432" s="90"/>
      <c r="N432" s="90"/>
      <c r="O432" s="90"/>
      <c r="P432" s="90"/>
      <c r="Q432" s="90"/>
      <c r="R432" s="90"/>
    </row>
    <row r="433" spans="1:18">
      <c r="A433" s="65">
        <f t="shared" si="32"/>
        <v>1956</v>
      </c>
      <c r="B433" s="84">
        <v>20667</v>
      </c>
      <c r="C433" s="77">
        <v>808.4</v>
      </c>
      <c r="D433" s="78">
        <f t="shared" si="33"/>
        <v>49.706578512396696</v>
      </c>
      <c r="F433" s="89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90"/>
    </row>
    <row r="434" spans="1:18">
      <c r="A434" s="65">
        <f t="shared" si="32"/>
        <v>1956</v>
      </c>
      <c r="B434" s="84">
        <v>20698</v>
      </c>
      <c r="C434" s="77">
        <v>247.3</v>
      </c>
      <c r="D434" s="78">
        <f t="shared" si="33"/>
        <v>15.205884297520662</v>
      </c>
      <c r="F434" s="89"/>
      <c r="G434" s="90"/>
      <c r="H434" s="90"/>
      <c r="I434" s="90"/>
      <c r="J434" s="90"/>
      <c r="K434" s="90"/>
      <c r="L434" s="90"/>
      <c r="M434" s="90"/>
      <c r="N434" s="90"/>
      <c r="O434" s="90"/>
      <c r="P434" s="90"/>
      <c r="Q434" s="90"/>
      <c r="R434" s="90"/>
    </row>
    <row r="435" spans="1:18">
      <c r="A435" s="65">
        <f t="shared" si="32"/>
        <v>1956</v>
      </c>
      <c r="B435" s="84">
        <v>20728</v>
      </c>
      <c r="C435" s="77">
        <v>220.6</v>
      </c>
      <c r="D435" s="78">
        <f t="shared" si="33"/>
        <v>13.126611570247935</v>
      </c>
      <c r="F435" s="89"/>
      <c r="G435" s="90"/>
      <c r="H435" s="90"/>
      <c r="I435" s="90"/>
      <c r="J435" s="90"/>
      <c r="K435" s="90"/>
      <c r="L435" s="90"/>
      <c r="M435" s="90"/>
      <c r="N435" s="90"/>
      <c r="O435" s="90"/>
      <c r="P435" s="90"/>
      <c r="Q435" s="90"/>
      <c r="R435" s="90"/>
    </row>
    <row r="436" spans="1:18">
      <c r="A436" s="65">
        <f t="shared" si="32"/>
        <v>1957</v>
      </c>
      <c r="B436" s="84">
        <v>20759</v>
      </c>
      <c r="C436" s="77">
        <v>279.10000000000002</v>
      </c>
      <c r="D436" s="78">
        <f t="shared" si="33"/>
        <v>17.16119008264463</v>
      </c>
      <c r="F436" s="89"/>
      <c r="G436" s="90"/>
      <c r="H436" s="90"/>
      <c r="I436" s="90"/>
      <c r="J436" s="90"/>
      <c r="K436" s="90"/>
      <c r="L436" s="90"/>
      <c r="M436" s="90"/>
      <c r="N436" s="90"/>
      <c r="O436" s="90"/>
      <c r="P436" s="90"/>
      <c r="Q436" s="90"/>
      <c r="R436" s="90"/>
    </row>
    <row r="437" spans="1:18">
      <c r="A437" s="65">
        <f t="shared" si="32"/>
        <v>1957</v>
      </c>
      <c r="B437" s="84">
        <v>20789</v>
      </c>
      <c r="C437" s="77">
        <v>287</v>
      </c>
      <c r="D437" s="78">
        <f t="shared" si="33"/>
        <v>17.077685950413223</v>
      </c>
      <c r="F437" s="89"/>
      <c r="G437" s="90"/>
      <c r="H437" s="90"/>
      <c r="I437" s="90"/>
      <c r="J437" s="90"/>
      <c r="K437" s="90"/>
      <c r="L437" s="90"/>
      <c r="M437" s="90"/>
      <c r="N437" s="90"/>
      <c r="O437" s="90"/>
      <c r="P437" s="90"/>
      <c r="Q437" s="90"/>
      <c r="R437" s="90"/>
    </row>
    <row r="438" spans="1:18">
      <c r="A438" s="65">
        <f t="shared" si="32"/>
        <v>1957</v>
      </c>
      <c r="B438" s="84">
        <v>20820</v>
      </c>
      <c r="C438" s="77">
        <v>307.60000000000002</v>
      </c>
      <c r="D438" s="78">
        <f t="shared" si="33"/>
        <v>18.913586776859507</v>
      </c>
      <c r="F438" s="89"/>
      <c r="G438" s="90"/>
      <c r="H438" s="90"/>
      <c r="I438" s="90"/>
      <c r="J438" s="90"/>
      <c r="K438" s="90"/>
      <c r="L438" s="90"/>
      <c r="M438" s="90"/>
      <c r="N438" s="90"/>
      <c r="O438" s="90"/>
      <c r="P438" s="90"/>
      <c r="Q438" s="90"/>
      <c r="R438" s="90"/>
    </row>
    <row r="439" spans="1:18">
      <c r="A439" s="65">
        <f t="shared" si="32"/>
        <v>1957</v>
      </c>
      <c r="B439" s="84">
        <v>20851</v>
      </c>
      <c r="C439" s="77">
        <v>259.39999999999998</v>
      </c>
      <c r="D439" s="78">
        <f t="shared" si="33"/>
        <v>15.949884297520658</v>
      </c>
      <c r="F439" s="89"/>
      <c r="G439" s="90"/>
      <c r="H439" s="90"/>
      <c r="I439" s="90"/>
      <c r="J439" s="90"/>
      <c r="K439" s="90"/>
      <c r="L439" s="90"/>
      <c r="M439" s="90"/>
      <c r="N439" s="90"/>
      <c r="O439" s="90"/>
      <c r="P439" s="90"/>
      <c r="Q439" s="90"/>
      <c r="R439" s="90"/>
    </row>
    <row r="440" spans="1:18">
      <c r="A440" s="65">
        <f t="shared" si="32"/>
        <v>1957</v>
      </c>
      <c r="B440" s="84">
        <v>20879</v>
      </c>
      <c r="C440" s="77">
        <v>1085</v>
      </c>
      <c r="D440" s="78">
        <f t="shared" si="33"/>
        <v>60.257851239669421</v>
      </c>
      <c r="F440" s="89"/>
      <c r="G440" s="90"/>
      <c r="H440" s="90"/>
      <c r="I440" s="90"/>
      <c r="J440" s="90"/>
      <c r="K440" s="90"/>
      <c r="L440" s="90"/>
      <c r="M440" s="90"/>
      <c r="N440" s="90"/>
      <c r="O440" s="90"/>
      <c r="P440" s="90"/>
      <c r="Q440" s="90"/>
      <c r="R440" s="90"/>
    </row>
    <row r="441" spans="1:18">
      <c r="A441" s="65">
        <f t="shared" si="32"/>
        <v>1957</v>
      </c>
      <c r="B441" s="84">
        <v>20910</v>
      </c>
      <c r="C441" s="77">
        <v>1713</v>
      </c>
      <c r="D441" s="78">
        <f t="shared" si="33"/>
        <v>105.32826446280991</v>
      </c>
      <c r="F441" s="89"/>
      <c r="G441" s="90"/>
      <c r="H441" s="90"/>
      <c r="I441" s="90"/>
      <c r="J441" s="90"/>
      <c r="K441" s="90"/>
      <c r="L441" s="90"/>
      <c r="M441" s="90"/>
      <c r="N441" s="90"/>
      <c r="O441" s="90"/>
      <c r="P441" s="90"/>
      <c r="Q441" s="90"/>
      <c r="R441" s="90"/>
    </row>
    <row r="442" spans="1:18">
      <c r="A442" s="65">
        <f t="shared" si="32"/>
        <v>1957</v>
      </c>
      <c r="B442" s="84">
        <v>20940</v>
      </c>
      <c r="C442" s="77">
        <v>1555</v>
      </c>
      <c r="D442" s="78">
        <f t="shared" si="33"/>
        <v>92.528925619834709</v>
      </c>
      <c r="F442" s="89"/>
      <c r="G442" s="90"/>
      <c r="H442" s="90"/>
      <c r="I442" s="90"/>
      <c r="J442" s="90"/>
      <c r="K442" s="90"/>
      <c r="L442" s="90"/>
      <c r="M442" s="90"/>
      <c r="N442" s="90"/>
      <c r="O442" s="90"/>
      <c r="P442" s="90"/>
      <c r="Q442" s="90"/>
      <c r="R442" s="90"/>
    </row>
    <row r="443" spans="1:18">
      <c r="A443" s="65">
        <f t="shared" si="32"/>
        <v>1957</v>
      </c>
      <c r="B443" s="84">
        <v>20971</v>
      </c>
      <c r="C443" s="77">
        <v>2636</v>
      </c>
      <c r="D443" s="78">
        <f t="shared" si="33"/>
        <v>162.0813223140496</v>
      </c>
      <c r="F443" s="89"/>
      <c r="G443" s="90"/>
      <c r="H443" s="90"/>
      <c r="I443" s="90"/>
      <c r="J443" s="90"/>
      <c r="K443" s="90"/>
      <c r="L443" s="90"/>
      <c r="M443" s="90"/>
      <c r="N443" s="90"/>
      <c r="O443" s="90"/>
      <c r="P443" s="90"/>
      <c r="Q443" s="90"/>
      <c r="R443" s="90"/>
    </row>
    <row r="444" spans="1:18">
      <c r="A444" s="65">
        <f t="shared" si="32"/>
        <v>1957</v>
      </c>
      <c r="B444" s="84">
        <v>21001</v>
      </c>
      <c r="C444" s="77">
        <v>1990</v>
      </c>
      <c r="D444" s="78">
        <f t="shared" si="33"/>
        <v>118.41322314049587</v>
      </c>
      <c r="F444" s="89"/>
      <c r="G444" s="90"/>
      <c r="H444" s="90"/>
      <c r="I444" s="90"/>
      <c r="J444" s="90"/>
      <c r="K444" s="90"/>
      <c r="L444" s="90"/>
      <c r="M444" s="90"/>
      <c r="N444" s="90"/>
      <c r="O444" s="90"/>
      <c r="P444" s="90"/>
      <c r="Q444" s="90"/>
      <c r="R444" s="90"/>
    </row>
    <row r="445" spans="1:18">
      <c r="A445" s="65">
        <f t="shared" si="32"/>
        <v>1957</v>
      </c>
      <c r="B445" s="84">
        <v>21032</v>
      </c>
      <c r="C445" s="77">
        <v>360.6</v>
      </c>
      <c r="D445" s="78">
        <f t="shared" si="33"/>
        <v>22.172429752066119</v>
      </c>
      <c r="F445" s="89"/>
      <c r="G445" s="90"/>
      <c r="H445" s="90"/>
      <c r="I445" s="90"/>
      <c r="J445" s="90"/>
      <c r="K445" s="90"/>
      <c r="L445" s="90"/>
      <c r="M445" s="90"/>
      <c r="N445" s="90"/>
      <c r="O445" s="90"/>
      <c r="P445" s="90"/>
      <c r="Q445" s="90"/>
      <c r="R445" s="90"/>
    </row>
    <row r="446" spans="1:18">
      <c r="A446" s="65">
        <f t="shared" si="32"/>
        <v>1957</v>
      </c>
      <c r="B446" s="84">
        <v>21063</v>
      </c>
      <c r="C446" s="77">
        <v>199.2</v>
      </c>
      <c r="D446" s="78">
        <f t="shared" si="33"/>
        <v>12.248330578512396</v>
      </c>
      <c r="F446" s="89"/>
      <c r="G446" s="90"/>
      <c r="H446" s="90"/>
      <c r="I446" s="90"/>
      <c r="J446" s="90"/>
      <c r="K446" s="90"/>
      <c r="L446" s="90"/>
      <c r="M446" s="90"/>
      <c r="N446" s="90"/>
      <c r="O446" s="90"/>
      <c r="P446" s="90"/>
      <c r="Q446" s="90"/>
      <c r="R446" s="90"/>
    </row>
    <row r="447" spans="1:18">
      <c r="A447" s="65">
        <f t="shared" si="32"/>
        <v>1957</v>
      </c>
      <c r="B447" s="84">
        <v>21093</v>
      </c>
      <c r="C447" s="77">
        <v>189.7</v>
      </c>
      <c r="D447" s="78">
        <f t="shared" si="33"/>
        <v>11.287933884297521</v>
      </c>
      <c r="F447" s="89"/>
      <c r="G447" s="90"/>
      <c r="H447" s="90"/>
      <c r="I447" s="90"/>
      <c r="J447" s="90"/>
      <c r="K447" s="90"/>
      <c r="L447" s="90"/>
      <c r="M447" s="90"/>
      <c r="N447" s="90"/>
      <c r="O447" s="90"/>
      <c r="P447" s="90"/>
      <c r="Q447" s="90"/>
      <c r="R447" s="90"/>
    </row>
    <row r="448" spans="1:18">
      <c r="A448" s="65">
        <f t="shared" si="32"/>
        <v>1958</v>
      </c>
      <c r="B448" s="84">
        <v>21124</v>
      </c>
      <c r="C448" s="77">
        <v>211.8</v>
      </c>
      <c r="D448" s="78">
        <f t="shared" si="33"/>
        <v>13.023074380165289</v>
      </c>
      <c r="F448" s="89"/>
      <c r="G448" s="90"/>
      <c r="H448" s="90"/>
      <c r="I448" s="90"/>
      <c r="J448" s="90"/>
      <c r="K448" s="90"/>
      <c r="L448" s="90"/>
      <c r="M448" s="90"/>
      <c r="N448" s="90"/>
      <c r="O448" s="90"/>
      <c r="P448" s="90"/>
      <c r="Q448" s="90"/>
      <c r="R448" s="90"/>
    </row>
    <row r="449" spans="1:18">
      <c r="A449" s="65">
        <f t="shared" si="32"/>
        <v>1958</v>
      </c>
      <c r="B449" s="84">
        <v>21154</v>
      </c>
      <c r="C449" s="77">
        <v>237.4</v>
      </c>
      <c r="D449" s="78">
        <f t="shared" si="33"/>
        <v>14.126280991735538</v>
      </c>
      <c r="F449" s="89"/>
      <c r="G449" s="90"/>
      <c r="H449" s="90"/>
      <c r="I449" s="90"/>
      <c r="J449" s="90"/>
      <c r="K449" s="90"/>
      <c r="L449" s="90"/>
      <c r="M449" s="90"/>
      <c r="N449" s="90"/>
      <c r="O449" s="90"/>
      <c r="P449" s="90"/>
      <c r="Q449" s="90"/>
      <c r="R449" s="90"/>
    </row>
    <row r="450" spans="1:18">
      <c r="A450" s="65">
        <f t="shared" si="32"/>
        <v>1958</v>
      </c>
      <c r="B450" s="84">
        <v>21185</v>
      </c>
      <c r="C450" s="77">
        <v>310.39999999999998</v>
      </c>
      <c r="D450" s="78">
        <f t="shared" si="33"/>
        <v>19.085752066115699</v>
      </c>
      <c r="F450" s="89"/>
      <c r="G450" s="90"/>
      <c r="H450" s="90"/>
      <c r="I450" s="90"/>
      <c r="J450" s="90"/>
      <c r="K450" s="90"/>
      <c r="L450" s="90"/>
      <c r="M450" s="90"/>
      <c r="N450" s="90"/>
      <c r="O450" s="90"/>
      <c r="P450" s="90"/>
      <c r="Q450" s="90"/>
      <c r="R450" s="90"/>
    </row>
    <row r="451" spans="1:18">
      <c r="A451" s="65">
        <f t="shared" si="32"/>
        <v>1958</v>
      </c>
      <c r="B451" s="84">
        <v>21216</v>
      </c>
      <c r="C451" s="77">
        <v>393.5</v>
      </c>
      <c r="D451" s="78">
        <f t="shared" si="33"/>
        <v>24.195371900826448</v>
      </c>
      <c r="F451" s="89"/>
      <c r="G451" s="90"/>
      <c r="H451" s="90"/>
      <c r="I451" s="90"/>
      <c r="J451" s="90"/>
      <c r="K451" s="90"/>
      <c r="L451" s="90"/>
      <c r="M451" s="90"/>
      <c r="N451" s="90"/>
      <c r="O451" s="90"/>
      <c r="P451" s="90"/>
      <c r="Q451" s="90"/>
      <c r="R451" s="90"/>
    </row>
    <row r="452" spans="1:18">
      <c r="A452" s="65">
        <f t="shared" si="32"/>
        <v>1958</v>
      </c>
      <c r="B452" s="84">
        <v>21244</v>
      </c>
      <c r="C452" s="77">
        <v>1619</v>
      </c>
      <c r="D452" s="78">
        <f t="shared" si="33"/>
        <v>89.914710743801649</v>
      </c>
      <c r="F452" s="89"/>
      <c r="G452" s="90"/>
      <c r="H452" s="90"/>
      <c r="I452" s="90"/>
      <c r="J452" s="90"/>
      <c r="K452" s="90"/>
      <c r="L452" s="90"/>
      <c r="M452" s="90"/>
      <c r="N452" s="90"/>
      <c r="O452" s="90"/>
      <c r="P452" s="90"/>
      <c r="Q452" s="90"/>
      <c r="R452" s="90"/>
    </row>
    <row r="453" spans="1:18">
      <c r="A453" s="65">
        <f t="shared" si="32"/>
        <v>1958</v>
      </c>
      <c r="B453" s="84">
        <v>21275</v>
      </c>
      <c r="C453" s="77">
        <v>1512</v>
      </c>
      <c r="D453" s="78">
        <f t="shared" si="33"/>
        <v>92.969256198347111</v>
      </c>
      <c r="F453" s="89"/>
      <c r="G453" s="90"/>
      <c r="H453" s="90"/>
      <c r="I453" s="90"/>
      <c r="J453" s="90"/>
      <c r="K453" s="90"/>
      <c r="L453" s="90"/>
      <c r="M453" s="90"/>
      <c r="N453" s="90"/>
      <c r="O453" s="90"/>
      <c r="P453" s="90"/>
      <c r="Q453" s="90"/>
      <c r="R453" s="90"/>
    </row>
    <row r="454" spans="1:18">
      <c r="A454" s="65">
        <f t="shared" si="32"/>
        <v>1958</v>
      </c>
      <c r="B454" s="84">
        <v>21305</v>
      </c>
      <c r="C454" s="77">
        <v>2936</v>
      </c>
      <c r="D454" s="78">
        <f t="shared" si="33"/>
        <v>174.70413223140497</v>
      </c>
      <c r="F454" s="89"/>
      <c r="G454" s="90"/>
      <c r="H454" s="90"/>
      <c r="I454" s="90"/>
      <c r="J454" s="90"/>
      <c r="K454" s="90"/>
      <c r="L454" s="90"/>
      <c r="M454" s="90"/>
      <c r="N454" s="90"/>
      <c r="O454" s="90"/>
      <c r="P454" s="90"/>
      <c r="Q454" s="90"/>
      <c r="R454" s="90"/>
    </row>
    <row r="455" spans="1:18">
      <c r="A455" s="65">
        <f t="shared" si="32"/>
        <v>1958</v>
      </c>
      <c r="B455" s="84">
        <v>21336</v>
      </c>
      <c r="C455" s="77">
        <v>5527</v>
      </c>
      <c r="D455" s="78">
        <f t="shared" si="33"/>
        <v>339.8419834710744</v>
      </c>
      <c r="F455" s="89"/>
      <c r="G455" s="90"/>
      <c r="H455" s="90"/>
      <c r="I455" s="90"/>
      <c r="J455" s="90"/>
      <c r="K455" s="90"/>
      <c r="L455" s="90"/>
      <c r="M455" s="90"/>
      <c r="N455" s="90"/>
      <c r="O455" s="90"/>
      <c r="P455" s="90"/>
      <c r="Q455" s="90"/>
      <c r="R455" s="90"/>
    </row>
    <row r="456" spans="1:18">
      <c r="A456" s="65">
        <f t="shared" si="32"/>
        <v>1958</v>
      </c>
      <c r="B456" s="84">
        <v>21366</v>
      </c>
      <c r="C456" s="77">
        <v>3271</v>
      </c>
      <c r="D456" s="78">
        <f t="shared" si="33"/>
        <v>194.63801652892562</v>
      </c>
      <c r="F456" s="89"/>
      <c r="G456" s="90"/>
      <c r="H456" s="90"/>
      <c r="I456" s="90"/>
      <c r="J456" s="90"/>
      <c r="K456" s="90"/>
      <c r="L456" s="90"/>
      <c r="M456" s="90"/>
      <c r="N456" s="90"/>
      <c r="O456" s="90"/>
      <c r="P456" s="90"/>
      <c r="Q456" s="90"/>
      <c r="R456" s="90"/>
    </row>
    <row r="457" spans="1:18">
      <c r="A457" s="65">
        <f t="shared" si="32"/>
        <v>1958</v>
      </c>
      <c r="B457" s="84">
        <v>21397</v>
      </c>
      <c r="C457" s="77">
        <v>913.1</v>
      </c>
      <c r="D457" s="78">
        <f t="shared" si="33"/>
        <v>56.144330578512395</v>
      </c>
      <c r="F457" s="89"/>
      <c r="G457" s="90"/>
      <c r="H457" s="90"/>
      <c r="I457" s="90"/>
      <c r="J457" s="90"/>
      <c r="K457" s="90"/>
      <c r="L457" s="90"/>
      <c r="M457" s="90"/>
      <c r="N457" s="90"/>
      <c r="O457" s="90"/>
      <c r="P457" s="90"/>
      <c r="Q457" s="90"/>
      <c r="R457" s="90"/>
    </row>
    <row r="458" spans="1:18">
      <c r="A458" s="65">
        <f t="shared" si="32"/>
        <v>1958</v>
      </c>
      <c r="B458" s="84">
        <v>21428</v>
      </c>
      <c r="C458" s="77">
        <v>305.8</v>
      </c>
      <c r="D458" s="78">
        <f t="shared" si="33"/>
        <v>18.80290909090909</v>
      </c>
      <c r="F458" s="89"/>
      <c r="G458" s="90"/>
      <c r="H458" s="90"/>
      <c r="I458" s="90"/>
      <c r="J458" s="90"/>
      <c r="K458" s="90"/>
      <c r="L458" s="90"/>
      <c r="M458" s="90"/>
      <c r="N458" s="90"/>
      <c r="O458" s="90"/>
      <c r="P458" s="90"/>
      <c r="Q458" s="90"/>
      <c r="R458" s="90"/>
    </row>
    <row r="459" spans="1:18">
      <c r="A459" s="65">
        <f t="shared" si="32"/>
        <v>1958</v>
      </c>
      <c r="B459" s="84">
        <v>21458</v>
      </c>
      <c r="C459" s="77">
        <v>231.2</v>
      </c>
      <c r="D459" s="78">
        <f t="shared" si="33"/>
        <v>13.757355371900827</v>
      </c>
      <c r="F459" s="89"/>
      <c r="G459" s="90"/>
      <c r="H459" s="90"/>
      <c r="I459" s="90"/>
      <c r="J459" s="90"/>
      <c r="K459" s="90"/>
      <c r="L459" s="90"/>
      <c r="M459" s="90"/>
      <c r="N459" s="90"/>
      <c r="O459" s="90"/>
      <c r="P459" s="90"/>
      <c r="Q459" s="90"/>
      <c r="R459" s="90"/>
    </row>
    <row r="460" spans="1:18">
      <c r="A460" s="65">
        <f t="shared" si="32"/>
        <v>1959</v>
      </c>
      <c r="B460" s="84">
        <v>21489</v>
      </c>
      <c r="C460" s="77">
        <v>190.8</v>
      </c>
      <c r="D460" s="78">
        <f t="shared" si="33"/>
        <v>11.731834710743801</v>
      </c>
      <c r="F460" s="89"/>
      <c r="G460" s="90"/>
      <c r="H460" s="90"/>
      <c r="I460" s="90"/>
      <c r="J460" s="90"/>
      <c r="K460" s="90"/>
      <c r="L460" s="90"/>
      <c r="M460" s="90"/>
      <c r="N460" s="90"/>
      <c r="O460" s="90"/>
      <c r="P460" s="90"/>
      <c r="Q460" s="90"/>
      <c r="R460" s="90"/>
    </row>
    <row r="461" spans="1:18">
      <c r="A461" s="65">
        <f t="shared" si="32"/>
        <v>1959</v>
      </c>
      <c r="B461" s="84">
        <v>21519</v>
      </c>
      <c r="C461" s="77">
        <v>245.5</v>
      </c>
      <c r="D461" s="78">
        <f t="shared" si="33"/>
        <v>14.608264462809917</v>
      </c>
      <c r="F461" s="89"/>
      <c r="G461" s="90"/>
      <c r="H461" s="90"/>
      <c r="I461" s="90"/>
      <c r="J461" s="90"/>
      <c r="K461" s="90"/>
      <c r="L461" s="90"/>
      <c r="M461" s="90"/>
      <c r="N461" s="90"/>
      <c r="O461" s="90"/>
      <c r="P461" s="90"/>
      <c r="Q461" s="90"/>
      <c r="R461" s="90"/>
    </row>
    <row r="462" spans="1:18">
      <c r="A462" s="65">
        <f t="shared" si="32"/>
        <v>1959</v>
      </c>
      <c r="B462" s="84">
        <v>21550</v>
      </c>
      <c r="C462" s="77">
        <v>156.19999999999999</v>
      </c>
      <c r="D462" s="78">
        <f t="shared" si="33"/>
        <v>9.6043636363636349</v>
      </c>
      <c r="F462" s="89"/>
      <c r="G462" s="90"/>
      <c r="H462" s="90"/>
      <c r="I462" s="90"/>
      <c r="J462" s="90"/>
      <c r="K462" s="90"/>
      <c r="L462" s="90"/>
      <c r="M462" s="90"/>
      <c r="N462" s="90"/>
      <c r="O462" s="90"/>
      <c r="P462" s="90"/>
      <c r="Q462" s="90"/>
      <c r="R462" s="90"/>
    </row>
    <row r="463" spans="1:18">
      <c r="A463" s="65">
        <f t="shared" si="32"/>
        <v>1959</v>
      </c>
      <c r="B463" s="84">
        <v>21581</v>
      </c>
      <c r="C463" s="77">
        <v>484.1</v>
      </c>
      <c r="D463" s="78">
        <f t="shared" si="33"/>
        <v>29.76614876033058</v>
      </c>
      <c r="F463" s="89"/>
      <c r="G463" s="90"/>
      <c r="H463" s="90"/>
      <c r="I463" s="90"/>
      <c r="J463" s="90"/>
      <c r="K463" s="90"/>
      <c r="L463" s="90"/>
      <c r="M463" s="90"/>
      <c r="N463" s="90"/>
      <c r="O463" s="90"/>
      <c r="P463" s="90"/>
      <c r="Q463" s="90"/>
      <c r="R463" s="90"/>
    </row>
    <row r="464" spans="1:18">
      <c r="A464" s="65">
        <f t="shared" si="32"/>
        <v>1959</v>
      </c>
      <c r="B464" s="84">
        <v>21609</v>
      </c>
      <c r="C464" s="77">
        <v>613.70000000000005</v>
      </c>
      <c r="D464" s="78">
        <f t="shared" si="33"/>
        <v>34.083173553719007</v>
      </c>
      <c r="F464" s="89"/>
      <c r="G464" s="90"/>
      <c r="H464" s="90"/>
      <c r="I464" s="90"/>
      <c r="J464" s="90"/>
      <c r="K464" s="90"/>
      <c r="L464" s="90"/>
      <c r="M464" s="90"/>
      <c r="N464" s="90"/>
      <c r="O464" s="90"/>
      <c r="P464" s="90"/>
      <c r="Q464" s="90"/>
      <c r="R464" s="90"/>
    </row>
    <row r="465" spans="1:18">
      <c r="A465" s="65">
        <f t="shared" ref="A465:A528" si="34">IF(MONTH(B465)&gt;9,YEAR(B465)+1,YEAR(B465))</f>
        <v>1959</v>
      </c>
      <c r="B465" s="84">
        <v>21640</v>
      </c>
      <c r="C465" s="77">
        <v>862.2</v>
      </c>
      <c r="D465" s="78">
        <f t="shared" ref="D465:D528" si="35">IF(C465&lt;&gt;-901,C465*DAY(B465)*24*60*60/(220*22*9*1000),-901)</f>
        <v>53.014611570247936</v>
      </c>
      <c r="F465" s="89"/>
      <c r="G465" s="90"/>
      <c r="H465" s="90"/>
      <c r="I465" s="90"/>
      <c r="J465" s="90"/>
      <c r="K465" s="90"/>
      <c r="L465" s="90"/>
      <c r="M465" s="90"/>
      <c r="N465" s="90"/>
      <c r="O465" s="90"/>
      <c r="P465" s="90"/>
      <c r="Q465" s="90"/>
      <c r="R465" s="90"/>
    </row>
    <row r="466" spans="1:18">
      <c r="A466" s="65">
        <f t="shared" si="34"/>
        <v>1959</v>
      </c>
      <c r="B466" s="84">
        <v>21670</v>
      </c>
      <c r="C466" s="77">
        <v>1415</v>
      </c>
      <c r="D466" s="78">
        <f t="shared" si="35"/>
        <v>84.198347107438011</v>
      </c>
      <c r="F466" s="89"/>
      <c r="G466" s="90"/>
      <c r="H466" s="90"/>
      <c r="I466" s="90"/>
      <c r="J466" s="90"/>
      <c r="K466" s="90"/>
      <c r="L466" s="90"/>
      <c r="M466" s="90"/>
      <c r="N466" s="90"/>
      <c r="O466" s="90"/>
      <c r="P466" s="90"/>
      <c r="Q466" s="90"/>
      <c r="R466" s="90"/>
    </row>
    <row r="467" spans="1:18">
      <c r="A467" s="65">
        <f t="shared" si="34"/>
        <v>1959</v>
      </c>
      <c r="B467" s="84">
        <v>21701</v>
      </c>
      <c r="C467" s="77">
        <v>1092</v>
      </c>
      <c r="D467" s="78">
        <f t="shared" si="35"/>
        <v>67.144462809917357</v>
      </c>
      <c r="F467" s="89"/>
      <c r="G467" s="90"/>
      <c r="H467" s="90"/>
      <c r="I467" s="90"/>
      <c r="J467" s="90"/>
      <c r="K467" s="90"/>
      <c r="L467" s="90"/>
      <c r="M467" s="90"/>
      <c r="N467" s="90"/>
      <c r="O467" s="90"/>
      <c r="P467" s="90"/>
      <c r="Q467" s="90"/>
      <c r="R467" s="90"/>
    </row>
    <row r="468" spans="1:18">
      <c r="A468" s="65">
        <f t="shared" si="34"/>
        <v>1959</v>
      </c>
      <c r="B468" s="84">
        <v>21731</v>
      </c>
      <c r="C468" s="77">
        <v>474.6</v>
      </c>
      <c r="D468" s="78">
        <f t="shared" si="35"/>
        <v>28.240661157024793</v>
      </c>
      <c r="F468" s="89"/>
      <c r="G468" s="90"/>
      <c r="H468" s="90"/>
      <c r="I468" s="90"/>
      <c r="J468" s="90"/>
      <c r="K468" s="90"/>
      <c r="L468" s="90"/>
      <c r="M468" s="90"/>
      <c r="N468" s="90"/>
      <c r="O468" s="90"/>
      <c r="P468" s="90"/>
      <c r="Q468" s="90"/>
      <c r="R468" s="90"/>
    </row>
    <row r="469" spans="1:18">
      <c r="A469" s="65">
        <f t="shared" si="34"/>
        <v>1959</v>
      </c>
      <c r="B469" s="84">
        <v>21762</v>
      </c>
      <c r="C469" s="77">
        <v>131.5</v>
      </c>
      <c r="D469" s="78">
        <f t="shared" si="35"/>
        <v>8.0856198347107444</v>
      </c>
      <c r="F469" s="89"/>
      <c r="G469" s="90"/>
      <c r="H469" s="90"/>
      <c r="I469" s="90"/>
      <c r="J469" s="90"/>
      <c r="K469" s="90"/>
      <c r="L469" s="90"/>
      <c r="M469" s="90"/>
      <c r="N469" s="90"/>
      <c r="O469" s="90"/>
      <c r="P469" s="90"/>
      <c r="Q469" s="90"/>
      <c r="R469" s="90"/>
    </row>
    <row r="470" spans="1:18">
      <c r="A470" s="65">
        <f t="shared" si="34"/>
        <v>1959</v>
      </c>
      <c r="B470" s="84">
        <v>21793</v>
      </c>
      <c r="C470" s="77">
        <v>103.3</v>
      </c>
      <c r="D470" s="78">
        <f t="shared" si="35"/>
        <v>6.3516694214876033</v>
      </c>
      <c r="F470" s="89"/>
      <c r="G470" s="90"/>
      <c r="H470" s="90"/>
      <c r="I470" s="90"/>
      <c r="J470" s="90"/>
      <c r="K470" s="90"/>
      <c r="L470" s="90"/>
      <c r="M470" s="90"/>
      <c r="N470" s="90"/>
      <c r="O470" s="90"/>
      <c r="P470" s="90"/>
      <c r="Q470" s="90"/>
      <c r="R470" s="90"/>
    </row>
    <row r="471" spans="1:18">
      <c r="A471" s="65">
        <f t="shared" si="34"/>
        <v>1959</v>
      </c>
      <c r="B471" s="84">
        <v>21823</v>
      </c>
      <c r="C471" s="77">
        <v>138.5</v>
      </c>
      <c r="D471" s="78">
        <f t="shared" si="35"/>
        <v>8.2413223140495866</v>
      </c>
      <c r="F471" s="89"/>
      <c r="G471" s="90"/>
      <c r="H471" s="90"/>
      <c r="I471" s="90"/>
      <c r="J471" s="90"/>
      <c r="K471" s="90"/>
      <c r="L471" s="90"/>
      <c r="M471" s="90"/>
      <c r="N471" s="90"/>
      <c r="O471" s="90"/>
      <c r="P471" s="90"/>
      <c r="Q471" s="90"/>
      <c r="R471" s="90"/>
    </row>
    <row r="472" spans="1:18">
      <c r="A472" s="65">
        <f t="shared" si="34"/>
        <v>1960</v>
      </c>
      <c r="B472" s="84">
        <v>21854</v>
      </c>
      <c r="C472" s="77">
        <v>131.30000000000001</v>
      </c>
      <c r="D472" s="78">
        <f t="shared" si="35"/>
        <v>8.0733223140495873</v>
      </c>
      <c r="F472" s="89"/>
      <c r="G472" s="90"/>
      <c r="H472" s="90"/>
      <c r="I472" s="90"/>
      <c r="J472" s="90"/>
      <c r="K472" s="90"/>
      <c r="L472" s="90"/>
      <c r="M472" s="90"/>
      <c r="N472" s="90"/>
      <c r="O472" s="90"/>
      <c r="P472" s="90"/>
      <c r="Q472" s="90"/>
      <c r="R472" s="90"/>
    </row>
    <row r="473" spans="1:18">
      <c r="A473" s="65">
        <f t="shared" si="34"/>
        <v>1960</v>
      </c>
      <c r="B473" s="84">
        <v>21884</v>
      </c>
      <c r="C473" s="77">
        <v>87.5</v>
      </c>
      <c r="D473" s="78">
        <f t="shared" si="35"/>
        <v>5.2066115702479339</v>
      </c>
      <c r="F473" s="89"/>
      <c r="G473" s="90"/>
      <c r="H473" s="90"/>
      <c r="I473" s="90"/>
      <c r="J473" s="90"/>
      <c r="K473" s="90"/>
      <c r="L473" s="90"/>
      <c r="M473" s="90"/>
      <c r="N473" s="90"/>
      <c r="O473" s="90"/>
      <c r="P473" s="90"/>
      <c r="Q473" s="90"/>
      <c r="R473" s="90"/>
    </row>
    <row r="474" spans="1:18">
      <c r="A474" s="65">
        <f t="shared" si="34"/>
        <v>1960</v>
      </c>
      <c r="B474" s="84">
        <v>21915</v>
      </c>
      <c r="C474" s="77">
        <v>86.8</v>
      </c>
      <c r="D474" s="78">
        <f t="shared" si="35"/>
        <v>5.3371239669421486</v>
      </c>
      <c r="F474" s="89"/>
      <c r="G474" s="90"/>
      <c r="H474" s="90"/>
      <c r="I474" s="90"/>
      <c r="J474" s="90"/>
      <c r="K474" s="90"/>
      <c r="L474" s="90"/>
      <c r="M474" s="90"/>
      <c r="N474" s="90"/>
      <c r="O474" s="90"/>
      <c r="P474" s="90"/>
      <c r="Q474" s="90"/>
      <c r="R474" s="90"/>
    </row>
    <row r="475" spans="1:18">
      <c r="A475" s="65">
        <f t="shared" si="34"/>
        <v>1960</v>
      </c>
      <c r="B475" s="84">
        <v>21946</v>
      </c>
      <c r="C475" s="77">
        <v>179.3</v>
      </c>
      <c r="D475" s="78">
        <f t="shared" si="35"/>
        <v>11.024727272727274</v>
      </c>
      <c r="F475" s="89"/>
      <c r="G475" s="90"/>
      <c r="H475" s="90"/>
      <c r="I475" s="90"/>
      <c r="J475" s="90"/>
      <c r="K475" s="90"/>
      <c r="L475" s="90"/>
      <c r="M475" s="90"/>
      <c r="N475" s="90"/>
      <c r="O475" s="90"/>
      <c r="P475" s="90"/>
      <c r="Q475" s="90"/>
      <c r="R475" s="90"/>
    </row>
    <row r="476" spans="1:18">
      <c r="A476" s="65">
        <f t="shared" si="34"/>
        <v>1960</v>
      </c>
      <c r="B476" s="84">
        <v>21975</v>
      </c>
      <c r="C476" s="77">
        <v>857.2</v>
      </c>
      <c r="D476" s="78">
        <f t="shared" si="35"/>
        <v>49.306710743801666</v>
      </c>
      <c r="F476" s="89"/>
      <c r="G476" s="90"/>
      <c r="H476" s="90"/>
      <c r="I476" s="90"/>
      <c r="J476" s="90"/>
      <c r="K476" s="90"/>
      <c r="L476" s="90"/>
      <c r="M476" s="90"/>
      <c r="N476" s="90"/>
      <c r="O476" s="90"/>
      <c r="P476" s="90"/>
      <c r="Q476" s="90"/>
      <c r="R476" s="90"/>
    </row>
    <row r="477" spans="1:18">
      <c r="A477" s="65">
        <f t="shared" si="34"/>
        <v>1960</v>
      </c>
      <c r="B477" s="84">
        <v>22006</v>
      </c>
      <c r="C477" s="77">
        <v>1582</v>
      </c>
      <c r="D477" s="78">
        <f t="shared" si="35"/>
        <v>97.27338842975206</v>
      </c>
      <c r="F477" s="89"/>
      <c r="G477" s="90"/>
      <c r="H477" s="90"/>
      <c r="I477" s="90"/>
      <c r="J477" s="90"/>
      <c r="K477" s="90"/>
      <c r="L477" s="90"/>
      <c r="M477" s="90"/>
      <c r="N477" s="90"/>
      <c r="O477" s="90"/>
      <c r="P477" s="90"/>
      <c r="Q477" s="90"/>
      <c r="R477" s="90"/>
    </row>
    <row r="478" spans="1:18">
      <c r="A478" s="65">
        <f t="shared" si="34"/>
        <v>1960</v>
      </c>
      <c r="B478" s="84">
        <v>22036</v>
      </c>
      <c r="C478" s="77">
        <v>1605</v>
      </c>
      <c r="D478" s="78">
        <f t="shared" si="35"/>
        <v>95.504132231404952</v>
      </c>
      <c r="F478" s="89"/>
      <c r="G478" s="90"/>
      <c r="H478" s="90"/>
      <c r="I478" s="90"/>
      <c r="J478" s="90"/>
      <c r="K478" s="90"/>
      <c r="L478" s="90"/>
      <c r="M478" s="90"/>
      <c r="N478" s="90"/>
      <c r="O478" s="90"/>
      <c r="P478" s="90"/>
      <c r="Q478" s="90"/>
      <c r="R478" s="90"/>
    </row>
    <row r="479" spans="1:18">
      <c r="A479" s="65">
        <f t="shared" si="34"/>
        <v>1960</v>
      </c>
      <c r="B479" s="84">
        <v>22067</v>
      </c>
      <c r="C479" s="77">
        <v>1378</v>
      </c>
      <c r="D479" s="78">
        <f t="shared" si="35"/>
        <v>84.729917355371896</v>
      </c>
      <c r="F479" s="89"/>
      <c r="G479" s="90"/>
      <c r="H479" s="90"/>
      <c r="I479" s="90"/>
      <c r="J479" s="90"/>
      <c r="K479" s="90"/>
      <c r="L479" s="90"/>
      <c r="M479" s="90"/>
      <c r="N479" s="90"/>
      <c r="O479" s="90"/>
      <c r="P479" s="90"/>
      <c r="Q479" s="90"/>
      <c r="R479" s="90"/>
    </row>
    <row r="480" spans="1:18">
      <c r="A480" s="65">
        <f t="shared" si="34"/>
        <v>1960</v>
      </c>
      <c r="B480" s="84">
        <v>22097</v>
      </c>
      <c r="C480" s="77">
        <v>598.1</v>
      </c>
      <c r="D480" s="78">
        <f t="shared" si="35"/>
        <v>35.589421487603303</v>
      </c>
      <c r="F480" s="89"/>
      <c r="G480" s="90"/>
      <c r="H480" s="90"/>
      <c r="I480" s="90"/>
      <c r="J480" s="90"/>
      <c r="K480" s="90"/>
      <c r="L480" s="90"/>
      <c r="M480" s="90"/>
      <c r="N480" s="90"/>
      <c r="O480" s="90"/>
      <c r="P480" s="90"/>
      <c r="Q480" s="90"/>
      <c r="R480" s="90"/>
    </row>
    <row r="481" spans="1:18">
      <c r="A481" s="65">
        <f t="shared" si="34"/>
        <v>1960</v>
      </c>
      <c r="B481" s="84">
        <v>22128</v>
      </c>
      <c r="C481" s="77">
        <v>161.1</v>
      </c>
      <c r="D481" s="78">
        <f t="shared" si="35"/>
        <v>9.9056528925619833</v>
      </c>
      <c r="F481" s="89"/>
      <c r="G481" s="90"/>
      <c r="H481" s="90"/>
      <c r="I481" s="90"/>
      <c r="J481" s="90"/>
      <c r="K481" s="90"/>
      <c r="L481" s="90"/>
      <c r="M481" s="90"/>
      <c r="N481" s="90"/>
      <c r="O481" s="90"/>
      <c r="P481" s="90"/>
      <c r="Q481" s="90"/>
      <c r="R481" s="90"/>
    </row>
    <row r="482" spans="1:18">
      <c r="A482" s="65">
        <f t="shared" si="34"/>
        <v>1960</v>
      </c>
      <c r="B482" s="84">
        <v>22159</v>
      </c>
      <c r="C482" s="77">
        <v>133.30000000000001</v>
      </c>
      <c r="D482" s="78">
        <f t="shared" si="35"/>
        <v>8.1962975206611581</v>
      </c>
      <c r="F482" s="89"/>
      <c r="G482" s="90"/>
      <c r="H482" s="90"/>
      <c r="I482" s="90"/>
      <c r="J482" s="90"/>
      <c r="K482" s="90"/>
      <c r="L482" s="90"/>
      <c r="M482" s="90"/>
      <c r="N482" s="90"/>
      <c r="O482" s="90"/>
      <c r="P482" s="90"/>
      <c r="Q482" s="90"/>
      <c r="R482" s="90"/>
    </row>
    <row r="483" spans="1:18">
      <c r="A483" s="65">
        <f t="shared" si="34"/>
        <v>1960</v>
      </c>
      <c r="B483" s="84">
        <v>22189</v>
      </c>
      <c r="C483" s="77">
        <v>118.7</v>
      </c>
      <c r="D483" s="78">
        <f t="shared" si="35"/>
        <v>7.0631404958677688</v>
      </c>
      <c r="F483" s="89"/>
      <c r="G483" s="90"/>
      <c r="H483" s="90"/>
      <c r="I483" s="90"/>
      <c r="J483" s="90"/>
      <c r="K483" s="90"/>
      <c r="L483" s="90"/>
      <c r="M483" s="90"/>
      <c r="N483" s="90"/>
      <c r="O483" s="90"/>
      <c r="P483" s="90"/>
      <c r="Q483" s="90"/>
      <c r="R483" s="90"/>
    </row>
    <row r="484" spans="1:18">
      <c r="A484" s="65">
        <f t="shared" si="34"/>
        <v>1961</v>
      </c>
      <c r="B484" s="84">
        <v>22220</v>
      </c>
      <c r="C484" s="77">
        <v>123.7</v>
      </c>
      <c r="D484" s="78">
        <f t="shared" si="35"/>
        <v>7.6060165289256201</v>
      </c>
      <c r="F484" s="89"/>
      <c r="G484" s="90"/>
      <c r="H484" s="90"/>
      <c r="I484" s="90"/>
      <c r="J484" s="90"/>
      <c r="K484" s="90"/>
      <c r="L484" s="90"/>
      <c r="M484" s="90"/>
      <c r="N484" s="90"/>
      <c r="O484" s="90"/>
      <c r="P484" s="90"/>
      <c r="Q484" s="90"/>
      <c r="R484" s="90"/>
    </row>
    <row r="485" spans="1:18">
      <c r="A485" s="65">
        <f t="shared" si="34"/>
        <v>1961</v>
      </c>
      <c r="B485" s="84">
        <v>22250</v>
      </c>
      <c r="C485" s="77">
        <v>146.9</v>
      </c>
      <c r="D485" s="78">
        <f t="shared" si="35"/>
        <v>8.7411570247933881</v>
      </c>
      <c r="F485" s="89"/>
      <c r="G485" s="90"/>
      <c r="H485" s="90"/>
      <c r="I485" s="90"/>
      <c r="J485" s="90"/>
      <c r="K485" s="90"/>
      <c r="L485" s="90"/>
      <c r="M485" s="90"/>
      <c r="N485" s="90"/>
      <c r="O485" s="90"/>
      <c r="P485" s="90"/>
      <c r="Q485" s="90"/>
      <c r="R485" s="90"/>
    </row>
    <row r="486" spans="1:18">
      <c r="A486" s="65">
        <f t="shared" si="34"/>
        <v>1961</v>
      </c>
      <c r="B486" s="84">
        <v>22281</v>
      </c>
      <c r="C486" s="77">
        <v>161.5</v>
      </c>
      <c r="D486" s="78">
        <f t="shared" si="35"/>
        <v>9.9302479338842975</v>
      </c>
      <c r="F486" s="89"/>
      <c r="G486" s="90"/>
      <c r="H486" s="90"/>
      <c r="I486" s="90"/>
      <c r="J486" s="90"/>
      <c r="K486" s="90"/>
      <c r="L486" s="90"/>
      <c r="M486" s="90"/>
      <c r="N486" s="90"/>
      <c r="O486" s="90"/>
      <c r="P486" s="90"/>
      <c r="Q486" s="90"/>
      <c r="R486" s="90"/>
    </row>
    <row r="487" spans="1:18">
      <c r="A487" s="65">
        <f t="shared" si="34"/>
        <v>1961</v>
      </c>
      <c r="B487" s="84">
        <v>22312</v>
      </c>
      <c r="C487" s="77">
        <v>146.5</v>
      </c>
      <c r="D487" s="78">
        <f t="shared" si="35"/>
        <v>9.0079338842975201</v>
      </c>
      <c r="F487" s="89"/>
      <c r="G487" s="90"/>
      <c r="H487" s="90"/>
      <c r="I487" s="90"/>
      <c r="J487" s="90"/>
      <c r="K487" s="90"/>
      <c r="L487" s="90"/>
      <c r="M487" s="90"/>
      <c r="N487" s="90"/>
      <c r="O487" s="90"/>
      <c r="P487" s="90"/>
      <c r="Q487" s="90"/>
      <c r="R487" s="90"/>
    </row>
    <row r="488" spans="1:18">
      <c r="A488" s="65">
        <f t="shared" si="34"/>
        <v>1961</v>
      </c>
      <c r="B488" s="84">
        <v>22340</v>
      </c>
      <c r="C488" s="77">
        <v>357.2</v>
      </c>
      <c r="D488" s="78">
        <f t="shared" si="35"/>
        <v>19.837884297520663</v>
      </c>
      <c r="F488" s="89"/>
      <c r="G488" s="90"/>
      <c r="H488" s="90"/>
      <c r="I488" s="90"/>
      <c r="J488" s="90"/>
      <c r="K488" s="90"/>
      <c r="L488" s="90"/>
      <c r="M488" s="90"/>
      <c r="N488" s="90"/>
      <c r="O488" s="90"/>
      <c r="P488" s="90"/>
      <c r="Q488" s="90"/>
      <c r="R488" s="90"/>
    </row>
    <row r="489" spans="1:18">
      <c r="A489" s="65">
        <f t="shared" si="34"/>
        <v>1961</v>
      </c>
      <c r="B489" s="84">
        <v>22371</v>
      </c>
      <c r="C489" s="77">
        <v>496.7</v>
      </c>
      <c r="D489" s="78">
        <f t="shared" si="35"/>
        <v>30.540892561983473</v>
      </c>
      <c r="F489" s="89"/>
      <c r="G489" s="90"/>
      <c r="H489" s="90"/>
      <c r="I489" s="90"/>
      <c r="J489" s="90"/>
      <c r="K489" s="90"/>
      <c r="L489" s="90"/>
      <c r="M489" s="90"/>
      <c r="N489" s="90"/>
      <c r="O489" s="90"/>
      <c r="P489" s="90"/>
      <c r="Q489" s="90"/>
      <c r="R489" s="90"/>
    </row>
    <row r="490" spans="1:18">
      <c r="A490" s="65">
        <f t="shared" si="34"/>
        <v>1961</v>
      </c>
      <c r="B490" s="84">
        <v>22401</v>
      </c>
      <c r="C490" s="77">
        <v>963.8</v>
      </c>
      <c r="D490" s="78">
        <f t="shared" si="35"/>
        <v>57.350082644628102</v>
      </c>
      <c r="F490" s="89"/>
      <c r="G490" s="90"/>
      <c r="H490" s="90"/>
      <c r="I490" s="90"/>
      <c r="J490" s="90"/>
      <c r="K490" s="90"/>
      <c r="L490" s="90"/>
      <c r="M490" s="90"/>
      <c r="N490" s="90"/>
      <c r="O490" s="90"/>
      <c r="P490" s="90"/>
      <c r="Q490" s="90"/>
      <c r="R490" s="90"/>
    </row>
    <row r="491" spans="1:18">
      <c r="A491" s="65">
        <f t="shared" si="34"/>
        <v>1961</v>
      </c>
      <c r="B491" s="84">
        <v>22432</v>
      </c>
      <c r="C491" s="77">
        <v>1248</v>
      </c>
      <c r="D491" s="78">
        <f t="shared" si="35"/>
        <v>76.736528925619837</v>
      </c>
      <c r="F491" s="89"/>
      <c r="G491" s="90"/>
      <c r="H491" s="90"/>
      <c r="I491" s="90"/>
      <c r="J491" s="90"/>
      <c r="K491" s="90"/>
      <c r="L491" s="90"/>
      <c r="M491" s="90"/>
      <c r="N491" s="90"/>
      <c r="O491" s="90"/>
      <c r="P491" s="90"/>
      <c r="Q491" s="90"/>
      <c r="R491" s="90"/>
    </row>
    <row r="492" spans="1:18">
      <c r="A492" s="65">
        <f t="shared" si="34"/>
        <v>1961</v>
      </c>
      <c r="B492" s="84">
        <v>22462</v>
      </c>
      <c r="C492" s="77">
        <v>632.20000000000005</v>
      </c>
      <c r="D492" s="78">
        <f t="shared" si="35"/>
        <v>37.618512396694214</v>
      </c>
      <c r="F492" s="89"/>
      <c r="G492" s="90"/>
      <c r="H492" s="90"/>
      <c r="I492" s="90"/>
      <c r="J492" s="90"/>
      <c r="K492" s="90"/>
      <c r="L492" s="90"/>
      <c r="M492" s="90"/>
      <c r="N492" s="90"/>
      <c r="O492" s="90"/>
      <c r="P492" s="90"/>
      <c r="Q492" s="90"/>
      <c r="R492" s="90"/>
    </row>
    <row r="493" spans="1:18">
      <c r="A493" s="65">
        <f t="shared" si="34"/>
        <v>1961</v>
      </c>
      <c r="B493" s="84">
        <v>22493</v>
      </c>
      <c r="C493" s="77">
        <v>298.60000000000002</v>
      </c>
      <c r="D493" s="78">
        <f t="shared" si="35"/>
        <v>18.360198347107442</v>
      </c>
      <c r="F493" s="89"/>
      <c r="G493" s="90"/>
      <c r="H493" s="90"/>
      <c r="I493" s="90"/>
      <c r="J493" s="90"/>
      <c r="K493" s="90"/>
      <c r="L493" s="90"/>
      <c r="M493" s="90"/>
      <c r="N493" s="90"/>
      <c r="O493" s="90"/>
      <c r="P493" s="90"/>
      <c r="Q493" s="90"/>
      <c r="R493" s="90"/>
    </row>
    <row r="494" spans="1:18">
      <c r="A494" s="65">
        <f t="shared" si="34"/>
        <v>1961</v>
      </c>
      <c r="B494" s="84">
        <v>22524</v>
      </c>
      <c r="C494" s="77">
        <v>294.3</v>
      </c>
      <c r="D494" s="78">
        <f t="shared" si="35"/>
        <v>18.095801652892561</v>
      </c>
      <c r="F494" s="89"/>
      <c r="G494" s="90"/>
      <c r="H494" s="90"/>
      <c r="I494" s="90"/>
      <c r="J494" s="90"/>
      <c r="K494" s="90"/>
      <c r="L494" s="90"/>
      <c r="M494" s="90"/>
      <c r="N494" s="90"/>
      <c r="O494" s="90"/>
      <c r="P494" s="90"/>
      <c r="Q494" s="90"/>
      <c r="R494" s="90"/>
    </row>
    <row r="495" spans="1:18">
      <c r="A495" s="65">
        <f t="shared" si="34"/>
        <v>1961</v>
      </c>
      <c r="B495" s="84">
        <v>22554</v>
      </c>
      <c r="C495" s="77">
        <v>224.2</v>
      </c>
      <c r="D495" s="78">
        <f t="shared" si="35"/>
        <v>13.340826446280992</v>
      </c>
      <c r="F495" s="89"/>
      <c r="G495" s="90"/>
      <c r="H495" s="90"/>
      <c r="I495" s="90"/>
      <c r="J495" s="90"/>
      <c r="K495" s="90"/>
      <c r="L495" s="90"/>
      <c r="M495" s="90"/>
      <c r="N495" s="90"/>
      <c r="O495" s="90"/>
      <c r="P495" s="90"/>
      <c r="Q495" s="90"/>
      <c r="R495" s="90"/>
    </row>
    <row r="496" spans="1:18">
      <c r="A496" s="65">
        <f t="shared" si="34"/>
        <v>1962</v>
      </c>
      <c r="B496" s="84">
        <v>22585</v>
      </c>
      <c r="C496" s="77">
        <v>159.9</v>
      </c>
      <c r="D496" s="78">
        <f t="shared" si="35"/>
        <v>9.8318677685950409</v>
      </c>
      <c r="F496" s="89"/>
      <c r="G496" s="90"/>
      <c r="H496" s="90"/>
      <c r="I496" s="90"/>
      <c r="J496" s="90"/>
      <c r="K496" s="90"/>
      <c r="L496" s="90"/>
      <c r="M496" s="90"/>
      <c r="N496" s="90"/>
      <c r="O496" s="90"/>
      <c r="P496" s="90"/>
      <c r="Q496" s="90"/>
      <c r="R496" s="90"/>
    </row>
    <row r="497" spans="1:18">
      <c r="A497" s="65">
        <f t="shared" si="34"/>
        <v>1962</v>
      </c>
      <c r="B497" s="84">
        <v>22615</v>
      </c>
      <c r="C497" s="77">
        <v>188.9</v>
      </c>
      <c r="D497" s="78">
        <f t="shared" si="35"/>
        <v>11.240330578512397</v>
      </c>
      <c r="F497" s="89"/>
      <c r="G497" s="90"/>
      <c r="H497" s="90"/>
      <c r="I497" s="90"/>
      <c r="J497" s="90"/>
      <c r="K497" s="90"/>
      <c r="L497" s="90"/>
      <c r="M497" s="90"/>
      <c r="N497" s="90"/>
      <c r="O497" s="90"/>
      <c r="P497" s="90"/>
      <c r="Q497" s="90"/>
      <c r="R497" s="90"/>
    </row>
    <row r="498" spans="1:18">
      <c r="A498" s="65">
        <f t="shared" si="34"/>
        <v>1962</v>
      </c>
      <c r="B498" s="84">
        <v>22646</v>
      </c>
      <c r="C498" s="77">
        <v>216.6</v>
      </c>
      <c r="D498" s="78">
        <f t="shared" si="35"/>
        <v>13.318214876033057</v>
      </c>
      <c r="F498" s="89"/>
      <c r="G498" s="90"/>
      <c r="H498" s="90"/>
      <c r="I498" s="90"/>
      <c r="J498" s="90"/>
      <c r="K498" s="90"/>
      <c r="L498" s="90"/>
      <c r="M498" s="90"/>
      <c r="N498" s="90"/>
      <c r="O498" s="90"/>
      <c r="P498" s="90"/>
      <c r="Q498" s="90"/>
      <c r="R498" s="90"/>
    </row>
    <row r="499" spans="1:18">
      <c r="A499" s="65">
        <f t="shared" si="34"/>
        <v>1962</v>
      </c>
      <c r="B499" s="84">
        <v>22677</v>
      </c>
      <c r="C499" s="77">
        <v>193.3</v>
      </c>
      <c r="D499" s="78">
        <f t="shared" si="35"/>
        <v>11.885553719008264</v>
      </c>
      <c r="F499" s="89"/>
      <c r="G499" s="90"/>
      <c r="H499" s="90"/>
      <c r="I499" s="90"/>
      <c r="J499" s="90"/>
      <c r="K499" s="90"/>
      <c r="L499" s="90"/>
      <c r="M499" s="90"/>
      <c r="N499" s="90"/>
      <c r="O499" s="90"/>
      <c r="P499" s="90"/>
      <c r="Q499" s="90"/>
      <c r="R499" s="90"/>
    </row>
    <row r="500" spans="1:18">
      <c r="A500" s="65">
        <f t="shared" si="34"/>
        <v>1962</v>
      </c>
      <c r="B500" s="84">
        <v>22705</v>
      </c>
      <c r="C500" s="77">
        <v>993.1</v>
      </c>
      <c r="D500" s="78">
        <f t="shared" si="35"/>
        <v>55.153983471074383</v>
      </c>
      <c r="F500" s="89"/>
      <c r="G500" s="90"/>
      <c r="H500" s="90"/>
      <c r="I500" s="90"/>
      <c r="J500" s="90"/>
      <c r="K500" s="90"/>
      <c r="L500" s="90"/>
      <c r="M500" s="90"/>
      <c r="N500" s="90"/>
      <c r="O500" s="90"/>
      <c r="P500" s="90"/>
      <c r="Q500" s="90"/>
      <c r="R500" s="90"/>
    </row>
    <row r="501" spans="1:18">
      <c r="A501" s="65">
        <f t="shared" si="34"/>
        <v>1962</v>
      </c>
      <c r="B501" s="84">
        <v>22736</v>
      </c>
      <c r="C501" s="77">
        <v>696.9</v>
      </c>
      <c r="D501" s="78">
        <f t="shared" si="35"/>
        <v>42.850710743801656</v>
      </c>
      <c r="F501" s="89"/>
      <c r="G501" s="90"/>
      <c r="H501" s="90"/>
      <c r="I501" s="90"/>
      <c r="J501" s="90"/>
      <c r="K501" s="90"/>
      <c r="L501" s="90"/>
      <c r="M501" s="90"/>
      <c r="N501" s="90"/>
      <c r="O501" s="90"/>
      <c r="P501" s="90"/>
      <c r="Q501" s="90"/>
      <c r="R501" s="90"/>
    </row>
    <row r="502" spans="1:18">
      <c r="A502" s="65">
        <f t="shared" si="34"/>
        <v>1962</v>
      </c>
      <c r="B502" s="84">
        <v>22766</v>
      </c>
      <c r="C502" s="77">
        <v>2499</v>
      </c>
      <c r="D502" s="78">
        <f t="shared" si="35"/>
        <v>148.70082644628098</v>
      </c>
      <c r="F502" s="89"/>
      <c r="G502" s="90"/>
      <c r="H502" s="90"/>
      <c r="I502" s="90"/>
      <c r="J502" s="90"/>
      <c r="K502" s="90"/>
      <c r="L502" s="90"/>
      <c r="M502" s="90"/>
      <c r="N502" s="90"/>
      <c r="O502" s="90"/>
      <c r="P502" s="90"/>
      <c r="Q502" s="90"/>
      <c r="R502" s="90"/>
    </row>
    <row r="503" spans="1:18">
      <c r="A503" s="65">
        <f t="shared" si="34"/>
        <v>1962</v>
      </c>
      <c r="B503" s="84">
        <v>22797</v>
      </c>
      <c r="C503" s="77">
        <v>1965</v>
      </c>
      <c r="D503" s="78">
        <f t="shared" si="35"/>
        <v>120.82314049586776</v>
      </c>
      <c r="F503" s="89"/>
      <c r="G503" s="90"/>
      <c r="H503" s="90"/>
      <c r="I503" s="90"/>
      <c r="J503" s="90"/>
      <c r="K503" s="90"/>
      <c r="L503" s="90"/>
      <c r="M503" s="90"/>
      <c r="N503" s="90"/>
      <c r="O503" s="90"/>
      <c r="P503" s="90"/>
      <c r="Q503" s="90"/>
      <c r="R503" s="90"/>
    </row>
    <row r="504" spans="1:18">
      <c r="A504" s="65">
        <f t="shared" si="34"/>
        <v>1962</v>
      </c>
      <c r="B504" s="84">
        <v>22827</v>
      </c>
      <c r="C504" s="77">
        <v>1437</v>
      </c>
      <c r="D504" s="78">
        <f t="shared" si="35"/>
        <v>85.507438016528923</v>
      </c>
      <c r="F504" s="89"/>
      <c r="G504" s="90"/>
      <c r="H504" s="90"/>
      <c r="I504" s="90"/>
      <c r="J504" s="90"/>
      <c r="K504" s="90"/>
      <c r="L504" s="90"/>
      <c r="M504" s="90"/>
      <c r="N504" s="90"/>
      <c r="O504" s="90"/>
      <c r="P504" s="90"/>
      <c r="Q504" s="90"/>
      <c r="R504" s="90"/>
    </row>
    <row r="505" spans="1:18">
      <c r="A505" s="65">
        <f t="shared" si="34"/>
        <v>1962</v>
      </c>
      <c r="B505" s="84">
        <v>22858</v>
      </c>
      <c r="C505" s="77">
        <v>605.5</v>
      </c>
      <c r="D505" s="78">
        <f t="shared" si="35"/>
        <v>37.230743801652892</v>
      </c>
      <c r="F505" s="89"/>
      <c r="G505" s="90"/>
      <c r="H505" s="90"/>
      <c r="I505" s="90"/>
      <c r="J505" s="90"/>
      <c r="K505" s="90"/>
      <c r="L505" s="90"/>
      <c r="M505" s="90"/>
      <c r="N505" s="90"/>
      <c r="O505" s="90"/>
      <c r="P505" s="90"/>
      <c r="Q505" s="90"/>
      <c r="R505" s="90"/>
    </row>
    <row r="506" spans="1:18">
      <c r="A506" s="65">
        <f t="shared" si="34"/>
        <v>1962</v>
      </c>
      <c r="B506" s="84">
        <v>22889</v>
      </c>
      <c r="C506" s="77">
        <v>528.5</v>
      </c>
      <c r="D506" s="78">
        <f t="shared" si="35"/>
        <v>32.496198347107438</v>
      </c>
      <c r="F506" s="89"/>
      <c r="G506" s="90"/>
      <c r="H506" s="90"/>
      <c r="I506" s="90"/>
      <c r="J506" s="90"/>
      <c r="K506" s="90"/>
      <c r="L506" s="90"/>
      <c r="M506" s="90"/>
      <c r="N506" s="90"/>
      <c r="O506" s="90"/>
      <c r="P506" s="90"/>
      <c r="Q506" s="90"/>
      <c r="R506" s="90"/>
    </row>
    <row r="507" spans="1:18">
      <c r="A507" s="65">
        <f t="shared" si="34"/>
        <v>1962</v>
      </c>
      <c r="B507" s="84">
        <v>22919</v>
      </c>
      <c r="C507" s="77">
        <v>317.2</v>
      </c>
      <c r="D507" s="78">
        <f t="shared" si="35"/>
        <v>18.874710743801653</v>
      </c>
      <c r="F507" s="89"/>
      <c r="G507" s="90"/>
      <c r="H507" s="90"/>
      <c r="I507" s="90"/>
      <c r="J507" s="90"/>
      <c r="K507" s="90"/>
      <c r="L507" s="90"/>
      <c r="M507" s="90"/>
      <c r="N507" s="90"/>
      <c r="O507" s="90"/>
      <c r="P507" s="90"/>
      <c r="Q507" s="90"/>
      <c r="R507" s="90"/>
    </row>
    <row r="508" spans="1:18">
      <c r="A508" s="65">
        <f t="shared" si="34"/>
        <v>1963</v>
      </c>
      <c r="B508" s="84">
        <v>22950</v>
      </c>
      <c r="C508" s="77">
        <v>449.5</v>
      </c>
      <c r="D508" s="78">
        <f t="shared" si="35"/>
        <v>27.638677685950412</v>
      </c>
      <c r="F508" s="89"/>
      <c r="G508" s="90"/>
      <c r="H508" s="90"/>
      <c r="I508" s="90"/>
      <c r="J508" s="90"/>
      <c r="K508" s="90"/>
      <c r="L508" s="90"/>
      <c r="M508" s="90"/>
      <c r="N508" s="90"/>
      <c r="O508" s="90"/>
      <c r="P508" s="90"/>
      <c r="Q508" s="90"/>
      <c r="R508" s="90"/>
    </row>
    <row r="509" spans="1:18">
      <c r="A509" s="65">
        <f t="shared" si="34"/>
        <v>1963</v>
      </c>
      <c r="B509" s="84">
        <v>22980</v>
      </c>
      <c r="C509" s="77">
        <v>225.4</v>
      </c>
      <c r="D509" s="78">
        <f t="shared" si="35"/>
        <v>13.412231404958678</v>
      </c>
      <c r="F509" s="89"/>
      <c r="G509" s="90"/>
      <c r="H509" s="90"/>
      <c r="I509" s="90"/>
      <c r="J509" s="90"/>
      <c r="K509" s="90"/>
      <c r="L509" s="90"/>
      <c r="M509" s="90"/>
      <c r="N509" s="90"/>
      <c r="O509" s="90"/>
      <c r="P509" s="90"/>
      <c r="Q509" s="90"/>
      <c r="R509" s="90"/>
    </row>
    <row r="510" spans="1:18">
      <c r="A510" s="65">
        <f t="shared" si="34"/>
        <v>1963</v>
      </c>
      <c r="B510" s="84">
        <v>23011</v>
      </c>
      <c r="C510" s="77">
        <v>320</v>
      </c>
      <c r="D510" s="78">
        <f t="shared" si="35"/>
        <v>19.676033057851239</v>
      </c>
      <c r="F510" s="89"/>
      <c r="G510" s="90"/>
      <c r="H510" s="90"/>
      <c r="I510" s="90"/>
      <c r="J510" s="90"/>
      <c r="K510" s="90"/>
      <c r="L510" s="90"/>
      <c r="M510" s="90"/>
      <c r="N510" s="90"/>
      <c r="O510" s="90"/>
      <c r="P510" s="90"/>
      <c r="Q510" s="90"/>
      <c r="R510" s="90"/>
    </row>
    <row r="511" spans="1:18">
      <c r="A511" s="65">
        <f t="shared" si="34"/>
        <v>1963</v>
      </c>
      <c r="B511" s="84">
        <v>23042</v>
      </c>
      <c r="C511" s="77">
        <v>616.20000000000005</v>
      </c>
      <c r="D511" s="78">
        <f t="shared" si="35"/>
        <v>37.888661157024799</v>
      </c>
      <c r="F511" s="89"/>
      <c r="G511" s="90"/>
      <c r="H511" s="90"/>
      <c r="I511" s="90"/>
      <c r="J511" s="90"/>
      <c r="K511" s="90"/>
      <c r="L511" s="90"/>
      <c r="M511" s="90"/>
      <c r="N511" s="90"/>
      <c r="O511" s="90"/>
      <c r="P511" s="90"/>
      <c r="Q511" s="90"/>
      <c r="R511" s="90"/>
    </row>
    <row r="512" spans="1:18">
      <c r="A512" s="65">
        <f t="shared" si="34"/>
        <v>1963</v>
      </c>
      <c r="B512" s="84">
        <v>23070</v>
      </c>
      <c r="C512" s="77">
        <v>2055</v>
      </c>
      <c r="D512" s="78">
        <f t="shared" si="35"/>
        <v>114.12892561983472</v>
      </c>
      <c r="F512" s="89"/>
      <c r="G512" s="90"/>
      <c r="H512" s="90"/>
      <c r="I512" s="90"/>
      <c r="J512" s="90"/>
      <c r="K512" s="90"/>
      <c r="L512" s="90"/>
      <c r="M512" s="90"/>
      <c r="N512" s="90"/>
      <c r="O512" s="90"/>
      <c r="P512" s="90"/>
      <c r="Q512" s="90"/>
      <c r="R512" s="90"/>
    </row>
    <row r="513" spans="1:18">
      <c r="A513" s="65">
        <f t="shared" si="34"/>
        <v>1963</v>
      </c>
      <c r="B513" s="84">
        <v>23101</v>
      </c>
      <c r="C513" s="77">
        <v>578.70000000000005</v>
      </c>
      <c r="D513" s="78">
        <f t="shared" si="35"/>
        <v>35.582876033057858</v>
      </c>
      <c r="F513" s="89"/>
      <c r="G513" s="90"/>
      <c r="H513" s="90"/>
      <c r="I513" s="90"/>
      <c r="J513" s="90"/>
      <c r="K513" s="90"/>
      <c r="L513" s="90"/>
      <c r="M513" s="90"/>
      <c r="N513" s="90"/>
      <c r="O513" s="90"/>
      <c r="P513" s="90"/>
      <c r="Q513" s="90"/>
      <c r="R513" s="90"/>
    </row>
    <row r="514" spans="1:18">
      <c r="A514" s="65">
        <f t="shared" si="34"/>
        <v>1963</v>
      </c>
      <c r="B514" s="84">
        <v>23131</v>
      </c>
      <c r="C514" s="77">
        <v>1737</v>
      </c>
      <c r="D514" s="78">
        <f t="shared" si="35"/>
        <v>103.35867768595041</v>
      </c>
      <c r="F514" s="89"/>
      <c r="G514" s="90"/>
      <c r="H514" s="90"/>
      <c r="I514" s="90"/>
      <c r="J514" s="90"/>
      <c r="K514" s="90"/>
      <c r="L514" s="90"/>
      <c r="M514" s="90"/>
      <c r="N514" s="90"/>
      <c r="O514" s="90"/>
      <c r="P514" s="90"/>
      <c r="Q514" s="90"/>
      <c r="R514" s="90"/>
    </row>
    <row r="515" spans="1:18">
      <c r="A515" s="65">
        <f t="shared" si="34"/>
        <v>1963</v>
      </c>
      <c r="B515" s="84">
        <v>23162</v>
      </c>
      <c r="C515" s="77">
        <v>2880</v>
      </c>
      <c r="D515" s="78">
        <f t="shared" si="35"/>
        <v>177.08429752066115</v>
      </c>
      <c r="F515" s="89"/>
      <c r="G515" s="90"/>
      <c r="H515" s="90"/>
      <c r="I515" s="90"/>
      <c r="J515" s="90"/>
      <c r="K515" s="90"/>
      <c r="L515" s="90"/>
      <c r="M515" s="90"/>
      <c r="N515" s="90"/>
      <c r="O515" s="90"/>
      <c r="P515" s="90"/>
      <c r="Q515" s="90"/>
      <c r="R515" s="90"/>
    </row>
    <row r="516" spans="1:18">
      <c r="A516" s="65">
        <f t="shared" si="34"/>
        <v>1963</v>
      </c>
      <c r="B516" s="84">
        <v>23192</v>
      </c>
      <c r="C516" s="77">
        <v>1995</v>
      </c>
      <c r="D516" s="78">
        <f t="shared" si="35"/>
        <v>118.7107438016529</v>
      </c>
      <c r="F516" s="89"/>
      <c r="G516" s="90"/>
      <c r="H516" s="90"/>
      <c r="I516" s="90"/>
      <c r="J516" s="90"/>
      <c r="K516" s="90"/>
      <c r="L516" s="90"/>
      <c r="M516" s="90"/>
      <c r="N516" s="90"/>
      <c r="O516" s="90"/>
      <c r="P516" s="90"/>
      <c r="Q516" s="90"/>
      <c r="R516" s="90"/>
    </row>
    <row r="517" spans="1:18">
      <c r="A517" s="65">
        <f t="shared" si="34"/>
        <v>1963</v>
      </c>
      <c r="B517" s="84">
        <v>23223</v>
      </c>
      <c r="C517" s="77">
        <v>427.9</v>
      </c>
      <c r="D517" s="78">
        <f t="shared" si="35"/>
        <v>26.310545454545455</v>
      </c>
      <c r="F517" s="89"/>
      <c r="G517" s="90"/>
      <c r="H517" s="90"/>
      <c r="I517" s="90"/>
      <c r="J517" s="90"/>
      <c r="K517" s="90"/>
      <c r="L517" s="90"/>
      <c r="M517" s="90"/>
      <c r="N517" s="90"/>
      <c r="O517" s="90"/>
      <c r="P517" s="90"/>
      <c r="Q517" s="90"/>
      <c r="R517" s="90"/>
    </row>
    <row r="518" spans="1:18">
      <c r="A518" s="65">
        <f t="shared" si="34"/>
        <v>1963</v>
      </c>
      <c r="B518" s="84">
        <v>23254</v>
      </c>
      <c r="C518" s="77">
        <v>201.5</v>
      </c>
      <c r="D518" s="78">
        <f t="shared" si="35"/>
        <v>12.389752066115703</v>
      </c>
      <c r="F518" s="89"/>
      <c r="G518" s="90"/>
      <c r="H518" s="90"/>
      <c r="I518" s="90"/>
      <c r="J518" s="90"/>
      <c r="K518" s="90"/>
      <c r="L518" s="90"/>
      <c r="M518" s="90"/>
      <c r="N518" s="90"/>
      <c r="O518" s="90"/>
      <c r="P518" s="90"/>
      <c r="Q518" s="90"/>
      <c r="R518" s="90"/>
    </row>
    <row r="519" spans="1:18">
      <c r="A519" s="65">
        <f t="shared" si="34"/>
        <v>1963</v>
      </c>
      <c r="B519" s="84">
        <v>23284</v>
      </c>
      <c r="C519" s="77">
        <v>200</v>
      </c>
      <c r="D519" s="78">
        <f t="shared" si="35"/>
        <v>11.900826446280991</v>
      </c>
      <c r="F519" s="89"/>
      <c r="G519" s="90"/>
      <c r="H519" s="90"/>
      <c r="I519" s="90"/>
      <c r="J519" s="90"/>
      <c r="K519" s="90"/>
      <c r="L519" s="90"/>
      <c r="M519" s="90"/>
      <c r="N519" s="90"/>
      <c r="O519" s="90"/>
      <c r="P519" s="90"/>
      <c r="Q519" s="90"/>
      <c r="R519" s="90"/>
    </row>
    <row r="520" spans="1:18">
      <c r="A520" s="65">
        <f t="shared" si="34"/>
        <v>1964</v>
      </c>
      <c r="B520" s="84">
        <v>23315</v>
      </c>
      <c r="C520" s="77">
        <v>1105</v>
      </c>
      <c r="D520" s="78">
        <f t="shared" si="35"/>
        <v>67.94380165289256</v>
      </c>
      <c r="F520" s="89"/>
      <c r="G520" s="90"/>
      <c r="H520" s="90"/>
      <c r="I520" s="90"/>
      <c r="J520" s="90"/>
      <c r="K520" s="90"/>
      <c r="L520" s="90"/>
      <c r="M520" s="90"/>
      <c r="N520" s="90"/>
      <c r="O520" s="90"/>
      <c r="P520" s="90"/>
      <c r="Q520" s="90"/>
      <c r="R520" s="90"/>
    </row>
    <row r="521" spans="1:18">
      <c r="A521" s="65">
        <f t="shared" si="34"/>
        <v>1964</v>
      </c>
      <c r="B521" s="84">
        <v>23345</v>
      </c>
      <c r="C521" s="77">
        <v>1373</v>
      </c>
      <c r="D521" s="78">
        <f t="shared" si="35"/>
        <v>81.699173553719007</v>
      </c>
      <c r="F521" s="89"/>
      <c r="G521" s="90"/>
      <c r="H521" s="90"/>
      <c r="I521" s="90"/>
      <c r="J521" s="90"/>
      <c r="K521" s="90"/>
      <c r="L521" s="90"/>
      <c r="M521" s="90"/>
      <c r="N521" s="90"/>
      <c r="O521" s="90"/>
      <c r="P521" s="90"/>
      <c r="Q521" s="90"/>
      <c r="R521" s="90"/>
    </row>
    <row r="522" spans="1:18">
      <c r="A522" s="65">
        <f t="shared" si="34"/>
        <v>1964</v>
      </c>
      <c r="B522" s="84">
        <v>23376</v>
      </c>
      <c r="C522" s="77">
        <v>1200</v>
      </c>
      <c r="D522" s="78">
        <f t="shared" si="35"/>
        <v>73.785123966942152</v>
      </c>
      <c r="F522" s="89"/>
      <c r="G522" s="90"/>
      <c r="H522" s="90"/>
      <c r="I522" s="90"/>
      <c r="J522" s="90"/>
      <c r="K522" s="90"/>
      <c r="L522" s="90"/>
      <c r="M522" s="90"/>
      <c r="N522" s="90"/>
      <c r="O522" s="90"/>
      <c r="P522" s="90"/>
      <c r="Q522" s="90"/>
      <c r="R522" s="90"/>
    </row>
    <row r="523" spans="1:18">
      <c r="A523" s="65">
        <f t="shared" si="34"/>
        <v>1964</v>
      </c>
      <c r="B523" s="84">
        <v>23407</v>
      </c>
      <c r="C523" s="77">
        <v>1178</v>
      </c>
      <c r="D523" s="78">
        <f t="shared" si="35"/>
        <v>72.432396694214873</v>
      </c>
      <c r="F523" s="89"/>
      <c r="G523" s="90"/>
      <c r="H523" s="90"/>
      <c r="I523" s="90"/>
      <c r="J523" s="90"/>
      <c r="K523" s="90"/>
      <c r="L523" s="90"/>
      <c r="M523" s="90"/>
      <c r="N523" s="90"/>
      <c r="O523" s="90"/>
      <c r="P523" s="90"/>
      <c r="Q523" s="90"/>
      <c r="R523" s="90"/>
    </row>
    <row r="524" spans="1:18">
      <c r="A524" s="65">
        <f t="shared" si="34"/>
        <v>1964</v>
      </c>
      <c r="B524" s="84">
        <v>23436</v>
      </c>
      <c r="C524" s="77">
        <v>569.70000000000005</v>
      </c>
      <c r="D524" s="78">
        <f t="shared" si="35"/>
        <v>32.769520661157031</v>
      </c>
      <c r="F524" s="89"/>
      <c r="G524" s="90"/>
      <c r="H524" s="90"/>
      <c r="I524" s="90"/>
      <c r="J524" s="90"/>
      <c r="K524" s="90"/>
      <c r="L524" s="90"/>
      <c r="M524" s="90"/>
      <c r="N524" s="90"/>
      <c r="O524" s="90"/>
      <c r="P524" s="90"/>
      <c r="Q524" s="90"/>
      <c r="R524" s="90"/>
    </row>
    <row r="525" spans="1:18">
      <c r="A525" s="65">
        <f t="shared" si="34"/>
        <v>1964</v>
      </c>
      <c r="B525" s="84">
        <v>23467</v>
      </c>
      <c r="C525" s="77">
        <v>405</v>
      </c>
      <c r="D525" s="78">
        <f t="shared" si="35"/>
        <v>24.902479338842976</v>
      </c>
      <c r="F525" s="89"/>
      <c r="G525" s="90"/>
      <c r="H525" s="90"/>
      <c r="I525" s="90"/>
      <c r="J525" s="90"/>
      <c r="K525" s="90"/>
      <c r="L525" s="90"/>
      <c r="M525" s="90"/>
      <c r="N525" s="90"/>
      <c r="O525" s="90"/>
      <c r="P525" s="90"/>
      <c r="Q525" s="90"/>
      <c r="R525" s="90"/>
    </row>
    <row r="526" spans="1:18">
      <c r="A526" s="65">
        <f t="shared" si="34"/>
        <v>1964</v>
      </c>
      <c r="B526" s="84">
        <v>23497</v>
      </c>
      <c r="C526" s="77">
        <v>896.3</v>
      </c>
      <c r="D526" s="78">
        <f t="shared" si="35"/>
        <v>53.333553719008265</v>
      </c>
      <c r="F526" s="89"/>
      <c r="G526" s="90"/>
      <c r="H526" s="90"/>
      <c r="I526" s="90"/>
      <c r="J526" s="90"/>
      <c r="K526" s="90"/>
      <c r="L526" s="90"/>
      <c r="M526" s="90"/>
      <c r="N526" s="90"/>
      <c r="O526" s="90"/>
      <c r="P526" s="90"/>
      <c r="Q526" s="90"/>
      <c r="R526" s="90"/>
    </row>
    <row r="527" spans="1:18">
      <c r="A527" s="65">
        <f t="shared" si="34"/>
        <v>1964</v>
      </c>
      <c r="B527" s="84">
        <v>23528</v>
      </c>
      <c r="C527" s="77">
        <v>1333</v>
      </c>
      <c r="D527" s="78">
        <f t="shared" si="35"/>
        <v>81.962975206611574</v>
      </c>
      <c r="F527" s="89"/>
      <c r="G527" s="90"/>
      <c r="H527" s="90"/>
      <c r="I527" s="90"/>
      <c r="J527" s="90"/>
      <c r="K527" s="90"/>
      <c r="L527" s="90"/>
      <c r="M527" s="90"/>
      <c r="N527" s="90"/>
      <c r="O527" s="90"/>
      <c r="P527" s="90"/>
      <c r="Q527" s="90"/>
      <c r="R527" s="90"/>
    </row>
    <row r="528" spans="1:18">
      <c r="A528" s="65">
        <f t="shared" si="34"/>
        <v>1964</v>
      </c>
      <c r="B528" s="84">
        <v>23558</v>
      </c>
      <c r="C528" s="77">
        <v>1247</v>
      </c>
      <c r="D528" s="78">
        <f t="shared" si="35"/>
        <v>74.201652892561981</v>
      </c>
      <c r="F528" s="89"/>
      <c r="G528" s="90"/>
      <c r="H528" s="90"/>
      <c r="I528" s="90"/>
      <c r="J528" s="90"/>
      <c r="K528" s="90"/>
      <c r="L528" s="90"/>
      <c r="M528" s="90"/>
      <c r="N528" s="90"/>
      <c r="O528" s="90"/>
      <c r="P528" s="90"/>
      <c r="Q528" s="90"/>
      <c r="R528" s="90"/>
    </row>
    <row r="529" spans="1:18">
      <c r="A529" s="65">
        <f t="shared" ref="A529:A592" si="36">IF(MONTH(B529)&gt;9,YEAR(B529)+1,YEAR(B529))</f>
        <v>1964</v>
      </c>
      <c r="B529" s="84">
        <v>23589</v>
      </c>
      <c r="C529" s="77">
        <v>907.8</v>
      </c>
      <c r="D529" s="78">
        <f t="shared" ref="D529:D592" si="37">IF(C529&lt;&gt;-901,C529*DAY(B529)*24*60*60/(220*22*9*1000),-901)</f>
        <v>55.818446280991736</v>
      </c>
      <c r="F529" s="89"/>
      <c r="G529" s="90"/>
      <c r="H529" s="90"/>
      <c r="I529" s="90"/>
      <c r="J529" s="90"/>
      <c r="K529" s="90"/>
      <c r="L529" s="90"/>
      <c r="M529" s="90"/>
      <c r="N529" s="90"/>
      <c r="O529" s="90"/>
      <c r="P529" s="90"/>
      <c r="Q529" s="90"/>
      <c r="R529" s="90"/>
    </row>
    <row r="530" spans="1:18">
      <c r="A530" s="65">
        <f t="shared" si="36"/>
        <v>1964</v>
      </c>
      <c r="B530" s="84">
        <v>23620</v>
      </c>
      <c r="C530" s="77">
        <v>876.6</v>
      </c>
      <c r="D530" s="78">
        <f t="shared" si="37"/>
        <v>53.900033057851239</v>
      </c>
      <c r="F530" s="89"/>
      <c r="G530" s="90"/>
      <c r="H530" s="90"/>
      <c r="I530" s="90"/>
      <c r="J530" s="90"/>
      <c r="K530" s="90"/>
      <c r="L530" s="90"/>
      <c r="M530" s="90"/>
      <c r="N530" s="90"/>
      <c r="O530" s="90"/>
      <c r="P530" s="90"/>
      <c r="Q530" s="90"/>
      <c r="R530" s="90"/>
    </row>
    <row r="531" spans="1:18">
      <c r="A531" s="65">
        <f t="shared" si="36"/>
        <v>1964</v>
      </c>
      <c r="B531" s="84">
        <v>23650</v>
      </c>
      <c r="C531" s="77">
        <v>621.5</v>
      </c>
      <c r="D531" s="78">
        <f t="shared" si="37"/>
        <v>36.981818181818184</v>
      </c>
      <c r="F531" s="89"/>
      <c r="G531" s="90"/>
      <c r="H531" s="90"/>
      <c r="I531" s="90"/>
      <c r="J531" s="90"/>
      <c r="K531" s="90"/>
      <c r="L531" s="90"/>
      <c r="M531" s="90"/>
      <c r="N531" s="90"/>
      <c r="O531" s="90"/>
      <c r="P531" s="90"/>
      <c r="Q531" s="90"/>
      <c r="R531" s="90"/>
    </row>
    <row r="532" spans="1:18">
      <c r="A532" s="65">
        <f t="shared" si="36"/>
        <v>1965</v>
      </c>
      <c r="B532" s="84">
        <v>23681</v>
      </c>
      <c r="C532" s="77">
        <v>284.2</v>
      </c>
      <c r="D532" s="78">
        <f t="shared" si="37"/>
        <v>17.474776859504132</v>
      </c>
      <c r="F532" s="89"/>
      <c r="G532" s="90"/>
      <c r="H532" s="90"/>
      <c r="I532" s="90"/>
      <c r="J532" s="90"/>
      <c r="K532" s="90"/>
      <c r="L532" s="90"/>
      <c r="M532" s="90"/>
      <c r="N532" s="90"/>
      <c r="O532" s="90"/>
      <c r="P532" s="90"/>
      <c r="Q532" s="90"/>
      <c r="R532" s="90"/>
    </row>
    <row r="533" spans="1:18">
      <c r="A533" s="65">
        <f t="shared" si="36"/>
        <v>1965</v>
      </c>
      <c r="B533" s="84">
        <v>23711</v>
      </c>
      <c r="C533" s="77">
        <v>645.79999999999995</v>
      </c>
      <c r="D533" s="78">
        <f t="shared" si="37"/>
        <v>38.427768595041321</v>
      </c>
      <c r="F533" s="89"/>
      <c r="G533" s="90"/>
      <c r="H533" s="90"/>
      <c r="I533" s="90"/>
      <c r="J533" s="90"/>
      <c r="K533" s="90"/>
      <c r="L533" s="90"/>
      <c r="M533" s="90"/>
      <c r="N533" s="90"/>
      <c r="O533" s="90"/>
      <c r="P533" s="90"/>
      <c r="Q533" s="90"/>
      <c r="R533" s="90"/>
    </row>
    <row r="534" spans="1:18">
      <c r="A534" s="65">
        <f t="shared" si="36"/>
        <v>1965</v>
      </c>
      <c r="B534" s="84">
        <v>23742</v>
      </c>
      <c r="C534" s="77">
        <v>-901</v>
      </c>
      <c r="D534" s="78">
        <f t="shared" si="37"/>
        <v>-901</v>
      </c>
      <c r="F534" s="89"/>
      <c r="G534" s="90"/>
      <c r="H534" s="90"/>
      <c r="I534" s="90"/>
      <c r="J534" s="90"/>
      <c r="K534" s="90"/>
      <c r="L534" s="90"/>
      <c r="M534" s="90"/>
      <c r="N534" s="90"/>
      <c r="O534" s="90"/>
      <c r="P534" s="90"/>
      <c r="Q534" s="90"/>
      <c r="R534" s="90"/>
    </row>
    <row r="535" spans="1:18">
      <c r="A535" s="65">
        <f t="shared" si="36"/>
        <v>1965</v>
      </c>
      <c r="B535" s="84">
        <v>23773</v>
      </c>
      <c r="C535" s="77">
        <v>-901</v>
      </c>
      <c r="D535" s="78">
        <f t="shared" si="37"/>
        <v>-901</v>
      </c>
      <c r="F535" s="89"/>
      <c r="G535" s="90"/>
      <c r="H535" s="90"/>
      <c r="I535" s="90"/>
      <c r="J535" s="90"/>
      <c r="K535" s="90"/>
      <c r="L535" s="90"/>
      <c r="M535" s="90"/>
      <c r="N535" s="90"/>
      <c r="O535" s="90"/>
      <c r="P535" s="90"/>
      <c r="Q535" s="90"/>
      <c r="R535" s="90"/>
    </row>
    <row r="536" spans="1:18">
      <c r="A536" s="65">
        <f t="shared" si="36"/>
        <v>1965</v>
      </c>
      <c r="B536" s="84">
        <v>23801</v>
      </c>
      <c r="C536" s="77">
        <v>-901</v>
      </c>
      <c r="D536" s="78">
        <f t="shared" si="37"/>
        <v>-901</v>
      </c>
      <c r="F536" s="89"/>
      <c r="G536" s="90"/>
      <c r="H536" s="90"/>
      <c r="I536" s="90"/>
      <c r="J536" s="90"/>
      <c r="K536" s="90"/>
      <c r="L536" s="90"/>
      <c r="M536" s="90"/>
      <c r="N536" s="90"/>
      <c r="O536" s="90"/>
      <c r="P536" s="90"/>
      <c r="Q536" s="90"/>
      <c r="R536" s="90"/>
    </row>
    <row r="537" spans="1:18">
      <c r="A537" s="65">
        <f t="shared" si="36"/>
        <v>1965</v>
      </c>
      <c r="B537" s="84">
        <v>23832</v>
      </c>
      <c r="C537" s="77">
        <v>-901</v>
      </c>
      <c r="D537" s="78">
        <f t="shared" si="37"/>
        <v>-901</v>
      </c>
      <c r="F537" s="89"/>
      <c r="G537" s="90"/>
      <c r="H537" s="90"/>
      <c r="I537" s="90"/>
      <c r="J537" s="90"/>
      <c r="K537" s="90"/>
      <c r="L537" s="90"/>
      <c r="M537" s="90"/>
      <c r="N537" s="90"/>
      <c r="O537" s="90"/>
      <c r="P537" s="90"/>
      <c r="Q537" s="90"/>
      <c r="R537" s="90"/>
    </row>
    <row r="538" spans="1:18">
      <c r="A538" s="65">
        <f t="shared" si="36"/>
        <v>1965</v>
      </c>
      <c r="B538" s="84">
        <v>23862</v>
      </c>
      <c r="C538" s="77">
        <v>-901</v>
      </c>
      <c r="D538" s="78">
        <f t="shared" si="37"/>
        <v>-901</v>
      </c>
      <c r="F538" s="89"/>
      <c r="G538" s="90"/>
      <c r="H538" s="90"/>
      <c r="I538" s="90"/>
      <c r="J538" s="90"/>
      <c r="K538" s="90"/>
      <c r="L538" s="90"/>
      <c r="M538" s="90"/>
      <c r="N538" s="90"/>
      <c r="O538" s="90"/>
      <c r="P538" s="90"/>
      <c r="Q538" s="90"/>
      <c r="R538" s="90"/>
    </row>
    <row r="539" spans="1:18">
      <c r="A539" s="65">
        <f t="shared" si="36"/>
        <v>1965</v>
      </c>
      <c r="B539" s="84">
        <v>23893</v>
      </c>
      <c r="C539" s="77">
        <v>-901</v>
      </c>
      <c r="D539" s="78">
        <f t="shared" si="37"/>
        <v>-901</v>
      </c>
      <c r="F539" s="89"/>
      <c r="G539" s="90"/>
      <c r="H539" s="90"/>
      <c r="I539" s="90"/>
      <c r="J539" s="90"/>
      <c r="K539" s="90"/>
      <c r="L539" s="90"/>
      <c r="M539" s="90"/>
      <c r="N539" s="90"/>
      <c r="O539" s="90"/>
      <c r="P539" s="90"/>
      <c r="Q539" s="90"/>
      <c r="R539" s="90"/>
    </row>
    <row r="540" spans="1:18">
      <c r="A540" s="65">
        <f t="shared" si="36"/>
        <v>1965</v>
      </c>
      <c r="B540" s="84">
        <v>23923</v>
      </c>
      <c r="C540" s="77">
        <v>-901</v>
      </c>
      <c r="D540" s="78">
        <f t="shared" si="37"/>
        <v>-901</v>
      </c>
      <c r="F540" s="89"/>
      <c r="G540" s="90"/>
      <c r="H540" s="90"/>
      <c r="I540" s="90"/>
      <c r="J540" s="90"/>
      <c r="K540" s="90"/>
      <c r="L540" s="90"/>
      <c r="M540" s="90"/>
      <c r="N540" s="90"/>
      <c r="O540" s="90"/>
      <c r="P540" s="90"/>
      <c r="Q540" s="90"/>
      <c r="R540" s="90"/>
    </row>
    <row r="541" spans="1:18">
      <c r="A541" s="65">
        <f t="shared" si="36"/>
        <v>1965</v>
      </c>
      <c r="B541" s="84">
        <v>23954</v>
      </c>
      <c r="C541" s="77">
        <v>-901</v>
      </c>
      <c r="D541" s="78">
        <f t="shared" si="37"/>
        <v>-901</v>
      </c>
      <c r="F541" s="89"/>
      <c r="G541" s="90"/>
      <c r="H541" s="90"/>
      <c r="I541" s="90"/>
      <c r="J541" s="90"/>
      <c r="K541" s="90"/>
      <c r="L541" s="90"/>
      <c r="M541" s="90"/>
      <c r="N541" s="90"/>
      <c r="O541" s="90"/>
      <c r="P541" s="90"/>
      <c r="Q541" s="90"/>
      <c r="R541" s="90"/>
    </row>
    <row r="542" spans="1:18">
      <c r="A542" s="65">
        <f t="shared" si="36"/>
        <v>1965</v>
      </c>
      <c r="B542" s="84">
        <v>23985</v>
      </c>
      <c r="C542" s="77">
        <v>-901</v>
      </c>
      <c r="D542" s="78">
        <f t="shared" si="37"/>
        <v>-901</v>
      </c>
      <c r="F542" s="89"/>
      <c r="G542" s="90"/>
      <c r="H542" s="90"/>
      <c r="I542" s="90"/>
      <c r="J542" s="90"/>
      <c r="K542" s="90"/>
      <c r="L542" s="90"/>
      <c r="M542" s="90"/>
      <c r="N542" s="90"/>
      <c r="O542" s="90"/>
      <c r="P542" s="90"/>
      <c r="Q542" s="90"/>
      <c r="R542" s="90"/>
    </row>
    <row r="543" spans="1:18">
      <c r="A543" s="65">
        <f t="shared" si="36"/>
        <v>1965</v>
      </c>
      <c r="B543" s="84">
        <v>24015</v>
      </c>
      <c r="C543" s="77">
        <v>-901</v>
      </c>
      <c r="D543" s="78">
        <f t="shared" si="37"/>
        <v>-901</v>
      </c>
      <c r="F543" s="89"/>
      <c r="G543" s="90"/>
      <c r="H543" s="90"/>
      <c r="I543" s="90"/>
      <c r="J543" s="90"/>
      <c r="K543" s="90"/>
      <c r="L543" s="90"/>
      <c r="M543" s="90"/>
      <c r="N543" s="90"/>
      <c r="O543" s="90"/>
      <c r="P543" s="90"/>
      <c r="Q543" s="90"/>
      <c r="R543" s="90"/>
    </row>
    <row r="544" spans="1:18">
      <c r="A544" s="65">
        <f t="shared" si="36"/>
        <v>1966</v>
      </c>
      <c r="B544" s="84">
        <v>24046</v>
      </c>
      <c r="C544" s="77">
        <v>-901</v>
      </c>
      <c r="D544" s="78">
        <f t="shared" si="37"/>
        <v>-901</v>
      </c>
      <c r="F544" s="89"/>
      <c r="G544" s="90"/>
      <c r="H544" s="90"/>
      <c r="I544" s="90"/>
      <c r="J544" s="90"/>
      <c r="K544" s="90"/>
      <c r="L544" s="90"/>
      <c r="M544" s="90"/>
      <c r="N544" s="90"/>
      <c r="O544" s="90"/>
      <c r="P544" s="90"/>
      <c r="Q544" s="90"/>
      <c r="R544" s="90"/>
    </row>
    <row r="545" spans="1:18">
      <c r="A545" s="65">
        <f t="shared" si="36"/>
        <v>1966</v>
      </c>
      <c r="B545" s="84">
        <v>24076</v>
      </c>
      <c r="C545" s="77">
        <v>-901</v>
      </c>
      <c r="D545" s="78">
        <f t="shared" si="37"/>
        <v>-901</v>
      </c>
      <c r="F545" s="89"/>
      <c r="G545" s="90"/>
      <c r="H545" s="90"/>
      <c r="I545" s="90"/>
      <c r="J545" s="90"/>
      <c r="K545" s="90"/>
      <c r="L545" s="90"/>
      <c r="M545" s="90"/>
      <c r="N545" s="90"/>
      <c r="O545" s="90"/>
      <c r="P545" s="90"/>
      <c r="Q545" s="90"/>
      <c r="R545" s="90"/>
    </row>
    <row r="546" spans="1:18">
      <c r="A546" s="65">
        <f t="shared" si="36"/>
        <v>1966</v>
      </c>
      <c r="B546" s="84">
        <v>24107</v>
      </c>
      <c r="C546" s="77">
        <v>-901</v>
      </c>
      <c r="D546" s="78">
        <f t="shared" si="37"/>
        <v>-901</v>
      </c>
      <c r="F546" s="89"/>
      <c r="G546" s="90"/>
      <c r="H546" s="90"/>
      <c r="I546" s="90"/>
      <c r="J546" s="90"/>
      <c r="K546" s="90"/>
      <c r="L546" s="90"/>
      <c r="M546" s="90"/>
      <c r="N546" s="90"/>
      <c r="O546" s="90"/>
      <c r="P546" s="90"/>
      <c r="Q546" s="90"/>
      <c r="R546" s="90"/>
    </row>
    <row r="547" spans="1:18">
      <c r="A547" s="65">
        <f t="shared" si="36"/>
        <v>1966</v>
      </c>
      <c r="B547" s="84">
        <v>24138</v>
      </c>
      <c r="C547" s="77">
        <v>-901</v>
      </c>
      <c r="D547" s="78">
        <f t="shared" si="37"/>
        <v>-901</v>
      </c>
      <c r="F547" s="89"/>
      <c r="G547" s="90"/>
      <c r="H547" s="90"/>
      <c r="I547" s="90"/>
      <c r="J547" s="90"/>
      <c r="K547" s="90"/>
      <c r="L547" s="90"/>
      <c r="M547" s="90"/>
      <c r="N547" s="90"/>
      <c r="O547" s="90"/>
      <c r="P547" s="90"/>
      <c r="Q547" s="90"/>
      <c r="R547" s="90"/>
    </row>
    <row r="548" spans="1:18">
      <c r="A548" s="65">
        <f t="shared" si="36"/>
        <v>1966</v>
      </c>
      <c r="B548" s="84">
        <v>24166</v>
      </c>
      <c r="C548" s="77">
        <v>-901</v>
      </c>
      <c r="D548" s="78">
        <f t="shared" si="37"/>
        <v>-901</v>
      </c>
      <c r="F548" s="89"/>
      <c r="G548" s="90"/>
      <c r="H548" s="90"/>
      <c r="I548" s="90"/>
      <c r="J548" s="90"/>
      <c r="K548" s="90"/>
      <c r="L548" s="90"/>
      <c r="M548" s="90"/>
      <c r="N548" s="90"/>
      <c r="O548" s="90"/>
      <c r="P548" s="90"/>
      <c r="Q548" s="90"/>
      <c r="R548" s="90"/>
    </row>
    <row r="549" spans="1:18">
      <c r="A549" s="65">
        <f t="shared" si="36"/>
        <v>1966</v>
      </c>
      <c r="B549" s="84">
        <v>24197</v>
      </c>
      <c r="C549" s="77">
        <v>-901</v>
      </c>
      <c r="D549" s="78">
        <f t="shared" si="37"/>
        <v>-901</v>
      </c>
      <c r="F549" s="89"/>
      <c r="G549" s="90"/>
      <c r="H549" s="90"/>
      <c r="I549" s="90"/>
      <c r="J549" s="90"/>
      <c r="K549" s="90"/>
      <c r="L549" s="90"/>
      <c r="M549" s="90"/>
      <c r="N549" s="90"/>
      <c r="O549" s="90"/>
      <c r="P549" s="90"/>
      <c r="Q549" s="90"/>
      <c r="R549" s="90"/>
    </row>
    <row r="550" spans="1:18">
      <c r="A550" s="65">
        <f t="shared" si="36"/>
        <v>1966</v>
      </c>
      <c r="B550" s="84">
        <v>24227</v>
      </c>
      <c r="C550" s="77">
        <v>-901</v>
      </c>
      <c r="D550" s="78">
        <f t="shared" si="37"/>
        <v>-901</v>
      </c>
      <c r="I550" s="90"/>
      <c r="J550" s="90"/>
      <c r="K550" s="90"/>
      <c r="L550" s="90"/>
      <c r="M550" s="90"/>
      <c r="N550" s="90"/>
      <c r="O550" s="90"/>
      <c r="P550" s="90"/>
      <c r="Q550" s="90"/>
      <c r="R550" s="90"/>
    </row>
    <row r="551" spans="1:18">
      <c r="A551" s="65">
        <f t="shared" si="36"/>
        <v>1966</v>
      </c>
      <c r="B551" s="84">
        <v>24258</v>
      </c>
      <c r="C551" s="77">
        <v>-901</v>
      </c>
      <c r="D551" s="78">
        <f t="shared" si="37"/>
        <v>-901</v>
      </c>
      <c r="I551" s="90"/>
      <c r="J551" s="90"/>
      <c r="K551" s="90"/>
      <c r="L551" s="90"/>
      <c r="M551" s="90"/>
      <c r="N551" s="90"/>
      <c r="O551" s="90"/>
      <c r="P551" s="90"/>
      <c r="Q551" s="90"/>
      <c r="R551" s="90"/>
    </row>
    <row r="552" spans="1:18">
      <c r="A552" s="65">
        <f t="shared" si="36"/>
        <v>1966</v>
      </c>
      <c r="B552" s="84">
        <v>24288</v>
      </c>
      <c r="C552" s="77">
        <v>-901</v>
      </c>
      <c r="D552" s="78">
        <f t="shared" si="37"/>
        <v>-901</v>
      </c>
      <c r="I552" s="90"/>
      <c r="J552" s="90"/>
      <c r="K552" s="90"/>
      <c r="L552" s="90"/>
      <c r="M552" s="90"/>
      <c r="N552" s="90"/>
      <c r="O552" s="90"/>
      <c r="P552" s="90"/>
      <c r="Q552" s="90"/>
      <c r="R552" s="90"/>
    </row>
    <row r="553" spans="1:18">
      <c r="A553" s="65">
        <f t="shared" si="36"/>
        <v>1966</v>
      </c>
      <c r="B553" s="84">
        <v>24319</v>
      </c>
      <c r="C553" s="77">
        <v>-901</v>
      </c>
      <c r="D553" s="78">
        <f t="shared" si="37"/>
        <v>-901</v>
      </c>
      <c r="I553" s="90"/>
      <c r="J553" s="90"/>
      <c r="K553" s="90"/>
      <c r="L553" s="90"/>
      <c r="M553" s="90"/>
      <c r="N553" s="90"/>
      <c r="O553" s="90"/>
      <c r="P553" s="90"/>
      <c r="Q553" s="90"/>
      <c r="R553" s="90"/>
    </row>
    <row r="554" spans="1:18">
      <c r="A554" s="65">
        <f t="shared" si="36"/>
        <v>1966</v>
      </c>
      <c r="B554" s="84">
        <v>24350</v>
      </c>
      <c r="C554" s="77">
        <v>-901</v>
      </c>
      <c r="D554" s="78">
        <f t="shared" si="37"/>
        <v>-901</v>
      </c>
      <c r="I554" s="90"/>
      <c r="J554" s="90"/>
      <c r="K554" s="90"/>
      <c r="L554" s="90"/>
      <c r="M554" s="90"/>
      <c r="N554" s="90"/>
      <c r="O554" s="90"/>
      <c r="P554" s="90"/>
      <c r="Q554" s="90"/>
      <c r="R554" s="90"/>
    </row>
    <row r="555" spans="1:18">
      <c r="A555" s="65">
        <f t="shared" si="36"/>
        <v>1966</v>
      </c>
      <c r="B555" s="84">
        <v>24380</v>
      </c>
      <c r="C555" s="77">
        <v>-901</v>
      </c>
      <c r="D555" s="78">
        <f t="shared" si="37"/>
        <v>-901</v>
      </c>
      <c r="I555" s="90"/>
      <c r="J555" s="90"/>
      <c r="K555" s="90"/>
      <c r="L555" s="90"/>
      <c r="M555" s="90"/>
      <c r="N555" s="90"/>
      <c r="O555" s="90"/>
      <c r="P555" s="90"/>
      <c r="Q555" s="90"/>
      <c r="R555" s="90"/>
    </row>
    <row r="556" spans="1:18">
      <c r="A556" s="65">
        <f t="shared" si="36"/>
        <v>1967</v>
      </c>
      <c r="B556" s="84">
        <v>24411</v>
      </c>
      <c r="C556" s="77">
        <v>-901</v>
      </c>
      <c r="D556" s="78">
        <f t="shared" si="37"/>
        <v>-901</v>
      </c>
      <c r="I556" s="90"/>
      <c r="J556" s="90"/>
      <c r="K556" s="90"/>
      <c r="L556" s="90"/>
      <c r="M556" s="90"/>
      <c r="N556" s="90"/>
      <c r="O556" s="90"/>
      <c r="P556" s="90"/>
      <c r="Q556" s="90"/>
      <c r="R556" s="90"/>
    </row>
    <row r="557" spans="1:18">
      <c r="A557" s="65">
        <f t="shared" si="36"/>
        <v>1967</v>
      </c>
      <c r="B557" s="84">
        <v>24441</v>
      </c>
      <c r="C557" s="77">
        <v>-901</v>
      </c>
      <c r="D557" s="78">
        <f t="shared" si="37"/>
        <v>-901</v>
      </c>
      <c r="I557" s="90"/>
      <c r="J557" s="90"/>
      <c r="K557" s="90"/>
      <c r="L557" s="90"/>
      <c r="M557" s="90"/>
      <c r="N557" s="90"/>
      <c r="O557" s="90"/>
      <c r="P557" s="90"/>
      <c r="Q557" s="90"/>
      <c r="R557" s="90"/>
    </row>
    <row r="558" spans="1:18">
      <c r="A558" s="65">
        <f t="shared" si="36"/>
        <v>1967</v>
      </c>
      <c r="B558" s="84">
        <v>24472</v>
      </c>
      <c r="C558" s="77">
        <v>-901</v>
      </c>
      <c r="D558" s="78">
        <f t="shared" si="37"/>
        <v>-901</v>
      </c>
      <c r="I558" s="90"/>
      <c r="J558" s="90"/>
      <c r="K558" s="90"/>
      <c r="L558" s="90"/>
      <c r="M558" s="90"/>
      <c r="N558" s="90"/>
      <c r="O558" s="90"/>
      <c r="P558" s="90"/>
      <c r="Q558" s="90"/>
      <c r="R558" s="90"/>
    </row>
    <row r="559" spans="1:18">
      <c r="A559" s="65">
        <f t="shared" si="36"/>
        <v>1967</v>
      </c>
      <c r="B559" s="84">
        <v>24503</v>
      </c>
      <c r="C559" s="77">
        <v>-901</v>
      </c>
      <c r="D559" s="78">
        <f t="shared" si="37"/>
        <v>-901</v>
      </c>
      <c r="I559" s="90"/>
      <c r="J559" s="90"/>
      <c r="K559" s="90"/>
      <c r="L559" s="90"/>
      <c r="M559" s="90"/>
      <c r="N559" s="90"/>
      <c r="O559" s="90"/>
      <c r="P559" s="90"/>
      <c r="Q559" s="90"/>
      <c r="R559" s="90"/>
    </row>
    <row r="560" spans="1:18">
      <c r="A560" s="65">
        <f t="shared" si="36"/>
        <v>1967</v>
      </c>
      <c r="B560" s="84">
        <v>24531</v>
      </c>
      <c r="C560" s="77">
        <v>-901</v>
      </c>
      <c r="D560" s="78">
        <f t="shared" si="37"/>
        <v>-901</v>
      </c>
      <c r="I560" s="90"/>
      <c r="J560" s="90"/>
      <c r="K560" s="90"/>
      <c r="L560" s="90"/>
      <c r="M560" s="90"/>
      <c r="N560" s="90"/>
      <c r="O560" s="90"/>
      <c r="P560" s="90"/>
      <c r="Q560" s="90"/>
      <c r="R560" s="90"/>
    </row>
    <row r="561" spans="1:18">
      <c r="A561" s="65">
        <f t="shared" si="36"/>
        <v>1967</v>
      </c>
      <c r="B561" s="84">
        <v>24562</v>
      </c>
      <c r="C561" s="77">
        <v>-901</v>
      </c>
      <c r="D561" s="78">
        <f t="shared" si="37"/>
        <v>-901</v>
      </c>
      <c r="I561" s="90"/>
      <c r="J561" s="90"/>
      <c r="K561" s="90"/>
      <c r="L561" s="90"/>
      <c r="M561" s="90"/>
      <c r="N561" s="90"/>
      <c r="O561" s="90"/>
      <c r="P561" s="90"/>
      <c r="Q561" s="90"/>
      <c r="R561" s="90"/>
    </row>
    <row r="562" spans="1:18">
      <c r="A562" s="65">
        <f t="shared" si="36"/>
        <v>1967</v>
      </c>
      <c r="B562" s="84">
        <v>24592</v>
      </c>
      <c r="C562" s="77">
        <v>-901</v>
      </c>
      <c r="D562" s="78">
        <f t="shared" si="37"/>
        <v>-901</v>
      </c>
      <c r="I562" s="90"/>
      <c r="J562" s="90"/>
      <c r="K562" s="90"/>
      <c r="L562" s="90"/>
      <c r="M562" s="90"/>
      <c r="N562" s="90"/>
      <c r="O562" s="90"/>
      <c r="P562" s="90"/>
      <c r="Q562" s="90"/>
      <c r="R562" s="90"/>
    </row>
    <row r="563" spans="1:18">
      <c r="A563" s="65">
        <f t="shared" si="36"/>
        <v>1967</v>
      </c>
      <c r="B563" s="84">
        <v>24623</v>
      </c>
      <c r="C563" s="77">
        <v>-901</v>
      </c>
      <c r="D563" s="78">
        <f t="shared" si="37"/>
        <v>-901</v>
      </c>
      <c r="I563" s="90"/>
      <c r="J563" s="90"/>
      <c r="K563" s="90"/>
      <c r="L563" s="90"/>
      <c r="M563" s="90"/>
      <c r="N563" s="90"/>
      <c r="O563" s="90"/>
      <c r="P563" s="90"/>
      <c r="Q563" s="90"/>
      <c r="R563" s="90"/>
    </row>
    <row r="564" spans="1:18">
      <c r="A564" s="65">
        <f t="shared" si="36"/>
        <v>1967</v>
      </c>
      <c r="B564" s="84">
        <v>24653</v>
      </c>
      <c r="C564" s="77">
        <v>-901</v>
      </c>
      <c r="D564" s="78">
        <f t="shared" si="37"/>
        <v>-901</v>
      </c>
      <c r="I564" s="90"/>
      <c r="J564" s="90"/>
      <c r="K564" s="90"/>
      <c r="L564" s="90"/>
      <c r="M564" s="90"/>
      <c r="N564" s="90"/>
      <c r="O564" s="90"/>
      <c r="P564" s="90"/>
      <c r="Q564" s="90"/>
      <c r="R564" s="90"/>
    </row>
    <row r="565" spans="1:18">
      <c r="A565" s="65">
        <f t="shared" si="36"/>
        <v>1967</v>
      </c>
      <c r="B565" s="84">
        <v>24684</v>
      </c>
      <c r="C565" s="77">
        <v>-901</v>
      </c>
      <c r="D565" s="78">
        <f t="shared" si="37"/>
        <v>-901</v>
      </c>
      <c r="I565" s="90"/>
      <c r="J565" s="90"/>
      <c r="K565" s="90"/>
      <c r="L565" s="90"/>
      <c r="M565" s="90"/>
      <c r="N565" s="90"/>
      <c r="O565" s="90"/>
      <c r="P565" s="90"/>
      <c r="Q565" s="90"/>
      <c r="R565" s="90"/>
    </row>
    <row r="566" spans="1:18">
      <c r="A566" s="65">
        <f t="shared" si="36"/>
        <v>1967</v>
      </c>
      <c r="B566" s="84">
        <v>24715</v>
      </c>
      <c r="C566" s="77">
        <v>-901</v>
      </c>
      <c r="D566" s="78">
        <f t="shared" si="37"/>
        <v>-901</v>
      </c>
      <c r="I566" s="90"/>
      <c r="J566" s="90"/>
      <c r="K566" s="90"/>
      <c r="L566" s="90"/>
      <c r="M566" s="90"/>
      <c r="N566" s="90"/>
      <c r="O566" s="90"/>
      <c r="P566" s="90"/>
      <c r="Q566" s="90"/>
      <c r="R566" s="90"/>
    </row>
    <row r="567" spans="1:18">
      <c r="A567" s="65">
        <f t="shared" si="36"/>
        <v>1967</v>
      </c>
      <c r="B567" s="84">
        <v>24745</v>
      </c>
      <c r="C567" s="77">
        <v>-901</v>
      </c>
      <c r="D567" s="78">
        <f t="shared" si="37"/>
        <v>-901</v>
      </c>
      <c r="I567" s="90"/>
      <c r="J567" s="90"/>
      <c r="K567" s="90"/>
      <c r="L567" s="90"/>
      <c r="M567" s="90"/>
      <c r="N567" s="90"/>
      <c r="O567" s="90"/>
      <c r="P567" s="90"/>
      <c r="Q567" s="90"/>
      <c r="R567" s="90"/>
    </row>
    <row r="568" spans="1:18">
      <c r="A568" s="65">
        <f t="shared" si="36"/>
        <v>1968</v>
      </c>
      <c r="B568" s="84">
        <v>24776</v>
      </c>
      <c r="C568" s="77">
        <v>-901</v>
      </c>
      <c r="D568" s="78">
        <f t="shared" si="37"/>
        <v>-901</v>
      </c>
      <c r="I568" s="90"/>
      <c r="J568" s="90"/>
      <c r="K568" s="90"/>
      <c r="L568" s="90"/>
      <c r="M568" s="90"/>
      <c r="N568" s="90"/>
      <c r="O568" s="90"/>
      <c r="P568" s="90"/>
      <c r="Q568" s="90"/>
      <c r="R568" s="90"/>
    </row>
    <row r="569" spans="1:18">
      <c r="A569" s="65">
        <f t="shared" si="36"/>
        <v>1968</v>
      </c>
      <c r="B569" s="84">
        <v>24806</v>
      </c>
      <c r="C569" s="77">
        <v>-901</v>
      </c>
      <c r="D569" s="78">
        <f t="shared" si="37"/>
        <v>-901</v>
      </c>
      <c r="I569" s="90"/>
      <c r="J569" s="90"/>
      <c r="K569" s="90"/>
      <c r="L569" s="90"/>
      <c r="M569" s="90"/>
      <c r="N569" s="90"/>
      <c r="O569" s="90"/>
      <c r="P569" s="90"/>
      <c r="Q569" s="90"/>
      <c r="R569" s="90"/>
    </row>
    <row r="570" spans="1:18">
      <c r="A570" s="65">
        <f t="shared" si="36"/>
        <v>1968</v>
      </c>
      <c r="B570" s="84">
        <v>24837</v>
      </c>
      <c r="C570" s="77">
        <v>-901</v>
      </c>
      <c r="D570" s="78">
        <f t="shared" si="37"/>
        <v>-901</v>
      </c>
      <c r="I570" s="90"/>
      <c r="J570" s="90"/>
      <c r="K570" s="90"/>
      <c r="L570" s="90"/>
      <c r="M570" s="90"/>
      <c r="N570" s="90"/>
      <c r="O570" s="90"/>
      <c r="P570" s="90"/>
      <c r="Q570" s="90"/>
      <c r="R570" s="90"/>
    </row>
    <row r="571" spans="1:18">
      <c r="A571" s="65">
        <f t="shared" si="36"/>
        <v>1968</v>
      </c>
      <c r="B571" s="84">
        <v>24868</v>
      </c>
      <c r="C571" s="77">
        <v>-901</v>
      </c>
      <c r="D571" s="78">
        <f t="shared" si="37"/>
        <v>-901</v>
      </c>
      <c r="I571" s="90"/>
      <c r="J571" s="90"/>
      <c r="K571" s="90"/>
      <c r="L571" s="90"/>
      <c r="M571" s="90"/>
      <c r="N571" s="90"/>
      <c r="O571" s="90"/>
      <c r="P571" s="90"/>
      <c r="Q571" s="90"/>
      <c r="R571" s="90"/>
    </row>
    <row r="572" spans="1:18">
      <c r="A572" s="65">
        <f t="shared" si="36"/>
        <v>1968</v>
      </c>
      <c r="B572" s="84">
        <v>24897</v>
      </c>
      <c r="C572" s="77">
        <v>-901</v>
      </c>
      <c r="D572" s="78">
        <f t="shared" si="37"/>
        <v>-901</v>
      </c>
      <c r="I572" s="90"/>
      <c r="J572" s="90"/>
      <c r="K572" s="90"/>
      <c r="L572" s="90"/>
      <c r="M572" s="90"/>
      <c r="N572" s="90"/>
      <c r="O572" s="90"/>
      <c r="P572" s="90"/>
      <c r="Q572" s="90"/>
      <c r="R572" s="90"/>
    </row>
    <row r="573" spans="1:18">
      <c r="A573" s="65">
        <f t="shared" si="36"/>
        <v>1968</v>
      </c>
      <c r="B573" s="84">
        <v>24928</v>
      </c>
      <c r="C573" s="77">
        <v>-901</v>
      </c>
      <c r="D573" s="78">
        <f t="shared" si="37"/>
        <v>-901</v>
      </c>
      <c r="I573" s="90"/>
      <c r="J573" s="90"/>
      <c r="K573" s="90"/>
      <c r="L573" s="90"/>
      <c r="M573" s="90"/>
      <c r="N573" s="90"/>
      <c r="O573" s="90"/>
      <c r="P573" s="90"/>
      <c r="Q573" s="90"/>
      <c r="R573" s="90"/>
    </row>
    <row r="574" spans="1:18">
      <c r="A574" s="65">
        <f t="shared" si="36"/>
        <v>1968</v>
      </c>
      <c r="B574" s="84">
        <v>24958</v>
      </c>
      <c r="C574" s="77">
        <v>-901</v>
      </c>
      <c r="D574" s="78">
        <f t="shared" si="37"/>
        <v>-901</v>
      </c>
      <c r="I574" s="90"/>
      <c r="J574" s="90"/>
      <c r="K574" s="90"/>
      <c r="L574" s="90"/>
      <c r="M574" s="90"/>
      <c r="N574" s="90"/>
      <c r="O574" s="90"/>
      <c r="P574" s="90"/>
      <c r="Q574" s="90"/>
      <c r="R574" s="90"/>
    </row>
    <row r="575" spans="1:18">
      <c r="A575" s="65">
        <f t="shared" si="36"/>
        <v>1968</v>
      </c>
      <c r="B575" s="84">
        <v>24989</v>
      </c>
      <c r="C575" s="77">
        <v>-901</v>
      </c>
      <c r="D575" s="78">
        <f t="shared" si="37"/>
        <v>-901</v>
      </c>
      <c r="I575" s="90"/>
      <c r="J575" s="90"/>
      <c r="K575" s="90"/>
      <c r="L575" s="90"/>
      <c r="M575" s="90"/>
      <c r="N575" s="90"/>
      <c r="O575" s="90"/>
      <c r="P575" s="90"/>
      <c r="Q575" s="90"/>
      <c r="R575" s="90"/>
    </row>
    <row r="576" spans="1:18">
      <c r="A576" s="65">
        <f t="shared" si="36"/>
        <v>1968</v>
      </c>
      <c r="B576" s="84">
        <v>25019</v>
      </c>
      <c r="C576" s="77">
        <v>-901</v>
      </c>
      <c r="D576" s="78">
        <f t="shared" si="37"/>
        <v>-901</v>
      </c>
      <c r="I576" s="90"/>
      <c r="J576" s="90"/>
      <c r="K576" s="90"/>
      <c r="L576" s="90"/>
      <c r="M576" s="90"/>
      <c r="N576" s="90"/>
      <c r="O576" s="90"/>
      <c r="P576" s="90"/>
      <c r="Q576" s="90"/>
      <c r="R576" s="90"/>
    </row>
    <row r="577" spans="1:18">
      <c r="A577" s="65">
        <f t="shared" si="36"/>
        <v>1968</v>
      </c>
      <c r="B577" s="84">
        <v>25050</v>
      </c>
      <c r="C577" s="77">
        <v>-901</v>
      </c>
      <c r="D577" s="78">
        <f t="shared" si="37"/>
        <v>-901</v>
      </c>
      <c r="I577" s="90"/>
      <c r="J577" s="90"/>
      <c r="K577" s="90"/>
      <c r="L577" s="90"/>
      <c r="M577" s="90"/>
      <c r="N577" s="90"/>
      <c r="O577" s="90"/>
      <c r="P577" s="90"/>
      <c r="Q577" s="90"/>
      <c r="R577" s="90"/>
    </row>
    <row r="578" spans="1:18">
      <c r="A578" s="65">
        <f t="shared" si="36"/>
        <v>1968</v>
      </c>
      <c r="B578" s="84">
        <v>25081</v>
      </c>
      <c r="C578" s="77">
        <v>-901</v>
      </c>
      <c r="D578" s="78">
        <f t="shared" si="37"/>
        <v>-901</v>
      </c>
      <c r="I578" s="90"/>
      <c r="J578" s="90"/>
      <c r="K578" s="90"/>
      <c r="L578" s="90"/>
      <c r="M578" s="90"/>
      <c r="N578" s="90"/>
      <c r="O578" s="90"/>
      <c r="P578" s="90"/>
      <c r="Q578" s="90"/>
      <c r="R578" s="90"/>
    </row>
    <row r="579" spans="1:18">
      <c r="A579" s="65">
        <f t="shared" si="36"/>
        <v>1968</v>
      </c>
      <c r="B579" s="91">
        <v>25111</v>
      </c>
      <c r="C579" s="77">
        <v>-901</v>
      </c>
      <c r="D579" s="78">
        <f t="shared" si="37"/>
        <v>-901</v>
      </c>
      <c r="I579" s="90"/>
      <c r="J579" s="90"/>
      <c r="K579" s="90"/>
      <c r="L579" s="90"/>
      <c r="M579" s="90"/>
      <c r="N579" s="90"/>
      <c r="O579" s="90"/>
      <c r="P579" s="90"/>
      <c r="Q579" s="90"/>
      <c r="R579" s="90"/>
    </row>
    <row r="580" spans="1:18">
      <c r="A580" s="65">
        <f t="shared" si="36"/>
        <v>1969</v>
      </c>
      <c r="B580" s="76">
        <v>25142</v>
      </c>
      <c r="C580" s="77">
        <v>-901</v>
      </c>
      <c r="D580" s="78">
        <f t="shared" si="37"/>
        <v>-901</v>
      </c>
      <c r="I580" s="90"/>
      <c r="J580" s="90"/>
      <c r="K580" s="90"/>
      <c r="L580" s="90"/>
      <c r="M580" s="90"/>
      <c r="N580" s="90"/>
      <c r="O580" s="90"/>
      <c r="P580" s="90"/>
      <c r="Q580" s="90"/>
      <c r="R580" s="90"/>
    </row>
    <row r="581" spans="1:18">
      <c r="A581" s="65">
        <f t="shared" si="36"/>
        <v>1969</v>
      </c>
      <c r="B581" s="84">
        <v>25172</v>
      </c>
      <c r="C581" s="77">
        <v>-901</v>
      </c>
      <c r="D581" s="78">
        <f t="shared" si="37"/>
        <v>-901</v>
      </c>
      <c r="I581" s="90"/>
      <c r="J581" s="90"/>
      <c r="K581" s="90"/>
      <c r="L581" s="90"/>
      <c r="M581" s="90"/>
      <c r="N581" s="90"/>
      <c r="O581" s="90"/>
      <c r="P581" s="90"/>
      <c r="Q581" s="90"/>
      <c r="R581" s="90"/>
    </row>
    <row r="582" spans="1:18">
      <c r="A582" s="65">
        <f t="shared" si="36"/>
        <v>1969</v>
      </c>
      <c r="B582" s="84">
        <v>25203</v>
      </c>
      <c r="C582" s="77">
        <v>-901</v>
      </c>
      <c r="D582" s="78">
        <f t="shared" si="37"/>
        <v>-901</v>
      </c>
      <c r="I582" s="90"/>
      <c r="J582" s="90"/>
      <c r="K582" s="90"/>
      <c r="L582" s="90"/>
      <c r="M582" s="90"/>
      <c r="N582" s="90"/>
      <c r="O582" s="90"/>
      <c r="P582" s="90"/>
      <c r="Q582" s="90"/>
      <c r="R582" s="90"/>
    </row>
    <row r="583" spans="1:18">
      <c r="A583" s="65">
        <f t="shared" si="36"/>
        <v>1969</v>
      </c>
      <c r="B583" s="84">
        <v>25234</v>
      </c>
      <c r="C583" s="77">
        <v>-901</v>
      </c>
      <c r="D583" s="78">
        <f t="shared" si="37"/>
        <v>-901</v>
      </c>
      <c r="I583" s="90"/>
      <c r="J583" s="90"/>
      <c r="K583" s="90"/>
      <c r="L583" s="90"/>
      <c r="M583" s="90"/>
      <c r="N583" s="90"/>
      <c r="O583" s="90"/>
      <c r="P583" s="90"/>
      <c r="Q583" s="90"/>
      <c r="R583" s="90"/>
    </row>
    <row r="584" spans="1:18">
      <c r="A584" s="65">
        <f t="shared" si="36"/>
        <v>1969</v>
      </c>
      <c r="B584" s="84">
        <v>25262</v>
      </c>
      <c r="C584" s="77">
        <v>-901</v>
      </c>
      <c r="D584" s="78">
        <f t="shared" si="37"/>
        <v>-901</v>
      </c>
      <c r="I584" s="90"/>
      <c r="J584" s="90"/>
      <c r="K584" s="90"/>
      <c r="L584" s="90"/>
      <c r="M584" s="90"/>
      <c r="N584" s="90"/>
      <c r="O584" s="90"/>
      <c r="P584" s="90"/>
      <c r="Q584" s="90"/>
      <c r="R584" s="90"/>
    </row>
    <row r="585" spans="1:18">
      <c r="A585" s="65">
        <f t="shared" si="36"/>
        <v>1969</v>
      </c>
      <c r="B585" s="84">
        <v>25293</v>
      </c>
      <c r="C585" s="77">
        <v>-901</v>
      </c>
      <c r="D585" s="78">
        <f t="shared" si="37"/>
        <v>-901</v>
      </c>
      <c r="I585" s="90"/>
      <c r="J585" s="90"/>
      <c r="K585" s="90"/>
      <c r="L585" s="90"/>
      <c r="M585" s="90"/>
      <c r="N585" s="90"/>
      <c r="O585" s="90"/>
      <c r="P585" s="90"/>
      <c r="Q585" s="90"/>
      <c r="R585" s="90"/>
    </row>
    <row r="586" spans="1:18">
      <c r="A586" s="65">
        <f t="shared" si="36"/>
        <v>1969</v>
      </c>
      <c r="B586" s="84">
        <v>25323</v>
      </c>
      <c r="C586" s="77">
        <v>-901</v>
      </c>
      <c r="D586" s="78">
        <f t="shared" si="37"/>
        <v>-901</v>
      </c>
      <c r="I586" s="90"/>
      <c r="J586" s="90"/>
      <c r="K586" s="90"/>
      <c r="L586" s="90"/>
      <c r="M586" s="90"/>
      <c r="N586" s="90"/>
      <c r="O586" s="90"/>
      <c r="P586" s="90"/>
      <c r="Q586" s="90"/>
      <c r="R586" s="90"/>
    </row>
    <row r="587" spans="1:18">
      <c r="A587" s="65">
        <f t="shared" si="36"/>
        <v>1969</v>
      </c>
      <c r="B587" s="84">
        <v>25354</v>
      </c>
      <c r="C587" s="77">
        <v>-901</v>
      </c>
      <c r="D587" s="78">
        <f t="shared" si="37"/>
        <v>-901</v>
      </c>
      <c r="I587" s="90"/>
      <c r="J587" s="90"/>
      <c r="K587" s="90"/>
      <c r="L587" s="90"/>
      <c r="M587" s="90"/>
      <c r="N587" s="90"/>
      <c r="O587" s="90"/>
      <c r="P587" s="90"/>
      <c r="Q587" s="90"/>
      <c r="R587" s="90"/>
    </row>
    <row r="588" spans="1:18">
      <c r="A588" s="65">
        <f t="shared" si="36"/>
        <v>1969</v>
      </c>
      <c r="B588" s="84">
        <v>25384</v>
      </c>
      <c r="C588" s="77">
        <v>-901</v>
      </c>
      <c r="D588" s="78">
        <f t="shared" si="37"/>
        <v>-901</v>
      </c>
      <c r="I588" s="90"/>
      <c r="J588" s="90"/>
      <c r="K588" s="90"/>
      <c r="L588" s="90"/>
      <c r="M588" s="90"/>
      <c r="N588" s="90"/>
      <c r="O588" s="90"/>
      <c r="P588" s="90"/>
      <c r="Q588" s="90"/>
      <c r="R588" s="90"/>
    </row>
    <row r="589" spans="1:18">
      <c r="A589" s="65">
        <f t="shared" si="36"/>
        <v>1969</v>
      </c>
      <c r="B589" s="84">
        <v>25415</v>
      </c>
      <c r="C589" s="77">
        <v>-901</v>
      </c>
      <c r="D589" s="78">
        <f t="shared" si="37"/>
        <v>-901</v>
      </c>
      <c r="I589" s="90"/>
      <c r="J589" s="90"/>
      <c r="K589" s="90"/>
      <c r="L589" s="90"/>
      <c r="M589" s="90"/>
      <c r="N589" s="90"/>
      <c r="O589" s="90"/>
      <c r="P589" s="90"/>
      <c r="Q589" s="90"/>
      <c r="R589" s="90"/>
    </row>
    <row r="590" spans="1:18">
      <c r="A590" s="65">
        <f t="shared" si="36"/>
        <v>1969</v>
      </c>
      <c r="B590" s="84">
        <v>25446</v>
      </c>
      <c r="C590" s="77">
        <v>-901</v>
      </c>
      <c r="D590" s="78">
        <f t="shared" si="37"/>
        <v>-901</v>
      </c>
      <c r="I590" s="90"/>
      <c r="J590" s="90"/>
      <c r="K590" s="90"/>
      <c r="L590" s="90"/>
      <c r="M590" s="90"/>
      <c r="N590" s="90"/>
      <c r="O590" s="90"/>
      <c r="P590" s="90"/>
      <c r="Q590" s="90"/>
      <c r="R590" s="90"/>
    </row>
    <row r="591" spans="1:18">
      <c r="A591" s="65">
        <f t="shared" si="36"/>
        <v>1969</v>
      </c>
      <c r="B591" s="84">
        <v>25476</v>
      </c>
      <c r="C591" s="77">
        <v>-901</v>
      </c>
      <c r="D591" s="78">
        <f t="shared" si="37"/>
        <v>-901</v>
      </c>
      <c r="I591" s="90"/>
      <c r="J591" s="90"/>
      <c r="K591" s="90"/>
      <c r="L591" s="90"/>
      <c r="M591" s="90"/>
      <c r="N591" s="90"/>
      <c r="O591" s="90"/>
      <c r="P591" s="90"/>
      <c r="Q591" s="90"/>
      <c r="R591" s="90"/>
    </row>
    <row r="592" spans="1:18">
      <c r="A592" s="65">
        <f t="shared" si="36"/>
        <v>1970</v>
      </c>
      <c r="B592" s="84">
        <v>25507</v>
      </c>
      <c r="C592" s="77">
        <v>-901</v>
      </c>
      <c r="D592" s="78">
        <f t="shared" si="37"/>
        <v>-901</v>
      </c>
      <c r="I592" s="90"/>
      <c r="J592" s="90"/>
      <c r="K592" s="90"/>
      <c r="L592" s="90"/>
      <c r="M592" s="90"/>
      <c r="N592" s="90"/>
      <c r="O592" s="90"/>
      <c r="P592" s="90"/>
      <c r="Q592" s="90"/>
      <c r="R592" s="90"/>
    </row>
    <row r="593" spans="1:18">
      <c r="A593" s="65">
        <f t="shared" ref="A593:A656" si="38">IF(MONTH(B593)&gt;9,YEAR(B593)+1,YEAR(B593))</f>
        <v>1970</v>
      </c>
      <c r="B593" s="84">
        <v>25537</v>
      </c>
      <c r="C593" s="77">
        <v>-901</v>
      </c>
      <c r="D593" s="78">
        <f t="shared" ref="D593:D656" si="39">IF(C593&lt;&gt;-901,C593*DAY(B593)*24*60*60/(220*22*9*1000),-901)</f>
        <v>-901</v>
      </c>
      <c r="I593" s="90"/>
      <c r="J593" s="90"/>
      <c r="K593" s="90"/>
      <c r="L593" s="90"/>
      <c r="M593" s="90"/>
      <c r="N593" s="90"/>
      <c r="O593" s="90"/>
      <c r="P593" s="90"/>
      <c r="Q593" s="90"/>
      <c r="R593" s="90"/>
    </row>
    <row r="594" spans="1:18">
      <c r="A594" s="65">
        <f t="shared" si="38"/>
        <v>1970</v>
      </c>
      <c r="B594" s="84">
        <v>25568</v>
      </c>
      <c r="C594" s="77">
        <v>-901</v>
      </c>
      <c r="D594" s="78">
        <f t="shared" si="39"/>
        <v>-901</v>
      </c>
      <c r="I594" s="90"/>
      <c r="J594" s="90"/>
      <c r="K594" s="90"/>
      <c r="L594" s="90"/>
      <c r="M594" s="90"/>
      <c r="N594" s="90"/>
      <c r="O594" s="90"/>
      <c r="P594" s="90"/>
      <c r="Q594" s="90"/>
      <c r="R594" s="90"/>
    </row>
    <row r="595" spans="1:18">
      <c r="A595" s="65">
        <f t="shared" si="38"/>
        <v>1970</v>
      </c>
      <c r="B595" s="84">
        <v>25599</v>
      </c>
      <c r="C595" s="77">
        <v>-901</v>
      </c>
      <c r="D595" s="78">
        <f t="shared" si="39"/>
        <v>-901</v>
      </c>
      <c r="I595" s="90"/>
      <c r="J595" s="90"/>
      <c r="K595" s="90"/>
      <c r="L595" s="90"/>
      <c r="M595" s="90"/>
      <c r="N595" s="90"/>
      <c r="O595" s="90"/>
      <c r="P595" s="90"/>
      <c r="Q595" s="90"/>
      <c r="R595" s="90"/>
    </row>
    <row r="596" spans="1:18">
      <c r="A596" s="65">
        <f t="shared" si="38"/>
        <v>1970</v>
      </c>
      <c r="B596" s="84">
        <v>25627</v>
      </c>
      <c r="C596" s="77">
        <v>-901</v>
      </c>
      <c r="D596" s="78">
        <f t="shared" si="39"/>
        <v>-901</v>
      </c>
      <c r="I596" s="90"/>
      <c r="J596" s="90"/>
      <c r="K596" s="90"/>
      <c r="L596" s="90"/>
      <c r="M596" s="90"/>
      <c r="N596" s="90"/>
      <c r="O596" s="90"/>
      <c r="P596" s="90"/>
      <c r="Q596" s="90"/>
      <c r="R596" s="90"/>
    </row>
    <row r="597" spans="1:18">
      <c r="A597" s="65">
        <f t="shared" si="38"/>
        <v>1970</v>
      </c>
      <c r="B597" s="84">
        <v>25658</v>
      </c>
      <c r="C597" s="77">
        <v>-901</v>
      </c>
      <c r="D597" s="78">
        <f t="shared" si="39"/>
        <v>-901</v>
      </c>
      <c r="I597" s="90"/>
      <c r="J597" s="90"/>
      <c r="K597" s="90"/>
      <c r="L597" s="90"/>
      <c r="M597" s="90"/>
      <c r="N597" s="90"/>
      <c r="O597" s="90"/>
      <c r="P597" s="90"/>
      <c r="Q597" s="90"/>
      <c r="R597" s="90"/>
    </row>
    <row r="598" spans="1:18">
      <c r="A598" s="65">
        <f t="shared" si="38"/>
        <v>1970</v>
      </c>
      <c r="B598" s="84">
        <v>25688</v>
      </c>
      <c r="C598" s="77">
        <v>-901</v>
      </c>
      <c r="D598" s="78">
        <f t="shared" si="39"/>
        <v>-901</v>
      </c>
      <c r="I598" s="90"/>
      <c r="J598" s="90"/>
      <c r="K598" s="90"/>
      <c r="L598" s="90"/>
      <c r="M598" s="90"/>
      <c r="N598" s="90"/>
      <c r="O598" s="90"/>
      <c r="P598" s="90"/>
      <c r="Q598" s="90"/>
      <c r="R598" s="90"/>
    </row>
    <row r="599" spans="1:18">
      <c r="A599" s="65">
        <f t="shared" si="38"/>
        <v>1970</v>
      </c>
      <c r="B599" s="84">
        <v>25719</v>
      </c>
      <c r="C599" s="77">
        <v>-901</v>
      </c>
      <c r="D599" s="78">
        <f t="shared" si="39"/>
        <v>-901</v>
      </c>
      <c r="I599" s="90"/>
      <c r="J599" s="90"/>
      <c r="K599" s="90"/>
      <c r="L599" s="90"/>
      <c r="M599" s="90"/>
      <c r="N599" s="90"/>
      <c r="O599" s="90"/>
      <c r="P599" s="90"/>
      <c r="Q599" s="90"/>
      <c r="R599" s="90"/>
    </row>
    <row r="600" spans="1:18">
      <c r="A600" s="65">
        <f t="shared" si="38"/>
        <v>1970</v>
      </c>
      <c r="B600" s="84">
        <v>25749</v>
      </c>
      <c r="C600" s="77">
        <v>-901</v>
      </c>
      <c r="D600" s="78">
        <f t="shared" si="39"/>
        <v>-901</v>
      </c>
      <c r="I600" s="90"/>
      <c r="J600" s="90"/>
      <c r="K600" s="90"/>
      <c r="L600" s="90"/>
      <c r="M600" s="90"/>
      <c r="N600" s="90"/>
      <c r="O600" s="90"/>
      <c r="P600" s="90"/>
      <c r="Q600" s="90"/>
      <c r="R600" s="90"/>
    </row>
    <row r="601" spans="1:18">
      <c r="A601" s="65">
        <f t="shared" si="38"/>
        <v>1970</v>
      </c>
      <c r="B601" s="84">
        <v>25780</v>
      </c>
      <c r="C601" s="77">
        <v>-901</v>
      </c>
      <c r="D601" s="78">
        <f t="shared" si="39"/>
        <v>-901</v>
      </c>
      <c r="I601" s="90"/>
      <c r="J601" s="90"/>
      <c r="K601" s="90"/>
      <c r="L601" s="90"/>
      <c r="M601" s="90"/>
      <c r="N601" s="90"/>
      <c r="O601" s="90"/>
      <c r="P601" s="90"/>
      <c r="Q601" s="90"/>
      <c r="R601" s="90"/>
    </row>
    <row r="602" spans="1:18">
      <c r="A602" s="65">
        <f t="shared" si="38"/>
        <v>1970</v>
      </c>
      <c r="B602" s="84">
        <v>25811</v>
      </c>
      <c r="C602" s="77">
        <v>-901</v>
      </c>
      <c r="D602" s="78">
        <f t="shared" si="39"/>
        <v>-901</v>
      </c>
      <c r="I602" s="90"/>
      <c r="J602" s="90"/>
      <c r="K602" s="90"/>
      <c r="L602" s="90"/>
      <c r="M602" s="90"/>
      <c r="N602" s="90"/>
      <c r="O602" s="90"/>
      <c r="P602" s="90"/>
      <c r="Q602" s="90"/>
      <c r="R602" s="90"/>
    </row>
    <row r="603" spans="1:18">
      <c r="A603" s="65">
        <f t="shared" si="38"/>
        <v>1970</v>
      </c>
      <c r="B603" s="84">
        <v>25841</v>
      </c>
      <c r="C603" s="77">
        <v>-901</v>
      </c>
      <c r="D603" s="78">
        <f t="shared" si="39"/>
        <v>-901</v>
      </c>
      <c r="I603" s="90"/>
      <c r="J603" s="90"/>
      <c r="K603" s="90"/>
      <c r="L603" s="90"/>
      <c r="M603" s="90"/>
      <c r="N603" s="90"/>
      <c r="O603" s="90"/>
      <c r="P603" s="90"/>
      <c r="Q603" s="90"/>
      <c r="R603" s="90"/>
    </row>
    <row r="604" spans="1:18">
      <c r="A604" s="65">
        <f t="shared" si="38"/>
        <v>1971</v>
      </c>
      <c r="B604" s="84">
        <v>25872</v>
      </c>
      <c r="C604" s="77">
        <v>-901</v>
      </c>
      <c r="D604" s="78">
        <f t="shared" si="39"/>
        <v>-901</v>
      </c>
      <c r="I604" s="90"/>
      <c r="J604" s="90"/>
      <c r="K604" s="90"/>
      <c r="L604" s="90"/>
      <c r="M604" s="90"/>
      <c r="N604" s="90"/>
      <c r="O604" s="90"/>
      <c r="P604" s="90"/>
      <c r="Q604" s="90"/>
      <c r="R604" s="90"/>
    </row>
    <row r="605" spans="1:18">
      <c r="A605" s="65">
        <f t="shared" si="38"/>
        <v>1971</v>
      </c>
      <c r="B605" s="84">
        <v>25902</v>
      </c>
      <c r="C605" s="77">
        <v>-901</v>
      </c>
      <c r="D605" s="78">
        <f t="shared" si="39"/>
        <v>-901</v>
      </c>
      <c r="I605" s="90"/>
      <c r="J605" s="90"/>
      <c r="K605" s="90"/>
      <c r="L605" s="90"/>
      <c r="M605" s="90"/>
      <c r="N605" s="90"/>
      <c r="O605" s="90"/>
      <c r="P605" s="90"/>
      <c r="Q605" s="90"/>
      <c r="R605" s="90"/>
    </row>
    <row r="606" spans="1:18">
      <c r="A606" s="65">
        <f t="shared" si="38"/>
        <v>1971</v>
      </c>
      <c r="B606" s="84">
        <v>25933</v>
      </c>
      <c r="C606" s="77">
        <v>-901</v>
      </c>
      <c r="D606" s="78">
        <f t="shared" si="39"/>
        <v>-901</v>
      </c>
      <c r="I606" s="90"/>
      <c r="J606" s="90"/>
      <c r="K606" s="90"/>
      <c r="L606" s="90"/>
      <c r="M606" s="90"/>
      <c r="N606" s="90"/>
      <c r="O606" s="90"/>
      <c r="P606" s="90"/>
      <c r="Q606" s="90"/>
      <c r="R606" s="90"/>
    </row>
    <row r="607" spans="1:18">
      <c r="A607" s="65">
        <f t="shared" si="38"/>
        <v>1971</v>
      </c>
      <c r="B607" s="84">
        <v>25964</v>
      </c>
      <c r="C607" s="77">
        <v>-901</v>
      </c>
      <c r="D607" s="78">
        <f t="shared" si="39"/>
        <v>-901</v>
      </c>
      <c r="I607" s="90"/>
      <c r="J607" s="90"/>
      <c r="K607" s="90"/>
      <c r="L607" s="90"/>
      <c r="M607" s="90"/>
      <c r="N607" s="90"/>
      <c r="O607" s="90"/>
      <c r="P607" s="90"/>
      <c r="Q607" s="90"/>
      <c r="R607" s="90"/>
    </row>
    <row r="608" spans="1:18">
      <c r="A608" s="65">
        <f t="shared" si="38"/>
        <v>1971</v>
      </c>
      <c r="B608" s="84">
        <v>25992</v>
      </c>
      <c r="C608" s="77">
        <v>-901</v>
      </c>
      <c r="D608" s="78">
        <f t="shared" si="39"/>
        <v>-901</v>
      </c>
      <c r="I608" s="90"/>
      <c r="J608" s="90"/>
      <c r="K608" s="90"/>
      <c r="L608" s="90"/>
      <c r="M608" s="90"/>
      <c r="N608" s="90"/>
      <c r="O608" s="90"/>
      <c r="P608" s="90"/>
      <c r="Q608" s="90"/>
      <c r="R608" s="90"/>
    </row>
    <row r="609" spans="1:18">
      <c r="A609" s="65">
        <f t="shared" si="38"/>
        <v>1971</v>
      </c>
      <c r="B609" s="84">
        <v>26023</v>
      </c>
      <c r="C609" s="77">
        <v>-901</v>
      </c>
      <c r="D609" s="78">
        <f t="shared" si="39"/>
        <v>-901</v>
      </c>
      <c r="I609" s="90"/>
      <c r="J609" s="90"/>
      <c r="K609" s="90"/>
      <c r="L609" s="90"/>
      <c r="M609" s="90"/>
      <c r="N609" s="90"/>
      <c r="O609" s="90"/>
      <c r="P609" s="90"/>
      <c r="Q609" s="90"/>
      <c r="R609" s="90"/>
    </row>
    <row r="610" spans="1:18">
      <c r="A610" s="65">
        <f t="shared" si="38"/>
        <v>1971</v>
      </c>
      <c r="B610" s="84">
        <v>26053</v>
      </c>
      <c r="C610" s="77">
        <v>-901</v>
      </c>
      <c r="D610" s="78">
        <f t="shared" si="39"/>
        <v>-901</v>
      </c>
      <c r="I610" s="90"/>
      <c r="J610" s="90"/>
      <c r="K610" s="90"/>
      <c r="L610" s="90"/>
      <c r="M610" s="90"/>
      <c r="N610" s="90"/>
      <c r="O610" s="90"/>
      <c r="P610" s="90"/>
      <c r="Q610" s="90"/>
      <c r="R610" s="90"/>
    </row>
    <row r="611" spans="1:18">
      <c r="A611" s="65">
        <f t="shared" si="38"/>
        <v>1971</v>
      </c>
      <c r="B611" s="84">
        <v>26084</v>
      </c>
      <c r="C611" s="77">
        <v>-901</v>
      </c>
      <c r="D611" s="78">
        <f t="shared" si="39"/>
        <v>-901</v>
      </c>
      <c r="I611" s="90"/>
      <c r="J611" s="90"/>
      <c r="K611" s="90"/>
      <c r="L611" s="90"/>
      <c r="M611" s="90"/>
      <c r="N611" s="90"/>
      <c r="O611" s="90"/>
      <c r="P611" s="90"/>
      <c r="Q611" s="90"/>
      <c r="R611" s="90"/>
    </row>
    <row r="612" spans="1:18">
      <c r="A612" s="65">
        <f t="shared" si="38"/>
        <v>1971</v>
      </c>
      <c r="B612" s="84">
        <v>26114</v>
      </c>
      <c r="C612" s="77">
        <v>-901</v>
      </c>
      <c r="D612" s="78">
        <f t="shared" si="39"/>
        <v>-901</v>
      </c>
      <c r="I612" s="90"/>
      <c r="J612" s="90"/>
      <c r="K612" s="90"/>
      <c r="L612" s="90"/>
      <c r="M612" s="90"/>
      <c r="N612" s="90"/>
      <c r="O612" s="90"/>
      <c r="P612" s="90"/>
      <c r="Q612" s="90"/>
      <c r="R612" s="90"/>
    </row>
    <row r="613" spans="1:18">
      <c r="A613" s="65">
        <f t="shared" si="38"/>
        <v>1971</v>
      </c>
      <c r="B613" s="84">
        <v>26145</v>
      </c>
      <c r="C613" s="77">
        <v>-901</v>
      </c>
      <c r="D613" s="78">
        <f t="shared" si="39"/>
        <v>-901</v>
      </c>
      <c r="I613" s="90"/>
      <c r="J613" s="90"/>
      <c r="K613" s="90"/>
      <c r="L613" s="90"/>
      <c r="M613" s="90"/>
      <c r="N613" s="90"/>
      <c r="O613" s="90"/>
      <c r="P613" s="90"/>
      <c r="Q613" s="90"/>
      <c r="R613" s="90"/>
    </row>
    <row r="614" spans="1:18">
      <c r="A614" s="65">
        <f t="shared" si="38"/>
        <v>1971</v>
      </c>
      <c r="B614" s="84">
        <v>26176</v>
      </c>
      <c r="C614" s="77">
        <v>-901</v>
      </c>
      <c r="D614" s="78">
        <f t="shared" si="39"/>
        <v>-901</v>
      </c>
      <c r="I614" s="90"/>
      <c r="J614" s="90"/>
      <c r="K614" s="90"/>
      <c r="L614" s="90"/>
      <c r="M614" s="90"/>
      <c r="N614" s="90"/>
      <c r="O614" s="90"/>
      <c r="P614" s="90"/>
      <c r="Q614" s="90"/>
      <c r="R614" s="90"/>
    </row>
    <row r="615" spans="1:18">
      <c r="A615" s="65">
        <f t="shared" si="38"/>
        <v>1971</v>
      </c>
      <c r="B615" s="84">
        <v>26206</v>
      </c>
      <c r="C615" s="77">
        <v>-901</v>
      </c>
      <c r="D615" s="78">
        <f t="shared" si="39"/>
        <v>-901</v>
      </c>
      <c r="I615" s="90"/>
      <c r="J615" s="90"/>
      <c r="K615" s="90"/>
      <c r="L615" s="90"/>
      <c r="M615" s="90"/>
      <c r="N615" s="90"/>
      <c r="O615" s="90"/>
      <c r="P615" s="90"/>
      <c r="Q615" s="90"/>
      <c r="R615" s="90"/>
    </row>
    <row r="616" spans="1:18">
      <c r="A616" s="65">
        <f t="shared" si="38"/>
        <v>1972</v>
      </c>
      <c r="B616" s="84">
        <v>26237</v>
      </c>
      <c r="C616" s="77">
        <v>-901</v>
      </c>
      <c r="D616" s="78">
        <f t="shared" si="39"/>
        <v>-901</v>
      </c>
      <c r="I616" s="90"/>
      <c r="J616" s="90"/>
      <c r="K616" s="90"/>
      <c r="L616" s="90"/>
      <c r="M616" s="90"/>
      <c r="N616" s="90"/>
      <c r="O616" s="90"/>
      <c r="P616" s="90"/>
      <c r="Q616" s="90"/>
      <c r="R616" s="90"/>
    </row>
    <row r="617" spans="1:18">
      <c r="A617" s="65">
        <f t="shared" si="38"/>
        <v>1972</v>
      </c>
      <c r="B617" s="84">
        <v>26267</v>
      </c>
      <c r="C617" s="77">
        <v>-901</v>
      </c>
      <c r="D617" s="78">
        <f t="shared" si="39"/>
        <v>-901</v>
      </c>
      <c r="I617" s="90"/>
      <c r="J617" s="90"/>
      <c r="K617" s="90"/>
      <c r="L617" s="90"/>
      <c r="M617" s="90"/>
      <c r="N617" s="90"/>
      <c r="O617" s="90"/>
      <c r="P617" s="90"/>
      <c r="Q617" s="90"/>
      <c r="R617" s="90"/>
    </row>
    <row r="618" spans="1:18">
      <c r="A618" s="65">
        <f t="shared" si="38"/>
        <v>1972</v>
      </c>
      <c r="B618" s="84">
        <v>26298</v>
      </c>
      <c r="C618" s="77">
        <v>-901</v>
      </c>
      <c r="D618" s="78">
        <f t="shared" si="39"/>
        <v>-901</v>
      </c>
      <c r="I618" s="90"/>
      <c r="J618" s="90"/>
      <c r="K618" s="90"/>
      <c r="L618" s="90"/>
    </row>
    <row r="619" spans="1:18">
      <c r="A619" s="65">
        <f t="shared" si="38"/>
        <v>1972</v>
      </c>
      <c r="B619" s="84">
        <v>26329</v>
      </c>
      <c r="C619" s="77">
        <v>-901</v>
      </c>
      <c r="D619" s="78">
        <f t="shared" si="39"/>
        <v>-901</v>
      </c>
      <c r="I619" s="90"/>
      <c r="J619" s="90"/>
      <c r="K619" s="90"/>
      <c r="L619" s="90"/>
    </row>
    <row r="620" spans="1:18">
      <c r="A620" s="65">
        <f t="shared" si="38"/>
        <v>1972</v>
      </c>
      <c r="B620" s="84">
        <v>26358</v>
      </c>
      <c r="C620" s="77">
        <v>-901</v>
      </c>
      <c r="D620" s="78">
        <f t="shared" si="39"/>
        <v>-901</v>
      </c>
      <c r="I620" s="90"/>
      <c r="J620" s="90"/>
      <c r="K620" s="90"/>
      <c r="L620" s="90"/>
    </row>
    <row r="621" spans="1:18">
      <c r="A621" s="65">
        <f t="shared" si="38"/>
        <v>1972</v>
      </c>
      <c r="B621" s="84">
        <v>26389</v>
      </c>
      <c r="C621" s="77">
        <v>-901</v>
      </c>
      <c r="D621" s="78">
        <f t="shared" si="39"/>
        <v>-901</v>
      </c>
      <c r="I621" s="90"/>
      <c r="J621" s="90"/>
      <c r="K621" s="90"/>
      <c r="L621" s="90"/>
    </row>
    <row r="622" spans="1:18">
      <c r="A622" s="65">
        <f t="shared" si="38"/>
        <v>1972</v>
      </c>
      <c r="B622" s="84">
        <v>26419</v>
      </c>
      <c r="C622" s="77">
        <v>-901</v>
      </c>
      <c r="D622" s="78">
        <f t="shared" si="39"/>
        <v>-901</v>
      </c>
      <c r="I622" s="90"/>
      <c r="J622" s="90"/>
      <c r="K622" s="90"/>
      <c r="L622" s="90"/>
    </row>
    <row r="623" spans="1:18">
      <c r="A623" s="65">
        <f t="shared" si="38"/>
        <v>1972</v>
      </c>
      <c r="B623" s="84">
        <v>26450</v>
      </c>
      <c r="C623" s="77">
        <v>-901</v>
      </c>
      <c r="D623" s="78">
        <f t="shared" si="39"/>
        <v>-901</v>
      </c>
      <c r="I623" s="90"/>
      <c r="J623" s="90"/>
      <c r="K623" s="90"/>
      <c r="L623" s="90"/>
    </row>
    <row r="624" spans="1:18">
      <c r="A624" s="65">
        <f t="shared" si="38"/>
        <v>1972</v>
      </c>
      <c r="B624" s="84">
        <v>26480</v>
      </c>
      <c r="C624" s="77">
        <v>-901</v>
      </c>
      <c r="D624" s="78">
        <f t="shared" si="39"/>
        <v>-901</v>
      </c>
      <c r="I624" s="90"/>
      <c r="J624" s="90"/>
      <c r="K624" s="90"/>
      <c r="L624" s="90"/>
    </row>
    <row r="625" spans="1:12">
      <c r="A625" s="65">
        <f t="shared" si="38"/>
        <v>1972</v>
      </c>
      <c r="B625" s="84">
        <v>26511</v>
      </c>
      <c r="C625" s="77">
        <v>-901</v>
      </c>
      <c r="D625" s="78">
        <f t="shared" si="39"/>
        <v>-901</v>
      </c>
      <c r="I625" s="90"/>
      <c r="J625" s="90"/>
      <c r="K625" s="90"/>
      <c r="L625" s="90"/>
    </row>
    <row r="626" spans="1:12">
      <c r="A626" s="65">
        <f t="shared" si="38"/>
        <v>1972</v>
      </c>
      <c r="B626" s="84">
        <v>26542</v>
      </c>
      <c r="C626" s="77">
        <v>-901</v>
      </c>
      <c r="D626" s="78">
        <f t="shared" si="39"/>
        <v>-901</v>
      </c>
      <c r="I626" s="90"/>
      <c r="J626" s="90"/>
      <c r="K626" s="90"/>
      <c r="L626" s="90"/>
    </row>
    <row r="627" spans="1:12">
      <c r="A627" s="65">
        <f t="shared" si="38"/>
        <v>1972</v>
      </c>
      <c r="B627" s="84">
        <v>26572</v>
      </c>
      <c r="C627" s="77">
        <v>-901</v>
      </c>
      <c r="D627" s="78">
        <f t="shared" si="39"/>
        <v>-901</v>
      </c>
      <c r="I627" s="90"/>
      <c r="J627" s="90"/>
      <c r="K627" s="90"/>
      <c r="L627" s="90"/>
    </row>
    <row r="628" spans="1:12">
      <c r="A628" s="65">
        <f t="shared" si="38"/>
        <v>1973</v>
      </c>
      <c r="B628" s="84">
        <v>26603</v>
      </c>
      <c r="C628" s="77">
        <v>-901</v>
      </c>
      <c r="D628" s="78">
        <f t="shared" si="39"/>
        <v>-901</v>
      </c>
      <c r="I628" s="90"/>
      <c r="J628" s="90"/>
      <c r="K628" s="90"/>
      <c r="L628" s="90"/>
    </row>
    <row r="629" spans="1:12">
      <c r="A629" s="65">
        <f t="shared" si="38"/>
        <v>1973</v>
      </c>
      <c r="B629" s="84">
        <v>26633</v>
      </c>
      <c r="C629" s="77">
        <v>-901</v>
      </c>
      <c r="D629" s="78">
        <f t="shared" si="39"/>
        <v>-901</v>
      </c>
      <c r="I629" s="90"/>
      <c r="J629" s="90"/>
      <c r="K629" s="90"/>
      <c r="L629" s="90"/>
    </row>
    <row r="630" spans="1:12">
      <c r="A630" s="65">
        <f t="shared" si="38"/>
        <v>1973</v>
      </c>
      <c r="B630" s="84">
        <v>26664</v>
      </c>
      <c r="C630" s="77">
        <v>-901</v>
      </c>
      <c r="D630" s="78">
        <f t="shared" si="39"/>
        <v>-901</v>
      </c>
      <c r="I630" s="90"/>
      <c r="J630" s="90"/>
      <c r="K630" s="90"/>
      <c r="L630" s="90"/>
    </row>
    <row r="631" spans="1:12">
      <c r="A631" s="65">
        <f t="shared" si="38"/>
        <v>1973</v>
      </c>
      <c r="B631" s="84">
        <v>26695</v>
      </c>
      <c r="C631" s="77">
        <v>-901</v>
      </c>
      <c r="D631" s="78">
        <f t="shared" si="39"/>
        <v>-901</v>
      </c>
      <c r="I631" s="90"/>
      <c r="J631" s="90"/>
      <c r="K631" s="90"/>
      <c r="L631" s="90"/>
    </row>
    <row r="632" spans="1:12">
      <c r="A632" s="65">
        <f t="shared" si="38"/>
        <v>1973</v>
      </c>
      <c r="B632" s="84">
        <v>26723</v>
      </c>
      <c r="C632" s="77">
        <v>-901</v>
      </c>
      <c r="D632" s="78">
        <f t="shared" si="39"/>
        <v>-901</v>
      </c>
      <c r="I632" s="90"/>
      <c r="J632" s="90"/>
      <c r="K632" s="90"/>
      <c r="L632" s="90"/>
    </row>
    <row r="633" spans="1:12">
      <c r="A633" s="65">
        <f t="shared" si="38"/>
        <v>1973</v>
      </c>
      <c r="B633" s="84">
        <v>26754</v>
      </c>
      <c r="C633" s="77">
        <v>-901</v>
      </c>
      <c r="D633" s="78">
        <f t="shared" si="39"/>
        <v>-901</v>
      </c>
      <c r="I633" s="90"/>
      <c r="J633" s="90"/>
      <c r="K633" s="90"/>
      <c r="L633" s="90"/>
    </row>
    <row r="634" spans="1:12">
      <c r="A634" s="65">
        <f t="shared" si="38"/>
        <v>1973</v>
      </c>
      <c r="B634" s="84">
        <v>26784</v>
      </c>
      <c r="C634" s="77">
        <v>-901</v>
      </c>
      <c r="D634" s="78">
        <f t="shared" si="39"/>
        <v>-901</v>
      </c>
      <c r="I634" s="90"/>
      <c r="J634" s="90"/>
      <c r="K634" s="90"/>
      <c r="L634" s="90"/>
    </row>
    <row r="635" spans="1:12">
      <c r="A635" s="65">
        <f t="shared" si="38"/>
        <v>1973</v>
      </c>
      <c r="B635" s="84">
        <v>26815</v>
      </c>
      <c r="C635" s="77">
        <v>-901</v>
      </c>
      <c r="D635" s="78">
        <f t="shared" si="39"/>
        <v>-901</v>
      </c>
      <c r="I635" s="90"/>
      <c r="J635" s="90"/>
      <c r="K635" s="90"/>
      <c r="L635" s="90"/>
    </row>
    <row r="636" spans="1:12">
      <c r="A636" s="65">
        <f t="shared" si="38"/>
        <v>1973</v>
      </c>
      <c r="B636" s="84">
        <v>26845</v>
      </c>
      <c r="C636" s="77">
        <v>-901</v>
      </c>
      <c r="D636" s="78">
        <f t="shared" si="39"/>
        <v>-901</v>
      </c>
      <c r="I636" s="90"/>
      <c r="J636" s="90"/>
      <c r="K636" s="90"/>
      <c r="L636" s="90"/>
    </row>
    <row r="637" spans="1:12">
      <c r="A637" s="65">
        <f t="shared" si="38"/>
        <v>1973</v>
      </c>
      <c r="B637" s="84">
        <v>26876</v>
      </c>
      <c r="C637" s="77">
        <v>-901</v>
      </c>
      <c r="D637" s="78">
        <f t="shared" si="39"/>
        <v>-901</v>
      </c>
      <c r="I637" s="90"/>
      <c r="J637" s="90"/>
      <c r="K637" s="90"/>
      <c r="L637" s="90"/>
    </row>
    <row r="638" spans="1:12">
      <c r="A638" s="65">
        <f t="shared" si="38"/>
        <v>1973</v>
      </c>
      <c r="B638" s="84">
        <v>26907</v>
      </c>
      <c r="C638" s="77">
        <v>-901</v>
      </c>
      <c r="D638" s="78">
        <f t="shared" si="39"/>
        <v>-901</v>
      </c>
      <c r="I638" s="90"/>
      <c r="J638" s="90"/>
      <c r="K638" s="90"/>
      <c r="L638" s="90"/>
    </row>
    <row r="639" spans="1:12">
      <c r="A639" s="65">
        <f t="shared" si="38"/>
        <v>1973</v>
      </c>
      <c r="B639" s="84">
        <v>26937</v>
      </c>
      <c r="C639" s="77">
        <v>-901</v>
      </c>
      <c r="D639" s="78">
        <f t="shared" si="39"/>
        <v>-901</v>
      </c>
      <c r="I639" s="90"/>
      <c r="J639" s="90"/>
      <c r="K639" s="90"/>
      <c r="L639" s="90"/>
    </row>
    <row r="640" spans="1:12">
      <c r="A640" s="65">
        <f t="shared" si="38"/>
        <v>1974</v>
      </c>
      <c r="B640" s="84">
        <v>26968</v>
      </c>
      <c r="C640" s="77">
        <v>-901</v>
      </c>
      <c r="D640" s="78">
        <f t="shared" si="39"/>
        <v>-901</v>
      </c>
      <c r="I640" s="90"/>
      <c r="J640" s="90"/>
      <c r="K640" s="90"/>
      <c r="L640" s="90"/>
    </row>
    <row r="641" spans="1:12">
      <c r="A641" s="65">
        <f t="shared" si="38"/>
        <v>1974</v>
      </c>
      <c r="B641" s="84">
        <v>26998</v>
      </c>
      <c r="C641" s="77">
        <v>-901</v>
      </c>
      <c r="D641" s="78">
        <f t="shared" si="39"/>
        <v>-901</v>
      </c>
      <c r="I641" s="90"/>
      <c r="J641" s="90"/>
      <c r="K641" s="90"/>
      <c r="L641" s="90"/>
    </row>
    <row r="642" spans="1:12">
      <c r="A642" s="65">
        <f t="shared" si="38"/>
        <v>1974</v>
      </c>
      <c r="B642" s="84">
        <v>27029</v>
      </c>
      <c r="C642" s="77">
        <v>-901</v>
      </c>
      <c r="D642" s="78">
        <f t="shared" si="39"/>
        <v>-901</v>
      </c>
      <c r="I642" s="90"/>
      <c r="J642" s="90"/>
      <c r="K642" s="90"/>
      <c r="L642" s="90"/>
    </row>
    <row r="643" spans="1:12">
      <c r="A643" s="65">
        <f t="shared" si="38"/>
        <v>1974</v>
      </c>
      <c r="B643" s="84">
        <v>27060</v>
      </c>
      <c r="C643" s="77">
        <v>-901</v>
      </c>
      <c r="D643" s="78">
        <f t="shared" si="39"/>
        <v>-901</v>
      </c>
      <c r="I643" s="90"/>
      <c r="J643" s="90"/>
      <c r="K643" s="90"/>
      <c r="L643" s="90"/>
    </row>
    <row r="644" spans="1:12">
      <c r="A644" s="65">
        <f t="shared" si="38"/>
        <v>1974</v>
      </c>
      <c r="B644" s="84">
        <v>27088</v>
      </c>
      <c r="C644" s="77">
        <v>-901</v>
      </c>
      <c r="D644" s="78">
        <f t="shared" si="39"/>
        <v>-901</v>
      </c>
      <c r="I644" s="90"/>
      <c r="J644" s="90"/>
      <c r="K644" s="90"/>
      <c r="L644" s="90"/>
    </row>
    <row r="645" spans="1:12">
      <c r="A645" s="65">
        <f t="shared" si="38"/>
        <v>1974</v>
      </c>
      <c r="B645" s="84">
        <v>27119</v>
      </c>
      <c r="C645" s="77">
        <v>-901</v>
      </c>
      <c r="D645" s="78">
        <f t="shared" si="39"/>
        <v>-901</v>
      </c>
      <c r="I645" s="90"/>
      <c r="J645" s="90"/>
      <c r="K645" s="90"/>
      <c r="L645" s="90"/>
    </row>
    <row r="646" spans="1:12">
      <c r="A646" s="65">
        <f t="shared" si="38"/>
        <v>1974</v>
      </c>
      <c r="B646" s="84">
        <v>27149</v>
      </c>
      <c r="C646" s="77">
        <v>-901</v>
      </c>
      <c r="D646" s="78">
        <f t="shared" si="39"/>
        <v>-901</v>
      </c>
      <c r="I646" s="90"/>
      <c r="J646" s="90"/>
      <c r="K646" s="90"/>
      <c r="L646" s="90"/>
    </row>
    <row r="647" spans="1:12">
      <c r="A647" s="65">
        <f t="shared" si="38"/>
        <v>1974</v>
      </c>
      <c r="B647" s="84">
        <v>27180</v>
      </c>
      <c r="C647" s="77">
        <v>-901</v>
      </c>
      <c r="D647" s="78">
        <f t="shared" si="39"/>
        <v>-901</v>
      </c>
      <c r="I647" s="90"/>
      <c r="J647" s="90"/>
      <c r="K647" s="90"/>
      <c r="L647" s="90"/>
    </row>
    <row r="648" spans="1:12">
      <c r="A648" s="65">
        <f t="shared" si="38"/>
        <v>1974</v>
      </c>
      <c r="B648" s="84">
        <v>27210</v>
      </c>
      <c r="C648" s="77">
        <v>-901</v>
      </c>
      <c r="D648" s="78">
        <f t="shared" si="39"/>
        <v>-901</v>
      </c>
      <c r="I648" s="90"/>
      <c r="J648" s="90"/>
      <c r="K648" s="90"/>
      <c r="L648" s="90"/>
    </row>
    <row r="649" spans="1:12">
      <c r="A649" s="65">
        <f t="shared" si="38"/>
        <v>1974</v>
      </c>
      <c r="B649" s="84">
        <v>27241</v>
      </c>
      <c r="C649" s="77">
        <v>-901</v>
      </c>
      <c r="D649" s="78">
        <f t="shared" si="39"/>
        <v>-901</v>
      </c>
      <c r="I649" s="90"/>
      <c r="J649" s="90"/>
      <c r="K649" s="90"/>
      <c r="L649" s="90"/>
    </row>
    <row r="650" spans="1:12">
      <c r="A650" s="65">
        <f t="shared" si="38"/>
        <v>1974</v>
      </c>
      <c r="B650" s="84">
        <v>27272</v>
      </c>
      <c r="C650" s="77">
        <v>-901</v>
      </c>
      <c r="D650" s="78">
        <f t="shared" si="39"/>
        <v>-901</v>
      </c>
      <c r="I650" s="90"/>
      <c r="J650" s="90"/>
      <c r="K650" s="90"/>
      <c r="L650" s="90"/>
    </row>
    <row r="651" spans="1:12">
      <c r="A651" s="65">
        <f t="shared" si="38"/>
        <v>1974</v>
      </c>
      <c r="B651" s="84">
        <v>27302</v>
      </c>
      <c r="C651" s="77">
        <v>-901</v>
      </c>
      <c r="D651" s="78">
        <f t="shared" si="39"/>
        <v>-901</v>
      </c>
      <c r="I651" s="90"/>
      <c r="J651" s="90"/>
      <c r="K651" s="90"/>
      <c r="L651" s="90"/>
    </row>
    <row r="652" spans="1:12">
      <c r="A652" s="65">
        <f t="shared" si="38"/>
        <v>1975</v>
      </c>
      <c r="B652" s="84">
        <v>27333</v>
      </c>
      <c r="C652" s="77">
        <v>-901</v>
      </c>
      <c r="D652" s="78">
        <f t="shared" si="39"/>
        <v>-901</v>
      </c>
      <c r="I652" s="90"/>
      <c r="J652" s="90"/>
      <c r="K652" s="90"/>
      <c r="L652" s="90"/>
    </row>
    <row r="653" spans="1:12">
      <c r="A653" s="65">
        <f t="shared" si="38"/>
        <v>1975</v>
      </c>
      <c r="B653" s="84">
        <v>27363</v>
      </c>
      <c r="C653" s="77">
        <v>-901</v>
      </c>
      <c r="D653" s="78">
        <f t="shared" si="39"/>
        <v>-901</v>
      </c>
      <c r="I653" s="90"/>
      <c r="J653" s="90"/>
      <c r="K653" s="90"/>
      <c r="L653" s="90"/>
    </row>
    <row r="654" spans="1:12">
      <c r="A654" s="65">
        <f t="shared" si="38"/>
        <v>1975</v>
      </c>
      <c r="B654" s="84">
        <v>27394</v>
      </c>
      <c r="C654" s="77">
        <v>-901</v>
      </c>
      <c r="D654" s="78">
        <f t="shared" si="39"/>
        <v>-901</v>
      </c>
      <c r="I654" s="90"/>
      <c r="J654" s="90"/>
      <c r="K654" s="90"/>
      <c r="L654" s="90"/>
    </row>
    <row r="655" spans="1:12">
      <c r="A655" s="65">
        <f t="shared" si="38"/>
        <v>1975</v>
      </c>
      <c r="B655" s="84">
        <v>27425</v>
      </c>
      <c r="C655" s="77">
        <v>-901</v>
      </c>
      <c r="D655" s="78">
        <f t="shared" si="39"/>
        <v>-901</v>
      </c>
      <c r="I655" s="90"/>
      <c r="J655" s="90"/>
      <c r="K655" s="90"/>
      <c r="L655" s="90"/>
    </row>
    <row r="656" spans="1:12">
      <c r="A656" s="65">
        <f t="shared" si="38"/>
        <v>1975</v>
      </c>
      <c r="B656" s="84">
        <v>27453</v>
      </c>
      <c r="C656" s="77">
        <v>-901</v>
      </c>
      <c r="D656" s="78">
        <f t="shared" si="39"/>
        <v>-901</v>
      </c>
      <c r="I656" s="90"/>
      <c r="J656" s="90"/>
      <c r="K656" s="90"/>
      <c r="L656" s="90"/>
    </row>
    <row r="657" spans="1:12">
      <c r="A657" s="65">
        <f t="shared" ref="A657:A720" si="40">IF(MONTH(B657)&gt;9,YEAR(B657)+1,YEAR(B657))</f>
        <v>1975</v>
      </c>
      <c r="B657" s="84">
        <v>27484</v>
      </c>
      <c r="C657" s="77">
        <v>-901</v>
      </c>
      <c r="D657" s="78">
        <f t="shared" ref="D657:D720" si="41">IF(C657&lt;&gt;-901,C657*DAY(B657)*24*60*60/(220*22*9*1000),-901)</f>
        <v>-901</v>
      </c>
      <c r="I657" s="90"/>
      <c r="J657" s="90"/>
      <c r="K657" s="90"/>
      <c r="L657" s="90"/>
    </row>
    <row r="658" spans="1:12">
      <c r="A658" s="65">
        <f t="shared" si="40"/>
        <v>1975</v>
      </c>
      <c r="B658" s="84">
        <v>27514</v>
      </c>
      <c r="C658" s="77">
        <v>-901</v>
      </c>
      <c r="D658" s="78">
        <f t="shared" si="41"/>
        <v>-901</v>
      </c>
      <c r="I658" s="90"/>
      <c r="J658" s="90"/>
      <c r="K658" s="90"/>
      <c r="L658" s="90"/>
    </row>
    <row r="659" spans="1:12">
      <c r="A659" s="65">
        <f t="shared" si="40"/>
        <v>1975</v>
      </c>
      <c r="B659" s="84">
        <v>27545</v>
      </c>
      <c r="C659" s="77">
        <v>-901</v>
      </c>
      <c r="D659" s="78">
        <f t="shared" si="41"/>
        <v>-901</v>
      </c>
      <c r="I659" s="90"/>
      <c r="J659" s="90"/>
      <c r="K659" s="90"/>
      <c r="L659" s="90"/>
    </row>
    <row r="660" spans="1:12">
      <c r="A660" s="65">
        <f t="shared" si="40"/>
        <v>1975</v>
      </c>
      <c r="B660" s="84">
        <v>27575</v>
      </c>
      <c r="C660" s="77">
        <v>-901</v>
      </c>
      <c r="D660" s="78">
        <f t="shared" si="41"/>
        <v>-901</v>
      </c>
      <c r="I660" s="90"/>
      <c r="J660" s="90"/>
      <c r="K660" s="90"/>
      <c r="L660" s="90"/>
    </row>
    <row r="661" spans="1:12">
      <c r="A661" s="65">
        <f t="shared" si="40"/>
        <v>1975</v>
      </c>
      <c r="B661" s="84">
        <v>27606</v>
      </c>
      <c r="C661" s="77">
        <v>-901</v>
      </c>
      <c r="D661" s="78">
        <f t="shared" si="41"/>
        <v>-901</v>
      </c>
      <c r="I661" s="90"/>
      <c r="J661" s="90"/>
      <c r="K661" s="90"/>
      <c r="L661" s="90"/>
    </row>
    <row r="662" spans="1:12">
      <c r="A662" s="65">
        <f t="shared" si="40"/>
        <v>1975</v>
      </c>
      <c r="B662" s="84">
        <v>27637</v>
      </c>
      <c r="C662" s="77">
        <v>-901</v>
      </c>
      <c r="D662" s="78">
        <f t="shared" si="41"/>
        <v>-901</v>
      </c>
      <c r="I662" s="90"/>
      <c r="J662" s="90"/>
      <c r="K662" s="90"/>
      <c r="L662" s="90"/>
    </row>
    <row r="663" spans="1:12">
      <c r="A663" s="65">
        <f t="shared" si="40"/>
        <v>1975</v>
      </c>
      <c r="B663" s="84">
        <v>27667</v>
      </c>
      <c r="C663" s="77">
        <v>-901</v>
      </c>
      <c r="D663" s="78">
        <f t="shared" si="41"/>
        <v>-901</v>
      </c>
      <c r="I663" s="90"/>
      <c r="J663" s="90"/>
      <c r="K663" s="90"/>
      <c r="L663" s="90"/>
    </row>
    <row r="664" spans="1:12">
      <c r="A664" s="65">
        <f t="shared" si="40"/>
        <v>1976</v>
      </c>
      <c r="B664" s="84">
        <v>27698</v>
      </c>
      <c r="C664" s="77">
        <v>-901</v>
      </c>
      <c r="D664" s="78">
        <f t="shared" si="41"/>
        <v>-901</v>
      </c>
      <c r="I664" s="90"/>
      <c r="J664" s="90"/>
      <c r="K664" s="90"/>
      <c r="L664" s="90"/>
    </row>
    <row r="665" spans="1:12">
      <c r="A665" s="65">
        <f t="shared" si="40"/>
        <v>1976</v>
      </c>
      <c r="B665" s="84">
        <v>27728</v>
      </c>
      <c r="C665" s="77">
        <v>-901</v>
      </c>
      <c r="D665" s="78">
        <f t="shared" si="41"/>
        <v>-901</v>
      </c>
      <c r="I665" s="90"/>
      <c r="J665" s="90"/>
      <c r="K665" s="90"/>
      <c r="L665" s="90"/>
    </row>
    <row r="666" spans="1:12">
      <c r="A666" s="65">
        <f t="shared" si="40"/>
        <v>1976</v>
      </c>
      <c r="B666" s="84">
        <v>27759</v>
      </c>
      <c r="C666" s="77">
        <v>-901</v>
      </c>
      <c r="D666" s="78">
        <f t="shared" si="41"/>
        <v>-901</v>
      </c>
      <c r="I666" s="90"/>
      <c r="J666" s="90"/>
      <c r="K666" s="90"/>
      <c r="L666" s="90"/>
    </row>
    <row r="667" spans="1:12">
      <c r="A667" s="65">
        <f t="shared" si="40"/>
        <v>1976</v>
      </c>
      <c r="B667" s="84">
        <v>27790</v>
      </c>
      <c r="C667" s="77">
        <v>-901</v>
      </c>
      <c r="D667" s="78">
        <f t="shared" si="41"/>
        <v>-901</v>
      </c>
      <c r="I667" s="90"/>
      <c r="J667" s="90"/>
      <c r="K667" s="90"/>
      <c r="L667" s="90"/>
    </row>
    <row r="668" spans="1:12">
      <c r="A668" s="65">
        <f t="shared" si="40"/>
        <v>1976</v>
      </c>
      <c r="B668" s="84">
        <v>27819</v>
      </c>
      <c r="C668" s="77">
        <v>-901</v>
      </c>
      <c r="D668" s="78">
        <f t="shared" si="41"/>
        <v>-901</v>
      </c>
      <c r="I668" s="90"/>
      <c r="J668" s="90"/>
      <c r="K668" s="90"/>
      <c r="L668" s="90"/>
    </row>
    <row r="669" spans="1:12">
      <c r="A669" s="65">
        <f t="shared" si="40"/>
        <v>1976</v>
      </c>
      <c r="B669" s="84">
        <v>27850</v>
      </c>
      <c r="C669" s="77">
        <v>-901</v>
      </c>
      <c r="D669" s="78">
        <f t="shared" si="41"/>
        <v>-901</v>
      </c>
      <c r="I669" s="90"/>
      <c r="J669" s="90"/>
      <c r="K669" s="90"/>
      <c r="L669" s="90"/>
    </row>
    <row r="670" spans="1:12">
      <c r="A670" s="65">
        <f t="shared" si="40"/>
        <v>1976</v>
      </c>
      <c r="B670" s="84">
        <v>27880</v>
      </c>
      <c r="C670" s="77">
        <v>-901</v>
      </c>
      <c r="D670" s="78">
        <f t="shared" si="41"/>
        <v>-901</v>
      </c>
      <c r="I670" s="90"/>
      <c r="J670" s="90"/>
      <c r="K670" s="90"/>
      <c r="L670" s="90"/>
    </row>
    <row r="671" spans="1:12">
      <c r="A671" s="65">
        <f t="shared" si="40"/>
        <v>1976</v>
      </c>
      <c r="B671" s="84">
        <v>27911</v>
      </c>
      <c r="C671" s="77">
        <v>-901</v>
      </c>
      <c r="D671" s="78">
        <f t="shared" si="41"/>
        <v>-901</v>
      </c>
      <c r="I671" s="90"/>
      <c r="J671" s="90"/>
      <c r="K671" s="90"/>
      <c r="L671" s="90"/>
    </row>
    <row r="672" spans="1:12">
      <c r="A672" s="65">
        <f t="shared" si="40"/>
        <v>1976</v>
      </c>
      <c r="B672" s="84">
        <v>27941</v>
      </c>
      <c r="C672" s="77">
        <v>-901</v>
      </c>
      <c r="D672" s="78">
        <f t="shared" si="41"/>
        <v>-901</v>
      </c>
      <c r="I672" s="90"/>
      <c r="J672" s="90"/>
      <c r="K672" s="90"/>
      <c r="L672" s="90"/>
    </row>
    <row r="673" spans="1:12">
      <c r="A673" s="65">
        <f t="shared" si="40"/>
        <v>1976</v>
      </c>
      <c r="B673" s="84">
        <v>27972</v>
      </c>
      <c r="C673" s="77">
        <v>-901</v>
      </c>
      <c r="D673" s="78">
        <f t="shared" si="41"/>
        <v>-901</v>
      </c>
      <c r="I673" s="90"/>
      <c r="J673" s="90"/>
      <c r="K673" s="90"/>
      <c r="L673" s="90"/>
    </row>
    <row r="674" spans="1:12">
      <c r="A674" s="65">
        <f t="shared" si="40"/>
        <v>1976</v>
      </c>
      <c r="B674" s="84">
        <v>28003</v>
      </c>
      <c r="C674" s="77">
        <v>-901</v>
      </c>
      <c r="D674" s="78">
        <f t="shared" si="41"/>
        <v>-901</v>
      </c>
      <c r="I674" s="90"/>
      <c r="J674" s="90"/>
      <c r="K674" s="90"/>
      <c r="L674" s="90"/>
    </row>
    <row r="675" spans="1:12">
      <c r="A675" s="65">
        <f t="shared" si="40"/>
        <v>1976</v>
      </c>
      <c r="B675" s="84">
        <v>28033</v>
      </c>
      <c r="C675" s="77">
        <v>-901</v>
      </c>
      <c r="D675" s="78">
        <f t="shared" si="41"/>
        <v>-901</v>
      </c>
      <c r="I675" s="90"/>
      <c r="J675" s="90"/>
      <c r="K675" s="90"/>
      <c r="L675" s="90"/>
    </row>
    <row r="676" spans="1:12">
      <c r="A676" s="65">
        <f t="shared" si="40"/>
        <v>1977</v>
      </c>
      <c r="B676" s="84">
        <v>28064</v>
      </c>
      <c r="C676" s="77">
        <v>-901</v>
      </c>
      <c r="D676" s="78">
        <f t="shared" si="41"/>
        <v>-901</v>
      </c>
      <c r="I676" s="90"/>
      <c r="J676" s="90"/>
      <c r="K676" s="90"/>
      <c r="L676" s="90"/>
    </row>
    <row r="677" spans="1:12">
      <c r="A677" s="65">
        <f t="shared" si="40"/>
        <v>1977</v>
      </c>
      <c r="B677" s="84">
        <v>28094</v>
      </c>
      <c r="C677" s="77">
        <v>-901</v>
      </c>
      <c r="D677" s="78">
        <f t="shared" si="41"/>
        <v>-901</v>
      </c>
      <c r="I677" s="90"/>
      <c r="J677" s="90"/>
      <c r="K677" s="90"/>
      <c r="L677" s="90"/>
    </row>
    <row r="678" spans="1:12">
      <c r="A678" s="65">
        <f t="shared" si="40"/>
        <v>1977</v>
      </c>
      <c r="B678" s="84">
        <v>28125</v>
      </c>
      <c r="C678" s="77">
        <v>-901</v>
      </c>
      <c r="D678" s="78">
        <f t="shared" si="41"/>
        <v>-901</v>
      </c>
      <c r="I678" s="90"/>
      <c r="J678" s="90"/>
      <c r="K678" s="90"/>
      <c r="L678" s="90"/>
    </row>
    <row r="679" spans="1:12">
      <c r="A679" s="65">
        <f t="shared" si="40"/>
        <v>1977</v>
      </c>
      <c r="B679" s="84">
        <v>28156</v>
      </c>
      <c r="C679" s="77">
        <v>-901</v>
      </c>
      <c r="D679" s="78">
        <f t="shared" si="41"/>
        <v>-901</v>
      </c>
      <c r="I679" s="90"/>
      <c r="J679" s="90"/>
      <c r="K679" s="90"/>
      <c r="L679" s="90"/>
    </row>
    <row r="680" spans="1:12">
      <c r="A680" s="65">
        <f t="shared" si="40"/>
        <v>1977</v>
      </c>
      <c r="B680" s="84">
        <v>28184</v>
      </c>
      <c r="C680" s="77">
        <v>-901</v>
      </c>
      <c r="D680" s="78">
        <f t="shared" si="41"/>
        <v>-901</v>
      </c>
      <c r="I680" s="90"/>
      <c r="J680" s="90"/>
      <c r="K680" s="90"/>
      <c r="L680" s="90"/>
    </row>
    <row r="681" spans="1:12">
      <c r="A681" s="65">
        <f t="shared" si="40"/>
        <v>1977</v>
      </c>
      <c r="B681" s="84">
        <v>28215</v>
      </c>
      <c r="C681" s="77">
        <v>-901</v>
      </c>
      <c r="D681" s="78">
        <f t="shared" si="41"/>
        <v>-901</v>
      </c>
      <c r="I681" s="90"/>
      <c r="J681" s="90"/>
      <c r="K681" s="90"/>
      <c r="L681" s="90"/>
    </row>
    <row r="682" spans="1:12">
      <c r="A682" s="65">
        <f t="shared" si="40"/>
        <v>1977</v>
      </c>
      <c r="B682" s="84">
        <v>28245</v>
      </c>
      <c r="C682" s="77">
        <v>-901</v>
      </c>
      <c r="D682" s="78">
        <f t="shared" si="41"/>
        <v>-901</v>
      </c>
      <c r="I682" s="90"/>
      <c r="J682" s="90"/>
      <c r="K682" s="90"/>
      <c r="L682" s="90"/>
    </row>
    <row r="683" spans="1:12">
      <c r="A683" s="65">
        <f t="shared" si="40"/>
        <v>1977</v>
      </c>
      <c r="B683" s="84">
        <v>28276</v>
      </c>
      <c r="C683" s="77">
        <v>-901</v>
      </c>
      <c r="D683" s="78">
        <f t="shared" si="41"/>
        <v>-901</v>
      </c>
      <c r="I683" s="90"/>
      <c r="J683" s="90"/>
      <c r="K683" s="90"/>
      <c r="L683" s="90"/>
    </row>
    <row r="684" spans="1:12">
      <c r="A684" s="65">
        <f t="shared" si="40"/>
        <v>1977</v>
      </c>
      <c r="B684" s="84">
        <v>28306</v>
      </c>
      <c r="C684" s="77">
        <v>-901</v>
      </c>
      <c r="D684" s="78">
        <f t="shared" si="41"/>
        <v>-901</v>
      </c>
      <c r="I684" s="90"/>
      <c r="J684" s="90"/>
      <c r="K684" s="90"/>
      <c r="L684" s="90"/>
    </row>
    <row r="685" spans="1:12">
      <c r="A685" s="65">
        <f t="shared" si="40"/>
        <v>1977</v>
      </c>
      <c r="B685" s="84">
        <v>28337</v>
      </c>
      <c r="C685" s="77">
        <v>-901</v>
      </c>
      <c r="D685" s="78">
        <f t="shared" si="41"/>
        <v>-901</v>
      </c>
      <c r="I685" s="90"/>
      <c r="J685" s="90"/>
      <c r="K685" s="90"/>
      <c r="L685" s="90"/>
    </row>
    <row r="686" spans="1:12">
      <c r="A686" s="65">
        <f t="shared" si="40"/>
        <v>1977</v>
      </c>
      <c r="B686" s="84">
        <v>28368</v>
      </c>
      <c r="C686" s="77">
        <v>-901</v>
      </c>
      <c r="D686" s="78">
        <f t="shared" si="41"/>
        <v>-901</v>
      </c>
      <c r="I686" s="90"/>
      <c r="J686" s="90"/>
      <c r="K686" s="90"/>
      <c r="L686" s="90"/>
    </row>
    <row r="687" spans="1:12">
      <c r="A687" s="65">
        <f t="shared" si="40"/>
        <v>1977</v>
      </c>
      <c r="B687" s="84">
        <v>28398</v>
      </c>
      <c r="C687" s="77">
        <v>-901</v>
      </c>
      <c r="D687" s="78">
        <f t="shared" si="41"/>
        <v>-901</v>
      </c>
      <c r="I687" s="90"/>
      <c r="J687" s="90"/>
      <c r="K687" s="90"/>
      <c r="L687" s="90"/>
    </row>
    <row r="688" spans="1:12">
      <c r="A688" s="65">
        <f t="shared" si="40"/>
        <v>1978</v>
      </c>
      <c r="B688" s="84">
        <v>28429</v>
      </c>
      <c r="C688" s="77">
        <v>-901</v>
      </c>
      <c r="D688" s="78">
        <f t="shared" si="41"/>
        <v>-901</v>
      </c>
      <c r="I688" s="90"/>
      <c r="J688" s="90"/>
      <c r="K688" s="90"/>
      <c r="L688" s="90"/>
    </row>
    <row r="689" spans="1:12">
      <c r="A689" s="65">
        <f t="shared" si="40"/>
        <v>1978</v>
      </c>
      <c r="B689" s="84">
        <v>28459</v>
      </c>
      <c r="C689" s="77">
        <v>-901</v>
      </c>
      <c r="D689" s="78">
        <f t="shared" si="41"/>
        <v>-901</v>
      </c>
      <c r="I689" s="90"/>
      <c r="J689" s="90"/>
      <c r="K689" s="90"/>
      <c r="L689" s="90"/>
    </row>
    <row r="690" spans="1:12">
      <c r="A690" s="65">
        <f t="shared" si="40"/>
        <v>1978</v>
      </c>
      <c r="B690" s="84">
        <v>28490</v>
      </c>
      <c r="C690" s="77">
        <v>-901</v>
      </c>
      <c r="D690" s="78">
        <f t="shared" si="41"/>
        <v>-901</v>
      </c>
      <c r="I690" s="90"/>
      <c r="J690" s="90"/>
      <c r="K690" s="90"/>
      <c r="L690" s="90"/>
    </row>
    <row r="691" spans="1:12">
      <c r="A691" s="65">
        <f t="shared" si="40"/>
        <v>1978</v>
      </c>
      <c r="B691" s="84">
        <v>28521</v>
      </c>
      <c r="C691" s="77">
        <v>-901</v>
      </c>
      <c r="D691" s="78">
        <f t="shared" si="41"/>
        <v>-901</v>
      </c>
      <c r="I691" s="90"/>
      <c r="J691" s="90"/>
      <c r="K691" s="90"/>
      <c r="L691" s="90"/>
    </row>
    <row r="692" spans="1:12">
      <c r="A692" s="65">
        <f t="shared" si="40"/>
        <v>1978</v>
      </c>
      <c r="B692" s="84">
        <v>28549</v>
      </c>
      <c r="C692" s="77">
        <v>-901</v>
      </c>
      <c r="D692" s="78">
        <f t="shared" si="41"/>
        <v>-901</v>
      </c>
      <c r="I692" s="90"/>
      <c r="J692" s="90"/>
      <c r="K692" s="90"/>
      <c r="L692" s="90"/>
    </row>
    <row r="693" spans="1:12">
      <c r="A693" s="65">
        <f t="shared" si="40"/>
        <v>1978</v>
      </c>
      <c r="B693" s="84">
        <v>28580</v>
      </c>
      <c r="C693" s="77">
        <v>-901</v>
      </c>
      <c r="D693" s="78">
        <f t="shared" si="41"/>
        <v>-901</v>
      </c>
      <c r="I693" s="90"/>
      <c r="J693" s="90"/>
      <c r="K693" s="90"/>
      <c r="L693" s="90"/>
    </row>
    <row r="694" spans="1:12">
      <c r="A694" s="65">
        <f t="shared" si="40"/>
        <v>1978</v>
      </c>
      <c r="B694" s="84">
        <v>28610</v>
      </c>
      <c r="C694" s="77">
        <v>-901</v>
      </c>
      <c r="D694" s="78">
        <f t="shared" si="41"/>
        <v>-901</v>
      </c>
      <c r="I694" s="90"/>
      <c r="J694" s="90"/>
      <c r="K694" s="90"/>
      <c r="L694" s="90"/>
    </row>
    <row r="695" spans="1:12">
      <c r="A695" s="65">
        <f t="shared" si="40"/>
        <v>1978</v>
      </c>
      <c r="B695" s="84">
        <v>28641</v>
      </c>
      <c r="C695" s="77">
        <v>-901</v>
      </c>
      <c r="D695" s="78">
        <f t="shared" si="41"/>
        <v>-901</v>
      </c>
      <c r="I695" s="90"/>
      <c r="J695" s="90"/>
      <c r="K695" s="90"/>
      <c r="L695" s="90"/>
    </row>
    <row r="696" spans="1:12">
      <c r="A696" s="65">
        <f t="shared" si="40"/>
        <v>1978</v>
      </c>
      <c r="B696" s="84">
        <v>28671</v>
      </c>
      <c r="C696" s="77">
        <v>-901</v>
      </c>
      <c r="D696" s="78">
        <f t="shared" si="41"/>
        <v>-901</v>
      </c>
      <c r="I696" s="90"/>
      <c r="J696" s="90"/>
      <c r="K696" s="90"/>
      <c r="L696" s="90"/>
    </row>
    <row r="697" spans="1:12">
      <c r="A697" s="65">
        <f t="shared" si="40"/>
        <v>1978</v>
      </c>
      <c r="B697" s="84">
        <v>28702</v>
      </c>
      <c r="C697" s="77">
        <v>-901</v>
      </c>
      <c r="D697" s="78">
        <f t="shared" si="41"/>
        <v>-901</v>
      </c>
      <c r="I697" s="90"/>
      <c r="J697" s="90"/>
      <c r="K697" s="90"/>
      <c r="L697" s="90"/>
    </row>
    <row r="698" spans="1:12">
      <c r="A698" s="65">
        <f t="shared" si="40"/>
        <v>1978</v>
      </c>
      <c r="B698" s="84">
        <v>28733</v>
      </c>
      <c r="C698" s="77">
        <v>-901</v>
      </c>
      <c r="D698" s="78">
        <f t="shared" si="41"/>
        <v>-901</v>
      </c>
      <c r="I698" s="90"/>
      <c r="J698" s="90"/>
      <c r="K698" s="90"/>
      <c r="L698" s="90"/>
    </row>
    <row r="699" spans="1:12">
      <c r="A699" s="65">
        <f t="shared" si="40"/>
        <v>1978</v>
      </c>
      <c r="B699" s="84">
        <v>28763</v>
      </c>
      <c r="C699" s="77">
        <v>-901</v>
      </c>
      <c r="D699" s="78">
        <f t="shared" si="41"/>
        <v>-901</v>
      </c>
      <c r="I699" s="90"/>
      <c r="J699" s="90"/>
      <c r="K699" s="90"/>
      <c r="L699" s="90"/>
    </row>
    <row r="700" spans="1:12">
      <c r="A700" s="65">
        <f t="shared" si="40"/>
        <v>1979</v>
      </c>
      <c r="B700" s="84">
        <v>28794</v>
      </c>
      <c r="C700" s="77">
        <v>-901</v>
      </c>
      <c r="D700" s="78">
        <f t="shared" si="41"/>
        <v>-901</v>
      </c>
      <c r="I700" s="90"/>
      <c r="J700" s="90"/>
      <c r="K700" s="90"/>
      <c r="L700" s="90"/>
    </row>
    <row r="701" spans="1:12">
      <c r="A701" s="65">
        <f t="shared" si="40"/>
        <v>1979</v>
      </c>
      <c r="B701" s="84">
        <v>28824</v>
      </c>
      <c r="C701" s="77">
        <v>-901</v>
      </c>
      <c r="D701" s="78">
        <f t="shared" si="41"/>
        <v>-901</v>
      </c>
      <c r="I701" s="90"/>
      <c r="J701" s="90"/>
      <c r="K701" s="90"/>
      <c r="L701" s="90"/>
    </row>
    <row r="702" spans="1:12">
      <c r="A702" s="65">
        <f t="shared" si="40"/>
        <v>1979</v>
      </c>
      <c r="B702" s="84">
        <v>28855</v>
      </c>
      <c r="C702" s="77">
        <v>-901</v>
      </c>
      <c r="D702" s="78">
        <f t="shared" si="41"/>
        <v>-901</v>
      </c>
      <c r="I702" s="90"/>
      <c r="J702" s="90"/>
      <c r="K702" s="90"/>
      <c r="L702" s="90"/>
    </row>
    <row r="703" spans="1:12">
      <c r="A703" s="65">
        <f t="shared" si="40"/>
        <v>1979</v>
      </c>
      <c r="B703" s="84">
        <v>28886</v>
      </c>
      <c r="C703" s="77">
        <v>-901</v>
      </c>
      <c r="D703" s="78">
        <f t="shared" si="41"/>
        <v>-901</v>
      </c>
      <c r="I703" s="90"/>
      <c r="J703" s="90"/>
      <c r="K703" s="90"/>
      <c r="L703" s="90"/>
    </row>
    <row r="704" spans="1:12">
      <c r="A704" s="65">
        <f t="shared" si="40"/>
        <v>1979</v>
      </c>
      <c r="B704" s="84">
        <v>28914</v>
      </c>
      <c r="C704" s="77">
        <v>-901</v>
      </c>
      <c r="D704" s="78">
        <f t="shared" si="41"/>
        <v>-901</v>
      </c>
      <c r="I704" s="90"/>
      <c r="J704" s="90"/>
      <c r="K704" s="90"/>
      <c r="L704" s="90"/>
    </row>
    <row r="705" spans="1:12">
      <c r="A705" s="65">
        <f t="shared" si="40"/>
        <v>1979</v>
      </c>
      <c r="B705" s="84">
        <v>28945</v>
      </c>
      <c r="C705" s="77">
        <v>-901</v>
      </c>
      <c r="D705" s="78">
        <f t="shared" si="41"/>
        <v>-901</v>
      </c>
      <c r="I705" s="90"/>
      <c r="J705" s="90"/>
      <c r="K705" s="90"/>
      <c r="L705" s="90"/>
    </row>
    <row r="706" spans="1:12">
      <c r="A706" s="65">
        <f t="shared" si="40"/>
        <v>1979</v>
      </c>
      <c r="B706" s="84">
        <v>28975</v>
      </c>
      <c r="C706" s="77">
        <v>-901</v>
      </c>
      <c r="D706" s="78">
        <f t="shared" si="41"/>
        <v>-901</v>
      </c>
      <c r="I706" s="90"/>
      <c r="J706" s="90"/>
      <c r="K706" s="90"/>
      <c r="L706" s="90"/>
    </row>
    <row r="707" spans="1:12">
      <c r="A707" s="65">
        <f t="shared" si="40"/>
        <v>1979</v>
      </c>
      <c r="B707" s="84">
        <v>29006</v>
      </c>
      <c r="C707" s="77">
        <v>-901</v>
      </c>
      <c r="D707" s="78">
        <f t="shared" si="41"/>
        <v>-901</v>
      </c>
      <c r="I707" s="90"/>
      <c r="J707" s="90"/>
      <c r="K707" s="90"/>
      <c r="L707" s="90"/>
    </row>
    <row r="708" spans="1:12">
      <c r="A708" s="65">
        <f t="shared" si="40"/>
        <v>1979</v>
      </c>
      <c r="B708" s="84">
        <v>29036</v>
      </c>
      <c r="C708" s="77">
        <v>-901</v>
      </c>
      <c r="D708" s="78">
        <f t="shared" si="41"/>
        <v>-901</v>
      </c>
      <c r="I708" s="90"/>
      <c r="J708" s="90"/>
      <c r="K708" s="90"/>
      <c r="L708" s="90"/>
    </row>
    <row r="709" spans="1:12">
      <c r="A709" s="65">
        <f t="shared" si="40"/>
        <v>1979</v>
      </c>
      <c r="B709" s="84">
        <v>29067</v>
      </c>
      <c r="C709" s="77">
        <v>-901</v>
      </c>
      <c r="D709" s="78">
        <f t="shared" si="41"/>
        <v>-901</v>
      </c>
      <c r="I709" s="90"/>
      <c r="J709" s="90"/>
      <c r="K709" s="90"/>
      <c r="L709" s="90"/>
    </row>
    <row r="710" spans="1:12">
      <c r="A710" s="65">
        <f t="shared" si="40"/>
        <v>1979</v>
      </c>
      <c r="B710" s="84">
        <v>29098</v>
      </c>
      <c r="C710" s="77">
        <v>-901</v>
      </c>
      <c r="D710" s="78">
        <f t="shared" si="41"/>
        <v>-901</v>
      </c>
      <c r="I710" s="90"/>
      <c r="J710" s="90"/>
      <c r="K710" s="90"/>
      <c r="L710" s="90"/>
    </row>
    <row r="711" spans="1:12">
      <c r="A711" s="65">
        <f t="shared" si="40"/>
        <v>1979</v>
      </c>
      <c r="B711" s="84">
        <v>29128</v>
      </c>
      <c r="C711" s="77">
        <v>-901</v>
      </c>
      <c r="D711" s="78">
        <f t="shared" si="41"/>
        <v>-901</v>
      </c>
      <c r="I711" s="90"/>
      <c r="J711" s="90"/>
      <c r="K711" s="90"/>
      <c r="L711" s="90"/>
    </row>
    <row r="712" spans="1:12">
      <c r="A712" s="65">
        <f t="shared" si="40"/>
        <v>1980</v>
      </c>
      <c r="B712" s="84">
        <v>29159</v>
      </c>
      <c r="C712" s="77">
        <v>-901</v>
      </c>
      <c r="D712" s="78">
        <f t="shared" si="41"/>
        <v>-901</v>
      </c>
      <c r="I712" s="90"/>
      <c r="J712" s="90"/>
      <c r="K712" s="90"/>
      <c r="L712" s="90"/>
    </row>
    <row r="713" spans="1:12">
      <c r="A713" s="65">
        <f t="shared" si="40"/>
        <v>1980</v>
      </c>
      <c r="B713" s="84">
        <v>29189</v>
      </c>
      <c r="C713" s="77">
        <v>-901</v>
      </c>
      <c r="D713" s="78">
        <f t="shared" si="41"/>
        <v>-901</v>
      </c>
      <c r="I713" s="90"/>
      <c r="J713" s="90"/>
      <c r="K713" s="90"/>
      <c r="L713" s="90"/>
    </row>
    <row r="714" spans="1:12">
      <c r="A714" s="65">
        <f t="shared" si="40"/>
        <v>1980</v>
      </c>
      <c r="B714" s="84">
        <v>29220</v>
      </c>
      <c r="C714" s="77">
        <v>-901</v>
      </c>
      <c r="D714" s="78">
        <f t="shared" si="41"/>
        <v>-901</v>
      </c>
      <c r="I714" s="90"/>
      <c r="J714" s="90"/>
      <c r="K714" s="90"/>
      <c r="L714" s="90"/>
    </row>
    <row r="715" spans="1:12">
      <c r="A715" s="65">
        <f t="shared" si="40"/>
        <v>1980</v>
      </c>
      <c r="B715" s="84">
        <v>29251</v>
      </c>
      <c r="C715" s="77">
        <v>-901</v>
      </c>
      <c r="D715" s="78">
        <f t="shared" si="41"/>
        <v>-901</v>
      </c>
      <c r="I715" s="90"/>
      <c r="J715" s="90"/>
      <c r="K715" s="90"/>
      <c r="L715" s="90"/>
    </row>
    <row r="716" spans="1:12">
      <c r="A716" s="65">
        <f t="shared" si="40"/>
        <v>1980</v>
      </c>
      <c r="B716" s="84">
        <v>29280</v>
      </c>
      <c r="C716" s="77">
        <v>-901</v>
      </c>
      <c r="D716" s="78">
        <f t="shared" si="41"/>
        <v>-901</v>
      </c>
      <c r="I716" s="90"/>
      <c r="J716" s="90"/>
      <c r="K716" s="90"/>
      <c r="L716" s="90"/>
    </row>
    <row r="717" spans="1:12">
      <c r="A717" s="65">
        <f t="shared" si="40"/>
        <v>1980</v>
      </c>
      <c r="B717" s="84">
        <v>29311</v>
      </c>
      <c r="C717" s="77">
        <v>-901</v>
      </c>
      <c r="D717" s="78">
        <f t="shared" si="41"/>
        <v>-901</v>
      </c>
      <c r="I717" s="90"/>
      <c r="J717" s="90"/>
      <c r="K717" s="90"/>
      <c r="L717" s="90"/>
    </row>
    <row r="718" spans="1:12">
      <c r="A718" s="65">
        <f t="shared" si="40"/>
        <v>1980</v>
      </c>
      <c r="B718" s="84">
        <v>29341</v>
      </c>
      <c r="C718" s="77">
        <v>-901</v>
      </c>
      <c r="D718" s="78">
        <f t="shared" si="41"/>
        <v>-901</v>
      </c>
      <c r="I718" s="90"/>
      <c r="J718" s="90"/>
      <c r="K718" s="90"/>
      <c r="L718" s="90"/>
    </row>
    <row r="719" spans="1:12">
      <c r="A719" s="65">
        <f t="shared" si="40"/>
        <v>1980</v>
      </c>
      <c r="B719" s="84">
        <v>29372</v>
      </c>
      <c r="C719" s="77">
        <v>-901</v>
      </c>
      <c r="D719" s="78">
        <f t="shared" si="41"/>
        <v>-901</v>
      </c>
      <c r="I719" s="90"/>
      <c r="J719" s="90"/>
      <c r="K719" s="90"/>
      <c r="L719" s="90"/>
    </row>
    <row r="720" spans="1:12">
      <c r="A720" s="65">
        <f t="shared" si="40"/>
        <v>1980</v>
      </c>
      <c r="B720" s="84">
        <v>29402</v>
      </c>
      <c r="C720" s="77">
        <v>-901</v>
      </c>
      <c r="D720" s="78">
        <f t="shared" si="41"/>
        <v>-901</v>
      </c>
      <c r="I720" s="90"/>
      <c r="J720" s="90"/>
      <c r="K720" s="90"/>
      <c r="L720" s="90"/>
    </row>
    <row r="721" spans="1:12">
      <c r="A721" s="65">
        <f t="shared" ref="A721:A784" si="42">IF(MONTH(B721)&gt;9,YEAR(B721)+1,YEAR(B721))</f>
        <v>1980</v>
      </c>
      <c r="B721" s="84">
        <v>29433</v>
      </c>
      <c r="C721" s="77">
        <v>-901</v>
      </c>
      <c r="D721" s="78">
        <f t="shared" ref="D721:D784" si="43">IF(C721&lt;&gt;-901,C721*DAY(B721)*24*60*60/(220*22*9*1000),-901)</f>
        <v>-901</v>
      </c>
      <c r="I721" s="90"/>
      <c r="J721" s="90"/>
      <c r="K721" s="90"/>
      <c r="L721" s="90"/>
    </row>
    <row r="722" spans="1:12">
      <c r="A722" s="65">
        <f t="shared" si="42"/>
        <v>1980</v>
      </c>
      <c r="B722" s="84">
        <v>29464</v>
      </c>
      <c r="C722" s="77">
        <v>-901</v>
      </c>
      <c r="D722" s="78">
        <f t="shared" si="43"/>
        <v>-901</v>
      </c>
      <c r="I722" s="90"/>
      <c r="J722" s="90"/>
      <c r="K722" s="90"/>
      <c r="L722" s="90"/>
    </row>
    <row r="723" spans="1:12">
      <c r="A723" s="65">
        <f t="shared" si="42"/>
        <v>1980</v>
      </c>
      <c r="B723" s="84">
        <v>29494</v>
      </c>
      <c r="C723" s="77">
        <v>-901</v>
      </c>
      <c r="D723" s="78">
        <f t="shared" si="43"/>
        <v>-901</v>
      </c>
      <c r="I723" s="90"/>
      <c r="J723" s="90"/>
      <c r="K723" s="90"/>
      <c r="L723" s="90"/>
    </row>
    <row r="724" spans="1:12">
      <c r="A724" s="65">
        <f t="shared" si="42"/>
        <v>1981</v>
      </c>
      <c r="B724" s="84">
        <v>29525</v>
      </c>
      <c r="C724" s="77">
        <v>-901</v>
      </c>
      <c r="D724" s="78">
        <f t="shared" si="43"/>
        <v>-901</v>
      </c>
      <c r="I724" s="90"/>
      <c r="J724" s="90"/>
      <c r="K724" s="90"/>
      <c r="L724" s="90"/>
    </row>
    <row r="725" spans="1:12">
      <c r="A725" s="65">
        <f t="shared" si="42"/>
        <v>1981</v>
      </c>
      <c r="B725" s="84">
        <v>29555</v>
      </c>
      <c r="C725" s="77">
        <v>-901</v>
      </c>
      <c r="D725" s="78">
        <f t="shared" si="43"/>
        <v>-901</v>
      </c>
      <c r="I725" s="90"/>
      <c r="J725" s="90"/>
      <c r="K725" s="90"/>
      <c r="L725" s="90"/>
    </row>
    <row r="726" spans="1:12">
      <c r="A726" s="65">
        <f t="shared" si="42"/>
        <v>1981</v>
      </c>
      <c r="B726" s="84">
        <v>29586</v>
      </c>
      <c r="C726" s="77">
        <v>-901</v>
      </c>
      <c r="D726" s="78">
        <f t="shared" si="43"/>
        <v>-901</v>
      </c>
      <c r="I726" s="90"/>
      <c r="J726" s="90"/>
      <c r="K726" s="90"/>
      <c r="L726" s="90"/>
    </row>
    <row r="727" spans="1:12">
      <c r="A727" s="65">
        <f t="shared" si="42"/>
        <v>1981</v>
      </c>
      <c r="B727" s="84">
        <v>29617</v>
      </c>
      <c r="C727" s="77">
        <v>-901</v>
      </c>
      <c r="D727" s="78">
        <f t="shared" si="43"/>
        <v>-901</v>
      </c>
      <c r="I727" s="90"/>
      <c r="J727" s="90"/>
      <c r="K727" s="90"/>
      <c r="L727" s="90"/>
    </row>
    <row r="728" spans="1:12">
      <c r="A728" s="65">
        <f t="shared" si="42"/>
        <v>1981</v>
      </c>
      <c r="B728" s="84">
        <v>29645</v>
      </c>
      <c r="C728" s="77">
        <v>-901</v>
      </c>
      <c r="D728" s="78">
        <f t="shared" si="43"/>
        <v>-901</v>
      </c>
      <c r="I728" s="90"/>
      <c r="J728" s="90"/>
      <c r="K728" s="90"/>
      <c r="L728" s="90"/>
    </row>
    <row r="729" spans="1:12">
      <c r="A729" s="65">
        <f t="shared" si="42"/>
        <v>1981</v>
      </c>
      <c r="B729" s="84">
        <v>29676</v>
      </c>
      <c r="C729" s="77">
        <v>-901</v>
      </c>
      <c r="D729" s="78">
        <f t="shared" si="43"/>
        <v>-901</v>
      </c>
      <c r="I729" s="90"/>
      <c r="J729" s="90"/>
      <c r="K729" s="90"/>
      <c r="L729" s="90"/>
    </row>
    <row r="730" spans="1:12">
      <c r="A730" s="65">
        <f t="shared" si="42"/>
        <v>1981</v>
      </c>
      <c r="B730" s="84">
        <v>29706</v>
      </c>
      <c r="C730" s="77">
        <v>-901</v>
      </c>
      <c r="D730" s="78">
        <f t="shared" si="43"/>
        <v>-901</v>
      </c>
      <c r="I730" s="90"/>
      <c r="J730" s="90"/>
      <c r="K730" s="90"/>
      <c r="L730" s="90"/>
    </row>
    <row r="731" spans="1:12">
      <c r="A731" s="65">
        <f t="shared" si="42"/>
        <v>1981</v>
      </c>
      <c r="B731" s="84">
        <v>29737</v>
      </c>
      <c r="C731" s="77">
        <v>-901</v>
      </c>
      <c r="D731" s="78">
        <f t="shared" si="43"/>
        <v>-901</v>
      </c>
      <c r="I731" s="90"/>
      <c r="J731" s="90"/>
      <c r="K731" s="90"/>
      <c r="L731" s="90"/>
    </row>
    <row r="732" spans="1:12">
      <c r="A732" s="65">
        <f t="shared" si="42"/>
        <v>1981</v>
      </c>
      <c r="B732" s="84">
        <v>29767</v>
      </c>
      <c r="C732" s="77">
        <v>-901</v>
      </c>
      <c r="D732" s="78">
        <f t="shared" si="43"/>
        <v>-901</v>
      </c>
      <c r="I732" s="90"/>
      <c r="J732" s="90"/>
      <c r="K732" s="90"/>
      <c r="L732" s="90"/>
    </row>
    <row r="733" spans="1:12">
      <c r="A733" s="65">
        <f t="shared" si="42"/>
        <v>1981</v>
      </c>
      <c r="B733" s="84">
        <v>29798</v>
      </c>
      <c r="C733" s="77">
        <v>-901</v>
      </c>
      <c r="D733" s="78">
        <f t="shared" si="43"/>
        <v>-901</v>
      </c>
      <c r="I733" s="90"/>
      <c r="J733" s="90"/>
      <c r="K733" s="90"/>
      <c r="L733" s="90"/>
    </row>
    <row r="734" spans="1:12">
      <c r="A734" s="65">
        <f t="shared" si="42"/>
        <v>1981</v>
      </c>
      <c r="B734" s="84">
        <v>29829</v>
      </c>
      <c r="C734" s="77">
        <v>-901</v>
      </c>
      <c r="D734" s="78">
        <f t="shared" si="43"/>
        <v>-901</v>
      </c>
      <c r="I734" s="90"/>
      <c r="J734" s="90"/>
      <c r="K734" s="90"/>
      <c r="L734" s="90"/>
    </row>
    <row r="735" spans="1:12">
      <c r="A735" s="65">
        <f t="shared" si="42"/>
        <v>1981</v>
      </c>
      <c r="B735" s="84">
        <v>29859</v>
      </c>
      <c r="C735" s="77">
        <v>-901</v>
      </c>
      <c r="D735" s="78">
        <f t="shared" si="43"/>
        <v>-901</v>
      </c>
      <c r="I735" s="90"/>
      <c r="J735" s="90"/>
      <c r="K735" s="90"/>
      <c r="L735" s="90"/>
    </row>
    <row r="736" spans="1:12">
      <c r="A736" s="65">
        <f t="shared" si="42"/>
        <v>1982</v>
      </c>
      <c r="B736" s="84">
        <v>29890</v>
      </c>
      <c r="C736" s="77">
        <v>-901</v>
      </c>
      <c r="D736" s="78">
        <f t="shared" si="43"/>
        <v>-901</v>
      </c>
      <c r="I736" s="90"/>
      <c r="J736" s="90"/>
      <c r="K736" s="90"/>
      <c r="L736" s="90"/>
    </row>
    <row r="737" spans="1:12">
      <c r="A737" s="65">
        <f t="shared" si="42"/>
        <v>1982</v>
      </c>
      <c r="B737" s="84">
        <v>29920</v>
      </c>
      <c r="C737" s="77">
        <v>-901</v>
      </c>
      <c r="D737" s="78">
        <f t="shared" si="43"/>
        <v>-901</v>
      </c>
      <c r="I737" s="90"/>
      <c r="J737" s="90"/>
      <c r="K737" s="90"/>
      <c r="L737" s="90"/>
    </row>
    <row r="738" spans="1:12">
      <c r="A738" s="65">
        <f t="shared" si="42"/>
        <v>1982</v>
      </c>
      <c r="B738" s="84">
        <v>29951</v>
      </c>
      <c r="C738" s="77">
        <v>-901</v>
      </c>
      <c r="D738" s="78">
        <f t="shared" si="43"/>
        <v>-901</v>
      </c>
      <c r="I738" s="90"/>
      <c r="J738" s="90"/>
      <c r="K738" s="90"/>
      <c r="L738" s="90"/>
    </row>
    <row r="739" spans="1:12">
      <c r="A739" s="65">
        <f t="shared" si="42"/>
        <v>1982</v>
      </c>
      <c r="B739" s="84">
        <v>29982</v>
      </c>
      <c r="C739" s="77">
        <v>-901</v>
      </c>
      <c r="D739" s="78">
        <f t="shared" si="43"/>
        <v>-901</v>
      </c>
      <c r="I739" s="90"/>
      <c r="J739" s="90"/>
      <c r="K739" s="90"/>
      <c r="L739" s="90"/>
    </row>
    <row r="740" spans="1:12">
      <c r="A740" s="65">
        <f t="shared" si="42"/>
        <v>1982</v>
      </c>
      <c r="B740" s="84">
        <v>30010</v>
      </c>
      <c r="C740" s="77">
        <v>-901</v>
      </c>
      <c r="D740" s="78">
        <f t="shared" si="43"/>
        <v>-901</v>
      </c>
      <c r="I740" s="90"/>
      <c r="J740" s="90"/>
      <c r="K740" s="90"/>
      <c r="L740" s="90"/>
    </row>
    <row r="741" spans="1:12">
      <c r="A741" s="65">
        <f t="shared" si="42"/>
        <v>1982</v>
      </c>
      <c r="B741" s="84">
        <v>30041</v>
      </c>
      <c r="C741" s="77">
        <v>-901</v>
      </c>
      <c r="D741" s="78">
        <f t="shared" si="43"/>
        <v>-901</v>
      </c>
      <c r="I741" s="90"/>
      <c r="J741" s="90"/>
      <c r="K741" s="90"/>
      <c r="L741" s="90"/>
    </row>
    <row r="742" spans="1:12">
      <c r="A742" s="65">
        <f t="shared" si="42"/>
        <v>1982</v>
      </c>
      <c r="B742" s="84">
        <v>30071</v>
      </c>
      <c r="C742" s="77">
        <v>-901</v>
      </c>
      <c r="D742" s="78">
        <f t="shared" si="43"/>
        <v>-901</v>
      </c>
      <c r="I742" s="90"/>
      <c r="J742" s="90"/>
      <c r="K742" s="90"/>
      <c r="L742" s="90"/>
    </row>
    <row r="743" spans="1:12">
      <c r="A743" s="65">
        <f t="shared" si="42"/>
        <v>1982</v>
      </c>
      <c r="B743" s="84">
        <v>30102</v>
      </c>
      <c r="C743" s="77">
        <v>-901</v>
      </c>
      <c r="D743" s="78">
        <f t="shared" si="43"/>
        <v>-901</v>
      </c>
      <c r="I743" s="90"/>
      <c r="J743" s="90"/>
      <c r="K743" s="90"/>
      <c r="L743" s="90"/>
    </row>
    <row r="744" spans="1:12">
      <c r="A744" s="65">
        <f t="shared" si="42"/>
        <v>1982</v>
      </c>
      <c r="B744" s="84">
        <v>30132</v>
      </c>
      <c r="C744" s="77">
        <v>-901</v>
      </c>
      <c r="D744" s="78">
        <f t="shared" si="43"/>
        <v>-901</v>
      </c>
      <c r="I744" s="90"/>
      <c r="J744" s="90"/>
      <c r="K744" s="90"/>
      <c r="L744" s="90"/>
    </row>
    <row r="745" spans="1:12">
      <c r="A745" s="65">
        <f t="shared" si="42"/>
        <v>1982</v>
      </c>
      <c r="B745" s="84">
        <v>30163</v>
      </c>
      <c r="C745" s="77">
        <v>-901</v>
      </c>
      <c r="D745" s="78">
        <f t="shared" si="43"/>
        <v>-901</v>
      </c>
      <c r="I745" s="90"/>
      <c r="J745" s="90"/>
      <c r="K745" s="90"/>
      <c r="L745" s="90"/>
    </row>
    <row r="746" spans="1:12">
      <c r="A746" s="65">
        <f t="shared" si="42"/>
        <v>1982</v>
      </c>
      <c r="B746" s="84">
        <v>30194</v>
      </c>
      <c r="C746" s="77">
        <v>-901</v>
      </c>
      <c r="D746" s="78">
        <f t="shared" si="43"/>
        <v>-901</v>
      </c>
      <c r="I746" s="90"/>
      <c r="J746" s="90"/>
      <c r="K746" s="90"/>
      <c r="L746" s="90"/>
    </row>
    <row r="747" spans="1:12">
      <c r="A747" s="65">
        <f t="shared" si="42"/>
        <v>1982</v>
      </c>
      <c r="B747" s="84">
        <v>30224</v>
      </c>
      <c r="C747" s="77">
        <v>-901</v>
      </c>
      <c r="D747" s="78">
        <f t="shared" si="43"/>
        <v>-901</v>
      </c>
      <c r="I747" s="90"/>
      <c r="J747" s="90"/>
      <c r="K747" s="90"/>
      <c r="L747" s="90"/>
    </row>
    <row r="748" spans="1:12">
      <c r="A748" s="65">
        <f t="shared" si="42"/>
        <v>1983</v>
      </c>
      <c r="B748" s="84">
        <v>30255</v>
      </c>
      <c r="C748" s="77">
        <v>-901</v>
      </c>
      <c r="D748" s="78">
        <f t="shared" si="43"/>
        <v>-901</v>
      </c>
      <c r="I748" s="90"/>
      <c r="J748" s="90"/>
      <c r="K748" s="90"/>
      <c r="L748" s="90"/>
    </row>
    <row r="749" spans="1:12">
      <c r="A749" s="65">
        <f t="shared" si="42"/>
        <v>1983</v>
      </c>
      <c r="B749" s="84">
        <v>30285</v>
      </c>
      <c r="C749" s="77">
        <v>-901</v>
      </c>
      <c r="D749" s="78">
        <f t="shared" si="43"/>
        <v>-901</v>
      </c>
      <c r="I749" s="90"/>
      <c r="J749" s="90"/>
      <c r="K749" s="90"/>
      <c r="L749" s="90"/>
    </row>
    <row r="750" spans="1:12">
      <c r="A750" s="65">
        <f t="shared" si="42"/>
        <v>1983</v>
      </c>
      <c r="B750" s="84">
        <v>30316</v>
      </c>
      <c r="C750" s="77">
        <v>-901</v>
      </c>
      <c r="D750" s="78">
        <f t="shared" si="43"/>
        <v>-901</v>
      </c>
      <c r="I750" s="90"/>
      <c r="J750" s="90"/>
      <c r="K750" s="90"/>
      <c r="L750" s="90"/>
    </row>
    <row r="751" spans="1:12">
      <c r="A751" s="65">
        <f t="shared" si="42"/>
        <v>1983</v>
      </c>
      <c r="B751" s="84">
        <v>30347</v>
      </c>
      <c r="C751" s="77">
        <v>-901</v>
      </c>
      <c r="D751" s="78">
        <f t="shared" si="43"/>
        <v>-901</v>
      </c>
      <c r="I751" s="90"/>
      <c r="J751" s="90"/>
      <c r="K751" s="90"/>
      <c r="L751" s="90"/>
    </row>
    <row r="752" spans="1:12">
      <c r="A752" s="65">
        <f t="shared" si="42"/>
        <v>1983</v>
      </c>
      <c r="B752" s="84">
        <v>30375</v>
      </c>
      <c r="C752" s="77">
        <v>-901</v>
      </c>
      <c r="D752" s="78">
        <f t="shared" si="43"/>
        <v>-901</v>
      </c>
      <c r="I752" s="90"/>
      <c r="J752" s="90"/>
      <c r="K752" s="90"/>
      <c r="L752" s="90"/>
    </row>
    <row r="753" spans="1:12">
      <c r="A753" s="65">
        <f t="shared" si="42"/>
        <v>1983</v>
      </c>
      <c r="B753" s="84">
        <v>30406</v>
      </c>
      <c r="C753" s="77">
        <v>-901</v>
      </c>
      <c r="D753" s="78">
        <f t="shared" si="43"/>
        <v>-901</v>
      </c>
      <c r="I753" s="90"/>
      <c r="J753" s="90"/>
      <c r="K753" s="90"/>
      <c r="L753" s="90"/>
    </row>
    <row r="754" spans="1:12">
      <c r="A754" s="65">
        <f t="shared" si="42"/>
        <v>1983</v>
      </c>
      <c r="B754" s="84">
        <v>30436</v>
      </c>
      <c r="C754" s="77">
        <v>-901</v>
      </c>
      <c r="D754" s="78">
        <f t="shared" si="43"/>
        <v>-901</v>
      </c>
      <c r="I754" s="90"/>
      <c r="J754" s="90"/>
      <c r="K754" s="90"/>
      <c r="L754" s="90"/>
    </row>
    <row r="755" spans="1:12">
      <c r="A755" s="65">
        <f t="shared" si="42"/>
        <v>1983</v>
      </c>
      <c r="B755" s="84">
        <v>30467</v>
      </c>
      <c r="C755" s="77">
        <v>-901</v>
      </c>
      <c r="D755" s="78">
        <f t="shared" si="43"/>
        <v>-901</v>
      </c>
      <c r="I755" s="90"/>
      <c r="J755" s="90"/>
      <c r="K755" s="90"/>
      <c r="L755" s="90"/>
    </row>
    <row r="756" spans="1:12">
      <c r="A756" s="65">
        <f t="shared" si="42"/>
        <v>1983</v>
      </c>
      <c r="B756" s="84">
        <v>30497</v>
      </c>
      <c r="C756" s="77">
        <v>-901</v>
      </c>
      <c r="D756" s="78">
        <f t="shared" si="43"/>
        <v>-901</v>
      </c>
      <c r="I756" s="90"/>
      <c r="J756" s="90"/>
      <c r="K756" s="90"/>
      <c r="L756" s="90"/>
    </row>
    <row r="757" spans="1:12">
      <c r="A757" s="65">
        <f t="shared" si="42"/>
        <v>1983</v>
      </c>
      <c r="B757" s="84">
        <v>30528</v>
      </c>
      <c r="C757" s="77">
        <v>-901</v>
      </c>
      <c r="D757" s="78">
        <f t="shared" si="43"/>
        <v>-901</v>
      </c>
      <c r="I757" s="90"/>
      <c r="J757" s="90"/>
      <c r="K757" s="90"/>
      <c r="L757" s="90"/>
    </row>
    <row r="758" spans="1:12">
      <c r="A758" s="65">
        <f t="shared" si="42"/>
        <v>1983</v>
      </c>
      <c r="B758" s="84">
        <v>30559</v>
      </c>
      <c r="C758" s="77">
        <v>-901</v>
      </c>
      <c r="D758" s="78">
        <f t="shared" si="43"/>
        <v>-901</v>
      </c>
      <c r="I758" s="90"/>
      <c r="J758" s="90"/>
      <c r="K758" s="90"/>
      <c r="L758" s="90"/>
    </row>
    <row r="759" spans="1:12">
      <c r="A759" s="65">
        <f t="shared" si="42"/>
        <v>1983</v>
      </c>
      <c r="B759" s="84">
        <v>30589</v>
      </c>
      <c r="C759" s="77">
        <v>-901</v>
      </c>
      <c r="D759" s="78">
        <f t="shared" si="43"/>
        <v>-901</v>
      </c>
      <c r="I759" s="90"/>
      <c r="J759" s="90"/>
      <c r="K759" s="90"/>
      <c r="L759" s="90"/>
    </row>
    <row r="760" spans="1:12">
      <c r="A760" s="65">
        <f t="shared" si="42"/>
        <v>1984</v>
      </c>
      <c r="B760" s="84">
        <v>30620</v>
      </c>
      <c r="C760" s="77">
        <v>-901</v>
      </c>
      <c r="D760" s="78">
        <f t="shared" si="43"/>
        <v>-901</v>
      </c>
      <c r="I760" s="90"/>
      <c r="J760" s="90"/>
      <c r="K760" s="90"/>
      <c r="L760" s="90"/>
    </row>
    <row r="761" spans="1:12">
      <c r="A761" s="65">
        <f t="shared" si="42"/>
        <v>1984</v>
      </c>
      <c r="B761" s="84">
        <v>30650</v>
      </c>
      <c r="C761" s="77">
        <v>-901</v>
      </c>
      <c r="D761" s="78">
        <f t="shared" si="43"/>
        <v>-901</v>
      </c>
      <c r="I761" s="90"/>
      <c r="J761" s="90"/>
      <c r="K761" s="90"/>
      <c r="L761" s="90"/>
    </row>
    <row r="762" spans="1:12">
      <c r="A762" s="65">
        <f t="shared" si="42"/>
        <v>1984</v>
      </c>
      <c r="B762" s="84">
        <v>30681</v>
      </c>
      <c r="C762" s="77">
        <v>-901</v>
      </c>
      <c r="D762" s="78">
        <f t="shared" si="43"/>
        <v>-901</v>
      </c>
      <c r="I762" s="90"/>
      <c r="J762" s="90"/>
      <c r="K762" s="90"/>
      <c r="L762" s="90"/>
    </row>
    <row r="763" spans="1:12">
      <c r="A763" s="65">
        <f t="shared" si="42"/>
        <v>1984</v>
      </c>
      <c r="B763" s="84">
        <v>30712</v>
      </c>
      <c r="C763" s="77">
        <v>-901</v>
      </c>
      <c r="D763" s="78">
        <f t="shared" si="43"/>
        <v>-901</v>
      </c>
      <c r="I763" s="90"/>
      <c r="J763" s="90"/>
      <c r="K763" s="90"/>
      <c r="L763" s="90"/>
    </row>
    <row r="764" spans="1:12">
      <c r="A764" s="65">
        <f t="shared" si="42"/>
        <v>1984</v>
      </c>
      <c r="B764" s="84">
        <v>30741</v>
      </c>
      <c r="C764" s="77">
        <v>-901</v>
      </c>
      <c r="D764" s="78">
        <f t="shared" si="43"/>
        <v>-901</v>
      </c>
      <c r="I764" s="90"/>
      <c r="J764" s="90"/>
      <c r="K764" s="90"/>
      <c r="L764" s="90"/>
    </row>
    <row r="765" spans="1:12">
      <c r="A765" s="65">
        <f t="shared" si="42"/>
        <v>1984</v>
      </c>
      <c r="B765" s="84">
        <v>30772</v>
      </c>
      <c r="C765" s="77">
        <v>-901</v>
      </c>
      <c r="D765" s="78">
        <f t="shared" si="43"/>
        <v>-901</v>
      </c>
      <c r="I765" s="90"/>
      <c r="J765" s="90"/>
      <c r="K765" s="90"/>
      <c r="L765" s="90"/>
    </row>
    <row r="766" spans="1:12">
      <c r="A766" s="65">
        <f t="shared" si="42"/>
        <v>1984</v>
      </c>
      <c r="B766" s="84">
        <v>30802</v>
      </c>
      <c r="C766" s="77">
        <v>-901</v>
      </c>
      <c r="D766" s="78">
        <f t="shared" si="43"/>
        <v>-901</v>
      </c>
      <c r="I766" s="90"/>
      <c r="J766" s="90"/>
      <c r="K766" s="90"/>
      <c r="L766" s="90"/>
    </row>
    <row r="767" spans="1:12">
      <c r="A767" s="65">
        <f t="shared" si="42"/>
        <v>1984</v>
      </c>
      <c r="B767" s="84">
        <v>30833</v>
      </c>
      <c r="C767" s="77">
        <v>-901</v>
      </c>
      <c r="D767" s="78">
        <f t="shared" si="43"/>
        <v>-901</v>
      </c>
      <c r="I767" s="90"/>
      <c r="J767" s="90"/>
      <c r="K767" s="90"/>
      <c r="L767" s="90"/>
    </row>
    <row r="768" spans="1:12">
      <c r="A768" s="65">
        <f t="shared" si="42"/>
        <v>1984</v>
      </c>
      <c r="B768" s="84">
        <v>30863</v>
      </c>
      <c r="C768" s="77">
        <v>-901</v>
      </c>
      <c r="D768" s="78">
        <f t="shared" si="43"/>
        <v>-901</v>
      </c>
      <c r="I768" s="90"/>
      <c r="J768" s="90"/>
      <c r="K768" s="90"/>
      <c r="L768" s="90"/>
    </row>
    <row r="769" spans="1:12">
      <c r="A769" s="65">
        <f t="shared" si="42"/>
        <v>1984</v>
      </c>
      <c r="B769" s="84">
        <v>30894</v>
      </c>
      <c r="C769" s="77">
        <v>-901</v>
      </c>
      <c r="D769" s="78">
        <f t="shared" si="43"/>
        <v>-901</v>
      </c>
      <c r="I769" s="90"/>
      <c r="J769" s="90"/>
      <c r="K769" s="90"/>
      <c r="L769" s="90"/>
    </row>
    <row r="770" spans="1:12">
      <c r="A770" s="65">
        <f t="shared" si="42"/>
        <v>1984</v>
      </c>
      <c r="B770" s="84">
        <v>30925</v>
      </c>
      <c r="C770" s="77">
        <v>-901</v>
      </c>
      <c r="D770" s="78">
        <f t="shared" si="43"/>
        <v>-901</v>
      </c>
      <c r="I770" s="90"/>
      <c r="J770" s="90"/>
      <c r="K770" s="90"/>
      <c r="L770" s="90"/>
    </row>
    <row r="771" spans="1:12">
      <c r="A771" s="65">
        <f t="shared" si="42"/>
        <v>1984</v>
      </c>
      <c r="B771" s="84">
        <v>30955</v>
      </c>
      <c r="C771" s="77">
        <v>-901</v>
      </c>
      <c r="D771" s="78">
        <f t="shared" si="43"/>
        <v>-901</v>
      </c>
      <c r="I771" s="90"/>
      <c r="J771" s="90"/>
      <c r="K771" s="90"/>
      <c r="L771" s="90"/>
    </row>
    <row r="772" spans="1:12">
      <c r="A772" s="65">
        <f t="shared" si="42"/>
        <v>1985</v>
      </c>
      <c r="B772" s="84">
        <v>30986</v>
      </c>
      <c r="C772" s="77">
        <v>-901</v>
      </c>
      <c r="D772" s="78">
        <f t="shared" si="43"/>
        <v>-901</v>
      </c>
      <c r="I772" s="90"/>
      <c r="J772" s="90"/>
      <c r="K772" s="90"/>
      <c r="L772" s="90"/>
    </row>
    <row r="773" spans="1:12">
      <c r="A773" s="65">
        <f t="shared" si="42"/>
        <v>1985</v>
      </c>
      <c r="B773" s="84">
        <v>31016</v>
      </c>
      <c r="C773" s="77">
        <v>-901</v>
      </c>
      <c r="D773" s="78">
        <f t="shared" si="43"/>
        <v>-901</v>
      </c>
      <c r="I773" s="90"/>
      <c r="J773" s="90"/>
      <c r="K773" s="90"/>
      <c r="L773" s="90"/>
    </row>
    <row r="774" spans="1:12">
      <c r="A774" s="65">
        <f t="shared" si="42"/>
        <v>1985</v>
      </c>
      <c r="B774" s="84">
        <v>31047</v>
      </c>
      <c r="C774" s="77">
        <v>-901</v>
      </c>
      <c r="D774" s="78">
        <f t="shared" si="43"/>
        <v>-901</v>
      </c>
      <c r="I774" s="90"/>
      <c r="J774" s="90"/>
      <c r="K774" s="90"/>
      <c r="L774" s="90"/>
    </row>
    <row r="775" spans="1:12">
      <c r="A775" s="65">
        <f t="shared" si="42"/>
        <v>1985</v>
      </c>
      <c r="B775" s="84">
        <v>31078</v>
      </c>
      <c r="C775" s="77">
        <v>-901</v>
      </c>
      <c r="D775" s="78">
        <f t="shared" si="43"/>
        <v>-901</v>
      </c>
      <c r="I775" s="90"/>
      <c r="J775" s="90"/>
      <c r="K775" s="90"/>
      <c r="L775" s="90"/>
    </row>
    <row r="776" spans="1:12">
      <c r="A776" s="65">
        <f t="shared" si="42"/>
        <v>1985</v>
      </c>
      <c r="B776" s="84">
        <v>31106</v>
      </c>
      <c r="C776" s="77">
        <v>-901</v>
      </c>
      <c r="D776" s="78">
        <f t="shared" si="43"/>
        <v>-901</v>
      </c>
      <c r="I776" s="90"/>
      <c r="J776" s="90"/>
      <c r="K776" s="90"/>
      <c r="L776" s="90"/>
    </row>
    <row r="777" spans="1:12">
      <c r="A777" s="65">
        <f t="shared" si="42"/>
        <v>1985</v>
      </c>
      <c r="B777" s="84">
        <v>31137</v>
      </c>
      <c r="C777" s="77">
        <v>-901</v>
      </c>
      <c r="D777" s="78">
        <f t="shared" si="43"/>
        <v>-901</v>
      </c>
      <c r="I777" s="90"/>
      <c r="J777" s="90"/>
      <c r="K777" s="90"/>
      <c r="L777" s="90"/>
    </row>
    <row r="778" spans="1:12">
      <c r="A778" s="65">
        <f t="shared" si="42"/>
        <v>1985</v>
      </c>
      <c r="B778" s="84">
        <v>31167</v>
      </c>
      <c r="C778" s="77">
        <v>-901</v>
      </c>
      <c r="D778" s="78">
        <f t="shared" si="43"/>
        <v>-901</v>
      </c>
      <c r="I778" s="90"/>
      <c r="J778" s="90"/>
      <c r="K778" s="90"/>
      <c r="L778" s="90"/>
    </row>
    <row r="779" spans="1:12">
      <c r="A779" s="65">
        <f t="shared" si="42"/>
        <v>1985</v>
      </c>
      <c r="B779" s="84">
        <v>31198</v>
      </c>
      <c r="C779" s="77">
        <v>-901</v>
      </c>
      <c r="D779" s="78">
        <f t="shared" si="43"/>
        <v>-901</v>
      </c>
      <c r="I779" s="90"/>
      <c r="J779" s="90"/>
      <c r="K779" s="90"/>
      <c r="L779" s="90"/>
    </row>
    <row r="780" spans="1:12">
      <c r="A780" s="65">
        <f t="shared" si="42"/>
        <v>1985</v>
      </c>
      <c r="B780" s="84">
        <v>31228</v>
      </c>
      <c r="C780" s="77">
        <v>-901</v>
      </c>
      <c r="D780" s="78">
        <f t="shared" si="43"/>
        <v>-901</v>
      </c>
      <c r="I780" s="90"/>
      <c r="J780" s="90"/>
      <c r="K780" s="90"/>
      <c r="L780" s="90"/>
    </row>
    <row r="781" spans="1:12">
      <c r="A781" s="65">
        <f t="shared" si="42"/>
        <v>1985</v>
      </c>
      <c r="B781" s="84">
        <v>31259</v>
      </c>
      <c r="C781" s="77">
        <v>-901</v>
      </c>
      <c r="D781" s="78">
        <f t="shared" si="43"/>
        <v>-901</v>
      </c>
      <c r="I781" s="90"/>
      <c r="J781" s="90"/>
      <c r="K781" s="90"/>
      <c r="L781" s="90"/>
    </row>
    <row r="782" spans="1:12">
      <c r="A782" s="65">
        <f t="shared" si="42"/>
        <v>1985</v>
      </c>
      <c r="B782" s="84">
        <v>31290</v>
      </c>
      <c r="C782" s="77">
        <v>-901</v>
      </c>
      <c r="D782" s="78">
        <f t="shared" si="43"/>
        <v>-901</v>
      </c>
      <c r="I782" s="90"/>
      <c r="J782" s="90"/>
      <c r="K782" s="90"/>
      <c r="L782" s="90"/>
    </row>
    <row r="783" spans="1:12">
      <c r="A783" s="65">
        <f t="shared" si="42"/>
        <v>1985</v>
      </c>
      <c r="B783" s="84">
        <v>31320</v>
      </c>
      <c r="C783" s="77">
        <v>-901</v>
      </c>
      <c r="D783" s="78">
        <f t="shared" si="43"/>
        <v>-901</v>
      </c>
      <c r="I783" s="90"/>
      <c r="J783" s="90"/>
      <c r="K783" s="90"/>
      <c r="L783" s="90"/>
    </row>
    <row r="784" spans="1:12">
      <c r="A784" s="65">
        <f t="shared" si="42"/>
        <v>1986</v>
      </c>
      <c r="B784" s="84">
        <v>31351</v>
      </c>
      <c r="C784" s="77">
        <v>-901</v>
      </c>
      <c r="D784" s="78">
        <f t="shared" si="43"/>
        <v>-901</v>
      </c>
      <c r="I784" s="90"/>
      <c r="J784" s="90"/>
      <c r="K784" s="90"/>
      <c r="L784" s="90"/>
    </row>
    <row r="785" spans="1:12">
      <c r="A785" s="65">
        <f t="shared" ref="A785:A848" si="44">IF(MONTH(B785)&gt;9,YEAR(B785)+1,YEAR(B785))</f>
        <v>1986</v>
      </c>
      <c r="B785" s="84">
        <v>31381</v>
      </c>
      <c r="C785" s="77">
        <v>-901</v>
      </c>
      <c r="D785" s="78">
        <f t="shared" ref="D785:D848" si="45">IF(C785&lt;&gt;-901,C785*DAY(B785)*24*60*60/(220*22*9*1000),-901)</f>
        <v>-901</v>
      </c>
      <c r="I785" s="90"/>
      <c r="J785" s="90"/>
      <c r="K785" s="90"/>
      <c r="L785" s="90"/>
    </row>
    <row r="786" spans="1:12">
      <c r="A786" s="65">
        <f t="shared" si="44"/>
        <v>1986</v>
      </c>
      <c r="B786" s="84">
        <v>31412</v>
      </c>
      <c r="C786" s="77">
        <v>-901</v>
      </c>
      <c r="D786" s="78">
        <f t="shared" si="45"/>
        <v>-901</v>
      </c>
      <c r="I786" s="90"/>
      <c r="J786" s="90"/>
      <c r="K786" s="90"/>
      <c r="L786" s="90"/>
    </row>
    <row r="787" spans="1:12">
      <c r="A787" s="65">
        <f t="shared" si="44"/>
        <v>1986</v>
      </c>
      <c r="B787" s="84">
        <v>31443</v>
      </c>
      <c r="C787" s="77">
        <v>-901</v>
      </c>
      <c r="D787" s="78">
        <f t="shared" si="45"/>
        <v>-901</v>
      </c>
      <c r="I787" s="90"/>
      <c r="J787" s="90"/>
      <c r="K787" s="90"/>
      <c r="L787" s="90"/>
    </row>
    <row r="788" spans="1:12">
      <c r="A788" s="65">
        <f t="shared" si="44"/>
        <v>1986</v>
      </c>
      <c r="B788" s="84">
        <v>31471</v>
      </c>
      <c r="C788" s="77">
        <v>-901</v>
      </c>
      <c r="D788" s="78">
        <f t="shared" si="45"/>
        <v>-901</v>
      </c>
      <c r="I788" s="90"/>
      <c r="J788" s="90"/>
      <c r="K788" s="90"/>
      <c r="L788" s="90"/>
    </row>
    <row r="789" spans="1:12">
      <c r="A789" s="65">
        <f t="shared" si="44"/>
        <v>1986</v>
      </c>
      <c r="B789" s="84">
        <v>31502</v>
      </c>
      <c r="C789" s="77">
        <v>-901</v>
      </c>
      <c r="D789" s="78">
        <f t="shared" si="45"/>
        <v>-901</v>
      </c>
      <c r="I789" s="90"/>
      <c r="J789" s="90"/>
      <c r="K789" s="90"/>
      <c r="L789" s="90"/>
    </row>
    <row r="790" spans="1:12">
      <c r="A790" s="65">
        <f t="shared" si="44"/>
        <v>1986</v>
      </c>
      <c r="B790" s="84">
        <v>31532</v>
      </c>
      <c r="C790" s="77">
        <v>-901</v>
      </c>
      <c r="D790" s="78">
        <f t="shared" si="45"/>
        <v>-901</v>
      </c>
      <c r="I790" s="90"/>
      <c r="J790" s="90"/>
      <c r="K790" s="90"/>
      <c r="L790" s="90"/>
    </row>
    <row r="791" spans="1:12">
      <c r="A791" s="65">
        <f t="shared" si="44"/>
        <v>1986</v>
      </c>
      <c r="B791" s="84">
        <v>31563</v>
      </c>
      <c r="C791" s="77">
        <v>-901</v>
      </c>
      <c r="D791" s="78">
        <f t="shared" si="45"/>
        <v>-901</v>
      </c>
      <c r="I791" s="90"/>
      <c r="J791" s="90"/>
      <c r="K791" s="90"/>
      <c r="L791" s="90"/>
    </row>
    <row r="792" spans="1:12">
      <c r="A792" s="65">
        <f t="shared" si="44"/>
        <v>1986</v>
      </c>
      <c r="B792" s="84">
        <v>31593</v>
      </c>
      <c r="C792" s="77">
        <v>-901</v>
      </c>
      <c r="D792" s="78">
        <f t="shared" si="45"/>
        <v>-901</v>
      </c>
      <c r="I792" s="90"/>
      <c r="J792" s="90"/>
      <c r="K792" s="90"/>
      <c r="L792" s="90"/>
    </row>
    <row r="793" spans="1:12">
      <c r="A793" s="65">
        <f t="shared" si="44"/>
        <v>1986</v>
      </c>
      <c r="B793" s="84">
        <v>31624</v>
      </c>
      <c r="C793" s="77">
        <v>-901</v>
      </c>
      <c r="D793" s="78">
        <f t="shared" si="45"/>
        <v>-901</v>
      </c>
      <c r="I793" s="90"/>
      <c r="J793" s="90"/>
      <c r="K793" s="90"/>
      <c r="L793" s="90"/>
    </row>
    <row r="794" spans="1:12">
      <c r="A794" s="65">
        <f t="shared" si="44"/>
        <v>1986</v>
      </c>
      <c r="B794" s="84">
        <v>31655</v>
      </c>
      <c r="C794" s="77">
        <v>-901</v>
      </c>
      <c r="D794" s="78">
        <f t="shared" si="45"/>
        <v>-901</v>
      </c>
      <c r="I794" s="90"/>
      <c r="J794" s="90"/>
      <c r="K794" s="90"/>
      <c r="L794" s="90"/>
    </row>
    <row r="795" spans="1:12">
      <c r="A795" s="65">
        <f t="shared" si="44"/>
        <v>1986</v>
      </c>
      <c r="B795" s="84">
        <v>31685</v>
      </c>
      <c r="C795" s="77">
        <v>-901</v>
      </c>
      <c r="D795" s="78">
        <f t="shared" si="45"/>
        <v>-901</v>
      </c>
      <c r="I795" s="90"/>
      <c r="J795" s="90"/>
      <c r="K795" s="90"/>
      <c r="L795" s="90"/>
    </row>
    <row r="796" spans="1:12">
      <c r="A796" s="65">
        <f t="shared" si="44"/>
        <v>1987</v>
      </c>
      <c r="B796" s="84">
        <v>31716</v>
      </c>
      <c r="C796" s="77">
        <v>-901</v>
      </c>
      <c r="D796" s="78">
        <f t="shared" si="45"/>
        <v>-901</v>
      </c>
      <c r="I796" s="90"/>
      <c r="J796" s="90"/>
      <c r="K796" s="90"/>
      <c r="L796" s="90"/>
    </row>
    <row r="797" spans="1:12">
      <c r="A797" s="65">
        <f t="shared" si="44"/>
        <v>1987</v>
      </c>
      <c r="B797" s="84">
        <v>31746</v>
      </c>
      <c r="C797" s="77">
        <v>-901</v>
      </c>
      <c r="D797" s="78">
        <f t="shared" si="45"/>
        <v>-901</v>
      </c>
      <c r="I797" s="90"/>
      <c r="J797" s="90"/>
      <c r="K797" s="90"/>
      <c r="L797" s="90"/>
    </row>
    <row r="798" spans="1:12">
      <c r="A798" s="65">
        <f t="shared" si="44"/>
        <v>1987</v>
      </c>
      <c r="B798" s="84">
        <v>31777</v>
      </c>
      <c r="C798" s="77">
        <v>-901</v>
      </c>
      <c r="D798" s="78">
        <f t="shared" si="45"/>
        <v>-901</v>
      </c>
      <c r="I798" s="90"/>
      <c r="J798" s="90"/>
      <c r="K798" s="90"/>
      <c r="L798" s="90"/>
    </row>
    <row r="799" spans="1:12">
      <c r="A799" s="65">
        <f t="shared" si="44"/>
        <v>1987</v>
      </c>
      <c r="B799" s="84">
        <v>31808</v>
      </c>
      <c r="C799" s="77">
        <v>-901</v>
      </c>
      <c r="D799" s="78">
        <f t="shared" si="45"/>
        <v>-901</v>
      </c>
      <c r="I799" s="90"/>
      <c r="J799" s="90"/>
      <c r="K799" s="90"/>
      <c r="L799" s="90"/>
    </row>
    <row r="800" spans="1:12">
      <c r="A800" s="65">
        <f t="shared" si="44"/>
        <v>1987</v>
      </c>
      <c r="B800" s="84">
        <v>31836</v>
      </c>
      <c r="C800" s="77">
        <v>-901</v>
      </c>
      <c r="D800" s="78">
        <f t="shared" si="45"/>
        <v>-901</v>
      </c>
      <c r="I800" s="90"/>
      <c r="J800" s="90"/>
      <c r="K800" s="90"/>
      <c r="L800" s="90"/>
    </row>
    <row r="801" spans="1:12">
      <c r="A801" s="65">
        <f t="shared" si="44"/>
        <v>1987</v>
      </c>
      <c r="B801" s="84">
        <v>31867</v>
      </c>
      <c r="C801" s="77">
        <v>-901</v>
      </c>
      <c r="D801" s="78">
        <f t="shared" si="45"/>
        <v>-901</v>
      </c>
      <c r="I801" s="90"/>
      <c r="J801" s="90"/>
      <c r="K801" s="90"/>
      <c r="L801" s="90"/>
    </row>
    <row r="802" spans="1:12">
      <c r="A802" s="65">
        <f t="shared" si="44"/>
        <v>1987</v>
      </c>
      <c r="B802" s="84">
        <v>31897</v>
      </c>
      <c r="C802" s="77">
        <v>-901</v>
      </c>
      <c r="D802" s="78">
        <f t="shared" si="45"/>
        <v>-901</v>
      </c>
      <c r="I802" s="90"/>
      <c r="J802" s="90"/>
      <c r="K802" s="90"/>
      <c r="L802" s="90"/>
    </row>
    <row r="803" spans="1:12">
      <c r="A803" s="65">
        <f t="shared" si="44"/>
        <v>1987</v>
      </c>
      <c r="B803" s="84">
        <v>31928</v>
      </c>
      <c r="C803" s="77">
        <v>-901</v>
      </c>
      <c r="D803" s="78">
        <f t="shared" si="45"/>
        <v>-901</v>
      </c>
      <c r="I803" s="90"/>
      <c r="J803" s="90"/>
      <c r="K803" s="90"/>
      <c r="L803" s="90"/>
    </row>
    <row r="804" spans="1:12">
      <c r="A804" s="65">
        <f t="shared" si="44"/>
        <v>1987</v>
      </c>
      <c r="B804" s="84">
        <v>31958</v>
      </c>
      <c r="C804" s="77">
        <v>-901</v>
      </c>
      <c r="D804" s="78">
        <f t="shared" si="45"/>
        <v>-901</v>
      </c>
      <c r="I804" s="90"/>
      <c r="J804" s="90"/>
      <c r="K804" s="90"/>
      <c r="L804" s="90"/>
    </row>
    <row r="805" spans="1:12">
      <c r="A805" s="65">
        <f t="shared" si="44"/>
        <v>1987</v>
      </c>
      <c r="B805" s="84">
        <v>31989</v>
      </c>
      <c r="C805" s="77">
        <v>-901</v>
      </c>
      <c r="D805" s="78">
        <f t="shared" si="45"/>
        <v>-901</v>
      </c>
      <c r="I805" s="90"/>
      <c r="J805" s="90"/>
      <c r="K805" s="90"/>
      <c r="L805" s="90"/>
    </row>
    <row r="806" spans="1:12">
      <c r="A806" s="65">
        <f t="shared" si="44"/>
        <v>1987</v>
      </c>
      <c r="B806" s="84">
        <v>32020</v>
      </c>
      <c r="C806" s="77">
        <v>-901</v>
      </c>
      <c r="D806" s="78">
        <f t="shared" si="45"/>
        <v>-901</v>
      </c>
      <c r="I806" s="90"/>
      <c r="J806" s="90"/>
      <c r="K806" s="90"/>
      <c r="L806" s="90"/>
    </row>
    <row r="807" spans="1:12">
      <c r="A807" s="65">
        <f t="shared" si="44"/>
        <v>1987</v>
      </c>
      <c r="B807" s="84">
        <v>32050</v>
      </c>
      <c r="C807" s="77">
        <v>-901</v>
      </c>
      <c r="D807" s="78">
        <f t="shared" si="45"/>
        <v>-901</v>
      </c>
      <c r="I807" s="90"/>
      <c r="J807" s="90"/>
      <c r="K807" s="90"/>
      <c r="L807" s="90"/>
    </row>
    <row r="808" spans="1:12">
      <c r="A808" s="65">
        <f t="shared" si="44"/>
        <v>1988</v>
      </c>
      <c r="B808" s="84">
        <v>32081</v>
      </c>
      <c r="C808" s="77">
        <v>-901</v>
      </c>
      <c r="D808" s="78">
        <f t="shared" si="45"/>
        <v>-901</v>
      </c>
      <c r="I808" s="90"/>
      <c r="J808" s="90"/>
      <c r="K808" s="90"/>
      <c r="L808" s="90"/>
    </row>
    <row r="809" spans="1:12">
      <c r="A809" s="65">
        <f t="shared" si="44"/>
        <v>1988</v>
      </c>
      <c r="B809" s="84">
        <v>32111</v>
      </c>
      <c r="C809" s="77">
        <v>-901</v>
      </c>
      <c r="D809" s="78">
        <f t="shared" si="45"/>
        <v>-901</v>
      </c>
      <c r="I809" s="90"/>
      <c r="J809" s="90"/>
      <c r="K809" s="90"/>
      <c r="L809" s="90"/>
    </row>
    <row r="810" spans="1:12">
      <c r="A810" s="65">
        <f t="shared" si="44"/>
        <v>1988</v>
      </c>
      <c r="B810" s="84">
        <v>32142</v>
      </c>
      <c r="C810" s="77">
        <v>-901</v>
      </c>
      <c r="D810" s="78">
        <f t="shared" si="45"/>
        <v>-901</v>
      </c>
      <c r="I810" s="90"/>
      <c r="J810" s="90"/>
      <c r="K810" s="90"/>
      <c r="L810" s="90"/>
    </row>
    <row r="811" spans="1:12">
      <c r="A811" s="65">
        <f t="shared" si="44"/>
        <v>1988</v>
      </c>
      <c r="B811" s="84">
        <v>32173</v>
      </c>
      <c r="C811" s="77">
        <v>-901</v>
      </c>
      <c r="D811" s="78">
        <f t="shared" si="45"/>
        <v>-901</v>
      </c>
      <c r="I811" s="90"/>
      <c r="J811" s="90"/>
      <c r="K811" s="90"/>
      <c r="L811" s="90"/>
    </row>
    <row r="812" spans="1:12">
      <c r="A812" s="65">
        <f t="shared" si="44"/>
        <v>1988</v>
      </c>
      <c r="B812" s="84">
        <v>32202</v>
      </c>
      <c r="C812" s="77">
        <v>-901</v>
      </c>
      <c r="D812" s="78">
        <f t="shared" si="45"/>
        <v>-901</v>
      </c>
      <c r="I812" s="90"/>
      <c r="J812" s="90"/>
      <c r="K812" s="90"/>
      <c r="L812" s="90"/>
    </row>
    <row r="813" spans="1:12">
      <c r="A813" s="65">
        <f t="shared" si="44"/>
        <v>1988</v>
      </c>
      <c r="B813" s="84">
        <v>32233</v>
      </c>
      <c r="C813" s="77">
        <v>-901</v>
      </c>
      <c r="D813" s="78">
        <f t="shared" si="45"/>
        <v>-901</v>
      </c>
      <c r="I813" s="90"/>
      <c r="J813" s="90"/>
      <c r="K813" s="90"/>
      <c r="L813" s="90"/>
    </row>
    <row r="814" spans="1:12">
      <c r="A814" s="65">
        <f t="shared" si="44"/>
        <v>1988</v>
      </c>
      <c r="B814" s="84">
        <v>32263</v>
      </c>
      <c r="C814" s="77">
        <v>-901</v>
      </c>
      <c r="D814" s="78">
        <f t="shared" si="45"/>
        <v>-901</v>
      </c>
      <c r="I814" s="90"/>
      <c r="J814" s="90"/>
      <c r="K814" s="90"/>
      <c r="L814" s="90"/>
    </row>
    <row r="815" spans="1:12">
      <c r="A815" s="65">
        <f t="shared" si="44"/>
        <v>1988</v>
      </c>
      <c r="B815" s="84">
        <v>32294</v>
      </c>
      <c r="C815" s="77">
        <v>-901</v>
      </c>
      <c r="D815" s="78">
        <f t="shared" si="45"/>
        <v>-901</v>
      </c>
      <c r="I815" s="90"/>
      <c r="J815" s="90"/>
      <c r="K815" s="90"/>
      <c r="L815" s="90"/>
    </row>
    <row r="816" spans="1:12">
      <c r="A816" s="65">
        <f t="shared" si="44"/>
        <v>1988</v>
      </c>
      <c r="B816" s="84">
        <v>32324</v>
      </c>
      <c r="C816" s="77">
        <v>-901</v>
      </c>
      <c r="D816" s="78">
        <f t="shared" si="45"/>
        <v>-901</v>
      </c>
      <c r="I816" s="90"/>
      <c r="J816" s="90"/>
      <c r="K816" s="90"/>
      <c r="L816" s="90"/>
    </row>
    <row r="817" spans="1:12">
      <c r="A817" s="65">
        <f t="shared" si="44"/>
        <v>1988</v>
      </c>
      <c r="B817" s="84">
        <v>32355</v>
      </c>
      <c r="C817" s="77">
        <v>-901</v>
      </c>
      <c r="D817" s="78">
        <f t="shared" si="45"/>
        <v>-901</v>
      </c>
      <c r="I817" s="90"/>
      <c r="J817" s="90"/>
      <c r="K817" s="90"/>
      <c r="L817" s="90"/>
    </row>
    <row r="818" spans="1:12">
      <c r="A818" s="65">
        <f t="shared" si="44"/>
        <v>1988</v>
      </c>
      <c r="B818" s="84">
        <v>32386</v>
      </c>
      <c r="C818" s="77">
        <v>-901</v>
      </c>
      <c r="D818" s="78">
        <f t="shared" si="45"/>
        <v>-901</v>
      </c>
      <c r="I818" s="90"/>
      <c r="J818" s="90"/>
      <c r="K818" s="90"/>
      <c r="L818" s="90"/>
    </row>
    <row r="819" spans="1:12">
      <c r="A819" s="65">
        <f t="shared" si="44"/>
        <v>1988</v>
      </c>
      <c r="B819" s="91">
        <v>32416</v>
      </c>
      <c r="C819" s="77">
        <v>-901</v>
      </c>
      <c r="D819" s="78">
        <f t="shared" si="45"/>
        <v>-901</v>
      </c>
      <c r="I819" s="90"/>
      <c r="J819" s="90"/>
      <c r="K819" s="90"/>
      <c r="L819" s="90"/>
    </row>
    <row r="820" spans="1:12">
      <c r="A820" s="65">
        <f t="shared" si="44"/>
        <v>1989</v>
      </c>
      <c r="B820" s="76">
        <v>32447</v>
      </c>
      <c r="C820" s="77">
        <v>-901</v>
      </c>
      <c r="D820" s="78">
        <f t="shared" si="45"/>
        <v>-901</v>
      </c>
      <c r="I820" s="90"/>
      <c r="J820" s="90"/>
      <c r="K820" s="90"/>
      <c r="L820" s="90"/>
    </row>
    <row r="821" spans="1:12">
      <c r="A821" s="65">
        <f t="shared" si="44"/>
        <v>1989</v>
      </c>
      <c r="B821" s="84">
        <v>32477</v>
      </c>
      <c r="C821" s="77">
        <v>-901</v>
      </c>
      <c r="D821" s="78">
        <f t="shared" si="45"/>
        <v>-901</v>
      </c>
      <c r="I821" s="90"/>
      <c r="J821" s="90"/>
      <c r="K821" s="90"/>
      <c r="L821" s="90"/>
    </row>
    <row r="822" spans="1:12">
      <c r="A822" s="65">
        <f t="shared" si="44"/>
        <v>1989</v>
      </c>
      <c r="B822" s="84">
        <v>32508</v>
      </c>
      <c r="C822" s="77">
        <v>-901</v>
      </c>
      <c r="D822" s="78">
        <f t="shared" si="45"/>
        <v>-901</v>
      </c>
      <c r="I822" s="90"/>
      <c r="J822" s="90"/>
      <c r="K822" s="90"/>
      <c r="L822" s="90"/>
    </row>
    <row r="823" spans="1:12">
      <c r="A823" s="65">
        <f t="shared" si="44"/>
        <v>1989</v>
      </c>
      <c r="B823" s="84">
        <v>32539</v>
      </c>
      <c r="C823" s="77">
        <v>-901</v>
      </c>
      <c r="D823" s="78">
        <f t="shared" si="45"/>
        <v>-901</v>
      </c>
      <c r="I823" s="90"/>
      <c r="J823" s="90"/>
      <c r="K823" s="90"/>
      <c r="L823" s="90"/>
    </row>
    <row r="824" spans="1:12">
      <c r="A824" s="65">
        <f t="shared" si="44"/>
        <v>1989</v>
      </c>
      <c r="B824" s="84">
        <v>32567</v>
      </c>
      <c r="C824" s="77">
        <v>-901</v>
      </c>
      <c r="D824" s="78">
        <f t="shared" si="45"/>
        <v>-901</v>
      </c>
      <c r="I824" s="90"/>
      <c r="J824" s="90"/>
      <c r="K824" s="90"/>
      <c r="L824" s="90"/>
    </row>
    <row r="825" spans="1:12">
      <c r="A825" s="65">
        <f t="shared" si="44"/>
        <v>1989</v>
      </c>
      <c r="B825" s="84">
        <v>32598</v>
      </c>
      <c r="C825" s="77">
        <v>-901</v>
      </c>
      <c r="D825" s="78">
        <f t="shared" si="45"/>
        <v>-901</v>
      </c>
      <c r="I825" s="90"/>
      <c r="J825" s="90"/>
      <c r="K825" s="90"/>
      <c r="L825" s="90"/>
    </row>
    <row r="826" spans="1:12">
      <c r="A826" s="65">
        <f t="shared" si="44"/>
        <v>1989</v>
      </c>
      <c r="B826" s="84">
        <v>32628</v>
      </c>
      <c r="C826" s="77">
        <v>-901</v>
      </c>
      <c r="D826" s="78">
        <f t="shared" si="45"/>
        <v>-901</v>
      </c>
      <c r="I826" s="90"/>
      <c r="J826" s="90"/>
      <c r="K826" s="90"/>
      <c r="L826" s="90"/>
    </row>
    <row r="827" spans="1:12">
      <c r="A827" s="65">
        <f t="shared" si="44"/>
        <v>1989</v>
      </c>
      <c r="B827" s="84">
        <v>32659</v>
      </c>
      <c r="C827" s="77">
        <v>-901</v>
      </c>
      <c r="D827" s="78">
        <f t="shared" si="45"/>
        <v>-901</v>
      </c>
      <c r="I827" s="90"/>
      <c r="J827" s="90"/>
      <c r="K827" s="90"/>
      <c r="L827" s="90"/>
    </row>
    <row r="828" spans="1:12">
      <c r="A828" s="65">
        <f t="shared" si="44"/>
        <v>1989</v>
      </c>
      <c r="B828" s="84">
        <v>32689</v>
      </c>
      <c r="C828" s="77">
        <v>-901</v>
      </c>
      <c r="D828" s="78">
        <f t="shared" si="45"/>
        <v>-901</v>
      </c>
      <c r="I828" s="90"/>
      <c r="J828" s="90"/>
      <c r="K828" s="90"/>
      <c r="L828" s="90"/>
    </row>
    <row r="829" spans="1:12">
      <c r="A829" s="65">
        <f t="shared" si="44"/>
        <v>1989</v>
      </c>
      <c r="B829" s="84">
        <v>32720</v>
      </c>
      <c r="C829" s="77">
        <v>-901</v>
      </c>
      <c r="D829" s="78">
        <f t="shared" si="45"/>
        <v>-901</v>
      </c>
      <c r="I829" s="90"/>
      <c r="J829" s="90"/>
      <c r="K829" s="90"/>
      <c r="L829" s="90"/>
    </row>
    <row r="830" spans="1:12">
      <c r="A830" s="65">
        <f t="shared" si="44"/>
        <v>1989</v>
      </c>
      <c r="B830" s="84">
        <v>32751</v>
      </c>
      <c r="C830" s="77">
        <v>-901</v>
      </c>
      <c r="D830" s="78">
        <f t="shared" si="45"/>
        <v>-901</v>
      </c>
      <c r="I830" s="90"/>
      <c r="J830" s="90"/>
      <c r="K830" s="90"/>
      <c r="L830" s="90"/>
    </row>
    <row r="831" spans="1:12">
      <c r="A831" s="65">
        <f t="shared" si="44"/>
        <v>1989</v>
      </c>
      <c r="B831" s="84">
        <v>32781</v>
      </c>
      <c r="C831" s="77">
        <v>-901</v>
      </c>
      <c r="D831" s="78">
        <f t="shared" si="45"/>
        <v>-901</v>
      </c>
      <c r="I831" s="90"/>
      <c r="J831" s="90"/>
      <c r="K831" s="90"/>
      <c r="L831" s="90"/>
    </row>
    <row r="832" spans="1:12">
      <c r="A832" s="65">
        <f t="shared" si="44"/>
        <v>1990</v>
      </c>
      <c r="B832" s="84">
        <v>32812</v>
      </c>
      <c r="C832" s="77">
        <v>-901</v>
      </c>
      <c r="D832" s="78">
        <f t="shared" si="45"/>
        <v>-901</v>
      </c>
      <c r="I832" s="90"/>
      <c r="J832" s="90"/>
      <c r="K832" s="90"/>
      <c r="L832" s="90"/>
    </row>
    <row r="833" spans="1:12">
      <c r="A833" s="65">
        <f t="shared" si="44"/>
        <v>1990</v>
      </c>
      <c r="B833" s="84">
        <v>32842</v>
      </c>
      <c r="C833" s="77">
        <v>-901</v>
      </c>
      <c r="D833" s="78">
        <f t="shared" si="45"/>
        <v>-901</v>
      </c>
      <c r="I833" s="90"/>
      <c r="J833" s="90"/>
      <c r="K833" s="90"/>
      <c r="L833" s="90"/>
    </row>
    <row r="834" spans="1:12">
      <c r="A834" s="65">
        <f t="shared" si="44"/>
        <v>1990</v>
      </c>
      <c r="B834" s="84">
        <v>32873</v>
      </c>
      <c r="C834" s="77">
        <v>-901</v>
      </c>
      <c r="D834" s="78">
        <f t="shared" si="45"/>
        <v>-901</v>
      </c>
      <c r="I834" s="90"/>
      <c r="J834" s="90"/>
      <c r="K834" s="90"/>
      <c r="L834" s="90"/>
    </row>
    <row r="835" spans="1:12">
      <c r="A835" s="65">
        <f t="shared" si="44"/>
        <v>1990</v>
      </c>
      <c r="B835" s="84">
        <v>32904</v>
      </c>
      <c r="C835" s="77">
        <v>-901</v>
      </c>
      <c r="D835" s="78">
        <f t="shared" si="45"/>
        <v>-901</v>
      </c>
      <c r="I835" s="90"/>
      <c r="J835" s="90"/>
      <c r="K835" s="90"/>
      <c r="L835" s="90"/>
    </row>
    <row r="836" spans="1:12">
      <c r="A836" s="65">
        <f t="shared" si="44"/>
        <v>1990</v>
      </c>
      <c r="B836" s="84">
        <v>32932</v>
      </c>
      <c r="C836" s="77">
        <v>-901</v>
      </c>
      <c r="D836" s="78">
        <f t="shared" si="45"/>
        <v>-901</v>
      </c>
      <c r="I836" s="90"/>
      <c r="J836" s="90"/>
      <c r="K836" s="90"/>
      <c r="L836" s="90"/>
    </row>
    <row r="837" spans="1:12">
      <c r="A837" s="65">
        <f t="shared" si="44"/>
        <v>1990</v>
      </c>
      <c r="B837" s="84">
        <v>32963</v>
      </c>
      <c r="C837" s="77">
        <v>-901</v>
      </c>
      <c r="D837" s="78">
        <f t="shared" si="45"/>
        <v>-901</v>
      </c>
      <c r="I837" s="90"/>
      <c r="J837" s="90"/>
      <c r="K837" s="90"/>
      <c r="L837" s="90"/>
    </row>
    <row r="838" spans="1:12">
      <c r="A838" s="65">
        <f t="shared" si="44"/>
        <v>1990</v>
      </c>
      <c r="B838" s="84">
        <v>32993</v>
      </c>
      <c r="C838" s="77">
        <v>-901</v>
      </c>
      <c r="D838" s="78">
        <f t="shared" si="45"/>
        <v>-901</v>
      </c>
      <c r="I838" s="90"/>
      <c r="J838" s="90"/>
      <c r="K838" s="90"/>
      <c r="L838" s="90"/>
    </row>
    <row r="839" spans="1:12">
      <c r="A839" s="65">
        <f t="shared" si="44"/>
        <v>1990</v>
      </c>
      <c r="B839" s="84">
        <v>33024</v>
      </c>
      <c r="C839" s="77">
        <v>-901</v>
      </c>
      <c r="D839" s="78">
        <f t="shared" si="45"/>
        <v>-901</v>
      </c>
      <c r="I839" s="90"/>
      <c r="J839" s="90"/>
      <c r="K839" s="90"/>
      <c r="L839" s="90"/>
    </row>
    <row r="840" spans="1:12">
      <c r="A840" s="65">
        <f t="shared" si="44"/>
        <v>1990</v>
      </c>
      <c r="B840" s="84">
        <v>33054</v>
      </c>
      <c r="C840" s="77">
        <v>-901</v>
      </c>
      <c r="D840" s="78">
        <f t="shared" si="45"/>
        <v>-901</v>
      </c>
      <c r="I840" s="90"/>
      <c r="J840" s="90"/>
      <c r="K840" s="90"/>
      <c r="L840" s="90"/>
    </row>
    <row r="841" spans="1:12">
      <c r="A841" s="65">
        <f t="shared" si="44"/>
        <v>1990</v>
      </c>
      <c r="B841" s="84">
        <v>33085</v>
      </c>
      <c r="C841" s="77">
        <v>-901</v>
      </c>
      <c r="D841" s="78">
        <f t="shared" si="45"/>
        <v>-901</v>
      </c>
      <c r="I841" s="90"/>
      <c r="J841" s="90"/>
      <c r="K841" s="90"/>
      <c r="L841" s="90"/>
    </row>
    <row r="842" spans="1:12">
      <c r="A842" s="65">
        <f t="shared" si="44"/>
        <v>1990</v>
      </c>
      <c r="B842" s="84">
        <v>33116</v>
      </c>
      <c r="C842" s="77">
        <v>-901</v>
      </c>
      <c r="D842" s="78">
        <f t="shared" si="45"/>
        <v>-901</v>
      </c>
      <c r="I842" s="90"/>
      <c r="J842" s="90"/>
      <c r="K842" s="90"/>
      <c r="L842" s="90"/>
    </row>
    <row r="843" spans="1:12">
      <c r="A843" s="65">
        <f t="shared" si="44"/>
        <v>1990</v>
      </c>
      <c r="B843" s="84">
        <v>33146</v>
      </c>
      <c r="C843" s="77">
        <v>-901</v>
      </c>
      <c r="D843" s="78">
        <f t="shared" si="45"/>
        <v>-901</v>
      </c>
      <c r="I843" s="90"/>
      <c r="J843" s="90"/>
      <c r="K843" s="90"/>
      <c r="L843" s="90"/>
    </row>
    <row r="844" spans="1:12">
      <c r="A844" s="65">
        <f t="shared" si="44"/>
        <v>1991</v>
      </c>
      <c r="B844" s="84">
        <v>33177</v>
      </c>
      <c r="C844" s="77">
        <v>-901</v>
      </c>
      <c r="D844" s="78">
        <f t="shared" si="45"/>
        <v>-901</v>
      </c>
      <c r="I844" s="90"/>
      <c r="J844" s="90"/>
      <c r="K844" s="90"/>
      <c r="L844" s="90"/>
    </row>
    <row r="845" spans="1:12">
      <c r="A845" s="65">
        <f t="shared" si="44"/>
        <v>1991</v>
      </c>
      <c r="B845" s="84">
        <v>33207</v>
      </c>
      <c r="C845" s="77">
        <v>-901</v>
      </c>
      <c r="D845" s="78">
        <f t="shared" si="45"/>
        <v>-901</v>
      </c>
      <c r="I845" s="90"/>
      <c r="J845" s="90"/>
      <c r="K845" s="90"/>
      <c r="L845" s="90"/>
    </row>
    <row r="846" spans="1:12">
      <c r="A846" s="65">
        <f t="shared" si="44"/>
        <v>1991</v>
      </c>
      <c r="B846" s="84">
        <v>33238</v>
      </c>
      <c r="C846" s="77">
        <v>-901</v>
      </c>
      <c r="D846" s="78">
        <f t="shared" si="45"/>
        <v>-901</v>
      </c>
      <c r="I846" s="90"/>
      <c r="J846" s="90"/>
      <c r="K846" s="90"/>
      <c r="L846" s="90"/>
    </row>
    <row r="847" spans="1:12">
      <c r="A847" s="65">
        <f t="shared" si="44"/>
        <v>1991</v>
      </c>
      <c r="B847" s="84">
        <v>33269</v>
      </c>
      <c r="C847" s="77">
        <v>-901</v>
      </c>
      <c r="D847" s="78">
        <f t="shared" si="45"/>
        <v>-901</v>
      </c>
      <c r="I847" s="90"/>
      <c r="J847" s="90"/>
      <c r="K847" s="90"/>
      <c r="L847" s="90"/>
    </row>
    <row r="848" spans="1:12">
      <c r="A848" s="65">
        <f t="shared" si="44"/>
        <v>1991</v>
      </c>
      <c r="B848" s="84">
        <v>33297</v>
      </c>
      <c r="C848" s="77">
        <v>-901</v>
      </c>
      <c r="D848" s="78">
        <f t="shared" si="45"/>
        <v>-901</v>
      </c>
      <c r="I848" s="90"/>
      <c r="J848" s="90"/>
      <c r="K848" s="90"/>
      <c r="L848" s="90"/>
    </row>
    <row r="849" spans="1:12">
      <c r="A849" s="65">
        <f t="shared" ref="A849:A912" si="46">IF(MONTH(B849)&gt;9,YEAR(B849)+1,YEAR(B849))</f>
        <v>1991</v>
      </c>
      <c r="B849" s="84">
        <v>33328</v>
      </c>
      <c r="C849" s="77">
        <v>-901</v>
      </c>
      <c r="D849" s="78">
        <f t="shared" ref="D849:D912" si="47">IF(C849&lt;&gt;-901,C849*DAY(B849)*24*60*60/(220*22*9*1000),-901)</f>
        <v>-901</v>
      </c>
      <c r="I849" s="90"/>
      <c r="J849" s="90"/>
      <c r="K849" s="90"/>
      <c r="L849" s="90"/>
    </row>
    <row r="850" spans="1:12">
      <c r="A850" s="65">
        <f t="shared" si="46"/>
        <v>1991</v>
      </c>
      <c r="B850" s="84">
        <v>33358</v>
      </c>
      <c r="C850" s="77">
        <v>-901</v>
      </c>
      <c r="D850" s="78">
        <f t="shared" si="47"/>
        <v>-901</v>
      </c>
      <c r="I850" s="90"/>
      <c r="J850" s="90"/>
      <c r="K850" s="90"/>
      <c r="L850" s="90"/>
    </row>
    <row r="851" spans="1:12">
      <c r="A851" s="65">
        <f t="shared" si="46"/>
        <v>1991</v>
      </c>
      <c r="B851" s="84">
        <v>33389</v>
      </c>
      <c r="C851" s="77">
        <v>-901</v>
      </c>
      <c r="D851" s="78">
        <f t="shared" si="47"/>
        <v>-901</v>
      </c>
      <c r="I851" s="90"/>
      <c r="J851" s="90"/>
      <c r="K851" s="90"/>
      <c r="L851" s="90"/>
    </row>
    <row r="852" spans="1:12">
      <c r="A852" s="65">
        <f t="shared" si="46"/>
        <v>1991</v>
      </c>
      <c r="B852" s="84">
        <v>33419</v>
      </c>
      <c r="C852" s="77">
        <v>-901</v>
      </c>
      <c r="D852" s="78">
        <f t="shared" si="47"/>
        <v>-901</v>
      </c>
      <c r="I852" s="90"/>
      <c r="J852" s="90"/>
      <c r="K852" s="90"/>
      <c r="L852" s="90"/>
    </row>
    <row r="853" spans="1:12">
      <c r="A853" s="65">
        <f t="shared" si="46"/>
        <v>1991</v>
      </c>
      <c r="B853" s="84">
        <v>33450</v>
      </c>
      <c r="C853" s="77">
        <v>-901</v>
      </c>
      <c r="D853" s="78">
        <f t="shared" si="47"/>
        <v>-901</v>
      </c>
      <c r="I853" s="90"/>
      <c r="J853" s="90"/>
      <c r="K853" s="90"/>
      <c r="L853" s="90"/>
    </row>
    <row r="854" spans="1:12">
      <c r="A854" s="65">
        <f t="shared" si="46"/>
        <v>1991</v>
      </c>
      <c r="B854" s="84">
        <v>33481</v>
      </c>
      <c r="C854" s="77">
        <v>-901</v>
      </c>
      <c r="D854" s="78">
        <f t="shared" si="47"/>
        <v>-901</v>
      </c>
      <c r="I854" s="90"/>
      <c r="J854" s="90"/>
      <c r="K854" s="90"/>
      <c r="L854" s="90"/>
    </row>
    <row r="855" spans="1:12">
      <c r="A855" s="65">
        <f t="shared" si="46"/>
        <v>1991</v>
      </c>
      <c r="B855" s="84">
        <v>33511</v>
      </c>
      <c r="C855" s="77">
        <v>-901</v>
      </c>
      <c r="D855" s="78">
        <f t="shared" si="47"/>
        <v>-901</v>
      </c>
      <c r="I855" s="90"/>
      <c r="J855" s="90"/>
      <c r="K855" s="90"/>
      <c r="L855" s="90"/>
    </row>
    <row r="856" spans="1:12">
      <c r="A856" s="65">
        <f t="shared" si="46"/>
        <v>1992</v>
      </c>
      <c r="B856" s="84">
        <v>33542</v>
      </c>
      <c r="C856" s="77">
        <v>-901</v>
      </c>
      <c r="D856" s="78">
        <f t="shared" si="47"/>
        <v>-901</v>
      </c>
      <c r="I856" s="90"/>
      <c r="J856" s="90"/>
      <c r="K856" s="90"/>
      <c r="L856" s="90"/>
    </row>
    <row r="857" spans="1:12">
      <c r="A857" s="65">
        <f t="shared" si="46"/>
        <v>1992</v>
      </c>
      <c r="B857" s="84">
        <v>33572</v>
      </c>
      <c r="C857" s="77">
        <v>-901</v>
      </c>
      <c r="D857" s="78">
        <f t="shared" si="47"/>
        <v>-901</v>
      </c>
      <c r="I857" s="90"/>
      <c r="J857" s="90"/>
      <c r="K857" s="90"/>
      <c r="L857" s="90"/>
    </row>
    <row r="858" spans="1:12">
      <c r="A858" s="65">
        <f t="shared" si="46"/>
        <v>1992</v>
      </c>
      <c r="B858" s="84">
        <v>33603</v>
      </c>
      <c r="C858" s="77">
        <v>-901</v>
      </c>
      <c r="D858" s="78">
        <f t="shared" si="47"/>
        <v>-901</v>
      </c>
      <c r="I858" s="90"/>
      <c r="J858" s="90"/>
      <c r="K858" s="90"/>
      <c r="L858" s="90"/>
    </row>
    <row r="859" spans="1:12">
      <c r="A859" s="65">
        <f t="shared" si="46"/>
        <v>1992</v>
      </c>
      <c r="B859" s="84">
        <v>33634</v>
      </c>
      <c r="C859" s="77">
        <v>-901</v>
      </c>
      <c r="D859" s="78">
        <f t="shared" si="47"/>
        <v>-901</v>
      </c>
      <c r="I859" s="90"/>
      <c r="J859" s="90"/>
      <c r="K859" s="90"/>
      <c r="L859" s="90"/>
    </row>
    <row r="860" spans="1:12">
      <c r="A860" s="65">
        <f t="shared" si="46"/>
        <v>1992</v>
      </c>
      <c r="B860" s="84">
        <v>33663</v>
      </c>
      <c r="C860" s="77">
        <v>-901</v>
      </c>
      <c r="D860" s="78">
        <f t="shared" si="47"/>
        <v>-901</v>
      </c>
      <c r="I860" s="90"/>
      <c r="J860" s="90"/>
      <c r="K860" s="90"/>
      <c r="L860" s="90"/>
    </row>
    <row r="861" spans="1:12">
      <c r="A861" s="65">
        <f t="shared" si="46"/>
        <v>1992</v>
      </c>
      <c r="B861" s="84">
        <v>33694</v>
      </c>
      <c r="C861" s="77">
        <v>-901</v>
      </c>
      <c r="D861" s="78">
        <f t="shared" si="47"/>
        <v>-901</v>
      </c>
      <c r="I861" s="90"/>
      <c r="J861" s="90"/>
      <c r="K861" s="90"/>
      <c r="L861" s="90"/>
    </row>
    <row r="862" spans="1:12">
      <c r="A862" s="65">
        <f t="shared" si="46"/>
        <v>1992</v>
      </c>
      <c r="B862" s="84">
        <v>33724</v>
      </c>
      <c r="C862" s="77">
        <v>-901</v>
      </c>
      <c r="D862" s="78">
        <f t="shared" si="47"/>
        <v>-901</v>
      </c>
      <c r="I862" s="90"/>
      <c r="J862" s="90"/>
      <c r="K862" s="90"/>
      <c r="L862" s="90"/>
    </row>
    <row r="863" spans="1:12">
      <c r="A863" s="65">
        <f t="shared" si="46"/>
        <v>1992</v>
      </c>
      <c r="B863" s="84">
        <v>33755</v>
      </c>
      <c r="C863" s="77">
        <v>-901</v>
      </c>
      <c r="D863" s="78">
        <f t="shared" si="47"/>
        <v>-901</v>
      </c>
      <c r="I863" s="90"/>
      <c r="J863" s="90"/>
      <c r="K863" s="90"/>
      <c r="L863" s="90"/>
    </row>
    <row r="864" spans="1:12">
      <c r="A864" s="65">
        <f t="shared" si="46"/>
        <v>1992</v>
      </c>
      <c r="B864" s="84">
        <v>33785</v>
      </c>
      <c r="C864" s="77">
        <v>-901</v>
      </c>
      <c r="D864" s="78">
        <f t="shared" si="47"/>
        <v>-901</v>
      </c>
      <c r="I864" s="90"/>
      <c r="J864" s="90"/>
      <c r="K864" s="90"/>
      <c r="L864" s="90"/>
    </row>
    <row r="865" spans="1:12">
      <c r="A865" s="65">
        <f t="shared" si="46"/>
        <v>1992</v>
      </c>
      <c r="B865" s="84">
        <v>33816</v>
      </c>
      <c r="C865" s="77">
        <v>-901</v>
      </c>
      <c r="D865" s="78">
        <f t="shared" si="47"/>
        <v>-901</v>
      </c>
      <c r="I865" s="90"/>
      <c r="J865" s="90"/>
      <c r="K865" s="90"/>
      <c r="L865" s="90"/>
    </row>
    <row r="866" spans="1:12">
      <c r="A866" s="65">
        <f t="shared" si="46"/>
        <v>1992</v>
      </c>
      <c r="B866" s="84">
        <v>33847</v>
      </c>
      <c r="C866" s="77">
        <v>-901</v>
      </c>
      <c r="D866" s="78">
        <f t="shared" si="47"/>
        <v>-901</v>
      </c>
      <c r="I866" s="90"/>
      <c r="J866" s="90"/>
      <c r="K866" s="90"/>
      <c r="L866" s="90"/>
    </row>
    <row r="867" spans="1:12">
      <c r="A867" s="65">
        <f t="shared" si="46"/>
        <v>1992</v>
      </c>
      <c r="B867" s="84">
        <v>33877</v>
      </c>
      <c r="C867" s="77">
        <v>-901</v>
      </c>
      <c r="D867" s="78">
        <f t="shared" si="47"/>
        <v>-901</v>
      </c>
      <c r="I867" s="90"/>
      <c r="J867" s="90"/>
      <c r="K867" s="90"/>
      <c r="L867" s="90"/>
    </row>
    <row r="868" spans="1:12">
      <c r="A868" s="65">
        <f t="shared" si="46"/>
        <v>1993</v>
      </c>
      <c r="B868" s="84">
        <v>33908</v>
      </c>
      <c r="C868" s="77">
        <v>-901</v>
      </c>
      <c r="D868" s="78">
        <f t="shared" si="47"/>
        <v>-901</v>
      </c>
      <c r="I868" s="90"/>
      <c r="J868" s="90"/>
      <c r="K868" s="90"/>
      <c r="L868" s="90"/>
    </row>
    <row r="869" spans="1:12">
      <c r="A869" s="65">
        <f t="shared" si="46"/>
        <v>1993</v>
      </c>
      <c r="B869" s="84">
        <v>33938</v>
      </c>
      <c r="C869" s="77">
        <v>-901</v>
      </c>
      <c r="D869" s="78">
        <f t="shared" si="47"/>
        <v>-901</v>
      </c>
      <c r="I869" s="90"/>
      <c r="J869" s="90"/>
      <c r="K869" s="90"/>
      <c r="L869" s="90"/>
    </row>
    <row r="870" spans="1:12">
      <c r="A870" s="65">
        <f t="shared" si="46"/>
        <v>1993</v>
      </c>
      <c r="B870" s="84">
        <v>33969</v>
      </c>
      <c r="C870" s="77">
        <v>-901</v>
      </c>
      <c r="D870" s="78">
        <f t="shared" si="47"/>
        <v>-901</v>
      </c>
      <c r="I870" s="90"/>
      <c r="J870" s="90"/>
      <c r="K870" s="90"/>
      <c r="L870" s="90"/>
    </row>
    <row r="871" spans="1:12">
      <c r="A871" s="65">
        <f t="shared" si="46"/>
        <v>1993</v>
      </c>
      <c r="B871" s="84">
        <v>34000</v>
      </c>
      <c r="C871" s="77">
        <v>-901</v>
      </c>
      <c r="D871" s="78">
        <f t="shared" si="47"/>
        <v>-901</v>
      </c>
      <c r="I871" s="90"/>
      <c r="J871" s="90"/>
      <c r="K871" s="90"/>
      <c r="L871" s="90"/>
    </row>
    <row r="872" spans="1:12">
      <c r="A872" s="65">
        <f t="shared" si="46"/>
        <v>1993</v>
      </c>
      <c r="B872" s="84">
        <v>34028</v>
      </c>
      <c r="C872" s="77">
        <v>-901</v>
      </c>
      <c r="D872" s="78">
        <f t="shared" si="47"/>
        <v>-901</v>
      </c>
      <c r="I872" s="90"/>
      <c r="J872" s="90"/>
      <c r="K872" s="90"/>
      <c r="L872" s="90"/>
    </row>
    <row r="873" spans="1:12">
      <c r="A873" s="65">
        <f t="shared" si="46"/>
        <v>1993</v>
      </c>
      <c r="B873" s="84">
        <v>34059</v>
      </c>
      <c r="C873" s="77">
        <v>-901</v>
      </c>
      <c r="D873" s="78">
        <f t="shared" si="47"/>
        <v>-901</v>
      </c>
      <c r="I873" s="90"/>
      <c r="J873" s="90"/>
      <c r="K873" s="90"/>
      <c r="L873" s="90"/>
    </row>
    <row r="874" spans="1:12">
      <c r="A874" s="65">
        <f t="shared" si="46"/>
        <v>1993</v>
      </c>
      <c r="B874" s="84">
        <v>34089</v>
      </c>
      <c r="C874" s="77">
        <v>-901</v>
      </c>
      <c r="D874" s="78">
        <f t="shared" si="47"/>
        <v>-901</v>
      </c>
      <c r="I874" s="90"/>
      <c r="J874" s="90"/>
      <c r="K874" s="90"/>
      <c r="L874" s="90"/>
    </row>
    <row r="875" spans="1:12">
      <c r="A875" s="65">
        <f t="shared" si="46"/>
        <v>1993</v>
      </c>
      <c r="B875" s="84">
        <v>34120</v>
      </c>
      <c r="C875" s="77">
        <v>-901</v>
      </c>
      <c r="D875" s="78">
        <f t="shared" si="47"/>
        <v>-901</v>
      </c>
      <c r="I875" s="90"/>
      <c r="J875" s="90"/>
      <c r="K875" s="90"/>
      <c r="L875" s="90"/>
    </row>
    <row r="876" spans="1:12">
      <c r="A876" s="65">
        <f t="shared" si="46"/>
        <v>1993</v>
      </c>
      <c r="B876" s="84">
        <v>34150</v>
      </c>
      <c r="C876" s="77">
        <v>-901</v>
      </c>
      <c r="D876" s="78">
        <f t="shared" si="47"/>
        <v>-901</v>
      </c>
      <c r="I876" s="90"/>
      <c r="J876" s="90"/>
      <c r="K876" s="90"/>
      <c r="L876" s="90"/>
    </row>
    <row r="877" spans="1:12">
      <c r="A877" s="65">
        <f t="shared" si="46"/>
        <v>1993</v>
      </c>
      <c r="B877" s="84">
        <v>34181</v>
      </c>
      <c r="C877" s="77">
        <v>-901</v>
      </c>
      <c r="D877" s="78">
        <f t="shared" si="47"/>
        <v>-901</v>
      </c>
      <c r="I877" s="90"/>
      <c r="J877" s="90"/>
      <c r="K877" s="90"/>
      <c r="L877" s="90"/>
    </row>
    <row r="878" spans="1:12">
      <c r="A878" s="65">
        <f t="shared" si="46"/>
        <v>1993</v>
      </c>
      <c r="B878" s="84">
        <v>34212</v>
      </c>
      <c r="C878" s="77">
        <v>-901</v>
      </c>
      <c r="D878" s="78">
        <f t="shared" si="47"/>
        <v>-901</v>
      </c>
      <c r="I878" s="90"/>
      <c r="J878" s="90"/>
      <c r="K878" s="90"/>
      <c r="L878" s="90"/>
    </row>
    <row r="879" spans="1:12">
      <c r="A879" s="65">
        <f t="shared" si="46"/>
        <v>1993</v>
      </c>
      <c r="B879" s="84">
        <v>34242</v>
      </c>
      <c r="C879" s="77">
        <v>-901</v>
      </c>
      <c r="D879" s="78">
        <f t="shared" si="47"/>
        <v>-901</v>
      </c>
      <c r="I879" s="90"/>
      <c r="J879" s="90"/>
      <c r="K879" s="90"/>
      <c r="L879" s="90"/>
    </row>
    <row r="880" spans="1:12">
      <c r="A880" s="65">
        <f t="shared" si="46"/>
        <v>1994</v>
      </c>
      <c r="B880" s="84">
        <v>34273</v>
      </c>
      <c r="C880" s="77">
        <v>-901</v>
      </c>
      <c r="D880" s="78">
        <f t="shared" si="47"/>
        <v>-901</v>
      </c>
      <c r="I880" s="90"/>
      <c r="J880" s="90"/>
      <c r="K880" s="90"/>
      <c r="L880" s="90"/>
    </row>
    <row r="881" spans="1:12">
      <c r="A881" s="65">
        <f t="shared" si="46"/>
        <v>1994</v>
      </c>
      <c r="B881" s="84">
        <v>34303</v>
      </c>
      <c r="C881" s="77">
        <v>-901</v>
      </c>
      <c r="D881" s="78">
        <f t="shared" si="47"/>
        <v>-901</v>
      </c>
      <c r="I881" s="90"/>
      <c r="J881" s="90"/>
      <c r="K881" s="90"/>
      <c r="L881" s="90"/>
    </row>
    <row r="882" spans="1:12">
      <c r="A882" s="65">
        <f t="shared" si="46"/>
        <v>1994</v>
      </c>
      <c r="B882" s="84">
        <v>34334</v>
      </c>
      <c r="C882" s="77">
        <v>-901</v>
      </c>
      <c r="D882" s="78">
        <f t="shared" si="47"/>
        <v>-901</v>
      </c>
      <c r="I882" s="90"/>
      <c r="J882" s="90"/>
      <c r="K882" s="90"/>
      <c r="L882" s="90"/>
    </row>
    <row r="883" spans="1:12">
      <c r="A883" s="65">
        <f t="shared" si="46"/>
        <v>1994</v>
      </c>
      <c r="B883" s="84">
        <v>34365</v>
      </c>
      <c r="C883" s="77">
        <v>-901</v>
      </c>
      <c r="D883" s="78">
        <f t="shared" si="47"/>
        <v>-901</v>
      </c>
      <c r="I883" s="90"/>
      <c r="J883" s="90"/>
      <c r="K883" s="90"/>
      <c r="L883" s="90"/>
    </row>
    <row r="884" spans="1:12">
      <c r="A884" s="65">
        <f t="shared" si="46"/>
        <v>1994</v>
      </c>
      <c r="B884" s="84">
        <v>34393</v>
      </c>
      <c r="C884" s="77">
        <v>-901</v>
      </c>
      <c r="D884" s="78">
        <f t="shared" si="47"/>
        <v>-901</v>
      </c>
      <c r="I884" s="90"/>
      <c r="J884" s="90"/>
      <c r="K884" s="90"/>
      <c r="L884" s="90"/>
    </row>
    <row r="885" spans="1:12">
      <c r="A885" s="65">
        <f t="shared" si="46"/>
        <v>1994</v>
      </c>
      <c r="B885" s="84">
        <v>34424</v>
      </c>
      <c r="C885" s="77">
        <v>-901</v>
      </c>
      <c r="D885" s="78">
        <f t="shared" si="47"/>
        <v>-901</v>
      </c>
      <c r="I885" s="90"/>
      <c r="J885" s="90"/>
      <c r="K885" s="90"/>
      <c r="L885" s="90"/>
    </row>
    <row r="886" spans="1:12">
      <c r="A886" s="65">
        <f t="shared" si="46"/>
        <v>1994</v>
      </c>
      <c r="B886" s="84">
        <v>34454</v>
      </c>
      <c r="C886" s="77">
        <v>-901</v>
      </c>
      <c r="D886" s="78">
        <f t="shared" si="47"/>
        <v>-901</v>
      </c>
      <c r="I886" s="90"/>
      <c r="J886" s="90"/>
      <c r="K886" s="90"/>
      <c r="L886" s="90"/>
    </row>
    <row r="887" spans="1:12">
      <c r="A887" s="65">
        <f t="shared" si="46"/>
        <v>1994</v>
      </c>
      <c r="B887" s="84">
        <v>34485</v>
      </c>
      <c r="C887" s="77">
        <v>-901</v>
      </c>
      <c r="D887" s="78">
        <f t="shared" si="47"/>
        <v>-901</v>
      </c>
      <c r="I887" s="90"/>
      <c r="J887" s="90"/>
      <c r="K887" s="90"/>
      <c r="L887" s="90"/>
    </row>
    <row r="888" spans="1:12">
      <c r="A888" s="65">
        <f t="shared" si="46"/>
        <v>1994</v>
      </c>
      <c r="B888" s="84">
        <v>34515</v>
      </c>
      <c r="C888" s="77">
        <v>-901</v>
      </c>
      <c r="D888" s="78">
        <f t="shared" si="47"/>
        <v>-901</v>
      </c>
      <c r="I888" s="90"/>
      <c r="J888" s="90"/>
      <c r="K888" s="90"/>
      <c r="L888" s="90"/>
    </row>
    <row r="889" spans="1:12">
      <c r="A889" s="65">
        <f t="shared" si="46"/>
        <v>1994</v>
      </c>
      <c r="B889" s="84">
        <v>34546</v>
      </c>
      <c r="C889" s="77">
        <v>-901</v>
      </c>
      <c r="D889" s="78">
        <f t="shared" si="47"/>
        <v>-901</v>
      </c>
      <c r="I889" s="90"/>
      <c r="J889" s="90"/>
      <c r="K889" s="90"/>
      <c r="L889" s="90"/>
    </row>
    <row r="890" spans="1:12">
      <c r="A890" s="65">
        <f t="shared" si="46"/>
        <v>1994</v>
      </c>
      <c r="B890" s="84">
        <v>34577</v>
      </c>
      <c r="C890" s="77">
        <v>-901</v>
      </c>
      <c r="D890" s="78">
        <f t="shared" si="47"/>
        <v>-901</v>
      </c>
      <c r="I890" s="90"/>
      <c r="J890" s="90"/>
      <c r="K890" s="90"/>
      <c r="L890" s="90"/>
    </row>
    <row r="891" spans="1:12">
      <c r="A891" s="65">
        <f t="shared" si="46"/>
        <v>1994</v>
      </c>
      <c r="B891" s="84">
        <v>34607</v>
      </c>
      <c r="C891" s="77">
        <v>-901</v>
      </c>
      <c r="D891" s="78">
        <f t="shared" si="47"/>
        <v>-901</v>
      </c>
      <c r="I891" s="90"/>
      <c r="J891" s="90"/>
      <c r="K891" s="90"/>
      <c r="L891" s="90"/>
    </row>
    <row r="892" spans="1:12">
      <c r="A892" s="65">
        <f t="shared" si="46"/>
        <v>1995</v>
      </c>
      <c r="B892" s="84">
        <v>34638</v>
      </c>
      <c r="C892" s="77">
        <v>-901</v>
      </c>
      <c r="D892" s="78">
        <f t="shared" si="47"/>
        <v>-901</v>
      </c>
      <c r="I892" s="90"/>
      <c r="J892" s="90"/>
      <c r="K892" s="90"/>
      <c r="L892" s="90"/>
    </row>
    <row r="893" spans="1:12">
      <c r="A893" s="65">
        <f t="shared" si="46"/>
        <v>1995</v>
      </c>
      <c r="B893" s="84">
        <v>34668</v>
      </c>
      <c r="C893" s="77">
        <v>-901</v>
      </c>
      <c r="D893" s="78">
        <f t="shared" si="47"/>
        <v>-901</v>
      </c>
      <c r="I893" s="90"/>
      <c r="J893" s="90"/>
      <c r="K893" s="90"/>
      <c r="L893" s="90"/>
    </row>
    <row r="894" spans="1:12">
      <c r="A894" s="65">
        <f t="shared" si="46"/>
        <v>1995</v>
      </c>
      <c r="B894" s="84">
        <v>34699</v>
      </c>
      <c r="C894" s="77">
        <v>-901</v>
      </c>
      <c r="D894" s="78">
        <f t="shared" si="47"/>
        <v>-901</v>
      </c>
      <c r="I894" s="90"/>
      <c r="J894" s="90"/>
      <c r="K894" s="90"/>
      <c r="L894" s="90"/>
    </row>
    <row r="895" spans="1:12">
      <c r="A895" s="65">
        <f t="shared" si="46"/>
        <v>1995</v>
      </c>
      <c r="B895" s="84">
        <v>34730</v>
      </c>
      <c r="C895" s="77">
        <v>-901</v>
      </c>
      <c r="D895" s="78">
        <f t="shared" si="47"/>
        <v>-901</v>
      </c>
      <c r="I895" s="90"/>
      <c r="J895" s="90"/>
      <c r="K895" s="90"/>
      <c r="L895" s="90"/>
    </row>
    <row r="896" spans="1:12">
      <c r="A896" s="65">
        <f t="shared" si="46"/>
        <v>1995</v>
      </c>
      <c r="B896" s="84">
        <v>34758</v>
      </c>
      <c r="C896" s="77">
        <v>-901</v>
      </c>
      <c r="D896" s="78">
        <f t="shared" si="47"/>
        <v>-901</v>
      </c>
      <c r="I896" s="90"/>
      <c r="J896" s="90"/>
      <c r="K896" s="90"/>
      <c r="L896" s="90"/>
    </row>
    <row r="897" spans="1:12">
      <c r="A897" s="65">
        <f t="shared" si="46"/>
        <v>1995</v>
      </c>
      <c r="B897" s="84">
        <v>34789</v>
      </c>
      <c r="C897" s="77">
        <v>-901</v>
      </c>
      <c r="D897" s="78">
        <f t="shared" si="47"/>
        <v>-901</v>
      </c>
      <c r="I897" s="90"/>
      <c r="J897" s="90"/>
      <c r="K897" s="90"/>
      <c r="L897" s="90"/>
    </row>
    <row r="898" spans="1:12">
      <c r="A898" s="65">
        <f t="shared" si="46"/>
        <v>1995</v>
      </c>
      <c r="B898" s="84">
        <v>34819</v>
      </c>
      <c r="C898" s="77">
        <v>-901</v>
      </c>
      <c r="D898" s="78">
        <f t="shared" si="47"/>
        <v>-901</v>
      </c>
      <c r="I898" s="90"/>
      <c r="J898" s="90"/>
      <c r="K898" s="90"/>
      <c r="L898" s="90"/>
    </row>
    <row r="899" spans="1:12">
      <c r="A899" s="65">
        <f t="shared" si="46"/>
        <v>1995</v>
      </c>
      <c r="B899" s="84">
        <v>34850</v>
      </c>
      <c r="C899" s="77">
        <v>-901</v>
      </c>
      <c r="D899" s="78">
        <f t="shared" si="47"/>
        <v>-901</v>
      </c>
      <c r="I899" s="90"/>
      <c r="J899" s="90"/>
      <c r="K899" s="90"/>
      <c r="L899" s="90"/>
    </row>
    <row r="900" spans="1:12">
      <c r="A900" s="65">
        <f t="shared" si="46"/>
        <v>1995</v>
      </c>
      <c r="B900" s="84">
        <v>34880</v>
      </c>
      <c r="C900" s="77">
        <v>-901</v>
      </c>
      <c r="D900" s="78">
        <f t="shared" si="47"/>
        <v>-901</v>
      </c>
      <c r="I900" s="90"/>
      <c r="J900" s="90"/>
      <c r="K900" s="90"/>
      <c r="L900" s="90"/>
    </row>
    <row r="901" spans="1:12">
      <c r="A901" s="65">
        <f t="shared" si="46"/>
        <v>1995</v>
      </c>
      <c r="B901" s="84">
        <v>34911</v>
      </c>
      <c r="C901" s="77">
        <v>-901</v>
      </c>
      <c r="D901" s="78">
        <f t="shared" si="47"/>
        <v>-901</v>
      </c>
      <c r="I901" s="90"/>
      <c r="J901" s="90"/>
      <c r="K901" s="90"/>
      <c r="L901" s="90"/>
    </row>
    <row r="902" spans="1:12">
      <c r="A902" s="65">
        <f t="shared" si="46"/>
        <v>1995</v>
      </c>
      <c r="B902" s="84">
        <v>34942</v>
      </c>
      <c r="C902" s="77">
        <v>-901</v>
      </c>
      <c r="D902" s="78">
        <f t="shared" si="47"/>
        <v>-901</v>
      </c>
      <c r="I902" s="90"/>
      <c r="J902" s="90"/>
      <c r="K902" s="90"/>
      <c r="L902" s="90"/>
    </row>
    <row r="903" spans="1:12">
      <c r="A903" s="65">
        <f t="shared" si="46"/>
        <v>1995</v>
      </c>
      <c r="B903" s="84">
        <v>34972</v>
      </c>
      <c r="C903" s="77">
        <v>-901</v>
      </c>
      <c r="D903" s="78">
        <f t="shared" si="47"/>
        <v>-901</v>
      </c>
      <c r="I903" s="90"/>
      <c r="J903" s="90"/>
      <c r="K903" s="90"/>
      <c r="L903" s="90"/>
    </row>
    <row r="904" spans="1:12">
      <c r="A904" s="65">
        <f t="shared" si="46"/>
        <v>1996</v>
      </c>
      <c r="B904" s="84">
        <v>35003</v>
      </c>
      <c r="C904" s="77">
        <v>-901</v>
      </c>
      <c r="D904" s="78">
        <f t="shared" si="47"/>
        <v>-901</v>
      </c>
      <c r="I904" s="90"/>
      <c r="J904" s="90"/>
      <c r="K904" s="90"/>
      <c r="L904" s="90"/>
    </row>
    <row r="905" spans="1:12">
      <c r="A905" s="65">
        <f t="shared" si="46"/>
        <v>1996</v>
      </c>
      <c r="B905" s="84">
        <v>35033</v>
      </c>
      <c r="C905" s="77">
        <v>-901</v>
      </c>
      <c r="D905" s="78">
        <f t="shared" si="47"/>
        <v>-901</v>
      </c>
      <c r="I905" s="90"/>
      <c r="J905" s="90"/>
      <c r="K905" s="90"/>
      <c r="L905" s="90"/>
    </row>
    <row r="906" spans="1:12">
      <c r="A906" s="65">
        <f t="shared" si="46"/>
        <v>1996</v>
      </c>
      <c r="B906" s="84">
        <v>35064</v>
      </c>
      <c r="C906" s="77">
        <v>-901</v>
      </c>
      <c r="D906" s="78">
        <f t="shared" si="47"/>
        <v>-901</v>
      </c>
      <c r="I906" s="90"/>
      <c r="J906" s="90"/>
      <c r="K906" s="90"/>
      <c r="L906" s="90"/>
    </row>
    <row r="907" spans="1:12">
      <c r="A907" s="65">
        <f t="shared" si="46"/>
        <v>1996</v>
      </c>
      <c r="B907" s="84">
        <v>35095</v>
      </c>
      <c r="C907" s="77">
        <v>-901</v>
      </c>
      <c r="D907" s="78">
        <f t="shared" si="47"/>
        <v>-901</v>
      </c>
      <c r="I907" s="90"/>
      <c r="J907" s="90"/>
      <c r="K907" s="90"/>
      <c r="L907" s="90"/>
    </row>
    <row r="908" spans="1:12">
      <c r="A908" s="65">
        <f t="shared" si="46"/>
        <v>1996</v>
      </c>
      <c r="B908" s="84">
        <v>35124</v>
      </c>
      <c r="C908" s="77">
        <v>-901</v>
      </c>
      <c r="D908" s="78">
        <f t="shared" si="47"/>
        <v>-901</v>
      </c>
      <c r="I908" s="90"/>
      <c r="J908" s="90"/>
      <c r="K908" s="90"/>
      <c r="L908" s="90"/>
    </row>
    <row r="909" spans="1:12">
      <c r="A909" s="65">
        <f t="shared" si="46"/>
        <v>1996</v>
      </c>
      <c r="B909" s="84">
        <v>35155</v>
      </c>
      <c r="C909" s="77">
        <v>-901</v>
      </c>
      <c r="D909" s="78">
        <f t="shared" si="47"/>
        <v>-901</v>
      </c>
      <c r="I909" s="90"/>
      <c r="J909" s="90"/>
      <c r="K909" s="90"/>
      <c r="L909" s="90"/>
    </row>
    <row r="910" spans="1:12">
      <c r="A910" s="65">
        <f t="shared" si="46"/>
        <v>1996</v>
      </c>
      <c r="B910" s="84">
        <v>35185</v>
      </c>
      <c r="C910" s="77">
        <v>-901</v>
      </c>
      <c r="D910" s="78">
        <f t="shared" si="47"/>
        <v>-901</v>
      </c>
      <c r="I910" s="90"/>
      <c r="J910" s="90"/>
      <c r="K910" s="90"/>
      <c r="L910" s="90"/>
    </row>
    <row r="911" spans="1:12">
      <c r="A911" s="65">
        <f t="shared" si="46"/>
        <v>1996</v>
      </c>
      <c r="B911" s="84">
        <v>35216</v>
      </c>
      <c r="C911" s="77">
        <v>-901</v>
      </c>
      <c r="D911" s="78">
        <f t="shared" si="47"/>
        <v>-901</v>
      </c>
      <c r="I911" s="90"/>
      <c r="J911" s="90"/>
      <c r="K911" s="90"/>
      <c r="L911" s="90"/>
    </row>
    <row r="912" spans="1:12">
      <c r="A912" s="65">
        <f t="shared" si="46"/>
        <v>1996</v>
      </c>
      <c r="B912" s="84">
        <v>35246</v>
      </c>
      <c r="C912" s="77">
        <v>-901</v>
      </c>
      <c r="D912" s="78">
        <f t="shared" si="47"/>
        <v>-901</v>
      </c>
      <c r="I912" s="90"/>
      <c r="J912" s="90"/>
      <c r="K912" s="90"/>
      <c r="L912" s="90"/>
    </row>
    <row r="913" spans="1:12">
      <c r="A913" s="65">
        <f t="shared" ref="A913:A976" si="48">IF(MONTH(B913)&gt;9,YEAR(B913)+1,YEAR(B913))</f>
        <v>1996</v>
      </c>
      <c r="B913" s="84">
        <v>35277</v>
      </c>
      <c r="C913" s="77">
        <v>-901</v>
      </c>
      <c r="D913" s="78">
        <f t="shared" ref="D913:D976" si="49">IF(C913&lt;&gt;-901,C913*DAY(B913)*24*60*60/(220*22*9*1000),-901)</f>
        <v>-901</v>
      </c>
      <c r="I913" s="90"/>
      <c r="J913" s="90"/>
      <c r="K913" s="90"/>
      <c r="L913" s="90"/>
    </row>
    <row r="914" spans="1:12">
      <c r="A914" s="65">
        <f t="shared" si="48"/>
        <v>1996</v>
      </c>
      <c r="B914" s="84">
        <v>35308</v>
      </c>
      <c r="C914" s="77">
        <v>-901</v>
      </c>
      <c r="D914" s="78">
        <f t="shared" si="49"/>
        <v>-901</v>
      </c>
      <c r="I914" s="90"/>
      <c r="J914" s="90"/>
      <c r="K914" s="90"/>
      <c r="L914" s="90"/>
    </row>
    <row r="915" spans="1:12">
      <c r="A915" s="65">
        <f t="shared" si="48"/>
        <v>1996</v>
      </c>
      <c r="B915" s="84">
        <v>35338</v>
      </c>
      <c r="C915" s="77">
        <v>-901</v>
      </c>
      <c r="D915" s="78">
        <f t="shared" si="49"/>
        <v>-901</v>
      </c>
      <c r="I915" s="90"/>
      <c r="J915" s="90"/>
      <c r="K915" s="90"/>
      <c r="L915" s="90"/>
    </row>
    <row r="916" spans="1:12">
      <c r="A916" s="65">
        <f t="shared" si="48"/>
        <v>1997</v>
      </c>
      <c r="B916" s="84">
        <v>35369</v>
      </c>
      <c r="C916" s="77">
        <v>-901</v>
      </c>
      <c r="D916" s="78">
        <f t="shared" si="49"/>
        <v>-901</v>
      </c>
      <c r="I916" s="90"/>
      <c r="J916" s="90"/>
      <c r="K916" s="90"/>
      <c r="L916" s="90"/>
    </row>
    <row r="917" spans="1:12">
      <c r="A917" s="65">
        <f t="shared" si="48"/>
        <v>1997</v>
      </c>
      <c r="B917" s="84">
        <v>35399</v>
      </c>
      <c r="C917" s="77">
        <v>-901</v>
      </c>
      <c r="D917" s="78">
        <f t="shared" si="49"/>
        <v>-901</v>
      </c>
      <c r="I917" s="90"/>
      <c r="J917" s="90"/>
      <c r="K917" s="90"/>
      <c r="L917" s="90"/>
    </row>
    <row r="918" spans="1:12">
      <c r="A918" s="65">
        <f t="shared" si="48"/>
        <v>1997</v>
      </c>
      <c r="B918" s="84">
        <v>35430</v>
      </c>
      <c r="C918" s="77">
        <v>-901</v>
      </c>
      <c r="D918" s="78">
        <f t="shared" si="49"/>
        <v>-901</v>
      </c>
      <c r="I918" s="90"/>
      <c r="J918" s="90"/>
      <c r="K918" s="90"/>
      <c r="L918" s="90"/>
    </row>
    <row r="919" spans="1:12">
      <c r="A919" s="65">
        <f t="shared" si="48"/>
        <v>1997</v>
      </c>
      <c r="B919" s="84">
        <v>35461</v>
      </c>
      <c r="C919" s="77">
        <v>-901</v>
      </c>
      <c r="D919" s="78">
        <f t="shared" si="49"/>
        <v>-901</v>
      </c>
      <c r="I919" s="90"/>
      <c r="J919" s="90"/>
      <c r="K919" s="90"/>
      <c r="L919" s="90"/>
    </row>
    <row r="920" spans="1:12">
      <c r="A920" s="65">
        <f t="shared" si="48"/>
        <v>1997</v>
      </c>
      <c r="B920" s="84">
        <v>35489</v>
      </c>
      <c r="C920" s="77">
        <v>-901</v>
      </c>
      <c r="D920" s="78">
        <f t="shared" si="49"/>
        <v>-901</v>
      </c>
      <c r="I920" s="90"/>
      <c r="J920" s="90"/>
      <c r="K920" s="90"/>
      <c r="L920" s="90"/>
    </row>
    <row r="921" spans="1:12">
      <c r="A921" s="65">
        <f t="shared" si="48"/>
        <v>1997</v>
      </c>
      <c r="B921" s="84">
        <v>35520</v>
      </c>
      <c r="C921" s="77">
        <v>-901</v>
      </c>
      <c r="D921" s="78">
        <f t="shared" si="49"/>
        <v>-901</v>
      </c>
      <c r="I921" s="90"/>
      <c r="J921" s="90"/>
      <c r="K921" s="90"/>
      <c r="L921" s="90"/>
    </row>
    <row r="922" spans="1:12">
      <c r="A922" s="65">
        <f t="shared" si="48"/>
        <v>1997</v>
      </c>
      <c r="B922" s="84">
        <v>35550</v>
      </c>
      <c r="C922" s="77">
        <v>-901</v>
      </c>
      <c r="D922" s="78">
        <f t="shared" si="49"/>
        <v>-901</v>
      </c>
      <c r="I922" s="90"/>
      <c r="J922" s="90"/>
      <c r="K922" s="90"/>
      <c r="L922" s="90"/>
    </row>
    <row r="923" spans="1:12">
      <c r="A923" s="65">
        <f t="shared" si="48"/>
        <v>1997</v>
      </c>
      <c r="B923" s="84">
        <v>35581</v>
      </c>
      <c r="C923" s="77">
        <v>-901</v>
      </c>
      <c r="D923" s="78">
        <f t="shared" si="49"/>
        <v>-901</v>
      </c>
      <c r="I923" s="90"/>
      <c r="J923" s="90"/>
      <c r="K923" s="90"/>
      <c r="L923" s="90"/>
    </row>
    <row r="924" spans="1:12">
      <c r="A924" s="65">
        <f t="shared" si="48"/>
        <v>1997</v>
      </c>
      <c r="B924" s="84">
        <v>35611</v>
      </c>
      <c r="C924" s="77">
        <v>-901</v>
      </c>
      <c r="D924" s="78">
        <f t="shared" si="49"/>
        <v>-901</v>
      </c>
      <c r="I924" s="90"/>
      <c r="J924" s="90"/>
      <c r="K924" s="90"/>
      <c r="L924" s="90"/>
    </row>
    <row r="925" spans="1:12">
      <c r="A925" s="65">
        <f t="shared" si="48"/>
        <v>1997</v>
      </c>
      <c r="B925" s="84">
        <v>35642</v>
      </c>
      <c r="C925" s="77">
        <v>-901</v>
      </c>
      <c r="D925" s="78">
        <f t="shared" si="49"/>
        <v>-901</v>
      </c>
      <c r="I925" s="90"/>
      <c r="J925" s="90"/>
      <c r="K925" s="90"/>
      <c r="L925" s="90"/>
    </row>
    <row r="926" spans="1:12">
      <c r="A926" s="65">
        <f t="shared" si="48"/>
        <v>1997</v>
      </c>
      <c r="B926" s="84">
        <v>35673</v>
      </c>
      <c r="C926" s="77">
        <v>-901</v>
      </c>
      <c r="D926" s="78">
        <f t="shared" si="49"/>
        <v>-901</v>
      </c>
      <c r="I926" s="90"/>
      <c r="J926" s="90"/>
      <c r="K926" s="90"/>
      <c r="L926" s="90"/>
    </row>
    <row r="927" spans="1:12">
      <c r="A927" s="65">
        <f t="shared" si="48"/>
        <v>1997</v>
      </c>
      <c r="B927" s="84">
        <v>35703</v>
      </c>
      <c r="C927" s="77">
        <v>-901</v>
      </c>
      <c r="D927" s="78">
        <f t="shared" si="49"/>
        <v>-901</v>
      </c>
      <c r="I927" s="90"/>
      <c r="J927" s="90"/>
      <c r="K927" s="90"/>
      <c r="L927" s="90"/>
    </row>
    <row r="928" spans="1:12">
      <c r="A928" s="65">
        <f t="shared" si="48"/>
        <v>1998</v>
      </c>
      <c r="B928" s="84">
        <v>35734</v>
      </c>
      <c r="C928" s="77">
        <v>-901</v>
      </c>
      <c r="D928" s="78">
        <f t="shared" si="49"/>
        <v>-901</v>
      </c>
      <c r="I928" s="90"/>
      <c r="J928" s="90"/>
      <c r="K928" s="90"/>
      <c r="L928" s="90"/>
    </row>
    <row r="929" spans="1:12">
      <c r="A929" s="65">
        <f t="shared" si="48"/>
        <v>1998</v>
      </c>
      <c r="B929" s="84">
        <v>35764</v>
      </c>
      <c r="C929" s="77">
        <v>-901</v>
      </c>
      <c r="D929" s="78">
        <f t="shared" si="49"/>
        <v>-901</v>
      </c>
      <c r="I929" s="90"/>
      <c r="J929" s="90"/>
      <c r="K929" s="90"/>
      <c r="L929" s="90"/>
    </row>
    <row r="930" spans="1:12">
      <c r="A930" s="65">
        <f t="shared" si="48"/>
        <v>1998</v>
      </c>
      <c r="B930" s="84">
        <v>35795</v>
      </c>
      <c r="C930" s="77">
        <v>-901</v>
      </c>
      <c r="D930" s="78">
        <f t="shared" si="49"/>
        <v>-901</v>
      </c>
      <c r="I930" s="90"/>
      <c r="J930" s="90"/>
      <c r="K930" s="90"/>
      <c r="L930" s="90"/>
    </row>
    <row r="931" spans="1:12">
      <c r="A931" s="65">
        <f t="shared" si="48"/>
        <v>1998</v>
      </c>
      <c r="B931" s="84">
        <v>35826</v>
      </c>
      <c r="C931" s="77">
        <v>-901</v>
      </c>
      <c r="D931" s="78">
        <f t="shared" si="49"/>
        <v>-901</v>
      </c>
      <c r="I931" s="90"/>
      <c r="J931" s="90"/>
      <c r="K931" s="90"/>
      <c r="L931" s="90"/>
    </row>
    <row r="932" spans="1:12">
      <c r="A932" s="65">
        <f t="shared" si="48"/>
        <v>1998</v>
      </c>
      <c r="B932" s="84">
        <v>35854</v>
      </c>
      <c r="C932" s="77">
        <v>-901</v>
      </c>
      <c r="D932" s="78">
        <f t="shared" si="49"/>
        <v>-901</v>
      </c>
      <c r="I932" s="90"/>
      <c r="J932" s="90"/>
      <c r="K932" s="90"/>
      <c r="L932" s="90"/>
    </row>
    <row r="933" spans="1:12">
      <c r="A933" s="65">
        <f t="shared" si="48"/>
        <v>1998</v>
      </c>
      <c r="B933" s="84">
        <v>35885</v>
      </c>
      <c r="C933" s="77">
        <v>-901</v>
      </c>
      <c r="D933" s="78">
        <f t="shared" si="49"/>
        <v>-901</v>
      </c>
      <c r="I933" s="90"/>
      <c r="J933" s="90"/>
      <c r="K933" s="90"/>
      <c r="L933" s="90"/>
    </row>
    <row r="934" spans="1:12">
      <c r="A934" s="65">
        <f t="shared" si="48"/>
        <v>1998</v>
      </c>
      <c r="B934" s="84">
        <v>35915</v>
      </c>
      <c r="C934" s="77">
        <v>-901</v>
      </c>
      <c r="D934" s="78">
        <f t="shared" si="49"/>
        <v>-901</v>
      </c>
      <c r="I934" s="90"/>
      <c r="J934" s="90"/>
      <c r="K934" s="90"/>
      <c r="L934" s="90"/>
    </row>
    <row r="935" spans="1:12">
      <c r="A935" s="65">
        <f t="shared" si="48"/>
        <v>1998</v>
      </c>
      <c r="B935" s="84">
        <v>35946</v>
      </c>
      <c r="C935" s="77">
        <v>-901</v>
      </c>
      <c r="D935" s="78">
        <f t="shared" si="49"/>
        <v>-901</v>
      </c>
      <c r="I935" s="90"/>
      <c r="J935" s="90"/>
      <c r="K935" s="90"/>
      <c r="L935" s="90"/>
    </row>
    <row r="936" spans="1:12">
      <c r="A936" s="65">
        <f t="shared" si="48"/>
        <v>1998</v>
      </c>
      <c r="B936" s="84">
        <v>35976</v>
      </c>
      <c r="C936" s="77">
        <v>-901</v>
      </c>
      <c r="D936" s="78">
        <f t="shared" si="49"/>
        <v>-901</v>
      </c>
      <c r="I936" s="90"/>
      <c r="J936" s="90"/>
      <c r="K936" s="90"/>
      <c r="L936" s="90"/>
    </row>
    <row r="937" spans="1:12">
      <c r="A937" s="65">
        <f t="shared" si="48"/>
        <v>1998</v>
      </c>
      <c r="B937" s="84">
        <v>36007</v>
      </c>
      <c r="C937" s="77">
        <v>-901</v>
      </c>
      <c r="D937" s="78">
        <f t="shared" si="49"/>
        <v>-901</v>
      </c>
      <c r="I937" s="90"/>
      <c r="J937" s="90"/>
      <c r="K937" s="90"/>
      <c r="L937" s="90"/>
    </row>
    <row r="938" spans="1:12">
      <c r="A938" s="65">
        <f t="shared" si="48"/>
        <v>1998</v>
      </c>
      <c r="B938" s="84">
        <v>36038</v>
      </c>
      <c r="C938" s="77">
        <v>-901</v>
      </c>
      <c r="D938" s="78">
        <f t="shared" si="49"/>
        <v>-901</v>
      </c>
      <c r="I938" s="90"/>
      <c r="J938" s="90"/>
      <c r="K938" s="90"/>
      <c r="L938" s="90"/>
    </row>
    <row r="939" spans="1:12">
      <c r="A939" s="65">
        <f t="shared" si="48"/>
        <v>1998</v>
      </c>
      <c r="B939" s="84">
        <v>36068</v>
      </c>
      <c r="C939" s="77">
        <v>-901</v>
      </c>
      <c r="D939" s="78">
        <f t="shared" si="49"/>
        <v>-901</v>
      </c>
      <c r="I939" s="90"/>
      <c r="J939" s="90"/>
      <c r="K939" s="90"/>
      <c r="L939" s="90"/>
    </row>
    <row r="940" spans="1:12">
      <c r="A940" s="65">
        <f t="shared" si="48"/>
        <v>1999</v>
      </c>
      <c r="B940" s="84">
        <v>36099</v>
      </c>
      <c r="C940" s="77">
        <v>-901</v>
      </c>
      <c r="D940" s="78">
        <f t="shared" si="49"/>
        <v>-901</v>
      </c>
      <c r="I940" s="90"/>
      <c r="J940" s="90"/>
      <c r="K940" s="90"/>
      <c r="L940" s="90"/>
    </row>
    <row r="941" spans="1:12">
      <c r="A941" s="65">
        <f t="shared" si="48"/>
        <v>1999</v>
      </c>
      <c r="B941" s="84">
        <v>36129</v>
      </c>
      <c r="C941" s="77">
        <v>-901</v>
      </c>
      <c r="D941" s="78">
        <f t="shared" si="49"/>
        <v>-901</v>
      </c>
      <c r="I941" s="90"/>
      <c r="J941" s="90"/>
      <c r="K941" s="90"/>
      <c r="L941" s="90"/>
    </row>
    <row r="942" spans="1:12">
      <c r="A942" s="65">
        <f t="shared" si="48"/>
        <v>1999</v>
      </c>
      <c r="B942" s="84">
        <v>36160</v>
      </c>
      <c r="C942" s="77">
        <v>-901</v>
      </c>
      <c r="D942" s="78">
        <f t="shared" si="49"/>
        <v>-901</v>
      </c>
      <c r="I942" s="90"/>
      <c r="J942" s="90"/>
      <c r="K942" s="90"/>
      <c r="L942" s="90"/>
    </row>
    <row r="943" spans="1:12">
      <c r="A943" s="65">
        <f t="shared" si="48"/>
        <v>1999</v>
      </c>
      <c r="B943" s="84">
        <v>36191</v>
      </c>
      <c r="C943" s="77">
        <v>-901</v>
      </c>
      <c r="D943" s="78">
        <f t="shared" si="49"/>
        <v>-901</v>
      </c>
      <c r="I943" s="90"/>
      <c r="J943" s="90"/>
      <c r="K943" s="90"/>
      <c r="L943" s="90"/>
    </row>
    <row r="944" spans="1:12">
      <c r="A944" s="65">
        <f t="shared" si="48"/>
        <v>1999</v>
      </c>
      <c r="B944" s="84">
        <v>36219</v>
      </c>
      <c r="C944" s="77">
        <v>-901</v>
      </c>
      <c r="D944" s="78">
        <f t="shared" si="49"/>
        <v>-901</v>
      </c>
      <c r="I944" s="90"/>
      <c r="J944" s="90"/>
      <c r="K944" s="90"/>
      <c r="L944" s="90"/>
    </row>
    <row r="945" spans="1:12">
      <c r="A945" s="65">
        <f t="shared" si="48"/>
        <v>1999</v>
      </c>
      <c r="B945" s="84">
        <v>36250</v>
      </c>
      <c r="C945" s="77">
        <v>-901</v>
      </c>
      <c r="D945" s="78">
        <f t="shared" si="49"/>
        <v>-901</v>
      </c>
      <c r="I945" s="90"/>
      <c r="J945" s="90"/>
      <c r="K945" s="90"/>
      <c r="L945" s="90"/>
    </row>
    <row r="946" spans="1:12">
      <c r="A946" s="65">
        <f t="shared" si="48"/>
        <v>1999</v>
      </c>
      <c r="B946" s="84">
        <v>36280</v>
      </c>
      <c r="C946" s="77">
        <v>-901</v>
      </c>
      <c r="D946" s="78">
        <f t="shared" si="49"/>
        <v>-901</v>
      </c>
      <c r="I946" s="90"/>
      <c r="J946" s="90"/>
      <c r="K946" s="90"/>
      <c r="L946" s="90"/>
    </row>
    <row r="947" spans="1:12">
      <c r="A947" s="65">
        <f t="shared" si="48"/>
        <v>1999</v>
      </c>
      <c r="B947" s="84">
        <v>36311</v>
      </c>
      <c r="C947" s="77">
        <v>-901</v>
      </c>
      <c r="D947" s="78">
        <f t="shared" si="49"/>
        <v>-901</v>
      </c>
      <c r="I947" s="90"/>
      <c r="J947" s="90"/>
      <c r="K947" s="90"/>
      <c r="L947" s="90"/>
    </row>
    <row r="948" spans="1:12">
      <c r="A948" s="65">
        <f t="shared" si="48"/>
        <v>1999</v>
      </c>
      <c r="B948" s="84">
        <v>36341</v>
      </c>
      <c r="C948" s="77">
        <v>-901</v>
      </c>
      <c r="D948" s="78">
        <f t="shared" si="49"/>
        <v>-901</v>
      </c>
      <c r="I948" s="90"/>
      <c r="J948" s="90"/>
      <c r="K948" s="90"/>
      <c r="L948" s="90"/>
    </row>
    <row r="949" spans="1:12">
      <c r="A949" s="65">
        <f t="shared" si="48"/>
        <v>1999</v>
      </c>
      <c r="B949" s="84">
        <v>36372</v>
      </c>
      <c r="C949" s="77">
        <v>-901</v>
      </c>
      <c r="D949" s="78">
        <f t="shared" si="49"/>
        <v>-901</v>
      </c>
      <c r="I949" s="90"/>
      <c r="J949" s="90"/>
      <c r="K949" s="90"/>
      <c r="L949" s="90"/>
    </row>
    <row r="950" spans="1:12">
      <c r="A950" s="65">
        <f t="shared" si="48"/>
        <v>1999</v>
      </c>
      <c r="B950" s="84">
        <v>36403</v>
      </c>
      <c r="C950" s="77">
        <v>-901</v>
      </c>
      <c r="D950" s="78">
        <f t="shared" si="49"/>
        <v>-901</v>
      </c>
      <c r="I950" s="90"/>
      <c r="J950" s="90"/>
      <c r="K950" s="90"/>
      <c r="L950" s="90"/>
    </row>
    <row r="951" spans="1:12">
      <c r="A951" s="65">
        <f t="shared" si="48"/>
        <v>1999</v>
      </c>
      <c r="B951" s="84">
        <v>36433</v>
      </c>
      <c r="C951" s="77">
        <v>-901</v>
      </c>
      <c r="D951" s="78">
        <f t="shared" si="49"/>
        <v>-901</v>
      </c>
      <c r="I951" s="90"/>
      <c r="J951" s="90"/>
      <c r="K951" s="90"/>
      <c r="L951" s="90"/>
    </row>
    <row r="952" spans="1:12">
      <c r="A952" s="65">
        <f t="shared" si="48"/>
        <v>2000</v>
      </c>
      <c r="B952" s="84">
        <v>36464</v>
      </c>
      <c r="C952" s="77">
        <v>-901</v>
      </c>
      <c r="D952" s="78">
        <f t="shared" si="49"/>
        <v>-901</v>
      </c>
      <c r="I952" s="90"/>
      <c r="J952" s="90"/>
      <c r="K952" s="90"/>
      <c r="L952" s="90"/>
    </row>
    <row r="953" spans="1:12">
      <c r="A953" s="65">
        <f t="shared" si="48"/>
        <v>2000</v>
      </c>
      <c r="B953" s="84">
        <v>36494</v>
      </c>
      <c r="C953" s="77">
        <v>-901</v>
      </c>
      <c r="D953" s="78">
        <f t="shared" si="49"/>
        <v>-901</v>
      </c>
      <c r="I953" s="90"/>
      <c r="J953" s="90"/>
      <c r="K953" s="90"/>
      <c r="L953" s="90"/>
    </row>
    <row r="954" spans="1:12">
      <c r="A954" s="65">
        <f t="shared" si="48"/>
        <v>2000</v>
      </c>
      <c r="B954" s="84">
        <v>36525</v>
      </c>
      <c r="C954" s="77">
        <v>-901</v>
      </c>
      <c r="D954" s="78">
        <f t="shared" si="49"/>
        <v>-901</v>
      </c>
      <c r="I954" s="90"/>
      <c r="J954" s="90"/>
      <c r="K954" s="90"/>
      <c r="L954" s="90"/>
    </row>
    <row r="955" spans="1:12">
      <c r="A955" s="65">
        <f t="shared" si="48"/>
        <v>2000</v>
      </c>
      <c r="B955" s="84">
        <v>36556</v>
      </c>
      <c r="C955" s="77">
        <v>-901</v>
      </c>
      <c r="D955" s="78">
        <f t="shared" si="49"/>
        <v>-901</v>
      </c>
      <c r="I955" s="90"/>
      <c r="J955" s="90"/>
      <c r="K955" s="90"/>
      <c r="L955" s="90"/>
    </row>
    <row r="956" spans="1:12">
      <c r="A956" s="65">
        <f t="shared" si="48"/>
        <v>2000</v>
      </c>
      <c r="B956" s="84">
        <v>36585</v>
      </c>
      <c r="C956" s="77">
        <v>-901</v>
      </c>
      <c r="D956" s="78">
        <f t="shared" si="49"/>
        <v>-901</v>
      </c>
      <c r="I956" s="90"/>
      <c r="J956" s="90"/>
      <c r="K956" s="90"/>
      <c r="L956" s="90"/>
    </row>
    <row r="957" spans="1:12">
      <c r="A957" s="65">
        <f t="shared" si="48"/>
        <v>2000</v>
      </c>
      <c r="B957" s="84">
        <v>36616</v>
      </c>
      <c r="C957" s="77">
        <v>-901</v>
      </c>
      <c r="D957" s="78">
        <f t="shared" si="49"/>
        <v>-901</v>
      </c>
      <c r="I957" s="90"/>
      <c r="J957" s="90"/>
      <c r="K957" s="90"/>
      <c r="L957" s="90"/>
    </row>
    <row r="958" spans="1:12">
      <c r="A958" s="65">
        <f t="shared" si="48"/>
        <v>2000</v>
      </c>
      <c r="B958" s="84">
        <v>36646</v>
      </c>
      <c r="C958" s="77">
        <v>-901</v>
      </c>
      <c r="D958" s="78">
        <f t="shared" si="49"/>
        <v>-901</v>
      </c>
      <c r="I958" s="90"/>
      <c r="J958" s="90"/>
      <c r="K958" s="90"/>
      <c r="L958" s="90"/>
    </row>
    <row r="959" spans="1:12">
      <c r="A959" s="65">
        <f t="shared" si="48"/>
        <v>2000</v>
      </c>
      <c r="B959" s="84">
        <v>36677</v>
      </c>
      <c r="C959" s="77">
        <v>-901</v>
      </c>
      <c r="D959" s="78">
        <f t="shared" si="49"/>
        <v>-901</v>
      </c>
      <c r="I959" s="90"/>
      <c r="J959" s="90"/>
      <c r="K959" s="90"/>
      <c r="L959" s="90"/>
    </row>
    <row r="960" spans="1:12">
      <c r="A960" s="65">
        <f t="shared" si="48"/>
        <v>2000</v>
      </c>
      <c r="B960" s="84">
        <v>36707</v>
      </c>
      <c r="C960" s="77">
        <v>-901</v>
      </c>
      <c r="D960" s="78">
        <f t="shared" si="49"/>
        <v>-901</v>
      </c>
      <c r="I960" s="90"/>
      <c r="J960" s="90"/>
      <c r="K960" s="90"/>
      <c r="L960" s="90"/>
    </row>
    <row r="961" spans="1:12">
      <c r="A961" s="65">
        <f t="shared" si="48"/>
        <v>2000</v>
      </c>
      <c r="B961" s="84">
        <v>36738</v>
      </c>
      <c r="C961" s="77">
        <v>-901</v>
      </c>
      <c r="D961" s="78">
        <f t="shared" si="49"/>
        <v>-901</v>
      </c>
      <c r="I961" s="90"/>
      <c r="J961" s="90"/>
      <c r="K961" s="90"/>
      <c r="L961" s="90"/>
    </row>
    <row r="962" spans="1:12">
      <c r="A962" s="65">
        <f t="shared" si="48"/>
        <v>2000</v>
      </c>
      <c r="B962" s="84">
        <v>36769</v>
      </c>
      <c r="C962" s="77">
        <v>-901</v>
      </c>
      <c r="D962" s="78">
        <f t="shared" si="49"/>
        <v>-901</v>
      </c>
      <c r="I962" s="90"/>
      <c r="J962" s="90"/>
      <c r="K962" s="90"/>
      <c r="L962" s="90"/>
    </row>
    <row r="963" spans="1:12">
      <c r="A963" s="65">
        <f t="shared" si="48"/>
        <v>2000</v>
      </c>
      <c r="B963" s="84">
        <v>36799</v>
      </c>
      <c r="C963" s="77">
        <v>-901</v>
      </c>
      <c r="D963" s="78">
        <f t="shared" si="49"/>
        <v>-901</v>
      </c>
      <c r="I963" s="90"/>
      <c r="J963" s="90"/>
      <c r="K963" s="90"/>
      <c r="L963" s="90"/>
    </row>
    <row r="964" spans="1:12">
      <c r="A964" s="65">
        <f t="shared" si="48"/>
        <v>2001</v>
      </c>
      <c r="B964" s="84">
        <v>36830</v>
      </c>
      <c r="C964" s="77">
        <v>-901</v>
      </c>
      <c r="D964" s="78">
        <f t="shared" si="49"/>
        <v>-901</v>
      </c>
      <c r="I964" s="90"/>
      <c r="J964" s="90"/>
      <c r="K964" s="90"/>
      <c r="L964" s="90"/>
    </row>
    <row r="965" spans="1:12">
      <c r="A965" s="65">
        <f t="shared" si="48"/>
        <v>2001</v>
      </c>
      <c r="B965" s="84">
        <v>36860</v>
      </c>
      <c r="C965" s="77">
        <v>-901</v>
      </c>
      <c r="D965" s="78">
        <f t="shared" si="49"/>
        <v>-901</v>
      </c>
      <c r="I965" s="90"/>
      <c r="J965" s="90"/>
      <c r="K965" s="90"/>
      <c r="L965" s="90"/>
    </row>
    <row r="966" spans="1:12">
      <c r="A966" s="65">
        <f t="shared" si="48"/>
        <v>2001</v>
      </c>
      <c r="B966" s="84">
        <v>36891</v>
      </c>
      <c r="C966" s="77">
        <v>-901</v>
      </c>
      <c r="D966" s="78">
        <f t="shared" si="49"/>
        <v>-901</v>
      </c>
      <c r="I966" s="90"/>
      <c r="J966" s="90"/>
      <c r="K966" s="90"/>
      <c r="L966" s="90"/>
    </row>
    <row r="967" spans="1:12">
      <c r="A967" s="65">
        <f t="shared" si="48"/>
        <v>2001</v>
      </c>
      <c r="B967" s="84">
        <v>36922</v>
      </c>
      <c r="C967" s="77">
        <v>-901</v>
      </c>
      <c r="D967" s="78">
        <f t="shared" si="49"/>
        <v>-901</v>
      </c>
      <c r="I967" s="90"/>
      <c r="J967" s="90"/>
      <c r="K967" s="90"/>
      <c r="L967" s="90"/>
    </row>
    <row r="968" spans="1:12">
      <c r="A968" s="65">
        <f t="shared" si="48"/>
        <v>2001</v>
      </c>
      <c r="B968" s="84">
        <v>36950</v>
      </c>
      <c r="C968" s="77">
        <v>-901</v>
      </c>
      <c r="D968" s="78">
        <f t="shared" si="49"/>
        <v>-901</v>
      </c>
      <c r="I968" s="90"/>
      <c r="J968" s="90"/>
      <c r="K968" s="90"/>
      <c r="L968" s="90"/>
    </row>
    <row r="969" spans="1:12">
      <c r="A969" s="65">
        <f t="shared" si="48"/>
        <v>2001</v>
      </c>
      <c r="B969" s="84">
        <v>36981</v>
      </c>
      <c r="C969" s="77">
        <v>-901</v>
      </c>
      <c r="D969" s="78">
        <f t="shared" si="49"/>
        <v>-901</v>
      </c>
      <c r="I969" s="90"/>
      <c r="J969" s="90"/>
      <c r="K969" s="90"/>
      <c r="L969" s="90"/>
    </row>
    <row r="970" spans="1:12">
      <c r="A970" s="65">
        <f t="shared" si="48"/>
        <v>2001</v>
      </c>
      <c r="B970" s="84">
        <v>37011</v>
      </c>
      <c r="C970" s="77">
        <v>-901</v>
      </c>
      <c r="D970" s="78">
        <f t="shared" si="49"/>
        <v>-901</v>
      </c>
      <c r="I970" s="90"/>
      <c r="J970" s="90"/>
      <c r="K970" s="90"/>
      <c r="L970" s="90"/>
    </row>
    <row r="971" spans="1:12">
      <c r="A971" s="65">
        <f t="shared" si="48"/>
        <v>2001</v>
      </c>
      <c r="B971" s="84">
        <v>37042</v>
      </c>
      <c r="C971" s="77">
        <v>-901</v>
      </c>
      <c r="D971" s="78">
        <f t="shared" si="49"/>
        <v>-901</v>
      </c>
      <c r="I971" s="90"/>
      <c r="J971" s="90"/>
      <c r="K971" s="90"/>
      <c r="L971" s="90"/>
    </row>
    <row r="972" spans="1:12">
      <c r="A972" s="65">
        <f t="shared" si="48"/>
        <v>2001</v>
      </c>
      <c r="B972" s="84">
        <v>37072</v>
      </c>
      <c r="C972" s="77">
        <v>-901</v>
      </c>
      <c r="D972" s="78">
        <f t="shared" si="49"/>
        <v>-901</v>
      </c>
      <c r="I972" s="90"/>
      <c r="J972" s="90"/>
      <c r="K972" s="90"/>
      <c r="L972" s="90"/>
    </row>
    <row r="973" spans="1:12">
      <c r="A973" s="65">
        <f t="shared" si="48"/>
        <v>2001</v>
      </c>
      <c r="B973" s="84">
        <v>37103</v>
      </c>
      <c r="C973" s="77">
        <v>-901</v>
      </c>
      <c r="D973" s="78">
        <f t="shared" si="49"/>
        <v>-901</v>
      </c>
      <c r="I973" s="90"/>
      <c r="J973" s="90"/>
      <c r="K973" s="90"/>
      <c r="L973" s="90"/>
    </row>
    <row r="974" spans="1:12">
      <c r="A974" s="65">
        <f t="shared" si="48"/>
        <v>2001</v>
      </c>
      <c r="B974" s="84">
        <v>37134</v>
      </c>
      <c r="C974" s="77">
        <v>-901</v>
      </c>
      <c r="D974" s="78">
        <f t="shared" si="49"/>
        <v>-901</v>
      </c>
      <c r="I974" s="90"/>
      <c r="J974" s="90"/>
      <c r="K974" s="90"/>
      <c r="L974" s="90"/>
    </row>
    <row r="975" spans="1:12">
      <c r="A975" s="65">
        <f t="shared" si="48"/>
        <v>2001</v>
      </c>
      <c r="B975" s="84">
        <v>37164</v>
      </c>
      <c r="C975" s="77">
        <v>-901</v>
      </c>
      <c r="D975" s="78">
        <f t="shared" si="49"/>
        <v>-901</v>
      </c>
      <c r="I975" s="90"/>
      <c r="J975" s="90"/>
      <c r="K975" s="90"/>
      <c r="L975" s="90"/>
    </row>
    <row r="976" spans="1:12">
      <c r="A976" s="65">
        <f t="shared" si="48"/>
        <v>2002</v>
      </c>
      <c r="B976" s="84">
        <v>37195</v>
      </c>
      <c r="C976" s="77">
        <v>-901</v>
      </c>
      <c r="D976" s="78">
        <f t="shared" si="49"/>
        <v>-901</v>
      </c>
      <c r="I976" s="90"/>
      <c r="J976" s="90"/>
      <c r="K976" s="90"/>
      <c r="L976" s="90"/>
    </row>
    <row r="977" spans="1:12">
      <c r="A977" s="65">
        <f t="shared" ref="A977:A1040" si="50">IF(MONTH(B977)&gt;9,YEAR(B977)+1,YEAR(B977))</f>
        <v>2002</v>
      </c>
      <c r="B977" s="84">
        <v>37225</v>
      </c>
      <c r="C977" s="77">
        <v>-901</v>
      </c>
      <c r="D977" s="78">
        <f t="shared" ref="D977:D1040" si="51">IF(C977&lt;&gt;-901,C977*DAY(B977)*24*60*60/(220*22*9*1000),-901)</f>
        <v>-901</v>
      </c>
      <c r="I977" s="90"/>
      <c r="J977" s="90"/>
      <c r="K977" s="90"/>
      <c r="L977" s="90"/>
    </row>
    <row r="978" spans="1:12">
      <c r="A978" s="65">
        <f t="shared" si="50"/>
        <v>2002</v>
      </c>
      <c r="B978" s="84">
        <v>37256</v>
      </c>
      <c r="C978" s="77">
        <v>-901</v>
      </c>
      <c r="D978" s="78">
        <f t="shared" si="51"/>
        <v>-901</v>
      </c>
      <c r="I978" s="90"/>
      <c r="J978" s="90"/>
      <c r="K978" s="90"/>
      <c r="L978" s="90"/>
    </row>
    <row r="979" spans="1:12">
      <c r="A979" s="65">
        <f t="shared" si="50"/>
        <v>2002</v>
      </c>
      <c r="B979" s="84">
        <v>37287</v>
      </c>
      <c r="C979" s="77">
        <v>-901</v>
      </c>
      <c r="D979" s="78">
        <f t="shared" si="51"/>
        <v>-901</v>
      </c>
      <c r="I979" s="90"/>
      <c r="J979" s="90"/>
      <c r="K979" s="90"/>
      <c r="L979" s="90"/>
    </row>
    <row r="980" spans="1:12">
      <c r="A980" s="65">
        <f t="shared" si="50"/>
        <v>2002</v>
      </c>
      <c r="B980" s="84">
        <v>37315</v>
      </c>
      <c r="C980" s="77">
        <v>-901</v>
      </c>
      <c r="D980" s="78">
        <f t="shared" si="51"/>
        <v>-901</v>
      </c>
      <c r="I980" s="90"/>
      <c r="J980" s="90"/>
      <c r="K980" s="90"/>
      <c r="L980" s="90"/>
    </row>
    <row r="981" spans="1:12">
      <c r="A981" s="65">
        <f t="shared" si="50"/>
        <v>2002</v>
      </c>
      <c r="B981" s="84">
        <v>37346</v>
      </c>
      <c r="C981" s="77">
        <v>-901</v>
      </c>
      <c r="D981" s="78">
        <f t="shared" si="51"/>
        <v>-901</v>
      </c>
      <c r="I981" s="90"/>
      <c r="J981" s="90"/>
      <c r="K981" s="90"/>
      <c r="L981" s="90"/>
    </row>
    <row r="982" spans="1:12">
      <c r="A982" s="65">
        <f t="shared" si="50"/>
        <v>2002</v>
      </c>
      <c r="B982" s="84">
        <v>37376</v>
      </c>
      <c r="C982" s="77">
        <v>-901</v>
      </c>
      <c r="D982" s="78">
        <f t="shared" si="51"/>
        <v>-901</v>
      </c>
      <c r="I982" s="90"/>
      <c r="J982" s="90"/>
      <c r="K982" s="90"/>
      <c r="L982" s="90"/>
    </row>
    <row r="983" spans="1:12">
      <c r="A983" s="65">
        <f t="shared" si="50"/>
        <v>2002</v>
      </c>
      <c r="B983" s="84">
        <v>37407</v>
      </c>
      <c r="C983" s="77">
        <v>-901</v>
      </c>
      <c r="D983" s="78">
        <f t="shared" si="51"/>
        <v>-901</v>
      </c>
      <c r="I983" s="90"/>
      <c r="J983" s="90"/>
      <c r="K983" s="90"/>
      <c r="L983" s="90"/>
    </row>
    <row r="984" spans="1:12">
      <c r="A984" s="65">
        <f t="shared" si="50"/>
        <v>2002</v>
      </c>
      <c r="B984" s="84">
        <v>37437</v>
      </c>
      <c r="C984" s="77">
        <v>-901</v>
      </c>
      <c r="D984" s="78">
        <f t="shared" si="51"/>
        <v>-901</v>
      </c>
      <c r="I984" s="90"/>
      <c r="J984" s="90"/>
      <c r="K984" s="90"/>
      <c r="L984" s="90"/>
    </row>
    <row r="985" spans="1:12">
      <c r="A985" s="65">
        <f t="shared" si="50"/>
        <v>2002</v>
      </c>
      <c r="B985" s="84">
        <v>37468</v>
      </c>
      <c r="C985" s="77">
        <v>-901</v>
      </c>
      <c r="D985" s="78">
        <f t="shared" si="51"/>
        <v>-901</v>
      </c>
      <c r="I985" s="90"/>
      <c r="J985" s="90"/>
      <c r="K985" s="90"/>
      <c r="L985" s="90"/>
    </row>
    <row r="986" spans="1:12">
      <c r="A986" s="65">
        <f t="shared" si="50"/>
        <v>2002</v>
      </c>
      <c r="B986" s="84">
        <v>37499</v>
      </c>
      <c r="C986" s="77">
        <v>-901</v>
      </c>
      <c r="D986" s="78">
        <f t="shared" si="51"/>
        <v>-901</v>
      </c>
      <c r="I986" s="90"/>
      <c r="J986" s="90"/>
      <c r="K986" s="90"/>
      <c r="L986" s="90"/>
    </row>
    <row r="987" spans="1:12">
      <c r="A987" s="65">
        <f t="shared" si="50"/>
        <v>2002</v>
      </c>
      <c r="B987" s="84">
        <v>37529</v>
      </c>
      <c r="C987" s="77">
        <v>-901</v>
      </c>
      <c r="D987" s="78">
        <f t="shared" si="51"/>
        <v>-901</v>
      </c>
      <c r="I987" s="90"/>
      <c r="J987" s="90"/>
      <c r="K987" s="90"/>
      <c r="L987" s="90"/>
    </row>
    <row r="988" spans="1:12">
      <c r="A988" s="65">
        <f t="shared" si="50"/>
        <v>2003</v>
      </c>
      <c r="B988" s="84">
        <v>37560</v>
      </c>
      <c r="C988" s="77">
        <v>-901</v>
      </c>
      <c r="D988" s="78">
        <f t="shared" si="51"/>
        <v>-901</v>
      </c>
      <c r="I988" s="90"/>
      <c r="J988" s="90"/>
      <c r="K988" s="90"/>
      <c r="L988" s="90"/>
    </row>
    <row r="989" spans="1:12">
      <c r="A989" s="65">
        <f t="shared" si="50"/>
        <v>2003</v>
      </c>
      <c r="B989" s="84">
        <v>37590</v>
      </c>
      <c r="C989" s="77">
        <v>-901</v>
      </c>
      <c r="D989" s="78">
        <f t="shared" si="51"/>
        <v>-901</v>
      </c>
      <c r="I989" s="90"/>
      <c r="J989" s="90"/>
      <c r="K989" s="90"/>
      <c r="L989" s="90"/>
    </row>
    <row r="990" spans="1:12">
      <c r="A990" s="65">
        <f t="shared" si="50"/>
        <v>2003</v>
      </c>
      <c r="B990" s="84">
        <v>37621</v>
      </c>
      <c r="C990" s="77">
        <v>-901</v>
      </c>
      <c r="D990" s="78">
        <f t="shared" si="51"/>
        <v>-901</v>
      </c>
      <c r="I990" s="90"/>
      <c r="J990" s="90"/>
      <c r="K990" s="90"/>
      <c r="L990" s="90"/>
    </row>
    <row r="991" spans="1:12">
      <c r="A991" s="65">
        <f t="shared" si="50"/>
        <v>2003</v>
      </c>
      <c r="B991" s="84">
        <v>37652</v>
      </c>
      <c r="C991" s="77">
        <v>-901</v>
      </c>
      <c r="D991" s="78">
        <f t="shared" si="51"/>
        <v>-901</v>
      </c>
      <c r="I991" s="90"/>
      <c r="J991" s="90"/>
      <c r="K991" s="90"/>
      <c r="L991" s="90"/>
    </row>
    <row r="992" spans="1:12">
      <c r="A992" s="65">
        <f t="shared" si="50"/>
        <v>2003</v>
      </c>
      <c r="B992" s="84">
        <v>37680</v>
      </c>
      <c r="C992" s="77">
        <v>-901</v>
      </c>
      <c r="D992" s="78">
        <f t="shared" si="51"/>
        <v>-901</v>
      </c>
      <c r="I992" s="90"/>
      <c r="J992" s="90"/>
      <c r="K992" s="90"/>
      <c r="L992" s="90"/>
    </row>
    <row r="993" spans="1:12">
      <c r="A993" s="65">
        <f t="shared" si="50"/>
        <v>2003</v>
      </c>
      <c r="B993" s="84">
        <v>37711</v>
      </c>
      <c r="C993" s="77">
        <v>-901</v>
      </c>
      <c r="D993" s="78">
        <f t="shared" si="51"/>
        <v>-901</v>
      </c>
      <c r="I993" s="90"/>
      <c r="J993" s="90"/>
      <c r="K993" s="90"/>
      <c r="L993" s="90"/>
    </row>
    <row r="994" spans="1:12">
      <c r="A994" s="65">
        <f t="shared" si="50"/>
        <v>2003</v>
      </c>
      <c r="B994" s="84">
        <v>37741</v>
      </c>
      <c r="C994" s="77">
        <v>-901</v>
      </c>
      <c r="D994" s="78">
        <f t="shared" si="51"/>
        <v>-901</v>
      </c>
      <c r="I994" s="90"/>
      <c r="J994" s="90"/>
      <c r="K994" s="90"/>
      <c r="L994" s="90"/>
    </row>
    <row r="995" spans="1:12">
      <c r="A995" s="65">
        <f t="shared" si="50"/>
        <v>2003</v>
      </c>
      <c r="B995" s="84">
        <v>37772</v>
      </c>
      <c r="C995" s="77">
        <v>-901</v>
      </c>
      <c r="D995" s="78">
        <f t="shared" si="51"/>
        <v>-901</v>
      </c>
      <c r="I995" s="90"/>
      <c r="J995" s="90"/>
      <c r="K995" s="90"/>
      <c r="L995" s="90"/>
    </row>
    <row r="996" spans="1:12">
      <c r="A996" s="65">
        <f t="shared" si="50"/>
        <v>2003</v>
      </c>
      <c r="B996" s="84">
        <v>37802</v>
      </c>
      <c r="C996" s="77">
        <v>-901</v>
      </c>
      <c r="D996" s="78">
        <f t="shared" si="51"/>
        <v>-901</v>
      </c>
      <c r="I996" s="90"/>
      <c r="J996" s="90"/>
      <c r="K996" s="90"/>
      <c r="L996" s="90"/>
    </row>
    <row r="997" spans="1:12">
      <c r="A997" s="65">
        <f t="shared" si="50"/>
        <v>2003</v>
      </c>
      <c r="B997" s="84">
        <v>37833</v>
      </c>
      <c r="C997" s="77">
        <v>-901</v>
      </c>
      <c r="D997" s="78">
        <f t="shared" si="51"/>
        <v>-901</v>
      </c>
      <c r="I997" s="90"/>
      <c r="J997" s="90"/>
      <c r="K997" s="90"/>
      <c r="L997" s="90"/>
    </row>
    <row r="998" spans="1:12">
      <c r="A998" s="65">
        <f t="shared" si="50"/>
        <v>2003</v>
      </c>
      <c r="B998" s="84">
        <v>37864</v>
      </c>
      <c r="C998" s="77">
        <v>-901</v>
      </c>
      <c r="D998" s="78">
        <f t="shared" si="51"/>
        <v>-901</v>
      </c>
      <c r="I998" s="90"/>
      <c r="J998" s="90"/>
      <c r="K998" s="90"/>
      <c r="L998" s="90"/>
    </row>
    <row r="999" spans="1:12">
      <c r="A999" s="65">
        <f t="shared" si="50"/>
        <v>2003</v>
      </c>
      <c r="B999" s="84">
        <v>37894</v>
      </c>
      <c r="C999" s="77">
        <v>-901</v>
      </c>
      <c r="D999" s="78">
        <f t="shared" si="51"/>
        <v>-901</v>
      </c>
      <c r="I999" s="90"/>
      <c r="J999" s="90"/>
      <c r="K999" s="90"/>
      <c r="L999" s="90"/>
    </row>
    <row r="1000" spans="1:12">
      <c r="A1000" s="65">
        <f t="shared" si="50"/>
        <v>2004</v>
      </c>
      <c r="B1000" s="84">
        <v>37925</v>
      </c>
      <c r="C1000" s="77">
        <v>-901</v>
      </c>
      <c r="D1000" s="78">
        <f t="shared" si="51"/>
        <v>-901</v>
      </c>
      <c r="I1000" s="90"/>
      <c r="J1000" s="90"/>
      <c r="K1000" s="90"/>
      <c r="L1000" s="90"/>
    </row>
    <row r="1001" spans="1:12">
      <c r="A1001" s="65">
        <f t="shared" si="50"/>
        <v>2004</v>
      </c>
      <c r="B1001" s="84">
        <v>37955</v>
      </c>
      <c r="C1001" s="77">
        <v>-901</v>
      </c>
      <c r="D1001" s="78">
        <f t="shared" si="51"/>
        <v>-901</v>
      </c>
      <c r="I1001" s="90"/>
      <c r="J1001" s="90"/>
      <c r="K1001" s="90"/>
      <c r="L1001" s="90"/>
    </row>
    <row r="1002" spans="1:12">
      <c r="A1002" s="65">
        <f t="shared" si="50"/>
        <v>2004</v>
      </c>
      <c r="B1002" s="84">
        <v>37986</v>
      </c>
      <c r="C1002" s="77">
        <v>-901</v>
      </c>
      <c r="D1002" s="78">
        <f t="shared" si="51"/>
        <v>-901</v>
      </c>
      <c r="I1002" s="90"/>
      <c r="J1002" s="90"/>
      <c r="K1002" s="90"/>
      <c r="L1002" s="90"/>
    </row>
    <row r="1003" spans="1:12">
      <c r="A1003" s="65">
        <f t="shared" si="50"/>
        <v>2004</v>
      </c>
      <c r="B1003" s="84">
        <v>38017</v>
      </c>
      <c r="C1003" s="77">
        <v>-901</v>
      </c>
      <c r="D1003" s="78">
        <f t="shared" si="51"/>
        <v>-901</v>
      </c>
      <c r="I1003" s="90"/>
      <c r="J1003" s="90"/>
      <c r="K1003" s="90"/>
      <c r="L1003" s="90"/>
    </row>
    <row r="1004" spans="1:12">
      <c r="A1004" s="65">
        <f t="shared" si="50"/>
        <v>2004</v>
      </c>
      <c r="B1004" s="84">
        <v>38046</v>
      </c>
      <c r="C1004" s="77">
        <v>-901</v>
      </c>
      <c r="D1004" s="78">
        <f t="shared" si="51"/>
        <v>-901</v>
      </c>
      <c r="I1004" s="90"/>
      <c r="J1004" s="90"/>
      <c r="K1004" s="90"/>
      <c r="L1004" s="90"/>
    </row>
    <row r="1005" spans="1:12">
      <c r="A1005" s="65">
        <f t="shared" si="50"/>
        <v>2004</v>
      </c>
      <c r="B1005" s="84">
        <v>38077</v>
      </c>
      <c r="C1005" s="77">
        <v>-901</v>
      </c>
      <c r="D1005" s="78">
        <f t="shared" si="51"/>
        <v>-901</v>
      </c>
      <c r="I1005" s="90"/>
      <c r="J1005" s="90"/>
      <c r="K1005" s="90"/>
      <c r="L1005" s="90"/>
    </row>
    <row r="1006" spans="1:12">
      <c r="A1006" s="65">
        <f t="shared" si="50"/>
        <v>2004</v>
      </c>
      <c r="B1006" s="84">
        <v>38107</v>
      </c>
      <c r="C1006" s="77">
        <v>-901</v>
      </c>
      <c r="D1006" s="78">
        <f t="shared" si="51"/>
        <v>-901</v>
      </c>
      <c r="I1006" s="90"/>
      <c r="J1006" s="90"/>
      <c r="K1006" s="90"/>
      <c r="L1006" s="90"/>
    </row>
    <row r="1007" spans="1:12">
      <c r="A1007" s="65">
        <f t="shared" si="50"/>
        <v>2004</v>
      </c>
      <c r="B1007" s="84">
        <v>38138</v>
      </c>
      <c r="C1007" s="77">
        <v>-901</v>
      </c>
      <c r="D1007" s="78">
        <f t="shared" si="51"/>
        <v>-901</v>
      </c>
      <c r="I1007" s="90"/>
      <c r="J1007" s="90"/>
      <c r="K1007" s="90"/>
      <c r="L1007" s="90"/>
    </row>
    <row r="1008" spans="1:12">
      <c r="A1008" s="65">
        <f t="shared" si="50"/>
        <v>2004</v>
      </c>
      <c r="B1008" s="84">
        <v>38168</v>
      </c>
      <c r="C1008" s="77">
        <v>-901</v>
      </c>
      <c r="D1008" s="78">
        <f t="shared" si="51"/>
        <v>-901</v>
      </c>
      <c r="I1008" s="90"/>
      <c r="J1008" s="90"/>
      <c r="K1008" s="90"/>
      <c r="L1008" s="90"/>
    </row>
    <row r="1009" spans="1:12">
      <c r="A1009" s="65">
        <f t="shared" si="50"/>
        <v>2004</v>
      </c>
      <c r="B1009" s="84">
        <v>38199</v>
      </c>
      <c r="C1009" s="77">
        <v>-901</v>
      </c>
      <c r="D1009" s="78">
        <f t="shared" si="51"/>
        <v>-901</v>
      </c>
      <c r="I1009" s="90"/>
      <c r="J1009" s="90"/>
      <c r="K1009" s="90"/>
      <c r="L1009" s="90"/>
    </row>
    <row r="1010" spans="1:12">
      <c r="A1010" s="65">
        <f t="shared" si="50"/>
        <v>2004</v>
      </c>
      <c r="B1010" s="84">
        <v>38230</v>
      </c>
      <c r="C1010" s="77">
        <v>-901</v>
      </c>
      <c r="D1010" s="78">
        <f t="shared" si="51"/>
        <v>-901</v>
      </c>
      <c r="I1010" s="90"/>
      <c r="J1010" s="90"/>
      <c r="K1010" s="90"/>
      <c r="L1010" s="90"/>
    </row>
    <row r="1011" spans="1:12">
      <c r="A1011" s="65">
        <f t="shared" si="50"/>
        <v>2004</v>
      </c>
      <c r="B1011" s="84">
        <v>38260</v>
      </c>
      <c r="C1011" s="77">
        <v>-901</v>
      </c>
      <c r="D1011" s="78">
        <f t="shared" si="51"/>
        <v>-901</v>
      </c>
      <c r="I1011" s="90"/>
      <c r="J1011" s="90"/>
      <c r="K1011" s="90"/>
      <c r="L1011" s="90"/>
    </row>
    <row r="1012" spans="1:12">
      <c r="A1012" s="65">
        <f t="shared" si="50"/>
        <v>2005</v>
      </c>
      <c r="B1012" s="84">
        <v>38291</v>
      </c>
      <c r="C1012" s="77">
        <v>-901</v>
      </c>
      <c r="D1012" s="78">
        <f t="shared" si="51"/>
        <v>-901</v>
      </c>
      <c r="I1012" s="90"/>
      <c r="J1012" s="90"/>
      <c r="K1012" s="90"/>
      <c r="L1012" s="90"/>
    </row>
    <row r="1013" spans="1:12">
      <c r="A1013" s="65">
        <f t="shared" si="50"/>
        <v>2005</v>
      </c>
      <c r="B1013" s="84">
        <v>38321</v>
      </c>
      <c r="C1013" s="77">
        <v>-901</v>
      </c>
      <c r="D1013" s="78">
        <f t="shared" si="51"/>
        <v>-901</v>
      </c>
      <c r="I1013" s="90"/>
      <c r="J1013" s="90"/>
      <c r="K1013" s="90"/>
      <c r="L1013" s="90"/>
    </row>
    <row r="1014" spans="1:12">
      <c r="A1014" s="65">
        <f t="shared" si="50"/>
        <v>2005</v>
      </c>
      <c r="B1014" s="84">
        <v>38352</v>
      </c>
      <c r="C1014" s="77">
        <v>-901</v>
      </c>
      <c r="D1014" s="78">
        <f t="shared" si="51"/>
        <v>-901</v>
      </c>
      <c r="I1014" s="90"/>
      <c r="J1014" s="90"/>
      <c r="K1014" s="90"/>
      <c r="L1014" s="90"/>
    </row>
    <row r="1015" spans="1:12">
      <c r="A1015" s="65">
        <f t="shared" si="50"/>
        <v>2005</v>
      </c>
      <c r="B1015" s="84">
        <v>38383</v>
      </c>
      <c r="C1015" s="77">
        <v>-901</v>
      </c>
      <c r="D1015" s="78">
        <f t="shared" si="51"/>
        <v>-901</v>
      </c>
      <c r="I1015" s="90"/>
      <c r="J1015" s="90"/>
      <c r="K1015" s="90"/>
      <c r="L1015" s="90"/>
    </row>
    <row r="1016" spans="1:12">
      <c r="A1016" s="65">
        <f t="shared" si="50"/>
        <v>2005</v>
      </c>
      <c r="B1016" s="84">
        <v>38411</v>
      </c>
      <c r="C1016" s="77">
        <v>-901</v>
      </c>
      <c r="D1016" s="78">
        <f t="shared" si="51"/>
        <v>-901</v>
      </c>
      <c r="I1016" s="90"/>
      <c r="J1016" s="90"/>
      <c r="K1016" s="90"/>
      <c r="L1016" s="90"/>
    </row>
    <row r="1017" spans="1:12">
      <c r="A1017" s="65">
        <f t="shared" si="50"/>
        <v>2005</v>
      </c>
      <c r="B1017" s="84">
        <v>38442</v>
      </c>
      <c r="C1017" s="77">
        <v>-901</v>
      </c>
      <c r="D1017" s="78">
        <f t="shared" si="51"/>
        <v>-901</v>
      </c>
      <c r="I1017" s="90"/>
      <c r="J1017" s="90"/>
      <c r="K1017" s="90"/>
      <c r="L1017" s="90"/>
    </row>
    <row r="1018" spans="1:12">
      <c r="A1018" s="65">
        <f t="shared" si="50"/>
        <v>2005</v>
      </c>
      <c r="B1018" s="84">
        <v>38472</v>
      </c>
      <c r="C1018" s="77">
        <v>-901</v>
      </c>
      <c r="D1018" s="78">
        <f t="shared" si="51"/>
        <v>-901</v>
      </c>
      <c r="I1018" s="90"/>
      <c r="J1018" s="90"/>
      <c r="K1018" s="90"/>
      <c r="L1018" s="90"/>
    </row>
    <row r="1019" spans="1:12">
      <c r="A1019" s="65">
        <f t="shared" si="50"/>
        <v>2005</v>
      </c>
      <c r="B1019" s="84">
        <v>38503</v>
      </c>
      <c r="C1019" s="77">
        <v>-901</v>
      </c>
      <c r="D1019" s="78">
        <f t="shared" si="51"/>
        <v>-901</v>
      </c>
      <c r="I1019" s="90"/>
      <c r="J1019" s="90"/>
      <c r="K1019" s="90"/>
      <c r="L1019" s="90"/>
    </row>
    <row r="1020" spans="1:12">
      <c r="A1020" s="65">
        <f t="shared" si="50"/>
        <v>2005</v>
      </c>
      <c r="B1020" s="84">
        <v>38533</v>
      </c>
      <c r="C1020" s="77">
        <v>-901</v>
      </c>
      <c r="D1020" s="78">
        <f t="shared" si="51"/>
        <v>-901</v>
      </c>
      <c r="I1020" s="90"/>
      <c r="J1020" s="90"/>
      <c r="K1020" s="90"/>
      <c r="L1020" s="90"/>
    </row>
    <row r="1021" spans="1:12">
      <c r="A1021" s="65">
        <f t="shared" si="50"/>
        <v>2005</v>
      </c>
      <c r="B1021" s="84">
        <v>38564</v>
      </c>
      <c r="C1021" s="77">
        <v>-901</v>
      </c>
      <c r="D1021" s="78">
        <f t="shared" si="51"/>
        <v>-901</v>
      </c>
      <c r="I1021" s="90"/>
      <c r="J1021" s="90"/>
      <c r="K1021" s="90"/>
      <c r="L1021" s="90"/>
    </row>
    <row r="1022" spans="1:12">
      <c r="A1022" s="65">
        <f t="shared" si="50"/>
        <v>2005</v>
      </c>
      <c r="B1022" s="84">
        <v>38595</v>
      </c>
      <c r="C1022" s="77">
        <v>-901</v>
      </c>
      <c r="D1022" s="78">
        <f t="shared" si="51"/>
        <v>-901</v>
      </c>
      <c r="I1022" s="90"/>
      <c r="J1022" s="90"/>
      <c r="K1022" s="90"/>
      <c r="L1022" s="90"/>
    </row>
    <row r="1023" spans="1:12">
      <c r="A1023" s="65">
        <f t="shared" si="50"/>
        <v>2005</v>
      </c>
      <c r="B1023" s="84">
        <v>38625</v>
      </c>
      <c r="C1023" s="77">
        <v>-901</v>
      </c>
      <c r="D1023" s="78">
        <f t="shared" si="51"/>
        <v>-901</v>
      </c>
      <c r="I1023" s="90"/>
      <c r="J1023" s="90"/>
      <c r="K1023" s="90"/>
      <c r="L1023" s="90"/>
    </row>
    <row r="1024" spans="1:12">
      <c r="A1024" s="65">
        <f t="shared" si="50"/>
        <v>2006</v>
      </c>
      <c r="B1024" s="84">
        <v>38656</v>
      </c>
      <c r="C1024" s="77">
        <v>-901</v>
      </c>
      <c r="D1024" s="78">
        <f t="shared" si="51"/>
        <v>-901</v>
      </c>
      <c r="I1024" s="90"/>
      <c r="J1024" s="90"/>
      <c r="K1024" s="90"/>
      <c r="L1024" s="90"/>
    </row>
    <row r="1025" spans="1:12">
      <c r="A1025" s="65">
        <f t="shared" si="50"/>
        <v>2006</v>
      </c>
      <c r="B1025" s="84">
        <v>38686</v>
      </c>
      <c r="C1025" s="77">
        <v>-901</v>
      </c>
      <c r="D1025" s="78">
        <f t="shared" si="51"/>
        <v>-901</v>
      </c>
      <c r="I1025" s="90"/>
      <c r="J1025" s="90"/>
      <c r="K1025" s="90"/>
      <c r="L1025" s="90"/>
    </row>
    <row r="1026" spans="1:12">
      <c r="A1026" s="65">
        <f t="shared" si="50"/>
        <v>2006</v>
      </c>
      <c r="B1026" s="84">
        <v>38717</v>
      </c>
      <c r="C1026" s="77">
        <v>-901</v>
      </c>
      <c r="D1026" s="78">
        <f t="shared" si="51"/>
        <v>-901</v>
      </c>
      <c r="I1026" s="90"/>
      <c r="J1026" s="90"/>
      <c r="K1026" s="90"/>
      <c r="L1026" s="90"/>
    </row>
    <row r="1027" spans="1:12">
      <c r="A1027" s="65">
        <f t="shared" si="50"/>
        <v>2006</v>
      </c>
      <c r="B1027" s="84">
        <v>38748</v>
      </c>
      <c r="C1027" s="77">
        <v>-901</v>
      </c>
      <c r="D1027" s="78">
        <f t="shared" si="51"/>
        <v>-901</v>
      </c>
      <c r="I1027" s="90"/>
      <c r="J1027" s="90"/>
      <c r="K1027" s="90"/>
      <c r="L1027" s="90"/>
    </row>
    <row r="1028" spans="1:12">
      <c r="A1028" s="65">
        <f t="shared" si="50"/>
        <v>2006</v>
      </c>
      <c r="B1028" s="84">
        <v>38776</v>
      </c>
      <c r="C1028" s="77">
        <v>-901</v>
      </c>
      <c r="D1028" s="78">
        <f t="shared" si="51"/>
        <v>-901</v>
      </c>
      <c r="I1028" s="90"/>
      <c r="J1028" s="90"/>
      <c r="K1028" s="90"/>
      <c r="L1028" s="90"/>
    </row>
    <row r="1029" spans="1:12">
      <c r="A1029" s="65">
        <f t="shared" si="50"/>
        <v>2006</v>
      </c>
      <c r="B1029" s="84">
        <v>38807</v>
      </c>
      <c r="C1029" s="77">
        <v>-901</v>
      </c>
      <c r="D1029" s="78">
        <f t="shared" si="51"/>
        <v>-901</v>
      </c>
      <c r="I1029" s="90"/>
      <c r="J1029" s="90"/>
      <c r="K1029" s="90"/>
      <c r="L1029" s="90"/>
    </row>
    <row r="1030" spans="1:12">
      <c r="A1030" s="65">
        <f t="shared" si="50"/>
        <v>2006</v>
      </c>
      <c r="B1030" s="84">
        <v>38837</v>
      </c>
      <c r="C1030" s="77">
        <v>-901</v>
      </c>
      <c r="D1030" s="78">
        <f t="shared" si="51"/>
        <v>-901</v>
      </c>
      <c r="I1030" s="90"/>
      <c r="J1030" s="90"/>
      <c r="K1030" s="90"/>
      <c r="L1030" s="90"/>
    </row>
    <row r="1031" spans="1:12">
      <c r="A1031" s="65">
        <f t="shared" si="50"/>
        <v>2006</v>
      </c>
      <c r="B1031" s="84">
        <v>38868</v>
      </c>
      <c r="C1031" s="77">
        <v>-901</v>
      </c>
      <c r="D1031" s="78">
        <f t="shared" si="51"/>
        <v>-901</v>
      </c>
      <c r="I1031" s="90"/>
      <c r="J1031" s="90"/>
      <c r="K1031" s="90"/>
      <c r="L1031" s="90"/>
    </row>
    <row r="1032" spans="1:12">
      <c r="A1032" s="65">
        <f t="shared" si="50"/>
        <v>2006</v>
      </c>
      <c r="B1032" s="84">
        <v>38898</v>
      </c>
      <c r="C1032" s="77">
        <v>-901</v>
      </c>
      <c r="D1032" s="78">
        <f t="shared" si="51"/>
        <v>-901</v>
      </c>
      <c r="I1032" s="90"/>
      <c r="J1032" s="90"/>
      <c r="K1032" s="90"/>
      <c r="L1032" s="90"/>
    </row>
    <row r="1033" spans="1:12">
      <c r="A1033" s="65">
        <f t="shared" si="50"/>
        <v>2006</v>
      </c>
      <c r="B1033" s="84">
        <v>38929</v>
      </c>
      <c r="C1033" s="77">
        <v>-901</v>
      </c>
      <c r="D1033" s="78">
        <f t="shared" si="51"/>
        <v>-901</v>
      </c>
      <c r="I1033" s="90"/>
      <c r="J1033" s="90"/>
      <c r="K1033" s="90"/>
      <c r="L1033" s="90"/>
    </row>
    <row r="1034" spans="1:12">
      <c r="A1034" s="65">
        <f t="shared" si="50"/>
        <v>2006</v>
      </c>
      <c r="B1034" s="84">
        <v>38960</v>
      </c>
      <c r="C1034" s="77">
        <v>-901</v>
      </c>
      <c r="D1034" s="78">
        <f t="shared" si="51"/>
        <v>-901</v>
      </c>
      <c r="I1034" s="90"/>
      <c r="J1034" s="90"/>
      <c r="K1034" s="90"/>
      <c r="L1034" s="90"/>
    </row>
    <row r="1035" spans="1:12">
      <c r="A1035" s="65">
        <f t="shared" si="50"/>
        <v>2006</v>
      </c>
      <c r="B1035" s="84">
        <v>38990</v>
      </c>
      <c r="C1035" s="77">
        <v>-901</v>
      </c>
      <c r="D1035" s="78">
        <f t="shared" si="51"/>
        <v>-901</v>
      </c>
      <c r="I1035" s="90"/>
      <c r="J1035" s="90"/>
      <c r="K1035" s="90"/>
      <c r="L1035" s="90"/>
    </row>
    <row r="1036" spans="1:12">
      <c r="A1036" s="65">
        <f t="shared" si="50"/>
        <v>2007</v>
      </c>
      <c r="B1036" s="84">
        <v>39021</v>
      </c>
      <c r="C1036" s="77">
        <v>-901</v>
      </c>
      <c r="D1036" s="78">
        <f t="shared" si="51"/>
        <v>-901</v>
      </c>
      <c r="I1036" s="90"/>
      <c r="J1036" s="90"/>
      <c r="K1036" s="90"/>
      <c r="L1036" s="90"/>
    </row>
    <row r="1037" spans="1:12">
      <c r="A1037" s="65">
        <f t="shared" si="50"/>
        <v>2007</v>
      </c>
      <c r="B1037" s="84">
        <v>39051</v>
      </c>
      <c r="C1037" s="77">
        <v>-901</v>
      </c>
      <c r="D1037" s="78">
        <f t="shared" si="51"/>
        <v>-901</v>
      </c>
      <c r="I1037" s="90"/>
      <c r="J1037" s="90"/>
      <c r="K1037" s="90"/>
      <c r="L1037" s="90"/>
    </row>
    <row r="1038" spans="1:12">
      <c r="A1038" s="65">
        <f t="shared" si="50"/>
        <v>2007</v>
      </c>
      <c r="B1038" s="84">
        <v>39082</v>
      </c>
      <c r="C1038" s="77">
        <v>-901</v>
      </c>
      <c r="D1038" s="78">
        <f t="shared" si="51"/>
        <v>-901</v>
      </c>
      <c r="I1038" s="90"/>
      <c r="J1038" s="90"/>
      <c r="K1038" s="90"/>
      <c r="L1038" s="90"/>
    </row>
    <row r="1039" spans="1:12">
      <c r="A1039" s="65">
        <f t="shared" si="50"/>
        <v>2007</v>
      </c>
      <c r="B1039" s="84">
        <v>39113</v>
      </c>
      <c r="C1039" s="77">
        <v>-901</v>
      </c>
      <c r="D1039" s="78">
        <f t="shared" si="51"/>
        <v>-901</v>
      </c>
      <c r="I1039" s="90"/>
      <c r="J1039" s="90"/>
      <c r="K1039" s="90"/>
      <c r="L1039" s="90"/>
    </row>
    <row r="1040" spans="1:12">
      <c r="A1040" s="65">
        <f t="shared" si="50"/>
        <v>2007</v>
      </c>
      <c r="B1040" s="84">
        <v>39141</v>
      </c>
      <c r="C1040" s="77">
        <v>-901</v>
      </c>
      <c r="D1040" s="78">
        <f t="shared" si="51"/>
        <v>-901</v>
      </c>
      <c r="I1040" s="90"/>
      <c r="J1040" s="90"/>
      <c r="K1040" s="90"/>
      <c r="L1040" s="90"/>
    </row>
    <row r="1041" spans="1:12">
      <c r="A1041" s="65">
        <f t="shared" ref="A1041:A1104" si="52">IF(MONTH(B1041)&gt;9,YEAR(B1041)+1,YEAR(B1041))</f>
        <v>2007</v>
      </c>
      <c r="B1041" s="84">
        <v>39172</v>
      </c>
      <c r="C1041" s="77">
        <v>-901</v>
      </c>
      <c r="D1041" s="78">
        <f t="shared" ref="D1041:D1055" si="53">IF(C1041&lt;&gt;-901,C1041*DAY(B1041)*24*60*60/(220*22*9*1000),-901)</f>
        <v>-901</v>
      </c>
      <c r="I1041" s="90"/>
      <c r="J1041" s="90"/>
      <c r="K1041" s="90"/>
      <c r="L1041" s="90"/>
    </row>
    <row r="1042" spans="1:12">
      <c r="A1042" s="65">
        <f t="shared" si="52"/>
        <v>2007</v>
      </c>
      <c r="B1042" s="84">
        <v>39202</v>
      </c>
      <c r="C1042" s="77">
        <v>-901</v>
      </c>
      <c r="D1042" s="78">
        <f t="shared" si="53"/>
        <v>-901</v>
      </c>
      <c r="I1042" s="90"/>
      <c r="J1042" s="90"/>
      <c r="K1042" s="90"/>
      <c r="L1042" s="90"/>
    </row>
    <row r="1043" spans="1:12">
      <c r="A1043" s="65">
        <f t="shared" si="52"/>
        <v>2007</v>
      </c>
      <c r="B1043" s="84">
        <v>39233</v>
      </c>
      <c r="C1043" s="77">
        <v>-901</v>
      </c>
      <c r="D1043" s="78">
        <f t="shared" si="53"/>
        <v>-901</v>
      </c>
      <c r="I1043" s="90"/>
      <c r="J1043" s="90"/>
      <c r="K1043" s="90"/>
      <c r="L1043" s="90"/>
    </row>
    <row r="1044" spans="1:12">
      <c r="A1044" s="65">
        <f t="shared" si="52"/>
        <v>2007</v>
      </c>
      <c r="B1044" s="84">
        <v>39263</v>
      </c>
      <c r="C1044" s="77">
        <v>-901</v>
      </c>
      <c r="D1044" s="78">
        <f t="shared" si="53"/>
        <v>-901</v>
      </c>
      <c r="I1044" s="90"/>
      <c r="J1044" s="90"/>
      <c r="K1044" s="90"/>
      <c r="L1044" s="90"/>
    </row>
    <row r="1045" spans="1:12">
      <c r="A1045" s="65">
        <f t="shared" si="52"/>
        <v>2007</v>
      </c>
      <c r="B1045" s="84">
        <v>39294</v>
      </c>
      <c r="C1045" s="77">
        <v>-901</v>
      </c>
      <c r="D1045" s="78">
        <f t="shared" si="53"/>
        <v>-901</v>
      </c>
      <c r="I1045" s="90"/>
      <c r="J1045" s="90"/>
      <c r="K1045" s="90"/>
      <c r="L1045" s="90"/>
    </row>
    <row r="1046" spans="1:12">
      <c r="A1046" s="65">
        <f t="shared" si="52"/>
        <v>2007</v>
      </c>
      <c r="B1046" s="84">
        <v>39325</v>
      </c>
      <c r="C1046" s="77">
        <v>-901</v>
      </c>
      <c r="D1046" s="78">
        <f t="shared" si="53"/>
        <v>-901</v>
      </c>
      <c r="I1046" s="90"/>
      <c r="J1046" s="90"/>
      <c r="K1046" s="90"/>
      <c r="L1046" s="90"/>
    </row>
    <row r="1047" spans="1:12">
      <c r="A1047" s="65">
        <f t="shared" si="52"/>
        <v>2007</v>
      </c>
      <c r="B1047" s="84">
        <v>39355</v>
      </c>
      <c r="C1047" s="77">
        <v>-901</v>
      </c>
      <c r="D1047" s="78">
        <f t="shared" si="53"/>
        <v>-901</v>
      </c>
      <c r="I1047" s="90"/>
      <c r="J1047" s="90"/>
      <c r="K1047" s="90"/>
      <c r="L1047" s="90"/>
    </row>
    <row r="1048" spans="1:12">
      <c r="A1048" s="65">
        <f t="shared" si="52"/>
        <v>2008</v>
      </c>
      <c r="B1048" s="84">
        <v>39386</v>
      </c>
      <c r="C1048" s="77">
        <v>-901</v>
      </c>
      <c r="D1048" s="78">
        <f t="shared" si="53"/>
        <v>-901</v>
      </c>
      <c r="I1048" s="90"/>
      <c r="J1048" s="90"/>
      <c r="K1048" s="90"/>
      <c r="L1048" s="90"/>
    </row>
    <row r="1049" spans="1:12">
      <c r="A1049" s="65">
        <f t="shared" si="52"/>
        <v>2008</v>
      </c>
      <c r="B1049" s="84">
        <v>39416</v>
      </c>
      <c r="C1049" s="77">
        <v>-901</v>
      </c>
      <c r="D1049" s="78">
        <f t="shared" si="53"/>
        <v>-901</v>
      </c>
      <c r="I1049" s="90"/>
      <c r="J1049" s="90"/>
      <c r="K1049" s="90"/>
      <c r="L1049" s="90"/>
    </row>
    <row r="1050" spans="1:12">
      <c r="A1050" s="65">
        <f t="shared" si="52"/>
        <v>2008</v>
      </c>
      <c r="B1050" s="84">
        <v>39447</v>
      </c>
      <c r="C1050" s="77">
        <v>-901</v>
      </c>
      <c r="D1050" s="78">
        <f t="shared" si="53"/>
        <v>-901</v>
      </c>
      <c r="I1050" s="90"/>
      <c r="J1050" s="90"/>
      <c r="K1050" s="90"/>
      <c r="L1050" s="90"/>
    </row>
    <row r="1051" spans="1:12">
      <c r="A1051" s="65">
        <f t="shared" si="52"/>
        <v>2008</v>
      </c>
      <c r="B1051" s="84">
        <v>39478</v>
      </c>
      <c r="C1051" s="77">
        <v>-901</v>
      </c>
      <c r="D1051" s="78">
        <f t="shared" si="53"/>
        <v>-901</v>
      </c>
      <c r="I1051" s="90"/>
      <c r="J1051" s="90"/>
      <c r="K1051" s="90"/>
      <c r="L1051" s="90"/>
    </row>
    <row r="1052" spans="1:12">
      <c r="A1052" s="65">
        <f t="shared" si="52"/>
        <v>2008</v>
      </c>
      <c r="B1052" s="84">
        <v>39507</v>
      </c>
      <c r="C1052" s="77">
        <v>-901</v>
      </c>
      <c r="D1052" s="78">
        <f t="shared" si="53"/>
        <v>-901</v>
      </c>
      <c r="I1052" s="90"/>
      <c r="J1052" s="90"/>
      <c r="K1052" s="90"/>
      <c r="L1052" s="90"/>
    </row>
    <row r="1053" spans="1:12">
      <c r="A1053" s="65">
        <f t="shared" si="52"/>
        <v>2008</v>
      </c>
      <c r="B1053" s="84">
        <v>39538</v>
      </c>
      <c r="C1053" s="77">
        <v>-901</v>
      </c>
      <c r="D1053" s="78">
        <f t="shared" si="53"/>
        <v>-901</v>
      </c>
      <c r="I1053" s="90"/>
      <c r="J1053" s="90"/>
      <c r="K1053" s="90"/>
      <c r="L1053" s="90"/>
    </row>
    <row r="1054" spans="1:12">
      <c r="A1054" s="65">
        <f t="shared" si="52"/>
        <v>2008</v>
      </c>
      <c r="B1054" s="84">
        <v>39568</v>
      </c>
      <c r="C1054" s="77">
        <v>-901</v>
      </c>
      <c r="D1054" s="78">
        <f t="shared" si="53"/>
        <v>-901</v>
      </c>
      <c r="I1054" s="90"/>
      <c r="J1054" s="90"/>
      <c r="K1054" s="90"/>
      <c r="L1054" s="90"/>
    </row>
    <row r="1055" spans="1:12">
      <c r="A1055" s="65">
        <f t="shared" si="52"/>
        <v>2008</v>
      </c>
      <c r="B1055" s="84">
        <v>39599</v>
      </c>
      <c r="C1055" s="77">
        <v>-901</v>
      </c>
      <c r="D1055" s="78">
        <f t="shared" si="53"/>
        <v>-901</v>
      </c>
      <c r="I1055" s="90"/>
      <c r="J1055" s="90"/>
      <c r="K1055" s="90"/>
      <c r="L1055" s="90"/>
    </row>
    <row r="1056" spans="1:12">
      <c r="A1056" s="65">
        <f t="shared" si="52"/>
        <v>2008</v>
      </c>
      <c r="B1056" s="84">
        <v>39629</v>
      </c>
      <c r="C1056" s="77">
        <v>-901</v>
      </c>
      <c r="D1056" s="78">
        <f t="shared" ref="D1056:D1119" si="54">IF(C1056&lt;&gt;-901,C1056*DAY(B1056)*24*60*60/(220*22*9*1000),-901)</f>
        <v>-901</v>
      </c>
      <c r="I1056" s="90"/>
      <c r="J1056" s="90"/>
      <c r="K1056" s="90"/>
      <c r="L1056" s="90"/>
    </row>
    <row r="1057" spans="1:12">
      <c r="A1057" s="65">
        <f t="shared" si="52"/>
        <v>2008</v>
      </c>
      <c r="B1057" s="84">
        <v>39660</v>
      </c>
      <c r="C1057" s="77">
        <v>-901</v>
      </c>
      <c r="D1057" s="78">
        <f t="shared" si="54"/>
        <v>-901</v>
      </c>
      <c r="I1057" s="90"/>
      <c r="J1057" s="90"/>
      <c r="K1057" s="90"/>
      <c r="L1057" s="90"/>
    </row>
    <row r="1058" spans="1:12">
      <c r="A1058" s="65">
        <f t="shared" si="52"/>
        <v>2008</v>
      </c>
      <c r="B1058" s="84">
        <v>39691</v>
      </c>
      <c r="C1058" s="77">
        <v>-901</v>
      </c>
      <c r="D1058" s="78">
        <f t="shared" si="54"/>
        <v>-901</v>
      </c>
      <c r="I1058" s="90"/>
      <c r="J1058" s="90"/>
      <c r="K1058" s="90"/>
      <c r="L1058" s="90"/>
    </row>
    <row r="1059" spans="1:12">
      <c r="A1059" s="65">
        <f t="shared" si="52"/>
        <v>2008</v>
      </c>
      <c r="B1059" s="84">
        <v>39721</v>
      </c>
      <c r="C1059" s="77">
        <v>-901</v>
      </c>
      <c r="D1059" s="78">
        <f t="shared" si="54"/>
        <v>-901</v>
      </c>
      <c r="I1059" s="90"/>
      <c r="J1059" s="90"/>
      <c r="K1059" s="90"/>
      <c r="L1059" s="90"/>
    </row>
    <row r="1060" spans="1:12">
      <c r="A1060" s="65">
        <f t="shared" si="52"/>
        <v>2009</v>
      </c>
      <c r="B1060" s="84">
        <v>39752</v>
      </c>
      <c r="C1060" s="77">
        <v>-901</v>
      </c>
      <c r="D1060" s="78">
        <f t="shared" si="54"/>
        <v>-901</v>
      </c>
      <c r="I1060" s="90"/>
      <c r="J1060" s="90"/>
      <c r="K1060" s="90"/>
      <c r="L1060" s="90"/>
    </row>
    <row r="1061" spans="1:12">
      <c r="A1061" s="65">
        <f t="shared" si="52"/>
        <v>2009</v>
      </c>
      <c r="B1061" s="84">
        <v>39782</v>
      </c>
      <c r="C1061" s="77">
        <v>-901</v>
      </c>
      <c r="D1061" s="78">
        <f t="shared" si="54"/>
        <v>-901</v>
      </c>
      <c r="I1061" s="90"/>
      <c r="J1061" s="90"/>
      <c r="K1061" s="90"/>
      <c r="L1061" s="90"/>
    </row>
    <row r="1062" spans="1:12">
      <c r="A1062" s="65">
        <f t="shared" si="52"/>
        <v>2009</v>
      </c>
      <c r="B1062" s="84">
        <v>39813</v>
      </c>
      <c r="C1062" s="77">
        <v>-901</v>
      </c>
      <c r="D1062" s="78">
        <f t="shared" si="54"/>
        <v>-901</v>
      </c>
      <c r="I1062" s="90"/>
      <c r="J1062" s="90"/>
      <c r="K1062" s="90"/>
      <c r="L1062" s="90"/>
    </row>
    <row r="1063" spans="1:12">
      <c r="A1063" s="65">
        <f t="shared" si="52"/>
        <v>2009</v>
      </c>
      <c r="B1063" s="84">
        <v>39844</v>
      </c>
      <c r="C1063" s="77">
        <v>-901</v>
      </c>
      <c r="D1063" s="78">
        <f t="shared" si="54"/>
        <v>-901</v>
      </c>
      <c r="I1063" s="90"/>
      <c r="J1063" s="90"/>
      <c r="K1063" s="90"/>
      <c r="L1063" s="90"/>
    </row>
    <row r="1064" spans="1:12">
      <c r="A1064" s="65">
        <f t="shared" si="52"/>
        <v>2009</v>
      </c>
      <c r="B1064" s="84">
        <v>39872</v>
      </c>
      <c r="C1064" s="77">
        <v>-901</v>
      </c>
      <c r="D1064" s="78">
        <f t="shared" si="54"/>
        <v>-901</v>
      </c>
      <c r="I1064" s="90"/>
      <c r="J1064" s="90"/>
      <c r="K1064" s="90"/>
      <c r="L1064" s="90"/>
    </row>
    <row r="1065" spans="1:12">
      <c r="A1065" s="65">
        <f t="shared" si="52"/>
        <v>2009</v>
      </c>
      <c r="B1065" s="84">
        <v>39903</v>
      </c>
      <c r="C1065" s="77">
        <v>-901</v>
      </c>
      <c r="D1065" s="78">
        <f t="shared" si="54"/>
        <v>-901</v>
      </c>
      <c r="I1065" s="90"/>
      <c r="J1065" s="90"/>
      <c r="K1065" s="90"/>
      <c r="L1065" s="90"/>
    </row>
    <row r="1066" spans="1:12">
      <c r="A1066" s="65">
        <f t="shared" si="52"/>
        <v>2009</v>
      </c>
      <c r="B1066" s="84">
        <v>39933</v>
      </c>
      <c r="C1066" s="77">
        <v>-901</v>
      </c>
      <c r="D1066" s="78">
        <f t="shared" si="54"/>
        <v>-901</v>
      </c>
      <c r="I1066" s="90"/>
      <c r="J1066" s="90"/>
      <c r="K1066" s="90"/>
      <c r="L1066" s="90"/>
    </row>
    <row r="1067" spans="1:12">
      <c r="A1067" s="65">
        <f t="shared" si="52"/>
        <v>2009</v>
      </c>
      <c r="B1067" s="84">
        <v>39964</v>
      </c>
      <c r="C1067" s="77">
        <v>-901</v>
      </c>
      <c r="D1067" s="78">
        <f t="shared" si="54"/>
        <v>-901</v>
      </c>
      <c r="I1067" s="90"/>
      <c r="J1067" s="90"/>
      <c r="K1067" s="90"/>
      <c r="L1067" s="90"/>
    </row>
    <row r="1068" spans="1:12">
      <c r="A1068" s="65">
        <f t="shared" si="52"/>
        <v>2009</v>
      </c>
      <c r="B1068" s="84">
        <v>39994</v>
      </c>
      <c r="C1068" s="77">
        <v>-901</v>
      </c>
      <c r="D1068" s="78">
        <f t="shared" si="54"/>
        <v>-901</v>
      </c>
      <c r="I1068" s="90"/>
      <c r="J1068" s="90"/>
      <c r="K1068" s="90"/>
      <c r="L1068" s="90"/>
    </row>
    <row r="1069" spans="1:12">
      <c r="A1069" s="65">
        <f t="shared" si="52"/>
        <v>2009</v>
      </c>
      <c r="B1069" s="84">
        <v>40025</v>
      </c>
      <c r="C1069" s="77">
        <v>-901</v>
      </c>
      <c r="D1069" s="78">
        <f t="shared" si="54"/>
        <v>-901</v>
      </c>
      <c r="I1069" s="90"/>
      <c r="J1069" s="90"/>
      <c r="K1069" s="90"/>
      <c r="L1069" s="90"/>
    </row>
    <row r="1070" spans="1:12">
      <c r="A1070" s="65">
        <f t="shared" si="52"/>
        <v>2009</v>
      </c>
      <c r="B1070" s="91">
        <v>40056</v>
      </c>
      <c r="C1070" s="77">
        <v>-901</v>
      </c>
      <c r="D1070" s="78">
        <f t="shared" si="54"/>
        <v>-901</v>
      </c>
      <c r="I1070" s="90"/>
      <c r="J1070" s="90"/>
      <c r="K1070" s="90"/>
      <c r="L1070" s="90"/>
    </row>
    <row r="1071" spans="1:12">
      <c r="A1071" s="65">
        <f t="shared" si="52"/>
        <v>2009</v>
      </c>
      <c r="B1071" s="123">
        <v>40086</v>
      </c>
      <c r="C1071" s="77">
        <v>-901</v>
      </c>
      <c r="D1071" s="78">
        <f t="shared" si="54"/>
        <v>-901</v>
      </c>
      <c r="I1071" s="90"/>
      <c r="J1071" s="90"/>
      <c r="K1071" s="90"/>
      <c r="L1071" s="90"/>
    </row>
    <row r="1072" spans="1:12">
      <c r="A1072" s="65">
        <f t="shared" si="52"/>
        <v>2010</v>
      </c>
      <c r="B1072" s="123">
        <v>40117</v>
      </c>
      <c r="C1072" s="77">
        <v>-901</v>
      </c>
      <c r="D1072" s="78">
        <f t="shared" si="54"/>
        <v>-901</v>
      </c>
      <c r="I1072" s="90"/>
      <c r="J1072" s="90"/>
      <c r="K1072" s="90"/>
      <c r="L1072" s="90"/>
    </row>
    <row r="1073" spans="1:12">
      <c r="A1073" s="65">
        <f t="shared" si="52"/>
        <v>2010</v>
      </c>
      <c r="B1073" s="123">
        <v>40147</v>
      </c>
      <c r="C1073" s="77">
        <v>-901</v>
      </c>
      <c r="D1073" s="78">
        <f t="shared" si="54"/>
        <v>-901</v>
      </c>
      <c r="I1073" s="90"/>
      <c r="J1073" s="90"/>
      <c r="K1073" s="90"/>
      <c r="L1073" s="90"/>
    </row>
    <row r="1074" spans="1:12">
      <c r="A1074" s="65">
        <f t="shared" si="52"/>
        <v>2010</v>
      </c>
      <c r="B1074" s="123">
        <v>40178</v>
      </c>
      <c r="C1074" s="77">
        <v>-901</v>
      </c>
      <c r="D1074" s="78">
        <f t="shared" si="54"/>
        <v>-901</v>
      </c>
      <c r="I1074" s="90"/>
      <c r="J1074" s="90"/>
      <c r="K1074" s="90"/>
      <c r="L1074" s="90"/>
    </row>
    <row r="1075" spans="1:12">
      <c r="A1075" s="65">
        <f t="shared" si="52"/>
        <v>2010</v>
      </c>
      <c r="B1075" s="123">
        <v>40209</v>
      </c>
      <c r="C1075" s="77">
        <v>-901</v>
      </c>
      <c r="D1075" s="78">
        <f t="shared" si="54"/>
        <v>-901</v>
      </c>
      <c r="I1075" s="90"/>
      <c r="J1075" s="90"/>
      <c r="K1075" s="90"/>
      <c r="L1075" s="90"/>
    </row>
    <row r="1076" spans="1:12">
      <c r="A1076" s="65">
        <f t="shared" si="52"/>
        <v>2010</v>
      </c>
      <c r="B1076" s="123">
        <v>40237</v>
      </c>
      <c r="C1076" s="77">
        <v>-901</v>
      </c>
      <c r="D1076" s="78">
        <f t="shared" si="54"/>
        <v>-901</v>
      </c>
      <c r="I1076" s="90"/>
      <c r="J1076" s="90"/>
      <c r="K1076" s="90"/>
      <c r="L1076" s="90"/>
    </row>
    <row r="1077" spans="1:12">
      <c r="A1077" s="65">
        <f t="shared" si="52"/>
        <v>2010</v>
      </c>
      <c r="B1077" s="123">
        <v>40268</v>
      </c>
      <c r="C1077" s="77">
        <v>-901</v>
      </c>
      <c r="D1077" s="78">
        <f t="shared" si="54"/>
        <v>-901</v>
      </c>
      <c r="I1077" s="90"/>
      <c r="J1077" s="90"/>
      <c r="K1077" s="90"/>
      <c r="L1077" s="90"/>
    </row>
    <row r="1078" spans="1:12">
      <c r="A1078" s="65">
        <f t="shared" si="52"/>
        <v>2010</v>
      </c>
      <c r="B1078" s="123">
        <v>40298</v>
      </c>
      <c r="C1078" s="77">
        <v>-901</v>
      </c>
      <c r="D1078" s="78">
        <f t="shared" si="54"/>
        <v>-901</v>
      </c>
      <c r="I1078" s="90"/>
      <c r="J1078" s="90"/>
      <c r="K1078" s="90"/>
      <c r="L1078" s="90"/>
    </row>
    <row r="1079" spans="1:12">
      <c r="A1079" s="65">
        <f t="shared" si="52"/>
        <v>2010</v>
      </c>
      <c r="B1079" s="123">
        <v>40329</v>
      </c>
      <c r="C1079" s="77">
        <v>-901</v>
      </c>
      <c r="D1079" s="78">
        <f t="shared" si="54"/>
        <v>-901</v>
      </c>
      <c r="I1079" s="90"/>
      <c r="J1079" s="90"/>
      <c r="K1079" s="90"/>
      <c r="L1079" s="90"/>
    </row>
    <row r="1080" spans="1:12">
      <c r="A1080" s="65">
        <f t="shared" si="52"/>
        <v>2010</v>
      </c>
      <c r="B1080" s="123">
        <v>40359</v>
      </c>
      <c r="C1080" s="77">
        <v>-901</v>
      </c>
      <c r="D1080" s="78">
        <f t="shared" si="54"/>
        <v>-901</v>
      </c>
      <c r="I1080" s="90"/>
      <c r="J1080" s="90"/>
      <c r="K1080" s="90"/>
      <c r="L1080" s="90"/>
    </row>
    <row r="1081" spans="1:12">
      <c r="A1081" s="65">
        <f t="shared" si="52"/>
        <v>2010</v>
      </c>
      <c r="B1081" s="123">
        <v>40390</v>
      </c>
      <c r="C1081" s="77">
        <v>-901</v>
      </c>
      <c r="D1081" s="78">
        <f t="shared" si="54"/>
        <v>-901</v>
      </c>
      <c r="I1081" s="90"/>
      <c r="J1081" s="90"/>
      <c r="K1081" s="90"/>
      <c r="L1081" s="90"/>
    </row>
    <row r="1082" spans="1:12">
      <c r="A1082" s="65">
        <f t="shared" si="52"/>
        <v>2010</v>
      </c>
      <c r="B1082" s="123">
        <v>40421</v>
      </c>
      <c r="C1082" s="77">
        <v>-901</v>
      </c>
      <c r="D1082" s="78">
        <f t="shared" si="54"/>
        <v>-901</v>
      </c>
      <c r="I1082" s="90"/>
      <c r="J1082" s="90"/>
      <c r="K1082" s="90"/>
      <c r="L1082" s="90"/>
    </row>
    <row r="1083" spans="1:12">
      <c r="A1083" s="65">
        <f t="shared" si="52"/>
        <v>2010</v>
      </c>
      <c r="B1083" s="123">
        <v>40451</v>
      </c>
      <c r="C1083" s="77">
        <v>-901</v>
      </c>
      <c r="D1083" s="78">
        <f t="shared" si="54"/>
        <v>-901</v>
      </c>
      <c r="I1083" s="90"/>
      <c r="J1083" s="90"/>
      <c r="K1083" s="90"/>
      <c r="L1083" s="90"/>
    </row>
    <row r="1084" spans="1:12">
      <c r="A1084" s="65">
        <f t="shared" si="52"/>
        <v>2011</v>
      </c>
      <c r="B1084" s="123">
        <v>40482</v>
      </c>
      <c r="C1084" s="77">
        <v>-901</v>
      </c>
      <c r="D1084" s="78">
        <f t="shared" si="54"/>
        <v>-901</v>
      </c>
      <c r="I1084" s="90"/>
      <c r="J1084" s="90"/>
      <c r="K1084" s="90"/>
      <c r="L1084" s="90"/>
    </row>
    <row r="1085" spans="1:12">
      <c r="A1085" s="65">
        <f t="shared" si="52"/>
        <v>2011</v>
      </c>
      <c r="B1085" s="123">
        <v>40512</v>
      </c>
      <c r="C1085" s="77">
        <v>-901</v>
      </c>
      <c r="D1085" s="78">
        <f t="shared" si="54"/>
        <v>-901</v>
      </c>
      <c r="I1085" s="90"/>
      <c r="J1085" s="90"/>
      <c r="K1085" s="90"/>
      <c r="L1085" s="90"/>
    </row>
    <row r="1086" spans="1:12">
      <c r="A1086" s="65">
        <f t="shared" si="52"/>
        <v>2011</v>
      </c>
      <c r="B1086" s="123">
        <v>40543</v>
      </c>
      <c r="C1086" s="77">
        <v>-901</v>
      </c>
      <c r="D1086" s="78">
        <f t="shared" si="54"/>
        <v>-901</v>
      </c>
      <c r="I1086" s="90"/>
      <c r="J1086" s="90"/>
      <c r="K1086" s="90"/>
      <c r="L1086" s="90"/>
    </row>
    <row r="1087" spans="1:12">
      <c r="A1087" s="65">
        <f t="shared" si="52"/>
        <v>2011</v>
      </c>
      <c r="B1087" s="123">
        <v>40574</v>
      </c>
      <c r="C1087" s="77">
        <v>-901</v>
      </c>
      <c r="D1087" s="78">
        <f t="shared" si="54"/>
        <v>-901</v>
      </c>
      <c r="I1087" s="90"/>
      <c r="J1087" s="90"/>
      <c r="K1087" s="90"/>
      <c r="L1087" s="90"/>
    </row>
    <row r="1088" spans="1:12">
      <c r="A1088" s="65">
        <f t="shared" si="52"/>
        <v>2011</v>
      </c>
      <c r="B1088" s="123">
        <v>40602</v>
      </c>
      <c r="C1088" s="77">
        <v>-901</v>
      </c>
      <c r="D1088" s="78">
        <f t="shared" si="54"/>
        <v>-901</v>
      </c>
      <c r="I1088" s="90"/>
      <c r="J1088" s="90"/>
      <c r="K1088" s="90"/>
      <c r="L1088" s="90"/>
    </row>
    <row r="1089" spans="1:12">
      <c r="A1089" s="65">
        <f t="shared" si="52"/>
        <v>2011</v>
      </c>
      <c r="B1089" s="123">
        <v>40633</v>
      </c>
      <c r="C1089" s="77">
        <v>-901</v>
      </c>
      <c r="D1089" s="78">
        <f t="shared" si="54"/>
        <v>-901</v>
      </c>
      <c r="I1089" s="90"/>
      <c r="J1089" s="90"/>
      <c r="K1089" s="90"/>
      <c r="L1089" s="90"/>
    </row>
    <row r="1090" spans="1:12">
      <c r="A1090" s="65">
        <f t="shared" si="52"/>
        <v>2011</v>
      </c>
      <c r="B1090" s="123">
        <v>40663</v>
      </c>
      <c r="C1090" s="77">
        <v>-901</v>
      </c>
      <c r="D1090" s="78">
        <f t="shared" si="54"/>
        <v>-901</v>
      </c>
      <c r="I1090" s="90"/>
      <c r="J1090" s="90"/>
      <c r="K1090" s="90"/>
      <c r="L1090" s="90"/>
    </row>
    <row r="1091" spans="1:12">
      <c r="A1091" s="65">
        <f t="shared" si="52"/>
        <v>2011</v>
      </c>
      <c r="B1091" s="123">
        <v>40694</v>
      </c>
      <c r="C1091" s="77">
        <v>-901</v>
      </c>
      <c r="D1091" s="78">
        <f t="shared" si="54"/>
        <v>-901</v>
      </c>
      <c r="I1091" s="90"/>
      <c r="J1091" s="90"/>
      <c r="K1091" s="90"/>
      <c r="L1091" s="90"/>
    </row>
    <row r="1092" spans="1:12">
      <c r="A1092" s="65">
        <f t="shared" si="52"/>
        <v>2011</v>
      </c>
      <c r="B1092" s="123">
        <v>40724</v>
      </c>
      <c r="C1092" s="77">
        <v>-901</v>
      </c>
      <c r="D1092" s="78">
        <f t="shared" si="54"/>
        <v>-901</v>
      </c>
      <c r="I1092" s="90"/>
      <c r="J1092" s="90"/>
      <c r="K1092" s="90"/>
      <c r="L1092" s="90"/>
    </row>
    <row r="1093" spans="1:12">
      <c r="A1093" s="65">
        <f t="shared" si="52"/>
        <v>2011</v>
      </c>
      <c r="B1093" s="123">
        <v>40755</v>
      </c>
      <c r="C1093" s="77">
        <v>-901</v>
      </c>
      <c r="D1093" s="78">
        <f t="shared" si="54"/>
        <v>-901</v>
      </c>
      <c r="I1093" s="90"/>
      <c r="J1093" s="90"/>
      <c r="K1093" s="90"/>
      <c r="L1093" s="90"/>
    </row>
    <row r="1094" spans="1:12">
      <c r="A1094" s="65">
        <f t="shared" si="52"/>
        <v>2011</v>
      </c>
      <c r="B1094" s="123">
        <v>40786</v>
      </c>
      <c r="C1094" s="77">
        <v>-901</v>
      </c>
      <c r="D1094" s="78">
        <f t="shared" si="54"/>
        <v>-901</v>
      </c>
      <c r="I1094" s="90"/>
      <c r="J1094" s="90"/>
      <c r="K1094" s="90"/>
      <c r="L1094" s="90"/>
    </row>
    <row r="1095" spans="1:12">
      <c r="A1095" s="65">
        <f t="shared" si="52"/>
        <v>2011</v>
      </c>
      <c r="B1095" s="123">
        <v>40816</v>
      </c>
      <c r="C1095" s="77">
        <v>-901</v>
      </c>
      <c r="D1095" s="78">
        <f t="shared" si="54"/>
        <v>-901</v>
      </c>
      <c r="I1095" s="90"/>
      <c r="J1095" s="90"/>
      <c r="K1095" s="90"/>
      <c r="L1095" s="90"/>
    </row>
    <row r="1096" spans="1:12">
      <c r="A1096" s="65">
        <f t="shared" si="52"/>
        <v>2012</v>
      </c>
      <c r="B1096" s="123">
        <v>40847</v>
      </c>
      <c r="C1096" s="77">
        <v>-901</v>
      </c>
      <c r="D1096" s="78">
        <f t="shared" si="54"/>
        <v>-901</v>
      </c>
      <c r="I1096" s="90"/>
      <c r="J1096" s="90"/>
      <c r="K1096" s="90"/>
      <c r="L1096" s="90"/>
    </row>
    <row r="1097" spans="1:12">
      <c r="A1097" s="65">
        <f t="shared" si="52"/>
        <v>2012</v>
      </c>
      <c r="B1097" s="123">
        <v>40877</v>
      </c>
      <c r="C1097" s="77">
        <v>-901</v>
      </c>
      <c r="D1097" s="78">
        <f t="shared" si="54"/>
        <v>-901</v>
      </c>
      <c r="I1097" s="90"/>
      <c r="J1097" s="90"/>
      <c r="K1097" s="90"/>
      <c r="L1097" s="90"/>
    </row>
    <row r="1098" spans="1:12">
      <c r="A1098" s="65">
        <f t="shared" si="52"/>
        <v>2012</v>
      </c>
      <c r="B1098" s="123">
        <v>40908</v>
      </c>
      <c r="C1098" s="77">
        <v>-901</v>
      </c>
      <c r="D1098" s="78">
        <f t="shared" si="54"/>
        <v>-901</v>
      </c>
      <c r="I1098" s="90"/>
      <c r="J1098" s="90"/>
      <c r="K1098" s="90"/>
      <c r="L1098" s="90"/>
    </row>
    <row r="1099" spans="1:12">
      <c r="A1099" s="65">
        <f t="shared" si="52"/>
        <v>2012</v>
      </c>
      <c r="B1099" s="123">
        <v>40939</v>
      </c>
      <c r="C1099" s="77">
        <v>-901</v>
      </c>
      <c r="D1099" s="78">
        <f t="shared" si="54"/>
        <v>-901</v>
      </c>
      <c r="I1099" s="90"/>
      <c r="J1099" s="90"/>
      <c r="K1099" s="90"/>
      <c r="L1099" s="90"/>
    </row>
    <row r="1100" spans="1:12">
      <c r="A1100" s="65">
        <f t="shared" si="52"/>
        <v>2012</v>
      </c>
      <c r="B1100" s="123">
        <v>40968</v>
      </c>
      <c r="C1100" s="77">
        <v>-901</v>
      </c>
      <c r="D1100" s="78">
        <f t="shared" si="54"/>
        <v>-901</v>
      </c>
      <c r="I1100" s="90"/>
      <c r="J1100" s="90"/>
      <c r="K1100" s="90"/>
      <c r="L1100" s="90"/>
    </row>
    <row r="1101" spans="1:12">
      <c r="A1101" s="65">
        <f t="shared" si="52"/>
        <v>2012</v>
      </c>
      <c r="B1101" s="123">
        <v>40999</v>
      </c>
      <c r="C1101" s="77">
        <v>-901</v>
      </c>
      <c r="D1101" s="78">
        <f t="shared" si="54"/>
        <v>-901</v>
      </c>
      <c r="I1101" s="90"/>
      <c r="J1101" s="90"/>
      <c r="K1101" s="90"/>
      <c r="L1101" s="90"/>
    </row>
    <row r="1102" spans="1:12">
      <c r="A1102" s="65">
        <f t="shared" si="52"/>
        <v>2012</v>
      </c>
      <c r="B1102" s="123">
        <v>41029</v>
      </c>
      <c r="C1102" s="77">
        <v>-901</v>
      </c>
      <c r="D1102" s="78">
        <f t="shared" si="54"/>
        <v>-901</v>
      </c>
      <c r="I1102" s="90"/>
      <c r="J1102" s="90"/>
      <c r="K1102" s="90"/>
      <c r="L1102" s="90"/>
    </row>
    <row r="1103" spans="1:12">
      <c r="A1103" s="65">
        <f t="shared" si="52"/>
        <v>2012</v>
      </c>
      <c r="B1103" s="123">
        <v>41060</v>
      </c>
      <c r="C1103" s="77">
        <v>-901</v>
      </c>
      <c r="D1103" s="78">
        <f t="shared" si="54"/>
        <v>-901</v>
      </c>
      <c r="I1103" s="90"/>
      <c r="J1103" s="90"/>
      <c r="K1103" s="90"/>
      <c r="L1103" s="90"/>
    </row>
    <row r="1104" spans="1:12">
      <c r="A1104" s="65">
        <f t="shared" si="52"/>
        <v>2012</v>
      </c>
      <c r="B1104" s="123">
        <v>41090</v>
      </c>
      <c r="C1104" s="77">
        <v>-901</v>
      </c>
      <c r="D1104" s="78">
        <f t="shared" si="54"/>
        <v>-901</v>
      </c>
      <c r="I1104" s="90"/>
      <c r="J1104" s="90"/>
      <c r="K1104" s="90"/>
      <c r="L1104" s="90"/>
    </row>
    <row r="1105" spans="1:12">
      <c r="A1105" s="65">
        <f t="shared" ref="A1105:A1168" si="55">IF(MONTH(B1105)&gt;9,YEAR(B1105)+1,YEAR(B1105))</f>
        <v>2012</v>
      </c>
      <c r="B1105" s="123">
        <v>41121</v>
      </c>
      <c r="C1105" s="77">
        <v>-901</v>
      </c>
      <c r="D1105" s="78">
        <f t="shared" si="54"/>
        <v>-901</v>
      </c>
      <c r="I1105" s="90"/>
      <c r="J1105" s="90"/>
      <c r="K1105" s="90"/>
      <c r="L1105" s="90"/>
    </row>
    <row r="1106" spans="1:12">
      <c r="A1106" s="65">
        <f t="shared" si="55"/>
        <v>2012</v>
      </c>
      <c r="B1106" s="123">
        <v>41152</v>
      </c>
      <c r="C1106" s="77">
        <v>-901</v>
      </c>
      <c r="D1106" s="78">
        <f t="shared" si="54"/>
        <v>-901</v>
      </c>
      <c r="I1106" s="90"/>
      <c r="J1106" s="90"/>
      <c r="K1106" s="90"/>
      <c r="L1106" s="90"/>
    </row>
    <row r="1107" spans="1:12">
      <c r="A1107" s="65">
        <f t="shared" si="55"/>
        <v>2012</v>
      </c>
      <c r="B1107" s="123">
        <v>41182</v>
      </c>
      <c r="C1107" s="77">
        <v>-901</v>
      </c>
      <c r="D1107" s="78">
        <f t="shared" si="54"/>
        <v>-901</v>
      </c>
      <c r="I1107" s="90"/>
      <c r="J1107" s="90"/>
      <c r="K1107" s="90"/>
      <c r="L1107" s="90"/>
    </row>
    <row r="1108" spans="1:12">
      <c r="A1108" s="65">
        <f t="shared" si="55"/>
        <v>2013</v>
      </c>
      <c r="B1108" s="123">
        <v>41213</v>
      </c>
      <c r="C1108" s="77">
        <v>-901</v>
      </c>
      <c r="D1108" s="78">
        <f t="shared" si="54"/>
        <v>-901</v>
      </c>
      <c r="I1108" s="90"/>
      <c r="J1108" s="90"/>
      <c r="K1108" s="90"/>
      <c r="L1108" s="90"/>
    </row>
    <row r="1109" spans="1:12">
      <c r="A1109" s="65">
        <f t="shared" si="55"/>
        <v>2013</v>
      </c>
      <c r="B1109" s="123">
        <v>41243</v>
      </c>
      <c r="C1109" s="77">
        <v>-901</v>
      </c>
      <c r="D1109" s="78">
        <f t="shared" si="54"/>
        <v>-901</v>
      </c>
      <c r="I1109" s="90"/>
      <c r="J1109" s="90"/>
      <c r="K1109" s="90"/>
      <c r="L1109" s="90"/>
    </row>
    <row r="1110" spans="1:12">
      <c r="A1110" s="65">
        <f t="shared" si="55"/>
        <v>2013</v>
      </c>
      <c r="B1110" s="123">
        <v>41274</v>
      </c>
      <c r="C1110" s="77">
        <v>-901</v>
      </c>
      <c r="D1110" s="78">
        <f t="shared" si="54"/>
        <v>-901</v>
      </c>
      <c r="I1110" s="90"/>
      <c r="J1110" s="90"/>
      <c r="K1110" s="90"/>
      <c r="L1110" s="90"/>
    </row>
    <row r="1111" spans="1:12">
      <c r="A1111" s="65">
        <f t="shared" si="55"/>
        <v>2013</v>
      </c>
      <c r="B1111" s="123">
        <v>41305</v>
      </c>
      <c r="C1111" s="77">
        <v>-901</v>
      </c>
      <c r="D1111" s="78">
        <f t="shared" si="54"/>
        <v>-901</v>
      </c>
      <c r="I1111" s="90"/>
      <c r="J1111" s="90"/>
      <c r="K1111" s="90"/>
      <c r="L1111" s="90"/>
    </row>
    <row r="1112" spans="1:12">
      <c r="A1112" s="65">
        <f t="shared" si="55"/>
        <v>2013</v>
      </c>
      <c r="B1112" s="123">
        <v>41333</v>
      </c>
      <c r="C1112" s="77">
        <v>-901</v>
      </c>
      <c r="D1112" s="78">
        <f t="shared" si="54"/>
        <v>-901</v>
      </c>
      <c r="I1112" s="90"/>
      <c r="J1112" s="90"/>
      <c r="K1112" s="90"/>
      <c r="L1112" s="90"/>
    </row>
    <row r="1113" spans="1:12">
      <c r="A1113" s="65">
        <f t="shared" si="55"/>
        <v>2013</v>
      </c>
      <c r="B1113" s="123">
        <v>41364</v>
      </c>
      <c r="C1113" s="77">
        <v>-901</v>
      </c>
      <c r="D1113" s="78">
        <f t="shared" si="54"/>
        <v>-901</v>
      </c>
      <c r="I1113" s="90"/>
      <c r="J1113" s="90"/>
      <c r="K1113" s="90"/>
      <c r="L1113" s="90"/>
    </row>
    <row r="1114" spans="1:12">
      <c r="A1114" s="65">
        <f t="shared" si="55"/>
        <v>2013</v>
      </c>
      <c r="B1114" s="123">
        <v>41394</v>
      </c>
      <c r="C1114" s="77">
        <v>-901</v>
      </c>
      <c r="D1114" s="78">
        <f t="shared" si="54"/>
        <v>-901</v>
      </c>
      <c r="I1114" s="90"/>
      <c r="J1114" s="90"/>
      <c r="K1114" s="90"/>
      <c r="L1114" s="90"/>
    </row>
    <row r="1115" spans="1:12">
      <c r="A1115" s="65">
        <f t="shared" si="55"/>
        <v>2013</v>
      </c>
      <c r="B1115" s="123">
        <v>41425</v>
      </c>
      <c r="C1115" s="77">
        <v>-901</v>
      </c>
      <c r="D1115" s="78">
        <f t="shared" si="54"/>
        <v>-901</v>
      </c>
      <c r="I1115" s="90"/>
      <c r="J1115" s="90"/>
      <c r="K1115" s="90"/>
      <c r="L1115" s="90"/>
    </row>
    <row r="1116" spans="1:12">
      <c r="A1116" s="65">
        <f t="shared" si="55"/>
        <v>2013</v>
      </c>
      <c r="B1116" s="123">
        <v>41455</v>
      </c>
      <c r="C1116" s="77">
        <v>-901</v>
      </c>
      <c r="D1116" s="78">
        <f t="shared" si="54"/>
        <v>-901</v>
      </c>
      <c r="I1116" s="90"/>
      <c r="J1116" s="90"/>
      <c r="K1116" s="90"/>
      <c r="L1116" s="90"/>
    </row>
    <row r="1117" spans="1:12">
      <c r="A1117" s="65">
        <f t="shared" si="55"/>
        <v>2013</v>
      </c>
      <c r="B1117" s="123">
        <v>41486</v>
      </c>
      <c r="C1117" s="77">
        <v>-901</v>
      </c>
      <c r="D1117" s="78">
        <f t="shared" si="54"/>
        <v>-901</v>
      </c>
      <c r="I1117" s="90"/>
      <c r="J1117" s="90"/>
      <c r="K1117" s="90"/>
      <c r="L1117" s="90"/>
    </row>
    <row r="1118" spans="1:12">
      <c r="A1118" s="65">
        <f t="shared" si="55"/>
        <v>2013</v>
      </c>
      <c r="B1118" s="123">
        <v>41517</v>
      </c>
      <c r="C1118" s="77">
        <v>-901</v>
      </c>
      <c r="D1118" s="78">
        <f t="shared" si="54"/>
        <v>-901</v>
      </c>
      <c r="I1118" s="90"/>
      <c r="J1118" s="90"/>
      <c r="K1118" s="90"/>
      <c r="L1118" s="90"/>
    </row>
    <row r="1119" spans="1:12">
      <c r="A1119" s="65">
        <f t="shared" si="55"/>
        <v>2013</v>
      </c>
      <c r="B1119" s="123">
        <v>41547</v>
      </c>
      <c r="C1119" s="77">
        <v>-901</v>
      </c>
      <c r="D1119" s="78">
        <f t="shared" si="54"/>
        <v>-901</v>
      </c>
      <c r="I1119" s="90"/>
      <c r="J1119" s="90"/>
      <c r="K1119" s="90"/>
      <c r="L1119" s="90"/>
    </row>
    <row r="1120" spans="1:12">
      <c r="A1120" s="65">
        <f t="shared" si="55"/>
        <v>2014</v>
      </c>
      <c r="B1120" s="123">
        <v>41578</v>
      </c>
      <c r="C1120" s="77">
        <v>-901</v>
      </c>
      <c r="D1120" s="78">
        <f t="shared" ref="D1120:D1183" si="56">IF(C1120&lt;&gt;-901,C1120*DAY(B1120)*24*60*60/(220*22*9*1000),-901)</f>
        <v>-901</v>
      </c>
      <c r="I1120" s="90"/>
      <c r="J1120" s="90"/>
      <c r="K1120" s="90"/>
      <c r="L1120" s="90"/>
    </row>
    <row r="1121" spans="1:12">
      <c r="A1121" s="65">
        <f t="shared" si="55"/>
        <v>2014</v>
      </c>
      <c r="B1121" s="123">
        <v>41608</v>
      </c>
      <c r="C1121" s="77">
        <v>-901</v>
      </c>
      <c r="D1121" s="78">
        <f t="shared" si="56"/>
        <v>-901</v>
      </c>
      <c r="I1121" s="90"/>
      <c r="J1121" s="90"/>
      <c r="K1121" s="90"/>
      <c r="L1121" s="90"/>
    </row>
    <row r="1122" spans="1:12">
      <c r="A1122" s="65">
        <f t="shared" si="55"/>
        <v>2014</v>
      </c>
      <c r="B1122" s="123">
        <v>41639</v>
      </c>
      <c r="C1122" s="77">
        <v>-901</v>
      </c>
      <c r="D1122" s="78">
        <f t="shared" si="56"/>
        <v>-901</v>
      </c>
      <c r="I1122" s="90"/>
      <c r="J1122" s="90"/>
      <c r="K1122" s="90"/>
      <c r="L1122" s="90"/>
    </row>
    <row r="1123" spans="1:12">
      <c r="A1123" s="65">
        <f t="shared" si="55"/>
        <v>2014</v>
      </c>
      <c r="B1123" s="123">
        <v>41670</v>
      </c>
      <c r="C1123" s="77">
        <v>-901</v>
      </c>
      <c r="D1123" s="78">
        <f t="shared" si="56"/>
        <v>-901</v>
      </c>
      <c r="I1123" s="90"/>
      <c r="J1123" s="90"/>
      <c r="K1123" s="90"/>
      <c r="L1123" s="90"/>
    </row>
    <row r="1124" spans="1:12">
      <c r="A1124" s="65">
        <f t="shared" si="55"/>
        <v>2014</v>
      </c>
      <c r="B1124" s="123">
        <v>41698</v>
      </c>
      <c r="C1124" s="77">
        <v>-901</v>
      </c>
      <c r="D1124" s="78">
        <f t="shared" si="56"/>
        <v>-901</v>
      </c>
      <c r="I1124" s="90"/>
      <c r="J1124" s="90"/>
      <c r="K1124" s="90"/>
      <c r="L1124" s="90"/>
    </row>
    <row r="1125" spans="1:12">
      <c r="A1125" s="65">
        <f t="shared" si="55"/>
        <v>2014</v>
      </c>
      <c r="B1125" s="123">
        <v>41729</v>
      </c>
      <c r="C1125" s="77">
        <v>-901</v>
      </c>
      <c r="D1125" s="78">
        <f t="shared" si="56"/>
        <v>-901</v>
      </c>
      <c r="I1125" s="90"/>
      <c r="J1125" s="90"/>
      <c r="K1125" s="90"/>
      <c r="L1125" s="90"/>
    </row>
    <row r="1126" spans="1:12">
      <c r="A1126" s="65">
        <f t="shared" si="55"/>
        <v>2014</v>
      </c>
      <c r="B1126" s="123">
        <v>41759</v>
      </c>
      <c r="C1126" s="77">
        <v>-901</v>
      </c>
      <c r="D1126" s="78">
        <f t="shared" si="56"/>
        <v>-901</v>
      </c>
      <c r="I1126" s="90"/>
      <c r="J1126" s="90"/>
      <c r="K1126" s="90"/>
      <c r="L1126" s="90"/>
    </row>
    <row r="1127" spans="1:12">
      <c r="A1127" s="65">
        <f t="shared" si="55"/>
        <v>2014</v>
      </c>
      <c r="B1127" s="123">
        <v>41790</v>
      </c>
      <c r="C1127" s="77">
        <v>-901</v>
      </c>
      <c r="D1127" s="78">
        <f t="shared" si="56"/>
        <v>-901</v>
      </c>
      <c r="I1127" s="90"/>
      <c r="J1127" s="90"/>
      <c r="K1127" s="90"/>
      <c r="L1127" s="90"/>
    </row>
    <row r="1128" spans="1:12">
      <c r="A1128" s="65">
        <f t="shared" si="55"/>
        <v>2014</v>
      </c>
      <c r="B1128" s="123">
        <v>41820</v>
      </c>
      <c r="C1128" s="77">
        <v>-901</v>
      </c>
      <c r="D1128" s="78">
        <f t="shared" si="56"/>
        <v>-901</v>
      </c>
      <c r="I1128" s="90"/>
      <c r="J1128" s="90"/>
      <c r="K1128" s="90"/>
      <c r="L1128" s="90"/>
    </row>
    <row r="1129" spans="1:12">
      <c r="A1129" s="65">
        <f t="shared" si="55"/>
        <v>2014</v>
      </c>
      <c r="B1129" s="123">
        <v>41851</v>
      </c>
      <c r="C1129" s="77">
        <v>-901</v>
      </c>
      <c r="D1129" s="78">
        <f t="shared" si="56"/>
        <v>-901</v>
      </c>
      <c r="I1129" s="90"/>
      <c r="J1129" s="90"/>
      <c r="K1129" s="90"/>
      <c r="L1129" s="90"/>
    </row>
    <row r="1130" spans="1:12">
      <c r="A1130" s="65">
        <f t="shared" si="55"/>
        <v>2014</v>
      </c>
      <c r="B1130" s="123">
        <v>41882</v>
      </c>
      <c r="C1130" s="77">
        <v>-901</v>
      </c>
      <c r="D1130" s="78">
        <f t="shared" si="56"/>
        <v>-901</v>
      </c>
      <c r="I1130" s="90"/>
      <c r="J1130" s="90"/>
      <c r="K1130" s="90"/>
      <c r="L1130" s="90"/>
    </row>
    <row r="1131" spans="1:12">
      <c r="A1131" s="65">
        <f t="shared" si="55"/>
        <v>2014</v>
      </c>
      <c r="B1131" s="123">
        <v>41912</v>
      </c>
      <c r="C1131" s="77">
        <v>-901</v>
      </c>
      <c r="D1131" s="78">
        <f t="shared" si="56"/>
        <v>-901</v>
      </c>
      <c r="I1131" s="90"/>
      <c r="J1131" s="90"/>
      <c r="K1131" s="90"/>
      <c r="L1131" s="90"/>
    </row>
    <row r="1132" spans="1:12">
      <c r="A1132" s="65">
        <f t="shared" si="55"/>
        <v>2015</v>
      </c>
      <c r="B1132" s="123">
        <v>41943</v>
      </c>
      <c r="C1132" s="77">
        <v>-901</v>
      </c>
      <c r="D1132" s="78">
        <f t="shared" si="56"/>
        <v>-901</v>
      </c>
      <c r="I1132" s="90"/>
      <c r="J1132" s="90"/>
      <c r="K1132" s="90"/>
      <c r="L1132" s="90"/>
    </row>
    <row r="1133" spans="1:12">
      <c r="A1133" s="65">
        <f t="shared" si="55"/>
        <v>2015</v>
      </c>
      <c r="B1133" s="123">
        <v>41973</v>
      </c>
      <c r="C1133" s="77">
        <v>-901</v>
      </c>
      <c r="D1133" s="78">
        <f t="shared" si="56"/>
        <v>-901</v>
      </c>
      <c r="I1133" s="90"/>
      <c r="J1133" s="90"/>
      <c r="K1133" s="90"/>
      <c r="L1133" s="90"/>
    </row>
    <row r="1134" spans="1:12">
      <c r="A1134" s="65">
        <f t="shared" si="55"/>
        <v>2015</v>
      </c>
      <c r="B1134" s="123">
        <v>42004</v>
      </c>
      <c r="C1134" s="77">
        <v>-901</v>
      </c>
      <c r="D1134" s="78">
        <f t="shared" si="56"/>
        <v>-901</v>
      </c>
      <c r="I1134" s="90"/>
      <c r="J1134" s="90"/>
      <c r="K1134" s="90"/>
      <c r="L1134" s="90"/>
    </row>
    <row r="1135" spans="1:12">
      <c r="A1135" s="65">
        <f t="shared" si="55"/>
        <v>2015</v>
      </c>
      <c r="B1135" s="123">
        <v>42035</v>
      </c>
      <c r="C1135" s="77">
        <v>-901</v>
      </c>
      <c r="D1135" s="78">
        <f t="shared" si="56"/>
        <v>-901</v>
      </c>
      <c r="I1135" s="90"/>
      <c r="J1135" s="90"/>
      <c r="K1135" s="90"/>
      <c r="L1135" s="90"/>
    </row>
    <row r="1136" spans="1:12">
      <c r="A1136" s="65">
        <f t="shared" si="55"/>
        <v>2015</v>
      </c>
      <c r="B1136" s="123">
        <v>42063</v>
      </c>
      <c r="C1136" s="77">
        <v>-901</v>
      </c>
      <c r="D1136" s="78">
        <f t="shared" si="56"/>
        <v>-901</v>
      </c>
      <c r="I1136" s="90"/>
      <c r="J1136" s="90"/>
      <c r="K1136" s="90"/>
      <c r="L1136" s="90"/>
    </row>
    <row r="1137" spans="1:12">
      <c r="A1137" s="65">
        <f t="shared" si="55"/>
        <v>2015</v>
      </c>
      <c r="B1137" s="123">
        <v>42094</v>
      </c>
      <c r="C1137" s="77">
        <v>-901</v>
      </c>
      <c r="D1137" s="78">
        <f t="shared" si="56"/>
        <v>-901</v>
      </c>
      <c r="I1137" s="90"/>
      <c r="J1137" s="90"/>
      <c r="K1137" s="90"/>
      <c r="L1137" s="90"/>
    </row>
    <row r="1138" spans="1:12">
      <c r="A1138" s="65">
        <f t="shared" si="55"/>
        <v>2015</v>
      </c>
      <c r="B1138" s="123">
        <v>42124</v>
      </c>
      <c r="C1138" s="77">
        <v>-901</v>
      </c>
      <c r="D1138" s="78">
        <f t="shared" si="56"/>
        <v>-901</v>
      </c>
      <c r="I1138" s="90"/>
      <c r="J1138" s="90"/>
      <c r="K1138" s="90"/>
      <c r="L1138" s="90"/>
    </row>
    <row r="1139" spans="1:12">
      <c r="A1139" s="65">
        <f t="shared" si="55"/>
        <v>2015</v>
      </c>
      <c r="B1139" s="123">
        <v>42155</v>
      </c>
      <c r="C1139" s="77">
        <v>-901</v>
      </c>
      <c r="D1139" s="78">
        <f t="shared" si="56"/>
        <v>-901</v>
      </c>
      <c r="I1139" s="90"/>
      <c r="J1139" s="90"/>
      <c r="K1139" s="90"/>
      <c r="L1139" s="90"/>
    </row>
    <row r="1140" spans="1:12">
      <c r="A1140" s="65">
        <f t="shared" si="55"/>
        <v>2015</v>
      </c>
      <c r="B1140" s="123">
        <v>42185</v>
      </c>
      <c r="C1140" s="77">
        <v>-901</v>
      </c>
      <c r="D1140" s="78">
        <f t="shared" si="56"/>
        <v>-901</v>
      </c>
      <c r="I1140" s="90"/>
      <c r="J1140" s="90"/>
      <c r="K1140" s="90"/>
      <c r="L1140" s="90"/>
    </row>
    <row r="1141" spans="1:12">
      <c r="A1141" s="65">
        <f t="shared" si="55"/>
        <v>2015</v>
      </c>
      <c r="B1141" s="123">
        <v>42216</v>
      </c>
      <c r="C1141" s="77">
        <v>-901</v>
      </c>
      <c r="D1141" s="78">
        <f t="shared" si="56"/>
        <v>-901</v>
      </c>
      <c r="I1141" s="90"/>
      <c r="J1141" s="90"/>
      <c r="K1141" s="90"/>
      <c r="L1141" s="90"/>
    </row>
    <row r="1142" spans="1:12">
      <c r="A1142" s="65">
        <f t="shared" si="55"/>
        <v>2015</v>
      </c>
      <c r="B1142" s="123">
        <v>42247</v>
      </c>
      <c r="C1142" s="77">
        <v>-901</v>
      </c>
      <c r="D1142" s="78">
        <f t="shared" si="56"/>
        <v>-901</v>
      </c>
      <c r="I1142" s="90"/>
      <c r="J1142" s="90"/>
      <c r="K1142" s="90"/>
      <c r="L1142" s="90"/>
    </row>
    <row r="1143" spans="1:12">
      <c r="A1143" s="65">
        <f t="shared" si="55"/>
        <v>2015</v>
      </c>
      <c r="B1143" s="371">
        <v>42277</v>
      </c>
      <c r="C1143" s="77">
        <v>-901</v>
      </c>
      <c r="D1143" s="78">
        <f t="shared" si="56"/>
        <v>-901</v>
      </c>
      <c r="I1143" s="90"/>
      <c r="J1143" s="90"/>
      <c r="K1143" s="90"/>
      <c r="L1143" s="90"/>
    </row>
    <row r="1144" spans="1:12">
      <c r="A1144" s="65">
        <f t="shared" si="55"/>
        <v>2016</v>
      </c>
      <c r="B1144" s="123">
        <v>42308</v>
      </c>
      <c r="C1144" s="77">
        <v>-901</v>
      </c>
      <c r="D1144" s="78">
        <f t="shared" si="56"/>
        <v>-901</v>
      </c>
      <c r="I1144" s="90"/>
      <c r="J1144" s="90"/>
      <c r="K1144" s="90"/>
      <c r="L1144" s="90"/>
    </row>
    <row r="1145" spans="1:12">
      <c r="A1145" s="65">
        <f t="shared" si="55"/>
        <v>2016</v>
      </c>
      <c r="B1145" s="123">
        <v>42338</v>
      </c>
      <c r="C1145" s="77">
        <v>-901</v>
      </c>
      <c r="D1145" s="78">
        <f t="shared" si="56"/>
        <v>-901</v>
      </c>
      <c r="I1145" s="90"/>
      <c r="J1145" s="90"/>
      <c r="K1145" s="90"/>
      <c r="L1145" s="90"/>
    </row>
    <row r="1146" spans="1:12">
      <c r="A1146" s="65">
        <f t="shared" si="55"/>
        <v>2016</v>
      </c>
      <c r="B1146" s="123">
        <v>42369</v>
      </c>
      <c r="C1146" s="77">
        <v>-901</v>
      </c>
      <c r="D1146" s="78">
        <f t="shared" si="56"/>
        <v>-901</v>
      </c>
      <c r="I1146" s="90"/>
      <c r="J1146" s="90"/>
      <c r="K1146" s="90"/>
      <c r="L1146" s="90"/>
    </row>
    <row r="1147" spans="1:12">
      <c r="A1147" s="65">
        <f t="shared" si="55"/>
        <v>2016</v>
      </c>
      <c r="B1147" s="123">
        <v>42400</v>
      </c>
      <c r="C1147" s="77">
        <v>-901</v>
      </c>
      <c r="D1147" s="78">
        <f t="shared" si="56"/>
        <v>-901</v>
      </c>
      <c r="I1147" s="90"/>
      <c r="J1147" s="90"/>
      <c r="K1147" s="90"/>
      <c r="L1147" s="90"/>
    </row>
    <row r="1148" spans="1:12">
      <c r="A1148" s="65">
        <f t="shared" si="55"/>
        <v>2016</v>
      </c>
      <c r="B1148" s="123">
        <v>42429</v>
      </c>
      <c r="C1148" s="77">
        <v>-901</v>
      </c>
      <c r="D1148" s="78">
        <f t="shared" si="56"/>
        <v>-901</v>
      </c>
      <c r="I1148" s="90"/>
      <c r="J1148" s="90"/>
      <c r="K1148" s="90"/>
      <c r="L1148" s="90"/>
    </row>
    <row r="1149" spans="1:12">
      <c r="A1149" s="65">
        <f t="shared" si="55"/>
        <v>2016</v>
      </c>
      <c r="B1149" s="371">
        <v>42460</v>
      </c>
      <c r="C1149" s="77">
        <v>-901</v>
      </c>
      <c r="D1149" s="78">
        <f t="shared" si="56"/>
        <v>-901</v>
      </c>
      <c r="I1149" s="90"/>
      <c r="J1149" s="90"/>
      <c r="K1149" s="90"/>
      <c r="L1149" s="90"/>
    </row>
    <row r="1150" spans="1:12">
      <c r="A1150" s="65">
        <f t="shared" si="55"/>
        <v>2016</v>
      </c>
      <c r="B1150" s="123">
        <v>42490</v>
      </c>
      <c r="C1150" s="77">
        <v>-901</v>
      </c>
      <c r="D1150" s="78">
        <f t="shared" si="56"/>
        <v>-901</v>
      </c>
      <c r="I1150" s="90"/>
      <c r="J1150" s="90"/>
      <c r="K1150" s="90"/>
      <c r="L1150" s="90"/>
    </row>
    <row r="1151" spans="1:12">
      <c r="A1151" s="65">
        <f t="shared" si="55"/>
        <v>2016</v>
      </c>
      <c r="B1151" s="123">
        <v>42521</v>
      </c>
      <c r="C1151" s="77">
        <v>-901</v>
      </c>
      <c r="D1151" s="78">
        <f t="shared" si="56"/>
        <v>-901</v>
      </c>
      <c r="I1151" s="90"/>
      <c r="J1151" s="90"/>
      <c r="K1151" s="90"/>
      <c r="L1151" s="90"/>
    </row>
    <row r="1152" spans="1:12">
      <c r="A1152" s="65">
        <f t="shared" si="55"/>
        <v>2016</v>
      </c>
      <c r="B1152" s="123">
        <v>42551</v>
      </c>
      <c r="C1152" s="77">
        <v>-901</v>
      </c>
      <c r="D1152" s="78">
        <f t="shared" si="56"/>
        <v>-901</v>
      </c>
      <c r="I1152" s="90"/>
      <c r="J1152" s="90"/>
      <c r="K1152" s="90"/>
      <c r="L1152" s="90"/>
    </row>
    <row r="1153" spans="1:12">
      <c r="A1153" s="65">
        <f t="shared" si="55"/>
        <v>2016</v>
      </c>
      <c r="B1153" s="123">
        <v>42582</v>
      </c>
      <c r="C1153" s="77">
        <v>-901</v>
      </c>
      <c r="D1153" s="78">
        <f t="shared" si="56"/>
        <v>-901</v>
      </c>
      <c r="I1153" s="90"/>
      <c r="J1153" s="90"/>
      <c r="K1153" s="90"/>
      <c r="L1153" s="90"/>
    </row>
    <row r="1154" spans="1:12">
      <c r="A1154" s="65">
        <f t="shared" si="55"/>
        <v>2016</v>
      </c>
      <c r="B1154" s="123">
        <v>42613</v>
      </c>
      <c r="C1154" s="77">
        <v>-901</v>
      </c>
      <c r="D1154" s="78">
        <f t="shared" si="56"/>
        <v>-901</v>
      </c>
      <c r="I1154" s="90"/>
      <c r="J1154" s="90"/>
      <c r="K1154" s="90"/>
      <c r="L1154" s="90"/>
    </row>
    <row r="1155" spans="1:12">
      <c r="A1155" s="65">
        <f t="shared" si="55"/>
        <v>2016</v>
      </c>
      <c r="B1155" s="371">
        <v>42643</v>
      </c>
      <c r="C1155" s="77">
        <v>-901</v>
      </c>
      <c r="D1155" s="78">
        <f t="shared" si="56"/>
        <v>-901</v>
      </c>
      <c r="I1155" s="90"/>
      <c r="J1155" s="90"/>
      <c r="K1155" s="90"/>
      <c r="L1155" s="90"/>
    </row>
    <row r="1156" spans="1:12">
      <c r="A1156" s="65">
        <f t="shared" si="55"/>
        <v>2017</v>
      </c>
      <c r="B1156" s="123">
        <v>42674</v>
      </c>
      <c r="C1156" s="77">
        <v>-901</v>
      </c>
      <c r="D1156" s="78">
        <f t="shared" si="56"/>
        <v>-901</v>
      </c>
      <c r="I1156" s="90"/>
      <c r="J1156" s="90"/>
      <c r="K1156" s="90"/>
      <c r="L1156" s="90"/>
    </row>
    <row r="1157" spans="1:12">
      <c r="A1157" s="65">
        <f t="shared" si="55"/>
        <v>2017</v>
      </c>
      <c r="B1157" s="123">
        <v>42704</v>
      </c>
      <c r="C1157" s="77">
        <v>-901</v>
      </c>
      <c r="D1157" s="78">
        <f t="shared" si="56"/>
        <v>-901</v>
      </c>
      <c r="I1157" s="90"/>
      <c r="J1157" s="90"/>
      <c r="K1157" s="90"/>
      <c r="L1157" s="90"/>
    </row>
    <row r="1158" spans="1:12">
      <c r="A1158" s="65">
        <f t="shared" si="55"/>
        <v>2017</v>
      </c>
      <c r="B1158" s="123">
        <v>42735</v>
      </c>
      <c r="C1158" s="77">
        <v>-901</v>
      </c>
      <c r="D1158" s="78">
        <f t="shared" si="56"/>
        <v>-901</v>
      </c>
      <c r="I1158" s="90"/>
      <c r="J1158" s="90"/>
      <c r="K1158" s="90"/>
      <c r="L1158" s="90"/>
    </row>
    <row r="1159" spans="1:12">
      <c r="A1159" s="65">
        <f t="shared" si="55"/>
        <v>2017</v>
      </c>
      <c r="B1159" s="123">
        <v>42766</v>
      </c>
      <c r="C1159" s="77">
        <v>-901</v>
      </c>
      <c r="D1159" s="78">
        <f t="shared" si="56"/>
        <v>-901</v>
      </c>
      <c r="I1159" s="90"/>
      <c r="J1159" s="90"/>
      <c r="K1159" s="90"/>
      <c r="L1159" s="90"/>
    </row>
    <row r="1160" spans="1:12">
      <c r="A1160" s="65">
        <f t="shared" si="55"/>
        <v>2017</v>
      </c>
      <c r="B1160" s="123">
        <v>42794</v>
      </c>
      <c r="C1160" s="77">
        <v>-901</v>
      </c>
      <c r="D1160" s="78">
        <f t="shared" si="56"/>
        <v>-901</v>
      </c>
      <c r="I1160" s="90"/>
      <c r="J1160" s="90"/>
      <c r="K1160" s="90"/>
      <c r="L1160" s="90"/>
    </row>
    <row r="1161" spans="1:12">
      <c r="A1161" s="65">
        <f t="shared" si="55"/>
        <v>2017</v>
      </c>
      <c r="B1161" s="371">
        <v>42825</v>
      </c>
      <c r="C1161" s="77">
        <v>-901</v>
      </c>
      <c r="D1161" s="78">
        <f t="shared" si="56"/>
        <v>-901</v>
      </c>
      <c r="I1161" s="90"/>
      <c r="J1161" s="90"/>
      <c r="K1161" s="90"/>
      <c r="L1161" s="90"/>
    </row>
    <row r="1162" spans="1:12">
      <c r="A1162" s="65">
        <f t="shared" si="55"/>
        <v>2017</v>
      </c>
      <c r="B1162" s="123">
        <v>42855</v>
      </c>
      <c r="C1162" s="77">
        <v>-901</v>
      </c>
      <c r="D1162" s="78">
        <f t="shared" si="56"/>
        <v>-901</v>
      </c>
      <c r="I1162" s="90"/>
      <c r="J1162" s="90"/>
      <c r="K1162" s="90"/>
      <c r="L1162" s="90"/>
    </row>
    <row r="1163" spans="1:12">
      <c r="A1163" s="65">
        <f t="shared" si="55"/>
        <v>2017</v>
      </c>
      <c r="B1163" s="123">
        <v>42886</v>
      </c>
      <c r="C1163" s="77">
        <v>-901</v>
      </c>
      <c r="D1163" s="78">
        <f t="shared" si="56"/>
        <v>-901</v>
      </c>
      <c r="I1163" s="90"/>
      <c r="J1163" s="90"/>
      <c r="K1163" s="90"/>
      <c r="L1163" s="90"/>
    </row>
    <row r="1164" spans="1:12">
      <c r="A1164" s="65">
        <f t="shared" si="55"/>
        <v>2017</v>
      </c>
      <c r="B1164" s="123">
        <v>42916</v>
      </c>
      <c r="C1164" s="77">
        <v>-901</v>
      </c>
      <c r="D1164" s="78">
        <f t="shared" si="56"/>
        <v>-901</v>
      </c>
      <c r="I1164" s="90"/>
      <c r="J1164" s="90"/>
      <c r="K1164" s="90"/>
      <c r="L1164" s="90"/>
    </row>
    <row r="1165" spans="1:12">
      <c r="A1165" s="65">
        <f t="shared" si="55"/>
        <v>2017</v>
      </c>
      <c r="B1165" s="123">
        <v>42947</v>
      </c>
      <c r="C1165" s="77">
        <v>-901</v>
      </c>
      <c r="D1165" s="78">
        <f t="shared" si="56"/>
        <v>-901</v>
      </c>
      <c r="I1165" s="90"/>
      <c r="J1165" s="90"/>
      <c r="K1165" s="90"/>
      <c r="L1165" s="90"/>
    </row>
    <row r="1166" spans="1:12">
      <c r="A1166" s="65">
        <f t="shared" si="55"/>
        <v>2017</v>
      </c>
      <c r="B1166" s="123">
        <v>42978</v>
      </c>
      <c r="C1166" s="77">
        <v>-901</v>
      </c>
      <c r="D1166" s="78">
        <f t="shared" si="56"/>
        <v>-901</v>
      </c>
      <c r="I1166" s="90"/>
      <c r="J1166" s="90"/>
      <c r="K1166" s="90"/>
      <c r="L1166" s="90"/>
    </row>
    <row r="1167" spans="1:12">
      <c r="A1167" s="65">
        <f t="shared" si="55"/>
        <v>2017</v>
      </c>
      <c r="B1167" s="371">
        <v>43008</v>
      </c>
      <c r="C1167" s="77">
        <v>-901</v>
      </c>
      <c r="D1167" s="78">
        <f t="shared" si="56"/>
        <v>-901</v>
      </c>
      <c r="I1167" s="90"/>
      <c r="J1167" s="90"/>
      <c r="K1167" s="90"/>
      <c r="L1167" s="90"/>
    </row>
    <row r="1168" spans="1:12">
      <c r="A1168" s="65">
        <f t="shared" si="55"/>
        <v>2018</v>
      </c>
      <c r="B1168" s="123">
        <v>43039</v>
      </c>
      <c r="C1168" s="77">
        <v>-901</v>
      </c>
      <c r="D1168" s="78">
        <f t="shared" si="56"/>
        <v>-901</v>
      </c>
      <c r="I1168" s="90"/>
      <c r="J1168" s="90"/>
      <c r="K1168" s="90"/>
      <c r="L1168" s="90"/>
    </row>
    <row r="1169" spans="1:12">
      <c r="A1169" s="65">
        <f t="shared" ref="A1169:A1215" si="57">IF(MONTH(B1169)&gt;9,YEAR(B1169)+1,YEAR(B1169))</f>
        <v>2018</v>
      </c>
      <c r="B1169" s="123">
        <v>43069</v>
      </c>
      <c r="C1169" s="77">
        <v>-901</v>
      </c>
      <c r="D1169" s="78">
        <f t="shared" si="56"/>
        <v>-901</v>
      </c>
      <c r="I1169" s="90"/>
      <c r="J1169" s="90"/>
      <c r="K1169" s="90"/>
      <c r="L1169" s="90"/>
    </row>
    <row r="1170" spans="1:12">
      <c r="A1170" s="65">
        <f t="shared" si="57"/>
        <v>2018</v>
      </c>
      <c r="B1170" s="123">
        <v>43100</v>
      </c>
      <c r="C1170" s="77">
        <v>-901</v>
      </c>
      <c r="D1170" s="78">
        <f t="shared" si="56"/>
        <v>-901</v>
      </c>
      <c r="I1170" s="90"/>
      <c r="J1170" s="90"/>
      <c r="K1170" s="90"/>
      <c r="L1170" s="90"/>
    </row>
    <row r="1171" spans="1:12">
      <c r="A1171" s="65">
        <f t="shared" si="57"/>
        <v>2018</v>
      </c>
      <c r="B1171" s="123">
        <v>43131</v>
      </c>
      <c r="C1171" s="77">
        <v>-901</v>
      </c>
      <c r="D1171" s="78">
        <f t="shared" si="56"/>
        <v>-901</v>
      </c>
      <c r="I1171" s="90"/>
      <c r="J1171" s="90"/>
      <c r="K1171" s="90"/>
      <c r="L1171" s="90"/>
    </row>
    <row r="1172" spans="1:12">
      <c r="A1172" s="65">
        <f t="shared" si="57"/>
        <v>2018</v>
      </c>
      <c r="B1172" s="123">
        <v>43159</v>
      </c>
      <c r="C1172" s="77">
        <v>-901</v>
      </c>
      <c r="D1172" s="78">
        <f t="shared" si="56"/>
        <v>-901</v>
      </c>
      <c r="I1172" s="90"/>
      <c r="J1172" s="90"/>
      <c r="K1172" s="90"/>
      <c r="L1172" s="90"/>
    </row>
    <row r="1173" spans="1:12">
      <c r="A1173" s="65">
        <f t="shared" si="57"/>
        <v>2018</v>
      </c>
      <c r="B1173" s="371">
        <v>43190</v>
      </c>
      <c r="C1173" s="77">
        <v>-901</v>
      </c>
      <c r="D1173" s="78">
        <f t="shared" si="56"/>
        <v>-901</v>
      </c>
      <c r="I1173" s="90"/>
      <c r="J1173" s="90"/>
      <c r="K1173" s="90"/>
      <c r="L1173" s="90"/>
    </row>
    <row r="1174" spans="1:12">
      <c r="A1174" s="65">
        <f t="shared" si="57"/>
        <v>2018</v>
      </c>
      <c r="B1174" s="123">
        <v>43220</v>
      </c>
      <c r="C1174" s="77">
        <v>-901</v>
      </c>
      <c r="D1174" s="78">
        <f t="shared" si="56"/>
        <v>-901</v>
      </c>
      <c r="I1174" s="90"/>
      <c r="J1174" s="90"/>
      <c r="K1174" s="90"/>
      <c r="L1174" s="90"/>
    </row>
    <row r="1175" spans="1:12">
      <c r="A1175" s="65">
        <f t="shared" si="57"/>
        <v>2018</v>
      </c>
      <c r="B1175" s="123">
        <v>43251</v>
      </c>
      <c r="C1175" s="77">
        <v>-901</v>
      </c>
      <c r="D1175" s="78">
        <f t="shared" si="56"/>
        <v>-901</v>
      </c>
      <c r="I1175" s="90"/>
      <c r="J1175" s="90"/>
      <c r="K1175" s="90"/>
      <c r="L1175" s="90"/>
    </row>
    <row r="1176" spans="1:12">
      <c r="A1176" s="65">
        <f t="shared" si="57"/>
        <v>2018</v>
      </c>
      <c r="B1176" s="123">
        <v>43281</v>
      </c>
      <c r="C1176" s="77">
        <v>-901</v>
      </c>
      <c r="D1176" s="78">
        <f t="shared" si="56"/>
        <v>-901</v>
      </c>
      <c r="I1176" s="90"/>
      <c r="J1176" s="90"/>
      <c r="K1176" s="90"/>
      <c r="L1176" s="90"/>
    </row>
    <row r="1177" spans="1:12">
      <c r="A1177" s="65">
        <f t="shared" si="57"/>
        <v>2018</v>
      </c>
      <c r="B1177" s="123">
        <v>43312</v>
      </c>
      <c r="C1177" s="77">
        <v>-901</v>
      </c>
      <c r="D1177" s="78">
        <f t="shared" si="56"/>
        <v>-901</v>
      </c>
      <c r="I1177" s="90"/>
      <c r="J1177" s="90"/>
      <c r="K1177" s="90"/>
      <c r="L1177" s="90"/>
    </row>
    <row r="1178" spans="1:12">
      <c r="A1178" s="65">
        <f t="shared" si="57"/>
        <v>2018</v>
      </c>
      <c r="B1178" s="123">
        <v>43343</v>
      </c>
      <c r="C1178" s="77">
        <v>-901</v>
      </c>
      <c r="D1178" s="78">
        <f t="shared" si="56"/>
        <v>-901</v>
      </c>
      <c r="I1178" s="90"/>
      <c r="J1178" s="90"/>
      <c r="K1178" s="90"/>
      <c r="L1178" s="90"/>
    </row>
    <row r="1179" spans="1:12">
      <c r="A1179" s="65">
        <f t="shared" si="57"/>
        <v>2018</v>
      </c>
      <c r="B1179" s="371">
        <v>43373</v>
      </c>
      <c r="C1179" s="77">
        <v>-901</v>
      </c>
      <c r="D1179" s="78">
        <f t="shared" si="56"/>
        <v>-901</v>
      </c>
      <c r="I1179" s="90"/>
      <c r="J1179" s="90"/>
      <c r="K1179" s="90"/>
      <c r="L1179" s="90"/>
    </row>
    <row r="1180" spans="1:12">
      <c r="A1180" s="65">
        <f t="shared" si="57"/>
        <v>2019</v>
      </c>
      <c r="B1180" s="123">
        <v>43404</v>
      </c>
      <c r="C1180" s="77">
        <v>-901</v>
      </c>
      <c r="D1180" s="78">
        <f t="shared" si="56"/>
        <v>-901</v>
      </c>
      <c r="I1180" s="90"/>
      <c r="J1180" s="90"/>
      <c r="K1180" s="90"/>
      <c r="L1180" s="90"/>
    </row>
    <row r="1181" spans="1:12">
      <c r="A1181" s="65">
        <f t="shared" si="57"/>
        <v>2019</v>
      </c>
      <c r="B1181" s="123">
        <v>43434</v>
      </c>
      <c r="C1181" s="77">
        <v>-901</v>
      </c>
      <c r="D1181" s="78">
        <f t="shared" si="56"/>
        <v>-901</v>
      </c>
      <c r="I1181" s="90"/>
      <c r="J1181" s="90"/>
      <c r="K1181" s="90"/>
      <c r="L1181" s="90"/>
    </row>
    <row r="1182" spans="1:12">
      <c r="A1182" s="65">
        <f t="shared" si="57"/>
        <v>2019</v>
      </c>
      <c r="B1182" s="123">
        <v>43465</v>
      </c>
      <c r="C1182" s="77">
        <v>-901</v>
      </c>
      <c r="D1182" s="78">
        <f t="shared" si="56"/>
        <v>-901</v>
      </c>
      <c r="I1182" s="90"/>
      <c r="J1182" s="90"/>
      <c r="K1182" s="90"/>
      <c r="L1182" s="90"/>
    </row>
    <row r="1183" spans="1:12">
      <c r="A1183" s="65">
        <f t="shared" si="57"/>
        <v>2019</v>
      </c>
      <c r="B1183" s="123">
        <v>43496</v>
      </c>
      <c r="C1183" s="77">
        <v>-901</v>
      </c>
      <c r="D1183" s="78">
        <f t="shared" si="56"/>
        <v>-901</v>
      </c>
      <c r="I1183" s="90"/>
      <c r="J1183" s="90"/>
      <c r="K1183" s="90"/>
      <c r="L1183" s="90"/>
    </row>
    <row r="1184" spans="1:12">
      <c r="A1184" s="65">
        <f t="shared" si="57"/>
        <v>2019</v>
      </c>
      <c r="B1184" s="123">
        <v>43524</v>
      </c>
      <c r="C1184" s="77">
        <v>-901</v>
      </c>
      <c r="D1184" s="78">
        <f t="shared" ref="D1184:D1215" si="58">IF(C1184&lt;&gt;-901,C1184*DAY(B1184)*24*60*60/(220*22*9*1000),-901)</f>
        <v>-901</v>
      </c>
      <c r="I1184" s="90"/>
      <c r="J1184" s="90"/>
      <c r="K1184" s="90"/>
      <c r="L1184" s="90"/>
    </row>
    <row r="1185" spans="1:12">
      <c r="A1185" s="65">
        <f t="shared" si="57"/>
        <v>2019</v>
      </c>
      <c r="B1185" s="371">
        <v>43555</v>
      </c>
      <c r="C1185" s="77">
        <v>-901</v>
      </c>
      <c r="D1185" s="78">
        <f t="shared" si="58"/>
        <v>-901</v>
      </c>
      <c r="I1185" s="90"/>
      <c r="J1185" s="90"/>
      <c r="K1185" s="90"/>
      <c r="L1185" s="90"/>
    </row>
    <row r="1186" spans="1:12">
      <c r="A1186" s="65">
        <f t="shared" si="57"/>
        <v>2019</v>
      </c>
      <c r="B1186" s="123">
        <v>43585</v>
      </c>
      <c r="C1186" s="77">
        <v>-901</v>
      </c>
      <c r="D1186" s="78">
        <f t="shared" si="58"/>
        <v>-901</v>
      </c>
      <c r="I1186" s="90"/>
      <c r="J1186" s="90"/>
      <c r="K1186" s="90"/>
      <c r="L1186" s="90"/>
    </row>
    <row r="1187" spans="1:12">
      <c r="A1187" s="65">
        <f t="shared" si="57"/>
        <v>2019</v>
      </c>
      <c r="B1187" s="123">
        <v>43616</v>
      </c>
      <c r="C1187" s="77">
        <v>-901</v>
      </c>
      <c r="D1187" s="78">
        <f t="shared" si="58"/>
        <v>-901</v>
      </c>
      <c r="I1187" s="90"/>
      <c r="J1187" s="90"/>
      <c r="K1187" s="90"/>
      <c r="L1187" s="90"/>
    </row>
    <row r="1188" spans="1:12">
      <c r="A1188" s="65">
        <f t="shared" si="57"/>
        <v>2019</v>
      </c>
      <c r="B1188" s="123">
        <v>43646</v>
      </c>
      <c r="C1188" s="77">
        <v>-901</v>
      </c>
      <c r="D1188" s="78">
        <f t="shared" si="58"/>
        <v>-901</v>
      </c>
      <c r="I1188" s="90"/>
      <c r="J1188" s="90"/>
      <c r="K1188" s="90"/>
      <c r="L1188" s="90"/>
    </row>
    <row r="1189" spans="1:12">
      <c r="A1189" s="65">
        <f t="shared" si="57"/>
        <v>2019</v>
      </c>
      <c r="B1189" s="123">
        <v>43677</v>
      </c>
      <c r="C1189" s="77">
        <v>-901</v>
      </c>
      <c r="D1189" s="78">
        <f t="shared" si="58"/>
        <v>-901</v>
      </c>
      <c r="I1189" s="90"/>
      <c r="J1189" s="90"/>
      <c r="K1189" s="90"/>
      <c r="L1189" s="90"/>
    </row>
    <row r="1190" spans="1:12">
      <c r="A1190" s="65">
        <f t="shared" si="57"/>
        <v>2019</v>
      </c>
      <c r="B1190" s="123">
        <v>43708</v>
      </c>
      <c r="C1190" s="77">
        <v>-901</v>
      </c>
      <c r="D1190" s="78">
        <f t="shared" si="58"/>
        <v>-901</v>
      </c>
      <c r="I1190" s="90"/>
      <c r="J1190" s="90"/>
      <c r="K1190" s="90"/>
      <c r="L1190" s="90"/>
    </row>
    <row r="1191" spans="1:12">
      <c r="A1191" s="65">
        <f t="shared" si="57"/>
        <v>2019</v>
      </c>
      <c r="B1191" s="371">
        <v>43738</v>
      </c>
      <c r="C1191" s="77">
        <v>-901</v>
      </c>
      <c r="D1191" s="78">
        <f t="shared" si="58"/>
        <v>-901</v>
      </c>
      <c r="I1191" s="90"/>
      <c r="J1191" s="90"/>
      <c r="K1191" s="90"/>
      <c r="L1191" s="90"/>
    </row>
    <row r="1192" spans="1:12">
      <c r="A1192" s="65">
        <f t="shared" si="57"/>
        <v>2020</v>
      </c>
      <c r="B1192" s="123">
        <v>43769</v>
      </c>
      <c r="C1192" s="77">
        <v>-901</v>
      </c>
      <c r="D1192" s="78">
        <f t="shared" si="58"/>
        <v>-901</v>
      </c>
      <c r="I1192" s="90"/>
      <c r="J1192" s="90"/>
      <c r="K1192" s="90"/>
      <c r="L1192" s="90"/>
    </row>
    <row r="1193" spans="1:12">
      <c r="A1193" s="65">
        <f t="shared" si="57"/>
        <v>2020</v>
      </c>
      <c r="B1193" s="123">
        <v>43799</v>
      </c>
      <c r="C1193" s="77">
        <v>-901</v>
      </c>
      <c r="D1193" s="78">
        <f t="shared" si="58"/>
        <v>-901</v>
      </c>
      <c r="I1193" s="90"/>
      <c r="J1193" s="90"/>
      <c r="K1193" s="90"/>
      <c r="L1193" s="90"/>
    </row>
    <row r="1194" spans="1:12">
      <c r="A1194" s="65">
        <f t="shared" si="57"/>
        <v>2020</v>
      </c>
      <c r="B1194" s="123">
        <v>43830</v>
      </c>
      <c r="C1194" s="77">
        <v>-901</v>
      </c>
      <c r="D1194" s="78">
        <f t="shared" si="58"/>
        <v>-901</v>
      </c>
      <c r="I1194" s="90"/>
      <c r="J1194" s="90"/>
      <c r="K1194" s="90"/>
      <c r="L1194" s="90"/>
    </row>
    <row r="1195" spans="1:12">
      <c r="A1195" s="65">
        <f t="shared" si="57"/>
        <v>2020</v>
      </c>
      <c r="B1195" s="123">
        <v>43861</v>
      </c>
      <c r="C1195" s="77">
        <v>-901</v>
      </c>
      <c r="D1195" s="78">
        <f t="shared" si="58"/>
        <v>-901</v>
      </c>
      <c r="I1195" s="90"/>
      <c r="J1195" s="90"/>
      <c r="K1195" s="90"/>
      <c r="L1195" s="90"/>
    </row>
    <row r="1196" spans="1:12">
      <c r="A1196" s="65">
        <f t="shared" si="57"/>
        <v>2020</v>
      </c>
      <c r="B1196" s="123">
        <v>43890</v>
      </c>
      <c r="C1196" s="77">
        <v>-901</v>
      </c>
      <c r="D1196" s="78">
        <f t="shared" si="58"/>
        <v>-901</v>
      </c>
      <c r="I1196" s="90"/>
      <c r="J1196" s="90"/>
      <c r="K1196" s="90"/>
      <c r="L1196" s="90"/>
    </row>
    <row r="1197" spans="1:12">
      <c r="A1197" s="65">
        <f t="shared" si="57"/>
        <v>2020</v>
      </c>
      <c r="B1197" s="371">
        <v>43921</v>
      </c>
      <c r="C1197" s="77">
        <v>-901</v>
      </c>
      <c r="D1197" s="78">
        <f t="shared" si="58"/>
        <v>-901</v>
      </c>
      <c r="I1197" s="90"/>
      <c r="J1197" s="90"/>
      <c r="K1197" s="90"/>
      <c r="L1197" s="90"/>
    </row>
    <row r="1198" spans="1:12">
      <c r="A1198" s="65">
        <f t="shared" si="57"/>
        <v>2020</v>
      </c>
      <c r="B1198" s="123">
        <v>43951</v>
      </c>
      <c r="C1198" s="77">
        <v>-901</v>
      </c>
      <c r="D1198" s="78">
        <f t="shared" si="58"/>
        <v>-901</v>
      </c>
      <c r="I1198" s="90"/>
      <c r="J1198" s="90"/>
      <c r="K1198" s="90"/>
      <c r="L1198" s="90"/>
    </row>
    <row r="1199" spans="1:12">
      <c r="A1199" s="65">
        <f t="shared" si="57"/>
        <v>2020</v>
      </c>
      <c r="B1199" s="123">
        <v>43982</v>
      </c>
      <c r="C1199" s="77">
        <v>-901</v>
      </c>
      <c r="D1199" s="78">
        <f t="shared" si="58"/>
        <v>-901</v>
      </c>
      <c r="I1199" s="90"/>
      <c r="J1199" s="90"/>
      <c r="K1199" s="90"/>
      <c r="L1199" s="90"/>
    </row>
    <row r="1200" spans="1:12">
      <c r="A1200" s="65">
        <f t="shared" si="57"/>
        <v>2020</v>
      </c>
      <c r="B1200" s="123">
        <v>44012</v>
      </c>
      <c r="C1200" s="77">
        <v>-901</v>
      </c>
      <c r="D1200" s="78">
        <f t="shared" si="58"/>
        <v>-901</v>
      </c>
      <c r="I1200" s="90"/>
      <c r="J1200" s="90"/>
      <c r="K1200" s="90"/>
      <c r="L1200" s="90"/>
    </row>
    <row r="1201" spans="1:12">
      <c r="A1201" s="65">
        <f t="shared" si="57"/>
        <v>2020</v>
      </c>
      <c r="B1201" s="123">
        <v>44043</v>
      </c>
      <c r="C1201" s="77">
        <v>-901</v>
      </c>
      <c r="D1201" s="78">
        <f t="shared" si="58"/>
        <v>-901</v>
      </c>
      <c r="I1201" s="90"/>
      <c r="J1201" s="90"/>
      <c r="K1201" s="90"/>
      <c r="L1201" s="90"/>
    </row>
    <row r="1202" spans="1:12">
      <c r="A1202" s="65">
        <f t="shared" si="57"/>
        <v>2020</v>
      </c>
      <c r="B1202" s="123">
        <v>44074</v>
      </c>
      <c r="C1202" s="77">
        <v>-901</v>
      </c>
      <c r="D1202" s="78">
        <f t="shared" si="58"/>
        <v>-901</v>
      </c>
      <c r="I1202" s="90"/>
      <c r="J1202" s="90"/>
      <c r="K1202" s="90"/>
      <c r="L1202" s="90"/>
    </row>
    <row r="1203" spans="1:12">
      <c r="A1203" s="65">
        <f t="shared" si="57"/>
        <v>2020</v>
      </c>
      <c r="B1203" s="371">
        <v>44104</v>
      </c>
      <c r="C1203" s="77">
        <v>-901</v>
      </c>
      <c r="D1203" s="78">
        <f t="shared" si="58"/>
        <v>-901</v>
      </c>
      <c r="I1203" s="90"/>
      <c r="J1203" s="90"/>
      <c r="K1203" s="90"/>
      <c r="L1203" s="90"/>
    </row>
    <row r="1204" spans="1:12">
      <c r="A1204" s="65">
        <f t="shared" si="57"/>
        <v>2021</v>
      </c>
      <c r="B1204" s="123">
        <v>44135</v>
      </c>
      <c r="C1204" s="77">
        <v>-901</v>
      </c>
      <c r="D1204" s="78">
        <f t="shared" si="58"/>
        <v>-901</v>
      </c>
      <c r="I1204" s="90"/>
      <c r="J1204" s="90"/>
      <c r="K1204" s="90"/>
      <c r="L1204" s="90"/>
    </row>
    <row r="1205" spans="1:12">
      <c r="A1205" s="65">
        <f t="shared" si="57"/>
        <v>2021</v>
      </c>
      <c r="B1205" s="123">
        <v>44165</v>
      </c>
      <c r="C1205" s="77">
        <v>-901</v>
      </c>
      <c r="D1205" s="78">
        <f t="shared" si="58"/>
        <v>-901</v>
      </c>
      <c r="I1205" s="90"/>
      <c r="J1205" s="90"/>
      <c r="K1205" s="90"/>
      <c r="L1205" s="90"/>
    </row>
    <row r="1206" spans="1:12">
      <c r="A1206" s="65">
        <f t="shared" si="57"/>
        <v>2021</v>
      </c>
      <c r="B1206" s="123">
        <v>44196</v>
      </c>
      <c r="C1206" s="77">
        <v>-901</v>
      </c>
      <c r="D1206" s="78">
        <f t="shared" si="58"/>
        <v>-901</v>
      </c>
      <c r="I1206" s="90"/>
      <c r="J1206" s="90"/>
      <c r="K1206" s="90"/>
      <c r="L1206" s="90"/>
    </row>
    <row r="1207" spans="1:12">
      <c r="A1207" s="65">
        <f t="shared" si="57"/>
        <v>2021</v>
      </c>
      <c r="B1207" s="123">
        <v>44227</v>
      </c>
      <c r="C1207" s="77">
        <v>-901</v>
      </c>
      <c r="D1207" s="78">
        <f t="shared" si="58"/>
        <v>-901</v>
      </c>
      <c r="I1207" s="90"/>
      <c r="J1207" s="90"/>
      <c r="K1207" s="90"/>
      <c r="L1207" s="90"/>
    </row>
    <row r="1208" spans="1:12">
      <c r="A1208" s="65">
        <f t="shared" si="57"/>
        <v>2021</v>
      </c>
      <c r="B1208" s="123">
        <v>44255</v>
      </c>
      <c r="C1208" s="77">
        <v>-901</v>
      </c>
      <c r="D1208" s="78">
        <f t="shared" si="58"/>
        <v>-901</v>
      </c>
      <c r="I1208" s="90"/>
      <c r="J1208" s="90"/>
      <c r="K1208" s="90"/>
      <c r="L1208" s="90"/>
    </row>
    <row r="1209" spans="1:12">
      <c r="A1209" s="65">
        <f t="shared" si="57"/>
        <v>2021</v>
      </c>
      <c r="B1209" s="371">
        <v>44286</v>
      </c>
      <c r="C1209" s="77">
        <v>-901</v>
      </c>
      <c r="D1209" s="78">
        <f t="shared" si="58"/>
        <v>-901</v>
      </c>
      <c r="I1209" s="90"/>
      <c r="J1209" s="90"/>
      <c r="K1209" s="90"/>
      <c r="L1209" s="90"/>
    </row>
    <row r="1210" spans="1:12">
      <c r="A1210" s="65">
        <f t="shared" si="57"/>
        <v>2021</v>
      </c>
      <c r="B1210" s="123">
        <v>44316</v>
      </c>
      <c r="C1210" s="77">
        <v>-901</v>
      </c>
      <c r="D1210" s="78">
        <f t="shared" si="58"/>
        <v>-901</v>
      </c>
      <c r="I1210" s="90"/>
      <c r="J1210" s="90"/>
      <c r="K1210" s="90"/>
      <c r="L1210" s="90"/>
    </row>
    <row r="1211" spans="1:12">
      <c r="A1211" s="65">
        <f t="shared" si="57"/>
        <v>2021</v>
      </c>
      <c r="B1211" s="123">
        <v>44347</v>
      </c>
      <c r="C1211" s="77">
        <v>-901</v>
      </c>
      <c r="D1211" s="78">
        <f t="shared" si="58"/>
        <v>-901</v>
      </c>
      <c r="I1211" s="90"/>
      <c r="J1211" s="90"/>
      <c r="K1211" s="90"/>
      <c r="L1211" s="90"/>
    </row>
    <row r="1212" spans="1:12">
      <c r="A1212" s="65">
        <f t="shared" si="57"/>
        <v>2021</v>
      </c>
      <c r="B1212" s="123">
        <v>44377</v>
      </c>
      <c r="C1212" s="77">
        <v>-901</v>
      </c>
      <c r="D1212" s="78">
        <f t="shared" si="58"/>
        <v>-901</v>
      </c>
      <c r="I1212" s="90"/>
      <c r="J1212" s="90"/>
      <c r="K1212" s="90"/>
      <c r="L1212" s="90"/>
    </row>
    <row r="1213" spans="1:12">
      <c r="A1213" s="65">
        <f t="shared" si="57"/>
        <v>2021</v>
      </c>
      <c r="B1213" s="123">
        <v>44408</v>
      </c>
      <c r="C1213" s="77">
        <v>-901</v>
      </c>
      <c r="D1213" s="78">
        <f t="shared" si="58"/>
        <v>-901</v>
      </c>
      <c r="I1213" s="90"/>
      <c r="J1213" s="90"/>
      <c r="K1213" s="90"/>
      <c r="L1213" s="90"/>
    </row>
    <row r="1214" spans="1:12">
      <c r="A1214" s="65">
        <f t="shared" si="57"/>
        <v>2021</v>
      </c>
      <c r="B1214" s="123">
        <v>44439</v>
      </c>
      <c r="C1214" s="77">
        <v>-901</v>
      </c>
      <c r="D1214" s="78">
        <f t="shared" si="58"/>
        <v>-901</v>
      </c>
      <c r="I1214" s="90"/>
      <c r="J1214" s="90"/>
      <c r="K1214" s="90"/>
      <c r="L1214" s="90"/>
    </row>
    <row r="1215" spans="1:12">
      <c r="A1215" s="65">
        <f t="shared" si="57"/>
        <v>2021</v>
      </c>
      <c r="B1215" s="125">
        <v>44469</v>
      </c>
      <c r="C1215" s="92">
        <v>-901</v>
      </c>
      <c r="D1215" s="165">
        <f t="shared" si="58"/>
        <v>-901</v>
      </c>
      <c r="I1215" s="90"/>
      <c r="J1215" s="90"/>
      <c r="K1215" s="90"/>
      <c r="L1215" s="90"/>
    </row>
    <row r="1216" spans="1:12">
      <c r="I1216" s="90"/>
      <c r="J1216" s="90"/>
      <c r="K1216" s="90"/>
      <c r="L1216" s="90"/>
    </row>
    <row r="1217" spans="9:12">
      <c r="I1217" s="90"/>
      <c r="J1217" s="90"/>
      <c r="K1217" s="90"/>
      <c r="L1217" s="90"/>
    </row>
    <row r="1218" spans="9:12">
      <c r="I1218" s="90"/>
      <c r="J1218" s="90"/>
      <c r="K1218" s="90"/>
      <c r="L1218" s="90"/>
    </row>
    <row r="1219" spans="9:12">
      <c r="I1219" s="90"/>
      <c r="J1219" s="90"/>
      <c r="K1219" s="90"/>
      <c r="L1219" s="90"/>
    </row>
    <row r="1220" spans="9:12">
      <c r="I1220" s="90"/>
      <c r="J1220" s="90"/>
      <c r="K1220" s="90"/>
      <c r="L1220" s="90"/>
    </row>
    <row r="1221" spans="9:12">
      <c r="I1221" s="90"/>
      <c r="J1221" s="90"/>
      <c r="K1221" s="90"/>
      <c r="L1221" s="90"/>
    </row>
    <row r="1222" spans="9:12">
      <c r="I1222" s="90"/>
      <c r="J1222" s="90"/>
      <c r="K1222" s="90"/>
      <c r="L1222" s="90"/>
    </row>
    <row r="1223" spans="9:12">
      <c r="I1223" s="90"/>
      <c r="J1223" s="90"/>
      <c r="K1223" s="90"/>
      <c r="L1223" s="90"/>
    </row>
    <row r="1224" spans="9:12">
      <c r="I1224" s="90"/>
      <c r="J1224" s="90"/>
      <c r="K1224" s="90"/>
      <c r="L1224" s="90"/>
    </row>
    <row r="1225" spans="9:12">
      <c r="I1225" s="90"/>
      <c r="J1225" s="90"/>
      <c r="K1225" s="90"/>
      <c r="L1225" s="90"/>
    </row>
    <row r="1226" spans="9:12">
      <c r="I1226" s="90"/>
      <c r="J1226" s="90"/>
      <c r="K1226" s="90"/>
      <c r="L1226" s="90"/>
    </row>
    <row r="1227" spans="9:12">
      <c r="I1227" s="90"/>
      <c r="J1227" s="90"/>
      <c r="K1227" s="90"/>
      <c r="L1227" s="90"/>
    </row>
    <row r="1228" spans="9:12">
      <c r="I1228" s="90"/>
      <c r="J1228" s="90"/>
      <c r="K1228" s="90"/>
      <c r="L1228" s="90"/>
    </row>
    <row r="1229" spans="9:12">
      <c r="I1229" s="90"/>
      <c r="J1229" s="90"/>
      <c r="K1229" s="90"/>
      <c r="L1229" s="90"/>
    </row>
    <row r="1230" spans="9:12">
      <c r="I1230" s="90"/>
      <c r="J1230" s="90"/>
      <c r="K1230" s="90"/>
      <c r="L1230" s="90"/>
    </row>
    <row r="1231" spans="9:12">
      <c r="I1231" s="90"/>
      <c r="J1231" s="90"/>
      <c r="K1231" s="90"/>
      <c r="L1231" s="90"/>
    </row>
    <row r="1232" spans="9:12">
      <c r="I1232" s="90"/>
      <c r="J1232" s="90"/>
      <c r="K1232" s="90"/>
      <c r="L1232" s="90"/>
    </row>
  </sheetData>
  <mergeCells count="6">
    <mergeCell ref="AH14:AH15"/>
    <mergeCell ref="F14:F15"/>
    <mergeCell ref="G14:R14"/>
    <mergeCell ref="S14:S15"/>
    <mergeCell ref="U14:U15"/>
    <mergeCell ref="V14:AG14"/>
  </mergeCells>
  <conditionalFormatting sqref="C16:D1215">
    <cfRule type="cellIs" dxfId="14" priority="9" operator="equal">
      <formula>-901</formula>
    </cfRule>
  </conditionalFormatting>
  <conditionalFormatting sqref="G16:R115">
    <cfRule type="cellIs" dxfId="13" priority="6" operator="equal">
      <formula>-901</formula>
    </cfRule>
  </conditionalFormatting>
  <conditionalFormatting sqref="V16:AG115">
    <cfRule type="cellIs" dxfId="12" priority="5" operator="equal">
      <formula>-901</formula>
    </cfRule>
  </conditionalFormatting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60676-69AC-4156-8587-976C9ECEE1D0}">
  <sheetPr codeName="Sheet13">
    <tabColor theme="4" tint="0.79998168889431442"/>
  </sheetPr>
  <dimension ref="A1:AN1238"/>
  <sheetViews>
    <sheetView zoomScale="80" zoomScaleNormal="80" workbookViewId="0"/>
  </sheetViews>
  <sheetFormatPr defaultColWidth="9.1640625" defaultRowHeight="12.3"/>
  <cols>
    <col min="1" max="1" width="9.1640625" style="55"/>
    <col min="2" max="2" width="10.5546875" style="55" bestFit="1" customWidth="1"/>
    <col min="3" max="18" width="9.1640625" style="55"/>
    <col min="19" max="19" width="9.71875" style="55" customWidth="1"/>
    <col min="20" max="35" width="9.1640625" style="55"/>
    <col min="36" max="36" width="9.71875" style="55" customWidth="1"/>
    <col min="37" max="37" width="9.1640625" style="55"/>
    <col min="38" max="40" width="11.71875" style="55" customWidth="1"/>
    <col min="41" max="16384" width="9.1640625" style="55"/>
  </cols>
  <sheetData>
    <row r="1" spans="1:40" ht="17.100000000000001">
      <c r="A1" s="332" t="s">
        <v>160</v>
      </c>
      <c r="N1" s="56"/>
      <c r="U1" s="54"/>
      <c r="AC1" s="56"/>
      <c r="AL1" s="57"/>
      <c r="AM1" s="58"/>
      <c r="AN1" s="58"/>
    </row>
    <row r="2" spans="1:40">
      <c r="A2" s="333" t="s">
        <v>109</v>
      </c>
      <c r="U2" s="59"/>
      <c r="AL2" s="60"/>
      <c r="AM2" s="58"/>
      <c r="AN2" s="58"/>
    </row>
    <row r="3" spans="1:40">
      <c r="A3" s="333" t="s">
        <v>127</v>
      </c>
      <c r="U3" s="59"/>
      <c r="AL3" s="60"/>
      <c r="AM3" s="58"/>
      <c r="AN3" s="58"/>
    </row>
    <row r="4" spans="1:40">
      <c r="A4" s="350" t="s">
        <v>161</v>
      </c>
      <c r="U4" s="59"/>
      <c r="AL4" s="60"/>
      <c r="AM4" s="61"/>
      <c r="AN4" s="61"/>
    </row>
    <row r="5" spans="1:40">
      <c r="A5" s="350" t="s">
        <v>162</v>
      </c>
      <c r="U5" s="59"/>
      <c r="AL5" s="60"/>
      <c r="AM5" s="58"/>
      <c r="AN5" s="58"/>
    </row>
    <row r="6" spans="1:40">
      <c r="A6" s="333"/>
      <c r="U6" s="59"/>
      <c r="AL6" s="60"/>
      <c r="AM6" s="58"/>
      <c r="AN6" s="58"/>
    </row>
    <row r="7" spans="1:40">
      <c r="A7" s="62"/>
      <c r="U7" s="59"/>
      <c r="AL7" s="60"/>
      <c r="AM7" s="58"/>
      <c r="AN7" s="58"/>
    </row>
    <row r="8" spans="1:40">
      <c r="A8" s="63" t="s">
        <v>163</v>
      </c>
      <c r="B8" s="64"/>
      <c r="C8" s="64"/>
      <c r="U8" s="59"/>
      <c r="AL8" s="60"/>
      <c r="AM8" s="58"/>
      <c r="AN8" s="58"/>
    </row>
    <row r="9" spans="1:40">
      <c r="A9" s="63" t="s">
        <v>132</v>
      </c>
      <c r="B9" s="64"/>
      <c r="C9" s="64"/>
      <c r="U9" s="59"/>
      <c r="AL9" s="60"/>
      <c r="AM9" s="58"/>
      <c r="AN9" s="58"/>
    </row>
    <row r="10" spans="1:40">
      <c r="A10" s="63"/>
      <c r="B10" s="126"/>
      <c r="C10" s="64"/>
      <c r="U10" s="59"/>
      <c r="AL10" s="60"/>
      <c r="AM10" s="58"/>
      <c r="AN10" s="58"/>
    </row>
    <row r="11" spans="1:40">
      <c r="A11" s="62"/>
      <c r="U11" s="59"/>
      <c r="AL11" s="60"/>
      <c r="AM11" s="58"/>
      <c r="AN11" s="58"/>
    </row>
    <row r="12" spans="1:40">
      <c r="A12" s="62"/>
      <c r="G12" s="65">
        <v>1</v>
      </c>
      <c r="H12" s="65">
        <v>2</v>
      </c>
      <c r="I12" s="65">
        <v>3</v>
      </c>
      <c r="J12" s="65">
        <v>4</v>
      </c>
      <c r="K12" s="65">
        <v>5</v>
      </c>
      <c r="L12" s="65">
        <v>6</v>
      </c>
      <c r="M12" s="65">
        <v>7</v>
      </c>
      <c r="N12" s="65">
        <v>8</v>
      </c>
      <c r="O12" s="65">
        <v>9</v>
      </c>
      <c r="P12" s="65">
        <v>10</v>
      </c>
      <c r="Q12" s="65">
        <v>11</v>
      </c>
      <c r="R12" s="65">
        <v>12</v>
      </c>
      <c r="U12" s="59"/>
      <c r="V12" s="65">
        <v>1</v>
      </c>
      <c r="W12" s="65">
        <v>2</v>
      </c>
      <c r="X12" s="65">
        <v>3</v>
      </c>
      <c r="Y12" s="65">
        <v>4</v>
      </c>
      <c r="Z12" s="65">
        <v>5</v>
      </c>
      <c r="AA12" s="65">
        <v>6</v>
      </c>
      <c r="AB12" s="65">
        <v>7</v>
      </c>
      <c r="AC12" s="65">
        <v>8</v>
      </c>
      <c r="AD12" s="65">
        <v>9</v>
      </c>
      <c r="AE12" s="65">
        <v>10</v>
      </c>
      <c r="AF12" s="65">
        <v>11</v>
      </c>
      <c r="AG12" s="65">
        <v>12</v>
      </c>
      <c r="AL12" s="60"/>
      <c r="AM12" s="58"/>
      <c r="AN12" s="58"/>
    </row>
    <row r="13" spans="1:40">
      <c r="F13" s="59"/>
      <c r="G13" s="65">
        <v>31</v>
      </c>
      <c r="H13" s="65">
        <v>30</v>
      </c>
      <c r="I13" s="65">
        <v>31</v>
      </c>
      <c r="J13" s="65">
        <v>31</v>
      </c>
      <c r="K13" s="66">
        <v>28</v>
      </c>
      <c r="L13" s="65">
        <v>31</v>
      </c>
      <c r="M13" s="65">
        <v>30</v>
      </c>
      <c r="N13" s="65">
        <v>31</v>
      </c>
      <c r="O13" s="65">
        <v>30</v>
      </c>
      <c r="P13" s="65">
        <v>31</v>
      </c>
      <c r="Q13" s="65">
        <v>31</v>
      </c>
      <c r="R13" s="65">
        <v>30</v>
      </c>
      <c r="U13" s="59"/>
      <c r="V13" s="65">
        <v>31</v>
      </c>
      <c r="W13" s="65">
        <v>30</v>
      </c>
      <c r="X13" s="65">
        <v>31</v>
      </c>
      <c r="Y13" s="65">
        <v>31</v>
      </c>
      <c r="Z13" s="66" t="s">
        <v>115</v>
      </c>
      <c r="AA13" s="65">
        <v>31</v>
      </c>
      <c r="AB13" s="65">
        <v>30</v>
      </c>
      <c r="AC13" s="65">
        <v>31</v>
      </c>
      <c r="AD13" s="65">
        <v>30</v>
      </c>
      <c r="AE13" s="65">
        <v>31</v>
      </c>
      <c r="AF13" s="65">
        <v>31</v>
      </c>
      <c r="AG13" s="65">
        <v>30</v>
      </c>
      <c r="AL13" s="60"/>
      <c r="AM13" s="58"/>
      <c r="AN13" s="58"/>
    </row>
    <row r="14" spans="1:40" ht="15" customHeight="1">
      <c r="B14" s="334" t="str">
        <f>IF(SUM(S16:S109)&lt;&gt;SUM(AH16:AH109),"Error","")</f>
        <v/>
      </c>
      <c r="F14" s="500" t="s">
        <v>50</v>
      </c>
      <c r="G14" s="503" t="s">
        <v>116</v>
      </c>
      <c r="H14" s="504"/>
      <c r="I14" s="504"/>
      <c r="J14" s="504"/>
      <c r="K14" s="504"/>
      <c r="L14" s="504"/>
      <c r="M14" s="504"/>
      <c r="N14" s="504"/>
      <c r="O14" s="504"/>
      <c r="P14" s="504"/>
      <c r="Q14" s="504"/>
      <c r="R14" s="505"/>
      <c r="S14" s="500" t="s">
        <v>117</v>
      </c>
      <c r="U14" s="500" t="s">
        <v>50</v>
      </c>
      <c r="V14" s="503" t="s">
        <v>118</v>
      </c>
      <c r="W14" s="504"/>
      <c r="X14" s="504"/>
      <c r="Y14" s="504"/>
      <c r="Z14" s="504"/>
      <c r="AA14" s="504"/>
      <c r="AB14" s="504"/>
      <c r="AC14" s="504"/>
      <c r="AD14" s="504"/>
      <c r="AE14" s="504"/>
      <c r="AF14" s="504"/>
      <c r="AG14" s="505"/>
      <c r="AH14" s="500" t="s">
        <v>117</v>
      </c>
      <c r="AI14" s="67"/>
      <c r="AJ14" s="68"/>
      <c r="AL14" s="60"/>
      <c r="AM14" s="58"/>
      <c r="AN14" s="58"/>
    </row>
    <row r="15" spans="1:40">
      <c r="B15" s="69"/>
      <c r="C15" s="70" t="s">
        <v>119</v>
      </c>
      <c r="D15" s="71" t="s">
        <v>53</v>
      </c>
      <c r="F15" s="502"/>
      <c r="G15" s="72" t="s">
        <v>54</v>
      </c>
      <c r="H15" s="73" t="s">
        <v>55</v>
      </c>
      <c r="I15" s="73" t="s">
        <v>56</v>
      </c>
      <c r="J15" s="73" t="s">
        <v>57</v>
      </c>
      <c r="K15" s="73" t="s">
        <v>58</v>
      </c>
      <c r="L15" s="73" t="s">
        <v>59</v>
      </c>
      <c r="M15" s="73" t="s">
        <v>60</v>
      </c>
      <c r="N15" s="73" t="s">
        <v>61</v>
      </c>
      <c r="O15" s="73" t="s">
        <v>62</v>
      </c>
      <c r="P15" s="73" t="s">
        <v>63</v>
      </c>
      <c r="Q15" s="73" t="s">
        <v>64</v>
      </c>
      <c r="R15" s="74" t="s">
        <v>65</v>
      </c>
      <c r="S15" s="501"/>
      <c r="U15" s="502"/>
      <c r="V15" s="72" t="s">
        <v>54</v>
      </c>
      <c r="W15" s="73" t="s">
        <v>55</v>
      </c>
      <c r="X15" s="73" t="s">
        <v>56</v>
      </c>
      <c r="Y15" s="73" t="s">
        <v>57</v>
      </c>
      <c r="Z15" s="73" t="s">
        <v>58</v>
      </c>
      <c r="AA15" s="73" t="s">
        <v>59</v>
      </c>
      <c r="AB15" s="73" t="s">
        <v>60</v>
      </c>
      <c r="AC15" s="73" t="s">
        <v>61</v>
      </c>
      <c r="AD15" s="73" t="s">
        <v>62</v>
      </c>
      <c r="AE15" s="73" t="s">
        <v>63</v>
      </c>
      <c r="AF15" s="73" t="s">
        <v>64</v>
      </c>
      <c r="AG15" s="74" t="s">
        <v>65</v>
      </c>
      <c r="AH15" s="501"/>
      <c r="AI15" s="68"/>
      <c r="AJ15" s="75"/>
    </row>
    <row r="16" spans="1:40">
      <c r="A16" s="65">
        <f>IF(MONTH(B16)&gt;9,YEAR(B16)+1,YEAR(B16))</f>
        <v>1922</v>
      </c>
      <c r="B16" s="76">
        <v>7975</v>
      </c>
      <c r="C16" s="77">
        <v>-901</v>
      </c>
      <c r="D16" s="78">
        <f>IF(C16&lt;&gt;-901,C16*DAY(B16)*24*60*60/(220*22*9*1000),-901)</f>
        <v>-901</v>
      </c>
      <c r="E16" s="335">
        <v>28</v>
      </c>
      <c r="F16" s="336">
        <v>1922</v>
      </c>
      <c r="G16" s="337">
        <f>INDEX($C$16:$C$2000,($F16-1922)*12+G$12,1)</f>
        <v>-901</v>
      </c>
      <c r="H16" s="337">
        <f t="shared" ref="H16:R31" si="0">INDEX($C$16:$C$2000,($F16-1922)*12+H$12,1)</f>
        <v>-901</v>
      </c>
      <c r="I16" s="337">
        <f t="shared" si="0"/>
        <v>-901</v>
      </c>
      <c r="J16" s="337">
        <f t="shared" si="0"/>
        <v>-901</v>
      </c>
      <c r="K16" s="337">
        <f t="shared" si="0"/>
        <v>-901</v>
      </c>
      <c r="L16" s="337">
        <f t="shared" si="0"/>
        <v>-901</v>
      </c>
      <c r="M16" s="337">
        <f t="shared" si="0"/>
        <v>-901</v>
      </c>
      <c r="N16" s="337">
        <f t="shared" si="0"/>
        <v>-901</v>
      </c>
      <c r="O16" s="337">
        <f t="shared" si="0"/>
        <v>-901</v>
      </c>
      <c r="P16" s="337">
        <f t="shared" si="0"/>
        <v>-901</v>
      </c>
      <c r="Q16" s="337">
        <f t="shared" si="0"/>
        <v>-901</v>
      </c>
      <c r="R16" s="337">
        <f t="shared" si="0"/>
        <v>-901</v>
      </c>
      <c r="S16" s="338" t="str">
        <f t="shared" ref="S16:S79" si="1">IF(ISERROR(MATCH(-901,G16:R16,0)),(SUMPRODUCT(G16:R16,$G$13:$R$13)+(E16-$K$13)*K16)*24*60*60/(220*22*9*1000),"")</f>
        <v/>
      </c>
      <c r="T16" s="339"/>
      <c r="U16" s="336">
        <v>1922</v>
      </c>
      <c r="V16" s="337">
        <f>IF(INDEX($D$16:$D$2000,($U16-1922)*12+V$12,1)&lt;&gt;-901,INDEX($D$16:$D$2000,($U16-1922)*12+V$12,1)*1000,-901)</f>
        <v>-901</v>
      </c>
      <c r="W16" s="337">
        <f t="shared" ref="W16:AG31" si="2">IF(INDEX($D$16:$D$2000,($U16-1922)*12+W$12,1)&lt;&gt;-901,INDEX($D$16:$D$2000,($U16-1922)*12+W$12,1)*1000,-901)</f>
        <v>-901</v>
      </c>
      <c r="X16" s="337">
        <f t="shared" si="2"/>
        <v>-901</v>
      </c>
      <c r="Y16" s="337">
        <f t="shared" si="2"/>
        <v>-901</v>
      </c>
      <c r="Z16" s="337">
        <f t="shared" si="2"/>
        <v>-901</v>
      </c>
      <c r="AA16" s="337">
        <f t="shared" si="2"/>
        <v>-901</v>
      </c>
      <c r="AB16" s="337">
        <f t="shared" si="2"/>
        <v>-901</v>
      </c>
      <c r="AC16" s="337">
        <f t="shared" si="2"/>
        <v>-901</v>
      </c>
      <c r="AD16" s="337">
        <f t="shared" si="2"/>
        <v>-901</v>
      </c>
      <c r="AE16" s="337">
        <f t="shared" si="2"/>
        <v>-901</v>
      </c>
      <c r="AF16" s="337">
        <f t="shared" si="2"/>
        <v>-901</v>
      </c>
      <c r="AG16" s="337">
        <f t="shared" si="2"/>
        <v>-901</v>
      </c>
      <c r="AH16" s="340" t="str">
        <f t="shared" ref="AH16:AH79" si="3">IF(ISERROR(MATCH(-901,V16:AG16,0)),SUM(V16:AG16)/1000,"")</f>
        <v/>
      </c>
      <c r="AJ16" s="83"/>
    </row>
    <row r="17" spans="1:36">
      <c r="A17" s="65">
        <f t="shared" ref="A17:A80" si="4">IF(MONTH(B17)&gt;9,YEAR(B17)+1,YEAR(B17))</f>
        <v>1922</v>
      </c>
      <c r="B17" s="84">
        <v>8005</v>
      </c>
      <c r="C17" s="77">
        <v>-901</v>
      </c>
      <c r="D17" s="78">
        <f t="shared" ref="D17:D80" si="5">IF(C17&lt;&gt;-901,C17*DAY(B17)*24*60*60/(220*22*9*1000),-901)</f>
        <v>-901</v>
      </c>
      <c r="E17" s="335">
        <v>28</v>
      </c>
      <c r="F17" s="341">
        <v>1923</v>
      </c>
      <c r="G17" s="337">
        <f t="shared" ref="G17:R48" si="6">INDEX($C$16:$C$2000,($F17-1922)*12+G$12,1)</f>
        <v>100</v>
      </c>
      <c r="H17" s="337">
        <f t="shared" si="0"/>
        <v>104.2</v>
      </c>
      <c r="I17" s="337">
        <f t="shared" si="0"/>
        <v>104.7</v>
      </c>
      <c r="J17" s="337">
        <f t="shared" si="0"/>
        <v>104.3</v>
      </c>
      <c r="K17" s="337">
        <f t="shared" si="0"/>
        <v>105</v>
      </c>
      <c r="L17" s="337">
        <f t="shared" si="0"/>
        <v>105</v>
      </c>
      <c r="M17" s="337">
        <f t="shared" si="0"/>
        <v>105</v>
      </c>
      <c r="N17" s="337">
        <f t="shared" si="0"/>
        <v>105.5</v>
      </c>
      <c r="O17" s="337">
        <f t="shared" si="0"/>
        <v>106</v>
      </c>
      <c r="P17" s="337">
        <f t="shared" si="0"/>
        <v>106</v>
      </c>
      <c r="Q17" s="337">
        <f t="shared" si="0"/>
        <v>100.7</v>
      </c>
      <c r="R17" s="337">
        <f t="shared" si="0"/>
        <v>104.5</v>
      </c>
      <c r="S17" s="342">
        <f t="shared" si="1"/>
        <v>75.457586776859486</v>
      </c>
      <c r="T17" s="339"/>
      <c r="U17" s="341">
        <v>1923</v>
      </c>
      <c r="V17" s="337">
        <f t="shared" ref="V17:AG48" si="7">IF(INDEX($D$16:$D$2000,($U17-1922)*12+V$12,1)&lt;&gt;-901,INDEX($D$16:$D$2000,($U17-1922)*12+V$12,1)*1000,-901)</f>
        <v>6148.7603305785124</v>
      </c>
      <c r="W17" s="337">
        <f t="shared" si="2"/>
        <v>6200.3305785123966</v>
      </c>
      <c r="X17" s="337">
        <f t="shared" si="2"/>
        <v>6437.7520661157032</v>
      </c>
      <c r="Y17" s="337">
        <f t="shared" si="2"/>
        <v>6413.1570247933887</v>
      </c>
      <c r="Z17" s="337">
        <f t="shared" si="2"/>
        <v>5831.4049586776855</v>
      </c>
      <c r="AA17" s="337">
        <f t="shared" si="2"/>
        <v>6456.1983471074382</v>
      </c>
      <c r="AB17" s="337">
        <f t="shared" si="2"/>
        <v>6247.9338842975203</v>
      </c>
      <c r="AC17" s="337">
        <f t="shared" si="2"/>
        <v>6486.9421487603304</v>
      </c>
      <c r="AD17" s="337">
        <f t="shared" si="2"/>
        <v>6307.4380165289249</v>
      </c>
      <c r="AE17" s="337">
        <f t="shared" si="2"/>
        <v>6517.6859504132226</v>
      </c>
      <c r="AF17" s="337">
        <f t="shared" si="2"/>
        <v>6191.8016528925618</v>
      </c>
      <c r="AG17" s="337">
        <f t="shared" si="2"/>
        <v>6218.181818181818</v>
      </c>
      <c r="AH17" s="343">
        <f t="shared" si="3"/>
        <v>75.4575867768595</v>
      </c>
      <c r="AJ17" s="83"/>
    </row>
    <row r="18" spans="1:36">
      <c r="A18" s="65">
        <f t="shared" si="4"/>
        <v>1922</v>
      </c>
      <c r="B18" s="84">
        <v>8036</v>
      </c>
      <c r="C18" s="77">
        <v>-901</v>
      </c>
      <c r="D18" s="78">
        <f t="shared" si="5"/>
        <v>-901</v>
      </c>
      <c r="E18" s="335">
        <v>29</v>
      </c>
      <c r="F18" s="341">
        <v>1924</v>
      </c>
      <c r="G18" s="337">
        <f t="shared" si="6"/>
        <v>106.7</v>
      </c>
      <c r="H18" s="337">
        <f t="shared" si="0"/>
        <v>106</v>
      </c>
      <c r="I18" s="337">
        <f t="shared" si="0"/>
        <v>104.6</v>
      </c>
      <c r="J18" s="337">
        <f t="shared" si="0"/>
        <v>101.6</v>
      </c>
      <c r="K18" s="337">
        <f t="shared" si="0"/>
        <v>107</v>
      </c>
      <c r="L18" s="337">
        <f t="shared" si="0"/>
        <v>106.6</v>
      </c>
      <c r="M18" s="337">
        <f t="shared" si="0"/>
        <v>107</v>
      </c>
      <c r="N18" s="337">
        <f t="shared" si="0"/>
        <v>108</v>
      </c>
      <c r="O18" s="337">
        <f t="shared" si="0"/>
        <v>83.6</v>
      </c>
      <c r="P18" s="337">
        <f t="shared" si="0"/>
        <v>42</v>
      </c>
      <c r="Q18" s="337">
        <f t="shared" si="0"/>
        <v>38.799999999999997</v>
      </c>
      <c r="R18" s="337">
        <f t="shared" si="0"/>
        <v>41.2</v>
      </c>
      <c r="S18" s="342">
        <f t="shared" si="1"/>
        <v>63.658115702479336</v>
      </c>
      <c r="T18" s="339"/>
      <c r="U18" s="341">
        <v>1924</v>
      </c>
      <c r="V18" s="337">
        <f t="shared" si="7"/>
        <v>6560.727272727273</v>
      </c>
      <c r="W18" s="337">
        <f t="shared" si="2"/>
        <v>6307.4380165289249</v>
      </c>
      <c r="X18" s="337">
        <f t="shared" si="2"/>
        <v>6431.6033057851246</v>
      </c>
      <c r="Y18" s="337">
        <f t="shared" si="2"/>
        <v>6247.1404958677685</v>
      </c>
      <c r="Z18" s="337">
        <f t="shared" si="2"/>
        <v>6154.7107438016528</v>
      </c>
      <c r="AA18" s="337">
        <f t="shared" si="2"/>
        <v>6554.5785123966944</v>
      </c>
      <c r="AB18" s="337">
        <f t="shared" si="2"/>
        <v>6366.9421487603304</v>
      </c>
      <c r="AC18" s="337">
        <f t="shared" si="2"/>
        <v>6640.6611570247942</v>
      </c>
      <c r="AD18" s="337">
        <f t="shared" si="2"/>
        <v>4974.545454545455</v>
      </c>
      <c r="AE18" s="337">
        <f t="shared" si="2"/>
        <v>2582.4793388429753</v>
      </c>
      <c r="AF18" s="337">
        <f t="shared" si="2"/>
        <v>2385.7190082644624</v>
      </c>
      <c r="AG18" s="337">
        <f t="shared" si="2"/>
        <v>2451.5702479338843</v>
      </c>
      <c r="AH18" s="343">
        <f t="shared" si="3"/>
        <v>63.658115702479336</v>
      </c>
      <c r="AJ18" s="83"/>
    </row>
    <row r="19" spans="1:36">
      <c r="A19" s="65">
        <f t="shared" si="4"/>
        <v>1922</v>
      </c>
      <c r="B19" s="84">
        <v>8067</v>
      </c>
      <c r="C19" s="77">
        <v>-901</v>
      </c>
      <c r="D19" s="78">
        <f t="shared" si="5"/>
        <v>-901</v>
      </c>
      <c r="E19" s="335">
        <v>28</v>
      </c>
      <c r="F19" s="341">
        <v>1925</v>
      </c>
      <c r="G19" s="337">
        <f t="shared" si="6"/>
        <v>51.7</v>
      </c>
      <c r="H19" s="337">
        <f t="shared" si="0"/>
        <v>58.4</v>
      </c>
      <c r="I19" s="337">
        <f t="shared" si="0"/>
        <v>74.3</v>
      </c>
      <c r="J19" s="337">
        <f t="shared" si="0"/>
        <v>93</v>
      </c>
      <c r="K19" s="337">
        <f t="shared" si="0"/>
        <v>107.4</v>
      </c>
      <c r="L19" s="337">
        <f t="shared" si="0"/>
        <v>65.5</v>
      </c>
      <c r="M19" s="337">
        <f t="shared" si="0"/>
        <v>24</v>
      </c>
      <c r="N19" s="337">
        <f t="shared" si="0"/>
        <v>84.3</v>
      </c>
      <c r="O19" s="337">
        <f t="shared" si="0"/>
        <v>106.5</v>
      </c>
      <c r="P19" s="337">
        <f t="shared" si="0"/>
        <v>116.2</v>
      </c>
      <c r="Q19" s="337">
        <f t="shared" si="0"/>
        <v>111.2</v>
      </c>
      <c r="R19" s="337">
        <f t="shared" si="0"/>
        <v>108.3</v>
      </c>
      <c r="S19" s="342">
        <f t="shared" si="1"/>
        <v>60.30823140495869</v>
      </c>
      <c r="T19" s="339"/>
      <c r="U19" s="341">
        <v>1925</v>
      </c>
      <c r="V19" s="337">
        <f t="shared" si="7"/>
        <v>3178.909090909091</v>
      </c>
      <c r="W19" s="337">
        <f t="shared" si="2"/>
        <v>3475.0413223140499</v>
      </c>
      <c r="X19" s="337">
        <f t="shared" si="2"/>
        <v>4568.5289256198348</v>
      </c>
      <c r="Y19" s="337">
        <f t="shared" si="2"/>
        <v>5718.3471074380159</v>
      </c>
      <c r="Z19" s="337">
        <f t="shared" si="2"/>
        <v>5964.6942148760336</v>
      </c>
      <c r="AA19" s="337">
        <f t="shared" si="2"/>
        <v>4027.4380165289258</v>
      </c>
      <c r="AB19" s="337">
        <f t="shared" si="2"/>
        <v>1428.0991735537189</v>
      </c>
      <c r="AC19" s="337">
        <f t="shared" si="2"/>
        <v>5183.4049586776864</v>
      </c>
      <c r="AD19" s="337">
        <f t="shared" si="2"/>
        <v>6337.1900826446281</v>
      </c>
      <c r="AE19" s="337">
        <f t="shared" si="2"/>
        <v>7144.8595041322315</v>
      </c>
      <c r="AF19" s="337">
        <f t="shared" si="2"/>
        <v>6837.4214876033066</v>
      </c>
      <c r="AG19" s="337">
        <f t="shared" si="2"/>
        <v>6444.2975206611573</v>
      </c>
      <c r="AH19" s="343">
        <f t="shared" si="3"/>
        <v>60.308231404958683</v>
      </c>
      <c r="AJ19" s="83"/>
    </row>
    <row r="20" spans="1:36">
      <c r="A20" s="65">
        <f t="shared" si="4"/>
        <v>1922</v>
      </c>
      <c r="B20" s="84">
        <v>8095</v>
      </c>
      <c r="C20" s="77">
        <v>-901</v>
      </c>
      <c r="D20" s="78">
        <f t="shared" si="5"/>
        <v>-901</v>
      </c>
      <c r="E20" s="335">
        <v>28</v>
      </c>
      <c r="F20" s="341">
        <v>1926</v>
      </c>
      <c r="G20" s="337">
        <f t="shared" si="6"/>
        <v>113.4</v>
      </c>
      <c r="H20" s="337">
        <f t="shared" si="0"/>
        <v>109.5</v>
      </c>
      <c r="I20" s="337">
        <f t="shared" si="0"/>
        <v>105.9</v>
      </c>
      <c r="J20" s="337">
        <f t="shared" si="0"/>
        <v>109.2</v>
      </c>
      <c r="K20" s="337">
        <f t="shared" si="0"/>
        <v>107.8</v>
      </c>
      <c r="L20" s="337">
        <f t="shared" si="0"/>
        <v>106.2</v>
      </c>
      <c r="M20" s="337">
        <f t="shared" si="0"/>
        <v>104.6</v>
      </c>
      <c r="N20" s="337">
        <f t="shared" si="0"/>
        <v>105.5</v>
      </c>
      <c r="O20" s="337">
        <f t="shared" si="0"/>
        <v>109.7</v>
      </c>
      <c r="P20" s="337">
        <f t="shared" si="0"/>
        <v>105.6</v>
      </c>
      <c r="Q20" s="337">
        <f t="shared" si="0"/>
        <v>87.4</v>
      </c>
      <c r="R20" s="337">
        <f t="shared" si="0"/>
        <v>90.7</v>
      </c>
      <c r="S20" s="342">
        <f t="shared" si="1"/>
        <v>75.734082644628089</v>
      </c>
      <c r="T20" s="339"/>
      <c r="U20" s="341">
        <v>1926</v>
      </c>
      <c r="V20" s="337">
        <f t="shared" si="7"/>
        <v>6972.6942148760336</v>
      </c>
      <c r="W20" s="337">
        <f t="shared" si="2"/>
        <v>6515.7024793388437</v>
      </c>
      <c r="X20" s="337">
        <f t="shared" si="2"/>
        <v>6511.537190082644</v>
      </c>
      <c r="Y20" s="337">
        <f t="shared" si="2"/>
        <v>6714.446280991735</v>
      </c>
      <c r="Z20" s="337">
        <f t="shared" si="2"/>
        <v>5986.909090909091</v>
      </c>
      <c r="AA20" s="337">
        <f t="shared" si="2"/>
        <v>6529.9834710743798</v>
      </c>
      <c r="AB20" s="337">
        <f t="shared" si="2"/>
        <v>6224.1322314049585</v>
      </c>
      <c r="AC20" s="337">
        <f t="shared" si="2"/>
        <v>6486.9421487603304</v>
      </c>
      <c r="AD20" s="337">
        <f t="shared" si="2"/>
        <v>6527.6033057851246</v>
      </c>
      <c r="AE20" s="337">
        <f t="shared" si="2"/>
        <v>6493.090909090909</v>
      </c>
      <c r="AF20" s="337">
        <f t="shared" si="2"/>
        <v>5374.0165289256211</v>
      </c>
      <c r="AG20" s="337">
        <f t="shared" si="2"/>
        <v>5397.0247933884293</v>
      </c>
      <c r="AH20" s="343">
        <f t="shared" si="3"/>
        <v>75.734082644628103</v>
      </c>
      <c r="AJ20" s="83"/>
    </row>
    <row r="21" spans="1:36">
      <c r="A21" s="65">
        <f t="shared" si="4"/>
        <v>1922</v>
      </c>
      <c r="B21" s="84">
        <v>8126</v>
      </c>
      <c r="C21" s="77">
        <v>-901</v>
      </c>
      <c r="D21" s="78">
        <f t="shared" si="5"/>
        <v>-901</v>
      </c>
      <c r="E21" s="335">
        <v>28</v>
      </c>
      <c r="F21" s="341">
        <v>1927</v>
      </c>
      <c r="G21" s="337">
        <f t="shared" si="6"/>
        <v>86.5</v>
      </c>
      <c r="H21" s="337">
        <f t="shared" si="0"/>
        <v>87.4</v>
      </c>
      <c r="I21" s="337">
        <f t="shared" si="0"/>
        <v>102.7</v>
      </c>
      <c r="J21" s="337">
        <f t="shared" si="0"/>
        <v>104.3</v>
      </c>
      <c r="K21" s="337">
        <f t="shared" si="0"/>
        <v>105.4</v>
      </c>
      <c r="L21" s="337">
        <f t="shared" si="0"/>
        <v>104</v>
      </c>
      <c r="M21" s="337">
        <f t="shared" si="0"/>
        <v>106.9</v>
      </c>
      <c r="N21" s="337">
        <f t="shared" si="0"/>
        <v>105.5</v>
      </c>
      <c r="O21" s="337">
        <f t="shared" si="0"/>
        <v>110.2</v>
      </c>
      <c r="P21" s="337">
        <f t="shared" si="0"/>
        <v>107.3</v>
      </c>
      <c r="Q21" s="337">
        <f t="shared" si="0"/>
        <v>102.4</v>
      </c>
      <c r="R21" s="337">
        <f t="shared" si="0"/>
        <v>102.3</v>
      </c>
      <c r="S21" s="342">
        <f t="shared" si="1"/>
        <v>73.882115702479354</v>
      </c>
      <c r="T21" s="339"/>
      <c r="U21" s="341">
        <v>1927</v>
      </c>
      <c r="V21" s="337">
        <f t="shared" si="7"/>
        <v>5318.6776859504134</v>
      </c>
      <c r="W21" s="337">
        <f t="shared" si="2"/>
        <v>5200.6611570247933</v>
      </c>
      <c r="X21" s="337">
        <f t="shared" si="2"/>
        <v>6314.7768595041316</v>
      </c>
      <c r="Y21" s="337">
        <f t="shared" si="2"/>
        <v>6413.1570247933887</v>
      </c>
      <c r="Z21" s="337">
        <f t="shared" si="2"/>
        <v>5853.6198347107438</v>
      </c>
      <c r="AA21" s="337">
        <f t="shared" si="2"/>
        <v>6394.7107438016528</v>
      </c>
      <c r="AB21" s="337">
        <f t="shared" si="2"/>
        <v>6360.9917355371899</v>
      </c>
      <c r="AC21" s="337">
        <f t="shared" si="2"/>
        <v>6486.9421487603304</v>
      </c>
      <c r="AD21" s="337">
        <f t="shared" si="2"/>
        <v>6557.3553719008269</v>
      </c>
      <c r="AE21" s="337">
        <f t="shared" si="2"/>
        <v>6597.6198347107438</v>
      </c>
      <c r="AF21" s="337">
        <f t="shared" si="2"/>
        <v>6296.3305785123966</v>
      </c>
      <c r="AG21" s="337">
        <f t="shared" si="2"/>
        <v>6087.272727272727</v>
      </c>
      <c r="AH21" s="343">
        <f t="shared" si="3"/>
        <v>73.882115702479339</v>
      </c>
      <c r="AJ21" s="83"/>
    </row>
    <row r="22" spans="1:36">
      <c r="A22" s="65">
        <f t="shared" si="4"/>
        <v>1922</v>
      </c>
      <c r="B22" s="84">
        <v>8156</v>
      </c>
      <c r="C22" s="77">
        <v>-901</v>
      </c>
      <c r="D22" s="78">
        <f t="shared" si="5"/>
        <v>-901</v>
      </c>
      <c r="E22" s="335">
        <v>29</v>
      </c>
      <c r="F22" s="341">
        <v>1928</v>
      </c>
      <c r="G22" s="337">
        <f t="shared" si="6"/>
        <v>106.5</v>
      </c>
      <c r="H22" s="337">
        <f t="shared" si="0"/>
        <v>107.5</v>
      </c>
      <c r="I22" s="337">
        <f t="shared" si="0"/>
        <v>106.7</v>
      </c>
      <c r="J22" s="337">
        <f t="shared" si="0"/>
        <v>104.7</v>
      </c>
      <c r="K22" s="337">
        <f t="shared" si="0"/>
        <v>107.3</v>
      </c>
      <c r="L22" s="337">
        <f t="shared" si="0"/>
        <v>106.5</v>
      </c>
      <c r="M22" s="337">
        <f t="shared" si="0"/>
        <v>106.3</v>
      </c>
      <c r="N22" s="337">
        <f t="shared" si="0"/>
        <v>109.5</v>
      </c>
      <c r="O22" s="337">
        <f t="shared" si="0"/>
        <v>110.1</v>
      </c>
      <c r="P22" s="337">
        <f t="shared" si="0"/>
        <v>108.7</v>
      </c>
      <c r="Q22" s="337">
        <f t="shared" si="0"/>
        <v>95.5</v>
      </c>
      <c r="R22" s="337">
        <f t="shared" si="0"/>
        <v>99.1</v>
      </c>
      <c r="S22" s="342">
        <f t="shared" si="1"/>
        <v>76.726214876033069</v>
      </c>
      <c r="T22" s="339"/>
      <c r="U22" s="341">
        <v>1928</v>
      </c>
      <c r="V22" s="337">
        <f t="shared" si="7"/>
        <v>6548.4297520661157</v>
      </c>
      <c r="W22" s="337">
        <f t="shared" si="2"/>
        <v>6396.6942148760327</v>
      </c>
      <c r="X22" s="337">
        <f t="shared" si="2"/>
        <v>6560.727272727273</v>
      </c>
      <c r="Y22" s="337">
        <f t="shared" si="2"/>
        <v>6437.7520661157032</v>
      </c>
      <c r="Z22" s="337">
        <f t="shared" si="2"/>
        <v>6171.9669421487597</v>
      </c>
      <c r="AA22" s="337">
        <f t="shared" si="2"/>
        <v>6548.4297520661157</v>
      </c>
      <c r="AB22" s="337">
        <f t="shared" si="2"/>
        <v>6325.2892561983463</v>
      </c>
      <c r="AC22" s="337">
        <f t="shared" si="2"/>
        <v>6732.8925619834708</v>
      </c>
      <c r="AD22" s="337">
        <f t="shared" si="2"/>
        <v>6551.4049586776864</v>
      </c>
      <c r="AE22" s="337">
        <f t="shared" si="2"/>
        <v>6683.7024793388427</v>
      </c>
      <c r="AF22" s="337">
        <f t="shared" si="2"/>
        <v>5872.0661157024788</v>
      </c>
      <c r="AG22" s="337">
        <f t="shared" si="2"/>
        <v>5896.8595041322315</v>
      </c>
      <c r="AH22" s="343">
        <f t="shared" si="3"/>
        <v>76.72621487603304</v>
      </c>
      <c r="AJ22" s="83"/>
    </row>
    <row r="23" spans="1:36">
      <c r="A23" s="65">
        <f t="shared" si="4"/>
        <v>1922</v>
      </c>
      <c r="B23" s="84">
        <v>8187</v>
      </c>
      <c r="C23" s="77">
        <v>-901</v>
      </c>
      <c r="D23" s="78">
        <f t="shared" si="5"/>
        <v>-901</v>
      </c>
      <c r="E23" s="335">
        <v>28</v>
      </c>
      <c r="F23" s="341">
        <v>1929</v>
      </c>
      <c r="G23" s="337">
        <f t="shared" si="6"/>
        <v>99.9</v>
      </c>
      <c r="H23" s="337">
        <f t="shared" si="0"/>
        <v>98.9</v>
      </c>
      <c r="I23" s="337">
        <f t="shared" si="0"/>
        <v>106.1</v>
      </c>
      <c r="J23" s="337">
        <f t="shared" si="0"/>
        <v>97.5</v>
      </c>
      <c r="K23" s="337">
        <f t="shared" si="0"/>
        <v>102.8</v>
      </c>
      <c r="L23" s="337">
        <f t="shared" si="0"/>
        <v>105.5</v>
      </c>
      <c r="M23" s="337">
        <f t="shared" si="0"/>
        <v>106.1</v>
      </c>
      <c r="N23" s="337">
        <f t="shared" si="0"/>
        <v>105.8</v>
      </c>
      <c r="O23" s="337">
        <f t="shared" si="0"/>
        <v>105.6</v>
      </c>
      <c r="P23" s="337">
        <f t="shared" si="0"/>
        <v>103</v>
      </c>
      <c r="Q23" s="337">
        <f t="shared" si="0"/>
        <v>92.5</v>
      </c>
      <c r="R23" s="337">
        <f t="shared" si="0"/>
        <v>69.2</v>
      </c>
      <c r="S23" s="342">
        <f t="shared" si="1"/>
        <v>71.983537190082629</v>
      </c>
      <c r="T23" s="339"/>
      <c r="U23" s="341">
        <v>1929</v>
      </c>
      <c r="V23" s="337">
        <f t="shared" si="7"/>
        <v>6142.6115702479337</v>
      </c>
      <c r="W23" s="337">
        <f t="shared" si="2"/>
        <v>5884.9586776859505</v>
      </c>
      <c r="X23" s="337">
        <f t="shared" si="2"/>
        <v>6523.8347107438012</v>
      </c>
      <c r="Y23" s="337">
        <f t="shared" si="2"/>
        <v>5995.0413223140495</v>
      </c>
      <c r="Z23" s="337">
        <f t="shared" si="2"/>
        <v>5709.2231404958693</v>
      </c>
      <c r="AA23" s="337">
        <f t="shared" si="2"/>
        <v>6486.9421487603304</v>
      </c>
      <c r="AB23" s="337">
        <f t="shared" si="2"/>
        <v>6313.3884297520653</v>
      </c>
      <c r="AC23" s="337">
        <f t="shared" si="2"/>
        <v>6505.3884297520663</v>
      </c>
      <c r="AD23" s="337">
        <f t="shared" si="2"/>
        <v>6283.6363636363631</v>
      </c>
      <c r="AE23" s="337">
        <f t="shared" si="2"/>
        <v>6333.2231404958675</v>
      </c>
      <c r="AF23" s="337">
        <f t="shared" si="2"/>
        <v>5687.6033057851237</v>
      </c>
      <c r="AG23" s="337">
        <f t="shared" si="2"/>
        <v>4117.6859504132235</v>
      </c>
      <c r="AH23" s="343">
        <f t="shared" si="3"/>
        <v>71.983537190082643</v>
      </c>
      <c r="AI23" s="88"/>
      <c r="AJ23" s="83"/>
    </row>
    <row r="24" spans="1:36">
      <c r="A24" s="65">
        <f t="shared" si="4"/>
        <v>1922</v>
      </c>
      <c r="B24" s="84">
        <v>8217</v>
      </c>
      <c r="C24" s="77">
        <v>-901</v>
      </c>
      <c r="D24" s="78">
        <f t="shared" si="5"/>
        <v>-901</v>
      </c>
      <c r="E24" s="335">
        <v>28</v>
      </c>
      <c r="F24" s="341">
        <v>1930</v>
      </c>
      <c r="G24" s="337">
        <f t="shared" si="6"/>
        <v>39.700000000000003</v>
      </c>
      <c r="H24" s="337">
        <f t="shared" si="0"/>
        <v>44.3</v>
      </c>
      <c r="I24" s="337">
        <f t="shared" si="0"/>
        <v>79.5</v>
      </c>
      <c r="J24" s="337">
        <f t="shared" si="0"/>
        <v>108</v>
      </c>
      <c r="K24" s="337">
        <f t="shared" si="0"/>
        <v>77.5</v>
      </c>
      <c r="L24" s="337">
        <f t="shared" si="0"/>
        <v>24.2</v>
      </c>
      <c r="M24" s="337">
        <f t="shared" si="0"/>
        <v>101</v>
      </c>
      <c r="N24" s="337">
        <f t="shared" si="0"/>
        <v>100.1</v>
      </c>
      <c r="O24" s="337">
        <f t="shared" si="0"/>
        <v>102.1</v>
      </c>
      <c r="P24" s="337">
        <f t="shared" si="0"/>
        <v>100.6</v>
      </c>
      <c r="Q24" s="337">
        <f t="shared" si="0"/>
        <v>106.4</v>
      </c>
      <c r="R24" s="337">
        <f t="shared" si="0"/>
        <v>106</v>
      </c>
      <c r="S24" s="342">
        <f t="shared" si="1"/>
        <v>59.673719008264463</v>
      </c>
      <c r="T24" s="339"/>
      <c r="U24" s="341">
        <v>1930</v>
      </c>
      <c r="V24" s="337">
        <f t="shared" si="7"/>
        <v>2441.0578512396696</v>
      </c>
      <c r="W24" s="337">
        <f t="shared" si="2"/>
        <v>2636.0330578512398</v>
      </c>
      <c r="X24" s="337">
        <f t="shared" si="2"/>
        <v>4888.2644628099169</v>
      </c>
      <c r="Y24" s="337">
        <f t="shared" si="2"/>
        <v>6640.6611570247942</v>
      </c>
      <c r="Z24" s="337">
        <f t="shared" si="2"/>
        <v>4304.1322314049585</v>
      </c>
      <c r="AA24" s="337">
        <f t="shared" si="2"/>
        <v>1488</v>
      </c>
      <c r="AB24" s="337">
        <f t="shared" si="2"/>
        <v>6009.9173553719002</v>
      </c>
      <c r="AC24" s="337">
        <f t="shared" si="2"/>
        <v>6154.909090909091</v>
      </c>
      <c r="AD24" s="337">
        <f t="shared" si="2"/>
        <v>6075.3719008264461</v>
      </c>
      <c r="AE24" s="337">
        <f t="shared" si="2"/>
        <v>6185.6528925619832</v>
      </c>
      <c r="AF24" s="337">
        <f t="shared" si="2"/>
        <v>6542.2809917355371</v>
      </c>
      <c r="AG24" s="337">
        <f t="shared" si="2"/>
        <v>6307.4380165289249</v>
      </c>
      <c r="AH24" s="343">
        <f t="shared" si="3"/>
        <v>59.673719008264456</v>
      </c>
      <c r="AI24" s="88"/>
      <c r="AJ24" s="83"/>
    </row>
    <row r="25" spans="1:36">
      <c r="A25" s="65">
        <f t="shared" si="4"/>
        <v>1922</v>
      </c>
      <c r="B25" s="84">
        <v>8248</v>
      </c>
      <c r="C25" s="77">
        <v>-901</v>
      </c>
      <c r="D25" s="78">
        <f t="shared" si="5"/>
        <v>-901</v>
      </c>
      <c r="E25" s="335">
        <v>28</v>
      </c>
      <c r="F25" s="341">
        <v>1931</v>
      </c>
      <c r="G25" s="337">
        <f t="shared" si="6"/>
        <v>16</v>
      </c>
      <c r="H25" s="337">
        <f t="shared" si="0"/>
        <v>14.2</v>
      </c>
      <c r="I25" s="337">
        <f t="shared" si="0"/>
        <v>54.3</v>
      </c>
      <c r="J25" s="337">
        <f t="shared" si="0"/>
        <v>110</v>
      </c>
      <c r="K25" s="337">
        <f t="shared" si="0"/>
        <v>106.1</v>
      </c>
      <c r="L25" s="337">
        <f t="shared" si="0"/>
        <v>106.8</v>
      </c>
      <c r="M25" s="337">
        <f t="shared" si="0"/>
        <v>108.8</v>
      </c>
      <c r="N25" s="337">
        <f t="shared" si="0"/>
        <v>111.1</v>
      </c>
      <c r="O25" s="337">
        <f t="shared" si="0"/>
        <v>104.9</v>
      </c>
      <c r="P25" s="337">
        <f t="shared" si="0"/>
        <v>48.3</v>
      </c>
      <c r="Q25" s="337">
        <f t="shared" si="0"/>
        <v>33.299999999999997</v>
      </c>
      <c r="R25" s="337">
        <f t="shared" si="0"/>
        <v>61.4</v>
      </c>
      <c r="S25" s="342">
        <f t="shared" si="1"/>
        <v>52.608793388429739</v>
      </c>
      <c r="T25" s="339"/>
      <c r="U25" s="341">
        <v>1931</v>
      </c>
      <c r="V25" s="337">
        <f t="shared" si="7"/>
        <v>983.80165289256195</v>
      </c>
      <c r="W25" s="337">
        <f t="shared" si="2"/>
        <v>844.95867768595042</v>
      </c>
      <c r="X25" s="337">
        <f t="shared" si="2"/>
        <v>3338.7768595041321</v>
      </c>
      <c r="Y25" s="337">
        <f t="shared" si="2"/>
        <v>6763.636363636364</v>
      </c>
      <c r="Z25" s="337">
        <f t="shared" si="2"/>
        <v>5892.4958677685954</v>
      </c>
      <c r="AA25" s="337">
        <f t="shared" si="2"/>
        <v>6566.8760330578516</v>
      </c>
      <c r="AB25" s="337">
        <f t="shared" si="2"/>
        <v>6474.0495867768595</v>
      </c>
      <c r="AC25" s="337">
        <f t="shared" si="2"/>
        <v>6831.2727272727279</v>
      </c>
      <c r="AD25" s="337">
        <f t="shared" si="2"/>
        <v>6241.9834710743798</v>
      </c>
      <c r="AE25" s="337">
        <f t="shared" si="2"/>
        <v>2969.8512396694214</v>
      </c>
      <c r="AF25" s="337">
        <f t="shared" si="2"/>
        <v>2047.5371900826444</v>
      </c>
      <c r="AG25" s="337">
        <f t="shared" si="2"/>
        <v>3653.5537190082646</v>
      </c>
      <c r="AH25" s="343">
        <f t="shared" si="3"/>
        <v>52.608793388429746</v>
      </c>
      <c r="AI25" s="88"/>
      <c r="AJ25" s="83"/>
    </row>
    <row r="26" spans="1:36">
      <c r="A26" s="65">
        <f t="shared" si="4"/>
        <v>1922</v>
      </c>
      <c r="B26" s="84">
        <v>8279</v>
      </c>
      <c r="C26" s="77">
        <v>-901</v>
      </c>
      <c r="D26" s="78">
        <f t="shared" si="5"/>
        <v>-901</v>
      </c>
      <c r="E26" s="335">
        <v>29</v>
      </c>
      <c r="F26" s="341">
        <v>1932</v>
      </c>
      <c r="G26" s="337">
        <f t="shared" si="6"/>
        <v>67.8</v>
      </c>
      <c r="H26" s="337">
        <f t="shared" si="0"/>
        <v>75.900000000000006</v>
      </c>
      <c r="I26" s="337">
        <f t="shared" si="0"/>
        <v>51.5</v>
      </c>
      <c r="J26" s="337">
        <f t="shared" si="0"/>
        <v>0</v>
      </c>
      <c r="K26" s="337">
        <f t="shared" si="0"/>
        <v>47.9</v>
      </c>
      <c r="L26" s="337">
        <f t="shared" si="0"/>
        <v>97.3</v>
      </c>
      <c r="M26" s="337">
        <f t="shared" si="0"/>
        <v>106</v>
      </c>
      <c r="N26" s="337">
        <f t="shared" si="0"/>
        <v>105</v>
      </c>
      <c r="O26" s="337">
        <f t="shared" si="0"/>
        <v>97.2</v>
      </c>
      <c r="P26" s="337">
        <f t="shared" si="0"/>
        <v>96.7</v>
      </c>
      <c r="Q26" s="337">
        <f t="shared" si="0"/>
        <v>85.1</v>
      </c>
      <c r="R26" s="337">
        <f t="shared" si="0"/>
        <v>73.2</v>
      </c>
      <c r="S26" s="342">
        <f t="shared" si="1"/>
        <v>54.671404958677684</v>
      </c>
      <c r="T26" s="339"/>
      <c r="U26" s="341">
        <v>1932</v>
      </c>
      <c r="V26" s="337">
        <f t="shared" si="7"/>
        <v>4168.8595041322315</v>
      </c>
      <c r="W26" s="337">
        <f t="shared" si="2"/>
        <v>4516.3636363636369</v>
      </c>
      <c r="X26" s="337">
        <f t="shared" si="2"/>
        <v>3166.6115702479337</v>
      </c>
      <c r="Y26" s="337">
        <f t="shared" si="2"/>
        <v>0</v>
      </c>
      <c r="Z26" s="337">
        <f t="shared" si="2"/>
        <v>2755.2396694214872</v>
      </c>
      <c r="AA26" s="337">
        <f t="shared" si="2"/>
        <v>5982.7438016528922</v>
      </c>
      <c r="AB26" s="337">
        <f t="shared" si="2"/>
        <v>6307.4380165289249</v>
      </c>
      <c r="AC26" s="337">
        <f t="shared" si="2"/>
        <v>6456.1983471074382</v>
      </c>
      <c r="AD26" s="337">
        <f t="shared" si="2"/>
        <v>5783.8016528925618</v>
      </c>
      <c r="AE26" s="337">
        <f t="shared" si="2"/>
        <v>5945.8512396694214</v>
      </c>
      <c r="AF26" s="337">
        <f t="shared" si="2"/>
        <v>5232.5950413223136</v>
      </c>
      <c r="AG26" s="337">
        <f t="shared" si="2"/>
        <v>4355.7024793388437</v>
      </c>
      <c r="AH26" s="343">
        <f t="shared" si="3"/>
        <v>54.671404958677684</v>
      </c>
      <c r="AI26" s="88"/>
      <c r="AJ26" s="83"/>
    </row>
    <row r="27" spans="1:36">
      <c r="A27" s="65">
        <f t="shared" si="4"/>
        <v>1922</v>
      </c>
      <c r="B27" s="84">
        <v>8309</v>
      </c>
      <c r="C27" s="77">
        <v>-901</v>
      </c>
      <c r="D27" s="78">
        <f t="shared" si="5"/>
        <v>-901</v>
      </c>
      <c r="E27" s="335">
        <v>28</v>
      </c>
      <c r="F27" s="341">
        <v>1933</v>
      </c>
      <c r="G27" s="337">
        <f t="shared" si="6"/>
        <v>74.2</v>
      </c>
      <c r="H27" s="337">
        <f t="shared" si="0"/>
        <v>71.8</v>
      </c>
      <c r="I27" s="337">
        <f t="shared" si="0"/>
        <v>69.7</v>
      </c>
      <c r="J27" s="337">
        <f t="shared" si="0"/>
        <v>58.7</v>
      </c>
      <c r="K27" s="337">
        <f t="shared" si="0"/>
        <v>34</v>
      </c>
      <c r="L27" s="337">
        <f t="shared" si="0"/>
        <v>37.4</v>
      </c>
      <c r="M27" s="337">
        <f t="shared" si="0"/>
        <v>27.7</v>
      </c>
      <c r="N27" s="337">
        <f t="shared" si="0"/>
        <v>83.6</v>
      </c>
      <c r="O27" s="337">
        <f t="shared" si="0"/>
        <v>88.8</v>
      </c>
      <c r="P27" s="337">
        <f t="shared" si="0"/>
        <v>93</v>
      </c>
      <c r="Q27" s="337">
        <f t="shared" si="0"/>
        <v>78</v>
      </c>
      <c r="R27" s="337">
        <f t="shared" si="0"/>
        <v>50.7</v>
      </c>
      <c r="S27" s="342">
        <f t="shared" si="1"/>
        <v>46.521520661157027</v>
      </c>
      <c r="T27" s="339"/>
      <c r="U27" s="341">
        <v>1933</v>
      </c>
      <c r="V27" s="337">
        <f t="shared" si="7"/>
        <v>4562.3801652892562</v>
      </c>
      <c r="W27" s="337">
        <f t="shared" si="2"/>
        <v>4272.3966942148763</v>
      </c>
      <c r="X27" s="337">
        <f t="shared" si="2"/>
        <v>4285.6859504132226</v>
      </c>
      <c r="Y27" s="337">
        <f t="shared" si="2"/>
        <v>3609.322314049587</v>
      </c>
      <c r="Z27" s="337">
        <f t="shared" si="2"/>
        <v>1888.2644628099174</v>
      </c>
      <c r="AA27" s="337">
        <f t="shared" si="2"/>
        <v>2299.6363636363635</v>
      </c>
      <c r="AB27" s="337">
        <f t="shared" si="2"/>
        <v>1648.2644628099174</v>
      </c>
      <c r="AC27" s="337">
        <f t="shared" si="2"/>
        <v>5140.3636363636351</v>
      </c>
      <c r="AD27" s="337">
        <f t="shared" si="2"/>
        <v>5283.9669421487606</v>
      </c>
      <c r="AE27" s="337">
        <f t="shared" si="2"/>
        <v>5718.3471074380159</v>
      </c>
      <c r="AF27" s="337">
        <f t="shared" si="2"/>
        <v>4796.0330578512394</v>
      </c>
      <c r="AG27" s="337">
        <f t="shared" si="2"/>
        <v>3016.8595041322315</v>
      </c>
      <c r="AH27" s="343">
        <f t="shared" si="3"/>
        <v>46.521520661157027</v>
      </c>
      <c r="AI27" s="88"/>
      <c r="AJ27" s="83"/>
    </row>
    <row r="28" spans="1:36">
      <c r="A28" s="65">
        <f t="shared" si="4"/>
        <v>1923</v>
      </c>
      <c r="B28" s="84">
        <v>8340</v>
      </c>
      <c r="C28" s="77">
        <v>100</v>
      </c>
      <c r="D28" s="78">
        <f t="shared" si="5"/>
        <v>6.1487603305785123</v>
      </c>
      <c r="E28" s="335">
        <v>28</v>
      </c>
      <c r="F28" s="341">
        <v>1934</v>
      </c>
      <c r="G28" s="337">
        <f t="shared" si="6"/>
        <v>41.4</v>
      </c>
      <c r="H28" s="337">
        <f t="shared" si="0"/>
        <v>69.7</v>
      </c>
      <c r="I28" s="337">
        <f t="shared" si="0"/>
        <v>86.8</v>
      </c>
      <c r="J28" s="337">
        <f t="shared" si="0"/>
        <v>29.5</v>
      </c>
      <c r="K28" s="337">
        <f t="shared" si="0"/>
        <v>27.9</v>
      </c>
      <c r="L28" s="337">
        <f t="shared" si="0"/>
        <v>77.099999999999994</v>
      </c>
      <c r="M28" s="337">
        <f t="shared" si="0"/>
        <v>111.1</v>
      </c>
      <c r="N28" s="337">
        <f t="shared" si="0"/>
        <v>115.6</v>
      </c>
      <c r="O28" s="337">
        <f t="shared" si="0"/>
        <v>119</v>
      </c>
      <c r="P28" s="337">
        <f t="shared" si="0"/>
        <v>83.8</v>
      </c>
      <c r="Q28" s="337">
        <f t="shared" si="0"/>
        <v>55.1</v>
      </c>
      <c r="R28" s="337">
        <f t="shared" si="0"/>
        <v>52.8</v>
      </c>
      <c r="S28" s="342">
        <f t="shared" si="1"/>
        <v>52.616528925619825</v>
      </c>
      <c r="T28" s="339"/>
      <c r="U28" s="341">
        <v>1934</v>
      </c>
      <c r="V28" s="337">
        <f t="shared" si="7"/>
        <v>2545.586776859504</v>
      </c>
      <c r="W28" s="337">
        <f t="shared" si="2"/>
        <v>4147.4380165289258</v>
      </c>
      <c r="X28" s="337">
        <f t="shared" si="2"/>
        <v>5337.1239669421484</v>
      </c>
      <c r="Y28" s="337">
        <f t="shared" si="2"/>
        <v>1813.884297520661</v>
      </c>
      <c r="Z28" s="337">
        <f t="shared" si="2"/>
        <v>1549.4876033057851</v>
      </c>
      <c r="AA28" s="337">
        <f t="shared" si="2"/>
        <v>4740.6942148760318</v>
      </c>
      <c r="AB28" s="337">
        <f t="shared" si="2"/>
        <v>6610.909090909091</v>
      </c>
      <c r="AC28" s="337">
        <f t="shared" si="2"/>
        <v>7107.9669421487597</v>
      </c>
      <c r="AD28" s="337">
        <f t="shared" si="2"/>
        <v>7080.9917355371899</v>
      </c>
      <c r="AE28" s="337">
        <f t="shared" si="2"/>
        <v>5152.6611570247933</v>
      </c>
      <c r="AF28" s="337">
        <f t="shared" si="2"/>
        <v>3387.9669421487602</v>
      </c>
      <c r="AG28" s="337">
        <f t="shared" si="2"/>
        <v>3141.8181818181815</v>
      </c>
      <c r="AH28" s="343">
        <f t="shared" si="3"/>
        <v>52.616528925619832</v>
      </c>
      <c r="AI28" s="88"/>
      <c r="AJ28" s="83"/>
    </row>
    <row r="29" spans="1:36">
      <c r="A29" s="65">
        <f t="shared" si="4"/>
        <v>1923</v>
      </c>
      <c r="B29" s="84">
        <v>8370</v>
      </c>
      <c r="C29" s="77">
        <v>104.2</v>
      </c>
      <c r="D29" s="78">
        <f t="shared" si="5"/>
        <v>6.2003305785123963</v>
      </c>
      <c r="E29" s="335">
        <v>28</v>
      </c>
      <c r="F29" s="341">
        <v>1935</v>
      </c>
      <c r="G29" s="337">
        <f t="shared" si="6"/>
        <v>87.6</v>
      </c>
      <c r="H29" s="337">
        <f t="shared" si="0"/>
        <v>109</v>
      </c>
      <c r="I29" s="337">
        <f t="shared" si="0"/>
        <v>77.400000000000006</v>
      </c>
      <c r="J29" s="337">
        <f t="shared" si="0"/>
        <v>36.700000000000003</v>
      </c>
      <c r="K29" s="337">
        <f t="shared" si="0"/>
        <v>31.2</v>
      </c>
      <c r="L29" s="337">
        <f t="shared" si="0"/>
        <v>25.8</v>
      </c>
      <c r="M29" s="337">
        <f t="shared" si="0"/>
        <v>111.7</v>
      </c>
      <c r="N29" s="337">
        <f t="shared" si="0"/>
        <v>114.4</v>
      </c>
      <c r="O29" s="337">
        <f t="shared" si="0"/>
        <v>114.7</v>
      </c>
      <c r="P29" s="337">
        <f t="shared" si="0"/>
        <v>116.2</v>
      </c>
      <c r="Q29" s="337">
        <f t="shared" si="0"/>
        <v>108.7</v>
      </c>
      <c r="R29" s="337">
        <f t="shared" si="0"/>
        <v>102.7</v>
      </c>
      <c r="S29" s="342">
        <f t="shared" si="1"/>
        <v>62.652694214876043</v>
      </c>
      <c r="T29" s="339"/>
      <c r="U29" s="341">
        <v>1935</v>
      </c>
      <c r="V29" s="337">
        <f t="shared" si="7"/>
        <v>5386.3140495867765</v>
      </c>
      <c r="W29" s="337">
        <f t="shared" si="2"/>
        <v>6485.9504132231414</v>
      </c>
      <c r="X29" s="337">
        <f t="shared" si="2"/>
        <v>4759.1404958677695</v>
      </c>
      <c r="Y29" s="337">
        <f t="shared" si="2"/>
        <v>2256.5950413223145</v>
      </c>
      <c r="Z29" s="337">
        <f t="shared" si="2"/>
        <v>1732.7603305785124</v>
      </c>
      <c r="AA29" s="337">
        <f t="shared" si="2"/>
        <v>1586.3801652892562</v>
      </c>
      <c r="AB29" s="337">
        <f t="shared" si="2"/>
        <v>6646.6115702479347</v>
      </c>
      <c r="AC29" s="337">
        <f t="shared" si="2"/>
        <v>7034.1818181818189</v>
      </c>
      <c r="AD29" s="337">
        <f t="shared" si="2"/>
        <v>6825.1239669421493</v>
      </c>
      <c r="AE29" s="337">
        <f t="shared" si="2"/>
        <v>7144.8595041322315</v>
      </c>
      <c r="AF29" s="337">
        <f t="shared" si="2"/>
        <v>6683.7024793388427</v>
      </c>
      <c r="AG29" s="337">
        <f t="shared" si="2"/>
        <v>6111.0743801652889</v>
      </c>
      <c r="AH29" s="343">
        <f t="shared" si="3"/>
        <v>62.652694214876036</v>
      </c>
      <c r="AI29" s="88"/>
      <c r="AJ29" s="83"/>
    </row>
    <row r="30" spans="1:36">
      <c r="A30" s="65">
        <f t="shared" si="4"/>
        <v>1923</v>
      </c>
      <c r="B30" s="84">
        <v>8401</v>
      </c>
      <c r="C30" s="77">
        <v>104.7</v>
      </c>
      <c r="D30" s="78">
        <f t="shared" si="5"/>
        <v>6.4377520661157028</v>
      </c>
      <c r="E30" s="335">
        <v>29</v>
      </c>
      <c r="F30" s="341">
        <v>1936</v>
      </c>
      <c r="G30" s="337">
        <f t="shared" si="6"/>
        <v>109.8</v>
      </c>
      <c r="H30" s="337">
        <f t="shared" si="0"/>
        <v>49.9</v>
      </c>
      <c r="I30" s="337">
        <f t="shared" si="0"/>
        <v>52.5</v>
      </c>
      <c r="J30" s="337">
        <f t="shared" si="0"/>
        <v>65.099999999999994</v>
      </c>
      <c r="K30" s="337">
        <f t="shared" si="0"/>
        <v>46.3</v>
      </c>
      <c r="L30" s="337">
        <f t="shared" si="0"/>
        <v>11.9</v>
      </c>
      <c r="M30" s="337">
        <f t="shared" si="0"/>
        <v>89.8</v>
      </c>
      <c r="N30" s="337">
        <f t="shared" si="0"/>
        <v>102</v>
      </c>
      <c r="O30" s="337">
        <f t="shared" si="0"/>
        <v>112.4</v>
      </c>
      <c r="P30" s="337">
        <f t="shared" si="0"/>
        <v>111.7</v>
      </c>
      <c r="Q30" s="337">
        <f t="shared" si="0"/>
        <v>107.3</v>
      </c>
      <c r="R30" s="337">
        <f t="shared" si="0"/>
        <v>108.1</v>
      </c>
      <c r="S30" s="342">
        <f t="shared" si="1"/>
        <v>58.548099173553709</v>
      </c>
      <c r="T30" s="339"/>
      <c r="U30" s="341">
        <v>1936</v>
      </c>
      <c r="V30" s="337">
        <f t="shared" si="7"/>
        <v>6751.3388429752067</v>
      </c>
      <c r="W30" s="337">
        <f t="shared" si="2"/>
        <v>2969.2561983471073</v>
      </c>
      <c r="X30" s="337">
        <f t="shared" si="2"/>
        <v>3228.0991735537191</v>
      </c>
      <c r="Y30" s="337">
        <f t="shared" si="2"/>
        <v>4002.8429752066108</v>
      </c>
      <c r="Z30" s="337">
        <f t="shared" si="2"/>
        <v>2663.2066115702473</v>
      </c>
      <c r="AA30" s="337">
        <f t="shared" si="2"/>
        <v>731.70247933884298</v>
      </c>
      <c r="AB30" s="337">
        <f t="shared" si="2"/>
        <v>5343.4710743801652</v>
      </c>
      <c r="AC30" s="337">
        <f t="shared" si="2"/>
        <v>6271.7355371900821</v>
      </c>
      <c r="AD30" s="337">
        <f t="shared" si="2"/>
        <v>6688.2644628099179</v>
      </c>
      <c r="AE30" s="337">
        <f t="shared" si="2"/>
        <v>6868.1652892561979</v>
      </c>
      <c r="AF30" s="337">
        <f t="shared" si="2"/>
        <v>6597.6198347107438</v>
      </c>
      <c r="AG30" s="337">
        <f t="shared" si="2"/>
        <v>6432.3966942148763</v>
      </c>
      <c r="AH30" s="343">
        <f t="shared" si="3"/>
        <v>58.548099173553716</v>
      </c>
      <c r="AI30" s="88"/>
      <c r="AJ30" s="83"/>
    </row>
    <row r="31" spans="1:36">
      <c r="A31" s="65">
        <f t="shared" si="4"/>
        <v>1923</v>
      </c>
      <c r="B31" s="84">
        <v>8432</v>
      </c>
      <c r="C31" s="77">
        <v>104.3</v>
      </c>
      <c r="D31" s="78">
        <f t="shared" si="5"/>
        <v>6.4131570247933887</v>
      </c>
      <c r="E31" s="335">
        <v>28</v>
      </c>
      <c r="F31" s="341">
        <v>1937</v>
      </c>
      <c r="G31" s="337">
        <f t="shared" si="6"/>
        <v>111.5</v>
      </c>
      <c r="H31" s="337">
        <f t="shared" si="0"/>
        <v>101.2</v>
      </c>
      <c r="I31" s="337">
        <f t="shared" si="0"/>
        <v>95.8</v>
      </c>
      <c r="J31" s="337">
        <f t="shared" si="0"/>
        <v>44.4</v>
      </c>
      <c r="K31" s="337">
        <f t="shared" si="0"/>
        <v>0</v>
      </c>
      <c r="L31" s="337">
        <f t="shared" si="0"/>
        <v>0</v>
      </c>
      <c r="M31" s="337">
        <f t="shared" si="0"/>
        <v>7.33</v>
      </c>
      <c r="N31" s="337">
        <f t="shared" si="0"/>
        <v>137.4</v>
      </c>
      <c r="O31" s="337">
        <f t="shared" si="0"/>
        <v>160.9</v>
      </c>
      <c r="P31" s="337">
        <f t="shared" si="0"/>
        <v>148.6</v>
      </c>
      <c r="Q31" s="337">
        <f t="shared" si="0"/>
        <v>126.2</v>
      </c>
      <c r="R31" s="337">
        <f t="shared" si="0"/>
        <v>105.9</v>
      </c>
      <c r="S31" s="342">
        <f t="shared" si="1"/>
        <v>63.155305785123964</v>
      </c>
      <c r="T31" s="339"/>
      <c r="U31" s="341">
        <v>1937</v>
      </c>
      <c r="V31" s="337">
        <f t="shared" si="7"/>
        <v>6855.8677685950406</v>
      </c>
      <c r="W31" s="337">
        <f t="shared" si="2"/>
        <v>6021.8181818181811</v>
      </c>
      <c r="X31" s="337">
        <f t="shared" si="2"/>
        <v>5890.5123966942147</v>
      </c>
      <c r="Y31" s="337">
        <f t="shared" si="2"/>
        <v>2730.0495867768595</v>
      </c>
      <c r="Z31" s="337">
        <f t="shared" si="2"/>
        <v>0</v>
      </c>
      <c r="AA31" s="337">
        <f t="shared" si="2"/>
        <v>0</v>
      </c>
      <c r="AB31" s="337">
        <f t="shared" si="2"/>
        <v>436.16528925619838</v>
      </c>
      <c r="AC31" s="337">
        <f t="shared" si="2"/>
        <v>8448.3966942148763</v>
      </c>
      <c r="AD31" s="337">
        <f t="shared" si="2"/>
        <v>9574.2148760330565</v>
      </c>
      <c r="AE31" s="337">
        <f t="shared" si="2"/>
        <v>9137.0578512396696</v>
      </c>
      <c r="AF31" s="337">
        <f t="shared" si="2"/>
        <v>7759.7355371900831</v>
      </c>
      <c r="AG31" s="337">
        <f t="shared" si="2"/>
        <v>6301.4876033057844</v>
      </c>
      <c r="AH31" s="343">
        <f t="shared" si="3"/>
        <v>63.155305785123957</v>
      </c>
      <c r="AI31" s="88"/>
      <c r="AJ31" s="83"/>
    </row>
    <row r="32" spans="1:36">
      <c r="A32" s="65">
        <f t="shared" si="4"/>
        <v>1923</v>
      </c>
      <c r="B32" s="84">
        <v>8460</v>
      </c>
      <c r="C32" s="77">
        <v>105</v>
      </c>
      <c r="D32" s="78">
        <f t="shared" si="5"/>
        <v>5.8314049586776857</v>
      </c>
      <c r="E32" s="335">
        <v>28</v>
      </c>
      <c r="F32" s="341">
        <v>1938</v>
      </c>
      <c r="G32" s="337">
        <f t="shared" si="6"/>
        <v>140.9</v>
      </c>
      <c r="H32" s="337">
        <f t="shared" si="6"/>
        <v>32.9</v>
      </c>
      <c r="I32" s="337">
        <f t="shared" si="6"/>
        <v>92.9</v>
      </c>
      <c r="J32" s="337">
        <f t="shared" si="6"/>
        <v>99.8</v>
      </c>
      <c r="K32" s="337">
        <f t="shared" si="6"/>
        <v>57.1</v>
      </c>
      <c r="L32" s="337">
        <f t="shared" si="6"/>
        <v>102.2</v>
      </c>
      <c r="M32" s="337">
        <f t="shared" si="6"/>
        <v>138.1</v>
      </c>
      <c r="N32" s="337">
        <f t="shared" si="6"/>
        <v>148.1</v>
      </c>
      <c r="O32" s="337">
        <f t="shared" si="6"/>
        <v>168.9</v>
      </c>
      <c r="P32" s="337">
        <f t="shared" si="6"/>
        <v>161.9</v>
      </c>
      <c r="Q32" s="337">
        <f t="shared" si="6"/>
        <v>147.6</v>
      </c>
      <c r="R32" s="337">
        <f t="shared" si="6"/>
        <v>145.9</v>
      </c>
      <c r="S32" s="342">
        <f t="shared" si="1"/>
        <v>87.011305785123952</v>
      </c>
      <c r="T32" s="339"/>
      <c r="U32" s="341">
        <v>1938</v>
      </c>
      <c r="V32" s="337">
        <f t="shared" si="7"/>
        <v>8663.6033057851237</v>
      </c>
      <c r="W32" s="337">
        <f t="shared" si="7"/>
        <v>1957.6859504132231</v>
      </c>
      <c r="X32" s="337">
        <f t="shared" si="7"/>
        <v>5712.1983471074391</v>
      </c>
      <c r="Y32" s="337">
        <f t="shared" si="7"/>
        <v>6136.4628099173551</v>
      </c>
      <c r="Z32" s="337">
        <f t="shared" si="7"/>
        <v>3171.1735537190084</v>
      </c>
      <c r="AA32" s="337">
        <f t="shared" si="7"/>
        <v>6284.0330578512394</v>
      </c>
      <c r="AB32" s="337">
        <f t="shared" si="7"/>
        <v>8217.5206611570247</v>
      </c>
      <c r="AC32" s="337">
        <f t="shared" si="7"/>
        <v>9106.3140495867774</v>
      </c>
      <c r="AD32" s="337">
        <f t="shared" si="7"/>
        <v>10050.247933884297</v>
      </c>
      <c r="AE32" s="337">
        <f t="shared" si="7"/>
        <v>9954.8429752066113</v>
      </c>
      <c r="AF32" s="337">
        <f t="shared" si="7"/>
        <v>9075.5702479338834</v>
      </c>
      <c r="AG32" s="337">
        <f t="shared" si="7"/>
        <v>8681.6528925619823</v>
      </c>
      <c r="AH32" s="343">
        <f t="shared" si="3"/>
        <v>87.011305785123952</v>
      </c>
      <c r="AI32" s="88"/>
      <c r="AJ32" s="83"/>
    </row>
    <row r="33" spans="1:36">
      <c r="A33" s="65">
        <f t="shared" si="4"/>
        <v>1923</v>
      </c>
      <c r="B33" s="84">
        <v>8491</v>
      </c>
      <c r="C33" s="77">
        <v>105</v>
      </c>
      <c r="D33" s="78">
        <f t="shared" si="5"/>
        <v>6.4561983471074385</v>
      </c>
      <c r="E33" s="335">
        <v>28</v>
      </c>
      <c r="F33" s="341">
        <v>1939</v>
      </c>
      <c r="G33" s="337">
        <f t="shared" si="6"/>
        <v>142.30000000000001</v>
      </c>
      <c r="H33" s="337">
        <f t="shared" si="6"/>
        <v>142.9</v>
      </c>
      <c r="I33" s="337">
        <f t="shared" si="6"/>
        <v>155.5</v>
      </c>
      <c r="J33" s="337">
        <f t="shared" si="6"/>
        <v>156.6</v>
      </c>
      <c r="K33" s="337">
        <f t="shared" si="6"/>
        <v>164.9</v>
      </c>
      <c r="L33" s="337">
        <f t="shared" si="6"/>
        <v>132.69999999999999</v>
      </c>
      <c r="M33" s="337">
        <f t="shared" si="6"/>
        <v>134.5</v>
      </c>
      <c r="N33" s="337">
        <f t="shared" si="6"/>
        <v>172.2</v>
      </c>
      <c r="O33" s="337">
        <f t="shared" si="6"/>
        <v>159.6</v>
      </c>
      <c r="P33" s="337">
        <f t="shared" si="6"/>
        <v>104.6</v>
      </c>
      <c r="Q33" s="337">
        <f t="shared" si="6"/>
        <v>85.5</v>
      </c>
      <c r="R33" s="337">
        <f t="shared" si="6"/>
        <v>63.5</v>
      </c>
      <c r="S33" s="342">
        <f t="shared" si="1"/>
        <v>97.316231404958671</v>
      </c>
      <c r="T33" s="339"/>
      <c r="U33" s="341">
        <v>1939</v>
      </c>
      <c r="V33" s="337">
        <f t="shared" si="7"/>
        <v>8749.6859504132244</v>
      </c>
      <c r="W33" s="337">
        <f t="shared" si="7"/>
        <v>8503.1404958677685</v>
      </c>
      <c r="X33" s="337">
        <f t="shared" si="7"/>
        <v>9561.3223140495866</v>
      </c>
      <c r="Y33" s="337">
        <f t="shared" si="7"/>
        <v>9628.9586776859505</v>
      </c>
      <c r="Z33" s="337">
        <f t="shared" si="7"/>
        <v>9158.0826446280971</v>
      </c>
      <c r="AA33" s="337">
        <f t="shared" si="7"/>
        <v>8159.4049586776855</v>
      </c>
      <c r="AB33" s="337">
        <f t="shared" si="7"/>
        <v>8003.3057851239664</v>
      </c>
      <c r="AC33" s="337">
        <f t="shared" si="7"/>
        <v>10588.165289256198</v>
      </c>
      <c r="AD33" s="337">
        <f t="shared" si="7"/>
        <v>9496.8595041322315</v>
      </c>
      <c r="AE33" s="337">
        <f t="shared" si="7"/>
        <v>6431.6033057851246</v>
      </c>
      <c r="AF33" s="337">
        <f t="shared" si="7"/>
        <v>5257.1900826446281</v>
      </c>
      <c r="AG33" s="337">
        <f t="shared" si="7"/>
        <v>3778.5123966942151</v>
      </c>
      <c r="AH33" s="343">
        <f t="shared" si="3"/>
        <v>97.316231404958671</v>
      </c>
      <c r="AI33" s="88"/>
      <c r="AJ33" s="83"/>
    </row>
    <row r="34" spans="1:36">
      <c r="A34" s="65">
        <f t="shared" si="4"/>
        <v>1923</v>
      </c>
      <c r="B34" s="84">
        <v>8521</v>
      </c>
      <c r="C34" s="77">
        <v>105</v>
      </c>
      <c r="D34" s="78">
        <f t="shared" si="5"/>
        <v>6.2479338842975203</v>
      </c>
      <c r="E34" s="335">
        <v>29</v>
      </c>
      <c r="F34" s="341">
        <v>1940</v>
      </c>
      <c r="G34" s="337">
        <f t="shared" si="6"/>
        <v>148.80000000000001</v>
      </c>
      <c r="H34" s="337">
        <f t="shared" si="6"/>
        <v>145.6</v>
      </c>
      <c r="I34" s="337">
        <f t="shared" si="6"/>
        <v>161.19999999999999</v>
      </c>
      <c r="J34" s="337">
        <f t="shared" si="6"/>
        <v>164.2</v>
      </c>
      <c r="K34" s="337">
        <f t="shared" si="6"/>
        <v>165.7</v>
      </c>
      <c r="L34" s="337">
        <f t="shared" si="6"/>
        <v>104.8</v>
      </c>
      <c r="M34" s="337">
        <f t="shared" si="6"/>
        <v>135</v>
      </c>
      <c r="N34" s="337">
        <f t="shared" si="6"/>
        <v>165.1</v>
      </c>
      <c r="O34" s="337">
        <f t="shared" si="6"/>
        <v>159.4</v>
      </c>
      <c r="P34" s="337">
        <f t="shared" si="6"/>
        <v>147.80000000000001</v>
      </c>
      <c r="Q34" s="337">
        <f t="shared" si="6"/>
        <v>135</v>
      </c>
      <c r="R34" s="337">
        <f t="shared" si="6"/>
        <v>148.1</v>
      </c>
      <c r="S34" s="342">
        <f t="shared" si="1"/>
        <v>107.66717355371898</v>
      </c>
      <c r="T34" s="339"/>
      <c r="U34" s="341">
        <v>1940</v>
      </c>
      <c r="V34" s="337">
        <f t="shared" si="7"/>
        <v>9149.3553719008287</v>
      </c>
      <c r="W34" s="337">
        <f t="shared" si="7"/>
        <v>8663.8016528925618</v>
      </c>
      <c r="X34" s="337">
        <f t="shared" si="7"/>
        <v>9911.80165289256</v>
      </c>
      <c r="Y34" s="337">
        <f t="shared" si="7"/>
        <v>10096.264462809917</v>
      </c>
      <c r="Z34" s="337">
        <f t="shared" si="7"/>
        <v>9531.173553719007</v>
      </c>
      <c r="AA34" s="337">
        <f t="shared" si="7"/>
        <v>6443.9008264462809</v>
      </c>
      <c r="AB34" s="337">
        <f t="shared" si="7"/>
        <v>8033.0578512396705</v>
      </c>
      <c r="AC34" s="337">
        <f t="shared" si="7"/>
        <v>10151.603305785124</v>
      </c>
      <c r="AD34" s="337">
        <f t="shared" si="7"/>
        <v>9484.9586776859505</v>
      </c>
      <c r="AE34" s="337">
        <f t="shared" si="7"/>
        <v>9087.8677685950424</v>
      </c>
      <c r="AF34" s="337">
        <f t="shared" si="7"/>
        <v>8300.8264462809911</v>
      </c>
      <c r="AG34" s="337">
        <f t="shared" si="7"/>
        <v>8812.5619834710742</v>
      </c>
      <c r="AH34" s="343">
        <f t="shared" si="3"/>
        <v>107.66717355371898</v>
      </c>
      <c r="AI34" s="88"/>
      <c r="AJ34" s="83"/>
    </row>
    <row r="35" spans="1:36">
      <c r="A35" s="65">
        <f t="shared" si="4"/>
        <v>1923</v>
      </c>
      <c r="B35" s="84">
        <v>8552</v>
      </c>
      <c r="C35" s="77">
        <v>105.5</v>
      </c>
      <c r="D35" s="78">
        <f t="shared" si="5"/>
        <v>6.4869421487603303</v>
      </c>
      <c r="E35" s="335">
        <v>28</v>
      </c>
      <c r="F35" s="341">
        <v>1941</v>
      </c>
      <c r="G35" s="337">
        <f t="shared" si="6"/>
        <v>140.9</v>
      </c>
      <c r="H35" s="337">
        <f t="shared" si="6"/>
        <v>133.69999999999999</v>
      </c>
      <c r="I35" s="337">
        <f t="shared" si="6"/>
        <v>130.30000000000001</v>
      </c>
      <c r="J35" s="337">
        <f t="shared" si="6"/>
        <v>152.4</v>
      </c>
      <c r="K35" s="337">
        <f t="shared" si="6"/>
        <v>156.30000000000001</v>
      </c>
      <c r="L35" s="337">
        <f t="shared" si="6"/>
        <v>92.5</v>
      </c>
      <c r="M35" s="337">
        <f t="shared" si="6"/>
        <v>113</v>
      </c>
      <c r="N35" s="337">
        <f t="shared" si="6"/>
        <v>164.2</v>
      </c>
      <c r="O35" s="337">
        <f t="shared" si="6"/>
        <v>168.8</v>
      </c>
      <c r="P35" s="337">
        <f t="shared" si="6"/>
        <v>171.2</v>
      </c>
      <c r="Q35" s="337">
        <f t="shared" si="6"/>
        <v>139.9</v>
      </c>
      <c r="R35" s="337">
        <f t="shared" si="6"/>
        <v>147.80000000000001</v>
      </c>
      <c r="S35" s="342">
        <f t="shared" si="1"/>
        <v>103.15795041322316</v>
      </c>
      <c r="T35" s="339"/>
      <c r="U35" s="341">
        <v>1941</v>
      </c>
      <c r="V35" s="337">
        <f t="shared" si="7"/>
        <v>8663.6033057851237</v>
      </c>
      <c r="W35" s="337">
        <f t="shared" si="7"/>
        <v>7955.7024793388418</v>
      </c>
      <c r="X35" s="337">
        <f t="shared" si="7"/>
        <v>8011.834710743804</v>
      </c>
      <c r="Y35" s="337">
        <f t="shared" si="7"/>
        <v>9370.7107438016519</v>
      </c>
      <c r="Z35" s="337">
        <f t="shared" si="7"/>
        <v>8680.4628099173551</v>
      </c>
      <c r="AA35" s="337">
        <f t="shared" si="7"/>
        <v>5687.6033057851237</v>
      </c>
      <c r="AB35" s="337">
        <f t="shared" si="7"/>
        <v>6723.9669421487606</v>
      </c>
      <c r="AC35" s="337">
        <f t="shared" si="7"/>
        <v>10096.264462809917</v>
      </c>
      <c r="AD35" s="337">
        <f t="shared" si="7"/>
        <v>10044.297520661157</v>
      </c>
      <c r="AE35" s="337">
        <f t="shared" si="7"/>
        <v>10526.677685950412</v>
      </c>
      <c r="AF35" s="337">
        <f t="shared" si="7"/>
        <v>8602.1157024793374</v>
      </c>
      <c r="AG35" s="337">
        <f t="shared" si="7"/>
        <v>8794.7107438016537</v>
      </c>
      <c r="AH35" s="343">
        <f t="shared" si="3"/>
        <v>103.15795041322313</v>
      </c>
      <c r="AI35" s="88"/>
      <c r="AJ35" s="83"/>
    </row>
    <row r="36" spans="1:36">
      <c r="A36" s="65">
        <f t="shared" si="4"/>
        <v>1923</v>
      </c>
      <c r="B36" s="84">
        <v>8582</v>
      </c>
      <c r="C36" s="77">
        <v>106</v>
      </c>
      <c r="D36" s="78">
        <f t="shared" si="5"/>
        <v>6.3074380165289252</v>
      </c>
      <c r="E36" s="335">
        <v>28</v>
      </c>
      <c r="F36" s="341">
        <v>1942</v>
      </c>
      <c r="G36" s="337">
        <f t="shared" si="6"/>
        <v>149.30000000000001</v>
      </c>
      <c r="H36" s="337">
        <f t="shared" si="6"/>
        <v>155.1</v>
      </c>
      <c r="I36" s="337">
        <f t="shared" si="6"/>
        <v>166.2</v>
      </c>
      <c r="J36" s="337">
        <f t="shared" si="6"/>
        <v>165.1</v>
      </c>
      <c r="K36" s="337">
        <f t="shared" si="6"/>
        <v>162.80000000000001</v>
      </c>
      <c r="L36" s="337">
        <f t="shared" si="6"/>
        <v>116.6</v>
      </c>
      <c r="M36" s="337">
        <f t="shared" si="6"/>
        <v>36</v>
      </c>
      <c r="N36" s="337">
        <f t="shared" si="6"/>
        <v>174.5</v>
      </c>
      <c r="O36" s="337">
        <f t="shared" si="6"/>
        <v>176.2</v>
      </c>
      <c r="P36" s="337">
        <f t="shared" si="6"/>
        <v>177.9</v>
      </c>
      <c r="Q36" s="337">
        <f t="shared" si="6"/>
        <v>163.30000000000001</v>
      </c>
      <c r="R36" s="337">
        <f t="shared" si="6"/>
        <v>139.1</v>
      </c>
      <c r="S36" s="342">
        <f t="shared" si="1"/>
        <v>107.60390082644631</v>
      </c>
      <c r="T36" s="339"/>
      <c r="U36" s="341">
        <v>1942</v>
      </c>
      <c r="V36" s="337">
        <f t="shared" si="7"/>
        <v>9180.0991735537209</v>
      </c>
      <c r="W36" s="337">
        <f t="shared" si="7"/>
        <v>9229.0909090909081</v>
      </c>
      <c r="X36" s="337">
        <f t="shared" si="7"/>
        <v>10219.239669421488</v>
      </c>
      <c r="Y36" s="337">
        <f t="shared" si="7"/>
        <v>10151.603305785124</v>
      </c>
      <c r="Z36" s="337">
        <f t="shared" si="7"/>
        <v>9041.454545454546</v>
      </c>
      <c r="AA36" s="337">
        <f t="shared" si="7"/>
        <v>7169.454545454546</v>
      </c>
      <c r="AB36" s="337">
        <f t="shared" si="7"/>
        <v>2142.1487603305786</v>
      </c>
      <c r="AC36" s="337">
        <f t="shared" si="7"/>
        <v>10729.586776859504</v>
      </c>
      <c r="AD36" s="337">
        <f t="shared" si="7"/>
        <v>10484.628099173553</v>
      </c>
      <c r="AE36" s="337">
        <f t="shared" si="7"/>
        <v>10938.644628099173</v>
      </c>
      <c r="AF36" s="337">
        <f t="shared" si="7"/>
        <v>10040.925619834714</v>
      </c>
      <c r="AG36" s="337">
        <f t="shared" si="7"/>
        <v>8277.0247933884293</v>
      </c>
      <c r="AH36" s="343">
        <f t="shared" si="3"/>
        <v>107.60390082644626</v>
      </c>
      <c r="AI36" s="88"/>
      <c r="AJ36" s="83"/>
    </row>
    <row r="37" spans="1:36">
      <c r="A37" s="65">
        <f t="shared" si="4"/>
        <v>1923</v>
      </c>
      <c r="B37" s="84">
        <v>8613</v>
      </c>
      <c r="C37" s="77">
        <v>106</v>
      </c>
      <c r="D37" s="78">
        <f t="shared" si="5"/>
        <v>6.517685950413223</v>
      </c>
      <c r="E37" s="335">
        <v>28</v>
      </c>
      <c r="F37" s="341">
        <v>1943</v>
      </c>
      <c r="G37" s="337">
        <f t="shared" si="6"/>
        <v>125.3</v>
      </c>
      <c r="H37" s="337">
        <f t="shared" si="6"/>
        <v>122.4</v>
      </c>
      <c r="I37" s="337">
        <f t="shared" si="6"/>
        <v>146.80000000000001</v>
      </c>
      <c r="J37" s="337">
        <f t="shared" si="6"/>
        <v>153.80000000000001</v>
      </c>
      <c r="K37" s="337">
        <f t="shared" si="6"/>
        <v>162.69999999999999</v>
      </c>
      <c r="L37" s="337">
        <f t="shared" si="6"/>
        <v>122.5</v>
      </c>
      <c r="M37" s="337">
        <f t="shared" si="6"/>
        <v>161.9</v>
      </c>
      <c r="N37" s="337">
        <f t="shared" si="6"/>
        <v>162.6</v>
      </c>
      <c r="O37" s="337">
        <f t="shared" si="6"/>
        <v>164.4</v>
      </c>
      <c r="P37" s="337">
        <f t="shared" si="6"/>
        <v>141</v>
      </c>
      <c r="Q37" s="337">
        <f t="shared" si="6"/>
        <v>156.4</v>
      </c>
      <c r="R37" s="337">
        <f t="shared" si="6"/>
        <v>103.5</v>
      </c>
      <c r="S37" s="342">
        <f t="shared" si="1"/>
        <v>103.89818181818181</v>
      </c>
      <c r="T37" s="339"/>
      <c r="U37" s="341">
        <v>1943</v>
      </c>
      <c r="V37" s="337">
        <f t="shared" si="7"/>
        <v>7704.3966942148754</v>
      </c>
      <c r="W37" s="337">
        <f t="shared" si="7"/>
        <v>7283.3057851239673</v>
      </c>
      <c r="X37" s="337">
        <f t="shared" si="7"/>
        <v>9026.380165289258</v>
      </c>
      <c r="Y37" s="337">
        <f t="shared" si="7"/>
        <v>9456.7933884297527</v>
      </c>
      <c r="Z37" s="337">
        <f t="shared" si="7"/>
        <v>9035.9008264462809</v>
      </c>
      <c r="AA37" s="337">
        <f t="shared" si="7"/>
        <v>7532.2314049586776</v>
      </c>
      <c r="AB37" s="337">
        <f t="shared" si="7"/>
        <v>9633.7190082644629</v>
      </c>
      <c r="AC37" s="337">
        <f t="shared" si="7"/>
        <v>9997.8842975206608</v>
      </c>
      <c r="AD37" s="337">
        <f t="shared" si="7"/>
        <v>9782.4793388429753</v>
      </c>
      <c r="AE37" s="337">
        <f t="shared" si="7"/>
        <v>8669.7520661157014</v>
      </c>
      <c r="AF37" s="337">
        <f t="shared" si="7"/>
        <v>9616.6611570247933</v>
      </c>
      <c r="AG37" s="337">
        <f t="shared" si="7"/>
        <v>6158.6776859504125</v>
      </c>
      <c r="AH37" s="343">
        <f t="shared" si="3"/>
        <v>103.89818181818183</v>
      </c>
      <c r="AI37" s="88"/>
      <c r="AJ37" s="83"/>
    </row>
    <row r="38" spans="1:36">
      <c r="A38" s="65">
        <f t="shared" si="4"/>
        <v>1923</v>
      </c>
      <c r="B38" s="84">
        <v>8644</v>
      </c>
      <c r="C38" s="77">
        <v>100.7</v>
      </c>
      <c r="D38" s="78">
        <f t="shared" si="5"/>
        <v>6.1918016528925621</v>
      </c>
      <c r="E38" s="335">
        <v>29</v>
      </c>
      <c r="F38" s="341">
        <v>1944</v>
      </c>
      <c r="G38" s="337">
        <f t="shared" si="6"/>
        <v>131.19999999999999</v>
      </c>
      <c r="H38" s="337">
        <f t="shared" si="6"/>
        <v>161.19999999999999</v>
      </c>
      <c r="I38" s="337">
        <f t="shared" si="6"/>
        <v>163.9</v>
      </c>
      <c r="J38" s="337">
        <f t="shared" si="6"/>
        <v>163.4</v>
      </c>
      <c r="K38" s="337">
        <f t="shared" si="6"/>
        <v>126.3</v>
      </c>
      <c r="L38" s="337">
        <f t="shared" si="6"/>
        <v>23.7</v>
      </c>
      <c r="M38" s="337">
        <f t="shared" si="6"/>
        <v>138</v>
      </c>
      <c r="N38" s="337">
        <f t="shared" si="6"/>
        <v>173.6</v>
      </c>
      <c r="O38" s="337">
        <f t="shared" si="6"/>
        <v>181.7</v>
      </c>
      <c r="P38" s="337">
        <f t="shared" si="6"/>
        <v>167.6</v>
      </c>
      <c r="Q38" s="337">
        <f t="shared" si="6"/>
        <v>118</v>
      </c>
      <c r="R38" s="337">
        <f t="shared" si="6"/>
        <v>122.1</v>
      </c>
      <c r="S38" s="342">
        <f t="shared" si="1"/>
        <v>101.03028099173557</v>
      </c>
      <c r="T38" s="339"/>
      <c r="U38" s="341">
        <v>1944</v>
      </c>
      <c r="V38" s="337">
        <f t="shared" si="7"/>
        <v>8067.173553719007</v>
      </c>
      <c r="W38" s="337">
        <f t="shared" si="7"/>
        <v>9592.0661157024788</v>
      </c>
      <c r="X38" s="337">
        <f t="shared" si="7"/>
        <v>10077.818181818182</v>
      </c>
      <c r="Y38" s="337">
        <f t="shared" si="7"/>
        <v>10047.07438016529</v>
      </c>
      <c r="Z38" s="337">
        <f t="shared" si="7"/>
        <v>7264.8595041322296</v>
      </c>
      <c r="AA38" s="337">
        <f t="shared" si="7"/>
        <v>1457.2561983471076</v>
      </c>
      <c r="AB38" s="337">
        <f t="shared" si="7"/>
        <v>8211.5702479338852</v>
      </c>
      <c r="AC38" s="337">
        <f t="shared" si="7"/>
        <v>10674.247933884297</v>
      </c>
      <c r="AD38" s="337">
        <f t="shared" si="7"/>
        <v>10811.900826446281</v>
      </c>
      <c r="AE38" s="337">
        <f t="shared" si="7"/>
        <v>10305.322314049587</v>
      </c>
      <c r="AF38" s="337">
        <f t="shared" si="7"/>
        <v>7255.537190082644</v>
      </c>
      <c r="AG38" s="337">
        <f t="shared" si="7"/>
        <v>7265.454545454546</v>
      </c>
      <c r="AH38" s="343">
        <f t="shared" si="3"/>
        <v>101.03028099173554</v>
      </c>
      <c r="AI38" s="88"/>
      <c r="AJ38" s="83"/>
    </row>
    <row r="39" spans="1:36">
      <c r="A39" s="65">
        <f t="shared" si="4"/>
        <v>1923</v>
      </c>
      <c r="B39" s="84">
        <v>8674</v>
      </c>
      <c r="C39" s="77">
        <v>104.5</v>
      </c>
      <c r="D39" s="78">
        <f t="shared" si="5"/>
        <v>6.2181818181818178</v>
      </c>
      <c r="E39" s="335">
        <v>28</v>
      </c>
      <c r="F39" s="341">
        <v>1945</v>
      </c>
      <c r="G39" s="337">
        <f t="shared" si="6"/>
        <v>147.5</v>
      </c>
      <c r="H39" s="337">
        <f t="shared" si="6"/>
        <v>128.19999999999999</v>
      </c>
      <c r="I39" s="337">
        <f t="shared" si="6"/>
        <v>169.4</v>
      </c>
      <c r="J39" s="337">
        <f t="shared" si="6"/>
        <v>165.2</v>
      </c>
      <c r="K39" s="337">
        <f t="shared" si="6"/>
        <v>104.2</v>
      </c>
      <c r="L39" s="337">
        <f t="shared" si="6"/>
        <v>42.9</v>
      </c>
      <c r="M39" s="337">
        <f t="shared" si="6"/>
        <v>162.30000000000001</v>
      </c>
      <c r="N39" s="337">
        <f t="shared" si="6"/>
        <v>172.7</v>
      </c>
      <c r="O39" s="337">
        <f t="shared" si="6"/>
        <v>165.7</v>
      </c>
      <c r="P39" s="337">
        <f t="shared" si="6"/>
        <v>145.30000000000001</v>
      </c>
      <c r="Q39" s="337">
        <f t="shared" si="6"/>
        <v>138.4</v>
      </c>
      <c r="R39" s="337">
        <f t="shared" si="6"/>
        <v>134.80000000000001</v>
      </c>
      <c r="S39" s="342">
        <f t="shared" si="1"/>
        <v>101.29785123966944</v>
      </c>
      <c r="T39" s="339"/>
      <c r="U39" s="341">
        <v>1945</v>
      </c>
      <c r="V39" s="337">
        <f t="shared" si="7"/>
        <v>9069.4214876033056</v>
      </c>
      <c r="W39" s="337">
        <f t="shared" si="7"/>
        <v>7628.4297520661139</v>
      </c>
      <c r="X39" s="337">
        <f t="shared" si="7"/>
        <v>10416</v>
      </c>
      <c r="Y39" s="337">
        <f t="shared" si="7"/>
        <v>10157.752066115701</v>
      </c>
      <c r="Z39" s="337">
        <f t="shared" si="7"/>
        <v>5786.9752066115707</v>
      </c>
      <c r="AA39" s="337">
        <f t="shared" si="7"/>
        <v>2637.8181818181815</v>
      </c>
      <c r="AB39" s="337">
        <f t="shared" si="7"/>
        <v>9657.5206611570247</v>
      </c>
      <c r="AC39" s="337">
        <f t="shared" si="7"/>
        <v>10618.90909090909</v>
      </c>
      <c r="AD39" s="337">
        <f t="shared" si="7"/>
        <v>9859.8347107438003</v>
      </c>
      <c r="AE39" s="337">
        <f t="shared" si="7"/>
        <v>8934.1487603305795</v>
      </c>
      <c r="AF39" s="337">
        <f t="shared" si="7"/>
        <v>8509.8842975206626</v>
      </c>
      <c r="AG39" s="337">
        <f t="shared" si="7"/>
        <v>8021.1570247933896</v>
      </c>
      <c r="AH39" s="343">
        <f t="shared" si="3"/>
        <v>101.29785123966941</v>
      </c>
      <c r="AI39" s="88"/>
      <c r="AJ39" s="83"/>
    </row>
    <row r="40" spans="1:36">
      <c r="A40" s="65">
        <f t="shared" si="4"/>
        <v>1924</v>
      </c>
      <c r="B40" s="84">
        <v>8705</v>
      </c>
      <c r="C40" s="77">
        <v>106.7</v>
      </c>
      <c r="D40" s="78">
        <f t="shared" si="5"/>
        <v>6.5607272727272727</v>
      </c>
      <c r="E40" s="335">
        <v>28</v>
      </c>
      <c r="F40" s="341">
        <v>1946</v>
      </c>
      <c r="G40" s="337">
        <f t="shared" si="6"/>
        <v>120.8</v>
      </c>
      <c r="H40" s="337">
        <f t="shared" si="6"/>
        <v>168.5</v>
      </c>
      <c r="I40" s="337">
        <f t="shared" si="6"/>
        <v>169.1</v>
      </c>
      <c r="J40" s="337">
        <f t="shared" si="6"/>
        <v>165.5</v>
      </c>
      <c r="K40" s="337">
        <f t="shared" si="6"/>
        <v>103.2</v>
      </c>
      <c r="L40" s="337">
        <f t="shared" si="6"/>
        <v>28.8</v>
      </c>
      <c r="M40" s="337">
        <f t="shared" si="6"/>
        <v>168.8</v>
      </c>
      <c r="N40" s="337">
        <f t="shared" si="6"/>
        <v>171.6</v>
      </c>
      <c r="O40" s="337">
        <f t="shared" si="6"/>
        <v>171.7</v>
      </c>
      <c r="P40" s="337">
        <f t="shared" si="6"/>
        <v>168.6</v>
      </c>
      <c r="Q40" s="337">
        <f t="shared" si="6"/>
        <v>141.30000000000001</v>
      </c>
      <c r="R40" s="337">
        <f t="shared" si="6"/>
        <v>145.19999999999999</v>
      </c>
      <c r="S40" s="342">
        <f t="shared" si="1"/>
        <v>104.03761983471074</v>
      </c>
      <c r="T40" s="339"/>
      <c r="U40" s="341">
        <v>1946</v>
      </c>
      <c r="V40" s="337">
        <f t="shared" si="7"/>
        <v>7427.7024793388437</v>
      </c>
      <c r="W40" s="337">
        <f t="shared" si="7"/>
        <v>10026.446280991735</v>
      </c>
      <c r="X40" s="337">
        <f t="shared" si="7"/>
        <v>10397.553719008265</v>
      </c>
      <c r="Y40" s="337">
        <f t="shared" si="7"/>
        <v>10176.198347107438</v>
      </c>
      <c r="Z40" s="337">
        <f t="shared" si="7"/>
        <v>5731.4380165289249</v>
      </c>
      <c r="AA40" s="337">
        <f t="shared" si="7"/>
        <v>1770.8429752066115</v>
      </c>
      <c r="AB40" s="337">
        <f t="shared" si="7"/>
        <v>10044.297520661157</v>
      </c>
      <c r="AC40" s="337">
        <f t="shared" si="7"/>
        <v>10551.272727272726</v>
      </c>
      <c r="AD40" s="337">
        <f t="shared" si="7"/>
        <v>10216.85950413223</v>
      </c>
      <c r="AE40" s="337">
        <f t="shared" si="7"/>
        <v>10366.809917355373</v>
      </c>
      <c r="AF40" s="337">
        <f t="shared" si="7"/>
        <v>8688.19834710744</v>
      </c>
      <c r="AG40" s="337">
        <f t="shared" si="7"/>
        <v>8640</v>
      </c>
      <c r="AH40" s="343">
        <f t="shared" si="3"/>
        <v>104.03761983471074</v>
      </c>
      <c r="AI40" s="88"/>
      <c r="AJ40" s="83"/>
    </row>
    <row r="41" spans="1:36">
      <c r="A41" s="65">
        <f t="shared" si="4"/>
        <v>1924</v>
      </c>
      <c r="B41" s="84">
        <v>8735</v>
      </c>
      <c r="C41" s="77">
        <v>106</v>
      </c>
      <c r="D41" s="78">
        <f t="shared" si="5"/>
        <v>6.3074380165289252</v>
      </c>
      <c r="E41" s="335">
        <v>28</v>
      </c>
      <c r="F41" s="341">
        <v>1947</v>
      </c>
      <c r="G41" s="337">
        <f t="shared" si="6"/>
        <v>163.4</v>
      </c>
      <c r="H41" s="337">
        <f t="shared" si="6"/>
        <v>141.19999999999999</v>
      </c>
      <c r="I41" s="337">
        <f t="shared" si="6"/>
        <v>162.6</v>
      </c>
      <c r="J41" s="337">
        <f t="shared" si="6"/>
        <v>163.80000000000001</v>
      </c>
      <c r="K41" s="337">
        <f t="shared" si="6"/>
        <v>96.9</v>
      </c>
      <c r="L41" s="337">
        <f t="shared" si="6"/>
        <v>111.6</v>
      </c>
      <c r="M41" s="337">
        <f t="shared" si="6"/>
        <v>173.6</v>
      </c>
      <c r="N41" s="337">
        <f t="shared" si="6"/>
        <v>170.9</v>
      </c>
      <c r="O41" s="337">
        <f t="shared" si="6"/>
        <v>170.8</v>
      </c>
      <c r="P41" s="337">
        <f t="shared" si="6"/>
        <v>131.6</v>
      </c>
      <c r="Q41" s="337">
        <f t="shared" si="6"/>
        <v>111.4</v>
      </c>
      <c r="R41" s="337">
        <f t="shared" si="6"/>
        <v>110.6</v>
      </c>
      <c r="S41" s="342">
        <f t="shared" si="1"/>
        <v>103.28628099173554</v>
      </c>
      <c r="T41" s="339"/>
      <c r="U41" s="341">
        <v>1947</v>
      </c>
      <c r="V41" s="337">
        <f t="shared" si="7"/>
        <v>10047.07438016529</v>
      </c>
      <c r="W41" s="337">
        <f t="shared" si="7"/>
        <v>8401.9834710743817</v>
      </c>
      <c r="X41" s="337">
        <f t="shared" si="7"/>
        <v>9997.8842975206608</v>
      </c>
      <c r="Y41" s="337">
        <f t="shared" si="7"/>
        <v>10071.669421487604</v>
      </c>
      <c r="Z41" s="337">
        <f t="shared" si="7"/>
        <v>5381.553719008265</v>
      </c>
      <c r="AA41" s="337">
        <f t="shared" si="7"/>
        <v>6862.0165289256192</v>
      </c>
      <c r="AB41" s="337">
        <f t="shared" si="7"/>
        <v>10329.917355371901</v>
      </c>
      <c r="AC41" s="337">
        <f t="shared" si="7"/>
        <v>10508.231404958678</v>
      </c>
      <c r="AD41" s="337">
        <f t="shared" si="7"/>
        <v>10163.305785123966</v>
      </c>
      <c r="AE41" s="337">
        <f t="shared" si="7"/>
        <v>8091.7685950413234</v>
      </c>
      <c r="AF41" s="337">
        <f t="shared" si="7"/>
        <v>6849.7190082644629</v>
      </c>
      <c r="AG41" s="337">
        <f t="shared" si="7"/>
        <v>6581.1570247933887</v>
      </c>
      <c r="AH41" s="343">
        <f t="shared" si="3"/>
        <v>103.28628099173555</v>
      </c>
      <c r="AI41" s="88"/>
      <c r="AJ41" s="83"/>
    </row>
    <row r="42" spans="1:36">
      <c r="A42" s="65">
        <f t="shared" si="4"/>
        <v>1924</v>
      </c>
      <c r="B42" s="84">
        <v>8766</v>
      </c>
      <c r="C42" s="77">
        <v>104.6</v>
      </c>
      <c r="D42" s="78">
        <f t="shared" si="5"/>
        <v>6.4316033057851243</v>
      </c>
      <c r="E42" s="335">
        <v>29</v>
      </c>
      <c r="F42" s="341">
        <v>1948</v>
      </c>
      <c r="G42" s="337">
        <f t="shared" si="6"/>
        <v>148.30000000000001</v>
      </c>
      <c r="H42" s="337">
        <f t="shared" si="6"/>
        <v>156.4</v>
      </c>
      <c r="I42" s="337">
        <f t="shared" si="6"/>
        <v>141.6</v>
      </c>
      <c r="J42" s="337">
        <f t="shared" si="6"/>
        <v>166.1</v>
      </c>
      <c r="K42" s="337">
        <f t="shared" si="6"/>
        <v>118.3</v>
      </c>
      <c r="L42" s="337">
        <f t="shared" si="6"/>
        <v>142.5</v>
      </c>
      <c r="M42" s="337">
        <f t="shared" si="6"/>
        <v>159.19999999999999</v>
      </c>
      <c r="N42" s="337">
        <f t="shared" si="6"/>
        <v>166.2</v>
      </c>
      <c r="O42" s="337">
        <f t="shared" si="6"/>
        <v>166.5</v>
      </c>
      <c r="P42" s="337">
        <f t="shared" si="6"/>
        <v>161.5</v>
      </c>
      <c r="Q42" s="337">
        <f t="shared" si="6"/>
        <v>141.5</v>
      </c>
      <c r="R42" s="337">
        <f t="shared" si="6"/>
        <v>132</v>
      </c>
      <c r="S42" s="342">
        <f t="shared" si="1"/>
        <v>108.9964958677686</v>
      </c>
      <c r="T42" s="339"/>
      <c r="U42" s="341">
        <v>1948</v>
      </c>
      <c r="V42" s="337">
        <f t="shared" si="7"/>
        <v>9118.6115702479365</v>
      </c>
      <c r="W42" s="337">
        <f t="shared" si="7"/>
        <v>9306.446280991735</v>
      </c>
      <c r="X42" s="337">
        <f t="shared" si="7"/>
        <v>8706.6446280991731</v>
      </c>
      <c r="Y42" s="337">
        <f t="shared" si="7"/>
        <v>10213.090909090908</v>
      </c>
      <c r="Z42" s="337">
        <f t="shared" si="7"/>
        <v>6804.6942148760318</v>
      </c>
      <c r="AA42" s="337">
        <f t="shared" si="7"/>
        <v>8761.9834710743798</v>
      </c>
      <c r="AB42" s="337">
        <f t="shared" si="7"/>
        <v>9473.0578512396696</v>
      </c>
      <c r="AC42" s="337">
        <f t="shared" si="7"/>
        <v>10219.239669421488</v>
      </c>
      <c r="AD42" s="337">
        <f t="shared" si="7"/>
        <v>9907.438016528924</v>
      </c>
      <c r="AE42" s="337">
        <f t="shared" si="7"/>
        <v>9930.2479338842968</v>
      </c>
      <c r="AF42" s="337">
        <f t="shared" si="7"/>
        <v>8700.4958677685954</v>
      </c>
      <c r="AG42" s="337">
        <f t="shared" si="7"/>
        <v>7854.545454545454</v>
      </c>
      <c r="AH42" s="343">
        <f t="shared" si="3"/>
        <v>108.99649586776857</v>
      </c>
      <c r="AI42" s="88"/>
      <c r="AJ42" s="83"/>
    </row>
    <row r="43" spans="1:36">
      <c r="A43" s="65">
        <f t="shared" si="4"/>
        <v>1924</v>
      </c>
      <c r="B43" s="84">
        <v>8797</v>
      </c>
      <c r="C43" s="77">
        <v>101.6</v>
      </c>
      <c r="D43" s="78">
        <f t="shared" si="5"/>
        <v>6.247140495867769</v>
      </c>
      <c r="E43" s="335">
        <v>28</v>
      </c>
      <c r="F43" s="341">
        <v>1949</v>
      </c>
      <c r="G43" s="337">
        <f t="shared" si="6"/>
        <v>109.1</v>
      </c>
      <c r="H43" s="337">
        <f t="shared" si="6"/>
        <v>122.1</v>
      </c>
      <c r="I43" s="337">
        <f t="shared" si="6"/>
        <v>149.1</v>
      </c>
      <c r="J43" s="337">
        <f t="shared" si="6"/>
        <v>102.1</v>
      </c>
      <c r="K43" s="337">
        <f t="shared" si="6"/>
        <v>91.3</v>
      </c>
      <c r="L43" s="337">
        <f t="shared" si="6"/>
        <v>126.3</v>
      </c>
      <c r="M43" s="337">
        <f t="shared" si="6"/>
        <v>69.8</v>
      </c>
      <c r="N43" s="337">
        <f t="shared" si="6"/>
        <v>87</v>
      </c>
      <c r="O43" s="337">
        <f t="shared" si="6"/>
        <v>172.3</v>
      </c>
      <c r="P43" s="337">
        <f t="shared" si="6"/>
        <v>150.69999999999999</v>
      </c>
      <c r="Q43" s="337">
        <f t="shared" si="6"/>
        <v>120.1</v>
      </c>
      <c r="R43" s="337">
        <f t="shared" si="6"/>
        <v>122.6</v>
      </c>
      <c r="S43" s="342">
        <f t="shared" si="1"/>
        <v>85.957289256198351</v>
      </c>
      <c r="T43" s="339"/>
      <c r="U43" s="341">
        <v>1949</v>
      </c>
      <c r="V43" s="337">
        <f t="shared" si="7"/>
        <v>6708.2975206611573</v>
      </c>
      <c r="W43" s="337">
        <f t="shared" si="7"/>
        <v>7265.454545454546</v>
      </c>
      <c r="X43" s="337">
        <f t="shared" si="7"/>
        <v>9167.8016528925618</v>
      </c>
      <c r="Y43" s="337">
        <f t="shared" si="7"/>
        <v>6277.8842975206608</v>
      </c>
      <c r="Z43" s="337">
        <f t="shared" si="7"/>
        <v>5070.5454545454559</v>
      </c>
      <c r="AA43" s="337">
        <f t="shared" si="7"/>
        <v>7765.8842975206617</v>
      </c>
      <c r="AB43" s="337">
        <f t="shared" si="7"/>
        <v>4153.3884297520663</v>
      </c>
      <c r="AC43" s="337">
        <f t="shared" si="7"/>
        <v>5349.4214876033056</v>
      </c>
      <c r="AD43" s="337">
        <f t="shared" si="7"/>
        <v>10252.561983471074</v>
      </c>
      <c r="AE43" s="337">
        <f t="shared" si="7"/>
        <v>9266.1818181818162</v>
      </c>
      <c r="AF43" s="337">
        <f t="shared" si="7"/>
        <v>7384.6611570247933</v>
      </c>
      <c r="AG43" s="337">
        <f t="shared" si="7"/>
        <v>7295.2066115702482</v>
      </c>
      <c r="AH43" s="343">
        <f t="shared" si="3"/>
        <v>85.957289256198351</v>
      </c>
      <c r="AI43" s="88"/>
      <c r="AJ43" s="83"/>
    </row>
    <row r="44" spans="1:36">
      <c r="A44" s="65">
        <f t="shared" si="4"/>
        <v>1924</v>
      </c>
      <c r="B44" s="84">
        <v>8826</v>
      </c>
      <c r="C44" s="77">
        <v>107</v>
      </c>
      <c r="D44" s="78">
        <f t="shared" si="5"/>
        <v>6.1547107438016528</v>
      </c>
      <c r="E44" s="335">
        <v>28</v>
      </c>
      <c r="F44" s="341">
        <v>1950</v>
      </c>
      <c r="G44" s="337">
        <f t="shared" si="6"/>
        <v>142.69999999999999</v>
      </c>
      <c r="H44" s="337">
        <f t="shared" si="6"/>
        <v>143.4</v>
      </c>
      <c r="I44" s="337">
        <f t="shared" si="6"/>
        <v>121</v>
      </c>
      <c r="J44" s="337">
        <f t="shared" si="6"/>
        <v>145</v>
      </c>
      <c r="K44" s="337">
        <f t="shared" si="6"/>
        <v>162</v>
      </c>
      <c r="L44" s="337">
        <f t="shared" si="6"/>
        <v>64.400000000000006</v>
      </c>
      <c r="M44" s="337">
        <f t="shared" si="6"/>
        <v>135</v>
      </c>
      <c r="N44" s="337">
        <f t="shared" si="6"/>
        <v>165.3</v>
      </c>
      <c r="O44" s="337">
        <f t="shared" si="6"/>
        <v>166.4</v>
      </c>
      <c r="P44" s="337">
        <f t="shared" si="6"/>
        <v>162.4</v>
      </c>
      <c r="Q44" s="337">
        <f t="shared" si="6"/>
        <v>156</v>
      </c>
      <c r="R44" s="337">
        <f t="shared" si="6"/>
        <v>151.4</v>
      </c>
      <c r="S44" s="342">
        <f t="shared" si="1"/>
        <v>103.30472727272729</v>
      </c>
      <c r="T44" s="339"/>
      <c r="U44" s="341">
        <v>1950</v>
      </c>
      <c r="V44" s="337">
        <f t="shared" si="7"/>
        <v>8774.2809917355353</v>
      </c>
      <c r="W44" s="337">
        <f t="shared" si="7"/>
        <v>8532.8925619834718</v>
      </c>
      <c r="X44" s="337">
        <f t="shared" si="7"/>
        <v>7440</v>
      </c>
      <c r="Y44" s="337">
        <f t="shared" si="7"/>
        <v>8915.7024793388446</v>
      </c>
      <c r="Z44" s="337">
        <f t="shared" si="7"/>
        <v>8997.0247933884293</v>
      </c>
      <c r="AA44" s="337">
        <f t="shared" si="7"/>
        <v>3959.8016528925627</v>
      </c>
      <c r="AB44" s="337">
        <f t="shared" si="7"/>
        <v>8033.0578512396705</v>
      </c>
      <c r="AC44" s="337">
        <f t="shared" si="7"/>
        <v>10163.900826446283</v>
      </c>
      <c r="AD44" s="337">
        <f t="shared" si="7"/>
        <v>9901.4876033057844</v>
      </c>
      <c r="AE44" s="337">
        <f t="shared" si="7"/>
        <v>9985.5867768595035</v>
      </c>
      <c r="AF44" s="337">
        <f t="shared" si="7"/>
        <v>9592.0661157024788</v>
      </c>
      <c r="AG44" s="337">
        <f t="shared" si="7"/>
        <v>9008.9256198347121</v>
      </c>
      <c r="AH44" s="343">
        <f t="shared" si="3"/>
        <v>103.30472727272728</v>
      </c>
      <c r="AI44" s="88"/>
      <c r="AJ44" s="83"/>
    </row>
    <row r="45" spans="1:36">
      <c r="A45" s="65">
        <f t="shared" si="4"/>
        <v>1924</v>
      </c>
      <c r="B45" s="84">
        <v>8857</v>
      </c>
      <c r="C45" s="77">
        <v>106.6</v>
      </c>
      <c r="D45" s="78">
        <f t="shared" si="5"/>
        <v>6.5545785123966942</v>
      </c>
      <c r="E45" s="335">
        <v>28</v>
      </c>
      <c r="F45" s="341">
        <v>1951</v>
      </c>
      <c r="G45" s="337">
        <f t="shared" si="6"/>
        <v>153.69999999999999</v>
      </c>
      <c r="H45" s="337">
        <f t="shared" si="6"/>
        <v>97.9</v>
      </c>
      <c r="I45" s="337">
        <f t="shared" si="6"/>
        <v>0</v>
      </c>
      <c r="J45" s="337">
        <f t="shared" si="6"/>
        <v>0</v>
      </c>
      <c r="K45" s="337">
        <f t="shared" si="6"/>
        <v>0</v>
      </c>
      <c r="L45" s="337">
        <f t="shared" si="6"/>
        <v>0</v>
      </c>
      <c r="M45" s="337">
        <f t="shared" si="6"/>
        <v>0</v>
      </c>
      <c r="N45" s="337">
        <f t="shared" si="6"/>
        <v>0</v>
      </c>
      <c r="O45" s="337">
        <f t="shared" si="6"/>
        <v>0</v>
      </c>
      <c r="P45" s="337">
        <f t="shared" si="6"/>
        <v>0</v>
      </c>
      <c r="Q45" s="337">
        <f t="shared" si="6"/>
        <v>0</v>
      </c>
      <c r="R45" s="337">
        <f t="shared" si="6"/>
        <v>0</v>
      </c>
      <c r="S45" s="342">
        <f t="shared" si="1"/>
        <v>15.276099173553719</v>
      </c>
      <c r="T45" s="339"/>
      <c r="U45" s="341">
        <v>1951</v>
      </c>
      <c r="V45" s="337">
        <f t="shared" si="7"/>
        <v>9450.6446280991713</v>
      </c>
      <c r="W45" s="337">
        <f t="shared" si="7"/>
        <v>5825.454545454545</v>
      </c>
      <c r="X45" s="337">
        <f t="shared" si="7"/>
        <v>0</v>
      </c>
      <c r="Y45" s="337">
        <f t="shared" si="7"/>
        <v>0</v>
      </c>
      <c r="Z45" s="337">
        <f t="shared" si="7"/>
        <v>0</v>
      </c>
      <c r="AA45" s="337">
        <f t="shared" si="7"/>
        <v>0</v>
      </c>
      <c r="AB45" s="337">
        <f t="shared" si="7"/>
        <v>0</v>
      </c>
      <c r="AC45" s="337">
        <f t="shared" si="7"/>
        <v>0</v>
      </c>
      <c r="AD45" s="337">
        <f t="shared" si="7"/>
        <v>0</v>
      </c>
      <c r="AE45" s="337">
        <f t="shared" si="7"/>
        <v>0</v>
      </c>
      <c r="AF45" s="337">
        <f t="shared" si="7"/>
        <v>0</v>
      </c>
      <c r="AG45" s="337">
        <f t="shared" si="7"/>
        <v>0</v>
      </c>
      <c r="AH45" s="343">
        <f t="shared" si="3"/>
        <v>15.276099173553717</v>
      </c>
      <c r="AI45" s="88"/>
      <c r="AJ45" s="83"/>
    </row>
    <row r="46" spans="1:36">
      <c r="A46" s="65">
        <f t="shared" si="4"/>
        <v>1924</v>
      </c>
      <c r="B46" s="84">
        <v>8887</v>
      </c>
      <c r="C46" s="77">
        <v>107</v>
      </c>
      <c r="D46" s="78">
        <f t="shared" si="5"/>
        <v>6.3669421487603302</v>
      </c>
      <c r="E46" s="335">
        <v>29</v>
      </c>
      <c r="F46" s="341">
        <v>1952</v>
      </c>
      <c r="G46" s="337">
        <f t="shared" si="6"/>
        <v>0</v>
      </c>
      <c r="H46" s="337">
        <f t="shared" si="6"/>
        <v>66.8</v>
      </c>
      <c r="I46" s="337">
        <f t="shared" si="6"/>
        <v>149.19999999999999</v>
      </c>
      <c r="J46" s="337">
        <f t="shared" si="6"/>
        <v>148.4</v>
      </c>
      <c r="K46" s="337">
        <f t="shared" si="6"/>
        <v>147.6</v>
      </c>
      <c r="L46" s="337">
        <f t="shared" si="6"/>
        <v>162.6</v>
      </c>
      <c r="M46" s="337">
        <f t="shared" si="6"/>
        <v>165.8</v>
      </c>
      <c r="N46" s="337">
        <f t="shared" si="6"/>
        <v>167.5</v>
      </c>
      <c r="O46" s="337">
        <f t="shared" si="6"/>
        <v>167.6</v>
      </c>
      <c r="P46" s="337">
        <f t="shared" si="6"/>
        <v>163.80000000000001</v>
      </c>
      <c r="Q46" s="337">
        <f t="shared" si="6"/>
        <v>157</v>
      </c>
      <c r="R46" s="337">
        <f t="shared" si="6"/>
        <v>156.19999999999999</v>
      </c>
      <c r="S46" s="342">
        <f t="shared" si="1"/>
        <v>99.919140495867765</v>
      </c>
      <c r="T46" s="339"/>
      <c r="U46" s="341">
        <v>1952</v>
      </c>
      <c r="V46" s="337">
        <f t="shared" si="7"/>
        <v>0</v>
      </c>
      <c r="W46" s="337">
        <f t="shared" si="7"/>
        <v>3974.8760330578511</v>
      </c>
      <c r="X46" s="337">
        <f t="shared" si="7"/>
        <v>9173.9504132231395</v>
      </c>
      <c r="Y46" s="337">
        <f t="shared" si="7"/>
        <v>9124.7603305785124</v>
      </c>
      <c r="Z46" s="337">
        <f t="shared" si="7"/>
        <v>8490.0495867768568</v>
      </c>
      <c r="AA46" s="337">
        <f t="shared" si="7"/>
        <v>9997.8842975206608</v>
      </c>
      <c r="AB46" s="337">
        <f t="shared" si="7"/>
        <v>9865.7851239669417</v>
      </c>
      <c r="AC46" s="337">
        <f t="shared" si="7"/>
        <v>10299.173553719009</v>
      </c>
      <c r="AD46" s="337">
        <f t="shared" si="7"/>
        <v>9972.8925619834718</v>
      </c>
      <c r="AE46" s="337">
        <f t="shared" si="7"/>
        <v>10071.669421487604</v>
      </c>
      <c r="AF46" s="337">
        <f t="shared" si="7"/>
        <v>9653.553719008265</v>
      </c>
      <c r="AG46" s="337">
        <f t="shared" si="7"/>
        <v>9294.545454545454</v>
      </c>
      <c r="AH46" s="343">
        <f t="shared" si="3"/>
        <v>99.919140495867779</v>
      </c>
      <c r="AI46" s="88"/>
      <c r="AJ46" s="83"/>
    </row>
    <row r="47" spans="1:36">
      <c r="A47" s="65">
        <f t="shared" si="4"/>
        <v>1924</v>
      </c>
      <c r="B47" s="84">
        <v>8918</v>
      </c>
      <c r="C47" s="77">
        <v>108</v>
      </c>
      <c r="D47" s="78">
        <f t="shared" si="5"/>
        <v>6.6406611570247938</v>
      </c>
      <c r="E47" s="335">
        <v>28</v>
      </c>
      <c r="F47" s="341">
        <v>1953</v>
      </c>
      <c r="G47" s="337">
        <f t="shared" si="6"/>
        <v>156.9</v>
      </c>
      <c r="H47" s="337">
        <f t="shared" si="6"/>
        <v>153.80000000000001</v>
      </c>
      <c r="I47" s="337">
        <f t="shared" si="6"/>
        <v>100.8</v>
      </c>
      <c r="J47" s="337">
        <f t="shared" si="6"/>
        <v>155.6</v>
      </c>
      <c r="K47" s="337">
        <f t="shared" si="6"/>
        <v>159.1</v>
      </c>
      <c r="L47" s="337">
        <f t="shared" si="6"/>
        <v>162.5</v>
      </c>
      <c r="M47" s="337">
        <f t="shared" si="6"/>
        <v>166.8</v>
      </c>
      <c r="N47" s="337">
        <f t="shared" si="6"/>
        <v>163.6</v>
      </c>
      <c r="O47" s="337">
        <f t="shared" si="6"/>
        <v>156.30000000000001</v>
      </c>
      <c r="P47" s="337">
        <f t="shared" si="6"/>
        <v>156.1</v>
      </c>
      <c r="Q47" s="337">
        <f t="shared" si="6"/>
        <v>160.6</v>
      </c>
      <c r="R47" s="337">
        <f t="shared" si="6"/>
        <v>162.6</v>
      </c>
      <c r="S47" s="342">
        <f t="shared" si="1"/>
        <v>111.82591735537189</v>
      </c>
      <c r="T47" s="339"/>
      <c r="U47" s="341">
        <v>1953</v>
      </c>
      <c r="V47" s="337">
        <f t="shared" si="7"/>
        <v>9647.4049586776873</v>
      </c>
      <c r="W47" s="337">
        <f t="shared" si="7"/>
        <v>9151.7355371900831</v>
      </c>
      <c r="X47" s="337">
        <f t="shared" si="7"/>
        <v>6197.9504132231405</v>
      </c>
      <c r="Y47" s="337">
        <f t="shared" si="7"/>
        <v>9567.4710743801661</v>
      </c>
      <c r="Z47" s="337">
        <f t="shared" si="7"/>
        <v>8835.9669421487615</v>
      </c>
      <c r="AA47" s="337">
        <f t="shared" si="7"/>
        <v>9991.7355371900831</v>
      </c>
      <c r="AB47" s="337">
        <f t="shared" si="7"/>
        <v>9925.2892561983481</v>
      </c>
      <c r="AC47" s="337">
        <f t="shared" si="7"/>
        <v>10059.371900826447</v>
      </c>
      <c r="AD47" s="337">
        <f t="shared" si="7"/>
        <v>9300.4958677685936</v>
      </c>
      <c r="AE47" s="337">
        <f t="shared" si="7"/>
        <v>9598.2148760330583</v>
      </c>
      <c r="AF47" s="337">
        <f t="shared" si="7"/>
        <v>9874.9090909090901</v>
      </c>
      <c r="AG47" s="337">
        <f t="shared" si="7"/>
        <v>9675.371900826447</v>
      </c>
      <c r="AH47" s="343">
        <f t="shared" si="3"/>
        <v>111.82591735537191</v>
      </c>
      <c r="AI47" s="88"/>
      <c r="AJ47" s="83"/>
    </row>
    <row r="48" spans="1:36">
      <c r="A48" s="65">
        <f t="shared" si="4"/>
        <v>1924</v>
      </c>
      <c r="B48" s="84">
        <v>8948</v>
      </c>
      <c r="C48" s="77">
        <v>83.6</v>
      </c>
      <c r="D48" s="78">
        <f t="shared" si="5"/>
        <v>4.9745454545454546</v>
      </c>
      <c r="E48" s="335">
        <v>28</v>
      </c>
      <c r="F48" s="341">
        <v>1954</v>
      </c>
      <c r="G48" s="337">
        <f t="shared" si="6"/>
        <v>161</v>
      </c>
      <c r="H48" s="337">
        <f t="shared" si="6"/>
        <v>166.2</v>
      </c>
      <c r="I48" s="337">
        <f t="shared" si="6"/>
        <v>163</v>
      </c>
      <c r="J48" s="337">
        <f t="shared" si="6"/>
        <v>160.19999999999999</v>
      </c>
      <c r="K48" s="337">
        <f t="shared" si="6"/>
        <v>165.3</v>
      </c>
      <c r="L48" s="337">
        <f t="shared" si="6"/>
        <v>75.400000000000006</v>
      </c>
      <c r="M48" s="337">
        <f t="shared" si="6"/>
        <v>72.5</v>
      </c>
      <c r="N48" s="337">
        <f t="shared" si="6"/>
        <v>171.1</v>
      </c>
      <c r="O48" s="337">
        <f t="shared" si="6"/>
        <v>170.8</v>
      </c>
      <c r="P48" s="337">
        <f t="shared" si="6"/>
        <v>155.1</v>
      </c>
      <c r="Q48" s="337">
        <f t="shared" si="6"/>
        <v>139.1</v>
      </c>
      <c r="R48" s="337">
        <f t="shared" si="6"/>
        <v>137.19999999999999</v>
      </c>
      <c r="S48" s="342">
        <f t="shared" si="1"/>
        <v>104.72985123966944</v>
      </c>
      <c r="T48" s="339"/>
      <c r="U48" s="341">
        <v>1954</v>
      </c>
      <c r="V48" s="337">
        <f t="shared" si="7"/>
        <v>9899.5041322314046</v>
      </c>
      <c r="W48" s="337">
        <f t="shared" si="7"/>
        <v>9889.5867768595035</v>
      </c>
      <c r="X48" s="337">
        <f t="shared" si="7"/>
        <v>10022.479338842975</v>
      </c>
      <c r="Y48" s="337">
        <f t="shared" si="7"/>
        <v>9850.3140495867756</v>
      </c>
      <c r="Z48" s="337">
        <f t="shared" si="7"/>
        <v>9180.2975206611554</v>
      </c>
      <c r="AA48" s="337">
        <f t="shared" si="7"/>
        <v>4636.1652892561988</v>
      </c>
      <c r="AB48" s="337">
        <f t="shared" si="7"/>
        <v>4314.0495867768595</v>
      </c>
      <c r="AC48" s="337">
        <f t="shared" si="7"/>
        <v>10520.528925619836</v>
      </c>
      <c r="AD48" s="337">
        <f t="shared" si="7"/>
        <v>10163.305785123966</v>
      </c>
      <c r="AE48" s="337">
        <f t="shared" si="7"/>
        <v>9536.7272727272721</v>
      </c>
      <c r="AF48" s="337">
        <f t="shared" si="7"/>
        <v>8552.9256198347102</v>
      </c>
      <c r="AG48" s="337">
        <f t="shared" si="7"/>
        <v>8163.9669421487615</v>
      </c>
      <c r="AH48" s="343">
        <f t="shared" si="3"/>
        <v>104.72985123966942</v>
      </c>
      <c r="AI48" s="88"/>
      <c r="AJ48" s="83"/>
    </row>
    <row r="49" spans="1:36">
      <c r="A49" s="65">
        <f t="shared" si="4"/>
        <v>1924</v>
      </c>
      <c r="B49" s="84">
        <v>8979</v>
      </c>
      <c r="C49" s="77">
        <v>42</v>
      </c>
      <c r="D49" s="78">
        <f t="shared" si="5"/>
        <v>2.5824793388429752</v>
      </c>
      <c r="E49" s="335">
        <v>28</v>
      </c>
      <c r="F49" s="341">
        <v>1955</v>
      </c>
      <c r="G49" s="337">
        <f t="shared" ref="G49:R70" si="8">INDEX($C$16:$C$2000,($F49-1922)*12+G$12,1)</f>
        <v>130.19999999999999</v>
      </c>
      <c r="H49" s="337">
        <f t="shared" si="8"/>
        <v>125.4</v>
      </c>
      <c r="I49" s="337">
        <f t="shared" si="8"/>
        <v>152.5</v>
      </c>
      <c r="J49" s="337">
        <f t="shared" si="8"/>
        <v>162.80000000000001</v>
      </c>
      <c r="K49" s="337">
        <f t="shared" si="8"/>
        <v>165.4</v>
      </c>
      <c r="L49" s="337">
        <f t="shared" si="8"/>
        <v>71.2</v>
      </c>
      <c r="M49" s="337">
        <f t="shared" si="8"/>
        <v>90.5</v>
      </c>
      <c r="N49" s="337">
        <f t="shared" si="8"/>
        <v>166</v>
      </c>
      <c r="O49" s="337">
        <f t="shared" si="8"/>
        <v>166.7</v>
      </c>
      <c r="P49" s="337">
        <f t="shared" si="8"/>
        <v>162.9</v>
      </c>
      <c r="Q49" s="337">
        <f t="shared" si="8"/>
        <v>138.5</v>
      </c>
      <c r="R49" s="337">
        <f t="shared" si="8"/>
        <v>144.69999999999999</v>
      </c>
      <c r="S49" s="342">
        <f t="shared" si="1"/>
        <v>101.07233057851242</v>
      </c>
      <c r="T49" s="339"/>
      <c r="U49" s="341">
        <v>1955</v>
      </c>
      <c r="V49" s="337">
        <f t="shared" ref="V49:AG70" si="9">IF(INDEX($D$16:$D$2000,($U49-1922)*12+V$12,1)&lt;&gt;-901,INDEX($D$16:$D$2000,($U49-1922)*12+V$12,1)*1000,-901)</f>
        <v>8005.6859504132217</v>
      </c>
      <c r="W49" s="337">
        <f t="shared" si="9"/>
        <v>7461.818181818182</v>
      </c>
      <c r="X49" s="337">
        <f t="shared" si="9"/>
        <v>9376.8595041322315</v>
      </c>
      <c r="Y49" s="337">
        <f t="shared" si="9"/>
        <v>10010.18181818182</v>
      </c>
      <c r="Z49" s="337">
        <f t="shared" si="9"/>
        <v>9185.8512396694205</v>
      </c>
      <c r="AA49" s="337">
        <f t="shared" si="9"/>
        <v>4377.9173553719011</v>
      </c>
      <c r="AB49" s="337">
        <f t="shared" si="9"/>
        <v>5385.1239669421484</v>
      </c>
      <c r="AC49" s="337">
        <f t="shared" si="9"/>
        <v>10206.94214876033</v>
      </c>
      <c r="AD49" s="337">
        <f t="shared" si="9"/>
        <v>9919.3388429752067</v>
      </c>
      <c r="AE49" s="337">
        <f t="shared" si="9"/>
        <v>10016.330578512398</v>
      </c>
      <c r="AF49" s="337">
        <f t="shared" si="9"/>
        <v>8516.0330578512403</v>
      </c>
      <c r="AG49" s="337">
        <f t="shared" si="9"/>
        <v>8610.2479338842968</v>
      </c>
      <c r="AH49" s="343">
        <f t="shared" si="3"/>
        <v>101.07233057851239</v>
      </c>
      <c r="AI49" s="88"/>
      <c r="AJ49" s="83"/>
    </row>
    <row r="50" spans="1:36">
      <c r="A50" s="65">
        <f t="shared" si="4"/>
        <v>1924</v>
      </c>
      <c r="B50" s="84">
        <v>9010</v>
      </c>
      <c r="C50" s="77">
        <v>38.799999999999997</v>
      </c>
      <c r="D50" s="78">
        <f t="shared" si="5"/>
        <v>2.3857190082644624</v>
      </c>
      <c r="E50" s="335">
        <v>29</v>
      </c>
      <c r="F50" s="341">
        <v>1956</v>
      </c>
      <c r="G50" s="337">
        <f t="shared" si="8"/>
        <v>135.9</v>
      </c>
      <c r="H50" s="337">
        <f t="shared" si="8"/>
        <v>128.6</v>
      </c>
      <c r="I50" s="337">
        <f t="shared" si="8"/>
        <v>111.2</v>
      </c>
      <c r="J50" s="337">
        <f t="shared" si="8"/>
        <v>0</v>
      </c>
      <c r="K50" s="337">
        <f t="shared" si="8"/>
        <v>54.3</v>
      </c>
      <c r="L50" s="337">
        <f t="shared" si="8"/>
        <v>165.7</v>
      </c>
      <c r="M50" s="337">
        <f t="shared" si="8"/>
        <v>166.8</v>
      </c>
      <c r="N50" s="337">
        <f t="shared" si="8"/>
        <v>167.9</v>
      </c>
      <c r="O50" s="337">
        <f t="shared" si="8"/>
        <v>166.1</v>
      </c>
      <c r="P50" s="337">
        <f t="shared" si="8"/>
        <v>167.2</v>
      </c>
      <c r="Q50" s="337">
        <f t="shared" si="8"/>
        <v>167.9</v>
      </c>
      <c r="R50" s="337">
        <f t="shared" si="8"/>
        <v>166.7</v>
      </c>
      <c r="S50" s="342">
        <f t="shared" si="1"/>
        <v>96.814214876033077</v>
      </c>
      <c r="T50" s="339"/>
      <c r="U50" s="341">
        <v>1956</v>
      </c>
      <c r="V50" s="337">
        <f t="shared" si="9"/>
        <v>8356.1652892561979</v>
      </c>
      <c r="W50" s="337">
        <f t="shared" si="9"/>
        <v>7652.2314049586776</v>
      </c>
      <c r="X50" s="337">
        <f t="shared" si="9"/>
        <v>6837.4214876033066</v>
      </c>
      <c r="Y50" s="337">
        <f t="shared" si="9"/>
        <v>0</v>
      </c>
      <c r="Z50" s="337">
        <f t="shared" si="9"/>
        <v>3123.3719008264457</v>
      </c>
      <c r="AA50" s="337">
        <f t="shared" si="9"/>
        <v>10188.495867768594</v>
      </c>
      <c r="AB50" s="337">
        <f t="shared" si="9"/>
        <v>9925.2892561983481</v>
      </c>
      <c r="AC50" s="337">
        <f t="shared" si="9"/>
        <v>10323.768595041322</v>
      </c>
      <c r="AD50" s="337">
        <f t="shared" si="9"/>
        <v>9883.6363636363621</v>
      </c>
      <c r="AE50" s="337">
        <f t="shared" si="9"/>
        <v>10280.72727272727</v>
      </c>
      <c r="AF50" s="337">
        <f t="shared" si="9"/>
        <v>10323.768595041322</v>
      </c>
      <c r="AG50" s="337">
        <f t="shared" si="9"/>
        <v>9919.3388429752067</v>
      </c>
      <c r="AH50" s="343">
        <f t="shared" si="3"/>
        <v>96.814214876033049</v>
      </c>
      <c r="AI50" s="88"/>
      <c r="AJ50" s="83"/>
    </row>
    <row r="51" spans="1:36">
      <c r="A51" s="65">
        <f t="shared" si="4"/>
        <v>1924</v>
      </c>
      <c r="B51" s="84">
        <v>9040</v>
      </c>
      <c r="C51" s="77">
        <v>41.2</v>
      </c>
      <c r="D51" s="78">
        <f t="shared" si="5"/>
        <v>2.4515702479338843</v>
      </c>
      <c r="E51" s="335">
        <v>28</v>
      </c>
      <c r="F51" s="341">
        <v>1957</v>
      </c>
      <c r="G51" s="337">
        <f t="shared" si="8"/>
        <v>168.1</v>
      </c>
      <c r="H51" s="337">
        <f t="shared" si="8"/>
        <v>162</v>
      </c>
      <c r="I51" s="337">
        <f t="shared" si="8"/>
        <v>166.4</v>
      </c>
      <c r="J51" s="337">
        <f t="shared" si="8"/>
        <v>167.2</v>
      </c>
      <c r="K51" s="337">
        <f t="shared" si="8"/>
        <v>165.9</v>
      </c>
      <c r="L51" s="337">
        <f t="shared" si="8"/>
        <v>168.8</v>
      </c>
      <c r="M51" s="337">
        <f t="shared" si="8"/>
        <v>30.1</v>
      </c>
      <c r="N51" s="337">
        <f t="shared" si="8"/>
        <v>168.5</v>
      </c>
      <c r="O51" s="337">
        <f t="shared" si="8"/>
        <v>174.4</v>
      </c>
      <c r="P51" s="337">
        <f t="shared" si="8"/>
        <v>170.8</v>
      </c>
      <c r="Q51" s="337">
        <f t="shared" si="8"/>
        <v>162.4</v>
      </c>
      <c r="R51" s="337">
        <f t="shared" si="8"/>
        <v>157.4</v>
      </c>
      <c r="S51" s="342">
        <f t="shared" si="1"/>
        <v>112.46360330578513</v>
      </c>
      <c r="T51" s="339"/>
      <c r="U51" s="341">
        <v>1957</v>
      </c>
      <c r="V51" s="337">
        <f t="shared" si="9"/>
        <v>10336.066115702479</v>
      </c>
      <c r="W51" s="337">
        <f t="shared" si="9"/>
        <v>9639.6694214876043</v>
      </c>
      <c r="X51" s="337">
        <f t="shared" si="9"/>
        <v>10231.537190082645</v>
      </c>
      <c r="Y51" s="337">
        <f t="shared" si="9"/>
        <v>10280.72727272727</v>
      </c>
      <c r="Z51" s="337">
        <f t="shared" si="9"/>
        <v>9213.619834710742</v>
      </c>
      <c r="AA51" s="337">
        <f t="shared" si="9"/>
        <v>10379.10743801653</v>
      </c>
      <c r="AB51" s="337">
        <f t="shared" si="9"/>
        <v>1791.0743801652893</v>
      </c>
      <c r="AC51" s="337">
        <f t="shared" si="9"/>
        <v>10360.661157024793</v>
      </c>
      <c r="AD51" s="337">
        <f t="shared" si="9"/>
        <v>10377.520661157025</v>
      </c>
      <c r="AE51" s="337">
        <f t="shared" si="9"/>
        <v>10502.082644628101</v>
      </c>
      <c r="AF51" s="337">
        <f t="shared" si="9"/>
        <v>9985.5867768595035</v>
      </c>
      <c r="AG51" s="337">
        <f t="shared" si="9"/>
        <v>9365.9504132231414</v>
      </c>
      <c r="AH51" s="343">
        <f t="shared" si="3"/>
        <v>112.46360330578511</v>
      </c>
      <c r="AI51" s="88"/>
      <c r="AJ51" s="83"/>
    </row>
    <row r="52" spans="1:36">
      <c r="A52" s="65">
        <f t="shared" si="4"/>
        <v>1925</v>
      </c>
      <c r="B52" s="84">
        <v>9071</v>
      </c>
      <c r="C52" s="77">
        <v>51.7</v>
      </c>
      <c r="D52" s="78">
        <f t="shared" si="5"/>
        <v>3.1789090909090909</v>
      </c>
      <c r="E52" s="335">
        <v>28</v>
      </c>
      <c r="F52" s="341">
        <v>1958</v>
      </c>
      <c r="G52" s="337">
        <f t="shared" si="8"/>
        <v>-901</v>
      </c>
      <c r="H52" s="337">
        <f t="shared" si="8"/>
        <v>-901</v>
      </c>
      <c r="I52" s="337">
        <f t="shared" si="8"/>
        <v>-901</v>
      </c>
      <c r="J52" s="337">
        <f t="shared" si="8"/>
        <v>-901</v>
      </c>
      <c r="K52" s="337">
        <f t="shared" si="8"/>
        <v>-901</v>
      </c>
      <c r="L52" s="337">
        <f t="shared" si="8"/>
        <v>-901</v>
      </c>
      <c r="M52" s="337">
        <f t="shared" si="8"/>
        <v>-901</v>
      </c>
      <c r="N52" s="337">
        <f t="shared" si="8"/>
        <v>-901</v>
      </c>
      <c r="O52" s="337">
        <f t="shared" si="8"/>
        <v>-901</v>
      </c>
      <c r="P52" s="337">
        <f t="shared" si="8"/>
        <v>-901</v>
      </c>
      <c r="Q52" s="337">
        <f t="shared" si="8"/>
        <v>-901</v>
      </c>
      <c r="R52" s="337">
        <f t="shared" si="8"/>
        <v>-901</v>
      </c>
      <c r="S52" s="342" t="str">
        <f t="shared" si="1"/>
        <v/>
      </c>
      <c r="T52" s="339"/>
      <c r="U52" s="341">
        <v>1958</v>
      </c>
      <c r="V52" s="337">
        <f t="shared" si="9"/>
        <v>-901</v>
      </c>
      <c r="W52" s="337">
        <f t="shared" si="9"/>
        <v>-901</v>
      </c>
      <c r="X52" s="337">
        <f t="shared" si="9"/>
        <v>-901</v>
      </c>
      <c r="Y52" s="337">
        <f t="shared" si="9"/>
        <v>-901</v>
      </c>
      <c r="Z52" s="337">
        <f t="shared" si="9"/>
        <v>-901</v>
      </c>
      <c r="AA52" s="337">
        <f t="shared" si="9"/>
        <v>-901</v>
      </c>
      <c r="AB52" s="337">
        <f t="shared" si="9"/>
        <v>-901</v>
      </c>
      <c r="AC52" s="337">
        <f t="shared" si="9"/>
        <v>-901</v>
      </c>
      <c r="AD52" s="337">
        <f t="shared" si="9"/>
        <v>-901</v>
      </c>
      <c r="AE52" s="337">
        <f t="shared" si="9"/>
        <v>-901</v>
      </c>
      <c r="AF52" s="337">
        <f t="shared" si="9"/>
        <v>-901</v>
      </c>
      <c r="AG52" s="337">
        <f t="shared" si="9"/>
        <v>-901</v>
      </c>
      <c r="AH52" s="343" t="str">
        <f t="shared" si="3"/>
        <v/>
      </c>
      <c r="AI52" s="88"/>
      <c r="AJ52" s="83"/>
    </row>
    <row r="53" spans="1:36">
      <c r="A53" s="65">
        <f t="shared" si="4"/>
        <v>1925</v>
      </c>
      <c r="B53" s="84">
        <v>9101</v>
      </c>
      <c r="C53" s="77">
        <v>58.4</v>
      </c>
      <c r="D53" s="78">
        <f t="shared" si="5"/>
        <v>3.4750413223140497</v>
      </c>
      <c r="E53" s="335">
        <v>28</v>
      </c>
      <c r="F53" s="341">
        <v>1959</v>
      </c>
      <c r="G53" s="337">
        <f t="shared" si="8"/>
        <v>-901</v>
      </c>
      <c r="H53" s="337">
        <f t="shared" si="8"/>
        <v>-901</v>
      </c>
      <c r="I53" s="337">
        <f t="shared" si="8"/>
        <v>-901</v>
      </c>
      <c r="J53" s="337">
        <f t="shared" si="8"/>
        <v>-901</v>
      </c>
      <c r="K53" s="337">
        <f t="shared" si="8"/>
        <v>-901</v>
      </c>
      <c r="L53" s="337">
        <f t="shared" si="8"/>
        <v>-901</v>
      </c>
      <c r="M53" s="337">
        <f t="shared" si="8"/>
        <v>-901</v>
      </c>
      <c r="N53" s="337">
        <f t="shared" si="8"/>
        <v>-901</v>
      </c>
      <c r="O53" s="337">
        <f t="shared" si="8"/>
        <v>-901</v>
      </c>
      <c r="P53" s="337">
        <f t="shared" si="8"/>
        <v>-901</v>
      </c>
      <c r="Q53" s="337">
        <f t="shared" si="8"/>
        <v>-901</v>
      </c>
      <c r="R53" s="337">
        <f t="shared" si="8"/>
        <v>-901</v>
      </c>
      <c r="S53" s="342" t="str">
        <f t="shared" si="1"/>
        <v/>
      </c>
      <c r="T53" s="339"/>
      <c r="U53" s="341">
        <v>1959</v>
      </c>
      <c r="V53" s="337">
        <f t="shared" si="9"/>
        <v>-901</v>
      </c>
      <c r="W53" s="337">
        <f t="shared" si="9"/>
        <v>-901</v>
      </c>
      <c r="X53" s="337">
        <f t="shared" si="9"/>
        <v>-901</v>
      </c>
      <c r="Y53" s="337">
        <f t="shared" si="9"/>
        <v>-901</v>
      </c>
      <c r="Z53" s="337">
        <f t="shared" si="9"/>
        <v>-901</v>
      </c>
      <c r="AA53" s="337">
        <f t="shared" si="9"/>
        <v>-901</v>
      </c>
      <c r="AB53" s="337">
        <f t="shared" si="9"/>
        <v>-901</v>
      </c>
      <c r="AC53" s="337">
        <f t="shared" si="9"/>
        <v>-901</v>
      </c>
      <c r="AD53" s="337">
        <f t="shared" si="9"/>
        <v>-901</v>
      </c>
      <c r="AE53" s="337">
        <f t="shared" si="9"/>
        <v>-901</v>
      </c>
      <c r="AF53" s="337">
        <f t="shared" si="9"/>
        <v>-901</v>
      </c>
      <c r="AG53" s="337">
        <f t="shared" si="9"/>
        <v>-901</v>
      </c>
      <c r="AH53" s="343" t="str">
        <f t="shared" si="3"/>
        <v/>
      </c>
      <c r="AI53" s="88"/>
      <c r="AJ53" s="83"/>
    </row>
    <row r="54" spans="1:36">
      <c r="A54" s="65">
        <f t="shared" si="4"/>
        <v>1925</v>
      </c>
      <c r="B54" s="84">
        <v>9132</v>
      </c>
      <c r="C54" s="77">
        <v>74.3</v>
      </c>
      <c r="D54" s="78">
        <f t="shared" si="5"/>
        <v>4.5685289256198347</v>
      </c>
      <c r="E54" s="335">
        <v>29</v>
      </c>
      <c r="F54" s="341">
        <v>1960</v>
      </c>
      <c r="G54" s="337">
        <f t="shared" si="8"/>
        <v>-901</v>
      </c>
      <c r="H54" s="337">
        <f t="shared" si="8"/>
        <v>-901</v>
      </c>
      <c r="I54" s="337">
        <f t="shared" si="8"/>
        <v>-901</v>
      </c>
      <c r="J54" s="337">
        <f t="shared" si="8"/>
        <v>-901</v>
      </c>
      <c r="K54" s="337">
        <f t="shared" si="8"/>
        <v>-901</v>
      </c>
      <c r="L54" s="337">
        <f t="shared" si="8"/>
        <v>-901</v>
      </c>
      <c r="M54" s="337">
        <f t="shared" si="8"/>
        <v>-901</v>
      </c>
      <c r="N54" s="337">
        <f t="shared" si="8"/>
        <v>-901</v>
      </c>
      <c r="O54" s="337">
        <f t="shared" si="8"/>
        <v>-901</v>
      </c>
      <c r="P54" s="337">
        <f t="shared" si="8"/>
        <v>-901</v>
      </c>
      <c r="Q54" s="337">
        <f t="shared" si="8"/>
        <v>-901</v>
      </c>
      <c r="R54" s="337">
        <f t="shared" si="8"/>
        <v>-901</v>
      </c>
      <c r="S54" s="342" t="str">
        <f t="shared" si="1"/>
        <v/>
      </c>
      <c r="T54" s="339"/>
      <c r="U54" s="341">
        <v>1960</v>
      </c>
      <c r="V54" s="337">
        <f t="shared" si="9"/>
        <v>-901</v>
      </c>
      <c r="W54" s="337">
        <f t="shared" si="9"/>
        <v>-901</v>
      </c>
      <c r="X54" s="337">
        <f t="shared" si="9"/>
        <v>-901</v>
      </c>
      <c r="Y54" s="337">
        <f t="shared" si="9"/>
        <v>-901</v>
      </c>
      <c r="Z54" s="337">
        <f t="shared" si="9"/>
        <v>-901</v>
      </c>
      <c r="AA54" s="337">
        <f t="shared" si="9"/>
        <v>-901</v>
      </c>
      <c r="AB54" s="337">
        <f t="shared" si="9"/>
        <v>-901</v>
      </c>
      <c r="AC54" s="337">
        <f t="shared" si="9"/>
        <v>-901</v>
      </c>
      <c r="AD54" s="337">
        <f t="shared" si="9"/>
        <v>-901</v>
      </c>
      <c r="AE54" s="337">
        <f t="shared" si="9"/>
        <v>-901</v>
      </c>
      <c r="AF54" s="337">
        <f t="shared" si="9"/>
        <v>-901</v>
      </c>
      <c r="AG54" s="337">
        <f t="shared" si="9"/>
        <v>-901</v>
      </c>
      <c r="AH54" s="343" t="str">
        <f t="shared" si="3"/>
        <v/>
      </c>
      <c r="AI54" s="88"/>
      <c r="AJ54" s="83"/>
    </row>
    <row r="55" spans="1:36">
      <c r="A55" s="65">
        <f t="shared" si="4"/>
        <v>1925</v>
      </c>
      <c r="B55" s="84">
        <v>9163</v>
      </c>
      <c r="C55" s="77">
        <v>93</v>
      </c>
      <c r="D55" s="78">
        <f t="shared" si="5"/>
        <v>5.7183471074380163</v>
      </c>
      <c r="E55" s="335">
        <v>28</v>
      </c>
      <c r="F55" s="341">
        <v>1961</v>
      </c>
      <c r="G55" s="337">
        <f t="shared" si="8"/>
        <v>-901</v>
      </c>
      <c r="H55" s="337">
        <f t="shared" si="8"/>
        <v>-901</v>
      </c>
      <c r="I55" s="337">
        <f t="shared" si="8"/>
        <v>-901</v>
      </c>
      <c r="J55" s="337">
        <f t="shared" si="8"/>
        <v>-901</v>
      </c>
      <c r="K55" s="337">
        <f t="shared" si="8"/>
        <v>-901</v>
      </c>
      <c r="L55" s="337">
        <f t="shared" si="8"/>
        <v>-901</v>
      </c>
      <c r="M55" s="337">
        <f t="shared" si="8"/>
        <v>-901</v>
      </c>
      <c r="N55" s="337">
        <f t="shared" si="8"/>
        <v>-901</v>
      </c>
      <c r="O55" s="337">
        <f t="shared" si="8"/>
        <v>-901</v>
      </c>
      <c r="P55" s="337">
        <f t="shared" si="8"/>
        <v>-901</v>
      </c>
      <c r="Q55" s="337">
        <f t="shared" si="8"/>
        <v>-901</v>
      </c>
      <c r="R55" s="337">
        <f t="shared" si="8"/>
        <v>-901</v>
      </c>
      <c r="S55" s="342" t="str">
        <f t="shared" si="1"/>
        <v/>
      </c>
      <c r="T55" s="339"/>
      <c r="U55" s="341">
        <v>1961</v>
      </c>
      <c r="V55" s="337">
        <f t="shared" si="9"/>
        <v>-901</v>
      </c>
      <c r="W55" s="337">
        <f t="shared" si="9"/>
        <v>-901</v>
      </c>
      <c r="X55" s="337">
        <f t="shared" si="9"/>
        <v>-901</v>
      </c>
      <c r="Y55" s="337">
        <f t="shared" si="9"/>
        <v>-901</v>
      </c>
      <c r="Z55" s="337">
        <f t="shared" si="9"/>
        <v>-901</v>
      </c>
      <c r="AA55" s="337">
        <f t="shared" si="9"/>
        <v>-901</v>
      </c>
      <c r="AB55" s="337">
        <f t="shared" si="9"/>
        <v>-901</v>
      </c>
      <c r="AC55" s="337">
        <f t="shared" si="9"/>
        <v>-901</v>
      </c>
      <c r="AD55" s="337">
        <f t="shared" si="9"/>
        <v>-901</v>
      </c>
      <c r="AE55" s="337">
        <f t="shared" si="9"/>
        <v>-901</v>
      </c>
      <c r="AF55" s="337">
        <f t="shared" si="9"/>
        <v>-901</v>
      </c>
      <c r="AG55" s="337">
        <f t="shared" si="9"/>
        <v>-901</v>
      </c>
      <c r="AH55" s="343" t="str">
        <f t="shared" si="3"/>
        <v/>
      </c>
      <c r="AI55" s="88"/>
      <c r="AJ55" s="83"/>
    </row>
    <row r="56" spans="1:36">
      <c r="A56" s="65">
        <f t="shared" si="4"/>
        <v>1925</v>
      </c>
      <c r="B56" s="84">
        <v>9191</v>
      </c>
      <c r="C56" s="77">
        <v>107.4</v>
      </c>
      <c r="D56" s="78">
        <f t="shared" si="5"/>
        <v>5.9646942148760331</v>
      </c>
      <c r="E56" s="335">
        <v>28</v>
      </c>
      <c r="F56" s="341">
        <v>1962</v>
      </c>
      <c r="G56" s="337">
        <f t="shared" si="8"/>
        <v>-901</v>
      </c>
      <c r="H56" s="337">
        <f t="shared" si="8"/>
        <v>-901</v>
      </c>
      <c r="I56" s="337">
        <f t="shared" si="8"/>
        <v>-901</v>
      </c>
      <c r="J56" s="337">
        <f t="shared" si="8"/>
        <v>-901</v>
      </c>
      <c r="K56" s="337">
        <f t="shared" si="8"/>
        <v>-901</v>
      </c>
      <c r="L56" s="337">
        <f t="shared" si="8"/>
        <v>-901</v>
      </c>
      <c r="M56" s="337">
        <f t="shared" si="8"/>
        <v>-901</v>
      </c>
      <c r="N56" s="337">
        <f t="shared" si="8"/>
        <v>-901</v>
      </c>
      <c r="O56" s="337">
        <f t="shared" si="8"/>
        <v>-901</v>
      </c>
      <c r="P56" s="337">
        <f t="shared" si="8"/>
        <v>-901</v>
      </c>
      <c r="Q56" s="337">
        <f t="shared" si="8"/>
        <v>-901</v>
      </c>
      <c r="R56" s="337">
        <f t="shared" si="8"/>
        <v>-901</v>
      </c>
      <c r="S56" s="342" t="str">
        <f t="shared" si="1"/>
        <v/>
      </c>
      <c r="T56" s="339"/>
      <c r="U56" s="341">
        <v>1962</v>
      </c>
      <c r="V56" s="337">
        <f t="shared" si="9"/>
        <v>-901</v>
      </c>
      <c r="W56" s="337">
        <f t="shared" si="9"/>
        <v>-901</v>
      </c>
      <c r="X56" s="337">
        <f t="shared" si="9"/>
        <v>-901</v>
      </c>
      <c r="Y56" s="337">
        <f t="shared" si="9"/>
        <v>-901</v>
      </c>
      <c r="Z56" s="337">
        <f t="shared" si="9"/>
        <v>-901</v>
      </c>
      <c r="AA56" s="337">
        <f t="shared" si="9"/>
        <v>-901</v>
      </c>
      <c r="AB56" s="337">
        <f t="shared" si="9"/>
        <v>-901</v>
      </c>
      <c r="AC56" s="337">
        <f t="shared" si="9"/>
        <v>-901</v>
      </c>
      <c r="AD56" s="337">
        <f t="shared" si="9"/>
        <v>-901</v>
      </c>
      <c r="AE56" s="337">
        <f t="shared" si="9"/>
        <v>-901</v>
      </c>
      <c r="AF56" s="337">
        <f t="shared" si="9"/>
        <v>-901</v>
      </c>
      <c r="AG56" s="337">
        <f t="shared" si="9"/>
        <v>-901</v>
      </c>
      <c r="AH56" s="343" t="str">
        <f t="shared" si="3"/>
        <v/>
      </c>
      <c r="AI56" s="88"/>
      <c r="AJ56" s="83"/>
    </row>
    <row r="57" spans="1:36">
      <c r="A57" s="65">
        <f t="shared" si="4"/>
        <v>1925</v>
      </c>
      <c r="B57" s="84">
        <v>9222</v>
      </c>
      <c r="C57" s="77">
        <v>65.5</v>
      </c>
      <c r="D57" s="78">
        <f t="shared" si="5"/>
        <v>4.0274380165289259</v>
      </c>
      <c r="E57" s="335">
        <v>28</v>
      </c>
      <c r="F57" s="341">
        <v>1963</v>
      </c>
      <c r="G57" s="337">
        <f t="shared" si="8"/>
        <v>-901</v>
      </c>
      <c r="H57" s="337">
        <f t="shared" si="8"/>
        <v>-901</v>
      </c>
      <c r="I57" s="337">
        <f t="shared" si="8"/>
        <v>-901</v>
      </c>
      <c r="J57" s="337">
        <f t="shared" si="8"/>
        <v>-901</v>
      </c>
      <c r="K57" s="337">
        <f t="shared" si="8"/>
        <v>-901</v>
      </c>
      <c r="L57" s="337">
        <f t="shared" si="8"/>
        <v>-901</v>
      </c>
      <c r="M57" s="337">
        <f t="shared" si="8"/>
        <v>-901</v>
      </c>
      <c r="N57" s="337">
        <f t="shared" si="8"/>
        <v>-901</v>
      </c>
      <c r="O57" s="337">
        <f t="shared" si="8"/>
        <v>-901</v>
      </c>
      <c r="P57" s="337">
        <f t="shared" si="8"/>
        <v>-901</v>
      </c>
      <c r="Q57" s="337">
        <f t="shared" si="8"/>
        <v>-901</v>
      </c>
      <c r="R57" s="337">
        <f t="shared" si="8"/>
        <v>-901</v>
      </c>
      <c r="S57" s="342" t="str">
        <f t="shared" si="1"/>
        <v/>
      </c>
      <c r="T57" s="339"/>
      <c r="U57" s="341">
        <v>1963</v>
      </c>
      <c r="V57" s="337">
        <f t="shared" si="9"/>
        <v>-901</v>
      </c>
      <c r="W57" s="337">
        <f t="shared" si="9"/>
        <v>-901</v>
      </c>
      <c r="X57" s="337">
        <f t="shared" si="9"/>
        <v>-901</v>
      </c>
      <c r="Y57" s="337">
        <f t="shared" si="9"/>
        <v>-901</v>
      </c>
      <c r="Z57" s="337">
        <f t="shared" si="9"/>
        <v>-901</v>
      </c>
      <c r="AA57" s="337">
        <f t="shared" si="9"/>
        <v>-901</v>
      </c>
      <c r="AB57" s="337">
        <f t="shared" si="9"/>
        <v>-901</v>
      </c>
      <c r="AC57" s="337">
        <f t="shared" si="9"/>
        <v>-901</v>
      </c>
      <c r="AD57" s="337">
        <f t="shared" si="9"/>
        <v>-901</v>
      </c>
      <c r="AE57" s="337">
        <f t="shared" si="9"/>
        <v>-901</v>
      </c>
      <c r="AF57" s="337">
        <f t="shared" si="9"/>
        <v>-901</v>
      </c>
      <c r="AG57" s="337">
        <f t="shared" si="9"/>
        <v>-901</v>
      </c>
      <c r="AH57" s="343" t="str">
        <f t="shared" si="3"/>
        <v/>
      </c>
      <c r="AI57" s="88"/>
      <c r="AJ57" s="83"/>
    </row>
    <row r="58" spans="1:36">
      <c r="A58" s="65">
        <f t="shared" si="4"/>
        <v>1925</v>
      </c>
      <c r="B58" s="84">
        <v>9252</v>
      </c>
      <c r="C58" s="77">
        <v>24</v>
      </c>
      <c r="D58" s="78">
        <f t="shared" si="5"/>
        <v>1.428099173553719</v>
      </c>
      <c r="E58" s="335">
        <v>29</v>
      </c>
      <c r="F58" s="341">
        <v>1964</v>
      </c>
      <c r="G58" s="337">
        <f t="shared" si="8"/>
        <v>-901</v>
      </c>
      <c r="H58" s="337">
        <f t="shared" si="8"/>
        <v>-901</v>
      </c>
      <c r="I58" s="337">
        <f t="shared" si="8"/>
        <v>-901</v>
      </c>
      <c r="J58" s="337">
        <f t="shared" si="8"/>
        <v>-901</v>
      </c>
      <c r="K58" s="337">
        <f t="shared" si="8"/>
        <v>-901</v>
      </c>
      <c r="L58" s="337">
        <f t="shared" si="8"/>
        <v>-901</v>
      </c>
      <c r="M58" s="337">
        <f t="shared" si="8"/>
        <v>-901</v>
      </c>
      <c r="N58" s="337">
        <f t="shared" si="8"/>
        <v>-901</v>
      </c>
      <c r="O58" s="337">
        <f t="shared" si="8"/>
        <v>-901</v>
      </c>
      <c r="P58" s="337">
        <f t="shared" si="8"/>
        <v>-901</v>
      </c>
      <c r="Q58" s="337">
        <f t="shared" si="8"/>
        <v>-901</v>
      </c>
      <c r="R58" s="337">
        <f t="shared" si="8"/>
        <v>-901</v>
      </c>
      <c r="S58" s="342" t="str">
        <f t="shared" si="1"/>
        <v/>
      </c>
      <c r="T58" s="339"/>
      <c r="U58" s="341">
        <v>1964</v>
      </c>
      <c r="V58" s="337">
        <f t="shared" si="9"/>
        <v>-901</v>
      </c>
      <c r="W58" s="337">
        <f t="shared" si="9"/>
        <v>-901</v>
      </c>
      <c r="X58" s="337">
        <f t="shared" si="9"/>
        <v>-901</v>
      </c>
      <c r="Y58" s="337">
        <f t="shared" si="9"/>
        <v>-901</v>
      </c>
      <c r="Z58" s="337">
        <f t="shared" si="9"/>
        <v>-901</v>
      </c>
      <c r="AA58" s="337">
        <f t="shared" si="9"/>
        <v>-901</v>
      </c>
      <c r="AB58" s="337">
        <f t="shared" si="9"/>
        <v>-901</v>
      </c>
      <c r="AC58" s="337">
        <f t="shared" si="9"/>
        <v>-901</v>
      </c>
      <c r="AD58" s="337">
        <f t="shared" si="9"/>
        <v>-901</v>
      </c>
      <c r="AE58" s="337">
        <f t="shared" si="9"/>
        <v>-901</v>
      </c>
      <c r="AF58" s="337">
        <f t="shared" si="9"/>
        <v>-901</v>
      </c>
      <c r="AG58" s="337">
        <f t="shared" si="9"/>
        <v>-901</v>
      </c>
      <c r="AH58" s="343" t="str">
        <f t="shared" si="3"/>
        <v/>
      </c>
      <c r="AI58" s="88"/>
      <c r="AJ58" s="83"/>
    </row>
    <row r="59" spans="1:36">
      <c r="A59" s="65">
        <f t="shared" si="4"/>
        <v>1925</v>
      </c>
      <c r="B59" s="84">
        <v>9283</v>
      </c>
      <c r="C59" s="77">
        <v>84.3</v>
      </c>
      <c r="D59" s="78">
        <f t="shared" si="5"/>
        <v>5.183404958677686</v>
      </c>
      <c r="E59" s="335">
        <v>28</v>
      </c>
      <c r="F59" s="341">
        <v>1965</v>
      </c>
      <c r="G59" s="337">
        <f t="shared" si="8"/>
        <v>-901</v>
      </c>
      <c r="H59" s="337">
        <f t="shared" si="8"/>
        <v>-901</v>
      </c>
      <c r="I59" s="337">
        <f t="shared" si="8"/>
        <v>-901</v>
      </c>
      <c r="J59" s="337">
        <f t="shared" si="8"/>
        <v>-901</v>
      </c>
      <c r="K59" s="337">
        <f t="shared" si="8"/>
        <v>-901</v>
      </c>
      <c r="L59" s="337">
        <f t="shared" si="8"/>
        <v>-901</v>
      </c>
      <c r="M59" s="337">
        <f t="shared" si="8"/>
        <v>-901</v>
      </c>
      <c r="N59" s="337">
        <f t="shared" si="8"/>
        <v>-901</v>
      </c>
      <c r="O59" s="337">
        <f t="shared" si="8"/>
        <v>-901</v>
      </c>
      <c r="P59" s="337">
        <f t="shared" si="8"/>
        <v>-901</v>
      </c>
      <c r="Q59" s="337">
        <f t="shared" si="8"/>
        <v>-901</v>
      </c>
      <c r="R59" s="337">
        <f t="shared" si="8"/>
        <v>-901</v>
      </c>
      <c r="S59" s="342" t="str">
        <f t="shared" si="1"/>
        <v/>
      </c>
      <c r="T59" s="339"/>
      <c r="U59" s="341">
        <v>1965</v>
      </c>
      <c r="V59" s="337">
        <f t="shared" si="9"/>
        <v>-901</v>
      </c>
      <c r="W59" s="337">
        <f t="shared" si="9"/>
        <v>-901</v>
      </c>
      <c r="X59" s="337">
        <f t="shared" si="9"/>
        <v>-901</v>
      </c>
      <c r="Y59" s="337">
        <f t="shared" si="9"/>
        <v>-901</v>
      </c>
      <c r="Z59" s="337">
        <f t="shared" si="9"/>
        <v>-901</v>
      </c>
      <c r="AA59" s="337">
        <f t="shared" si="9"/>
        <v>-901</v>
      </c>
      <c r="AB59" s="337">
        <f t="shared" si="9"/>
        <v>-901</v>
      </c>
      <c r="AC59" s="337">
        <f t="shared" si="9"/>
        <v>-901</v>
      </c>
      <c r="AD59" s="337">
        <f t="shared" si="9"/>
        <v>-901</v>
      </c>
      <c r="AE59" s="337">
        <f t="shared" si="9"/>
        <v>-901</v>
      </c>
      <c r="AF59" s="337">
        <f t="shared" si="9"/>
        <v>-901</v>
      </c>
      <c r="AG59" s="337">
        <f t="shared" si="9"/>
        <v>-901</v>
      </c>
      <c r="AH59" s="343" t="str">
        <f t="shared" si="3"/>
        <v/>
      </c>
      <c r="AI59" s="88"/>
      <c r="AJ59" s="83"/>
    </row>
    <row r="60" spans="1:36">
      <c r="A60" s="65">
        <f t="shared" si="4"/>
        <v>1925</v>
      </c>
      <c r="B60" s="84">
        <v>9313</v>
      </c>
      <c r="C60" s="77">
        <v>106.5</v>
      </c>
      <c r="D60" s="78">
        <f t="shared" si="5"/>
        <v>6.3371900826446277</v>
      </c>
      <c r="E60" s="335">
        <v>28</v>
      </c>
      <c r="F60" s="341">
        <v>1966</v>
      </c>
      <c r="G60" s="337">
        <f t="shared" si="8"/>
        <v>-901</v>
      </c>
      <c r="H60" s="337">
        <f t="shared" si="8"/>
        <v>-901</v>
      </c>
      <c r="I60" s="337">
        <f t="shared" si="8"/>
        <v>-901</v>
      </c>
      <c r="J60" s="337">
        <f t="shared" si="8"/>
        <v>-901</v>
      </c>
      <c r="K60" s="337">
        <f t="shared" si="8"/>
        <v>-901</v>
      </c>
      <c r="L60" s="337">
        <f t="shared" si="8"/>
        <v>-901</v>
      </c>
      <c r="M60" s="337">
        <f t="shared" si="8"/>
        <v>-901</v>
      </c>
      <c r="N60" s="337">
        <f t="shared" si="8"/>
        <v>-901</v>
      </c>
      <c r="O60" s="337">
        <f t="shared" si="8"/>
        <v>-901</v>
      </c>
      <c r="P60" s="337">
        <f t="shared" si="8"/>
        <v>-901</v>
      </c>
      <c r="Q60" s="337">
        <f t="shared" si="8"/>
        <v>-901</v>
      </c>
      <c r="R60" s="337">
        <f t="shared" si="8"/>
        <v>-901</v>
      </c>
      <c r="S60" s="342" t="str">
        <f t="shared" si="1"/>
        <v/>
      </c>
      <c r="T60" s="339"/>
      <c r="U60" s="341">
        <v>1966</v>
      </c>
      <c r="V60" s="337">
        <f t="shared" si="9"/>
        <v>-901</v>
      </c>
      <c r="W60" s="337">
        <f t="shared" si="9"/>
        <v>-901</v>
      </c>
      <c r="X60" s="337">
        <f t="shared" si="9"/>
        <v>-901</v>
      </c>
      <c r="Y60" s="337">
        <f t="shared" si="9"/>
        <v>-901</v>
      </c>
      <c r="Z60" s="337">
        <f t="shared" si="9"/>
        <v>-901</v>
      </c>
      <c r="AA60" s="337">
        <f t="shared" si="9"/>
        <v>-901</v>
      </c>
      <c r="AB60" s="337">
        <f t="shared" si="9"/>
        <v>-901</v>
      </c>
      <c r="AC60" s="337">
        <f t="shared" si="9"/>
        <v>-901</v>
      </c>
      <c r="AD60" s="337">
        <f t="shared" si="9"/>
        <v>-901</v>
      </c>
      <c r="AE60" s="337">
        <f t="shared" si="9"/>
        <v>-901</v>
      </c>
      <c r="AF60" s="337">
        <f t="shared" si="9"/>
        <v>-901</v>
      </c>
      <c r="AG60" s="337">
        <f t="shared" si="9"/>
        <v>-901</v>
      </c>
      <c r="AH60" s="343" t="str">
        <f t="shared" si="3"/>
        <v/>
      </c>
      <c r="AI60" s="88"/>
      <c r="AJ60" s="83"/>
    </row>
    <row r="61" spans="1:36">
      <c r="A61" s="65">
        <f t="shared" si="4"/>
        <v>1925</v>
      </c>
      <c r="B61" s="84">
        <v>9344</v>
      </c>
      <c r="C61" s="77">
        <v>116.2</v>
      </c>
      <c r="D61" s="78">
        <f t="shared" si="5"/>
        <v>7.1448595041322314</v>
      </c>
      <c r="E61" s="335">
        <v>28</v>
      </c>
      <c r="F61" s="341">
        <v>1967</v>
      </c>
      <c r="G61" s="337">
        <f t="shared" si="8"/>
        <v>-901</v>
      </c>
      <c r="H61" s="337">
        <f t="shared" si="8"/>
        <v>-901</v>
      </c>
      <c r="I61" s="337">
        <f t="shared" si="8"/>
        <v>-901</v>
      </c>
      <c r="J61" s="337">
        <f t="shared" si="8"/>
        <v>-901</v>
      </c>
      <c r="K61" s="337">
        <f t="shared" si="8"/>
        <v>-901</v>
      </c>
      <c r="L61" s="337">
        <f t="shared" si="8"/>
        <v>-901</v>
      </c>
      <c r="M61" s="337">
        <f t="shared" si="8"/>
        <v>-901</v>
      </c>
      <c r="N61" s="337">
        <f t="shared" si="8"/>
        <v>-901</v>
      </c>
      <c r="O61" s="337">
        <f t="shared" si="8"/>
        <v>-901</v>
      </c>
      <c r="P61" s="337">
        <f t="shared" si="8"/>
        <v>-901</v>
      </c>
      <c r="Q61" s="337">
        <f t="shared" si="8"/>
        <v>-901</v>
      </c>
      <c r="R61" s="337">
        <f t="shared" si="8"/>
        <v>-901</v>
      </c>
      <c r="S61" s="342" t="str">
        <f t="shared" si="1"/>
        <v/>
      </c>
      <c r="T61" s="339"/>
      <c r="U61" s="341">
        <v>1967</v>
      </c>
      <c r="V61" s="337">
        <f t="shared" si="9"/>
        <v>-901</v>
      </c>
      <c r="W61" s="337">
        <f t="shared" si="9"/>
        <v>-901</v>
      </c>
      <c r="X61" s="337">
        <f t="shared" si="9"/>
        <v>-901</v>
      </c>
      <c r="Y61" s="337">
        <f t="shared" si="9"/>
        <v>-901</v>
      </c>
      <c r="Z61" s="337">
        <f t="shared" si="9"/>
        <v>-901</v>
      </c>
      <c r="AA61" s="337">
        <f t="shared" si="9"/>
        <v>-901</v>
      </c>
      <c r="AB61" s="337">
        <f t="shared" si="9"/>
        <v>-901</v>
      </c>
      <c r="AC61" s="337">
        <f t="shared" si="9"/>
        <v>-901</v>
      </c>
      <c r="AD61" s="337">
        <f t="shared" si="9"/>
        <v>-901</v>
      </c>
      <c r="AE61" s="337">
        <f t="shared" si="9"/>
        <v>-901</v>
      </c>
      <c r="AF61" s="337">
        <f t="shared" si="9"/>
        <v>-901</v>
      </c>
      <c r="AG61" s="337">
        <f t="shared" si="9"/>
        <v>-901</v>
      </c>
      <c r="AH61" s="343" t="str">
        <f t="shared" si="3"/>
        <v/>
      </c>
      <c r="AI61" s="88"/>
      <c r="AJ61" s="83"/>
    </row>
    <row r="62" spans="1:36">
      <c r="A62" s="65">
        <f t="shared" si="4"/>
        <v>1925</v>
      </c>
      <c r="B62" s="84">
        <v>9375</v>
      </c>
      <c r="C62" s="77">
        <v>111.2</v>
      </c>
      <c r="D62" s="78">
        <f t="shared" si="5"/>
        <v>6.8374214876033061</v>
      </c>
      <c r="E62" s="335">
        <v>29</v>
      </c>
      <c r="F62" s="341">
        <v>1968</v>
      </c>
      <c r="G62" s="337">
        <f t="shared" si="8"/>
        <v>-901</v>
      </c>
      <c r="H62" s="337">
        <f t="shared" si="8"/>
        <v>-901</v>
      </c>
      <c r="I62" s="337">
        <f t="shared" si="8"/>
        <v>-901</v>
      </c>
      <c r="J62" s="337">
        <f t="shared" si="8"/>
        <v>-901</v>
      </c>
      <c r="K62" s="337">
        <f t="shared" si="8"/>
        <v>-901</v>
      </c>
      <c r="L62" s="337">
        <f t="shared" si="8"/>
        <v>-901</v>
      </c>
      <c r="M62" s="337">
        <f t="shared" si="8"/>
        <v>-901</v>
      </c>
      <c r="N62" s="337">
        <f t="shared" si="8"/>
        <v>-901</v>
      </c>
      <c r="O62" s="337">
        <f t="shared" si="8"/>
        <v>-901</v>
      </c>
      <c r="P62" s="337">
        <f t="shared" si="8"/>
        <v>-901</v>
      </c>
      <c r="Q62" s="337">
        <f t="shared" si="8"/>
        <v>-901</v>
      </c>
      <c r="R62" s="337">
        <f t="shared" si="8"/>
        <v>-901</v>
      </c>
      <c r="S62" s="342" t="str">
        <f t="shared" si="1"/>
        <v/>
      </c>
      <c r="T62" s="339"/>
      <c r="U62" s="341">
        <v>1968</v>
      </c>
      <c r="V62" s="337">
        <f t="shared" si="9"/>
        <v>-901</v>
      </c>
      <c r="W62" s="337">
        <f t="shared" si="9"/>
        <v>-901</v>
      </c>
      <c r="X62" s="337">
        <f t="shared" si="9"/>
        <v>-901</v>
      </c>
      <c r="Y62" s="337">
        <f t="shared" si="9"/>
        <v>-901</v>
      </c>
      <c r="Z62" s="337">
        <f t="shared" si="9"/>
        <v>-901</v>
      </c>
      <c r="AA62" s="337">
        <f t="shared" si="9"/>
        <v>-901</v>
      </c>
      <c r="AB62" s="337">
        <f t="shared" si="9"/>
        <v>-901</v>
      </c>
      <c r="AC62" s="337">
        <f t="shared" si="9"/>
        <v>-901</v>
      </c>
      <c r="AD62" s="337">
        <f t="shared" si="9"/>
        <v>-901</v>
      </c>
      <c r="AE62" s="337">
        <f t="shared" si="9"/>
        <v>-901</v>
      </c>
      <c r="AF62" s="337">
        <f t="shared" si="9"/>
        <v>-901</v>
      </c>
      <c r="AG62" s="337">
        <f t="shared" si="9"/>
        <v>-901</v>
      </c>
      <c r="AH62" s="343" t="str">
        <f t="shared" si="3"/>
        <v/>
      </c>
      <c r="AI62" s="88"/>
      <c r="AJ62" s="83"/>
    </row>
    <row r="63" spans="1:36">
      <c r="A63" s="65">
        <f t="shared" si="4"/>
        <v>1925</v>
      </c>
      <c r="B63" s="84">
        <v>9405</v>
      </c>
      <c r="C63" s="77">
        <v>108.3</v>
      </c>
      <c r="D63" s="78">
        <f t="shared" si="5"/>
        <v>6.4442975206611575</v>
      </c>
      <c r="E63" s="335">
        <v>28</v>
      </c>
      <c r="F63" s="341">
        <v>1969</v>
      </c>
      <c r="G63" s="337">
        <f t="shared" si="8"/>
        <v>-901</v>
      </c>
      <c r="H63" s="337">
        <f t="shared" si="8"/>
        <v>-901</v>
      </c>
      <c r="I63" s="337">
        <f t="shared" si="8"/>
        <v>-901</v>
      </c>
      <c r="J63" s="337">
        <f t="shared" si="8"/>
        <v>-901</v>
      </c>
      <c r="K63" s="337">
        <f t="shared" si="8"/>
        <v>-901</v>
      </c>
      <c r="L63" s="337">
        <f t="shared" si="8"/>
        <v>-901</v>
      </c>
      <c r="M63" s="337">
        <f t="shared" si="8"/>
        <v>-901</v>
      </c>
      <c r="N63" s="337">
        <f t="shared" si="8"/>
        <v>-901</v>
      </c>
      <c r="O63" s="337">
        <f t="shared" si="8"/>
        <v>-901</v>
      </c>
      <c r="P63" s="337">
        <f t="shared" si="8"/>
        <v>-901</v>
      </c>
      <c r="Q63" s="337">
        <f t="shared" si="8"/>
        <v>-901</v>
      </c>
      <c r="R63" s="337">
        <f t="shared" si="8"/>
        <v>-901</v>
      </c>
      <c r="S63" s="342" t="str">
        <f t="shared" si="1"/>
        <v/>
      </c>
      <c r="T63" s="339"/>
      <c r="U63" s="341">
        <v>1969</v>
      </c>
      <c r="V63" s="337">
        <f t="shared" si="9"/>
        <v>-901</v>
      </c>
      <c r="W63" s="337">
        <f t="shared" si="9"/>
        <v>-901</v>
      </c>
      <c r="X63" s="337">
        <f t="shared" si="9"/>
        <v>-901</v>
      </c>
      <c r="Y63" s="337">
        <f t="shared" si="9"/>
        <v>-901</v>
      </c>
      <c r="Z63" s="337">
        <f t="shared" si="9"/>
        <v>-901</v>
      </c>
      <c r="AA63" s="337">
        <f t="shared" si="9"/>
        <v>-901</v>
      </c>
      <c r="AB63" s="337">
        <f t="shared" si="9"/>
        <v>-901</v>
      </c>
      <c r="AC63" s="337">
        <f t="shared" si="9"/>
        <v>-901</v>
      </c>
      <c r="AD63" s="337">
        <f t="shared" si="9"/>
        <v>-901</v>
      </c>
      <c r="AE63" s="337">
        <f t="shared" si="9"/>
        <v>-901</v>
      </c>
      <c r="AF63" s="337">
        <f t="shared" si="9"/>
        <v>-901</v>
      </c>
      <c r="AG63" s="337">
        <f t="shared" si="9"/>
        <v>-901</v>
      </c>
      <c r="AH63" s="343" t="str">
        <f t="shared" si="3"/>
        <v/>
      </c>
      <c r="AI63" s="88"/>
      <c r="AJ63" s="83"/>
    </row>
    <row r="64" spans="1:36">
      <c r="A64" s="65">
        <f t="shared" si="4"/>
        <v>1926</v>
      </c>
      <c r="B64" s="84">
        <v>9436</v>
      </c>
      <c r="C64" s="77">
        <v>113.4</v>
      </c>
      <c r="D64" s="78">
        <f t="shared" si="5"/>
        <v>6.9726942148760331</v>
      </c>
      <c r="E64" s="335">
        <v>28</v>
      </c>
      <c r="F64" s="341">
        <v>1970</v>
      </c>
      <c r="G64" s="337">
        <f t="shared" si="8"/>
        <v>-901</v>
      </c>
      <c r="H64" s="337">
        <f t="shared" si="8"/>
        <v>-901</v>
      </c>
      <c r="I64" s="337">
        <f t="shared" si="8"/>
        <v>-901</v>
      </c>
      <c r="J64" s="337">
        <f t="shared" si="8"/>
        <v>-901</v>
      </c>
      <c r="K64" s="337">
        <f t="shared" si="8"/>
        <v>-901</v>
      </c>
      <c r="L64" s="337">
        <f t="shared" si="8"/>
        <v>-901</v>
      </c>
      <c r="M64" s="337">
        <f t="shared" si="8"/>
        <v>-901</v>
      </c>
      <c r="N64" s="337">
        <f t="shared" si="8"/>
        <v>-901</v>
      </c>
      <c r="O64" s="337">
        <f t="shared" si="8"/>
        <v>-901</v>
      </c>
      <c r="P64" s="337">
        <f t="shared" si="8"/>
        <v>-901</v>
      </c>
      <c r="Q64" s="337">
        <f t="shared" si="8"/>
        <v>-901</v>
      </c>
      <c r="R64" s="337">
        <f t="shared" si="8"/>
        <v>-901</v>
      </c>
      <c r="S64" s="342" t="str">
        <f t="shared" si="1"/>
        <v/>
      </c>
      <c r="T64" s="339"/>
      <c r="U64" s="341">
        <v>1970</v>
      </c>
      <c r="V64" s="337">
        <f t="shared" si="9"/>
        <v>-901</v>
      </c>
      <c r="W64" s="337">
        <f t="shared" si="9"/>
        <v>-901</v>
      </c>
      <c r="X64" s="337">
        <f t="shared" si="9"/>
        <v>-901</v>
      </c>
      <c r="Y64" s="337">
        <f t="shared" si="9"/>
        <v>-901</v>
      </c>
      <c r="Z64" s="337">
        <f t="shared" si="9"/>
        <v>-901</v>
      </c>
      <c r="AA64" s="337">
        <f t="shared" si="9"/>
        <v>-901</v>
      </c>
      <c r="AB64" s="337">
        <f t="shared" si="9"/>
        <v>-901</v>
      </c>
      <c r="AC64" s="337">
        <f t="shared" si="9"/>
        <v>-901</v>
      </c>
      <c r="AD64" s="337">
        <f t="shared" si="9"/>
        <v>-901</v>
      </c>
      <c r="AE64" s="337">
        <f t="shared" si="9"/>
        <v>-901</v>
      </c>
      <c r="AF64" s="337">
        <f t="shared" si="9"/>
        <v>-901</v>
      </c>
      <c r="AG64" s="337">
        <f t="shared" si="9"/>
        <v>-901</v>
      </c>
      <c r="AH64" s="343" t="str">
        <f t="shared" si="3"/>
        <v/>
      </c>
      <c r="AI64" s="88"/>
      <c r="AJ64" s="83"/>
    </row>
    <row r="65" spans="1:36">
      <c r="A65" s="65">
        <f t="shared" si="4"/>
        <v>1926</v>
      </c>
      <c r="B65" s="84">
        <v>9466</v>
      </c>
      <c r="C65" s="77">
        <v>109.5</v>
      </c>
      <c r="D65" s="78">
        <f t="shared" si="5"/>
        <v>6.5157024793388434</v>
      </c>
      <c r="E65" s="335">
        <v>28</v>
      </c>
      <c r="F65" s="341">
        <v>1971</v>
      </c>
      <c r="G65" s="337">
        <f t="shared" si="8"/>
        <v>-901</v>
      </c>
      <c r="H65" s="337">
        <f t="shared" si="8"/>
        <v>-901</v>
      </c>
      <c r="I65" s="337">
        <f t="shared" si="8"/>
        <v>-901</v>
      </c>
      <c r="J65" s="337">
        <f t="shared" si="8"/>
        <v>-901</v>
      </c>
      <c r="K65" s="337">
        <f t="shared" si="8"/>
        <v>-901</v>
      </c>
      <c r="L65" s="337">
        <f t="shared" si="8"/>
        <v>-901</v>
      </c>
      <c r="M65" s="337">
        <f t="shared" si="8"/>
        <v>-901</v>
      </c>
      <c r="N65" s="337">
        <f t="shared" si="8"/>
        <v>-901</v>
      </c>
      <c r="O65" s="337">
        <f t="shared" si="8"/>
        <v>-901</v>
      </c>
      <c r="P65" s="337">
        <f t="shared" si="8"/>
        <v>-901</v>
      </c>
      <c r="Q65" s="337">
        <f t="shared" si="8"/>
        <v>-901</v>
      </c>
      <c r="R65" s="337">
        <f t="shared" si="8"/>
        <v>-901</v>
      </c>
      <c r="S65" s="342" t="str">
        <f t="shared" si="1"/>
        <v/>
      </c>
      <c r="T65" s="339"/>
      <c r="U65" s="341">
        <v>1971</v>
      </c>
      <c r="V65" s="337">
        <f t="shared" si="9"/>
        <v>-901</v>
      </c>
      <c r="W65" s="337">
        <f t="shared" si="9"/>
        <v>-901</v>
      </c>
      <c r="X65" s="337">
        <f t="shared" si="9"/>
        <v>-901</v>
      </c>
      <c r="Y65" s="337">
        <f t="shared" si="9"/>
        <v>-901</v>
      </c>
      <c r="Z65" s="337">
        <f t="shared" si="9"/>
        <v>-901</v>
      </c>
      <c r="AA65" s="337">
        <f t="shared" si="9"/>
        <v>-901</v>
      </c>
      <c r="AB65" s="337">
        <f t="shared" si="9"/>
        <v>-901</v>
      </c>
      <c r="AC65" s="337">
        <f t="shared" si="9"/>
        <v>-901</v>
      </c>
      <c r="AD65" s="337">
        <f t="shared" si="9"/>
        <v>-901</v>
      </c>
      <c r="AE65" s="337">
        <f t="shared" si="9"/>
        <v>-901</v>
      </c>
      <c r="AF65" s="337">
        <f t="shared" si="9"/>
        <v>-901</v>
      </c>
      <c r="AG65" s="337">
        <f t="shared" si="9"/>
        <v>-901</v>
      </c>
      <c r="AH65" s="343" t="str">
        <f t="shared" si="3"/>
        <v/>
      </c>
      <c r="AI65" s="88"/>
      <c r="AJ65" s="83"/>
    </row>
    <row r="66" spans="1:36">
      <c r="A66" s="65">
        <f t="shared" si="4"/>
        <v>1926</v>
      </c>
      <c r="B66" s="84">
        <v>9497</v>
      </c>
      <c r="C66" s="77">
        <v>105.9</v>
      </c>
      <c r="D66" s="78">
        <f t="shared" si="5"/>
        <v>6.5115371900826444</v>
      </c>
      <c r="E66" s="335">
        <v>29</v>
      </c>
      <c r="F66" s="341">
        <v>1972</v>
      </c>
      <c r="G66" s="337">
        <f t="shared" si="8"/>
        <v>-901</v>
      </c>
      <c r="H66" s="337">
        <f t="shared" si="8"/>
        <v>-901</v>
      </c>
      <c r="I66" s="337">
        <f t="shared" si="8"/>
        <v>-901</v>
      </c>
      <c r="J66" s="337">
        <f t="shared" si="8"/>
        <v>-901</v>
      </c>
      <c r="K66" s="337">
        <f t="shared" si="8"/>
        <v>-901</v>
      </c>
      <c r="L66" s="337">
        <f t="shared" si="8"/>
        <v>-901</v>
      </c>
      <c r="M66" s="337">
        <f t="shared" si="8"/>
        <v>-901</v>
      </c>
      <c r="N66" s="337">
        <f t="shared" si="8"/>
        <v>-901</v>
      </c>
      <c r="O66" s="337">
        <f t="shared" si="8"/>
        <v>-901</v>
      </c>
      <c r="P66" s="337">
        <f t="shared" si="8"/>
        <v>-901</v>
      </c>
      <c r="Q66" s="337">
        <f t="shared" si="8"/>
        <v>-901</v>
      </c>
      <c r="R66" s="337">
        <f t="shared" si="8"/>
        <v>-901</v>
      </c>
      <c r="S66" s="342" t="str">
        <f t="shared" si="1"/>
        <v/>
      </c>
      <c r="T66" s="339"/>
      <c r="U66" s="341">
        <v>1972</v>
      </c>
      <c r="V66" s="337">
        <f t="shared" si="9"/>
        <v>-901</v>
      </c>
      <c r="W66" s="337">
        <f t="shared" si="9"/>
        <v>-901</v>
      </c>
      <c r="X66" s="337">
        <f t="shared" si="9"/>
        <v>-901</v>
      </c>
      <c r="Y66" s="337">
        <f t="shared" si="9"/>
        <v>-901</v>
      </c>
      <c r="Z66" s="337">
        <f t="shared" si="9"/>
        <v>-901</v>
      </c>
      <c r="AA66" s="337">
        <f t="shared" si="9"/>
        <v>-901</v>
      </c>
      <c r="AB66" s="337">
        <f t="shared" si="9"/>
        <v>-901</v>
      </c>
      <c r="AC66" s="337">
        <f t="shared" si="9"/>
        <v>-901</v>
      </c>
      <c r="AD66" s="337">
        <f t="shared" si="9"/>
        <v>-901</v>
      </c>
      <c r="AE66" s="337">
        <f t="shared" si="9"/>
        <v>-901</v>
      </c>
      <c r="AF66" s="337">
        <f t="shared" si="9"/>
        <v>-901</v>
      </c>
      <c r="AG66" s="337">
        <f t="shared" si="9"/>
        <v>-901</v>
      </c>
      <c r="AH66" s="343" t="str">
        <f t="shared" si="3"/>
        <v/>
      </c>
      <c r="AI66" s="88"/>
      <c r="AJ66" s="83"/>
    </row>
    <row r="67" spans="1:36">
      <c r="A67" s="65">
        <f t="shared" si="4"/>
        <v>1926</v>
      </c>
      <c r="B67" s="84">
        <v>9528</v>
      </c>
      <c r="C67" s="77">
        <v>109.2</v>
      </c>
      <c r="D67" s="78">
        <f t="shared" si="5"/>
        <v>6.7144462809917353</v>
      </c>
      <c r="E67" s="335">
        <v>28</v>
      </c>
      <c r="F67" s="341">
        <v>1973</v>
      </c>
      <c r="G67" s="337">
        <f t="shared" si="8"/>
        <v>-901</v>
      </c>
      <c r="H67" s="337">
        <f t="shared" si="8"/>
        <v>-901</v>
      </c>
      <c r="I67" s="337">
        <f t="shared" si="8"/>
        <v>-901</v>
      </c>
      <c r="J67" s="337">
        <f t="shared" si="8"/>
        <v>-901</v>
      </c>
      <c r="K67" s="337">
        <f t="shared" si="8"/>
        <v>-901</v>
      </c>
      <c r="L67" s="337">
        <f t="shared" si="8"/>
        <v>-901</v>
      </c>
      <c r="M67" s="337">
        <f t="shared" si="8"/>
        <v>-901</v>
      </c>
      <c r="N67" s="337">
        <f t="shared" si="8"/>
        <v>-901</v>
      </c>
      <c r="O67" s="337">
        <f t="shared" si="8"/>
        <v>-901</v>
      </c>
      <c r="P67" s="337">
        <f t="shared" si="8"/>
        <v>-901</v>
      </c>
      <c r="Q67" s="337">
        <f t="shared" si="8"/>
        <v>-901</v>
      </c>
      <c r="R67" s="337">
        <f t="shared" si="8"/>
        <v>-901</v>
      </c>
      <c r="S67" s="342" t="str">
        <f t="shared" si="1"/>
        <v/>
      </c>
      <c r="T67" s="339"/>
      <c r="U67" s="341">
        <v>1973</v>
      </c>
      <c r="V67" s="337">
        <f t="shared" si="9"/>
        <v>-901</v>
      </c>
      <c r="W67" s="337">
        <f t="shared" si="9"/>
        <v>-901</v>
      </c>
      <c r="X67" s="337">
        <f t="shared" si="9"/>
        <v>-901</v>
      </c>
      <c r="Y67" s="337">
        <f t="shared" si="9"/>
        <v>-901</v>
      </c>
      <c r="Z67" s="337">
        <f t="shared" si="9"/>
        <v>-901</v>
      </c>
      <c r="AA67" s="337">
        <f t="shared" si="9"/>
        <v>-901</v>
      </c>
      <c r="AB67" s="337">
        <f t="shared" si="9"/>
        <v>-901</v>
      </c>
      <c r="AC67" s="337">
        <f t="shared" si="9"/>
        <v>-901</v>
      </c>
      <c r="AD67" s="337">
        <f t="shared" si="9"/>
        <v>-901</v>
      </c>
      <c r="AE67" s="337">
        <f t="shared" si="9"/>
        <v>-901</v>
      </c>
      <c r="AF67" s="337">
        <f t="shared" si="9"/>
        <v>-901</v>
      </c>
      <c r="AG67" s="337">
        <f t="shared" si="9"/>
        <v>-901</v>
      </c>
      <c r="AH67" s="343" t="str">
        <f t="shared" si="3"/>
        <v/>
      </c>
      <c r="AI67" s="88"/>
      <c r="AJ67" s="83"/>
    </row>
    <row r="68" spans="1:36">
      <c r="A68" s="65">
        <f t="shared" si="4"/>
        <v>1926</v>
      </c>
      <c r="B68" s="84">
        <v>9556</v>
      </c>
      <c r="C68" s="77">
        <v>107.8</v>
      </c>
      <c r="D68" s="78">
        <f t="shared" si="5"/>
        <v>5.9869090909090907</v>
      </c>
      <c r="E68" s="335">
        <v>28</v>
      </c>
      <c r="F68" s="341">
        <v>1974</v>
      </c>
      <c r="G68" s="337">
        <f t="shared" si="8"/>
        <v>-901</v>
      </c>
      <c r="H68" s="337">
        <f t="shared" si="8"/>
        <v>-901</v>
      </c>
      <c r="I68" s="337">
        <f t="shared" si="8"/>
        <v>-901</v>
      </c>
      <c r="J68" s="337">
        <f t="shared" si="8"/>
        <v>-901</v>
      </c>
      <c r="K68" s="337">
        <f t="shared" si="8"/>
        <v>-901</v>
      </c>
      <c r="L68" s="337">
        <f t="shared" si="8"/>
        <v>-901</v>
      </c>
      <c r="M68" s="337">
        <f t="shared" si="8"/>
        <v>-901</v>
      </c>
      <c r="N68" s="337">
        <f t="shared" si="8"/>
        <v>-901</v>
      </c>
      <c r="O68" s="337">
        <f t="shared" si="8"/>
        <v>-901</v>
      </c>
      <c r="P68" s="337">
        <f t="shared" si="8"/>
        <v>-901</v>
      </c>
      <c r="Q68" s="337">
        <f t="shared" si="8"/>
        <v>-901</v>
      </c>
      <c r="R68" s="337">
        <f t="shared" si="8"/>
        <v>-901</v>
      </c>
      <c r="S68" s="342" t="str">
        <f t="shared" si="1"/>
        <v/>
      </c>
      <c r="T68" s="339"/>
      <c r="U68" s="341">
        <v>1974</v>
      </c>
      <c r="V68" s="337">
        <f t="shared" si="9"/>
        <v>-901</v>
      </c>
      <c r="W68" s="337">
        <f t="shared" si="9"/>
        <v>-901</v>
      </c>
      <c r="X68" s="337">
        <f t="shared" si="9"/>
        <v>-901</v>
      </c>
      <c r="Y68" s="337">
        <f t="shared" si="9"/>
        <v>-901</v>
      </c>
      <c r="Z68" s="337">
        <f t="shared" si="9"/>
        <v>-901</v>
      </c>
      <c r="AA68" s="337">
        <f t="shared" si="9"/>
        <v>-901</v>
      </c>
      <c r="AB68" s="337">
        <f t="shared" si="9"/>
        <v>-901</v>
      </c>
      <c r="AC68" s="337">
        <f t="shared" si="9"/>
        <v>-901</v>
      </c>
      <c r="AD68" s="337">
        <f t="shared" si="9"/>
        <v>-901</v>
      </c>
      <c r="AE68" s="337">
        <f t="shared" si="9"/>
        <v>-901</v>
      </c>
      <c r="AF68" s="337">
        <f t="shared" si="9"/>
        <v>-901</v>
      </c>
      <c r="AG68" s="337">
        <f t="shared" si="9"/>
        <v>-901</v>
      </c>
      <c r="AH68" s="343" t="str">
        <f t="shared" si="3"/>
        <v/>
      </c>
      <c r="AI68" s="88"/>
      <c r="AJ68" s="83"/>
    </row>
    <row r="69" spans="1:36">
      <c r="A69" s="65">
        <f t="shared" si="4"/>
        <v>1926</v>
      </c>
      <c r="B69" s="84">
        <v>9587</v>
      </c>
      <c r="C69" s="77">
        <v>106.2</v>
      </c>
      <c r="D69" s="78">
        <f t="shared" si="5"/>
        <v>6.52998347107438</v>
      </c>
      <c r="E69" s="335">
        <v>28</v>
      </c>
      <c r="F69" s="341">
        <v>1975</v>
      </c>
      <c r="G69" s="337">
        <f t="shared" si="8"/>
        <v>-901</v>
      </c>
      <c r="H69" s="337">
        <f t="shared" si="8"/>
        <v>-901</v>
      </c>
      <c r="I69" s="337">
        <f t="shared" si="8"/>
        <v>-901</v>
      </c>
      <c r="J69" s="337">
        <f t="shared" si="8"/>
        <v>-901</v>
      </c>
      <c r="K69" s="337">
        <f t="shared" si="8"/>
        <v>-901</v>
      </c>
      <c r="L69" s="337">
        <f t="shared" si="8"/>
        <v>-901</v>
      </c>
      <c r="M69" s="337">
        <f t="shared" si="8"/>
        <v>-901</v>
      </c>
      <c r="N69" s="337">
        <f t="shared" si="8"/>
        <v>-901</v>
      </c>
      <c r="O69" s="337">
        <f t="shared" si="8"/>
        <v>-901</v>
      </c>
      <c r="P69" s="337">
        <f t="shared" si="8"/>
        <v>-901</v>
      </c>
      <c r="Q69" s="337">
        <f t="shared" si="8"/>
        <v>-901</v>
      </c>
      <c r="R69" s="337">
        <f t="shared" si="8"/>
        <v>-901</v>
      </c>
      <c r="S69" s="342" t="str">
        <f t="shared" si="1"/>
        <v/>
      </c>
      <c r="T69" s="339"/>
      <c r="U69" s="341">
        <v>1975</v>
      </c>
      <c r="V69" s="337">
        <f t="shared" si="9"/>
        <v>-901</v>
      </c>
      <c r="W69" s="337">
        <f t="shared" si="9"/>
        <v>-901</v>
      </c>
      <c r="X69" s="337">
        <f t="shared" si="9"/>
        <v>-901</v>
      </c>
      <c r="Y69" s="337">
        <f t="shared" si="9"/>
        <v>-901</v>
      </c>
      <c r="Z69" s="337">
        <f t="shared" si="9"/>
        <v>-901</v>
      </c>
      <c r="AA69" s="337">
        <f t="shared" si="9"/>
        <v>-901</v>
      </c>
      <c r="AB69" s="337">
        <f t="shared" si="9"/>
        <v>-901</v>
      </c>
      <c r="AC69" s="337">
        <f t="shared" si="9"/>
        <v>-901</v>
      </c>
      <c r="AD69" s="337">
        <f t="shared" si="9"/>
        <v>-901</v>
      </c>
      <c r="AE69" s="337">
        <f t="shared" si="9"/>
        <v>-901</v>
      </c>
      <c r="AF69" s="337">
        <f t="shared" si="9"/>
        <v>-901</v>
      </c>
      <c r="AG69" s="337">
        <f t="shared" si="9"/>
        <v>-901</v>
      </c>
      <c r="AH69" s="343" t="str">
        <f t="shared" si="3"/>
        <v/>
      </c>
      <c r="AI69" s="88"/>
      <c r="AJ69" s="83"/>
    </row>
    <row r="70" spans="1:36">
      <c r="A70" s="65">
        <f t="shared" si="4"/>
        <v>1926</v>
      </c>
      <c r="B70" s="84">
        <v>9617</v>
      </c>
      <c r="C70" s="77">
        <v>104.6</v>
      </c>
      <c r="D70" s="78">
        <f t="shared" si="5"/>
        <v>6.2241322314049583</v>
      </c>
      <c r="E70" s="335">
        <v>29</v>
      </c>
      <c r="F70" s="341">
        <v>1976</v>
      </c>
      <c r="G70" s="337">
        <f t="shared" si="8"/>
        <v>-901</v>
      </c>
      <c r="H70" s="337">
        <f t="shared" si="8"/>
        <v>-901</v>
      </c>
      <c r="I70" s="337">
        <f t="shared" si="8"/>
        <v>-901</v>
      </c>
      <c r="J70" s="337">
        <f t="shared" ref="H70:R93" si="10">INDEX($C$16:$C$2000,($F70-1922)*12+J$12,1)</f>
        <v>-901</v>
      </c>
      <c r="K70" s="337">
        <f t="shared" si="10"/>
        <v>-901</v>
      </c>
      <c r="L70" s="337">
        <f t="shared" si="10"/>
        <v>-901</v>
      </c>
      <c r="M70" s="337">
        <f t="shared" si="10"/>
        <v>-901</v>
      </c>
      <c r="N70" s="337">
        <f t="shared" si="10"/>
        <v>-901</v>
      </c>
      <c r="O70" s="337">
        <f t="shared" si="10"/>
        <v>-901</v>
      </c>
      <c r="P70" s="337">
        <f t="shared" si="10"/>
        <v>-901</v>
      </c>
      <c r="Q70" s="337">
        <f t="shared" si="10"/>
        <v>-901</v>
      </c>
      <c r="R70" s="337">
        <f t="shared" si="10"/>
        <v>-901</v>
      </c>
      <c r="S70" s="342" t="str">
        <f t="shared" si="1"/>
        <v/>
      </c>
      <c r="T70" s="339"/>
      <c r="U70" s="341">
        <v>1976</v>
      </c>
      <c r="V70" s="337">
        <f t="shared" si="9"/>
        <v>-901</v>
      </c>
      <c r="W70" s="337">
        <f t="shared" si="9"/>
        <v>-901</v>
      </c>
      <c r="X70" s="337">
        <f t="shared" si="9"/>
        <v>-901</v>
      </c>
      <c r="Y70" s="337">
        <f t="shared" ref="W70:AG93" si="11">IF(INDEX($D$16:$D$2000,($U70-1922)*12+Y$12,1)&lt;&gt;-901,INDEX($D$16:$D$2000,($U70-1922)*12+Y$12,1)*1000,-901)</f>
        <v>-901</v>
      </c>
      <c r="Z70" s="337">
        <f t="shared" si="11"/>
        <v>-901</v>
      </c>
      <c r="AA70" s="337">
        <f t="shared" si="11"/>
        <v>-901</v>
      </c>
      <c r="AB70" s="337">
        <f t="shared" si="11"/>
        <v>-901</v>
      </c>
      <c r="AC70" s="337">
        <f t="shared" si="11"/>
        <v>-901</v>
      </c>
      <c r="AD70" s="337">
        <f t="shared" si="11"/>
        <v>-901</v>
      </c>
      <c r="AE70" s="337">
        <f t="shared" si="11"/>
        <v>-901</v>
      </c>
      <c r="AF70" s="337">
        <f t="shared" si="11"/>
        <v>-901</v>
      </c>
      <c r="AG70" s="337">
        <f t="shared" si="11"/>
        <v>-901</v>
      </c>
      <c r="AH70" s="343" t="str">
        <f t="shared" si="3"/>
        <v/>
      </c>
      <c r="AI70" s="88"/>
      <c r="AJ70" s="83"/>
    </row>
    <row r="71" spans="1:36">
      <c r="A71" s="65">
        <f t="shared" si="4"/>
        <v>1926</v>
      </c>
      <c r="B71" s="84">
        <v>9648</v>
      </c>
      <c r="C71" s="77">
        <v>105.5</v>
      </c>
      <c r="D71" s="78">
        <f t="shared" si="5"/>
        <v>6.4869421487603303</v>
      </c>
      <c r="E71" s="335">
        <v>28</v>
      </c>
      <c r="F71" s="341">
        <v>1977</v>
      </c>
      <c r="G71" s="337">
        <f t="shared" ref="G71:G115" si="12">INDEX($C$16:$C$2000,($F71-1922)*12+G$12,1)</f>
        <v>-901</v>
      </c>
      <c r="H71" s="337">
        <f t="shared" si="10"/>
        <v>-901</v>
      </c>
      <c r="I71" s="337">
        <f t="shared" si="10"/>
        <v>-901</v>
      </c>
      <c r="J71" s="337">
        <f t="shared" si="10"/>
        <v>-901</v>
      </c>
      <c r="K71" s="337">
        <f t="shared" si="10"/>
        <v>-901</v>
      </c>
      <c r="L71" s="337">
        <f t="shared" si="10"/>
        <v>-901</v>
      </c>
      <c r="M71" s="337">
        <f t="shared" si="10"/>
        <v>-901</v>
      </c>
      <c r="N71" s="337">
        <f t="shared" si="10"/>
        <v>-901</v>
      </c>
      <c r="O71" s="337">
        <f t="shared" si="10"/>
        <v>-901</v>
      </c>
      <c r="P71" s="337">
        <f t="shared" si="10"/>
        <v>-901</v>
      </c>
      <c r="Q71" s="337">
        <f t="shared" si="10"/>
        <v>-901</v>
      </c>
      <c r="R71" s="337">
        <f t="shared" si="10"/>
        <v>-901</v>
      </c>
      <c r="S71" s="342" t="str">
        <f t="shared" si="1"/>
        <v/>
      </c>
      <c r="T71" s="339"/>
      <c r="U71" s="341">
        <v>1977</v>
      </c>
      <c r="V71" s="337">
        <f t="shared" ref="V71:AG111" si="13">IF(INDEX($D$16:$D$2000,($U71-1922)*12+V$12,1)&lt;&gt;-901,INDEX($D$16:$D$2000,($U71-1922)*12+V$12,1)*1000,-901)</f>
        <v>-901</v>
      </c>
      <c r="W71" s="337">
        <f t="shared" si="11"/>
        <v>-901</v>
      </c>
      <c r="X71" s="337">
        <f t="shared" si="11"/>
        <v>-901</v>
      </c>
      <c r="Y71" s="337">
        <f t="shared" si="11"/>
        <v>-901</v>
      </c>
      <c r="Z71" s="337">
        <f t="shared" si="11"/>
        <v>-901</v>
      </c>
      <c r="AA71" s="337">
        <f t="shared" si="11"/>
        <v>-901</v>
      </c>
      <c r="AB71" s="337">
        <f t="shared" si="11"/>
        <v>-901</v>
      </c>
      <c r="AC71" s="337">
        <f t="shared" si="11"/>
        <v>-901</v>
      </c>
      <c r="AD71" s="337">
        <f t="shared" si="11"/>
        <v>-901</v>
      </c>
      <c r="AE71" s="337">
        <f t="shared" si="11"/>
        <v>-901</v>
      </c>
      <c r="AF71" s="337">
        <f t="shared" si="11"/>
        <v>-901</v>
      </c>
      <c r="AG71" s="337">
        <f t="shared" si="11"/>
        <v>-901</v>
      </c>
      <c r="AH71" s="343" t="str">
        <f t="shared" si="3"/>
        <v/>
      </c>
      <c r="AI71" s="88"/>
      <c r="AJ71" s="83"/>
    </row>
    <row r="72" spans="1:36">
      <c r="A72" s="65">
        <f t="shared" si="4"/>
        <v>1926</v>
      </c>
      <c r="B72" s="84">
        <v>9678</v>
      </c>
      <c r="C72" s="77">
        <v>109.7</v>
      </c>
      <c r="D72" s="78">
        <f t="shared" si="5"/>
        <v>6.5276033057851244</v>
      </c>
      <c r="E72" s="335">
        <v>28</v>
      </c>
      <c r="F72" s="341">
        <v>1978</v>
      </c>
      <c r="G72" s="337">
        <f t="shared" si="12"/>
        <v>-901</v>
      </c>
      <c r="H72" s="337">
        <f t="shared" si="10"/>
        <v>-901</v>
      </c>
      <c r="I72" s="337">
        <f t="shared" si="10"/>
        <v>-901</v>
      </c>
      <c r="J72" s="337">
        <f t="shared" si="10"/>
        <v>-901</v>
      </c>
      <c r="K72" s="337">
        <f t="shared" si="10"/>
        <v>-901</v>
      </c>
      <c r="L72" s="337">
        <f t="shared" si="10"/>
        <v>-901</v>
      </c>
      <c r="M72" s="337">
        <f t="shared" si="10"/>
        <v>-901</v>
      </c>
      <c r="N72" s="337">
        <f t="shared" si="10"/>
        <v>-901</v>
      </c>
      <c r="O72" s="337">
        <f t="shared" si="10"/>
        <v>-901</v>
      </c>
      <c r="P72" s="337">
        <f t="shared" si="10"/>
        <v>-901</v>
      </c>
      <c r="Q72" s="337">
        <f t="shared" si="10"/>
        <v>-901</v>
      </c>
      <c r="R72" s="337">
        <f t="shared" si="10"/>
        <v>-901</v>
      </c>
      <c r="S72" s="342" t="str">
        <f t="shared" si="1"/>
        <v/>
      </c>
      <c r="T72" s="339"/>
      <c r="U72" s="341">
        <v>1978</v>
      </c>
      <c r="V72" s="337">
        <f t="shared" si="13"/>
        <v>-901</v>
      </c>
      <c r="W72" s="337">
        <f t="shared" si="11"/>
        <v>-901</v>
      </c>
      <c r="X72" s="337">
        <f t="shared" si="11"/>
        <v>-901</v>
      </c>
      <c r="Y72" s="337">
        <f t="shared" si="11"/>
        <v>-901</v>
      </c>
      <c r="Z72" s="337">
        <f t="shared" si="11"/>
        <v>-901</v>
      </c>
      <c r="AA72" s="337">
        <f t="shared" si="11"/>
        <v>-901</v>
      </c>
      <c r="AB72" s="337">
        <f t="shared" si="11"/>
        <v>-901</v>
      </c>
      <c r="AC72" s="337">
        <f t="shared" si="11"/>
        <v>-901</v>
      </c>
      <c r="AD72" s="337">
        <f t="shared" si="11"/>
        <v>-901</v>
      </c>
      <c r="AE72" s="337">
        <f t="shared" si="11"/>
        <v>-901</v>
      </c>
      <c r="AF72" s="337">
        <f t="shared" si="11"/>
        <v>-901</v>
      </c>
      <c r="AG72" s="337">
        <f t="shared" si="11"/>
        <v>-901</v>
      </c>
      <c r="AH72" s="343" t="str">
        <f t="shared" si="3"/>
        <v/>
      </c>
      <c r="AI72" s="88"/>
      <c r="AJ72" s="83"/>
    </row>
    <row r="73" spans="1:36">
      <c r="A73" s="65">
        <f t="shared" si="4"/>
        <v>1926</v>
      </c>
      <c r="B73" s="84">
        <v>9709</v>
      </c>
      <c r="C73" s="77">
        <v>105.6</v>
      </c>
      <c r="D73" s="78">
        <f t="shared" si="5"/>
        <v>6.4930909090909088</v>
      </c>
      <c r="E73" s="335">
        <v>28</v>
      </c>
      <c r="F73" s="341">
        <v>1979</v>
      </c>
      <c r="G73" s="337">
        <f t="shared" si="12"/>
        <v>-901</v>
      </c>
      <c r="H73" s="337">
        <f t="shared" si="10"/>
        <v>-901</v>
      </c>
      <c r="I73" s="337">
        <f t="shared" si="10"/>
        <v>-901</v>
      </c>
      <c r="J73" s="337">
        <f t="shared" si="10"/>
        <v>-901</v>
      </c>
      <c r="K73" s="337">
        <f t="shared" si="10"/>
        <v>-901</v>
      </c>
      <c r="L73" s="337">
        <f t="shared" si="10"/>
        <v>-901</v>
      </c>
      <c r="M73" s="337">
        <f t="shared" si="10"/>
        <v>-901</v>
      </c>
      <c r="N73" s="337">
        <f t="shared" si="10"/>
        <v>-901</v>
      </c>
      <c r="O73" s="337">
        <f t="shared" si="10"/>
        <v>-901</v>
      </c>
      <c r="P73" s="337">
        <f t="shared" si="10"/>
        <v>-901</v>
      </c>
      <c r="Q73" s="337">
        <f t="shared" si="10"/>
        <v>-901</v>
      </c>
      <c r="R73" s="337">
        <f t="shared" si="10"/>
        <v>-901</v>
      </c>
      <c r="S73" s="342" t="str">
        <f t="shared" si="1"/>
        <v/>
      </c>
      <c r="T73" s="339"/>
      <c r="U73" s="341">
        <v>1979</v>
      </c>
      <c r="V73" s="337">
        <f t="shared" si="13"/>
        <v>-901</v>
      </c>
      <c r="W73" s="337">
        <f t="shared" si="11"/>
        <v>-901</v>
      </c>
      <c r="X73" s="337">
        <f t="shared" si="11"/>
        <v>-901</v>
      </c>
      <c r="Y73" s="337">
        <f t="shared" si="11"/>
        <v>-901</v>
      </c>
      <c r="Z73" s="337">
        <f t="shared" si="11"/>
        <v>-901</v>
      </c>
      <c r="AA73" s="337">
        <f t="shared" si="11"/>
        <v>-901</v>
      </c>
      <c r="AB73" s="337">
        <f t="shared" si="11"/>
        <v>-901</v>
      </c>
      <c r="AC73" s="337">
        <f t="shared" si="11"/>
        <v>-901</v>
      </c>
      <c r="AD73" s="337">
        <f t="shared" si="11"/>
        <v>-901</v>
      </c>
      <c r="AE73" s="337">
        <f t="shared" si="11"/>
        <v>-901</v>
      </c>
      <c r="AF73" s="337">
        <f t="shared" si="11"/>
        <v>-901</v>
      </c>
      <c r="AG73" s="337">
        <f t="shared" si="11"/>
        <v>-901</v>
      </c>
      <c r="AH73" s="343" t="str">
        <f t="shared" si="3"/>
        <v/>
      </c>
      <c r="AI73" s="88"/>
      <c r="AJ73" s="83"/>
    </row>
    <row r="74" spans="1:36">
      <c r="A74" s="65">
        <f t="shared" si="4"/>
        <v>1926</v>
      </c>
      <c r="B74" s="84">
        <v>9740</v>
      </c>
      <c r="C74" s="77">
        <v>87.4</v>
      </c>
      <c r="D74" s="78">
        <f t="shared" si="5"/>
        <v>5.3740165289256208</v>
      </c>
      <c r="E74" s="335">
        <v>29</v>
      </c>
      <c r="F74" s="341">
        <v>1980</v>
      </c>
      <c r="G74" s="337">
        <f t="shared" si="12"/>
        <v>-901</v>
      </c>
      <c r="H74" s="337">
        <f t="shared" si="10"/>
        <v>-901</v>
      </c>
      <c r="I74" s="337">
        <f t="shared" si="10"/>
        <v>-901</v>
      </c>
      <c r="J74" s="337">
        <f t="shared" si="10"/>
        <v>-901</v>
      </c>
      <c r="K74" s="337">
        <f t="shared" si="10"/>
        <v>-901</v>
      </c>
      <c r="L74" s="337">
        <f t="shared" si="10"/>
        <v>-901</v>
      </c>
      <c r="M74" s="337">
        <f t="shared" si="10"/>
        <v>-901</v>
      </c>
      <c r="N74" s="337">
        <f t="shared" si="10"/>
        <v>-901</v>
      </c>
      <c r="O74" s="337">
        <f t="shared" si="10"/>
        <v>-901</v>
      </c>
      <c r="P74" s="337">
        <f t="shared" si="10"/>
        <v>-901</v>
      </c>
      <c r="Q74" s="337">
        <f t="shared" si="10"/>
        <v>-901</v>
      </c>
      <c r="R74" s="337">
        <f t="shared" si="10"/>
        <v>-901</v>
      </c>
      <c r="S74" s="342" t="str">
        <f t="shared" si="1"/>
        <v/>
      </c>
      <c r="T74" s="339"/>
      <c r="U74" s="341">
        <v>1980</v>
      </c>
      <c r="V74" s="337">
        <f t="shared" si="13"/>
        <v>-901</v>
      </c>
      <c r="W74" s="337">
        <f t="shared" si="11"/>
        <v>-901</v>
      </c>
      <c r="X74" s="337">
        <f t="shared" si="11"/>
        <v>-901</v>
      </c>
      <c r="Y74" s="337">
        <f t="shared" si="11"/>
        <v>-901</v>
      </c>
      <c r="Z74" s="337">
        <f t="shared" si="11"/>
        <v>-901</v>
      </c>
      <c r="AA74" s="337">
        <f t="shared" si="11"/>
        <v>-901</v>
      </c>
      <c r="AB74" s="337">
        <f t="shared" si="11"/>
        <v>-901</v>
      </c>
      <c r="AC74" s="337">
        <f t="shared" si="11"/>
        <v>-901</v>
      </c>
      <c r="AD74" s="337">
        <f t="shared" si="11"/>
        <v>-901</v>
      </c>
      <c r="AE74" s="337">
        <f t="shared" si="11"/>
        <v>-901</v>
      </c>
      <c r="AF74" s="337">
        <f t="shared" si="11"/>
        <v>-901</v>
      </c>
      <c r="AG74" s="337">
        <f t="shared" si="11"/>
        <v>-901</v>
      </c>
      <c r="AH74" s="343" t="str">
        <f t="shared" si="3"/>
        <v/>
      </c>
      <c r="AI74" s="88"/>
      <c r="AJ74" s="83"/>
    </row>
    <row r="75" spans="1:36">
      <c r="A75" s="65">
        <f t="shared" si="4"/>
        <v>1926</v>
      </c>
      <c r="B75" s="84">
        <v>9770</v>
      </c>
      <c r="C75" s="77">
        <v>90.7</v>
      </c>
      <c r="D75" s="78">
        <f t="shared" si="5"/>
        <v>5.3970247933884297</v>
      </c>
      <c r="E75" s="335">
        <v>28</v>
      </c>
      <c r="F75" s="341">
        <v>1981</v>
      </c>
      <c r="G75" s="337">
        <f t="shared" si="12"/>
        <v>-901</v>
      </c>
      <c r="H75" s="337">
        <f t="shared" si="10"/>
        <v>-901</v>
      </c>
      <c r="I75" s="337">
        <f t="shared" si="10"/>
        <v>-901</v>
      </c>
      <c r="J75" s="337">
        <f t="shared" si="10"/>
        <v>-901</v>
      </c>
      <c r="K75" s="337">
        <f t="shared" si="10"/>
        <v>-901</v>
      </c>
      <c r="L75" s="337">
        <f t="shared" si="10"/>
        <v>-901</v>
      </c>
      <c r="M75" s="337">
        <f t="shared" si="10"/>
        <v>-901</v>
      </c>
      <c r="N75" s="337">
        <f t="shared" si="10"/>
        <v>-901</v>
      </c>
      <c r="O75" s="337">
        <f t="shared" si="10"/>
        <v>-901</v>
      </c>
      <c r="P75" s="337">
        <f t="shared" si="10"/>
        <v>-901</v>
      </c>
      <c r="Q75" s="337">
        <f t="shared" si="10"/>
        <v>-901</v>
      </c>
      <c r="R75" s="337">
        <f t="shared" si="10"/>
        <v>-901</v>
      </c>
      <c r="S75" s="342" t="str">
        <f t="shared" si="1"/>
        <v/>
      </c>
      <c r="T75" s="339"/>
      <c r="U75" s="341">
        <v>1981</v>
      </c>
      <c r="V75" s="337">
        <f t="shared" si="13"/>
        <v>-901</v>
      </c>
      <c r="W75" s="337">
        <f t="shared" si="11"/>
        <v>-901</v>
      </c>
      <c r="X75" s="337">
        <f t="shared" si="11"/>
        <v>-901</v>
      </c>
      <c r="Y75" s="337">
        <f t="shared" si="11"/>
        <v>-901</v>
      </c>
      <c r="Z75" s="337">
        <f t="shared" si="11"/>
        <v>-901</v>
      </c>
      <c r="AA75" s="337">
        <f t="shared" si="11"/>
        <v>-901</v>
      </c>
      <c r="AB75" s="337">
        <f t="shared" si="11"/>
        <v>-901</v>
      </c>
      <c r="AC75" s="337">
        <f t="shared" si="11"/>
        <v>-901</v>
      </c>
      <c r="AD75" s="337">
        <f t="shared" si="11"/>
        <v>-901</v>
      </c>
      <c r="AE75" s="337">
        <f t="shared" si="11"/>
        <v>-901</v>
      </c>
      <c r="AF75" s="337">
        <f t="shared" si="11"/>
        <v>-901</v>
      </c>
      <c r="AG75" s="337">
        <f t="shared" si="11"/>
        <v>-901</v>
      </c>
      <c r="AH75" s="343" t="str">
        <f t="shared" si="3"/>
        <v/>
      </c>
      <c r="AI75" s="88"/>
      <c r="AJ75" s="83"/>
    </row>
    <row r="76" spans="1:36">
      <c r="A76" s="65">
        <f t="shared" si="4"/>
        <v>1927</v>
      </c>
      <c r="B76" s="84">
        <v>9801</v>
      </c>
      <c r="C76" s="77">
        <v>86.5</v>
      </c>
      <c r="D76" s="78">
        <f t="shared" si="5"/>
        <v>5.318677685950413</v>
      </c>
      <c r="E76" s="335">
        <v>28</v>
      </c>
      <c r="F76" s="341">
        <v>1982</v>
      </c>
      <c r="G76" s="337">
        <f t="shared" si="12"/>
        <v>-901</v>
      </c>
      <c r="H76" s="337">
        <f t="shared" si="10"/>
        <v>-901</v>
      </c>
      <c r="I76" s="337">
        <f t="shared" si="10"/>
        <v>-901</v>
      </c>
      <c r="J76" s="337">
        <f t="shared" si="10"/>
        <v>-901</v>
      </c>
      <c r="K76" s="337">
        <f t="shared" si="10"/>
        <v>-901</v>
      </c>
      <c r="L76" s="337">
        <f t="shared" si="10"/>
        <v>-901</v>
      </c>
      <c r="M76" s="337">
        <f t="shared" si="10"/>
        <v>-901</v>
      </c>
      <c r="N76" s="337">
        <f t="shared" si="10"/>
        <v>-901</v>
      </c>
      <c r="O76" s="337">
        <f t="shared" si="10"/>
        <v>-901</v>
      </c>
      <c r="P76" s="337">
        <f t="shared" si="10"/>
        <v>-901</v>
      </c>
      <c r="Q76" s="337">
        <f t="shared" si="10"/>
        <v>-901</v>
      </c>
      <c r="R76" s="337">
        <f t="shared" si="10"/>
        <v>-901</v>
      </c>
      <c r="S76" s="342" t="str">
        <f t="shared" si="1"/>
        <v/>
      </c>
      <c r="T76" s="339"/>
      <c r="U76" s="341">
        <v>1982</v>
      </c>
      <c r="V76" s="337">
        <f t="shared" si="13"/>
        <v>-901</v>
      </c>
      <c r="W76" s="337">
        <f t="shared" si="11"/>
        <v>-901</v>
      </c>
      <c r="X76" s="337">
        <f t="shared" si="11"/>
        <v>-901</v>
      </c>
      <c r="Y76" s="337">
        <f t="shared" si="11"/>
        <v>-901</v>
      </c>
      <c r="Z76" s="337">
        <f t="shared" si="11"/>
        <v>-901</v>
      </c>
      <c r="AA76" s="337">
        <f t="shared" si="11"/>
        <v>-901</v>
      </c>
      <c r="AB76" s="337">
        <f t="shared" si="11"/>
        <v>-901</v>
      </c>
      <c r="AC76" s="337">
        <f t="shared" si="11"/>
        <v>-901</v>
      </c>
      <c r="AD76" s="337">
        <f t="shared" si="11"/>
        <v>-901</v>
      </c>
      <c r="AE76" s="337">
        <f t="shared" si="11"/>
        <v>-901</v>
      </c>
      <c r="AF76" s="337">
        <f t="shared" si="11"/>
        <v>-901</v>
      </c>
      <c r="AG76" s="337">
        <f t="shared" si="11"/>
        <v>-901</v>
      </c>
      <c r="AH76" s="343" t="str">
        <f t="shared" si="3"/>
        <v/>
      </c>
      <c r="AI76" s="88"/>
      <c r="AJ76" s="83"/>
    </row>
    <row r="77" spans="1:36">
      <c r="A77" s="65">
        <f t="shared" si="4"/>
        <v>1927</v>
      </c>
      <c r="B77" s="84">
        <v>9831</v>
      </c>
      <c r="C77" s="77">
        <v>87.4</v>
      </c>
      <c r="D77" s="78">
        <f t="shared" si="5"/>
        <v>5.2006611570247934</v>
      </c>
      <c r="E77" s="335">
        <v>28</v>
      </c>
      <c r="F77" s="341">
        <v>1983</v>
      </c>
      <c r="G77" s="337">
        <f t="shared" si="12"/>
        <v>-901</v>
      </c>
      <c r="H77" s="337">
        <f t="shared" si="10"/>
        <v>-901</v>
      </c>
      <c r="I77" s="337">
        <f t="shared" si="10"/>
        <v>-901</v>
      </c>
      <c r="J77" s="337">
        <f t="shared" si="10"/>
        <v>-901</v>
      </c>
      <c r="K77" s="337">
        <f t="shared" si="10"/>
        <v>-901</v>
      </c>
      <c r="L77" s="337">
        <f t="shared" si="10"/>
        <v>-901</v>
      </c>
      <c r="M77" s="337">
        <f t="shared" si="10"/>
        <v>-901</v>
      </c>
      <c r="N77" s="337">
        <f t="shared" si="10"/>
        <v>-901</v>
      </c>
      <c r="O77" s="337">
        <f t="shared" si="10"/>
        <v>-901</v>
      </c>
      <c r="P77" s="337">
        <f t="shared" si="10"/>
        <v>-901</v>
      </c>
      <c r="Q77" s="337">
        <f t="shared" si="10"/>
        <v>-901</v>
      </c>
      <c r="R77" s="337">
        <f t="shared" si="10"/>
        <v>-901</v>
      </c>
      <c r="S77" s="342" t="str">
        <f t="shared" si="1"/>
        <v/>
      </c>
      <c r="T77" s="339"/>
      <c r="U77" s="341">
        <v>1983</v>
      </c>
      <c r="V77" s="337">
        <f t="shared" si="13"/>
        <v>-901</v>
      </c>
      <c r="W77" s="337">
        <f t="shared" si="11"/>
        <v>-901</v>
      </c>
      <c r="X77" s="337">
        <f t="shared" si="11"/>
        <v>-901</v>
      </c>
      <c r="Y77" s="337">
        <f t="shared" si="11"/>
        <v>-901</v>
      </c>
      <c r="Z77" s="337">
        <f t="shared" si="11"/>
        <v>-901</v>
      </c>
      <c r="AA77" s="337">
        <f t="shared" si="11"/>
        <v>-901</v>
      </c>
      <c r="AB77" s="337">
        <f t="shared" si="11"/>
        <v>-901</v>
      </c>
      <c r="AC77" s="337">
        <f t="shared" si="11"/>
        <v>-901</v>
      </c>
      <c r="AD77" s="337">
        <f t="shared" si="11"/>
        <v>-901</v>
      </c>
      <c r="AE77" s="337">
        <f t="shared" si="11"/>
        <v>-901</v>
      </c>
      <c r="AF77" s="337">
        <f t="shared" si="11"/>
        <v>-901</v>
      </c>
      <c r="AG77" s="337">
        <f t="shared" si="11"/>
        <v>-901</v>
      </c>
      <c r="AH77" s="343" t="str">
        <f t="shared" si="3"/>
        <v/>
      </c>
      <c r="AI77" s="88"/>
      <c r="AJ77" s="83"/>
    </row>
    <row r="78" spans="1:36">
      <c r="A78" s="65">
        <f t="shared" si="4"/>
        <v>1927</v>
      </c>
      <c r="B78" s="84">
        <v>9862</v>
      </c>
      <c r="C78" s="77">
        <v>102.7</v>
      </c>
      <c r="D78" s="78">
        <f t="shared" si="5"/>
        <v>6.314776859504132</v>
      </c>
      <c r="E78" s="335">
        <v>29</v>
      </c>
      <c r="F78" s="341">
        <v>1984</v>
      </c>
      <c r="G78" s="337">
        <f t="shared" si="12"/>
        <v>-901</v>
      </c>
      <c r="H78" s="337">
        <f t="shared" si="10"/>
        <v>-901</v>
      </c>
      <c r="I78" s="337">
        <f t="shared" si="10"/>
        <v>-901</v>
      </c>
      <c r="J78" s="337">
        <f t="shared" si="10"/>
        <v>-901</v>
      </c>
      <c r="K78" s="337">
        <f t="shared" si="10"/>
        <v>-901</v>
      </c>
      <c r="L78" s="337">
        <f t="shared" si="10"/>
        <v>-901</v>
      </c>
      <c r="M78" s="337">
        <f t="shared" si="10"/>
        <v>-901</v>
      </c>
      <c r="N78" s="337">
        <f t="shared" si="10"/>
        <v>-901</v>
      </c>
      <c r="O78" s="337">
        <f t="shared" si="10"/>
        <v>-901</v>
      </c>
      <c r="P78" s="337">
        <f t="shared" si="10"/>
        <v>-901</v>
      </c>
      <c r="Q78" s="337">
        <f t="shared" si="10"/>
        <v>-901</v>
      </c>
      <c r="R78" s="337">
        <f t="shared" si="10"/>
        <v>-901</v>
      </c>
      <c r="S78" s="342" t="str">
        <f t="shared" si="1"/>
        <v/>
      </c>
      <c r="T78" s="339"/>
      <c r="U78" s="341">
        <v>1984</v>
      </c>
      <c r="V78" s="337">
        <f t="shared" si="13"/>
        <v>-901</v>
      </c>
      <c r="W78" s="337">
        <f t="shared" si="11"/>
        <v>-901</v>
      </c>
      <c r="X78" s="337">
        <f t="shared" si="11"/>
        <v>-901</v>
      </c>
      <c r="Y78" s="337">
        <f t="shared" si="11"/>
        <v>-901</v>
      </c>
      <c r="Z78" s="337">
        <f t="shared" si="11"/>
        <v>-901</v>
      </c>
      <c r="AA78" s="337">
        <f t="shared" si="11"/>
        <v>-901</v>
      </c>
      <c r="AB78" s="337">
        <f t="shared" si="11"/>
        <v>-901</v>
      </c>
      <c r="AC78" s="337">
        <f t="shared" si="11"/>
        <v>-901</v>
      </c>
      <c r="AD78" s="337">
        <f t="shared" si="11"/>
        <v>-901</v>
      </c>
      <c r="AE78" s="337">
        <f t="shared" si="11"/>
        <v>-901</v>
      </c>
      <c r="AF78" s="337">
        <f t="shared" si="11"/>
        <v>-901</v>
      </c>
      <c r="AG78" s="337">
        <f t="shared" si="11"/>
        <v>-901</v>
      </c>
      <c r="AH78" s="343" t="str">
        <f t="shared" si="3"/>
        <v/>
      </c>
      <c r="AI78" s="88"/>
      <c r="AJ78" s="83"/>
    </row>
    <row r="79" spans="1:36">
      <c r="A79" s="65">
        <f t="shared" si="4"/>
        <v>1927</v>
      </c>
      <c r="B79" s="84">
        <v>9893</v>
      </c>
      <c r="C79" s="77">
        <v>104.3</v>
      </c>
      <c r="D79" s="78">
        <f t="shared" si="5"/>
        <v>6.4131570247933887</v>
      </c>
      <c r="E79" s="335">
        <v>28</v>
      </c>
      <c r="F79" s="341">
        <v>1985</v>
      </c>
      <c r="G79" s="337">
        <f t="shared" si="12"/>
        <v>-901</v>
      </c>
      <c r="H79" s="337">
        <f t="shared" si="10"/>
        <v>-901</v>
      </c>
      <c r="I79" s="337">
        <f t="shared" si="10"/>
        <v>-901</v>
      </c>
      <c r="J79" s="337">
        <f t="shared" si="10"/>
        <v>-901</v>
      </c>
      <c r="K79" s="337">
        <f t="shared" si="10"/>
        <v>-901</v>
      </c>
      <c r="L79" s="337">
        <f t="shared" si="10"/>
        <v>-901</v>
      </c>
      <c r="M79" s="337">
        <f t="shared" si="10"/>
        <v>-901</v>
      </c>
      <c r="N79" s="337">
        <f t="shared" si="10"/>
        <v>-901</v>
      </c>
      <c r="O79" s="337">
        <f t="shared" si="10"/>
        <v>-901</v>
      </c>
      <c r="P79" s="337">
        <f t="shared" si="10"/>
        <v>-901</v>
      </c>
      <c r="Q79" s="337">
        <f t="shared" si="10"/>
        <v>-901</v>
      </c>
      <c r="R79" s="337">
        <f t="shared" si="10"/>
        <v>-901</v>
      </c>
      <c r="S79" s="342" t="str">
        <f t="shared" si="1"/>
        <v/>
      </c>
      <c r="T79" s="339"/>
      <c r="U79" s="341">
        <v>1985</v>
      </c>
      <c r="V79" s="337">
        <f t="shared" si="13"/>
        <v>-901</v>
      </c>
      <c r="W79" s="337">
        <f t="shared" si="11"/>
        <v>-901</v>
      </c>
      <c r="X79" s="337">
        <f t="shared" si="11"/>
        <v>-901</v>
      </c>
      <c r="Y79" s="337">
        <f t="shared" si="11"/>
        <v>-901</v>
      </c>
      <c r="Z79" s="337">
        <f t="shared" si="11"/>
        <v>-901</v>
      </c>
      <c r="AA79" s="337">
        <f t="shared" si="11"/>
        <v>-901</v>
      </c>
      <c r="AB79" s="337">
        <f t="shared" si="11"/>
        <v>-901</v>
      </c>
      <c r="AC79" s="337">
        <f t="shared" si="11"/>
        <v>-901</v>
      </c>
      <c r="AD79" s="337">
        <f t="shared" si="11"/>
        <v>-901</v>
      </c>
      <c r="AE79" s="337">
        <f t="shared" si="11"/>
        <v>-901</v>
      </c>
      <c r="AF79" s="337">
        <f t="shared" si="11"/>
        <v>-901</v>
      </c>
      <c r="AG79" s="337">
        <f t="shared" si="11"/>
        <v>-901</v>
      </c>
      <c r="AH79" s="343" t="str">
        <f t="shared" si="3"/>
        <v/>
      </c>
      <c r="AI79" s="88"/>
      <c r="AJ79" s="83"/>
    </row>
    <row r="80" spans="1:36">
      <c r="A80" s="65">
        <f t="shared" si="4"/>
        <v>1927</v>
      </c>
      <c r="B80" s="84">
        <v>9921</v>
      </c>
      <c r="C80" s="77">
        <v>105.4</v>
      </c>
      <c r="D80" s="78">
        <f t="shared" si="5"/>
        <v>5.8536198347107442</v>
      </c>
      <c r="E80" s="335">
        <v>28</v>
      </c>
      <c r="F80" s="341">
        <v>1986</v>
      </c>
      <c r="G80" s="337">
        <f t="shared" si="12"/>
        <v>-901</v>
      </c>
      <c r="H80" s="337">
        <f t="shared" si="10"/>
        <v>-901</v>
      </c>
      <c r="I80" s="337">
        <f t="shared" si="10"/>
        <v>-901</v>
      </c>
      <c r="J80" s="337">
        <f t="shared" si="10"/>
        <v>-901</v>
      </c>
      <c r="K80" s="337">
        <f t="shared" si="10"/>
        <v>-901</v>
      </c>
      <c r="L80" s="337">
        <f t="shared" si="10"/>
        <v>-901</v>
      </c>
      <c r="M80" s="337">
        <f t="shared" si="10"/>
        <v>-901</v>
      </c>
      <c r="N80" s="337">
        <f t="shared" si="10"/>
        <v>-901</v>
      </c>
      <c r="O80" s="337">
        <f t="shared" si="10"/>
        <v>-901</v>
      </c>
      <c r="P80" s="337">
        <f t="shared" si="10"/>
        <v>-901</v>
      </c>
      <c r="Q80" s="337">
        <f t="shared" si="10"/>
        <v>-901</v>
      </c>
      <c r="R80" s="337">
        <f t="shared" si="10"/>
        <v>-901</v>
      </c>
      <c r="S80" s="342" t="str">
        <f t="shared" ref="S80:S109" si="14">IF(ISERROR(MATCH(-901,G80:R80,0)),(SUMPRODUCT(G80:R80,$G$13:$R$13)+(E80-$K$13)*K80)*24*60*60/(220*22*9*1000),"")</f>
        <v/>
      </c>
      <c r="T80" s="339"/>
      <c r="U80" s="341">
        <v>1986</v>
      </c>
      <c r="V80" s="337">
        <f t="shared" si="13"/>
        <v>-901</v>
      </c>
      <c r="W80" s="337">
        <f t="shared" si="11"/>
        <v>-901</v>
      </c>
      <c r="X80" s="337">
        <f t="shared" si="11"/>
        <v>-901</v>
      </c>
      <c r="Y80" s="337">
        <f t="shared" si="11"/>
        <v>-901</v>
      </c>
      <c r="Z80" s="337">
        <f t="shared" si="11"/>
        <v>-901</v>
      </c>
      <c r="AA80" s="337">
        <f t="shared" si="11"/>
        <v>-901</v>
      </c>
      <c r="AB80" s="337">
        <f t="shared" si="11"/>
        <v>-901</v>
      </c>
      <c r="AC80" s="337">
        <f t="shared" si="11"/>
        <v>-901</v>
      </c>
      <c r="AD80" s="337">
        <f t="shared" si="11"/>
        <v>-901</v>
      </c>
      <c r="AE80" s="337">
        <f t="shared" si="11"/>
        <v>-901</v>
      </c>
      <c r="AF80" s="337">
        <f t="shared" si="11"/>
        <v>-901</v>
      </c>
      <c r="AG80" s="337">
        <f t="shared" si="11"/>
        <v>-901</v>
      </c>
      <c r="AH80" s="343" t="str">
        <f t="shared" ref="AH80:AH109" si="15">IF(ISERROR(MATCH(-901,V80:AG80,0)),SUM(V80:AG80)/1000,"")</f>
        <v/>
      </c>
      <c r="AI80" s="88"/>
      <c r="AJ80" s="83"/>
    </row>
    <row r="81" spans="1:36">
      <c r="A81" s="65">
        <f t="shared" ref="A81:A144" si="16">IF(MONTH(B81)&gt;9,YEAR(B81)+1,YEAR(B81))</f>
        <v>1927</v>
      </c>
      <c r="B81" s="84">
        <v>9952</v>
      </c>
      <c r="C81" s="77">
        <v>104</v>
      </c>
      <c r="D81" s="78">
        <f t="shared" ref="D81:D144" si="17">IF(C81&lt;&gt;-901,C81*DAY(B81)*24*60*60/(220*22*9*1000),-901)</f>
        <v>6.3947107438016531</v>
      </c>
      <c r="E81" s="335">
        <v>28</v>
      </c>
      <c r="F81" s="341">
        <v>1987</v>
      </c>
      <c r="G81" s="337">
        <f t="shared" si="12"/>
        <v>-901</v>
      </c>
      <c r="H81" s="337">
        <f t="shared" si="10"/>
        <v>-901</v>
      </c>
      <c r="I81" s="337">
        <f t="shared" si="10"/>
        <v>-901</v>
      </c>
      <c r="J81" s="337">
        <f t="shared" si="10"/>
        <v>-901</v>
      </c>
      <c r="K81" s="337">
        <f t="shared" si="10"/>
        <v>-901</v>
      </c>
      <c r="L81" s="337">
        <f t="shared" si="10"/>
        <v>-901</v>
      </c>
      <c r="M81" s="337">
        <f t="shared" si="10"/>
        <v>-901</v>
      </c>
      <c r="N81" s="337">
        <f t="shared" si="10"/>
        <v>-901</v>
      </c>
      <c r="O81" s="337">
        <f t="shared" si="10"/>
        <v>-901</v>
      </c>
      <c r="P81" s="337">
        <f t="shared" si="10"/>
        <v>-901</v>
      </c>
      <c r="Q81" s="337">
        <f t="shared" si="10"/>
        <v>-901</v>
      </c>
      <c r="R81" s="337">
        <f t="shared" si="10"/>
        <v>-901</v>
      </c>
      <c r="S81" s="342" t="str">
        <f t="shared" si="14"/>
        <v/>
      </c>
      <c r="T81" s="339"/>
      <c r="U81" s="341">
        <v>1987</v>
      </c>
      <c r="V81" s="337">
        <f t="shared" si="13"/>
        <v>-901</v>
      </c>
      <c r="W81" s="337">
        <f t="shared" si="11"/>
        <v>-901</v>
      </c>
      <c r="X81" s="337">
        <f t="shared" si="11"/>
        <v>-901</v>
      </c>
      <c r="Y81" s="337">
        <f t="shared" si="11"/>
        <v>-901</v>
      </c>
      <c r="Z81" s="337">
        <f t="shared" si="11"/>
        <v>-901</v>
      </c>
      <c r="AA81" s="337">
        <f t="shared" si="11"/>
        <v>-901</v>
      </c>
      <c r="AB81" s="337">
        <f t="shared" si="11"/>
        <v>-901</v>
      </c>
      <c r="AC81" s="337">
        <f t="shared" si="11"/>
        <v>-901</v>
      </c>
      <c r="AD81" s="337">
        <f t="shared" si="11"/>
        <v>-901</v>
      </c>
      <c r="AE81" s="337">
        <f t="shared" si="11"/>
        <v>-901</v>
      </c>
      <c r="AF81" s="337">
        <f t="shared" si="11"/>
        <v>-901</v>
      </c>
      <c r="AG81" s="337">
        <f t="shared" si="11"/>
        <v>-901</v>
      </c>
      <c r="AH81" s="343" t="str">
        <f t="shared" si="15"/>
        <v/>
      </c>
      <c r="AI81" s="88"/>
      <c r="AJ81" s="83"/>
    </row>
    <row r="82" spans="1:36">
      <c r="A82" s="65">
        <f t="shared" si="16"/>
        <v>1927</v>
      </c>
      <c r="B82" s="84">
        <v>9982</v>
      </c>
      <c r="C82" s="77">
        <v>106.9</v>
      </c>
      <c r="D82" s="78">
        <f t="shared" si="17"/>
        <v>6.3609917355371897</v>
      </c>
      <c r="E82" s="335">
        <v>29</v>
      </c>
      <c r="F82" s="341">
        <v>1988</v>
      </c>
      <c r="G82" s="337">
        <f t="shared" si="12"/>
        <v>-901</v>
      </c>
      <c r="H82" s="337">
        <f t="shared" si="10"/>
        <v>-901</v>
      </c>
      <c r="I82" s="337">
        <f t="shared" si="10"/>
        <v>-901</v>
      </c>
      <c r="J82" s="337">
        <f t="shared" si="10"/>
        <v>-901</v>
      </c>
      <c r="K82" s="337">
        <f t="shared" si="10"/>
        <v>-901</v>
      </c>
      <c r="L82" s="337">
        <f t="shared" si="10"/>
        <v>-901</v>
      </c>
      <c r="M82" s="337">
        <f t="shared" si="10"/>
        <v>-901</v>
      </c>
      <c r="N82" s="337">
        <f t="shared" si="10"/>
        <v>-901</v>
      </c>
      <c r="O82" s="337">
        <f t="shared" si="10"/>
        <v>-901</v>
      </c>
      <c r="P82" s="337">
        <f t="shared" si="10"/>
        <v>-901</v>
      </c>
      <c r="Q82" s="337">
        <f t="shared" si="10"/>
        <v>-901</v>
      </c>
      <c r="R82" s="337">
        <f t="shared" si="10"/>
        <v>-901</v>
      </c>
      <c r="S82" s="342" t="str">
        <f t="shared" si="14"/>
        <v/>
      </c>
      <c r="T82" s="339"/>
      <c r="U82" s="341">
        <v>1988</v>
      </c>
      <c r="V82" s="337">
        <f t="shared" si="13"/>
        <v>-901</v>
      </c>
      <c r="W82" s="337">
        <f t="shared" si="11"/>
        <v>-901</v>
      </c>
      <c r="X82" s="337">
        <f t="shared" si="11"/>
        <v>-901</v>
      </c>
      <c r="Y82" s="337">
        <f t="shared" si="11"/>
        <v>-901</v>
      </c>
      <c r="Z82" s="337">
        <f t="shared" si="11"/>
        <v>-901</v>
      </c>
      <c r="AA82" s="337">
        <f t="shared" si="11"/>
        <v>-901</v>
      </c>
      <c r="AB82" s="337">
        <f t="shared" si="11"/>
        <v>-901</v>
      </c>
      <c r="AC82" s="337">
        <f t="shared" si="11"/>
        <v>-901</v>
      </c>
      <c r="AD82" s="337">
        <f t="shared" si="11"/>
        <v>-901</v>
      </c>
      <c r="AE82" s="337">
        <f t="shared" si="11"/>
        <v>-901</v>
      </c>
      <c r="AF82" s="337">
        <f t="shared" si="11"/>
        <v>-901</v>
      </c>
      <c r="AG82" s="337">
        <f t="shared" si="11"/>
        <v>-901</v>
      </c>
      <c r="AH82" s="343" t="str">
        <f t="shared" si="15"/>
        <v/>
      </c>
      <c r="AI82" s="88"/>
      <c r="AJ82" s="83"/>
    </row>
    <row r="83" spans="1:36">
      <c r="A83" s="65">
        <f t="shared" si="16"/>
        <v>1927</v>
      </c>
      <c r="B83" s="84">
        <v>10013</v>
      </c>
      <c r="C83" s="77">
        <v>105.5</v>
      </c>
      <c r="D83" s="78">
        <f t="shared" si="17"/>
        <v>6.4869421487603303</v>
      </c>
      <c r="E83" s="335">
        <v>28</v>
      </c>
      <c r="F83" s="341">
        <v>1989</v>
      </c>
      <c r="G83" s="337">
        <f t="shared" si="12"/>
        <v>-901</v>
      </c>
      <c r="H83" s="337">
        <f t="shared" si="10"/>
        <v>-901</v>
      </c>
      <c r="I83" s="337">
        <f t="shared" si="10"/>
        <v>-901</v>
      </c>
      <c r="J83" s="337">
        <f t="shared" si="10"/>
        <v>-901</v>
      </c>
      <c r="K83" s="337">
        <f t="shared" si="10"/>
        <v>-901</v>
      </c>
      <c r="L83" s="337">
        <f t="shared" si="10"/>
        <v>-901</v>
      </c>
      <c r="M83" s="337">
        <f t="shared" si="10"/>
        <v>-901</v>
      </c>
      <c r="N83" s="337">
        <f t="shared" si="10"/>
        <v>-901</v>
      </c>
      <c r="O83" s="337">
        <f t="shared" si="10"/>
        <v>-901</v>
      </c>
      <c r="P83" s="337">
        <f t="shared" si="10"/>
        <v>-901</v>
      </c>
      <c r="Q83" s="337">
        <f t="shared" si="10"/>
        <v>-901</v>
      </c>
      <c r="R83" s="337">
        <f t="shared" si="10"/>
        <v>-901</v>
      </c>
      <c r="S83" s="342" t="str">
        <f t="shared" si="14"/>
        <v/>
      </c>
      <c r="T83" s="339"/>
      <c r="U83" s="341">
        <v>1989</v>
      </c>
      <c r="V83" s="337">
        <f t="shared" si="13"/>
        <v>-901</v>
      </c>
      <c r="W83" s="337">
        <f t="shared" si="11"/>
        <v>-901</v>
      </c>
      <c r="X83" s="337">
        <f t="shared" si="11"/>
        <v>-901</v>
      </c>
      <c r="Y83" s="337">
        <f t="shared" si="11"/>
        <v>-901</v>
      </c>
      <c r="Z83" s="337">
        <f t="shared" si="11"/>
        <v>-901</v>
      </c>
      <c r="AA83" s="337">
        <f t="shared" si="11"/>
        <v>-901</v>
      </c>
      <c r="AB83" s="337">
        <f t="shared" si="11"/>
        <v>-901</v>
      </c>
      <c r="AC83" s="337">
        <f t="shared" si="11"/>
        <v>-901</v>
      </c>
      <c r="AD83" s="337">
        <f t="shared" si="11"/>
        <v>-901</v>
      </c>
      <c r="AE83" s="337">
        <f t="shared" si="11"/>
        <v>-901</v>
      </c>
      <c r="AF83" s="337">
        <f t="shared" si="11"/>
        <v>-901</v>
      </c>
      <c r="AG83" s="337">
        <f t="shared" si="11"/>
        <v>-901</v>
      </c>
      <c r="AH83" s="343" t="str">
        <f t="shared" si="15"/>
        <v/>
      </c>
      <c r="AI83" s="88"/>
      <c r="AJ83" s="83"/>
    </row>
    <row r="84" spans="1:36">
      <c r="A84" s="65">
        <f t="shared" si="16"/>
        <v>1927</v>
      </c>
      <c r="B84" s="84">
        <v>10043</v>
      </c>
      <c r="C84" s="77">
        <v>110.2</v>
      </c>
      <c r="D84" s="78">
        <f t="shared" si="17"/>
        <v>6.5573553719008268</v>
      </c>
      <c r="E84" s="335">
        <v>28</v>
      </c>
      <c r="F84" s="341">
        <v>1990</v>
      </c>
      <c r="G84" s="337">
        <f t="shared" si="12"/>
        <v>-901</v>
      </c>
      <c r="H84" s="337">
        <f t="shared" si="10"/>
        <v>-901</v>
      </c>
      <c r="I84" s="337">
        <f t="shared" si="10"/>
        <v>-901</v>
      </c>
      <c r="J84" s="337">
        <f t="shared" si="10"/>
        <v>-901</v>
      </c>
      <c r="K84" s="337">
        <f t="shared" si="10"/>
        <v>-901</v>
      </c>
      <c r="L84" s="337">
        <f t="shared" si="10"/>
        <v>-901</v>
      </c>
      <c r="M84" s="337">
        <f t="shared" si="10"/>
        <v>-901</v>
      </c>
      <c r="N84" s="337">
        <f t="shared" si="10"/>
        <v>-901</v>
      </c>
      <c r="O84" s="337">
        <f t="shared" si="10"/>
        <v>-901</v>
      </c>
      <c r="P84" s="337">
        <f t="shared" si="10"/>
        <v>-901</v>
      </c>
      <c r="Q84" s="337">
        <f t="shared" si="10"/>
        <v>-901</v>
      </c>
      <c r="R84" s="337">
        <f t="shared" si="10"/>
        <v>-901</v>
      </c>
      <c r="S84" s="342" t="str">
        <f t="shared" si="14"/>
        <v/>
      </c>
      <c r="T84" s="339"/>
      <c r="U84" s="341">
        <v>1990</v>
      </c>
      <c r="V84" s="337">
        <f t="shared" si="13"/>
        <v>-901</v>
      </c>
      <c r="W84" s="337">
        <f t="shared" si="11"/>
        <v>-901</v>
      </c>
      <c r="X84" s="337">
        <f t="shared" si="11"/>
        <v>-901</v>
      </c>
      <c r="Y84" s="337">
        <f t="shared" si="11"/>
        <v>-901</v>
      </c>
      <c r="Z84" s="337">
        <f t="shared" si="11"/>
        <v>-901</v>
      </c>
      <c r="AA84" s="337">
        <f t="shared" si="11"/>
        <v>-901</v>
      </c>
      <c r="AB84" s="337">
        <f t="shared" si="11"/>
        <v>-901</v>
      </c>
      <c r="AC84" s="337">
        <f t="shared" si="11"/>
        <v>-901</v>
      </c>
      <c r="AD84" s="337">
        <f t="shared" si="11"/>
        <v>-901</v>
      </c>
      <c r="AE84" s="337">
        <f t="shared" si="11"/>
        <v>-901</v>
      </c>
      <c r="AF84" s="337">
        <f t="shared" si="11"/>
        <v>-901</v>
      </c>
      <c r="AG84" s="337">
        <f t="shared" si="11"/>
        <v>-901</v>
      </c>
      <c r="AH84" s="343" t="str">
        <f t="shared" si="15"/>
        <v/>
      </c>
      <c r="AI84" s="88"/>
      <c r="AJ84" s="83"/>
    </row>
    <row r="85" spans="1:36">
      <c r="A85" s="65">
        <f t="shared" si="16"/>
        <v>1927</v>
      </c>
      <c r="B85" s="84">
        <v>10074</v>
      </c>
      <c r="C85" s="77">
        <v>107.3</v>
      </c>
      <c r="D85" s="78">
        <f t="shared" si="17"/>
        <v>6.597619834710744</v>
      </c>
      <c r="E85" s="335">
        <v>28</v>
      </c>
      <c r="F85" s="341">
        <v>1991</v>
      </c>
      <c r="G85" s="337">
        <f t="shared" si="12"/>
        <v>-901</v>
      </c>
      <c r="H85" s="337">
        <f t="shared" si="10"/>
        <v>-901</v>
      </c>
      <c r="I85" s="337">
        <f t="shared" si="10"/>
        <v>-901</v>
      </c>
      <c r="J85" s="337">
        <f t="shared" si="10"/>
        <v>-901</v>
      </c>
      <c r="K85" s="337">
        <f t="shared" si="10"/>
        <v>-901</v>
      </c>
      <c r="L85" s="337">
        <f t="shared" si="10"/>
        <v>-901</v>
      </c>
      <c r="M85" s="337">
        <f t="shared" si="10"/>
        <v>-901</v>
      </c>
      <c r="N85" s="337">
        <f t="shared" si="10"/>
        <v>-901</v>
      </c>
      <c r="O85" s="337">
        <f t="shared" si="10"/>
        <v>-901</v>
      </c>
      <c r="P85" s="337">
        <f t="shared" si="10"/>
        <v>-901</v>
      </c>
      <c r="Q85" s="337">
        <f t="shared" si="10"/>
        <v>-901</v>
      </c>
      <c r="R85" s="337">
        <f t="shared" si="10"/>
        <v>-901</v>
      </c>
      <c r="S85" s="342" t="str">
        <f t="shared" si="14"/>
        <v/>
      </c>
      <c r="T85" s="339"/>
      <c r="U85" s="341">
        <v>1991</v>
      </c>
      <c r="V85" s="337">
        <f t="shared" si="13"/>
        <v>-901</v>
      </c>
      <c r="W85" s="337">
        <f t="shared" si="11"/>
        <v>-901</v>
      </c>
      <c r="X85" s="337">
        <f t="shared" si="11"/>
        <v>-901</v>
      </c>
      <c r="Y85" s="337">
        <f t="shared" si="11"/>
        <v>-901</v>
      </c>
      <c r="Z85" s="337">
        <f t="shared" si="11"/>
        <v>-901</v>
      </c>
      <c r="AA85" s="337">
        <f t="shared" si="11"/>
        <v>-901</v>
      </c>
      <c r="AB85" s="337">
        <f t="shared" si="11"/>
        <v>-901</v>
      </c>
      <c r="AC85" s="337">
        <f t="shared" si="11"/>
        <v>-901</v>
      </c>
      <c r="AD85" s="337">
        <f t="shared" si="11"/>
        <v>-901</v>
      </c>
      <c r="AE85" s="337">
        <f t="shared" si="11"/>
        <v>-901</v>
      </c>
      <c r="AF85" s="337">
        <f t="shared" si="11"/>
        <v>-901</v>
      </c>
      <c r="AG85" s="337">
        <f t="shared" si="11"/>
        <v>-901</v>
      </c>
      <c r="AH85" s="343" t="str">
        <f t="shared" si="15"/>
        <v/>
      </c>
      <c r="AI85" s="88"/>
      <c r="AJ85" s="83"/>
    </row>
    <row r="86" spans="1:36">
      <c r="A86" s="65">
        <f t="shared" si="16"/>
        <v>1927</v>
      </c>
      <c r="B86" s="84">
        <v>10105</v>
      </c>
      <c r="C86" s="77">
        <v>102.4</v>
      </c>
      <c r="D86" s="78">
        <f t="shared" si="17"/>
        <v>6.2963305785123964</v>
      </c>
      <c r="E86" s="335">
        <v>29</v>
      </c>
      <c r="F86" s="341">
        <v>1992</v>
      </c>
      <c r="G86" s="337">
        <f t="shared" si="12"/>
        <v>-901</v>
      </c>
      <c r="H86" s="337">
        <f t="shared" si="10"/>
        <v>-901</v>
      </c>
      <c r="I86" s="337">
        <f t="shared" si="10"/>
        <v>-901</v>
      </c>
      <c r="J86" s="337">
        <f t="shared" si="10"/>
        <v>-901</v>
      </c>
      <c r="K86" s="337">
        <f t="shared" si="10"/>
        <v>-901</v>
      </c>
      <c r="L86" s="337">
        <f t="shared" si="10"/>
        <v>-901</v>
      </c>
      <c r="M86" s="337">
        <f t="shared" si="10"/>
        <v>-901</v>
      </c>
      <c r="N86" s="337">
        <f t="shared" si="10"/>
        <v>-901</v>
      </c>
      <c r="O86" s="337">
        <f t="shared" si="10"/>
        <v>-901</v>
      </c>
      <c r="P86" s="337">
        <f t="shared" si="10"/>
        <v>-901</v>
      </c>
      <c r="Q86" s="337">
        <f t="shared" si="10"/>
        <v>-901</v>
      </c>
      <c r="R86" s="337">
        <f t="shared" si="10"/>
        <v>-901</v>
      </c>
      <c r="S86" s="342" t="str">
        <f t="shared" si="14"/>
        <v/>
      </c>
      <c r="T86" s="339"/>
      <c r="U86" s="341">
        <v>1992</v>
      </c>
      <c r="V86" s="337">
        <f t="shared" si="13"/>
        <v>-901</v>
      </c>
      <c r="W86" s="337">
        <f t="shared" si="11"/>
        <v>-901</v>
      </c>
      <c r="X86" s="337">
        <f t="shared" si="11"/>
        <v>-901</v>
      </c>
      <c r="Y86" s="337">
        <f t="shared" si="11"/>
        <v>-901</v>
      </c>
      <c r="Z86" s="337">
        <f t="shared" si="11"/>
        <v>-901</v>
      </c>
      <c r="AA86" s="337">
        <f t="shared" si="11"/>
        <v>-901</v>
      </c>
      <c r="AB86" s="337">
        <f t="shared" si="11"/>
        <v>-901</v>
      </c>
      <c r="AC86" s="337">
        <f t="shared" si="11"/>
        <v>-901</v>
      </c>
      <c r="AD86" s="337">
        <f t="shared" si="11"/>
        <v>-901</v>
      </c>
      <c r="AE86" s="337">
        <f t="shared" si="11"/>
        <v>-901</v>
      </c>
      <c r="AF86" s="337">
        <f t="shared" si="11"/>
        <v>-901</v>
      </c>
      <c r="AG86" s="337">
        <f t="shared" si="11"/>
        <v>-901</v>
      </c>
      <c r="AH86" s="343" t="str">
        <f t="shared" si="15"/>
        <v/>
      </c>
      <c r="AI86" s="88"/>
      <c r="AJ86" s="83"/>
    </row>
    <row r="87" spans="1:36">
      <c r="A87" s="65">
        <f t="shared" si="16"/>
        <v>1927</v>
      </c>
      <c r="B87" s="84">
        <v>10135</v>
      </c>
      <c r="C87" s="77">
        <v>102.3</v>
      </c>
      <c r="D87" s="78">
        <f t="shared" si="17"/>
        <v>6.0872727272727269</v>
      </c>
      <c r="E87" s="335">
        <v>28</v>
      </c>
      <c r="F87" s="341">
        <v>1993</v>
      </c>
      <c r="G87" s="337">
        <f t="shared" si="12"/>
        <v>-901</v>
      </c>
      <c r="H87" s="337">
        <f t="shared" si="10"/>
        <v>-901</v>
      </c>
      <c r="I87" s="337">
        <f t="shared" si="10"/>
        <v>-901</v>
      </c>
      <c r="J87" s="337">
        <f t="shared" si="10"/>
        <v>-901</v>
      </c>
      <c r="K87" s="337">
        <f t="shared" si="10"/>
        <v>-901</v>
      </c>
      <c r="L87" s="337">
        <f t="shared" si="10"/>
        <v>-901</v>
      </c>
      <c r="M87" s="337">
        <f t="shared" si="10"/>
        <v>-901</v>
      </c>
      <c r="N87" s="337">
        <f t="shared" si="10"/>
        <v>-901</v>
      </c>
      <c r="O87" s="337">
        <f t="shared" si="10"/>
        <v>-901</v>
      </c>
      <c r="P87" s="337">
        <f t="shared" si="10"/>
        <v>-901</v>
      </c>
      <c r="Q87" s="337">
        <f t="shared" si="10"/>
        <v>-901</v>
      </c>
      <c r="R87" s="337">
        <f t="shared" si="10"/>
        <v>-901</v>
      </c>
      <c r="S87" s="342" t="str">
        <f t="shared" si="14"/>
        <v/>
      </c>
      <c r="T87" s="339"/>
      <c r="U87" s="341">
        <v>1993</v>
      </c>
      <c r="V87" s="337">
        <f t="shared" si="13"/>
        <v>-901</v>
      </c>
      <c r="W87" s="337">
        <f t="shared" si="11"/>
        <v>-901</v>
      </c>
      <c r="X87" s="337">
        <f t="shared" si="11"/>
        <v>-901</v>
      </c>
      <c r="Y87" s="337">
        <f t="shared" si="11"/>
        <v>-901</v>
      </c>
      <c r="Z87" s="337">
        <f t="shared" si="11"/>
        <v>-901</v>
      </c>
      <c r="AA87" s="337">
        <f t="shared" si="11"/>
        <v>-901</v>
      </c>
      <c r="AB87" s="337">
        <f t="shared" si="11"/>
        <v>-901</v>
      </c>
      <c r="AC87" s="337">
        <f t="shared" si="11"/>
        <v>-901</v>
      </c>
      <c r="AD87" s="337">
        <f t="shared" si="11"/>
        <v>-901</v>
      </c>
      <c r="AE87" s="337">
        <f t="shared" si="11"/>
        <v>-901</v>
      </c>
      <c r="AF87" s="337">
        <f t="shared" si="11"/>
        <v>-901</v>
      </c>
      <c r="AG87" s="337">
        <f t="shared" si="11"/>
        <v>-901</v>
      </c>
      <c r="AH87" s="343" t="str">
        <f t="shared" si="15"/>
        <v/>
      </c>
      <c r="AI87" s="88"/>
      <c r="AJ87" s="83"/>
    </row>
    <row r="88" spans="1:36">
      <c r="A88" s="65">
        <f t="shared" si="16"/>
        <v>1928</v>
      </c>
      <c r="B88" s="84">
        <v>10166</v>
      </c>
      <c r="C88" s="77">
        <v>106.5</v>
      </c>
      <c r="D88" s="78">
        <f t="shared" si="17"/>
        <v>6.5484297520661157</v>
      </c>
      <c r="E88" s="335">
        <v>28</v>
      </c>
      <c r="F88" s="341">
        <v>1994</v>
      </c>
      <c r="G88" s="337">
        <f t="shared" si="12"/>
        <v>-901</v>
      </c>
      <c r="H88" s="337">
        <f t="shared" si="10"/>
        <v>-901</v>
      </c>
      <c r="I88" s="337">
        <f t="shared" si="10"/>
        <v>-901</v>
      </c>
      <c r="J88" s="337">
        <f t="shared" si="10"/>
        <v>-901</v>
      </c>
      <c r="K88" s="337">
        <f t="shared" si="10"/>
        <v>-901</v>
      </c>
      <c r="L88" s="337">
        <f t="shared" si="10"/>
        <v>-901</v>
      </c>
      <c r="M88" s="337">
        <f t="shared" si="10"/>
        <v>-901</v>
      </c>
      <c r="N88" s="337">
        <f t="shared" si="10"/>
        <v>-901</v>
      </c>
      <c r="O88" s="337">
        <f t="shared" si="10"/>
        <v>-901</v>
      </c>
      <c r="P88" s="337">
        <f t="shared" si="10"/>
        <v>-901</v>
      </c>
      <c r="Q88" s="337">
        <f t="shared" si="10"/>
        <v>-901</v>
      </c>
      <c r="R88" s="337">
        <f t="shared" si="10"/>
        <v>-901</v>
      </c>
      <c r="S88" s="342" t="str">
        <f t="shared" si="14"/>
        <v/>
      </c>
      <c r="T88" s="339"/>
      <c r="U88" s="341">
        <v>1994</v>
      </c>
      <c r="V88" s="337">
        <f t="shared" si="13"/>
        <v>-901</v>
      </c>
      <c r="W88" s="337">
        <f t="shared" si="11"/>
        <v>-901</v>
      </c>
      <c r="X88" s="337">
        <f t="shared" si="11"/>
        <v>-901</v>
      </c>
      <c r="Y88" s="337">
        <f t="shared" si="11"/>
        <v>-901</v>
      </c>
      <c r="Z88" s="337">
        <f t="shared" si="11"/>
        <v>-901</v>
      </c>
      <c r="AA88" s="337">
        <f t="shared" si="11"/>
        <v>-901</v>
      </c>
      <c r="AB88" s="337">
        <f t="shared" si="11"/>
        <v>-901</v>
      </c>
      <c r="AC88" s="337">
        <f t="shared" si="11"/>
        <v>-901</v>
      </c>
      <c r="AD88" s="337">
        <f t="shared" si="11"/>
        <v>-901</v>
      </c>
      <c r="AE88" s="337">
        <f t="shared" si="11"/>
        <v>-901</v>
      </c>
      <c r="AF88" s="337">
        <f t="shared" si="11"/>
        <v>-901</v>
      </c>
      <c r="AG88" s="337">
        <f t="shared" si="11"/>
        <v>-901</v>
      </c>
      <c r="AH88" s="343" t="str">
        <f t="shared" si="15"/>
        <v/>
      </c>
      <c r="AI88" s="88"/>
      <c r="AJ88" s="83"/>
    </row>
    <row r="89" spans="1:36">
      <c r="A89" s="65">
        <f t="shared" si="16"/>
        <v>1928</v>
      </c>
      <c r="B89" s="84">
        <v>10196</v>
      </c>
      <c r="C89" s="77">
        <v>107.5</v>
      </c>
      <c r="D89" s="78">
        <f t="shared" si="17"/>
        <v>6.3966942148760326</v>
      </c>
      <c r="E89" s="335">
        <v>28</v>
      </c>
      <c r="F89" s="341">
        <v>1995</v>
      </c>
      <c r="G89" s="337">
        <f t="shared" si="12"/>
        <v>-901</v>
      </c>
      <c r="H89" s="337">
        <f t="shared" si="10"/>
        <v>-901</v>
      </c>
      <c r="I89" s="337">
        <f t="shared" si="10"/>
        <v>-901</v>
      </c>
      <c r="J89" s="337">
        <f t="shared" si="10"/>
        <v>-901</v>
      </c>
      <c r="K89" s="337">
        <f t="shared" si="10"/>
        <v>-901</v>
      </c>
      <c r="L89" s="337">
        <f t="shared" si="10"/>
        <v>-901</v>
      </c>
      <c r="M89" s="337">
        <f t="shared" si="10"/>
        <v>-901</v>
      </c>
      <c r="N89" s="337">
        <f t="shared" si="10"/>
        <v>-901</v>
      </c>
      <c r="O89" s="337">
        <f t="shared" si="10"/>
        <v>-901</v>
      </c>
      <c r="P89" s="337">
        <f t="shared" si="10"/>
        <v>-901</v>
      </c>
      <c r="Q89" s="337">
        <f t="shared" si="10"/>
        <v>-901</v>
      </c>
      <c r="R89" s="337">
        <f t="shared" si="10"/>
        <v>-901</v>
      </c>
      <c r="S89" s="342" t="str">
        <f t="shared" si="14"/>
        <v/>
      </c>
      <c r="T89" s="339"/>
      <c r="U89" s="341">
        <v>1995</v>
      </c>
      <c r="V89" s="337">
        <f t="shared" si="13"/>
        <v>-901</v>
      </c>
      <c r="W89" s="337">
        <f t="shared" si="11"/>
        <v>-901</v>
      </c>
      <c r="X89" s="337">
        <f t="shared" si="11"/>
        <v>-901</v>
      </c>
      <c r="Y89" s="337">
        <f t="shared" si="11"/>
        <v>-901</v>
      </c>
      <c r="Z89" s="337">
        <f t="shared" si="11"/>
        <v>-901</v>
      </c>
      <c r="AA89" s="337">
        <f t="shared" si="11"/>
        <v>-901</v>
      </c>
      <c r="AB89" s="337">
        <f t="shared" si="11"/>
        <v>-901</v>
      </c>
      <c r="AC89" s="337">
        <f t="shared" si="11"/>
        <v>-901</v>
      </c>
      <c r="AD89" s="337">
        <f t="shared" si="11"/>
        <v>-901</v>
      </c>
      <c r="AE89" s="337">
        <f t="shared" si="11"/>
        <v>-901</v>
      </c>
      <c r="AF89" s="337">
        <f t="shared" si="11"/>
        <v>-901</v>
      </c>
      <c r="AG89" s="337">
        <f t="shared" si="11"/>
        <v>-901</v>
      </c>
      <c r="AH89" s="343" t="str">
        <f t="shared" si="15"/>
        <v/>
      </c>
      <c r="AI89" s="88"/>
      <c r="AJ89" s="83"/>
    </row>
    <row r="90" spans="1:36">
      <c r="A90" s="65">
        <f t="shared" si="16"/>
        <v>1928</v>
      </c>
      <c r="B90" s="84">
        <v>10227</v>
      </c>
      <c r="C90" s="77">
        <v>106.7</v>
      </c>
      <c r="D90" s="78">
        <f t="shared" si="17"/>
        <v>6.5607272727272727</v>
      </c>
      <c r="E90" s="335">
        <v>29</v>
      </c>
      <c r="F90" s="341">
        <v>1996</v>
      </c>
      <c r="G90" s="337">
        <f t="shared" si="12"/>
        <v>-901</v>
      </c>
      <c r="H90" s="337">
        <f t="shared" si="10"/>
        <v>-901</v>
      </c>
      <c r="I90" s="337">
        <f t="shared" si="10"/>
        <v>-901</v>
      </c>
      <c r="J90" s="337">
        <f t="shared" si="10"/>
        <v>-901</v>
      </c>
      <c r="K90" s="337">
        <f t="shared" si="10"/>
        <v>-901</v>
      </c>
      <c r="L90" s="337">
        <f t="shared" si="10"/>
        <v>-901</v>
      </c>
      <c r="M90" s="337">
        <f t="shared" si="10"/>
        <v>-901</v>
      </c>
      <c r="N90" s="337">
        <f t="shared" si="10"/>
        <v>-901</v>
      </c>
      <c r="O90" s="337">
        <f t="shared" si="10"/>
        <v>-901</v>
      </c>
      <c r="P90" s="337">
        <f t="shared" si="10"/>
        <v>-901</v>
      </c>
      <c r="Q90" s="337">
        <f t="shared" si="10"/>
        <v>-901</v>
      </c>
      <c r="R90" s="337">
        <f t="shared" si="10"/>
        <v>-901</v>
      </c>
      <c r="S90" s="342" t="str">
        <f t="shared" si="14"/>
        <v/>
      </c>
      <c r="T90" s="339"/>
      <c r="U90" s="341">
        <v>1996</v>
      </c>
      <c r="V90" s="337">
        <f t="shared" si="13"/>
        <v>-901</v>
      </c>
      <c r="W90" s="337">
        <f t="shared" si="11"/>
        <v>-901</v>
      </c>
      <c r="X90" s="337">
        <f t="shared" si="11"/>
        <v>-901</v>
      </c>
      <c r="Y90" s="337">
        <f t="shared" si="11"/>
        <v>-901</v>
      </c>
      <c r="Z90" s="337">
        <f t="shared" si="11"/>
        <v>-901</v>
      </c>
      <c r="AA90" s="337">
        <f t="shared" si="11"/>
        <v>-901</v>
      </c>
      <c r="AB90" s="337">
        <f t="shared" si="11"/>
        <v>-901</v>
      </c>
      <c r="AC90" s="337">
        <f t="shared" si="11"/>
        <v>-901</v>
      </c>
      <c r="AD90" s="337">
        <f t="shared" si="11"/>
        <v>-901</v>
      </c>
      <c r="AE90" s="337">
        <f t="shared" si="11"/>
        <v>-901</v>
      </c>
      <c r="AF90" s="337">
        <f t="shared" si="11"/>
        <v>-901</v>
      </c>
      <c r="AG90" s="337">
        <f t="shared" si="11"/>
        <v>-901</v>
      </c>
      <c r="AH90" s="343" t="str">
        <f t="shared" si="15"/>
        <v/>
      </c>
      <c r="AI90" s="88"/>
      <c r="AJ90" s="83"/>
    </row>
    <row r="91" spans="1:36">
      <c r="A91" s="65">
        <f t="shared" si="16"/>
        <v>1928</v>
      </c>
      <c r="B91" s="84">
        <v>10258</v>
      </c>
      <c r="C91" s="77">
        <v>104.7</v>
      </c>
      <c r="D91" s="78">
        <f t="shared" si="17"/>
        <v>6.4377520661157028</v>
      </c>
      <c r="E91" s="335">
        <v>28</v>
      </c>
      <c r="F91" s="341">
        <v>1997</v>
      </c>
      <c r="G91" s="337">
        <f t="shared" si="12"/>
        <v>-901</v>
      </c>
      <c r="H91" s="337">
        <f t="shared" si="10"/>
        <v>-901</v>
      </c>
      <c r="I91" s="337">
        <f t="shared" si="10"/>
        <v>-901</v>
      </c>
      <c r="J91" s="337">
        <f t="shared" si="10"/>
        <v>-901</v>
      </c>
      <c r="K91" s="337">
        <f t="shared" si="10"/>
        <v>-901</v>
      </c>
      <c r="L91" s="337">
        <f t="shared" si="10"/>
        <v>-901</v>
      </c>
      <c r="M91" s="337">
        <f t="shared" si="10"/>
        <v>-901</v>
      </c>
      <c r="N91" s="337">
        <f t="shared" si="10"/>
        <v>-901</v>
      </c>
      <c r="O91" s="337">
        <f t="shared" si="10"/>
        <v>-901</v>
      </c>
      <c r="P91" s="337">
        <f t="shared" si="10"/>
        <v>-901</v>
      </c>
      <c r="Q91" s="337">
        <f t="shared" si="10"/>
        <v>-901</v>
      </c>
      <c r="R91" s="337">
        <f t="shared" si="10"/>
        <v>-901</v>
      </c>
      <c r="S91" s="342" t="str">
        <f t="shared" si="14"/>
        <v/>
      </c>
      <c r="T91" s="339"/>
      <c r="U91" s="341">
        <v>1997</v>
      </c>
      <c r="V91" s="337">
        <f t="shared" si="13"/>
        <v>-901</v>
      </c>
      <c r="W91" s="337">
        <f t="shared" si="11"/>
        <v>-901</v>
      </c>
      <c r="X91" s="337">
        <f t="shared" si="11"/>
        <v>-901</v>
      </c>
      <c r="Y91" s="337">
        <f t="shared" si="11"/>
        <v>-901</v>
      </c>
      <c r="Z91" s="337">
        <f t="shared" si="11"/>
        <v>-901</v>
      </c>
      <c r="AA91" s="337">
        <f t="shared" si="11"/>
        <v>-901</v>
      </c>
      <c r="AB91" s="337">
        <f t="shared" si="11"/>
        <v>-901</v>
      </c>
      <c r="AC91" s="337">
        <f t="shared" si="11"/>
        <v>-901</v>
      </c>
      <c r="AD91" s="337">
        <f t="shared" si="11"/>
        <v>-901</v>
      </c>
      <c r="AE91" s="337">
        <f t="shared" si="11"/>
        <v>-901</v>
      </c>
      <c r="AF91" s="337">
        <f t="shared" si="11"/>
        <v>-901</v>
      </c>
      <c r="AG91" s="337">
        <f t="shared" si="11"/>
        <v>-901</v>
      </c>
      <c r="AH91" s="343" t="str">
        <f t="shared" si="15"/>
        <v/>
      </c>
      <c r="AI91" s="88"/>
      <c r="AJ91" s="83"/>
    </row>
    <row r="92" spans="1:36">
      <c r="A92" s="65">
        <f t="shared" si="16"/>
        <v>1928</v>
      </c>
      <c r="B92" s="84">
        <v>10287</v>
      </c>
      <c r="C92" s="77">
        <v>107.3</v>
      </c>
      <c r="D92" s="78">
        <f t="shared" si="17"/>
        <v>6.1719669421487593</v>
      </c>
      <c r="E92" s="335">
        <v>28</v>
      </c>
      <c r="F92" s="341">
        <v>1998</v>
      </c>
      <c r="G92" s="337">
        <f t="shared" si="12"/>
        <v>-901</v>
      </c>
      <c r="H92" s="337">
        <f t="shared" si="10"/>
        <v>-901</v>
      </c>
      <c r="I92" s="337">
        <f t="shared" si="10"/>
        <v>-901</v>
      </c>
      <c r="J92" s="337">
        <f t="shared" si="10"/>
        <v>-901</v>
      </c>
      <c r="K92" s="337">
        <f t="shared" si="10"/>
        <v>-901</v>
      </c>
      <c r="L92" s="337">
        <f t="shared" si="10"/>
        <v>-901</v>
      </c>
      <c r="M92" s="337">
        <f t="shared" si="10"/>
        <v>-901</v>
      </c>
      <c r="N92" s="337">
        <f t="shared" si="10"/>
        <v>-901</v>
      </c>
      <c r="O92" s="337">
        <f t="shared" si="10"/>
        <v>-901</v>
      </c>
      <c r="P92" s="337">
        <f t="shared" si="10"/>
        <v>-901</v>
      </c>
      <c r="Q92" s="337">
        <f t="shared" si="10"/>
        <v>-901</v>
      </c>
      <c r="R92" s="337">
        <f t="shared" si="10"/>
        <v>-901</v>
      </c>
      <c r="S92" s="342" t="str">
        <f t="shared" si="14"/>
        <v/>
      </c>
      <c r="T92" s="339"/>
      <c r="U92" s="341">
        <v>1998</v>
      </c>
      <c r="V92" s="337">
        <f t="shared" si="13"/>
        <v>-901</v>
      </c>
      <c r="W92" s="337">
        <f t="shared" si="11"/>
        <v>-901</v>
      </c>
      <c r="X92" s="337">
        <f t="shared" si="11"/>
        <v>-901</v>
      </c>
      <c r="Y92" s="337">
        <f t="shared" si="11"/>
        <v>-901</v>
      </c>
      <c r="Z92" s="337">
        <f t="shared" si="11"/>
        <v>-901</v>
      </c>
      <c r="AA92" s="337">
        <f t="shared" si="11"/>
        <v>-901</v>
      </c>
      <c r="AB92" s="337">
        <f t="shared" si="11"/>
        <v>-901</v>
      </c>
      <c r="AC92" s="337">
        <f t="shared" si="11"/>
        <v>-901</v>
      </c>
      <c r="AD92" s="337">
        <f t="shared" si="11"/>
        <v>-901</v>
      </c>
      <c r="AE92" s="337">
        <f t="shared" si="11"/>
        <v>-901</v>
      </c>
      <c r="AF92" s="337">
        <f t="shared" si="11"/>
        <v>-901</v>
      </c>
      <c r="AG92" s="337">
        <f t="shared" si="11"/>
        <v>-901</v>
      </c>
      <c r="AH92" s="343" t="str">
        <f t="shared" si="15"/>
        <v/>
      </c>
      <c r="AI92" s="88"/>
      <c r="AJ92" s="83"/>
    </row>
    <row r="93" spans="1:36">
      <c r="A93" s="65">
        <f t="shared" si="16"/>
        <v>1928</v>
      </c>
      <c r="B93" s="84">
        <v>10318</v>
      </c>
      <c r="C93" s="77">
        <v>106.5</v>
      </c>
      <c r="D93" s="78">
        <f t="shared" si="17"/>
        <v>6.5484297520661157</v>
      </c>
      <c r="E93" s="335">
        <v>28</v>
      </c>
      <c r="F93" s="341">
        <v>1999</v>
      </c>
      <c r="G93" s="337">
        <f t="shared" si="12"/>
        <v>-901</v>
      </c>
      <c r="H93" s="337">
        <f t="shared" si="10"/>
        <v>-901</v>
      </c>
      <c r="I93" s="337">
        <f t="shared" si="10"/>
        <v>-901</v>
      </c>
      <c r="J93" s="337">
        <f t="shared" si="10"/>
        <v>-901</v>
      </c>
      <c r="K93" s="337">
        <f t="shared" si="10"/>
        <v>-901</v>
      </c>
      <c r="L93" s="337">
        <f t="shared" ref="H93:R115" si="18">INDEX($C$16:$C$2000,($F93-1922)*12+L$12,1)</f>
        <v>-901</v>
      </c>
      <c r="M93" s="337">
        <f t="shared" si="18"/>
        <v>-901</v>
      </c>
      <c r="N93" s="337">
        <f t="shared" si="18"/>
        <v>-901</v>
      </c>
      <c r="O93" s="337">
        <f t="shared" si="18"/>
        <v>-901</v>
      </c>
      <c r="P93" s="337">
        <f t="shared" si="18"/>
        <v>-901</v>
      </c>
      <c r="Q93" s="337">
        <f t="shared" si="18"/>
        <v>-901</v>
      </c>
      <c r="R93" s="337">
        <f t="shared" si="18"/>
        <v>-901</v>
      </c>
      <c r="S93" s="342" t="str">
        <f t="shared" si="14"/>
        <v/>
      </c>
      <c r="T93" s="339"/>
      <c r="U93" s="341">
        <v>1999</v>
      </c>
      <c r="V93" s="337">
        <f t="shared" si="13"/>
        <v>-901</v>
      </c>
      <c r="W93" s="337">
        <f t="shared" si="11"/>
        <v>-901</v>
      </c>
      <c r="X93" s="337">
        <f t="shared" si="11"/>
        <v>-901</v>
      </c>
      <c r="Y93" s="337">
        <f t="shared" si="11"/>
        <v>-901</v>
      </c>
      <c r="Z93" s="337">
        <f t="shared" si="11"/>
        <v>-901</v>
      </c>
      <c r="AA93" s="337">
        <f t="shared" ref="W93:AG110" si="19">IF(INDEX($D$16:$D$2000,($U93-1922)*12+AA$12,1)&lt;&gt;-901,INDEX($D$16:$D$2000,($U93-1922)*12+AA$12,1)*1000,-901)</f>
        <v>-901</v>
      </c>
      <c r="AB93" s="337">
        <f t="shared" si="19"/>
        <v>-901</v>
      </c>
      <c r="AC93" s="337">
        <f t="shared" si="19"/>
        <v>-901</v>
      </c>
      <c r="AD93" s="337">
        <f t="shared" si="19"/>
        <v>-901</v>
      </c>
      <c r="AE93" s="337">
        <f t="shared" si="19"/>
        <v>-901</v>
      </c>
      <c r="AF93" s="337">
        <f t="shared" si="19"/>
        <v>-901</v>
      </c>
      <c r="AG93" s="337">
        <f t="shared" si="19"/>
        <v>-901</v>
      </c>
      <c r="AH93" s="343" t="str">
        <f t="shared" si="15"/>
        <v/>
      </c>
      <c r="AI93" s="88"/>
      <c r="AJ93" s="83"/>
    </row>
    <row r="94" spans="1:36">
      <c r="A94" s="65">
        <f t="shared" si="16"/>
        <v>1928</v>
      </c>
      <c r="B94" s="84">
        <v>10348</v>
      </c>
      <c r="C94" s="77">
        <v>106.3</v>
      </c>
      <c r="D94" s="78">
        <f t="shared" si="17"/>
        <v>6.3252892561983467</v>
      </c>
      <c r="E94" s="335">
        <v>29</v>
      </c>
      <c r="F94" s="341">
        <v>2000</v>
      </c>
      <c r="G94" s="337">
        <f t="shared" si="12"/>
        <v>-901</v>
      </c>
      <c r="H94" s="337">
        <f t="shared" si="18"/>
        <v>-901</v>
      </c>
      <c r="I94" s="337">
        <f t="shared" si="18"/>
        <v>-901</v>
      </c>
      <c r="J94" s="337">
        <f t="shared" si="18"/>
        <v>-901</v>
      </c>
      <c r="K94" s="337">
        <f t="shared" si="18"/>
        <v>-901</v>
      </c>
      <c r="L94" s="337">
        <f t="shared" si="18"/>
        <v>-901</v>
      </c>
      <c r="M94" s="337">
        <f t="shared" si="18"/>
        <v>-901</v>
      </c>
      <c r="N94" s="337">
        <f t="shared" si="18"/>
        <v>-901</v>
      </c>
      <c r="O94" s="337">
        <f t="shared" si="18"/>
        <v>-901</v>
      </c>
      <c r="P94" s="337">
        <f t="shared" si="18"/>
        <v>-901</v>
      </c>
      <c r="Q94" s="337">
        <f t="shared" si="18"/>
        <v>-901</v>
      </c>
      <c r="R94" s="337">
        <f t="shared" si="18"/>
        <v>-901</v>
      </c>
      <c r="S94" s="342" t="str">
        <f t="shared" si="14"/>
        <v/>
      </c>
      <c r="T94" s="339"/>
      <c r="U94" s="341">
        <v>2000</v>
      </c>
      <c r="V94" s="337">
        <f t="shared" si="13"/>
        <v>-901</v>
      </c>
      <c r="W94" s="337">
        <f t="shared" si="19"/>
        <v>-901</v>
      </c>
      <c r="X94" s="337">
        <f t="shared" si="19"/>
        <v>-901</v>
      </c>
      <c r="Y94" s="337">
        <f t="shared" si="19"/>
        <v>-901</v>
      </c>
      <c r="Z94" s="337">
        <f t="shared" si="19"/>
        <v>-901</v>
      </c>
      <c r="AA94" s="337">
        <f t="shared" si="19"/>
        <v>-901</v>
      </c>
      <c r="AB94" s="337">
        <f t="shared" si="19"/>
        <v>-901</v>
      </c>
      <c r="AC94" s="337">
        <f t="shared" si="19"/>
        <v>-901</v>
      </c>
      <c r="AD94" s="337">
        <f t="shared" si="19"/>
        <v>-901</v>
      </c>
      <c r="AE94" s="337">
        <f t="shared" si="19"/>
        <v>-901</v>
      </c>
      <c r="AF94" s="337">
        <f t="shared" si="19"/>
        <v>-901</v>
      </c>
      <c r="AG94" s="337">
        <f t="shared" si="19"/>
        <v>-901</v>
      </c>
      <c r="AH94" s="343" t="str">
        <f t="shared" si="15"/>
        <v/>
      </c>
      <c r="AI94" s="88"/>
      <c r="AJ94" s="83"/>
    </row>
    <row r="95" spans="1:36">
      <c r="A95" s="65">
        <f t="shared" si="16"/>
        <v>1928</v>
      </c>
      <c r="B95" s="84">
        <v>10379</v>
      </c>
      <c r="C95" s="77">
        <v>109.5</v>
      </c>
      <c r="D95" s="78">
        <f t="shared" si="17"/>
        <v>6.732892561983471</v>
      </c>
      <c r="E95" s="335">
        <v>28</v>
      </c>
      <c r="F95" s="341">
        <v>2001</v>
      </c>
      <c r="G95" s="337">
        <f t="shared" si="12"/>
        <v>-901</v>
      </c>
      <c r="H95" s="337">
        <f t="shared" si="18"/>
        <v>-901</v>
      </c>
      <c r="I95" s="337">
        <f t="shared" si="18"/>
        <v>-901</v>
      </c>
      <c r="J95" s="337">
        <f t="shared" si="18"/>
        <v>-901</v>
      </c>
      <c r="K95" s="337">
        <f t="shared" si="18"/>
        <v>-901</v>
      </c>
      <c r="L95" s="337">
        <f t="shared" si="18"/>
        <v>-901</v>
      </c>
      <c r="M95" s="337">
        <f t="shared" si="18"/>
        <v>-901</v>
      </c>
      <c r="N95" s="337">
        <f t="shared" si="18"/>
        <v>-901</v>
      </c>
      <c r="O95" s="337">
        <f t="shared" si="18"/>
        <v>-901</v>
      </c>
      <c r="P95" s="337">
        <f t="shared" si="18"/>
        <v>-901</v>
      </c>
      <c r="Q95" s="337">
        <f t="shared" si="18"/>
        <v>-901</v>
      </c>
      <c r="R95" s="337">
        <f t="shared" si="18"/>
        <v>-901</v>
      </c>
      <c r="S95" s="342" t="str">
        <f t="shared" si="14"/>
        <v/>
      </c>
      <c r="T95" s="339"/>
      <c r="U95" s="341">
        <v>2001</v>
      </c>
      <c r="V95" s="337">
        <f t="shared" si="13"/>
        <v>-901</v>
      </c>
      <c r="W95" s="337">
        <f t="shared" si="19"/>
        <v>-901</v>
      </c>
      <c r="X95" s="337">
        <f t="shared" si="19"/>
        <v>-901</v>
      </c>
      <c r="Y95" s="337">
        <f t="shared" si="19"/>
        <v>-901</v>
      </c>
      <c r="Z95" s="337">
        <f t="shared" si="19"/>
        <v>-901</v>
      </c>
      <c r="AA95" s="337">
        <f t="shared" si="19"/>
        <v>-901</v>
      </c>
      <c r="AB95" s="337">
        <f t="shared" si="19"/>
        <v>-901</v>
      </c>
      <c r="AC95" s="337">
        <f t="shared" si="19"/>
        <v>-901</v>
      </c>
      <c r="AD95" s="337">
        <f t="shared" si="19"/>
        <v>-901</v>
      </c>
      <c r="AE95" s="337">
        <f t="shared" si="19"/>
        <v>-901</v>
      </c>
      <c r="AF95" s="337">
        <f t="shared" si="19"/>
        <v>-901</v>
      </c>
      <c r="AG95" s="337">
        <f t="shared" si="19"/>
        <v>-901</v>
      </c>
      <c r="AH95" s="343" t="str">
        <f t="shared" si="15"/>
        <v/>
      </c>
      <c r="AI95" s="88"/>
      <c r="AJ95" s="83"/>
    </row>
    <row r="96" spans="1:36">
      <c r="A96" s="65">
        <f t="shared" si="16"/>
        <v>1928</v>
      </c>
      <c r="B96" s="84">
        <v>10409</v>
      </c>
      <c r="C96" s="77">
        <v>110.1</v>
      </c>
      <c r="D96" s="78">
        <f t="shared" si="17"/>
        <v>6.5514049586776864</v>
      </c>
      <c r="E96" s="335">
        <v>28</v>
      </c>
      <c r="F96" s="341">
        <v>2002</v>
      </c>
      <c r="G96" s="337">
        <f t="shared" si="12"/>
        <v>-901</v>
      </c>
      <c r="H96" s="337">
        <f t="shared" si="18"/>
        <v>-901</v>
      </c>
      <c r="I96" s="337">
        <f t="shared" si="18"/>
        <v>-901</v>
      </c>
      <c r="J96" s="337">
        <f t="shared" si="18"/>
        <v>-901</v>
      </c>
      <c r="K96" s="337">
        <f t="shared" si="18"/>
        <v>-901</v>
      </c>
      <c r="L96" s="337">
        <f t="shared" si="18"/>
        <v>-901</v>
      </c>
      <c r="M96" s="337">
        <f t="shared" si="18"/>
        <v>-901</v>
      </c>
      <c r="N96" s="337">
        <f t="shared" si="18"/>
        <v>-901</v>
      </c>
      <c r="O96" s="337">
        <f t="shared" si="18"/>
        <v>-901</v>
      </c>
      <c r="P96" s="337">
        <f t="shared" si="18"/>
        <v>-901</v>
      </c>
      <c r="Q96" s="337">
        <f t="shared" si="18"/>
        <v>-901</v>
      </c>
      <c r="R96" s="337">
        <f t="shared" si="18"/>
        <v>-901</v>
      </c>
      <c r="S96" s="342" t="str">
        <f t="shared" si="14"/>
        <v/>
      </c>
      <c r="T96" s="339"/>
      <c r="U96" s="341">
        <v>2002</v>
      </c>
      <c r="V96" s="337">
        <f t="shared" si="13"/>
        <v>-901</v>
      </c>
      <c r="W96" s="337">
        <f t="shared" si="19"/>
        <v>-901</v>
      </c>
      <c r="X96" s="337">
        <f t="shared" si="19"/>
        <v>-901</v>
      </c>
      <c r="Y96" s="337">
        <f t="shared" si="19"/>
        <v>-901</v>
      </c>
      <c r="Z96" s="337">
        <f t="shared" si="19"/>
        <v>-901</v>
      </c>
      <c r="AA96" s="337">
        <f t="shared" si="19"/>
        <v>-901</v>
      </c>
      <c r="AB96" s="337">
        <f t="shared" si="19"/>
        <v>-901</v>
      </c>
      <c r="AC96" s="337">
        <f t="shared" si="19"/>
        <v>-901</v>
      </c>
      <c r="AD96" s="337">
        <f t="shared" si="19"/>
        <v>-901</v>
      </c>
      <c r="AE96" s="337">
        <f t="shared" si="19"/>
        <v>-901</v>
      </c>
      <c r="AF96" s="337">
        <f t="shared" si="19"/>
        <v>-901</v>
      </c>
      <c r="AG96" s="337">
        <f t="shared" si="19"/>
        <v>-901</v>
      </c>
      <c r="AH96" s="343" t="str">
        <f t="shared" si="15"/>
        <v/>
      </c>
      <c r="AI96" s="88"/>
      <c r="AJ96" s="83"/>
    </row>
    <row r="97" spans="1:36">
      <c r="A97" s="65">
        <f t="shared" si="16"/>
        <v>1928</v>
      </c>
      <c r="B97" s="84">
        <v>10440</v>
      </c>
      <c r="C97" s="77">
        <v>108.7</v>
      </c>
      <c r="D97" s="78">
        <f t="shared" si="17"/>
        <v>6.6837024793388427</v>
      </c>
      <c r="E97" s="335">
        <v>28</v>
      </c>
      <c r="F97" s="341">
        <v>2003</v>
      </c>
      <c r="G97" s="337">
        <f t="shared" si="12"/>
        <v>-901</v>
      </c>
      <c r="H97" s="337">
        <f t="shared" si="18"/>
        <v>-901</v>
      </c>
      <c r="I97" s="337">
        <f t="shared" si="18"/>
        <v>-901</v>
      </c>
      <c r="J97" s="337">
        <f t="shared" si="18"/>
        <v>-901</v>
      </c>
      <c r="K97" s="337">
        <f t="shared" si="18"/>
        <v>-901</v>
      </c>
      <c r="L97" s="337">
        <f t="shared" si="18"/>
        <v>-901</v>
      </c>
      <c r="M97" s="337">
        <f t="shared" si="18"/>
        <v>-901</v>
      </c>
      <c r="N97" s="337">
        <f t="shared" si="18"/>
        <v>-901</v>
      </c>
      <c r="O97" s="337">
        <f t="shared" si="18"/>
        <v>-901</v>
      </c>
      <c r="P97" s="337">
        <f t="shared" si="18"/>
        <v>-901</v>
      </c>
      <c r="Q97" s="337">
        <f t="shared" si="18"/>
        <v>-901</v>
      </c>
      <c r="R97" s="337">
        <f t="shared" si="18"/>
        <v>-901</v>
      </c>
      <c r="S97" s="342" t="str">
        <f t="shared" si="14"/>
        <v/>
      </c>
      <c r="T97" s="339"/>
      <c r="U97" s="341">
        <v>2003</v>
      </c>
      <c r="V97" s="337">
        <f t="shared" si="13"/>
        <v>-901</v>
      </c>
      <c r="W97" s="337">
        <f t="shared" si="19"/>
        <v>-901</v>
      </c>
      <c r="X97" s="337">
        <f t="shared" si="19"/>
        <v>-901</v>
      </c>
      <c r="Y97" s="337">
        <f t="shared" si="19"/>
        <v>-901</v>
      </c>
      <c r="Z97" s="337">
        <f t="shared" si="19"/>
        <v>-901</v>
      </c>
      <c r="AA97" s="337">
        <f t="shared" si="19"/>
        <v>-901</v>
      </c>
      <c r="AB97" s="337">
        <f t="shared" si="19"/>
        <v>-901</v>
      </c>
      <c r="AC97" s="337">
        <f t="shared" si="19"/>
        <v>-901</v>
      </c>
      <c r="AD97" s="337">
        <f t="shared" si="19"/>
        <v>-901</v>
      </c>
      <c r="AE97" s="337">
        <f t="shared" si="19"/>
        <v>-901</v>
      </c>
      <c r="AF97" s="337">
        <f t="shared" si="19"/>
        <v>-901</v>
      </c>
      <c r="AG97" s="337">
        <f t="shared" si="19"/>
        <v>-901</v>
      </c>
      <c r="AH97" s="343" t="str">
        <f t="shared" si="15"/>
        <v/>
      </c>
      <c r="AI97" s="88"/>
      <c r="AJ97" s="83"/>
    </row>
    <row r="98" spans="1:36">
      <c r="A98" s="65">
        <f t="shared" si="16"/>
        <v>1928</v>
      </c>
      <c r="B98" s="84">
        <v>10471</v>
      </c>
      <c r="C98" s="77">
        <v>95.5</v>
      </c>
      <c r="D98" s="78">
        <f t="shared" si="17"/>
        <v>5.8720661157024789</v>
      </c>
      <c r="E98" s="335">
        <v>29</v>
      </c>
      <c r="F98" s="341">
        <v>2004</v>
      </c>
      <c r="G98" s="337">
        <f t="shared" si="12"/>
        <v>-901</v>
      </c>
      <c r="H98" s="337">
        <f t="shared" si="18"/>
        <v>-901</v>
      </c>
      <c r="I98" s="337">
        <f t="shared" si="18"/>
        <v>-901</v>
      </c>
      <c r="J98" s="337">
        <f t="shared" si="18"/>
        <v>-901</v>
      </c>
      <c r="K98" s="337">
        <f t="shared" si="18"/>
        <v>-901</v>
      </c>
      <c r="L98" s="337">
        <f t="shared" si="18"/>
        <v>-901</v>
      </c>
      <c r="M98" s="337">
        <f t="shared" si="18"/>
        <v>-901</v>
      </c>
      <c r="N98" s="337">
        <f t="shared" si="18"/>
        <v>-901</v>
      </c>
      <c r="O98" s="337">
        <f t="shared" si="18"/>
        <v>-901</v>
      </c>
      <c r="P98" s="337">
        <f t="shared" si="18"/>
        <v>-901</v>
      </c>
      <c r="Q98" s="337">
        <f t="shared" si="18"/>
        <v>-901</v>
      </c>
      <c r="R98" s="337">
        <f t="shared" si="18"/>
        <v>-901</v>
      </c>
      <c r="S98" s="342" t="str">
        <f t="shared" si="14"/>
        <v/>
      </c>
      <c r="T98" s="339"/>
      <c r="U98" s="341">
        <v>2004</v>
      </c>
      <c r="V98" s="337">
        <f t="shared" si="13"/>
        <v>-901</v>
      </c>
      <c r="W98" s="337">
        <f t="shared" si="19"/>
        <v>-901</v>
      </c>
      <c r="X98" s="337">
        <f t="shared" si="19"/>
        <v>-901</v>
      </c>
      <c r="Y98" s="337">
        <f t="shared" si="19"/>
        <v>-901</v>
      </c>
      <c r="Z98" s="337">
        <f t="shared" si="19"/>
        <v>-901</v>
      </c>
      <c r="AA98" s="337">
        <f t="shared" si="19"/>
        <v>-901</v>
      </c>
      <c r="AB98" s="337">
        <f t="shared" si="19"/>
        <v>-901</v>
      </c>
      <c r="AC98" s="337">
        <f t="shared" si="19"/>
        <v>-901</v>
      </c>
      <c r="AD98" s="337">
        <f t="shared" si="19"/>
        <v>-901</v>
      </c>
      <c r="AE98" s="337">
        <f t="shared" si="19"/>
        <v>-901</v>
      </c>
      <c r="AF98" s="337">
        <f t="shared" si="19"/>
        <v>-901</v>
      </c>
      <c r="AG98" s="337">
        <f t="shared" si="19"/>
        <v>-901</v>
      </c>
      <c r="AH98" s="343" t="str">
        <f t="shared" si="15"/>
        <v/>
      </c>
    </row>
    <row r="99" spans="1:36">
      <c r="A99" s="65">
        <f t="shared" si="16"/>
        <v>1928</v>
      </c>
      <c r="B99" s="84">
        <v>10501</v>
      </c>
      <c r="C99" s="77">
        <v>99.1</v>
      </c>
      <c r="D99" s="78">
        <f t="shared" si="17"/>
        <v>5.8968595041322311</v>
      </c>
      <c r="E99" s="335">
        <v>28</v>
      </c>
      <c r="F99" s="341">
        <v>2005</v>
      </c>
      <c r="G99" s="337">
        <f t="shared" si="12"/>
        <v>-901</v>
      </c>
      <c r="H99" s="337">
        <f t="shared" si="18"/>
        <v>-901</v>
      </c>
      <c r="I99" s="337">
        <f t="shared" si="18"/>
        <v>-901</v>
      </c>
      <c r="J99" s="337">
        <f t="shared" si="18"/>
        <v>-901</v>
      </c>
      <c r="K99" s="337">
        <f t="shared" si="18"/>
        <v>-901</v>
      </c>
      <c r="L99" s="337">
        <f t="shared" si="18"/>
        <v>-901</v>
      </c>
      <c r="M99" s="337">
        <f t="shared" si="18"/>
        <v>-901</v>
      </c>
      <c r="N99" s="337">
        <f t="shared" si="18"/>
        <v>-901</v>
      </c>
      <c r="O99" s="337">
        <f t="shared" si="18"/>
        <v>-901</v>
      </c>
      <c r="P99" s="337">
        <f t="shared" si="18"/>
        <v>-901</v>
      </c>
      <c r="Q99" s="337">
        <f t="shared" si="18"/>
        <v>-901</v>
      </c>
      <c r="R99" s="337">
        <f t="shared" si="18"/>
        <v>-901</v>
      </c>
      <c r="S99" s="342" t="str">
        <f t="shared" si="14"/>
        <v/>
      </c>
      <c r="T99" s="339"/>
      <c r="U99" s="341">
        <v>2005</v>
      </c>
      <c r="V99" s="337">
        <f t="shared" si="13"/>
        <v>-901</v>
      </c>
      <c r="W99" s="337">
        <f t="shared" si="19"/>
        <v>-901</v>
      </c>
      <c r="X99" s="337">
        <f t="shared" si="19"/>
        <v>-901</v>
      </c>
      <c r="Y99" s="337">
        <f t="shared" si="19"/>
        <v>-901</v>
      </c>
      <c r="Z99" s="337">
        <f t="shared" si="19"/>
        <v>-901</v>
      </c>
      <c r="AA99" s="337">
        <f t="shared" si="19"/>
        <v>-901</v>
      </c>
      <c r="AB99" s="337">
        <f t="shared" si="19"/>
        <v>-901</v>
      </c>
      <c r="AC99" s="337">
        <f t="shared" si="19"/>
        <v>-901</v>
      </c>
      <c r="AD99" s="337">
        <f t="shared" si="19"/>
        <v>-901</v>
      </c>
      <c r="AE99" s="337">
        <f t="shared" si="19"/>
        <v>-901</v>
      </c>
      <c r="AF99" s="337">
        <f t="shared" si="19"/>
        <v>-901</v>
      </c>
      <c r="AG99" s="337">
        <f t="shared" si="19"/>
        <v>-901</v>
      </c>
      <c r="AH99" s="343" t="str">
        <f t="shared" si="15"/>
        <v/>
      </c>
    </row>
    <row r="100" spans="1:36">
      <c r="A100" s="65">
        <f t="shared" si="16"/>
        <v>1929</v>
      </c>
      <c r="B100" s="84">
        <v>10532</v>
      </c>
      <c r="C100" s="77">
        <v>99.9</v>
      </c>
      <c r="D100" s="78">
        <f t="shared" si="17"/>
        <v>6.1426115702479338</v>
      </c>
      <c r="E100" s="335">
        <v>28</v>
      </c>
      <c r="F100" s="341">
        <v>2006</v>
      </c>
      <c r="G100" s="337">
        <f t="shared" si="12"/>
        <v>-901</v>
      </c>
      <c r="H100" s="337">
        <f t="shared" si="18"/>
        <v>-901</v>
      </c>
      <c r="I100" s="337">
        <f t="shared" si="18"/>
        <v>-901</v>
      </c>
      <c r="J100" s="337">
        <f t="shared" si="18"/>
        <v>-901</v>
      </c>
      <c r="K100" s="337">
        <f t="shared" si="18"/>
        <v>-901</v>
      </c>
      <c r="L100" s="337">
        <f t="shared" si="18"/>
        <v>-901</v>
      </c>
      <c r="M100" s="337">
        <f t="shared" si="18"/>
        <v>-901</v>
      </c>
      <c r="N100" s="337">
        <f t="shared" si="18"/>
        <v>-901</v>
      </c>
      <c r="O100" s="337">
        <f t="shared" si="18"/>
        <v>-901</v>
      </c>
      <c r="P100" s="337">
        <f t="shared" si="18"/>
        <v>-901</v>
      </c>
      <c r="Q100" s="337">
        <f t="shared" si="18"/>
        <v>-901</v>
      </c>
      <c r="R100" s="337">
        <f t="shared" si="18"/>
        <v>-901</v>
      </c>
      <c r="S100" s="342" t="str">
        <f t="shared" si="14"/>
        <v/>
      </c>
      <c r="T100" s="339"/>
      <c r="U100" s="341">
        <v>2006</v>
      </c>
      <c r="V100" s="337">
        <f t="shared" si="13"/>
        <v>-901</v>
      </c>
      <c r="W100" s="337">
        <f t="shared" si="19"/>
        <v>-901</v>
      </c>
      <c r="X100" s="337">
        <f t="shared" si="19"/>
        <v>-901</v>
      </c>
      <c r="Y100" s="337">
        <f t="shared" si="19"/>
        <v>-901</v>
      </c>
      <c r="Z100" s="337">
        <f t="shared" si="19"/>
        <v>-901</v>
      </c>
      <c r="AA100" s="337">
        <f t="shared" si="19"/>
        <v>-901</v>
      </c>
      <c r="AB100" s="337">
        <f t="shared" si="19"/>
        <v>-901</v>
      </c>
      <c r="AC100" s="337">
        <f t="shared" si="19"/>
        <v>-901</v>
      </c>
      <c r="AD100" s="337">
        <f t="shared" si="19"/>
        <v>-901</v>
      </c>
      <c r="AE100" s="337">
        <f t="shared" si="19"/>
        <v>-901</v>
      </c>
      <c r="AF100" s="337">
        <f t="shared" si="19"/>
        <v>-901</v>
      </c>
      <c r="AG100" s="337">
        <f t="shared" si="19"/>
        <v>-901</v>
      </c>
      <c r="AH100" s="343" t="str">
        <f t="shared" si="15"/>
        <v/>
      </c>
    </row>
    <row r="101" spans="1:36">
      <c r="A101" s="65">
        <f t="shared" si="16"/>
        <v>1929</v>
      </c>
      <c r="B101" s="84">
        <v>10562</v>
      </c>
      <c r="C101" s="77">
        <v>98.9</v>
      </c>
      <c r="D101" s="78">
        <f t="shared" si="17"/>
        <v>5.8849586776859502</v>
      </c>
      <c r="E101" s="335">
        <v>28</v>
      </c>
      <c r="F101" s="341">
        <v>2007</v>
      </c>
      <c r="G101" s="337">
        <f t="shared" si="12"/>
        <v>-901</v>
      </c>
      <c r="H101" s="337">
        <f t="shared" si="18"/>
        <v>-901</v>
      </c>
      <c r="I101" s="337">
        <f t="shared" si="18"/>
        <v>-901</v>
      </c>
      <c r="J101" s="337">
        <f t="shared" si="18"/>
        <v>-901</v>
      </c>
      <c r="K101" s="337">
        <f t="shared" si="18"/>
        <v>-901</v>
      </c>
      <c r="L101" s="337">
        <f t="shared" si="18"/>
        <v>-901</v>
      </c>
      <c r="M101" s="337">
        <f t="shared" si="18"/>
        <v>-901</v>
      </c>
      <c r="N101" s="337">
        <f t="shared" si="18"/>
        <v>-901</v>
      </c>
      <c r="O101" s="337">
        <f t="shared" si="18"/>
        <v>-901</v>
      </c>
      <c r="P101" s="337">
        <f t="shared" si="18"/>
        <v>-901</v>
      </c>
      <c r="Q101" s="337">
        <f t="shared" si="18"/>
        <v>-901</v>
      </c>
      <c r="R101" s="337">
        <f t="shared" si="18"/>
        <v>-901</v>
      </c>
      <c r="S101" s="342" t="str">
        <f t="shared" si="14"/>
        <v/>
      </c>
      <c r="T101" s="339"/>
      <c r="U101" s="341">
        <v>2007</v>
      </c>
      <c r="V101" s="337">
        <f t="shared" si="13"/>
        <v>-901</v>
      </c>
      <c r="W101" s="337">
        <f t="shared" si="19"/>
        <v>-901</v>
      </c>
      <c r="X101" s="337">
        <f t="shared" si="19"/>
        <v>-901</v>
      </c>
      <c r="Y101" s="337">
        <f t="shared" si="19"/>
        <v>-901</v>
      </c>
      <c r="Z101" s="337">
        <f t="shared" si="19"/>
        <v>-901</v>
      </c>
      <c r="AA101" s="337">
        <f t="shared" si="19"/>
        <v>-901</v>
      </c>
      <c r="AB101" s="337">
        <f t="shared" si="19"/>
        <v>-901</v>
      </c>
      <c r="AC101" s="337">
        <f t="shared" si="19"/>
        <v>-901</v>
      </c>
      <c r="AD101" s="337">
        <f t="shared" si="19"/>
        <v>-901</v>
      </c>
      <c r="AE101" s="337">
        <f t="shared" si="19"/>
        <v>-901</v>
      </c>
      <c r="AF101" s="337">
        <f t="shared" si="19"/>
        <v>-901</v>
      </c>
      <c r="AG101" s="337">
        <f t="shared" si="19"/>
        <v>-901</v>
      </c>
      <c r="AH101" s="343" t="str">
        <f t="shared" si="15"/>
        <v/>
      </c>
    </row>
    <row r="102" spans="1:36">
      <c r="A102" s="65">
        <f t="shared" si="16"/>
        <v>1929</v>
      </c>
      <c r="B102" s="84">
        <v>10593</v>
      </c>
      <c r="C102" s="77">
        <v>106.1</v>
      </c>
      <c r="D102" s="78">
        <f t="shared" si="17"/>
        <v>6.5238347107438015</v>
      </c>
      <c r="E102" s="335">
        <v>29</v>
      </c>
      <c r="F102" s="341">
        <v>2008</v>
      </c>
      <c r="G102" s="337">
        <f t="shared" si="12"/>
        <v>-901</v>
      </c>
      <c r="H102" s="337">
        <f t="shared" si="18"/>
        <v>-901</v>
      </c>
      <c r="I102" s="337">
        <f t="shared" si="18"/>
        <v>-901</v>
      </c>
      <c r="J102" s="337">
        <f t="shared" si="18"/>
        <v>-901</v>
      </c>
      <c r="K102" s="337">
        <f t="shared" si="18"/>
        <v>-901</v>
      </c>
      <c r="L102" s="337">
        <f t="shared" si="18"/>
        <v>-901</v>
      </c>
      <c r="M102" s="337">
        <f t="shared" si="18"/>
        <v>-901</v>
      </c>
      <c r="N102" s="337">
        <f t="shared" si="18"/>
        <v>-901</v>
      </c>
      <c r="O102" s="337">
        <f t="shared" si="18"/>
        <v>-901</v>
      </c>
      <c r="P102" s="337">
        <f t="shared" si="18"/>
        <v>-901</v>
      </c>
      <c r="Q102" s="337">
        <f t="shared" si="18"/>
        <v>-901</v>
      </c>
      <c r="R102" s="337">
        <f t="shared" si="18"/>
        <v>-901</v>
      </c>
      <c r="S102" s="342" t="str">
        <f t="shared" si="14"/>
        <v/>
      </c>
      <c r="T102" s="339"/>
      <c r="U102" s="341">
        <v>2008</v>
      </c>
      <c r="V102" s="337">
        <f t="shared" si="13"/>
        <v>-901</v>
      </c>
      <c r="W102" s="337">
        <f t="shared" si="19"/>
        <v>-901</v>
      </c>
      <c r="X102" s="337">
        <f t="shared" si="19"/>
        <v>-901</v>
      </c>
      <c r="Y102" s="337">
        <f t="shared" si="19"/>
        <v>-901</v>
      </c>
      <c r="Z102" s="337">
        <f t="shared" si="19"/>
        <v>-901</v>
      </c>
      <c r="AA102" s="337">
        <f t="shared" si="19"/>
        <v>-901</v>
      </c>
      <c r="AB102" s="337">
        <f t="shared" si="19"/>
        <v>-901</v>
      </c>
      <c r="AC102" s="337">
        <f t="shared" si="19"/>
        <v>-901</v>
      </c>
      <c r="AD102" s="337">
        <f t="shared" si="19"/>
        <v>-901</v>
      </c>
      <c r="AE102" s="337">
        <f t="shared" si="19"/>
        <v>-901</v>
      </c>
      <c r="AF102" s="337">
        <f t="shared" si="19"/>
        <v>-901</v>
      </c>
      <c r="AG102" s="337">
        <f t="shared" si="19"/>
        <v>-901</v>
      </c>
      <c r="AH102" s="343" t="str">
        <f t="shared" si="15"/>
        <v/>
      </c>
    </row>
    <row r="103" spans="1:36">
      <c r="A103" s="65">
        <f t="shared" si="16"/>
        <v>1929</v>
      </c>
      <c r="B103" s="84">
        <v>10624</v>
      </c>
      <c r="C103" s="77">
        <v>97.5</v>
      </c>
      <c r="D103" s="78">
        <f t="shared" si="17"/>
        <v>5.9950413223140497</v>
      </c>
      <c r="E103" s="335">
        <v>28</v>
      </c>
      <c r="F103" s="341">
        <v>2009</v>
      </c>
      <c r="G103" s="337">
        <f t="shared" si="12"/>
        <v>-901</v>
      </c>
      <c r="H103" s="337">
        <f t="shared" si="18"/>
        <v>-901</v>
      </c>
      <c r="I103" s="337">
        <f t="shared" si="18"/>
        <v>-901</v>
      </c>
      <c r="J103" s="337">
        <f t="shared" si="18"/>
        <v>-901</v>
      </c>
      <c r="K103" s="337">
        <f t="shared" si="18"/>
        <v>-901</v>
      </c>
      <c r="L103" s="337">
        <f t="shared" si="18"/>
        <v>-901</v>
      </c>
      <c r="M103" s="337">
        <f t="shared" si="18"/>
        <v>-901</v>
      </c>
      <c r="N103" s="337">
        <f t="shared" si="18"/>
        <v>-901</v>
      </c>
      <c r="O103" s="337">
        <f t="shared" si="18"/>
        <v>-901</v>
      </c>
      <c r="P103" s="337">
        <f t="shared" si="18"/>
        <v>-901</v>
      </c>
      <c r="Q103" s="337">
        <f t="shared" si="18"/>
        <v>-901</v>
      </c>
      <c r="R103" s="337">
        <f t="shared" si="18"/>
        <v>-901</v>
      </c>
      <c r="S103" s="342" t="str">
        <f t="shared" si="14"/>
        <v/>
      </c>
      <c r="T103" s="339"/>
      <c r="U103" s="341">
        <v>2009</v>
      </c>
      <c r="V103" s="337">
        <f t="shared" si="13"/>
        <v>-901</v>
      </c>
      <c r="W103" s="337">
        <f t="shared" si="19"/>
        <v>-901</v>
      </c>
      <c r="X103" s="337">
        <f t="shared" si="19"/>
        <v>-901</v>
      </c>
      <c r="Y103" s="337">
        <f t="shared" si="19"/>
        <v>-901</v>
      </c>
      <c r="Z103" s="337">
        <f t="shared" si="19"/>
        <v>-901</v>
      </c>
      <c r="AA103" s="337">
        <f t="shared" si="19"/>
        <v>-901</v>
      </c>
      <c r="AB103" s="337">
        <f t="shared" si="19"/>
        <v>-901</v>
      </c>
      <c r="AC103" s="337">
        <f t="shared" si="19"/>
        <v>-901</v>
      </c>
      <c r="AD103" s="337">
        <f t="shared" si="19"/>
        <v>-901</v>
      </c>
      <c r="AE103" s="337">
        <f t="shared" si="19"/>
        <v>-901</v>
      </c>
      <c r="AF103" s="337">
        <f t="shared" si="19"/>
        <v>-901</v>
      </c>
      <c r="AG103" s="337">
        <f t="shared" si="19"/>
        <v>-901</v>
      </c>
      <c r="AH103" s="343" t="str">
        <f t="shared" si="15"/>
        <v/>
      </c>
    </row>
    <row r="104" spans="1:36">
      <c r="A104" s="65">
        <f t="shared" si="16"/>
        <v>1929</v>
      </c>
      <c r="B104" s="84">
        <v>10652</v>
      </c>
      <c r="C104" s="77">
        <v>102.8</v>
      </c>
      <c r="D104" s="78">
        <f t="shared" si="17"/>
        <v>5.7092231404958689</v>
      </c>
      <c r="E104" s="130">
        <v>28</v>
      </c>
      <c r="F104" s="341">
        <v>2010</v>
      </c>
      <c r="G104" s="337">
        <f t="shared" si="12"/>
        <v>-901</v>
      </c>
      <c r="H104" s="337">
        <f t="shared" si="18"/>
        <v>-901</v>
      </c>
      <c r="I104" s="337">
        <f t="shared" si="18"/>
        <v>-901</v>
      </c>
      <c r="J104" s="337">
        <f t="shared" si="18"/>
        <v>-901</v>
      </c>
      <c r="K104" s="337">
        <f t="shared" si="18"/>
        <v>-901</v>
      </c>
      <c r="L104" s="337">
        <f t="shared" si="18"/>
        <v>-901</v>
      </c>
      <c r="M104" s="337">
        <f t="shared" si="18"/>
        <v>-901</v>
      </c>
      <c r="N104" s="337">
        <f t="shared" si="18"/>
        <v>-901</v>
      </c>
      <c r="O104" s="337">
        <f t="shared" si="18"/>
        <v>-901</v>
      </c>
      <c r="P104" s="337">
        <f t="shared" si="18"/>
        <v>-901</v>
      </c>
      <c r="Q104" s="337">
        <f t="shared" si="18"/>
        <v>-901</v>
      </c>
      <c r="R104" s="337">
        <f t="shared" si="18"/>
        <v>-901</v>
      </c>
      <c r="S104" s="342" t="str">
        <f t="shared" si="14"/>
        <v/>
      </c>
      <c r="T104" s="339"/>
      <c r="U104" s="341">
        <v>2010</v>
      </c>
      <c r="V104" s="337">
        <f t="shared" si="13"/>
        <v>-901</v>
      </c>
      <c r="W104" s="337">
        <f t="shared" si="19"/>
        <v>-901</v>
      </c>
      <c r="X104" s="337">
        <f t="shared" si="19"/>
        <v>-901</v>
      </c>
      <c r="Y104" s="337">
        <f t="shared" si="19"/>
        <v>-901</v>
      </c>
      <c r="Z104" s="337">
        <f t="shared" si="19"/>
        <v>-901</v>
      </c>
      <c r="AA104" s="337">
        <f t="shared" si="19"/>
        <v>-901</v>
      </c>
      <c r="AB104" s="337">
        <f t="shared" si="19"/>
        <v>-901</v>
      </c>
      <c r="AC104" s="337">
        <f t="shared" si="19"/>
        <v>-901</v>
      </c>
      <c r="AD104" s="337">
        <f t="shared" si="19"/>
        <v>-901</v>
      </c>
      <c r="AE104" s="337">
        <f t="shared" si="19"/>
        <v>-901</v>
      </c>
      <c r="AF104" s="337">
        <f t="shared" si="19"/>
        <v>-901</v>
      </c>
      <c r="AG104" s="337">
        <f t="shared" si="19"/>
        <v>-901</v>
      </c>
      <c r="AH104" s="343" t="str">
        <f t="shared" si="15"/>
        <v/>
      </c>
    </row>
    <row r="105" spans="1:36">
      <c r="A105" s="65">
        <f t="shared" si="16"/>
        <v>1929</v>
      </c>
      <c r="B105" s="84">
        <v>10683</v>
      </c>
      <c r="C105" s="77">
        <v>105.5</v>
      </c>
      <c r="D105" s="78">
        <f t="shared" si="17"/>
        <v>6.4869421487603303</v>
      </c>
      <c r="E105" s="130">
        <v>28</v>
      </c>
      <c r="F105" s="341">
        <v>2011</v>
      </c>
      <c r="G105" s="337">
        <f t="shared" si="12"/>
        <v>-901</v>
      </c>
      <c r="H105" s="337">
        <f t="shared" si="18"/>
        <v>-901</v>
      </c>
      <c r="I105" s="337">
        <f t="shared" si="18"/>
        <v>-901</v>
      </c>
      <c r="J105" s="337">
        <f t="shared" si="18"/>
        <v>-901</v>
      </c>
      <c r="K105" s="337">
        <f t="shared" si="18"/>
        <v>-901</v>
      </c>
      <c r="L105" s="337">
        <f t="shared" si="18"/>
        <v>-901</v>
      </c>
      <c r="M105" s="337">
        <f t="shared" si="18"/>
        <v>-901</v>
      </c>
      <c r="N105" s="337">
        <f t="shared" si="18"/>
        <v>-901</v>
      </c>
      <c r="O105" s="337">
        <f t="shared" si="18"/>
        <v>-901</v>
      </c>
      <c r="P105" s="337">
        <f t="shared" si="18"/>
        <v>-901</v>
      </c>
      <c r="Q105" s="337">
        <f t="shared" si="18"/>
        <v>-901</v>
      </c>
      <c r="R105" s="337">
        <f t="shared" si="18"/>
        <v>-901</v>
      </c>
      <c r="S105" s="342" t="str">
        <f t="shared" si="14"/>
        <v/>
      </c>
      <c r="T105" s="339"/>
      <c r="U105" s="341">
        <v>2011</v>
      </c>
      <c r="V105" s="337">
        <f t="shared" si="13"/>
        <v>-901</v>
      </c>
      <c r="W105" s="337">
        <f t="shared" si="19"/>
        <v>-901</v>
      </c>
      <c r="X105" s="337">
        <f t="shared" si="19"/>
        <v>-901</v>
      </c>
      <c r="Y105" s="337">
        <f t="shared" si="19"/>
        <v>-901</v>
      </c>
      <c r="Z105" s="337">
        <f t="shared" si="19"/>
        <v>-901</v>
      </c>
      <c r="AA105" s="337">
        <f t="shared" si="19"/>
        <v>-901</v>
      </c>
      <c r="AB105" s="337">
        <f t="shared" si="19"/>
        <v>-901</v>
      </c>
      <c r="AC105" s="337">
        <f t="shared" si="19"/>
        <v>-901</v>
      </c>
      <c r="AD105" s="337">
        <f t="shared" si="19"/>
        <v>-901</v>
      </c>
      <c r="AE105" s="337">
        <f t="shared" si="19"/>
        <v>-901</v>
      </c>
      <c r="AF105" s="337">
        <f t="shared" si="19"/>
        <v>-901</v>
      </c>
      <c r="AG105" s="337">
        <f t="shared" si="19"/>
        <v>-901</v>
      </c>
      <c r="AH105" s="343" t="str">
        <f t="shared" si="15"/>
        <v/>
      </c>
    </row>
    <row r="106" spans="1:36">
      <c r="A106" s="65">
        <f t="shared" si="16"/>
        <v>1929</v>
      </c>
      <c r="B106" s="84">
        <v>10713</v>
      </c>
      <c r="C106" s="77">
        <v>106.1</v>
      </c>
      <c r="D106" s="78">
        <f t="shared" si="17"/>
        <v>6.3133884297520657</v>
      </c>
      <c r="E106" s="130">
        <v>29</v>
      </c>
      <c r="F106" s="341">
        <v>2012</v>
      </c>
      <c r="G106" s="337">
        <f t="shared" si="12"/>
        <v>-901</v>
      </c>
      <c r="H106" s="337">
        <f t="shared" si="18"/>
        <v>-901</v>
      </c>
      <c r="I106" s="337">
        <f t="shared" si="18"/>
        <v>-901</v>
      </c>
      <c r="J106" s="337">
        <f t="shared" si="18"/>
        <v>-901</v>
      </c>
      <c r="K106" s="337">
        <f t="shared" si="18"/>
        <v>-901</v>
      </c>
      <c r="L106" s="337">
        <f t="shared" si="18"/>
        <v>-901</v>
      </c>
      <c r="M106" s="337">
        <f t="shared" si="18"/>
        <v>-901</v>
      </c>
      <c r="N106" s="337">
        <f t="shared" si="18"/>
        <v>-901</v>
      </c>
      <c r="O106" s="337">
        <f t="shared" si="18"/>
        <v>-901</v>
      </c>
      <c r="P106" s="337">
        <f t="shared" si="18"/>
        <v>-901</v>
      </c>
      <c r="Q106" s="337">
        <f t="shared" si="18"/>
        <v>-901</v>
      </c>
      <c r="R106" s="337">
        <f t="shared" si="18"/>
        <v>-901</v>
      </c>
      <c r="S106" s="342" t="str">
        <f t="shared" si="14"/>
        <v/>
      </c>
      <c r="T106" s="339"/>
      <c r="U106" s="341">
        <v>2012</v>
      </c>
      <c r="V106" s="337">
        <f t="shared" si="13"/>
        <v>-901</v>
      </c>
      <c r="W106" s="337">
        <f t="shared" si="19"/>
        <v>-901</v>
      </c>
      <c r="X106" s="337">
        <f t="shared" si="19"/>
        <v>-901</v>
      </c>
      <c r="Y106" s="337">
        <f t="shared" si="19"/>
        <v>-901</v>
      </c>
      <c r="Z106" s="337">
        <f t="shared" si="19"/>
        <v>-901</v>
      </c>
      <c r="AA106" s="337">
        <f t="shared" si="19"/>
        <v>-901</v>
      </c>
      <c r="AB106" s="337">
        <f t="shared" si="19"/>
        <v>-901</v>
      </c>
      <c r="AC106" s="337">
        <f t="shared" si="19"/>
        <v>-901</v>
      </c>
      <c r="AD106" s="337">
        <f t="shared" si="19"/>
        <v>-901</v>
      </c>
      <c r="AE106" s="337">
        <f t="shared" si="19"/>
        <v>-901</v>
      </c>
      <c r="AF106" s="337">
        <f t="shared" si="19"/>
        <v>-901</v>
      </c>
      <c r="AG106" s="337">
        <f t="shared" si="19"/>
        <v>-901</v>
      </c>
      <c r="AH106" s="343" t="str">
        <f t="shared" si="15"/>
        <v/>
      </c>
    </row>
    <row r="107" spans="1:36">
      <c r="A107" s="65">
        <f t="shared" si="16"/>
        <v>1929</v>
      </c>
      <c r="B107" s="84">
        <v>10744</v>
      </c>
      <c r="C107" s="77">
        <v>105.8</v>
      </c>
      <c r="D107" s="78">
        <f t="shared" si="17"/>
        <v>6.5053884297520659</v>
      </c>
      <c r="E107" s="130">
        <v>28</v>
      </c>
      <c r="F107" s="341">
        <v>2013</v>
      </c>
      <c r="G107" s="337">
        <f t="shared" si="12"/>
        <v>-901</v>
      </c>
      <c r="H107" s="337">
        <f t="shared" si="18"/>
        <v>-901</v>
      </c>
      <c r="I107" s="337">
        <f t="shared" si="18"/>
        <v>-901</v>
      </c>
      <c r="J107" s="337">
        <f t="shared" si="18"/>
        <v>-901</v>
      </c>
      <c r="K107" s="337">
        <f t="shared" si="18"/>
        <v>-901</v>
      </c>
      <c r="L107" s="337">
        <f t="shared" si="18"/>
        <v>-901</v>
      </c>
      <c r="M107" s="337">
        <f t="shared" si="18"/>
        <v>-901</v>
      </c>
      <c r="N107" s="337">
        <f t="shared" si="18"/>
        <v>-901</v>
      </c>
      <c r="O107" s="337">
        <f t="shared" si="18"/>
        <v>-901</v>
      </c>
      <c r="P107" s="337">
        <f t="shared" si="18"/>
        <v>-901</v>
      </c>
      <c r="Q107" s="337">
        <f t="shared" si="18"/>
        <v>-901</v>
      </c>
      <c r="R107" s="337">
        <f t="shared" si="18"/>
        <v>-901</v>
      </c>
      <c r="S107" s="342" t="str">
        <f t="shared" si="14"/>
        <v/>
      </c>
      <c r="T107" s="339"/>
      <c r="U107" s="341">
        <v>2013</v>
      </c>
      <c r="V107" s="337">
        <f t="shared" si="13"/>
        <v>-901</v>
      </c>
      <c r="W107" s="337">
        <f t="shared" si="19"/>
        <v>-901</v>
      </c>
      <c r="X107" s="337">
        <f t="shared" si="19"/>
        <v>-901</v>
      </c>
      <c r="Y107" s="337">
        <f t="shared" si="19"/>
        <v>-901</v>
      </c>
      <c r="Z107" s="337">
        <f t="shared" si="19"/>
        <v>-901</v>
      </c>
      <c r="AA107" s="337">
        <f t="shared" si="19"/>
        <v>-901</v>
      </c>
      <c r="AB107" s="337">
        <f t="shared" si="19"/>
        <v>-901</v>
      </c>
      <c r="AC107" s="337">
        <f t="shared" si="19"/>
        <v>-901</v>
      </c>
      <c r="AD107" s="337">
        <f t="shared" si="19"/>
        <v>-901</v>
      </c>
      <c r="AE107" s="337">
        <f t="shared" si="19"/>
        <v>-901</v>
      </c>
      <c r="AF107" s="337">
        <f t="shared" si="19"/>
        <v>-901</v>
      </c>
      <c r="AG107" s="337">
        <f t="shared" si="19"/>
        <v>-901</v>
      </c>
      <c r="AH107" s="343" t="str">
        <f t="shared" si="15"/>
        <v/>
      </c>
    </row>
    <row r="108" spans="1:36">
      <c r="A108" s="65">
        <f t="shared" si="16"/>
        <v>1929</v>
      </c>
      <c r="B108" s="84">
        <v>10774</v>
      </c>
      <c r="C108" s="77">
        <v>105.6</v>
      </c>
      <c r="D108" s="78">
        <f t="shared" si="17"/>
        <v>6.2836363636363632</v>
      </c>
      <c r="E108" s="130">
        <v>28</v>
      </c>
      <c r="F108" s="341">
        <v>2014</v>
      </c>
      <c r="G108" s="337">
        <f t="shared" si="12"/>
        <v>-901</v>
      </c>
      <c r="H108" s="337">
        <f t="shared" si="18"/>
        <v>-901</v>
      </c>
      <c r="I108" s="337">
        <f t="shared" si="18"/>
        <v>-901</v>
      </c>
      <c r="J108" s="337">
        <f t="shared" si="18"/>
        <v>-901</v>
      </c>
      <c r="K108" s="337">
        <f t="shared" si="18"/>
        <v>-901</v>
      </c>
      <c r="L108" s="337">
        <f t="shared" si="18"/>
        <v>-901</v>
      </c>
      <c r="M108" s="337">
        <f t="shared" si="18"/>
        <v>-901</v>
      </c>
      <c r="N108" s="337">
        <f t="shared" si="18"/>
        <v>-901</v>
      </c>
      <c r="O108" s="337">
        <f t="shared" si="18"/>
        <v>-901</v>
      </c>
      <c r="P108" s="337">
        <f t="shared" si="18"/>
        <v>-901</v>
      </c>
      <c r="Q108" s="337">
        <f t="shared" si="18"/>
        <v>-901</v>
      </c>
      <c r="R108" s="337">
        <f t="shared" si="18"/>
        <v>-901</v>
      </c>
      <c r="S108" s="342" t="str">
        <f t="shared" si="14"/>
        <v/>
      </c>
      <c r="T108" s="339"/>
      <c r="U108" s="341">
        <v>2014</v>
      </c>
      <c r="V108" s="337">
        <f t="shared" si="13"/>
        <v>-901</v>
      </c>
      <c r="W108" s="337">
        <f t="shared" si="19"/>
        <v>-901</v>
      </c>
      <c r="X108" s="337">
        <f t="shared" si="19"/>
        <v>-901</v>
      </c>
      <c r="Y108" s="337">
        <f t="shared" si="19"/>
        <v>-901</v>
      </c>
      <c r="Z108" s="337">
        <f t="shared" si="19"/>
        <v>-901</v>
      </c>
      <c r="AA108" s="337">
        <f t="shared" si="19"/>
        <v>-901</v>
      </c>
      <c r="AB108" s="337">
        <f t="shared" si="19"/>
        <v>-901</v>
      </c>
      <c r="AC108" s="337">
        <f t="shared" si="19"/>
        <v>-901</v>
      </c>
      <c r="AD108" s="337">
        <f t="shared" si="19"/>
        <v>-901</v>
      </c>
      <c r="AE108" s="337">
        <f t="shared" si="19"/>
        <v>-901</v>
      </c>
      <c r="AF108" s="337">
        <f t="shared" si="19"/>
        <v>-901</v>
      </c>
      <c r="AG108" s="337">
        <f t="shared" si="19"/>
        <v>-901</v>
      </c>
      <c r="AH108" s="343" t="str">
        <f t="shared" si="15"/>
        <v/>
      </c>
    </row>
    <row r="109" spans="1:36">
      <c r="A109" s="65">
        <f t="shared" si="16"/>
        <v>1929</v>
      </c>
      <c r="B109" s="84">
        <v>10805</v>
      </c>
      <c r="C109" s="77">
        <v>103</v>
      </c>
      <c r="D109" s="78">
        <f t="shared" si="17"/>
        <v>6.3332231404958677</v>
      </c>
      <c r="E109" s="130">
        <v>28</v>
      </c>
      <c r="F109" s="398">
        <v>2015</v>
      </c>
      <c r="G109" s="337">
        <f t="shared" si="12"/>
        <v>-901</v>
      </c>
      <c r="H109" s="337">
        <f t="shared" si="18"/>
        <v>-901</v>
      </c>
      <c r="I109" s="337">
        <f t="shared" si="18"/>
        <v>-901</v>
      </c>
      <c r="J109" s="337">
        <f t="shared" si="18"/>
        <v>-901</v>
      </c>
      <c r="K109" s="337">
        <f t="shared" si="18"/>
        <v>-901</v>
      </c>
      <c r="L109" s="337">
        <f t="shared" si="18"/>
        <v>-901</v>
      </c>
      <c r="M109" s="337">
        <f t="shared" si="18"/>
        <v>-901</v>
      </c>
      <c r="N109" s="337">
        <f t="shared" si="18"/>
        <v>-901</v>
      </c>
      <c r="O109" s="337">
        <f t="shared" si="18"/>
        <v>-901</v>
      </c>
      <c r="P109" s="337">
        <f t="shared" si="18"/>
        <v>-901</v>
      </c>
      <c r="Q109" s="337">
        <f t="shared" si="18"/>
        <v>-901</v>
      </c>
      <c r="R109" s="337">
        <f t="shared" si="18"/>
        <v>-901</v>
      </c>
      <c r="S109" s="400" t="str">
        <f t="shared" si="14"/>
        <v/>
      </c>
      <c r="T109" s="339"/>
      <c r="U109" s="398">
        <v>2015</v>
      </c>
      <c r="V109" s="337">
        <f t="shared" si="13"/>
        <v>-901</v>
      </c>
      <c r="W109" s="337">
        <f t="shared" si="19"/>
        <v>-901</v>
      </c>
      <c r="X109" s="337">
        <f t="shared" si="19"/>
        <v>-901</v>
      </c>
      <c r="Y109" s="337">
        <f t="shared" si="19"/>
        <v>-901</v>
      </c>
      <c r="Z109" s="337">
        <f t="shared" si="19"/>
        <v>-901</v>
      </c>
      <c r="AA109" s="337">
        <f t="shared" si="19"/>
        <v>-901</v>
      </c>
      <c r="AB109" s="337">
        <f t="shared" si="19"/>
        <v>-901</v>
      </c>
      <c r="AC109" s="337">
        <f t="shared" si="19"/>
        <v>-901</v>
      </c>
      <c r="AD109" s="337">
        <f t="shared" si="19"/>
        <v>-901</v>
      </c>
      <c r="AE109" s="337">
        <f t="shared" si="19"/>
        <v>-901</v>
      </c>
      <c r="AF109" s="337">
        <f t="shared" si="19"/>
        <v>-901</v>
      </c>
      <c r="AG109" s="337">
        <f t="shared" si="19"/>
        <v>-901</v>
      </c>
      <c r="AH109" s="401" t="str">
        <f t="shared" si="15"/>
        <v/>
      </c>
    </row>
    <row r="110" spans="1:36">
      <c r="A110" s="65">
        <f t="shared" si="16"/>
        <v>1929</v>
      </c>
      <c r="B110" s="84">
        <v>10836</v>
      </c>
      <c r="C110" s="77">
        <v>92.5</v>
      </c>
      <c r="D110" s="78">
        <f t="shared" si="17"/>
        <v>5.6876033057851236</v>
      </c>
      <c r="E110" s="130">
        <v>29</v>
      </c>
      <c r="F110" s="341">
        <v>2016</v>
      </c>
      <c r="G110" s="337">
        <f t="shared" si="12"/>
        <v>-901</v>
      </c>
      <c r="H110" s="337">
        <f t="shared" si="18"/>
        <v>-901</v>
      </c>
      <c r="I110" s="337">
        <f t="shared" si="18"/>
        <v>-901</v>
      </c>
      <c r="J110" s="337">
        <f t="shared" si="18"/>
        <v>-901</v>
      </c>
      <c r="K110" s="337">
        <f t="shared" si="18"/>
        <v>-901</v>
      </c>
      <c r="L110" s="337">
        <f t="shared" si="18"/>
        <v>-901</v>
      </c>
      <c r="M110" s="337">
        <f t="shared" si="18"/>
        <v>-901</v>
      </c>
      <c r="N110" s="337">
        <f t="shared" si="18"/>
        <v>-901</v>
      </c>
      <c r="O110" s="337">
        <f t="shared" si="18"/>
        <v>-901</v>
      </c>
      <c r="P110" s="337">
        <f t="shared" si="18"/>
        <v>-901</v>
      </c>
      <c r="Q110" s="337">
        <f t="shared" si="18"/>
        <v>-901</v>
      </c>
      <c r="R110" s="337">
        <f t="shared" si="18"/>
        <v>-901</v>
      </c>
      <c r="S110" s="400" t="str">
        <f t="shared" ref="S110:S115" si="20">IF(ISERROR(MATCH(-901,G110:R110,0)),(SUMPRODUCT(G110:R110,$G$13:$R$13)+(E110-$K$13)*K110)*24*60*60/(220*22*9*1000),"")</f>
        <v/>
      </c>
      <c r="T110" s="339"/>
      <c r="U110" s="341">
        <v>2016</v>
      </c>
      <c r="V110" s="337">
        <f t="shared" si="13"/>
        <v>-901</v>
      </c>
      <c r="W110" s="337">
        <f t="shared" si="19"/>
        <v>-901</v>
      </c>
      <c r="X110" s="337">
        <f t="shared" si="19"/>
        <v>-901</v>
      </c>
      <c r="Y110" s="337">
        <f t="shared" si="19"/>
        <v>-901</v>
      </c>
      <c r="Z110" s="337">
        <f t="shared" si="19"/>
        <v>-901</v>
      </c>
      <c r="AA110" s="337">
        <f t="shared" si="19"/>
        <v>-901</v>
      </c>
      <c r="AB110" s="337">
        <f t="shared" si="19"/>
        <v>-901</v>
      </c>
      <c r="AC110" s="337">
        <f t="shared" si="19"/>
        <v>-901</v>
      </c>
      <c r="AD110" s="337">
        <f t="shared" si="19"/>
        <v>-901</v>
      </c>
      <c r="AE110" s="337">
        <f t="shared" si="19"/>
        <v>-901</v>
      </c>
      <c r="AF110" s="337">
        <f t="shared" si="19"/>
        <v>-901</v>
      </c>
      <c r="AG110" s="337">
        <f t="shared" si="19"/>
        <v>-901</v>
      </c>
      <c r="AH110" s="343" t="str">
        <f t="shared" ref="AH110:AH115" si="21">IF(ISERROR(MATCH(-901,V110:AG110,0)),SUM(V110:AG110)/1000,"")</f>
        <v/>
      </c>
    </row>
    <row r="111" spans="1:36">
      <c r="A111" s="65">
        <f t="shared" si="16"/>
        <v>1929</v>
      </c>
      <c r="B111" s="84">
        <v>10866</v>
      </c>
      <c r="C111" s="77">
        <v>69.2</v>
      </c>
      <c r="D111" s="78">
        <f t="shared" si="17"/>
        <v>4.1176859504132235</v>
      </c>
      <c r="E111" s="130">
        <v>28</v>
      </c>
      <c r="F111" s="341">
        <v>2017</v>
      </c>
      <c r="G111" s="337">
        <f t="shared" si="12"/>
        <v>-901</v>
      </c>
      <c r="H111" s="337">
        <f t="shared" si="18"/>
        <v>-901</v>
      </c>
      <c r="I111" s="337">
        <f t="shared" si="18"/>
        <v>-901</v>
      </c>
      <c r="J111" s="337">
        <f t="shared" si="18"/>
        <v>-901</v>
      </c>
      <c r="K111" s="337">
        <f t="shared" si="18"/>
        <v>-901</v>
      </c>
      <c r="L111" s="337">
        <f t="shared" si="18"/>
        <v>-901</v>
      </c>
      <c r="M111" s="337">
        <f t="shared" si="18"/>
        <v>-901</v>
      </c>
      <c r="N111" s="337">
        <f t="shared" si="18"/>
        <v>-901</v>
      </c>
      <c r="O111" s="337">
        <f t="shared" si="18"/>
        <v>-901</v>
      </c>
      <c r="P111" s="337">
        <f t="shared" si="18"/>
        <v>-901</v>
      </c>
      <c r="Q111" s="337">
        <f t="shared" si="18"/>
        <v>-901</v>
      </c>
      <c r="R111" s="337">
        <f t="shared" si="18"/>
        <v>-901</v>
      </c>
      <c r="S111" s="400" t="str">
        <f t="shared" si="20"/>
        <v/>
      </c>
      <c r="T111" s="339"/>
      <c r="U111" s="341">
        <v>2017</v>
      </c>
      <c r="V111" s="337">
        <f t="shared" si="13"/>
        <v>-901</v>
      </c>
      <c r="W111" s="337">
        <f t="shared" si="13"/>
        <v>-901</v>
      </c>
      <c r="X111" s="337">
        <f t="shared" si="13"/>
        <v>-901</v>
      </c>
      <c r="Y111" s="337">
        <f t="shared" si="13"/>
        <v>-901</v>
      </c>
      <c r="Z111" s="337">
        <f t="shared" si="13"/>
        <v>-901</v>
      </c>
      <c r="AA111" s="337">
        <f t="shared" si="13"/>
        <v>-901</v>
      </c>
      <c r="AB111" s="337">
        <f t="shared" si="13"/>
        <v>-901</v>
      </c>
      <c r="AC111" s="337">
        <f t="shared" si="13"/>
        <v>-901</v>
      </c>
      <c r="AD111" s="337">
        <f t="shared" si="13"/>
        <v>-901</v>
      </c>
      <c r="AE111" s="337">
        <f t="shared" si="13"/>
        <v>-901</v>
      </c>
      <c r="AF111" s="337">
        <f t="shared" si="13"/>
        <v>-901</v>
      </c>
      <c r="AG111" s="337">
        <f t="shared" si="13"/>
        <v>-901</v>
      </c>
      <c r="AH111" s="401" t="str">
        <f t="shared" si="21"/>
        <v/>
      </c>
    </row>
    <row r="112" spans="1:36">
      <c r="A112" s="65">
        <f t="shared" si="16"/>
        <v>1930</v>
      </c>
      <c r="B112" s="84">
        <v>10897</v>
      </c>
      <c r="C112" s="77">
        <v>39.700000000000003</v>
      </c>
      <c r="D112" s="78">
        <f t="shared" si="17"/>
        <v>2.4410578512396697</v>
      </c>
      <c r="E112" s="130">
        <v>28</v>
      </c>
      <c r="F112" s="341">
        <v>2018</v>
      </c>
      <c r="G112" s="337">
        <f t="shared" si="12"/>
        <v>-901</v>
      </c>
      <c r="H112" s="337">
        <f t="shared" si="18"/>
        <v>-901</v>
      </c>
      <c r="I112" s="337">
        <f t="shared" si="18"/>
        <v>-901</v>
      </c>
      <c r="J112" s="337">
        <f t="shared" si="18"/>
        <v>-901</v>
      </c>
      <c r="K112" s="337">
        <f t="shared" si="18"/>
        <v>-901</v>
      </c>
      <c r="L112" s="337">
        <f t="shared" si="18"/>
        <v>-901</v>
      </c>
      <c r="M112" s="337">
        <f t="shared" si="18"/>
        <v>-901</v>
      </c>
      <c r="N112" s="337">
        <f t="shared" si="18"/>
        <v>-901</v>
      </c>
      <c r="O112" s="337">
        <f t="shared" si="18"/>
        <v>-901</v>
      </c>
      <c r="P112" s="337">
        <f t="shared" si="18"/>
        <v>-901</v>
      </c>
      <c r="Q112" s="337">
        <f t="shared" si="18"/>
        <v>-901</v>
      </c>
      <c r="R112" s="337">
        <f t="shared" si="18"/>
        <v>-901</v>
      </c>
      <c r="S112" s="400" t="str">
        <f t="shared" si="20"/>
        <v/>
      </c>
      <c r="T112" s="339"/>
      <c r="U112" s="341">
        <v>2018</v>
      </c>
      <c r="V112" s="337">
        <f t="shared" ref="V112:AG115" si="22">IF(INDEX($D$16:$D$2000,($U112-1922)*12+V$12,1)&lt;&gt;-901,INDEX($D$16:$D$2000,($U112-1922)*12+V$12,1)*1000,-901)</f>
        <v>-901</v>
      </c>
      <c r="W112" s="337">
        <f t="shared" si="22"/>
        <v>-901</v>
      </c>
      <c r="X112" s="337">
        <f t="shared" si="22"/>
        <v>-901</v>
      </c>
      <c r="Y112" s="337">
        <f t="shared" si="22"/>
        <v>-901</v>
      </c>
      <c r="Z112" s="337">
        <f t="shared" si="22"/>
        <v>-901</v>
      </c>
      <c r="AA112" s="337">
        <f t="shared" si="22"/>
        <v>-901</v>
      </c>
      <c r="AB112" s="337">
        <f t="shared" si="22"/>
        <v>-901</v>
      </c>
      <c r="AC112" s="337">
        <f t="shared" si="22"/>
        <v>-901</v>
      </c>
      <c r="AD112" s="337">
        <f t="shared" si="22"/>
        <v>-901</v>
      </c>
      <c r="AE112" s="337">
        <f t="shared" si="22"/>
        <v>-901</v>
      </c>
      <c r="AF112" s="337">
        <f t="shared" si="22"/>
        <v>-901</v>
      </c>
      <c r="AG112" s="337">
        <f t="shared" si="22"/>
        <v>-901</v>
      </c>
      <c r="AH112" s="343" t="str">
        <f t="shared" si="21"/>
        <v/>
      </c>
    </row>
    <row r="113" spans="1:34">
      <c r="A113" s="65">
        <f t="shared" si="16"/>
        <v>1930</v>
      </c>
      <c r="B113" s="84">
        <v>10927</v>
      </c>
      <c r="C113" s="77">
        <v>44.3</v>
      </c>
      <c r="D113" s="78">
        <f t="shared" si="17"/>
        <v>2.6360330578512396</v>
      </c>
      <c r="E113" s="130">
        <v>28</v>
      </c>
      <c r="F113" s="398">
        <v>2019</v>
      </c>
      <c r="G113" s="337">
        <f t="shared" si="12"/>
        <v>-901</v>
      </c>
      <c r="H113" s="337">
        <f t="shared" si="18"/>
        <v>-901</v>
      </c>
      <c r="I113" s="337">
        <f t="shared" si="18"/>
        <v>-901</v>
      </c>
      <c r="J113" s="337">
        <f t="shared" si="18"/>
        <v>-901</v>
      </c>
      <c r="K113" s="337">
        <f t="shared" si="18"/>
        <v>-901</v>
      </c>
      <c r="L113" s="337">
        <f t="shared" si="18"/>
        <v>-901</v>
      </c>
      <c r="M113" s="337">
        <f t="shared" si="18"/>
        <v>-901</v>
      </c>
      <c r="N113" s="337">
        <f t="shared" si="18"/>
        <v>-901</v>
      </c>
      <c r="O113" s="337">
        <f t="shared" si="18"/>
        <v>-901</v>
      </c>
      <c r="P113" s="337">
        <f t="shared" si="18"/>
        <v>-901</v>
      </c>
      <c r="Q113" s="337">
        <f t="shared" si="18"/>
        <v>-901</v>
      </c>
      <c r="R113" s="337">
        <f t="shared" si="18"/>
        <v>-901</v>
      </c>
      <c r="S113" s="400" t="str">
        <f t="shared" si="20"/>
        <v/>
      </c>
      <c r="T113" s="339"/>
      <c r="U113" s="398">
        <v>2019</v>
      </c>
      <c r="V113" s="337">
        <f t="shared" si="22"/>
        <v>-901</v>
      </c>
      <c r="W113" s="337">
        <f t="shared" si="22"/>
        <v>-901</v>
      </c>
      <c r="X113" s="337">
        <f t="shared" si="22"/>
        <v>-901</v>
      </c>
      <c r="Y113" s="337">
        <f t="shared" si="22"/>
        <v>-901</v>
      </c>
      <c r="Z113" s="337">
        <f t="shared" si="22"/>
        <v>-901</v>
      </c>
      <c r="AA113" s="337">
        <f t="shared" si="22"/>
        <v>-901</v>
      </c>
      <c r="AB113" s="337">
        <f t="shared" si="22"/>
        <v>-901</v>
      </c>
      <c r="AC113" s="337">
        <f t="shared" si="22"/>
        <v>-901</v>
      </c>
      <c r="AD113" s="337">
        <f t="shared" si="22"/>
        <v>-901</v>
      </c>
      <c r="AE113" s="337">
        <f t="shared" si="22"/>
        <v>-901</v>
      </c>
      <c r="AF113" s="337">
        <f t="shared" si="22"/>
        <v>-901</v>
      </c>
      <c r="AG113" s="337">
        <f t="shared" si="22"/>
        <v>-901</v>
      </c>
      <c r="AH113" s="401" t="str">
        <f t="shared" si="21"/>
        <v/>
      </c>
    </row>
    <row r="114" spans="1:34">
      <c r="A114" s="65">
        <f t="shared" si="16"/>
        <v>1930</v>
      </c>
      <c r="B114" s="84">
        <v>10958</v>
      </c>
      <c r="C114" s="77">
        <v>79.5</v>
      </c>
      <c r="D114" s="78">
        <f t="shared" si="17"/>
        <v>4.888264462809917</v>
      </c>
      <c r="E114" s="130">
        <v>29</v>
      </c>
      <c r="F114" s="341">
        <v>2020</v>
      </c>
      <c r="G114" s="337">
        <f t="shared" si="12"/>
        <v>-901</v>
      </c>
      <c r="H114" s="337">
        <f t="shared" si="18"/>
        <v>-901</v>
      </c>
      <c r="I114" s="337">
        <f t="shared" si="18"/>
        <v>-901</v>
      </c>
      <c r="J114" s="337">
        <f t="shared" si="18"/>
        <v>-901</v>
      </c>
      <c r="K114" s="337">
        <f t="shared" si="18"/>
        <v>-901</v>
      </c>
      <c r="L114" s="337">
        <f t="shared" si="18"/>
        <v>-901</v>
      </c>
      <c r="M114" s="337">
        <f t="shared" si="18"/>
        <v>-901</v>
      </c>
      <c r="N114" s="337">
        <f t="shared" si="18"/>
        <v>-901</v>
      </c>
      <c r="O114" s="337">
        <f t="shared" si="18"/>
        <v>-901</v>
      </c>
      <c r="P114" s="337">
        <f t="shared" si="18"/>
        <v>-901</v>
      </c>
      <c r="Q114" s="337">
        <f t="shared" si="18"/>
        <v>-901</v>
      </c>
      <c r="R114" s="337">
        <f t="shared" si="18"/>
        <v>-901</v>
      </c>
      <c r="S114" s="400" t="str">
        <f t="shared" si="20"/>
        <v/>
      </c>
      <c r="T114" s="339"/>
      <c r="U114" s="341">
        <v>2020</v>
      </c>
      <c r="V114" s="337">
        <f t="shared" si="22"/>
        <v>-901</v>
      </c>
      <c r="W114" s="337">
        <f t="shared" si="22"/>
        <v>-901</v>
      </c>
      <c r="X114" s="337">
        <f t="shared" si="22"/>
        <v>-901</v>
      </c>
      <c r="Y114" s="337">
        <f t="shared" si="22"/>
        <v>-901</v>
      </c>
      <c r="Z114" s="337">
        <f t="shared" si="22"/>
        <v>-901</v>
      </c>
      <c r="AA114" s="337">
        <f t="shared" si="22"/>
        <v>-901</v>
      </c>
      <c r="AB114" s="337">
        <f t="shared" si="22"/>
        <v>-901</v>
      </c>
      <c r="AC114" s="337">
        <f t="shared" si="22"/>
        <v>-901</v>
      </c>
      <c r="AD114" s="337">
        <f t="shared" si="22"/>
        <v>-901</v>
      </c>
      <c r="AE114" s="337">
        <f t="shared" si="22"/>
        <v>-901</v>
      </c>
      <c r="AF114" s="337">
        <f t="shared" si="22"/>
        <v>-901</v>
      </c>
      <c r="AG114" s="337">
        <f t="shared" si="22"/>
        <v>-901</v>
      </c>
      <c r="AH114" s="343" t="str">
        <f t="shared" si="21"/>
        <v/>
      </c>
    </row>
    <row r="115" spans="1:34">
      <c r="A115" s="65">
        <f t="shared" si="16"/>
        <v>1930</v>
      </c>
      <c r="B115" s="84">
        <v>10989</v>
      </c>
      <c r="C115" s="77">
        <v>108</v>
      </c>
      <c r="D115" s="78">
        <f t="shared" si="17"/>
        <v>6.6406611570247938</v>
      </c>
      <c r="E115" s="130">
        <v>28</v>
      </c>
      <c r="F115" s="344">
        <v>2021</v>
      </c>
      <c r="G115" s="345">
        <f t="shared" si="12"/>
        <v>-901</v>
      </c>
      <c r="H115" s="345">
        <f t="shared" si="18"/>
        <v>-901</v>
      </c>
      <c r="I115" s="345">
        <f t="shared" si="18"/>
        <v>-901</v>
      </c>
      <c r="J115" s="345">
        <f t="shared" si="18"/>
        <v>-901</v>
      </c>
      <c r="K115" s="345">
        <f t="shared" si="18"/>
        <v>-901</v>
      </c>
      <c r="L115" s="345">
        <f t="shared" si="18"/>
        <v>-901</v>
      </c>
      <c r="M115" s="345">
        <f t="shared" si="18"/>
        <v>-901</v>
      </c>
      <c r="N115" s="345">
        <f t="shared" si="18"/>
        <v>-901</v>
      </c>
      <c r="O115" s="345">
        <f t="shared" si="18"/>
        <v>-901</v>
      </c>
      <c r="P115" s="345">
        <f t="shared" si="18"/>
        <v>-901</v>
      </c>
      <c r="Q115" s="345">
        <f t="shared" si="18"/>
        <v>-901</v>
      </c>
      <c r="R115" s="345">
        <f t="shared" si="18"/>
        <v>-901</v>
      </c>
      <c r="S115" s="346" t="str">
        <f t="shared" si="20"/>
        <v/>
      </c>
      <c r="T115" s="339"/>
      <c r="U115" s="344">
        <v>2021</v>
      </c>
      <c r="V115" s="345">
        <f t="shared" si="22"/>
        <v>-901</v>
      </c>
      <c r="W115" s="345">
        <f t="shared" si="22"/>
        <v>-901</v>
      </c>
      <c r="X115" s="345">
        <f t="shared" si="22"/>
        <v>-901</v>
      </c>
      <c r="Y115" s="345">
        <f t="shared" si="22"/>
        <v>-901</v>
      </c>
      <c r="Z115" s="345">
        <f t="shared" si="22"/>
        <v>-901</v>
      </c>
      <c r="AA115" s="345">
        <f t="shared" si="22"/>
        <v>-901</v>
      </c>
      <c r="AB115" s="345">
        <f t="shared" si="22"/>
        <v>-901</v>
      </c>
      <c r="AC115" s="345">
        <f t="shared" si="22"/>
        <v>-901</v>
      </c>
      <c r="AD115" s="345">
        <f t="shared" si="22"/>
        <v>-901</v>
      </c>
      <c r="AE115" s="345">
        <f t="shared" si="22"/>
        <v>-901</v>
      </c>
      <c r="AF115" s="345">
        <f t="shared" si="22"/>
        <v>-901</v>
      </c>
      <c r="AG115" s="345">
        <f t="shared" si="22"/>
        <v>-901</v>
      </c>
      <c r="AH115" s="347" t="str">
        <f t="shared" si="21"/>
        <v/>
      </c>
    </row>
    <row r="116" spans="1:34">
      <c r="A116" s="65">
        <f t="shared" si="16"/>
        <v>1930</v>
      </c>
      <c r="B116" s="84">
        <v>11017</v>
      </c>
      <c r="C116" s="77">
        <v>77.5</v>
      </c>
      <c r="D116" s="78">
        <f t="shared" si="17"/>
        <v>4.3041322314049584</v>
      </c>
      <c r="F116" s="89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</row>
    <row r="117" spans="1:34">
      <c r="A117" s="65">
        <f t="shared" si="16"/>
        <v>1930</v>
      </c>
      <c r="B117" s="84">
        <v>11048</v>
      </c>
      <c r="C117" s="77">
        <v>24.2</v>
      </c>
      <c r="D117" s="78">
        <f t="shared" si="17"/>
        <v>1.488</v>
      </c>
      <c r="F117" s="89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</row>
    <row r="118" spans="1:34">
      <c r="A118" s="65">
        <f t="shared" si="16"/>
        <v>1930</v>
      </c>
      <c r="B118" s="84">
        <v>11078</v>
      </c>
      <c r="C118" s="77">
        <v>101</v>
      </c>
      <c r="D118" s="78">
        <f t="shared" si="17"/>
        <v>6.0099173553719005</v>
      </c>
      <c r="F118" s="351" t="s">
        <v>164</v>
      </c>
      <c r="G118" s="90">
        <v>11443000</v>
      </c>
      <c r="H118" s="90">
        <v>60</v>
      </c>
      <c r="I118" s="90">
        <v>1</v>
      </c>
      <c r="J118" s="90">
        <v>1922</v>
      </c>
      <c r="K118" s="90">
        <v>10</v>
      </c>
      <c r="L118" s="90">
        <v>100</v>
      </c>
      <c r="M118" s="90"/>
      <c r="N118" s="90"/>
      <c r="O118" s="90"/>
      <c r="P118" s="90"/>
      <c r="Q118" s="90"/>
      <c r="R118" s="90"/>
    </row>
    <row r="119" spans="1:34">
      <c r="A119" s="65">
        <f t="shared" si="16"/>
        <v>1930</v>
      </c>
      <c r="B119" s="84">
        <v>11109</v>
      </c>
      <c r="C119" s="77">
        <v>100.1</v>
      </c>
      <c r="D119" s="78">
        <f t="shared" si="17"/>
        <v>6.1549090909090909</v>
      </c>
      <c r="F119" s="351" t="s">
        <v>164</v>
      </c>
      <c r="G119" s="90">
        <v>11443000</v>
      </c>
      <c r="H119" s="90">
        <v>60</v>
      </c>
      <c r="I119" s="90">
        <v>1</v>
      </c>
      <c r="J119" s="90">
        <v>1922</v>
      </c>
      <c r="K119" s="90">
        <v>11</v>
      </c>
      <c r="L119" s="90">
        <v>104.2</v>
      </c>
      <c r="M119" s="90"/>
      <c r="N119" s="90"/>
      <c r="O119" s="90"/>
      <c r="P119" s="90"/>
      <c r="Q119" s="90"/>
      <c r="R119" s="90"/>
    </row>
    <row r="120" spans="1:34">
      <c r="A120" s="65">
        <f t="shared" si="16"/>
        <v>1930</v>
      </c>
      <c r="B120" s="84">
        <v>11139</v>
      </c>
      <c r="C120" s="77">
        <v>102.1</v>
      </c>
      <c r="D120" s="78">
        <f t="shared" si="17"/>
        <v>6.075371900826446</v>
      </c>
      <c r="F120" s="351" t="s">
        <v>164</v>
      </c>
      <c r="G120" s="90">
        <v>11443000</v>
      </c>
      <c r="H120" s="90">
        <v>60</v>
      </c>
      <c r="I120" s="90">
        <v>1</v>
      </c>
      <c r="J120" s="90">
        <v>1922</v>
      </c>
      <c r="K120" s="90">
        <v>12</v>
      </c>
      <c r="L120" s="90">
        <v>104.7</v>
      </c>
      <c r="M120" s="90"/>
      <c r="N120" s="90"/>
      <c r="O120" s="90"/>
      <c r="P120" s="90"/>
      <c r="Q120" s="90"/>
      <c r="R120" s="90"/>
    </row>
    <row r="121" spans="1:34">
      <c r="A121" s="65">
        <f t="shared" si="16"/>
        <v>1930</v>
      </c>
      <c r="B121" s="84">
        <v>11170</v>
      </c>
      <c r="C121" s="77">
        <v>100.6</v>
      </c>
      <c r="D121" s="78">
        <f t="shared" si="17"/>
        <v>6.1856528925619836</v>
      </c>
      <c r="F121" s="351" t="s">
        <v>164</v>
      </c>
      <c r="G121" s="90">
        <v>11443000</v>
      </c>
      <c r="H121" s="90">
        <v>60</v>
      </c>
      <c r="I121" s="90">
        <v>1</v>
      </c>
      <c r="J121" s="90">
        <v>1923</v>
      </c>
      <c r="K121" s="90">
        <v>1</v>
      </c>
      <c r="L121" s="90">
        <v>104.3</v>
      </c>
      <c r="M121" s="90"/>
      <c r="N121" s="90"/>
      <c r="O121" s="90"/>
      <c r="P121" s="90"/>
      <c r="Q121" s="90"/>
      <c r="R121" s="90"/>
    </row>
    <row r="122" spans="1:34">
      <c r="A122" s="65">
        <f t="shared" si="16"/>
        <v>1930</v>
      </c>
      <c r="B122" s="84">
        <v>11201</v>
      </c>
      <c r="C122" s="77">
        <v>106.4</v>
      </c>
      <c r="D122" s="78">
        <f t="shared" si="17"/>
        <v>6.5422809917355371</v>
      </c>
      <c r="F122" s="351" t="s">
        <v>164</v>
      </c>
      <c r="G122" s="90">
        <v>11443000</v>
      </c>
      <c r="H122" s="90">
        <v>60</v>
      </c>
      <c r="I122" s="90">
        <v>1</v>
      </c>
      <c r="J122" s="90">
        <v>1923</v>
      </c>
      <c r="K122" s="90">
        <v>2</v>
      </c>
      <c r="L122" s="90">
        <v>105</v>
      </c>
      <c r="M122" s="90"/>
      <c r="N122" s="90"/>
      <c r="O122" s="90"/>
      <c r="P122" s="90"/>
      <c r="Q122" s="90"/>
      <c r="R122" s="90"/>
    </row>
    <row r="123" spans="1:34">
      <c r="A123" s="65">
        <f t="shared" si="16"/>
        <v>1930</v>
      </c>
      <c r="B123" s="84">
        <v>11231</v>
      </c>
      <c r="C123" s="77">
        <v>106</v>
      </c>
      <c r="D123" s="78">
        <f t="shared" si="17"/>
        <v>6.3074380165289252</v>
      </c>
      <c r="F123" s="351" t="s">
        <v>164</v>
      </c>
      <c r="G123" s="90">
        <v>11443000</v>
      </c>
      <c r="H123" s="90">
        <v>60</v>
      </c>
      <c r="I123" s="90">
        <v>1</v>
      </c>
      <c r="J123" s="90">
        <v>1923</v>
      </c>
      <c r="K123" s="90">
        <v>3</v>
      </c>
      <c r="L123" s="90">
        <v>105</v>
      </c>
      <c r="M123" s="90"/>
      <c r="N123" s="90"/>
      <c r="O123" s="90"/>
      <c r="P123" s="90"/>
      <c r="Q123" s="90"/>
      <c r="R123" s="90"/>
    </row>
    <row r="124" spans="1:34">
      <c r="A124" s="65">
        <f t="shared" si="16"/>
        <v>1931</v>
      </c>
      <c r="B124" s="84">
        <v>11262</v>
      </c>
      <c r="C124" s="77">
        <v>16</v>
      </c>
      <c r="D124" s="78">
        <f t="shared" si="17"/>
        <v>0.98380165289256194</v>
      </c>
      <c r="F124" s="351" t="s">
        <v>164</v>
      </c>
      <c r="G124" s="90">
        <v>11443000</v>
      </c>
      <c r="H124" s="90">
        <v>60</v>
      </c>
      <c r="I124" s="90">
        <v>1</v>
      </c>
      <c r="J124" s="90">
        <v>1923</v>
      </c>
      <c r="K124" s="90">
        <v>4</v>
      </c>
      <c r="L124" s="90">
        <v>105</v>
      </c>
      <c r="M124" s="90"/>
      <c r="N124" s="90"/>
      <c r="O124" s="90"/>
      <c r="P124" s="90"/>
      <c r="Q124" s="90"/>
      <c r="R124" s="90"/>
    </row>
    <row r="125" spans="1:34">
      <c r="A125" s="65">
        <f t="shared" si="16"/>
        <v>1931</v>
      </c>
      <c r="B125" s="84">
        <v>11292</v>
      </c>
      <c r="C125" s="77">
        <v>14.2</v>
      </c>
      <c r="D125" s="78">
        <f t="shared" si="17"/>
        <v>0.84495867768595045</v>
      </c>
      <c r="F125" s="351" t="s">
        <v>164</v>
      </c>
      <c r="G125" s="90">
        <v>11443000</v>
      </c>
      <c r="H125" s="90">
        <v>60</v>
      </c>
      <c r="I125" s="90">
        <v>1</v>
      </c>
      <c r="J125" s="90">
        <v>1923</v>
      </c>
      <c r="K125" s="90">
        <v>5</v>
      </c>
      <c r="L125" s="90">
        <v>105.5</v>
      </c>
      <c r="M125" s="90"/>
      <c r="N125" s="90"/>
      <c r="O125" s="90"/>
      <c r="P125" s="90"/>
      <c r="Q125" s="90"/>
      <c r="R125" s="90"/>
    </row>
    <row r="126" spans="1:34">
      <c r="A126" s="65">
        <f t="shared" si="16"/>
        <v>1931</v>
      </c>
      <c r="B126" s="84">
        <v>11323</v>
      </c>
      <c r="C126" s="77">
        <v>54.3</v>
      </c>
      <c r="D126" s="78">
        <f t="shared" si="17"/>
        <v>3.3387768595041321</v>
      </c>
      <c r="F126" s="351" t="s">
        <v>164</v>
      </c>
      <c r="G126" s="90">
        <v>11443000</v>
      </c>
      <c r="H126" s="90">
        <v>60</v>
      </c>
      <c r="I126" s="90">
        <v>1</v>
      </c>
      <c r="J126" s="90">
        <v>1923</v>
      </c>
      <c r="K126" s="90">
        <v>6</v>
      </c>
      <c r="L126" s="90">
        <v>106</v>
      </c>
      <c r="M126" s="90"/>
      <c r="N126" s="90"/>
      <c r="O126" s="90"/>
      <c r="P126" s="90"/>
      <c r="Q126" s="90"/>
      <c r="R126" s="90"/>
    </row>
    <row r="127" spans="1:34">
      <c r="A127" s="65">
        <f t="shared" si="16"/>
        <v>1931</v>
      </c>
      <c r="B127" s="84">
        <v>11354</v>
      </c>
      <c r="C127" s="77">
        <v>110</v>
      </c>
      <c r="D127" s="78">
        <f t="shared" si="17"/>
        <v>6.7636363636363637</v>
      </c>
      <c r="F127" s="351" t="s">
        <v>164</v>
      </c>
      <c r="G127" s="90">
        <v>11443000</v>
      </c>
      <c r="H127" s="90">
        <v>60</v>
      </c>
      <c r="I127" s="90">
        <v>1</v>
      </c>
      <c r="J127" s="90">
        <v>1923</v>
      </c>
      <c r="K127" s="90">
        <v>7</v>
      </c>
      <c r="L127" s="90">
        <v>106</v>
      </c>
      <c r="M127" s="90"/>
      <c r="N127" s="90"/>
      <c r="O127" s="90"/>
      <c r="P127" s="90"/>
      <c r="Q127" s="90"/>
      <c r="R127" s="90"/>
    </row>
    <row r="128" spans="1:34">
      <c r="A128" s="65">
        <f t="shared" si="16"/>
        <v>1931</v>
      </c>
      <c r="B128" s="84">
        <v>11382</v>
      </c>
      <c r="C128" s="77">
        <v>106.1</v>
      </c>
      <c r="D128" s="78">
        <f t="shared" si="17"/>
        <v>5.892495867768595</v>
      </c>
      <c r="F128" s="351" t="s">
        <v>164</v>
      </c>
      <c r="G128" s="90">
        <v>11443000</v>
      </c>
      <c r="H128" s="90">
        <v>60</v>
      </c>
      <c r="I128" s="90">
        <v>1</v>
      </c>
      <c r="J128" s="90">
        <v>1923</v>
      </c>
      <c r="K128" s="90">
        <v>8</v>
      </c>
      <c r="L128" s="90">
        <v>100.7</v>
      </c>
      <c r="M128" s="90"/>
      <c r="N128" s="90"/>
      <c r="O128" s="90"/>
      <c r="P128" s="90"/>
      <c r="Q128" s="90"/>
      <c r="R128" s="90"/>
    </row>
    <row r="129" spans="1:18">
      <c r="A129" s="65">
        <f t="shared" si="16"/>
        <v>1931</v>
      </c>
      <c r="B129" s="84">
        <v>11413</v>
      </c>
      <c r="C129" s="77">
        <v>106.8</v>
      </c>
      <c r="D129" s="78">
        <f t="shared" si="17"/>
        <v>6.5668760330578513</v>
      </c>
      <c r="F129" s="351" t="s">
        <v>164</v>
      </c>
      <c r="G129" s="90">
        <v>11443000</v>
      </c>
      <c r="H129" s="90">
        <v>60</v>
      </c>
      <c r="I129" s="90">
        <v>1</v>
      </c>
      <c r="J129" s="90">
        <v>1923</v>
      </c>
      <c r="K129" s="90">
        <v>9</v>
      </c>
      <c r="L129" s="90">
        <v>104.5</v>
      </c>
      <c r="M129" s="90"/>
      <c r="N129" s="90"/>
      <c r="O129" s="90"/>
      <c r="P129" s="90"/>
      <c r="Q129" s="90"/>
      <c r="R129" s="90"/>
    </row>
    <row r="130" spans="1:18">
      <c r="A130" s="65">
        <f t="shared" si="16"/>
        <v>1931</v>
      </c>
      <c r="B130" s="84">
        <v>11443</v>
      </c>
      <c r="C130" s="77">
        <v>108.8</v>
      </c>
      <c r="D130" s="78">
        <f t="shared" si="17"/>
        <v>6.4740495867768599</v>
      </c>
      <c r="F130" s="351" t="s">
        <v>164</v>
      </c>
      <c r="G130" s="90">
        <v>11443000</v>
      </c>
      <c r="H130" s="90">
        <v>60</v>
      </c>
      <c r="I130" s="90">
        <v>1</v>
      </c>
      <c r="J130" s="90">
        <v>1923</v>
      </c>
      <c r="K130" s="90">
        <v>10</v>
      </c>
      <c r="L130" s="90">
        <v>106.7</v>
      </c>
      <c r="M130" s="90"/>
      <c r="N130" s="90"/>
      <c r="O130" s="90"/>
      <c r="P130" s="90"/>
      <c r="Q130" s="90"/>
      <c r="R130" s="90"/>
    </row>
    <row r="131" spans="1:18">
      <c r="A131" s="65">
        <f t="shared" si="16"/>
        <v>1931</v>
      </c>
      <c r="B131" s="84">
        <v>11474</v>
      </c>
      <c r="C131" s="77">
        <v>111.1</v>
      </c>
      <c r="D131" s="78">
        <f t="shared" si="17"/>
        <v>6.8312727272727276</v>
      </c>
      <c r="F131" s="351" t="s">
        <v>164</v>
      </c>
      <c r="G131" s="90">
        <v>11443000</v>
      </c>
      <c r="H131" s="90">
        <v>60</v>
      </c>
      <c r="I131" s="90">
        <v>1</v>
      </c>
      <c r="J131" s="90">
        <v>1923</v>
      </c>
      <c r="K131" s="90">
        <v>11</v>
      </c>
      <c r="L131" s="90">
        <v>106</v>
      </c>
      <c r="M131" s="90"/>
      <c r="N131" s="90"/>
      <c r="O131" s="90"/>
      <c r="P131" s="90"/>
      <c r="Q131" s="90"/>
      <c r="R131" s="90"/>
    </row>
    <row r="132" spans="1:18">
      <c r="A132" s="65">
        <f t="shared" si="16"/>
        <v>1931</v>
      </c>
      <c r="B132" s="84">
        <v>11504</v>
      </c>
      <c r="C132" s="77">
        <v>104.9</v>
      </c>
      <c r="D132" s="78">
        <f t="shared" si="17"/>
        <v>6.2419834710743798</v>
      </c>
      <c r="F132" s="351" t="s">
        <v>164</v>
      </c>
      <c r="G132" s="90">
        <v>11443000</v>
      </c>
      <c r="H132" s="90">
        <v>60</v>
      </c>
      <c r="I132" s="90">
        <v>1</v>
      </c>
      <c r="J132" s="90">
        <v>1923</v>
      </c>
      <c r="K132" s="90">
        <v>12</v>
      </c>
      <c r="L132" s="90">
        <v>104.6</v>
      </c>
      <c r="M132" s="90"/>
      <c r="N132" s="90"/>
      <c r="O132" s="90"/>
      <c r="P132" s="90"/>
      <c r="Q132" s="90"/>
      <c r="R132" s="90"/>
    </row>
    <row r="133" spans="1:18">
      <c r="A133" s="65">
        <f t="shared" si="16"/>
        <v>1931</v>
      </c>
      <c r="B133" s="84">
        <v>11535</v>
      </c>
      <c r="C133" s="77">
        <v>48.3</v>
      </c>
      <c r="D133" s="78">
        <f t="shared" si="17"/>
        <v>2.9698512396694214</v>
      </c>
      <c r="F133" s="351" t="s">
        <v>164</v>
      </c>
      <c r="G133" s="90">
        <v>11443000</v>
      </c>
      <c r="H133" s="90">
        <v>60</v>
      </c>
      <c r="I133" s="90">
        <v>1</v>
      </c>
      <c r="J133" s="90">
        <v>1924</v>
      </c>
      <c r="K133" s="90">
        <v>1</v>
      </c>
      <c r="L133" s="90">
        <v>101.6</v>
      </c>
      <c r="M133" s="90"/>
      <c r="N133" s="90"/>
      <c r="O133" s="90"/>
      <c r="P133" s="90"/>
      <c r="Q133" s="90"/>
      <c r="R133" s="90"/>
    </row>
    <row r="134" spans="1:18">
      <c r="A134" s="65">
        <f t="shared" si="16"/>
        <v>1931</v>
      </c>
      <c r="B134" s="84">
        <v>11566</v>
      </c>
      <c r="C134" s="77">
        <v>33.299999999999997</v>
      </c>
      <c r="D134" s="78">
        <f t="shared" si="17"/>
        <v>2.0475371900826445</v>
      </c>
      <c r="F134" s="351" t="s">
        <v>164</v>
      </c>
      <c r="G134" s="90">
        <v>11443000</v>
      </c>
      <c r="H134" s="90">
        <v>60</v>
      </c>
      <c r="I134" s="90">
        <v>1</v>
      </c>
      <c r="J134" s="90">
        <v>1924</v>
      </c>
      <c r="K134" s="90">
        <v>2</v>
      </c>
      <c r="L134" s="90">
        <v>107</v>
      </c>
      <c r="M134" s="90"/>
      <c r="N134" s="90"/>
      <c r="O134" s="90"/>
      <c r="P134" s="90"/>
      <c r="Q134" s="90"/>
      <c r="R134" s="90"/>
    </row>
    <row r="135" spans="1:18">
      <c r="A135" s="65">
        <f t="shared" si="16"/>
        <v>1931</v>
      </c>
      <c r="B135" s="84">
        <v>11596</v>
      </c>
      <c r="C135" s="77">
        <v>61.4</v>
      </c>
      <c r="D135" s="78">
        <f t="shared" si="17"/>
        <v>3.6535537190082645</v>
      </c>
      <c r="F135" s="351" t="s">
        <v>164</v>
      </c>
      <c r="G135" s="90">
        <v>11443000</v>
      </c>
      <c r="H135" s="90">
        <v>60</v>
      </c>
      <c r="I135" s="90">
        <v>1</v>
      </c>
      <c r="J135" s="90">
        <v>1924</v>
      </c>
      <c r="K135" s="90">
        <v>3</v>
      </c>
      <c r="L135" s="90">
        <v>106.6</v>
      </c>
      <c r="M135" s="90"/>
      <c r="N135" s="90"/>
      <c r="O135" s="90"/>
      <c r="P135" s="90"/>
      <c r="Q135" s="90"/>
      <c r="R135" s="90"/>
    </row>
    <row r="136" spans="1:18">
      <c r="A136" s="65">
        <f t="shared" si="16"/>
        <v>1932</v>
      </c>
      <c r="B136" s="84">
        <v>11627</v>
      </c>
      <c r="C136" s="77">
        <v>67.8</v>
      </c>
      <c r="D136" s="78">
        <f t="shared" si="17"/>
        <v>4.1688595041322314</v>
      </c>
      <c r="F136" s="351" t="s">
        <v>164</v>
      </c>
      <c r="G136" s="90">
        <v>11443000</v>
      </c>
      <c r="H136" s="90">
        <v>60</v>
      </c>
      <c r="I136" s="90">
        <v>1</v>
      </c>
      <c r="J136" s="90">
        <v>1924</v>
      </c>
      <c r="K136" s="90">
        <v>4</v>
      </c>
      <c r="L136" s="90">
        <v>107</v>
      </c>
      <c r="M136" s="90"/>
      <c r="N136" s="90"/>
      <c r="O136" s="90"/>
      <c r="P136" s="90"/>
      <c r="Q136" s="90"/>
      <c r="R136" s="90"/>
    </row>
    <row r="137" spans="1:18">
      <c r="A137" s="65">
        <f t="shared" si="16"/>
        <v>1932</v>
      </c>
      <c r="B137" s="84">
        <v>11657</v>
      </c>
      <c r="C137" s="77">
        <v>75.900000000000006</v>
      </c>
      <c r="D137" s="78">
        <f t="shared" si="17"/>
        <v>4.5163636363636366</v>
      </c>
      <c r="F137" s="351" t="s">
        <v>164</v>
      </c>
      <c r="G137" s="90">
        <v>11443000</v>
      </c>
      <c r="H137" s="90">
        <v>60</v>
      </c>
      <c r="I137" s="90">
        <v>1</v>
      </c>
      <c r="J137" s="90">
        <v>1924</v>
      </c>
      <c r="K137" s="90">
        <v>5</v>
      </c>
      <c r="L137" s="90">
        <v>108</v>
      </c>
      <c r="M137" s="90"/>
      <c r="N137" s="90"/>
      <c r="O137" s="90"/>
      <c r="P137" s="90"/>
      <c r="Q137" s="90"/>
      <c r="R137" s="90"/>
    </row>
    <row r="138" spans="1:18">
      <c r="A138" s="65">
        <f t="shared" si="16"/>
        <v>1932</v>
      </c>
      <c r="B138" s="84">
        <v>11688</v>
      </c>
      <c r="C138" s="77">
        <v>51.5</v>
      </c>
      <c r="D138" s="78">
        <f t="shared" si="17"/>
        <v>3.1666115702479338</v>
      </c>
      <c r="F138" s="351" t="s">
        <v>164</v>
      </c>
      <c r="G138" s="90">
        <v>11443000</v>
      </c>
      <c r="H138" s="90">
        <v>60</v>
      </c>
      <c r="I138" s="90">
        <v>1</v>
      </c>
      <c r="J138" s="90">
        <v>1924</v>
      </c>
      <c r="K138" s="90">
        <v>6</v>
      </c>
      <c r="L138" s="90">
        <v>83.6</v>
      </c>
      <c r="M138" s="90"/>
      <c r="N138" s="90"/>
      <c r="O138" s="90"/>
      <c r="P138" s="90"/>
      <c r="Q138" s="90"/>
      <c r="R138" s="90"/>
    </row>
    <row r="139" spans="1:18">
      <c r="A139" s="65">
        <f t="shared" si="16"/>
        <v>1932</v>
      </c>
      <c r="B139" s="84">
        <v>11719</v>
      </c>
      <c r="C139" s="77">
        <v>0</v>
      </c>
      <c r="D139" s="78">
        <f t="shared" si="17"/>
        <v>0</v>
      </c>
      <c r="F139" s="351" t="s">
        <v>164</v>
      </c>
      <c r="G139" s="90">
        <v>11443000</v>
      </c>
      <c r="H139" s="90">
        <v>60</v>
      </c>
      <c r="I139" s="90">
        <v>1</v>
      </c>
      <c r="J139" s="90">
        <v>1924</v>
      </c>
      <c r="K139" s="90">
        <v>7</v>
      </c>
      <c r="L139" s="90">
        <v>42</v>
      </c>
      <c r="M139" s="90"/>
      <c r="N139" s="90"/>
      <c r="O139" s="90"/>
      <c r="P139" s="90"/>
      <c r="Q139" s="90"/>
      <c r="R139" s="90"/>
    </row>
    <row r="140" spans="1:18">
      <c r="A140" s="65">
        <f t="shared" si="16"/>
        <v>1932</v>
      </c>
      <c r="B140" s="84">
        <v>11748</v>
      </c>
      <c r="C140" s="77">
        <v>47.9</v>
      </c>
      <c r="D140" s="78">
        <f t="shared" si="17"/>
        <v>2.7552396694214871</v>
      </c>
      <c r="F140" s="351" t="s">
        <v>164</v>
      </c>
      <c r="G140" s="90">
        <v>11443000</v>
      </c>
      <c r="H140" s="90">
        <v>60</v>
      </c>
      <c r="I140" s="90">
        <v>1</v>
      </c>
      <c r="J140" s="90">
        <v>1924</v>
      </c>
      <c r="K140" s="90">
        <v>8</v>
      </c>
      <c r="L140" s="90">
        <v>38.799999999999997</v>
      </c>
      <c r="M140" s="90"/>
      <c r="N140" s="90"/>
      <c r="O140" s="90"/>
      <c r="P140" s="90"/>
      <c r="Q140" s="90"/>
      <c r="R140" s="90"/>
    </row>
    <row r="141" spans="1:18">
      <c r="A141" s="65">
        <f t="shared" si="16"/>
        <v>1932</v>
      </c>
      <c r="B141" s="84">
        <v>11779</v>
      </c>
      <c r="C141" s="77">
        <v>97.3</v>
      </c>
      <c r="D141" s="78">
        <f t="shared" si="17"/>
        <v>5.9827438016528927</v>
      </c>
      <c r="F141" s="351" t="s">
        <v>164</v>
      </c>
      <c r="G141" s="90">
        <v>11443000</v>
      </c>
      <c r="H141" s="90">
        <v>60</v>
      </c>
      <c r="I141" s="90">
        <v>1</v>
      </c>
      <c r="J141" s="90">
        <v>1924</v>
      </c>
      <c r="K141" s="90">
        <v>9</v>
      </c>
      <c r="L141" s="90">
        <v>41.2</v>
      </c>
      <c r="M141" s="90"/>
      <c r="N141" s="90"/>
      <c r="O141" s="90"/>
      <c r="P141" s="90"/>
      <c r="Q141" s="90"/>
      <c r="R141" s="90"/>
    </row>
    <row r="142" spans="1:18">
      <c r="A142" s="65">
        <f t="shared" si="16"/>
        <v>1932</v>
      </c>
      <c r="B142" s="84">
        <v>11809</v>
      </c>
      <c r="C142" s="77">
        <v>106</v>
      </c>
      <c r="D142" s="78">
        <f t="shared" si="17"/>
        <v>6.3074380165289252</v>
      </c>
      <c r="F142" s="351" t="s">
        <v>164</v>
      </c>
      <c r="G142" s="90">
        <v>11443000</v>
      </c>
      <c r="H142" s="90">
        <v>60</v>
      </c>
      <c r="I142" s="90">
        <v>1</v>
      </c>
      <c r="J142" s="90">
        <v>1924</v>
      </c>
      <c r="K142" s="90">
        <v>10</v>
      </c>
      <c r="L142" s="90">
        <v>51.7</v>
      </c>
      <c r="M142" s="90"/>
      <c r="N142" s="90"/>
      <c r="O142" s="90"/>
      <c r="P142" s="90"/>
      <c r="Q142" s="90"/>
      <c r="R142" s="90"/>
    </row>
    <row r="143" spans="1:18">
      <c r="A143" s="65">
        <f t="shared" si="16"/>
        <v>1932</v>
      </c>
      <c r="B143" s="84">
        <v>11840</v>
      </c>
      <c r="C143" s="77">
        <v>105</v>
      </c>
      <c r="D143" s="78">
        <f t="shared" si="17"/>
        <v>6.4561983471074385</v>
      </c>
      <c r="F143" s="351" t="s">
        <v>164</v>
      </c>
      <c r="G143" s="90">
        <v>11443000</v>
      </c>
      <c r="H143" s="90">
        <v>60</v>
      </c>
      <c r="I143" s="90">
        <v>1</v>
      </c>
      <c r="J143" s="90">
        <v>1924</v>
      </c>
      <c r="K143" s="90">
        <v>11</v>
      </c>
      <c r="L143" s="90">
        <v>58.4</v>
      </c>
      <c r="M143" s="90"/>
      <c r="N143" s="90"/>
      <c r="O143" s="90"/>
      <c r="P143" s="90"/>
      <c r="Q143" s="90"/>
      <c r="R143" s="90"/>
    </row>
    <row r="144" spans="1:18">
      <c r="A144" s="65">
        <f t="shared" si="16"/>
        <v>1932</v>
      </c>
      <c r="B144" s="84">
        <v>11870</v>
      </c>
      <c r="C144" s="77">
        <v>97.2</v>
      </c>
      <c r="D144" s="78">
        <f t="shared" si="17"/>
        <v>5.7838016528925618</v>
      </c>
      <c r="F144" s="351" t="s">
        <v>164</v>
      </c>
      <c r="G144" s="90">
        <v>11443000</v>
      </c>
      <c r="H144" s="90">
        <v>60</v>
      </c>
      <c r="I144" s="90">
        <v>1</v>
      </c>
      <c r="J144" s="90">
        <v>1924</v>
      </c>
      <c r="K144" s="90">
        <v>12</v>
      </c>
      <c r="L144" s="90">
        <v>74.3</v>
      </c>
      <c r="M144" s="90"/>
      <c r="N144" s="90"/>
      <c r="O144" s="90"/>
      <c r="P144" s="90"/>
      <c r="Q144" s="90"/>
      <c r="R144" s="90"/>
    </row>
    <row r="145" spans="1:18">
      <c r="A145" s="65">
        <f t="shared" ref="A145:A208" si="23">IF(MONTH(B145)&gt;9,YEAR(B145)+1,YEAR(B145))</f>
        <v>1932</v>
      </c>
      <c r="B145" s="84">
        <v>11901</v>
      </c>
      <c r="C145" s="77">
        <v>96.7</v>
      </c>
      <c r="D145" s="78">
        <f t="shared" ref="D145:D208" si="24">IF(C145&lt;&gt;-901,C145*DAY(B145)*24*60*60/(220*22*9*1000),-901)</f>
        <v>5.9458512396694214</v>
      </c>
      <c r="F145" s="351" t="s">
        <v>164</v>
      </c>
      <c r="G145" s="90">
        <v>11443000</v>
      </c>
      <c r="H145" s="90">
        <v>60</v>
      </c>
      <c r="I145" s="90">
        <v>1</v>
      </c>
      <c r="J145" s="90">
        <v>1925</v>
      </c>
      <c r="K145" s="90">
        <v>1</v>
      </c>
      <c r="L145" s="90">
        <v>93</v>
      </c>
      <c r="M145" s="90"/>
      <c r="N145" s="90"/>
      <c r="O145" s="90"/>
      <c r="P145" s="90"/>
      <c r="Q145" s="90"/>
      <c r="R145" s="90"/>
    </row>
    <row r="146" spans="1:18">
      <c r="A146" s="65">
        <f t="shared" si="23"/>
        <v>1932</v>
      </c>
      <c r="B146" s="84">
        <v>11932</v>
      </c>
      <c r="C146" s="77">
        <v>85.1</v>
      </c>
      <c r="D146" s="78">
        <f t="shared" si="24"/>
        <v>5.2325950413223135</v>
      </c>
      <c r="F146" s="351" t="s">
        <v>164</v>
      </c>
      <c r="G146" s="90">
        <v>11443000</v>
      </c>
      <c r="H146" s="90">
        <v>60</v>
      </c>
      <c r="I146" s="90">
        <v>1</v>
      </c>
      <c r="J146" s="90">
        <v>1925</v>
      </c>
      <c r="K146" s="90">
        <v>2</v>
      </c>
      <c r="L146" s="90">
        <v>107.4</v>
      </c>
      <c r="M146" s="90"/>
      <c r="N146" s="90"/>
      <c r="O146" s="90"/>
      <c r="P146" s="90"/>
      <c r="Q146" s="90"/>
      <c r="R146" s="90"/>
    </row>
    <row r="147" spans="1:18">
      <c r="A147" s="65">
        <f t="shared" si="23"/>
        <v>1932</v>
      </c>
      <c r="B147" s="84">
        <v>11962</v>
      </c>
      <c r="C147" s="77">
        <v>73.2</v>
      </c>
      <c r="D147" s="78">
        <f t="shared" si="24"/>
        <v>4.3557024793388432</v>
      </c>
      <c r="F147" s="351" t="s">
        <v>164</v>
      </c>
      <c r="G147" s="90">
        <v>11443000</v>
      </c>
      <c r="H147" s="90">
        <v>60</v>
      </c>
      <c r="I147" s="90">
        <v>1</v>
      </c>
      <c r="J147" s="90">
        <v>1925</v>
      </c>
      <c r="K147" s="90">
        <v>3</v>
      </c>
      <c r="L147" s="90">
        <v>65.5</v>
      </c>
      <c r="M147" s="90"/>
      <c r="N147" s="90"/>
      <c r="O147" s="90"/>
      <c r="P147" s="90"/>
      <c r="Q147" s="90"/>
      <c r="R147" s="90"/>
    </row>
    <row r="148" spans="1:18">
      <c r="A148" s="65">
        <f t="shared" si="23"/>
        <v>1933</v>
      </c>
      <c r="B148" s="84">
        <v>11993</v>
      </c>
      <c r="C148" s="77">
        <v>74.2</v>
      </c>
      <c r="D148" s="78">
        <f t="shared" si="24"/>
        <v>4.5623801652892562</v>
      </c>
      <c r="F148" s="351" t="s">
        <v>164</v>
      </c>
      <c r="G148" s="90">
        <v>11443000</v>
      </c>
      <c r="H148" s="90">
        <v>60</v>
      </c>
      <c r="I148" s="90">
        <v>1</v>
      </c>
      <c r="J148" s="90">
        <v>1925</v>
      </c>
      <c r="K148" s="90">
        <v>4</v>
      </c>
      <c r="L148" s="90">
        <v>24</v>
      </c>
      <c r="M148" s="90"/>
      <c r="N148" s="90"/>
      <c r="O148" s="90"/>
      <c r="P148" s="90"/>
      <c r="Q148" s="90"/>
      <c r="R148" s="90"/>
    </row>
    <row r="149" spans="1:18">
      <c r="A149" s="65">
        <f t="shared" si="23"/>
        <v>1933</v>
      </c>
      <c r="B149" s="84">
        <v>12023</v>
      </c>
      <c r="C149" s="77">
        <v>71.8</v>
      </c>
      <c r="D149" s="78">
        <f t="shared" si="24"/>
        <v>4.2723966942148763</v>
      </c>
      <c r="F149" s="351" t="s">
        <v>164</v>
      </c>
      <c r="G149" s="90">
        <v>11443000</v>
      </c>
      <c r="H149" s="90">
        <v>60</v>
      </c>
      <c r="I149" s="90">
        <v>1</v>
      </c>
      <c r="J149" s="90">
        <v>1925</v>
      </c>
      <c r="K149" s="90">
        <v>5</v>
      </c>
      <c r="L149" s="90">
        <v>84.3</v>
      </c>
      <c r="M149" s="90"/>
      <c r="N149" s="90"/>
      <c r="O149" s="90"/>
      <c r="P149" s="90"/>
      <c r="Q149" s="90"/>
      <c r="R149" s="90"/>
    </row>
    <row r="150" spans="1:18">
      <c r="A150" s="65">
        <f t="shared" si="23"/>
        <v>1933</v>
      </c>
      <c r="B150" s="84">
        <v>12054</v>
      </c>
      <c r="C150" s="77">
        <v>69.7</v>
      </c>
      <c r="D150" s="78">
        <f t="shared" si="24"/>
        <v>4.2856859504132228</v>
      </c>
      <c r="F150" s="351" t="s">
        <v>164</v>
      </c>
      <c r="G150" s="90">
        <v>11443000</v>
      </c>
      <c r="H150" s="90">
        <v>60</v>
      </c>
      <c r="I150" s="90">
        <v>1</v>
      </c>
      <c r="J150" s="90">
        <v>1925</v>
      </c>
      <c r="K150" s="90">
        <v>6</v>
      </c>
      <c r="L150" s="90">
        <v>106.5</v>
      </c>
      <c r="M150" s="90"/>
      <c r="N150" s="90"/>
      <c r="O150" s="90"/>
      <c r="P150" s="90"/>
      <c r="Q150" s="90"/>
      <c r="R150" s="90"/>
    </row>
    <row r="151" spans="1:18">
      <c r="A151" s="65">
        <f t="shared" si="23"/>
        <v>1933</v>
      </c>
      <c r="B151" s="84">
        <v>12085</v>
      </c>
      <c r="C151" s="77">
        <v>58.7</v>
      </c>
      <c r="D151" s="78">
        <f t="shared" si="24"/>
        <v>3.6093223140495869</v>
      </c>
      <c r="F151" s="351" t="s">
        <v>164</v>
      </c>
      <c r="G151" s="90">
        <v>11443000</v>
      </c>
      <c r="H151" s="90">
        <v>60</v>
      </c>
      <c r="I151" s="90">
        <v>1</v>
      </c>
      <c r="J151" s="90">
        <v>1925</v>
      </c>
      <c r="K151" s="90">
        <v>7</v>
      </c>
      <c r="L151" s="90">
        <v>116.2</v>
      </c>
      <c r="M151" s="90"/>
      <c r="N151" s="90"/>
      <c r="O151" s="90"/>
      <c r="P151" s="90"/>
      <c r="Q151" s="90"/>
      <c r="R151" s="90"/>
    </row>
    <row r="152" spans="1:18">
      <c r="A152" s="65">
        <f t="shared" si="23"/>
        <v>1933</v>
      </c>
      <c r="B152" s="84">
        <v>12113</v>
      </c>
      <c r="C152" s="77">
        <v>34</v>
      </c>
      <c r="D152" s="78">
        <f t="shared" si="24"/>
        <v>1.8882644628099174</v>
      </c>
      <c r="F152" s="351" t="s">
        <v>164</v>
      </c>
      <c r="G152" s="55">
        <v>11443000</v>
      </c>
      <c r="H152" s="55">
        <v>60</v>
      </c>
      <c r="I152" s="90">
        <v>1</v>
      </c>
      <c r="J152" s="90">
        <v>1925</v>
      </c>
      <c r="K152" s="90">
        <v>8</v>
      </c>
      <c r="L152" s="90">
        <v>111.2</v>
      </c>
    </row>
    <row r="153" spans="1:18">
      <c r="A153" s="65">
        <f t="shared" si="23"/>
        <v>1933</v>
      </c>
      <c r="B153" s="84">
        <v>12144</v>
      </c>
      <c r="C153" s="77">
        <v>37.4</v>
      </c>
      <c r="D153" s="78">
        <f t="shared" si="24"/>
        <v>2.2996363636363637</v>
      </c>
      <c r="F153" s="351" t="s">
        <v>164</v>
      </c>
      <c r="G153" s="55">
        <v>11443000</v>
      </c>
      <c r="H153" s="55">
        <v>60</v>
      </c>
      <c r="I153" s="90">
        <v>1</v>
      </c>
      <c r="J153" s="90">
        <v>1925</v>
      </c>
      <c r="K153" s="90">
        <v>9</v>
      </c>
      <c r="L153" s="90">
        <v>108.3</v>
      </c>
    </row>
    <row r="154" spans="1:18">
      <c r="A154" s="65">
        <f t="shared" si="23"/>
        <v>1933</v>
      </c>
      <c r="B154" s="84">
        <v>12174</v>
      </c>
      <c r="C154" s="77">
        <v>27.7</v>
      </c>
      <c r="D154" s="78">
        <f t="shared" si="24"/>
        <v>1.6482644628099175</v>
      </c>
      <c r="F154" s="351" t="s">
        <v>164</v>
      </c>
      <c r="G154" s="55">
        <v>11443000</v>
      </c>
      <c r="H154" s="55">
        <v>60</v>
      </c>
      <c r="I154" s="90">
        <v>1</v>
      </c>
      <c r="J154" s="90">
        <v>1925</v>
      </c>
      <c r="K154" s="90">
        <v>10</v>
      </c>
      <c r="L154" s="90">
        <v>113.4</v>
      </c>
    </row>
    <row r="155" spans="1:18">
      <c r="A155" s="65">
        <f t="shared" si="23"/>
        <v>1933</v>
      </c>
      <c r="B155" s="84">
        <v>12205</v>
      </c>
      <c r="C155" s="77">
        <v>83.6</v>
      </c>
      <c r="D155" s="78">
        <f t="shared" si="24"/>
        <v>5.1403636363636354</v>
      </c>
      <c r="F155" s="351" t="s">
        <v>164</v>
      </c>
      <c r="G155" s="55">
        <v>11443000</v>
      </c>
      <c r="H155" s="55">
        <v>60</v>
      </c>
      <c r="I155" s="90">
        <v>1</v>
      </c>
      <c r="J155" s="90">
        <v>1925</v>
      </c>
      <c r="K155" s="90">
        <v>11</v>
      </c>
      <c r="L155" s="90">
        <v>109.5</v>
      </c>
    </row>
    <row r="156" spans="1:18">
      <c r="A156" s="65">
        <f t="shared" si="23"/>
        <v>1933</v>
      </c>
      <c r="B156" s="84">
        <v>12235</v>
      </c>
      <c r="C156" s="77">
        <v>88.8</v>
      </c>
      <c r="D156" s="78">
        <f t="shared" si="24"/>
        <v>5.2839669421487603</v>
      </c>
      <c r="F156" s="351" t="s">
        <v>164</v>
      </c>
      <c r="G156" s="55">
        <v>11443000</v>
      </c>
      <c r="H156" s="55">
        <v>60</v>
      </c>
      <c r="I156" s="90">
        <v>1</v>
      </c>
      <c r="J156" s="90">
        <v>1925</v>
      </c>
      <c r="K156" s="90">
        <v>12</v>
      </c>
      <c r="L156" s="90">
        <v>105.9</v>
      </c>
    </row>
    <row r="157" spans="1:18">
      <c r="A157" s="65">
        <f t="shared" si="23"/>
        <v>1933</v>
      </c>
      <c r="B157" s="84">
        <v>12266</v>
      </c>
      <c r="C157" s="77">
        <v>93</v>
      </c>
      <c r="D157" s="78">
        <f t="shared" si="24"/>
        <v>5.7183471074380163</v>
      </c>
      <c r="F157" s="351" t="s">
        <v>164</v>
      </c>
      <c r="G157" s="55">
        <v>11443000</v>
      </c>
      <c r="H157" s="55">
        <v>60</v>
      </c>
      <c r="I157" s="90">
        <v>1</v>
      </c>
      <c r="J157" s="90">
        <v>1926</v>
      </c>
      <c r="K157" s="90">
        <v>1</v>
      </c>
      <c r="L157" s="90">
        <v>109.2</v>
      </c>
    </row>
    <row r="158" spans="1:18">
      <c r="A158" s="65">
        <f t="shared" si="23"/>
        <v>1933</v>
      </c>
      <c r="B158" s="84">
        <v>12297</v>
      </c>
      <c r="C158" s="77">
        <v>78</v>
      </c>
      <c r="D158" s="78">
        <f t="shared" si="24"/>
        <v>4.7960330578512398</v>
      </c>
      <c r="F158" s="351" t="s">
        <v>164</v>
      </c>
      <c r="G158" s="55">
        <v>11443000</v>
      </c>
      <c r="H158" s="55">
        <v>60</v>
      </c>
      <c r="I158" s="90">
        <v>1</v>
      </c>
      <c r="J158" s="90">
        <v>1926</v>
      </c>
      <c r="K158" s="90">
        <v>2</v>
      </c>
      <c r="L158" s="90">
        <v>107.8</v>
      </c>
    </row>
    <row r="159" spans="1:18">
      <c r="A159" s="65">
        <f t="shared" si="23"/>
        <v>1933</v>
      </c>
      <c r="B159" s="84">
        <v>12327</v>
      </c>
      <c r="C159" s="77">
        <v>50.7</v>
      </c>
      <c r="D159" s="78">
        <f t="shared" si="24"/>
        <v>3.0168595041322313</v>
      </c>
      <c r="F159" s="351" t="s">
        <v>164</v>
      </c>
      <c r="G159" s="55">
        <v>11443000</v>
      </c>
      <c r="H159" s="55">
        <v>60</v>
      </c>
      <c r="I159" s="90">
        <v>1</v>
      </c>
      <c r="J159" s="90">
        <v>1926</v>
      </c>
      <c r="K159" s="90">
        <v>3</v>
      </c>
      <c r="L159" s="90">
        <v>106.2</v>
      </c>
    </row>
    <row r="160" spans="1:18">
      <c r="A160" s="65">
        <f t="shared" si="23"/>
        <v>1934</v>
      </c>
      <c r="B160" s="84">
        <v>12358</v>
      </c>
      <c r="C160" s="77">
        <v>41.4</v>
      </c>
      <c r="D160" s="78">
        <f t="shared" si="24"/>
        <v>2.545586776859504</v>
      </c>
      <c r="F160" s="351" t="s">
        <v>164</v>
      </c>
      <c r="G160" s="55">
        <v>11443000</v>
      </c>
      <c r="H160" s="55">
        <v>60</v>
      </c>
      <c r="I160" s="90">
        <v>1</v>
      </c>
      <c r="J160" s="90">
        <v>1926</v>
      </c>
      <c r="K160" s="90">
        <v>4</v>
      </c>
      <c r="L160" s="90">
        <v>104.6</v>
      </c>
    </row>
    <row r="161" spans="1:12">
      <c r="A161" s="65">
        <f t="shared" si="23"/>
        <v>1934</v>
      </c>
      <c r="B161" s="84">
        <v>12388</v>
      </c>
      <c r="C161" s="77">
        <v>69.7</v>
      </c>
      <c r="D161" s="78">
        <f t="shared" si="24"/>
        <v>4.147438016528926</v>
      </c>
      <c r="F161" s="351" t="s">
        <v>164</v>
      </c>
      <c r="G161" s="55">
        <v>11443000</v>
      </c>
      <c r="H161" s="55">
        <v>60</v>
      </c>
      <c r="I161" s="90">
        <v>1</v>
      </c>
      <c r="J161" s="90">
        <v>1926</v>
      </c>
      <c r="K161" s="90">
        <v>5</v>
      </c>
      <c r="L161" s="90">
        <v>105.5</v>
      </c>
    </row>
    <row r="162" spans="1:12">
      <c r="A162" s="65">
        <f t="shared" si="23"/>
        <v>1934</v>
      </c>
      <c r="B162" s="84">
        <v>12419</v>
      </c>
      <c r="C162" s="77">
        <v>86.8</v>
      </c>
      <c r="D162" s="78">
        <f t="shared" si="24"/>
        <v>5.3371239669421486</v>
      </c>
      <c r="F162" s="351" t="s">
        <v>164</v>
      </c>
      <c r="G162" s="55">
        <v>11443000</v>
      </c>
      <c r="H162" s="55">
        <v>60</v>
      </c>
      <c r="I162" s="90">
        <v>1</v>
      </c>
      <c r="J162" s="90">
        <v>1926</v>
      </c>
      <c r="K162" s="90">
        <v>6</v>
      </c>
      <c r="L162" s="90">
        <v>109.7</v>
      </c>
    </row>
    <row r="163" spans="1:12">
      <c r="A163" s="65">
        <f t="shared" si="23"/>
        <v>1934</v>
      </c>
      <c r="B163" s="84">
        <v>12450</v>
      </c>
      <c r="C163" s="77">
        <v>29.5</v>
      </c>
      <c r="D163" s="78">
        <f t="shared" si="24"/>
        <v>1.813884297520661</v>
      </c>
      <c r="F163" s="351" t="s">
        <v>164</v>
      </c>
      <c r="G163" s="55">
        <v>11443000</v>
      </c>
      <c r="H163" s="55">
        <v>60</v>
      </c>
      <c r="I163" s="90">
        <v>1</v>
      </c>
      <c r="J163" s="90">
        <v>1926</v>
      </c>
      <c r="K163" s="90">
        <v>7</v>
      </c>
      <c r="L163" s="90">
        <v>105.6</v>
      </c>
    </row>
    <row r="164" spans="1:12">
      <c r="A164" s="65">
        <f t="shared" si="23"/>
        <v>1934</v>
      </c>
      <c r="B164" s="84">
        <v>12478</v>
      </c>
      <c r="C164" s="77">
        <v>27.9</v>
      </c>
      <c r="D164" s="78">
        <f t="shared" si="24"/>
        <v>1.5494876033057852</v>
      </c>
      <c r="F164" s="351" t="s">
        <v>164</v>
      </c>
      <c r="G164" s="55">
        <v>11443000</v>
      </c>
      <c r="H164" s="55">
        <v>60</v>
      </c>
      <c r="I164" s="90">
        <v>1</v>
      </c>
      <c r="J164" s="90">
        <v>1926</v>
      </c>
      <c r="K164" s="90">
        <v>8</v>
      </c>
      <c r="L164" s="90">
        <v>87.4</v>
      </c>
    </row>
    <row r="165" spans="1:12">
      <c r="A165" s="65">
        <f t="shared" si="23"/>
        <v>1934</v>
      </c>
      <c r="B165" s="84">
        <v>12509</v>
      </c>
      <c r="C165" s="77">
        <v>77.099999999999994</v>
      </c>
      <c r="D165" s="78">
        <f t="shared" si="24"/>
        <v>4.740694214876032</v>
      </c>
      <c r="F165" s="351" t="s">
        <v>164</v>
      </c>
      <c r="G165" s="55">
        <v>11443000</v>
      </c>
      <c r="H165" s="55">
        <v>60</v>
      </c>
      <c r="I165" s="90">
        <v>1</v>
      </c>
      <c r="J165" s="90">
        <v>1926</v>
      </c>
      <c r="K165" s="90">
        <v>9</v>
      </c>
      <c r="L165" s="90">
        <v>90.7</v>
      </c>
    </row>
    <row r="166" spans="1:12">
      <c r="A166" s="65">
        <f t="shared" si="23"/>
        <v>1934</v>
      </c>
      <c r="B166" s="84">
        <v>12539</v>
      </c>
      <c r="C166" s="77">
        <v>111.1</v>
      </c>
      <c r="D166" s="78">
        <f t="shared" si="24"/>
        <v>6.6109090909090913</v>
      </c>
      <c r="F166" s="351" t="s">
        <v>164</v>
      </c>
      <c r="G166" s="55">
        <v>11443000</v>
      </c>
      <c r="H166" s="55">
        <v>60</v>
      </c>
      <c r="I166" s="90">
        <v>1</v>
      </c>
      <c r="J166" s="90">
        <v>1926</v>
      </c>
      <c r="K166" s="90">
        <v>10</v>
      </c>
      <c r="L166" s="90">
        <v>86.5</v>
      </c>
    </row>
    <row r="167" spans="1:12">
      <c r="A167" s="65">
        <f t="shared" si="23"/>
        <v>1934</v>
      </c>
      <c r="B167" s="84">
        <v>12570</v>
      </c>
      <c r="C167" s="77">
        <v>115.6</v>
      </c>
      <c r="D167" s="78">
        <f t="shared" si="24"/>
        <v>7.1079669421487601</v>
      </c>
      <c r="F167" s="351" t="s">
        <v>164</v>
      </c>
      <c r="G167" s="55">
        <v>11443000</v>
      </c>
      <c r="H167" s="55">
        <v>60</v>
      </c>
      <c r="I167" s="90">
        <v>1</v>
      </c>
      <c r="J167" s="90">
        <v>1926</v>
      </c>
      <c r="K167" s="90">
        <v>11</v>
      </c>
      <c r="L167" s="90">
        <v>87.4</v>
      </c>
    </row>
    <row r="168" spans="1:12">
      <c r="A168" s="65">
        <f t="shared" si="23"/>
        <v>1934</v>
      </c>
      <c r="B168" s="84">
        <v>12600</v>
      </c>
      <c r="C168" s="77">
        <v>119</v>
      </c>
      <c r="D168" s="78">
        <f t="shared" si="24"/>
        <v>7.0809917355371903</v>
      </c>
      <c r="F168" s="351" t="s">
        <v>164</v>
      </c>
      <c r="G168" s="55">
        <v>11443000</v>
      </c>
      <c r="H168" s="55">
        <v>60</v>
      </c>
      <c r="I168" s="90">
        <v>1</v>
      </c>
      <c r="J168" s="90">
        <v>1926</v>
      </c>
      <c r="K168" s="90">
        <v>12</v>
      </c>
      <c r="L168" s="90">
        <v>102.7</v>
      </c>
    </row>
    <row r="169" spans="1:12">
      <c r="A169" s="65">
        <f t="shared" si="23"/>
        <v>1934</v>
      </c>
      <c r="B169" s="84">
        <v>12631</v>
      </c>
      <c r="C169" s="77">
        <v>83.8</v>
      </c>
      <c r="D169" s="78">
        <f t="shared" si="24"/>
        <v>5.1526611570247933</v>
      </c>
      <c r="F169" s="351" t="s">
        <v>164</v>
      </c>
      <c r="G169" s="55">
        <v>11443000</v>
      </c>
      <c r="H169" s="55">
        <v>60</v>
      </c>
      <c r="I169" s="90">
        <v>1</v>
      </c>
      <c r="J169" s="90">
        <v>1927</v>
      </c>
      <c r="K169" s="90">
        <v>1</v>
      </c>
      <c r="L169" s="90">
        <v>104.3</v>
      </c>
    </row>
    <row r="170" spans="1:12">
      <c r="A170" s="65">
        <f t="shared" si="23"/>
        <v>1934</v>
      </c>
      <c r="B170" s="84">
        <v>12662</v>
      </c>
      <c r="C170" s="77">
        <v>55.1</v>
      </c>
      <c r="D170" s="78">
        <f t="shared" si="24"/>
        <v>3.3879669421487604</v>
      </c>
      <c r="F170" s="351" t="s">
        <v>164</v>
      </c>
      <c r="G170" s="55">
        <v>11443000</v>
      </c>
      <c r="H170" s="55">
        <v>60</v>
      </c>
      <c r="I170" s="90">
        <v>1</v>
      </c>
      <c r="J170" s="90">
        <v>1927</v>
      </c>
      <c r="K170" s="90">
        <v>2</v>
      </c>
      <c r="L170" s="90">
        <v>105.4</v>
      </c>
    </row>
    <row r="171" spans="1:12">
      <c r="A171" s="65">
        <f t="shared" si="23"/>
        <v>1934</v>
      </c>
      <c r="B171" s="84">
        <v>12692</v>
      </c>
      <c r="C171" s="77">
        <v>52.8</v>
      </c>
      <c r="D171" s="78">
        <f t="shared" si="24"/>
        <v>3.1418181818181816</v>
      </c>
      <c r="F171" s="351" t="s">
        <v>164</v>
      </c>
      <c r="G171" s="55">
        <v>11443000</v>
      </c>
      <c r="H171" s="55">
        <v>60</v>
      </c>
      <c r="I171" s="90">
        <v>1</v>
      </c>
      <c r="J171" s="90">
        <v>1927</v>
      </c>
      <c r="K171" s="90">
        <v>3</v>
      </c>
      <c r="L171" s="90">
        <v>104</v>
      </c>
    </row>
    <row r="172" spans="1:12">
      <c r="A172" s="65">
        <f t="shared" si="23"/>
        <v>1935</v>
      </c>
      <c r="B172" s="84">
        <v>12723</v>
      </c>
      <c r="C172" s="77">
        <v>87.6</v>
      </c>
      <c r="D172" s="78">
        <f t="shared" si="24"/>
        <v>5.3863140495867761</v>
      </c>
      <c r="F172" s="351" t="s">
        <v>164</v>
      </c>
      <c r="G172" s="55">
        <v>11443000</v>
      </c>
      <c r="H172" s="55">
        <v>60</v>
      </c>
      <c r="I172" s="90">
        <v>1</v>
      </c>
      <c r="J172" s="90">
        <v>1927</v>
      </c>
      <c r="K172" s="90">
        <v>4</v>
      </c>
      <c r="L172" s="90">
        <v>106.9</v>
      </c>
    </row>
    <row r="173" spans="1:12">
      <c r="A173" s="65">
        <f t="shared" si="23"/>
        <v>1935</v>
      </c>
      <c r="B173" s="84">
        <v>12753</v>
      </c>
      <c r="C173" s="77">
        <v>109</v>
      </c>
      <c r="D173" s="78">
        <f t="shared" si="24"/>
        <v>6.4859504132231409</v>
      </c>
      <c r="F173" s="351" t="s">
        <v>164</v>
      </c>
      <c r="G173" s="55">
        <v>11443000</v>
      </c>
      <c r="H173" s="55">
        <v>60</v>
      </c>
      <c r="I173" s="90">
        <v>1</v>
      </c>
      <c r="J173" s="90">
        <v>1927</v>
      </c>
      <c r="K173" s="90">
        <v>5</v>
      </c>
      <c r="L173" s="90">
        <v>105.5</v>
      </c>
    </row>
    <row r="174" spans="1:12">
      <c r="A174" s="65">
        <f t="shared" si="23"/>
        <v>1935</v>
      </c>
      <c r="B174" s="84">
        <v>12784</v>
      </c>
      <c r="C174" s="77">
        <v>77.400000000000006</v>
      </c>
      <c r="D174" s="78">
        <f t="shared" si="24"/>
        <v>4.7591404958677694</v>
      </c>
      <c r="F174" s="351" t="s">
        <v>164</v>
      </c>
      <c r="G174" s="55">
        <v>11443000</v>
      </c>
      <c r="H174" s="55">
        <v>60</v>
      </c>
      <c r="I174" s="90">
        <v>1</v>
      </c>
      <c r="J174" s="90">
        <v>1927</v>
      </c>
      <c r="K174" s="90">
        <v>6</v>
      </c>
      <c r="L174" s="90">
        <v>110.2</v>
      </c>
    </row>
    <row r="175" spans="1:12">
      <c r="A175" s="65">
        <f t="shared" si="23"/>
        <v>1935</v>
      </c>
      <c r="B175" s="84">
        <v>12815</v>
      </c>
      <c r="C175" s="77">
        <v>36.700000000000003</v>
      </c>
      <c r="D175" s="78">
        <f t="shared" si="24"/>
        <v>2.2565950413223144</v>
      </c>
      <c r="F175" s="351" t="s">
        <v>164</v>
      </c>
      <c r="G175" s="55">
        <v>11443000</v>
      </c>
      <c r="H175" s="55">
        <v>60</v>
      </c>
      <c r="I175" s="90">
        <v>1</v>
      </c>
      <c r="J175" s="90">
        <v>1927</v>
      </c>
      <c r="K175" s="90">
        <v>7</v>
      </c>
      <c r="L175" s="90">
        <v>107.3</v>
      </c>
    </row>
    <row r="176" spans="1:12">
      <c r="A176" s="65">
        <f t="shared" si="23"/>
        <v>1935</v>
      </c>
      <c r="B176" s="84">
        <v>12843</v>
      </c>
      <c r="C176" s="77">
        <v>31.2</v>
      </c>
      <c r="D176" s="78">
        <f t="shared" si="24"/>
        <v>1.7327603305785124</v>
      </c>
      <c r="F176" s="351" t="s">
        <v>164</v>
      </c>
      <c r="G176" s="55">
        <v>11443000</v>
      </c>
      <c r="H176" s="55">
        <v>60</v>
      </c>
      <c r="I176" s="90">
        <v>1</v>
      </c>
      <c r="J176" s="90">
        <v>1927</v>
      </c>
      <c r="K176" s="90">
        <v>8</v>
      </c>
      <c r="L176" s="90">
        <v>102.4</v>
      </c>
    </row>
    <row r="177" spans="1:12">
      <c r="A177" s="65">
        <f t="shared" si="23"/>
        <v>1935</v>
      </c>
      <c r="B177" s="84">
        <v>12874</v>
      </c>
      <c r="C177" s="77">
        <v>25.8</v>
      </c>
      <c r="D177" s="78">
        <f t="shared" si="24"/>
        <v>1.5863801652892562</v>
      </c>
      <c r="F177" s="351" t="s">
        <v>164</v>
      </c>
      <c r="G177" s="55">
        <v>11443000</v>
      </c>
      <c r="H177" s="55">
        <v>60</v>
      </c>
      <c r="I177" s="90">
        <v>1</v>
      </c>
      <c r="J177" s="90">
        <v>1927</v>
      </c>
      <c r="K177" s="90">
        <v>9</v>
      </c>
      <c r="L177" s="90">
        <v>102.3</v>
      </c>
    </row>
    <row r="178" spans="1:12">
      <c r="A178" s="65">
        <f t="shared" si="23"/>
        <v>1935</v>
      </c>
      <c r="B178" s="84">
        <v>12904</v>
      </c>
      <c r="C178" s="77">
        <v>111.7</v>
      </c>
      <c r="D178" s="78">
        <f t="shared" si="24"/>
        <v>6.6466115702479343</v>
      </c>
      <c r="F178" s="351" t="s">
        <v>164</v>
      </c>
      <c r="G178" s="55">
        <v>11443000</v>
      </c>
      <c r="H178" s="55">
        <v>60</v>
      </c>
      <c r="I178" s="90">
        <v>1</v>
      </c>
      <c r="J178" s="90">
        <v>1927</v>
      </c>
      <c r="K178" s="90">
        <v>10</v>
      </c>
      <c r="L178" s="90">
        <v>106.5</v>
      </c>
    </row>
    <row r="179" spans="1:12">
      <c r="A179" s="65">
        <f t="shared" si="23"/>
        <v>1935</v>
      </c>
      <c r="B179" s="84">
        <v>12935</v>
      </c>
      <c r="C179" s="77">
        <v>114.4</v>
      </c>
      <c r="D179" s="78">
        <f t="shared" si="24"/>
        <v>7.0341818181818185</v>
      </c>
      <c r="F179" s="351" t="s">
        <v>164</v>
      </c>
      <c r="G179" s="55">
        <v>11443000</v>
      </c>
      <c r="H179" s="55">
        <v>60</v>
      </c>
      <c r="I179" s="90">
        <v>1</v>
      </c>
      <c r="J179" s="90">
        <v>1927</v>
      </c>
      <c r="K179" s="90">
        <v>11</v>
      </c>
      <c r="L179" s="90">
        <v>107.5</v>
      </c>
    </row>
    <row r="180" spans="1:12">
      <c r="A180" s="65">
        <f t="shared" si="23"/>
        <v>1935</v>
      </c>
      <c r="B180" s="84">
        <v>12965</v>
      </c>
      <c r="C180" s="77">
        <v>114.7</v>
      </c>
      <c r="D180" s="78">
        <f t="shared" si="24"/>
        <v>6.8251239669421491</v>
      </c>
      <c r="F180" s="351" t="s">
        <v>164</v>
      </c>
      <c r="G180" s="55">
        <v>11443000</v>
      </c>
      <c r="H180" s="55">
        <v>60</v>
      </c>
      <c r="I180" s="90">
        <v>1</v>
      </c>
      <c r="J180" s="90">
        <v>1927</v>
      </c>
      <c r="K180" s="90">
        <v>12</v>
      </c>
      <c r="L180" s="90">
        <v>106.7</v>
      </c>
    </row>
    <row r="181" spans="1:12">
      <c r="A181" s="65">
        <f t="shared" si="23"/>
        <v>1935</v>
      </c>
      <c r="B181" s="84">
        <v>12996</v>
      </c>
      <c r="C181" s="77">
        <v>116.2</v>
      </c>
      <c r="D181" s="78">
        <f t="shared" si="24"/>
        <v>7.1448595041322314</v>
      </c>
      <c r="F181" s="351" t="s">
        <v>164</v>
      </c>
      <c r="G181" s="55">
        <v>11443000</v>
      </c>
      <c r="H181" s="55">
        <v>60</v>
      </c>
      <c r="I181" s="90">
        <v>1</v>
      </c>
      <c r="J181" s="90">
        <v>1928</v>
      </c>
      <c r="K181" s="90">
        <v>1</v>
      </c>
      <c r="L181" s="90">
        <v>104.7</v>
      </c>
    </row>
    <row r="182" spans="1:12">
      <c r="A182" s="65">
        <f t="shared" si="23"/>
        <v>1935</v>
      </c>
      <c r="B182" s="84">
        <v>13027</v>
      </c>
      <c r="C182" s="77">
        <v>108.7</v>
      </c>
      <c r="D182" s="78">
        <f t="shared" si="24"/>
        <v>6.6837024793388427</v>
      </c>
      <c r="F182" s="351" t="s">
        <v>164</v>
      </c>
      <c r="G182" s="55">
        <v>11443000</v>
      </c>
      <c r="H182" s="55">
        <v>60</v>
      </c>
      <c r="I182" s="90">
        <v>1</v>
      </c>
      <c r="J182" s="90">
        <v>1928</v>
      </c>
      <c r="K182" s="90">
        <v>2</v>
      </c>
      <c r="L182" s="90">
        <v>107.3</v>
      </c>
    </row>
    <row r="183" spans="1:12">
      <c r="A183" s="65">
        <f t="shared" si="23"/>
        <v>1935</v>
      </c>
      <c r="B183" s="84">
        <v>13057</v>
      </c>
      <c r="C183" s="77">
        <v>102.7</v>
      </c>
      <c r="D183" s="78">
        <f t="shared" si="24"/>
        <v>6.1110743801652889</v>
      </c>
      <c r="F183" s="351" t="s">
        <v>164</v>
      </c>
      <c r="G183" s="55">
        <v>11443000</v>
      </c>
      <c r="H183" s="55">
        <v>60</v>
      </c>
      <c r="I183" s="90">
        <v>1</v>
      </c>
      <c r="J183" s="90">
        <v>1928</v>
      </c>
      <c r="K183" s="90">
        <v>3</v>
      </c>
      <c r="L183" s="90">
        <v>106.5</v>
      </c>
    </row>
    <row r="184" spans="1:12">
      <c r="A184" s="65">
        <f t="shared" si="23"/>
        <v>1936</v>
      </c>
      <c r="B184" s="84">
        <v>13088</v>
      </c>
      <c r="C184" s="77">
        <v>109.8</v>
      </c>
      <c r="D184" s="78">
        <f t="shared" si="24"/>
        <v>6.7513388429752066</v>
      </c>
      <c r="F184" s="351" t="s">
        <v>164</v>
      </c>
      <c r="G184" s="55">
        <v>11443000</v>
      </c>
      <c r="H184" s="55">
        <v>60</v>
      </c>
      <c r="I184" s="90">
        <v>1</v>
      </c>
      <c r="J184" s="90">
        <v>1928</v>
      </c>
      <c r="K184" s="90">
        <v>4</v>
      </c>
      <c r="L184" s="90">
        <v>106.3</v>
      </c>
    </row>
    <row r="185" spans="1:12">
      <c r="A185" s="65">
        <f t="shared" si="23"/>
        <v>1936</v>
      </c>
      <c r="B185" s="84">
        <v>13118</v>
      </c>
      <c r="C185" s="77">
        <v>49.9</v>
      </c>
      <c r="D185" s="78">
        <f t="shared" si="24"/>
        <v>2.9692561983471073</v>
      </c>
      <c r="F185" s="351" t="s">
        <v>164</v>
      </c>
      <c r="G185" s="55">
        <v>11443000</v>
      </c>
      <c r="H185" s="55">
        <v>60</v>
      </c>
      <c r="I185" s="90">
        <v>1</v>
      </c>
      <c r="J185" s="90">
        <v>1928</v>
      </c>
      <c r="K185" s="90">
        <v>5</v>
      </c>
      <c r="L185" s="90">
        <v>109.5</v>
      </c>
    </row>
    <row r="186" spans="1:12">
      <c r="A186" s="65">
        <f t="shared" si="23"/>
        <v>1936</v>
      </c>
      <c r="B186" s="84">
        <v>13149</v>
      </c>
      <c r="C186" s="77">
        <v>52.5</v>
      </c>
      <c r="D186" s="78">
        <f t="shared" si="24"/>
        <v>3.2280991735537192</v>
      </c>
      <c r="F186" s="351" t="s">
        <v>164</v>
      </c>
      <c r="G186" s="55">
        <v>11443000</v>
      </c>
      <c r="H186" s="55">
        <v>60</v>
      </c>
      <c r="I186" s="90">
        <v>1</v>
      </c>
      <c r="J186" s="90">
        <v>1928</v>
      </c>
      <c r="K186" s="90">
        <v>6</v>
      </c>
      <c r="L186" s="90">
        <v>110.1</v>
      </c>
    </row>
    <row r="187" spans="1:12">
      <c r="A187" s="65">
        <f t="shared" si="23"/>
        <v>1936</v>
      </c>
      <c r="B187" s="84">
        <v>13180</v>
      </c>
      <c r="C187" s="77">
        <v>65.099999999999994</v>
      </c>
      <c r="D187" s="78">
        <f t="shared" si="24"/>
        <v>4.0028429752066108</v>
      </c>
      <c r="F187" s="351" t="s">
        <v>164</v>
      </c>
      <c r="G187" s="55">
        <v>11443000</v>
      </c>
      <c r="H187" s="55">
        <v>60</v>
      </c>
      <c r="I187" s="90">
        <v>1</v>
      </c>
      <c r="J187" s="90">
        <v>1928</v>
      </c>
      <c r="K187" s="90">
        <v>7</v>
      </c>
      <c r="L187" s="90">
        <v>108.7</v>
      </c>
    </row>
    <row r="188" spans="1:12">
      <c r="A188" s="65">
        <f t="shared" si="23"/>
        <v>1936</v>
      </c>
      <c r="B188" s="84">
        <v>13209</v>
      </c>
      <c r="C188" s="77">
        <v>46.3</v>
      </c>
      <c r="D188" s="78">
        <f t="shared" si="24"/>
        <v>2.6632066115702475</v>
      </c>
      <c r="F188" s="351" t="s">
        <v>164</v>
      </c>
      <c r="G188" s="55">
        <v>11443000</v>
      </c>
      <c r="H188" s="55">
        <v>60</v>
      </c>
      <c r="I188" s="90">
        <v>1</v>
      </c>
      <c r="J188" s="90">
        <v>1928</v>
      </c>
      <c r="K188" s="90">
        <v>8</v>
      </c>
      <c r="L188" s="90">
        <v>95.5</v>
      </c>
    </row>
    <row r="189" spans="1:12">
      <c r="A189" s="65">
        <f t="shared" si="23"/>
        <v>1936</v>
      </c>
      <c r="B189" s="84">
        <v>13240</v>
      </c>
      <c r="C189" s="77">
        <v>11.9</v>
      </c>
      <c r="D189" s="78">
        <f t="shared" si="24"/>
        <v>0.73170247933884303</v>
      </c>
      <c r="F189" s="351" t="s">
        <v>164</v>
      </c>
      <c r="G189" s="55">
        <v>11443000</v>
      </c>
      <c r="H189" s="55">
        <v>60</v>
      </c>
      <c r="I189" s="90">
        <v>1</v>
      </c>
      <c r="J189" s="90">
        <v>1928</v>
      </c>
      <c r="K189" s="90">
        <v>9</v>
      </c>
      <c r="L189" s="90">
        <v>99.1</v>
      </c>
    </row>
    <row r="190" spans="1:12">
      <c r="A190" s="65">
        <f t="shared" si="23"/>
        <v>1936</v>
      </c>
      <c r="B190" s="84">
        <v>13270</v>
      </c>
      <c r="C190" s="77">
        <v>89.8</v>
      </c>
      <c r="D190" s="78">
        <f t="shared" si="24"/>
        <v>5.3434710743801652</v>
      </c>
      <c r="F190" s="351" t="s">
        <v>164</v>
      </c>
      <c r="G190" s="55">
        <v>11443000</v>
      </c>
      <c r="H190" s="55">
        <v>60</v>
      </c>
      <c r="I190" s="90">
        <v>1</v>
      </c>
      <c r="J190" s="90">
        <v>1928</v>
      </c>
      <c r="K190" s="90">
        <v>10</v>
      </c>
      <c r="L190" s="90">
        <v>99.9</v>
      </c>
    </row>
    <row r="191" spans="1:12">
      <c r="A191" s="65">
        <f t="shared" si="23"/>
        <v>1936</v>
      </c>
      <c r="B191" s="84">
        <v>13301</v>
      </c>
      <c r="C191" s="77">
        <v>102</v>
      </c>
      <c r="D191" s="78">
        <f t="shared" si="24"/>
        <v>6.2717355371900823</v>
      </c>
      <c r="F191" s="351" t="s">
        <v>164</v>
      </c>
      <c r="G191" s="55">
        <v>11443000</v>
      </c>
      <c r="H191" s="55">
        <v>60</v>
      </c>
      <c r="I191" s="90">
        <v>1</v>
      </c>
      <c r="J191" s="90">
        <v>1928</v>
      </c>
      <c r="K191" s="90">
        <v>11</v>
      </c>
      <c r="L191" s="90">
        <v>98.9</v>
      </c>
    </row>
    <row r="192" spans="1:12">
      <c r="A192" s="65">
        <f t="shared" si="23"/>
        <v>1936</v>
      </c>
      <c r="B192" s="84">
        <v>13331</v>
      </c>
      <c r="C192" s="77">
        <v>112.4</v>
      </c>
      <c r="D192" s="78">
        <f t="shared" si="24"/>
        <v>6.6882644628099177</v>
      </c>
      <c r="F192" s="351" t="s">
        <v>164</v>
      </c>
      <c r="G192" s="55">
        <v>11443000</v>
      </c>
      <c r="H192" s="55">
        <v>60</v>
      </c>
      <c r="I192" s="90">
        <v>1</v>
      </c>
      <c r="J192" s="90">
        <v>1928</v>
      </c>
      <c r="K192" s="90">
        <v>12</v>
      </c>
      <c r="L192" s="90">
        <v>106.1</v>
      </c>
    </row>
    <row r="193" spans="1:12">
      <c r="A193" s="65">
        <f t="shared" si="23"/>
        <v>1936</v>
      </c>
      <c r="B193" s="84">
        <v>13362</v>
      </c>
      <c r="C193" s="77">
        <v>111.7</v>
      </c>
      <c r="D193" s="78">
        <f t="shared" si="24"/>
        <v>6.868165289256198</v>
      </c>
      <c r="F193" s="351" t="s">
        <v>164</v>
      </c>
      <c r="G193" s="55">
        <v>11443000</v>
      </c>
      <c r="H193" s="55">
        <v>60</v>
      </c>
      <c r="I193" s="90">
        <v>1</v>
      </c>
      <c r="J193" s="90">
        <v>1929</v>
      </c>
      <c r="K193" s="90">
        <v>1</v>
      </c>
      <c r="L193" s="90">
        <v>97.5</v>
      </c>
    </row>
    <row r="194" spans="1:12">
      <c r="A194" s="65">
        <f t="shared" si="23"/>
        <v>1936</v>
      </c>
      <c r="B194" s="84">
        <v>13393</v>
      </c>
      <c r="C194" s="77">
        <v>107.3</v>
      </c>
      <c r="D194" s="78">
        <f t="shared" si="24"/>
        <v>6.597619834710744</v>
      </c>
      <c r="F194" s="351" t="s">
        <v>164</v>
      </c>
      <c r="G194" s="55">
        <v>11443000</v>
      </c>
      <c r="H194" s="55">
        <v>60</v>
      </c>
      <c r="I194" s="90">
        <v>1</v>
      </c>
      <c r="J194" s="90">
        <v>1929</v>
      </c>
      <c r="K194" s="90">
        <v>2</v>
      </c>
      <c r="L194" s="90">
        <v>102.8</v>
      </c>
    </row>
    <row r="195" spans="1:12">
      <c r="A195" s="65">
        <f t="shared" si="23"/>
        <v>1936</v>
      </c>
      <c r="B195" s="84">
        <v>13423</v>
      </c>
      <c r="C195" s="77">
        <v>108.1</v>
      </c>
      <c r="D195" s="78">
        <f t="shared" si="24"/>
        <v>6.4323966942148765</v>
      </c>
      <c r="F195" s="351" t="s">
        <v>164</v>
      </c>
      <c r="G195" s="55">
        <v>11443000</v>
      </c>
      <c r="H195" s="55">
        <v>60</v>
      </c>
      <c r="I195" s="90">
        <v>1</v>
      </c>
      <c r="J195" s="90">
        <v>1929</v>
      </c>
      <c r="K195" s="90">
        <v>3</v>
      </c>
      <c r="L195" s="90">
        <v>105.5</v>
      </c>
    </row>
    <row r="196" spans="1:12">
      <c r="A196" s="65">
        <f t="shared" si="23"/>
        <v>1937</v>
      </c>
      <c r="B196" s="84">
        <v>13454</v>
      </c>
      <c r="C196" s="77">
        <v>111.5</v>
      </c>
      <c r="D196" s="78">
        <f t="shared" si="24"/>
        <v>6.8558677685950409</v>
      </c>
      <c r="F196" s="351" t="s">
        <v>164</v>
      </c>
      <c r="G196" s="55">
        <v>11443000</v>
      </c>
      <c r="H196" s="55">
        <v>60</v>
      </c>
      <c r="I196" s="90">
        <v>1</v>
      </c>
      <c r="J196" s="90">
        <v>1929</v>
      </c>
      <c r="K196" s="90">
        <v>4</v>
      </c>
      <c r="L196" s="90">
        <v>106.1</v>
      </c>
    </row>
    <row r="197" spans="1:12">
      <c r="A197" s="65">
        <f t="shared" si="23"/>
        <v>1937</v>
      </c>
      <c r="B197" s="84">
        <v>13484</v>
      </c>
      <c r="C197" s="77">
        <v>101.2</v>
      </c>
      <c r="D197" s="78">
        <f t="shared" si="24"/>
        <v>6.0218181818181815</v>
      </c>
      <c r="F197" s="351" t="s">
        <v>164</v>
      </c>
      <c r="G197" s="55">
        <v>11443000</v>
      </c>
      <c r="H197" s="55">
        <v>60</v>
      </c>
      <c r="I197" s="90">
        <v>1</v>
      </c>
      <c r="J197" s="90">
        <v>1929</v>
      </c>
      <c r="K197" s="90">
        <v>5</v>
      </c>
      <c r="L197" s="90">
        <v>105.8</v>
      </c>
    </row>
    <row r="198" spans="1:12">
      <c r="A198" s="65">
        <f t="shared" si="23"/>
        <v>1937</v>
      </c>
      <c r="B198" s="84">
        <v>13515</v>
      </c>
      <c r="C198" s="77">
        <v>95.8</v>
      </c>
      <c r="D198" s="78">
        <f t="shared" si="24"/>
        <v>5.8905123966942146</v>
      </c>
      <c r="F198" s="351" t="s">
        <v>164</v>
      </c>
      <c r="G198" s="55">
        <v>11443000</v>
      </c>
      <c r="H198" s="55">
        <v>60</v>
      </c>
      <c r="I198" s="90">
        <v>1</v>
      </c>
      <c r="J198" s="90">
        <v>1929</v>
      </c>
      <c r="K198" s="90">
        <v>6</v>
      </c>
      <c r="L198" s="90">
        <v>105.6</v>
      </c>
    </row>
    <row r="199" spans="1:12">
      <c r="A199" s="65">
        <f t="shared" si="23"/>
        <v>1937</v>
      </c>
      <c r="B199" s="84">
        <v>13546</v>
      </c>
      <c r="C199" s="77">
        <v>44.4</v>
      </c>
      <c r="D199" s="78">
        <f t="shared" si="24"/>
        <v>2.7300495867768597</v>
      </c>
      <c r="F199" s="351" t="s">
        <v>164</v>
      </c>
      <c r="G199" s="55">
        <v>11443000</v>
      </c>
      <c r="H199" s="55">
        <v>60</v>
      </c>
      <c r="I199" s="90">
        <v>1</v>
      </c>
      <c r="J199" s="90">
        <v>1929</v>
      </c>
      <c r="K199" s="90">
        <v>7</v>
      </c>
      <c r="L199" s="90">
        <v>103</v>
      </c>
    </row>
    <row r="200" spans="1:12">
      <c r="A200" s="65">
        <f t="shared" si="23"/>
        <v>1937</v>
      </c>
      <c r="B200" s="84">
        <v>13574</v>
      </c>
      <c r="C200" s="77">
        <v>0</v>
      </c>
      <c r="D200" s="78">
        <f t="shared" si="24"/>
        <v>0</v>
      </c>
      <c r="F200" s="351" t="s">
        <v>164</v>
      </c>
      <c r="G200" s="55">
        <v>11443000</v>
      </c>
      <c r="H200" s="55">
        <v>60</v>
      </c>
      <c r="I200" s="90">
        <v>1</v>
      </c>
      <c r="J200" s="90">
        <v>1929</v>
      </c>
      <c r="K200" s="90">
        <v>8</v>
      </c>
      <c r="L200" s="90">
        <v>92.5</v>
      </c>
    </row>
    <row r="201" spans="1:12">
      <c r="A201" s="65">
        <f t="shared" si="23"/>
        <v>1937</v>
      </c>
      <c r="B201" s="84">
        <v>13605</v>
      </c>
      <c r="C201" s="77">
        <v>0</v>
      </c>
      <c r="D201" s="78">
        <f t="shared" si="24"/>
        <v>0</v>
      </c>
      <c r="F201" s="351" t="s">
        <v>164</v>
      </c>
      <c r="G201" s="55">
        <v>11443000</v>
      </c>
      <c r="H201" s="55">
        <v>60</v>
      </c>
      <c r="I201" s="90">
        <v>1</v>
      </c>
      <c r="J201" s="90">
        <v>1929</v>
      </c>
      <c r="K201" s="90">
        <v>9</v>
      </c>
      <c r="L201" s="90">
        <v>69.2</v>
      </c>
    </row>
    <row r="202" spans="1:12">
      <c r="A202" s="65">
        <f t="shared" si="23"/>
        <v>1937</v>
      </c>
      <c r="B202" s="84">
        <v>13635</v>
      </c>
      <c r="C202" s="77">
        <v>7.33</v>
      </c>
      <c r="D202" s="78">
        <f t="shared" si="24"/>
        <v>0.43616528925619835</v>
      </c>
      <c r="F202" s="351" t="s">
        <v>164</v>
      </c>
      <c r="G202" s="55">
        <v>11443000</v>
      </c>
      <c r="H202" s="55">
        <v>60</v>
      </c>
      <c r="I202" s="90">
        <v>1</v>
      </c>
      <c r="J202" s="90">
        <v>1929</v>
      </c>
      <c r="K202" s="90">
        <v>10</v>
      </c>
      <c r="L202" s="90">
        <v>39.700000000000003</v>
      </c>
    </row>
    <row r="203" spans="1:12">
      <c r="A203" s="65">
        <f t="shared" si="23"/>
        <v>1937</v>
      </c>
      <c r="B203" s="84">
        <v>13666</v>
      </c>
      <c r="C203" s="77">
        <v>137.4</v>
      </c>
      <c r="D203" s="78">
        <f t="shared" si="24"/>
        <v>8.4483966942148765</v>
      </c>
      <c r="F203" s="351" t="s">
        <v>164</v>
      </c>
      <c r="G203" s="55">
        <v>11443000</v>
      </c>
      <c r="H203" s="55">
        <v>60</v>
      </c>
      <c r="I203" s="90">
        <v>1</v>
      </c>
      <c r="J203" s="90">
        <v>1929</v>
      </c>
      <c r="K203" s="90">
        <v>11</v>
      </c>
      <c r="L203" s="90">
        <v>44.3</v>
      </c>
    </row>
    <row r="204" spans="1:12">
      <c r="A204" s="65">
        <f t="shared" si="23"/>
        <v>1937</v>
      </c>
      <c r="B204" s="84">
        <v>13696</v>
      </c>
      <c r="C204" s="77">
        <v>160.9</v>
      </c>
      <c r="D204" s="78">
        <f t="shared" si="24"/>
        <v>9.5742148760330572</v>
      </c>
      <c r="F204" s="351" t="s">
        <v>164</v>
      </c>
      <c r="G204" s="55">
        <v>11443000</v>
      </c>
      <c r="H204" s="55">
        <v>60</v>
      </c>
      <c r="I204" s="90">
        <v>1</v>
      </c>
      <c r="J204" s="90">
        <v>1929</v>
      </c>
      <c r="K204" s="90">
        <v>12</v>
      </c>
      <c r="L204" s="90">
        <v>79.5</v>
      </c>
    </row>
    <row r="205" spans="1:12">
      <c r="A205" s="65">
        <f t="shared" si="23"/>
        <v>1937</v>
      </c>
      <c r="B205" s="84">
        <v>13727</v>
      </c>
      <c r="C205" s="77">
        <v>148.6</v>
      </c>
      <c r="D205" s="78">
        <f t="shared" si="24"/>
        <v>9.1370578512396694</v>
      </c>
      <c r="F205" s="351" t="s">
        <v>164</v>
      </c>
      <c r="G205" s="55">
        <v>11443000</v>
      </c>
      <c r="H205" s="55">
        <v>60</v>
      </c>
      <c r="I205" s="90">
        <v>1</v>
      </c>
      <c r="J205" s="90">
        <v>1930</v>
      </c>
      <c r="K205" s="90">
        <v>1</v>
      </c>
      <c r="L205" s="90">
        <v>108</v>
      </c>
    </row>
    <row r="206" spans="1:12">
      <c r="A206" s="65">
        <f t="shared" si="23"/>
        <v>1937</v>
      </c>
      <c r="B206" s="84">
        <v>13758</v>
      </c>
      <c r="C206" s="77">
        <v>126.2</v>
      </c>
      <c r="D206" s="78">
        <f t="shared" si="24"/>
        <v>7.7597355371900827</v>
      </c>
      <c r="F206" s="351" t="s">
        <v>164</v>
      </c>
      <c r="G206" s="55">
        <v>11443000</v>
      </c>
      <c r="H206" s="55">
        <v>60</v>
      </c>
      <c r="I206" s="90">
        <v>1</v>
      </c>
      <c r="J206" s="90">
        <v>1930</v>
      </c>
      <c r="K206" s="90">
        <v>2</v>
      </c>
      <c r="L206" s="90">
        <v>77.5</v>
      </c>
    </row>
    <row r="207" spans="1:12">
      <c r="A207" s="65">
        <f t="shared" si="23"/>
        <v>1937</v>
      </c>
      <c r="B207" s="84">
        <v>13788</v>
      </c>
      <c r="C207" s="77">
        <v>105.9</v>
      </c>
      <c r="D207" s="78">
        <f t="shared" si="24"/>
        <v>6.3014876033057847</v>
      </c>
      <c r="F207" s="351" t="s">
        <v>164</v>
      </c>
      <c r="G207" s="55">
        <v>11443000</v>
      </c>
      <c r="H207" s="55">
        <v>60</v>
      </c>
      <c r="I207" s="90">
        <v>1</v>
      </c>
      <c r="J207" s="90">
        <v>1930</v>
      </c>
      <c r="K207" s="90">
        <v>3</v>
      </c>
      <c r="L207" s="90">
        <v>24.2</v>
      </c>
    </row>
    <row r="208" spans="1:12">
      <c r="A208" s="65">
        <f t="shared" si="23"/>
        <v>1938</v>
      </c>
      <c r="B208" s="84">
        <v>13819</v>
      </c>
      <c r="C208" s="77">
        <v>140.9</v>
      </c>
      <c r="D208" s="78">
        <f t="shared" si="24"/>
        <v>8.6636033057851236</v>
      </c>
      <c r="F208" s="351" t="s">
        <v>164</v>
      </c>
      <c r="G208" s="55">
        <v>11443000</v>
      </c>
      <c r="H208" s="55">
        <v>60</v>
      </c>
      <c r="I208" s="90">
        <v>1</v>
      </c>
      <c r="J208" s="90">
        <v>1930</v>
      </c>
      <c r="K208" s="90">
        <v>4</v>
      </c>
      <c r="L208" s="90">
        <v>101</v>
      </c>
    </row>
    <row r="209" spans="1:12">
      <c r="A209" s="65">
        <f t="shared" ref="A209:A272" si="25">IF(MONTH(B209)&gt;9,YEAR(B209)+1,YEAR(B209))</f>
        <v>1938</v>
      </c>
      <c r="B209" s="84">
        <v>13849</v>
      </c>
      <c r="C209" s="77">
        <v>32.9</v>
      </c>
      <c r="D209" s="78">
        <f t="shared" ref="D209:D272" si="26">IF(C209&lt;&gt;-901,C209*DAY(B209)*24*60*60/(220*22*9*1000),-901)</f>
        <v>1.9576859504132231</v>
      </c>
      <c r="F209" s="351" t="s">
        <v>164</v>
      </c>
      <c r="G209" s="55">
        <v>11443000</v>
      </c>
      <c r="H209" s="55">
        <v>60</v>
      </c>
      <c r="I209" s="90">
        <v>1</v>
      </c>
      <c r="J209" s="90">
        <v>1930</v>
      </c>
      <c r="K209" s="90">
        <v>5</v>
      </c>
      <c r="L209" s="90">
        <v>100.1</v>
      </c>
    </row>
    <row r="210" spans="1:12">
      <c r="A210" s="65">
        <f t="shared" si="25"/>
        <v>1938</v>
      </c>
      <c r="B210" s="84">
        <v>13880</v>
      </c>
      <c r="C210" s="77">
        <v>92.9</v>
      </c>
      <c r="D210" s="78">
        <f t="shared" si="26"/>
        <v>5.7121983471074387</v>
      </c>
      <c r="F210" s="351" t="s">
        <v>164</v>
      </c>
      <c r="G210" s="55">
        <v>11443000</v>
      </c>
      <c r="H210" s="55">
        <v>60</v>
      </c>
      <c r="I210" s="90">
        <v>1</v>
      </c>
      <c r="J210" s="90">
        <v>1930</v>
      </c>
      <c r="K210" s="90">
        <v>6</v>
      </c>
      <c r="L210" s="90">
        <v>102.1</v>
      </c>
    </row>
    <row r="211" spans="1:12">
      <c r="A211" s="65">
        <f t="shared" si="25"/>
        <v>1938</v>
      </c>
      <c r="B211" s="84">
        <v>13911</v>
      </c>
      <c r="C211" s="77">
        <v>99.8</v>
      </c>
      <c r="D211" s="78">
        <f t="shared" si="26"/>
        <v>6.1364628099173553</v>
      </c>
      <c r="F211" s="351" t="s">
        <v>164</v>
      </c>
      <c r="G211" s="55">
        <v>11443000</v>
      </c>
      <c r="H211" s="55">
        <v>60</v>
      </c>
      <c r="I211" s="90">
        <v>1</v>
      </c>
      <c r="J211" s="90">
        <v>1930</v>
      </c>
      <c r="K211" s="90">
        <v>7</v>
      </c>
      <c r="L211" s="90">
        <v>100.6</v>
      </c>
    </row>
    <row r="212" spans="1:12">
      <c r="A212" s="65">
        <f t="shared" si="25"/>
        <v>1938</v>
      </c>
      <c r="B212" s="84">
        <v>13939</v>
      </c>
      <c r="C212" s="77">
        <v>57.1</v>
      </c>
      <c r="D212" s="78">
        <f t="shared" si="26"/>
        <v>3.1711735537190084</v>
      </c>
      <c r="F212" s="351" t="s">
        <v>164</v>
      </c>
      <c r="G212" s="55">
        <v>11443000</v>
      </c>
      <c r="H212" s="55">
        <v>60</v>
      </c>
      <c r="I212" s="90">
        <v>1</v>
      </c>
      <c r="J212" s="90">
        <v>1930</v>
      </c>
      <c r="K212" s="90">
        <v>8</v>
      </c>
      <c r="L212" s="90">
        <v>106.4</v>
      </c>
    </row>
    <row r="213" spans="1:12">
      <c r="A213" s="65">
        <f t="shared" si="25"/>
        <v>1938</v>
      </c>
      <c r="B213" s="84">
        <v>13970</v>
      </c>
      <c r="C213" s="77">
        <v>102.2</v>
      </c>
      <c r="D213" s="78">
        <f t="shared" si="26"/>
        <v>6.2840330578512393</v>
      </c>
      <c r="F213" s="351" t="s">
        <v>164</v>
      </c>
      <c r="G213" s="55">
        <v>11443000</v>
      </c>
      <c r="H213" s="55">
        <v>60</v>
      </c>
      <c r="I213" s="90">
        <v>1</v>
      </c>
      <c r="J213" s="90">
        <v>1930</v>
      </c>
      <c r="K213" s="90">
        <v>9</v>
      </c>
      <c r="L213" s="90">
        <v>106</v>
      </c>
    </row>
    <row r="214" spans="1:12">
      <c r="A214" s="65">
        <f t="shared" si="25"/>
        <v>1938</v>
      </c>
      <c r="B214" s="84">
        <v>14000</v>
      </c>
      <c r="C214" s="77">
        <v>138.1</v>
      </c>
      <c r="D214" s="78">
        <f t="shared" si="26"/>
        <v>8.2175206611570246</v>
      </c>
      <c r="F214" s="351" t="s">
        <v>164</v>
      </c>
      <c r="G214" s="55">
        <v>11443000</v>
      </c>
      <c r="H214" s="55">
        <v>60</v>
      </c>
      <c r="I214" s="90">
        <v>1</v>
      </c>
      <c r="J214" s="90">
        <v>1930</v>
      </c>
      <c r="K214" s="90">
        <v>10</v>
      </c>
      <c r="L214" s="90">
        <v>16</v>
      </c>
    </row>
    <row r="215" spans="1:12">
      <c r="A215" s="65">
        <f t="shared" si="25"/>
        <v>1938</v>
      </c>
      <c r="B215" s="84">
        <v>14031</v>
      </c>
      <c r="C215" s="77">
        <v>148.1</v>
      </c>
      <c r="D215" s="78">
        <f t="shared" si="26"/>
        <v>9.1063140495867767</v>
      </c>
      <c r="F215" s="351" t="s">
        <v>164</v>
      </c>
      <c r="G215" s="55">
        <v>11443000</v>
      </c>
      <c r="H215" s="55">
        <v>60</v>
      </c>
      <c r="I215" s="90">
        <v>1</v>
      </c>
      <c r="J215" s="90">
        <v>1930</v>
      </c>
      <c r="K215" s="90">
        <v>11</v>
      </c>
      <c r="L215" s="90">
        <v>14.2</v>
      </c>
    </row>
    <row r="216" spans="1:12">
      <c r="A216" s="65">
        <f t="shared" si="25"/>
        <v>1938</v>
      </c>
      <c r="B216" s="84">
        <v>14061</v>
      </c>
      <c r="C216" s="77">
        <v>168.9</v>
      </c>
      <c r="D216" s="78">
        <f t="shared" si="26"/>
        <v>10.050247933884297</v>
      </c>
      <c r="F216" s="351" t="s">
        <v>164</v>
      </c>
      <c r="G216" s="55">
        <v>11443000</v>
      </c>
      <c r="H216" s="55">
        <v>60</v>
      </c>
      <c r="I216" s="90">
        <v>1</v>
      </c>
      <c r="J216" s="90">
        <v>1930</v>
      </c>
      <c r="K216" s="90">
        <v>12</v>
      </c>
      <c r="L216" s="90">
        <v>54.3</v>
      </c>
    </row>
    <row r="217" spans="1:12">
      <c r="A217" s="65">
        <f t="shared" si="25"/>
        <v>1938</v>
      </c>
      <c r="B217" s="84">
        <v>14092</v>
      </c>
      <c r="C217" s="77">
        <v>161.9</v>
      </c>
      <c r="D217" s="78">
        <f t="shared" si="26"/>
        <v>9.9548429752066117</v>
      </c>
      <c r="F217" s="351" t="s">
        <v>164</v>
      </c>
      <c r="G217" s="55">
        <v>11443000</v>
      </c>
      <c r="H217" s="55">
        <v>60</v>
      </c>
      <c r="I217" s="90">
        <v>1</v>
      </c>
      <c r="J217" s="90">
        <v>1931</v>
      </c>
      <c r="K217" s="90">
        <v>1</v>
      </c>
      <c r="L217" s="90">
        <v>110</v>
      </c>
    </row>
    <row r="218" spans="1:12">
      <c r="A218" s="65">
        <f t="shared" si="25"/>
        <v>1938</v>
      </c>
      <c r="B218" s="84">
        <v>14123</v>
      </c>
      <c r="C218" s="77">
        <v>147.6</v>
      </c>
      <c r="D218" s="78">
        <f t="shared" si="26"/>
        <v>9.075570247933884</v>
      </c>
      <c r="F218" s="351" t="s">
        <v>164</v>
      </c>
      <c r="G218" s="55">
        <v>11443000</v>
      </c>
      <c r="H218" s="55">
        <v>60</v>
      </c>
      <c r="I218" s="90">
        <v>1</v>
      </c>
      <c r="J218" s="90">
        <v>1931</v>
      </c>
      <c r="K218" s="90">
        <v>2</v>
      </c>
      <c r="L218" s="90">
        <v>106.1</v>
      </c>
    </row>
    <row r="219" spans="1:12">
      <c r="A219" s="65">
        <f t="shared" si="25"/>
        <v>1938</v>
      </c>
      <c r="B219" s="84">
        <v>14153</v>
      </c>
      <c r="C219" s="77">
        <v>145.9</v>
      </c>
      <c r="D219" s="78">
        <f t="shared" si="26"/>
        <v>8.6816528925619831</v>
      </c>
      <c r="F219" s="351" t="s">
        <v>164</v>
      </c>
      <c r="G219" s="55">
        <v>11443000</v>
      </c>
      <c r="H219" s="55">
        <v>60</v>
      </c>
      <c r="I219" s="90">
        <v>1</v>
      </c>
      <c r="J219" s="90">
        <v>1931</v>
      </c>
      <c r="K219" s="90">
        <v>3</v>
      </c>
      <c r="L219" s="90">
        <v>106.8</v>
      </c>
    </row>
    <row r="220" spans="1:12">
      <c r="A220" s="65">
        <f t="shared" si="25"/>
        <v>1939</v>
      </c>
      <c r="B220" s="84">
        <v>14184</v>
      </c>
      <c r="C220" s="77">
        <v>142.30000000000001</v>
      </c>
      <c r="D220" s="78">
        <f t="shared" si="26"/>
        <v>8.7496859504132249</v>
      </c>
      <c r="F220" s="351" t="s">
        <v>164</v>
      </c>
      <c r="G220" s="55">
        <v>11443000</v>
      </c>
      <c r="H220" s="55">
        <v>60</v>
      </c>
      <c r="I220" s="90">
        <v>1</v>
      </c>
      <c r="J220" s="90">
        <v>1931</v>
      </c>
      <c r="K220" s="90">
        <v>4</v>
      </c>
      <c r="L220" s="90">
        <v>108.8</v>
      </c>
    </row>
    <row r="221" spans="1:12">
      <c r="A221" s="65">
        <f t="shared" si="25"/>
        <v>1939</v>
      </c>
      <c r="B221" s="84">
        <v>14214</v>
      </c>
      <c r="C221" s="77">
        <v>142.9</v>
      </c>
      <c r="D221" s="78">
        <f t="shared" si="26"/>
        <v>8.5031404958677683</v>
      </c>
      <c r="F221" s="351" t="s">
        <v>164</v>
      </c>
      <c r="G221" s="55">
        <v>11443000</v>
      </c>
      <c r="H221" s="55">
        <v>60</v>
      </c>
      <c r="I221" s="90">
        <v>1</v>
      </c>
      <c r="J221" s="90">
        <v>1931</v>
      </c>
      <c r="K221" s="90">
        <v>5</v>
      </c>
      <c r="L221" s="90">
        <v>111.1</v>
      </c>
    </row>
    <row r="222" spans="1:12">
      <c r="A222" s="65">
        <f t="shared" si="25"/>
        <v>1939</v>
      </c>
      <c r="B222" s="84">
        <v>14245</v>
      </c>
      <c r="C222" s="77">
        <v>155.5</v>
      </c>
      <c r="D222" s="78">
        <f t="shared" si="26"/>
        <v>9.5613223140495869</v>
      </c>
      <c r="F222" s="351" t="s">
        <v>164</v>
      </c>
      <c r="G222" s="55">
        <v>11443000</v>
      </c>
      <c r="H222" s="55">
        <v>60</v>
      </c>
      <c r="I222" s="90">
        <v>1</v>
      </c>
      <c r="J222" s="90">
        <v>1931</v>
      </c>
      <c r="K222" s="90">
        <v>6</v>
      </c>
      <c r="L222" s="90">
        <v>104.9</v>
      </c>
    </row>
    <row r="223" spans="1:12">
      <c r="A223" s="65">
        <f t="shared" si="25"/>
        <v>1939</v>
      </c>
      <c r="B223" s="84">
        <v>14276</v>
      </c>
      <c r="C223" s="77">
        <v>156.6</v>
      </c>
      <c r="D223" s="78">
        <f t="shared" si="26"/>
        <v>9.6289586776859508</v>
      </c>
      <c r="F223" s="351" t="s">
        <v>164</v>
      </c>
      <c r="G223" s="55">
        <v>11443000</v>
      </c>
      <c r="H223" s="55">
        <v>60</v>
      </c>
      <c r="I223" s="90">
        <v>1</v>
      </c>
      <c r="J223" s="90">
        <v>1931</v>
      </c>
      <c r="K223" s="90">
        <v>7</v>
      </c>
      <c r="L223" s="90">
        <v>48.3</v>
      </c>
    </row>
    <row r="224" spans="1:12">
      <c r="A224" s="65">
        <f t="shared" si="25"/>
        <v>1939</v>
      </c>
      <c r="B224" s="84">
        <v>14304</v>
      </c>
      <c r="C224" s="77">
        <v>164.9</v>
      </c>
      <c r="D224" s="78">
        <f t="shared" si="26"/>
        <v>9.158082644628097</v>
      </c>
      <c r="F224" s="351" t="s">
        <v>164</v>
      </c>
      <c r="G224" s="55">
        <v>11443000</v>
      </c>
      <c r="H224" s="55">
        <v>60</v>
      </c>
      <c r="I224" s="90">
        <v>1</v>
      </c>
      <c r="J224" s="90">
        <v>1931</v>
      </c>
      <c r="K224" s="90">
        <v>8</v>
      </c>
      <c r="L224" s="90">
        <v>33.299999999999997</v>
      </c>
    </row>
    <row r="225" spans="1:12">
      <c r="A225" s="65">
        <f t="shared" si="25"/>
        <v>1939</v>
      </c>
      <c r="B225" s="84">
        <v>14335</v>
      </c>
      <c r="C225" s="77">
        <v>132.69999999999999</v>
      </c>
      <c r="D225" s="78">
        <f t="shared" si="26"/>
        <v>8.1594049586776851</v>
      </c>
      <c r="F225" s="351" t="s">
        <v>164</v>
      </c>
      <c r="G225" s="55">
        <v>11443000</v>
      </c>
      <c r="H225" s="55">
        <v>60</v>
      </c>
      <c r="I225" s="90">
        <v>1</v>
      </c>
      <c r="J225" s="90">
        <v>1931</v>
      </c>
      <c r="K225" s="90">
        <v>9</v>
      </c>
      <c r="L225" s="90">
        <v>61.4</v>
      </c>
    </row>
    <row r="226" spans="1:12">
      <c r="A226" s="65">
        <f t="shared" si="25"/>
        <v>1939</v>
      </c>
      <c r="B226" s="84">
        <v>14365</v>
      </c>
      <c r="C226" s="77">
        <v>134.5</v>
      </c>
      <c r="D226" s="78">
        <f t="shared" si="26"/>
        <v>8.0033057851239668</v>
      </c>
      <c r="F226" s="351" t="s">
        <v>164</v>
      </c>
      <c r="G226" s="55">
        <v>11443000</v>
      </c>
      <c r="H226" s="55">
        <v>60</v>
      </c>
      <c r="I226" s="90">
        <v>1</v>
      </c>
      <c r="J226" s="90">
        <v>1931</v>
      </c>
      <c r="K226" s="90">
        <v>10</v>
      </c>
      <c r="L226" s="90">
        <v>67.8</v>
      </c>
    </row>
    <row r="227" spans="1:12">
      <c r="A227" s="65">
        <f t="shared" si="25"/>
        <v>1939</v>
      </c>
      <c r="B227" s="84">
        <v>14396</v>
      </c>
      <c r="C227" s="77">
        <v>172.2</v>
      </c>
      <c r="D227" s="78">
        <f t="shared" si="26"/>
        <v>10.588165289256198</v>
      </c>
      <c r="F227" s="351" t="s">
        <v>164</v>
      </c>
      <c r="G227" s="55">
        <v>11443000</v>
      </c>
      <c r="H227" s="55">
        <v>60</v>
      </c>
      <c r="I227" s="90">
        <v>1</v>
      </c>
      <c r="J227" s="90">
        <v>1931</v>
      </c>
      <c r="K227" s="90">
        <v>11</v>
      </c>
      <c r="L227" s="90">
        <v>75.900000000000006</v>
      </c>
    </row>
    <row r="228" spans="1:12">
      <c r="A228" s="65">
        <f t="shared" si="25"/>
        <v>1939</v>
      </c>
      <c r="B228" s="84">
        <v>14426</v>
      </c>
      <c r="C228" s="77">
        <v>159.6</v>
      </c>
      <c r="D228" s="78">
        <f t="shared" si="26"/>
        <v>9.4968595041322317</v>
      </c>
      <c r="F228" s="351" t="s">
        <v>164</v>
      </c>
      <c r="G228" s="55">
        <v>11443000</v>
      </c>
      <c r="H228" s="55">
        <v>60</v>
      </c>
      <c r="I228" s="90">
        <v>1</v>
      </c>
      <c r="J228" s="90">
        <v>1931</v>
      </c>
      <c r="K228" s="90">
        <v>12</v>
      </c>
      <c r="L228" s="90">
        <v>51.5</v>
      </c>
    </row>
    <row r="229" spans="1:12">
      <c r="A229" s="65">
        <f t="shared" si="25"/>
        <v>1939</v>
      </c>
      <c r="B229" s="84">
        <v>14457</v>
      </c>
      <c r="C229" s="77">
        <v>104.6</v>
      </c>
      <c r="D229" s="78">
        <f t="shared" si="26"/>
        <v>6.4316033057851243</v>
      </c>
      <c r="F229" s="351" t="s">
        <v>164</v>
      </c>
      <c r="G229" s="55">
        <v>11443000</v>
      </c>
      <c r="H229" s="55">
        <v>60</v>
      </c>
      <c r="I229" s="90">
        <v>1</v>
      </c>
      <c r="J229" s="90">
        <v>1932</v>
      </c>
      <c r="K229" s="90">
        <v>1</v>
      </c>
      <c r="L229" s="90">
        <v>0</v>
      </c>
    </row>
    <row r="230" spans="1:12">
      <c r="A230" s="65">
        <f t="shared" si="25"/>
        <v>1939</v>
      </c>
      <c r="B230" s="84">
        <v>14488</v>
      </c>
      <c r="C230" s="77">
        <v>85.5</v>
      </c>
      <c r="D230" s="78">
        <f t="shared" si="26"/>
        <v>5.2571900826446285</v>
      </c>
      <c r="F230" s="351" t="s">
        <v>164</v>
      </c>
      <c r="G230" s="55">
        <v>11443000</v>
      </c>
      <c r="H230" s="55">
        <v>60</v>
      </c>
      <c r="I230" s="90">
        <v>1</v>
      </c>
      <c r="J230" s="90">
        <v>1932</v>
      </c>
      <c r="K230" s="90">
        <v>2</v>
      </c>
      <c r="L230" s="90">
        <v>47.9</v>
      </c>
    </row>
    <row r="231" spans="1:12">
      <c r="A231" s="65">
        <f t="shared" si="25"/>
        <v>1939</v>
      </c>
      <c r="B231" s="84">
        <v>14518</v>
      </c>
      <c r="C231" s="77">
        <v>63.5</v>
      </c>
      <c r="D231" s="78">
        <f t="shared" si="26"/>
        <v>3.7785123966942149</v>
      </c>
      <c r="F231" s="351" t="s">
        <v>164</v>
      </c>
      <c r="G231" s="55">
        <v>11443000</v>
      </c>
      <c r="H231" s="55">
        <v>60</v>
      </c>
      <c r="I231" s="90">
        <v>1</v>
      </c>
      <c r="J231" s="90">
        <v>1932</v>
      </c>
      <c r="K231" s="90">
        <v>3</v>
      </c>
      <c r="L231" s="90">
        <v>97.3</v>
      </c>
    </row>
    <row r="232" spans="1:12">
      <c r="A232" s="65">
        <f t="shared" si="25"/>
        <v>1940</v>
      </c>
      <c r="B232" s="84">
        <v>14549</v>
      </c>
      <c r="C232" s="77">
        <v>148.80000000000001</v>
      </c>
      <c r="D232" s="78">
        <f t="shared" si="26"/>
        <v>9.1493553719008283</v>
      </c>
      <c r="F232" s="351" t="s">
        <v>164</v>
      </c>
      <c r="G232" s="55">
        <v>11443000</v>
      </c>
      <c r="H232" s="55">
        <v>60</v>
      </c>
      <c r="I232" s="90">
        <v>1</v>
      </c>
      <c r="J232" s="90">
        <v>1932</v>
      </c>
      <c r="K232" s="90">
        <v>4</v>
      </c>
      <c r="L232" s="90">
        <v>106</v>
      </c>
    </row>
    <row r="233" spans="1:12">
      <c r="A233" s="65">
        <f t="shared" si="25"/>
        <v>1940</v>
      </c>
      <c r="B233" s="84">
        <v>14579</v>
      </c>
      <c r="C233" s="77">
        <v>145.6</v>
      </c>
      <c r="D233" s="78">
        <f t="shared" si="26"/>
        <v>8.6638016528925625</v>
      </c>
      <c r="F233" s="351" t="s">
        <v>164</v>
      </c>
      <c r="G233" s="55">
        <v>11443000</v>
      </c>
      <c r="H233" s="55">
        <v>60</v>
      </c>
      <c r="I233" s="90">
        <v>1</v>
      </c>
      <c r="J233" s="90">
        <v>1932</v>
      </c>
      <c r="K233" s="90">
        <v>5</v>
      </c>
      <c r="L233" s="90">
        <v>105</v>
      </c>
    </row>
    <row r="234" spans="1:12">
      <c r="A234" s="65">
        <f t="shared" si="25"/>
        <v>1940</v>
      </c>
      <c r="B234" s="84">
        <v>14610</v>
      </c>
      <c r="C234" s="77">
        <v>161.19999999999999</v>
      </c>
      <c r="D234" s="78">
        <f t="shared" si="26"/>
        <v>9.9118016528925601</v>
      </c>
      <c r="F234" s="351" t="s">
        <v>164</v>
      </c>
      <c r="G234" s="55">
        <v>11443000</v>
      </c>
      <c r="H234" s="55">
        <v>60</v>
      </c>
      <c r="I234" s="90">
        <v>1</v>
      </c>
      <c r="J234" s="90">
        <v>1932</v>
      </c>
      <c r="K234" s="90">
        <v>6</v>
      </c>
      <c r="L234" s="90">
        <v>97.2</v>
      </c>
    </row>
    <row r="235" spans="1:12">
      <c r="A235" s="65">
        <f t="shared" si="25"/>
        <v>1940</v>
      </c>
      <c r="B235" s="84">
        <v>14641</v>
      </c>
      <c r="C235" s="77">
        <v>164.2</v>
      </c>
      <c r="D235" s="78">
        <f t="shared" si="26"/>
        <v>10.096264462809916</v>
      </c>
      <c r="F235" s="351" t="s">
        <v>164</v>
      </c>
      <c r="G235" s="55">
        <v>11443000</v>
      </c>
      <c r="H235" s="55">
        <v>60</v>
      </c>
      <c r="I235" s="90">
        <v>1</v>
      </c>
      <c r="J235" s="90">
        <v>1932</v>
      </c>
      <c r="K235" s="90">
        <v>7</v>
      </c>
      <c r="L235" s="90">
        <v>96.7</v>
      </c>
    </row>
    <row r="236" spans="1:12">
      <c r="A236" s="65">
        <f t="shared" si="25"/>
        <v>1940</v>
      </c>
      <c r="B236" s="84">
        <v>14670</v>
      </c>
      <c r="C236" s="77">
        <v>165.7</v>
      </c>
      <c r="D236" s="78">
        <f t="shared" si="26"/>
        <v>9.5311735537190074</v>
      </c>
      <c r="F236" s="351" t="s">
        <v>164</v>
      </c>
      <c r="G236" s="55">
        <v>11443000</v>
      </c>
      <c r="H236" s="55">
        <v>60</v>
      </c>
      <c r="I236" s="90">
        <v>1</v>
      </c>
      <c r="J236" s="90">
        <v>1932</v>
      </c>
      <c r="K236" s="90">
        <v>8</v>
      </c>
      <c r="L236" s="90">
        <v>85.1</v>
      </c>
    </row>
    <row r="237" spans="1:12">
      <c r="A237" s="65">
        <f t="shared" si="25"/>
        <v>1940</v>
      </c>
      <c r="B237" s="84">
        <v>14701</v>
      </c>
      <c r="C237" s="77">
        <v>104.8</v>
      </c>
      <c r="D237" s="78">
        <f t="shared" si="26"/>
        <v>6.4439008264462814</v>
      </c>
      <c r="F237" s="351" t="s">
        <v>164</v>
      </c>
      <c r="G237" s="55">
        <v>11443000</v>
      </c>
      <c r="H237" s="55">
        <v>60</v>
      </c>
      <c r="I237" s="90">
        <v>1</v>
      </c>
      <c r="J237" s="90">
        <v>1932</v>
      </c>
      <c r="K237" s="90">
        <v>9</v>
      </c>
      <c r="L237" s="90">
        <v>73.2</v>
      </c>
    </row>
    <row r="238" spans="1:12">
      <c r="A238" s="65">
        <f t="shared" si="25"/>
        <v>1940</v>
      </c>
      <c r="B238" s="84">
        <v>14731</v>
      </c>
      <c r="C238" s="77">
        <v>135</v>
      </c>
      <c r="D238" s="78">
        <f t="shared" si="26"/>
        <v>8.0330578512396702</v>
      </c>
      <c r="F238" s="351" t="s">
        <v>164</v>
      </c>
      <c r="G238" s="55">
        <v>11443000</v>
      </c>
      <c r="H238" s="55">
        <v>60</v>
      </c>
      <c r="I238" s="90">
        <v>1</v>
      </c>
      <c r="J238" s="90">
        <v>1932</v>
      </c>
      <c r="K238" s="90">
        <v>10</v>
      </c>
      <c r="L238" s="90">
        <v>74.2</v>
      </c>
    </row>
    <row r="239" spans="1:12">
      <c r="A239" s="65">
        <f t="shared" si="25"/>
        <v>1940</v>
      </c>
      <c r="B239" s="84">
        <v>14762</v>
      </c>
      <c r="C239" s="77">
        <v>165.1</v>
      </c>
      <c r="D239" s="78">
        <f t="shared" si="26"/>
        <v>10.151603305785123</v>
      </c>
      <c r="F239" s="351" t="s">
        <v>164</v>
      </c>
      <c r="G239" s="55">
        <v>11443000</v>
      </c>
      <c r="H239" s="55">
        <v>60</v>
      </c>
      <c r="I239" s="90">
        <v>1</v>
      </c>
      <c r="J239" s="90">
        <v>1932</v>
      </c>
      <c r="K239" s="90">
        <v>11</v>
      </c>
      <c r="L239" s="90">
        <v>71.8</v>
      </c>
    </row>
    <row r="240" spans="1:12">
      <c r="A240" s="65">
        <f t="shared" si="25"/>
        <v>1940</v>
      </c>
      <c r="B240" s="84">
        <v>14792</v>
      </c>
      <c r="C240" s="77">
        <v>159.4</v>
      </c>
      <c r="D240" s="78">
        <f t="shared" si="26"/>
        <v>9.4849586776859507</v>
      </c>
      <c r="F240" s="351" t="s">
        <v>164</v>
      </c>
      <c r="G240" s="55">
        <v>11443000</v>
      </c>
      <c r="H240" s="55">
        <v>60</v>
      </c>
      <c r="I240" s="90">
        <v>1</v>
      </c>
      <c r="J240" s="90">
        <v>1932</v>
      </c>
      <c r="K240" s="90">
        <v>12</v>
      </c>
      <c r="L240" s="90">
        <v>69.7</v>
      </c>
    </row>
    <row r="241" spans="1:12">
      <c r="A241" s="65">
        <f t="shared" si="25"/>
        <v>1940</v>
      </c>
      <c r="B241" s="84">
        <v>14823</v>
      </c>
      <c r="C241" s="77">
        <v>147.80000000000001</v>
      </c>
      <c r="D241" s="78">
        <f t="shared" si="26"/>
        <v>9.0878677685950429</v>
      </c>
      <c r="F241" s="351" t="s">
        <v>164</v>
      </c>
      <c r="G241" s="55">
        <v>11443000</v>
      </c>
      <c r="H241" s="55">
        <v>60</v>
      </c>
      <c r="I241" s="90">
        <v>1</v>
      </c>
      <c r="J241" s="90">
        <v>1933</v>
      </c>
      <c r="K241" s="90">
        <v>1</v>
      </c>
      <c r="L241" s="90">
        <v>58.7</v>
      </c>
    </row>
    <row r="242" spans="1:12">
      <c r="A242" s="65">
        <f t="shared" si="25"/>
        <v>1940</v>
      </c>
      <c r="B242" s="84">
        <v>14854</v>
      </c>
      <c r="C242" s="77">
        <v>135</v>
      </c>
      <c r="D242" s="78">
        <f t="shared" si="26"/>
        <v>8.3008264462809915</v>
      </c>
      <c r="F242" s="351" t="s">
        <v>164</v>
      </c>
      <c r="G242" s="55">
        <v>11443000</v>
      </c>
      <c r="H242" s="55">
        <v>60</v>
      </c>
      <c r="I242" s="90">
        <v>1</v>
      </c>
      <c r="J242" s="90">
        <v>1933</v>
      </c>
      <c r="K242" s="90">
        <v>2</v>
      </c>
      <c r="L242" s="90">
        <v>34</v>
      </c>
    </row>
    <row r="243" spans="1:12">
      <c r="A243" s="65">
        <f t="shared" si="25"/>
        <v>1940</v>
      </c>
      <c r="B243" s="84">
        <v>14884</v>
      </c>
      <c r="C243" s="77">
        <v>148.1</v>
      </c>
      <c r="D243" s="78">
        <f t="shared" si="26"/>
        <v>8.812561983471074</v>
      </c>
      <c r="F243" s="351" t="s">
        <v>164</v>
      </c>
      <c r="G243" s="55">
        <v>11443000</v>
      </c>
      <c r="H243" s="55">
        <v>60</v>
      </c>
      <c r="I243" s="90">
        <v>1</v>
      </c>
      <c r="J243" s="90">
        <v>1933</v>
      </c>
      <c r="K243" s="90">
        <v>3</v>
      </c>
      <c r="L243" s="90">
        <v>37.4</v>
      </c>
    </row>
    <row r="244" spans="1:12">
      <c r="A244" s="65">
        <f t="shared" si="25"/>
        <v>1941</v>
      </c>
      <c r="B244" s="84">
        <v>14915</v>
      </c>
      <c r="C244" s="77">
        <v>140.9</v>
      </c>
      <c r="D244" s="78">
        <f t="shared" si="26"/>
        <v>8.6636033057851236</v>
      </c>
      <c r="F244" s="351" t="s">
        <v>164</v>
      </c>
      <c r="G244" s="55">
        <v>11443000</v>
      </c>
      <c r="H244" s="55">
        <v>60</v>
      </c>
      <c r="I244" s="90">
        <v>1</v>
      </c>
      <c r="J244" s="90">
        <v>1933</v>
      </c>
      <c r="K244" s="90">
        <v>4</v>
      </c>
      <c r="L244" s="90">
        <v>27.7</v>
      </c>
    </row>
    <row r="245" spans="1:12">
      <c r="A245" s="65">
        <f t="shared" si="25"/>
        <v>1941</v>
      </c>
      <c r="B245" s="84">
        <v>14945</v>
      </c>
      <c r="C245" s="77">
        <v>133.69999999999999</v>
      </c>
      <c r="D245" s="78">
        <f t="shared" si="26"/>
        <v>7.955702479338842</v>
      </c>
      <c r="F245" s="351" t="s">
        <v>164</v>
      </c>
      <c r="G245" s="55">
        <v>11443000</v>
      </c>
      <c r="H245" s="55">
        <v>60</v>
      </c>
      <c r="I245" s="90">
        <v>1</v>
      </c>
      <c r="J245" s="90">
        <v>1933</v>
      </c>
      <c r="K245" s="90">
        <v>5</v>
      </c>
      <c r="L245" s="90">
        <v>83.6</v>
      </c>
    </row>
    <row r="246" spans="1:12">
      <c r="A246" s="65">
        <f t="shared" si="25"/>
        <v>1941</v>
      </c>
      <c r="B246" s="84">
        <v>14976</v>
      </c>
      <c r="C246" s="77">
        <v>130.30000000000001</v>
      </c>
      <c r="D246" s="78">
        <f t="shared" si="26"/>
        <v>8.0118347107438037</v>
      </c>
      <c r="F246" s="351" t="s">
        <v>164</v>
      </c>
      <c r="G246" s="55">
        <v>11443000</v>
      </c>
      <c r="H246" s="55">
        <v>60</v>
      </c>
      <c r="I246" s="90">
        <v>1</v>
      </c>
      <c r="J246" s="90">
        <v>1933</v>
      </c>
      <c r="K246" s="90">
        <v>6</v>
      </c>
      <c r="L246" s="90">
        <v>88.8</v>
      </c>
    </row>
    <row r="247" spans="1:12">
      <c r="A247" s="65">
        <f t="shared" si="25"/>
        <v>1941</v>
      </c>
      <c r="B247" s="84">
        <v>15007</v>
      </c>
      <c r="C247" s="77">
        <v>152.4</v>
      </c>
      <c r="D247" s="78">
        <f t="shared" si="26"/>
        <v>9.3707107438016521</v>
      </c>
      <c r="F247" s="351" t="s">
        <v>164</v>
      </c>
      <c r="G247" s="55">
        <v>11443000</v>
      </c>
      <c r="H247" s="55">
        <v>60</v>
      </c>
      <c r="I247" s="90">
        <v>1</v>
      </c>
      <c r="J247" s="90">
        <v>1933</v>
      </c>
      <c r="K247" s="90">
        <v>7</v>
      </c>
      <c r="L247" s="90">
        <v>93</v>
      </c>
    </row>
    <row r="248" spans="1:12">
      <c r="A248" s="65">
        <f t="shared" si="25"/>
        <v>1941</v>
      </c>
      <c r="B248" s="84">
        <v>15035</v>
      </c>
      <c r="C248" s="77">
        <v>156.30000000000001</v>
      </c>
      <c r="D248" s="78">
        <f t="shared" si="26"/>
        <v>8.6804628099173549</v>
      </c>
      <c r="F248" s="351" t="s">
        <v>164</v>
      </c>
      <c r="G248" s="55">
        <v>11443000</v>
      </c>
      <c r="H248" s="55">
        <v>60</v>
      </c>
      <c r="I248" s="90">
        <v>1</v>
      </c>
      <c r="J248" s="90">
        <v>1933</v>
      </c>
      <c r="K248" s="90">
        <v>8</v>
      </c>
      <c r="L248" s="90">
        <v>78</v>
      </c>
    </row>
    <row r="249" spans="1:12">
      <c r="A249" s="65">
        <f t="shared" si="25"/>
        <v>1941</v>
      </c>
      <c r="B249" s="84">
        <v>15066</v>
      </c>
      <c r="C249" s="77">
        <v>92.5</v>
      </c>
      <c r="D249" s="78">
        <f t="shared" si="26"/>
        <v>5.6876033057851236</v>
      </c>
      <c r="F249" s="351" t="s">
        <v>164</v>
      </c>
      <c r="G249" s="55">
        <v>11443000</v>
      </c>
      <c r="H249" s="55">
        <v>60</v>
      </c>
      <c r="I249" s="90">
        <v>1</v>
      </c>
      <c r="J249" s="90">
        <v>1933</v>
      </c>
      <c r="K249" s="90">
        <v>9</v>
      </c>
      <c r="L249" s="90">
        <v>50.7</v>
      </c>
    </row>
    <row r="250" spans="1:12">
      <c r="A250" s="65">
        <f t="shared" si="25"/>
        <v>1941</v>
      </c>
      <c r="B250" s="84">
        <v>15096</v>
      </c>
      <c r="C250" s="77">
        <v>113</v>
      </c>
      <c r="D250" s="78">
        <f t="shared" si="26"/>
        <v>6.7239669421487607</v>
      </c>
      <c r="F250" s="351" t="s">
        <v>164</v>
      </c>
      <c r="G250" s="55">
        <v>11443000</v>
      </c>
      <c r="H250" s="55">
        <v>60</v>
      </c>
      <c r="I250" s="90">
        <v>1</v>
      </c>
      <c r="J250" s="90">
        <v>1933</v>
      </c>
      <c r="K250" s="90">
        <v>10</v>
      </c>
      <c r="L250" s="90">
        <v>41.4</v>
      </c>
    </row>
    <row r="251" spans="1:12">
      <c r="A251" s="65">
        <f t="shared" si="25"/>
        <v>1941</v>
      </c>
      <c r="B251" s="84">
        <v>15127</v>
      </c>
      <c r="C251" s="77">
        <v>164.2</v>
      </c>
      <c r="D251" s="78">
        <f t="shared" si="26"/>
        <v>10.096264462809916</v>
      </c>
      <c r="F251" s="351" t="s">
        <v>164</v>
      </c>
      <c r="G251" s="55">
        <v>11443000</v>
      </c>
      <c r="H251" s="55">
        <v>60</v>
      </c>
      <c r="I251" s="90">
        <v>1</v>
      </c>
      <c r="J251" s="90">
        <v>1933</v>
      </c>
      <c r="K251" s="90">
        <v>11</v>
      </c>
      <c r="L251" s="90">
        <v>69.7</v>
      </c>
    </row>
    <row r="252" spans="1:12">
      <c r="A252" s="65">
        <f t="shared" si="25"/>
        <v>1941</v>
      </c>
      <c r="B252" s="84">
        <v>15157</v>
      </c>
      <c r="C252" s="77">
        <v>168.8</v>
      </c>
      <c r="D252" s="78">
        <f t="shared" si="26"/>
        <v>10.044297520661157</v>
      </c>
      <c r="F252" s="351" t="s">
        <v>164</v>
      </c>
      <c r="G252" s="55">
        <v>11443000</v>
      </c>
      <c r="H252" s="55">
        <v>60</v>
      </c>
      <c r="I252" s="90">
        <v>1</v>
      </c>
      <c r="J252" s="90">
        <v>1933</v>
      </c>
      <c r="K252" s="90">
        <v>12</v>
      </c>
      <c r="L252" s="90">
        <v>86.8</v>
      </c>
    </row>
    <row r="253" spans="1:12">
      <c r="A253" s="65">
        <f t="shared" si="25"/>
        <v>1941</v>
      </c>
      <c r="B253" s="84">
        <v>15188</v>
      </c>
      <c r="C253" s="77">
        <v>171.2</v>
      </c>
      <c r="D253" s="78">
        <f t="shared" si="26"/>
        <v>10.526677685950412</v>
      </c>
      <c r="F253" s="351" t="s">
        <v>164</v>
      </c>
      <c r="G253" s="55">
        <v>11443000</v>
      </c>
      <c r="H253" s="55">
        <v>60</v>
      </c>
      <c r="I253" s="90">
        <v>1</v>
      </c>
      <c r="J253" s="90">
        <v>1934</v>
      </c>
      <c r="K253" s="90">
        <v>1</v>
      </c>
      <c r="L253" s="90">
        <v>29.5</v>
      </c>
    </row>
    <row r="254" spans="1:12">
      <c r="A254" s="65">
        <f t="shared" si="25"/>
        <v>1941</v>
      </c>
      <c r="B254" s="84">
        <v>15219</v>
      </c>
      <c r="C254" s="77">
        <v>139.9</v>
      </c>
      <c r="D254" s="78">
        <f t="shared" si="26"/>
        <v>8.6021157024793382</v>
      </c>
      <c r="F254" s="351" t="s">
        <v>164</v>
      </c>
      <c r="G254" s="55">
        <v>11443000</v>
      </c>
      <c r="H254" s="55">
        <v>60</v>
      </c>
      <c r="I254" s="90">
        <v>1</v>
      </c>
      <c r="J254" s="90">
        <v>1934</v>
      </c>
      <c r="K254" s="90">
        <v>2</v>
      </c>
      <c r="L254" s="90">
        <v>27.9</v>
      </c>
    </row>
    <row r="255" spans="1:12">
      <c r="A255" s="65">
        <f t="shared" si="25"/>
        <v>1941</v>
      </c>
      <c r="B255" s="84">
        <v>15249</v>
      </c>
      <c r="C255" s="77">
        <v>147.80000000000001</v>
      </c>
      <c r="D255" s="78">
        <f t="shared" si="26"/>
        <v>8.7947107438016534</v>
      </c>
      <c r="F255" s="351" t="s">
        <v>164</v>
      </c>
      <c r="G255" s="55">
        <v>11443000</v>
      </c>
      <c r="H255" s="55">
        <v>60</v>
      </c>
      <c r="I255" s="90">
        <v>1</v>
      </c>
      <c r="J255" s="90">
        <v>1934</v>
      </c>
      <c r="K255" s="90">
        <v>3</v>
      </c>
      <c r="L255" s="90">
        <v>77.099999999999994</v>
      </c>
    </row>
    <row r="256" spans="1:12">
      <c r="A256" s="65">
        <f t="shared" si="25"/>
        <v>1942</v>
      </c>
      <c r="B256" s="84">
        <v>15280</v>
      </c>
      <c r="C256" s="77">
        <v>149.30000000000001</v>
      </c>
      <c r="D256" s="78">
        <f t="shared" si="26"/>
        <v>9.180099173553721</v>
      </c>
      <c r="F256" s="351" t="s">
        <v>164</v>
      </c>
      <c r="G256" s="55">
        <v>11443000</v>
      </c>
      <c r="H256" s="55">
        <v>60</v>
      </c>
      <c r="I256" s="90">
        <v>1</v>
      </c>
      <c r="J256" s="90">
        <v>1934</v>
      </c>
      <c r="K256" s="90">
        <v>4</v>
      </c>
      <c r="L256" s="90">
        <v>111.1</v>
      </c>
    </row>
    <row r="257" spans="1:12">
      <c r="A257" s="65">
        <f t="shared" si="25"/>
        <v>1942</v>
      </c>
      <c r="B257" s="84">
        <v>15310</v>
      </c>
      <c r="C257" s="77">
        <v>155.1</v>
      </c>
      <c r="D257" s="78">
        <f t="shared" si="26"/>
        <v>9.2290909090909086</v>
      </c>
      <c r="F257" s="351" t="s">
        <v>164</v>
      </c>
      <c r="G257" s="55">
        <v>11443000</v>
      </c>
      <c r="H257" s="55">
        <v>60</v>
      </c>
      <c r="I257" s="90">
        <v>1</v>
      </c>
      <c r="J257" s="90">
        <v>1934</v>
      </c>
      <c r="K257" s="90">
        <v>5</v>
      </c>
      <c r="L257" s="90">
        <v>115.6</v>
      </c>
    </row>
    <row r="258" spans="1:12">
      <c r="A258" s="65">
        <f t="shared" si="25"/>
        <v>1942</v>
      </c>
      <c r="B258" s="84">
        <v>15341</v>
      </c>
      <c r="C258" s="77">
        <v>166.2</v>
      </c>
      <c r="D258" s="78">
        <f t="shared" si="26"/>
        <v>10.219239669421487</v>
      </c>
      <c r="F258" s="351" t="s">
        <v>164</v>
      </c>
      <c r="G258" s="55">
        <v>11443000</v>
      </c>
      <c r="H258" s="55">
        <v>60</v>
      </c>
      <c r="I258" s="90">
        <v>1</v>
      </c>
      <c r="J258" s="90">
        <v>1934</v>
      </c>
      <c r="K258" s="90">
        <v>6</v>
      </c>
      <c r="L258" s="90">
        <v>119</v>
      </c>
    </row>
    <row r="259" spans="1:12">
      <c r="A259" s="65">
        <f t="shared" si="25"/>
        <v>1942</v>
      </c>
      <c r="B259" s="84">
        <v>15372</v>
      </c>
      <c r="C259" s="77">
        <v>165.1</v>
      </c>
      <c r="D259" s="78">
        <f t="shared" si="26"/>
        <v>10.151603305785123</v>
      </c>
      <c r="F259" s="351" t="s">
        <v>164</v>
      </c>
      <c r="G259" s="55">
        <v>11443000</v>
      </c>
      <c r="H259" s="55">
        <v>60</v>
      </c>
      <c r="I259" s="90">
        <v>1</v>
      </c>
      <c r="J259" s="90">
        <v>1934</v>
      </c>
      <c r="K259" s="90">
        <v>7</v>
      </c>
      <c r="L259" s="90">
        <v>83.8</v>
      </c>
    </row>
    <row r="260" spans="1:12">
      <c r="A260" s="65">
        <f t="shared" si="25"/>
        <v>1942</v>
      </c>
      <c r="B260" s="84">
        <v>15400</v>
      </c>
      <c r="C260" s="77">
        <v>162.80000000000001</v>
      </c>
      <c r="D260" s="78">
        <f t="shared" si="26"/>
        <v>9.0414545454545454</v>
      </c>
      <c r="F260" s="351" t="s">
        <v>164</v>
      </c>
      <c r="G260" s="55">
        <v>11443000</v>
      </c>
      <c r="H260" s="55">
        <v>60</v>
      </c>
      <c r="I260" s="90">
        <v>1</v>
      </c>
      <c r="J260" s="90">
        <v>1934</v>
      </c>
      <c r="K260" s="90">
        <v>8</v>
      </c>
      <c r="L260" s="90">
        <v>55.1</v>
      </c>
    </row>
    <row r="261" spans="1:12">
      <c r="A261" s="65">
        <f t="shared" si="25"/>
        <v>1942</v>
      </c>
      <c r="B261" s="84">
        <v>15431</v>
      </c>
      <c r="C261" s="77">
        <v>116.6</v>
      </c>
      <c r="D261" s="78">
        <f t="shared" si="26"/>
        <v>7.1694545454545455</v>
      </c>
      <c r="F261" s="351" t="s">
        <v>164</v>
      </c>
      <c r="G261" s="55">
        <v>11443000</v>
      </c>
      <c r="H261" s="55">
        <v>60</v>
      </c>
      <c r="I261" s="90">
        <v>1</v>
      </c>
      <c r="J261" s="90">
        <v>1934</v>
      </c>
      <c r="K261" s="90">
        <v>9</v>
      </c>
      <c r="L261" s="90">
        <v>52.8</v>
      </c>
    </row>
    <row r="262" spans="1:12">
      <c r="A262" s="65">
        <f t="shared" si="25"/>
        <v>1942</v>
      </c>
      <c r="B262" s="84">
        <v>15461</v>
      </c>
      <c r="C262" s="77">
        <v>36</v>
      </c>
      <c r="D262" s="78">
        <f t="shared" si="26"/>
        <v>2.1421487603305787</v>
      </c>
      <c r="F262" s="351" t="s">
        <v>164</v>
      </c>
      <c r="G262" s="55">
        <v>11443000</v>
      </c>
      <c r="H262" s="55">
        <v>60</v>
      </c>
      <c r="I262" s="90">
        <v>1</v>
      </c>
      <c r="J262" s="90">
        <v>1934</v>
      </c>
      <c r="K262" s="90">
        <v>10</v>
      </c>
      <c r="L262" s="90">
        <v>87.6</v>
      </c>
    </row>
    <row r="263" spans="1:12">
      <c r="A263" s="65">
        <f t="shared" si="25"/>
        <v>1942</v>
      </c>
      <c r="B263" s="84">
        <v>15492</v>
      </c>
      <c r="C263" s="77">
        <v>174.5</v>
      </c>
      <c r="D263" s="78">
        <f t="shared" si="26"/>
        <v>10.729586776859504</v>
      </c>
      <c r="F263" s="351" t="s">
        <v>164</v>
      </c>
      <c r="G263" s="55">
        <v>11443000</v>
      </c>
      <c r="H263" s="55">
        <v>60</v>
      </c>
      <c r="I263" s="90">
        <v>1</v>
      </c>
      <c r="J263" s="90">
        <v>1934</v>
      </c>
      <c r="K263" s="90">
        <v>11</v>
      </c>
      <c r="L263" s="90">
        <v>109</v>
      </c>
    </row>
    <row r="264" spans="1:12">
      <c r="A264" s="65">
        <f t="shared" si="25"/>
        <v>1942</v>
      </c>
      <c r="B264" s="84">
        <v>15522</v>
      </c>
      <c r="C264" s="77">
        <v>176.2</v>
      </c>
      <c r="D264" s="78">
        <f t="shared" si="26"/>
        <v>10.484628099173554</v>
      </c>
      <c r="F264" s="351" t="s">
        <v>164</v>
      </c>
      <c r="G264" s="55">
        <v>11443000</v>
      </c>
      <c r="H264" s="55">
        <v>60</v>
      </c>
      <c r="I264" s="90">
        <v>1</v>
      </c>
      <c r="J264" s="90">
        <v>1934</v>
      </c>
      <c r="K264" s="90">
        <v>12</v>
      </c>
      <c r="L264" s="90">
        <v>77.400000000000006</v>
      </c>
    </row>
    <row r="265" spans="1:12">
      <c r="A265" s="65">
        <f t="shared" si="25"/>
        <v>1942</v>
      </c>
      <c r="B265" s="84">
        <v>15553</v>
      </c>
      <c r="C265" s="77">
        <v>177.9</v>
      </c>
      <c r="D265" s="78">
        <f t="shared" si="26"/>
        <v>10.938644628099173</v>
      </c>
      <c r="F265" s="351" t="s">
        <v>164</v>
      </c>
      <c r="G265" s="55">
        <v>11443000</v>
      </c>
      <c r="H265" s="55">
        <v>60</v>
      </c>
      <c r="I265" s="90">
        <v>1</v>
      </c>
      <c r="J265" s="90">
        <v>1935</v>
      </c>
      <c r="K265" s="90">
        <v>1</v>
      </c>
      <c r="L265" s="90">
        <v>36.700000000000003</v>
      </c>
    </row>
    <row r="266" spans="1:12">
      <c r="A266" s="65">
        <f t="shared" si="25"/>
        <v>1942</v>
      </c>
      <c r="B266" s="84">
        <v>15584</v>
      </c>
      <c r="C266" s="77">
        <v>163.30000000000001</v>
      </c>
      <c r="D266" s="78">
        <f t="shared" si="26"/>
        <v>10.040925619834713</v>
      </c>
      <c r="F266" s="351" t="s">
        <v>164</v>
      </c>
      <c r="G266" s="55">
        <v>11443000</v>
      </c>
      <c r="H266" s="55">
        <v>60</v>
      </c>
      <c r="I266" s="90">
        <v>1</v>
      </c>
      <c r="J266" s="90">
        <v>1935</v>
      </c>
      <c r="K266" s="90">
        <v>2</v>
      </c>
      <c r="L266" s="90">
        <v>31.2</v>
      </c>
    </row>
    <row r="267" spans="1:12">
      <c r="A267" s="65">
        <f t="shared" si="25"/>
        <v>1942</v>
      </c>
      <c r="B267" s="84">
        <v>15614</v>
      </c>
      <c r="C267" s="77">
        <v>139.1</v>
      </c>
      <c r="D267" s="78">
        <f t="shared" si="26"/>
        <v>8.2770247933884296</v>
      </c>
      <c r="F267" s="351" t="s">
        <v>164</v>
      </c>
      <c r="G267" s="55">
        <v>11443000</v>
      </c>
      <c r="H267" s="55">
        <v>60</v>
      </c>
      <c r="I267" s="90">
        <v>1</v>
      </c>
      <c r="J267" s="90">
        <v>1935</v>
      </c>
      <c r="K267" s="90">
        <v>3</v>
      </c>
      <c r="L267" s="90">
        <v>25.8</v>
      </c>
    </row>
    <row r="268" spans="1:12">
      <c r="A268" s="65">
        <f t="shared" si="25"/>
        <v>1943</v>
      </c>
      <c r="B268" s="84">
        <v>15645</v>
      </c>
      <c r="C268" s="77">
        <v>125.3</v>
      </c>
      <c r="D268" s="78">
        <f t="shared" si="26"/>
        <v>7.7043966942148758</v>
      </c>
      <c r="F268" s="351" t="s">
        <v>164</v>
      </c>
      <c r="G268" s="55">
        <v>11443000</v>
      </c>
      <c r="H268" s="55">
        <v>60</v>
      </c>
      <c r="I268" s="90">
        <v>1</v>
      </c>
      <c r="J268" s="90">
        <v>1935</v>
      </c>
      <c r="K268" s="90">
        <v>4</v>
      </c>
      <c r="L268" s="90">
        <v>111.7</v>
      </c>
    </row>
    <row r="269" spans="1:12">
      <c r="A269" s="65">
        <f t="shared" si="25"/>
        <v>1943</v>
      </c>
      <c r="B269" s="84">
        <v>15675</v>
      </c>
      <c r="C269" s="77">
        <v>122.4</v>
      </c>
      <c r="D269" s="78">
        <f t="shared" si="26"/>
        <v>7.2833057851239671</v>
      </c>
      <c r="F269" s="351" t="s">
        <v>164</v>
      </c>
      <c r="G269" s="55">
        <v>11443000</v>
      </c>
      <c r="H269" s="55">
        <v>60</v>
      </c>
      <c r="I269" s="90">
        <v>1</v>
      </c>
      <c r="J269" s="90">
        <v>1935</v>
      </c>
      <c r="K269" s="90">
        <v>5</v>
      </c>
      <c r="L269" s="90">
        <v>114.4</v>
      </c>
    </row>
    <row r="270" spans="1:12">
      <c r="A270" s="65">
        <f t="shared" si="25"/>
        <v>1943</v>
      </c>
      <c r="B270" s="84">
        <v>15706</v>
      </c>
      <c r="C270" s="77">
        <v>146.80000000000001</v>
      </c>
      <c r="D270" s="78">
        <f t="shared" si="26"/>
        <v>9.0263801652892575</v>
      </c>
      <c r="F270" s="351" t="s">
        <v>164</v>
      </c>
      <c r="G270" s="55">
        <v>11443000</v>
      </c>
      <c r="H270" s="55">
        <v>60</v>
      </c>
      <c r="I270" s="90">
        <v>1</v>
      </c>
      <c r="J270" s="90">
        <v>1935</v>
      </c>
      <c r="K270" s="90">
        <v>6</v>
      </c>
      <c r="L270" s="90">
        <v>114.7</v>
      </c>
    </row>
    <row r="271" spans="1:12">
      <c r="A271" s="65">
        <f t="shared" si="25"/>
        <v>1943</v>
      </c>
      <c r="B271" s="84">
        <v>15737</v>
      </c>
      <c r="C271" s="77">
        <v>153.80000000000001</v>
      </c>
      <c r="D271" s="78">
        <f t="shared" si="26"/>
        <v>9.4567933884297535</v>
      </c>
      <c r="F271" s="351" t="s">
        <v>164</v>
      </c>
      <c r="G271" s="55">
        <v>11443000</v>
      </c>
      <c r="H271" s="55">
        <v>60</v>
      </c>
      <c r="I271" s="90">
        <v>1</v>
      </c>
      <c r="J271" s="90">
        <v>1935</v>
      </c>
      <c r="K271" s="90">
        <v>7</v>
      </c>
      <c r="L271" s="90">
        <v>116.2</v>
      </c>
    </row>
    <row r="272" spans="1:12">
      <c r="A272" s="65">
        <f t="shared" si="25"/>
        <v>1943</v>
      </c>
      <c r="B272" s="84">
        <v>15765</v>
      </c>
      <c r="C272" s="77">
        <v>162.69999999999999</v>
      </c>
      <c r="D272" s="78">
        <f t="shared" si="26"/>
        <v>9.0359008264462801</v>
      </c>
      <c r="F272" s="351" t="s">
        <v>164</v>
      </c>
      <c r="G272" s="55">
        <v>11443000</v>
      </c>
      <c r="H272" s="55">
        <v>60</v>
      </c>
      <c r="I272" s="90">
        <v>1</v>
      </c>
      <c r="J272" s="90">
        <v>1935</v>
      </c>
      <c r="K272" s="90">
        <v>8</v>
      </c>
      <c r="L272" s="90">
        <v>108.7</v>
      </c>
    </row>
    <row r="273" spans="1:12">
      <c r="A273" s="65">
        <f t="shared" ref="A273:A336" si="27">IF(MONTH(B273)&gt;9,YEAR(B273)+1,YEAR(B273))</f>
        <v>1943</v>
      </c>
      <c r="B273" s="84">
        <v>15796</v>
      </c>
      <c r="C273" s="77">
        <v>122.5</v>
      </c>
      <c r="D273" s="78">
        <f t="shared" ref="D273:D336" si="28">IF(C273&lt;&gt;-901,C273*DAY(B273)*24*60*60/(220*22*9*1000),-901)</f>
        <v>7.5322314049586776</v>
      </c>
      <c r="F273" s="351" t="s">
        <v>164</v>
      </c>
      <c r="G273" s="55">
        <v>11443000</v>
      </c>
      <c r="H273" s="55">
        <v>60</v>
      </c>
      <c r="I273" s="90">
        <v>1</v>
      </c>
      <c r="J273" s="90">
        <v>1935</v>
      </c>
      <c r="K273" s="90">
        <v>9</v>
      </c>
      <c r="L273" s="90">
        <v>102.7</v>
      </c>
    </row>
    <row r="274" spans="1:12">
      <c r="A274" s="65">
        <f t="shared" si="27"/>
        <v>1943</v>
      </c>
      <c r="B274" s="84">
        <v>15826</v>
      </c>
      <c r="C274" s="77">
        <v>161.9</v>
      </c>
      <c r="D274" s="78">
        <f t="shared" si="28"/>
        <v>9.6337190082644621</v>
      </c>
      <c r="F274" s="351" t="s">
        <v>164</v>
      </c>
      <c r="G274" s="55">
        <v>11443000</v>
      </c>
      <c r="H274" s="55">
        <v>60</v>
      </c>
      <c r="I274" s="90">
        <v>1</v>
      </c>
      <c r="J274" s="90">
        <v>1935</v>
      </c>
      <c r="K274" s="90">
        <v>10</v>
      </c>
      <c r="L274" s="90">
        <v>109.8</v>
      </c>
    </row>
    <row r="275" spans="1:12">
      <c r="A275" s="65">
        <f t="shared" si="27"/>
        <v>1943</v>
      </c>
      <c r="B275" s="84">
        <v>15857</v>
      </c>
      <c r="C275" s="77">
        <v>162.6</v>
      </c>
      <c r="D275" s="78">
        <f t="shared" si="28"/>
        <v>9.9978842975206614</v>
      </c>
      <c r="F275" s="351" t="s">
        <v>164</v>
      </c>
      <c r="G275" s="55">
        <v>11443000</v>
      </c>
      <c r="H275" s="55">
        <v>60</v>
      </c>
      <c r="I275" s="90">
        <v>1</v>
      </c>
      <c r="J275" s="90">
        <v>1935</v>
      </c>
      <c r="K275" s="90">
        <v>11</v>
      </c>
      <c r="L275" s="90">
        <v>49.9</v>
      </c>
    </row>
    <row r="276" spans="1:12">
      <c r="A276" s="65">
        <f t="shared" si="27"/>
        <v>1943</v>
      </c>
      <c r="B276" s="84">
        <v>15887</v>
      </c>
      <c r="C276" s="77">
        <v>164.4</v>
      </c>
      <c r="D276" s="78">
        <f t="shared" si="28"/>
        <v>9.7824793388429754</v>
      </c>
      <c r="F276" s="351" t="s">
        <v>164</v>
      </c>
      <c r="G276" s="55">
        <v>11443000</v>
      </c>
      <c r="H276" s="55">
        <v>60</v>
      </c>
      <c r="I276" s="90">
        <v>1</v>
      </c>
      <c r="J276" s="90">
        <v>1935</v>
      </c>
      <c r="K276" s="90">
        <v>12</v>
      </c>
      <c r="L276" s="90">
        <v>52.5</v>
      </c>
    </row>
    <row r="277" spans="1:12">
      <c r="A277" s="65">
        <f t="shared" si="27"/>
        <v>1943</v>
      </c>
      <c r="B277" s="84">
        <v>15918</v>
      </c>
      <c r="C277" s="77">
        <v>141</v>
      </c>
      <c r="D277" s="78">
        <f t="shared" si="28"/>
        <v>8.6697520661157021</v>
      </c>
      <c r="F277" s="351" t="s">
        <v>164</v>
      </c>
      <c r="G277" s="55">
        <v>11443000</v>
      </c>
      <c r="H277" s="55">
        <v>60</v>
      </c>
      <c r="I277" s="90">
        <v>1</v>
      </c>
      <c r="J277" s="90">
        <v>1936</v>
      </c>
      <c r="K277" s="90">
        <v>1</v>
      </c>
      <c r="L277" s="90">
        <v>65.099999999999994</v>
      </c>
    </row>
    <row r="278" spans="1:12">
      <c r="A278" s="65">
        <f t="shared" si="27"/>
        <v>1943</v>
      </c>
      <c r="B278" s="84">
        <v>15949</v>
      </c>
      <c r="C278" s="77">
        <v>156.4</v>
      </c>
      <c r="D278" s="78">
        <f t="shared" si="28"/>
        <v>9.6166611570247937</v>
      </c>
      <c r="F278" s="351" t="s">
        <v>164</v>
      </c>
      <c r="G278" s="55">
        <v>11443000</v>
      </c>
      <c r="H278" s="55">
        <v>60</v>
      </c>
      <c r="I278" s="90">
        <v>1</v>
      </c>
      <c r="J278" s="90">
        <v>1936</v>
      </c>
      <c r="K278" s="90">
        <v>2</v>
      </c>
      <c r="L278" s="90">
        <v>46.3</v>
      </c>
    </row>
    <row r="279" spans="1:12">
      <c r="A279" s="65">
        <f t="shared" si="27"/>
        <v>1943</v>
      </c>
      <c r="B279" s="84">
        <v>15979</v>
      </c>
      <c r="C279" s="77">
        <v>103.5</v>
      </c>
      <c r="D279" s="78">
        <f t="shared" si="28"/>
        <v>6.1586776859504129</v>
      </c>
      <c r="F279" s="351" t="s">
        <v>164</v>
      </c>
      <c r="G279" s="55">
        <v>11443000</v>
      </c>
      <c r="H279" s="55">
        <v>60</v>
      </c>
      <c r="I279" s="90">
        <v>1</v>
      </c>
      <c r="J279" s="90">
        <v>1936</v>
      </c>
      <c r="K279" s="90">
        <v>3</v>
      </c>
      <c r="L279" s="90">
        <v>11.9</v>
      </c>
    </row>
    <row r="280" spans="1:12">
      <c r="A280" s="65">
        <f t="shared" si="27"/>
        <v>1944</v>
      </c>
      <c r="B280" s="84">
        <v>16010</v>
      </c>
      <c r="C280" s="77">
        <v>131.19999999999999</v>
      </c>
      <c r="D280" s="78">
        <f t="shared" si="28"/>
        <v>8.067173553719007</v>
      </c>
      <c r="F280" s="351" t="s">
        <v>164</v>
      </c>
      <c r="G280" s="55">
        <v>11443000</v>
      </c>
      <c r="H280" s="55">
        <v>60</v>
      </c>
      <c r="I280" s="90">
        <v>1</v>
      </c>
      <c r="J280" s="90">
        <v>1936</v>
      </c>
      <c r="K280" s="90">
        <v>4</v>
      </c>
      <c r="L280" s="90">
        <v>89.8</v>
      </c>
    </row>
    <row r="281" spans="1:12">
      <c r="A281" s="65">
        <f t="shared" si="27"/>
        <v>1944</v>
      </c>
      <c r="B281" s="84">
        <v>16040</v>
      </c>
      <c r="C281" s="77">
        <v>161.19999999999999</v>
      </c>
      <c r="D281" s="78">
        <f t="shared" si="28"/>
        <v>9.5920661157024796</v>
      </c>
      <c r="F281" s="351" t="s">
        <v>164</v>
      </c>
      <c r="G281" s="55">
        <v>11443000</v>
      </c>
      <c r="H281" s="55">
        <v>60</v>
      </c>
      <c r="I281" s="90">
        <v>1</v>
      </c>
      <c r="J281" s="90">
        <v>1936</v>
      </c>
      <c r="K281" s="90">
        <v>5</v>
      </c>
      <c r="L281" s="90">
        <v>102</v>
      </c>
    </row>
    <row r="282" spans="1:12">
      <c r="A282" s="65">
        <f t="shared" si="27"/>
        <v>1944</v>
      </c>
      <c r="B282" s="84">
        <v>16071</v>
      </c>
      <c r="C282" s="77">
        <v>163.9</v>
      </c>
      <c r="D282" s="78">
        <f t="shared" si="28"/>
        <v>10.077818181818182</v>
      </c>
      <c r="F282" s="351" t="s">
        <v>164</v>
      </c>
      <c r="G282" s="55">
        <v>11443000</v>
      </c>
      <c r="H282" s="55">
        <v>60</v>
      </c>
      <c r="I282" s="90">
        <v>1</v>
      </c>
      <c r="J282" s="90">
        <v>1936</v>
      </c>
      <c r="K282" s="90">
        <v>6</v>
      </c>
      <c r="L282" s="90">
        <v>112.4</v>
      </c>
    </row>
    <row r="283" spans="1:12">
      <c r="A283" s="65">
        <f t="shared" si="27"/>
        <v>1944</v>
      </c>
      <c r="B283" s="84">
        <v>16102</v>
      </c>
      <c r="C283" s="77">
        <v>163.4</v>
      </c>
      <c r="D283" s="78">
        <f t="shared" si="28"/>
        <v>10.04707438016529</v>
      </c>
      <c r="F283" s="351" t="s">
        <v>164</v>
      </c>
      <c r="G283" s="55">
        <v>11443000</v>
      </c>
      <c r="H283" s="55">
        <v>60</v>
      </c>
      <c r="I283" s="90">
        <v>1</v>
      </c>
      <c r="J283" s="90">
        <v>1936</v>
      </c>
      <c r="K283" s="90">
        <v>7</v>
      </c>
      <c r="L283" s="90">
        <v>111.7</v>
      </c>
    </row>
    <row r="284" spans="1:12">
      <c r="A284" s="65">
        <f t="shared" si="27"/>
        <v>1944</v>
      </c>
      <c r="B284" s="84">
        <v>16131</v>
      </c>
      <c r="C284" s="77">
        <v>126.3</v>
      </c>
      <c r="D284" s="78">
        <f t="shared" si="28"/>
        <v>7.2648595041322297</v>
      </c>
      <c r="F284" s="351" t="s">
        <v>164</v>
      </c>
      <c r="G284" s="55">
        <v>11443000</v>
      </c>
      <c r="H284" s="55">
        <v>60</v>
      </c>
      <c r="I284" s="90">
        <v>1</v>
      </c>
      <c r="J284" s="90">
        <v>1936</v>
      </c>
      <c r="K284" s="90">
        <v>8</v>
      </c>
      <c r="L284" s="90">
        <v>107.3</v>
      </c>
    </row>
    <row r="285" spans="1:12">
      <c r="A285" s="65">
        <f t="shared" si="27"/>
        <v>1944</v>
      </c>
      <c r="B285" s="84">
        <v>16162</v>
      </c>
      <c r="C285" s="77">
        <v>23.7</v>
      </c>
      <c r="D285" s="78">
        <f t="shared" si="28"/>
        <v>1.4572561983471075</v>
      </c>
      <c r="F285" s="351" t="s">
        <v>164</v>
      </c>
      <c r="G285" s="55">
        <v>11443000</v>
      </c>
      <c r="H285" s="55">
        <v>60</v>
      </c>
      <c r="I285" s="90">
        <v>1</v>
      </c>
      <c r="J285" s="90">
        <v>1936</v>
      </c>
      <c r="K285" s="90">
        <v>9</v>
      </c>
      <c r="L285" s="90">
        <v>108.1</v>
      </c>
    </row>
    <row r="286" spans="1:12">
      <c r="A286" s="65">
        <f t="shared" si="27"/>
        <v>1944</v>
      </c>
      <c r="B286" s="84">
        <v>16192</v>
      </c>
      <c r="C286" s="77">
        <v>138</v>
      </c>
      <c r="D286" s="78">
        <f t="shared" si="28"/>
        <v>8.211570247933885</v>
      </c>
      <c r="F286" s="351" t="s">
        <v>164</v>
      </c>
      <c r="G286" s="55">
        <v>11443000</v>
      </c>
      <c r="H286" s="55">
        <v>60</v>
      </c>
      <c r="I286" s="90">
        <v>1</v>
      </c>
      <c r="J286" s="90">
        <v>1936</v>
      </c>
      <c r="K286" s="90">
        <v>10</v>
      </c>
      <c r="L286" s="90">
        <v>111.5</v>
      </c>
    </row>
    <row r="287" spans="1:12">
      <c r="A287" s="65">
        <f t="shared" si="27"/>
        <v>1944</v>
      </c>
      <c r="B287" s="84">
        <v>16223</v>
      </c>
      <c r="C287" s="77">
        <v>173.6</v>
      </c>
      <c r="D287" s="78">
        <f t="shared" si="28"/>
        <v>10.674247933884297</v>
      </c>
      <c r="F287" s="351" t="s">
        <v>164</v>
      </c>
      <c r="G287" s="55">
        <v>11443000</v>
      </c>
      <c r="H287" s="55">
        <v>60</v>
      </c>
      <c r="I287" s="90">
        <v>1</v>
      </c>
      <c r="J287" s="90">
        <v>1936</v>
      </c>
      <c r="K287" s="90">
        <v>11</v>
      </c>
      <c r="L287" s="90">
        <v>101.2</v>
      </c>
    </row>
    <row r="288" spans="1:12">
      <c r="A288" s="65">
        <f t="shared" si="27"/>
        <v>1944</v>
      </c>
      <c r="B288" s="84">
        <v>16253</v>
      </c>
      <c r="C288" s="77">
        <v>181.7</v>
      </c>
      <c r="D288" s="78">
        <f t="shared" si="28"/>
        <v>10.811900826446282</v>
      </c>
      <c r="F288" s="351" t="s">
        <v>164</v>
      </c>
      <c r="G288" s="55">
        <v>11443000</v>
      </c>
      <c r="H288" s="55">
        <v>60</v>
      </c>
      <c r="I288" s="90">
        <v>1</v>
      </c>
      <c r="J288" s="90">
        <v>1936</v>
      </c>
      <c r="K288" s="90">
        <v>12</v>
      </c>
      <c r="L288" s="90">
        <v>95.8</v>
      </c>
    </row>
    <row r="289" spans="1:12">
      <c r="A289" s="65">
        <f t="shared" si="27"/>
        <v>1944</v>
      </c>
      <c r="B289" s="84">
        <v>16284</v>
      </c>
      <c r="C289" s="77">
        <v>167.6</v>
      </c>
      <c r="D289" s="78">
        <f t="shared" si="28"/>
        <v>10.305322314049587</v>
      </c>
      <c r="F289" s="351" t="s">
        <v>164</v>
      </c>
      <c r="G289" s="55">
        <v>11443000</v>
      </c>
      <c r="H289" s="55">
        <v>60</v>
      </c>
      <c r="I289" s="90">
        <v>1</v>
      </c>
      <c r="J289" s="90">
        <v>1937</v>
      </c>
      <c r="K289" s="90">
        <v>1</v>
      </c>
      <c r="L289" s="90">
        <v>44.4</v>
      </c>
    </row>
    <row r="290" spans="1:12">
      <c r="A290" s="65">
        <f t="shared" si="27"/>
        <v>1944</v>
      </c>
      <c r="B290" s="84">
        <v>16315</v>
      </c>
      <c r="C290" s="77">
        <v>118</v>
      </c>
      <c r="D290" s="78">
        <f t="shared" si="28"/>
        <v>7.2555371900826442</v>
      </c>
      <c r="F290" s="351" t="s">
        <v>164</v>
      </c>
      <c r="G290" s="55">
        <v>11443000</v>
      </c>
      <c r="H290" s="55">
        <v>60</v>
      </c>
      <c r="I290" s="90">
        <v>1</v>
      </c>
      <c r="J290" s="90">
        <v>1937</v>
      </c>
      <c r="K290" s="90">
        <v>2</v>
      </c>
      <c r="L290" s="90">
        <v>0</v>
      </c>
    </row>
    <row r="291" spans="1:12">
      <c r="A291" s="65">
        <f t="shared" si="27"/>
        <v>1944</v>
      </c>
      <c r="B291" s="84">
        <v>16345</v>
      </c>
      <c r="C291" s="77">
        <v>122.1</v>
      </c>
      <c r="D291" s="78">
        <f t="shared" si="28"/>
        <v>7.2654545454545456</v>
      </c>
      <c r="F291" s="351" t="s">
        <v>164</v>
      </c>
      <c r="G291" s="55">
        <v>11443000</v>
      </c>
      <c r="H291" s="55">
        <v>60</v>
      </c>
      <c r="I291" s="90">
        <v>1</v>
      </c>
      <c r="J291" s="90">
        <v>1937</v>
      </c>
      <c r="K291" s="90">
        <v>3</v>
      </c>
      <c r="L291" s="90">
        <v>0</v>
      </c>
    </row>
    <row r="292" spans="1:12">
      <c r="A292" s="65">
        <f t="shared" si="27"/>
        <v>1945</v>
      </c>
      <c r="B292" s="84">
        <v>16376</v>
      </c>
      <c r="C292" s="77">
        <v>147.5</v>
      </c>
      <c r="D292" s="78">
        <f t="shared" si="28"/>
        <v>9.0694214876033055</v>
      </c>
      <c r="F292" s="351" t="s">
        <v>164</v>
      </c>
      <c r="G292" s="55">
        <v>11443000</v>
      </c>
      <c r="H292" s="55">
        <v>60</v>
      </c>
      <c r="I292" s="90">
        <v>1</v>
      </c>
      <c r="J292" s="90">
        <v>1937</v>
      </c>
      <c r="K292" s="90">
        <v>4</v>
      </c>
      <c r="L292" s="90">
        <v>7.33</v>
      </c>
    </row>
    <row r="293" spans="1:12">
      <c r="A293" s="65">
        <f t="shared" si="27"/>
        <v>1945</v>
      </c>
      <c r="B293" s="84">
        <v>16406</v>
      </c>
      <c r="C293" s="77">
        <v>128.19999999999999</v>
      </c>
      <c r="D293" s="78">
        <f t="shared" si="28"/>
        <v>7.628429752066114</v>
      </c>
      <c r="F293" s="351" t="s">
        <v>164</v>
      </c>
      <c r="G293" s="55">
        <v>11443000</v>
      </c>
      <c r="H293" s="55">
        <v>60</v>
      </c>
      <c r="I293" s="90">
        <v>1</v>
      </c>
      <c r="J293" s="90">
        <v>1937</v>
      </c>
      <c r="K293" s="90">
        <v>5</v>
      </c>
      <c r="L293" s="90">
        <v>137.4</v>
      </c>
    </row>
    <row r="294" spans="1:12">
      <c r="A294" s="65">
        <f t="shared" si="27"/>
        <v>1945</v>
      </c>
      <c r="B294" s="84">
        <v>16437</v>
      </c>
      <c r="C294" s="77">
        <v>169.4</v>
      </c>
      <c r="D294" s="78">
        <f t="shared" si="28"/>
        <v>10.416</v>
      </c>
      <c r="F294" s="351" t="s">
        <v>164</v>
      </c>
      <c r="G294" s="55">
        <v>11443000</v>
      </c>
      <c r="H294" s="55">
        <v>60</v>
      </c>
      <c r="I294" s="90">
        <v>1</v>
      </c>
      <c r="J294" s="90">
        <v>1937</v>
      </c>
      <c r="K294" s="90">
        <v>6</v>
      </c>
      <c r="L294" s="90">
        <v>160.9</v>
      </c>
    </row>
    <row r="295" spans="1:12">
      <c r="A295" s="65">
        <f t="shared" si="27"/>
        <v>1945</v>
      </c>
      <c r="B295" s="84">
        <v>16468</v>
      </c>
      <c r="C295" s="77">
        <v>165.2</v>
      </c>
      <c r="D295" s="78">
        <f t="shared" si="28"/>
        <v>10.157752066115702</v>
      </c>
      <c r="F295" s="351" t="s">
        <v>164</v>
      </c>
      <c r="G295" s="55">
        <v>11443000</v>
      </c>
      <c r="H295" s="55">
        <v>60</v>
      </c>
      <c r="I295" s="90">
        <v>1</v>
      </c>
      <c r="J295" s="90">
        <v>1937</v>
      </c>
      <c r="K295" s="90">
        <v>7</v>
      </c>
      <c r="L295" s="90">
        <v>148.6</v>
      </c>
    </row>
    <row r="296" spans="1:12">
      <c r="A296" s="65">
        <f t="shared" si="27"/>
        <v>1945</v>
      </c>
      <c r="B296" s="84">
        <v>16496</v>
      </c>
      <c r="C296" s="77">
        <v>104.2</v>
      </c>
      <c r="D296" s="78">
        <f t="shared" si="28"/>
        <v>5.7869752066115705</v>
      </c>
      <c r="F296" s="351" t="s">
        <v>164</v>
      </c>
      <c r="G296" s="55">
        <v>11443000</v>
      </c>
      <c r="H296" s="55">
        <v>60</v>
      </c>
      <c r="I296" s="90">
        <v>1</v>
      </c>
      <c r="J296" s="90">
        <v>1937</v>
      </c>
      <c r="K296" s="90">
        <v>8</v>
      </c>
      <c r="L296" s="90">
        <v>126.2</v>
      </c>
    </row>
    <row r="297" spans="1:12">
      <c r="A297" s="65">
        <f t="shared" si="27"/>
        <v>1945</v>
      </c>
      <c r="B297" s="84">
        <v>16527</v>
      </c>
      <c r="C297" s="77">
        <v>42.9</v>
      </c>
      <c r="D297" s="78">
        <f t="shared" si="28"/>
        <v>2.6378181818181816</v>
      </c>
      <c r="F297" s="351" t="s">
        <v>164</v>
      </c>
      <c r="G297" s="55">
        <v>11443000</v>
      </c>
      <c r="H297" s="55">
        <v>60</v>
      </c>
      <c r="I297" s="90">
        <v>1</v>
      </c>
      <c r="J297" s="90">
        <v>1937</v>
      </c>
      <c r="K297" s="90">
        <v>9</v>
      </c>
      <c r="L297" s="90">
        <v>105.9</v>
      </c>
    </row>
    <row r="298" spans="1:12">
      <c r="A298" s="65">
        <f t="shared" si="27"/>
        <v>1945</v>
      </c>
      <c r="B298" s="84">
        <v>16557</v>
      </c>
      <c r="C298" s="77">
        <v>162.30000000000001</v>
      </c>
      <c r="D298" s="78">
        <f t="shared" si="28"/>
        <v>9.6575206611570241</v>
      </c>
      <c r="F298" s="351" t="s">
        <v>164</v>
      </c>
      <c r="G298" s="55">
        <v>11443000</v>
      </c>
      <c r="H298" s="55">
        <v>60</v>
      </c>
      <c r="I298" s="90">
        <v>1</v>
      </c>
      <c r="J298" s="90">
        <v>1937</v>
      </c>
      <c r="K298" s="90">
        <v>10</v>
      </c>
      <c r="L298" s="90">
        <v>140.9</v>
      </c>
    </row>
    <row r="299" spans="1:12">
      <c r="A299" s="65">
        <f t="shared" si="27"/>
        <v>1945</v>
      </c>
      <c r="B299" s="84">
        <v>16588</v>
      </c>
      <c r="C299" s="77">
        <v>172.7</v>
      </c>
      <c r="D299" s="78">
        <f t="shared" si="28"/>
        <v>10.61890909090909</v>
      </c>
      <c r="F299" s="351" t="s">
        <v>164</v>
      </c>
      <c r="G299" s="55">
        <v>11443000</v>
      </c>
      <c r="H299" s="55">
        <v>60</v>
      </c>
      <c r="I299" s="90">
        <v>1</v>
      </c>
      <c r="J299" s="90">
        <v>1937</v>
      </c>
      <c r="K299" s="90">
        <v>11</v>
      </c>
      <c r="L299" s="90">
        <v>32.9</v>
      </c>
    </row>
    <row r="300" spans="1:12">
      <c r="A300" s="65">
        <f t="shared" si="27"/>
        <v>1945</v>
      </c>
      <c r="B300" s="84">
        <v>16618</v>
      </c>
      <c r="C300" s="77">
        <v>165.7</v>
      </c>
      <c r="D300" s="78">
        <f t="shared" si="28"/>
        <v>9.8598347107438009</v>
      </c>
      <c r="F300" s="351" t="s">
        <v>164</v>
      </c>
      <c r="G300" s="55">
        <v>11443000</v>
      </c>
      <c r="H300" s="55">
        <v>60</v>
      </c>
      <c r="I300" s="90">
        <v>1</v>
      </c>
      <c r="J300" s="90">
        <v>1937</v>
      </c>
      <c r="K300" s="90">
        <v>12</v>
      </c>
      <c r="L300" s="90">
        <v>92.9</v>
      </c>
    </row>
    <row r="301" spans="1:12">
      <c r="A301" s="65">
        <f t="shared" si="27"/>
        <v>1945</v>
      </c>
      <c r="B301" s="84">
        <v>16649</v>
      </c>
      <c r="C301" s="77">
        <v>145.30000000000001</v>
      </c>
      <c r="D301" s="78">
        <f t="shared" si="28"/>
        <v>8.9341487603305794</v>
      </c>
      <c r="F301" s="351" t="s">
        <v>164</v>
      </c>
      <c r="G301" s="55">
        <v>11443000</v>
      </c>
      <c r="H301" s="55">
        <v>60</v>
      </c>
      <c r="I301" s="90">
        <v>1</v>
      </c>
      <c r="J301" s="90">
        <v>1938</v>
      </c>
      <c r="K301" s="90">
        <v>1</v>
      </c>
      <c r="L301" s="90">
        <v>99.8</v>
      </c>
    </row>
    <row r="302" spans="1:12">
      <c r="A302" s="65">
        <f t="shared" si="27"/>
        <v>1945</v>
      </c>
      <c r="B302" s="84">
        <v>16680</v>
      </c>
      <c r="C302" s="77">
        <v>138.4</v>
      </c>
      <c r="D302" s="78">
        <f t="shared" si="28"/>
        <v>8.5098842975206619</v>
      </c>
      <c r="F302" s="351" t="s">
        <v>164</v>
      </c>
      <c r="G302" s="55">
        <v>11443000</v>
      </c>
      <c r="H302" s="55">
        <v>60</v>
      </c>
      <c r="I302" s="90">
        <v>1</v>
      </c>
      <c r="J302" s="90">
        <v>1938</v>
      </c>
      <c r="K302" s="90">
        <v>2</v>
      </c>
      <c r="L302" s="90">
        <v>57.1</v>
      </c>
    </row>
    <row r="303" spans="1:12">
      <c r="A303" s="65">
        <f t="shared" si="27"/>
        <v>1945</v>
      </c>
      <c r="B303" s="84">
        <v>16710</v>
      </c>
      <c r="C303" s="77">
        <v>134.80000000000001</v>
      </c>
      <c r="D303" s="78">
        <f t="shared" si="28"/>
        <v>8.0211570247933892</v>
      </c>
      <c r="F303" s="351" t="s">
        <v>164</v>
      </c>
      <c r="G303" s="55">
        <v>11443000</v>
      </c>
      <c r="H303" s="55">
        <v>60</v>
      </c>
      <c r="I303" s="90">
        <v>1</v>
      </c>
      <c r="J303" s="90">
        <v>1938</v>
      </c>
      <c r="K303" s="90">
        <v>3</v>
      </c>
      <c r="L303" s="90">
        <v>102.2</v>
      </c>
    </row>
    <row r="304" spans="1:12">
      <c r="A304" s="65">
        <f t="shared" si="27"/>
        <v>1946</v>
      </c>
      <c r="B304" s="84">
        <v>16741</v>
      </c>
      <c r="C304" s="77">
        <v>120.8</v>
      </c>
      <c r="D304" s="78">
        <f t="shared" si="28"/>
        <v>7.4277024793388433</v>
      </c>
      <c r="F304" s="351" t="s">
        <v>164</v>
      </c>
      <c r="G304" s="55">
        <v>11443000</v>
      </c>
      <c r="H304" s="55">
        <v>60</v>
      </c>
      <c r="I304" s="90">
        <v>1</v>
      </c>
      <c r="J304" s="90">
        <v>1938</v>
      </c>
      <c r="K304" s="90">
        <v>4</v>
      </c>
      <c r="L304" s="90">
        <v>138.1</v>
      </c>
    </row>
    <row r="305" spans="1:12">
      <c r="A305" s="65">
        <f t="shared" si="27"/>
        <v>1946</v>
      </c>
      <c r="B305" s="84">
        <v>16771</v>
      </c>
      <c r="C305" s="77">
        <v>168.5</v>
      </c>
      <c r="D305" s="78">
        <f t="shared" si="28"/>
        <v>10.026446280991735</v>
      </c>
      <c r="F305" s="351" t="s">
        <v>164</v>
      </c>
      <c r="G305" s="55">
        <v>11443000</v>
      </c>
      <c r="H305" s="55">
        <v>60</v>
      </c>
      <c r="I305" s="90">
        <v>1</v>
      </c>
      <c r="J305" s="90">
        <v>1938</v>
      </c>
      <c r="K305" s="90">
        <v>5</v>
      </c>
      <c r="L305" s="90">
        <v>148.1</v>
      </c>
    </row>
    <row r="306" spans="1:12">
      <c r="A306" s="65">
        <f t="shared" si="27"/>
        <v>1946</v>
      </c>
      <c r="B306" s="84">
        <v>16802</v>
      </c>
      <c r="C306" s="77">
        <v>169.1</v>
      </c>
      <c r="D306" s="78">
        <f t="shared" si="28"/>
        <v>10.397553719008265</v>
      </c>
      <c r="F306" s="351" t="s">
        <v>164</v>
      </c>
      <c r="G306" s="55">
        <v>11443000</v>
      </c>
      <c r="H306" s="55">
        <v>60</v>
      </c>
      <c r="I306" s="90">
        <v>1</v>
      </c>
      <c r="J306" s="90">
        <v>1938</v>
      </c>
      <c r="K306" s="90">
        <v>6</v>
      </c>
      <c r="L306" s="90">
        <v>168.9</v>
      </c>
    </row>
    <row r="307" spans="1:12">
      <c r="A307" s="65">
        <f t="shared" si="27"/>
        <v>1946</v>
      </c>
      <c r="B307" s="84">
        <v>16833</v>
      </c>
      <c r="C307" s="77">
        <v>165.5</v>
      </c>
      <c r="D307" s="78">
        <f t="shared" si="28"/>
        <v>10.176198347107437</v>
      </c>
      <c r="F307" s="351" t="s">
        <v>164</v>
      </c>
      <c r="G307" s="55">
        <v>11443000</v>
      </c>
      <c r="H307" s="55">
        <v>60</v>
      </c>
      <c r="I307" s="90">
        <v>1</v>
      </c>
      <c r="J307" s="90">
        <v>1938</v>
      </c>
      <c r="K307" s="90">
        <v>7</v>
      </c>
      <c r="L307" s="90">
        <v>161.9</v>
      </c>
    </row>
    <row r="308" spans="1:12">
      <c r="A308" s="65">
        <f t="shared" si="27"/>
        <v>1946</v>
      </c>
      <c r="B308" s="84">
        <v>16861</v>
      </c>
      <c r="C308" s="77">
        <v>103.2</v>
      </c>
      <c r="D308" s="78">
        <f t="shared" si="28"/>
        <v>5.7314380165289247</v>
      </c>
      <c r="F308" s="351" t="s">
        <v>164</v>
      </c>
      <c r="G308" s="55">
        <v>11443000</v>
      </c>
      <c r="H308" s="55">
        <v>60</v>
      </c>
      <c r="I308" s="90">
        <v>1</v>
      </c>
      <c r="J308" s="90">
        <v>1938</v>
      </c>
      <c r="K308" s="90">
        <v>8</v>
      </c>
      <c r="L308" s="90">
        <v>147.6</v>
      </c>
    </row>
    <row r="309" spans="1:12">
      <c r="A309" s="65">
        <f t="shared" si="27"/>
        <v>1946</v>
      </c>
      <c r="B309" s="84">
        <v>16892</v>
      </c>
      <c r="C309" s="77">
        <v>28.8</v>
      </c>
      <c r="D309" s="78">
        <f t="shared" si="28"/>
        <v>1.7708429752066115</v>
      </c>
      <c r="F309" s="351" t="s">
        <v>164</v>
      </c>
      <c r="G309" s="55">
        <v>11443000</v>
      </c>
      <c r="H309" s="55">
        <v>60</v>
      </c>
      <c r="I309" s="90">
        <v>1</v>
      </c>
      <c r="J309" s="90">
        <v>1938</v>
      </c>
      <c r="K309" s="90">
        <v>9</v>
      </c>
      <c r="L309" s="90">
        <v>145.9</v>
      </c>
    </row>
    <row r="310" spans="1:12">
      <c r="A310" s="65">
        <f t="shared" si="27"/>
        <v>1946</v>
      </c>
      <c r="B310" s="84">
        <v>16922</v>
      </c>
      <c r="C310" s="77">
        <v>168.8</v>
      </c>
      <c r="D310" s="78">
        <f t="shared" si="28"/>
        <v>10.044297520661157</v>
      </c>
      <c r="F310" s="351" t="s">
        <v>164</v>
      </c>
      <c r="G310" s="55">
        <v>11443000</v>
      </c>
      <c r="H310" s="55">
        <v>60</v>
      </c>
      <c r="I310" s="90">
        <v>1</v>
      </c>
      <c r="J310" s="90">
        <v>1938</v>
      </c>
      <c r="K310" s="90">
        <v>10</v>
      </c>
      <c r="L310" s="90">
        <v>142.30000000000001</v>
      </c>
    </row>
    <row r="311" spans="1:12">
      <c r="A311" s="65">
        <f t="shared" si="27"/>
        <v>1946</v>
      </c>
      <c r="B311" s="84">
        <v>16953</v>
      </c>
      <c r="C311" s="77">
        <v>171.6</v>
      </c>
      <c r="D311" s="78">
        <f t="shared" si="28"/>
        <v>10.551272727272726</v>
      </c>
      <c r="F311" s="351" t="s">
        <v>164</v>
      </c>
      <c r="G311" s="55">
        <v>11443000</v>
      </c>
      <c r="H311" s="55">
        <v>60</v>
      </c>
      <c r="I311" s="90">
        <v>1</v>
      </c>
      <c r="J311" s="90">
        <v>1938</v>
      </c>
      <c r="K311" s="90">
        <v>11</v>
      </c>
      <c r="L311" s="90">
        <v>142.9</v>
      </c>
    </row>
    <row r="312" spans="1:12">
      <c r="A312" s="65">
        <f t="shared" si="27"/>
        <v>1946</v>
      </c>
      <c r="B312" s="84">
        <v>16983</v>
      </c>
      <c r="C312" s="77">
        <v>171.7</v>
      </c>
      <c r="D312" s="78">
        <f t="shared" si="28"/>
        <v>10.216859504132231</v>
      </c>
      <c r="F312" s="351" t="s">
        <v>164</v>
      </c>
      <c r="G312" s="55">
        <v>11443000</v>
      </c>
      <c r="H312" s="55">
        <v>60</v>
      </c>
      <c r="I312" s="90">
        <v>1</v>
      </c>
      <c r="J312" s="90">
        <v>1938</v>
      </c>
      <c r="K312" s="90">
        <v>12</v>
      </c>
      <c r="L312" s="90">
        <v>155.5</v>
      </c>
    </row>
    <row r="313" spans="1:12">
      <c r="A313" s="65">
        <f t="shared" si="27"/>
        <v>1946</v>
      </c>
      <c r="B313" s="84">
        <v>17014</v>
      </c>
      <c r="C313" s="77">
        <v>168.6</v>
      </c>
      <c r="D313" s="78">
        <f t="shared" si="28"/>
        <v>10.366809917355372</v>
      </c>
      <c r="F313" s="351" t="s">
        <v>164</v>
      </c>
      <c r="G313" s="55">
        <v>11443000</v>
      </c>
      <c r="H313" s="55">
        <v>60</v>
      </c>
      <c r="I313" s="90">
        <v>1</v>
      </c>
      <c r="J313" s="90">
        <v>1939</v>
      </c>
      <c r="K313" s="90">
        <v>1</v>
      </c>
      <c r="L313" s="90">
        <v>156.6</v>
      </c>
    </row>
    <row r="314" spans="1:12">
      <c r="A314" s="65">
        <f t="shared" si="27"/>
        <v>1946</v>
      </c>
      <c r="B314" s="84">
        <v>17045</v>
      </c>
      <c r="C314" s="77">
        <v>141.30000000000001</v>
      </c>
      <c r="D314" s="78">
        <f t="shared" si="28"/>
        <v>8.6881983471074395</v>
      </c>
      <c r="F314" s="351" t="s">
        <v>164</v>
      </c>
      <c r="G314" s="55">
        <v>11443000</v>
      </c>
      <c r="H314" s="55">
        <v>60</v>
      </c>
      <c r="I314" s="90">
        <v>1</v>
      </c>
      <c r="J314" s="90">
        <v>1939</v>
      </c>
      <c r="K314" s="90">
        <v>2</v>
      </c>
      <c r="L314" s="90">
        <v>164.9</v>
      </c>
    </row>
    <row r="315" spans="1:12">
      <c r="A315" s="65">
        <f t="shared" si="27"/>
        <v>1946</v>
      </c>
      <c r="B315" s="84">
        <v>17075</v>
      </c>
      <c r="C315" s="77">
        <v>145.19999999999999</v>
      </c>
      <c r="D315" s="78">
        <f t="shared" si="28"/>
        <v>8.64</v>
      </c>
      <c r="F315" s="351" t="s">
        <v>164</v>
      </c>
      <c r="G315" s="55">
        <v>11443000</v>
      </c>
      <c r="H315" s="55">
        <v>60</v>
      </c>
      <c r="I315" s="90">
        <v>1</v>
      </c>
      <c r="J315" s="90">
        <v>1939</v>
      </c>
      <c r="K315" s="90">
        <v>3</v>
      </c>
      <c r="L315" s="90">
        <v>132.69999999999999</v>
      </c>
    </row>
    <row r="316" spans="1:12">
      <c r="A316" s="65">
        <f t="shared" si="27"/>
        <v>1947</v>
      </c>
      <c r="B316" s="84">
        <v>17106</v>
      </c>
      <c r="C316" s="77">
        <v>163.4</v>
      </c>
      <c r="D316" s="78">
        <f t="shared" si="28"/>
        <v>10.04707438016529</v>
      </c>
      <c r="F316" s="351" t="s">
        <v>164</v>
      </c>
      <c r="G316" s="55">
        <v>11443000</v>
      </c>
      <c r="H316" s="55">
        <v>60</v>
      </c>
      <c r="I316" s="90">
        <v>1</v>
      </c>
      <c r="J316" s="90">
        <v>1939</v>
      </c>
      <c r="K316" s="90">
        <v>4</v>
      </c>
      <c r="L316" s="90">
        <v>134.5</v>
      </c>
    </row>
    <row r="317" spans="1:12">
      <c r="A317" s="65">
        <f t="shared" si="27"/>
        <v>1947</v>
      </c>
      <c r="B317" s="84">
        <v>17136</v>
      </c>
      <c r="C317" s="77">
        <v>141.19999999999999</v>
      </c>
      <c r="D317" s="78">
        <f t="shared" si="28"/>
        <v>8.4019834710743808</v>
      </c>
      <c r="F317" s="351" t="s">
        <v>164</v>
      </c>
      <c r="G317" s="55">
        <v>11443000</v>
      </c>
      <c r="H317" s="55">
        <v>60</v>
      </c>
      <c r="I317" s="90">
        <v>1</v>
      </c>
      <c r="J317" s="90">
        <v>1939</v>
      </c>
      <c r="K317" s="90">
        <v>5</v>
      </c>
      <c r="L317" s="90">
        <v>172.2</v>
      </c>
    </row>
    <row r="318" spans="1:12">
      <c r="A318" s="65">
        <f t="shared" si="27"/>
        <v>1947</v>
      </c>
      <c r="B318" s="84">
        <v>17167</v>
      </c>
      <c r="C318" s="77">
        <v>162.6</v>
      </c>
      <c r="D318" s="78">
        <f t="shared" si="28"/>
        <v>9.9978842975206614</v>
      </c>
      <c r="F318" s="351" t="s">
        <v>164</v>
      </c>
      <c r="G318" s="55">
        <v>11443000</v>
      </c>
      <c r="H318" s="55">
        <v>60</v>
      </c>
      <c r="I318" s="90">
        <v>1</v>
      </c>
      <c r="J318" s="90">
        <v>1939</v>
      </c>
      <c r="K318" s="90">
        <v>6</v>
      </c>
      <c r="L318" s="90">
        <v>159.6</v>
      </c>
    </row>
    <row r="319" spans="1:12">
      <c r="A319" s="65">
        <f t="shared" si="27"/>
        <v>1947</v>
      </c>
      <c r="B319" s="84">
        <v>17198</v>
      </c>
      <c r="C319" s="77">
        <v>163.80000000000001</v>
      </c>
      <c r="D319" s="78">
        <f t="shared" si="28"/>
        <v>10.071669421487604</v>
      </c>
      <c r="F319" s="351" t="s">
        <v>164</v>
      </c>
      <c r="G319" s="55">
        <v>11443000</v>
      </c>
      <c r="H319" s="55">
        <v>60</v>
      </c>
      <c r="I319" s="90">
        <v>1</v>
      </c>
      <c r="J319" s="90">
        <v>1939</v>
      </c>
      <c r="K319" s="90">
        <v>7</v>
      </c>
      <c r="L319" s="90">
        <v>104.6</v>
      </c>
    </row>
    <row r="320" spans="1:12">
      <c r="A320" s="65">
        <f t="shared" si="27"/>
        <v>1947</v>
      </c>
      <c r="B320" s="84">
        <v>17226</v>
      </c>
      <c r="C320" s="77">
        <v>96.9</v>
      </c>
      <c r="D320" s="78">
        <f t="shared" si="28"/>
        <v>5.3815537190082647</v>
      </c>
      <c r="F320" s="351" t="s">
        <v>164</v>
      </c>
      <c r="G320" s="55">
        <v>11443000</v>
      </c>
      <c r="H320" s="55">
        <v>60</v>
      </c>
      <c r="I320" s="90">
        <v>1</v>
      </c>
      <c r="J320" s="90">
        <v>1939</v>
      </c>
      <c r="K320" s="90">
        <v>8</v>
      </c>
      <c r="L320" s="90">
        <v>85.5</v>
      </c>
    </row>
    <row r="321" spans="1:12">
      <c r="A321" s="65">
        <f t="shared" si="27"/>
        <v>1947</v>
      </c>
      <c r="B321" s="84">
        <v>17257</v>
      </c>
      <c r="C321" s="77">
        <v>111.6</v>
      </c>
      <c r="D321" s="78">
        <f t="shared" si="28"/>
        <v>6.8620165289256194</v>
      </c>
      <c r="F321" s="351" t="s">
        <v>164</v>
      </c>
      <c r="G321" s="55">
        <v>11443000</v>
      </c>
      <c r="H321" s="55">
        <v>60</v>
      </c>
      <c r="I321" s="90">
        <v>1</v>
      </c>
      <c r="J321" s="90">
        <v>1939</v>
      </c>
      <c r="K321" s="90">
        <v>9</v>
      </c>
      <c r="L321" s="90">
        <v>63.5</v>
      </c>
    </row>
    <row r="322" spans="1:12">
      <c r="A322" s="65">
        <f t="shared" si="27"/>
        <v>1947</v>
      </c>
      <c r="B322" s="84">
        <v>17287</v>
      </c>
      <c r="C322" s="77">
        <v>173.6</v>
      </c>
      <c r="D322" s="78">
        <f t="shared" si="28"/>
        <v>10.329917355371901</v>
      </c>
      <c r="F322" s="351" t="s">
        <v>164</v>
      </c>
      <c r="G322" s="55">
        <v>11443000</v>
      </c>
      <c r="H322" s="55">
        <v>60</v>
      </c>
      <c r="I322" s="90">
        <v>1</v>
      </c>
      <c r="J322" s="90">
        <v>1939</v>
      </c>
      <c r="K322" s="90">
        <v>10</v>
      </c>
      <c r="L322" s="90">
        <v>148.80000000000001</v>
      </c>
    </row>
    <row r="323" spans="1:12">
      <c r="A323" s="65">
        <f t="shared" si="27"/>
        <v>1947</v>
      </c>
      <c r="B323" s="84">
        <v>17318</v>
      </c>
      <c r="C323" s="77">
        <v>170.9</v>
      </c>
      <c r="D323" s="78">
        <f t="shared" si="28"/>
        <v>10.508231404958678</v>
      </c>
      <c r="F323" s="351" t="s">
        <v>164</v>
      </c>
      <c r="G323" s="55">
        <v>11443000</v>
      </c>
      <c r="H323" s="55">
        <v>60</v>
      </c>
      <c r="I323" s="90">
        <v>1</v>
      </c>
      <c r="J323" s="90">
        <v>1939</v>
      </c>
      <c r="K323" s="90">
        <v>11</v>
      </c>
      <c r="L323" s="90">
        <v>145.6</v>
      </c>
    </row>
    <row r="324" spans="1:12">
      <c r="A324" s="65">
        <f t="shared" si="27"/>
        <v>1947</v>
      </c>
      <c r="B324" s="84">
        <v>17348</v>
      </c>
      <c r="C324" s="77">
        <v>170.8</v>
      </c>
      <c r="D324" s="78">
        <f t="shared" si="28"/>
        <v>10.163305785123967</v>
      </c>
      <c r="F324" s="351" t="s">
        <v>164</v>
      </c>
      <c r="G324" s="55">
        <v>11443000</v>
      </c>
      <c r="H324" s="55">
        <v>60</v>
      </c>
      <c r="I324" s="90">
        <v>1</v>
      </c>
      <c r="J324" s="90">
        <v>1939</v>
      </c>
      <c r="K324" s="90">
        <v>12</v>
      </c>
      <c r="L324" s="90">
        <v>161.19999999999999</v>
      </c>
    </row>
    <row r="325" spans="1:12">
      <c r="A325" s="65">
        <f t="shared" si="27"/>
        <v>1947</v>
      </c>
      <c r="B325" s="84">
        <v>17379</v>
      </c>
      <c r="C325" s="77">
        <v>131.6</v>
      </c>
      <c r="D325" s="78">
        <f t="shared" si="28"/>
        <v>8.091768595041323</v>
      </c>
      <c r="F325" s="351" t="s">
        <v>164</v>
      </c>
      <c r="G325" s="55">
        <v>11443000</v>
      </c>
      <c r="H325" s="55">
        <v>60</v>
      </c>
      <c r="I325" s="90">
        <v>1</v>
      </c>
      <c r="J325" s="90">
        <v>1940</v>
      </c>
      <c r="K325" s="90">
        <v>1</v>
      </c>
      <c r="L325" s="90">
        <v>164.2</v>
      </c>
    </row>
    <row r="326" spans="1:12">
      <c r="A326" s="65">
        <f t="shared" si="27"/>
        <v>1947</v>
      </c>
      <c r="B326" s="84">
        <v>17410</v>
      </c>
      <c r="C326" s="77">
        <v>111.4</v>
      </c>
      <c r="D326" s="78">
        <f t="shared" si="28"/>
        <v>6.8497190082644632</v>
      </c>
      <c r="F326" s="351" t="s">
        <v>164</v>
      </c>
      <c r="G326" s="55">
        <v>11443000</v>
      </c>
      <c r="H326" s="55">
        <v>60</v>
      </c>
      <c r="I326" s="90">
        <v>1</v>
      </c>
      <c r="J326" s="90">
        <v>1940</v>
      </c>
      <c r="K326" s="90">
        <v>2</v>
      </c>
      <c r="L326" s="90">
        <v>165.7</v>
      </c>
    </row>
    <row r="327" spans="1:12">
      <c r="A327" s="65">
        <f t="shared" si="27"/>
        <v>1947</v>
      </c>
      <c r="B327" s="84">
        <v>17440</v>
      </c>
      <c r="C327" s="77">
        <v>110.6</v>
      </c>
      <c r="D327" s="78">
        <f t="shared" si="28"/>
        <v>6.5811570247933888</v>
      </c>
      <c r="F327" s="351" t="s">
        <v>164</v>
      </c>
      <c r="G327" s="55">
        <v>11443000</v>
      </c>
      <c r="H327" s="55">
        <v>60</v>
      </c>
      <c r="I327" s="90">
        <v>1</v>
      </c>
      <c r="J327" s="90">
        <v>1940</v>
      </c>
      <c r="K327" s="90">
        <v>3</v>
      </c>
      <c r="L327" s="90">
        <v>104.8</v>
      </c>
    </row>
    <row r="328" spans="1:12">
      <c r="A328" s="65">
        <f t="shared" si="27"/>
        <v>1948</v>
      </c>
      <c r="B328" s="84">
        <v>17471</v>
      </c>
      <c r="C328" s="77">
        <v>148.30000000000001</v>
      </c>
      <c r="D328" s="78">
        <f t="shared" si="28"/>
        <v>9.1186115702479356</v>
      </c>
      <c r="F328" s="351" t="s">
        <v>164</v>
      </c>
      <c r="G328" s="55">
        <v>11443000</v>
      </c>
      <c r="H328" s="55">
        <v>60</v>
      </c>
      <c r="I328" s="90">
        <v>1</v>
      </c>
      <c r="J328" s="90">
        <v>1940</v>
      </c>
      <c r="K328" s="90">
        <v>4</v>
      </c>
      <c r="L328" s="90">
        <v>135</v>
      </c>
    </row>
    <row r="329" spans="1:12">
      <c r="A329" s="65">
        <f t="shared" si="27"/>
        <v>1948</v>
      </c>
      <c r="B329" s="84">
        <v>17501</v>
      </c>
      <c r="C329" s="77">
        <v>156.4</v>
      </c>
      <c r="D329" s="78">
        <f t="shared" si="28"/>
        <v>9.3064462809917359</v>
      </c>
      <c r="F329" s="351" t="s">
        <v>164</v>
      </c>
      <c r="G329" s="55">
        <v>11443000</v>
      </c>
      <c r="H329" s="55">
        <v>60</v>
      </c>
      <c r="I329" s="90">
        <v>1</v>
      </c>
      <c r="J329" s="90">
        <v>1940</v>
      </c>
      <c r="K329" s="90">
        <v>5</v>
      </c>
      <c r="L329" s="90">
        <v>165.1</v>
      </c>
    </row>
    <row r="330" spans="1:12">
      <c r="A330" s="65">
        <f t="shared" si="27"/>
        <v>1948</v>
      </c>
      <c r="B330" s="84">
        <v>17532</v>
      </c>
      <c r="C330" s="77">
        <v>141.6</v>
      </c>
      <c r="D330" s="78">
        <f t="shared" si="28"/>
        <v>8.7066446280991734</v>
      </c>
      <c r="F330" s="351" t="s">
        <v>164</v>
      </c>
      <c r="G330" s="55">
        <v>11443000</v>
      </c>
      <c r="H330" s="55">
        <v>60</v>
      </c>
      <c r="I330" s="90">
        <v>1</v>
      </c>
      <c r="J330" s="90">
        <v>1940</v>
      </c>
      <c r="K330" s="90">
        <v>6</v>
      </c>
      <c r="L330" s="90">
        <v>159.4</v>
      </c>
    </row>
    <row r="331" spans="1:12">
      <c r="A331" s="65">
        <f t="shared" si="27"/>
        <v>1948</v>
      </c>
      <c r="B331" s="84">
        <v>17563</v>
      </c>
      <c r="C331" s="77">
        <v>166.1</v>
      </c>
      <c r="D331" s="78">
        <f t="shared" si="28"/>
        <v>10.213090909090909</v>
      </c>
      <c r="F331" s="351" t="s">
        <v>164</v>
      </c>
      <c r="G331" s="55">
        <v>11443000</v>
      </c>
      <c r="H331" s="55">
        <v>60</v>
      </c>
      <c r="I331" s="90">
        <v>1</v>
      </c>
      <c r="J331" s="90">
        <v>1940</v>
      </c>
      <c r="K331" s="90">
        <v>7</v>
      </c>
      <c r="L331" s="90">
        <v>147.80000000000001</v>
      </c>
    </row>
    <row r="332" spans="1:12">
      <c r="A332" s="65">
        <f t="shared" si="27"/>
        <v>1948</v>
      </c>
      <c r="B332" s="84">
        <v>17592</v>
      </c>
      <c r="C332" s="77">
        <v>118.3</v>
      </c>
      <c r="D332" s="78">
        <f t="shared" si="28"/>
        <v>6.8046942148760321</v>
      </c>
      <c r="F332" s="351" t="s">
        <v>164</v>
      </c>
      <c r="G332" s="55">
        <v>11443000</v>
      </c>
      <c r="H332" s="55">
        <v>60</v>
      </c>
      <c r="I332" s="90">
        <v>1</v>
      </c>
      <c r="J332" s="90">
        <v>1940</v>
      </c>
      <c r="K332" s="90">
        <v>8</v>
      </c>
      <c r="L332" s="90">
        <v>135</v>
      </c>
    </row>
    <row r="333" spans="1:12">
      <c r="A333" s="65">
        <f t="shared" si="27"/>
        <v>1948</v>
      </c>
      <c r="B333" s="84">
        <v>17623</v>
      </c>
      <c r="C333" s="77">
        <v>142.5</v>
      </c>
      <c r="D333" s="78">
        <f t="shared" si="28"/>
        <v>8.7619834710743802</v>
      </c>
      <c r="F333" s="351" t="s">
        <v>164</v>
      </c>
      <c r="G333" s="55">
        <v>11443000</v>
      </c>
      <c r="H333" s="55">
        <v>60</v>
      </c>
      <c r="I333" s="90">
        <v>1</v>
      </c>
      <c r="J333" s="90">
        <v>1940</v>
      </c>
      <c r="K333" s="90">
        <v>9</v>
      </c>
      <c r="L333" s="90">
        <v>148.1</v>
      </c>
    </row>
    <row r="334" spans="1:12">
      <c r="A334" s="65">
        <f t="shared" si="27"/>
        <v>1948</v>
      </c>
      <c r="B334" s="84">
        <v>17653</v>
      </c>
      <c r="C334" s="77">
        <v>159.19999999999999</v>
      </c>
      <c r="D334" s="78">
        <f t="shared" si="28"/>
        <v>9.4730578512396697</v>
      </c>
      <c r="F334" s="351" t="s">
        <v>164</v>
      </c>
      <c r="G334" s="55">
        <v>11443000</v>
      </c>
      <c r="H334" s="55">
        <v>60</v>
      </c>
      <c r="I334" s="90">
        <v>1</v>
      </c>
      <c r="J334" s="90">
        <v>1940</v>
      </c>
      <c r="K334" s="90">
        <v>10</v>
      </c>
      <c r="L334" s="90">
        <v>140.9</v>
      </c>
    </row>
    <row r="335" spans="1:12">
      <c r="A335" s="65">
        <f t="shared" si="27"/>
        <v>1948</v>
      </c>
      <c r="B335" s="84">
        <v>17684</v>
      </c>
      <c r="C335" s="77">
        <v>166.2</v>
      </c>
      <c r="D335" s="78">
        <f t="shared" si="28"/>
        <v>10.219239669421487</v>
      </c>
      <c r="F335" s="351" t="s">
        <v>164</v>
      </c>
      <c r="G335" s="55">
        <v>11443000</v>
      </c>
      <c r="H335" s="55">
        <v>60</v>
      </c>
      <c r="I335" s="90">
        <v>1</v>
      </c>
      <c r="J335" s="90">
        <v>1940</v>
      </c>
      <c r="K335" s="90">
        <v>11</v>
      </c>
      <c r="L335" s="90">
        <v>133.69999999999999</v>
      </c>
    </row>
    <row r="336" spans="1:12">
      <c r="A336" s="65">
        <f t="shared" si="27"/>
        <v>1948</v>
      </c>
      <c r="B336" s="84">
        <v>17714</v>
      </c>
      <c r="C336" s="77">
        <v>166.5</v>
      </c>
      <c r="D336" s="78">
        <f t="shared" si="28"/>
        <v>9.9074380165289249</v>
      </c>
      <c r="F336" s="351" t="s">
        <v>164</v>
      </c>
      <c r="G336" s="55">
        <v>11443000</v>
      </c>
      <c r="H336" s="55">
        <v>60</v>
      </c>
      <c r="I336" s="90">
        <v>1</v>
      </c>
      <c r="J336" s="90">
        <v>1940</v>
      </c>
      <c r="K336" s="90">
        <v>12</v>
      </c>
      <c r="L336" s="90">
        <v>130.30000000000001</v>
      </c>
    </row>
    <row r="337" spans="1:12">
      <c r="A337" s="65">
        <f t="shared" ref="A337:A400" si="29">IF(MONTH(B337)&gt;9,YEAR(B337)+1,YEAR(B337))</f>
        <v>1948</v>
      </c>
      <c r="B337" s="84">
        <v>17745</v>
      </c>
      <c r="C337" s="77">
        <v>161.5</v>
      </c>
      <c r="D337" s="78">
        <f t="shared" ref="D337:D400" si="30">IF(C337&lt;&gt;-901,C337*DAY(B337)*24*60*60/(220*22*9*1000),-901)</f>
        <v>9.9302479338842975</v>
      </c>
      <c r="F337" s="351" t="s">
        <v>164</v>
      </c>
      <c r="G337" s="55">
        <v>11443000</v>
      </c>
      <c r="H337" s="55">
        <v>60</v>
      </c>
      <c r="I337" s="90">
        <v>1</v>
      </c>
      <c r="J337" s="90">
        <v>1941</v>
      </c>
      <c r="K337" s="90">
        <v>1</v>
      </c>
      <c r="L337" s="90">
        <v>152.4</v>
      </c>
    </row>
    <row r="338" spans="1:12">
      <c r="A338" s="65">
        <f t="shared" si="29"/>
        <v>1948</v>
      </c>
      <c r="B338" s="84">
        <v>17776</v>
      </c>
      <c r="C338" s="77">
        <v>141.5</v>
      </c>
      <c r="D338" s="78">
        <f t="shared" si="30"/>
        <v>8.7004958677685948</v>
      </c>
      <c r="F338" s="351" t="s">
        <v>164</v>
      </c>
      <c r="G338" s="55">
        <v>11443000</v>
      </c>
      <c r="H338" s="55">
        <v>60</v>
      </c>
      <c r="I338" s="90">
        <v>1</v>
      </c>
      <c r="J338" s="90">
        <v>1941</v>
      </c>
      <c r="K338" s="90">
        <v>2</v>
      </c>
      <c r="L338" s="90">
        <v>156.30000000000001</v>
      </c>
    </row>
    <row r="339" spans="1:12">
      <c r="A339" s="65">
        <f t="shared" si="29"/>
        <v>1948</v>
      </c>
      <c r="B339" s="84">
        <v>17806</v>
      </c>
      <c r="C339" s="77">
        <v>132</v>
      </c>
      <c r="D339" s="78">
        <f t="shared" si="30"/>
        <v>7.8545454545454545</v>
      </c>
      <c r="F339" s="351" t="s">
        <v>164</v>
      </c>
      <c r="G339" s="55">
        <v>11443000</v>
      </c>
      <c r="H339" s="55">
        <v>60</v>
      </c>
      <c r="I339" s="90">
        <v>1</v>
      </c>
      <c r="J339" s="90">
        <v>1941</v>
      </c>
      <c r="K339" s="90">
        <v>3</v>
      </c>
      <c r="L339" s="90">
        <v>92.5</v>
      </c>
    </row>
    <row r="340" spans="1:12">
      <c r="A340" s="65">
        <f t="shared" si="29"/>
        <v>1949</v>
      </c>
      <c r="B340" s="84">
        <v>17837</v>
      </c>
      <c r="C340" s="77">
        <v>109.1</v>
      </c>
      <c r="D340" s="78">
        <f t="shared" si="30"/>
        <v>6.7082975206611568</v>
      </c>
      <c r="F340" s="351" t="s">
        <v>164</v>
      </c>
      <c r="G340" s="55">
        <v>11443000</v>
      </c>
      <c r="H340" s="55">
        <v>60</v>
      </c>
      <c r="I340" s="90">
        <v>1</v>
      </c>
      <c r="J340" s="90">
        <v>1941</v>
      </c>
      <c r="K340" s="90">
        <v>4</v>
      </c>
      <c r="L340" s="90">
        <v>113</v>
      </c>
    </row>
    <row r="341" spans="1:12">
      <c r="A341" s="65">
        <f t="shared" si="29"/>
        <v>1949</v>
      </c>
      <c r="B341" s="84">
        <v>17867</v>
      </c>
      <c r="C341" s="77">
        <v>122.1</v>
      </c>
      <c r="D341" s="78">
        <f t="shared" si="30"/>
        <v>7.2654545454545456</v>
      </c>
      <c r="F341" s="351" t="s">
        <v>164</v>
      </c>
      <c r="G341" s="55">
        <v>11443000</v>
      </c>
      <c r="H341" s="55">
        <v>60</v>
      </c>
      <c r="I341" s="90">
        <v>1</v>
      </c>
      <c r="J341" s="90">
        <v>1941</v>
      </c>
      <c r="K341" s="90">
        <v>5</v>
      </c>
      <c r="L341" s="90">
        <v>164.2</v>
      </c>
    </row>
    <row r="342" spans="1:12">
      <c r="A342" s="65">
        <f t="shared" si="29"/>
        <v>1949</v>
      </c>
      <c r="B342" s="84">
        <v>17898</v>
      </c>
      <c r="C342" s="77">
        <v>149.1</v>
      </c>
      <c r="D342" s="78">
        <f t="shared" si="30"/>
        <v>9.1678016528925621</v>
      </c>
      <c r="F342" s="351" t="s">
        <v>164</v>
      </c>
      <c r="G342" s="55">
        <v>11443000</v>
      </c>
      <c r="H342" s="55">
        <v>60</v>
      </c>
      <c r="I342" s="90">
        <v>1</v>
      </c>
      <c r="J342" s="90">
        <v>1941</v>
      </c>
      <c r="K342" s="90">
        <v>6</v>
      </c>
      <c r="L342" s="90">
        <v>168.8</v>
      </c>
    </row>
    <row r="343" spans="1:12">
      <c r="A343" s="65">
        <f t="shared" si="29"/>
        <v>1949</v>
      </c>
      <c r="B343" s="84">
        <v>17929</v>
      </c>
      <c r="C343" s="77">
        <v>102.1</v>
      </c>
      <c r="D343" s="78">
        <f t="shared" si="30"/>
        <v>6.2778842975206608</v>
      </c>
      <c r="F343" s="351" t="s">
        <v>164</v>
      </c>
      <c r="G343" s="55">
        <v>11443000</v>
      </c>
      <c r="H343" s="55">
        <v>60</v>
      </c>
      <c r="I343" s="90">
        <v>1</v>
      </c>
      <c r="J343" s="90">
        <v>1941</v>
      </c>
      <c r="K343" s="90">
        <v>7</v>
      </c>
      <c r="L343" s="90">
        <v>171.2</v>
      </c>
    </row>
    <row r="344" spans="1:12">
      <c r="A344" s="65">
        <f t="shared" si="29"/>
        <v>1949</v>
      </c>
      <c r="B344" s="84">
        <v>17957</v>
      </c>
      <c r="C344" s="77">
        <v>91.3</v>
      </c>
      <c r="D344" s="78">
        <f t="shared" si="30"/>
        <v>5.0705454545454556</v>
      </c>
      <c r="F344" s="351" t="s">
        <v>164</v>
      </c>
      <c r="G344" s="55">
        <v>11443000</v>
      </c>
      <c r="H344" s="55">
        <v>60</v>
      </c>
      <c r="I344" s="90">
        <v>1</v>
      </c>
      <c r="J344" s="90">
        <v>1941</v>
      </c>
      <c r="K344" s="90">
        <v>8</v>
      </c>
      <c r="L344" s="90">
        <v>139.9</v>
      </c>
    </row>
    <row r="345" spans="1:12">
      <c r="A345" s="65">
        <f t="shared" si="29"/>
        <v>1949</v>
      </c>
      <c r="B345" s="84">
        <v>17988</v>
      </c>
      <c r="C345" s="77">
        <v>126.3</v>
      </c>
      <c r="D345" s="78">
        <f t="shared" si="30"/>
        <v>7.7658842975206612</v>
      </c>
      <c r="F345" s="351" t="s">
        <v>164</v>
      </c>
      <c r="G345" s="55">
        <v>11443000</v>
      </c>
      <c r="H345" s="55">
        <v>60</v>
      </c>
      <c r="I345" s="90">
        <v>1</v>
      </c>
      <c r="J345" s="90">
        <v>1941</v>
      </c>
      <c r="K345" s="90">
        <v>9</v>
      </c>
      <c r="L345" s="90">
        <v>147.80000000000001</v>
      </c>
    </row>
    <row r="346" spans="1:12">
      <c r="A346" s="65">
        <f t="shared" si="29"/>
        <v>1949</v>
      </c>
      <c r="B346" s="84">
        <v>18018</v>
      </c>
      <c r="C346" s="77">
        <v>69.8</v>
      </c>
      <c r="D346" s="78">
        <f t="shared" si="30"/>
        <v>4.1533884297520665</v>
      </c>
      <c r="F346" s="351" t="s">
        <v>164</v>
      </c>
      <c r="G346" s="55">
        <v>11443000</v>
      </c>
      <c r="H346" s="55">
        <v>60</v>
      </c>
      <c r="I346" s="90">
        <v>1</v>
      </c>
      <c r="J346" s="90">
        <v>1941</v>
      </c>
      <c r="K346" s="90">
        <v>10</v>
      </c>
      <c r="L346" s="90">
        <v>149.30000000000001</v>
      </c>
    </row>
    <row r="347" spans="1:12">
      <c r="A347" s="65">
        <f t="shared" si="29"/>
        <v>1949</v>
      </c>
      <c r="B347" s="84">
        <v>18049</v>
      </c>
      <c r="C347" s="77">
        <v>87</v>
      </c>
      <c r="D347" s="78">
        <f t="shared" si="30"/>
        <v>5.3494214876033057</v>
      </c>
      <c r="F347" s="351" t="s">
        <v>164</v>
      </c>
      <c r="G347" s="55">
        <v>11443000</v>
      </c>
      <c r="H347" s="55">
        <v>60</v>
      </c>
      <c r="I347" s="90">
        <v>1</v>
      </c>
      <c r="J347" s="90">
        <v>1941</v>
      </c>
      <c r="K347" s="90">
        <v>11</v>
      </c>
      <c r="L347" s="90">
        <v>155.1</v>
      </c>
    </row>
    <row r="348" spans="1:12">
      <c r="A348" s="65">
        <f t="shared" si="29"/>
        <v>1949</v>
      </c>
      <c r="B348" s="84">
        <v>18079</v>
      </c>
      <c r="C348" s="77">
        <v>172.3</v>
      </c>
      <c r="D348" s="78">
        <f t="shared" si="30"/>
        <v>10.252561983471074</v>
      </c>
      <c r="F348" s="351" t="s">
        <v>164</v>
      </c>
      <c r="G348" s="55">
        <v>11443000</v>
      </c>
      <c r="H348" s="55">
        <v>60</v>
      </c>
      <c r="I348" s="90">
        <v>1</v>
      </c>
      <c r="J348" s="90">
        <v>1941</v>
      </c>
      <c r="K348" s="90">
        <v>12</v>
      </c>
      <c r="L348" s="90">
        <v>166.2</v>
      </c>
    </row>
    <row r="349" spans="1:12">
      <c r="A349" s="65">
        <f t="shared" si="29"/>
        <v>1949</v>
      </c>
      <c r="B349" s="84">
        <v>18110</v>
      </c>
      <c r="C349" s="77">
        <v>150.69999999999999</v>
      </c>
      <c r="D349" s="78">
        <f t="shared" si="30"/>
        <v>9.266181818181817</v>
      </c>
      <c r="F349" s="351" t="s">
        <v>164</v>
      </c>
      <c r="G349" s="55">
        <v>11443000</v>
      </c>
      <c r="H349" s="55">
        <v>60</v>
      </c>
      <c r="I349" s="90">
        <v>1</v>
      </c>
      <c r="J349" s="90">
        <v>1942</v>
      </c>
      <c r="K349" s="90">
        <v>1</v>
      </c>
      <c r="L349" s="90">
        <v>165.1</v>
      </c>
    </row>
    <row r="350" spans="1:12">
      <c r="A350" s="65">
        <f t="shared" si="29"/>
        <v>1949</v>
      </c>
      <c r="B350" s="84">
        <v>18141</v>
      </c>
      <c r="C350" s="77">
        <v>120.1</v>
      </c>
      <c r="D350" s="78">
        <f t="shared" si="30"/>
        <v>7.3846611570247935</v>
      </c>
      <c r="F350" s="351" t="s">
        <v>164</v>
      </c>
      <c r="G350" s="55">
        <v>11443000</v>
      </c>
      <c r="H350" s="55">
        <v>60</v>
      </c>
      <c r="I350" s="90">
        <v>1</v>
      </c>
      <c r="J350" s="90">
        <v>1942</v>
      </c>
      <c r="K350" s="90">
        <v>2</v>
      </c>
      <c r="L350" s="90">
        <v>162.80000000000001</v>
      </c>
    </row>
    <row r="351" spans="1:12">
      <c r="A351" s="65">
        <f t="shared" si="29"/>
        <v>1949</v>
      </c>
      <c r="B351" s="84">
        <v>18171</v>
      </c>
      <c r="C351" s="77">
        <v>122.6</v>
      </c>
      <c r="D351" s="78">
        <f t="shared" si="30"/>
        <v>7.2952066115702481</v>
      </c>
      <c r="F351" s="351" t="s">
        <v>164</v>
      </c>
      <c r="G351" s="55">
        <v>11443000</v>
      </c>
      <c r="H351" s="55">
        <v>60</v>
      </c>
      <c r="I351" s="90">
        <v>1</v>
      </c>
      <c r="J351" s="90">
        <v>1942</v>
      </c>
      <c r="K351" s="90">
        <v>3</v>
      </c>
      <c r="L351" s="90">
        <v>116.6</v>
      </c>
    </row>
    <row r="352" spans="1:12">
      <c r="A352" s="65">
        <f t="shared" si="29"/>
        <v>1950</v>
      </c>
      <c r="B352" s="84">
        <v>18202</v>
      </c>
      <c r="C352" s="77">
        <v>142.69999999999999</v>
      </c>
      <c r="D352" s="78">
        <f t="shared" si="30"/>
        <v>8.7742809917355356</v>
      </c>
      <c r="F352" s="351" t="s">
        <v>164</v>
      </c>
      <c r="G352" s="55">
        <v>11443000</v>
      </c>
      <c r="H352" s="55">
        <v>60</v>
      </c>
      <c r="I352" s="90">
        <v>1</v>
      </c>
      <c r="J352" s="90">
        <v>1942</v>
      </c>
      <c r="K352" s="90">
        <v>4</v>
      </c>
      <c r="L352" s="90">
        <v>36</v>
      </c>
    </row>
    <row r="353" spans="1:12">
      <c r="A353" s="65">
        <f t="shared" si="29"/>
        <v>1950</v>
      </c>
      <c r="B353" s="84">
        <v>18232</v>
      </c>
      <c r="C353" s="77">
        <v>143.4</v>
      </c>
      <c r="D353" s="78">
        <f t="shared" si="30"/>
        <v>8.5328925619834717</v>
      </c>
      <c r="F353" s="351" t="s">
        <v>164</v>
      </c>
      <c r="G353" s="55">
        <v>11443000</v>
      </c>
      <c r="H353" s="55">
        <v>60</v>
      </c>
      <c r="I353" s="90">
        <v>1</v>
      </c>
      <c r="J353" s="90">
        <v>1942</v>
      </c>
      <c r="K353" s="90">
        <v>5</v>
      </c>
      <c r="L353" s="90">
        <v>174.5</v>
      </c>
    </row>
    <row r="354" spans="1:12">
      <c r="A354" s="65">
        <f t="shared" si="29"/>
        <v>1950</v>
      </c>
      <c r="B354" s="84">
        <v>18263</v>
      </c>
      <c r="C354" s="77">
        <v>121</v>
      </c>
      <c r="D354" s="78">
        <f t="shared" si="30"/>
        <v>7.44</v>
      </c>
      <c r="F354" s="351" t="s">
        <v>164</v>
      </c>
      <c r="G354" s="55">
        <v>11443000</v>
      </c>
      <c r="H354" s="55">
        <v>60</v>
      </c>
      <c r="I354" s="90">
        <v>1</v>
      </c>
      <c r="J354" s="90">
        <v>1942</v>
      </c>
      <c r="K354" s="90">
        <v>6</v>
      </c>
      <c r="L354" s="90">
        <v>176.2</v>
      </c>
    </row>
    <row r="355" spans="1:12">
      <c r="A355" s="65">
        <f t="shared" si="29"/>
        <v>1950</v>
      </c>
      <c r="B355" s="84">
        <v>18294</v>
      </c>
      <c r="C355" s="77">
        <v>145</v>
      </c>
      <c r="D355" s="78">
        <f t="shared" si="30"/>
        <v>8.9157024793388437</v>
      </c>
      <c r="F355" s="351" t="s">
        <v>164</v>
      </c>
      <c r="G355" s="55">
        <v>11443000</v>
      </c>
      <c r="H355" s="55">
        <v>60</v>
      </c>
      <c r="I355" s="90">
        <v>1</v>
      </c>
      <c r="J355" s="90">
        <v>1942</v>
      </c>
      <c r="K355" s="90">
        <v>7</v>
      </c>
      <c r="L355" s="90">
        <v>177.9</v>
      </c>
    </row>
    <row r="356" spans="1:12">
      <c r="A356" s="65">
        <f t="shared" si="29"/>
        <v>1950</v>
      </c>
      <c r="B356" s="84">
        <v>18322</v>
      </c>
      <c r="C356" s="77">
        <v>162</v>
      </c>
      <c r="D356" s="78">
        <f t="shared" si="30"/>
        <v>8.9970247933884302</v>
      </c>
      <c r="F356" s="351" t="s">
        <v>164</v>
      </c>
      <c r="G356" s="55">
        <v>11443000</v>
      </c>
      <c r="H356" s="55">
        <v>60</v>
      </c>
      <c r="I356" s="90">
        <v>1</v>
      </c>
      <c r="J356" s="90">
        <v>1942</v>
      </c>
      <c r="K356" s="90">
        <v>8</v>
      </c>
      <c r="L356" s="90">
        <v>163.30000000000001</v>
      </c>
    </row>
    <row r="357" spans="1:12">
      <c r="A357" s="65">
        <f t="shared" si="29"/>
        <v>1950</v>
      </c>
      <c r="B357" s="84">
        <v>18353</v>
      </c>
      <c r="C357" s="77">
        <v>64.400000000000006</v>
      </c>
      <c r="D357" s="78">
        <f t="shared" si="30"/>
        <v>3.9598016528925628</v>
      </c>
      <c r="F357" s="351" t="s">
        <v>164</v>
      </c>
      <c r="G357" s="55">
        <v>11443000</v>
      </c>
      <c r="H357" s="55">
        <v>60</v>
      </c>
      <c r="I357" s="90">
        <v>1</v>
      </c>
      <c r="J357" s="90">
        <v>1942</v>
      </c>
      <c r="K357" s="90">
        <v>9</v>
      </c>
      <c r="L357" s="90">
        <v>139.1</v>
      </c>
    </row>
    <row r="358" spans="1:12">
      <c r="A358" s="65">
        <f t="shared" si="29"/>
        <v>1950</v>
      </c>
      <c r="B358" s="84">
        <v>18383</v>
      </c>
      <c r="C358" s="77">
        <v>135</v>
      </c>
      <c r="D358" s="78">
        <f t="shared" si="30"/>
        <v>8.0330578512396702</v>
      </c>
      <c r="F358" s="351" t="s">
        <v>164</v>
      </c>
      <c r="G358" s="55">
        <v>11443000</v>
      </c>
      <c r="H358" s="55">
        <v>60</v>
      </c>
      <c r="I358" s="90">
        <v>1</v>
      </c>
      <c r="J358" s="90">
        <v>1942</v>
      </c>
      <c r="K358" s="90">
        <v>10</v>
      </c>
      <c r="L358" s="90">
        <v>125.3</v>
      </c>
    </row>
    <row r="359" spans="1:12">
      <c r="A359" s="65">
        <f t="shared" si="29"/>
        <v>1950</v>
      </c>
      <c r="B359" s="84">
        <v>18414</v>
      </c>
      <c r="C359" s="77">
        <v>165.3</v>
      </c>
      <c r="D359" s="78">
        <f t="shared" si="30"/>
        <v>10.163900826446282</v>
      </c>
      <c r="F359" s="351" t="s">
        <v>164</v>
      </c>
      <c r="G359" s="55">
        <v>11443000</v>
      </c>
      <c r="H359" s="55">
        <v>60</v>
      </c>
      <c r="I359" s="90">
        <v>1</v>
      </c>
      <c r="J359" s="90">
        <v>1942</v>
      </c>
      <c r="K359" s="90">
        <v>11</v>
      </c>
      <c r="L359" s="90">
        <v>122.4</v>
      </c>
    </row>
    <row r="360" spans="1:12">
      <c r="A360" s="65">
        <f t="shared" si="29"/>
        <v>1950</v>
      </c>
      <c r="B360" s="84">
        <v>18444</v>
      </c>
      <c r="C360" s="77">
        <v>166.4</v>
      </c>
      <c r="D360" s="78">
        <f t="shared" si="30"/>
        <v>9.9014876033057853</v>
      </c>
      <c r="F360" s="351" t="s">
        <v>164</v>
      </c>
      <c r="G360" s="55">
        <v>11443000</v>
      </c>
      <c r="H360" s="55">
        <v>60</v>
      </c>
      <c r="I360" s="90">
        <v>1</v>
      </c>
      <c r="J360" s="90">
        <v>1942</v>
      </c>
      <c r="K360" s="90">
        <v>12</v>
      </c>
      <c r="L360" s="90">
        <v>146.80000000000001</v>
      </c>
    </row>
    <row r="361" spans="1:12">
      <c r="A361" s="65">
        <f t="shared" si="29"/>
        <v>1950</v>
      </c>
      <c r="B361" s="84">
        <v>18475</v>
      </c>
      <c r="C361" s="77">
        <v>162.4</v>
      </c>
      <c r="D361" s="78">
        <f t="shared" si="30"/>
        <v>9.9855867768595044</v>
      </c>
      <c r="F361" s="351" t="s">
        <v>164</v>
      </c>
      <c r="G361" s="55">
        <v>11443000</v>
      </c>
      <c r="H361" s="55">
        <v>60</v>
      </c>
      <c r="I361" s="90">
        <v>1</v>
      </c>
      <c r="J361" s="90">
        <v>1943</v>
      </c>
      <c r="K361" s="90">
        <v>1</v>
      </c>
      <c r="L361" s="90">
        <v>153.80000000000001</v>
      </c>
    </row>
    <row r="362" spans="1:12">
      <c r="A362" s="65">
        <f t="shared" si="29"/>
        <v>1950</v>
      </c>
      <c r="B362" s="84">
        <v>18506</v>
      </c>
      <c r="C362" s="77">
        <v>156</v>
      </c>
      <c r="D362" s="78">
        <f t="shared" si="30"/>
        <v>9.5920661157024796</v>
      </c>
      <c r="F362" s="351" t="s">
        <v>164</v>
      </c>
      <c r="G362" s="55">
        <v>11443000</v>
      </c>
      <c r="H362" s="55">
        <v>60</v>
      </c>
      <c r="I362" s="90">
        <v>1</v>
      </c>
      <c r="J362" s="90">
        <v>1943</v>
      </c>
      <c r="K362" s="90">
        <v>2</v>
      </c>
      <c r="L362" s="90">
        <v>162.69999999999999</v>
      </c>
    </row>
    <row r="363" spans="1:12">
      <c r="A363" s="65">
        <f t="shared" si="29"/>
        <v>1950</v>
      </c>
      <c r="B363" s="84">
        <v>18536</v>
      </c>
      <c r="C363" s="77">
        <v>151.4</v>
      </c>
      <c r="D363" s="78">
        <f t="shared" si="30"/>
        <v>9.0089256198347112</v>
      </c>
      <c r="F363" s="351" t="s">
        <v>164</v>
      </c>
      <c r="G363" s="55">
        <v>11443000</v>
      </c>
      <c r="H363" s="55">
        <v>60</v>
      </c>
      <c r="I363" s="90">
        <v>1</v>
      </c>
      <c r="J363" s="90">
        <v>1943</v>
      </c>
      <c r="K363" s="90">
        <v>3</v>
      </c>
      <c r="L363" s="90">
        <v>122.5</v>
      </c>
    </row>
    <row r="364" spans="1:12">
      <c r="A364" s="65">
        <f t="shared" si="29"/>
        <v>1951</v>
      </c>
      <c r="B364" s="84">
        <v>18567</v>
      </c>
      <c r="C364" s="77">
        <v>153.69999999999999</v>
      </c>
      <c r="D364" s="78">
        <f t="shared" si="30"/>
        <v>9.4506446280991714</v>
      </c>
      <c r="F364" s="351" t="s">
        <v>164</v>
      </c>
      <c r="G364" s="55">
        <v>11443000</v>
      </c>
      <c r="H364" s="55">
        <v>60</v>
      </c>
      <c r="I364" s="90">
        <v>1</v>
      </c>
      <c r="J364" s="90">
        <v>1943</v>
      </c>
      <c r="K364" s="90">
        <v>4</v>
      </c>
      <c r="L364" s="90">
        <v>161.9</v>
      </c>
    </row>
    <row r="365" spans="1:12">
      <c r="A365" s="65">
        <f t="shared" si="29"/>
        <v>1951</v>
      </c>
      <c r="B365" s="84">
        <v>18597</v>
      </c>
      <c r="C365" s="77">
        <v>97.9</v>
      </c>
      <c r="D365" s="78">
        <f t="shared" si="30"/>
        <v>5.8254545454545452</v>
      </c>
      <c r="F365" s="351" t="s">
        <v>164</v>
      </c>
      <c r="G365" s="55">
        <v>11443000</v>
      </c>
      <c r="H365" s="55">
        <v>60</v>
      </c>
      <c r="I365" s="90">
        <v>1</v>
      </c>
      <c r="J365" s="90">
        <v>1943</v>
      </c>
      <c r="K365" s="90">
        <v>5</v>
      </c>
      <c r="L365" s="90">
        <v>162.6</v>
      </c>
    </row>
    <row r="366" spans="1:12">
      <c r="A366" s="65">
        <f t="shared" si="29"/>
        <v>1951</v>
      </c>
      <c r="B366" s="84">
        <v>18628</v>
      </c>
      <c r="C366" s="77">
        <v>0</v>
      </c>
      <c r="D366" s="78">
        <f t="shared" si="30"/>
        <v>0</v>
      </c>
      <c r="F366" s="351" t="s">
        <v>164</v>
      </c>
      <c r="G366" s="55">
        <v>11443000</v>
      </c>
      <c r="H366" s="55">
        <v>60</v>
      </c>
      <c r="I366" s="90">
        <v>1</v>
      </c>
      <c r="J366" s="90">
        <v>1943</v>
      </c>
      <c r="K366" s="90">
        <v>6</v>
      </c>
      <c r="L366" s="90">
        <v>164.4</v>
      </c>
    </row>
    <row r="367" spans="1:12">
      <c r="A367" s="65">
        <f t="shared" si="29"/>
        <v>1951</v>
      </c>
      <c r="B367" s="84">
        <v>18659</v>
      </c>
      <c r="C367" s="77">
        <v>0</v>
      </c>
      <c r="D367" s="78">
        <f t="shared" si="30"/>
        <v>0</v>
      </c>
      <c r="F367" s="351" t="s">
        <v>164</v>
      </c>
      <c r="G367" s="55">
        <v>11443000</v>
      </c>
      <c r="H367" s="55">
        <v>60</v>
      </c>
      <c r="I367" s="90">
        <v>1</v>
      </c>
      <c r="J367" s="90">
        <v>1943</v>
      </c>
      <c r="K367" s="90">
        <v>7</v>
      </c>
      <c r="L367" s="90">
        <v>141</v>
      </c>
    </row>
    <row r="368" spans="1:12">
      <c r="A368" s="65">
        <f t="shared" si="29"/>
        <v>1951</v>
      </c>
      <c r="B368" s="84">
        <v>18687</v>
      </c>
      <c r="C368" s="77">
        <v>0</v>
      </c>
      <c r="D368" s="78">
        <f t="shared" si="30"/>
        <v>0</v>
      </c>
      <c r="F368" s="351" t="s">
        <v>164</v>
      </c>
      <c r="G368" s="55">
        <v>11443000</v>
      </c>
      <c r="H368" s="55">
        <v>60</v>
      </c>
      <c r="I368" s="90">
        <v>1</v>
      </c>
      <c r="J368" s="90">
        <v>1943</v>
      </c>
      <c r="K368" s="90">
        <v>8</v>
      </c>
      <c r="L368" s="90">
        <v>156.4</v>
      </c>
    </row>
    <row r="369" spans="1:12">
      <c r="A369" s="65">
        <f t="shared" si="29"/>
        <v>1951</v>
      </c>
      <c r="B369" s="84">
        <v>18718</v>
      </c>
      <c r="C369" s="77">
        <v>0</v>
      </c>
      <c r="D369" s="78">
        <f t="shared" si="30"/>
        <v>0</v>
      </c>
      <c r="F369" s="351" t="s">
        <v>164</v>
      </c>
      <c r="G369" s="55">
        <v>11443000</v>
      </c>
      <c r="H369" s="55">
        <v>60</v>
      </c>
      <c r="I369" s="90">
        <v>1</v>
      </c>
      <c r="J369" s="90">
        <v>1943</v>
      </c>
      <c r="K369" s="90">
        <v>9</v>
      </c>
      <c r="L369" s="90">
        <v>103.5</v>
      </c>
    </row>
    <row r="370" spans="1:12">
      <c r="A370" s="65">
        <f t="shared" si="29"/>
        <v>1951</v>
      </c>
      <c r="B370" s="84">
        <v>18748</v>
      </c>
      <c r="C370" s="77">
        <v>0</v>
      </c>
      <c r="D370" s="78">
        <f t="shared" si="30"/>
        <v>0</v>
      </c>
      <c r="F370" s="351" t="s">
        <v>164</v>
      </c>
      <c r="G370" s="55">
        <v>11443000</v>
      </c>
      <c r="H370" s="55">
        <v>60</v>
      </c>
      <c r="I370" s="90">
        <v>1</v>
      </c>
      <c r="J370" s="90">
        <v>1943</v>
      </c>
      <c r="K370" s="90">
        <v>10</v>
      </c>
      <c r="L370" s="90">
        <v>131.19999999999999</v>
      </c>
    </row>
    <row r="371" spans="1:12">
      <c r="A371" s="65">
        <f t="shared" si="29"/>
        <v>1951</v>
      </c>
      <c r="B371" s="84">
        <v>18779</v>
      </c>
      <c r="C371" s="77">
        <v>0</v>
      </c>
      <c r="D371" s="78">
        <f t="shared" si="30"/>
        <v>0</v>
      </c>
      <c r="F371" s="351" t="s">
        <v>164</v>
      </c>
      <c r="G371" s="55">
        <v>11443000</v>
      </c>
      <c r="H371" s="55">
        <v>60</v>
      </c>
      <c r="I371" s="90">
        <v>1</v>
      </c>
      <c r="J371" s="90">
        <v>1943</v>
      </c>
      <c r="K371" s="90">
        <v>11</v>
      </c>
      <c r="L371" s="90">
        <v>161.19999999999999</v>
      </c>
    </row>
    <row r="372" spans="1:12">
      <c r="A372" s="65">
        <f t="shared" si="29"/>
        <v>1951</v>
      </c>
      <c r="B372" s="84">
        <v>18809</v>
      </c>
      <c r="C372" s="77">
        <v>0</v>
      </c>
      <c r="D372" s="78">
        <f t="shared" si="30"/>
        <v>0</v>
      </c>
      <c r="F372" s="351" t="s">
        <v>164</v>
      </c>
      <c r="G372" s="55">
        <v>11443000</v>
      </c>
      <c r="H372" s="55">
        <v>60</v>
      </c>
      <c r="I372" s="90">
        <v>1</v>
      </c>
      <c r="J372" s="90">
        <v>1943</v>
      </c>
      <c r="K372" s="90">
        <v>12</v>
      </c>
      <c r="L372" s="90">
        <v>163.9</v>
      </c>
    </row>
    <row r="373" spans="1:12">
      <c r="A373" s="65">
        <f t="shared" si="29"/>
        <v>1951</v>
      </c>
      <c r="B373" s="84">
        <v>18840</v>
      </c>
      <c r="C373" s="77">
        <v>0</v>
      </c>
      <c r="D373" s="78">
        <f t="shared" si="30"/>
        <v>0</v>
      </c>
      <c r="F373" s="351" t="s">
        <v>164</v>
      </c>
      <c r="G373" s="55">
        <v>11443000</v>
      </c>
      <c r="H373" s="55">
        <v>60</v>
      </c>
      <c r="I373" s="90">
        <v>1</v>
      </c>
      <c r="J373" s="90">
        <v>1944</v>
      </c>
      <c r="K373" s="90">
        <v>1</v>
      </c>
      <c r="L373" s="90">
        <v>163.4</v>
      </c>
    </row>
    <row r="374" spans="1:12">
      <c r="A374" s="65">
        <f t="shared" si="29"/>
        <v>1951</v>
      </c>
      <c r="B374" s="84">
        <v>18871</v>
      </c>
      <c r="C374" s="77">
        <v>0</v>
      </c>
      <c r="D374" s="78">
        <f t="shared" si="30"/>
        <v>0</v>
      </c>
      <c r="F374" s="351" t="s">
        <v>164</v>
      </c>
      <c r="G374" s="55">
        <v>11443000</v>
      </c>
      <c r="H374" s="55">
        <v>60</v>
      </c>
      <c r="I374" s="90">
        <v>1</v>
      </c>
      <c r="J374" s="90">
        <v>1944</v>
      </c>
      <c r="K374" s="90">
        <v>2</v>
      </c>
      <c r="L374" s="90">
        <v>126.3</v>
      </c>
    </row>
    <row r="375" spans="1:12">
      <c r="A375" s="65">
        <f t="shared" si="29"/>
        <v>1951</v>
      </c>
      <c r="B375" s="84">
        <v>18901</v>
      </c>
      <c r="C375" s="77">
        <v>0</v>
      </c>
      <c r="D375" s="78">
        <f t="shared" si="30"/>
        <v>0</v>
      </c>
      <c r="F375" s="351" t="s">
        <v>164</v>
      </c>
      <c r="G375" s="55">
        <v>11443000</v>
      </c>
      <c r="H375" s="55">
        <v>60</v>
      </c>
      <c r="I375" s="90">
        <v>1</v>
      </c>
      <c r="J375" s="90">
        <v>1944</v>
      </c>
      <c r="K375" s="90">
        <v>3</v>
      </c>
      <c r="L375" s="90">
        <v>23.7</v>
      </c>
    </row>
    <row r="376" spans="1:12">
      <c r="A376" s="65">
        <f t="shared" si="29"/>
        <v>1952</v>
      </c>
      <c r="B376" s="84">
        <v>18932</v>
      </c>
      <c r="C376" s="77">
        <v>0</v>
      </c>
      <c r="D376" s="78">
        <f t="shared" si="30"/>
        <v>0</v>
      </c>
      <c r="F376" s="351" t="s">
        <v>164</v>
      </c>
      <c r="G376" s="55">
        <v>11443000</v>
      </c>
      <c r="H376" s="55">
        <v>60</v>
      </c>
      <c r="I376" s="90">
        <v>1</v>
      </c>
      <c r="J376" s="90">
        <v>1944</v>
      </c>
      <c r="K376" s="90">
        <v>4</v>
      </c>
      <c r="L376" s="90">
        <v>138</v>
      </c>
    </row>
    <row r="377" spans="1:12">
      <c r="A377" s="65">
        <f t="shared" si="29"/>
        <v>1952</v>
      </c>
      <c r="B377" s="84">
        <v>18962</v>
      </c>
      <c r="C377" s="77">
        <v>66.8</v>
      </c>
      <c r="D377" s="78">
        <f t="shared" si="30"/>
        <v>3.9748760330578512</v>
      </c>
      <c r="F377" s="351" t="s">
        <v>164</v>
      </c>
      <c r="G377" s="55">
        <v>11443000</v>
      </c>
      <c r="H377" s="55">
        <v>60</v>
      </c>
      <c r="I377" s="90">
        <v>1</v>
      </c>
      <c r="J377" s="90">
        <v>1944</v>
      </c>
      <c r="K377" s="90">
        <v>5</v>
      </c>
      <c r="L377" s="90">
        <v>173.6</v>
      </c>
    </row>
    <row r="378" spans="1:12">
      <c r="A378" s="65">
        <f t="shared" si="29"/>
        <v>1952</v>
      </c>
      <c r="B378" s="84">
        <v>18993</v>
      </c>
      <c r="C378" s="77">
        <v>149.19999999999999</v>
      </c>
      <c r="D378" s="78">
        <f t="shared" si="30"/>
        <v>9.1739504132231389</v>
      </c>
      <c r="F378" s="351" t="s">
        <v>164</v>
      </c>
      <c r="G378" s="55">
        <v>11443000</v>
      </c>
      <c r="H378" s="55">
        <v>60</v>
      </c>
      <c r="I378" s="90">
        <v>1</v>
      </c>
      <c r="J378" s="90">
        <v>1944</v>
      </c>
      <c r="K378" s="90">
        <v>6</v>
      </c>
      <c r="L378" s="90">
        <v>181.7</v>
      </c>
    </row>
    <row r="379" spans="1:12">
      <c r="A379" s="65">
        <f t="shared" si="29"/>
        <v>1952</v>
      </c>
      <c r="B379" s="84">
        <v>19024</v>
      </c>
      <c r="C379" s="77">
        <v>148.4</v>
      </c>
      <c r="D379" s="78">
        <f t="shared" si="30"/>
        <v>9.1247603305785123</v>
      </c>
      <c r="F379" s="351" t="s">
        <v>164</v>
      </c>
      <c r="G379" s="55">
        <v>11443000</v>
      </c>
      <c r="H379" s="55">
        <v>60</v>
      </c>
      <c r="I379" s="90">
        <v>1</v>
      </c>
      <c r="J379" s="90">
        <v>1944</v>
      </c>
      <c r="K379" s="90">
        <v>7</v>
      </c>
      <c r="L379" s="90">
        <v>167.6</v>
      </c>
    </row>
    <row r="380" spans="1:12">
      <c r="A380" s="65">
        <f t="shared" si="29"/>
        <v>1952</v>
      </c>
      <c r="B380" s="84">
        <v>19053</v>
      </c>
      <c r="C380" s="77">
        <v>147.6</v>
      </c>
      <c r="D380" s="78">
        <f t="shared" si="30"/>
        <v>8.4900495867768573</v>
      </c>
      <c r="F380" s="351" t="s">
        <v>164</v>
      </c>
      <c r="G380" s="55">
        <v>11443000</v>
      </c>
      <c r="H380" s="55">
        <v>60</v>
      </c>
      <c r="I380" s="90">
        <v>1</v>
      </c>
      <c r="J380" s="90">
        <v>1944</v>
      </c>
      <c r="K380" s="90">
        <v>8</v>
      </c>
      <c r="L380" s="90">
        <v>118</v>
      </c>
    </row>
    <row r="381" spans="1:12">
      <c r="A381" s="65">
        <f t="shared" si="29"/>
        <v>1952</v>
      </c>
      <c r="B381" s="84">
        <v>19084</v>
      </c>
      <c r="C381" s="77">
        <v>162.6</v>
      </c>
      <c r="D381" s="78">
        <f t="shared" si="30"/>
        <v>9.9978842975206614</v>
      </c>
      <c r="F381" s="351" t="s">
        <v>164</v>
      </c>
      <c r="G381" s="55">
        <v>11443000</v>
      </c>
      <c r="H381" s="55">
        <v>60</v>
      </c>
      <c r="I381" s="90">
        <v>1</v>
      </c>
      <c r="J381" s="90">
        <v>1944</v>
      </c>
      <c r="K381" s="90">
        <v>9</v>
      </c>
      <c r="L381" s="90">
        <v>122.1</v>
      </c>
    </row>
    <row r="382" spans="1:12">
      <c r="A382" s="65">
        <f t="shared" si="29"/>
        <v>1952</v>
      </c>
      <c r="B382" s="84">
        <v>19114</v>
      </c>
      <c r="C382" s="77">
        <v>165.8</v>
      </c>
      <c r="D382" s="78">
        <f t="shared" si="30"/>
        <v>9.8657851239669423</v>
      </c>
      <c r="F382" s="351" t="s">
        <v>164</v>
      </c>
      <c r="G382" s="55">
        <v>11443000</v>
      </c>
      <c r="H382" s="55">
        <v>60</v>
      </c>
      <c r="I382" s="90">
        <v>1</v>
      </c>
      <c r="J382" s="90">
        <v>1944</v>
      </c>
      <c r="K382" s="90">
        <v>10</v>
      </c>
      <c r="L382" s="90">
        <v>147.5</v>
      </c>
    </row>
    <row r="383" spans="1:12">
      <c r="A383" s="65">
        <f t="shared" si="29"/>
        <v>1952</v>
      </c>
      <c r="B383" s="84">
        <v>19145</v>
      </c>
      <c r="C383" s="77">
        <v>167.5</v>
      </c>
      <c r="D383" s="78">
        <f t="shared" si="30"/>
        <v>10.299173553719008</v>
      </c>
      <c r="F383" s="351" t="s">
        <v>164</v>
      </c>
      <c r="G383" s="55">
        <v>11443000</v>
      </c>
      <c r="H383" s="55">
        <v>60</v>
      </c>
      <c r="I383" s="90">
        <v>1</v>
      </c>
      <c r="J383" s="90">
        <v>1944</v>
      </c>
      <c r="K383" s="90">
        <v>11</v>
      </c>
      <c r="L383" s="90">
        <v>128.19999999999999</v>
      </c>
    </row>
    <row r="384" spans="1:12">
      <c r="A384" s="65">
        <f t="shared" si="29"/>
        <v>1952</v>
      </c>
      <c r="B384" s="84">
        <v>19175</v>
      </c>
      <c r="C384" s="77">
        <v>167.6</v>
      </c>
      <c r="D384" s="78">
        <f t="shared" si="30"/>
        <v>9.9728925619834712</v>
      </c>
      <c r="F384" s="351" t="s">
        <v>164</v>
      </c>
      <c r="G384" s="55">
        <v>11443000</v>
      </c>
      <c r="H384" s="55">
        <v>60</v>
      </c>
      <c r="I384" s="90">
        <v>1</v>
      </c>
      <c r="J384" s="90">
        <v>1944</v>
      </c>
      <c r="K384" s="90">
        <v>12</v>
      </c>
      <c r="L384" s="90">
        <v>169.4</v>
      </c>
    </row>
    <row r="385" spans="1:12">
      <c r="A385" s="65">
        <f t="shared" si="29"/>
        <v>1952</v>
      </c>
      <c r="B385" s="84">
        <v>19206</v>
      </c>
      <c r="C385" s="77">
        <v>163.80000000000001</v>
      </c>
      <c r="D385" s="78">
        <f t="shared" si="30"/>
        <v>10.071669421487604</v>
      </c>
      <c r="F385" s="351" t="s">
        <v>164</v>
      </c>
      <c r="G385" s="55">
        <v>11443000</v>
      </c>
      <c r="H385" s="55">
        <v>60</v>
      </c>
      <c r="I385" s="90">
        <v>1</v>
      </c>
      <c r="J385" s="90">
        <v>1945</v>
      </c>
      <c r="K385" s="90">
        <v>1</v>
      </c>
      <c r="L385" s="90">
        <v>165.2</v>
      </c>
    </row>
    <row r="386" spans="1:12">
      <c r="A386" s="65">
        <f t="shared" si="29"/>
        <v>1952</v>
      </c>
      <c r="B386" s="84">
        <v>19237</v>
      </c>
      <c r="C386" s="77">
        <v>157</v>
      </c>
      <c r="D386" s="78">
        <f t="shared" si="30"/>
        <v>9.653553719008265</v>
      </c>
      <c r="F386" s="351" t="s">
        <v>164</v>
      </c>
      <c r="G386" s="55">
        <v>11443000</v>
      </c>
      <c r="H386" s="55">
        <v>60</v>
      </c>
      <c r="I386" s="90">
        <v>1</v>
      </c>
      <c r="J386" s="90">
        <v>1945</v>
      </c>
      <c r="K386" s="90">
        <v>2</v>
      </c>
      <c r="L386" s="90">
        <v>104.2</v>
      </c>
    </row>
    <row r="387" spans="1:12">
      <c r="A387" s="65">
        <f t="shared" si="29"/>
        <v>1952</v>
      </c>
      <c r="B387" s="84">
        <v>19267</v>
      </c>
      <c r="C387" s="77">
        <v>156.19999999999999</v>
      </c>
      <c r="D387" s="78">
        <f t="shared" si="30"/>
        <v>9.2945454545454549</v>
      </c>
      <c r="F387" s="351" t="s">
        <v>164</v>
      </c>
      <c r="G387" s="55">
        <v>11443000</v>
      </c>
      <c r="H387" s="55">
        <v>60</v>
      </c>
      <c r="I387" s="90">
        <v>1</v>
      </c>
      <c r="J387" s="90">
        <v>1945</v>
      </c>
      <c r="K387" s="90">
        <v>3</v>
      </c>
      <c r="L387" s="90">
        <v>42.9</v>
      </c>
    </row>
    <row r="388" spans="1:12">
      <c r="A388" s="65">
        <f t="shared" si="29"/>
        <v>1953</v>
      </c>
      <c r="B388" s="84">
        <v>19298</v>
      </c>
      <c r="C388" s="77">
        <v>156.9</v>
      </c>
      <c r="D388" s="78">
        <f t="shared" si="30"/>
        <v>9.6474049586776864</v>
      </c>
      <c r="F388" s="351" t="s">
        <v>164</v>
      </c>
      <c r="G388" s="55">
        <v>11443000</v>
      </c>
      <c r="H388" s="55">
        <v>60</v>
      </c>
      <c r="I388" s="90">
        <v>1</v>
      </c>
      <c r="J388" s="90">
        <v>1945</v>
      </c>
      <c r="K388" s="90">
        <v>4</v>
      </c>
      <c r="L388" s="90">
        <v>162.30000000000001</v>
      </c>
    </row>
    <row r="389" spans="1:12">
      <c r="A389" s="65">
        <f t="shared" si="29"/>
        <v>1953</v>
      </c>
      <c r="B389" s="84">
        <v>19328</v>
      </c>
      <c r="C389" s="77">
        <v>153.80000000000001</v>
      </c>
      <c r="D389" s="78">
        <f t="shared" si="30"/>
        <v>9.151735537190083</v>
      </c>
      <c r="F389" s="351" t="s">
        <v>164</v>
      </c>
      <c r="G389" s="55">
        <v>11443000</v>
      </c>
      <c r="H389" s="55">
        <v>60</v>
      </c>
      <c r="I389" s="90">
        <v>1</v>
      </c>
      <c r="J389" s="90">
        <v>1945</v>
      </c>
      <c r="K389" s="90">
        <v>5</v>
      </c>
      <c r="L389" s="90">
        <v>172.7</v>
      </c>
    </row>
    <row r="390" spans="1:12">
      <c r="A390" s="65">
        <f t="shared" si="29"/>
        <v>1953</v>
      </c>
      <c r="B390" s="84">
        <v>19359</v>
      </c>
      <c r="C390" s="77">
        <v>100.8</v>
      </c>
      <c r="D390" s="78">
        <f t="shared" si="30"/>
        <v>6.1979504132231407</v>
      </c>
      <c r="F390" s="351" t="s">
        <v>164</v>
      </c>
      <c r="G390" s="55">
        <v>11443000</v>
      </c>
      <c r="H390" s="55">
        <v>60</v>
      </c>
      <c r="I390" s="90">
        <v>1</v>
      </c>
      <c r="J390" s="90">
        <v>1945</v>
      </c>
      <c r="K390" s="90">
        <v>6</v>
      </c>
      <c r="L390" s="90">
        <v>165.7</v>
      </c>
    </row>
    <row r="391" spans="1:12">
      <c r="A391" s="65">
        <f t="shared" si="29"/>
        <v>1953</v>
      </c>
      <c r="B391" s="84">
        <v>19390</v>
      </c>
      <c r="C391" s="77">
        <v>155.6</v>
      </c>
      <c r="D391" s="78">
        <f t="shared" si="30"/>
        <v>9.5674710743801654</v>
      </c>
      <c r="F391" s="351" t="s">
        <v>164</v>
      </c>
      <c r="G391" s="55">
        <v>11443000</v>
      </c>
      <c r="H391" s="55">
        <v>60</v>
      </c>
      <c r="I391" s="90">
        <v>1</v>
      </c>
      <c r="J391" s="90">
        <v>1945</v>
      </c>
      <c r="K391" s="90">
        <v>7</v>
      </c>
      <c r="L391" s="90">
        <v>145.30000000000001</v>
      </c>
    </row>
    <row r="392" spans="1:12">
      <c r="A392" s="65">
        <f t="shared" si="29"/>
        <v>1953</v>
      </c>
      <c r="B392" s="84">
        <v>19418</v>
      </c>
      <c r="C392" s="77">
        <v>159.1</v>
      </c>
      <c r="D392" s="78">
        <f t="shared" si="30"/>
        <v>8.8359669421487617</v>
      </c>
      <c r="F392" s="351" t="s">
        <v>164</v>
      </c>
      <c r="G392" s="55">
        <v>11443000</v>
      </c>
      <c r="H392" s="55">
        <v>60</v>
      </c>
      <c r="I392" s="90">
        <v>1</v>
      </c>
      <c r="J392" s="90">
        <v>1945</v>
      </c>
      <c r="K392" s="90">
        <v>8</v>
      </c>
      <c r="L392" s="90">
        <v>138.4</v>
      </c>
    </row>
    <row r="393" spans="1:12">
      <c r="A393" s="65">
        <f t="shared" si="29"/>
        <v>1953</v>
      </c>
      <c r="B393" s="84">
        <v>19449</v>
      </c>
      <c r="C393" s="77">
        <v>162.5</v>
      </c>
      <c r="D393" s="78">
        <f t="shared" si="30"/>
        <v>9.9917355371900829</v>
      </c>
      <c r="F393" s="351" t="s">
        <v>164</v>
      </c>
      <c r="G393" s="55">
        <v>11443000</v>
      </c>
      <c r="H393" s="55">
        <v>60</v>
      </c>
      <c r="I393" s="90">
        <v>1</v>
      </c>
      <c r="J393" s="90">
        <v>1945</v>
      </c>
      <c r="K393" s="90">
        <v>9</v>
      </c>
      <c r="L393" s="90">
        <v>134.80000000000001</v>
      </c>
    </row>
    <row r="394" spans="1:12">
      <c r="A394" s="65">
        <f t="shared" si="29"/>
        <v>1953</v>
      </c>
      <c r="B394" s="84">
        <v>19479</v>
      </c>
      <c r="C394" s="77">
        <v>166.8</v>
      </c>
      <c r="D394" s="78">
        <f t="shared" si="30"/>
        <v>9.9252892561983472</v>
      </c>
      <c r="F394" s="351" t="s">
        <v>164</v>
      </c>
      <c r="G394" s="55">
        <v>11443000</v>
      </c>
      <c r="H394" s="55">
        <v>60</v>
      </c>
      <c r="I394" s="90">
        <v>1</v>
      </c>
      <c r="J394" s="90">
        <v>1945</v>
      </c>
      <c r="K394" s="90">
        <v>10</v>
      </c>
      <c r="L394" s="90">
        <v>120.8</v>
      </c>
    </row>
    <row r="395" spans="1:12">
      <c r="A395" s="65">
        <f t="shared" si="29"/>
        <v>1953</v>
      </c>
      <c r="B395" s="84">
        <v>19510</v>
      </c>
      <c r="C395" s="77">
        <v>163.6</v>
      </c>
      <c r="D395" s="78">
        <f t="shared" si="30"/>
        <v>10.059371900826447</v>
      </c>
      <c r="F395" s="351" t="s">
        <v>164</v>
      </c>
      <c r="G395" s="55">
        <v>11443000</v>
      </c>
      <c r="H395" s="55">
        <v>60</v>
      </c>
      <c r="I395" s="90">
        <v>1</v>
      </c>
      <c r="J395" s="90">
        <v>1945</v>
      </c>
      <c r="K395" s="90">
        <v>11</v>
      </c>
      <c r="L395" s="90">
        <v>168.5</v>
      </c>
    </row>
    <row r="396" spans="1:12">
      <c r="A396" s="65">
        <f t="shared" si="29"/>
        <v>1953</v>
      </c>
      <c r="B396" s="84">
        <v>19540</v>
      </c>
      <c r="C396" s="77">
        <v>156.30000000000001</v>
      </c>
      <c r="D396" s="78">
        <f t="shared" si="30"/>
        <v>9.3004958677685945</v>
      </c>
      <c r="F396" s="351" t="s">
        <v>164</v>
      </c>
      <c r="G396" s="55">
        <v>11443000</v>
      </c>
      <c r="H396" s="55">
        <v>60</v>
      </c>
      <c r="I396" s="90">
        <v>1</v>
      </c>
      <c r="J396" s="90">
        <v>1945</v>
      </c>
      <c r="K396" s="90">
        <v>12</v>
      </c>
      <c r="L396" s="90">
        <v>169.1</v>
      </c>
    </row>
    <row r="397" spans="1:12">
      <c r="A397" s="65">
        <f t="shared" si="29"/>
        <v>1953</v>
      </c>
      <c r="B397" s="84">
        <v>19571</v>
      </c>
      <c r="C397" s="77">
        <v>156.1</v>
      </c>
      <c r="D397" s="78">
        <f t="shared" si="30"/>
        <v>9.5982148760330581</v>
      </c>
      <c r="F397" s="351" t="s">
        <v>164</v>
      </c>
      <c r="G397" s="55">
        <v>11443000</v>
      </c>
      <c r="H397" s="55">
        <v>60</v>
      </c>
      <c r="I397" s="90">
        <v>1</v>
      </c>
      <c r="J397" s="90">
        <v>1946</v>
      </c>
      <c r="K397" s="90">
        <v>1</v>
      </c>
      <c r="L397" s="90">
        <v>165.5</v>
      </c>
    </row>
    <row r="398" spans="1:12">
      <c r="A398" s="65">
        <f t="shared" si="29"/>
        <v>1953</v>
      </c>
      <c r="B398" s="84">
        <v>19602</v>
      </c>
      <c r="C398" s="77">
        <v>160.6</v>
      </c>
      <c r="D398" s="78">
        <f t="shared" si="30"/>
        <v>9.8749090909090906</v>
      </c>
      <c r="F398" s="351" t="s">
        <v>164</v>
      </c>
      <c r="G398" s="55">
        <v>11443000</v>
      </c>
      <c r="H398" s="55">
        <v>60</v>
      </c>
      <c r="I398" s="90">
        <v>1</v>
      </c>
      <c r="J398" s="90">
        <v>1946</v>
      </c>
      <c r="K398" s="90">
        <v>2</v>
      </c>
      <c r="L398" s="90">
        <v>103.2</v>
      </c>
    </row>
    <row r="399" spans="1:12">
      <c r="A399" s="65">
        <f t="shared" si="29"/>
        <v>1953</v>
      </c>
      <c r="B399" s="84">
        <v>19632</v>
      </c>
      <c r="C399" s="77">
        <v>162.6</v>
      </c>
      <c r="D399" s="78">
        <f t="shared" si="30"/>
        <v>9.6753719008264465</v>
      </c>
      <c r="F399" s="351" t="s">
        <v>164</v>
      </c>
      <c r="G399" s="55">
        <v>11443000</v>
      </c>
      <c r="H399" s="55">
        <v>60</v>
      </c>
      <c r="I399" s="90">
        <v>1</v>
      </c>
      <c r="J399" s="90">
        <v>1946</v>
      </c>
      <c r="K399" s="90">
        <v>3</v>
      </c>
      <c r="L399" s="90">
        <v>28.8</v>
      </c>
    </row>
    <row r="400" spans="1:12">
      <c r="A400" s="65">
        <f t="shared" si="29"/>
        <v>1954</v>
      </c>
      <c r="B400" s="84">
        <v>19663</v>
      </c>
      <c r="C400" s="77">
        <v>161</v>
      </c>
      <c r="D400" s="78">
        <f t="shared" si="30"/>
        <v>9.8995041322314048</v>
      </c>
      <c r="F400" s="351" t="s">
        <v>164</v>
      </c>
      <c r="G400" s="55">
        <v>11443000</v>
      </c>
      <c r="H400" s="55">
        <v>60</v>
      </c>
      <c r="I400" s="90">
        <v>1</v>
      </c>
      <c r="J400" s="90">
        <v>1946</v>
      </c>
      <c r="K400" s="90">
        <v>4</v>
      </c>
      <c r="L400" s="90">
        <v>168.8</v>
      </c>
    </row>
    <row r="401" spans="1:12">
      <c r="A401" s="65">
        <f t="shared" ref="A401:A464" si="31">IF(MONTH(B401)&gt;9,YEAR(B401)+1,YEAR(B401))</f>
        <v>1954</v>
      </c>
      <c r="B401" s="84">
        <v>19693</v>
      </c>
      <c r="C401" s="77">
        <v>166.2</v>
      </c>
      <c r="D401" s="78">
        <f t="shared" ref="D401:D464" si="32">IF(C401&lt;&gt;-901,C401*DAY(B401)*24*60*60/(220*22*9*1000),-901)</f>
        <v>9.8895867768595043</v>
      </c>
      <c r="F401" s="351" t="s">
        <v>164</v>
      </c>
      <c r="G401" s="55">
        <v>11443000</v>
      </c>
      <c r="H401" s="55">
        <v>60</v>
      </c>
      <c r="I401" s="90">
        <v>1</v>
      </c>
      <c r="J401" s="90">
        <v>1946</v>
      </c>
      <c r="K401" s="90">
        <v>5</v>
      </c>
      <c r="L401" s="90">
        <v>171.6</v>
      </c>
    </row>
    <row r="402" spans="1:12">
      <c r="A402" s="65">
        <f t="shared" si="31"/>
        <v>1954</v>
      </c>
      <c r="B402" s="84">
        <v>19724</v>
      </c>
      <c r="C402" s="77">
        <v>163</v>
      </c>
      <c r="D402" s="78">
        <f t="shared" si="32"/>
        <v>10.022479338842976</v>
      </c>
      <c r="F402" s="351" t="s">
        <v>164</v>
      </c>
      <c r="G402" s="55">
        <v>11443000</v>
      </c>
      <c r="H402" s="55">
        <v>60</v>
      </c>
      <c r="I402" s="90">
        <v>1</v>
      </c>
      <c r="J402" s="90">
        <v>1946</v>
      </c>
      <c r="K402" s="90">
        <v>6</v>
      </c>
      <c r="L402" s="90">
        <v>171.7</v>
      </c>
    </row>
    <row r="403" spans="1:12">
      <c r="A403" s="65">
        <f t="shared" si="31"/>
        <v>1954</v>
      </c>
      <c r="B403" s="84">
        <v>19755</v>
      </c>
      <c r="C403" s="77">
        <v>160.19999999999999</v>
      </c>
      <c r="D403" s="78">
        <f t="shared" si="32"/>
        <v>9.8503140495867747</v>
      </c>
      <c r="F403" s="351" t="s">
        <v>164</v>
      </c>
      <c r="G403" s="55">
        <v>11443000</v>
      </c>
      <c r="H403" s="55">
        <v>60</v>
      </c>
      <c r="I403" s="90">
        <v>1</v>
      </c>
      <c r="J403" s="90">
        <v>1946</v>
      </c>
      <c r="K403" s="90">
        <v>7</v>
      </c>
      <c r="L403" s="90">
        <v>168.6</v>
      </c>
    </row>
    <row r="404" spans="1:12">
      <c r="A404" s="65">
        <f t="shared" si="31"/>
        <v>1954</v>
      </c>
      <c r="B404" s="84">
        <v>19783</v>
      </c>
      <c r="C404" s="77">
        <v>165.3</v>
      </c>
      <c r="D404" s="78">
        <f t="shared" si="32"/>
        <v>9.1802975206611563</v>
      </c>
      <c r="F404" s="351" t="s">
        <v>164</v>
      </c>
      <c r="G404" s="55">
        <v>11443000</v>
      </c>
      <c r="H404" s="55">
        <v>60</v>
      </c>
      <c r="I404" s="90">
        <v>1</v>
      </c>
      <c r="J404" s="90">
        <v>1946</v>
      </c>
      <c r="K404" s="90">
        <v>8</v>
      </c>
      <c r="L404" s="90">
        <v>141.30000000000001</v>
      </c>
    </row>
    <row r="405" spans="1:12">
      <c r="A405" s="65">
        <f t="shared" si="31"/>
        <v>1954</v>
      </c>
      <c r="B405" s="84">
        <v>19814</v>
      </c>
      <c r="C405" s="77">
        <v>75.400000000000006</v>
      </c>
      <c r="D405" s="78">
        <f t="shared" si="32"/>
        <v>4.6361652892561986</v>
      </c>
      <c r="F405" s="351" t="s">
        <v>164</v>
      </c>
      <c r="G405" s="55">
        <v>11443000</v>
      </c>
      <c r="H405" s="55">
        <v>60</v>
      </c>
      <c r="I405" s="90">
        <v>1</v>
      </c>
      <c r="J405" s="90">
        <v>1946</v>
      </c>
      <c r="K405" s="90">
        <v>9</v>
      </c>
      <c r="L405" s="90">
        <v>145.19999999999999</v>
      </c>
    </row>
    <row r="406" spans="1:12">
      <c r="A406" s="65">
        <f t="shared" si="31"/>
        <v>1954</v>
      </c>
      <c r="B406" s="84">
        <v>19844</v>
      </c>
      <c r="C406" s="77">
        <v>72.5</v>
      </c>
      <c r="D406" s="78">
        <f t="shared" si="32"/>
        <v>4.3140495867768598</v>
      </c>
      <c r="F406" s="351" t="s">
        <v>164</v>
      </c>
      <c r="G406" s="55">
        <v>11443000</v>
      </c>
      <c r="H406" s="55">
        <v>60</v>
      </c>
      <c r="I406" s="90">
        <v>1</v>
      </c>
      <c r="J406" s="90">
        <v>1946</v>
      </c>
      <c r="K406" s="90">
        <v>10</v>
      </c>
      <c r="L406" s="90">
        <v>163.4</v>
      </c>
    </row>
    <row r="407" spans="1:12">
      <c r="A407" s="65">
        <f t="shared" si="31"/>
        <v>1954</v>
      </c>
      <c r="B407" s="84">
        <v>19875</v>
      </c>
      <c r="C407" s="77">
        <v>171.1</v>
      </c>
      <c r="D407" s="78">
        <f t="shared" si="32"/>
        <v>10.520528925619836</v>
      </c>
      <c r="F407" s="351" t="s">
        <v>164</v>
      </c>
      <c r="G407" s="55">
        <v>11443000</v>
      </c>
      <c r="H407" s="55">
        <v>60</v>
      </c>
      <c r="I407" s="90">
        <v>1</v>
      </c>
      <c r="J407" s="90">
        <v>1946</v>
      </c>
      <c r="K407" s="90">
        <v>11</v>
      </c>
      <c r="L407" s="90">
        <v>141.19999999999999</v>
      </c>
    </row>
    <row r="408" spans="1:12">
      <c r="A408" s="65">
        <f t="shared" si="31"/>
        <v>1954</v>
      </c>
      <c r="B408" s="84">
        <v>19905</v>
      </c>
      <c r="C408" s="77">
        <v>170.8</v>
      </c>
      <c r="D408" s="78">
        <f t="shared" si="32"/>
        <v>10.163305785123967</v>
      </c>
      <c r="F408" s="351" t="s">
        <v>164</v>
      </c>
      <c r="G408" s="55">
        <v>11443000</v>
      </c>
      <c r="H408" s="55">
        <v>60</v>
      </c>
      <c r="I408" s="90">
        <v>1</v>
      </c>
      <c r="J408" s="90">
        <v>1946</v>
      </c>
      <c r="K408" s="90">
        <v>12</v>
      </c>
      <c r="L408" s="90">
        <v>162.6</v>
      </c>
    </row>
    <row r="409" spans="1:12">
      <c r="A409" s="65">
        <f t="shared" si="31"/>
        <v>1954</v>
      </c>
      <c r="B409" s="84">
        <v>19936</v>
      </c>
      <c r="C409" s="77">
        <v>155.1</v>
      </c>
      <c r="D409" s="78">
        <f t="shared" si="32"/>
        <v>9.5367272727272727</v>
      </c>
      <c r="F409" s="351" t="s">
        <v>164</v>
      </c>
      <c r="G409" s="55">
        <v>11443000</v>
      </c>
      <c r="H409" s="55">
        <v>60</v>
      </c>
      <c r="I409" s="90">
        <v>1</v>
      </c>
      <c r="J409" s="90">
        <v>1947</v>
      </c>
      <c r="K409" s="90">
        <v>1</v>
      </c>
      <c r="L409" s="90">
        <v>163.80000000000001</v>
      </c>
    </row>
    <row r="410" spans="1:12">
      <c r="A410" s="65">
        <f t="shared" si="31"/>
        <v>1954</v>
      </c>
      <c r="B410" s="84">
        <v>19967</v>
      </c>
      <c r="C410" s="77">
        <v>139.1</v>
      </c>
      <c r="D410" s="78">
        <f t="shared" si="32"/>
        <v>8.5529256198347099</v>
      </c>
      <c r="F410" s="351" t="s">
        <v>164</v>
      </c>
      <c r="G410" s="55">
        <v>11443000</v>
      </c>
      <c r="H410" s="55">
        <v>60</v>
      </c>
      <c r="I410" s="90">
        <v>1</v>
      </c>
      <c r="J410" s="90">
        <v>1947</v>
      </c>
      <c r="K410" s="90">
        <v>2</v>
      </c>
      <c r="L410" s="90">
        <v>96.9</v>
      </c>
    </row>
    <row r="411" spans="1:12">
      <c r="A411" s="65">
        <f t="shared" si="31"/>
        <v>1954</v>
      </c>
      <c r="B411" s="84">
        <v>19997</v>
      </c>
      <c r="C411" s="77">
        <v>137.19999999999999</v>
      </c>
      <c r="D411" s="78">
        <f t="shared" si="32"/>
        <v>8.1639669421487611</v>
      </c>
      <c r="F411" s="351" t="s">
        <v>164</v>
      </c>
      <c r="G411" s="55">
        <v>11443000</v>
      </c>
      <c r="H411" s="55">
        <v>60</v>
      </c>
      <c r="I411" s="90">
        <v>1</v>
      </c>
      <c r="J411" s="90">
        <v>1947</v>
      </c>
      <c r="K411" s="90">
        <v>3</v>
      </c>
      <c r="L411" s="90">
        <v>111.6</v>
      </c>
    </row>
    <row r="412" spans="1:12">
      <c r="A412" s="65">
        <f t="shared" si="31"/>
        <v>1955</v>
      </c>
      <c r="B412" s="84">
        <v>20028</v>
      </c>
      <c r="C412" s="77">
        <v>130.19999999999999</v>
      </c>
      <c r="D412" s="78">
        <f t="shared" si="32"/>
        <v>8.0056859504132216</v>
      </c>
      <c r="F412" s="351" t="s">
        <v>164</v>
      </c>
      <c r="G412" s="55">
        <v>11443000</v>
      </c>
      <c r="H412" s="55">
        <v>60</v>
      </c>
      <c r="I412" s="90">
        <v>1</v>
      </c>
      <c r="J412" s="90">
        <v>1947</v>
      </c>
      <c r="K412" s="90">
        <v>4</v>
      </c>
      <c r="L412" s="90">
        <v>173.6</v>
      </c>
    </row>
    <row r="413" spans="1:12">
      <c r="A413" s="65">
        <f t="shared" si="31"/>
        <v>1955</v>
      </c>
      <c r="B413" s="84">
        <v>20058</v>
      </c>
      <c r="C413" s="77">
        <v>125.4</v>
      </c>
      <c r="D413" s="78">
        <f t="shared" si="32"/>
        <v>7.4618181818181819</v>
      </c>
      <c r="F413" s="351" t="s">
        <v>164</v>
      </c>
      <c r="G413" s="55">
        <v>11443000</v>
      </c>
      <c r="H413" s="55">
        <v>60</v>
      </c>
      <c r="I413" s="90">
        <v>1</v>
      </c>
      <c r="J413" s="90">
        <v>1947</v>
      </c>
      <c r="K413" s="90">
        <v>5</v>
      </c>
      <c r="L413" s="90">
        <v>170.9</v>
      </c>
    </row>
    <row r="414" spans="1:12">
      <c r="A414" s="65">
        <f t="shared" si="31"/>
        <v>1955</v>
      </c>
      <c r="B414" s="84">
        <v>20089</v>
      </c>
      <c r="C414" s="77">
        <v>152.5</v>
      </c>
      <c r="D414" s="78">
        <f t="shared" si="32"/>
        <v>9.3768595041322307</v>
      </c>
      <c r="F414" s="351" t="s">
        <v>164</v>
      </c>
      <c r="G414" s="55">
        <v>11443000</v>
      </c>
      <c r="H414" s="55">
        <v>60</v>
      </c>
      <c r="I414" s="90">
        <v>1</v>
      </c>
      <c r="J414" s="90">
        <v>1947</v>
      </c>
      <c r="K414" s="90">
        <v>6</v>
      </c>
      <c r="L414" s="90">
        <v>170.8</v>
      </c>
    </row>
    <row r="415" spans="1:12">
      <c r="A415" s="65">
        <f t="shared" si="31"/>
        <v>1955</v>
      </c>
      <c r="B415" s="84">
        <v>20120</v>
      </c>
      <c r="C415" s="77">
        <v>162.80000000000001</v>
      </c>
      <c r="D415" s="78">
        <f t="shared" si="32"/>
        <v>10.01018181818182</v>
      </c>
      <c r="F415" s="351" t="s">
        <v>164</v>
      </c>
      <c r="G415" s="55">
        <v>11443000</v>
      </c>
      <c r="H415" s="55">
        <v>60</v>
      </c>
      <c r="I415" s="90">
        <v>1</v>
      </c>
      <c r="J415" s="90">
        <v>1947</v>
      </c>
      <c r="K415" s="90">
        <v>7</v>
      </c>
      <c r="L415" s="90">
        <v>131.6</v>
      </c>
    </row>
    <row r="416" spans="1:12">
      <c r="A416" s="65">
        <f t="shared" si="31"/>
        <v>1955</v>
      </c>
      <c r="B416" s="84">
        <v>20148</v>
      </c>
      <c r="C416" s="77">
        <v>165.4</v>
      </c>
      <c r="D416" s="78">
        <f t="shared" si="32"/>
        <v>9.1858512396694199</v>
      </c>
      <c r="F416" s="351" t="s">
        <v>164</v>
      </c>
      <c r="G416" s="55">
        <v>11443000</v>
      </c>
      <c r="H416" s="55">
        <v>60</v>
      </c>
      <c r="I416" s="90">
        <v>1</v>
      </c>
      <c r="J416" s="90">
        <v>1947</v>
      </c>
      <c r="K416" s="90">
        <v>8</v>
      </c>
      <c r="L416" s="90">
        <v>111.4</v>
      </c>
    </row>
    <row r="417" spans="1:12">
      <c r="A417" s="65">
        <f t="shared" si="31"/>
        <v>1955</v>
      </c>
      <c r="B417" s="84">
        <v>20179</v>
      </c>
      <c r="C417" s="77">
        <v>71.2</v>
      </c>
      <c r="D417" s="78">
        <f t="shared" si="32"/>
        <v>4.3779173553719009</v>
      </c>
      <c r="F417" s="351" t="s">
        <v>164</v>
      </c>
      <c r="G417" s="55">
        <v>11443000</v>
      </c>
      <c r="H417" s="55">
        <v>60</v>
      </c>
      <c r="I417" s="90">
        <v>1</v>
      </c>
      <c r="J417" s="90">
        <v>1947</v>
      </c>
      <c r="K417" s="90">
        <v>9</v>
      </c>
      <c r="L417" s="90">
        <v>110.6</v>
      </c>
    </row>
    <row r="418" spans="1:12">
      <c r="A418" s="65">
        <f t="shared" si="31"/>
        <v>1955</v>
      </c>
      <c r="B418" s="84">
        <v>20209</v>
      </c>
      <c r="C418" s="77">
        <v>90.5</v>
      </c>
      <c r="D418" s="78">
        <f t="shared" si="32"/>
        <v>5.3851239669421487</v>
      </c>
      <c r="F418" s="351" t="s">
        <v>164</v>
      </c>
      <c r="G418" s="55">
        <v>11443000</v>
      </c>
      <c r="H418" s="55">
        <v>60</v>
      </c>
      <c r="I418" s="90">
        <v>1</v>
      </c>
      <c r="J418" s="90">
        <v>1947</v>
      </c>
      <c r="K418" s="90">
        <v>10</v>
      </c>
      <c r="L418" s="90">
        <v>148.30000000000001</v>
      </c>
    </row>
    <row r="419" spans="1:12">
      <c r="A419" s="65">
        <f t="shared" si="31"/>
        <v>1955</v>
      </c>
      <c r="B419" s="84">
        <v>20240</v>
      </c>
      <c r="C419" s="77">
        <v>166</v>
      </c>
      <c r="D419" s="78">
        <f t="shared" si="32"/>
        <v>10.20694214876033</v>
      </c>
      <c r="F419" s="351" t="s">
        <v>164</v>
      </c>
      <c r="G419" s="55">
        <v>11443000</v>
      </c>
      <c r="H419" s="55">
        <v>60</v>
      </c>
      <c r="I419" s="90">
        <v>1</v>
      </c>
      <c r="J419" s="90">
        <v>1947</v>
      </c>
      <c r="K419" s="90">
        <v>11</v>
      </c>
      <c r="L419" s="90">
        <v>156.4</v>
      </c>
    </row>
    <row r="420" spans="1:12">
      <c r="A420" s="65">
        <f t="shared" si="31"/>
        <v>1955</v>
      </c>
      <c r="B420" s="84">
        <v>20270</v>
      </c>
      <c r="C420" s="77">
        <v>166.7</v>
      </c>
      <c r="D420" s="78">
        <f t="shared" si="32"/>
        <v>9.9193388429752058</v>
      </c>
      <c r="F420" s="351" t="s">
        <v>164</v>
      </c>
      <c r="G420" s="55">
        <v>11443000</v>
      </c>
      <c r="H420" s="55">
        <v>60</v>
      </c>
      <c r="I420" s="90">
        <v>1</v>
      </c>
      <c r="J420" s="90">
        <v>1947</v>
      </c>
      <c r="K420" s="90">
        <v>12</v>
      </c>
      <c r="L420" s="90">
        <v>141.6</v>
      </c>
    </row>
    <row r="421" spans="1:12">
      <c r="A421" s="65">
        <f t="shared" si="31"/>
        <v>1955</v>
      </c>
      <c r="B421" s="84">
        <v>20301</v>
      </c>
      <c r="C421" s="77">
        <v>162.9</v>
      </c>
      <c r="D421" s="78">
        <f t="shared" si="32"/>
        <v>10.016330578512397</v>
      </c>
      <c r="F421" s="351" t="s">
        <v>164</v>
      </c>
      <c r="G421" s="55">
        <v>11443000</v>
      </c>
      <c r="H421" s="55">
        <v>60</v>
      </c>
      <c r="I421" s="90">
        <v>1</v>
      </c>
      <c r="J421" s="90">
        <v>1948</v>
      </c>
      <c r="K421" s="90">
        <v>1</v>
      </c>
      <c r="L421" s="90">
        <v>166.1</v>
      </c>
    </row>
    <row r="422" spans="1:12">
      <c r="A422" s="65">
        <f t="shared" si="31"/>
        <v>1955</v>
      </c>
      <c r="B422" s="84">
        <v>20332</v>
      </c>
      <c r="C422" s="77">
        <v>138.5</v>
      </c>
      <c r="D422" s="78">
        <f t="shared" si="32"/>
        <v>8.5160330578512404</v>
      </c>
      <c r="F422" s="351" t="s">
        <v>164</v>
      </c>
      <c r="G422" s="55">
        <v>11443000</v>
      </c>
      <c r="H422" s="55">
        <v>60</v>
      </c>
      <c r="I422" s="90">
        <v>1</v>
      </c>
      <c r="J422" s="90">
        <v>1948</v>
      </c>
      <c r="K422" s="90">
        <v>2</v>
      </c>
      <c r="L422" s="90">
        <v>118.3</v>
      </c>
    </row>
    <row r="423" spans="1:12">
      <c r="A423" s="65">
        <f t="shared" si="31"/>
        <v>1955</v>
      </c>
      <c r="B423" s="84">
        <v>20362</v>
      </c>
      <c r="C423" s="77">
        <v>144.69999999999999</v>
      </c>
      <c r="D423" s="78">
        <f t="shared" si="32"/>
        <v>8.6102479338842972</v>
      </c>
      <c r="F423" s="351" t="s">
        <v>164</v>
      </c>
      <c r="G423" s="55">
        <v>11443000</v>
      </c>
      <c r="H423" s="55">
        <v>60</v>
      </c>
      <c r="I423" s="90">
        <v>1</v>
      </c>
      <c r="J423" s="90">
        <v>1948</v>
      </c>
      <c r="K423" s="90">
        <v>3</v>
      </c>
      <c r="L423" s="90">
        <v>142.5</v>
      </c>
    </row>
    <row r="424" spans="1:12">
      <c r="A424" s="65">
        <f t="shared" si="31"/>
        <v>1956</v>
      </c>
      <c r="B424" s="84">
        <v>20393</v>
      </c>
      <c r="C424" s="77">
        <v>135.9</v>
      </c>
      <c r="D424" s="78">
        <f t="shared" si="32"/>
        <v>8.3561652892561984</v>
      </c>
      <c r="F424" s="351" t="s">
        <v>164</v>
      </c>
      <c r="G424" s="55">
        <v>11443000</v>
      </c>
      <c r="H424" s="55">
        <v>60</v>
      </c>
      <c r="I424" s="90">
        <v>1</v>
      </c>
      <c r="J424" s="90">
        <v>1948</v>
      </c>
      <c r="K424" s="90">
        <v>4</v>
      </c>
      <c r="L424" s="90">
        <v>159.19999999999999</v>
      </c>
    </row>
    <row r="425" spans="1:12">
      <c r="A425" s="65">
        <f t="shared" si="31"/>
        <v>1956</v>
      </c>
      <c r="B425" s="84">
        <v>20423</v>
      </c>
      <c r="C425" s="77">
        <v>128.6</v>
      </c>
      <c r="D425" s="78">
        <f t="shared" si="32"/>
        <v>7.6522314049586777</v>
      </c>
      <c r="F425" s="351" t="s">
        <v>164</v>
      </c>
      <c r="G425" s="55">
        <v>11443000</v>
      </c>
      <c r="H425" s="55">
        <v>60</v>
      </c>
      <c r="I425" s="90">
        <v>1</v>
      </c>
      <c r="J425" s="90">
        <v>1948</v>
      </c>
      <c r="K425" s="90">
        <v>5</v>
      </c>
      <c r="L425" s="90">
        <v>166.2</v>
      </c>
    </row>
    <row r="426" spans="1:12">
      <c r="A426" s="65">
        <f t="shared" si="31"/>
        <v>1956</v>
      </c>
      <c r="B426" s="84">
        <v>20454</v>
      </c>
      <c r="C426" s="77">
        <v>111.2</v>
      </c>
      <c r="D426" s="78">
        <f t="shared" si="32"/>
        <v>6.8374214876033061</v>
      </c>
      <c r="F426" s="351" t="s">
        <v>164</v>
      </c>
      <c r="G426" s="55">
        <v>11443000</v>
      </c>
      <c r="H426" s="55">
        <v>60</v>
      </c>
      <c r="I426" s="90">
        <v>1</v>
      </c>
      <c r="J426" s="90">
        <v>1948</v>
      </c>
      <c r="K426" s="90">
        <v>6</v>
      </c>
      <c r="L426" s="90">
        <v>166.5</v>
      </c>
    </row>
    <row r="427" spans="1:12">
      <c r="A427" s="65">
        <f t="shared" si="31"/>
        <v>1956</v>
      </c>
      <c r="B427" s="84">
        <v>20485</v>
      </c>
      <c r="C427" s="77">
        <v>0</v>
      </c>
      <c r="D427" s="78">
        <f t="shared" si="32"/>
        <v>0</v>
      </c>
      <c r="F427" s="351" t="s">
        <v>164</v>
      </c>
      <c r="G427" s="55">
        <v>11443000</v>
      </c>
      <c r="H427" s="55">
        <v>60</v>
      </c>
      <c r="I427" s="90">
        <v>1</v>
      </c>
      <c r="J427" s="90">
        <v>1948</v>
      </c>
      <c r="K427" s="90">
        <v>7</v>
      </c>
      <c r="L427" s="90">
        <v>161.5</v>
      </c>
    </row>
    <row r="428" spans="1:12">
      <c r="A428" s="65">
        <f t="shared" si="31"/>
        <v>1956</v>
      </c>
      <c r="B428" s="84">
        <v>20514</v>
      </c>
      <c r="C428" s="77">
        <v>54.3</v>
      </c>
      <c r="D428" s="78">
        <f t="shared" si="32"/>
        <v>3.1233719008264456</v>
      </c>
      <c r="F428" s="351" t="s">
        <v>164</v>
      </c>
      <c r="G428" s="55">
        <v>11443000</v>
      </c>
      <c r="H428" s="55">
        <v>60</v>
      </c>
      <c r="I428" s="90">
        <v>1</v>
      </c>
      <c r="J428" s="90">
        <v>1948</v>
      </c>
      <c r="K428" s="90">
        <v>8</v>
      </c>
      <c r="L428" s="90">
        <v>141.5</v>
      </c>
    </row>
    <row r="429" spans="1:12">
      <c r="A429" s="65">
        <f t="shared" si="31"/>
        <v>1956</v>
      </c>
      <c r="B429" s="84">
        <v>20545</v>
      </c>
      <c r="C429" s="77">
        <v>165.7</v>
      </c>
      <c r="D429" s="78">
        <f t="shared" si="32"/>
        <v>10.188495867768594</v>
      </c>
      <c r="F429" s="351" t="s">
        <v>164</v>
      </c>
      <c r="G429" s="55">
        <v>11443000</v>
      </c>
      <c r="H429" s="55">
        <v>60</v>
      </c>
      <c r="I429" s="90">
        <v>1</v>
      </c>
      <c r="J429" s="90">
        <v>1948</v>
      </c>
      <c r="K429" s="90">
        <v>9</v>
      </c>
      <c r="L429" s="90">
        <v>132</v>
      </c>
    </row>
    <row r="430" spans="1:12">
      <c r="A430" s="65">
        <f t="shared" si="31"/>
        <v>1956</v>
      </c>
      <c r="B430" s="84">
        <v>20575</v>
      </c>
      <c r="C430" s="77">
        <v>166.8</v>
      </c>
      <c r="D430" s="78">
        <f t="shared" si="32"/>
        <v>9.9252892561983472</v>
      </c>
      <c r="F430" s="351" t="s">
        <v>164</v>
      </c>
      <c r="G430" s="55">
        <v>11443000</v>
      </c>
      <c r="H430" s="55">
        <v>60</v>
      </c>
      <c r="I430" s="90">
        <v>1</v>
      </c>
      <c r="J430" s="90">
        <v>1948</v>
      </c>
      <c r="K430" s="90">
        <v>10</v>
      </c>
      <c r="L430" s="90">
        <v>109.1</v>
      </c>
    </row>
    <row r="431" spans="1:12">
      <c r="A431" s="65">
        <f t="shared" si="31"/>
        <v>1956</v>
      </c>
      <c r="B431" s="84">
        <v>20606</v>
      </c>
      <c r="C431" s="77">
        <v>167.9</v>
      </c>
      <c r="D431" s="78">
        <f t="shared" si="32"/>
        <v>10.323768595041322</v>
      </c>
      <c r="F431" s="351" t="s">
        <v>164</v>
      </c>
      <c r="G431" s="55">
        <v>11443000</v>
      </c>
      <c r="H431" s="55">
        <v>60</v>
      </c>
      <c r="I431" s="90">
        <v>1</v>
      </c>
      <c r="J431" s="90">
        <v>1948</v>
      </c>
      <c r="K431" s="90">
        <v>11</v>
      </c>
      <c r="L431" s="90">
        <v>122.1</v>
      </c>
    </row>
    <row r="432" spans="1:12">
      <c r="A432" s="65">
        <f t="shared" si="31"/>
        <v>1956</v>
      </c>
      <c r="B432" s="84">
        <v>20636</v>
      </c>
      <c r="C432" s="77">
        <v>166.1</v>
      </c>
      <c r="D432" s="78">
        <f t="shared" si="32"/>
        <v>9.8836363636363629</v>
      </c>
      <c r="F432" s="351" t="s">
        <v>164</v>
      </c>
      <c r="G432" s="55">
        <v>11443000</v>
      </c>
      <c r="H432" s="55">
        <v>60</v>
      </c>
      <c r="I432" s="90">
        <v>1</v>
      </c>
      <c r="J432" s="90">
        <v>1948</v>
      </c>
      <c r="K432" s="90">
        <v>12</v>
      </c>
      <c r="L432" s="90">
        <v>149.1</v>
      </c>
    </row>
    <row r="433" spans="1:12">
      <c r="A433" s="65">
        <f t="shared" si="31"/>
        <v>1956</v>
      </c>
      <c r="B433" s="84">
        <v>20667</v>
      </c>
      <c r="C433" s="77">
        <v>167.2</v>
      </c>
      <c r="D433" s="78">
        <f t="shared" si="32"/>
        <v>10.280727272727271</v>
      </c>
      <c r="F433" s="351" t="s">
        <v>164</v>
      </c>
      <c r="G433" s="55">
        <v>11443000</v>
      </c>
      <c r="H433" s="55">
        <v>60</v>
      </c>
      <c r="I433" s="90">
        <v>1</v>
      </c>
      <c r="J433" s="90">
        <v>1949</v>
      </c>
      <c r="K433" s="90">
        <v>1</v>
      </c>
      <c r="L433" s="90">
        <v>102.1</v>
      </c>
    </row>
    <row r="434" spans="1:12">
      <c r="A434" s="65">
        <f t="shared" si="31"/>
        <v>1956</v>
      </c>
      <c r="B434" s="84">
        <v>20698</v>
      </c>
      <c r="C434" s="77">
        <v>167.9</v>
      </c>
      <c r="D434" s="78">
        <f t="shared" si="32"/>
        <v>10.323768595041322</v>
      </c>
      <c r="F434" s="351" t="s">
        <v>164</v>
      </c>
      <c r="G434" s="55">
        <v>11443000</v>
      </c>
      <c r="H434" s="55">
        <v>60</v>
      </c>
      <c r="I434" s="90">
        <v>1</v>
      </c>
      <c r="J434" s="90">
        <v>1949</v>
      </c>
      <c r="K434" s="90">
        <v>2</v>
      </c>
      <c r="L434" s="90">
        <v>91.3</v>
      </c>
    </row>
    <row r="435" spans="1:12">
      <c r="A435" s="65">
        <f t="shared" si="31"/>
        <v>1956</v>
      </c>
      <c r="B435" s="84">
        <v>20728</v>
      </c>
      <c r="C435" s="77">
        <v>166.7</v>
      </c>
      <c r="D435" s="78">
        <f t="shared" si="32"/>
        <v>9.9193388429752058</v>
      </c>
      <c r="F435" s="351" t="s">
        <v>164</v>
      </c>
      <c r="G435" s="55">
        <v>11443000</v>
      </c>
      <c r="H435" s="55">
        <v>60</v>
      </c>
      <c r="I435" s="90">
        <v>1</v>
      </c>
      <c r="J435" s="90">
        <v>1949</v>
      </c>
      <c r="K435" s="90">
        <v>3</v>
      </c>
      <c r="L435" s="90">
        <v>126.3</v>
      </c>
    </row>
    <row r="436" spans="1:12">
      <c r="A436" s="65">
        <f t="shared" si="31"/>
        <v>1957</v>
      </c>
      <c r="B436" s="84">
        <v>20759</v>
      </c>
      <c r="C436" s="77">
        <v>168.1</v>
      </c>
      <c r="D436" s="78">
        <f t="shared" si="32"/>
        <v>10.336066115702479</v>
      </c>
      <c r="F436" s="351" t="s">
        <v>164</v>
      </c>
      <c r="G436" s="55">
        <v>11443000</v>
      </c>
      <c r="H436" s="55">
        <v>60</v>
      </c>
      <c r="I436" s="90">
        <v>1</v>
      </c>
      <c r="J436" s="90">
        <v>1949</v>
      </c>
      <c r="K436" s="90">
        <v>4</v>
      </c>
      <c r="L436" s="90">
        <v>69.8</v>
      </c>
    </row>
    <row r="437" spans="1:12">
      <c r="A437" s="65">
        <f t="shared" si="31"/>
        <v>1957</v>
      </c>
      <c r="B437" s="84">
        <v>20789</v>
      </c>
      <c r="C437" s="77">
        <v>162</v>
      </c>
      <c r="D437" s="78">
        <f t="shared" si="32"/>
        <v>9.6396694214876035</v>
      </c>
      <c r="F437" s="351" t="s">
        <v>164</v>
      </c>
      <c r="G437" s="55">
        <v>11443000</v>
      </c>
      <c r="H437" s="55">
        <v>60</v>
      </c>
      <c r="I437" s="90">
        <v>1</v>
      </c>
      <c r="J437" s="90">
        <v>1949</v>
      </c>
      <c r="K437" s="90">
        <v>5</v>
      </c>
      <c r="L437" s="90">
        <v>87</v>
      </c>
    </row>
    <row r="438" spans="1:12">
      <c r="A438" s="65">
        <f t="shared" si="31"/>
        <v>1957</v>
      </c>
      <c r="B438" s="84">
        <v>20820</v>
      </c>
      <c r="C438" s="77">
        <v>166.4</v>
      </c>
      <c r="D438" s="78">
        <f t="shared" si="32"/>
        <v>10.231537190082644</v>
      </c>
      <c r="F438" s="351" t="s">
        <v>164</v>
      </c>
      <c r="G438" s="55">
        <v>11443000</v>
      </c>
      <c r="H438" s="55">
        <v>60</v>
      </c>
      <c r="I438" s="90">
        <v>1</v>
      </c>
      <c r="J438" s="90">
        <v>1949</v>
      </c>
      <c r="K438" s="90">
        <v>6</v>
      </c>
      <c r="L438" s="90">
        <v>172.3</v>
      </c>
    </row>
    <row r="439" spans="1:12">
      <c r="A439" s="65">
        <f t="shared" si="31"/>
        <v>1957</v>
      </c>
      <c r="B439" s="84">
        <v>20851</v>
      </c>
      <c r="C439" s="77">
        <v>167.2</v>
      </c>
      <c r="D439" s="78">
        <f t="shared" si="32"/>
        <v>10.280727272727271</v>
      </c>
      <c r="F439" s="351" t="s">
        <v>164</v>
      </c>
      <c r="G439" s="55">
        <v>11443000</v>
      </c>
      <c r="H439" s="55">
        <v>60</v>
      </c>
      <c r="I439" s="90">
        <v>1</v>
      </c>
      <c r="J439" s="90">
        <v>1949</v>
      </c>
      <c r="K439" s="90">
        <v>7</v>
      </c>
      <c r="L439" s="90">
        <v>150.69999999999999</v>
      </c>
    </row>
    <row r="440" spans="1:12">
      <c r="A440" s="65">
        <f t="shared" si="31"/>
        <v>1957</v>
      </c>
      <c r="B440" s="84">
        <v>20879</v>
      </c>
      <c r="C440" s="77">
        <v>165.9</v>
      </c>
      <c r="D440" s="78">
        <f t="shared" si="32"/>
        <v>9.2136198347107428</v>
      </c>
      <c r="F440" s="351" t="s">
        <v>164</v>
      </c>
      <c r="G440" s="55">
        <v>11443000</v>
      </c>
      <c r="H440" s="55">
        <v>60</v>
      </c>
      <c r="I440" s="90">
        <v>1</v>
      </c>
      <c r="J440" s="90">
        <v>1949</v>
      </c>
      <c r="K440" s="90">
        <v>8</v>
      </c>
      <c r="L440" s="90">
        <v>120.1</v>
      </c>
    </row>
    <row r="441" spans="1:12">
      <c r="A441" s="65">
        <f t="shared" si="31"/>
        <v>1957</v>
      </c>
      <c r="B441" s="84">
        <v>20910</v>
      </c>
      <c r="C441" s="77">
        <v>168.8</v>
      </c>
      <c r="D441" s="78">
        <f t="shared" si="32"/>
        <v>10.379107438016531</v>
      </c>
      <c r="F441" s="351" t="s">
        <v>164</v>
      </c>
      <c r="G441" s="55">
        <v>11443000</v>
      </c>
      <c r="H441" s="55">
        <v>60</v>
      </c>
      <c r="I441" s="90">
        <v>1</v>
      </c>
      <c r="J441" s="90">
        <v>1949</v>
      </c>
      <c r="K441" s="90">
        <v>9</v>
      </c>
      <c r="L441" s="90">
        <v>122.6</v>
      </c>
    </row>
    <row r="442" spans="1:12">
      <c r="A442" s="65">
        <f t="shared" si="31"/>
        <v>1957</v>
      </c>
      <c r="B442" s="84">
        <v>20940</v>
      </c>
      <c r="C442" s="77">
        <v>30.1</v>
      </c>
      <c r="D442" s="78">
        <f t="shared" si="32"/>
        <v>1.7910743801652893</v>
      </c>
      <c r="F442" s="351" t="s">
        <v>164</v>
      </c>
      <c r="G442" s="55">
        <v>11443000</v>
      </c>
      <c r="H442" s="55">
        <v>60</v>
      </c>
      <c r="I442" s="90">
        <v>1</v>
      </c>
      <c r="J442" s="90">
        <v>1949</v>
      </c>
      <c r="K442" s="90">
        <v>10</v>
      </c>
      <c r="L442" s="90">
        <v>142.69999999999999</v>
      </c>
    </row>
    <row r="443" spans="1:12">
      <c r="A443" s="65">
        <f t="shared" si="31"/>
        <v>1957</v>
      </c>
      <c r="B443" s="84">
        <v>20971</v>
      </c>
      <c r="C443" s="77">
        <v>168.5</v>
      </c>
      <c r="D443" s="78">
        <f t="shared" si="32"/>
        <v>10.360661157024794</v>
      </c>
      <c r="F443" s="351" t="s">
        <v>164</v>
      </c>
      <c r="G443" s="55">
        <v>11443000</v>
      </c>
      <c r="H443" s="55">
        <v>60</v>
      </c>
      <c r="I443" s="90">
        <v>1</v>
      </c>
      <c r="J443" s="90">
        <v>1949</v>
      </c>
      <c r="K443" s="90">
        <v>11</v>
      </c>
      <c r="L443" s="90">
        <v>143.4</v>
      </c>
    </row>
    <row r="444" spans="1:12">
      <c r="A444" s="65">
        <f t="shared" si="31"/>
        <v>1957</v>
      </c>
      <c r="B444" s="84">
        <v>21001</v>
      </c>
      <c r="C444" s="77">
        <v>174.4</v>
      </c>
      <c r="D444" s="78">
        <f t="shared" si="32"/>
        <v>10.377520661157025</v>
      </c>
      <c r="F444" s="351" t="s">
        <v>164</v>
      </c>
      <c r="G444" s="55">
        <v>11443000</v>
      </c>
      <c r="H444" s="55">
        <v>60</v>
      </c>
      <c r="I444" s="90">
        <v>1</v>
      </c>
      <c r="J444" s="90">
        <v>1949</v>
      </c>
      <c r="K444" s="90">
        <v>12</v>
      </c>
      <c r="L444" s="90">
        <v>121</v>
      </c>
    </row>
    <row r="445" spans="1:12">
      <c r="A445" s="65">
        <f t="shared" si="31"/>
        <v>1957</v>
      </c>
      <c r="B445" s="84">
        <v>21032</v>
      </c>
      <c r="C445" s="77">
        <v>170.8</v>
      </c>
      <c r="D445" s="78">
        <f t="shared" si="32"/>
        <v>10.5020826446281</v>
      </c>
      <c r="F445" s="351" t="s">
        <v>164</v>
      </c>
      <c r="G445" s="55">
        <v>11443000</v>
      </c>
      <c r="H445" s="55">
        <v>60</v>
      </c>
      <c r="I445" s="90">
        <v>1</v>
      </c>
      <c r="J445" s="90">
        <v>1950</v>
      </c>
      <c r="K445" s="90">
        <v>1</v>
      </c>
      <c r="L445" s="90">
        <v>145</v>
      </c>
    </row>
    <row r="446" spans="1:12">
      <c r="A446" s="65">
        <f t="shared" si="31"/>
        <v>1957</v>
      </c>
      <c r="B446" s="84">
        <v>21063</v>
      </c>
      <c r="C446" s="77">
        <v>162.4</v>
      </c>
      <c r="D446" s="78">
        <f t="shared" si="32"/>
        <v>9.9855867768595044</v>
      </c>
      <c r="F446" s="351" t="s">
        <v>164</v>
      </c>
      <c r="G446" s="55">
        <v>11443000</v>
      </c>
      <c r="H446" s="55">
        <v>60</v>
      </c>
      <c r="I446" s="90">
        <v>1</v>
      </c>
      <c r="J446" s="90">
        <v>1950</v>
      </c>
      <c r="K446" s="90">
        <v>2</v>
      </c>
      <c r="L446" s="90">
        <v>162</v>
      </c>
    </row>
    <row r="447" spans="1:12">
      <c r="A447" s="65">
        <f t="shared" si="31"/>
        <v>1957</v>
      </c>
      <c r="B447" s="84">
        <v>21093</v>
      </c>
      <c r="C447" s="77">
        <v>157.4</v>
      </c>
      <c r="D447" s="78">
        <f t="shared" si="32"/>
        <v>9.3659504132231408</v>
      </c>
      <c r="F447" s="351" t="s">
        <v>164</v>
      </c>
      <c r="G447" s="55">
        <v>11443000</v>
      </c>
      <c r="H447" s="55">
        <v>60</v>
      </c>
      <c r="I447" s="90">
        <v>1</v>
      </c>
      <c r="J447" s="90">
        <v>1950</v>
      </c>
      <c r="K447" s="90">
        <v>3</v>
      </c>
      <c r="L447" s="90">
        <v>64.400000000000006</v>
      </c>
    </row>
    <row r="448" spans="1:12">
      <c r="A448" s="65">
        <f t="shared" si="31"/>
        <v>1958</v>
      </c>
      <c r="B448" s="84">
        <v>21124</v>
      </c>
      <c r="C448" s="77">
        <v>-901</v>
      </c>
      <c r="D448" s="78">
        <f t="shared" si="32"/>
        <v>-901</v>
      </c>
      <c r="F448" s="351" t="s">
        <v>164</v>
      </c>
      <c r="G448" s="55">
        <v>11443000</v>
      </c>
      <c r="H448" s="55">
        <v>60</v>
      </c>
      <c r="I448" s="90">
        <v>1</v>
      </c>
      <c r="J448" s="90">
        <v>1950</v>
      </c>
      <c r="K448" s="90">
        <v>4</v>
      </c>
      <c r="L448" s="90">
        <v>135</v>
      </c>
    </row>
    <row r="449" spans="1:12">
      <c r="A449" s="65">
        <f t="shared" si="31"/>
        <v>1958</v>
      </c>
      <c r="B449" s="84">
        <v>21154</v>
      </c>
      <c r="C449" s="77">
        <v>-901</v>
      </c>
      <c r="D449" s="78">
        <f t="shared" si="32"/>
        <v>-901</v>
      </c>
      <c r="F449" s="351" t="s">
        <v>164</v>
      </c>
      <c r="G449" s="55">
        <v>11443000</v>
      </c>
      <c r="H449" s="55">
        <v>60</v>
      </c>
      <c r="I449" s="90">
        <v>1</v>
      </c>
      <c r="J449" s="90">
        <v>1950</v>
      </c>
      <c r="K449" s="90">
        <v>5</v>
      </c>
      <c r="L449" s="90">
        <v>165.3</v>
      </c>
    </row>
    <row r="450" spans="1:12">
      <c r="A450" s="65">
        <f t="shared" si="31"/>
        <v>1958</v>
      </c>
      <c r="B450" s="84">
        <v>21185</v>
      </c>
      <c r="C450" s="77">
        <v>-901</v>
      </c>
      <c r="D450" s="78">
        <f t="shared" si="32"/>
        <v>-901</v>
      </c>
      <c r="F450" s="351" t="s">
        <v>164</v>
      </c>
      <c r="G450" s="55">
        <v>11443000</v>
      </c>
      <c r="H450" s="55">
        <v>60</v>
      </c>
      <c r="I450" s="90">
        <v>1</v>
      </c>
      <c r="J450" s="90">
        <v>1950</v>
      </c>
      <c r="K450" s="90">
        <v>6</v>
      </c>
      <c r="L450" s="90">
        <v>166.4</v>
      </c>
    </row>
    <row r="451" spans="1:12">
      <c r="A451" s="65">
        <f t="shared" si="31"/>
        <v>1958</v>
      </c>
      <c r="B451" s="84">
        <v>21216</v>
      </c>
      <c r="C451" s="77">
        <v>-901</v>
      </c>
      <c r="D451" s="78">
        <f t="shared" si="32"/>
        <v>-901</v>
      </c>
      <c r="F451" s="351" t="s">
        <v>164</v>
      </c>
      <c r="G451" s="55">
        <v>11443000</v>
      </c>
      <c r="H451" s="55">
        <v>60</v>
      </c>
      <c r="I451" s="90">
        <v>1</v>
      </c>
      <c r="J451" s="90">
        <v>1950</v>
      </c>
      <c r="K451" s="90">
        <v>7</v>
      </c>
      <c r="L451" s="90">
        <v>162.4</v>
      </c>
    </row>
    <row r="452" spans="1:12">
      <c r="A452" s="65">
        <f t="shared" si="31"/>
        <v>1958</v>
      </c>
      <c r="B452" s="84">
        <v>21244</v>
      </c>
      <c r="C452" s="77">
        <v>-901</v>
      </c>
      <c r="D452" s="78">
        <f t="shared" si="32"/>
        <v>-901</v>
      </c>
      <c r="F452" s="351" t="s">
        <v>164</v>
      </c>
      <c r="G452" s="55">
        <v>11443000</v>
      </c>
      <c r="H452" s="55">
        <v>60</v>
      </c>
      <c r="I452" s="90">
        <v>1</v>
      </c>
      <c r="J452" s="90">
        <v>1950</v>
      </c>
      <c r="K452" s="90">
        <v>8</v>
      </c>
      <c r="L452" s="90">
        <v>156</v>
      </c>
    </row>
    <row r="453" spans="1:12">
      <c r="A453" s="65">
        <f t="shared" si="31"/>
        <v>1958</v>
      </c>
      <c r="B453" s="84">
        <v>21275</v>
      </c>
      <c r="C453" s="77">
        <v>-901</v>
      </c>
      <c r="D453" s="78">
        <f t="shared" si="32"/>
        <v>-901</v>
      </c>
      <c r="F453" s="351" t="s">
        <v>164</v>
      </c>
      <c r="G453" s="55">
        <v>11443000</v>
      </c>
      <c r="H453" s="55">
        <v>60</v>
      </c>
      <c r="I453" s="90">
        <v>1</v>
      </c>
      <c r="J453" s="90">
        <v>1950</v>
      </c>
      <c r="K453" s="90">
        <v>9</v>
      </c>
      <c r="L453" s="90">
        <v>151.4</v>
      </c>
    </row>
    <row r="454" spans="1:12">
      <c r="A454" s="65">
        <f t="shared" si="31"/>
        <v>1958</v>
      </c>
      <c r="B454" s="84">
        <v>21305</v>
      </c>
      <c r="C454" s="77">
        <v>-901</v>
      </c>
      <c r="D454" s="78">
        <f t="shared" si="32"/>
        <v>-901</v>
      </c>
      <c r="F454" s="351" t="s">
        <v>164</v>
      </c>
      <c r="G454" s="55">
        <v>11443000</v>
      </c>
      <c r="H454" s="55">
        <v>60</v>
      </c>
      <c r="I454" s="90">
        <v>1</v>
      </c>
      <c r="J454" s="90">
        <v>1950</v>
      </c>
      <c r="K454" s="90">
        <v>10</v>
      </c>
      <c r="L454" s="90">
        <v>153.69999999999999</v>
      </c>
    </row>
    <row r="455" spans="1:12">
      <c r="A455" s="65">
        <f t="shared" si="31"/>
        <v>1958</v>
      </c>
      <c r="B455" s="84">
        <v>21336</v>
      </c>
      <c r="C455" s="77">
        <v>-901</v>
      </c>
      <c r="D455" s="78">
        <f t="shared" si="32"/>
        <v>-901</v>
      </c>
      <c r="F455" s="351" t="s">
        <v>164</v>
      </c>
      <c r="G455" s="55">
        <v>11443000</v>
      </c>
      <c r="H455" s="55">
        <v>60</v>
      </c>
      <c r="I455" s="90">
        <v>1</v>
      </c>
      <c r="J455" s="90">
        <v>1950</v>
      </c>
      <c r="K455" s="90">
        <v>11</v>
      </c>
      <c r="L455" s="90">
        <v>97.9</v>
      </c>
    </row>
    <row r="456" spans="1:12">
      <c r="A456" s="65">
        <f t="shared" si="31"/>
        <v>1958</v>
      </c>
      <c r="B456" s="84">
        <v>21366</v>
      </c>
      <c r="C456" s="77">
        <v>-901</v>
      </c>
      <c r="D456" s="78">
        <f t="shared" si="32"/>
        <v>-901</v>
      </c>
      <c r="F456" s="351" t="s">
        <v>164</v>
      </c>
      <c r="G456" s="55">
        <v>11443000</v>
      </c>
      <c r="H456" s="55">
        <v>60</v>
      </c>
      <c r="I456" s="90">
        <v>1</v>
      </c>
      <c r="J456" s="90">
        <v>1950</v>
      </c>
      <c r="K456" s="90">
        <v>12</v>
      </c>
      <c r="L456" s="90">
        <v>0</v>
      </c>
    </row>
    <row r="457" spans="1:12">
      <c r="A457" s="65">
        <f t="shared" si="31"/>
        <v>1958</v>
      </c>
      <c r="B457" s="84">
        <v>21397</v>
      </c>
      <c r="C457" s="77">
        <v>-901</v>
      </c>
      <c r="D457" s="78">
        <f t="shared" si="32"/>
        <v>-901</v>
      </c>
      <c r="F457" s="351" t="s">
        <v>164</v>
      </c>
      <c r="G457" s="55">
        <v>11443000</v>
      </c>
      <c r="H457" s="55">
        <v>60</v>
      </c>
      <c r="I457" s="90">
        <v>1</v>
      </c>
      <c r="J457" s="90">
        <v>1951</v>
      </c>
      <c r="K457" s="90">
        <v>1</v>
      </c>
      <c r="L457" s="90">
        <v>0</v>
      </c>
    </row>
    <row r="458" spans="1:12">
      <c r="A458" s="65">
        <f t="shared" si="31"/>
        <v>1958</v>
      </c>
      <c r="B458" s="84">
        <v>21428</v>
      </c>
      <c r="C458" s="77">
        <v>-901</v>
      </c>
      <c r="D458" s="78">
        <f t="shared" si="32"/>
        <v>-901</v>
      </c>
      <c r="F458" s="351" t="s">
        <v>164</v>
      </c>
      <c r="G458" s="55">
        <v>11443000</v>
      </c>
      <c r="H458" s="55">
        <v>60</v>
      </c>
      <c r="I458" s="90">
        <v>1</v>
      </c>
      <c r="J458" s="90">
        <v>1951</v>
      </c>
      <c r="K458" s="90">
        <v>2</v>
      </c>
      <c r="L458" s="90">
        <v>0</v>
      </c>
    </row>
    <row r="459" spans="1:12">
      <c r="A459" s="65">
        <f t="shared" si="31"/>
        <v>1958</v>
      </c>
      <c r="B459" s="84">
        <v>21458</v>
      </c>
      <c r="C459" s="77">
        <v>-901</v>
      </c>
      <c r="D459" s="78">
        <f t="shared" si="32"/>
        <v>-901</v>
      </c>
      <c r="F459" s="351" t="s">
        <v>164</v>
      </c>
      <c r="G459" s="55">
        <v>11443000</v>
      </c>
      <c r="H459" s="55">
        <v>60</v>
      </c>
      <c r="I459" s="90">
        <v>1</v>
      </c>
      <c r="J459" s="90">
        <v>1951</v>
      </c>
      <c r="K459" s="90">
        <v>3</v>
      </c>
      <c r="L459" s="90">
        <v>0</v>
      </c>
    </row>
    <row r="460" spans="1:12">
      <c r="A460" s="65">
        <f t="shared" si="31"/>
        <v>1959</v>
      </c>
      <c r="B460" s="84">
        <v>21489</v>
      </c>
      <c r="C460" s="77">
        <v>-901</v>
      </c>
      <c r="D460" s="78">
        <f t="shared" si="32"/>
        <v>-901</v>
      </c>
      <c r="F460" s="351" t="s">
        <v>164</v>
      </c>
      <c r="G460" s="55">
        <v>11443000</v>
      </c>
      <c r="H460" s="55">
        <v>60</v>
      </c>
      <c r="I460" s="90">
        <v>1</v>
      </c>
      <c r="J460" s="90">
        <v>1951</v>
      </c>
      <c r="K460" s="90">
        <v>4</v>
      </c>
      <c r="L460" s="90">
        <v>0</v>
      </c>
    </row>
    <row r="461" spans="1:12">
      <c r="A461" s="65">
        <f t="shared" si="31"/>
        <v>1959</v>
      </c>
      <c r="B461" s="84">
        <v>21519</v>
      </c>
      <c r="C461" s="77">
        <v>-901</v>
      </c>
      <c r="D461" s="78">
        <f t="shared" si="32"/>
        <v>-901</v>
      </c>
      <c r="F461" s="351" t="s">
        <v>164</v>
      </c>
      <c r="G461" s="55">
        <v>11443000</v>
      </c>
      <c r="H461" s="55">
        <v>60</v>
      </c>
      <c r="I461" s="90">
        <v>1</v>
      </c>
      <c r="J461" s="90">
        <v>1951</v>
      </c>
      <c r="K461" s="90">
        <v>5</v>
      </c>
      <c r="L461" s="90">
        <v>0</v>
      </c>
    </row>
    <row r="462" spans="1:12">
      <c r="A462" s="65">
        <f t="shared" si="31"/>
        <v>1959</v>
      </c>
      <c r="B462" s="84">
        <v>21550</v>
      </c>
      <c r="C462" s="77">
        <v>-901</v>
      </c>
      <c r="D462" s="78">
        <f t="shared" si="32"/>
        <v>-901</v>
      </c>
      <c r="F462" s="351" t="s">
        <v>164</v>
      </c>
      <c r="G462" s="55">
        <v>11443000</v>
      </c>
      <c r="H462" s="55">
        <v>60</v>
      </c>
      <c r="I462" s="90">
        <v>1</v>
      </c>
      <c r="J462" s="90">
        <v>1951</v>
      </c>
      <c r="K462" s="90">
        <v>6</v>
      </c>
      <c r="L462" s="90">
        <v>0</v>
      </c>
    </row>
    <row r="463" spans="1:12">
      <c r="A463" s="65">
        <f t="shared" si="31"/>
        <v>1959</v>
      </c>
      <c r="B463" s="84">
        <v>21581</v>
      </c>
      <c r="C463" s="77">
        <v>-901</v>
      </c>
      <c r="D463" s="78">
        <f t="shared" si="32"/>
        <v>-901</v>
      </c>
      <c r="F463" s="351" t="s">
        <v>164</v>
      </c>
      <c r="G463" s="55">
        <v>11443000</v>
      </c>
      <c r="H463" s="55">
        <v>60</v>
      </c>
      <c r="I463" s="90">
        <v>1</v>
      </c>
      <c r="J463" s="90">
        <v>1951</v>
      </c>
      <c r="K463" s="90">
        <v>7</v>
      </c>
      <c r="L463" s="90">
        <v>0</v>
      </c>
    </row>
    <row r="464" spans="1:12">
      <c r="A464" s="65">
        <f t="shared" si="31"/>
        <v>1959</v>
      </c>
      <c r="B464" s="84">
        <v>21609</v>
      </c>
      <c r="C464" s="77">
        <v>-901</v>
      </c>
      <c r="D464" s="78">
        <f t="shared" si="32"/>
        <v>-901</v>
      </c>
      <c r="F464" s="351" t="s">
        <v>164</v>
      </c>
      <c r="G464" s="55">
        <v>11443000</v>
      </c>
      <c r="H464" s="55">
        <v>60</v>
      </c>
      <c r="I464" s="90">
        <v>1</v>
      </c>
      <c r="J464" s="90">
        <v>1951</v>
      </c>
      <c r="K464" s="90">
        <v>8</v>
      </c>
      <c r="L464" s="90">
        <v>0</v>
      </c>
    </row>
    <row r="465" spans="1:12">
      <c r="A465" s="65">
        <f t="shared" ref="A465:A528" si="33">IF(MONTH(B465)&gt;9,YEAR(B465)+1,YEAR(B465))</f>
        <v>1959</v>
      </c>
      <c r="B465" s="84">
        <v>21640</v>
      </c>
      <c r="C465" s="77">
        <v>-901</v>
      </c>
      <c r="D465" s="78">
        <f t="shared" ref="D465:D528" si="34">IF(C465&lt;&gt;-901,C465*DAY(B465)*24*60*60/(220*22*9*1000),-901)</f>
        <v>-901</v>
      </c>
      <c r="F465" s="351" t="s">
        <v>164</v>
      </c>
      <c r="G465" s="55">
        <v>11443000</v>
      </c>
      <c r="H465" s="55">
        <v>60</v>
      </c>
      <c r="I465" s="90">
        <v>1</v>
      </c>
      <c r="J465" s="90">
        <v>1951</v>
      </c>
      <c r="K465" s="90">
        <v>9</v>
      </c>
      <c r="L465" s="90">
        <v>0</v>
      </c>
    </row>
    <row r="466" spans="1:12">
      <c r="A466" s="65">
        <f t="shared" si="33"/>
        <v>1959</v>
      </c>
      <c r="B466" s="84">
        <v>21670</v>
      </c>
      <c r="C466" s="77">
        <v>-901</v>
      </c>
      <c r="D466" s="78">
        <f t="shared" si="34"/>
        <v>-901</v>
      </c>
      <c r="F466" s="351" t="s">
        <v>164</v>
      </c>
      <c r="G466" s="55">
        <v>11443000</v>
      </c>
      <c r="H466" s="55">
        <v>60</v>
      </c>
      <c r="I466" s="90">
        <v>1</v>
      </c>
      <c r="J466" s="90">
        <v>1951</v>
      </c>
      <c r="K466" s="90">
        <v>10</v>
      </c>
      <c r="L466" s="90">
        <v>0</v>
      </c>
    </row>
    <row r="467" spans="1:12">
      <c r="A467" s="65">
        <f t="shared" si="33"/>
        <v>1959</v>
      </c>
      <c r="B467" s="84">
        <v>21701</v>
      </c>
      <c r="C467" s="77">
        <v>-901</v>
      </c>
      <c r="D467" s="78">
        <f t="shared" si="34"/>
        <v>-901</v>
      </c>
      <c r="F467" s="351" t="s">
        <v>164</v>
      </c>
      <c r="G467" s="55">
        <v>11443000</v>
      </c>
      <c r="H467" s="55">
        <v>60</v>
      </c>
      <c r="I467" s="90">
        <v>1</v>
      </c>
      <c r="J467" s="90">
        <v>1951</v>
      </c>
      <c r="K467" s="90">
        <v>11</v>
      </c>
      <c r="L467" s="90">
        <v>66.8</v>
      </c>
    </row>
    <row r="468" spans="1:12">
      <c r="A468" s="65">
        <f t="shared" si="33"/>
        <v>1959</v>
      </c>
      <c r="B468" s="84">
        <v>21731</v>
      </c>
      <c r="C468" s="77">
        <v>-901</v>
      </c>
      <c r="D468" s="78">
        <f t="shared" si="34"/>
        <v>-901</v>
      </c>
      <c r="F468" s="351" t="s">
        <v>164</v>
      </c>
      <c r="G468" s="55">
        <v>11443000</v>
      </c>
      <c r="H468" s="55">
        <v>60</v>
      </c>
      <c r="I468" s="90">
        <v>1</v>
      </c>
      <c r="J468" s="90">
        <v>1951</v>
      </c>
      <c r="K468" s="90">
        <v>12</v>
      </c>
      <c r="L468" s="90">
        <v>149.19999999999999</v>
      </c>
    </row>
    <row r="469" spans="1:12">
      <c r="A469" s="65">
        <f t="shared" si="33"/>
        <v>1959</v>
      </c>
      <c r="B469" s="84">
        <v>21762</v>
      </c>
      <c r="C469" s="77">
        <v>-901</v>
      </c>
      <c r="D469" s="78">
        <f t="shared" si="34"/>
        <v>-901</v>
      </c>
      <c r="F469" s="351" t="s">
        <v>164</v>
      </c>
      <c r="G469" s="55">
        <v>11443000</v>
      </c>
      <c r="H469" s="55">
        <v>60</v>
      </c>
      <c r="I469" s="90">
        <v>1</v>
      </c>
      <c r="J469" s="90">
        <v>1952</v>
      </c>
      <c r="K469" s="90">
        <v>1</v>
      </c>
      <c r="L469" s="90">
        <v>148.4</v>
      </c>
    </row>
    <row r="470" spans="1:12">
      <c r="A470" s="65">
        <f t="shared" si="33"/>
        <v>1959</v>
      </c>
      <c r="B470" s="84">
        <v>21793</v>
      </c>
      <c r="C470" s="77">
        <v>-901</v>
      </c>
      <c r="D470" s="78">
        <f t="shared" si="34"/>
        <v>-901</v>
      </c>
      <c r="F470" s="351" t="s">
        <v>164</v>
      </c>
      <c r="G470" s="55">
        <v>11443000</v>
      </c>
      <c r="H470" s="55">
        <v>60</v>
      </c>
      <c r="I470" s="90">
        <v>1</v>
      </c>
      <c r="J470" s="90">
        <v>1952</v>
      </c>
      <c r="K470" s="90">
        <v>2</v>
      </c>
      <c r="L470" s="90">
        <v>147.6</v>
      </c>
    </row>
    <row r="471" spans="1:12">
      <c r="A471" s="65">
        <f t="shared" si="33"/>
        <v>1959</v>
      </c>
      <c r="B471" s="84">
        <v>21823</v>
      </c>
      <c r="C471" s="77">
        <v>-901</v>
      </c>
      <c r="D471" s="78">
        <f t="shared" si="34"/>
        <v>-901</v>
      </c>
      <c r="F471" s="351" t="s">
        <v>164</v>
      </c>
      <c r="G471" s="55">
        <v>11443000</v>
      </c>
      <c r="H471" s="55">
        <v>60</v>
      </c>
      <c r="I471" s="90">
        <v>1</v>
      </c>
      <c r="J471" s="90">
        <v>1952</v>
      </c>
      <c r="K471" s="90">
        <v>3</v>
      </c>
      <c r="L471" s="90">
        <v>162.6</v>
      </c>
    </row>
    <row r="472" spans="1:12">
      <c r="A472" s="65">
        <f t="shared" si="33"/>
        <v>1960</v>
      </c>
      <c r="B472" s="84">
        <v>21854</v>
      </c>
      <c r="C472" s="77">
        <v>-901</v>
      </c>
      <c r="D472" s="78">
        <f t="shared" si="34"/>
        <v>-901</v>
      </c>
      <c r="F472" s="351" t="s">
        <v>164</v>
      </c>
      <c r="G472" s="55">
        <v>11443000</v>
      </c>
      <c r="H472" s="55">
        <v>60</v>
      </c>
      <c r="I472" s="90">
        <v>1</v>
      </c>
      <c r="J472" s="90">
        <v>1952</v>
      </c>
      <c r="K472" s="90">
        <v>4</v>
      </c>
      <c r="L472" s="90">
        <v>165.8</v>
      </c>
    </row>
    <row r="473" spans="1:12">
      <c r="A473" s="65">
        <f t="shared" si="33"/>
        <v>1960</v>
      </c>
      <c r="B473" s="84">
        <v>21884</v>
      </c>
      <c r="C473" s="77">
        <v>-901</v>
      </c>
      <c r="D473" s="78">
        <f t="shared" si="34"/>
        <v>-901</v>
      </c>
      <c r="F473" s="351" t="s">
        <v>164</v>
      </c>
      <c r="G473" s="55">
        <v>11443000</v>
      </c>
      <c r="H473" s="55">
        <v>60</v>
      </c>
      <c r="I473" s="90">
        <v>1</v>
      </c>
      <c r="J473" s="90">
        <v>1952</v>
      </c>
      <c r="K473" s="90">
        <v>5</v>
      </c>
      <c r="L473" s="90">
        <v>167.5</v>
      </c>
    </row>
    <row r="474" spans="1:12">
      <c r="A474" s="65">
        <f t="shared" si="33"/>
        <v>1960</v>
      </c>
      <c r="B474" s="84">
        <v>21915</v>
      </c>
      <c r="C474" s="77">
        <v>-901</v>
      </c>
      <c r="D474" s="78">
        <f t="shared" si="34"/>
        <v>-901</v>
      </c>
      <c r="F474" s="351" t="s">
        <v>164</v>
      </c>
      <c r="G474" s="55">
        <v>11443000</v>
      </c>
      <c r="H474" s="55">
        <v>60</v>
      </c>
      <c r="I474" s="90">
        <v>1</v>
      </c>
      <c r="J474" s="90">
        <v>1952</v>
      </c>
      <c r="K474" s="90">
        <v>6</v>
      </c>
      <c r="L474" s="90">
        <v>167.6</v>
      </c>
    </row>
    <row r="475" spans="1:12">
      <c r="A475" s="65">
        <f t="shared" si="33"/>
        <v>1960</v>
      </c>
      <c r="B475" s="84">
        <v>21946</v>
      </c>
      <c r="C475" s="77">
        <v>-901</v>
      </c>
      <c r="D475" s="78">
        <f t="shared" si="34"/>
        <v>-901</v>
      </c>
      <c r="F475" s="351" t="s">
        <v>164</v>
      </c>
      <c r="G475" s="55">
        <v>11443000</v>
      </c>
      <c r="H475" s="55">
        <v>60</v>
      </c>
      <c r="I475" s="90">
        <v>1</v>
      </c>
      <c r="J475" s="90">
        <v>1952</v>
      </c>
      <c r="K475" s="90">
        <v>7</v>
      </c>
      <c r="L475" s="90">
        <v>163.80000000000001</v>
      </c>
    </row>
    <row r="476" spans="1:12">
      <c r="A476" s="65">
        <f t="shared" si="33"/>
        <v>1960</v>
      </c>
      <c r="B476" s="84">
        <v>21975</v>
      </c>
      <c r="C476" s="77">
        <v>-901</v>
      </c>
      <c r="D476" s="78">
        <f t="shared" si="34"/>
        <v>-901</v>
      </c>
      <c r="F476" s="351" t="s">
        <v>164</v>
      </c>
      <c r="G476" s="55">
        <v>11443000</v>
      </c>
      <c r="H476" s="55">
        <v>60</v>
      </c>
      <c r="I476" s="90">
        <v>1</v>
      </c>
      <c r="J476" s="90">
        <v>1952</v>
      </c>
      <c r="K476" s="90">
        <v>8</v>
      </c>
      <c r="L476" s="90">
        <v>157</v>
      </c>
    </row>
    <row r="477" spans="1:12">
      <c r="A477" s="65">
        <f t="shared" si="33"/>
        <v>1960</v>
      </c>
      <c r="B477" s="84">
        <v>22006</v>
      </c>
      <c r="C477" s="77">
        <v>-901</v>
      </c>
      <c r="D477" s="78">
        <f t="shared" si="34"/>
        <v>-901</v>
      </c>
      <c r="F477" s="351" t="s">
        <v>164</v>
      </c>
      <c r="G477" s="55">
        <v>11443000</v>
      </c>
      <c r="H477" s="55">
        <v>60</v>
      </c>
      <c r="I477" s="90">
        <v>1</v>
      </c>
      <c r="J477" s="90">
        <v>1952</v>
      </c>
      <c r="K477" s="90">
        <v>9</v>
      </c>
      <c r="L477" s="90">
        <v>156.19999999999999</v>
      </c>
    </row>
    <row r="478" spans="1:12">
      <c r="A478" s="65">
        <f t="shared" si="33"/>
        <v>1960</v>
      </c>
      <c r="B478" s="84">
        <v>22036</v>
      </c>
      <c r="C478" s="77">
        <v>-901</v>
      </c>
      <c r="D478" s="78">
        <f t="shared" si="34"/>
        <v>-901</v>
      </c>
      <c r="F478" s="351" t="s">
        <v>164</v>
      </c>
      <c r="G478" s="55">
        <v>11443000</v>
      </c>
      <c r="H478" s="55">
        <v>60</v>
      </c>
      <c r="I478" s="90">
        <v>1</v>
      </c>
      <c r="J478" s="90">
        <v>1952</v>
      </c>
      <c r="K478" s="90">
        <v>10</v>
      </c>
      <c r="L478" s="90">
        <v>156.9</v>
      </c>
    </row>
    <row r="479" spans="1:12">
      <c r="A479" s="65">
        <f t="shared" si="33"/>
        <v>1960</v>
      </c>
      <c r="B479" s="84">
        <v>22067</v>
      </c>
      <c r="C479" s="77">
        <v>-901</v>
      </c>
      <c r="D479" s="78">
        <f t="shared" si="34"/>
        <v>-901</v>
      </c>
      <c r="F479" s="351" t="s">
        <v>164</v>
      </c>
      <c r="G479" s="55">
        <v>11443000</v>
      </c>
      <c r="H479" s="55">
        <v>60</v>
      </c>
      <c r="I479" s="90">
        <v>1</v>
      </c>
      <c r="J479" s="90">
        <v>1952</v>
      </c>
      <c r="K479" s="90">
        <v>11</v>
      </c>
      <c r="L479" s="90">
        <v>153.80000000000001</v>
      </c>
    </row>
    <row r="480" spans="1:12">
      <c r="A480" s="65">
        <f t="shared" si="33"/>
        <v>1960</v>
      </c>
      <c r="B480" s="84">
        <v>22097</v>
      </c>
      <c r="C480" s="77">
        <v>-901</v>
      </c>
      <c r="D480" s="78">
        <f t="shared" si="34"/>
        <v>-901</v>
      </c>
      <c r="F480" s="351" t="s">
        <v>164</v>
      </c>
      <c r="G480" s="55">
        <v>11443000</v>
      </c>
      <c r="H480" s="55">
        <v>60</v>
      </c>
      <c r="I480" s="90">
        <v>1</v>
      </c>
      <c r="J480" s="90">
        <v>1952</v>
      </c>
      <c r="K480" s="90">
        <v>12</v>
      </c>
      <c r="L480" s="90">
        <v>100.8</v>
      </c>
    </row>
    <row r="481" spans="1:12">
      <c r="A481" s="65">
        <f t="shared" si="33"/>
        <v>1960</v>
      </c>
      <c r="B481" s="84">
        <v>22128</v>
      </c>
      <c r="C481" s="77">
        <v>-901</v>
      </c>
      <c r="D481" s="78">
        <f t="shared" si="34"/>
        <v>-901</v>
      </c>
      <c r="F481" s="351" t="s">
        <v>164</v>
      </c>
      <c r="G481" s="55">
        <v>11443000</v>
      </c>
      <c r="H481" s="55">
        <v>60</v>
      </c>
      <c r="I481" s="90">
        <v>1</v>
      </c>
      <c r="J481" s="90">
        <v>1953</v>
      </c>
      <c r="K481" s="90">
        <v>1</v>
      </c>
      <c r="L481" s="90">
        <v>155.6</v>
      </c>
    </row>
    <row r="482" spans="1:12">
      <c r="A482" s="65">
        <f t="shared" si="33"/>
        <v>1960</v>
      </c>
      <c r="B482" s="84">
        <v>22159</v>
      </c>
      <c r="C482" s="77">
        <v>-901</v>
      </c>
      <c r="D482" s="78">
        <f t="shared" si="34"/>
        <v>-901</v>
      </c>
      <c r="F482" s="351" t="s">
        <v>164</v>
      </c>
      <c r="G482" s="55">
        <v>11443000</v>
      </c>
      <c r="H482" s="55">
        <v>60</v>
      </c>
      <c r="I482" s="90">
        <v>1</v>
      </c>
      <c r="J482" s="90">
        <v>1953</v>
      </c>
      <c r="K482" s="90">
        <v>2</v>
      </c>
      <c r="L482" s="90">
        <v>159.1</v>
      </c>
    </row>
    <row r="483" spans="1:12">
      <c r="A483" s="65">
        <f t="shared" si="33"/>
        <v>1960</v>
      </c>
      <c r="B483" s="84">
        <v>22189</v>
      </c>
      <c r="C483" s="77">
        <v>-901</v>
      </c>
      <c r="D483" s="78">
        <f t="shared" si="34"/>
        <v>-901</v>
      </c>
      <c r="F483" s="351" t="s">
        <v>164</v>
      </c>
      <c r="G483" s="55">
        <v>11443000</v>
      </c>
      <c r="H483" s="55">
        <v>60</v>
      </c>
      <c r="I483" s="90">
        <v>1</v>
      </c>
      <c r="J483" s="90">
        <v>1953</v>
      </c>
      <c r="K483" s="90">
        <v>3</v>
      </c>
      <c r="L483" s="90">
        <v>162.5</v>
      </c>
    </row>
    <row r="484" spans="1:12">
      <c r="A484" s="65">
        <f t="shared" si="33"/>
        <v>1961</v>
      </c>
      <c r="B484" s="84">
        <v>22220</v>
      </c>
      <c r="C484" s="77">
        <v>-901</v>
      </c>
      <c r="D484" s="78">
        <f t="shared" si="34"/>
        <v>-901</v>
      </c>
      <c r="F484" s="351" t="s">
        <v>164</v>
      </c>
      <c r="G484" s="55">
        <v>11443000</v>
      </c>
      <c r="H484" s="55">
        <v>60</v>
      </c>
      <c r="I484" s="90">
        <v>1</v>
      </c>
      <c r="J484" s="90">
        <v>1953</v>
      </c>
      <c r="K484" s="90">
        <v>4</v>
      </c>
      <c r="L484" s="90">
        <v>166.8</v>
      </c>
    </row>
    <row r="485" spans="1:12">
      <c r="A485" s="65">
        <f t="shared" si="33"/>
        <v>1961</v>
      </c>
      <c r="B485" s="84">
        <v>22250</v>
      </c>
      <c r="C485" s="77">
        <v>-901</v>
      </c>
      <c r="D485" s="78">
        <f t="shared" si="34"/>
        <v>-901</v>
      </c>
      <c r="F485" s="351" t="s">
        <v>164</v>
      </c>
      <c r="G485" s="55">
        <v>11443000</v>
      </c>
      <c r="H485" s="55">
        <v>60</v>
      </c>
      <c r="I485" s="90">
        <v>1</v>
      </c>
      <c r="J485" s="90">
        <v>1953</v>
      </c>
      <c r="K485" s="90">
        <v>5</v>
      </c>
      <c r="L485" s="90">
        <v>163.6</v>
      </c>
    </row>
    <row r="486" spans="1:12">
      <c r="A486" s="65">
        <f t="shared" si="33"/>
        <v>1961</v>
      </c>
      <c r="B486" s="84">
        <v>22281</v>
      </c>
      <c r="C486" s="77">
        <v>-901</v>
      </c>
      <c r="D486" s="78">
        <f t="shared" si="34"/>
        <v>-901</v>
      </c>
      <c r="F486" s="351" t="s">
        <v>164</v>
      </c>
      <c r="G486" s="55">
        <v>11443000</v>
      </c>
      <c r="H486" s="55">
        <v>60</v>
      </c>
      <c r="I486" s="90">
        <v>1</v>
      </c>
      <c r="J486" s="90">
        <v>1953</v>
      </c>
      <c r="K486" s="90">
        <v>6</v>
      </c>
      <c r="L486" s="90">
        <v>156.30000000000001</v>
      </c>
    </row>
    <row r="487" spans="1:12">
      <c r="A487" s="65">
        <f t="shared" si="33"/>
        <v>1961</v>
      </c>
      <c r="B487" s="84">
        <v>22312</v>
      </c>
      <c r="C487" s="77">
        <v>-901</v>
      </c>
      <c r="D487" s="78">
        <f t="shared" si="34"/>
        <v>-901</v>
      </c>
      <c r="F487" s="351" t="s">
        <v>164</v>
      </c>
      <c r="G487" s="55">
        <v>11443000</v>
      </c>
      <c r="H487" s="55">
        <v>60</v>
      </c>
      <c r="I487" s="90">
        <v>1</v>
      </c>
      <c r="J487" s="90">
        <v>1953</v>
      </c>
      <c r="K487" s="90">
        <v>7</v>
      </c>
      <c r="L487" s="90">
        <v>156.1</v>
      </c>
    </row>
    <row r="488" spans="1:12">
      <c r="A488" s="65">
        <f t="shared" si="33"/>
        <v>1961</v>
      </c>
      <c r="B488" s="84">
        <v>22340</v>
      </c>
      <c r="C488" s="77">
        <v>-901</v>
      </c>
      <c r="D488" s="78">
        <f t="shared" si="34"/>
        <v>-901</v>
      </c>
      <c r="F488" s="351" t="s">
        <v>164</v>
      </c>
      <c r="G488" s="55">
        <v>11443000</v>
      </c>
      <c r="H488" s="55">
        <v>60</v>
      </c>
      <c r="I488" s="90">
        <v>1</v>
      </c>
      <c r="J488" s="90">
        <v>1953</v>
      </c>
      <c r="K488" s="90">
        <v>8</v>
      </c>
      <c r="L488" s="90">
        <v>160.6</v>
      </c>
    </row>
    <row r="489" spans="1:12">
      <c r="A489" s="65">
        <f t="shared" si="33"/>
        <v>1961</v>
      </c>
      <c r="B489" s="84">
        <v>22371</v>
      </c>
      <c r="C489" s="77">
        <v>-901</v>
      </c>
      <c r="D489" s="78">
        <f t="shared" si="34"/>
        <v>-901</v>
      </c>
      <c r="F489" s="351" t="s">
        <v>164</v>
      </c>
      <c r="G489" s="55">
        <v>11443000</v>
      </c>
      <c r="H489" s="55">
        <v>60</v>
      </c>
      <c r="I489" s="90">
        <v>1</v>
      </c>
      <c r="J489" s="90">
        <v>1953</v>
      </c>
      <c r="K489" s="90">
        <v>9</v>
      </c>
      <c r="L489" s="90">
        <v>162.6</v>
      </c>
    </row>
    <row r="490" spans="1:12">
      <c r="A490" s="65">
        <f t="shared" si="33"/>
        <v>1961</v>
      </c>
      <c r="B490" s="84">
        <v>22401</v>
      </c>
      <c r="C490" s="77">
        <v>-901</v>
      </c>
      <c r="D490" s="78">
        <f t="shared" si="34"/>
        <v>-901</v>
      </c>
      <c r="F490" s="351" t="s">
        <v>164</v>
      </c>
      <c r="G490" s="55">
        <v>11443000</v>
      </c>
      <c r="H490" s="55">
        <v>60</v>
      </c>
      <c r="I490" s="90">
        <v>1</v>
      </c>
      <c r="J490" s="90">
        <v>1953</v>
      </c>
      <c r="K490" s="90">
        <v>10</v>
      </c>
      <c r="L490" s="90">
        <v>161</v>
      </c>
    </row>
    <row r="491" spans="1:12">
      <c r="A491" s="65">
        <f t="shared" si="33"/>
        <v>1961</v>
      </c>
      <c r="B491" s="84">
        <v>22432</v>
      </c>
      <c r="C491" s="77">
        <v>-901</v>
      </c>
      <c r="D491" s="78">
        <f t="shared" si="34"/>
        <v>-901</v>
      </c>
      <c r="F491" s="351" t="s">
        <v>164</v>
      </c>
      <c r="G491" s="55">
        <v>11443000</v>
      </c>
      <c r="H491" s="55">
        <v>60</v>
      </c>
      <c r="I491" s="90">
        <v>1</v>
      </c>
      <c r="J491" s="90">
        <v>1953</v>
      </c>
      <c r="K491" s="90">
        <v>11</v>
      </c>
      <c r="L491" s="90">
        <v>166.2</v>
      </c>
    </row>
    <row r="492" spans="1:12">
      <c r="A492" s="65">
        <f t="shared" si="33"/>
        <v>1961</v>
      </c>
      <c r="B492" s="84">
        <v>22462</v>
      </c>
      <c r="C492" s="77">
        <v>-901</v>
      </c>
      <c r="D492" s="78">
        <f t="shared" si="34"/>
        <v>-901</v>
      </c>
      <c r="F492" s="351" t="s">
        <v>164</v>
      </c>
      <c r="G492" s="55">
        <v>11443000</v>
      </c>
      <c r="H492" s="55">
        <v>60</v>
      </c>
      <c r="I492" s="90">
        <v>1</v>
      </c>
      <c r="J492" s="90">
        <v>1953</v>
      </c>
      <c r="K492" s="90">
        <v>12</v>
      </c>
      <c r="L492" s="90">
        <v>163</v>
      </c>
    </row>
    <row r="493" spans="1:12">
      <c r="A493" s="65">
        <f t="shared" si="33"/>
        <v>1961</v>
      </c>
      <c r="B493" s="84">
        <v>22493</v>
      </c>
      <c r="C493" s="77">
        <v>-901</v>
      </c>
      <c r="D493" s="78">
        <f t="shared" si="34"/>
        <v>-901</v>
      </c>
      <c r="F493" s="351" t="s">
        <v>164</v>
      </c>
      <c r="G493" s="55">
        <v>11443000</v>
      </c>
      <c r="H493" s="55">
        <v>60</v>
      </c>
      <c r="I493" s="90">
        <v>1</v>
      </c>
      <c r="J493" s="90">
        <v>1954</v>
      </c>
      <c r="K493" s="90">
        <v>1</v>
      </c>
      <c r="L493" s="90">
        <v>160.19999999999999</v>
      </c>
    </row>
    <row r="494" spans="1:12">
      <c r="A494" s="65">
        <f t="shared" si="33"/>
        <v>1961</v>
      </c>
      <c r="B494" s="84">
        <v>22524</v>
      </c>
      <c r="C494" s="77">
        <v>-901</v>
      </c>
      <c r="D494" s="78">
        <f t="shared" si="34"/>
        <v>-901</v>
      </c>
      <c r="F494" s="351" t="s">
        <v>164</v>
      </c>
      <c r="G494" s="55">
        <v>11443000</v>
      </c>
      <c r="H494" s="55">
        <v>60</v>
      </c>
      <c r="I494" s="90">
        <v>1</v>
      </c>
      <c r="J494" s="90">
        <v>1954</v>
      </c>
      <c r="K494" s="90">
        <v>2</v>
      </c>
      <c r="L494" s="90">
        <v>165.3</v>
      </c>
    </row>
    <row r="495" spans="1:12">
      <c r="A495" s="65">
        <f t="shared" si="33"/>
        <v>1961</v>
      </c>
      <c r="B495" s="84">
        <v>22554</v>
      </c>
      <c r="C495" s="77">
        <v>-901</v>
      </c>
      <c r="D495" s="78">
        <f t="shared" si="34"/>
        <v>-901</v>
      </c>
      <c r="F495" s="351" t="s">
        <v>164</v>
      </c>
      <c r="G495" s="55">
        <v>11443000</v>
      </c>
      <c r="H495" s="55">
        <v>60</v>
      </c>
      <c r="I495" s="90">
        <v>1</v>
      </c>
      <c r="J495" s="90">
        <v>1954</v>
      </c>
      <c r="K495" s="90">
        <v>3</v>
      </c>
      <c r="L495" s="90">
        <v>75.400000000000006</v>
      </c>
    </row>
    <row r="496" spans="1:12">
      <c r="A496" s="65">
        <f t="shared" si="33"/>
        <v>1962</v>
      </c>
      <c r="B496" s="84">
        <v>22585</v>
      </c>
      <c r="C496" s="77">
        <v>-901</v>
      </c>
      <c r="D496" s="78">
        <f t="shared" si="34"/>
        <v>-901</v>
      </c>
      <c r="F496" s="351" t="s">
        <v>164</v>
      </c>
      <c r="G496" s="55">
        <v>11443000</v>
      </c>
      <c r="H496" s="55">
        <v>60</v>
      </c>
      <c r="I496" s="90">
        <v>1</v>
      </c>
      <c r="J496" s="90">
        <v>1954</v>
      </c>
      <c r="K496" s="90">
        <v>4</v>
      </c>
      <c r="L496" s="90">
        <v>72.5</v>
      </c>
    </row>
    <row r="497" spans="1:12">
      <c r="A497" s="65">
        <f t="shared" si="33"/>
        <v>1962</v>
      </c>
      <c r="B497" s="84">
        <v>22615</v>
      </c>
      <c r="C497" s="77">
        <v>-901</v>
      </c>
      <c r="D497" s="78">
        <f t="shared" si="34"/>
        <v>-901</v>
      </c>
      <c r="F497" s="351" t="s">
        <v>164</v>
      </c>
      <c r="G497" s="55">
        <v>11443000</v>
      </c>
      <c r="H497" s="55">
        <v>60</v>
      </c>
      <c r="I497" s="90">
        <v>1</v>
      </c>
      <c r="J497" s="90">
        <v>1954</v>
      </c>
      <c r="K497" s="90">
        <v>5</v>
      </c>
      <c r="L497" s="90">
        <v>171.1</v>
      </c>
    </row>
    <row r="498" spans="1:12">
      <c r="A498" s="65">
        <f t="shared" si="33"/>
        <v>1962</v>
      </c>
      <c r="B498" s="84">
        <v>22646</v>
      </c>
      <c r="C498" s="77">
        <v>-901</v>
      </c>
      <c r="D498" s="78">
        <f t="shared" si="34"/>
        <v>-901</v>
      </c>
      <c r="F498" s="351" t="s">
        <v>164</v>
      </c>
      <c r="G498" s="55">
        <v>11443000</v>
      </c>
      <c r="H498" s="55">
        <v>60</v>
      </c>
      <c r="I498" s="90">
        <v>1</v>
      </c>
      <c r="J498" s="90">
        <v>1954</v>
      </c>
      <c r="K498" s="90">
        <v>6</v>
      </c>
      <c r="L498" s="90">
        <v>170.8</v>
      </c>
    </row>
    <row r="499" spans="1:12">
      <c r="A499" s="65">
        <f t="shared" si="33"/>
        <v>1962</v>
      </c>
      <c r="B499" s="84">
        <v>22677</v>
      </c>
      <c r="C499" s="77">
        <v>-901</v>
      </c>
      <c r="D499" s="78">
        <f t="shared" si="34"/>
        <v>-901</v>
      </c>
      <c r="F499" s="351" t="s">
        <v>164</v>
      </c>
      <c r="G499" s="55">
        <v>11443000</v>
      </c>
      <c r="H499" s="55">
        <v>60</v>
      </c>
      <c r="I499" s="90">
        <v>1</v>
      </c>
      <c r="J499" s="90">
        <v>1954</v>
      </c>
      <c r="K499" s="90">
        <v>7</v>
      </c>
      <c r="L499" s="90">
        <v>155.1</v>
      </c>
    </row>
    <row r="500" spans="1:12">
      <c r="A500" s="65">
        <f t="shared" si="33"/>
        <v>1962</v>
      </c>
      <c r="B500" s="84">
        <v>22705</v>
      </c>
      <c r="C500" s="77">
        <v>-901</v>
      </c>
      <c r="D500" s="78">
        <f t="shared" si="34"/>
        <v>-901</v>
      </c>
      <c r="F500" s="351" t="s">
        <v>164</v>
      </c>
      <c r="G500" s="55">
        <v>11443000</v>
      </c>
      <c r="H500" s="55">
        <v>60</v>
      </c>
      <c r="I500" s="90">
        <v>1</v>
      </c>
      <c r="J500" s="90">
        <v>1954</v>
      </c>
      <c r="K500" s="90">
        <v>8</v>
      </c>
      <c r="L500" s="90">
        <v>139.1</v>
      </c>
    </row>
    <row r="501" spans="1:12">
      <c r="A501" s="65">
        <f t="shared" si="33"/>
        <v>1962</v>
      </c>
      <c r="B501" s="84">
        <v>22736</v>
      </c>
      <c r="C501" s="77">
        <v>-901</v>
      </c>
      <c r="D501" s="78">
        <f t="shared" si="34"/>
        <v>-901</v>
      </c>
      <c r="F501" s="351" t="s">
        <v>164</v>
      </c>
      <c r="G501" s="55">
        <v>11443000</v>
      </c>
      <c r="H501" s="55">
        <v>60</v>
      </c>
      <c r="I501" s="90">
        <v>1</v>
      </c>
      <c r="J501" s="90">
        <v>1954</v>
      </c>
      <c r="K501" s="90">
        <v>9</v>
      </c>
      <c r="L501" s="90">
        <v>137.19999999999999</v>
      </c>
    </row>
    <row r="502" spans="1:12">
      <c r="A502" s="65">
        <f t="shared" si="33"/>
        <v>1962</v>
      </c>
      <c r="B502" s="84">
        <v>22766</v>
      </c>
      <c r="C502" s="77">
        <v>-901</v>
      </c>
      <c r="D502" s="78">
        <f t="shared" si="34"/>
        <v>-901</v>
      </c>
      <c r="F502" s="351" t="s">
        <v>164</v>
      </c>
      <c r="G502" s="55">
        <v>11443000</v>
      </c>
      <c r="H502" s="55">
        <v>60</v>
      </c>
      <c r="I502" s="90">
        <v>1</v>
      </c>
      <c r="J502" s="90">
        <v>1954</v>
      </c>
      <c r="K502" s="90">
        <v>10</v>
      </c>
      <c r="L502" s="90">
        <v>130.19999999999999</v>
      </c>
    </row>
    <row r="503" spans="1:12">
      <c r="A503" s="65">
        <f t="shared" si="33"/>
        <v>1962</v>
      </c>
      <c r="B503" s="84">
        <v>22797</v>
      </c>
      <c r="C503" s="77">
        <v>-901</v>
      </c>
      <c r="D503" s="78">
        <f t="shared" si="34"/>
        <v>-901</v>
      </c>
      <c r="F503" s="351" t="s">
        <v>164</v>
      </c>
      <c r="G503" s="55">
        <v>11443000</v>
      </c>
      <c r="H503" s="55">
        <v>60</v>
      </c>
      <c r="I503" s="90">
        <v>1</v>
      </c>
      <c r="J503" s="90">
        <v>1954</v>
      </c>
      <c r="K503" s="90">
        <v>11</v>
      </c>
      <c r="L503" s="90">
        <v>125.4</v>
      </c>
    </row>
    <row r="504" spans="1:12">
      <c r="A504" s="65">
        <f t="shared" si="33"/>
        <v>1962</v>
      </c>
      <c r="B504" s="84">
        <v>22827</v>
      </c>
      <c r="C504" s="77">
        <v>-901</v>
      </c>
      <c r="D504" s="78">
        <f t="shared" si="34"/>
        <v>-901</v>
      </c>
      <c r="F504" s="351" t="s">
        <v>164</v>
      </c>
      <c r="G504" s="55">
        <v>11443000</v>
      </c>
      <c r="H504" s="55">
        <v>60</v>
      </c>
      <c r="I504" s="90">
        <v>1</v>
      </c>
      <c r="J504" s="90">
        <v>1954</v>
      </c>
      <c r="K504" s="90">
        <v>12</v>
      </c>
      <c r="L504" s="90">
        <v>152.5</v>
      </c>
    </row>
    <row r="505" spans="1:12">
      <c r="A505" s="65">
        <f t="shared" si="33"/>
        <v>1962</v>
      </c>
      <c r="B505" s="84">
        <v>22858</v>
      </c>
      <c r="C505" s="77">
        <v>-901</v>
      </c>
      <c r="D505" s="78">
        <f t="shared" si="34"/>
        <v>-901</v>
      </c>
      <c r="F505" s="351" t="s">
        <v>164</v>
      </c>
      <c r="G505" s="55">
        <v>11443000</v>
      </c>
      <c r="H505" s="55">
        <v>60</v>
      </c>
      <c r="I505" s="90">
        <v>1</v>
      </c>
      <c r="J505" s="90">
        <v>1955</v>
      </c>
      <c r="K505" s="90">
        <v>1</v>
      </c>
      <c r="L505" s="90">
        <v>162.80000000000001</v>
      </c>
    </row>
    <row r="506" spans="1:12">
      <c r="A506" s="65">
        <f t="shared" si="33"/>
        <v>1962</v>
      </c>
      <c r="B506" s="84">
        <v>22889</v>
      </c>
      <c r="C506" s="77">
        <v>-901</v>
      </c>
      <c r="D506" s="78">
        <f t="shared" si="34"/>
        <v>-901</v>
      </c>
      <c r="F506" s="351" t="s">
        <v>164</v>
      </c>
      <c r="G506" s="55">
        <v>11443000</v>
      </c>
      <c r="H506" s="55">
        <v>60</v>
      </c>
      <c r="I506" s="90">
        <v>1</v>
      </c>
      <c r="J506" s="90">
        <v>1955</v>
      </c>
      <c r="K506" s="90">
        <v>2</v>
      </c>
      <c r="L506" s="90">
        <v>165.4</v>
      </c>
    </row>
    <row r="507" spans="1:12">
      <c r="A507" s="65">
        <f t="shared" si="33"/>
        <v>1962</v>
      </c>
      <c r="B507" s="84">
        <v>22919</v>
      </c>
      <c r="C507" s="77">
        <v>-901</v>
      </c>
      <c r="D507" s="78">
        <f t="shared" si="34"/>
        <v>-901</v>
      </c>
      <c r="F507" s="351" t="s">
        <v>164</v>
      </c>
      <c r="G507" s="55">
        <v>11443000</v>
      </c>
      <c r="H507" s="55">
        <v>60</v>
      </c>
      <c r="I507" s="90">
        <v>1</v>
      </c>
      <c r="J507" s="90">
        <v>1955</v>
      </c>
      <c r="K507" s="90">
        <v>3</v>
      </c>
      <c r="L507" s="90">
        <v>71.2</v>
      </c>
    </row>
    <row r="508" spans="1:12">
      <c r="A508" s="65">
        <f t="shared" si="33"/>
        <v>1963</v>
      </c>
      <c r="B508" s="84">
        <v>22950</v>
      </c>
      <c r="C508" s="77">
        <v>-901</v>
      </c>
      <c r="D508" s="78">
        <f t="shared" si="34"/>
        <v>-901</v>
      </c>
      <c r="F508" s="351" t="s">
        <v>164</v>
      </c>
      <c r="G508" s="55">
        <v>11443000</v>
      </c>
      <c r="H508" s="55">
        <v>60</v>
      </c>
      <c r="I508" s="90">
        <v>1</v>
      </c>
      <c r="J508" s="90">
        <v>1955</v>
      </c>
      <c r="K508" s="90">
        <v>4</v>
      </c>
      <c r="L508" s="90">
        <v>90.5</v>
      </c>
    </row>
    <row r="509" spans="1:12">
      <c r="A509" s="65">
        <f t="shared" si="33"/>
        <v>1963</v>
      </c>
      <c r="B509" s="84">
        <v>22980</v>
      </c>
      <c r="C509" s="77">
        <v>-901</v>
      </c>
      <c r="D509" s="78">
        <f t="shared" si="34"/>
        <v>-901</v>
      </c>
      <c r="F509" s="351" t="s">
        <v>164</v>
      </c>
      <c r="G509" s="55">
        <v>11443000</v>
      </c>
      <c r="H509" s="55">
        <v>60</v>
      </c>
      <c r="I509" s="90">
        <v>1</v>
      </c>
      <c r="J509" s="90">
        <v>1955</v>
      </c>
      <c r="K509" s="90">
        <v>5</v>
      </c>
      <c r="L509" s="90">
        <v>166</v>
      </c>
    </row>
    <row r="510" spans="1:12">
      <c r="A510" s="65">
        <f t="shared" si="33"/>
        <v>1963</v>
      </c>
      <c r="B510" s="84">
        <v>23011</v>
      </c>
      <c r="C510" s="77">
        <v>-901</v>
      </c>
      <c r="D510" s="78">
        <f t="shared" si="34"/>
        <v>-901</v>
      </c>
      <c r="F510" s="351" t="s">
        <v>164</v>
      </c>
      <c r="G510" s="55">
        <v>11443000</v>
      </c>
      <c r="H510" s="55">
        <v>60</v>
      </c>
      <c r="I510" s="90">
        <v>1</v>
      </c>
      <c r="J510" s="90">
        <v>1955</v>
      </c>
      <c r="K510" s="90">
        <v>6</v>
      </c>
      <c r="L510" s="90">
        <v>166.7</v>
      </c>
    </row>
    <row r="511" spans="1:12">
      <c r="A511" s="65">
        <f t="shared" si="33"/>
        <v>1963</v>
      </c>
      <c r="B511" s="84">
        <v>23042</v>
      </c>
      <c r="C511" s="77">
        <v>-901</v>
      </c>
      <c r="D511" s="78">
        <f t="shared" si="34"/>
        <v>-901</v>
      </c>
      <c r="F511" s="351" t="s">
        <v>164</v>
      </c>
      <c r="G511" s="55">
        <v>11443000</v>
      </c>
      <c r="H511" s="55">
        <v>60</v>
      </c>
      <c r="I511" s="90">
        <v>1</v>
      </c>
      <c r="J511" s="90">
        <v>1955</v>
      </c>
      <c r="K511" s="90">
        <v>7</v>
      </c>
      <c r="L511" s="90">
        <v>162.9</v>
      </c>
    </row>
    <row r="512" spans="1:12">
      <c r="A512" s="65">
        <f t="shared" si="33"/>
        <v>1963</v>
      </c>
      <c r="B512" s="84">
        <v>23070</v>
      </c>
      <c r="C512" s="77">
        <v>-901</v>
      </c>
      <c r="D512" s="78">
        <f t="shared" si="34"/>
        <v>-901</v>
      </c>
      <c r="F512" s="351" t="s">
        <v>164</v>
      </c>
      <c r="G512" s="55">
        <v>11443000</v>
      </c>
      <c r="H512" s="55">
        <v>60</v>
      </c>
      <c r="I512" s="90">
        <v>1</v>
      </c>
      <c r="J512" s="90">
        <v>1955</v>
      </c>
      <c r="K512" s="90">
        <v>8</v>
      </c>
      <c r="L512" s="90">
        <v>138.5</v>
      </c>
    </row>
    <row r="513" spans="1:12">
      <c r="A513" s="65">
        <f t="shared" si="33"/>
        <v>1963</v>
      </c>
      <c r="B513" s="84">
        <v>23101</v>
      </c>
      <c r="C513" s="77">
        <v>-901</v>
      </c>
      <c r="D513" s="78">
        <f t="shared" si="34"/>
        <v>-901</v>
      </c>
      <c r="F513" s="351" t="s">
        <v>164</v>
      </c>
      <c r="G513" s="55">
        <v>11443000</v>
      </c>
      <c r="H513" s="55">
        <v>60</v>
      </c>
      <c r="I513" s="90">
        <v>1</v>
      </c>
      <c r="J513" s="90">
        <v>1955</v>
      </c>
      <c r="K513" s="90">
        <v>9</v>
      </c>
      <c r="L513" s="90">
        <v>144.69999999999999</v>
      </c>
    </row>
    <row r="514" spans="1:12">
      <c r="A514" s="65">
        <f t="shared" si="33"/>
        <v>1963</v>
      </c>
      <c r="B514" s="84">
        <v>23131</v>
      </c>
      <c r="C514" s="77">
        <v>-901</v>
      </c>
      <c r="D514" s="78">
        <f t="shared" si="34"/>
        <v>-901</v>
      </c>
      <c r="F514" s="351" t="s">
        <v>164</v>
      </c>
      <c r="G514" s="55">
        <v>11443000</v>
      </c>
      <c r="H514" s="55">
        <v>60</v>
      </c>
      <c r="I514" s="90">
        <v>1</v>
      </c>
      <c r="J514" s="90">
        <v>1955</v>
      </c>
      <c r="K514" s="90">
        <v>10</v>
      </c>
      <c r="L514" s="90">
        <v>135.9</v>
      </c>
    </row>
    <row r="515" spans="1:12">
      <c r="A515" s="65">
        <f t="shared" si="33"/>
        <v>1963</v>
      </c>
      <c r="B515" s="84">
        <v>23162</v>
      </c>
      <c r="C515" s="77">
        <v>-901</v>
      </c>
      <c r="D515" s="78">
        <f t="shared" si="34"/>
        <v>-901</v>
      </c>
      <c r="F515" s="351" t="s">
        <v>164</v>
      </c>
      <c r="G515" s="55">
        <v>11443000</v>
      </c>
      <c r="H515" s="55">
        <v>60</v>
      </c>
      <c r="I515" s="90">
        <v>1</v>
      </c>
      <c r="J515" s="90">
        <v>1955</v>
      </c>
      <c r="K515" s="90">
        <v>11</v>
      </c>
      <c r="L515" s="90">
        <v>128.6</v>
      </c>
    </row>
    <row r="516" spans="1:12">
      <c r="A516" s="65">
        <f t="shared" si="33"/>
        <v>1963</v>
      </c>
      <c r="B516" s="84">
        <v>23192</v>
      </c>
      <c r="C516" s="77">
        <v>-901</v>
      </c>
      <c r="D516" s="78">
        <f t="shared" si="34"/>
        <v>-901</v>
      </c>
      <c r="F516" s="351" t="s">
        <v>164</v>
      </c>
      <c r="G516" s="55">
        <v>11443000</v>
      </c>
      <c r="H516" s="55">
        <v>60</v>
      </c>
      <c r="I516" s="90">
        <v>1</v>
      </c>
      <c r="J516" s="90">
        <v>1955</v>
      </c>
      <c r="K516" s="90">
        <v>12</v>
      </c>
      <c r="L516" s="90">
        <v>111.2</v>
      </c>
    </row>
    <row r="517" spans="1:12">
      <c r="A517" s="65">
        <f t="shared" si="33"/>
        <v>1963</v>
      </c>
      <c r="B517" s="84">
        <v>23223</v>
      </c>
      <c r="C517" s="77">
        <v>-901</v>
      </c>
      <c r="D517" s="78">
        <f t="shared" si="34"/>
        <v>-901</v>
      </c>
      <c r="F517" s="351" t="s">
        <v>164</v>
      </c>
      <c r="G517" s="55">
        <v>11443000</v>
      </c>
      <c r="H517" s="55">
        <v>60</v>
      </c>
      <c r="I517" s="90">
        <v>1</v>
      </c>
      <c r="J517" s="90">
        <v>1956</v>
      </c>
      <c r="K517" s="90">
        <v>1</v>
      </c>
      <c r="L517" s="90">
        <v>0</v>
      </c>
    </row>
    <row r="518" spans="1:12">
      <c r="A518" s="65">
        <f t="shared" si="33"/>
        <v>1963</v>
      </c>
      <c r="B518" s="84">
        <v>23254</v>
      </c>
      <c r="C518" s="77">
        <v>-901</v>
      </c>
      <c r="D518" s="78">
        <f t="shared" si="34"/>
        <v>-901</v>
      </c>
      <c r="F518" s="351" t="s">
        <v>164</v>
      </c>
      <c r="G518" s="55">
        <v>11443000</v>
      </c>
      <c r="H518" s="55">
        <v>60</v>
      </c>
      <c r="I518" s="90">
        <v>1</v>
      </c>
      <c r="J518" s="90">
        <v>1956</v>
      </c>
      <c r="K518" s="90">
        <v>2</v>
      </c>
      <c r="L518" s="90">
        <v>54.3</v>
      </c>
    </row>
    <row r="519" spans="1:12">
      <c r="A519" s="65">
        <f t="shared" si="33"/>
        <v>1963</v>
      </c>
      <c r="B519" s="84">
        <v>23284</v>
      </c>
      <c r="C519" s="77">
        <v>-901</v>
      </c>
      <c r="D519" s="78">
        <f t="shared" si="34"/>
        <v>-901</v>
      </c>
      <c r="F519" s="351" t="s">
        <v>164</v>
      </c>
      <c r="G519" s="55">
        <v>11443000</v>
      </c>
      <c r="H519" s="55">
        <v>60</v>
      </c>
      <c r="I519" s="90">
        <v>1</v>
      </c>
      <c r="J519" s="90">
        <v>1956</v>
      </c>
      <c r="K519" s="90">
        <v>3</v>
      </c>
      <c r="L519" s="90">
        <v>165.7</v>
      </c>
    </row>
    <row r="520" spans="1:12">
      <c r="A520" s="65">
        <f t="shared" si="33"/>
        <v>1964</v>
      </c>
      <c r="B520" s="84">
        <v>23315</v>
      </c>
      <c r="C520" s="77">
        <v>-901</v>
      </c>
      <c r="D520" s="78">
        <f t="shared" si="34"/>
        <v>-901</v>
      </c>
      <c r="F520" s="351" t="s">
        <v>164</v>
      </c>
      <c r="G520" s="55">
        <v>11443000</v>
      </c>
      <c r="H520" s="55">
        <v>60</v>
      </c>
      <c r="I520" s="90">
        <v>1</v>
      </c>
      <c r="J520" s="90">
        <v>1956</v>
      </c>
      <c r="K520" s="90">
        <v>4</v>
      </c>
      <c r="L520" s="90">
        <v>166.8</v>
      </c>
    </row>
    <row r="521" spans="1:12">
      <c r="A521" s="65">
        <f t="shared" si="33"/>
        <v>1964</v>
      </c>
      <c r="B521" s="84">
        <v>23345</v>
      </c>
      <c r="C521" s="77">
        <v>-901</v>
      </c>
      <c r="D521" s="78">
        <f t="shared" si="34"/>
        <v>-901</v>
      </c>
      <c r="F521" s="351" t="s">
        <v>164</v>
      </c>
      <c r="G521" s="55">
        <v>11443000</v>
      </c>
      <c r="H521" s="55">
        <v>60</v>
      </c>
      <c r="I521" s="90">
        <v>1</v>
      </c>
      <c r="J521" s="90">
        <v>1956</v>
      </c>
      <c r="K521" s="90">
        <v>5</v>
      </c>
      <c r="L521" s="90">
        <v>167.9</v>
      </c>
    </row>
    <row r="522" spans="1:12">
      <c r="A522" s="65">
        <f t="shared" si="33"/>
        <v>1964</v>
      </c>
      <c r="B522" s="84">
        <v>23376</v>
      </c>
      <c r="C522" s="77">
        <v>-901</v>
      </c>
      <c r="D522" s="78">
        <f t="shared" si="34"/>
        <v>-901</v>
      </c>
      <c r="F522" s="351" t="s">
        <v>164</v>
      </c>
      <c r="G522" s="55">
        <v>11443000</v>
      </c>
      <c r="H522" s="55">
        <v>60</v>
      </c>
      <c r="I522" s="90">
        <v>1</v>
      </c>
      <c r="J522" s="90">
        <v>1956</v>
      </c>
      <c r="K522" s="90">
        <v>6</v>
      </c>
      <c r="L522" s="90">
        <v>166.1</v>
      </c>
    </row>
    <row r="523" spans="1:12">
      <c r="A523" s="65">
        <f t="shared" si="33"/>
        <v>1964</v>
      </c>
      <c r="B523" s="84">
        <v>23407</v>
      </c>
      <c r="C523" s="77">
        <v>-901</v>
      </c>
      <c r="D523" s="78">
        <f t="shared" si="34"/>
        <v>-901</v>
      </c>
      <c r="F523" s="351" t="s">
        <v>164</v>
      </c>
      <c r="G523" s="55">
        <v>11443000</v>
      </c>
      <c r="H523" s="55">
        <v>60</v>
      </c>
      <c r="I523" s="90">
        <v>1</v>
      </c>
      <c r="J523" s="90">
        <v>1956</v>
      </c>
      <c r="K523" s="90">
        <v>7</v>
      </c>
      <c r="L523" s="90">
        <v>167.2</v>
      </c>
    </row>
    <row r="524" spans="1:12">
      <c r="A524" s="65">
        <f t="shared" si="33"/>
        <v>1964</v>
      </c>
      <c r="B524" s="84">
        <v>23436</v>
      </c>
      <c r="C524" s="77">
        <v>-901</v>
      </c>
      <c r="D524" s="78">
        <f t="shared" si="34"/>
        <v>-901</v>
      </c>
      <c r="F524" s="351" t="s">
        <v>164</v>
      </c>
      <c r="G524" s="55">
        <v>11443000</v>
      </c>
      <c r="H524" s="55">
        <v>60</v>
      </c>
      <c r="I524" s="90">
        <v>1</v>
      </c>
      <c r="J524" s="90">
        <v>1956</v>
      </c>
      <c r="K524" s="90">
        <v>8</v>
      </c>
      <c r="L524" s="90">
        <v>167.9</v>
      </c>
    </row>
    <row r="525" spans="1:12">
      <c r="A525" s="65">
        <f t="shared" si="33"/>
        <v>1964</v>
      </c>
      <c r="B525" s="84">
        <v>23467</v>
      </c>
      <c r="C525" s="77">
        <v>-901</v>
      </c>
      <c r="D525" s="78">
        <f t="shared" si="34"/>
        <v>-901</v>
      </c>
      <c r="F525" s="351" t="s">
        <v>164</v>
      </c>
      <c r="G525" s="55">
        <v>11443000</v>
      </c>
      <c r="H525" s="55">
        <v>60</v>
      </c>
      <c r="I525" s="90">
        <v>1</v>
      </c>
      <c r="J525" s="90">
        <v>1956</v>
      </c>
      <c r="K525" s="90">
        <v>9</v>
      </c>
      <c r="L525" s="90">
        <v>166.7</v>
      </c>
    </row>
    <row r="526" spans="1:12">
      <c r="A526" s="65">
        <f t="shared" si="33"/>
        <v>1964</v>
      </c>
      <c r="B526" s="84">
        <v>23497</v>
      </c>
      <c r="C526" s="77">
        <v>-901</v>
      </c>
      <c r="D526" s="78">
        <f t="shared" si="34"/>
        <v>-901</v>
      </c>
      <c r="F526" s="351" t="s">
        <v>164</v>
      </c>
      <c r="G526" s="55">
        <v>11443000</v>
      </c>
      <c r="H526" s="55">
        <v>60</v>
      </c>
      <c r="I526" s="90">
        <v>1</v>
      </c>
      <c r="J526" s="90">
        <v>1956</v>
      </c>
      <c r="K526" s="90">
        <v>10</v>
      </c>
      <c r="L526" s="90">
        <v>168.1</v>
      </c>
    </row>
    <row r="527" spans="1:12">
      <c r="A527" s="65">
        <f t="shared" si="33"/>
        <v>1964</v>
      </c>
      <c r="B527" s="84">
        <v>23528</v>
      </c>
      <c r="C527" s="77">
        <v>-901</v>
      </c>
      <c r="D527" s="78">
        <f t="shared" si="34"/>
        <v>-901</v>
      </c>
      <c r="F527" s="351" t="s">
        <v>164</v>
      </c>
      <c r="G527" s="55">
        <v>11443000</v>
      </c>
      <c r="H527" s="55">
        <v>60</v>
      </c>
      <c r="I527" s="90">
        <v>1</v>
      </c>
      <c r="J527" s="90">
        <v>1956</v>
      </c>
      <c r="K527" s="90">
        <v>11</v>
      </c>
      <c r="L527" s="90">
        <v>162</v>
      </c>
    </row>
    <row r="528" spans="1:12">
      <c r="A528" s="65">
        <f t="shared" si="33"/>
        <v>1964</v>
      </c>
      <c r="B528" s="84">
        <v>23558</v>
      </c>
      <c r="C528" s="77">
        <v>-901</v>
      </c>
      <c r="D528" s="78">
        <f t="shared" si="34"/>
        <v>-901</v>
      </c>
      <c r="F528" s="351" t="s">
        <v>164</v>
      </c>
      <c r="G528" s="55">
        <v>11443000</v>
      </c>
      <c r="H528" s="55">
        <v>60</v>
      </c>
      <c r="I528" s="90">
        <v>1</v>
      </c>
      <c r="J528" s="90">
        <v>1956</v>
      </c>
      <c r="K528" s="90">
        <v>12</v>
      </c>
      <c r="L528" s="90">
        <v>166.4</v>
      </c>
    </row>
    <row r="529" spans="1:12">
      <c r="A529" s="65">
        <f t="shared" ref="A529:A592" si="35">IF(MONTH(B529)&gt;9,YEAR(B529)+1,YEAR(B529))</f>
        <v>1964</v>
      </c>
      <c r="B529" s="84">
        <v>23589</v>
      </c>
      <c r="C529" s="77">
        <v>-901</v>
      </c>
      <c r="D529" s="78">
        <f t="shared" ref="D529:D592" si="36">IF(C529&lt;&gt;-901,C529*DAY(B529)*24*60*60/(220*22*9*1000),-901)</f>
        <v>-901</v>
      </c>
      <c r="F529" s="351" t="s">
        <v>164</v>
      </c>
      <c r="G529" s="55">
        <v>11443000</v>
      </c>
      <c r="H529" s="55">
        <v>60</v>
      </c>
      <c r="I529" s="90">
        <v>1</v>
      </c>
      <c r="J529" s="90">
        <v>1957</v>
      </c>
      <c r="K529" s="90">
        <v>1</v>
      </c>
      <c r="L529" s="90">
        <v>167.2</v>
      </c>
    </row>
    <row r="530" spans="1:12">
      <c r="A530" s="65">
        <f t="shared" si="35"/>
        <v>1964</v>
      </c>
      <c r="B530" s="84">
        <v>23620</v>
      </c>
      <c r="C530" s="77">
        <v>-901</v>
      </c>
      <c r="D530" s="78">
        <f t="shared" si="36"/>
        <v>-901</v>
      </c>
      <c r="F530" s="351" t="s">
        <v>164</v>
      </c>
      <c r="G530" s="55">
        <v>11443000</v>
      </c>
      <c r="H530" s="55">
        <v>60</v>
      </c>
      <c r="I530" s="90">
        <v>1</v>
      </c>
      <c r="J530" s="90">
        <v>1957</v>
      </c>
      <c r="K530" s="90">
        <v>2</v>
      </c>
      <c r="L530" s="90">
        <v>165.9</v>
      </c>
    </row>
    <row r="531" spans="1:12">
      <c r="A531" s="65">
        <f t="shared" si="35"/>
        <v>1964</v>
      </c>
      <c r="B531" s="84">
        <v>23650</v>
      </c>
      <c r="C531" s="77">
        <v>-901</v>
      </c>
      <c r="D531" s="78">
        <f t="shared" si="36"/>
        <v>-901</v>
      </c>
      <c r="F531" s="351" t="s">
        <v>164</v>
      </c>
      <c r="G531" s="55">
        <v>11443000</v>
      </c>
      <c r="H531" s="55">
        <v>60</v>
      </c>
      <c r="I531" s="90">
        <v>1</v>
      </c>
      <c r="J531" s="90">
        <v>1957</v>
      </c>
      <c r="K531" s="90">
        <v>3</v>
      </c>
      <c r="L531" s="90">
        <v>168.8</v>
      </c>
    </row>
    <row r="532" spans="1:12">
      <c r="A532" s="65">
        <f t="shared" si="35"/>
        <v>1965</v>
      </c>
      <c r="B532" s="84">
        <v>23681</v>
      </c>
      <c r="C532" s="77">
        <v>-901</v>
      </c>
      <c r="D532" s="78">
        <f t="shared" si="36"/>
        <v>-901</v>
      </c>
      <c r="F532" s="351" t="s">
        <v>164</v>
      </c>
      <c r="G532" s="55">
        <v>11443000</v>
      </c>
      <c r="H532" s="55">
        <v>60</v>
      </c>
      <c r="I532" s="90">
        <v>1</v>
      </c>
      <c r="J532" s="90">
        <v>1957</v>
      </c>
      <c r="K532" s="90">
        <v>4</v>
      </c>
      <c r="L532" s="90">
        <v>30.1</v>
      </c>
    </row>
    <row r="533" spans="1:12">
      <c r="A533" s="65">
        <f t="shared" si="35"/>
        <v>1965</v>
      </c>
      <c r="B533" s="84">
        <v>23711</v>
      </c>
      <c r="C533" s="77">
        <v>-901</v>
      </c>
      <c r="D533" s="78">
        <f t="shared" si="36"/>
        <v>-901</v>
      </c>
      <c r="F533" s="351" t="s">
        <v>164</v>
      </c>
      <c r="G533" s="55">
        <v>11443000</v>
      </c>
      <c r="H533" s="55">
        <v>60</v>
      </c>
      <c r="I533" s="90">
        <v>1</v>
      </c>
      <c r="J533" s="90">
        <v>1957</v>
      </c>
      <c r="K533" s="90">
        <v>5</v>
      </c>
      <c r="L533" s="90">
        <v>168.5</v>
      </c>
    </row>
    <row r="534" spans="1:12">
      <c r="A534" s="65">
        <f t="shared" si="35"/>
        <v>1965</v>
      </c>
      <c r="B534" s="84">
        <v>23742</v>
      </c>
      <c r="C534" s="77">
        <v>-901</v>
      </c>
      <c r="D534" s="78">
        <f t="shared" si="36"/>
        <v>-901</v>
      </c>
      <c r="F534" s="351" t="s">
        <v>164</v>
      </c>
      <c r="G534" s="55">
        <v>11443000</v>
      </c>
      <c r="H534" s="55">
        <v>60</v>
      </c>
      <c r="I534" s="90">
        <v>1</v>
      </c>
      <c r="J534" s="90">
        <v>1957</v>
      </c>
      <c r="K534" s="90">
        <v>6</v>
      </c>
      <c r="L534" s="90">
        <v>174.4</v>
      </c>
    </row>
    <row r="535" spans="1:12">
      <c r="A535" s="65">
        <f t="shared" si="35"/>
        <v>1965</v>
      </c>
      <c r="B535" s="84">
        <v>23773</v>
      </c>
      <c r="C535" s="77">
        <v>-901</v>
      </c>
      <c r="D535" s="78">
        <f t="shared" si="36"/>
        <v>-901</v>
      </c>
      <c r="F535" s="351" t="s">
        <v>164</v>
      </c>
      <c r="G535" s="55">
        <v>11443000</v>
      </c>
      <c r="H535" s="55">
        <v>60</v>
      </c>
      <c r="I535" s="90">
        <v>1</v>
      </c>
      <c r="J535" s="90">
        <v>1957</v>
      </c>
      <c r="K535" s="90">
        <v>7</v>
      </c>
      <c r="L535" s="90">
        <v>170.8</v>
      </c>
    </row>
    <row r="536" spans="1:12">
      <c r="A536" s="65">
        <f t="shared" si="35"/>
        <v>1965</v>
      </c>
      <c r="B536" s="84">
        <v>23801</v>
      </c>
      <c r="C536" s="77">
        <v>-901</v>
      </c>
      <c r="D536" s="78">
        <f t="shared" si="36"/>
        <v>-901</v>
      </c>
      <c r="F536" s="351" t="s">
        <v>164</v>
      </c>
      <c r="G536" s="55">
        <v>11443000</v>
      </c>
      <c r="H536" s="55">
        <v>60</v>
      </c>
      <c r="I536" s="90">
        <v>1</v>
      </c>
      <c r="J536" s="90">
        <v>1957</v>
      </c>
      <c r="K536" s="90">
        <v>8</v>
      </c>
      <c r="L536" s="90">
        <v>162.4</v>
      </c>
    </row>
    <row r="537" spans="1:12">
      <c r="A537" s="65">
        <f t="shared" si="35"/>
        <v>1965</v>
      </c>
      <c r="B537" s="84">
        <v>23832</v>
      </c>
      <c r="C537" s="77">
        <v>-901</v>
      </c>
      <c r="D537" s="78">
        <f t="shared" si="36"/>
        <v>-901</v>
      </c>
      <c r="F537" s="351" t="s">
        <v>164</v>
      </c>
      <c r="G537" s="55">
        <v>11443000</v>
      </c>
      <c r="H537" s="55">
        <v>60</v>
      </c>
      <c r="I537" s="90">
        <v>1</v>
      </c>
      <c r="J537" s="90">
        <v>1957</v>
      </c>
      <c r="K537" s="90">
        <v>9</v>
      </c>
      <c r="L537" s="90">
        <v>157.4</v>
      </c>
    </row>
    <row r="538" spans="1:12">
      <c r="A538" s="65">
        <f t="shared" si="35"/>
        <v>1965</v>
      </c>
      <c r="B538" s="84">
        <v>23862</v>
      </c>
      <c r="C538" s="77">
        <v>-901</v>
      </c>
      <c r="D538" s="78">
        <f t="shared" si="36"/>
        <v>-901</v>
      </c>
      <c r="I538" s="90"/>
      <c r="J538" s="90"/>
      <c r="K538" s="90"/>
      <c r="L538" s="90"/>
    </row>
    <row r="539" spans="1:12">
      <c r="A539" s="65">
        <f t="shared" si="35"/>
        <v>1965</v>
      </c>
      <c r="B539" s="84">
        <v>23893</v>
      </c>
      <c r="C539" s="77">
        <v>-901</v>
      </c>
      <c r="D539" s="78">
        <f t="shared" si="36"/>
        <v>-901</v>
      </c>
      <c r="I539" s="90"/>
      <c r="J539" s="90"/>
      <c r="K539" s="90"/>
      <c r="L539" s="90"/>
    </row>
    <row r="540" spans="1:12">
      <c r="A540" s="65">
        <f t="shared" si="35"/>
        <v>1965</v>
      </c>
      <c r="B540" s="84">
        <v>23923</v>
      </c>
      <c r="C540" s="77">
        <v>-901</v>
      </c>
      <c r="D540" s="78">
        <f t="shared" si="36"/>
        <v>-901</v>
      </c>
      <c r="I540" s="90"/>
      <c r="J540" s="90"/>
      <c r="K540" s="90"/>
      <c r="L540" s="90"/>
    </row>
    <row r="541" spans="1:12">
      <c r="A541" s="65">
        <f t="shared" si="35"/>
        <v>1965</v>
      </c>
      <c r="B541" s="84">
        <v>23954</v>
      </c>
      <c r="C541" s="77">
        <v>-901</v>
      </c>
      <c r="D541" s="78">
        <f t="shared" si="36"/>
        <v>-901</v>
      </c>
      <c r="I541" s="90"/>
      <c r="J541" s="90"/>
      <c r="K541" s="90"/>
      <c r="L541" s="90"/>
    </row>
    <row r="542" spans="1:12">
      <c r="A542" s="65">
        <f t="shared" si="35"/>
        <v>1965</v>
      </c>
      <c r="B542" s="84">
        <v>23985</v>
      </c>
      <c r="C542" s="77">
        <v>-901</v>
      </c>
      <c r="D542" s="78">
        <f t="shared" si="36"/>
        <v>-901</v>
      </c>
      <c r="I542" s="90"/>
      <c r="J542" s="90"/>
      <c r="K542" s="90"/>
      <c r="L542" s="90"/>
    </row>
    <row r="543" spans="1:12">
      <c r="A543" s="65">
        <f t="shared" si="35"/>
        <v>1965</v>
      </c>
      <c r="B543" s="84">
        <v>24015</v>
      </c>
      <c r="C543" s="77">
        <v>-901</v>
      </c>
      <c r="D543" s="78">
        <f t="shared" si="36"/>
        <v>-901</v>
      </c>
      <c r="I543" s="90"/>
      <c r="J543" s="90"/>
      <c r="K543" s="90"/>
      <c r="L543" s="90"/>
    </row>
    <row r="544" spans="1:12">
      <c r="A544" s="65">
        <f t="shared" si="35"/>
        <v>1966</v>
      </c>
      <c r="B544" s="84">
        <v>24046</v>
      </c>
      <c r="C544" s="77">
        <v>-901</v>
      </c>
      <c r="D544" s="78">
        <f t="shared" si="36"/>
        <v>-901</v>
      </c>
      <c r="I544" s="90"/>
      <c r="J544" s="90"/>
      <c r="K544" s="90"/>
      <c r="L544" s="90"/>
    </row>
    <row r="545" spans="1:12">
      <c r="A545" s="65">
        <f t="shared" si="35"/>
        <v>1966</v>
      </c>
      <c r="B545" s="84">
        <v>24076</v>
      </c>
      <c r="C545" s="77">
        <v>-901</v>
      </c>
      <c r="D545" s="78">
        <f t="shared" si="36"/>
        <v>-901</v>
      </c>
      <c r="I545" s="90"/>
      <c r="J545" s="90"/>
      <c r="K545" s="90"/>
      <c r="L545" s="90"/>
    </row>
    <row r="546" spans="1:12">
      <c r="A546" s="65">
        <f t="shared" si="35"/>
        <v>1966</v>
      </c>
      <c r="B546" s="84">
        <v>24107</v>
      </c>
      <c r="C546" s="77">
        <v>-901</v>
      </c>
      <c r="D546" s="78">
        <f t="shared" si="36"/>
        <v>-901</v>
      </c>
      <c r="I546" s="90"/>
      <c r="J546" s="90"/>
      <c r="K546" s="90"/>
      <c r="L546" s="90"/>
    </row>
    <row r="547" spans="1:12">
      <c r="A547" s="65">
        <f t="shared" si="35"/>
        <v>1966</v>
      </c>
      <c r="B547" s="84">
        <v>24138</v>
      </c>
      <c r="C547" s="77">
        <v>-901</v>
      </c>
      <c r="D547" s="78">
        <f t="shared" si="36"/>
        <v>-901</v>
      </c>
      <c r="I547" s="90"/>
      <c r="J547" s="90"/>
      <c r="K547" s="90"/>
      <c r="L547" s="90"/>
    </row>
    <row r="548" spans="1:12">
      <c r="A548" s="65">
        <f t="shared" si="35"/>
        <v>1966</v>
      </c>
      <c r="B548" s="84">
        <v>24166</v>
      </c>
      <c r="C548" s="77">
        <v>-901</v>
      </c>
      <c r="D548" s="78">
        <f t="shared" si="36"/>
        <v>-901</v>
      </c>
      <c r="I548" s="90"/>
      <c r="J548" s="90"/>
      <c r="K548" s="90"/>
      <c r="L548" s="90"/>
    </row>
    <row r="549" spans="1:12">
      <c r="A549" s="65">
        <f t="shared" si="35"/>
        <v>1966</v>
      </c>
      <c r="B549" s="84">
        <v>24197</v>
      </c>
      <c r="C549" s="77">
        <v>-901</v>
      </c>
      <c r="D549" s="78">
        <f t="shared" si="36"/>
        <v>-901</v>
      </c>
      <c r="I549" s="90"/>
      <c r="J549" s="90"/>
      <c r="K549" s="90"/>
      <c r="L549" s="90"/>
    </row>
    <row r="550" spans="1:12">
      <c r="A550" s="65">
        <f t="shared" si="35"/>
        <v>1966</v>
      </c>
      <c r="B550" s="84">
        <v>24227</v>
      </c>
      <c r="C550" s="77">
        <v>-901</v>
      </c>
      <c r="D550" s="78">
        <f t="shared" si="36"/>
        <v>-901</v>
      </c>
      <c r="I550" s="90"/>
      <c r="J550" s="90"/>
      <c r="K550" s="90"/>
      <c r="L550" s="90"/>
    </row>
    <row r="551" spans="1:12">
      <c r="A551" s="65">
        <f t="shared" si="35"/>
        <v>1966</v>
      </c>
      <c r="B551" s="84">
        <v>24258</v>
      </c>
      <c r="C551" s="77">
        <v>-901</v>
      </c>
      <c r="D551" s="78">
        <f t="shared" si="36"/>
        <v>-901</v>
      </c>
      <c r="I551" s="90"/>
      <c r="J551" s="90"/>
      <c r="K551" s="90"/>
      <c r="L551" s="90"/>
    </row>
    <row r="552" spans="1:12">
      <c r="A552" s="65">
        <f t="shared" si="35"/>
        <v>1966</v>
      </c>
      <c r="B552" s="84">
        <v>24288</v>
      </c>
      <c r="C552" s="77">
        <v>-901</v>
      </c>
      <c r="D552" s="78">
        <f t="shared" si="36"/>
        <v>-901</v>
      </c>
      <c r="I552" s="90"/>
      <c r="J552" s="90"/>
      <c r="K552" s="90"/>
      <c r="L552" s="90"/>
    </row>
    <row r="553" spans="1:12">
      <c r="A553" s="65">
        <f t="shared" si="35"/>
        <v>1966</v>
      </c>
      <c r="B553" s="84">
        <v>24319</v>
      </c>
      <c r="C553" s="77">
        <v>-901</v>
      </c>
      <c r="D553" s="78">
        <f t="shared" si="36"/>
        <v>-901</v>
      </c>
      <c r="I553" s="90"/>
      <c r="J553" s="90"/>
      <c r="K553" s="90"/>
      <c r="L553" s="90"/>
    </row>
    <row r="554" spans="1:12">
      <c r="A554" s="65">
        <f t="shared" si="35"/>
        <v>1966</v>
      </c>
      <c r="B554" s="84">
        <v>24350</v>
      </c>
      <c r="C554" s="77">
        <v>-901</v>
      </c>
      <c r="D554" s="78">
        <f t="shared" si="36"/>
        <v>-901</v>
      </c>
      <c r="I554" s="90"/>
      <c r="J554" s="90"/>
      <c r="K554" s="90"/>
      <c r="L554" s="90"/>
    </row>
    <row r="555" spans="1:12">
      <c r="A555" s="65">
        <f t="shared" si="35"/>
        <v>1966</v>
      </c>
      <c r="B555" s="84">
        <v>24380</v>
      </c>
      <c r="C555" s="77">
        <v>-901</v>
      </c>
      <c r="D555" s="78">
        <f t="shared" si="36"/>
        <v>-901</v>
      </c>
      <c r="I555" s="90"/>
      <c r="J555" s="90"/>
      <c r="K555" s="90"/>
      <c r="L555" s="90"/>
    </row>
    <row r="556" spans="1:12">
      <c r="A556" s="65">
        <f t="shared" si="35"/>
        <v>1967</v>
      </c>
      <c r="B556" s="84">
        <v>24411</v>
      </c>
      <c r="C556" s="77">
        <v>-901</v>
      </c>
      <c r="D556" s="78">
        <f t="shared" si="36"/>
        <v>-901</v>
      </c>
      <c r="I556" s="90"/>
      <c r="J556" s="90"/>
      <c r="K556" s="90"/>
      <c r="L556" s="90"/>
    </row>
    <row r="557" spans="1:12">
      <c r="A557" s="65">
        <f t="shared" si="35"/>
        <v>1967</v>
      </c>
      <c r="B557" s="84">
        <v>24441</v>
      </c>
      <c r="C557" s="77">
        <v>-901</v>
      </c>
      <c r="D557" s="78">
        <f t="shared" si="36"/>
        <v>-901</v>
      </c>
      <c r="I557" s="90"/>
      <c r="J557" s="90"/>
      <c r="K557" s="90"/>
      <c r="L557" s="90"/>
    </row>
    <row r="558" spans="1:12">
      <c r="A558" s="65">
        <f t="shared" si="35"/>
        <v>1967</v>
      </c>
      <c r="B558" s="84">
        <v>24472</v>
      </c>
      <c r="C558" s="77">
        <v>-901</v>
      </c>
      <c r="D558" s="78">
        <f t="shared" si="36"/>
        <v>-901</v>
      </c>
      <c r="I558" s="90"/>
      <c r="J558" s="90"/>
      <c r="K558" s="90"/>
      <c r="L558" s="90"/>
    </row>
    <row r="559" spans="1:12">
      <c r="A559" s="65">
        <f t="shared" si="35"/>
        <v>1967</v>
      </c>
      <c r="B559" s="84">
        <v>24503</v>
      </c>
      <c r="C559" s="77">
        <v>-901</v>
      </c>
      <c r="D559" s="78">
        <f t="shared" si="36"/>
        <v>-901</v>
      </c>
      <c r="I559" s="90"/>
      <c r="J559" s="90"/>
      <c r="K559" s="90"/>
      <c r="L559" s="90"/>
    </row>
    <row r="560" spans="1:12">
      <c r="A560" s="65">
        <f t="shared" si="35"/>
        <v>1967</v>
      </c>
      <c r="B560" s="84">
        <v>24531</v>
      </c>
      <c r="C560" s="77">
        <v>-901</v>
      </c>
      <c r="D560" s="78">
        <f t="shared" si="36"/>
        <v>-901</v>
      </c>
      <c r="I560" s="90"/>
      <c r="J560" s="90"/>
      <c r="K560" s="90"/>
      <c r="L560" s="90"/>
    </row>
    <row r="561" spans="1:12">
      <c r="A561" s="65">
        <f t="shared" si="35"/>
        <v>1967</v>
      </c>
      <c r="B561" s="84">
        <v>24562</v>
      </c>
      <c r="C561" s="77">
        <v>-901</v>
      </c>
      <c r="D561" s="78">
        <f t="shared" si="36"/>
        <v>-901</v>
      </c>
      <c r="I561" s="90"/>
      <c r="J561" s="90"/>
      <c r="K561" s="90"/>
      <c r="L561" s="90"/>
    </row>
    <row r="562" spans="1:12">
      <c r="A562" s="65">
        <f t="shared" si="35"/>
        <v>1967</v>
      </c>
      <c r="B562" s="84">
        <v>24592</v>
      </c>
      <c r="C562" s="77">
        <v>-901</v>
      </c>
      <c r="D562" s="78">
        <f t="shared" si="36"/>
        <v>-901</v>
      </c>
      <c r="I562" s="90"/>
      <c r="J562" s="90"/>
      <c r="K562" s="90"/>
      <c r="L562" s="90"/>
    </row>
    <row r="563" spans="1:12">
      <c r="A563" s="65">
        <f t="shared" si="35"/>
        <v>1967</v>
      </c>
      <c r="B563" s="84">
        <v>24623</v>
      </c>
      <c r="C563" s="77">
        <v>-901</v>
      </c>
      <c r="D563" s="78">
        <f t="shared" si="36"/>
        <v>-901</v>
      </c>
      <c r="I563" s="90"/>
      <c r="J563" s="90"/>
      <c r="K563" s="90"/>
      <c r="L563" s="90"/>
    </row>
    <row r="564" spans="1:12">
      <c r="A564" s="65">
        <f t="shared" si="35"/>
        <v>1967</v>
      </c>
      <c r="B564" s="84">
        <v>24653</v>
      </c>
      <c r="C564" s="77">
        <v>-901</v>
      </c>
      <c r="D564" s="78">
        <f t="shared" si="36"/>
        <v>-901</v>
      </c>
      <c r="I564" s="90"/>
      <c r="J564" s="90"/>
      <c r="K564" s="90"/>
      <c r="L564" s="90"/>
    </row>
    <row r="565" spans="1:12">
      <c r="A565" s="65">
        <f t="shared" si="35"/>
        <v>1967</v>
      </c>
      <c r="B565" s="84">
        <v>24684</v>
      </c>
      <c r="C565" s="77">
        <v>-901</v>
      </c>
      <c r="D565" s="78">
        <f t="shared" si="36"/>
        <v>-901</v>
      </c>
      <c r="I565" s="90"/>
      <c r="J565" s="90"/>
      <c r="K565" s="90"/>
      <c r="L565" s="90"/>
    </row>
    <row r="566" spans="1:12">
      <c r="A566" s="65">
        <f t="shared" si="35"/>
        <v>1967</v>
      </c>
      <c r="B566" s="84">
        <v>24715</v>
      </c>
      <c r="C566" s="77">
        <v>-901</v>
      </c>
      <c r="D566" s="78">
        <f t="shared" si="36"/>
        <v>-901</v>
      </c>
      <c r="I566" s="90"/>
      <c r="J566" s="90"/>
      <c r="K566" s="90"/>
      <c r="L566" s="90"/>
    </row>
    <row r="567" spans="1:12">
      <c r="A567" s="65">
        <f t="shared" si="35"/>
        <v>1967</v>
      </c>
      <c r="B567" s="84">
        <v>24745</v>
      </c>
      <c r="C567" s="77">
        <v>-901</v>
      </c>
      <c r="D567" s="78">
        <f t="shared" si="36"/>
        <v>-901</v>
      </c>
      <c r="I567" s="90"/>
      <c r="J567" s="90"/>
      <c r="K567" s="90"/>
      <c r="L567" s="90"/>
    </row>
    <row r="568" spans="1:12">
      <c r="A568" s="65">
        <f t="shared" si="35"/>
        <v>1968</v>
      </c>
      <c r="B568" s="84">
        <v>24776</v>
      </c>
      <c r="C568" s="77">
        <v>-901</v>
      </c>
      <c r="D568" s="78">
        <f t="shared" si="36"/>
        <v>-901</v>
      </c>
      <c r="I568" s="90"/>
      <c r="J568" s="90"/>
      <c r="K568" s="90"/>
      <c r="L568" s="90"/>
    </row>
    <row r="569" spans="1:12">
      <c r="A569" s="65">
        <f t="shared" si="35"/>
        <v>1968</v>
      </c>
      <c r="B569" s="84">
        <v>24806</v>
      </c>
      <c r="C569" s="77">
        <v>-901</v>
      </c>
      <c r="D569" s="78">
        <f t="shared" si="36"/>
        <v>-901</v>
      </c>
      <c r="I569" s="90"/>
      <c r="J569" s="90"/>
      <c r="K569" s="90"/>
      <c r="L569" s="90"/>
    </row>
    <row r="570" spans="1:12">
      <c r="A570" s="65">
        <f t="shared" si="35"/>
        <v>1968</v>
      </c>
      <c r="B570" s="84">
        <v>24837</v>
      </c>
      <c r="C570" s="77">
        <v>-901</v>
      </c>
      <c r="D570" s="78">
        <f t="shared" si="36"/>
        <v>-901</v>
      </c>
      <c r="I570" s="90"/>
      <c r="J570" s="90"/>
      <c r="K570" s="90"/>
      <c r="L570" s="90"/>
    </row>
    <row r="571" spans="1:12">
      <c r="A571" s="65">
        <f t="shared" si="35"/>
        <v>1968</v>
      </c>
      <c r="B571" s="84">
        <v>24868</v>
      </c>
      <c r="C571" s="77">
        <v>-901</v>
      </c>
      <c r="D571" s="78">
        <f t="shared" si="36"/>
        <v>-901</v>
      </c>
      <c r="I571" s="90"/>
      <c r="J571" s="90"/>
      <c r="K571" s="90"/>
      <c r="L571" s="90"/>
    </row>
    <row r="572" spans="1:12">
      <c r="A572" s="65">
        <f t="shared" si="35"/>
        <v>1968</v>
      </c>
      <c r="B572" s="84">
        <v>24897</v>
      </c>
      <c r="C572" s="77">
        <v>-901</v>
      </c>
      <c r="D572" s="78">
        <f t="shared" si="36"/>
        <v>-901</v>
      </c>
      <c r="I572" s="90"/>
      <c r="J572" s="90"/>
      <c r="K572" s="90"/>
      <c r="L572" s="90"/>
    </row>
    <row r="573" spans="1:12">
      <c r="A573" s="65">
        <f t="shared" si="35"/>
        <v>1968</v>
      </c>
      <c r="B573" s="84">
        <v>24928</v>
      </c>
      <c r="C573" s="77">
        <v>-901</v>
      </c>
      <c r="D573" s="78">
        <f t="shared" si="36"/>
        <v>-901</v>
      </c>
      <c r="I573" s="90"/>
      <c r="J573" s="90"/>
      <c r="K573" s="90"/>
      <c r="L573" s="90"/>
    </row>
    <row r="574" spans="1:12">
      <c r="A574" s="65">
        <f t="shared" si="35"/>
        <v>1968</v>
      </c>
      <c r="B574" s="84">
        <v>24958</v>
      </c>
      <c r="C574" s="77">
        <v>-901</v>
      </c>
      <c r="D574" s="78">
        <f t="shared" si="36"/>
        <v>-901</v>
      </c>
      <c r="I574" s="90"/>
      <c r="J574" s="90"/>
      <c r="K574" s="90"/>
      <c r="L574" s="90"/>
    </row>
    <row r="575" spans="1:12">
      <c r="A575" s="65">
        <f t="shared" si="35"/>
        <v>1968</v>
      </c>
      <c r="B575" s="84">
        <v>24989</v>
      </c>
      <c r="C575" s="77">
        <v>-901</v>
      </c>
      <c r="D575" s="78">
        <f t="shared" si="36"/>
        <v>-901</v>
      </c>
      <c r="I575" s="90"/>
      <c r="J575" s="90"/>
      <c r="K575" s="90"/>
      <c r="L575" s="90"/>
    </row>
    <row r="576" spans="1:12">
      <c r="A576" s="65">
        <f t="shared" si="35"/>
        <v>1968</v>
      </c>
      <c r="B576" s="84">
        <v>25019</v>
      </c>
      <c r="C576" s="77">
        <v>-901</v>
      </c>
      <c r="D576" s="78">
        <f t="shared" si="36"/>
        <v>-901</v>
      </c>
      <c r="I576" s="90"/>
      <c r="J576" s="90"/>
      <c r="K576" s="90"/>
      <c r="L576" s="90"/>
    </row>
    <row r="577" spans="1:12">
      <c r="A577" s="65">
        <f t="shared" si="35"/>
        <v>1968</v>
      </c>
      <c r="B577" s="84">
        <v>25050</v>
      </c>
      <c r="C577" s="77">
        <v>-901</v>
      </c>
      <c r="D577" s="78">
        <f t="shared" si="36"/>
        <v>-901</v>
      </c>
      <c r="I577" s="90"/>
      <c r="J577" s="90"/>
      <c r="K577" s="90"/>
      <c r="L577" s="90"/>
    </row>
    <row r="578" spans="1:12">
      <c r="A578" s="65">
        <f t="shared" si="35"/>
        <v>1968</v>
      </c>
      <c r="B578" s="84">
        <v>25081</v>
      </c>
      <c r="C578" s="77">
        <v>-901</v>
      </c>
      <c r="D578" s="78">
        <f t="shared" si="36"/>
        <v>-901</v>
      </c>
      <c r="I578" s="90"/>
      <c r="J578" s="90"/>
      <c r="K578" s="90"/>
      <c r="L578" s="90"/>
    </row>
    <row r="579" spans="1:12">
      <c r="A579" s="65">
        <f t="shared" si="35"/>
        <v>1968</v>
      </c>
      <c r="B579" s="91">
        <v>25111</v>
      </c>
      <c r="C579" s="77">
        <v>-901</v>
      </c>
      <c r="D579" s="78">
        <f t="shared" si="36"/>
        <v>-901</v>
      </c>
      <c r="I579" s="90"/>
      <c r="J579" s="90"/>
      <c r="K579" s="90"/>
      <c r="L579" s="90"/>
    </row>
    <row r="580" spans="1:12">
      <c r="A580" s="65">
        <f t="shared" si="35"/>
        <v>1969</v>
      </c>
      <c r="B580" s="76">
        <v>25142</v>
      </c>
      <c r="C580" s="77">
        <v>-901</v>
      </c>
      <c r="D580" s="78">
        <f t="shared" si="36"/>
        <v>-901</v>
      </c>
      <c r="I580" s="90"/>
      <c r="J580" s="90"/>
      <c r="K580" s="90"/>
      <c r="L580" s="90"/>
    </row>
    <row r="581" spans="1:12">
      <c r="A581" s="65">
        <f t="shared" si="35"/>
        <v>1969</v>
      </c>
      <c r="B581" s="84">
        <v>25172</v>
      </c>
      <c r="C581" s="77">
        <v>-901</v>
      </c>
      <c r="D581" s="78">
        <f t="shared" si="36"/>
        <v>-901</v>
      </c>
      <c r="I581" s="90"/>
      <c r="J581" s="90"/>
      <c r="K581" s="90"/>
      <c r="L581" s="90"/>
    </row>
    <row r="582" spans="1:12">
      <c r="A582" s="65">
        <f t="shared" si="35"/>
        <v>1969</v>
      </c>
      <c r="B582" s="84">
        <v>25203</v>
      </c>
      <c r="C582" s="77">
        <v>-901</v>
      </c>
      <c r="D582" s="78">
        <f t="shared" si="36"/>
        <v>-901</v>
      </c>
      <c r="I582" s="90"/>
      <c r="J582" s="90"/>
      <c r="K582" s="90"/>
      <c r="L582" s="90"/>
    </row>
    <row r="583" spans="1:12">
      <c r="A583" s="65">
        <f t="shared" si="35"/>
        <v>1969</v>
      </c>
      <c r="B583" s="84">
        <v>25234</v>
      </c>
      <c r="C583" s="77">
        <v>-901</v>
      </c>
      <c r="D583" s="78">
        <f t="shared" si="36"/>
        <v>-901</v>
      </c>
      <c r="I583" s="90"/>
      <c r="J583" s="90"/>
      <c r="K583" s="90"/>
      <c r="L583" s="90"/>
    </row>
    <row r="584" spans="1:12">
      <c r="A584" s="65">
        <f t="shared" si="35"/>
        <v>1969</v>
      </c>
      <c r="B584" s="84">
        <v>25262</v>
      </c>
      <c r="C584" s="77">
        <v>-901</v>
      </c>
      <c r="D584" s="78">
        <f t="shared" si="36"/>
        <v>-901</v>
      </c>
      <c r="I584" s="90"/>
      <c r="J584" s="90"/>
      <c r="K584" s="90"/>
      <c r="L584" s="90"/>
    </row>
    <row r="585" spans="1:12">
      <c r="A585" s="65">
        <f t="shared" si="35"/>
        <v>1969</v>
      </c>
      <c r="B585" s="84">
        <v>25293</v>
      </c>
      <c r="C585" s="77">
        <v>-901</v>
      </c>
      <c r="D585" s="78">
        <f t="shared" si="36"/>
        <v>-901</v>
      </c>
      <c r="I585" s="90"/>
      <c r="J585" s="90"/>
      <c r="K585" s="90"/>
      <c r="L585" s="90"/>
    </row>
    <row r="586" spans="1:12">
      <c r="A586" s="65">
        <f t="shared" si="35"/>
        <v>1969</v>
      </c>
      <c r="B586" s="84">
        <v>25323</v>
      </c>
      <c r="C586" s="77">
        <v>-901</v>
      </c>
      <c r="D586" s="78">
        <f t="shared" si="36"/>
        <v>-901</v>
      </c>
      <c r="I586" s="90"/>
      <c r="J586" s="90"/>
      <c r="K586" s="90"/>
      <c r="L586" s="90"/>
    </row>
    <row r="587" spans="1:12">
      <c r="A587" s="65">
        <f t="shared" si="35"/>
        <v>1969</v>
      </c>
      <c r="B587" s="84">
        <v>25354</v>
      </c>
      <c r="C587" s="77">
        <v>-901</v>
      </c>
      <c r="D587" s="78">
        <f t="shared" si="36"/>
        <v>-901</v>
      </c>
      <c r="I587" s="90"/>
      <c r="J587" s="90"/>
      <c r="K587" s="90"/>
      <c r="L587" s="90"/>
    </row>
    <row r="588" spans="1:12">
      <c r="A588" s="65">
        <f t="shared" si="35"/>
        <v>1969</v>
      </c>
      <c r="B588" s="84">
        <v>25384</v>
      </c>
      <c r="C588" s="77">
        <v>-901</v>
      </c>
      <c r="D588" s="78">
        <f t="shared" si="36"/>
        <v>-901</v>
      </c>
      <c r="I588" s="90"/>
      <c r="J588" s="90"/>
      <c r="K588" s="90"/>
      <c r="L588" s="90"/>
    </row>
    <row r="589" spans="1:12">
      <c r="A589" s="65">
        <f t="shared" si="35"/>
        <v>1969</v>
      </c>
      <c r="B589" s="84">
        <v>25415</v>
      </c>
      <c r="C589" s="77">
        <v>-901</v>
      </c>
      <c r="D589" s="78">
        <f t="shared" si="36"/>
        <v>-901</v>
      </c>
      <c r="I589" s="90"/>
      <c r="J589" s="90"/>
      <c r="K589" s="90"/>
      <c r="L589" s="90"/>
    </row>
    <row r="590" spans="1:12">
      <c r="A590" s="65">
        <f t="shared" si="35"/>
        <v>1969</v>
      </c>
      <c r="B590" s="84">
        <v>25446</v>
      </c>
      <c r="C590" s="77">
        <v>-901</v>
      </c>
      <c r="D590" s="78">
        <f t="shared" si="36"/>
        <v>-901</v>
      </c>
      <c r="I590" s="90"/>
      <c r="J590" s="90"/>
      <c r="K590" s="90"/>
      <c r="L590" s="90"/>
    </row>
    <row r="591" spans="1:12">
      <c r="A591" s="65">
        <f t="shared" si="35"/>
        <v>1969</v>
      </c>
      <c r="B591" s="84">
        <v>25476</v>
      </c>
      <c r="C591" s="77">
        <v>-901</v>
      </c>
      <c r="D591" s="78">
        <f t="shared" si="36"/>
        <v>-901</v>
      </c>
      <c r="I591" s="90"/>
      <c r="J591" s="90"/>
      <c r="K591" s="90"/>
      <c r="L591" s="90"/>
    </row>
    <row r="592" spans="1:12">
      <c r="A592" s="65">
        <f t="shared" si="35"/>
        <v>1970</v>
      </c>
      <c r="B592" s="84">
        <v>25507</v>
      </c>
      <c r="C592" s="77">
        <v>-901</v>
      </c>
      <c r="D592" s="78">
        <f t="shared" si="36"/>
        <v>-901</v>
      </c>
      <c r="I592" s="90"/>
      <c r="J592" s="90"/>
      <c r="K592" s="90"/>
      <c r="L592" s="90"/>
    </row>
    <row r="593" spans="1:12">
      <c r="A593" s="65">
        <f t="shared" ref="A593:A656" si="37">IF(MONTH(B593)&gt;9,YEAR(B593)+1,YEAR(B593))</f>
        <v>1970</v>
      </c>
      <c r="B593" s="84">
        <v>25537</v>
      </c>
      <c r="C593" s="77">
        <v>-901</v>
      </c>
      <c r="D593" s="78">
        <f t="shared" ref="D593:D656" si="38">IF(C593&lt;&gt;-901,C593*DAY(B593)*24*60*60/(220*22*9*1000),-901)</f>
        <v>-901</v>
      </c>
      <c r="I593" s="90"/>
      <c r="J593" s="90"/>
      <c r="K593" s="90"/>
      <c r="L593" s="90"/>
    </row>
    <row r="594" spans="1:12">
      <c r="A594" s="65">
        <f t="shared" si="37"/>
        <v>1970</v>
      </c>
      <c r="B594" s="84">
        <v>25568</v>
      </c>
      <c r="C594" s="77">
        <v>-901</v>
      </c>
      <c r="D594" s="78">
        <f t="shared" si="38"/>
        <v>-901</v>
      </c>
      <c r="I594" s="90"/>
      <c r="J594" s="90"/>
      <c r="K594" s="90"/>
      <c r="L594" s="90"/>
    </row>
    <row r="595" spans="1:12">
      <c r="A595" s="65">
        <f t="shared" si="37"/>
        <v>1970</v>
      </c>
      <c r="B595" s="84">
        <v>25599</v>
      </c>
      <c r="C595" s="77">
        <v>-901</v>
      </c>
      <c r="D595" s="78">
        <f t="shared" si="38"/>
        <v>-901</v>
      </c>
      <c r="I595" s="90"/>
      <c r="J595" s="90"/>
      <c r="K595" s="90"/>
      <c r="L595" s="90"/>
    </row>
    <row r="596" spans="1:12">
      <c r="A596" s="65">
        <f t="shared" si="37"/>
        <v>1970</v>
      </c>
      <c r="B596" s="84">
        <v>25627</v>
      </c>
      <c r="C596" s="77">
        <v>-901</v>
      </c>
      <c r="D596" s="78">
        <f t="shared" si="38"/>
        <v>-901</v>
      </c>
      <c r="I596" s="90"/>
      <c r="J596" s="90"/>
      <c r="K596" s="90"/>
      <c r="L596" s="90"/>
    </row>
    <row r="597" spans="1:12">
      <c r="A597" s="65">
        <f t="shared" si="37"/>
        <v>1970</v>
      </c>
      <c r="B597" s="84">
        <v>25658</v>
      </c>
      <c r="C597" s="77">
        <v>-901</v>
      </c>
      <c r="D597" s="78">
        <f t="shared" si="38"/>
        <v>-901</v>
      </c>
      <c r="I597" s="90"/>
      <c r="J597" s="90"/>
      <c r="K597" s="90"/>
      <c r="L597" s="90"/>
    </row>
    <row r="598" spans="1:12">
      <c r="A598" s="65">
        <f t="shared" si="37"/>
        <v>1970</v>
      </c>
      <c r="B598" s="84">
        <v>25688</v>
      </c>
      <c r="C598" s="77">
        <v>-901</v>
      </c>
      <c r="D598" s="78">
        <f t="shared" si="38"/>
        <v>-901</v>
      </c>
      <c r="I598" s="90"/>
      <c r="J598" s="90"/>
      <c r="K598" s="90"/>
      <c r="L598" s="90"/>
    </row>
    <row r="599" spans="1:12">
      <c r="A599" s="65">
        <f t="shared" si="37"/>
        <v>1970</v>
      </c>
      <c r="B599" s="84">
        <v>25719</v>
      </c>
      <c r="C599" s="77">
        <v>-901</v>
      </c>
      <c r="D599" s="78">
        <f t="shared" si="38"/>
        <v>-901</v>
      </c>
      <c r="I599" s="90"/>
      <c r="J599" s="90"/>
      <c r="K599" s="90"/>
      <c r="L599" s="90"/>
    </row>
    <row r="600" spans="1:12">
      <c r="A600" s="65">
        <f t="shared" si="37"/>
        <v>1970</v>
      </c>
      <c r="B600" s="84">
        <v>25749</v>
      </c>
      <c r="C600" s="77">
        <v>-901</v>
      </c>
      <c r="D600" s="78">
        <f t="shared" si="38"/>
        <v>-901</v>
      </c>
      <c r="I600" s="90"/>
      <c r="J600" s="90"/>
      <c r="K600" s="90"/>
      <c r="L600" s="90"/>
    </row>
    <row r="601" spans="1:12">
      <c r="A601" s="65">
        <f t="shared" si="37"/>
        <v>1970</v>
      </c>
      <c r="B601" s="84">
        <v>25780</v>
      </c>
      <c r="C601" s="77">
        <v>-901</v>
      </c>
      <c r="D601" s="78">
        <f t="shared" si="38"/>
        <v>-901</v>
      </c>
      <c r="I601" s="90"/>
      <c r="J601" s="90"/>
      <c r="K601" s="90"/>
      <c r="L601" s="90"/>
    </row>
    <row r="602" spans="1:12">
      <c r="A602" s="65">
        <f t="shared" si="37"/>
        <v>1970</v>
      </c>
      <c r="B602" s="84">
        <v>25811</v>
      </c>
      <c r="C602" s="77">
        <v>-901</v>
      </c>
      <c r="D602" s="78">
        <f t="shared" si="38"/>
        <v>-901</v>
      </c>
      <c r="I602" s="90"/>
      <c r="J602" s="90"/>
      <c r="K602" s="90"/>
      <c r="L602" s="90"/>
    </row>
    <row r="603" spans="1:12">
      <c r="A603" s="65">
        <f t="shared" si="37"/>
        <v>1970</v>
      </c>
      <c r="B603" s="84">
        <v>25841</v>
      </c>
      <c r="C603" s="77">
        <v>-901</v>
      </c>
      <c r="D603" s="78">
        <f t="shared" si="38"/>
        <v>-901</v>
      </c>
      <c r="I603" s="90"/>
      <c r="J603" s="90"/>
      <c r="K603" s="90"/>
      <c r="L603" s="90"/>
    </row>
    <row r="604" spans="1:12">
      <c r="A604" s="65">
        <f t="shared" si="37"/>
        <v>1971</v>
      </c>
      <c r="B604" s="84">
        <v>25872</v>
      </c>
      <c r="C604" s="77">
        <v>-901</v>
      </c>
      <c r="D604" s="78">
        <f t="shared" si="38"/>
        <v>-901</v>
      </c>
      <c r="I604" s="90"/>
      <c r="J604" s="90"/>
      <c r="K604" s="90"/>
      <c r="L604" s="90"/>
    </row>
    <row r="605" spans="1:12">
      <c r="A605" s="65">
        <f t="shared" si="37"/>
        <v>1971</v>
      </c>
      <c r="B605" s="84">
        <v>25902</v>
      </c>
      <c r="C605" s="77">
        <v>-901</v>
      </c>
      <c r="D605" s="78">
        <f t="shared" si="38"/>
        <v>-901</v>
      </c>
      <c r="I605" s="90"/>
      <c r="J605" s="90"/>
      <c r="K605" s="90"/>
      <c r="L605" s="90"/>
    </row>
    <row r="606" spans="1:12">
      <c r="A606" s="65">
        <f t="shared" si="37"/>
        <v>1971</v>
      </c>
      <c r="B606" s="84">
        <v>25933</v>
      </c>
      <c r="C606" s="77">
        <v>-901</v>
      </c>
      <c r="D606" s="78">
        <f t="shared" si="38"/>
        <v>-901</v>
      </c>
      <c r="I606" s="90"/>
      <c r="J606" s="90"/>
      <c r="K606" s="90"/>
      <c r="L606" s="90"/>
    </row>
    <row r="607" spans="1:12">
      <c r="A607" s="65">
        <f t="shared" si="37"/>
        <v>1971</v>
      </c>
      <c r="B607" s="84">
        <v>25964</v>
      </c>
      <c r="C607" s="77">
        <v>-901</v>
      </c>
      <c r="D607" s="78">
        <f t="shared" si="38"/>
        <v>-901</v>
      </c>
      <c r="I607" s="90"/>
      <c r="J607" s="90"/>
      <c r="K607" s="90"/>
      <c r="L607" s="90"/>
    </row>
    <row r="608" spans="1:12">
      <c r="A608" s="65">
        <f t="shared" si="37"/>
        <v>1971</v>
      </c>
      <c r="B608" s="84">
        <v>25992</v>
      </c>
      <c r="C608" s="77">
        <v>-901</v>
      </c>
      <c r="D608" s="78">
        <f t="shared" si="38"/>
        <v>-901</v>
      </c>
      <c r="I608" s="90"/>
      <c r="J608" s="90"/>
      <c r="K608" s="90"/>
      <c r="L608" s="90"/>
    </row>
    <row r="609" spans="1:12">
      <c r="A609" s="65">
        <f t="shared" si="37"/>
        <v>1971</v>
      </c>
      <c r="B609" s="84">
        <v>26023</v>
      </c>
      <c r="C609" s="77">
        <v>-901</v>
      </c>
      <c r="D609" s="78">
        <f t="shared" si="38"/>
        <v>-901</v>
      </c>
      <c r="I609" s="90"/>
      <c r="J609" s="90"/>
      <c r="K609" s="90"/>
      <c r="L609" s="90"/>
    </row>
    <row r="610" spans="1:12">
      <c r="A610" s="65">
        <f t="shared" si="37"/>
        <v>1971</v>
      </c>
      <c r="B610" s="84">
        <v>26053</v>
      </c>
      <c r="C610" s="77">
        <v>-901</v>
      </c>
      <c r="D610" s="78">
        <f t="shared" si="38"/>
        <v>-901</v>
      </c>
      <c r="I610" s="90"/>
      <c r="J610" s="90"/>
      <c r="K610" s="90"/>
      <c r="L610" s="90"/>
    </row>
    <row r="611" spans="1:12">
      <c r="A611" s="65">
        <f t="shared" si="37"/>
        <v>1971</v>
      </c>
      <c r="B611" s="84">
        <v>26084</v>
      </c>
      <c r="C611" s="77">
        <v>-901</v>
      </c>
      <c r="D611" s="78">
        <f t="shared" si="38"/>
        <v>-901</v>
      </c>
      <c r="I611" s="90"/>
      <c r="J611" s="90"/>
      <c r="K611" s="90"/>
      <c r="L611" s="90"/>
    </row>
    <row r="612" spans="1:12">
      <c r="A612" s="65">
        <f t="shared" si="37"/>
        <v>1971</v>
      </c>
      <c r="B612" s="84">
        <v>26114</v>
      </c>
      <c r="C612" s="77">
        <v>-901</v>
      </c>
      <c r="D612" s="78">
        <f t="shared" si="38"/>
        <v>-901</v>
      </c>
      <c r="I612" s="90"/>
      <c r="J612" s="90"/>
      <c r="K612" s="90"/>
      <c r="L612" s="90"/>
    </row>
    <row r="613" spans="1:12">
      <c r="A613" s="65">
        <f t="shared" si="37"/>
        <v>1971</v>
      </c>
      <c r="B613" s="84">
        <v>26145</v>
      </c>
      <c r="C613" s="77">
        <v>-901</v>
      </c>
      <c r="D613" s="78">
        <f t="shared" si="38"/>
        <v>-901</v>
      </c>
      <c r="I613" s="90"/>
      <c r="J613" s="90"/>
      <c r="K613" s="90"/>
      <c r="L613" s="90"/>
    </row>
    <row r="614" spans="1:12">
      <c r="A614" s="65">
        <f t="shared" si="37"/>
        <v>1971</v>
      </c>
      <c r="B614" s="84">
        <v>26176</v>
      </c>
      <c r="C614" s="77">
        <v>-901</v>
      </c>
      <c r="D614" s="78">
        <f t="shared" si="38"/>
        <v>-901</v>
      </c>
      <c r="I614" s="90"/>
      <c r="J614" s="90"/>
      <c r="K614" s="90"/>
      <c r="L614" s="90"/>
    </row>
    <row r="615" spans="1:12">
      <c r="A615" s="65">
        <f t="shared" si="37"/>
        <v>1971</v>
      </c>
      <c r="B615" s="84">
        <v>26206</v>
      </c>
      <c r="C615" s="77">
        <v>-901</v>
      </c>
      <c r="D615" s="78">
        <f t="shared" si="38"/>
        <v>-901</v>
      </c>
      <c r="I615" s="90"/>
      <c r="J615" s="90"/>
      <c r="K615" s="90"/>
      <c r="L615" s="90"/>
    </row>
    <row r="616" spans="1:12">
      <c r="A616" s="65">
        <f t="shared" si="37"/>
        <v>1972</v>
      </c>
      <c r="B616" s="84">
        <v>26237</v>
      </c>
      <c r="C616" s="77">
        <v>-901</v>
      </c>
      <c r="D616" s="78">
        <f t="shared" si="38"/>
        <v>-901</v>
      </c>
      <c r="I616" s="90"/>
      <c r="J616" s="90"/>
      <c r="K616" s="90"/>
      <c r="L616" s="90"/>
    </row>
    <row r="617" spans="1:12">
      <c r="A617" s="65">
        <f t="shared" si="37"/>
        <v>1972</v>
      </c>
      <c r="B617" s="84">
        <v>26267</v>
      </c>
      <c r="C617" s="77">
        <v>-901</v>
      </c>
      <c r="D617" s="78">
        <f t="shared" si="38"/>
        <v>-901</v>
      </c>
      <c r="I617" s="90"/>
      <c r="J617" s="90"/>
      <c r="K617" s="90"/>
      <c r="L617" s="90"/>
    </row>
    <row r="618" spans="1:12">
      <c r="A618" s="65">
        <f t="shared" si="37"/>
        <v>1972</v>
      </c>
      <c r="B618" s="84">
        <v>26298</v>
      </c>
      <c r="C618" s="77">
        <v>-901</v>
      </c>
      <c r="D618" s="78">
        <f t="shared" si="38"/>
        <v>-901</v>
      </c>
      <c r="I618" s="90"/>
      <c r="J618" s="90"/>
      <c r="K618" s="90"/>
      <c r="L618" s="90"/>
    </row>
    <row r="619" spans="1:12">
      <c r="A619" s="65">
        <f t="shared" si="37"/>
        <v>1972</v>
      </c>
      <c r="B619" s="84">
        <v>26329</v>
      </c>
      <c r="C619" s="77">
        <v>-901</v>
      </c>
      <c r="D619" s="78">
        <f t="shared" si="38"/>
        <v>-901</v>
      </c>
      <c r="I619" s="90"/>
      <c r="J619" s="90"/>
      <c r="K619" s="90"/>
      <c r="L619" s="90"/>
    </row>
    <row r="620" spans="1:12">
      <c r="A620" s="65">
        <f t="shared" si="37"/>
        <v>1972</v>
      </c>
      <c r="B620" s="84">
        <v>26358</v>
      </c>
      <c r="C620" s="77">
        <v>-901</v>
      </c>
      <c r="D620" s="78">
        <f t="shared" si="38"/>
        <v>-901</v>
      </c>
      <c r="I620" s="90"/>
      <c r="J620" s="90"/>
      <c r="K620" s="90"/>
      <c r="L620" s="90"/>
    </row>
    <row r="621" spans="1:12">
      <c r="A621" s="65">
        <f t="shared" si="37"/>
        <v>1972</v>
      </c>
      <c r="B621" s="84">
        <v>26389</v>
      </c>
      <c r="C621" s="77">
        <v>-901</v>
      </c>
      <c r="D621" s="78">
        <f t="shared" si="38"/>
        <v>-901</v>
      </c>
      <c r="I621" s="90"/>
      <c r="J621" s="90"/>
      <c r="K621" s="90"/>
      <c r="L621" s="90"/>
    </row>
    <row r="622" spans="1:12">
      <c r="A622" s="65">
        <f t="shared" si="37"/>
        <v>1972</v>
      </c>
      <c r="B622" s="84">
        <v>26419</v>
      </c>
      <c r="C622" s="77">
        <v>-901</v>
      </c>
      <c r="D622" s="78">
        <f t="shared" si="38"/>
        <v>-901</v>
      </c>
      <c r="I622" s="90"/>
      <c r="J622" s="90"/>
      <c r="K622" s="90"/>
      <c r="L622" s="90"/>
    </row>
    <row r="623" spans="1:12">
      <c r="A623" s="65">
        <f t="shared" si="37"/>
        <v>1972</v>
      </c>
      <c r="B623" s="84">
        <v>26450</v>
      </c>
      <c r="C623" s="77">
        <v>-901</v>
      </c>
      <c r="D623" s="78">
        <f t="shared" si="38"/>
        <v>-901</v>
      </c>
      <c r="I623" s="90"/>
      <c r="J623" s="90"/>
      <c r="K623" s="90"/>
      <c r="L623" s="90"/>
    </row>
    <row r="624" spans="1:12">
      <c r="A624" s="65">
        <f t="shared" si="37"/>
        <v>1972</v>
      </c>
      <c r="B624" s="84">
        <v>26480</v>
      </c>
      <c r="C624" s="77">
        <v>-901</v>
      </c>
      <c r="D624" s="78">
        <f t="shared" si="38"/>
        <v>-901</v>
      </c>
      <c r="I624" s="90"/>
      <c r="J624" s="90"/>
      <c r="K624" s="90"/>
      <c r="L624" s="90"/>
    </row>
    <row r="625" spans="1:12">
      <c r="A625" s="65">
        <f t="shared" si="37"/>
        <v>1972</v>
      </c>
      <c r="B625" s="84">
        <v>26511</v>
      </c>
      <c r="C625" s="77">
        <v>-901</v>
      </c>
      <c r="D625" s="78">
        <f t="shared" si="38"/>
        <v>-901</v>
      </c>
      <c r="I625" s="90"/>
      <c r="J625" s="90"/>
      <c r="K625" s="90"/>
      <c r="L625" s="90"/>
    </row>
    <row r="626" spans="1:12">
      <c r="A626" s="65">
        <f t="shared" si="37"/>
        <v>1972</v>
      </c>
      <c r="B626" s="84">
        <v>26542</v>
      </c>
      <c r="C626" s="77">
        <v>-901</v>
      </c>
      <c r="D626" s="78">
        <f t="shared" si="38"/>
        <v>-901</v>
      </c>
      <c r="I626" s="90"/>
      <c r="J626" s="90"/>
      <c r="K626" s="90"/>
      <c r="L626" s="90"/>
    </row>
    <row r="627" spans="1:12">
      <c r="A627" s="65">
        <f t="shared" si="37"/>
        <v>1972</v>
      </c>
      <c r="B627" s="84">
        <v>26572</v>
      </c>
      <c r="C627" s="77">
        <v>-901</v>
      </c>
      <c r="D627" s="78">
        <f t="shared" si="38"/>
        <v>-901</v>
      </c>
      <c r="I627" s="90"/>
      <c r="J627" s="90"/>
      <c r="K627" s="90"/>
      <c r="L627" s="90"/>
    </row>
    <row r="628" spans="1:12">
      <c r="A628" s="65">
        <f t="shared" si="37"/>
        <v>1973</v>
      </c>
      <c r="B628" s="84">
        <v>26603</v>
      </c>
      <c r="C628" s="77">
        <v>-901</v>
      </c>
      <c r="D628" s="78">
        <f t="shared" si="38"/>
        <v>-901</v>
      </c>
      <c r="I628" s="90"/>
      <c r="J628" s="90"/>
      <c r="K628" s="90"/>
      <c r="L628" s="90"/>
    </row>
    <row r="629" spans="1:12">
      <c r="A629" s="65">
        <f t="shared" si="37"/>
        <v>1973</v>
      </c>
      <c r="B629" s="84">
        <v>26633</v>
      </c>
      <c r="C629" s="77">
        <v>-901</v>
      </c>
      <c r="D629" s="78">
        <f t="shared" si="38"/>
        <v>-901</v>
      </c>
      <c r="I629" s="90"/>
      <c r="J629" s="90"/>
      <c r="K629" s="90"/>
      <c r="L629" s="90"/>
    </row>
    <row r="630" spans="1:12">
      <c r="A630" s="65">
        <f t="shared" si="37"/>
        <v>1973</v>
      </c>
      <c r="B630" s="84">
        <v>26664</v>
      </c>
      <c r="C630" s="77">
        <v>-901</v>
      </c>
      <c r="D630" s="78">
        <f t="shared" si="38"/>
        <v>-901</v>
      </c>
      <c r="I630" s="90"/>
      <c r="J630" s="90"/>
      <c r="K630" s="90"/>
      <c r="L630" s="90"/>
    </row>
    <row r="631" spans="1:12">
      <c r="A631" s="65">
        <f t="shared" si="37"/>
        <v>1973</v>
      </c>
      <c r="B631" s="84">
        <v>26695</v>
      </c>
      <c r="C631" s="77">
        <v>-901</v>
      </c>
      <c r="D631" s="78">
        <f t="shared" si="38"/>
        <v>-901</v>
      </c>
      <c r="I631" s="90"/>
      <c r="J631" s="90"/>
      <c r="K631" s="90"/>
      <c r="L631" s="90"/>
    </row>
    <row r="632" spans="1:12">
      <c r="A632" s="65">
        <f t="shared" si="37"/>
        <v>1973</v>
      </c>
      <c r="B632" s="84">
        <v>26723</v>
      </c>
      <c r="C632" s="77">
        <v>-901</v>
      </c>
      <c r="D632" s="78">
        <f t="shared" si="38"/>
        <v>-901</v>
      </c>
      <c r="I632" s="90"/>
      <c r="J632" s="90"/>
      <c r="K632" s="90"/>
      <c r="L632" s="90"/>
    </row>
    <row r="633" spans="1:12">
      <c r="A633" s="65">
        <f t="shared" si="37"/>
        <v>1973</v>
      </c>
      <c r="B633" s="84">
        <v>26754</v>
      </c>
      <c r="C633" s="77">
        <v>-901</v>
      </c>
      <c r="D633" s="78">
        <f t="shared" si="38"/>
        <v>-901</v>
      </c>
      <c r="I633" s="90"/>
      <c r="J633" s="90"/>
      <c r="K633" s="90"/>
      <c r="L633" s="90"/>
    </row>
    <row r="634" spans="1:12">
      <c r="A634" s="65">
        <f t="shared" si="37"/>
        <v>1973</v>
      </c>
      <c r="B634" s="84">
        <v>26784</v>
      </c>
      <c r="C634" s="77">
        <v>-901</v>
      </c>
      <c r="D634" s="78">
        <f t="shared" si="38"/>
        <v>-901</v>
      </c>
      <c r="I634" s="90"/>
      <c r="J634" s="90"/>
      <c r="K634" s="90"/>
      <c r="L634" s="90"/>
    </row>
    <row r="635" spans="1:12">
      <c r="A635" s="65">
        <f t="shared" si="37"/>
        <v>1973</v>
      </c>
      <c r="B635" s="84">
        <v>26815</v>
      </c>
      <c r="C635" s="77">
        <v>-901</v>
      </c>
      <c r="D635" s="78">
        <f t="shared" si="38"/>
        <v>-901</v>
      </c>
      <c r="I635" s="90"/>
      <c r="J635" s="90"/>
      <c r="K635" s="90"/>
      <c r="L635" s="90"/>
    </row>
    <row r="636" spans="1:12">
      <c r="A636" s="65">
        <f t="shared" si="37"/>
        <v>1973</v>
      </c>
      <c r="B636" s="84">
        <v>26845</v>
      </c>
      <c r="C636" s="77">
        <v>-901</v>
      </c>
      <c r="D636" s="78">
        <f t="shared" si="38"/>
        <v>-901</v>
      </c>
      <c r="I636" s="90"/>
      <c r="J636" s="90"/>
      <c r="K636" s="90"/>
      <c r="L636" s="90"/>
    </row>
    <row r="637" spans="1:12">
      <c r="A637" s="65">
        <f t="shared" si="37"/>
        <v>1973</v>
      </c>
      <c r="B637" s="84">
        <v>26876</v>
      </c>
      <c r="C637" s="77">
        <v>-901</v>
      </c>
      <c r="D637" s="78">
        <f t="shared" si="38"/>
        <v>-901</v>
      </c>
      <c r="I637" s="90"/>
      <c r="J637" s="90"/>
      <c r="K637" s="90"/>
      <c r="L637" s="90"/>
    </row>
    <row r="638" spans="1:12">
      <c r="A638" s="65">
        <f t="shared" si="37"/>
        <v>1973</v>
      </c>
      <c r="B638" s="84">
        <v>26907</v>
      </c>
      <c r="C638" s="77">
        <v>-901</v>
      </c>
      <c r="D638" s="78">
        <f t="shared" si="38"/>
        <v>-901</v>
      </c>
      <c r="I638" s="90"/>
      <c r="J638" s="90"/>
      <c r="K638" s="90"/>
      <c r="L638" s="90"/>
    </row>
    <row r="639" spans="1:12">
      <c r="A639" s="65">
        <f t="shared" si="37"/>
        <v>1973</v>
      </c>
      <c r="B639" s="84">
        <v>26937</v>
      </c>
      <c r="C639" s="77">
        <v>-901</v>
      </c>
      <c r="D639" s="78">
        <f t="shared" si="38"/>
        <v>-901</v>
      </c>
      <c r="I639" s="90"/>
      <c r="J639" s="90"/>
      <c r="K639" s="90"/>
      <c r="L639" s="90"/>
    </row>
    <row r="640" spans="1:12">
      <c r="A640" s="65">
        <f t="shared" si="37"/>
        <v>1974</v>
      </c>
      <c r="B640" s="84">
        <v>26968</v>
      </c>
      <c r="C640" s="77">
        <v>-901</v>
      </c>
      <c r="D640" s="78">
        <f t="shared" si="38"/>
        <v>-901</v>
      </c>
      <c r="I640" s="90"/>
      <c r="J640" s="90"/>
      <c r="K640" s="90"/>
      <c r="L640" s="90"/>
    </row>
    <row r="641" spans="1:12">
      <c r="A641" s="65">
        <f t="shared" si="37"/>
        <v>1974</v>
      </c>
      <c r="B641" s="84">
        <v>26998</v>
      </c>
      <c r="C641" s="77">
        <v>-901</v>
      </c>
      <c r="D641" s="78">
        <f t="shared" si="38"/>
        <v>-901</v>
      </c>
      <c r="I641" s="90"/>
      <c r="J641" s="90"/>
      <c r="K641" s="90"/>
      <c r="L641" s="90"/>
    </row>
    <row r="642" spans="1:12">
      <c r="A642" s="65">
        <f t="shared" si="37"/>
        <v>1974</v>
      </c>
      <c r="B642" s="84">
        <v>27029</v>
      </c>
      <c r="C642" s="77">
        <v>-901</v>
      </c>
      <c r="D642" s="78">
        <f t="shared" si="38"/>
        <v>-901</v>
      </c>
      <c r="I642" s="90"/>
      <c r="J642" s="90"/>
      <c r="K642" s="90"/>
      <c r="L642" s="90"/>
    </row>
    <row r="643" spans="1:12">
      <c r="A643" s="65">
        <f t="shared" si="37"/>
        <v>1974</v>
      </c>
      <c r="B643" s="84">
        <v>27060</v>
      </c>
      <c r="C643" s="77">
        <v>-901</v>
      </c>
      <c r="D643" s="78">
        <f t="shared" si="38"/>
        <v>-901</v>
      </c>
      <c r="I643" s="90"/>
      <c r="J643" s="90"/>
      <c r="K643" s="90"/>
      <c r="L643" s="90"/>
    </row>
    <row r="644" spans="1:12">
      <c r="A644" s="65">
        <f t="shared" si="37"/>
        <v>1974</v>
      </c>
      <c r="B644" s="84">
        <v>27088</v>
      </c>
      <c r="C644" s="77">
        <v>-901</v>
      </c>
      <c r="D644" s="78">
        <f t="shared" si="38"/>
        <v>-901</v>
      </c>
      <c r="I644" s="90"/>
      <c r="J644" s="90"/>
      <c r="K644" s="90"/>
      <c r="L644" s="90"/>
    </row>
    <row r="645" spans="1:12">
      <c r="A645" s="65">
        <f t="shared" si="37"/>
        <v>1974</v>
      </c>
      <c r="B645" s="84">
        <v>27119</v>
      </c>
      <c r="C645" s="77">
        <v>-901</v>
      </c>
      <c r="D645" s="78">
        <f t="shared" si="38"/>
        <v>-901</v>
      </c>
      <c r="I645" s="90"/>
      <c r="J645" s="90"/>
      <c r="K645" s="90"/>
      <c r="L645" s="90"/>
    </row>
    <row r="646" spans="1:12">
      <c r="A646" s="65">
        <f t="shared" si="37"/>
        <v>1974</v>
      </c>
      <c r="B646" s="84">
        <v>27149</v>
      </c>
      <c r="C646" s="77">
        <v>-901</v>
      </c>
      <c r="D646" s="78">
        <f t="shared" si="38"/>
        <v>-901</v>
      </c>
      <c r="I646" s="90"/>
      <c r="J646" s="90"/>
      <c r="K646" s="90"/>
      <c r="L646" s="90"/>
    </row>
    <row r="647" spans="1:12">
      <c r="A647" s="65">
        <f t="shared" si="37"/>
        <v>1974</v>
      </c>
      <c r="B647" s="84">
        <v>27180</v>
      </c>
      <c r="C647" s="77">
        <v>-901</v>
      </c>
      <c r="D647" s="78">
        <f t="shared" si="38"/>
        <v>-901</v>
      </c>
      <c r="I647" s="90"/>
      <c r="J647" s="90"/>
      <c r="K647" s="90"/>
      <c r="L647" s="90"/>
    </row>
    <row r="648" spans="1:12">
      <c r="A648" s="65">
        <f t="shared" si="37"/>
        <v>1974</v>
      </c>
      <c r="B648" s="84">
        <v>27210</v>
      </c>
      <c r="C648" s="77">
        <v>-901</v>
      </c>
      <c r="D648" s="78">
        <f t="shared" si="38"/>
        <v>-901</v>
      </c>
      <c r="I648" s="90"/>
      <c r="J648" s="90"/>
      <c r="K648" s="90"/>
      <c r="L648" s="90"/>
    </row>
    <row r="649" spans="1:12">
      <c r="A649" s="65">
        <f t="shared" si="37"/>
        <v>1974</v>
      </c>
      <c r="B649" s="84">
        <v>27241</v>
      </c>
      <c r="C649" s="77">
        <v>-901</v>
      </c>
      <c r="D649" s="78">
        <f t="shared" si="38"/>
        <v>-901</v>
      </c>
      <c r="I649" s="90"/>
      <c r="J649" s="90"/>
      <c r="K649" s="90"/>
      <c r="L649" s="90"/>
    </row>
    <row r="650" spans="1:12">
      <c r="A650" s="65">
        <f t="shared" si="37"/>
        <v>1974</v>
      </c>
      <c r="B650" s="84">
        <v>27272</v>
      </c>
      <c r="C650" s="77">
        <v>-901</v>
      </c>
      <c r="D650" s="78">
        <f t="shared" si="38"/>
        <v>-901</v>
      </c>
      <c r="I650" s="90"/>
      <c r="J650" s="90"/>
      <c r="K650" s="90"/>
      <c r="L650" s="90"/>
    </row>
    <row r="651" spans="1:12">
      <c r="A651" s="65">
        <f t="shared" si="37"/>
        <v>1974</v>
      </c>
      <c r="B651" s="84">
        <v>27302</v>
      </c>
      <c r="C651" s="77">
        <v>-901</v>
      </c>
      <c r="D651" s="78">
        <f t="shared" si="38"/>
        <v>-901</v>
      </c>
      <c r="I651" s="90"/>
      <c r="J651" s="90"/>
      <c r="K651" s="90"/>
      <c r="L651" s="90"/>
    </row>
    <row r="652" spans="1:12">
      <c r="A652" s="65">
        <f t="shared" si="37"/>
        <v>1975</v>
      </c>
      <c r="B652" s="84">
        <v>27333</v>
      </c>
      <c r="C652" s="77">
        <v>-901</v>
      </c>
      <c r="D652" s="78">
        <f t="shared" si="38"/>
        <v>-901</v>
      </c>
      <c r="I652" s="90"/>
      <c r="J652" s="90"/>
      <c r="K652" s="90"/>
      <c r="L652" s="90"/>
    </row>
    <row r="653" spans="1:12">
      <c r="A653" s="65">
        <f t="shared" si="37"/>
        <v>1975</v>
      </c>
      <c r="B653" s="84">
        <v>27363</v>
      </c>
      <c r="C653" s="77">
        <v>-901</v>
      </c>
      <c r="D653" s="78">
        <f t="shared" si="38"/>
        <v>-901</v>
      </c>
      <c r="I653" s="90"/>
      <c r="J653" s="90"/>
      <c r="K653" s="90"/>
      <c r="L653" s="90"/>
    </row>
    <row r="654" spans="1:12">
      <c r="A654" s="65">
        <f t="shared" si="37"/>
        <v>1975</v>
      </c>
      <c r="B654" s="84">
        <v>27394</v>
      </c>
      <c r="C654" s="77">
        <v>-901</v>
      </c>
      <c r="D654" s="78">
        <f t="shared" si="38"/>
        <v>-901</v>
      </c>
      <c r="I654" s="90"/>
      <c r="J654" s="90"/>
      <c r="K654" s="90"/>
      <c r="L654" s="90"/>
    </row>
    <row r="655" spans="1:12">
      <c r="A655" s="65">
        <f t="shared" si="37"/>
        <v>1975</v>
      </c>
      <c r="B655" s="84">
        <v>27425</v>
      </c>
      <c r="C655" s="77">
        <v>-901</v>
      </c>
      <c r="D655" s="78">
        <f t="shared" si="38"/>
        <v>-901</v>
      </c>
      <c r="I655" s="90"/>
      <c r="J655" s="90"/>
      <c r="K655" s="90"/>
      <c r="L655" s="90"/>
    </row>
    <row r="656" spans="1:12">
      <c r="A656" s="65">
        <f t="shared" si="37"/>
        <v>1975</v>
      </c>
      <c r="B656" s="84">
        <v>27453</v>
      </c>
      <c r="C656" s="77">
        <v>-901</v>
      </c>
      <c r="D656" s="78">
        <f t="shared" si="38"/>
        <v>-901</v>
      </c>
      <c r="I656" s="90"/>
      <c r="J656" s="90"/>
      <c r="K656" s="90"/>
      <c r="L656" s="90"/>
    </row>
    <row r="657" spans="1:12">
      <c r="A657" s="65">
        <f t="shared" ref="A657:A720" si="39">IF(MONTH(B657)&gt;9,YEAR(B657)+1,YEAR(B657))</f>
        <v>1975</v>
      </c>
      <c r="B657" s="84">
        <v>27484</v>
      </c>
      <c r="C657" s="77">
        <v>-901</v>
      </c>
      <c r="D657" s="78">
        <f t="shared" ref="D657:D720" si="40">IF(C657&lt;&gt;-901,C657*DAY(B657)*24*60*60/(220*22*9*1000),-901)</f>
        <v>-901</v>
      </c>
      <c r="I657" s="90"/>
      <c r="J657" s="90"/>
      <c r="K657" s="90"/>
      <c r="L657" s="90"/>
    </row>
    <row r="658" spans="1:12">
      <c r="A658" s="65">
        <f t="shared" si="39"/>
        <v>1975</v>
      </c>
      <c r="B658" s="84">
        <v>27514</v>
      </c>
      <c r="C658" s="77">
        <v>-901</v>
      </c>
      <c r="D658" s="78">
        <f t="shared" si="40"/>
        <v>-901</v>
      </c>
      <c r="I658" s="90"/>
      <c r="J658" s="90"/>
      <c r="K658" s="90"/>
      <c r="L658" s="90"/>
    </row>
    <row r="659" spans="1:12">
      <c r="A659" s="65">
        <f t="shared" si="39"/>
        <v>1975</v>
      </c>
      <c r="B659" s="84">
        <v>27545</v>
      </c>
      <c r="C659" s="77">
        <v>-901</v>
      </c>
      <c r="D659" s="78">
        <f t="shared" si="40"/>
        <v>-901</v>
      </c>
      <c r="I659" s="90"/>
      <c r="J659" s="90"/>
      <c r="K659" s="90"/>
      <c r="L659" s="90"/>
    </row>
    <row r="660" spans="1:12">
      <c r="A660" s="65">
        <f t="shared" si="39"/>
        <v>1975</v>
      </c>
      <c r="B660" s="84">
        <v>27575</v>
      </c>
      <c r="C660" s="77">
        <v>-901</v>
      </c>
      <c r="D660" s="78">
        <f t="shared" si="40"/>
        <v>-901</v>
      </c>
      <c r="I660" s="90"/>
      <c r="J660" s="90"/>
      <c r="K660" s="90"/>
      <c r="L660" s="90"/>
    </row>
    <row r="661" spans="1:12">
      <c r="A661" s="65">
        <f t="shared" si="39"/>
        <v>1975</v>
      </c>
      <c r="B661" s="84">
        <v>27606</v>
      </c>
      <c r="C661" s="77">
        <v>-901</v>
      </c>
      <c r="D661" s="78">
        <f t="shared" si="40"/>
        <v>-901</v>
      </c>
      <c r="I661" s="90"/>
      <c r="J661" s="90"/>
      <c r="K661" s="90"/>
      <c r="L661" s="90"/>
    </row>
    <row r="662" spans="1:12">
      <c r="A662" s="65">
        <f t="shared" si="39"/>
        <v>1975</v>
      </c>
      <c r="B662" s="84">
        <v>27637</v>
      </c>
      <c r="C662" s="77">
        <v>-901</v>
      </c>
      <c r="D662" s="78">
        <f t="shared" si="40"/>
        <v>-901</v>
      </c>
      <c r="I662" s="90"/>
      <c r="J662" s="90"/>
      <c r="K662" s="90"/>
      <c r="L662" s="90"/>
    </row>
    <row r="663" spans="1:12">
      <c r="A663" s="65">
        <f t="shared" si="39"/>
        <v>1975</v>
      </c>
      <c r="B663" s="84">
        <v>27667</v>
      </c>
      <c r="C663" s="77">
        <v>-901</v>
      </c>
      <c r="D663" s="78">
        <f t="shared" si="40"/>
        <v>-901</v>
      </c>
      <c r="I663" s="90"/>
      <c r="J663" s="90"/>
      <c r="K663" s="90"/>
      <c r="L663" s="90"/>
    </row>
    <row r="664" spans="1:12">
      <c r="A664" s="65">
        <f t="shared" si="39"/>
        <v>1976</v>
      </c>
      <c r="B664" s="84">
        <v>27698</v>
      </c>
      <c r="C664" s="77">
        <v>-901</v>
      </c>
      <c r="D664" s="78">
        <f t="shared" si="40"/>
        <v>-901</v>
      </c>
      <c r="I664" s="90"/>
      <c r="J664" s="90"/>
      <c r="K664" s="90"/>
      <c r="L664" s="90"/>
    </row>
    <row r="665" spans="1:12">
      <c r="A665" s="65">
        <f t="shared" si="39"/>
        <v>1976</v>
      </c>
      <c r="B665" s="84">
        <v>27728</v>
      </c>
      <c r="C665" s="77">
        <v>-901</v>
      </c>
      <c r="D665" s="78">
        <f t="shared" si="40"/>
        <v>-901</v>
      </c>
      <c r="I665" s="90"/>
      <c r="J665" s="90"/>
      <c r="K665" s="90"/>
      <c r="L665" s="90"/>
    </row>
    <row r="666" spans="1:12">
      <c r="A666" s="65">
        <f t="shared" si="39"/>
        <v>1976</v>
      </c>
      <c r="B666" s="84">
        <v>27759</v>
      </c>
      <c r="C666" s="77">
        <v>-901</v>
      </c>
      <c r="D666" s="78">
        <f t="shared" si="40"/>
        <v>-901</v>
      </c>
      <c r="I666" s="90"/>
      <c r="J666" s="90"/>
      <c r="K666" s="90"/>
      <c r="L666" s="90"/>
    </row>
    <row r="667" spans="1:12">
      <c r="A667" s="65">
        <f t="shared" si="39"/>
        <v>1976</v>
      </c>
      <c r="B667" s="84">
        <v>27790</v>
      </c>
      <c r="C667" s="77">
        <v>-901</v>
      </c>
      <c r="D667" s="78">
        <f t="shared" si="40"/>
        <v>-901</v>
      </c>
      <c r="I667" s="90"/>
      <c r="J667" s="90"/>
      <c r="K667" s="90"/>
      <c r="L667" s="90"/>
    </row>
    <row r="668" spans="1:12">
      <c r="A668" s="65">
        <f t="shared" si="39"/>
        <v>1976</v>
      </c>
      <c r="B668" s="84">
        <v>27819</v>
      </c>
      <c r="C668" s="77">
        <v>-901</v>
      </c>
      <c r="D668" s="78">
        <f t="shared" si="40"/>
        <v>-901</v>
      </c>
      <c r="I668" s="90"/>
      <c r="J668" s="90"/>
      <c r="K668" s="90"/>
      <c r="L668" s="90"/>
    </row>
    <row r="669" spans="1:12">
      <c r="A669" s="65">
        <f t="shared" si="39"/>
        <v>1976</v>
      </c>
      <c r="B669" s="84">
        <v>27850</v>
      </c>
      <c r="C669" s="77">
        <v>-901</v>
      </c>
      <c r="D669" s="78">
        <f t="shared" si="40"/>
        <v>-901</v>
      </c>
      <c r="I669" s="90"/>
      <c r="J669" s="90"/>
      <c r="K669" s="90"/>
      <c r="L669" s="90"/>
    </row>
    <row r="670" spans="1:12">
      <c r="A670" s="65">
        <f t="shared" si="39"/>
        <v>1976</v>
      </c>
      <c r="B670" s="84">
        <v>27880</v>
      </c>
      <c r="C670" s="77">
        <v>-901</v>
      </c>
      <c r="D670" s="78">
        <f t="shared" si="40"/>
        <v>-901</v>
      </c>
      <c r="I670" s="90"/>
      <c r="J670" s="90"/>
      <c r="K670" s="90"/>
      <c r="L670" s="90"/>
    </row>
    <row r="671" spans="1:12">
      <c r="A671" s="65">
        <f t="shared" si="39"/>
        <v>1976</v>
      </c>
      <c r="B671" s="84">
        <v>27911</v>
      </c>
      <c r="C671" s="77">
        <v>-901</v>
      </c>
      <c r="D671" s="78">
        <f t="shared" si="40"/>
        <v>-901</v>
      </c>
      <c r="I671" s="90"/>
      <c r="J671" s="90"/>
      <c r="K671" s="90"/>
      <c r="L671" s="90"/>
    </row>
    <row r="672" spans="1:12">
      <c r="A672" s="65">
        <f t="shared" si="39"/>
        <v>1976</v>
      </c>
      <c r="B672" s="84">
        <v>27941</v>
      </c>
      <c r="C672" s="77">
        <v>-901</v>
      </c>
      <c r="D672" s="78">
        <f t="shared" si="40"/>
        <v>-901</v>
      </c>
      <c r="I672" s="90"/>
      <c r="J672" s="90"/>
      <c r="K672" s="90"/>
      <c r="L672" s="90"/>
    </row>
    <row r="673" spans="1:12">
      <c r="A673" s="65">
        <f t="shared" si="39"/>
        <v>1976</v>
      </c>
      <c r="B673" s="84">
        <v>27972</v>
      </c>
      <c r="C673" s="77">
        <v>-901</v>
      </c>
      <c r="D673" s="78">
        <f t="shared" si="40"/>
        <v>-901</v>
      </c>
      <c r="I673" s="90"/>
      <c r="J673" s="90"/>
      <c r="K673" s="90"/>
      <c r="L673" s="90"/>
    </row>
    <row r="674" spans="1:12">
      <c r="A674" s="65">
        <f t="shared" si="39"/>
        <v>1976</v>
      </c>
      <c r="B674" s="84">
        <v>28003</v>
      </c>
      <c r="C674" s="77">
        <v>-901</v>
      </c>
      <c r="D674" s="78">
        <f t="shared" si="40"/>
        <v>-901</v>
      </c>
      <c r="I674" s="90"/>
      <c r="J674" s="90"/>
      <c r="K674" s="90"/>
      <c r="L674" s="90"/>
    </row>
    <row r="675" spans="1:12">
      <c r="A675" s="65">
        <f t="shared" si="39"/>
        <v>1976</v>
      </c>
      <c r="B675" s="84">
        <v>28033</v>
      </c>
      <c r="C675" s="77">
        <v>-901</v>
      </c>
      <c r="D675" s="78">
        <f t="shared" si="40"/>
        <v>-901</v>
      </c>
      <c r="I675" s="90"/>
      <c r="J675" s="90"/>
      <c r="K675" s="90"/>
      <c r="L675" s="90"/>
    </row>
    <row r="676" spans="1:12">
      <c r="A676" s="65">
        <f t="shared" si="39"/>
        <v>1977</v>
      </c>
      <c r="B676" s="84">
        <v>28064</v>
      </c>
      <c r="C676" s="77">
        <v>-901</v>
      </c>
      <c r="D676" s="78">
        <f t="shared" si="40"/>
        <v>-901</v>
      </c>
      <c r="I676" s="90"/>
      <c r="J676" s="90"/>
      <c r="K676" s="90"/>
      <c r="L676" s="90"/>
    </row>
    <row r="677" spans="1:12">
      <c r="A677" s="65">
        <f t="shared" si="39"/>
        <v>1977</v>
      </c>
      <c r="B677" s="84">
        <v>28094</v>
      </c>
      <c r="C677" s="77">
        <v>-901</v>
      </c>
      <c r="D677" s="78">
        <f t="shared" si="40"/>
        <v>-901</v>
      </c>
      <c r="I677" s="90"/>
      <c r="J677" s="90"/>
      <c r="K677" s="90"/>
      <c r="L677" s="90"/>
    </row>
    <row r="678" spans="1:12">
      <c r="A678" s="65">
        <f t="shared" si="39"/>
        <v>1977</v>
      </c>
      <c r="B678" s="84">
        <v>28125</v>
      </c>
      <c r="C678" s="77">
        <v>-901</v>
      </c>
      <c r="D678" s="78">
        <f t="shared" si="40"/>
        <v>-901</v>
      </c>
      <c r="I678" s="90"/>
      <c r="J678" s="90"/>
      <c r="K678" s="90"/>
      <c r="L678" s="90"/>
    </row>
    <row r="679" spans="1:12">
      <c r="A679" s="65">
        <f t="shared" si="39"/>
        <v>1977</v>
      </c>
      <c r="B679" s="84">
        <v>28156</v>
      </c>
      <c r="C679" s="77">
        <v>-901</v>
      </c>
      <c r="D679" s="78">
        <f t="shared" si="40"/>
        <v>-901</v>
      </c>
      <c r="I679" s="90"/>
      <c r="J679" s="90"/>
      <c r="K679" s="90"/>
      <c r="L679" s="90"/>
    </row>
    <row r="680" spans="1:12">
      <c r="A680" s="65">
        <f t="shared" si="39"/>
        <v>1977</v>
      </c>
      <c r="B680" s="84">
        <v>28184</v>
      </c>
      <c r="C680" s="77">
        <v>-901</v>
      </c>
      <c r="D680" s="78">
        <f t="shared" si="40"/>
        <v>-901</v>
      </c>
      <c r="I680" s="90"/>
      <c r="J680" s="90"/>
      <c r="K680" s="90"/>
      <c r="L680" s="90"/>
    </row>
    <row r="681" spans="1:12">
      <c r="A681" s="65">
        <f t="shared" si="39"/>
        <v>1977</v>
      </c>
      <c r="B681" s="84">
        <v>28215</v>
      </c>
      <c r="C681" s="77">
        <v>-901</v>
      </c>
      <c r="D681" s="78">
        <f t="shared" si="40"/>
        <v>-901</v>
      </c>
      <c r="I681" s="90"/>
      <c r="J681" s="90"/>
      <c r="K681" s="90"/>
      <c r="L681" s="90"/>
    </row>
    <row r="682" spans="1:12">
      <c r="A682" s="65">
        <f t="shared" si="39"/>
        <v>1977</v>
      </c>
      <c r="B682" s="84">
        <v>28245</v>
      </c>
      <c r="C682" s="77">
        <v>-901</v>
      </c>
      <c r="D682" s="78">
        <f t="shared" si="40"/>
        <v>-901</v>
      </c>
      <c r="I682" s="90"/>
      <c r="J682" s="90"/>
      <c r="K682" s="90"/>
      <c r="L682" s="90"/>
    </row>
    <row r="683" spans="1:12">
      <c r="A683" s="65">
        <f t="shared" si="39"/>
        <v>1977</v>
      </c>
      <c r="B683" s="84">
        <v>28276</v>
      </c>
      <c r="C683" s="77">
        <v>-901</v>
      </c>
      <c r="D683" s="78">
        <f t="shared" si="40"/>
        <v>-901</v>
      </c>
      <c r="I683" s="90"/>
      <c r="J683" s="90"/>
      <c r="K683" s="90"/>
      <c r="L683" s="90"/>
    </row>
    <row r="684" spans="1:12">
      <c r="A684" s="65">
        <f t="shared" si="39"/>
        <v>1977</v>
      </c>
      <c r="B684" s="84">
        <v>28306</v>
      </c>
      <c r="C684" s="77">
        <v>-901</v>
      </c>
      <c r="D684" s="78">
        <f t="shared" si="40"/>
        <v>-901</v>
      </c>
      <c r="I684" s="90"/>
      <c r="J684" s="90"/>
      <c r="K684" s="90"/>
      <c r="L684" s="90"/>
    </row>
    <row r="685" spans="1:12">
      <c r="A685" s="65">
        <f t="shared" si="39"/>
        <v>1977</v>
      </c>
      <c r="B685" s="84">
        <v>28337</v>
      </c>
      <c r="C685" s="77">
        <v>-901</v>
      </c>
      <c r="D685" s="78">
        <f t="shared" si="40"/>
        <v>-901</v>
      </c>
      <c r="I685" s="90"/>
      <c r="J685" s="90"/>
      <c r="K685" s="90"/>
      <c r="L685" s="90"/>
    </row>
    <row r="686" spans="1:12">
      <c r="A686" s="65">
        <f t="shared" si="39"/>
        <v>1977</v>
      </c>
      <c r="B686" s="84">
        <v>28368</v>
      </c>
      <c r="C686" s="77">
        <v>-901</v>
      </c>
      <c r="D686" s="78">
        <f t="shared" si="40"/>
        <v>-901</v>
      </c>
      <c r="I686" s="90"/>
      <c r="J686" s="90"/>
      <c r="K686" s="90"/>
      <c r="L686" s="90"/>
    </row>
    <row r="687" spans="1:12">
      <c r="A687" s="65">
        <f t="shared" si="39"/>
        <v>1977</v>
      </c>
      <c r="B687" s="84">
        <v>28398</v>
      </c>
      <c r="C687" s="77">
        <v>-901</v>
      </c>
      <c r="D687" s="78">
        <f t="shared" si="40"/>
        <v>-901</v>
      </c>
      <c r="I687" s="90"/>
      <c r="J687" s="90"/>
      <c r="K687" s="90"/>
      <c r="L687" s="90"/>
    </row>
    <row r="688" spans="1:12">
      <c r="A688" s="65">
        <f t="shared" si="39"/>
        <v>1978</v>
      </c>
      <c r="B688" s="84">
        <v>28429</v>
      </c>
      <c r="C688" s="77">
        <v>-901</v>
      </c>
      <c r="D688" s="78">
        <f t="shared" si="40"/>
        <v>-901</v>
      </c>
      <c r="I688" s="90"/>
      <c r="J688" s="90"/>
      <c r="K688" s="90"/>
      <c r="L688" s="90"/>
    </row>
    <row r="689" spans="1:12">
      <c r="A689" s="65">
        <f t="shared" si="39"/>
        <v>1978</v>
      </c>
      <c r="B689" s="84">
        <v>28459</v>
      </c>
      <c r="C689" s="77">
        <v>-901</v>
      </c>
      <c r="D689" s="78">
        <f t="shared" si="40"/>
        <v>-901</v>
      </c>
      <c r="I689" s="90"/>
      <c r="J689" s="90"/>
      <c r="K689" s="90"/>
      <c r="L689" s="90"/>
    </row>
    <row r="690" spans="1:12">
      <c r="A690" s="65">
        <f t="shared" si="39"/>
        <v>1978</v>
      </c>
      <c r="B690" s="84">
        <v>28490</v>
      </c>
      <c r="C690" s="77">
        <v>-901</v>
      </c>
      <c r="D690" s="78">
        <f t="shared" si="40"/>
        <v>-901</v>
      </c>
      <c r="I690" s="90"/>
      <c r="J690" s="90"/>
      <c r="K690" s="90"/>
      <c r="L690" s="90"/>
    </row>
    <row r="691" spans="1:12">
      <c r="A691" s="65">
        <f t="shared" si="39"/>
        <v>1978</v>
      </c>
      <c r="B691" s="84">
        <v>28521</v>
      </c>
      <c r="C691" s="77">
        <v>-901</v>
      </c>
      <c r="D691" s="78">
        <f t="shared" si="40"/>
        <v>-901</v>
      </c>
      <c r="I691" s="90"/>
      <c r="J691" s="90"/>
      <c r="K691" s="90"/>
      <c r="L691" s="90"/>
    </row>
    <row r="692" spans="1:12">
      <c r="A692" s="65">
        <f t="shared" si="39"/>
        <v>1978</v>
      </c>
      <c r="B692" s="84">
        <v>28549</v>
      </c>
      <c r="C692" s="77">
        <v>-901</v>
      </c>
      <c r="D692" s="78">
        <f t="shared" si="40"/>
        <v>-901</v>
      </c>
      <c r="I692" s="90"/>
      <c r="J692" s="90"/>
      <c r="K692" s="90"/>
      <c r="L692" s="90"/>
    </row>
    <row r="693" spans="1:12">
      <c r="A693" s="65">
        <f t="shared" si="39"/>
        <v>1978</v>
      </c>
      <c r="B693" s="84">
        <v>28580</v>
      </c>
      <c r="C693" s="77">
        <v>-901</v>
      </c>
      <c r="D693" s="78">
        <f t="shared" si="40"/>
        <v>-901</v>
      </c>
      <c r="I693" s="90"/>
      <c r="J693" s="90"/>
      <c r="K693" s="90"/>
      <c r="L693" s="90"/>
    </row>
    <row r="694" spans="1:12">
      <c r="A694" s="65">
        <f t="shared" si="39"/>
        <v>1978</v>
      </c>
      <c r="B694" s="84">
        <v>28610</v>
      </c>
      <c r="C694" s="77">
        <v>-901</v>
      </c>
      <c r="D694" s="78">
        <f t="shared" si="40"/>
        <v>-901</v>
      </c>
      <c r="I694" s="90"/>
      <c r="J694" s="90"/>
      <c r="K694" s="90"/>
      <c r="L694" s="90"/>
    </row>
    <row r="695" spans="1:12">
      <c r="A695" s="65">
        <f t="shared" si="39"/>
        <v>1978</v>
      </c>
      <c r="B695" s="84">
        <v>28641</v>
      </c>
      <c r="C695" s="77">
        <v>-901</v>
      </c>
      <c r="D695" s="78">
        <f t="shared" si="40"/>
        <v>-901</v>
      </c>
      <c r="I695" s="90"/>
      <c r="J695" s="90"/>
      <c r="K695" s="90"/>
      <c r="L695" s="90"/>
    </row>
    <row r="696" spans="1:12">
      <c r="A696" s="65">
        <f t="shared" si="39"/>
        <v>1978</v>
      </c>
      <c r="B696" s="84">
        <v>28671</v>
      </c>
      <c r="C696" s="77">
        <v>-901</v>
      </c>
      <c r="D696" s="78">
        <f t="shared" si="40"/>
        <v>-901</v>
      </c>
      <c r="I696" s="90"/>
      <c r="J696" s="90"/>
      <c r="K696" s="90"/>
      <c r="L696" s="90"/>
    </row>
    <row r="697" spans="1:12">
      <c r="A697" s="65">
        <f t="shared" si="39"/>
        <v>1978</v>
      </c>
      <c r="B697" s="84">
        <v>28702</v>
      </c>
      <c r="C697" s="77">
        <v>-901</v>
      </c>
      <c r="D697" s="78">
        <f t="shared" si="40"/>
        <v>-901</v>
      </c>
      <c r="I697" s="90"/>
      <c r="J697" s="90"/>
      <c r="K697" s="90"/>
      <c r="L697" s="90"/>
    </row>
    <row r="698" spans="1:12">
      <c r="A698" s="65">
        <f t="shared" si="39"/>
        <v>1978</v>
      </c>
      <c r="B698" s="84">
        <v>28733</v>
      </c>
      <c r="C698" s="77">
        <v>-901</v>
      </c>
      <c r="D698" s="78">
        <f t="shared" si="40"/>
        <v>-901</v>
      </c>
      <c r="I698" s="90"/>
      <c r="J698" s="90"/>
      <c r="K698" s="90"/>
      <c r="L698" s="90"/>
    </row>
    <row r="699" spans="1:12">
      <c r="A699" s="65">
        <f t="shared" si="39"/>
        <v>1978</v>
      </c>
      <c r="B699" s="84">
        <v>28763</v>
      </c>
      <c r="C699" s="77">
        <v>-901</v>
      </c>
      <c r="D699" s="78">
        <f t="shared" si="40"/>
        <v>-901</v>
      </c>
      <c r="I699" s="90"/>
      <c r="J699" s="90"/>
      <c r="K699" s="90"/>
      <c r="L699" s="90"/>
    </row>
    <row r="700" spans="1:12">
      <c r="A700" s="65">
        <f t="shared" si="39"/>
        <v>1979</v>
      </c>
      <c r="B700" s="84">
        <v>28794</v>
      </c>
      <c r="C700" s="77">
        <v>-901</v>
      </c>
      <c r="D700" s="78">
        <f t="shared" si="40"/>
        <v>-901</v>
      </c>
      <c r="I700" s="90"/>
      <c r="J700" s="90"/>
      <c r="K700" s="90"/>
      <c r="L700" s="90"/>
    </row>
    <row r="701" spans="1:12">
      <c r="A701" s="65">
        <f t="shared" si="39"/>
        <v>1979</v>
      </c>
      <c r="B701" s="84">
        <v>28824</v>
      </c>
      <c r="C701" s="77">
        <v>-901</v>
      </c>
      <c r="D701" s="78">
        <f t="shared" si="40"/>
        <v>-901</v>
      </c>
      <c r="I701" s="90"/>
      <c r="J701" s="90"/>
      <c r="K701" s="90"/>
      <c r="L701" s="90"/>
    </row>
    <row r="702" spans="1:12">
      <c r="A702" s="65">
        <f t="shared" si="39"/>
        <v>1979</v>
      </c>
      <c r="B702" s="84">
        <v>28855</v>
      </c>
      <c r="C702" s="77">
        <v>-901</v>
      </c>
      <c r="D702" s="78">
        <f t="shared" si="40"/>
        <v>-901</v>
      </c>
      <c r="I702" s="90"/>
      <c r="J702" s="90"/>
      <c r="K702" s="90"/>
      <c r="L702" s="90"/>
    </row>
    <row r="703" spans="1:12">
      <c r="A703" s="65">
        <f t="shared" si="39"/>
        <v>1979</v>
      </c>
      <c r="B703" s="84">
        <v>28886</v>
      </c>
      <c r="C703" s="77">
        <v>-901</v>
      </c>
      <c r="D703" s="78">
        <f t="shared" si="40"/>
        <v>-901</v>
      </c>
      <c r="I703" s="90"/>
      <c r="J703" s="90"/>
      <c r="K703" s="90"/>
      <c r="L703" s="90"/>
    </row>
    <row r="704" spans="1:12">
      <c r="A704" s="65">
        <f t="shared" si="39"/>
        <v>1979</v>
      </c>
      <c r="B704" s="84">
        <v>28914</v>
      </c>
      <c r="C704" s="77">
        <v>-901</v>
      </c>
      <c r="D704" s="78">
        <f t="shared" si="40"/>
        <v>-901</v>
      </c>
      <c r="I704" s="90"/>
      <c r="J704" s="90"/>
      <c r="K704" s="90"/>
      <c r="L704" s="90"/>
    </row>
    <row r="705" spans="1:12">
      <c r="A705" s="65">
        <f t="shared" si="39"/>
        <v>1979</v>
      </c>
      <c r="B705" s="84">
        <v>28945</v>
      </c>
      <c r="C705" s="77">
        <v>-901</v>
      </c>
      <c r="D705" s="78">
        <f t="shared" si="40"/>
        <v>-901</v>
      </c>
      <c r="I705" s="90"/>
      <c r="J705" s="90"/>
      <c r="K705" s="90"/>
      <c r="L705" s="90"/>
    </row>
    <row r="706" spans="1:12">
      <c r="A706" s="65">
        <f t="shared" si="39"/>
        <v>1979</v>
      </c>
      <c r="B706" s="84">
        <v>28975</v>
      </c>
      <c r="C706" s="77">
        <v>-901</v>
      </c>
      <c r="D706" s="78">
        <f t="shared" si="40"/>
        <v>-901</v>
      </c>
      <c r="I706" s="90"/>
      <c r="J706" s="90"/>
      <c r="K706" s="90"/>
      <c r="L706" s="90"/>
    </row>
    <row r="707" spans="1:12">
      <c r="A707" s="65">
        <f t="shared" si="39"/>
        <v>1979</v>
      </c>
      <c r="B707" s="84">
        <v>29006</v>
      </c>
      <c r="C707" s="77">
        <v>-901</v>
      </c>
      <c r="D707" s="78">
        <f t="shared" si="40"/>
        <v>-901</v>
      </c>
      <c r="I707" s="90"/>
      <c r="J707" s="90"/>
      <c r="K707" s="90"/>
      <c r="L707" s="90"/>
    </row>
    <row r="708" spans="1:12">
      <c r="A708" s="65">
        <f t="shared" si="39"/>
        <v>1979</v>
      </c>
      <c r="B708" s="84">
        <v>29036</v>
      </c>
      <c r="C708" s="77">
        <v>-901</v>
      </c>
      <c r="D708" s="78">
        <f t="shared" si="40"/>
        <v>-901</v>
      </c>
      <c r="I708" s="90"/>
      <c r="J708" s="90"/>
      <c r="K708" s="90"/>
      <c r="L708" s="90"/>
    </row>
    <row r="709" spans="1:12">
      <c r="A709" s="65">
        <f t="shared" si="39"/>
        <v>1979</v>
      </c>
      <c r="B709" s="84">
        <v>29067</v>
      </c>
      <c r="C709" s="77">
        <v>-901</v>
      </c>
      <c r="D709" s="78">
        <f t="shared" si="40"/>
        <v>-901</v>
      </c>
      <c r="I709" s="90"/>
      <c r="J709" s="90"/>
      <c r="K709" s="90"/>
      <c r="L709" s="90"/>
    </row>
    <row r="710" spans="1:12">
      <c r="A710" s="65">
        <f t="shared" si="39"/>
        <v>1979</v>
      </c>
      <c r="B710" s="84">
        <v>29098</v>
      </c>
      <c r="C710" s="77">
        <v>-901</v>
      </c>
      <c r="D710" s="78">
        <f t="shared" si="40"/>
        <v>-901</v>
      </c>
      <c r="I710" s="90"/>
      <c r="J710" s="90"/>
      <c r="K710" s="90"/>
      <c r="L710" s="90"/>
    </row>
    <row r="711" spans="1:12">
      <c r="A711" s="65">
        <f t="shared" si="39"/>
        <v>1979</v>
      </c>
      <c r="B711" s="84">
        <v>29128</v>
      </c>
      <c r="C711" s="77">
        <v>-901</v>
      </c>
      <c r="D711" s="78">
        <f t="shared" si="40"/>
        <v>-901</v>
      </c>
      <c r="I711" s="90"/>
      <c r="J711" s="90"/>
      <c r="K711" s="90"/>
      <c r="L711" s="90"/>
    </row>
    <row r="712" spans="1:12">
      <c r="A712" s="65">
        <f t="shared" si="39"/>
        <v>1980</v>
      </c>
      <c r="B712" s="84">
        <v>29159</v>
      </c>
      <c r="C712" s="77">
        <v>-901</v>
      </c>
      <c r="D712" s="78">
        <f t="shared" si="40"/>
        <v>-901</v>
      </c>
      <c r="I712" s="90"/>
      <c r="J712" s="90"/>
      <c r="K712" s="90"/>
      <c r="L712" s="90"/>
    </row>
    <row r="713" spans="1:12">
      <c r="A713" s="65">
        <f t="shared" si="39"/>
        <v>1980</v>
      </c>
      <c r="B713" s="84">
        <v>29189</v>
      </c>
      <c r="C713" s="77">
        <v>-901</v>
      </c>
      <c r="D713" s="78">
        <f t="shared" si="40"/>
        <v>-901</v>
      </c>
      <c r="I713" s="90"/>
      <c r="J713" s="90"/>
      <c r="K713" s="90"/>
      <c r="L713" s="90"/>
    </row>
    <row r="714" spans="1:12">
      <c r="A714" s="65">
        <f t="shared" si="39"/>
        <v>1980</v>
      </c>
      <c r="B714" s="84">
        <v>29220</v>
      </c>
      <c r="C714" s="77">
        <v>-901</v>
      </c>
      <c r="D714" s="78">
        <f t="shared" si="40"/>
        <v>-901</v>
      </c>
      <c r="I714" s="90"/>
      <c r="J714" s="90"/>
      <c r="K714" s="90"/>
      <c r="L714" s="90"/>
    </row>
    <row r="715" spans="1:12">
      <c r="A715" s="65">
        <f t="shared" si="39"/>
        <v>1980</v>
      </c>
      <c r="B715" s="84">
        <v>29251</v>
      </c>
      <c r="C715" s="77">
        <v>-901</v>
      </c>
      <c r="D715" s="78">
        <f t="shared" si="40"/>
        <v>-901</v>
      </c>
      <c r="I715" s="90"/>
      <c r="J715" s="90"/>
      <c r="K715" s="90"/>
      <c r="L715" s="90"/>
    </row>
    <row r="716" spans="1:12">
      <c r="A716" s="65">
        <f t="shared" si="39"/>
        <v>1980</v>
      </c>
      <c r="B716" s="84">
        <v>29280</v>
      </c>
      <c r="C716" s="77">
        <v>-901</v>
      </c>
      <c r="D716" s="78">
        <f t="shared" si="40"/>
        <v>-901</v>
      </c>
      <c r="I716" s="90"/>
      <c r="J716" s="90"/>
      <c r="K716" s="90"/>
      <c r="L716" s="90"/>
    </row>
    <row r="717" spans="1:12">
      <c r="A717" s="65">
        <f t="shared" si="39"/>
        <v>1980</v>
      </c>
      <c r="B717" s="84">
        <v>29311</v>
      </c>
      <c r="C717" s="77">
        <v>-901</v>
      </c>
      <c r="D717" s="78">
        <f t="shared" si="40"/>
        <v>-901</v>
      </c>
      <c r="I717" s="90"/>
      <c r="J717" s="90"/>
      <c r="K717" s="90"/>
      <c r="L717" s="90"/>
    </row>
    <row r="718" spans="1:12">
      <c r="A718" s="65">
        <f t="shared" si="39"/>
        <v>1980</v>
      </c>
      <c r="B718" s="84">
        <v>29341</v>
      </c>
      <c r="C718" s="77">
        <v>-901</v>
      </c>
      <c r="D718" s="78">
        <f t="shared" si="40"/>
        <v>-901</v>
      </c>
      <c r="I718" s="90"/>
      <c r="J718" s="90"/>
      <c r="K718" s="90"/>
      <c r="L718" s="90"/>
    </row>
    <row r="719" spans="1:12">
      <c r="A719" s="65">
        <f t="shared" si="39"/>
        <v>1980</v>
      </c>
      <c r="B719" s="84">
        <v>29372</v>
      </c>
      <c r="C719" s="77">
        <v>-901</v>
      </c>
      <c r="D719" s="78">
        <f t="shared" si="40"/>
        <v>-901</v>
      </c>
      <c r="I719" s="90"/>
      <c r="J719" s="90"/>
      <c r="K719" s="90"/>
      <c r="L719" s="90"/>
    </row>
    <row r="720" spans="1:12">
      <c r="A720" s="65">
        <f t="shared" si="39"/>
        <v>1980</v>
      </c>
      <c r="B720" s="84">
        <v>29402</v>
      </c>
      <c r="C720" s="77">
        <v>-901</v>
      </c>
      <c r="D720" s="78">
        <f t="shared" si="40"/>
        <v>-901</v>
      </c>
      <c r="I720" s="90"/>
      <c r="J720" s="90"/>
      <c r="K720" s="90"/>
      <c r="L720" s="90"/>
    </row>
    <row r="721" spans="1:12">
      <c r="A721" s="65">
        <f t="shared" ref="A721:A784" si="41">IF(MONTH(B721)&gt;9,YEAR(B721)+1,YEAR(B721))</f>
        <v>1980</v>
      </c>
      <c r="B721" s="84">
        <v>29433</v>
      </c>
      <c r="C721" s="77">
        <v>-901</v>
      </c>
      <c r="D721" s="78">
        <f t="shared" ref="D721:D784" si="42">IF(C721&lt;&gt;-901,C721*DAY(B721)*24*60*60/(220*22*9*1000),-901)</f>
        <v>-901</v>
      </c>
      <c r="I721" s="90"/>
      <c r="J721" s="90"/>
      <c r="K721" s="90"/>
      <c r="L721" s="90"/>
    </row>
    <row r="722" spans="1:12">
      <c r="A722" s="65">
        <f t="shared" si="41"/>
        <v>1980</v>
      </c>
      <c r="B722" s="84">
        <v>29464</v>
      </c>
      <c r="C722" s="77">
        <v>-901</v>
      </c>
      <c r="D722" s="78">
        <f t="shared" si="42"/>
        <v>-901</v>
      </c>
      <c r="I722" s="90"/>
      <c r="J722" s="90"/>
      <c r="K722" s="90"/>
      <c r="L722" s="90"/>
    </row>
    <row r="723" spans="1:12">
      <c r="A723" s="65">
        <f t="shared" si="41"/>
        <v>1980</v>
      </c>
      <c r="B723" s="84">
        <v>29494</v>
      </c>
      <c r="C723" s="77">
        <v>-901</v>
      </c>
      <c r="D723" s="78">
        <f t="shared" si="42"/>
        <v>-901</v>
      </c>
      <c r="I723" s="90"/>
      <c r="J723" s="90"/>
      <c r="K723" s="90"/>
      <c r="L723" s="90"/>
    </row>
    <row r="724" spans="1:12">
      <c r="A724" s="65">
        <f t="shared" si="41"/>
        <v>1981</v>
      </c>
      <c r="B724" s="84">
        <v>29525</v>
      </c>
      <c r="C724" s="77">
        <v>-901</v>
      </c>
      <c r="D724" s="78">
        <f t="shared" si="42"/>
        <v>-901</v>
      </c>
      <c r="I724" s="90"/>
      <c r="J724" s="90"/>
      <c r="K724" s="90"/>
      <c r="L724" s="90"/>
    </row>
    <row r="725" spans="1:12">
      <c r="A725" s="65">
        <f t="shared" si="41"/>
        <v>1981</v>
      </c>
      <c r="B725" s="84">
        <v>29555</v>
      </c>
      <c r="C725" s="77">
        <v>-901</v>
      </c>
      <c r="D725" s="78">
        <f t="shared" si="42"/>
        <v>-901</v>
      </c>
      <c r="I725" s="90"/>
      <c r="J725" s="90"/>
      <c r="K725" s="90"/>
      <c r="L725" s="90"/>
    </row>
    <row r="726" spans="1:12">
      <c r="A726" s="65">
        <f t="shared" si="41"/>
        <v>1981</v>
      </c>
      <c r="B726" s="84">
        <v>29586</v>
      </c>
      <c r="C726" s="77">
        <v>-901</v>
      </c>
      <c r="D726" s="78">
        <f t="shared" si="42"/>
        <v>-901</v>
      </c>
      <c r="I726" s="90"/>
      <c r="J726" s="90"/>
      <c r="K726" s="90"/>
      <c r="L726" s="90"/>
    </row>
    <row r="727" spans="1:12">
      <c r="A727" s="65">
        <f t="shared" si="41"/>
        <v>1981</v>
      </c>
      <c r="B727" s="84">
        <v>29617</v>
      </c>
      <c r="C727" s="77">
        <v>-901</v>
      </c>
      <c r="D727" s="78">
        <f t="shared" si="42"/>
        <v>-901</v>
      </c>
      <c r="I727" s="90"/>
      <c r="J727" s="90"/>
      <c r="K727" s="90"/>
      <c r="L727" s="90"/>
    </row>
    <row r="728" spans="1:12">
      <c r="A728" s="65">
        <f t="shared" si="41"/>
        <v>1981</v>
      </c>
      <c r="B728" s="84">
        <v>29645</v>
      </c>
      <c r="C728" s="77">
        <v>-901</v>
      </c>
      <c r="D728" s="78">
        <f t="shared" si="42"/>
        <v>-901</v>
      </c>
      <c r="I728" s="90"/>
      <c r="J728" s="90"/>
      <c r="K728" s="90"/>
      <c r="L728" s="90"/>
    </row>
    <row r="729" spans="1:12">
      <c r="A729" s="65">
        <f t="shared" si="41"/>
        <v>1981</v>
      </c>
      <c r="B729" s="84">
        <v>29676</v>
      </c>
      <c r="C729" s="77">
        <v>-901</v>
      </c>
      <c r="D729" s="78">
        <f t="shared" si="42"/>
        <v>-901</v>
      </c>
      <c r="I729" s="90"/>
      <c r="J729" s="90"/>
      <c r="K729" s="90"/>
      <c r="L729" s="90"/>
    </row>
    <row r="730" spans="1:12">
      <c r="A730" s="65">
        <f t="shared" si="41"/>
        <v>1981</v>
      </c>
      <c r="B730" s="84">
        <v>29706</v>
      </c>
      <c r="C730" s="77">
        <v>-901</v>
      </c>
      <c r="D730" s="78">
        <f t="shared" si="42"/>
        <v>-901</v>
      </c>
      <c r="I730" s="90"/>
      <c r="J730" s="90"/>
      <c r="K730" s="90"/>
      <c r="L730" s="90"/>
    </row>
    <row r="731" spans="1:12">
      <c r="A731" s="65">
        <f t="shared" si="41"/>
        <v>1981</v>
      </c>
      <c r="B731" s="84">
        <v>29737</v>
      </c>
      <c r="C731" s="77">
        <v>-901</v>
      </c>
      <c r="D731" s="78">
        <f t="shared" si="42"/>
        <v>-901</v>
      </c>
      <c r="I731" s="90"/>
      <c r="J731" s="90"/>
      <c r="K731" s="90"/>
      <c r="L731" s="90"/>
    </row>
    <row r="732" spans="1:12">
      <c r="A732" s="65">
        <f t="shared" si="41"/>
        <v>1981</v>
      </c>
      <c r="B732" s="84">
        <v>29767</v>
      </c>
      <c r="C732" s="77">
        <v>-901</v>
      </c>
      <c r="D732" s="78">
        <f t="shared" si="42"/>
        <v>-901</v>
      </c>
      <c r="I732" s="90"/>
      <c r="J732" s="90"/>
      <c r="K732" s="90"/>
      <c r="L732" s="90"/>
    </row>
    <row r="733" spans="1:12">
      <c r="A733" s="65">
        <f t="shared" si="41"/>
        <v>1981</v>
      </c>
      <c r="B733" s="84">
        <v>29798</v>
      </c>
      <c r="C733" s="77">
        <v>-901</v>
      </c>
      <c r="D733" s="78">
        <f t="shared" si="42"/>
        <v>-901</v>
      </c>
      <c r="I733" s="90"/>
      <c r="J733" s="90"/>
      <c r="K733" s="90"/>
      <c r="L733" s="90"/>
    </row>
    <row r="734" spans="1:12">
      <c r="A734" s="65">
        <f t="shared" si="41"/>
        <v>1981</v>
      </c>
      <c r="B734" s="84">
        <v>29829</v>
      </c>
      <c r="C734" s="77">
        <v>-901</v>
      </c>
      <c r="D734" s="78">
        <f t="shared" si="42"/>
        <v>-901</v>
      </c>
      <c r="I734" s="90"/>
      <c r="J734" s="90"/>
      <c r="K734" s="90"/>
      <c r="L734" s="90"/>
    </row>
    <row r="735" spans="1:12">
      <c r="A735" s="65">
        <f t="shared" si="41"/>
        <v>1981</v>
      </c>
      <c r="B735" s="84">
        <v>29859</v>
      </c>
      <c r="C735" s="77">
        <v>-901</v>
      </c>
      <c r="D735" s="78">
        <f t="shared" si="42"/>
        <v>-901</v>
      </c>
      <c r="I735" s="90"/>
      <c r="J735" s="90"/>
      <c r="K735" s="90"/>
      <c r="L735" s="90"/>
    </row>
    <row r="736" spans="1:12">
      <c r="A736" s="65">
        <f t="shared" si="41"/>
        <v>1982</v>
      </c>
      <c r="B736" s="84">
        <v>29890</v>
      </c>
      <c r="C736" s="77">
        <v>-901</v>
      </c>
      <c r="D736" s="78">
        <f t="shared" si="42"/>
        <v>-901</v>
      </c>
      <c r="I736" s="90"/>
      <c r="J736" s="90"/>
      <c r="K736" s="90"/>
      <c r="L736" s="90"/>
    </row>
    <row r="737" spans="1:12">
      <c r="A737" s="65">
        <f t="shared" si="41"/>
        <v>1982</v>
      </c>
      <c r="B737" s="84">
        <v>29920</v>
      </c>
      <c r="C737" s="77">
        <v>-901</v>
      </c>
      <c r="D737" s="78">
        <f t="shared" si="42"/>
        <v>-901</v>
      </c>
      <c r="I737" s="90"/>
      <c r="J737" s="90"/>
      <c r="K737" s="90"/>
      <c r="L737" s="90"/>
    </row>
    <row r="738" spans="1:12">
      <c r="A738" s="65">
        <f t="shared" si="41"/>
        <v>1982</v>
      </c>
      <c r="B738" s="84">
        <v>29951</v>
      </c>
      <c r="C738" s="77">
        <v>-901</v>
      </c>
      <c r="D738" s="78">
        <f t="shared" si="42"/>
        <v>-901</v>
      </c>
      <c r="I738" s="90"/>
      <c r="J738" s="90"/>
      <c r="K738" s="90"/>
      <c r="L738" s="90"/>
    </row>
    <row r="739" spans="1:12">
      <c r="A739" s="65">
        <f t="shared" si="41"/>
        <v>1982</v>
      </c>
      <c r="B739" s="84">
        <v>29982</v>
      </c>
      <c r="C739" s="77">
        <v>-901</v>
      </c>
      <c r="D739" s="78">
        <f t="shared" si="42"/>
        <v>-901</v>
      </c>
      <c r="I739" s="90"/>
      <c r="J739" s="90"/>
      <c r="K739" s="90"/>
      <c r="L739" s="90"/>
    </row>
    <row r="740" spans="1:12">
      <c r="A740" s="65">
        <f t="shared" si="41"/>
        <v>1982</v>
      </c>
      <c r="B740" s="84">
        <v>30010</v>
      </c>
      <c r="C740" s="77">
        <v>-901</v>
      </c>
      <c r="D740" s="78">
        <f t="shared" si="42"/>
        <v>-901</v>
      </c>
      <c r="I740" s="90"/>
      <c r="J740" s="90"/>
      <c r="K740" s="90"/>
      <c r="L740" s="90"/>
    </row>
    <row r="741" spans="1:12">
      <c r="A741" s="65">
        <f t="shared" si="41"/>
        <v>1982</v>
      </c>
      <c r="B741" s="84">
        <v>30041</v>
      </c>
      <c r="C741" s="77">
        <v>-901</v>
      </c>
      <c r="D741" s="78">
        <f t="shared" si="42"/>
        <v>-901</v>
      </c>
      <c r="I741" s="90"/>
      <c r="J741" s="90"/>
      <c r="K741" s="90"/>
      <c r="L741" s="90"/>
    </row>
    <row r="742" spans="1:12">
      <c r="A742" s="65">
        <f t="shared" si="41"/>
        <v>1982</v>
      </c>
      <c r="B742" s="84">
        <v>30071</v>
      </c>
      <c r="C742" s="77">
        <v>-901</v>
      </c>
      <c r="D742" s="78">
        <f t="shared" si="42"/>
        <v>-901</v>
      </c>
      <c r="I742" s="90"/>
      <c r="J742" s="90"/>
      <c r="K742" s="90"/>
      <c r="L742" s="90"/>
    </row>
    <row r="743" spans="1:12">
      <c r="A743" s="65">
        <f t="shared" si="41"/>
        <v>1982</v>
      </c>
      <c r="B743" s="84">
        <v>30102</v>
      </c>
      <c r="C743" s="77">
        <v>-901</v>
      </c>
      <c r="D743" s="78">
        <f t="shared" si="42"/>
        <v>-901</v>
      </c>
      <c r="I743" s="90"/>
      <c r="J743" s="90"/>
      <c r="K743" s="90"/>
      <c r="L743" s="90"/>
    </row>
    <row r="744" spans="1:12">
      <c r="A744" s="65">
        <f t="shared" si="41"/>
        <v>1982</v>
      </c>
      <c r="B744" s="84">
        <v>30132</v>
      </c>
      <c r="C744" s="77">
        <v>-901</v>
      </c>
      <c r="D744" s="78">
        <f t="shared" si="42"/>
        <v>-901</v>
      </c>
      <c r="I744" s="90"/>
      <c r="J744" s="90"/>
      <c r="K744" s="90"/>
      <c r="L744" s="90"/>
    </row>
    <row r="745" spans="1:12">
      <c r="A745" s="65">
        <f t="shared" si="41"/>
        <v>1982</v>
      </c>
      <c r="B745" s="84">
        <v>30163</v>
      </c>
      <c r="C745" s="77">
        <v>-901</v>
      </c>
      <c r="D745" s="78">
        <f t="shared" si="42"/>
        <v>-901</v>
      </c>
      <c r="I745" s="90"/>
      <c r="J745" s="90"/>
      <c r="K745" s="90"/>
      <c r="L745" s="90"/>
    </row>
    <row r="746" spans="1:12">
      <c r="A746" s="65">
        <f t="shared" si="41"/>
        <v>1982</v>
      </c>
      <c r="B746" s="84">
        <v>30194</v>
      </c>
      <c r="C746" s="77">
        <v>-901</v>
      </c>
      <c r="D746" s="78">
        <f t="shared" si="42"/>
        <v>-901</v>
      </c>
      <c r="I746" s="90"/>
      <c r="J746" s="90"/>
      <c r="K746" s="90"/>
      <c r="L746" s="90"/>
    </row>
    <row r="747" spans="1:12">
      <c r="A747" s="65">
        <f t="shared" si="41"/>
        <v>1982</v>
      </c>
      <c r="B747" s="84">
        <v>30224</v>
      </c>
      <c r="C747" s="77">
        <v>-901</v>
      </c>
      <c r="D747" s="78">
        <f t="shared" si="42"/>
        <v>-901</v>
      </c>
      <c r="I747" s="90"/>
      <c r="J747" s="90"/>
      <c r="K747" s="90"/>
      <c r="L747" s="90"/>
    </row>
    <row r="748" spans="1:12">
      <c r="A748" s="65">
        <f t="shared" si="41"/>
        <v>1983</v>
      </c>
      <c r="B748" s="84">
        <v>30255</v>
      </c>
      <c r="C748" s="77">
        <v>-901</v>
      </c>
      <c r="D748" s="78">
        <f t="shared" si="42"/>
        <v>-901</v>
      </c>
      <c r="I748" s="90"/>
      <c r="J748" s="90"/>
      <c r="K748" s="90"/>
      <c r="L748" s="90"/>
    </row>
    <row r="749" spans="1:12">
      <c r="A749" s="65">
        <f t="shared" si="41"/>
        <v>1983</v>
      </c>
      <c r="B749" s="84">
        <v>30285</v>
      </c>
      <c r="C749" s="77">
        <v>-901</v>
      </c>
      <c r="D749" s="78">
        <f t="shared" si="42"/>
        <v>-901</v>
      </c>
      <c r="I749" s="90"/>
      <c r="J749" s="90"/>
      <c r="K749" s="90"/>
      <c r="L749" s="90"/>
    </row>
    <row r="750" spans="1:12">
      <c r="A750" s="65">
        <f t="shared" si="41"/>
        <v>1983</v>
      </c>
      <c r="B750" s="84">
        <v>30316</v>
      </c>
      <c r="C750" s="77">
        <v>-901</v>
      </c>
      <c r="D750" s="78">
        <f t="shared" si="42"/>
        <v>-901</v>
      </c>
      <c r="I750" s="90"/>
      <c r="J750" s="90"/>
      <c r="K750" s="90"/>
      <c r="L750" s="90"/>
    </row>
    <row r="751" spans="1:12">
      <c r="A751" s="65">
        <f t="shared" si="41"/>
        <v>1983</v>
      </c>
      <c r="B751" s="84">
        <v>30347</v>
      </c>
      <c r="C751" s="77">
        <v>-901</v>
      </c>
      <c r="D751" s="78">
        <f t="shared" si="42"/>
        <v>-901</v>
      </c>
      <c r="I751" s="90"/>
      <c r="J751" s="90"/>
      <c r="K751" s="90"/>
      <c r="L751" s="90"/>
    </row>
    <row r="752" spans="1:12">
      <c r="A752" s="65">
        <f t="shared" si="41"/>
        <v>1983</v>
      </c>
      <c r="B752" s="84">
        <v>30375</v>
      </c>
      <c r="C752" s="77">
        <v>-901</v>
      </c>
      <c r="D752" s="78">
        <f t="shared" si="42"/>
        <v>-901</v>
      </c>
      <c r="I752" s="90"/>
      <c r="J752" s="90"/>
      <c r="K752" s="90"/>
      <c r="L752" s="90"/>
    </row>
    <row r="753" spans="1:12">
      <c r="A753" s="65">
        <f t="shared" si="41"/>
        <v>1983</v>
      </c>
      <c r="B753" s="84">
        <v>30406</v>
      </c>
      <c r="C753" s="77">
        <v>-901</v>
      </c>
      <c r="D753" s="78">
        <f t="shared" si="42"/>
        <v>-901</v>
      </c>
      <c r="I753" s="90"/>
      <c r="J753" s="90"/>
      <c r="K753" s="90"/>
      <c r="L753" s="90"/>
    </row>
    <row r="754" spans="1:12">
      <c r="A754" s="65">
        <f t="shared" si="41"/>
        <v>1983</v>
      </c>
      <c r="B754" s="84">
        <v>30436</v>
      </c>
      <c r="C754" s="77">
        <v>-901</v>
      </c>
      <c r="D754" s="78">
        <f t="shared" si="42"/>
        <v>-901</v>
      </c>
      <c r="I754" s="90"/>
      <c r="J754" s="90"/>
      <c r="K754" s="90"/>
      <c r="L754" s="90"/>
    </row>
    <row r="755" spans="1:12">
      <c r="A755" s="65">
        <f t="shared" si="41"/>
        <v>1983</v>
      </c>
      <c r="B755" s="84">
        <v>30467</v>
      </c>
      <c r="C755" s="77">
        <v>-901</v>
      </c>
      <c r="D755" s="78">
        <f t="shared" si="42"/>
        <v>-901</v>
      </c>
      <c r="I755" s="90"/>
      <c r="J755" s="90"/>
      <c r="K755" s="90"/>
      <c r="L755" s="90"/>
    </row>
    <row r="756" spans="1:12">
      <c r="A756" s="65">
        <f t="shared" si="41"/>
        <v>1983</v>
      </c>
      <c r="B756" s="84">
        <v>30497</v>
      </c>
      <c r="C756" s="77">
        <v>-901</v>
      </c>
      <c r="D756" s="78">
        <f t="shared" si="42"/>
        <v>-901</v>
      </c>
      <c r="I756" s="90"/>
      <c r="J756" s="90"/>
      <c r="K756" s="90"/>
      <c r="L756" s="90"/>
    </row>
    <row r="757" spans="1:12">
      <c r="A757" s="65">
        <f t="shared" si="41"/>
        <v>1983</v>
      </c>
      <c r="B757" s="84">
        <v>30528</v>
      </c>
      <c r="C757" s="77">
        <v>-901</v>
      </c>
      <c r="D757" s="78">
        <f t="shared" si="42"/>
        <v>-901</v>
      </c>
      <c r="I757" s="90"/>
      <c r="J757" s="90"/>
      <c r="K757" s="90"/>
      <c r="L757" s="90"/>
    </row>
    <row r="758" spans="1:12">
      <c r="A758" s="65">
        <f t="shared" si="41"/>
        <v>1983</v>
      </c>
      <c r="B758" s="84">
        <v>30559</v>
      </c>
      <c r="C758" s="77">
        <v>-901</v>
      </c>
      <c r="D758" s="78">
        <f t="shared" si="42"/>
        <v>-901</v>
      </c>
      <c r="I758" s="90"/>
      <c r="J758" s="90"/>
      <c r="K758" s="90"/>
      <c r="L758" s="90"/>
    </row>
    <row r="759" spans="1:12">
      <c r="A759" s="65">
        <f t="shared" si="41"/>
        <v>1983</v>
      </c>
      <c r="B759" s="84">
        <v>30589</v>
      </c>
      <c r="C759" s="77">
        <v>-901</v>
      </c>
      <c r="D759" s="78">
        <f t="shared" si="42"/>
        <v>-901</v>
      </c>
      <c r="I759" s="90"/>
      <c r="J759" s="90"/>
      <c r="K759" s="90"/>
      <c r="L759" s="90"/>
    </row>
    <row r="760" spans="1:12">
      <c r="A760" s="65">
        <f t="shared" si="41"/>
        <v>1984</v>
      </c>
      <c r="B760" s="84">
        <v>30620</v>
      </c>
      <c r="C760" s="77">
        <v>-901</v>
      </c>
      <c r="D760" s="78">
        <f t="shared" si="42"/>
        <v>-901</v>
      </c>
      <c r="I760" s="90"/>
      <c r="J760" s="90"/>
      <c r="K760" s="90"/>
      <c r="L760" s="90"/>
    </row>
    <row r="761" spans="1:12">
      <c r="A761" s="65">
        <f t="shared" si="41"/>
        <v>1984</v>
      </c>
      <c r="B761" s="84">
        <v>30650</v>
      </c>
      <c r="C761" s="77">
        <v>-901</v>
      </c>
      <c r="D761" s="78">
        <f t="shared" si="42"/>
        <v>-901</v>
      </c>
      <c r="I761" s="90"/>
      <c r="J761" s="90"/>
      <c r="K761" s="90"/>
      <c r="L761" s="90"/>
    </row>
    <row r="762" spans="1:12">
      <c r="A762" s="65">
        <f t="shared" si="41"/>
        <v>1984</v>
      </c>
      <c r="B762" s="84">
        <v>30681</v>
      </c>
      <c r="C762" s="77">
        <v>-901</v>
      </c>
      <c r="D762" s="78">
        <f t="shared" si="42"/>
        <v>-901</v>
      </c>
      <c r="I762" s="90"/>
      <c r="J762" s="90"/>
      <c r="K762" s="90"/>
      <c r="L762" s="90"/>
    </row>
    <row r="763" spans="1:12">
      <c r="A763" s="65">
        <f t="shared" si="41"/>
        <v>1984</v>
      </c>
      <c r="B763" s="84">
        <v>30712</v>
      </c>
      <c r="C763" s="77">
        <v>-901</v>
      </c>
      <c r="D763" s="78">
        <f t="shared" si="42"/>
        <v>-901</v>
      </c>
      <c r="I763" s="90"/>
      <c r="J763" s="90"/>
      <c r="K763" s="90"/>
      <c r="L763" s="90"/>
    </row>
    <row r="764" spans="1:12">
      <c r="A764" s="65">
        <f t="shared" si="41"/>
        <v>1984</v>
      </c>
      <c r="B764" s="84">
        <v>30741</v>
      </c>
      <c r="C764" s="77">
        <v>-901</v>
      </c>
      <c r="D764" s="78">
        <f t="shared" si="42"/>
        <v>-901</v>
      </c>
      <c r="I764" s="90"/>
      <c r="J764" s="90"/>
      <c r="K764" s="90"/>
      <c r="L764" s="90"/>
    </row>
    <row r="765" spans="1:12">
      <c r="A765" s="65">
        <f t="shared" si="41"/>
        <v>1984</v>
      </c>
      <c r="B765" s="84">
        <v>30772</v>
      </c>
      <c r="C765" s="77">
        <v>-901</v>
      </c>
      <c r="D765" s="78">
        <f t="shared" si="42"/>
        <v>-901</v>
      </c>
      <c r="I765" s="90"/>
      <c r="J765" s="90"/>
      <c r="K765" s="90"/>
      <c r="L765" s="90"/>
    </row>
    <row r="766" spans="1:12">
      <c r="A766" s="65">
        <f t="shared" si="41"/>
        <v>1984</v>
      </c>
      <c r="B766" s="84">
        <v>30802</v>
      </c>
      <c r="C766" s="77">
        <v>-901</v>
      </c>
      <c r="D766" s="78">
        <f t="shared" si="42"/>
        <v>-901</v>
      </c>
      <c r="I766" s="90"/>
      <c r="J766" s="90"/>
      <c r="K766" s="90"/>
      <c r="L766" s="90"/>
    </row>
    <row r="767" spans="1:12">
      <c r="A767" s="65">
        <f t="shared" si="41"/>
        <v>1984</v>
      </c>
      <c r="B767" s="84">
        <v>30833</v>
      </c>
      <c r="C767" s="77">
        <v>-901</v>
      </c>
      <c r="D767" s="78">
        <f t="shared" si="42"/>
        <v>-901</v>
      </c>
      <c r="I767" s="90"/>
      <c r="J767" s="90"/>
      <c r="K767" s="90"/>
      <c r="L767" s="90"/>
    </row>
    <row r="768" spans="1:12">
      <c r="A768" s="65">
        <f t="shared" si="41"/>
        <v>1984</v>
      </c>
      <c r="B768" s="84">
        <v>30863</v>
      </c>
      <c r="C768" s="77">
        <v>-901</v>
      </c>
      <c r="D768" s="78">
        <f t="shared" si="42"/>
        <v>-901</v>
      </c>
      <c r="I768" s="90"/>
      <c r="J768" s="90"/>
      <c r="K768" s="90"/>
      <c r="L768" s="90"/>
    </row>
    <row r="769" spans="1:12">
      <c r="A769" s="65">
        <f t="shared" si="41"/>
        <v>1984</v>
      </c>
      <c r="B769" s="84">
        <v>30894</v>
      </c>
      <c r="C769" s="77">
        <v>-901</v>
      </c>
      <c r="D769" s="78">
        <f t="shared" si="42"/>
        <v>-901</v>
      </c>
      <c r="I769" s="90"/>
      <c r="J769" s="90"/>
      <c r="K769" s="90"/>
      <c r="L769" s="90"/>
    </row>
    <row r="770" spans="1:12">
      <c r="A770" s="65">
        <f t="shared" si="41"/>
        <v>1984</v>
      </c>
      <c r="B770" s="84">
        <v>30925</v>
      </c>
      <c r="C770" s="77">
        <v>-901</v>
      </c>
      <c r="D770" s="78">
        <f t="shared" si="42"/>
        <v>-901</v>
      </c>
      <c r="I770" s="90"/>
      <c r="J770" s="90"/>
      <c r="K770" s="90"/>
      <c r="L770" s="90"/>
    </row>
    <row r="771" spans="1:12">
      <c r="A771" s="65">
        <f t="shared" si="41"/>
        <v>1984</v>
      </c>
      <c r="B771" s="84">
        <v>30955</v>
      </c>
      <c r="C771" s="77">
        <v>-901</v>
      </c>
      <c r="D771" s="78">
        <f t="shared" si="42"/>
        <v>-901</v>
      </c>
      <c r="I771" s="90"/>
      <c r="J771" s="90"/>
      <c r="K771" s="90"/>
      <c r="L771" s="90"/>
    </row>
    <row r="772" spans="1:12">
      <c r="A772" s="65">
        <f t="shared" si="41"/>
        <v>1985</v>
      </c>
      <c r="B772" s="84">
        <v>30986</v>
      </c>
      <c r="C772" s="77">
        <v>-901</v>
      </c>
      <c r="D772" s="78">
        <f t="shared" si="42"/>
        <v>-901</v>
      </c>
      <c r="I772" s="90"/>
      <c r="J772" s="90"/>
      <c r="K772" s="90"/>
      <c r="L772" s="90"/>
    </row>
    <row r="773" spans="1:12">
      <c r="A773" s="65">
        <f t="shared" si="41"/>
        <v>1985</v>
      </c>
      <c r="B773" s="84">
        <v>31016</v>
      </c>
      <c r="C773" s="77">
        <v>-901</v>
      </c>
      <c r="D773" s="78">
        <f t="shared" si="42"/>
        <v>-901</v>
      </c>
      <c r="I773" s="90"/>
      <c r="J773" s="90"/>
      <c r="K773" s="90"/>
      <c r="L773" s="90"/>
    </row>
    <row r="774" spans="1:12">
      <c r="A774" s="65">
        <f t="shared" si="41"/>
        <v>1985</v>
      </c>
      <c r="B774" s="84">
        <v>31047</v>
      </c>
      <c r="C774" s="77">
        <v>-901</v>
      </c>
      <c r="D774" s="78">
        <f t="shared" si="42"/>
        <v>-901</v>
      </c>
      <c r="I774" s="90"/>
      <c r="J774" s="90"/>
      <c r="K774" s="90"/>
      <c r="L774" s="90"/>
    </row>
    <row r="775" spans="1:12">
      <c r="A775" s="65">
        <f t="shared" si="41"/>
        <v>1985</v>
      </c>
      <c r="B775" s="84">
        <v>31078</v>
      </c>
      <c r="C775" s="77">
        <v>-901</v>
      </c>
      <c r="D775" s="78">
        <f t="shared" si="42"/>
        <v>-901</v>
      </c>
      <c r="I775" s="90"/>
      <c r="J775" s="90"/>
      <c r="K775" s="90"/>
      <c r="L775" s="90"/>
    </row>
    <row r="776" spans="1:12">
      <c r="A776" s="65">
        <f t="shared" si="41"/>
        <v>1985</v>
      </c>
      <c r="B776" s="84">
        <v>31106</v>
      </c>
      <c r="C776" s="77">
        <v>-901</v>
      </c>
      <c r="D776" s="78">
        <f t="shared" si="42"/>
        <v>-901</v>
      </c>
      <c r="I776" s="90"/>
      <c r="J776" s="90"/>
      <c r="K776" s="90"/>
      <c r="L776" s="90"/>
    </row>
    <row r="777" spans="1:12">
      <c r="A777" s="65">
        <f t="shared" si="41"/>
        <v>1985</v>
      </c>
      <c r="B777" s="84">
        <v>31137</v>
      </c>
      <c r="C777" s="77">
        <v>-901</v>
      </c>
      <c r="D777" s="78">
        <f t="shared" si="42"/>
        <v>-901</v>
      </c>
      <c r="I777" s="90"/>
      <c r="J777" s="90"/>
      <c r="K777" s="90"/>
      <c r="L777" s="90"/>
    </row>
    <row r="778" spans="1:12">
      <c r="A778" s="65">
        <f t="shared" si="41"/>
        <v>1985</v>
      </c>
      <c r="B778" s="84">
        <v>31167</v>
      </c>
      <c r="C778" s="77">
        <v>-901</v>
      </c>
      <c r="D778" s="78">
        <f t="shared" si="42"/>
        <v>-901</v>
      </c>
      <c r="I778" s="90"/>
      <c r="J778" s="90"/>
      <c r="K778" s="90"/>
      <c r="L778" s="90"/>
    </row>
    <row r="779" spans="1:12">
      <c r="A779" s="65">
        <f t="shared" si="41"/>
        <v>1985</v>
      </c>
      <c r="B779" s="84">
        <v>31198</v>
      </c>
      <c r="C779" s="77">
        <v>-901</v>
      </c>
      <c r="D779" s="78">
        <f t="shared" si="42"/>
        <v>-901</v>
      </c>
      <c r="I779" s="90"/>
      <c r="J779" s="90"/>
      <c r="K779" s="90"/>
      <c r="L779" s="90"/>
    </row>
    <row r="780" spans="1:12">
      <c r="A780" s="65">
        <f t="shared" si="41"/>
        <v>1985</v>
      </c>
      <c r="B780" s="84">
        <v>31228</v>
      </c>
      <c r="C780" s="77">
        <v>-901</v>
      </c>
      <c r="D780" s="78">
        <f t="shared" si="42"/>
        <v>-901</v>
      </c>
      <c r="I780" s="90"/>
      <c r="J780" s="90"/>
      <c r="K780" s="90"/>
      <c r="L780" s="90"/>
    </row>
    <row r="781" spans="1:12">
      <c r="A781" s="65">
        <f t="shared" si="41"/>
        <v>1985</v>
      </c>
      <c r="B781" s="84">
        <v>31259</v>
      </c>
      <c r="C781" s="77">
        <v>-901</v>
      </c>
      <c r="D781" s="78">
        <f t="shared" si="42"/>
        <v>-901</v>
      </c>
      <c r="I781" s="90"/>
      <c r="J781" s="90"/>
      <c r="K781" s="90"/>
      <c r="L781" s="90"/>
    </row>
    <row r="782" spans="1:12">
      <c r="A782" s="65">
        <f t="shared" si="41"/>
        <v>1985</v>
      </c>
      <c r="B782" s="84">
        <v>31290</v>
      </c>
      <c r="C782" s="77">
        <v>-901</v>
      </c>
      <c r="D782" s="78">
        <f t="shared" si="42"/>
        <v>-901</v>
      </c>
      <c r="I782" s="90"/>
      <c r="J782" s="90"/>
      <c r="K782" s="90"/>
      <c r="L782" s="90"/>
    </row>
    <row r="783" spans="1:12">
      <c r="A783" s="65">
        <f t="shared" si="41"/>
        <v>1985</v>
      </c>
      <c r="B783" s="84">
        <v>31320</v>
      </c>
      <c r="C783" s="77">
        <v>-901</v>
      </c>
      <c r="D783" s="78">
        <f t="shared" si="42"/>
        <v>-901</v>
      </c>
      <c r="I783" s="90"/>
      <c r="J783" s="90"/>
      <c r="K783" s="90"/>
      <c r="L783" s="90"/>
    </row>
    <row r="784" spans="1:12">
      <c r="A784" s="65">
        <f t="shared" si="41"/>
        <v>1986</v>
      </c>
      <c r="B784" s="84">
        <v>31351</v>
      </c>
      <c r="C784" s="77">
        <v>-901</v>
      </c>
      <c r="D784" s="78">
        <f t="shared" si="42"/>
        <v>-901</v>
      </c>
      <c r="I784" s="90"/>
      <c r="J784" s="90"/>
      <c r="K784" s="90"/>
      <c r="L784" s="90"/>
    </row>
    <row r="785" spans="1:12">
      <c r="A785" s="65">
        <f t="shared" ref="A785:A848" si="43">IF(MONTH(B785)&gt;9,YEAR(B785)+1,YEAR(B785))</f>
        <v>1986</v>
      </c>
      <c r="B785" s="84">
        <v>31381</v>
      </c>
      <c r="C785" s="77">
        <v>-901</v>
      </c>
      <c r="D785" s="78">
        <f t="shared" ref="D785:D848" si="44">IF(C785&lt;&gt;-901,C785*DAY(B785)*24*60*60/(220*22*9*1000),-901)</f>
        <v>-901</v>
      </c>
      <c r="I785" s="90"/>
      <c r="J785" s="90"/>
      <c r="K785" s="90"/>
      <c r="L785" s="90"/>
    </row>
    <row r="786" spans="1:12">
      <c r="A786" s="65">
        <f t="shared" si="43"/>
        <v>1986</v>
      </c>
      <c r="B786" s="84">
        <v>31412</v>
      </c>
      <c r="C786" s="77">
        <v>-901</v>
      </c>
      <c r="D786" s="78">
        <f t="shared" si="44"/>
        <v>-901</v>
      </c>
      <c r="I786" s="90"/>
      <c r="J786" s="90"/>
      <c r="K786" s="90"/>
      <c r="L786" s="90"/>
    </row>
    <row r="787" spans="1:12">
      <c r="A787" s="65">
        <f t="shared" si="43"/>
        <v>1986</v>
      </c>
      <c r="B787" s="84">
        <v>31443</v>
      </c>
      <c r="C787" s="77">
        <v>-901</v>
      </c>
      <c r="D787" s="78">
        <f t="shared" si="44"/>
        <v>-901</v>
      </c>
      <c r="I787" s="90"/>
      <c r="J787" s="90"/>
      <c r="K787" s="90"/>
      <c r="L787" s="90"/>
    </row>
    <row r="788" spans="1:12">
      <c r="A788" s="65">
        <f t="shared" si="43"/>
        <v>1986</v>
      </c>
      <c r="B788" s="84">
        <v>31471</v>
      </c>
      <c r="C788" s="77">
        <v>-901</v>
      </c>
      <c r="D788" s="78">
        <f t="shared" si="44"/>
        <v>-901</v>
      </c>
      <c r="I788" s="90"/>
      <c r="J788" s="90"/>
      <c r="K788" s="90"/>
      <c r="L788" s="90"/>
    </row>
    <row r="789" spans="1:12">
      <c r="A789" s="65">
        <f t="shared" si="43"/>
        <v>1986</v>
      </c>
      <c r="B789" s="84">
        <v>31502</v>
      </c>
      <c r="C789" s="77">
        <v>-901</v>
      </c>
      <c r="D789" s="78">
        <f t="shared" si="44"/>
        <v>-901</v>
      </c>
      <c r="I789" s="90"/>
      <c r="J789" s="90"/>
      <c r="K789" s="90"/>
      <c r="L789" s="90"/>
    </row>
    <row r="790" spans="1:12">
      <c r="A790" s="65">
        <f t="shared" si="43"/>
        <v>1986</v>
      </c>
      <c r="B790" s="84">
        <v>31532</v>
      </c>
      <c r="C790" s="77">
        <v>-901</v>
      </c>
      <c r="D790" s="78">
        <f t="shared" si="44"/>
        <v>-901</v>
      </c>
      <c r="I790" s="90"/>
      <c r="J790" s="90"/>
      <c r="K790" s="90"/>
      <c r="L790" s="90"/>
    </row>
    <row r="791" spans="1:12">
      <c r="A791" s="65">
        <f t="shared" si="43"/>
        <v>1986</v>
      </c>
      <c r="B791" s="84">
        <v>31563</v>
      </c>
      <c r="C791" s="77">
        <v>-901</v>
      </c>
      <c r="D791" s="78">
        <f t="shared" si="44"/>
        <v>-901</v>
      </c>
      <c r="I791" s="90"/>
      <c r="J791" s="90"/>
      <c r="K791" s="90"/>
      <c r="L791" s="90"/>
    </row>
    <row r="792" spans="1:12">
      <c r="A792" s="65">
        <f t="shared" si="43"/>
        <v>1986</v>
      </c>
      <c r="B792" s="84">
        <v>31593</v>
      </c>
      <c r="C792" s="77">
        <v>-901</v>
      </c>
      <c r="D792" s="78">
        <f t="shared" si="44"/>
        <v>-901</v>
      </c>
      <c r="I792" s="90"/>
      <c r="J792" s="90"/>
      <c r="K792" s="90"/>
      <c r="L792" s="90"/>
    </row>
    <row r="793" spans="1:12">
      <c r="A793" s="65">
        <f t="shared" si="43"/>
        <v>1986</v>
      </c>
      <c r="B793" s="84">
        <v>31624</v>
      </c>
      <c r="C793" s="77">
        <v>-901</v>
      </c>
      <c r="D793" s="78">
        <f t="shared" si="44"/>
        <v>-901</v>
      </c>
      <c r="I793" s="90"/>
      <c r="J793" s="90"/>
      <c r="K793" s="90"/>
      <c r="L793" s="90"/>
    </row>
    <row r="794" spans="1:12">
      <c r="A794" s="65">
        <f t="shared" si="43"/>
        <v>1986</v>
      </c>
      <c r="B794" s="84">
        <v>31655</v>
      </c>
      <c r="C794" s="77">
        <v>-901</v>
      </c>
      <c r="D794" s="78">
        <f t="shared" si="44"/>
        <v>-901</v>
      </c>
      <c r="I794" s="90"/>
      <c r="J794" s="90"/>
      <c r="K794" s="90"/>
      <c r="L794" s="90"/>
    </row>
    <row r="795" spans="1:12">
      <c r="A795" s="65">
        <f t="shared" si="43"/>
        <v>1986</v>
      </c>
      <c r="B795" s="84">
        <v>31685</v>
      </c>
      <c r="C795" s="77">
        <v>-901</v>
      </c>
      <c r="D795" s="78">
        <f t="shared" si="44"/>
        <v>-901</v>
      </c>
      <c r="I795" s="90"/>
      <c r="J795" s="90"/>
      <c r="K795" s="90"/>
      <c r="L795" s="90"/>
    </row>
    <row r="796" spans="1:12">
      <c r="A796" s="65">
        <f t="shared" si="43"/>
        <v>1987</v>
      </c>
      <c r="B796" s="84">
        <v>31716</v>
      </c>
      <c r="C796" s="77">
        <v>-901</v>
      </c>
      <c r="D796" s="78">
        <f t="shared" si="44"/>
        <v>-901</v>
      </c>
      <c r="I796" s="90"/>
      <c r="J796" s="90"/>
      <c r="K796" s="90"/>
      <c r="L796" s="90"/>
    </row>
    <row r="797" spans="1:12">
      <c r="A797" s="65">
        <f t="shared" si="43"/>
        <v>1987</v>
      </c>
      <c r="B797" s="84">
        <v>31746</v>
      </c>
      <c r="C797" s="77">
        <v>-901</v>
      </c>
      <c r="D797" s="78">
        <f t="shared" si="44"/>
        <v>-901</v>
      </c>
      <c r="I797" s="90"/>
      <c r="J797" s="90"/>
      <c r="K797" s="90"/>
      <c r="L797" s="90"/>
    </row>
    <row r="798" spans="1:12">
      <c r="A798" s="65">
        <f t="shared" si="43"/>
        <v>1987</v>
      </c>
      <c r="B798" s="84">
        <v>31777</v>
      </c>
      <c r="C798" s="77">
        <v>-901</v>
      </c>
      <c r="D798" s="78">
        <f t="shared" si="44"/>
        <v>-901</v>
      </c>
      <c r="I798" s="90"/>
      <c r="J798" s="90"/>
      <c r="K798" s="90"/>
      <c r="L798" s="90"/>
    </row>
    <row r="799" spans="1:12">
      <c r="A799" s="65">
        <f t="shared" si="43"/>
        <v>1987</v>
      </c>
      <c r="B799" s="84">
        <v>31808</v>
      </c>
      <c r="C799" s="77">
        <v>-901</v>
      </c>
      <c r="D799" s="78">
        <f t="shared" si="44"/>
        <v>-901</v>
      </c>
      <c r="I799" s="90"/>
      <c r="J799" s="90"/>
      <c r="K799" s="90"/>
      <c r="L799" s="90"/>
    </row>
    <row r="800" spans="1:12">
      <c r="A800" s="65">
        <f t="shared" si="43"/>
        <v>1987</v>
      </c>
      <c r="B800" s="84">
        <v>31836</v>
      </c>
      <c r="C800" s="77">
        <v>-901</v>
      </c>
      <c r="D800" s="78">
        <f t="shared" si="44"/>
        <v>-901</v>
      </c>
      <c r="I800" s="90"/>
      <c r="J800" s="90"/>
      <c r="K800" s="90"/>
      <c r="L800" s="90"/>
    </row>
    <row r="801" spans="1:12">
      <c r="A801" s="65">
        <f t="shared" si="43"/>
        <v>1987</v>
      </c>
      <c r="B801" s="84">
        <v>31867</v>
      </c>
      <c r="C801" s="77">
        <v>-901</v>
      </c>
      <c r="D801" s="78">
        <f t="shared" si="44"/>
        <v>-901</v>
      </c>
      <c r="I801" s="90"/>
      <c r="J801" s="90"/>
      <c r="K801" s="90"/>
      <c r="L801" s="90"/>
    </row>
    <row r="802" spans="1:12">
      <c r="A802" s="65">
        <f t="shared" si="43"/>
        <v>1987</v>
      </c>
      <c r="B802" s="84">
        <v>31897</v>
      </c>
      <c r="C802" s="77">
        <v>-901</v>
      </c>
      <c r="D802" s="78">
        <f t="shared" si="44"/>
        <v>-901</v>
      </c>
      <c r="I802" s="90"/>
      <c r="J802" s="90"/>
      <c r="K802" s="90"/>
      <c r="L802" s="90"/>
    </row>
    <row r="803" spans="1:12">
      <c r="A803" s="65">
        <f t="shared" si="43"/>
        <v>1987</v>
      </c>
      <c r="B803" s="84">
        <v>31928</v>
      </c>
      <c r="C803" s="77">
        <v>-901</v>
      </c>
      <c r="D803" s="78">
        <f t="shared" si="44"/>
        <v>-901</v>
      </c>
      <c r="I803" s="90"/>
      <c r="J803" s="90"/>
      <c r="K803" s="90"/>
      <c r="L803" s="90"/>
    </row>
    <row r="804" spans="1:12">
      <c r="A804" s="65">
        <f t="shared" si="43"/>
        <v>1987</v>
      </c>
      <c r="B804" s="84">
        <v>31958</v>
      </c>
      <c r="C804" s="77">
        <v>-901</v>
      </c>
      <c r="D804" s="78">
        <f t="shared" si="44"/>
        <v>-901</v>
      </c>
      <c r="I804" s="90"/>
      <c r="J804" s="90"/>
      <c r="K804" s="90"/>
      <c r="L804" s="90"/>
    </row>
    <row r="805" spans="1:12">
      <c r="A805" s="65">
        <f t="shared" si="43"/>
        <v>1987</v>
      </c>
      <c r="B805" s="84">
        <v>31989</v>
      </c>
      <c r="C805" s="77">
        <v>-901</v>
      </c>
      <c r="D805" s="78">
        <f t="shared" si="44"/>
        <v>-901</v>
      </c>
      <c r="I805" s="90"/>
      <c r="J805" s="90"/>
      <c r="K805" s="90"/>
      <c r="L805" s="90"/>
    </row>
    <row r="806" spans="1:12">
      <c r="A806" s="65">
        <f t="shared" si="43"/>
        <v>1987</v>
      </c>
      <c r="B806" s="84">
        <v>32020</v>
      </c>
      <c r="C806" s="77">
        <v>-901</v>
      </c>
      <c r="D806" s="78">
        <f t="shared" si="44"/>
        <v>-901</v>
      </c>
      <c r="I806" s="90"/>
      <c r="J806" s="90"/>
      <c r="K806" s="90"/>
      <c r="L806" s="90"/>
    </row>
    <row r="807" spans="1:12">
      <c r="A807" s="65">
        <f t="shared" si="43"/>
        <v>1987</v>
      </c>
      <c r="B807" s="84">
        <v>32050</v>
      </c>
      <c r="C807" s="77">
        <v>-901</v>
      </c>
      <c r="D807" s="78">
        <f t="shared" si="44"/>
        <v>-901</v>
      </c>
      <c r="I807" s="90"/>
      <c r="J807" s="90"/>
      <c r="K807" s="90"/>
      <c r="L807" s="90"/>
    </row>
    <row r="808" spans="1:12">
      <c r="A808" s="65">
        <f t="shared" si="43"/>
        <v>1988</v>
      </c>
      <c r="B808" s="84">
        <v>32081</v>
      </c>
      <c r="C808" s="77">
        <v>-901</v>
      </c>
      <c r="D808" s="78">
        <f t="shared" si="44"/>
        <v>-901</v>
      </c>
      <c r="I808" s="90"/>
      <c r="J808" s="90"/>
      <c r="K808" s="90"/>
      <c r="L808" s="90"/>
    </row>
    <row r="809" spans="1:12">
      <c r="A809" s="65">
        <f t="shared" si="43"/>
        <v>1988</v>
      </c>
      <c r="B809" s="84">
        <v>32111</v>
      </c>
      <c r="C809" s="77">
        <v>-901</v>
      </c>
      <c r="D809" s="78">
        <f t="shared" si="44"/>
        <v>-901</v>
      </c>
      <c r="I809" s="90"/>
      <c r="J809" s="90"/>
      <c r="K809" s="90"/>
      <c r="L809" s="90"/>
    </row>
    <row r="810" spans="1:12">
      <c r="A810" s="65">
        <f t="shared" si="43"/>
        <v>1988</v>
      </c>
      <c r="B810" s="84">
        <v>32142</v>
      </c>
      <c r="C810" s="77">
        <v>-901</v>
      </c>
      <c r="D810" s="78">
        <f t="shared" si="44"/>
        <v>-901</v>
      </c>
      <c r="I810" s="90"/>
      <c r="J810" s="90"/>
      <c r="K810" s="90"/>
      <c r="L810" s="90"/>
    </row>
    <row r="811" spans="1:12">
      <c r="A811" s="65">
        <f t="shared" si="43"/>
        <v>1988</v>
      </c>
      <c r="B811" s="84">
        <v>32173</v>
      </c>
      <c r="C811" s="77">
        <v>-901</v>
      </c>
      <c r="D811" s="78">
        <f t="shared" si="44"/>
        <v>-901</v>
      </c>
      <c r="I811" s="90"/>
      <c r="J811" s="90"/>
      <c r="K811" s="90"/>
      <c r="L811" s="90"/>
    </row>
    <row r="812" spans="1:12">
      <c r="A812" s="65">
        <f t="shared" si="43"/>
        <v>1988</v>
      </c>
      <c r="B812" s="84">
        <v>32202</v>
      </c>
      <c r="C812" s="77">
        <v>-901</v>
      </c>
      <c r="D812" s="78">
        <f t="shared" si="44"/>
        <v>-901</v>
      </c>
      <c r="I812" s="90"/>
      <c r="J812" s="90"/>
      <c r="K812" s="90"/>
      <c r="L812" s="90"/>
    </row>
    <row r="813" spans="1:12">
      <c r="A813" s="65">
        <f t="shared" si="43"/>
        <v>1988</v>
      </c>
      <c r="B813" s="84">
        <v>32233</v>
      </c>
      <c r="C813" s="77">
        <v>-901</v>
      </c>
      <c r="D813" s="78">
        <f t="shared" si="44"/>
        <v>-901</v>
      </c>
      <c r="I813" s="90"/>
      <c r="J813" s="90"/>
      <c r="K813" s="90"/>
      <c r="L813" s="90"/>
    </row>
    <row r="814" spans="1:12">
      <c r="A814" s="65">
        <f t="shared" si="43"/>
        <v>1988</v>
      </c>
      <c r="B814" s="84">
        <v>32263</v>
      </c>
      <c r="C814" s="77">
        <v>-901</v>
      </c>
      <c r="D814" s="78">
        <f t="shared" si="44"/>
        <v>-901</v>
      </c>
      <c r="I814" s="90"/>
      <c r="J814" s="90"/>
      <c r="K814" s="90"/>
      <c r="L814" s="90"/>
    </row>
    <row r="815" spans="1:12">
      <c r="A815" s="65">
        <f t="shared" si="43"/>
        <v>1988</v>
      </c>
      <c r="B815" s="84">
        <v>32294</v>
      </c>
      <c r="C815" s="77">
        <v>-901</v>
      </c>
      <c r="D815" s="78">
        <f t="shared" si="44"/>
        <v>-901</v>
      </c>
      <c r="I815" s="90"/>
      <c r="J815" s="90"/>
      <c r="K815" s="90"/>
      <c r="L815" s="90"/>
    </row>
    <row r="816" spans="1:12">
      <c r="A816" s="65">
        <f t="shared" si="43"/>
        <v>1988</v>
      </c>
      <c r="B816" s="84">
        <v>32324</v>
      </c>
      <c r="C816" s="77">
        <v>-901</v>
      </c>
      <c r="D816" s="78">
        <f t="shared" si="44"/>
        <v>-901</v>
      </c>
      <c r="I816" s="90"/>
      <c r="J816" s="90"/>
      <c r="K816" s="90"/>
      <c r="L816" s="90"/>
    </row>
    <row r="817" spans="1:12">
      <c r="A817" s="65">
        <f t="shared" si="43"/>
        <v>1988</v>
      </c>
      <c r="B817" s="84">
        <v>32355</v>
      </c>
      <c r="C817" s="77">
        <v>-901</v>
      </c>
      <c r="D817" s="78">
        <f t="shared" si="44"/>
        <v>-901</v>
      </c>
      <c r="I817" s="90"/>
      <c r="J817" s="90"/>
      <c r="K817" s="90"/>
      <c r="L817" s="90"/>
    </row>
    <row r="818" spans="1:12">
      <c r="A818" s="65">
        <f t="shared" si="43"/>
        <v>1988</v>
      </c>
      <c r="B818" s="84">
        <v>32386</v>
      </c>
      <c r="C818" s="77">
        <v>-901</v>
      </c>
      <c r="D818" s="78">
        <f t="shared" si="44"/>
        <v>-901</v>
      </c>
      <c r="I818" s="90"/>
      <c r="J818" s="90"/>
      <c r="K818" s="90"/>
      <c r="L818" s="90"/>
    </row>
    <row r="819" spans="1:12">
      <c r="A819" s="65">
        <f t="shared" si="43"/>
        <v>1988</v>
      </c>
      <c r="B819" s="91">
        <v>32416</v>
      </c>
      <c r="C819" s="77">
        <v>-901</v>
      </c>
      <c r="D819" s="78">
        <f t="shared" si="44"/>
        <v>-901</v>
      </c>
      <c r="I819" s="90"/>
      <c r="J819" s="90"/>
      <c r="K819" s="90"/>
      <c r="L819" s="90"/>
    </row>
    <row r="820" spans="1:12">
      <c r="A820" s="65">
        <f t="shared" si="43"/>
        <v>1989</v>
      </c>
      <c r="B820" s="76">
        <v>32447</v>
      </c>
      <c r="C820" s="77">
        <v>-901</v>
      </c>
      <c r="D820" s="78">
        <f t="shared" si="44"/>
        <v>-901</v>
      </c>
      <c r="I820" s="90"/>
      <c r="J820" s="90"/>
      <c r="K820" s="90"/>
      <c r="L820" s="90"/>
    </row>
    <row r="821" spans="1:12">
      <c r="A821" s="65">
        <f t="shared" si="43"/>
        <v>1989</v>
      </c>
      <c r="B821" s="84">
        <v>32477</v>
      </c>
      <c r="C821" s="77">
        <v>-901</v>
      </c>
      <c r="D821" s="78">
        <f t="shared" si="44"/>
        <v>-901</v>
      </c>
      <c r="I821" s="90"/>
      <c r="J821" s="90"/>
      <c r="K821" s="90"/>
      <c r="L821" s="90"/>
    </row>
    <row r="822" spans="1:12">
      <c r="A822" s="65">
        <f t="shared" si="43"/>
        <v>1989</v>
      </c>
      <c r="B822" s="84">
        <v>32508</v>
      </c>
      <c r="C822" s="77">
        <v>-901</v>
      </c>
      <c r="D822" s="78">
        <f t="shared" si="44"/>
        <v>-901</v>
      </c>
      <c r="I822" s="90"/>
      <c r="J822" s="90"/>
      <c r="K822" s="90"/>
      <c r="L822" s="90"/>
    </row>
    <row r="823" spans="1:12">
      <c r="A823" s="65">
        <f t="shared" si="43"/>
        <v>1989</v>
      </c>
      <c r="B823" s="84">
        <v>32539</v>
      </c>
      <c r="C823" s="77">
        <v>-901</v>
      </c>
      <c r="D823" s="78">
        <f t="shared" si="44"/>
        <v>-901</v>
      </c>
      <c r="I823" s="90"/>
      <c r="J823" s="90"/>
      <c r="K823" s="90"/>
      <c r="L823" s="90"/>
    </row>
    <row r="824" spans="1:12">
      <c r="A824" s="65">
        <f t="shared" si="43"/>
        <v>1989</v>
      </c>
      <c r="B824" s="84">
        <v>32567</v>
      </c>
      <c r="C824" s="77">
        <v>-901</v>
      </c>
      <c r="D824" s="78">
        <f t="shared" si="44"/>
        <v>-901</v>
      </c>
      <c r="I824" s="90"/>
      <c r="J824" s="90"/>
      <c r="K824" s="90"/>
      <c r="L824" s="90"/>
    </row>
    <row r="825" spans="1:12">
      <c r="A825" s="65">
        <f t="shared" si="43"/>
        <v>1989</v>
      </c>
      <c r="B825" s="84">
        <v>32598</v>
      </c>
      <c r="C825" s="77">
        <v>-901</v>
      </c>
      <c r="D825" s="78">
        <f t="shared" si="44"/>
        <v>-901</v>
      </c>
      <c r="I825" s="90"/>
      <c r="J825" s="90"/>
      <c r="K825" s="90"/>
      <c r="L825" s="90"/>
    </row>
    <row r="826" spans="1:12">
      <c r="A826" s="65">
        <f t="shared" si="43"/>
        <v>1989</v>
      </c>
      <c r="B826" s="84">
        <v>32628</v>
      </c>
      <c r="C826" s="77">
        <v>-901</v>
      </c>
      <c r="D826" s="78">
        <f t="shared" si="44"/>
        <v>-901</v>
      </c>
      <c r="I826" s="90"/>
      <c r="J826" s="90"/>
      <c r="K826" s="90"/>
      <c r="L826" s="90"/>
    </row>
    <row r="827" spans="1:12">
      <c r="A827" s="65">
        <f t="shared" si="43"/>
        <v>1989</v>
      </c>
      <c r="B827" s="84">
        <v>32659</v>
      </c>
      <c r="C827" s="77">
        <v>-901</v>
      </c>
      <c r="D827" s="78">
        <f t="shared" si="44"/>
        <v>-901</v>
      </c>
      <c r="I827" s="90"/>
      <c r="J827" s="90"/>
      <c r="K827" s="90"/>
      <c r="L827" s="90"/>
    </row>
    <row r="828" spans="1:12">
      <c r="A828" s="65">
        <f t="shared" si="43"/>
        <v>1989</v>
      </c>
      <c r="B828" s="84">
        <v>32689</v>
      </c>
      <c r="C828" s="77">
        <v>-901</v>
      </c>
      <c r="D828" s="78">
        <f t="shared" si="44"/>
        <v>-901</v>
      </c>
      <c r="I828" s="90"/>
      <c r="J828" s="90"/>
      <c r="K828" s="90"/>
      <c r="L828" s="90"/>
    </row>
    <row r="829" spans="1:12">
      <c r="A829" s="65">
        <f t="shared" si="43"/>
        <v>1989</v>
      </c>
      <c r="B829" s="84">
        <v>32720</v>
      </c>
      <c r="C829" s="77">
        <v>-901</v>
      </c>
      <c r="D829" s="78">
        <f t="shared" si="44"/>
        <v>-901</v>
      </c>
      <c r="I829" s="90"/>
      <c r="J829" s="90"/>
      <c r="K829" s="90"/>
      <c r="L829" s="90"/>
    </row>
    <row r="830" spans="1:12">
      <c r="A830" s="65">
        <f t="shared" si="43"/>
        <v>1989</v>
      </c>
      <c r="B830" s="84">
        <v>32751</v>
      </c>
      <c r="C830" s="77">
        <v>-901</v>
      </c>
      <c r="D830" s="78">
        <f t="shared" si="44"/>
        <v>-901</v>
      </c>
      <c r="I830" s="90"/>
      <c r="J830" s="90"/>
      <c r="K830" s="90"/>
      <c r="L830" s="90"/>
    </row>
    <row r="831" spans="1:12">
      <c r="A831" s="65">
        <f t="shared" si="43"/>
        <v>1989</v>
      </c>
      <c r="B831" s="84">
        <v>32781</v>
      </c>
      <c r="C831" s="77">
        <v>-901</v>
      </c>
      <c r="D831" s="78">
        <f t="shared" si="44"/>
        <v>-901</v>
      </c>
      <c r="I831" s="90"/>
      <c r="J831" s="90"/>
      <c r="K831" s="90"/>
      <c r="L831" s="90"/>
    </row>
    <row r="832" spans="1:12">
      <c r="A832" s="65">
        <f t="shared" si="43"/>
        <v>1990</v>
      </c>
      <c r="B832" s="84">
        <v>32812</v>
      </c>
      <c r="C832" s="77">
        <v>-901</v>
      </c>
      <c r="D832" s="78">
        <f t="shared" si="44"/>
        <v>-901</v>
      </c>
      <c r="I832" s="90"/>
      <c r="J832" s="90"/>
      <c r="K832" s="90"/>
      <c r="L832" s="90"/>
    </row>
    <row r="833" spans="1:12">
      <c r="A833" s="65">
        <f t="shared" si="43"/>
        <v>1990</v>
      </c>
      <c r="B833" s="84">
        <v>32842</v>
      </c>
      <c r="C833" s="77">
        <v>-901</v>
      </c>
      <c r="D833" s="78">
        <f t="shared" si="44"/>
        <v>-901</v>
      </c>
      <c r="I833" s="90"/>
      <c r="J833" s="90"/>
      <c r="K833" s="90"/>
      <c r="L833" s="90"/>
    </row>
    <row r="834" spans="1:12">
      <c r="A834" s="65">
        <f t="shared" si="43"/>
        <v>1990</v>
      </c>
      <c r="B834" s="84">
        <v>32873</v>
      </c>
      <c r="C834" s="77">
        <v>-901</v>
      </c>
      <c r="D834" s="78">
        <f t="shared" si="44"/>
        <v>-901</v>
      </c>
      <c r="I834" s="90"/>
      <c r="J834" s="90"/>
      <c r="K834" s="90"/>
      <c r="L834" s="90"/>
    </row>
    <row r="835" spans="1:12">
      <c r="A835" s="65">
        <f t="shared" si="43"/>
        <v>1990</v>
      </c>
      <c r="B835" s="84">
        <v>32904</v>
      </c>
      <c r="C835" s="77">
        <v>-901</v>
      </c>
      <c r="D835" s="78">
        <f t="shared" si="44"/>
        <v>-901</v>
      </c>
      <c r="I835" s="90"/>
      <c r="J835" s="90"/>
      <c r="K835" s="90"/>
      <c r="L835" s="90"/>
    </row>
    <row r="836" spans="1:12">
      <c r="A836" s="65">
        <f t="shared" si="43"/>
        <v>1990</v>
      </c>
      <c r="B836" s="84">
        <v>32932</v>
      </c>
      <c r="C836" s="77">
        <v>-901</v>
      </c>
      <c r="D836" s="78">
        <f t="shared" si="44"/>
        <v>-901</v>
      </c>
      <c r="I836" s="90"/>
      <c r="J836" s="90"/>
      <c r="K836" s="90"/>
      <c r="L836" s="90"/>
    </row>
    <row r="837" spans="1:12">
      <c r="A837" s="65">
        <f t="shared" si="43"/>
        <v>1990</v>
      </c>
      <c r="B837" s="84">
        <v>32963</v>
      </c>
      <c r="C837" s="77">
        <v>-901</v>
      </c>
      <c r="D837" s="78">
        <f t="shared" si="44"/>
        <v>-901</v>
      </c>
      <c r="I837" s="90"/>
      <c r="J837" s="90"/>
      <c r="K837" s="90"/>
      <c r="L837" s="90"/>
    </row>
    <row r="838" spans="1:12">
      <c r="A838" s="65">
        <f t="shared" si="43"/>
        <v>1990</v>
      </c>
      <c r="B838" s="84">
        <v>32993</v>
      </c>
      <c r="C838" s="77">
        <v>-901</v>
      </c>
      <c r="D838" s="78">
        <f t="shared" si="44"/>
        <v>-901</v>
      </c>
      <c r="I838" s="90"/>
      <c r="J838" s="90"/>
      <c r="K838" s="90"/>
      <c r="L838" s="90"/>
    </row>
    <row r="839" spans="1:12">
      <c r="A839" s="65">
        <f t="shared" si="43"/>
        <v>1990</v>
      </c>
      <c r="B839" s="84">
        <v>33024</v>
      </c>
      <c r="C839" s="77">
        <v>-901</v>
      </c>
      <c r="D839" s="78">
        <f t="shared" si="44"/>
        <v>-901</v>
      </c>
      <c r="I839" s="90"/>
      <c r="J839" s="90"/>
      <c r="K839" s="90"/>
      <c r="L839" s="90"/>
    </row>
    <row r="840" spans="1:12">
      <c r="A840" s="65">
        <f t="shared" si="43"/>
        <v>1990</v>
      </c>
      <c r="B840" s="84">
        <v>33054</v>
      </c>
      <c r="C840" s="77">
        <v>-901</v>
      </c>
      <c r="D840" s="78">
        <f t="shared" si="44"/>
        <v>-901</v>
      </c>
      <c r="I840" s="90"/>
      <c r="J840" s="90"/>
      <c r="K840" s="90"/>
      <c r="L840" s="90"/>
    </row>
    <row r="841" spans="1:12">
      <c r="A841" s="65">
        <f t="shared" si="43"/>
        <v>1990</v>
      </c>
      <c r="B841" s="84">
        <v>33085</v>
      </c>
      <c r="C841" s="77">
        <v>-901</v>
      </c>
      <c r="D841" s="78">
        <f t="shared" si="44"/>
        <v>-901</v>
      </c>
      <c r="I841" s="90"/>
      <c r="J841" s="90"/>
      <c r="K841" s="90"/>
      <c r="L841" s="90"/>
    </row>
    <row r="842" spans="1:12">
      <c r="A842" s="65">
        <f t="shared" si="43"/>
        <v>1990</v>
      </c>
      <c r="B842" s="84">
        <v>33116</v>
      </c>
      <c r="C842" s="77">
        <v>-901</v>
      </c>
      <c r="D842" s="78">
        <f t="shared" si="44"/>
        <v>-901</v>
      </c>
      <c r="I842" s="90"/>
      <c r="J842" s="90"/>
      <c r="K842" s="90"/>
      <c r="L842" s="90"/>
    </row>
    <row r="843" spans="1:12">
      <c r="A843" s="65">
        <f t="shared" si="43"/>
        <v>1990</v>
      </c>
      <c r="B843" s="84">
        <v>33146</v>
      </c>
      <c r="C843" s="77">
        <v>-901</v>
      </c>
      <c r="D843" s="78">
        <f t="shared" si="44"/>
        <v>-901</v>
      </c>
      <c r="I843" s="90"/>
      <c r="J843" s="90"/>
      <c r="K843" s="90"/>
      <c r="L843" s="90"/>
    </row>
    <row r="844" spans="1:12">
      <c r="A844" s="65">
        <f t="shared" si="43"/>
        <v>1991</v>
      </c>
      <c r="B844" s="84">
        <v>33177</v>
      </c>
      <c r="C844" s="77">
        <v>-901</v>
      </c>
      <c r="D844" s="78">
        <f t="shared" si="44"/>
        <v>-901</v>
      </c>
      <c r="I844" s="90"/>
      <c r="J844" s="90"/>
      <c r="K844" s="90"/>
      <c r="L844" s="90"/>
    </row>
    <row r="845" spans="1:12">
      <c r="A845" s="65">
        <f t="shared" si="43"/>
        <v>1991</v>
      </c>
      <c r="B845" s="84">
        <v>33207</v>
      </c>
      <c r="C845" s="77">
        <v>-901</v>
      </c>
      <c r="D845" s="78">
        <f t="shared" si="44"/>
        <v>-901</v>
      </c>
      <c r="I845" s="90"/>
      <c r="J845" s="90"/>
      <c r="K845" s="90"/>
      <c r="L845" s="90"/>
    </row>
    <row r="846" spans="1:12">
      <c r="A846" s="65">
        <f t="shared" si="43"/>
        <v>1991</v>
      </c>
      <c r="B846" s="84">
        <v>33238</v>
      </c>
      <c r="C846" s="77">
        <v>-901</v>
      </c>
      <c r="D846" s="78">
        <f t="shared" si="44"/>
        <v>-901</v>
      </c>
      <c r="I846" s="90"/>
      <c r="J846" s="90"/>
      <c r="K846" s="90"/>
      <c r="L846" s="90"/>
    </row>
    <row r="847" spans="1:12">
      <c r="A847" s="65">
        <f t="shared" si="43"/>
        <v>1991</v>
      </c>
      <c r="B847" s="84">
        <v>33269</v>
      </c>
      <c r="C847" s="77">
        <v>-901</v>
      </c>
      <c r="D847" s="78">
        <f t="shared" si="44"/>
        <v>-901</v>
      </c>
      <c r="I847" s="90"/>
      <c r="J847" s="90"/>
      <c r="K847" s="90"/>
      <c r="L847" s="90"/>
    </row>
    <row r="848" spans="1:12">
      <c r="A848" s="65">
        <f t="shared" si="43"/>
        <v>1991</v>
      </c>
      <c r="B848" s="84">
        <v>33297</v>
      </c>
      <c r="C848" s="77">
        <v>-901</v>
      </c>
      <c r="D848" s="78">
        <f t="shared" si="44"/>
        <v>-901</v>
      </c>
      <c r="I848" s="90"/>
      <c r="J848" s="90"/>
      <c r="K848" s="90"/>
      <c r="L848" s="90"/>
    </row>
    <row r="849" spans="1:12">
      <c r="A849" s="65">
        <f t="shared" ref="A849:A912" si="45">IF(MONTH(B849)&gt;9,YEAR(B849)+1,YEAR(B849))</f>
        <v>1991</v>
      </c>
      <c r="B849" s="84">
        <v>33328</v>
      </c>
      <c r="C849" s="77">
        <v>-901</v>
      </c>
      <c r="D849" s="78">
        <f t="shared" ref="D849:D912" si="46">IF(C849&lt;&gt;-901,C849*DAY(B849)*24*60*60/(220*22*9*1000),-901)</f>
        <v>-901</v>
      </c>
      <c r="I849" s="90"/>
      <c r="J849" s="90"/>
      <c r="K849" s="90"/>
      <c r="L849" s="90"/>
    </row>
    <row r="850" spans="1:12">
      <c r="A850" s="65">
        <f t="shared" si="45"/>
        <v>1991</v>
      </c>
      <c r="B850" s="84">
        <v>33358</v>
      </c>
      <c r="C850" s="77">
        <v>-901</v>
      </c>
      <c r="D850" s="78">
        <f t="shared" si="46"/>
        <v>-901</v>
      </c>
      <c r="I850" s="90"/>
      <c r="J850" s="90"/>
      <c r="K850" s="90"/>
      <c r="L850" s="90"/>
    </row>
    <row r="851" spans="1:12">
      <c r="A851" s="65">
        <f t="shared" si="45"/>
        <v>1991</v>
      </c>
      <c r="B851" s="84">
        <v>33389</v>
      </c>
      <c r="C851" s="77">
        <v>-901</v>
      </c>
      <c r="D851" s="78">
        <f t="shared" si="46"/>
        <v>-901</v>
      </c>
      <c r="I851" s="90"/>
      <c r="J851" s="90"/>
      <c r="K851" s="90"/>
      <c r="L851" s="90"/>
    </row>
    <row r="852" spans="1:12">
      <c r="A852" s="65">
        <f t="shared" si="45"/>
        <v>1991</v>
      </c>
      <c r="B852" s="84">
        <v>33419</v>
      </c>
      <c r="C852" s="77">
        <v>-901</v>
      </c>
      <c r="D852" s="78">
        <f t="shared" si="46"/>
        <v>-901</v>
      </c>
      <c r="I852" s="90"/>
      <c r="J852" s="90"/>
      <c r="K852" s="90"/>
      <c r="L852" s="90"/>
    </row>
    <row r="853" spans="1:12">
      <c r="A853" s="65">
        <f t="shared" si="45"/>
        <v>1991</v>
      </c>
      <c r="B853" s="84">
        <v>33450</v>
      </c>
      <c r="C853" s="77">
        <v>-901</v>
      </c>
      <c r="D853" s="78">
        <f t="shared" si="46"/>
        <v>-901</v>
      </c>
      <c r="I853" s="90"/>
      <c r="J853" s="90"/>
      <c r="K853" s="90"/>
      <c r="L853" s="90"/>
    </row>
    <row r="854" spans="1:12">
      <c r="A854" s="65">
        <f t="shared" si="45"/>
        <v>1991</v>
      </c>
      <c r="B854" s="84">
        <v>33481</v>
      </c>
      <c r="C854" s="77">
        <v>-901</v>
      </c>
      <c r="D854" s="78">
        <f t="shared" si="46"/>
        <v>-901</v>
      </c>
      <c r="I854" s="90"/>
      <c r="J854" s="90"/>
      <c r="K854" s="90"/>
      <c r="L854" s="90"/>
    </row>
    <row r="855" spans="1:12">
      <c r="A855" s="65">
        <f t="shared" si="45"/>
        <v>1991</v>
      </c>
      <c r="B855" s="84">
        <v>33511</v>
      </c>
      <c r="C855" s="77">
        <v>-901</v>
      </c>
      <c r="D855" s="78">
        <f t="shared" si="46"/>
        <v>-901</v>
      </c>
      <c r="I855" s="90"/>
      <c r="J855" s="90"/>
      <c r="K855" s="90"/>
      <c r="L855" s="90"/>
    </row>
    <row r="856" spans="1:12">
      <c r="A856" s="65">
        <f t="shared" si="45"/>
        <v>1992</v>
      </c>
      <c r="B856" s="84">
        <v>33542</v>
      </c>
      <c r="C856" s="77">
        <v>-901</v>
      </c>
      <c r="D856" s="78">
        <f t="shared" si="46"/>
        <v>-901</v>
      </c>
      <c r="I856" s="90"/>
      <c r="J856" s="90"/>
      <c r="K856" s="90"/>
      <c r="L856" s="90"/>
    </row>
    <row r="857" spans="1:12">
      <c r="A857" s="65">
        <f t="shared" si="45"/>
        <v>1992</v>
      </c>
      <c r="B857" s="84">
        <v>33572</v>
      </c>
      <c r="C857" s="77">
        <v>-901</v>
      </c>
      <c r="D857" s="78">
        <f t="shared" si="46"/>
        <v>-901</v>
      </c>
      <c r="I857" s="90"/>
      <c r="J857" s="90"/>
      <c r="K857" s="90"/>
      <c r="L857" s="90"/>
    </row>
    <row r="858" spans="1:12">
      <c r="A858" s="65">
        <f t="shared" si="45"/>
        <v>1992</v>
      </c>
      <c r="B858" s="84">
        <v>33603</v>
      </c>
      <c r="C858" s="77">
        <v>-901</v>
      </c>
      <c r="D858" s="78">
        <f t="shared" si="46"/>
        <v>-901</v>
      </c>
      <c r="I858" s="90"/>
      <c r="J858" s="90"/>
      <c r="K858" s="90"/>
      <c r="L858" s="90"/>
    </row>
    <row r="859" spans="1:12">
      <c r="A859" s="65">
        <f t="shared" si="45"/>
        <v>1992</v>
      </c>
      <c r="B859" s="84">
        <v>33634</v>
      </c>
      <c r="C859" s="77">
        <v>-901</v>
      </c>
      <c r="D859" s="78">
        <f t="shared" si="46"/>
        <v>-901</v>
      </c>
      <c r="I859" s="90"/>
      <c r="J859" s="90"/>
      <c r="K859" s="90"/>
      <c r="L859" s="90"/>
    </row>
    <row r="860" spans="1:12">
      <c r="A860" s="65">
        <f t="shared" si="45"/>
        <v>1992</v>
      </c>
      <c r="B860" s="84">
        <v>33663</v>
      </c>
      <c r="C860" s="77">
        <v>-901</v>
      </c>
      <c r="D860" s="78">
        <f t="shared" si="46"/>
        <v>-901</v>
      </c>
      <c r="I860" s="90"/>
      <c r="J860" s="90"/>
      <c r="K860" s="90"/>
      <c r="L860" s="90"/>
    </row>
    <row r="861" spans="1:12">
      <c r="A861" s="65">
        <f t="shared" si="45"/>
        <v>1992</v>
      </c>
      <c r="B861" s="84">
        <v>33694</v>
      </c>
      <c r="C861" s="77">
        <v>-901</v>
      </c>
      <c r="D861" s="78">
        <f t="shared" si="46"/>
        <v>-901</v>
      </c>
      <c r="I861" s="90"/>
      <c r="J861" s="90"/>
      <c r="K861" s="90"/>
      <c r="L861" s="90"/>
    </row>
    <row r="862" spans="1:12">
      <c r="A862" s="65">
        <f t="shared" si="45"/>
        <v>1992</v>
      </c>
      <c r="B862" s="84">
        <v>33724</v>
      </c>
      <c r="C862" s="77">
        <v>-901</v>
      </c>
      <c r="D862" s="78">
        <f t="shared" si="46"/>
        <v>-901</v>
      </c>
      <c r="I862" s="90"/>
      <c r="J862" s="90"/>
      <c r="K862" s="90"/>
      <c r="L862" s="90"/>
    </row>
    <row r="863" spans="1:12">
      <c r="A863" s="65">
        <f t="shared" si="45"/>
        <v>1992</v>
      </c>
      <c r="B863" s="84">
        <v>33755</v>
      </c>
      <c r="C863" s="77">
        <v>-901</v>
      </c>
      <c r="D863" s="78">
        <f t="shared" si="46"/>
        <v>-901</v>
      </c>
      <c r="I863" s="90"/>
      <c r="J863" s="90"/>
      <c r="K863" s="90"/>
      <c r="L863" s="90"/>
    </row>
    <row r="864" spans="1:12">
      <c r="A864" s="65">
        <f t="shared" si="45"/>
        <v>1992</v>
      </c>
      <c r="B864" s="84">
        <v>33785</v>
      </c>
      <c r="C864" s="77">
        <v>-901</v>
      </c>
      <c r="D864" s="78">
        <f t="shared" si="46"/>
        <v>-901</v>
      </c>
      <c r="I864" s="90"/>
      <c r="J864" s="90"/>
      <c r="K864" s="90"/>
      <c r="L864" s="90"/>
    </row>
    <row r="865" spans="1:12">
      <c r="A865" s="65">
        <f t="shared" si="45"/>
        <v>1992</v>
      </c>
      <c r="B865" s="84">
        <v>33816</v>
      </c>
      <c r="C865" s="77">
        <v>-901</v>
      </c>
      <c r="D865" s="78">
        <f t="shared" si="46"/>
        <v>-901</v>
      </c>
      <c r="I865" s="90"/>
      <c r="J865" s="90"/>
      <c r="K865" s="90"/>
      <c r="L865" s="90"/>
    </row>
    <row r="866" spans="1:12">
      <c r="A866" s="65">
        <f t="shared" si="45"/>
        <v>1992</v>
      </c>
      <c r="B866" s="84">
        <v>33847</v>
      </c>
      <c r="C866" s="77">
        <v>-901</v>
      </c>
      <c r="D866" s="78">
        <f t="shared" si="46"/>
        <v>-901</v>
      </c>
      <c r="I866" s="90"/>
      <c r="J866" s="90"/>
      <c r="K866" s="90"/>
      <c r="L866" s="90"/>
    </row>
    <row r="867" spans="1:12">
      <c r="A867" s="65">
        <f t="shared" si="45"/>
        <v>1992</v>
      </c>
      <c r="B867" s="84">
        <v>33877</v>
      </c>
      <c r="C867" s="77">
        <v>-901</v>
      </c>
      <c r="D867" s="78">
        <f t="shared" si="46"/>
        <v>-901</v>
      </c>
      <c r="I867" s="90"/>
      <c r="J867" s="90"/>
      <c r="K867" s="90"/>
      <c r="L867" s="90"/>
    </row>
    <row r="868" spans="1:12">
      <c r="A868" s="65">
        <f t="shared" si="45"/>
        <v>1993</v>
      </c>
      <c r="B868" s="84">
        <v>33908</v>
      </c>
      <c r="C868" s="77">
        <v>-901</v>
      </c>
      <c r="D868" s="78">
        <f t="shared" si="46"/>
        <v>-901</v>
      </c>
      <c r="I868" s="90"/>
      <c r="J868" s="90"/>
      <c r="K868" s="90"/>
      <c r="L868" s="90"/>
    </row>
    <row r="869" spans="1:12">
      <c r="A869" s="65">
        <f t="shared" si="45"/>
        <v>1993</v>
      </c>
      <c r="B869" s="84">
        <v>33938</v>
      </c>
      <c r="C869" s="77">
        <v>-901</v>
      </c>
      <c r="D869" s="78">
        <f t="shared" si="46"/>
        <v>-901</v>
      </c>
      <c r="I869" s="90"/>
      <c r="J869" s="90"/>
      <c r="K869" s="90"/>
      <c r="L869" s="90"/>
    </row>
    <row r="870" spans="1:12">
      <c r="A870" s="65">
        <f t="shared" si="45"/>
        <v>1993</v>
      </c>
      <c r="B870" s="84">
        <v>33969</v>
      </c>
      <c r="C870" s="77">
        <v>-901</v>
      </c>
      <c r="D870" s="78">
        <f t="shared" si="46"/>
        <v>-901</v>
      </c>
      <c r="I870" s="90"/>
      <c r="J870" s="90"/>
      <c r="K870" s="90"/>
      <c r="L870" s="90"/>
    </row>
    <row r="871" spans="1:12">
      <c r="A871" s="65">
        <f t="shared" si="45"/>
        <v>1993</v>
      </c>
      <c r="B871" s="84">
        <v>34000</v>
      </c>
      <c r="C871" s="77">
        <v>-901</v>
      </c>
      <c r="D871" s="78">
        <f t="shared" si="46"/>
        <v>-901</v>
      </c>
      <c r="I871" s="90"/>
      <c r="J871" s="90"/>
      <c r="K871" s="90"/>
      <c r="L871" s="90"/>
    </row>
    <row r="872" spans="1:12">
      <c r="A872" s="65">
        <f t="shared" si="45"/>
        <v>1993</v>
      </c>
      <c r="B872" s="84">
        <v>34028</v>
      </c>
      <c r="C872" s="77">
        <v>-901</v>
      </c>
      <c r="D872" s="78">
        <f t="shared" si="46"/>
        <v>-901</v>
      </c>
      <c r="I872" s="90"/>
      <c r="J872" s="90"/>
      <c r="K872" s="90"/>
      <c r="L872" s="90"/>
    </row>
    <row r="873" spans="1:12">
      <c r="A873" s="65">
        <f t="shared" si="45"/>
        <v>1993</v>
      </c>
      <c r="B873" s="84">
        <v>34059</v>
      </c>
      <c r="C873" s="77">
        <v>-901</v>
      </c>
      <c r="D873" s="78">
        <f t="shared" si="46"/>
        <v>-901</v>
      </c>
      <c r="I873" s="90"/>
      <c r="J873" s="90"/>
      <c r="K873" s="90"/>
      <c r="L873" s="90"/>
    </row>
    <row r="874" spans="1:12">
      <c r="A874" s="65">
        <f t="shared" si="45"/>
        <v>1993</v>
      </c>
      <c r="B874" s="84">
        <v>34089</v>
      </c>
      <c r="C874" s="77">
        <v>-901</v>
      </c>
      <c r="D874" s="78">
        <f t="shared" si="46"/>
        <v>-901</v>
      </c>
      <c r="I874" s="90"/>
      <c r="J874" s="90"/>
      <c r="K874" s="90"/>
      <c r="L874" s="90"/>
    </row>
    <row r="875" spans="1:12">
      <c r="A875" s="65">
        <f t="shared" si="45"/>
        <v>1993</v>
      </c>
      <c r="B875" s="84">
        <v>34120</v>
      </c>
      <c r="C875" s="77">
        <v>-901</v>
      </c>
      <c r="D875" s="78">
        <f t="shared" si="46"/>
        <v>-901</v>
      </c>
      <c r="I875" s="90"/>
      <c r="J875" s="90"/>
      <c r="K875" s="90"/>
      <c r="L875" s="90"/>
    </row>
    <row r="876" spans="1:12">
      <c r="A876" s="65">
        <f t="shared" si="45"/>
        <v>1993</v>
      </c>
      <c r="B876" s="84">
        <v>34150</v>
      </c>
      <c r="C876" s="77">
        <v>-901</v>
      </c>
      <c r="D876" s="78">
        <f t="shared" si="46"/>
        <v>-901</v>
      </c>
      <c r="I876" s="90"/>
      <c r="J876" s="90"/>
      <c r="K876" s="90"/>
      <c r="L876" s="90"/>
    </row>
    <row r="877" spans="1:12">
      <c r="A877" s="65">
        <f t="shared" si="45"/>
        <v>1993</v>
      </c>
      <c r="B877" s="84">
        <v>34181</v>
      </c>
      <c r="C877" s="77">
        <v>-901</v>
      </c>
      <c r="D877" s="78">
        <f t="shared" si="46"/>
        <v>-901</v>
      </c>
      <c r="I877" s="90"/>
      <c r="J877" s="90"/>
      <c r="K877" s="90"/>
      <c r="L877" s="90"/>
    </row>
    <row r="878" spans="1:12">
      <c r="A878" s="65">
        <f t="shared" si="45"/>
        <v>1993</v>
      </c>
      <c r="B878" s="84">
        <v>34212</v>
      </c>
      <c r="C878" s="77">
        <v>-901</v>
      </c>
      <c r="D878" s="78">
        <f t="shared" si="46"/>
        <v>-901</v>
      </c>
      <c r="I878" s="90"/>
      <c r="J878" s="90"/>
      <c r="K878" s="90"/>
      <c r="L878" s="90"/>
    </row>
    <row r="879" spans="1:12">
      <c r="A879" s="65">
        <f t="shared" si="45"/>
        <v>1993</v>
      </c>
      <c r="B879" s="84">
        <v>34242</v>
      </c>
      <c r="C879" s="77">
        <v>-901</v>
      </c>
      <c r="D879" s="78">
        <f t="shared" si="46"/>
        <v>-901</v>
      </c>
      <c r="I879" s="90"/>
      <c r="J879" s="90"/>
      <c r="K879" s="90"/>
      <c r="L879" s="90"/>
    </row>
    <row r="880" spans="1:12">
      <c r="A880" s="65">
        <f t="shared" si="45"/>
        <v>1994</v>
      </c>
      <c r="B880" s="84">
        <v>34273</v>
      </c>
      <c r="C880" s="77">
        <v>-901</v>
      </c>
      <c r="D880" s="78">
        <f t="shared" si="46"/>
        <v>-901</v>
      </c>
      <c r="I880" s="90"/>
      <c r="J880" s="90"/>
      <c r="K880" s="90"/>
      <c r="L880" s="90"/>
    </row>
    <row r="881" spans="1:12">
      <c r="A881" s="65">
        <f t="shared" si="45"/>
        <v>1994</v>
      </c>
      <c r="B881" s="84">
        <v>34303</v>
      </c>
      <c r="C881" s="77">
        <v>-901</v>
      </c>
      <c r="D881" s="78">
        <f t="shared" si="46"/>
        <v>-901</v>
      </c>
      <c r="I881" s="90"/>
      <c r="J881" s="90"/>
      <c r="K881" s="90"/>
      <c r="L881" s="90"/>
    </row>
    <row r="882" spans="1:12">
      <c r="A882" s="65">
        <f t="shared" si="45"/>
        <v>1994</v>
      </c>
      <c r="B882" s="84">
        <v>34334</v>
      </c>
      <c r="C882" s="77">
        <v>-901</v>
      </c>
      <c r="D882" s="78">
        <f t="shared" si="46"/>
        <v>-901</v>
      </c>
      <c r="I882" s="90"/>
      <c r="J882" s="90"/>
      <c r="K882" s="90"/>
      <c r="L882" s="90"/>
    </row>
    <row r="883" spans="1:12">
      <c r="A883" s="65">
        <f t="shared" si="45"/>
        <v>1994</v>
      </c>
      <c r="B883" s="84">
        <v>34365</v>
      </c>
      <c r="C883" s="77">
        <v>-901</v>
      </c>
      <c r="D883" s="78">
        <f t="shared" si="46"/>
        <v>-901</v>
      </c>
      <c r="I883" s="90"/>
      <c r="J883" s="90"/>
      <c r="K883" s="90"/>
      <c r="L883" s="90"/>
    </row>
    <row r="884" spans="1:12">
      <c r="A884" s="65">
        <f t="shared" si="45"/>
        <v>1994</v>
      </c>
      <c r="B884" s="84">
        <v>34393</v>
      </c>
      <c r="C884" s="77">
        <v>-901</v>
      </c>
      <c r="D884" s="78">
        <f t="shared" si="46"/>
        <v>-901</v>
      </c>
      <c r="I884" s="90"/>
      <c r="J884" s="90"/>
      <c r="K884" s="90"/>
      <c r="L884" s="90"/>
    </row>
    <row r="885" spans="1:12">
      <c r="A885" s="65">
        <f t="shared" si="45"/>
        <v>1994</v>
      </c>
      <c r="B885" s="84">
        <v>34424</v>
      </c>
      <c r="C885" s="77">
        <v>-901</v>
      </c>
      <c r="D885" s="78">
        <f t="shared" si="46"/>
        <v>-901</v>
      </c>
      <c r="I885" s="90"/>
      <c r="J885" s="90"/>
      <c r="K885" s="90"/>
      <c r="L885" s="90"/>
    </row>
    <row r="886" spans="1:12">
      <c r="A886" s="65">
        <f t="shared" si="45"/>
        <v>1994</v>
      </c>
      <c r="B886" s="84">
        <v>34454</v>
      </c>
      <c r="C886" s="77">
        <v>-901</v>
      </c>
      <c r="D886" s="78">
        <f t="shared" si="46"/>
        <v>-901</v>
      </c>
      <c r="I886" s="90"/>
      <c r="J886" s="90"/>
      <c r="K886" s="90"/>
      <c r="L886" s="90"/>
    </row>
    <row r="887" spans="1:12">
      <c r="A887" s="65">
        <f t="shared" si="45"/>
        <v>1994</v>
      </c>
      <c r="B887" s="84">
        <v>34485</v>
      </c>
      <c r="C887" s="77">
        <v>-901</v>
      </c>
      <c r="D887" s="78">
        <f t="shared" si="46"/>
        <v>-901</v>
      </c>
      <c r="I887" s="90"/>
      <c r="J887" s="90"/>
      <c r="K887" s="90"/>
      <c r="L887" s="90"/>
    </row>
    <row r="888" spans="1:12">
      <c r="A888" s="65">
        <f t="shared" si="45"/>
        <v>1994</v>
      </c>
      <c r="B888" s="84">
        <v>34515</v>
      </c>
      <c r="C888" s="77">
        <v>-901</v>
      </c>
      <c r="D888" s="78">
        <f t="shared" si="46"/>
        <v>-901</v>
      </c>
      <c r="I888" s="90"/>
      <c r="J888" s="90"/>
      <c r="K888" s="90"/>
      <c r="L888" s="90"/>
    </row>
    <row r="889" spans="1:12">
      <c r="A889" s="65">
        <f t="shared" si="45"/>
        <v>1994</v>
      </c>
      <c r="B889" s="84">
        <v>34546</v>
      </c>
      <c r="C889" s="77">
        <v>-901</v>
      </c>
      <c r="D889" s="78">
        <f t="shared" si="46"/>
        <v>-901</v>
      </c>
      <c r="I889" s="90"/>
      <c r="J889" s="90"/>
      <c r="K889" s="90"/>
      <c r="L889" s="90"/>
    </row>
    <row r="890" spans="1:12">
      <c r="A890" s="65">
        <f t="shared" si="45"/>
        <v>1994</v>
      </c>
      <c r="B890" s="84">
        <v>34577</v>
      </c>
      <c r="C890" s="77">
        <v>-901</v>
      </c>
      <c r="D890" s="78">
        <f t="shared" si="46"/>
        <v>-901</v>
      </c>
      <c r="I890" s="90"/>
      <c r="J890" s="90"/>
      <c r="K890" s="90"/>
      <c r="L890" s="90"/>
    </row>
    <row r="891" spans="1:12">
      <c r="A891" s="65">
        <f t="shared" si="45"/>
        <v>1994</v>
      </c>
      <c r="B891" s="84">
        <v>34607</v>
      </c>
      <c r="C891" s="77">
        <v>-901</v>
      </c>
      <c r="D891" s="78">
        <f t="shared" si="46"/>
        <v>-901</v>
      </c>
      <c r="I891" s="90"/>
      <c r="J891" s="90"/>
      <c r="K891" s="90"/>
      <c r="L891" s="90"/>
    </row>
    <row r="892" spans="1:12">
      <c r="A892" s="65">
        <f t="shared" si="45"/>
        <v>1995</v>
      </c>
      <c r="B892" s="84">
        <v>34638</v>
      </c>
      <c r="C892" s="77">
        <v>-901</v>
      </c>
      <c r="D892" s="78">
        <f t="shared" si="46"/>
        <v>-901</v>
      </c>
      <c r="I892" s="90"/>
      <c r="J892" s="90"/>
      <c r="K892" s="90"/>
      <c r="L892" s="90"/>
    </row>
    <row r="893" spans="1:12">
      <c r="A893" s="65">
        <f t="shared" si="45"/>
        <v>1995</v>
      </c>
      <c r="B893" s="84">
        <v>34668</v>
      </c>
      <c r="C893" s="77">
        <v>-901</v>
      </c>
      <c r="D893" s="78">
        <f t="shared" si="46"/>
        <v>-901</v>
      </c>
      <c r="I893" s="90"/>
      <c r="J893" s="90"/>
      <c r="K893" s="90"/>
      <c r="L893" s="90"/>
    </row>
    <row r="894" spans="1:12">
      <c r="A894" s="65">
        <f t="shared" si="45"/>
        <v>1995</v>
      </c>
      <c r="B894" s="84">
        <v>34699</v>
      </c>
      <c r="C894" s="77">
        <v>-901</v>
      </c>
      <c r="D894" s="78">
        <f t="shared" si="46"/>
        <v>-901</v>
      </c>
      <c r="I894" s="90"/>
      <c r="J894" s="90"/>
      <c r="K894" s="90"/>
      <c r="L894" s="90"/>
    </row>
    <row r="895" spans="1:12">
      <c r="A895" s="65">
        <f t="shared" si="45"/>
        <v>1995</v>
      </c>
      <c r="B895" s="84">
        <v>34730</v>
      </c>
      <c r="C895" s="77">
        <v>-901</v>
      </c>
      <c r="D895" s="78">
        <f t="shared" si="46"/>
        <v>-901</v>
      </c>
      <c r="I895" s="90"/>
      <c r="J895" s="90"/>
      <c r="K895" s="90"/>
      <c r="L895" s="90"/>
    </row>
    <row r="896" spans="1:12">
      <c r="A896" s="65">
        <f t="shared" si="45"/>
        <v>1995</v>
      </c>
      <c r="B896" s="84">
        <v>34758</v>
      </c>
      <c r="C896" s="77">
        <v>-901</v>
      </c>
      <c r="D896" s="78">
        <f t="shared" si="46"/>
        <v>-901</v>
      </c>
      <c r="I896" s="90"/>
      <c r="J896" s="90"/>
      <c r="K896" s="90"/>
      <c r="L896" s="90"/>
    </row>
    <row r="897" spans="1:12">
      <c r="A897" s="65">
        <f t="shared" si="45"/>
        <v>1995</v>
      </c>
      <c r="B897" s="84">
        <v>34789</v>
      </c>
      <c r="C897" s="77">
        <v>-901</v>
      </c>
      <c r="D897" s="78">
        <f t="shared" si="46"/>
        <v>-901</v>
      </c>
      <c r="I897" s="90"/>
      <c r="J897" s="90"/>
      <c r="K897" s="90"/>
      <c r="L897" s="90"/>
    </row>
    <row r="898" spans="1:12">
      <c r="A898" s="65">
        <f t="shared" si="45"/>
        <v>1995</v>
      </c>
      <c r="B898" s="84">
        <v>34819</v>
      </c>
      <c r="C898" s="77">
        <v>-901</v>
      </c>
      <c r="D898" s="78">
        <f t="shared" si="46"/>
        <v>-901</v>
      </c>
      <c r="I898" s="90"/>
      <c r="J898" s="90"/>
      <c r="K898" s="90"/>
      <c r="L898" s="90"/>
    </row>
    <row r="899" spans="1:12">
      <c r="A899" s="65">
        <f t="shared" si="45"/>
        <v>1995</v>
      </c>
      <c r="B899" s="84">
        <v>34850</v>
      </c>
      <c r="C899" s="77">
        <v>-901</v>
      </c>
      <c r="D899" s="78">
        <f t="shared" si="46"/>
        <v>-901</v>
      </c>
      <c r="I899" s="90"/>
      <c r="J899" s="90"/>
      <c r="K899" s="90"/>
      <c r="L899" s="90"/>
    </row>
    <row r="900" spans="1:12">
      <c r="A900" s="65">
        <f t="shared" si="45"/>
        <v>1995</v>
      </c>
      <c r="B900" s="84">
        <v>34880</v>
      </c>
      <c r="C900" s="77">
        <v>-901</v>
      </c>
      <c r="D900" s="78">
        <f t="shared" si="46"/>
        <v>-901</v>
      </c>
      <c r="I900" s="90"/>
      <c r="J900" s="90"/>
      <c r="K900" s="90"/>
      <c r="L900" s="90"/>
    </row>
    <row r="901" spans="1:12">
      <c r="A901" s="65">
        <f t="shared" si="45"/>
        <v>1995</v>
      </c>
      <c r="B901" s="84">
        <v>34911</v>
      </c>
      <c r="C901" s="77">
        <v>-901</v>
      </c>
      <c r="D901" s="78">
        <f t="shared" si="46"/>
        <v>-901</v>
      </c>
      <c r="I901" s="90"/>
      <c r="J901" s="90"/>
      <c r="K901" s="90"/>
      <c r="L901" s="90"/>
    </row>
    <row r="902" spans="1:12">
      <c r="A902" s="65">
        <f t="shared" si="45"/>
        <v>1995</v>
      </c>
      <c r="B902" s="84">
        <v>34942</v>
      </c>
      <c r="C902" s="77">
        <v>-901</v>
      </c>
      <c r="D902" s="78">
        <f t="shared" si="46"/>
        <v>-901</v>
      </c>
      <c r="I902" s="90"/>
      <c r="J902" s="90"/>
      <c r="K902" s="90"/>
      <c r="L902" s="90"/>
    </row>
    <row r="903" spans="1:12">
      <c r="A903" s="65">
        <f t="shared" si="45"/>
        <v>1995</v>
      </c>
      <c r="B903" s="84">
        <v>34972</v>
      </c>
      <c r="C903" s="77">
        <v>-901</v>
      </c>
      <c r="D903" s="78">
        <f t="shared" si="46"/>
        <v>-901</v>
      </c>
      <c r="I903" s="90"/>
      <c r="J903" s="90"/>
      <c r="K903" s="90"/>
      <c r="L903" s="90"/>
    </row>
    <row r="904" spans="1:12">
      <c r="A904" s="65">
        <f t="shared" si="45"/>
        <v>1996</v>
      </c>
      <c r="B904" s="84">
        <v>35003</v>
      </c>
      <c r="C904" s="77">
        <v>-901</v>
      </c>
      <c r="D904" s="78">
        <f t="shared" si="46"/>
        <v>-901</v>
      </c>
      <c r="I904" s="90"/>
      <c r="J904" s="90"/>
      <c r="K904" s="90"/>
      <c r="L904" s="90"/>
    </row>
    <row r="905" spans="1:12">
      <c r="A905" s="65">
        <f t="shared" si="45"/>
        <v>1996</v>
      </c>
      <c r="B905" s="84">
        <v>35033</v>
      </c>
      <c r="C905" s="77">
        <v>-901</v>
      </c>
      <c r="D905" s="78">
        <f t="shared" si="46"/>
        <v>-901</v>
      </c>
      <c r="I905" s="90"/>
      <c r="J905" s="90"/>
      <c r="K905" s="90"/>
      <c r="L905" s="90"/>
    </row>
    <row r="906" spans="1:12">
      <c r="A906" s="65">
        <f t="shared" si="45"/>
        <v>1996</v>
      </c>
      <c r="B906" s="84">
        <v>35064</v>
      </c>
      <c r="C906" s="77">
        <v>-901</v>
      </c>
      <c r="D906" s="78">
        <f t="shared" si="46"/>
        <v>-901</v>
      </c>
      <c r="I906" s="90"/>
      <c r="J906" s="90"/>
      <c r="K906" s="90"/>
      <c r="L906" s="90"/>
    </row>
    <row r="907" spans="1:12">
      <c r="A907" s="65">
        <f t="shared" si="45"/>
        <v>1996</v>
      </c>
      <c r="B907" s="84">
        <v>35095</v>
      </c>
      <c r="C907" s="77">
        <v>-901</v>
      </c>
      <c r="D907" s="78">
        <f t="shared" si="46"/>
        <v>-901</v>
      </c>
      <c r="I907" s="90"/>
      <c r="J907" s="90"/>
      <c r="K907" s="90"/>
      <c r="L907" s="90"/>
    </row>
    <row r="908" spans="1:12">
      <c r="A908" s="65">
        <f t="shared" si="45"/>
        <v>1996</v>
      </c>
      <c r="B908" s="84">
        <v>35124</v>
      </c>
      <c r="C908" s="77">
        <v>-901</v>
      </c>
      <c r="D908" s="78">
        <f t="shared" si="46"/>
        <v>-901</v>
      </c>
      <c r="I908" s="90"/>
      <c r="J908" s="90"/>
      <c r="K908" s="90"/>
      <c r="L908" s="90"/>
    </row>
    <row r="909" spans="1:12">
      <c r="A909" s="65">
        <f t="shared" si="45"/>
        <v>1996</v>
      </c>
      <c r="B909" s="84">
        <v>35155</v>
      </c>
      <c r="C909" s="77">
        <v>-901</v>
      </c>
      <c r="D909" s="78">
        <f t="shared" si="46"/>
        <v>-901</v>
      </c>
      <c r="I909" s="90"/>
      <c r="J909" s="90"/>
      <c r="K909" s="90"/>
      <c r="L909" s="90"/>
    </row>
    <row r="910" spans="1:12">
      <c r="A910" s="65">
        <f t="shared" si="45"/>
        <v>1996</v>
      </c>
      <c r="B910" s="84">
        <v>35185</v>
      </c>
      <c r="C910" s="77">
        <v>-901</v>
      </c>
      <c r="D910" s="78">
        <f t="shared" si="46"/>
        <v>-901</v>
      </c>
      <c r="I910" s="90"/>
      <c r="J910" s="90"/>
      <c r="K910" s="90"/>
      <c r="L910" s="90"/>
    </row>
    <row r="911" spans="1:12">
      <c r="A911" s="65">
        <f t="shared" si="45"/>
        <v>1996</v>
      </c>
      <c r="B911" s="84">
        <v>35216</v>
      </c>
      <c r="C911" s="77">
        <v>-901</v>
      </c>
      <c r="D911" s="78">
        <f t="shared" si="46"/>
        <v>-901</v>
      </c>
      <c r="I911" s="90"/>
      <c r="J911" s="90"/>
      <c r="K911" s="90"/>
      <c r="L911" s="90"/>
    </row>
    <row r="912" spans="1:12">
      <c r="A912" s="65">
        <f t="shared" si="45"/>
        <v>1996</v>
      </c>
      <c r="B912" s="84">
        <v>35246</v>
      </c>
      <c r="C912" s="77">
        <v>-901</v>
      </c>
      <c r="D912" s="78">
        <f t="shared" si="46"/>
        <v>-901</v>
      </c>
      <c r="I912" s="90"/>
      <c r="J912" s="90"/>
      <c r="K912" s="90"/>
      <c r="L912" s="90"/>
    </row>
    <row r="913" spans="1:12">
      <c r="A913" s="65">
        <f t="shared" ref="A913:A976" si="47">IF(MONTH(B913)&gt;9,YEAR(B913)+1,YEAR(B913))</f>
        <v>1996</v>
      </c>
      <c r="B913" s="84">
        <v>35277</v>
      </c>
      <c r="C913" s="77">
        <v>-901</v>
      </c>
      <c r="D913" s="78">
        <f t="shared" ref="D913:D976" si="48">IF(C913&lt;&gt;-901,C913*DAY(B913)*24*60*60/(220*22*9*1000),-901)</f>
        <v>-901</v>
      </c>
      <c r="I913" s="90"/>
      <c r="J913" s="90"/>
      <c r="K913" s="90"/>
      <c r="L913" s="90"/>
    </row>
    <row r="914" spans="1:12">
      <c r="A914" s="65">
        <f t="shared" si="47"/>
        <v>1996</v>
      </c>
      <c r="B914" s="84">
        <v>35308</v>
      </c>
      <c r="C914" s="77">
        <v>-901</v>
      </c>
      <c r="D914" s="78">
        <f t="shared" si="48"/>
        <v>-901</v>
      </c>
      <c r="I914" s="90"/>
      <c r="J914" s="90"/>
      <c r="K914" s="90"/>
      <c r="L914" s="90"/>
    </row>
    <row r="915" spans="1:12">
      <c r="A915" s="65">
        <f t="shared" si="47"/>
        <v>1996</v>
      </c>
      <c r="B915" s="84">
        <v>35338</v>
      </c>
      <c r="C915" s="77">
        <v>-901</v>
      </c>
      <c r="D915" s="78">
        <f t="shared" si="48"/>
        <v>-901</v>
      </c>
      <c r="I915" s="90"/>
      <c r="J915" s="90"/>
      <c r="K915" s="90"/>
      <c r="L915" s="90"/>
    </row>
    <row r="916" spans="1:12">
      <c r="A916" s="65">
        <f t="shared" si="47"/>
        <v>1997</v>
      </c>
      <c r="B916" s="84">
        <v>35369</v>
      </c>
      <c r="C916" s="77">
        <v>-901</v>
      </c>
      <c r="D916" s="78">
        <f t="shared" si="48"/>
        <v>-901</v>
      </c>
      <c r="I916" s="90"/>
      <c r="J916" s="90"/>
      <c r="K916" s="90"/>
      <c r="L916" s="90"/>
    </row>
    <row r="917" spans="1:12">
      <c r="A917" s="65">
        <f t="shared" si="47"/>
        <v>1997</v>
      </c>
      <c r="B917" s="84">
        <v>35399</v>
      </c>
      <c r="C917" s="77">
        <v>-901</v>
      </c>
      <c r="D917" s="78">
        <f t="shared" si="48"/>
        <v>-901</v>
      </c>
      <c r="I917" s="90"/>
      <c r="J917" s="90"/>
      <c r="K917" s="90"/>
      <c r="L917" s="90"/>
    </row>
    <row r="918" spans="1:12">
      <c r="A918" s="65">
        <f t="shared" si="47"/>
        <v>1997</v>
      </c>
      <c r="B918" s="84">
        <v>35430</v>
      </c>
      <c r="C918" s="77">
        <v>-901</v>
      </c>
      <c r="D918" s="78">
        <f t="shared" si="48"/>
        <v>-901</v>
      </c>
      <c r="I918" s="90"/>
      <c r="J918" s="90"/>
      <c r="K918" s="90"/>
      <c r="L918" s="90"/>
    </row>
    <row r="919" spans="1:12">
      <c r="A919" s="65">
        <f t="shared" si="47"/>
        <v>1997</v>
      </c>
      <c r="B919" s="84">
        <v>35461</v>
      </c>
      <c r="C919" s="77">
        <v>-901</v>
      </c>
      <c r="D919" s="78">
        <f t="shared" si="48"/>
        <v>-901</v>
      </c>
      <c r="I919" s="90"/>
      <c r="J919" s="90"/>
      <c r="K919" s="90"/>
      <c r="L919" s="90"/>
    </row>
    <row r="920" spans="1:12">
      <c r="A920" s="65">
        <f t="shared" si="47"/>
        <v>1997</v>
      </c>
      <c r="B920" s="84">
        <v>35489</v>
      </c>
      <c r="C920" s="77">
        <v>-901</v>
      </c>
      <c r="D920" s="78">
        <f t="shared" si="48"/>
        <v>-901</v>
      </c>
      <c r="I920" s="90"/>
      <c r="J920" s="90"/>
      <c r="K920" s="90"/>
      <c r="L920" s="90"/>
    </row>
    <row r="921" spans="1:12">
      <c r="A921" s="65">
        <f t="shared" si="47"/>
        <v>1997</v>
      </c>
      <c r="B921" s="84">
        <v>35520</v>
      </c>
      <c r="C921" s="77">
        <v>-901</v>
      </c>
      <c r="D921" s="78">
        <f t="shared" si="48"/>
        <v>-901</v>
      </c>
      <c r="I921" s="90"/>
      <c r="J921" s="90"/>
      <c r="K921" s="90"/>
      <c r="L921" s="90"/>
    </row>
    <row r="922" spans="1:12">
      <c r="A922" s="65">
        <f t="shared" si="47"/>
        <v>1997</v>
      </c>
      <c r="B922" s="84">
        <v>35550</v>
      </c>
      <c r="C922" s="77">
        <v>-901</v>
      </c>
      <c r="D922" s="78">
        <f t="shared" si="48"/>
        <v>-901</v>
      </c>
      <c r="I922" s="90"/>
      <c r="J922" s="90"/>
      <c r="K922" s="90"/>
      <c r="L922" s="90"/>
    </row>
    <row r="923" spans="1:12">
      <c r="A923" s="65">
        <f t="shared" si="47"/>
        <v>1997</v>
      </c>
      <c r="B923" s="84">
        <v>35581</v>
      </c>
      <c r="C923" s="77">
        <v>-901</v>
      </c>
      <c r="D923" s="78">
        <f t="shared" si="48"/>
        <v>-901</v>
      </c>
      <c r="I923" s="90"/>
      <c r="J923" s="90"/>
      <c r="K923" s="90"/>
      <c r="L923" s="90"/>
    </row>
    <row r="924" spans="1:12">
      <c r="A924" s="65">
        <f t="shared" si="47"/>
        <v>1997</v>
      </c>
      <c r="B924" s="84">
        <v>35611</v>
      </c>
      <c r="C924" s="77">
        <v>-901</v>
      </c>
      <c r="D924" s="78">
        <f t="shared" si="48"/>
        <v>-901</v>
      </c>
      <c r="I924" s="90"/>
      <c r="J924" s="90"/>
      <c r="K924" s="90"/>
      <c r="L924" s="90"/>
    </row>
    <row r="925" spans="1:12">
      <c r="A925" s="65">
        <f t="shared" si="47"/>
        <v>1997</v>
      </c>
      <c r="B925" s="84">
        <v>35642</v>
      </c>
      <c r="C925" s="77">
        <v>-901</v>
      </c>
      <c r="D925" s="78">
        <f t="shared" si="48"/>
        <v>-901</v>
      </c>
      <c r="I925" s="90"/>
      <c r="J925" s="90"/>
      <c r="K925" s="90"/>
      <c r="L925" s="90"/>
    </row>
    <row r="926" spans="1:12">
      <c r="A926" s="65">
        <f t="shared" si="47"/>
        <v>1997</v>
      </c>
      <c r="B926" s="84">
        <v>35673</v>
      </c>
      <c r="C926" s="77">
        <v>-901</v>
      </c>
      <c r="D926" s="78">
        <f t="shared" si="48"/>
        <v>-901</v>
      </c>
      <c r="I926" s="90"/>
      <c r="J926" s="90"/>
      <c r="K926" s="90"/>
      <c r="L926" s="90"/>
    </row>
    <row r="927" spans="1:12">
      <c r="A927" s="65">
        <f t="shared" si="47"/>
        <v>1997</v>
      </c>
      <c r="B927" s="84">
        <v>35703</v>
      </c>
      <c r="C927" s="77">
        <v>-901</v>
      </c>
      <c r="D927" s="78">
        <f t="shared" si="48"/>
        <v>-901</v>
      </c>
      <c r="I927" s="90"/>
      <c r="J927" s="90"/>
      <c r="K927" s="90"/>
      <c r="L927" s="90"/>
    </row>
    <row r="928" spans="1:12">
      <c r="A928" s="65">
        <f t="shared" si="47"/>
        <v>1998</v>
      </c>
      <c r="B928" s="84">
        <v>35734</v>
      </c>
      <c r="C928" s="77">
        <v>-901</v>
      </c>
      <c r="D928" s="78">
        <f t="shared" si="48"/>
        <v>-901</v>
      </c>
      <c r="I928" s="90"/>
      <c r="J928" s="90"/>
      <c r="K928" s="90"/>
      <c r="L928" s="90"/>
    </row>
    <row r="929" spans="1:12">
      <c r="A929" s="65">
        <f t="shared" si="47"/>
        <v>1998</v>
      </c>
      <c r="B929" s="84">
        <v>35764</v>
      </c>
      <c r="C929" s="77">
        <v>-901</v>
      </c>
      <c r="D929" s="78">
        <f t="shared" si="48"/>
        <v>-901</v>
      </c>
      <c r="I929" s="90"/>
      <c r="J929" s="90"/>
      <c r="K929" s="90"/>
      <c r="L929" s="90"/>
    </row>
    <row r="930" spans="1:12">
      <c r="A930" s="65">
        <f t="shared" si="47"/>
        <v>1998</v>
      </c>
      <c r="B930" s="84">
        <v>35795</v>
      </c>
      <c r="C930" s="77">
        <v>-901</v>
      </c>
      <c r="D930" s="78">
        <f t="shared" si="48"/>
        <v>-901</v>
      </c>
      <c r="I930" s="90"/>
      <c r="J930" s="90"/>
      <c r="K930" s="90"/>
      <c r="L930" s="90"/>
    </row>
    <row r="931" spans="1:12">
      <c r="A931" s="65">
        <f t="shared" si="47"/>
        <v>1998</v>
      </c>
      <c r="B931" s="84">
        <v>35826</v>
      </c>
      <c r="C931" s="77">
        <v>-901</v>
      </c>
      <c r="D931" s="78">
        <f t="shared" si="48"/>
        <v>-901</v>
      </c>
      <c r="I931" s="90"/>
      <c r="J931" s="90"/>
      <c r="K931" s="90"/>
      <c r="L931" s="90"/>
    </row>
    <row r="932" spans="1:12">
      <c r="A932" s="65">
        <f t="shared" si="47"/>
        <v>1998</v>
      </c>
      <c r="B932" s="84">
        <v>35854</v>
      </c>
      <c r="C932" s="77">
        <v>-901</v>
      </c>
      <c r="D932" s="78">
        <f t="shared" si="48"/>
        <v>-901</v>
      </c>
      <c r="I932" s="90"/>
      <c r="J932" s="90"/>
      <c r="K932" s="90"/>
      <c r="L932" s="90"/>
    </row>
    <row r="933" spans="1:12">
      <c r="A933" s="65">
        <f t="shared" si="47"/>
        <v>1998</v>
      </c>
      <c r="B933" s="84">
        <v>35885</v>
      </c>
      <c r="C933" s="77">
        <v>-901</v>
      </c>
      <c r="D933" s="78">
        <f t="shared" si="48"/>
        <v>-901</v>
      </c>
      <c r="I933" s="90"/>
      <c r="J933" s="90"/>
      <c r="K933" s="90"/>
      <c r="L933" s="90"/>
    </row>
    <row r="934" spans="1:12">
      <c r="A934" s="65">
        <f t="shared" si="47"/>
        <v>1998</v>
      </c>
      <c r="B934" s="84">
        <v>35915</v>
      </c>
      <c r="C934" s="77">
        <v>-901</v>
      </c>
      <c r="D934" s="78">
        <f t="shared" si="48"/>
        <v>-901</v>
      </c>
      <c r="I934" s="90"/>
      <c r="J934" s="90"/>
      <c r="K934" s="90"/>
      <c r="L934" s="90"/>
    </row>
    <row r="935" spans="1:12">
      <c r="A935" s="65">
        <f t="shared" si="47"/>
        <v>1998</v>
      </c>
      <c r="B935" s="84">
        <v>35946</v>
      </c>
      <c r="C935" s="77">
        <v>-901</v>
      </c>
      <c r="D935" s="78">
        <f t="shared" si="48"/>
        <v>-901</v>
      </c>
      <c r="I935" s="90"/>
      <c r="J935" s="90"/>
      <c r="K935" s="90"/>
      <c r="L935" s="90"/>
    </row>
    <row r="936" spans="1:12">
      <c r="A936" s="65">
        <f t="shared" si="47"/>
        <v>1998</v>
      </c>
      <c r="B936" s="84">
        <v>35976</v>
      </c>
      <c r="C936" s="77">
        <v>-901</v>
      </c>
      <c r="D936" s="78">
        <f t="shared" si="48"/>
        <v>-901</v>
      </c>
      <c r="I936" s="90"/>
      <c r="J936" s="90"/>
      <c r="K936" s="90"/>
      <c r="L936" s="90"/>
    </row>
    <row r="937" spans="1:12">
      <c r="A937" s="65">
        <f t="shared" si="47"/>
        <v>1998</v>
      </c>
      <c r="B937" s="84">
        <v>36007</v>
      </c>
      <c r="C937" s="77">
        <v>-901</v>
      </c>
      <c r="D937" s="78">
        <f t="shared" si="48"/>
        <v>-901</v>
      </c>
      <c r="I937" s="90"/>
      <c r="J937" s="90"/>
      <c r="K937" s="90"/>
      <c r="L937" s="90"/>
    </row>
    <row r="938" spans="1:12">
      <c r="A938" s="65">
        <f t="shared" si="47"/>
        <v>1998</v>
      </c>
      <c r="B938" s="84">
        <v>36038</v>
      </c>
      <c r="C938" s="77">
        <v>-901</v>
      </c>
      <c r="D938" s="78">
        <f t="shared" si="48"/>
        <v>-901</v>
      </c>
      <c r="I938" s="90"/>
      <c r="J938" s="90"/>
      <c r="K938" s="90"/>
      <c r="L938" s="90"/>
    </row>
    <row r="939" spans="1:12">
      <c r="A939" s="65">
        <f t="shared" si="47"/>
        <v>1998</v>
      </c>
      <c r="B939" s="84">
        <v>36068</v>
      </c>
      <c r="C939" s="77">
        <v>-901</v>
      </c>
      <c r="D939" s="78">
        <f t="shared" si="48"/>
        <v>-901</v>
      </c>
      <c r="I939" s="90"/>
      <c r="J939" s="90"/>
      <c r="K939" s="90"/>
      <c r="L939" s="90"/>
    </row>
    <row r="940" spans="1:12">
      <c r="A940" s="65">
        <f t="shared" si="47"/>
        <v>1999</v>
      </c>
      <c r="B940" s="84">
        <v>36099</v>
      </c>
      <c r="C940" s="77">
        <v>-901</v>
      </c>
      <c r="D940" s="78">
        <f t="shared" si="48"/>
        <v>-901</v>
      </c>
      <c r="I940" s="90"/>
      <c r="J940" s="90"/>
      <c r="K940" s="90"/>
      <c r="L940" s="90"/>
    </row>
    <row r="941" spans="1:12">
      <c r="A941" s="65">
        <f t="shared" si="47"/>
        <v>1999</v>
      </c>
      <c r="B941" s="84">
        <v>36129</v>
      </c>
      <c r="C941" s="77">
        <v>-901</v>
      </c>
      <c r="D941" s="78">
        <f t="shared" si="48"/>
        <v>-901</v>
      </c>
      <c r="I941" s="90"/>
      <c r="J941" s="90"/>
      <c r="K941" s="90"/>
      <c r="L941" s="90"/>
    </row>
    <row r="942" spans="1:12">
      <c r="A942" s="65">
        <f t="shared" si="47"/>
        <v>1999</v>
      </c>
      <c r="B942" s="84">
        <v>36160</v>
      </c>
      <c r="C942" s="77">
        <v>-901</v>
      </c>
      <c r="D942" s="78">
        <f t="shared" si="48"/>
        <v>-901</v>
      </c>
      <c r="I942" s="90"/>
      <c r="J942" s="90"/>
      <c r="K942" s="90"/>
      <c r="L942" s="90"/>
    </row>
    <row r="943" spans="1:12">
      <c r="A943" s="65">
        <f t="shared" si="47"/>
        <v>1999</v>
      </c>
      <c r="B943" s="84">
        <v>36191</v>
      </c>
      <c r="C943" s="77">
        <v>-901</v>
      </c>
      <c r="D943" s="78">
        <f t="shared" si="48"/>
        <v>-901</v>
      </c>
      <c r="I943" s="90"/>
      <c r="J943" s="90"/>
      <c r="K943" s="90"/>
      <c r="L943" s="90"/>
    </row>
    <row r="944" spans="1:12">
      <c r="A944" s="65">
        <f t="shared" si="47"/>
        <v>1999</v>
      </c>
      <c r="B944" s="84">
        <v>36219</v>
      </c>
      <c r="C944" s="77">
        <v>-901</v>
      </c>
      <c r="D944" s="78">
        <f t="shared" si="48"/>
        <v>-901</v>
      </c>
      <c r="I944" s="90"/>
      <c r="J944" s="90"/>
      <c r="K944" s="90"/>
      <c r="L944" s="90"/>
    </row>
    <row r="945" spans="1:12">
      <c r="A945" s="65">
        <f t="shared" si="47"/>
        <v>1999</v>
      </c>
      <c r="B945" s="84">
        <v>36250</v>
      </c>
      <c r="C945" s="77">
        <v>-901</v>
      </c>
      <c r="D945" s="78">
        <f t="shared" si="48"/>
        <v>-901</v>
      </c>
      <c r="I945" s="90"/>
      <c r="J945" s="90"/>
      <c r="K945" s="90"/>
      <c r="L945" s="90"/>
    </row>
    <row r="946" spans="1:12">
      <c r="A946" s="65">
        <f t="shared" si="47"/>
        <v>1999</v>
      </c>
      <c r="B946" s="84">
        <v>36280</v>
      </c>
      <c r="C946" s="77">
        <v>-901</v>
      </c>
      <c r="D946" s="78">
        <f t="shared" si="48"/>
        <v>-901</v>
      </c>
      <c r="I946" s="90"/>
      <c r="J946" s="90"/>
      <c r="K946" s="90"/>
      <c r="L946" s="90"/>
    </row>
    <row r="947" spans="1:12">
      <c r="A947" s="65">
        <f t="shared" si="47"/>
        <v>1999</v>
      </c>
      <c r="B947" s="84">
        <v>36311</v>
      </c>
      <c r="C947" s="77">
        <v>-901</v>
      </c>
      <c r="D947" s="78">
        <f t="shared" si="48"/>
        <v>-901</v>
      </c>
      <c r="I947" s="90"/>
      <c r="J947" s="90"/>
      <c r="K947" s="90"/>
      <c r="L947" s="90"/>
    </row>
    <row r="948" spans="1:12">
      <c r="A948" s="65">
        <f t="shared" si="47"/>
        <v>1999</v>
      </c>
      <c r="B948" s="84">
        <v>36341</v>
      </c>
      <c r="C948" s="77">
        <v>-901</v>
      </c>
      <c r="D948" s="78">
        <f t="shared" si="48"/>
        <v>-901</v>
      </c>
      <c r="I948" s="90"/>
      <c r="J948" s="90"/>
      <c r="K948" s="90"/>
      <c r="L948" s="90"/>
    </row>
    <row r="949" spans="1:12">
      <c r="A949" s="65">
        <f t="shared" si="47"/>
        <v>1999</v>
      </c>
      <c r="B949" s="84">
        <v>36372</v>
      </c>
      <c r="C949" s="77">
        <v>-901</v>
      </c>
      <c r="D949" s="78">
        <f t="shared" si="48"/>
        <v>-901</v>
      </c>
      <c r="I949" s="90"/>
      <c r="J949" s="90"/>
      <c r="K949" s="90"/>
      <c r="L949" s="90"/>
    </row>
    <row r="950" spans="1:12">
      <c r="A950" s="65">
        <f t="shared" si="47"/>
        <v>1999</v>
      </c>
      <c r="B950" s="84">
        <v>36403</v>
      </c>
      <c r="C950" s="77">
        <v>-901</v>
      </c>
      <c r="D950" s="78">
        <f t="shared" si="48"/>
        <v>-901</v>
      </c>
      <c r="I950" s="90"/>
      <c r="J950" s="90"/>
      <c r="K950" s="90"/>
      <c r="L950" s="90"/>
    </row>
    <row r="951" spans="1:12">
      <c r="A951" s="65">
        <f t="shared" si="47"/>
        <v>1999</v>
      </c>
      <c r="B951" s="84">
        <v>36433</v>
      </c>
      <c r="C951" s="77">
        <v>-901</v>
      </c>
      <c r="D951" s="78">
        <f t="shared" si="48"/>
        <v>-901</v>
      </c>
      <c r="I951" s="90"/>
      <c r="J951" s="90"/>
      <c r="K951" s="90"/>
      <c r="L951" s="90"/>
    </row>
    <row r="952" spans="1:12">
      <c r="A952" s="65">
        <f t="shared" si="47"/>
        <v>2000</v>
      </c>
      <c r="B952" s="84">
        <v>36464</v>
      </c>
      <c r="C952" s="77">
        <v>-901</v>
      </c>
      <c r="D952" s="78">
        <f t="shared" si="48"/>
        <v>-901</v>
      </c>
      <c r="I952" s="90"/>
      <c r="J952" s="90"/>
      <c r="K952" s="90"/>
      <c r="L952" s="90"/>
    </row>
    <row r="953" spans="1:12">
      <c r="A953" s="65">
        <f t="shared" si="47"/>
        <v>2000</v>
      </c>
      <c r="B953" s="84">
        <v>36494</v>
      </c>
      <c r="C953" s="77">
        <v>-901</v>
      </c>
      <c r="D953" s="78">
        <f t="shared" si="48"/>
        <v>-901</v>
      </c>
      <c r="I953" s="90"/>
      <c r="J953" s="90"/>
      <c r="K953" s="90"/>
      <c r="L953" s="90"/>
    </row>
    <row r="954" spans="1:12">
      <c r="A954" s="65">
        <f t="shared" si="47"/>
        <v>2000</v>
      </c>
      <c r="B954" s="84">
        <v>36525</v>
      </c>
      <c r="C954" s="77">
        <v>-901</v>
      </c>
      <c r="D954" s="78">
        <f t="shared" si="48"/>
        <v>-901</v>
      </c>
      <c r="I954" s="90"/>
      <c r="J954" s="90"/>
      <c r="K954" s="90"/>
      <c r="L954" s="90"/>
    </row>
    <row r="955" spans="1:12">
      <c r="A955" s="65">
        <f t="shared" si="47"/>
        <v>2000</v>
      </c>
      <c r="B955" s="84">
        <v>36556</v>
      </c>
      <c r="C955" s="77">
        <v>-901</v>
      </c>
      <c r="D955" s="78">
        <f t="shared" si="48"/>
        <v>-901</v>
      </c>
      <c r="I955" s="90"/>
      <c r="J955" s="90"/>
      <c r="K955" s="90"/>
      <c r="L955" s="90"/>
    </row>
    <row r="956" spans="1:12">
      <c r="A956" s="65">
        <f t="shared" si="47"/>
        <v>2000</v>
      </c>
      <c r="B956" s="84">
        <v>36585</v>
      </c>
      <c r="C956" s="77">
        <v>-901</v>
      </c>
      <c r="D956" s="78">
        <f t="shared" si="48"/>
        <v>-901</v>
      </c>
      <c r="I956" s="90"/>
      <c r="J956" s="90"/>
      <c r="K956" s="90"/>
      <c r="L956" s="90"/>
    </row>
    <row r="957" spans="1:12">
      <c r="A957" s="65">
        <f t="shared" si="47"/>
        <v>2000</v>
      </c>
      <c r="B957" s="84">
        <v>36616</v>
      </c>
      <c r="C957" s="77">
        <v>-901</v>
      </c>
      <c r="D957" s="78">
        <f t="shared" si="48"/>
        <v>-901</v>
      </c>
      <c r="I957" s="90"/>
      <c r="J957" s="90"/>
      <c r="K957" s="90"/>
      <c r="L957" s="90"/>
    </row>
    <row r="958" spans="1:12">
      <c r="A958" s="65">
        <f t="shared" si="47"/>
        <v>2000</v>
      </c>
      <c r="B958" s="84">
        <v>36646</v>
      </c>
      <c r="C958" s="77">
        <v>-901</v>
      </c>
      <c r="D958" s="78">
        <f t="shared" si="48"/>
        <v>-901</v>
      </c>
      <c r="I958" s="90"/>
      <c r="J958" s="90"/>
      <c r="K958" s="90"/>
      <c r="L958" s="90"/>
    </row>
    <row r="959" spans="1:12">
      <c r="A959" s="65">
        <f t="shared" si="47"/>
        <v>2000</v>
      </c>
      <c r="B959" s="84">
        <v>36677</v>
      </c>
      <c r="C959" s="77">
        <v>-901</v>
      </c>
      <c r="D959" s="78">
        <f t="shared" si="48"/>
        <v>-901</v>
      </c>
      <c r="I959" s="90"/>
      <c r="J959" s="90"/>
      <c r="K959" s="90"/>
      <c r="L959" s="90"/>
    </row>
    <row r="960" spans="1:12">
      <c r="A960" s="65">
        <f t="shared" si="47"/>
        <v>2000</v>
      </c>
      <c r="B960" s="84">
        <v>36707</v>
      </c>
      <c r="C960" s="77">
        <v>-901</v>
      </c>
      <c r="D960" s="78">
        <f t="shared" si="48"/>
        <v>-901</v>
      </c>
      <c r="I960" s="90"/>
      <c r="J960" s="90"/>
      <c r="K960" s="90"/>
      <c r="L960" s="90"/>
    </row>
    <row r="961" spans="1:12">
      <c r="A961" s="65">
        <f t="shared" si="47"/>
        <v>2000</v>
      </c>
      <c r="B961" s="84">
        <v>36738</v>
      </c>
      <c r="C961" s="77">
        <v>-901</v>
      </c>
      <c r="D961" s="78">
        <f t="shared" si="48"/>
        <v>-901</v>
      </c>
      <c r="I961" s="90"/>
      <c r="J961" s="90"/>
      <c r="K961" s="90"/>
      <c r="L961" s="90"/>
    </row>
    <row r="962" spans="1:12">
      <c r="A962" s="65">
        <f t="shared" si="47"/>
        <v>2000</v>
      </c>
      <c r="B962" s="84">
        <v>36769</v>
      </c>
      <c r="C962" s="77">
        <v>-901</v>
      </c>
      <c r="D962" s="78">
        <f t="shared" si="48"/>
        <v>-901</v>
      </c>
      <c r="I962" s="90"/>
      <c r="J962" s="90"/>
      <c r="K962" s="90"/>
      <c r="L962" s="90"/>
    </row>
    <row r="963" spans="1:12">
      <c r="A963" s="65">
        <f t="shared" si="47"/>
        <v>2000</v>
      </c>
      <c r="B963" s="84">
        <v>36799</v>
      </c>
      <c r="C963" s="77">
        <v>-901</v>
      </c>
      <c r="D963" s="78">
        <f t="shared" si="48"/>
        <v>-901</v>
      </c>
      <c r="I963" s="90"/>
      <c r="J963" s="90"/>
      <c r="K963" s="90"/>
      <c r="L963" s="90"/>
    </row>
    <row r="964" spans="1:12">
      <c r="A964" s="65">
        <f t="shared" si="47"/>
        <v>2001</v>
      </c>
      <c r="B964" s="84">
        <v>36830</v>
      </c>
      <c r="C964" s="77">
        <v>-901</v>
      </c>
      <c r="D964" s="78">
        <f t="shared" si="48"/>
        <v>-901</v>
      </c>
      <c r="I964" s="90"/>
      <c r="J964" s="90"/>
      <c r="K964" s="90"/>
      <c r="L964" s="90"/>
    </row>
    <row r="965" spans="1:12">
      <c r="A965" s="65">
        <f t="shared" si="47"/>
        <v>2001</v>
      </c>
      <c r="B965" s="84">
        <v>36860</v>
      </c>
      <c r="C965" s="77">
        <v>-901</v>
      </c>
      <c r="D965" s="78">
        <f t="shared" si="48"/>
        <v>-901</v>
      </c>
      <c r="I965" s="90"/>
      <c r="J965" s="90"/>
      <c r="K965" s="90"/>
      <c r="L965" s="90"/>
    </row>
    <row r="966" spans="1:12">
      <c r="A966" s="65">
        <f t="shared" si="47"/>
        <v>2001</v>
      </c>
      <c r="B966" s="84">
        <v>36891</v>
      </c>
      <c r="C966" s="77">
        <v>-901</v>
      </c>
      <c r="D966" s="78">
        <f t="shared" si="48"/>
        <v>-901</v>
      </c>
      <c r="I966" s="90"/>
      <c r="J966" s="90"/>
      <c r="K966" s="90"/>
      <c r="L966" s="90"/>
    </row>
    <row r="967" spans="1:12">
      <c r="A967" s="65">
        <f t="shared" si="47"/>
        <v>2001</v>
      </c>
      <c r="B967" s="84">
        <v>36922</v>
      </c>
      <c r="C967" s="77">
        <v>-901</v>
      </c>
      <c r="D967" s="78">
        <f t="shared" si="48"/>
        <v>-901</v>
      </c>
      <c r="I967" s="90"/>
      <c r="J967" s="90"/>
      <c r="K967" s="90"/>
      <c r="L967" s="90"/>
    </row>
    <row r="968" spans="1:12">
      <c r="A968" s="65">
        <f t="shared" si="47"/>
        <v>2001</v>
      </c>
      <c r="B968" s="84">
        <v>36950</v>
      </c>
      <c r="C968" s="77">
        <v>-901</v>
      </c>
      <c r="D968" s="78">
        <f t="shared" si="48"/>
        <v>-901</v>
      </c>
      <c r="I968" s="90"/>
      <c r="J968" s="90"/>
      <c r="K968" s="90"/>
      <c r="L968" s="90"/>
    </row>
    <row r="969" spans="1:12">
      <c r="A969" s="65">
        <f t="shared" si="47"/>
        <v>2001</v>
      </c>
      <c r="B969" s="84">
        <v>36981</v>
      </c>
      <c r="C969" s="77">
        <v>-901</v>
      </c>
      <c r="D969" s="78">
        <f t="shared" si="48"/>
        <v>-901</v>
      </c>
      <c r="I969" s="90"/>
      <c r="J969" s="90"/>
      <c r="K969" s="90"/>
      <c r="L969" s="90"/>
    </row>
    <row r="970" spans="1:12">
      <c r="A970" s="65">
        <f t="shared" si="47"/>
        <v>2001</v>
      </c>
      <c r="B970" s="84">
        <v>37011</v>
      </c>
      <c r="C970" s="77">
        <v>-901</v>
      </c>
      <c r="D970" s="78">
        <f t="shared" si="48"/>
        <v>-901</v>
      </c>
      <c r="I970" s="90"/>
      <c r="J970" s="90"/>
      <c r="K970" s="90"/>
      <c r="L970" s="90"/>
    </row>
    <row r="971" spans="1:12">
      <c r="A971" s="65">
        <f t="shared" si="47"/>
        <v>2001</v>
      </c>
      <c r="B971" s="84">
        <v>37042</v>
      </c>
      <c r="C971" s="77">
        <v>-901</v>
      </c>
      <c r="D971" s="78">
        <f t="shared" si="48"/>
        <v>-901</v>
      </c>
      <c r="I971" s="90"/>
      <c r="J971" s="90"/>
      <c r="K971" s="90"/>
      <c r="L971" s="90"/>
    </row>
    <row r="972" spans="1:12">
      <c r="A972" s="65">
        <f t="shared" si="47"/>
        <v>2001</v>
      </c>
      <c r="B972" s="84">
        <v>37072</v>
      </c>
      <c r="C972" s="77">
        <v>-901</v>
      </c>
      <c r="D972" s="78">
        <f t="shared" si="48"/>
        <v>-901</v>
      </c>
      <c r="I972" s="90"/>
      <c r="J972" s="90"/>
      <c r="K972" s="90"/>
      <c r="L972" s="90"/>
    </row>
    <row r="973" spans="1:12">
      <c r="A973" s="65">
        <f t="shared" si="47"/>
        <v>2001</v>
      </c>
      <c r="B973" s="84">
        <v>37103</v>
      </c>
      <c r="C973" s="77">
        <v>-901</v>
      </c>
      <c r="D973" s="78">
        <f t="shared" si="48"/>
        <v>-901</v>
      </c>
      <c r="I973" s="90"/>
      <c r="J973" s="90"/>
      <c r="K973" s="90"/>
      <c r="L973" s="90"/>
    </row>
    <row r="974" spans="1:12">
      <c r="A974" s="65">
        <f t="shared" si="47"/>
        <v>2001</v>
      </c>
      <c r="B974" s="84">
        <v>37134</v>
      </c>
      <c r="C974" s="77">
        <v>-901</v>
      </c>
      <c r="D974" s="78">
        <f t="shared" si="48"/>
        <v>-901</v>
      </c>
      <c r="I974" s="90"/>
      <c r="J974" s="90"/>
      <c r="K974" s="90"/>
      <c r="L974" s="90"/>
    </row>
    <row r="975" spans="1:12">
      <c r="A975" s="65">
        <f t="shared" si="47"/>
        <v>2001</v>
      </c>
      <c r="B975" s="84">
        <v>37164</v>
      </c>
      <c r="C975" s="77">
        <v>-901</v>
      </c>
      <c r="D975" s="78">
        <f t="shared" si="48"/>
        <v>-901</v>
      </c>
      <c r="I975" s="90"/>
      <c r="J975" s="90"/>
      <c r="K975" s="90"/>
      <c r="L975" s="90"/>
    </row>
    <row r="976" spans="1:12">
      <c r="A976" s="65">
        <f t="shared" si="47"/>
        <v>2002</v>
      </c>
      <c r="B976" s="84">
        <v>37195</v>
      </c>
      <c r="C976" s="77">
        <v>-901</v>
      </c>
      <c r="D976" s="78">
        <f t="shared" si="48"/>
        <v>-901</v>
      </c>
      <c r="I976" s="90"/>
      <c r="J976" s="90"/>
      <c r="K976" s="90"/>
      <c r="L976" s="90"/>
    </row>
    <row r="977" spans="1:12">
      <c r="A977" s="65">
        <f t="shared" ref="A977:A1040" si="49">IF(MONTH(B977)&gt;9,YEAR(B977)+1,YEAR(B977))</f>
        <v>2002</v>
      </c>
      <c r="B977" s="84">
        <v>37225</v>
      </c>
      <c r="C977" s="77">
        <v>-901</v>
      </c>
      <c r="D977" s="78">
        <f t="shared" ref="D977:D1040" si="50">IF(C977&lt;&gt;-901,C977*DAY(B977)*24*60*60/(220*22*9*1000),-901)</f>
        <v>-901</v>
      </c>
      <c r="I977" s="90"/>
      <c r="J977" s="90"/>
      <c r="K977" s="90"/>
      <c r="L977" s="90"/>
    </row>
    <row r="978" spans="1:12">
      <c r="A978" s="65">
        <f t="shared" si="49"/>
        <v>2002</v>
      </c>
      <c r="B978" s="84">
        <v>37256</v>
      </c>
      <c r="C978" s="77">
        <v>-901</v>
      </c>
      <c r="D978" s="78">
        <f t="shared" si="50"/>
        <v>-901</v>
      </c>
      <c r="I978" s="90"/>
      <c r="J978" s="90"/>
      <c r="K978" s="90"/>
      <c r="L978" s="90"/>
    </row>
    <row r="979" spans="1:12">
      <c r="A979" s="65">
        <f t="shared" si="49"/>
        <v>2002</v>
      </c>
      <c r="B979" s="84">
        <v>37287</v>
      </c>
      <c r="C979" s="77">
        <v>-901</v>
      </c>
      <c r="D979" s="78">
        <f t="shared" si="50"/>
        <v>-901</v>
      </c>
      <c r="I979" s="90"/>
      <c r="J979" s="90"/>
      <c r="K979" s="90"/>
      <c r="L979" s="90"/>
    </row>
    <row r="980" spans="1:12">
      <c r="A980" s="65">
        <f t="shared" si="49"/>
        <v>2002</v>
      </c>
      <c r="B980" s="84">
        <v>37315</v>
      </c>
      <c r="C980" s="77">
        <v>-901</v>
      </c>
      <c r="D980" s="78">
        <f t="shared" si="50"/>
        <v>-901</v>
      </c>
      <c r="I980" s="90"/>
      <c r="J980" s="90"/>
      <c r="K980" s="90"/>
      <c r="L980" s="90"/>
    </row>
    <row r="981" spans="1:12">
      <c r="A981" s="65">
        <f t="shared" si="49"/>
        <v>2002</v>
      </c>
      <c r="B981" s="84">
        <v>37346</v>
      </c>
      <c r="C981" s="77">
        <v>-901</v>
      </c>
      <c r="D981" s="78">
        <f t="shared" si="50"/>
        <v>-901</v>
      </c>
      <c r="I981" s="90"/>
      <c r="J981" s="90"/>
      <c r="K981" s="90"/>
      <c r="L981" s="90"/>
    </row>
    <row r="982" spans="1:12">
      <c r="A982" s="65">
        <f t="shared" si="49"/>
        <v>2002</v>
      </c>
      <c r="B982" s="84">
        <v>37376</v>
      </c>
      <c r="C982" s="77">
        <v>-901</v>
      </c>
      <c r="D982" s="78">
        <f t="shared" si="50"/>
        <v>-901</v>
      </c>
      <c r="I982" s="90"/>
      <c r="J982" s="90"/>
      <c r="K982" s="90"/>
      <c r="L982" s="90"/>
    </row>
    <row r="983" spans="1:12">
      <c r="A983" s="65">
        <f t="shared" si="49"/>
        <v>2002</v>
      </c>
      <c r="B983" s="84">
        <v>37407</v>
      </c>
      <c r="C983" s="77">
        <v>-901</v>
      </c>
      <c r="D983" s="78">
        <f t="shared" si="50"/>
        <v>-901</v>
      </c>
      <c r="I983" s="90"/>
      <c r="J983" s="90"/>
      <c r="K983" s="90"/>
      <c r="L983" s="90"/>
    </row>
    <row r="984" spans="1:12">
      <c r="A984" s="65">
        <f t="shared" si="49"/>
        <v>2002</v>
      </c>
      <c r="B984" s="84">
        <v>37437</v>
      </c>
      <c r="C984" s="77">
        <v>-901</v>
      </c>
      <c r="D984" s="78">
        <f t="shared" si="50"/>
        <v>-901</v>
      </c>
      <c r="I984" s="90"/>
      <c r="J984" s="90"/>
      <c r="K984" s="90"/>
      <c r="L984" s="90"/>
    </row>
    <row r="985" spans="1:12">
      <c r="A985" s="65">
        <f t="shared" si="49"/>
        <v>2002</v>
      </c>
      <c r="B985" s="84">
        <v>37468</v>
      </c>
      <c r="C985" s="77">
        <v>-901</v>
      </c>
      <c r="D985" s="78">
        <f t="shared" si="50"/>
        <v>-901</v>
      </c>
      <c r="I985" s="90"/>
      <c r="J985" s="90"/>
      <c r="K985" s="90"/>
      <c r="L985" s="90"/>
    </row>
    <row r="986" spans="1:12">
      <c r="A986" s="65">
        <f t="shared" si="49"/>
        <v>2002</v>
      </c>
      <c r="B986" s="84">
        <v>37499</v>
      </c>
      <c r="C986" s="77">
        <v>-901</v>
      </c>
      <c r="D986" s="78">
        <f t="shared" si="50"/>
        <v>-901</v>
      </c>
      <c r="I986" s="90"/>
      <c r="J986" s="90"/>
      <c r="K986" s="90"/>
      <c r="L986" s="90"/>
    </row>
    <row r="987" spans="1:12">
      <c r="A987" s="65">
        <f t="shared" si="49"/>
        <v>2002</v>
      </c>
      <c r="B987" s="84">
        <v>37529</v>
      </c>
      <c r="C987" s="77">
        <v>-901</v>
      </c>
      <c r="D987" s="78">
        <f t="shared" si="50"/>
        <v>-901</v>
      </c>
      <c r="I987" s="90"/>
      <c r="J987" s="90"/>
      <c r="K987" s="90"/>
      <c r="L987" s="90"/>
    </row>
    <row r="988" spans="1:12">
      <c r="A988" s="65">
        <f t="shared" si="49"/>
        <v>2003</v>
      </c>
      <c r="B988" s="84">
        <v>37560</v>
      </c>
      <c r="C988" s="77">
        <v>-901</v>
      </c>
      <c r="D988" s="78">
        <f t="shared" si="50"/>
        <v>-901</v>
      </c>
      <c r="I988" s="90"/>
      <c r="J988" s="90"/>
      <c r="K988" s="90"/>
      <c r="L988" s="90"/>
    </row>
    <row r="989" spans="1:12">
      <c r="A989" s="65">
        <f t="shared" si="49"/>
        <v>2003</v>
      </c>
      <c r="B989" s="84">
        <v>37590</v>
      </c>
      <c r="C989" s="77">
        <v>-901</v>
      </c>
      <c r="D989" s="78">
        <f t="shared" si="50"/>
        <v>-901</v>
      </c>
      <c r="I989" s="90"/>
      <c r="J989" s="90"/>
      <c r="K989" s="90"/>
      <c r="L989" s="90"/>
    </row>
    <row r="990" spans="1:12">
      <c r="A990" s="65">
        <f t="shared" si="49"/>
        <v>2003</v>
      </c>
      <c r="B990" s="84">
        <v>37621</v>
      </c>
      <c r="C990" s="77">
        <v>-901</v>
      </c>
      <c r="D990" s="78">
        <f t="shared" si="50"/>
        <v>-901</v>
      </c>
      <c r="I990" s="90"/>
      <c r="J990" s="90"/>
      <c r="K990" s="90"/>
      <c r="L990" s="90"/>
    </row>
    <row r="991" spans="1:12">
      <c r="A991" s="65">
        <f t="shared" si="49"/>
        <v>2003</v>
      </c>
      <c r="B991" s="84">
        <v>37652</v>
      </c>
      <c r="C991" s="77">
        <v>-901</v>
      </c>
      <c r="D991" s="78">
        <f t="shared" si="50"/>
        <v>-901</v>
      </c>
      <c r="I991" s="90"/>
      <c r="J991" s="90"/>
      <c r="K991" s="90"/>
      <c r="L991" s="90"/>
    </row>
    <row r="992" spans="1:12">
      <c r="A992" s="65">
        <f t="shared" si="49"/>
        <v>2003</v>
      </c>
      <c r="B992" s="84">
        <v>37680</v>
      </c>
      <c r="C992" s="77">
        <v>-901</v>
      </c>
      <c r="D992" s="78">
        <f t="shared" si="50"/>
        <v>-901</v>
      </c>
      <c r="I992" s="90"/>
      <c r="J992" s="90"/>
      <c r="K992" s="90"/>
      <c r="L992" s="90"/>
    </row>
    <row r="993" spans="1:12">
      <c r="A993" s="65">
        <f t="shared" si="49"/>
        <v>2003</v>
      </c>
      <c r="B993" s="84">
        <v>37711</v>
      </c>
      <c r="C993" s="77">
        <v>-901</v>
      </c>
      <c r="D993" s="78">
        <f t="shared" si="50"/>
        <v>-901</v>
      </c>
      <c r="I993" s="90"/>
      <c r="J993" s="90"/>
      <c r="K993" s="90"/>
      <c r="L993" s="90"/>
    </row>
    <row r="994" spans="1:12">
      <c r="A994" s="65">
        <f t="shared" si="49"/>
        <v>2003</v>
      </c>
      <c r="B994" s="84">
        <v>37741</v>
      </c>
      <c r="C994" s="77">
        <v>-901</v>
      </c>
      <c r="D994" s="78">
        <f t="shared" si="50"/>
        <v>-901</v>
      </c>
      <c r="I994" s="90"/>
      <c r="J994" s="90"/>
      <c r="K994" s="90"/>
      <c r="L994" s="90"/>
    </row>
    <row r="995" spans="1:12">
      <c r="A995" s="65">
        <f t="shared" si="49"/>
        <v>2003</v>
      </c>
      <c r="B995" s="84">
        <v>37772</v>
      </c>
      <c r="C995" s="77">
        <v>-901</v>
      </c>
      <c r="D995" s="78">
        <f t="shared" si="50"/>
        <v>-901</v>
      </c>
      <c r="I995" s="90"/>
      <c r="J995" s="90"/>
      <c r="K995" s="90"/>
      <c r="L995" s="90"/>
    </row>
    <row r="996" spans="1:12">
      <c r="A996" s="65">
        <f t="shared" si="49"/>
        <v>2003</v>
      </c>
      <c r="B996" s="84">
        <v>37802</v>
      </c>
      <c r="C996" s="77">
        <v>-901</v>
      </c>
      <c r="D996" s="78">
        <f t="shared" si="50"/>
        <v>-901</v>
      </c>
      <c r="I996" s="90"/>
      <c r="J996" s="90"/>
      <c r="K996" s="90"/>
      <c r="L996" s="90"/>
    </row>
    <row r="997" spans="1:12">
      <c r="A997" s="65">
        <f t="shared" si="49"/>
        <v>2003</v>
      </c>
      <c r="B997" s="84">
        <v>37833</v>
      </c>
      <c r="C997" s="77">
        <v>-901</v>
      </c>
      <c r="D997" s="78">
        <f t="shared" si="50"/>
        <v>-901</v>
      </c>
      <c r="I997" s="90"/>
      <c r="J997" s="90"/>
      <c r="K997" s="90"/>
      <c r="L997" s="90"/>
    </row>
    <row r="998" spans="1:12">
      <c r="A998" s="65">
        <f t="shared" si="49"/>
        <v>2003</v>
      </c>
      <c r="B998" s="84">
        <v>37864</v>
      </c>
      <c r="C998" s="77">
        <v>-901</v>
      </c>
      <c r="D998" s="78">
        <f t="shared" si="50"/>
        <v>-901</v>
      </c>
      <c r="I998" s="90"/>
      <c r="J998" s="90"/>
      <c r="K998" s="90"/>
      <c r="L998" s="90"/>
    </row>
    <row r="999" spans="1:12">
      <c r="A999" s="65">
        <f t="shared" si="49"/>
        <v>2003</v>
      </c>
      <c r="B999" s="84">
        <v>37894</v>
      </c>
      <c r="C999" s="77">
        <v>-901</v>
      </c>
      <c r="D999" s="78">
        <f t="shared" si="50"/>
        <v>-901</v>
      </c>
      <c r="I999" s="90"/>
      <c r="J999" s="90"/>
      <c r="K999" s="90"/>
      <c r="L999" s="90"/>
    </row>
    <row r="1000" spans="1:12">
      <c r="A1000" s="65">
        <f t="shared" si="49"/>
        <v>2004</v>
      </c>
      <c r="B1000" s="84">
        <v>37925</v>
      </c>
      <c r="C1000" s="77">
        <v>-901</v>
      </c>
      <c r="D1000" s="78">
        <f t="shared" si="50"/>
        <v>-901</v>
      </c>
      <c r="I1000" s="90"/>
      <c r="J1000" s="90"/>
      <c r="K1000" s="90"/>
      <c r="L1000" s="90"/>
    </row>
    <row r="1001" spans="1:12">
      <c r="A1001" s="65">
        <f t="shared" si="49"/>
        <v>2004</v>
      </c>
      <c r="B1001" s="84">
        <v>37955</v>
      </c>
      <c r="C1001" s="77">
        <v>-901</v>
      </c>
      <c r="D1001" s="78">
        <f t="shared" si="50"/>
        <v>-901</v>
      </c>
      <c r="I1001" s="90"/>
      <c r="J1001" s="90"/>
      <c r="K1001" s="90"/>
      <c r="L1001" s="90"/>
    </row>
    <row r="1002" spans="1:12">
      <c r="A1002" s="65">
        <f t="shared" si="49"/>
        <v>2004</v>
      </c>
      <c r="B1002" s="84">
        <v>37986</v>
      </c>
      <c r="C1002" s="77">
        <v>-901</v>
      </c>
      <c r="D1002" s="78">
        <f t="shared" si="50"/>
        <v>-901</v>
      </c>
      <c r="I1002" s="90"/>
      <c r="J1002" s="90"/>
      <c r="K1002" s="90"/>
      <c r="L1002" s="90"/>
    </row>
    <row r="1003" spans="1:12">
      <c r="A1003" s="65">
        <f t="shared" si="49"/>
        <v>2004</v>
      </c>
      <c r="B1003" s="84">
        <v>38017</v>
      </c>
      <c r="C1003" s="77">
        <v>-901</v>
      </c>
      <c r="D1003" s="78">
        <f t="shared" si="50"/>
        <v>-901</v>
      </c>
      <c r="I1003" s="90"/>
      <c r="J1003" s="90"/>
      <c r="K1003" s="90"/>
      <c r="L1003" s="90"/>
    </row>
    <row r="1004" spans="1:12">
      <c r="A1004" s="65">
        <f t="shared" si="49"/>
        <v>2004</v>
      </c>
      <c r="B1004" s="84">
        <v>38046</v>
      </c>
      <c r="C1004" s="77">
        <v>-901</v>
      </c>
      <c r="D1004" s="78">
        <f t="shared" si="50"/>
        <v>-901</v>
      </c>
      <c r="I1004" s="90"/>
      <c r="J1004" s="90"/>
      <c r="K1004" s="90"/>
      <c r="L1004" s="90"/>
    </row>
    <row r="1005" spans="1:12">
      <c r="A1005" s="65">
        <f t="shared" si="49"/>
        <v>2004</v>
      </c>
      <c r="B1005" s="84">
        <v>38077</v>
      </c>
      <c r="C1005" s="77">
        <v>-901</v>
      </c>
      <c r="D1005" s="78">
        <f t="shared" si="50"/>
        <v>-901</v>
      </c>
      <c r="I1005" s="90"/>
      <c r="J1005" s="90"/>
      <c r="K1005" s="90"/>
      <c r="L1005" s="90"/>
    </row>
    <row r="1006" spans="1:12">
      <c r="A1006" s="65">
        <f t="shared" si="49"/>
        <v>2004</v>
      </c>
      <c r="B1006" s="84">
        <v>38107</v>
      </c>
      <c r="C1006" s="77">
        <v>-901</v>
      </c>
      <c r="D1006" s="78">
        <f t="shared" si="50"/>
        <v>-901</v>
      </c>
      <c r="I1006" s="90"/>
      <c r="J1006" s="90"/>
      <c r="K1006" s="90"/>
      <c r="L1006" s="90"/>
    </row>
    <row r="1007" spans="1:12">
      <c r="A1007" s="65">
        <f t="shared" si="49"/>
        <v>2004</v>
      </c>
      <c r="B1007" s="84">
        <v>38138</v>
      </c>
      <c r="C1007" s="77">
        <v>-901</v>
      </c>
      <c r="D1007" s="78">
        <f t="shared" si="50"/>
        <v>-901</v>
      </c>
      <c r="I1007" s="90"/>
      <c r="J1007" s="90"/>
      <c r="K1007" s="90"/>
      <c r="L1007" s="90"/>
    </row>
    <row r="1008" spans="1:12">
      <c r="A1008" s="65">
        <f t="shared" si="49"/>
        <v>2004</v>
      </c>
      <c r="B1008" s="84">
        <v>38168</v>
      </c>
      <c r="C1008" s="77">
        <v>-901</v>
      </c>
      <c r="D1008" s="78">
        <f t="shared" si="50"/>
        <v>-901</v>
      </c>
      <c r="I1008" s="90"/>
      <c r="J1008" s="90"/>
      <c r="K1008" s="90"/>
      <c r="L1008" s="90"/>
    </row>
    <row r="1009" spans="1:12">
      <c r="A1009" s="65">
        <f t="shared" si="49"/>
        <v>2004</v>
      </c>
      <c r="B1009" s="84">
        <v>38199</v>
      </c>
      <c r="C1009" s="77">
        <v>-901</v>
      </c>
      <c r="D1009" s="78">
        <f t="shared" si="50"/>
        <v>-901</v>
      </c>
      <c r="I1009" s="90"/>
      <c r="J1009" s="90"/>
      <c r="K1009" s="90"/>
      <c r="L1009" s="90"/>
    </row>
    <row r="1010" spans="1:12">
      <c r="A1010" s="65">
        <f t="shared" si="49"/>
        <v>2004</v>
      </c>
      <c r="B1010" s="84">
        <v>38230</v>
      </c>
      <c r="C1010" s="77">
        <v>-901</v>
      </c>
      <c r="D1010" s="78">
        <f t="shared" si="50"/>
        <v>-901</v>
      </c>
      <c r="I1010" s="90"/>
      <c r="J1010" s="90"/>
      <c r="K1010" s="90"/>
      <c r="L1010" s="90"/>
    </row>
    <row r="1011" spans="1:12">
      <c r="A1011" s="65">
        <f t="shared" si="49"/>
        <v>2004</v>
      </c>
      <c r="B1011" s="84">
        <v>38260</v>
      </c>
      <c r="C1011" s="77">
        <v>-901</v>
      </c>
      <c r="D1011" s="78">
        <f t="shared" si="50"/>
        <v>-901</v>
      </c>
      <c r="I1011" s="90"/>
      <c r="J1011" s="90"/>
      <c r="K1011" s="90"/>
      <c r="L1011" s="90"/>
    </row>
    <row r="1012" spans="1:12">
      <c r="A1012" s="65">
        <f t="shared" si="49"/>
        <v>2005</v>
      </c>
      <c r="B1012" s="84">
        <v>38291</v>
      </c>
      <c r="C1012" s="77">
        <v>-901</v>
      </c>
      <c r="D1012" s="78">
        <f t="shared" si="50"/>
        <v>-901</v>
      </c>
      <c r="I1012" s="90"/>
      <c r="J1012" s="90"/>
      <c r="K1012" s="90"/>
      <c r="L1012" s="90"/>
    </row>
    <row r="1013" spans="1:12">
      <c r="A1013" s="65">
        <f t="shared" si="49"/>
        <v>2005</v>
      </c>
      <c r="B1013" s="84">
        <v>38321</v>
      </c>
      <c r="C1013" s="77">
        <v>-901</v>
      </c>
      <c r="D1013" s="78">
        <f t="shared" si="50"/>
        <v>-901</v>
      </c>
      <c r="I1013" s="90"/>
      <c r="J1013" s="90"/>
      <c r="K1013" s="90"/>
      <c r="L1013" s="90"/>
    </row>
    <row r="1014" spans="1:12">
      <c r="A1014" s="65">
        <f t="shared" si="49"/>
        <v>2005</v>
      </c>
      <c r="B1014" s="84">
        <v>38352</v>
      </c>
      <c r="C1014" s="77">
        <v>-901</v>
      </c>
      <c r="D1014" s="78">
        <f t="shared" si="50"/>
        <v>-901</v>
      </c>
      <c r="I1014" s="90"/>
      <c r="J1014" s="90"/>
      <c r="K1014" s="90"/>
      <c r="L1014" s="90"/>
    </row>
    <row r="1015" spans="1:12">
      <c r="A1015" s="65">
        <f t="shared" si="49"/>
        <v>2005</v>
      </c>
      <c r="B1015" s="84">
        <v>38383</v>
      </c>
      <c r="C1015" s="77">
        <v>-901</v>
      </c>
      <c r="D1015" s="78">
        <f t="shared" si="50"/>
        <v>-901</v>
      </c>
      <c r="I1015" s="90"/>
      <c r="J1015" s="90"/>
      <c r="K1015" s="90"/>
      <c r="L1015" s="90"/>
    </row>
    <row r="1016" spans="1:12">
      <c r="A1016" s="65">
        <f t="shared" si="49"/>
        <v>2005</v>
      </c>
      <c r="B1016" s="84">
        <v>38411</v>
      </c>
      <c r="C1016" s="77">
        <v>-901</v>
      </c>
      <c r="D1016" s="78">
        <f t="shared" si="50"/>
        <v>-901</v>
      </c>
      <c r="I1016" s="90"/>
      <c r="J1016" s="90"/>
      <c r="K1016" s="90"/>
      <c r="L1016" s="90"/>
    </row>
    <row r="1017" spans="1:12">
      <c r="A1017" s="65">
        <f t="shared" si="49"/>
        <v>2005</v>
      </c>
      <c r="B1017" s="84">
        <v>38442</v>
      </c>
      <c r="C1017" s="77">
        <v>-901</v>
      </c>
      <c r="D1017" s="78">
        <f t="shared" si="50"/>
        <v>-901</v>
      </c>
      <c r="I1017" s="90"/>
      <c r="J1017" s="90"/>
      <c r="K1017" s="90"/>
      <c r="L1017" s="90"/>
    </row>
    <row r="1018" spans="1:12">
      <c r="A1018" s="65">
        <f t="shared" si="49"/>
        <v>2005</v>
      </c>
      <c r="B1018" s="84">
        <v>38472</v>
      </c>
      <c r="C1018" s="77">
        <v>-901</v>
      </c>
      <c r="D1018" s="78">
        <f t="shared" si="50"/>
        <v>-901</v>
      </c>
      <c r="I1018" s="90"/>
      <c r="J1018" s="90"/>
      <c r="K1018" s="90"/>
      <c r="L1018" s="90"/>
    </row>
    <row r="1019" spans="1:12">
      <c r="A1019" s="65">
        <f t="shared" si="49"/>
        <v>2005</v>
      </c>
      <c r="B1019" s="84">
        <v>38503</v>
      </c>
      <c r="C1019" s="77">
        <v>-901</v>
      </c>
      <c r="D1019" s="78">
        <f t="shared" si="50"/>
        <v>-901</v>
      </c>
      <c r="I1019" s="90"/>
      <c r="J1019" s="90"/>
      <c r="K1019" s="90"/>
      <c r="L1019" s="90"/>
    </row>
    <row r="1020" spans="1:12">
      <c r="A1020" s="65">
        <f t="shared" si="49"/>
        <v>2005</v>
      </c>
      <c r="B1020" s="84">
        <v>38533</v>
      </c>
      <c r="C1020" s="77">
        <v>-901</v>
      </c>
      <c r="D1020" s="78">
        <f t="shared" si="50"/>
        <v>-901</v>
      </c>
      <c r="I1020" s="90"/>
      <c r="J1020" s="90"/>
      <c r="K1020" s="90"/>
      <c r="L1020" s="90"/>
    </row>
    <row r="1021" spans="1:12">
      <c r="A1021" s="65">
        <f t="shared" si="49"/>
        <v>2005</v>
      </c>
      <c r="B1021" s="84">
        <v>38564</v>
      </c>
      <c r="C1021" s="77">
        <v>-901</v>
      </c>
      <c r="D1021" s="78">
        <f t="shared" si="50"/>
        <v>-901</v>
      </c>
      <c r="I1021" s="90"/>
      <c r="J1021" s="90"/>
      <c r="K1021" s="90"/>
      <c r="L1021" s="90"/>
    </row>
    <row r="1022" spans="1:12">
      <c r="A1022" s="65">
        <f t="shared" si="49"/>
        <v>2005</v>
      </c>
      <c r="B1022" s="84">
        <v>38595</v>
      </c>
      <c r="C1022" s="77">
        <v>-901</v>
      </c>
      <c r="D1022" s="78">
        <f t="shared" si="50"/>
        <v>-901</v>
      </c>
      <c r="I1022" s="90"/>
      <c r="J1022" s="90"/>
      <c r="K1022" s="90"/>
      <c r="L1022" s="90"/>
    </row>
    <row r="1023" spans="1:12">
      <c r="A1023" s="65">
        <f t="shared" si="49"/>
        <v>2005</v>
      </c>
      <c r="B1023" s="84">
        <v>38625</v>
      </c>
      <c r="C1023" s="77">
        <v>-901</v>
      </c>
      <c r="D1023" s="78">
        <f t="shared" si="50"/>
        <v>-901</v>
      </c>
      <c r="I1023" s="90"/>
      <c r="J1023" s="90"/>
      <c r="K1023" s="90"/>
      <c r="L1023" s="90"/>
    </row>
    <row r="1024" spans="1:12">
      <c r="A1024" s="65">
        <f t="shared" si="49"/>
        <v>2006</v>
      </c>
      <c r="B1024" s="84">
        <v>38656</v>
      </c>
      <c r="C1024" s="77">
        <v>-901</v>
      </c>
      <c r="D1024" s="78">
        <f t="shared" si="50"/>
        <v>-901</v>
      </c>
      <c r="I1024" s="90"/>
      <c r="J1024" s="90"/>
      <c r="K1024" s="90"/>
      <c r="L1024" s="90"/>
    </row>
    <row r="1025" spans="1:12">
      <c r="A1025" s="65">
        <f t="shared" si="49"/>
        <v>2006</v>
      </c>
      <c r="B1025" s="84">
        <v>38686</v>
      </c>
      <c r="C1025" s="77">
        <v>-901</v>
      </c>
      <c r="D1025" s="78">
        <f t="shared" si="50"/>
        <v>-901</v>
      </c>
      <c r="I1025" s="90"/>
      <c r="J1025" s="90"/>
      <c r="K1025" s="90"/>
      <c r="L1025" s="90"/>
    </row>
    <row r="1026" spans="1:12">
      <c r="A1026" s="65">
        <f t="shared" si="49"/>
        <v>2006</v>
      </c>
      <c r="B1026" s="84">
        <v>38717</v>
      </c>
      <c r="C1026" s="77">
        <v>-901</v>
      </c>
      <c r="D1026" s="78">
        <f t="shared" si="50"/>
        <v>-901</v>
      </c>
      <c r="I1026" s="90"/>
      <c r="J1026" s="90"/>
      <c r="K1026" s="90"/>
      <c r="L1026" s="90"/>
    </row>
    <row r="1027" spans="1:12">
      <c r="A1027" s="65">
        <f t="shared" si="49"/>
        <v>2006</v>
      </c>
      <c r="B1027" s="84">
        <v>38748</v>
      </c>
      <c r="C1027" s="77">
        <v>-901</v>
      </c>
      <c r="D1027" s="78">
        <f t="shared" si="50"/>
        <v>-901</v>
      </c>
      <c r="I1027" s="90"/>
      <c r="J1027" s="90"/>
      <c r="K1027" s="90"/>
      <c r="L1027" s="90"/>
    </row>
    <row r="1028" spans="1:12">
      <c r="A1028" s="65">
        <f t="shared" si="49"/>
        <v>2006</v>
      </c>
      <c r="B1028" s="84">
        <v>38776</v>
      </c>
      <c r="C1028" s="77">
        <v>-901</v>
      </c>
      <c r="D1028" s="78">
        <f t="shared" si="50"/>
        <v>-901</v>
      </c>
      <c r="I1028" s="90"/>
      <c r="J1028" s="90"/>
      <c r="K1028" s="90"/>
      <c r="L1028" s="90"/>
    </row>
    <row r="1029" spans="1:12">
      <c r="A1029" s="65">
        <f t="shared" si="49"/>
        <v>2006</v>
      </c>
      <c r="B1029" s="84">
        <v>38807</v>
      </c>
      <c r="C1029" s="77">
        <v>-901</v>
      </c>
      <c r="D1029" s="78">
        <f t="shared" si="50"/>
        <v>-901</v>
      </c>
      <c r="I1029" s="90"/>
      <c r="J1029" s="90"/>
      <c r="K1029" s="90"/>
      <c r="L1029" s="90"/>
    </row>
    <row r="1030" spans="1:12">
      <c r="A1030" s="65">
        <f t="shared" si="49"/>
        <v>2006</v>
      </c>
      <c r="B1030" s="84">
        <v>38837</v>
      </c>
      <c r="C1030" s="77">
        <v>-901</v>
      </c>
      <c r="D1030" s="78">
        <f t="shared" si="50"/>
        <v>-901</v>
      </c>
      <c r="I1030" s="90"/>
      <c r="J1030" s="90"/>
      <c r="K1030" s="90"/>
      <c r="L1030" s="90"/>
    </row>
    <row r="1031" spans="1:12">
      <c r="A1031" s="65">
        <f t="shared" si="49"/>
        <v>2006</v>
      </c>
      <c r="B1031" s="84">
        <v>38868</v>
      </c>
      <c r="C1031" s="77">
        <v>-901</v>
      </c>
      <c r="D1031" s="78">
        <f t="shared" si="50"/>
        <v>-901</v>
      </c>
      <c r="I1031" s="90"/>
      <c r="J1031" s="90"/>
      <c r="K1031" s="90"/>
      <c r="L1031" s="90"/>
    </row>
    <row r="1032" spans="1:12">
      <c r="A1032" s="65">
        <f t="shared" si="49"/>
        <v>2006</v>
      </c>
      <c r="B1032" s="84">
        <v>38898</v>
      </c>
      <c r="C1032" s="77">
        <v>-901</v>
      </c>
      <c r="D1032" s="78">
        <f t="shared" si="50"/>
        <v>-901</v>
      </c>
      <c r="I1032" s="90"/>
      <c r="J1032" s="90"/>
      <c r="K1032" s="90"/>
      <c r="L1032" s="90"/>
    </row>
    <row r="1033" spans="1:12">
      <c r="A1033" s="65">
        <f t="shared" si="49"/>
        <v>2006</v>
      </c>
      <c r="B1033" s="84">
        <v>38929</v>
      </c>
      <c r="C1033" s="77">
        <v>-901</v>
      </c>
      <c r="D1033" s="78">
        <f t="shared" si="50"/>
        <v>-901</v>
      </c>
      <c r="I1033" s="90"/>
      <c r="J1033" s="90"/>
      <c r="K1033" s="90"/>
      <c r="L1033" s="90"/>
    </row>
    <row r="1034" spans="1:12">
      <c r="A1034" s="65">
        <f t="shared" si="49"/>
        <v>2006</v>
      </c>
      <c r="B1034" s="84">
        <v>38960</v>
      </c>
      <c r="C1034" s="77">
        <v>-901</v>
      </c>
      <c r="D1034" s="78">
        <f t="shared" si="50"/>
        <v>-901</v>
      </c>
      <c r="I1034" s="90"/>
      <c r="J1034" s="90"/>
      <c r="K1034" s="90"/>
      <c r="L1034" s="90"/>
    </row>
    <row r="1035" spans="1:12">
      <c r="A1035" s="65">
        <f t="shared" si="49"/>
        <v>2006</v>
      </c>
      <c r="B1035" s="84">
        <v>38990</v>
      </c>
      <c r="C1035" s="77">
        <v>-901</v>
      </c>
      <c r="D1035" s="78">
        <f t="shared" si="50"/>
        <v>-901</v>
      </c>
      <c r="I1035" s="90"/>
      <c r="J1035" s="90"/>
      <c r="K1035" s="90"/>
      <c r="L1035" s="90"/>
    </row>
    <row r="1036" spans="1:12">
      <c r="A1036" s="65">
        <f t="shared" si="49"/>
        <v>2007</v>
      </c>
      <c r="B1036" s="84">
        <v>39021</v>
      </c>
      <c r="C1036" s="77">
        <v>-901</v>
      </c>
      <c r="D1036" s="78">
        <f t="shared" si="50"/>
        <v>-901</v>
      </c>
      <c r="I1036" s="90"/>
      <c r="J1036" s="90"/>
      <c r="K1036" s="90"/>
      <c r="L1036" s="90"/>
    </row>
    <row r="1037" spans="1:12">
      <c r="A1037" s="65">
        <f t="shared" si="49"/>
        <v>2007</v>
      </c>
      <c r="B1037" s="84">
        <v>39051</v>
      </c>
      <c r="C1037" s="77">
        <v>-901</v>
      </c>
      <c r="D1037" s="78">
        <f t="shared" si="50"/>
        <v>-901</v>
      </c>
      <c r="I1037" s="90"/>
      <c r="J1037" s="90"/>
      <c r="K1037" s="90"/>
      <c r="L1037" s="90"/>
    </row>
    <row r="1038" spans="1:12">
      <c r="A1038" s="65">
        <f t="shared" si="49"/>
        <v>2007</v>
      </c>
      <c r="B1038" s="84">
        <v>39082</v>
      </c>
      <c r="C1038" s="77">
        <v>-901</v>
      </c>
      <c r="D1038" s="78">
        <f t="shared" si="50"/>
        <v>-901</v>
      </c>
      <c r="I1038" s="90"/>
      <c r="J1038" s="90"/>
      <c r="K1038" s="90"/>
      <c r="L1038" s="90"/>
    </row>
    <row r="1039" spans="1:12">
      <c r="A1039" s="65">
        <f t="shared" si="49"/>
        <v>2007</v>
      </c>
      <c r="B1039" s="84">
        <v>39113</v>
      </c>
      <c r="C1039" s="77">
        <v>-901</v>
      </c>
      <c r="D1039" s="78">
        <f t="shared" si="50"/>
        <v>-901</v>
      </c>
      <c r="I1039" s="90"/>
      <c r="J1039" s="90"/>
      <c r="K1039" s="90"/>
      <c r="L1039" s="90"/>
    </row>
    <row r="1040" spans="1:12">
      <c r="A1040" s="65">
        <f t="shared" si="49"/>
        <v>2007</v>
      </c>
      <c r="B1040" s="84">
        <v>39141</v>
      </c>
      <c r="C1040" s="77">
        <v>-901</v>
      </c>
      <c r="D1040" s="78">
        <f t="shared" si="50"/>
        <v>-901</v>
      </c>
      <c r="I1040" s="90"/>
      <c r="J1040" s="90"/>
      <c r="K1040" s="90"/>
      <c r="L1040" s="90"/>
    </row>
    <row r="1041" spans="1:12">
      <c r="A1041" s="65">
        <f t="shared" ref="A1041:A1104" si="51">IF(MONTH(B1041)&gt;9,YEAR(B1041)+1,YEAR(B1041))</f>
        <v>2007</v>
      </c>
      <c r="B1041" s="84">
        <v>39172</v>
      </c>
      <c r="C1041" s="77">
        <v>-901</v>
      </c>
      <c r="D1041" s="78">
        <f t="shared" ref="D1041:D1059" si="52">IF(C1041&lt;&gt;-901,C1041*DAY(B1041)*24*60*60/(220*22*9*1000),-901)</f>
        <v>-901</v>
      </c>
      <c r="I1041" s="90"/>
      <c r="J1041" s="90"/>
      <c r="K1041" s="90"/>
      <c r="L1041" s="90"/>
    </row>
    <row r="1042" spans="1:12">
      <c r="A1042" s="65">
        <f t="shared" si="51"/>
        <v>2007</v>
      </c>
      <c r="B1042" s="84">
        <v>39202</v>
      </c>
      <c r="C1042" s="77">
        <v>-901</v>
      </c>
      <c r="D1042" s="78">
        <f t="shared" si="52"/>
        <v>-901</v>
      </c>
      <c r="I1042" s="90"/>
      <c r="J1042" s="90"/>
      <c r="K1042" s="90"/>
      <c r="L1042" s="90"/>
    </row>
    <row r="1043" spans="1:12">
      <c r="A1043" s="65">
        <f t="shared" si="51"/>
        <v>2007</v>
      </c>
      <c r="B1043" s="84">
        <v>39233</v>
      </c>
      <c r="C1043" s="77">
        <v>-901</v>
      </c>
      <c r="D1043" s="78">
        <f t="shared" si="52"/>
        <v>-901</v>
      </c>
      <c r="I1043" s="90"/>
      <c r="J1043" s="90"/>
      <c r="K1043" s="90"/>
      <c r="L1043" s="90"/>
    </row>
    <row r="1044" spans="1:12">
      <c r="A1044" s="65">
        <f t="shared" si="51"/>
        <v>2007</v>
      </c>
      <c r="B1044" s="84">
        <v>39263</v>
      </c>
      <c r="C1044" s="77">
        <v>-901</v>
      </c>
      <c r="D1044" s="78">
        <f t="shared" si="52"/>
        <v>-901</v>
      </c>
      <c r="I1044" s="90"/>
      <c r="J1044" s="90"/>
      <c r="K1044" s="90"/>
      <c r="L1044" s="90"/>
    </row>
    <row r="1045" spans="1:12">
      <c r="A1045" s="65">
        <f t="shared" si="51"/>
        <v>2007</v>
      </c>
      <c r="B1045" s="84">
        <v>39294</v>
      </c>
      <c r="C1045" s="77">
        <v>-901</v>
      </c>
      <c r="D1045" s="78">
        <f t="shared" si="52"/>
        <v>-901</v>
      </c>
      <c r="I1045" s="90"/>
      <c r="J1045" s="90"/>
      <c r="K1045" s="90"/>
      <c r="L1045" s="90"/>
    </row>
    <row r="1046" spans="1:12">
      <c r="A1046" s="65">
        <f t="shared" si="51"/>
        <v>2007</v>
      </c>
      <c r="B1046" s="84">
        <v>39325</v>
      </c>
      <c r="C1046" s="77">
        <v>-901</v>
      </c>
      <c r="D1046" s="78">
        <f t="shared" si="52"/>
        <v>-901</v>
      </c>
      <c r="I1046" s="90"/>
      <c r="J1046" s="90"/>
      <c r="K1046" s="90"/>
      <c r="L1046" s="90"/>
    </row>
    <row r="1047" spans="1:12">
      <c r="A1047" s="65">
        <f t="shared" si="51"/>
        <v>2007</v>
      </c>
      <c r="B1047" s="84">
        <v>39355</v>
      </c>
      <c r="C1047" s="77">
        <v>-901</v>
      </c>
      <c r="D1047" s="78">
        <f t="shared" si="52"/>
        <v>-901</v>
      </c>
      <c r="I1047" s="90"/>
      <c r="J1047" s="90"/>
      <c r="K1047" s="90"/>
      <c r="L1047" s="90"/>
    </row>
    <row r="1048" spans="1:12">
      <c r="A1048" s="65">
        <f t="shared" si="51"/>
        <v>2008</v>
      </c>
      <c r="B1048" s="84">
        <v>39386</v>
      </c>
      <c r="C1048" s="77">
        <v>-901</v>
      </c>
      <c r="D1048" s="78">
        <f t="shared" si="52"/>
        <v>-901</v>
      </c>
      <c r="I1048" s="90"/>
      <c r="J1048" s="90"/>
      <c r="K1048" s="90"/>
      <c r="L1048" s="90"/>
    </row>
    <row r="1049" spans="1:12">
      <c r="A1049" s="65">
        <f t="shared" si="51"/>
        <v>2008</v>
      </c>
      <c r="B1049" s="84">
        <v>39416</v>
      </c>
      <c r="C1049" s="77">
        <v>-901</v>
      </c>
      <c r="D1049" s="78">
        <f t="shared" si="52"/>
        <v>-901</v>
      </c>
      <c r="I1049" s="90"/>
      <c r="J1049" s="90"/>
      <c r="K1049" s="90"/>
      <c r="L1049" s="90"/>
    </row>
    <row r="1050" spans="1:12">
      <c r="A1050" s="65">
        <f t="shared" si="51"/>
        <v>2008</v>
      </c>
      <c r="B1050" s="84">
        <v>39447</v>
      </c>
      <c r="C1050" s="77">
        <v>-901</v>
      </c>
      <c r="D1050" s="78">
        <f t="shared" si="52"/>
        <v>-901</v>
      </c>
      <c r="I1050" s="90"/>
      <c r="J1050" s="90"/>
      <c r="K1050" s="90"/>
      <c r="L1050" s="90"/>
    </row>
    <row r="1051" spans="1:12">
      <c r="A1051" s="65">
        <f t="shared" si="51"/>
        <v>2008</v>
      </c>
      <c r="B1051" s="84">
        <v>39478</v>
      </c>
      <c r="C1051" s="77">
        <v>-901</v>
      </c>
      <c r="D1051" s="78">
        <f t="shared" si="52"/>
        <v>-901</v>
      </c>
      <c r="I1051" s="90"/>
      <c r="J1051" s="90"/>
      <c r="K1051" s="90"/>
      <c r="L1051" s="90"/>
    </row>
    <row r="1052" spans="1:12">
      <c r="A1052" s="65">
        <f t="shared" si="51"/>
        <v>2008</v>
      </c>
      <c r="B1052" s="84">
        <v>39507</v>
      </c>
      <c r="C1052" s="77">
        <v>-901</v>
      </c>
      <c r="D1052" s="78">
        <f t="shared" si="52"/>
        <v>-901</v>
      </c>
      <c r="I1052" s="90"/>
      <c r="J1052" s="90"/>
      <c r="K1052" s="90"/>
      <c r="L1052" s="90"/>
    </row>
    <row r="1053" spans="1:12">
      <c r="A1053" s="65">
        <f t="shared" si="51"/>
        <v>2008</v>
      </c>
      <c r="B1053" s="84">
        <v>39538</v>
      </c>
      <c r="C1053" s="77">
        <v>-901</v>
      </c>
      <c r="D1053" s="78">
        <f t="shared" si="52"/>
        <v>-901</v>
      </c>
      <c r="I1053" s="90"/>
      <c r="J1053" s="90"/>
      <c r="K1053" s="90"/>
      <c r="L1053" s="90"/>
    </row>
    <row r="1054" spans="1:12">
      <c r="A1054" s="65">
        <f t="shared" si="51"/>
        <v>2008</v>
      </c>
      <c r="B1054" s="84">
        <v>39568</v>
      </c>
      <c r="C1054" s="77">
        <v>-901</v>
      </c>
      <c r="D1054" s="78">
        <f t="shared" si="52"/>
        <v>-901</v>
      </c>
      <c r="I1054" s="90"/>
      <c r="J1054" s="90"/>
      <c r="K1054" s="90"/>
      <c r="L1054" s="90"/>
    </row>
    <row r="1055" spans="1:12">
      <c r="A1055" s="65">
        <f t="shared" si="51"/>
        <v>2008</v>
      </c>
      <c r="B1055" s="84">
        <v>39599</v>
      </c>
      <c r="C1055" s="77">
        <v>-901</v>
      </c>
      <c r="D1055" s="78">
        <f t="shared" si="52"/>
        <v>-901</v>
      </c>
      <c r="I1055" s="90"/>
      <c r="J1055" s="90"/>
      <c r="K1055" s="90"/>
      <c r="L1055" s="90"/>
    </row>
    <row r="1056" spans="1:12">
      <c r="A1056" s="65">
        <f t="shared" si="51"/>
        <v>2008</v>
      </c>
      <c r="B1056" s="84">
        <v>39629</v>
      </c>
      <c r="C1056" s="77">
        <v>-901</v>
      </c>
      <c r="D1056" s="78">
        <f t="shared" si="52"/>
        <v>-901</v>
      </c>
      <c r="I1056" s="90"/>
      <c r="J1056" s="90"/>
      <c r="K1056" s="90"/>
      <c r="L1056" s="90"/>
    </row>
    <row r="1057" spans="1:12">
      <c r="A1057" s="65">
        <f t="shared" si="51"/>
        <v>2008</v>
      </c>
      <c r="B1057" s="84">
        <v>39660</v>
      </c>
      <c r="C1057" s="77">
        <v>-901</v>
      </c>
      <c r="D1057" s="78">
        <f t="shared" si="52"/>
        <v>-901</v>
      </c>
      <c r="I1057" s="90"/>
      <c r="J1057" s="90"/>
      <c r="K1057" s="90"/>
      <c r="L1057" s="90"/>
    </row>
    <row r="1058" spans="1:12">
      <c r="A1058" s="65">
        <f t="shared" si="51"/>
        <v>2008</v>
      </c>
      <c r="B1058" s="84">
        <v>39691</v>
      </c>
      <c r="C1058" s="77">
        <v>-901</v>
      </c>
      <c r="D1058" s="78">
        <f t="shared" si="52"/>
        <v>-901</v>
      </c>
      <c r="I1058" s="90"/>
      <c r="J1058" s="90"/>
      <c r="K1058" s="90"/>
      <c r="L1058" s="90"/>
    </row>
    <row r="1059" spans="1:12">
      <c r="A1059" s="65">
        <f t="shared" si="51"/>
        <v>2008</v>
      </c>
      <c r="B1059" s="84">
        <v>39721</v>
      </c>
      <c r="C1059" s="77">
        <v>-901</v>
      </c>
      <c r="D1059" s="78">
        <f t="shared" si="52"/>
        <v>-901</v>
      </c>
      <c r="I1059" s="90"/>
      <c r="J1059" s="90"/>
      <c r="K1059" s="90"/>
      <c r="L1059" s="90"/>
    </row>
    <row r="1060" spans="1:12">
      <c r="A1060" s="65">
        <f t="shared" si="51"/>
        <v>2009</v>
      </c>
      <c r="B1060" s="84">
        <v>39752</v>
      </c>
      <c r="C1060" s="77">
        <v>-901</v>
      </c>
      <c r="D1060" s="78">
        <f t="shared" ref="D1060:D1123" si="53">IF(C1060&lt;&gt;-901,C1060*DAY(B1060)*24*60*60/(220*22*9*1000),-901)</f>
        <v>-901</v>
      </c>
      <c r="I1060" s="90"/>
      <c r="J1060" s="90"/>
      <c r="K1060" s="90"/>
      <c r="L1060" s="90"/>
    </row>
    <row r="1061" spans="1:12">
      <c r="A1061" s="65">
        <f t="shared" si="51"/>
        <v>2009</v>
      </c>
      <c r="B1061" s="84">
        <v>39782</v>
      </c>
      <c r="C1061" s="77">
        <v>-901</v>
      </c>
      <c r="D1061" s="78">
        <f t="shared" si="53"/>
        <v>-901</v>
      </c>
      <c r="I1061" s="90"/>
      <c r="J1061" s="90"/>
      <c r="K1061" s="90"/>
      <c r="L1061" s="90"/>
    </row>
    <row r="1062" spans="1:12">
      <c r="A1062" s="65">
        <f t="shared" si="51"/>
        <v>2009</v>
      </c>
      <c r="B1062" s="84">
        <v>39813</v>
      </c>
      <c r="C1062" s="77">
        <v>-901</v>
      </c>
      <c r="D1062" s="78">
        <f t="shared" si="53"/>
        <v>-901</v>
      </c>
      <c r="I1062" s="90"/>
      <c r="J1062" s="90"/>
      <c r="K1062" s="90"/>
      <c r="L1062" s="90"/>
    </row>
    <row r="1063" spans="1:12">
      <c r="A1063" s="65">
        <f t="shared" si="51"/>
        <v>2009</v>
      </c>
      <c r="B1063" s="84">
        <v>39844</v>
      </c>
      <c r="C1063" s="77">
        <v>-901</v>
      </c>
      <c r="D1063" s="78">
        <f t="shared" si="53"/>
        <v>-901</v>
      </c>
      <c r="I1063" s="90"/>
      <c r="J1063" s="90"/>
      <c r="K1063" s="90"/>
      <c r="L1063" s="90"/>
    </row>
    <row r="1064" spans="1:12">
      <c r="A1064" s="65">
        <f t="shared" si="51"/>
        <v>2009</v>
      </c>
      <c r="B1064" s="84">
        <v>39872</v>
      </c>
      <c r="C1064" s="77">
        <v>-901</v>
      </c>
      <c r="D1064" s="78">
        <f t="shared" si="53"/>
        <v>-901</v>
      </c>
      <c r="I1064" s="90"/>
      <c r="J1064" s="90"/>
      <c r="K1064" s="90"/>
      <c r="L1064" s="90"/>
    </row>
    <row r="1065" spans="1:12">
      <c r="A1065" s="65">
        <f t="shared" si="51"/>
        <v>2009</v>
      </c>
      <c r="B1065" s="84">
        <v>39903</v>
      </c>
      <c r="C1065" s="77">
        <v>-901</v>
      </c>
      <c r="D1065" s="78">
        <f t="shared" si="53"/>
        <v>-901</v>
      </c>
      <c r="I1065" s="90"/>
      <c r="J1065" s="90"/>
      <c r="K1065" s="90"/>
      <c r="L1065" s="90"/>
    </row>
    <row r="1066" spans="1:12">
      <c r="A1066" s="65">
        <f t="shared" si="51"/>
        <v>2009</v>
      </c>
      <c r="B1066" s="84">
        <v>39933</v>
      </c>
      <c r="C1066" s="77">
        <v>-901</v>
      </c>
      <c r="D1066" s="78">
        <f t="shared" si="53"/>
        <v>-901</v>
      </c>
      <c r="I1066" s="90"/>
      <c r="J1066" s="90"/>
      <c r="K1066" s="90"/>
      <c r="L1066" s="90"/>
    </row>
    <row r="1067" spans="1:12">
      <c r="A1067" s="65">
        <f t="shared" si="51"/>
        <v>2009</v>
      </c>
      <c r="B1067" s="84">
        <v>39964</v>
      </c>
      <c r="C1067" s="77">
        <v>-901</v>
      </c>
      <c r="D1067" s="78">
        <f t="shared" si="53"/>
        <v>-901</v>
      </c>
      <c r="I1067" s="90"/>
      <c r="J1067" s="90"/>
      <c r="K1067" s="90"/>
      <c r="L1067" s="90"/>
    </row>
    <row r="1068" spans="1:12">
      <c r="A1068" s="65">
        <f t="shared" si="51"/>
        <v>2009</v>
      </c>
      <c r="B1068" s="84">
        <v>39994</v>
      </c>
      <c r="C1068" s="77">
        <v>-901</v>
      </c>
      <c r="D1068" s="78">
        <f t="shared" si="53"/>
        <v>-901</v>
      </c>
      <c r="I1068" s="90"/>
      <c r="J1068" s="90"/>
      <c r="K1068" s="90"/>
      <c r="L1068" s="90"/>
    </row>
    <row r="1069" spans="1:12">
      <c r="A1069" s="65">
        <f t="shared" si="51"/>
        <v>2009</v>
      </c>
      <c r="B1069" s="84">
        <v>40025</v>
      </c>
      <c r="C1069" s="77">
        <v>-901</v>
      </c>
      <c r="D1069" s="78">
        <f t="shared" si="53"/>
        <v>-901</v>
      </c>
      <c r="I1069" s="90"/>
      <c r="J1069" s="90"/>
      <c r="K1069" s="90"/>
      <c r="L1069" s="90"/>
    </row>
    <row r="1070" spans="1:12">
      <c r="A1070" s="65">
        <f t="shared" si="51"/>
        <v>2009</v>
      </c>
      <c r="B1070" s="91">
        <v>40056</v>
      </c>
      <c r="C1070" s="77">
        <v>-901</v>
      </c>
      <c r="D1070" s="78">
        <f t="shared" si="53"/>
        <v>-901</v>
      </c>
      <c r="I1070" s="90"/>
      <c r="J1070" s="90"/>
      <c r="K1070" s="90"/>
      <c r="L1070" s="90"/>
    </row>
    <row r="1071" spans="1:12">
      <c r="A1071" s="65">
        <f t="shared" si="51"/>
        <v>2009</v>
      </c>
      <c r="B1071" s="123">
        <v>40086</v>
      </c>
      <c r="C1071" s="77">
        <v>-901</v>
      </c>
      <c r="D1071" s="78">
        <f t="shared" si="53"/>
        <v>-901</v>
      </c>
      <c r="I1071" s="90"/>
      <c r="J1071" s="90"/>
      <c r="K1071" s="90"/>
      <c r="L1071" s="90"/>
    </row>
    <row r="1072" spans="1:12">
      <c r="A1072" s="65">
        <f t="shared" si="51"/>
        <v>2010</v>
      </c>
      <c r="B1072" s="123">
        <v>40117</v>
      </c>
      <c r="C1072" s="77">
        <v>-901</v>
      </c>
      <c r="D1072" s="78">
        <f t="shared" si="53"/>
        <v>-901</v>
      </c>
      <c r="I1072" s="90"/>
      <c r="J1072" s="90"/>
      <c r="K1072" s="90"/>
      <c r="L1072" s="90"/>
    </row>
    <row r="1073" spans="1:12">
      <c r="A1073" s="65">
        <f t="shared" si="51"/>
        <v>2010</v>
      </c>
      <c r="B1073" s="123">
        <v>40147</v>
      </c>
      <c r="C1073" s="77">
        <v>-901</v>
      </c>
      <c r="D1073" s="78">
        <f t="shared" si="53"/>
        <v>-901</v>
      </c>
      <c r="I1073" s="90"/>
      <c r="J1073" s="90"/>
      <c r="K1073" s="90"/>
      <c r="L1073" s="90"/>
    </row>
    <row r="1074" spans="1:12">
      <c r="A1074" s="65">
        <f t="shared" si="51"/>
        <v>2010</v>
      </c>
      <c r="B1074" s="123">
        <v>40178</v>
      </c>
      <c r="C1074" s="77">
        <v>-901</v>
      </c>
      <c r="D1074" s="78">
        <f t="shared" si="53"/>
        <v>-901</v>
      </c>
      <c r="I1074" s="90"/>
      <c r="J1074" s="90"/>
      <c r="K1074" s="90"/>
      <c r="L1074" s="90"/>
    </row>
    <row r="1075" spans="1:12">
      <c r="A1075" s="65">
        <f t="shared" si="51"/>
        <v>2010</v>
      </c>
      <c r="B1075" s="123">
        <v>40209</v>
      </c>
      <c r="C1075" s="77">
        <v>-901</v>
      </c>
      <c r="D1075" s="78">
        <f t="shared" si="53"/>
        <v>-901</v>
      </c>
      <c r="I1075" s="90"/>
      <c r="J1075" s="90"/>
      <c r="K1075" s="90"/>
      <c r="L1075" s="90"/>
    </row>
    <row r="1076" spans="1:12">
      <c r="A1076" s="65">
        <f t="shared" si="51"/>
        <v>2010</v>
      </c>
      <c r="B1076" s="123">
        <v>40237</v>
      </c>
      <c r="C1076" s="77">
        <v>-901</v>
      </c>
      <c r="D1076" s="78">
        <f t="shared" si="53"/>
        <v>-901</v>
      </c>
      <c r="I1076" s="90"/>
      <c r="J1076" s="90"/>
      <c r="K1076" s="90"/>
      <c r="L1076" s="90"/>
    </row>
    <row r="1077" spans="1:12">
      <c r="A1077" s="65">
        <f t="shared" si="51"/>
        <v>2010</v>
      </c>
      <c r="B1077" s="123">
        <v>40268</v>
      </c>
      <c r="C1077" s="77">
        <v>-901</v>
      </c>
      <c r="D1077" s="78">
        <f t="shared" si="53"/>
        <v>-901</v>
      </c>
      <c r="I1077" s="90"/>
      <c r="J1077" s="90"/>
      <c r="K1077" s="90"/>
      <c r="L1077" s="90"/>
    </row>
    <row r="1078" spans="1:12">
      <c r="A1078" s="65">
        <f t="shared" si="51"/>
        <v>2010</v>
      </c>
      <c r="B1078" s="123">
        <v>40298</v>
      </c>
      <c r="C1078" s="77">
        <v>-901</v>
      </c>
      <c r="D1078" s="78">
        <f t="shared" si="53"/>
        <v>-901</v>
      </c>
      <c r="I1078" s="90"/>
      <c r="J1078" s="90"/>
      <c r="K1078" s="90"/>
      <c r="L1078" s="90"/>
    </row>
    <row r="1079" spans="1:12">
      <c r="A1079" s="65">
        <f t="shared" si="51"/>
        <v>2010</v>
      </c>
      <c r="B1079" s="123">
        <v>40329</v>
      </c>
      <c r="C1079" s="77">
        <v>-901</v>
      </c>
      <c r="D1079" s="78">
        <f t="shared" si="53"/>
        <v>-901</v>
      </c>
      <c r="I1079" s="90"/>
      <c r="J1079" s="90"/>
      <c r="K1079" s="90"/>
      <c r="L1079" s="90"/>
    </row>
    <row r="1080" spans="1:12">
      <c r="A1080" s="65">
        <f t="shared" si="51"/>
        <v>2010</v>
      </c>
      <c r="B1080" s="123">
        <v>40359</v>
      </c>
      <c r="C1080" s="77">
        <v>-901</v>
      </c>
      <c r="D1080" s="78">
        <f t="shared" si="53"/>
        <v>-901</v>
      </c>
      <c r="I1080" s="90"/>
      <c r="J1080" s="90"/>
      <c r="K1080" s="90"/>
      <c r="L1080" s="90"/>
    </row>
    <row r="1081" spans="1:12">
      <c r="A1081" s="65">
        <f t="shared" si="51"/>
        <v>2010</v>
      </c>
      <c r="B1081" s="123">
        <v>40390</v>
      </c>
      <c r="C1081" s="77">
        <v>-901</v>
      </c>
      <c r="D1081" s="78">
        <f t="shared" si="53"/>
        <v>-901</v>
      </c>
      <c r="I1081" s="90"/>
      <c r="J1081" s="90"/>
      <c r="K1081" s="90"/>
      <c r="L1081" s="90"/>
    </row>
    <row r="1082" spans="1:12">
      <c r="A1082" s="65">
        <f t="shared" si="51"/>
        <v>2010</v>
      </c>
      <c r="B1082" s="123">
        <v>40421</v>
      </c>
      <c r="C1082" s="77">
        <v>-901</v>
      </c>
      <c r="D1082" s="78">
        <f t="shared" si="53"/>
        <v>-901</v>
      </c>
      <c r="I1082" s="90"/>
      <c r="J1082" s="90"/>
      <c r="K1082" s="90"/>
      <c r="L1082" s="90"/>
    </row>
    <row r="1083" spans="1:12">
      <c r="A1083" s="65">
        <f t="shared" si="51"/>
        <v>2010</v>
      </c>
      <c r="B1083" s="123">
        <v>40451</v>
      </c>
      <c r="C1083" s="77">
        <v>-901</v>
      </c>
      <c r="D1083" s="78">
        <f t="shared" si="53"/>
        <v>-901</v>
      </c>
      <c r="I1083" s="90"/>
      <c r="J1083" s="90"/>
      <c r="K1083" s="90"/>
      <c r="L1083" s="90"/>
    </row>
    <row r="1084" spans="1:12">
      <c r="A1084" s="65">
        <f t="shared" si="51"/>
        <v>2011</v>
      </c>
      <c r="B1084" s="123">
        <v>40482</v>
      </c>
      <c r="C1084" s="77">
        <v>-901</v>
      </c>
      <c r="D1084" s="78">
        <f t="shared" si="53"/>
        <v>-901</v>
      </c>
      <c r="I1084" s="90"/>
      <c r="J1084" s="90"/>
      <c r="K1084" s="90"/>
      <c r="L1084" s="90"/>
    </row>
    <row r="1085" spans="1:12">
      <c r="A1085" s="65">
        <f t="shared" si="51"/>
        <v>2011</v>
      </c>
      <c r="B1085" s="123">
        <v>40512</v>
      </c>
      <c r="C1085" s="77">
        <v>-901</v>
      </c>
      <c r="D1085" s="78">
        <f t="shared" si="53"/>
        <v>-901</v>
      </c>
      <c r="I1085" s="90"/>
      <c r="J1085" s="90"/>
      <c r="K1085" s="90"/>
      <c r="L1085" s="90"/>
    </row>
    <row r="1086" spans="1:12">
      <c r="A1086" s="65">
        <f t="shared" si="51"/>
        <v>2011</v>
      </c>
      <c r="B1086" s="123">
        <v>40543</v>
      </c>
      <c r="C1086" s="77">
        <v>-901</v>
      </c>
      <c r="D1086" s="78">
        <f t="shared" si="53"/>
        <v>-901</v>
      </c>
      <c r="I1086" s="90"/>
      <c r="J1086" s="90"/>
      <c r="K1086" s="90"/>
      <c r="L1086" s="90"/>
    </row>
    <row r="1087" spans="1:12">
      <c r="A1087" s="65">
        <f t="shared" si="51"/>
        <v>2011</v>
      </c>
      <c r="B1087" s="123">
        <v>40574</v>
      </c>
      <c r="C1087" s="77">
        <v>-901</v>
      </c>
      <c r="D1087" s="78">
        <f t="shared" si="53"/>
        <v>-901</v>
      </c>
      <c r="I1087" s="90"/>
      <c r="J1087" s="90"/>
      <c r="K1087" s="90"/>
      <c r="L1087" s="90"/>
    </row>
    <row r="1088" spans="1:12">
      <c r="A1088" s="65">
        <f t="shared" si="51"/>
        <v>2011</v>
      </c>
      <c r="B1088" s="123">
        <v>40602</v>
      </c>
      <c r="C1088" s="77">
        <v>-901</v>
      </c>
      <c r="D1088" s="78">
        <f t="shared" si="53"/>
        <v>-901</v>
      </c>
      <c r="I1088" s="90"/>
      <c r="J1088" s="90"/>
      <c r="K1088" s="90"/>
      <c r="L1088" s="90"/>
    </row>
    <row r="1089" spans="1:12">
      <c r="A1089" s="65">
        <f t="shared" si="51"/>
        <v>2011</v>
      </c>
      <c r="B1089" s="123">
        <v>40633</v>
      </c>
      <c r="C1089" s="77">
        <v>-901</v>
      </c>
      <c r="D1089" s="78">
        <f t="shared" si="53"/>
        <v>-901</v>
      </c>
      <c r="I1089" s="90"/>
      <c r="J1089" s="90"/>
      <c r="K1089" s="90"/>
      <c r="L1089" s="90"/>
    </row>
    <row r="1090" spans="1:12">
      <c r="A1090" s="65">
        <f t="shared" si="51"/>
        <v>2011</v>
      </c>
      <c r="B1090" s="123">
        <v>40663</v>
      </c>
      <c r="C1090" s="77">
        <v>-901</v>
      </c>
      <c r="D1090" s="78">
        <f t="shared" si="53"/>
        <v>-901</v>
      </c>
      <c r="I1090" s="90"/>
      <c r="J1090" s="90"/>
      <c r="K1090" s="90"/>
      <c r="L1090" s="90"/>
    </row>
    <row r="1091" spans="1:12">
      <c r="A1091" s="65">
        <f t="shared" si="51"/>
        <v>2011</v>
      </c>
      <c r="B1091" s="123">
        <v>40694</v>
      </c>
      <c r="C1091" s="77">
        <v>-901</v>
      </c>
      <c r="D1091" s="78">
        <f t="shared" si="53"/>
        <v>-901</v>
      </c>
      <c r="I1091" s="90"/>
      <c r="J1091" s="90"/>
      <c r="K1091" s="90"/>
      <c r="L1091" s="90"/>
    </row>
    <row r="1092" spans="1:12">
      <c r="A1092" s="65">
        <f t="shared" si="51"/>
        <v>2011</v>
      </c>
      <c r="B1092" s="123">
        <v>40724</v>
      </c>
      <c r="C1092" s="77">
        <v>-901</v>
      </c>
      <c r="D1092" s="78">
        <f t="shared" si="53"/>
        <v>-901</v>
      </c>
      <c r="I1092" s="90"/>
      <c r="J1092" s="90"/>
      <c r="K1092" s="90"/>
      <c r="L1092" s="90"/>
    </row>
    <row r="1093" spans="1:12">
      <c r="A1093" s="65">
        <f t="shared" si="51"/>
        <v>2011</v>
      </c>
      <c r="B1093" s="123">
        <v>40755</v>
      </c>
      <c r="C1093" s="77">
        <v>-901</v>
      </c>
      <c r="D1093" s="78">
        <f t="shared" si="53"/>
        <v>-901</v>
      </c>
      <c r="I1093" s="90"/>
      <c r="J1093" s="90"/>
      <c r="K1093" s="90"/>
      <c r="L1093" s="90"/>
    </row>
    <row r="1094" spans="1:12">
      <c r="A1094" s="65">
        <f t="shared" si="51"/>
        <v>2011</v>
      </c>
      <c r="B1094" s="123">
        <v>40786</v>
      </c>
      <c r="C1094" s="77">
        <v>-901</v>
      </c>
      <c r="D1094" s="78">
        <f t="shared" si="53"/>
        <v>-901</v>
      </c>
      <c r="I1094" s="90"/>
      <c r="J1094" s="90"/>
      <c r="K1094" s="90"/>
      <c r="L1094" s="90"/>
    </row>
    <row r="1095" spans="1:12">
      <c r="A1095" s="65">
        <f t="shared" si="51"/>
        <v>2011</v>
      </c>
      <c r="B1095" s="123">
        <v>40816</v>
      </c>
      <c r="C1095" s="77">
        <v>-901</v>
      </c>
      <c r="D1095" s="78">
        <f t="shared" si="53"/>
        <v>-901</v>
      </c>
      <c r="I1095" s="90"/>
      <c r="J1095" s="90"/>
      <c r="K1095" s="90"/>
      <c r="L1095" s="90"/>
    </row>
    <row r="1096" spans="1:12">
      <c r="A1096" s="65">
        <f t="shared" si="51"/>
        <v>2012</v>
      </c>
      <c r="B1096" s="123">
        <v>40847</v>
      </c>
      <c r="C1096" s="77">
        <v>-901</v>
      </c>
      <c r="D1096" s="78">
        <f t="shared" si="53"/>
        <v>-901</v>
      </c>
      <c r="I1096" s="90"/>
      <c r="J1096" s="90"/>
      <c r="K1096" s="90"/>
      <c r="L1096" s="90"/>
    </row>
    <row r="1097" spans="1:12">
      <c r="A1097" s="65">
        <f t="shared" si="51"/>
        <v>2012</v>
      </c>
      <c r="B1097" s="123">
        <v>40877</v>
      </c>
      <c r="C1097" s="77">
        <v>-901</v>
      </c>
      <c r="D1097" s="78">
        <f t="shared" si="53"/>
        <v>-901</v>
      </c>
      <c r="I1097" s="90"/>
      <c r="J1097" s="90"/>
      <c r="K1097" s="90"/>
      <c r="L1097" s="90"/>
    </row>
    <row r="1098" spans="1:12">
      <c r="A1098" s="65">
        <f t="shared" si="51"/>
        <v>2012</v>
      </c>
      <c r="B1098" s="123">
        <v>40908</v>
      </c>
      <c r="C1098" s="77">
        <v>-901</v>
      </c>
      <c r="D1098" s="78">
        <f t="shared" si="53"/>
        <v>-901</v>
      </c>
      <c r="I1098" s="90"/>
      <c r="J1098" s="90"/>
      <c r="K1098" s="90"/>
      <c r="L1098" s="90"/>
    </row>
    <row r="1099" spans="1:12">
      <c r="A1099" s="65">
        <f t="shared" si="51"/>
        <v>2012</v>
      </c>
      <c r="B1099" s="123">
        <v>40939</v>
      </c>
      <c r="C1099" s="77">
        <v>-901</v>
      </c>
      <c r="D1099" s="78">
        <f t="shared" si="53"/>
        <v>-901</v>
      </c>
      <c r="I1099" s="90"/>
      <c r="J1099" s="90"/>
      <c r="K1099" s="90"/>
      <c r="L1099" s="90"/>
    </row>
    <row r="1100" spans="1:12">
      <c r="A1100" s="65">
        <f t="shared" si="51"/>
        <v>2012</v>
      </c>
      <c r="B1100" s="123">
        <v>40968</v>
      </c>
      <c r="C1100" s="77">
        <v>-901</v>
      </c>
      <c r="D1100" s="78">
        <f t="shared" si="53"/>
        <v>-901</v>
      </c>
      <c r="I1100" s="90"/>
      <c r="J1100" s="90"/>
      <c r="K1100" s="90"/>
      <c r="L1100" s="90"/>
    </row>
    <row r="1101" spans="1:12">
      <c r="A1101" s="65">
        <f t="shared" si="51"/>
        <v>2012</v>
      </c>
      <c r="B1101" s="123">
        <v>40999</v>
      </c>
      <c r="C1101" s="77">
        <v>-901</v>
      </c>
      <c r="D1101" s="78">
        <f t="shared" si="53"/>
        <v>-901</v>
      </c>
      <c r="I1101" s="90"/>
      <c r="J1101" s="90"/>
      <c r="K1101" s="90"/>
      <c r="L1101" s="90"/>
    </row>
    <row r="1102" spans="1:12">
      <c r="A1102" s="65">
        <f t="shared" si="51"/>
        <v>2012</v>
      </c>
      <c r="B1102" s="123">
        <v>41029</v>
      </c>
      <c r="C1102" s="77">
        <v>-901</v>
      </c>
      <c r="D1102" s="78">
        <f t="shared" si="53"/>
        <v>-901</v>
      </c>
      <c r="I1102" s="90"/>
      <c r="J1102" s="90"/>
      <c r="K1102" s="90"/>
      <c r="L1102" s="90"/>
    </row>
    <row r="1103" spans="1:12">
      <c r="A1103" s="65">
        <f t="shared" si="51"/>
        <v>2012</v>
      </c>
      <c r="B1103" s="123">
        <v>41060</v>
      </c>
      <c r="C1103" s="77">
        <v>-901</v>
      </c>
      <c r="D1103" s="78">
        <f t="shared" si="53"/>
        <v>-901</v>
      </c>
      <c r="I1103" s="90"/>
      <c r="J1103" s="90"/>
      <c r="K1103" s="90"/>
      <c r="L1103" s="90"/>
    </row>
    <row r="1104" spans="1:12">
      <c r="A1104" s="65">
        <f t="shared" si="51"/>
        <v>2012</v>
      </c>
      <c r="B1104" s="123">
        <v>41090</v>
      </c>
      <c r="C1104" s="77">
        <v>-901</v>
      </c>
      <c r="D1104" s="78">
        <f t="shared" si="53"/>
        <v>-901</v>
      </c>
      <c r="I1104" s="90"/>
      <c r="J1104" s="90"/>
      <c r="K1104" s="90"/>
      <c r="L1104" s="90"/>
    </row>
    <row r="1105" spans="1:12">
      <c r="A1105" s="65">
        <f t="shared" ref="A1105:A1168" si="54">IF(MONTH(B1105)&gt;9,YEAR(B1105)+1,YEAR(B1105))</f>
        <v>2012</v>
      </c>
      <c r="B1105" s="123">
        <v>41121</v>
      </c>
      <c r="C1105" s="77">
        <v>-901</v>
      </c>
      <c r="D1105" s="78">
        <f t="shared" si="53"/>
        <v>-901</v>
      </c>
      <c r="I1105" s="90"/>
      <c r="J1105" s="90"/>
      <c r="K1105" s="90"/>
      <c r="L1105" s="90"/>
    </row>
    <row r="1106" spans="1:12">
      <c r="A1106" s="65">
        <f t="shared" si="54"/>
        <v>2012</v>
      </c>
      <c r="B1106" s="123">
        <v>41152</v>
      </c>
      <c r="C1106" s="77">
        <v>-901</v>
      </c>
      <c r="D1106" s="78">
        <f t="shared" si="53"/>
        <v>-901</v>
      </c>
      <c r="I1106" s="90"/>
      <c r="J1106" s="90"/>
      <c r="K1106" s="90"/>
      <c r="L1106" s="90"/>
    </row>
    <row r="1107" spans="1:12">
      <c r="A1107" s="65">
        <f t="shared" si="54"/>
        <v>2012</v>
      </c>
      <c r="B1107" s="123">
        <v>41182</v>
      </c>
      <c r="C1107" s="77">
        <v>-901</v>
      </c>
      <c r="D1107" s="78">
        <f t="shared" si="53"/>
        <v>-901</v>
      </c>
      <c r="I1107" s="90"/>
      <c r="J1107" s="90"/>
      <c r="K1107" s="90"/>
      <c r="L1107" s="90"/>
    </row>
    <row r="1108" spans="1:12">
      <c r="A1108" s="65">
        <f t="shared" si="54"/>
        <v>2013</v>
      </c>
      <c r="B1108" s="123">
        <v>41213</v>
      </c>
      <c r="C1108" s="77">
        <v>-901</v>
      </c>
      <c r="D1108" s="78">
        <f t="shared" si="53"/>
        <v>-901</v>
      </c>
      <c r="I1108" s="90"/>
      <c r="J1108" s="90"/>
      <c r="K1108" s="90"/>
      <c r="L1108" s="90"/>
    </row>
    <row r="1109" spans="1:12">
      <c r="A1109" s="65">
        <f t="shared" si="54"/>
        <v>2013</v>
      </c>
      <c r="B1109" s="123">
        <v>41243</v>
      </c>
      <c r="C1109" s="77">
        <v>-901</v>
      </c>
      <c r="D1109" s="78">
        <f t="shared" si="53"/>
        <v>-901</v>
      </c>
      <c r="I1109" s="90"/>
      <c r="J1109" s="90"/>
      <c r="K1109" s="90"/>
      <c r="L1109" s="90"/>
    </row>
    <row r="1110" spans="1:12">
      <c r="A1110" s="65">
        <f t="shared" si="54"/>
        <v>2013</v>
      </c>
      <c r="B1110" s="123">
        <v>41274</v>
      </c>
      <c r="C1110" s="77">
        <v>-901</v>
      </c>
      <c r="D1110" s="78">
        <f t="shared" si="53"/>
        <v>-901</v>
      </c>
      <c r="I1110" s="90"/>
      <c r="J1110" s="90"/>
      <c r="K1110" s="90"/>
      <c r="L1110" s="90"/>
    </row>
    <row r="1111" spans="1:12">
      <c r="A1111" s="65">
        <f t="shared" si="54"/>
        <v>2013</v>
      </c>
      <c r="B1111" s="123">
        <v>41305</v>
      </c>
      <c r="C1111" s="77">
        <v>-901</v>
      </c>
      <c r="D1111" s="78">
        <f t="shared" si="53"/>
        <v>-901</v>
      </c>
      <c r="I1111" s="90"/>
      <c r="J1111" s="90"/>
      <c r="K1111" s="90"/>
      <c r="L1111" s="90"/>
    </row>
    <row r="1112" spans="1:12">
      <c r="A1112" s="65">
        <f t="shared" si="54"/>
        <v>2013</v>
      </c>
      <c r="B1112" s="123">
        <v>41333</v>
      </c>
      <c r="C1112" s="77">
        <v>-901</v>
      </c>
      <c r="D1112" s="78">
        <f t="shared" si="53"/>
        <v>-901</v>
      </c>
      <c r="I1112" s="90"/>
      <c r="J1112" s="90"/>
      <c r="K1112" s="90"/>
      <c r="L1112" s="90"/>
    </row>
    <row r="1113" spans="1:12">
      <c r="A1113" s="65">
        <f t="shared" si="54"/>
        <v>2013</v>
      </c>
      <c r="B1113" s="123">
        <v>41364</v>
      </c>
      <c r="C1113" s="77">
        <v>-901</v>
      </c>
      <c r="D1113" s="78">
        <f t="shared" si="53"/>
        <v>-901</v>
      </c>
      <c r="I1113" s="90"/>
      <c r="J1113" s="90"/>
      <c r="K1113" s="90"/>
      <c r="L1113" s="90"/>
    </row>
    <row r="1114" spans="1:12">
      <c r="A1114" s="65">
        <f t="shared" si="54"/>
        <v>2013</v>
      </c>
      <c r="B1114" s="123">
        <v>41394</v>
      </c>
      <c r="C1114" s="77">
        <v>-901</v>
      </c>
      <c r="D1114" s="78">
        <f t="shared" si="53"/>
        <v>-901</v>
      </c>
      <c r="I1114" s="90"/>
      <c r="J1114" s="90"/>
      <c r="K1114" s="90"/>
      <c r="L1114" s="90"/>
    </row>
    <row r="1115" spans="1:12">
      <c r="A1115" s="65">
        <f t="shared" si="54"/>
        <v>2013</v>
      </c>
      <c r="B1115" s="123">
        <v>41425</v>
      </c>
      <c r="C1115" s="77">
        <v>-901</v>
      </c>
      <c r="D1115" s="78">
        <f t="shared" si="53"/>
        <v>-901</v>
      </c>
      <c r="I1115" s="90"/>
      <c r="J1115" s="90"/>
      <c r="K1115" s="90"/>
      <c r="L1115" s="90"/>
    </row>
    <row r="1116" spans="1:12">
      <c r="A1116" s="65">
        <f t="shared" si="54"/>
        <v>2013</v>
      </c>
      <c r="B1116" s="123">
        <v>41455</v>
      </c>
      <c r="C1116" s="77">
        <v>-901</v>
      </c>
      <c r="D1116" s="78">
        <f t="shared" si="53"/>
        <v>-901</v>
      </c>
      <c r="I1116" s="90"/>
      <c r="J1116" s="90"/>
      <c r="K1116" s="90"/>
      <c r="L1116" s="90"/>
    </row>
    <row r="1117" spans="1:12">
      <c r="A1117" s="65">
        <f t="shared" si="54"/>
        <v>2013</v>
      </c>
      <c r="B1117" s="123">
        <v>41486</v>
      </c>
      <c r="C1117" s="77">
        <v>-901</v>
      </c>
      <c r="D1117" s="78">
        <f t="shared" si="53"/>
        <v>-901</v>
      </c>
      <c r="I1117" s="90"/>
      <c r="J1117" s="90"/>
      <c r="K1117" s="90"/>
      <c r="L1117" s="90"/>
    </row>
    <row r="1118" spans="1:12">
      <c r="A1118" s="65">
        <f t="shared" si="54"/>
        <v>2013</v>
      </c>
      <c r="B1118" s="123">
        <v>41517</v>
      </c>
      <c r="C1118" s="77">
        <v>-901</v>
      </c>
      <c r="D1118" s="78">
        <f t="shared" si="53"/>
        <v>-901</v>
      </c>
      <c r="I1118" s="90"/>
      <c r="J1118" s="90"/>
      <c r="K1118" s="90"/>
      <c r="L1118" s="90"/>
    </row>
    <row r="1119" spans="1:12">
      <c r="A1119" s="65">
        <f t="shared" si="54"/>
        <v>2013</v>
      </c>
      <c r="B1119" s="123">
        <v>41547</v>
      </c>
      <c r="C1119" s="77">
        <v>-901</v>
      </c>
      <c r="D1119" s="78">
        <f t="shared" si="53"/>
        <v>-901</v>
      </c>
      <c r="I1119" s="90"/>
      <c r="J1119" s="90"/>
      <c r="K1119" s="90"/>
      <c r="L1119" s="90"/>
    </row>
    <row r="1120" spans="1:12">
      <c r="A1120" s="65">
        <f t="shared" si="54"/>
        <v>2014</v>
      </c>
      <c r="B1120" s="123">
        <v>41578</v>
      </c>
      <c r="C1120" s="77">
        <v>-901</v>
      </c>
      <c r="D1120" s="78">
        <f t="shared" si="53"/>
        <v>-901</v>
      </c>
      <c r="I1120" s="90"/>
      <c r="J1120" s="90"/>
      <c r="K1120" s="90"/>
      <c r="L1120" s="90"/>
    </row>
    <row r="1121" spans="1:12">
      <c r="A1121" s="65">
        <f t="shared" si="54"/>
        <v>2014</v>
      </c>
      <c r="B1121" s="123">
        <v>41608</v>
      </c>
      <c r="C1121" s="77">
        <v>-901</v>
      </c>
      <c r="D1121" s="78">
        <f t="shared" si="53"/>
        <v>-901</v>
      </c>
      <c r="I1121" s="90"/>
      <c r="J1121" s="90"/>
      <c r="K1121" s="90"/>
      <c r="L1121" s="90"/>
    </row>
    <row r="1122" spans="1:12">
      <c r="A1122" s="65">
        <f t="shared" si="54"/>
        <v>2014</v>
      </c>
      <c r="B1122" s="123">
        <v>41639</v>
      </c>
      <c r="C1122" s="77">
        <v>-901</v>
      </c>
      <c r="D1122" s="78">
        <f t="shared" si="53"/>
        <v>-901</v>
      </c>
      <c r="I1122" s="90"/>
      <c r="J1122" s="90"/>
      <c r="K1122" s="90"/>
      <c r="L1122" s="90"/>
    </row>
    <row r="1123" spans="1:12">
      <c r="A1123" s="65">
        <f t="shared" si="54"/>
        <v>2014</v>
      </c>
      <c r="B1123" s="123">
        <v>41670</v>
      </c>
      <c r="C1123" s="77">
        <v>-901</v>
      </c>
      <c r="D1123" s="78">
        <f t="shared" si="53"/>
        <v>-901</v>
      </c>
      <c r="I1123" s="90"/>
      <c r="J1123" s="90"/>
      <c r="K1123" s="90"/>
      <c r="L1123" s="90"/>
    </row>
    <row r="1124" spans="1:12">
      <c r="A1124" s="65">
        <f t="shared" si="54"/>
        <v>2014</v>
      </c>
      <c r="B1124" s="123">
        <v>41698</v>
      </c>
      <c r="C1124" s="77">
        <v>-901</v>
      </c>
      <c r="D1124" s="78">
        <f t="shared" ref="D1124:D1143" si="55">IF(C1124&lt;&gt;-901,C1124*DAY(B1124)*24*60*60/(220*22*9*1000),-901)</f>
        <v>-901</v>
      </c>
      <c r="I1124" s="90"/>
      <c r="J1124" s="90"/>
      <c r="K1124" s="90"/>
      <c r="L1124" s="90"/>
    </row>
    <row r="1125" spans="1:12">
      <c r="A1125" s="65">
        <f t="shared" si="54"/>
        <v>2014</v>
      </c>
      <c r="B1125" s="123">
        <v>41729</v>
      </c>
      <c r="C1125" s="77">
        <v>-901</v>
      </c>
      <c r="D1125" s="78">
        <f t="shared" si="55"/>
        <v>-901</v>
      </c>
      <c r="I1125" s="90"/>
      <c r="J1125" s="90"/>
      <c r="K1125" s="90"/>
      <c r="L1125" s="90"/>
    </row>
    <row r="1126" spans="1:12">
      <c r="A1126" s="65">
        <f t="shared" si="54"/>
        <v>2014</v>
      </c>
      <c r="B1126" s="123">
        <v>41759</v>
      </c>
      <c r="C1126" s="77">
        <v>-901</v>
      </c>
      <c r="D1126" s="78">
        <f t="shared" si="55"/>
        <v>-901</v>
      </c>
      <c r="I1126" s="90"/>
      <c r="J1126" s="90"/>
      <c r="K1126" s="90"/>
      <c r="L1126" s="90"/>
    </row>
    <row r="1127" spans="1:12">
      <c r="A1127" s="65">
        <f t="shared" si="54"/>
        <v>2014</v>
      </c>
      <c r="B1127" s="123">
        <v>41790</v>
      </c>
      <c r="C1127" s="77">
        <v>-901</v>
      </c>
      <c r="D1127" s="78">
        <f t="shared" si="55"/>
        <v>-901</v>
      </c>
      <c r="I1127" s="90"/>
      <c r="J1127" s="90"/>
      <c r="K1127" s="90"/>
      <c r="L1127" s="90"/>
    </row>
    <row r="1128" spans="1:12">
      <c r="A1128" s="65">
        <f t="shared" si="54"/>
        <v>2014</v>
      </c>
      <c r="B1128" s="123">
        <v>41820</v>
      </c>
      <c r="C1128" s="77">
        <v>-901</v>
      </c>
      <c r="D1128" s="78">
        <f t="shared" si="55"/>
        <v>-901</v>
      </c>
      <c r="I1128" s="90"/>
      <c r="J1128" s="90"/>
      <c r="K1128" s="90"/>
      <c r="L1128" s="90"/>
    </row>
    <row r="1129" spans="1:12">
      <c r="A1129" s="65">
        <f t="shared" si="54"/>
        <v>2014</v>
      </c>
      <c r="B1129" s="123">
        <v>41851</v>
      </c>
      <c r="C1129" s="77">
        <v>-901</v>
      </c>
      <c r="D1129" s="78">
        <f t="shared" si="55"/>
        <v>-901</v>
      </c>
      <c r="I1129" s="90"/>
      <c r="J1129" s="90"/>
      <c r="K1129" s="90"/>
      <c r="L1129" s="90"/>
    </row>
    <row r="1130" spans="1:12">
      <c r="A1130" s="65">
        <f t="shared" si="54"/>
        <v>2014</v>
      </c>
      <c r="B1130" s="123">
        <v>41882</v>
      </c>
      <c r="C1130" s="77">
        <v>-901</v>
      </c>
      <c r="D1130" s="78">
        <f t="shared" si="55"/>
        <v>-901</v>
      </c>
      <c r="I1130" s="90"/>
      <c r="J1130" s="90"/>
      <c r="K1130" s="90"/>
      <c r="L1130" s="90"/>
    </row>
    <row r="1131" spans="1:12">
      <c r="A1131" s="65">
        <f t="shared" si="54"/>
        <v>2014</v>
      </c>
      <c r="B1131" s="123">
        <v>41912</v>
      </c>
      <c r="C1131" s="77">
        <v>-901</v>
      </c>
      <c r="D1131" s="78">
        <f t="shared" si="55"/>
        <v>-901</v>
      </c>
      <c r="I1131" s="90"/>
      <c r="J1131" s="90"/>
      <c r="K1131" s="90"/>
      <c r="L1131" s="90"/>
    </row>
    <row r="1132" spans="1:12">
      <c r="A1132" s="65">
        <f t="shared" si="54"/>
        <v>2015</v>
      </c>
      <c r="B1132" s="123">
        <v>41943</v>
      </c>
      <c r="C1132" s="77">
        <v>-901</v>
      </c>
      <c r="D1132" s="78">
        <f t="shared" si="55"/>
        <v>-901</v>
      </c>
      <c r="I1132" s="90"/>
      <c r="J1132" s="90"/>
      <c r="K1132" s="90"/>
      <c r="L1132" s="90"/>
    </row>
    <row r="1133" spans="1:12">
      <c r="A1133" s="65">
        <f t="shared" si="54"/>
        <v>2015</v>
      </c>
      <c r="B1133" s="123">
        <v>41973</v>
      </c>
      <c r="C1133" s="77">
        <v>-901</v>
      </c>
      <c r="D1133" s="78">
        <f t="shared" si="55"/>
        <v>-901</v>
      </c>
      <c r="I1133" s="90"/>
      <c r="J1133" s="90"/>
      <c r="K1133" s="90"/>
      <c r="L1133" s="90"/>
    </row>
    <row r="1134" spans="1:12">
      <c r="A1134" s="65">
        <f t="shared" si="54"/>
        <v>2015</v>
      </c>
      <c r="B1134" s="123">
        <v>42004</v>
      </c>
      <c r="C1134" s="77">
        <v>-901</v>
      </c>
      <c r="D1134" s="78">
        <f t="shared" si="55"/>
        <v>-901</v>
      </c>
      <c r="I1134" s="90"/>
      <c r="J1134" s="90"/>
      <c r="K1134" s="90"/>
      <c r="L1134" s="90"/>
    </row>
    <row r="1135" spans="1:12">
      <c r="A1135" s="65">
        <f t="shared" si="54"/>
        <v>2015</v>
      </c>
      <c r="B1135" s="123">
        <v>42035</v>
      </c>
      <c r="C1135" s="77">
        <v>-901</v>
      </c>
      <c r="D1135" s="78">
        <f t="shared" si="55"/>
        <v>-901</v>
      </c>
      <c r="I1135" s="90"/>
      <c r="J1135" s="90"/>
      <c r="K1135" s="90"/>
      <c r="L1135" s="90"/>
    </row>
    <row r="1136" spans="1:12">
      <c r="A1136" s="65">
        <f t="shared" si="54"/>
        <v>2015</v>
      </c>
      <c r="B1136" s="123">
        <v>42063</v>
      </c>
      <c r="C1136" s="77">
        <v>-901</v>
      </c>
      <c r="D1136" s="78">
        <f t="shared" si="55"/>
        <v>-901</v>
      </c>
      <c r="I1136" s="90"/>
      <c r="J1136" s="90"/>
      <c r="K1136" s="90"/>
      <c r="L1136" s="90"/>
    </row>
    <row r="1137" spans="1:12">
      <c r="A1137" s="65">
        <f t="shared" si="54"/>
        <v>2015</v>
      </c>
      <c r="B1137" s="123">
        <v>42094</v>
      </c>
      <c r="C1137" s="77">
        <v>-901</v>
      </c>
      <c r="D1137" s="78">
        <f t="shared" si="55"/>
        <v>-901</v>
      </c>
      <c r="I1137" s="90"/>
      <c r="J1137" s="90"/>
      <c r="K1137" s="90"/>
      <c r="L1137" s="90"/>
    </row>
    <row r="1138" spans="1:12">
      <c r="A1138" s="65">
        <f t="shared" si="54"/>
        <v>2015</v>
      </c>
      <c r="B1138" s="123">
        <v>42124</v>
      </c>
      <c r="C1138" s="77">
        <v>-901</v>
      </c>
      <c r="D1138" s="78">
        <f t="shared" si="55"/>
        <v>-901</v>
      </c>
      <c r="I1138" s="90"/>
      <c r="J1138" s="90"/>
      <c r="K1138" s="90"/>
      <c r="L1138" s="90"/>
    </row>
    <row r="1139" spans="1:12">
      <c r="A1139" s="65">
        <f t="shared" si="54"/>
        <v>2015</v>
      </c>
      <c r="B1139" s="123">
        <v>42155</v>
      </c>
      <c r="C1139" s="77">
        <v>-901</v>
      </c>
      <c r="D1139" s="78">
        <f t="shared" si="55"/>
        <v>-901</v>
      </c>
      <c r="I1139" s="90"/>
      <c r="J1139" s="90"/>
      <c r="K1139" s="90"/>
      <c r="L1139" s="90"/>
    </row>
    <row r="1140" spans="1:12">
      <c r="A1140" s="65">
        <f t="shared" si="54"/>
        <v>2015</v>
      </c>
      <c r="B1140" s="123">
        <v>42185</v>
      </c>
      <c r="C1140" s="77">
        <v>-901</v>
      </c>
      <c r="D1140" s="78">
        <f t="shared" si="55"/>
        <v>-901</v>
      </c>
      <c r="I1140" s="90"/>
      <c r="J1140" s="90"/>
      <c r="K1140" s="90"/>
      <c r="L1140" s="90"/>
    </row>
    <row r="1141" spans="1:12">
      <c r="A1141" s="65">
        <f t="shared" si="54"/>
        <v>2015</v>
      </c>
      <c r="B1141" s="123">
        <v>42216</v>
      </c>
      <c r="C1141" s="77">
        <v>-901</v>
      </c>
      <c r="D1141" s="78">
        <f t="shared" si="55"/>
        <v>-901</v>
      </c>
      <c r="I1141" s="90"/>
      <c r="J1141" s="90"/>
      <c r="K1141" s="90"/>
      <c r="L1141" s="90"/>
    </row>
    <row r="1142" spans="1:12">
      <c r="A1142" s="65">
        <f t="shared" si="54"/>
        <v>2015</v>
      </c>
      <c r="B1142" s="123">
        <v>42247</v>
      </c>
      <c r="C1142" s="77">
        <v>-901</v>
      </c>
      <c r="D1142" s="78">
        <f t="shared" si="55"/>
        <v>-901</v>
      </c>
      <c r="I1142" s="90"/>
      <c r="J1142" s="90"/>
      <c r="K1142" s="90"/>
      <c r="L1142" s="90"/>
    </row>
    <row r="1143" spans="1:12">
      <c r="A1143" s="65">
        <f t="shared" si="54"/>
        <v>2015</v>
      </c>
      <c r="B1143" s="371">
        <v>42277</v>
      </c>
      <c r="C1143" s="77">
        <v>-901</v>
      </c>
      <c r="D1143" s="78">
        <f t="shared" si="55"/>
        <v>-901</v>
      </c>
      <c r="I1143" s="90"/>
      <c r="J1143" s="90"/>
      <c r="K1143" s="90"/>
      <c r="L1143" s="90"/>
    </row>
    <row r="1144" spans="1:12">
      <c r="A1144" s="65">
        <f t="shared" si="54"/>
        <v>2016</v>
      </c>
      <c r="B1144" s="123">
        <v>42308</v>
      </c>
      <c r="C1144" s="77">
        <v>-901</v>
      </c>
      <c r="D1144" s="78">
        <f t="shared" ref="D1144:D1207" si="56">IF(C1144&lt;&gt;-901,C1144*DAY(B1144)*24*60*60/(220*22*9*1000),-901)</f>
        <v>-901</v>
      </c>
      <c r="I1144" s="90"/>
      <c r="J1144" s="90"/>
      <c r="K1144" s="90"/>
      <c r="L1144" s="90"/>
    </row>
    <row r="1145" spans="1:12">
      <c r="A1145" s="65">
        <f t="shared" si="54"/>
        <v>2016</v>
      </c>
      <c r="B1145" s="123">
        <v>42338</v>
      </c>
      <c r="C1145" s="77">
        <v>-901</v>
      </c>
      <c r="D1145" s="78">
        <f t="shared" si="56"/>
        <v>-901</v>
      </c>
      <c r="I1145" s="90"/>
      <c r="J1145" s="90"/>
      <c r="K1145" s="90"/>
      <c r="L1145" s="90"/>
    </row>
    <row r="1146" spans="1:12">
      <c r="A1146" s="65">
        <f t="shared" si="54"/>
        <v>2016</v>
      </c>
      <c r="B1146" s="123">
        <v>42369</v>
      </c>
      <c r="C1146" s="77">
        <v>-901</v>
      </c>
      <c r="D1146" s="78">
        <f t="shared" si="56"/>
        <v>-901</v>
      </c>
      <c r="I1146" s="90"/>
      <c r="J1146" s="90"/>
      <c r="K1146" s="90"/>
      <c r="L1146" s="90"/>
    </row>
    <row r="1147" spans="1:12">
      <c r="A1147" s="65">
        <f t="shared" si="54"/>
        <v>2016</v>
      </c>
      <c r="B1147" s="371">
        <v>42400</v>
      </c>
      <c r="C1147" s="77">
        <v>-901</v>
      </c>
      <c r="D1147" s="78">
        <f t="shared" si="56"/>
        <v>-901</v>
      </c>
      <c r="I1147" s="90"/>
      <c r="J1147" s="90"/>
      <c r="K1147" s="90"/>
      <c r="L1147" s="90"/>
    </row>
    <row r="1148" spans="1:12">
      <c r="A1148" s="65">
        <f t="shared" si="54"/>
        <v>2016</v>
      </c>
      <c r="B1148" s="123">
        <v>42429</v>
      </c>
      <c r="C1148" s="77">
        <v>-901</v>
      </c>
      <c r="D1148" s="78">
        <f t="shared" si="56"/>
        <v>-901</v>
      </c>
      <c r="I1148" s="90"/>
      <c r="J1148" s="90"/>
      <c r="K1148" s="90"/>
      <c r="L1148" s="90"/>
    </row>
    <row r="1149" spans="1:12">
      <c r="A1149" s="65">
        <f t="shared" si="54"/>
        <v>2016</v>
      </c>
      <c r="B1149" s="123">
        <v>42460</v>
      </c>
      <c r="C1149" s="77">
        <v>-901</v>
      </c>
      <c r="D1149" s="78">
        <f t="shared" si="56"/>
        <v>-901</v>
      </c>
      <c r="I1149" s="90"/>
      <c r="J1149" s="90"/>
      <c r="K1149" s="90"/>
      <c r="L1149" s="90"/>
    </row>
    <row r="1150" spans="1:12">
      <c r="A1150" s="65">
        <f t="shared" si="54"/>
        <v>2016</v>
      </c>
      <c r="B1150" s="123">
        <v>42490</v>
      </c>
      <c r="C1150" s="77">
        <v>-901</v>
      </c>
      <c r="D1150" s="78">
        <f t="shared" si="56"/>
        <v>-901</v>
      </c>
      <c r="I1150" s="90"/>
      <c r="J1150" s="90"/>
      <c r="K1150" s="90"/>
      <c r="L1150" s="90"/>
    </row>
    <row r="1151" spans="1:12">
      <c r="A1151" s="65">
        <f t="shared" si="54"/>
        <v>2016</v>
      </c>
      <c r="B1151" s="371">
        <v>42521</v>
      </c>
      <c r="C1151" s="77">
        <v>-901</v>
      </c>
      <c r="D1151" s="78">
        <f t="shared" si="56"/>
        <v>-901</v>
      </c>
      <c r="I1151" s="90"/>
      <c r="J1151" s="90"/>
      <c r="K1151" s="90"/>
      <c r="L1151" s="90"/>
    </row>
    <row r="1152" spans="1:12">
      <c r="A1152" s="65">
        <f t="shared" si="54"/>
        <v>2016</v>
      </c>
      <c r="B1152" s="123">
        <v>42551</v>
      </c>
      <c r="C1152" s="77">
        <v>-901</v>
      </c>
      <c r="D1152" s="78">
        <f t="shared" si="56"/>
        <v>-901</v>
      </c>
      <c r="I1152" s="90"/>
      <c r="J1152" s="90"/>
      <c r="K1152" s="90"/>
      <c r="L1152" s="90"/>
    </row>
    <row r="1153" spans="1:12">
      <c r="A1153" s="65">
        <f t="shared" si="54"/>
        <v>2016</v>
      </c>
      <c r="B1153" s="123">
        <v>42582</v>
      </c>
      <c r="C1153" s="77">
        <v>-901</v>
      </c>
      <c r="D1153" s="78">
        <f t="shared" si="56"/>
        <v>-901</v>
      </c>
      <c r="I1153" s="90"/>
      <c r="J1153" s="90"/>
      <c r="K1153" s="90"/>
      <c r="L1153" s="90"/>
    </row>
    <row r="1154" spans="1:12">
      <c r="A1154" s="65">
        <f t="shared" si="54"/>
        <v>2016</v>
      </c>
      <c r="B1154" s="123">
        <v>42613</v>
      </c>
      <c r="C1154" s="77">
        <v>-901</v>
      </c>
      <c r="D1154" s="78">
        <f t="shared" si="56"/>
        <v>-901</v>
      </c>
      <c r="I1154" s="90"/>
      <c r="J1154" s="90"/>
      <c r="K1154" s="90"/>
      <c r="L1154" s="90"/>
    </row>
    <row r="1155" spans="1:12">
      <c r="A1155" s="65">
        <f t="shared" si="54"/>
        <v>2016</v>
      </c>
      <c r="B1155" s="371">
        <v>42643</v>
      </c>
      <c r="C1155" s="77">
        <v>-901</v>
      </c>
      <c r="D1155" s="78">
        <f t="shared" si="56"/>
        <v>-901</v>
      </c>
      <c r="I1155" s="90"/>
      <c r="J1155" s="90"/>
      <c r="K1155" s="90"/>
      <c r="L1155" s="90"/>
    </row>
    <row r="1156" spans="1:12">
      <c r="A1156" s="65">
        <f t="shared" si="54"/>
        <v>2017</v>
      </c>
      <c r="B1156" s="123">
        <v>42674</v>
      </c>
      <c r="C1156" s="77">
        <v>-901</v>
      </c>
      <c r="D1156" s="78">
        <f t="shared" si="56"/>
        <v>-901</v>
      </c>
      <c r="I1156" s="90"/>
      <c r="J1156" s="90"/>
      <c r="K1156" s="90"/>
      <c r="L1156" s="90"/>
    </row>
    <row r="1157" spans="1:12">
      <c r="A1157" s="65">
        <f t="shared" si="54"/>
        <v>2017</v>
      </c>
      <c r="B1157" s="123">
        <v>42704</v>
      </c>
      <c r="C1157" s="77">
        <v>-901</v>
      </c>
      <c r="D1157" s="78">
        <f t="shared" si="56"/>
        <v>-901</v>
      </c>
      <c r="I1157" s="90"/>
      <c r="J1157" s="90"/>
      <c r="K1157" s="90"/>
      <c r="L1157" s="90"/>
    </row>
    <row r="1158" spans="1:12">
      <c r="A1158" s="65">
        <f t="shared" si="54"/>
        <v>2017</v>
      </c>
      <c r="B1158" s="123">
        <v>42735</v>
      </c>
      <c r="C1158" s="77">
        <v>-901</v>
      </c>
      <c r="D1158" s="78">
        <f t="shared" si="56"/>
        <v>-901</v>
      </c>
      <c r="I1158" s="90"/>
      <c r="J1158" s="90"/>
      <c r="K1158" s="90"/>
      <c r="L1158" s="90"/>
    </row>
    <row r="1159" spans="1:12">
      <c r="A1159" s="65">
        <f t="shared" si="54"/>
        <v>2017</v>
      </c>
      <c r="B1159" s="371">
        <v>42766</v>
      </c>
      <c r="C1159" s="77">
        <v>-901</v>
      </c>
      <c r="D1159" s="78">
        <f t="shared" si="56"/>
        <v>-901</v>
      </c>
      <c r="I1159" s="90"/>
      <c r="J1159" s="90"/>
      <c r="K1159" s="90"/>
      <c r="L1159" s="90"/>
    </row>
    <row r="1160" spans="1:12">
      <c r="A1160" s="65">
        <f t="shared" si="54"/>
        <v>2017</v>
      </c>
      <c r="B1160" s="123">
        <v>42794</v>
      </c>
      <c r="C1160" s="77">
        <v>-901</v>
      </c>
      <c r="D1160" s="78">
        <f t="shared" si="56"/>
        <v>-901</v>
      </c>
      <c r="I1160" s="90"/>
      <c r="J1160" s="90"/>
      <c r="K1160" s="90"/>
      <c r="L1160" s="90"/>
    </row>
    <row r="1161" spans="1:12">
      <c r="A1161" s="65">
        <f t="shared" si="54"/>
        <v>2017</v>
      </c>
      <c r="B1161" s="123">
        <v>42825</v>
      </c>
      <c r="C1161" s="77">
        <v>-901</v>
      </c>
      <c r="D1161" s="78">
        <f t="shared" si="56"/>
        <v>-901</v>
      </c>
      <c r="I1161" s="90"/>
      <c r="J1161" s="90"/>
      <c r="K1161" s="90"/>
      <c r="L1161" s="90"/>
    </row>
    <row r="1162" spans="1:12">
      <c r="A1162" s="65">
        <f t="shared" si="54"/>
        <v>2017</v>
      </c>
      <c r="B1162" s="123">
        <v>42855</v>
      </c>
      <c r="C1162" s="77">
        <v>-901</v>
      </c>
      <c r="D1162" s="78">
        <f t="shared" si="56"/>
        <v>-901</v>
      </c>
      <c r="I1162" s="90"/>
      <c r="J1162" s="90"/>
      <c r="K1162" s="90"/>
      <c r="L1162" s="90"/>
    </row>
    <row r="1163" spans="1:12">
      <c r="A1163" s="65">
        <f t="shared" si="54"/>
        <v>2017</v>
      </c>
      <c r="B1163" s="371">
        <v>42886</v>
      </c>
      <c r="C1163" s="77">
        <v>-901</v>
      </c>
      <c r="D1163" s="78">
        <f t="shared" si="56"/>
        <v>-901</v>
      </c>
      <c r="I1163" s="90"/>
      <c r="J1163" s="90"/>
      <c r="K1163" s="90"/>
      <c r="L1163" s="90"/>
    </row>
    <row r="1164" spans="1:12">
      <c r="A1164" s="65">
        <f t="shared" si="54"/>
        <v>2017</v>
      </c>
      <c r="B1164" s="123">
        <v>42916</v>
      </c>
      <c r="C1164" s="77">
        <v>-901</v>
      </c>
      <c r="D1164" s="78">
        <f t="shared" si="56"/>
        <v>-901</v>
      </c>
      <c r="I1164" s="90"/>
      <c r="J1164" s="90"/>
      <c r="K1164" s="90"/>
      <c r="L1164" s="90"/>
    </row>
    <row r="1165" spans="1:12">
      <c r="A1165" s="65">
        <f t="shared" si="54"/>
        <v>2017</v>
      </c>
      <c r="B1165" s="123">
        <v>42947</v>
      </c>
      <c r="C1165" s="77">
        <v>-901</v>
      </c>
      <c r="D1165" s="78">
        <f t="shared" si="56"/>
        <v>-901</v>
      </c>
      <c r="I1165" s="90"/>
      <c r="J1165" s="90"/>
      <c r="K1165" s="90"/>
      <c r="L1165" s="90"/>
    </row>
    <row r="1166" spans="1:12">
      <c r="A1166" s="65">
        <f t="shared" si="54"/>
        <v>2017</v>
      </c>
      <c r="B1166" s="123">
        <v>42978</v>
      </c>
      <c r="C1166" s="77">
        <v>-901</v>
      </c>
      <c r="D1166" s="78">
        <f t="shared" si="56"/>
        <v>-901</v>
      </c>
      <c r="I1166" s="90"/>
      <c r="J1166" s="90"/>
      <c r="K1166" s="90"/>
      <c r="L1166" s="90"/>
    </row>
    <row r="1167" spans="1:12">
      <c r="A1167" s="65">
        <f t="shared" si="54"/>
        <v>2017</v>
      </c>
      <c r="B1167" s="371">
        <v>43008</v>
      </c>
      <c r="C1167" s="77">
        <v>-901</v>
      </c>
      <c r="D1167" s="78">
        <f t="shared" si="56"/>
        <v>-901</v>
      </c>
      <c r="I1167" s="90"/>
      <c r="J1167" s="90"/>
      <c r="K1167" s="90"/>
      <c r="L1167" s="90"/>
    </row>
    <row r="1168" spans="1:12">
      <c r="A1168" s="65">
        <f t="shared" si="54"/>
        <v>2018</v>
      </c>
      <c r="B1168" s="123">
        <v>43039</v>
      </c>
      <c r="C1168" s="77">
        <v>-901</v>
      </c>
      <c r="D1168" s="78">
        <f t="shared" si="56"/>
        <v>-901</v>
      </c>
      <c r="I1168" s="90"/>
      <c r="J1168" s="90"/>
      <c r="K1168" s="90"/>
      <c r="L1168" s="90"/>
    </row>
    <row r="1169" spans="1:12">
      <c r="A1169" s="65">
        <f t="shared" ref="A1169:A1215" si="57">IF(MONTH(B1169)&gt;9,YEAR(B1169)+1,YEAR(B1169))</f>
        <v>2018</v>
      </c>
      <c r="B1169" s="123">
        <v>43069</v>
      </c>
      <c r="C1169" s="77">
        <v>-901</v>
      </c>
      <c r="D1169" s="78">
        <f t="shared" si="56"/>
        <v>-901</v>
      </c>
      <c r="I1169" s="90"/>
      <c r="J1169" s="90"/>
      <c r="K1169" s="90"/>
      <c r="L1169" s="90"/>
    </row>
    <row r="1170" spans="1:12">
      <c r="A1170" s="65">
        <f t="shared" si="57"/>
        <v>2018</v>
      </c>
      <c r="B1170" s="123">
        <v>43100</v>
      </c>
      <c r="C1170" s="77">
        <v>-901</v>
      </c>
      <c r="D1170" s="78">
        <f t="shared" si="56"/>
        <v>-901</v>
      </c>
      <c r="I1170" s="90"/>
      <c r="J1170" s="90"/>
      <c r="K1170" s="90"/>
      <c r="L1170" s="90"/>
    </row>
    <row r="1171" spans="1:12">
      <c r="A1171" s="65">
        <f t="shared" si="57"/>
        <v>2018</v>
      </c>
      <c r="B1171" s="371">
        <v>43131</v>
      </c>
      <c r="C1171" s="77">
        <v>-901</v>
      </c>
      <c r="D1171" s="78">
        <f t="shared" si="56"/>
        <v>-901</v>
      </c>
      <c r="I1171" s="90"/>
      <c r="J1171" s="90"/>
      <c r="K1171" s="90"/>
      <c r="L1171" s="90"/>
    </row>
    <row r="1172" spans="1:12">
      <c r="A1172" s="65">
        <f t="shared" si="57"/>
        <v>2018</v>
      </c>
      <c r="B1172" s="123">
        <v>43159</v>
      </c>
      <c r="C1172" s="77">
        <v>-901</v>
      </c>
      <c r="D1172" s="78">
        <f t="shared" si="56"/>
        <v>-901</v>
      </c>
      <c r="I1172" s="90"/>
      <c r="J1172" s="90"/>
      <c r="K1172" s="90"/>
      <c r="L1172" s="90"/>
    </row>
    <row r="1173" spans="1:12">
      <c r="A1173" s="65">
        <f t="shared" si="57"/>
        <v>2018</v>
      </c>
      <c r="B1173" s="123">
        <v>43190</v>
      </c>
      <c r="C1173" s="77">
        <v>-901</v>
      </c>
      <c r="D1173" s="78">
        <f t="shared" si="56"/>
        <v>-901</v>
      </c>
      <c r="I1173" s="90"/>
      <c r="J1173" s="90"/>
      <c r="K1173" s="90"/>
      <c r="L1173" s="90"/>
    </row>
    <row r="1174" spans="1:12">
      <c r="A1174" s="65">
        <f t="shared" si="57"/>
        <v>2018</v>
      </c>
      <c r="B1174" s="123">
        <v>43220</v>
      </c>
      <c r="C1174" s="77">
        <v>-901</v>
      </c>
      <c r="D1174" s="78">
        <f t="shared" si="56"/>
        <v>-901</v>
      </c>
      <c r="I1174" s="90"/>
      <c r="J1174" s="90"/>
      <c r="K1174" s="90"/>
      <c r="L1174" s="90"/>
    </row>
    <row r="1175" spans="1:12">
      <c r="A1175" s="65">
        <f t="shared" si="57"/>
        <v>2018</v>
      </c>
      <c r="B1175" s="371">
        <v>43251</v>
      </c>
      <c r="C1175" s="77">
        <v>-901</v>
      </c>
      <c r="D1175" s="78">
        <f t="shared" si="56"/>
        <v>-901</v>
      </c>
      <c r="I1175" s="90"/>
      <c r="J1175" s="90"/>
      <c r="K1175" s="90"/>
      <c r="L1175" s="90"/>
    </row>
    <row r="1176" spans="1:12">
      <c r="A1176" s="65">
        <f t="shared" si="57"/>
        <v>2018</v>
      </c>
      <c r="B1176" s="123">
        <v>43281</v>
      </c>
      <c r="C1176" s="77">
        <v>-901</v>
      </c>
      <c r="D1176" s="78">
        <f t="shared" si="56"/>
        <v>-901</v>
      </c>
      <c r="I1176" s="90"/>
      <c r="J1176" s="90"/>
      <c r="K1176" s="90"/>
      <c r="L1176" s="90"/>
    </row>
    <row r="1177" spans="1:12">
      <c r="A1177" s="65">
        <f t="shared" si="57"/>
        <v>2018</v>
      </c>
      <c r="B1177" s="123">
        <v>43312</v>
      </c>
      <c r="C1177" s="77">
        <v>-901</v>
      </c>
      <c r="D1177" s="78">
        <f t="shared" si="56"/>
        <v>-901</v>
      </c>
      <c r="I1177" s="90"/>
      <c r="J1177" s="90"/>
      <c r="K1177" s="90"/>
      <c r="L1177" s="90"/>
    </row>
    <row r="1178" spans="1:12">
      <c r="A1178" s="65">
        <f t="shared" si="57"/>
        <v>2018</v>
      </c>
      <c r="B1178" s="123">
        <v>43343</v>
      </c>
      <c r="C1178" s="77">
        <v>-901</v>
      </c>
      <c r="D1178" s="78">
        <f t="shared" si="56"/>
        <v>-901</v>
      </c>
      <c r="I1178" s="90"/>
      <c r="J1178" s="90"/>
      <c r="K1178" s="90"/>
      <c r="L1178" s="90"/>
    </row>
    <row r="1179" spans="1:12">
      <c r="A1179" s="65">
        <f t="shared" si="57"/>
        <v>2018</v>
      </c>
      <c r="B1179" s="371">
        <v>43373</v>
      </c>
      <c r="C1179" s="77">
        <v>-901</v>
      </c>
      <c r="D1179" s="78">
        <f t="shared" si="56"/>
        <v>-901</v>
      </c>
      <c r="I1179" s="90"/>
      <c r="J1179" s="90"/>
      <c r="K1179" s="90"/>
      <c r="L1179" s="90"/>
    </row>
    <row r="1180" spans="1:12">
      <c r="A1180" s="65">
        <f t="shared" si="57"/>
        <v>2019</v>
      </c>
      <c r="B1180" s="123">
        <v>43404</v>
      </c>
      <c r="C1180" s="77">
        <v>-901</v>
      </c>
      <c r="D1180" s="78">
        <f t="shared" si="56"/>
        <v>-901</v>
      </c>
      <c r="I1180" s="90"/>
      <c r="J1180" s="90"/>
      <c r="K1180" s="90"/>
      <c r="L1180" s="90"/>
    </row>
    <row r="1181" spans="1:12">
      <c r="A1181" s="65">
        <f t="shared" si="57"/>
        <v>2019</v>
      </c>
      <c r="B1181" s="123">
        <v>43434</v>
      </c>
      <c r="C1181" s="77">
        <v>-901</v>
      </c>
      <c r="D1181" s="78">
        <f t="shared" si="56"/>
        <v>-901</v>
      </c>
      <c r="I1181" s="90"/>
      <c r="J1181" s="90"/>
      <c r="K1181" s="90"/>
      <c r="L1181" s="90"/>
    </row>
    <row r="1182" spans="1:12">
      <c r="A1182" s="65">
        <f t="shared" si="57"/>
        <v>2019</v>
      </c>
      <c r="B1182" s="123">
        <v>43465</v>
      </c>
      <c r="C1182" s="77">
        <v>-901</v>
      </c>
      <c r="D1182" s="78">
        <f t="shared" si="56"/>
        <v>-901</v>
      </c>
      <c r="I1182" s="90"/>
      <c r="J1182" s="90"/>
      <c r="K1182" s="90"/>
      <c r="L1182" s="90"/>
    </row>
    <row r="1183" spans="1:12">
      <c r="A1183" s="65">
        <f t="shared" si="57"/>
        <v>2019</v>
      </c>
      <c r="B1183" s="371">
        <v>43496</v>
      </c>
      <c r="C1183" s="77">
        <v>-901</v>
      </c>
      <c r="D1183" s="78">
        <f t="shared" si="56"/>
        <v>-901</v>
      </c>
      <c r="I1183" s="90"/>
      <c r="J1183" s="90"/>
      <c r="K1183" s="90"/>
      <c r="L1183" s="90"/>
    </row>
    <row r="1184" spans="1:12">
      <c r="A1184" s="65">
        <f t="shared" si="57"/>
        <v>2019</v>
      </c>
      <c r="B1184" s="123">
        <v>43524</v>
      </c>
      <c r="C1184" s="77">
        <v>-901</v>
      </c>
      <c r="D1184" s="78">
        <f t="shared" si="56"/>
        <v>-901</v>
      </c>
      <c r="I1184" s="90"/>
      <c r="J1184" s="90"/>
      <c r="K1184" s="90"/>
      <c r="L1184" s="90"/>
    </row>
    <row r="1185" spans="1:12">
      <c r="A1185" s="65">
        <f t="shared" si="57"/>
        <v>2019</v>
      </c>
      <c r="B1185" s="123">
        <v>43555</v>
      </c>
      <c r="C1185" s="77">
        <v>-901</v>
      </c>
      <c r="D1185" s="78">
        <f t="shared" si="56"/>
        <v>-901</v>
      </c>
      <c r="I1185" s="90"/>
      <c r="J1185" s="90"/>
      <c r="K1185" s="90"/>
      <c r="L1185" s="90"/>
    </row>
    <row r="1186" spans="1:12">
      <c r="A1186" s="65">
        <f t="shared" si="57"/>
        <v>2019</v>
      </c>
      <c r="B1186" s="123">
        <v>43585</v>
      </c>
      <c r="C1186" s="77">
        <v>-901</v>
      </c>
      <c r="D1186" s="78">
        <f t="shared" si="56"/>
        <v>-901</v>
      </c>
      <c r="I1186" s="90"/>
      <c r="J1186" s="90"/>
      <c r="K1186" s="90"/>
      <c r="L1186" s="90"/>
    </row>
    <row r="1187" spans="1:12">
      <c r="A1187" s="65">
        <f t="shared" si="57"/>
        <v>2019</v>
      </c>
      <c r="B1187" s="371">
        <v>43616</v>
      </c>
      <c r="C1187" s="77">
        <v>-901</v>
      </c>
      <c r="D1187" s="78">
        <f t="shared" si="56"/>
        <v>-901</v>
      </c>
      <c r="I1187" s="90"/>
      <c r="J1187" s="90"/>
      <c r="K1187" s="90"/>
      <c r="L1187" s="90"/>
    </row>
    <row r="1188" spans="1:12">
      <c r="A1188" s="65">
        <f t="shared" si="57"/>
        <v>2019</v>
      </c>
      <c r="B1188" s="123">
        <v>43646</v>
      </c>
      <c r="C1188" s="77">
        <v>-901</v>
      </c>
      <c r="D1188" s="78">
        <f t="shared" si="56"/>
        <v>-901</v>
      </c>
      <c r="I1188" s="90"/>
      <c r="J1188" s="90"/>
      <c r="K1188" s="90"/>
      <c r="L1188" s="90"/>
    </row>
    <row r="1189" spans="1:12">
      <c r="A1189" s="65">
        <f t="shared" si="57"/>
        <v>2019</v>
      </c>
      <c r="B1189" s="123">
        <v>43677</v>
      </c>
      <c r="C1189" s="77">
        <v>-901</v>
      </c>
      <c r="D1189" s="78">
        <f t="shared" si="56"/>
        <v>-901</v>
      </c>
      <c r="I1189" s="90"/>
      <c r="J1189" s="90"/>
      <c r="K1189" s="90"/>
      <c r="L1189" s="90"/>
    </row>
    <row r="1190" spans="1:12">
      <c r="A1190" s="65">
        <f t="shared" si="57"/>
        <v>2019</v>
      </c>
      <c r="B1190" s="123">
        <v>43708</v>
      </c>
      <c r="C1190" s="77">
        <v>-901</v>
      </c>
      <c r="D1190" s="78">
        <f t="shared" si="56"/>
        <v>-901</v>
      </c>
      <c r="I1190" s="90"/>
      <c r="J1190" s="90"/>
      <c r="K1190" s="90"/>
      <c r="L1190" s="90"/>
    </row>
    <row r="1191" spans="1:12">
      <c r="A1191" s="65">
        <f t="shared" si="57"/>
        <v>2019</v>
      </c>
      <c r="B1191" s="371">
        <v>43738</v>
      </c>
      <c r="C1191" s="77">
        <v>-901</v>
      </c>
      <c r="D1191" s="78">
        <f t="shared" si="56"/>
        <v>-901</v>
      </c>
      <c r="I1191" s="90"/>
      <c r="J1191" s="90"/>
      <c r="K1191" s="90"/>
      <c r="L1191" s="90"/>
    </row>
    <row r="1192" spans="1:12">
      <c r="A1192" s="65">
        <f t="shared" si="57"/>
        <v>2020</v>
      </c>
      <c r="B1192" s="123">
        <v>43769</v>
      </c>
      <c r="C1192" s="77">
        <v>-901</v>
      </c>
      <c r="D1192" s="78">
        <f t="shared" si="56"/>
        <v>-901</v>
      </c>
      <c r="I1192" s="90"/>
      <c r="J1192" s="90"/>
      <c r="K1192" s="90"/>
      <c r="L1192" s="90"/>
    </row>
    <row r="1193" spans="1:12">
      <c r="A1193" s="65">
        <f t="shared" si="57"/>
        <v>2020</v>
      </c>
      <c r="B1193" s="123">
        <v>43799</v>
      </c>
      <c r="C1193" s="77">
        <v>-901</v>
      </c>
      <c r="D1193" s="78">
        <f t="shared" si="56"/>
        <v>-901</v>
      </c>
      <c r="I1193" s="90"/>
      <c r="J1193" s="90"/>
      <c r="K1193" s="90"/>
      <c r="L1193" s="90"/>
    </row>
    <row r="1194" spans="1:12">
      <c r="A1194" s="65">
        <f t="shared" si="57"/>
        <v>2020</v>
      </c>
      <c r="B1194" s="123">
        <v>43830</v>
      </c>
      <c r="C1194" s="77">
        <v>-901</v>
      </c>
      <c r="D1194" s="78">
        <f t="shared" si="56"/>
        <v>-901</v>
      </c>
      <c r="I1194" s="90"/>
      <c r="J1194" s="90"/>
      <c r="K1194" s="90"/>
      <c r="L1194" s="90"/>
    </row>
    <row r="1195" spans="1:12">
      <c r="A1195" s="65">
        <f t="shared" si="57"/>
        <v>2020</v>
      </c>
      <c r="B1195" s="371">
        <v>43861</v>
      </c>
      <c r="C1195" s="77">
        <v>-901</v>
      </c>
      <c r="D1195" s="78">
        <f t="shared" si="56"/>
        <v>-901</v>
      </c>
      <c r="I1195" s="90"/>
      <c r="J1195" s="90"/>
      <c r="K1195" s="90"/>
      <c r="L1195" s="90"/>
    </row>
    <row r="1196" spans="1:12">
      <c r="A1196" s="65">
        <f t="shared" si="57"/>
        <v>2020</v>
      </c>
      <c r="B1196" s="123">
        <v>43890</v>
      </c>
      <c r="C1196" s="77">
        <v>-901</v>
      </c>
      <c r="D1196" s="78">
        <f t="shared" si="56"/>
        <v>-901</v>
      </c>
      <c r="I1196" s="90"/>
      <c r="J1196" s="90"/>
      <c r="K1196" s="90"/>
      <c r="L1196" s="90"/>
    </row>
    <row r="1197" spans="1:12">
      <c r="A1197" s="65">
        <f t="shared" si="57"/>
        <v>2020</v>
      </c>
      <c r="B1197" s="123">
        <v>43921</v>
      </c>
      <c r="C1197" s="77">
        <v>-901</v>
      </c>
      <c r="D1197" s="78">
        <f t="shared" si="56"/>
        <v>-901</v>
      </c>
      <c r="I1197" s="90"/>
      <c r="J1197" s="90"/>
      <c r="K1197" s="90"/>
      <c r="L1197" s="90"/>
    </row>
    <row r="1198" spans="1:12">
      <c r="A1198" s="65">
        <f t="shared" si="57"/>
        <v>2020</v>
      </c>
      <c r="B1198" s="123">
        <v>43951</v>
      </c>
      <c r="C1198" s="77">
        <v>-901</v>
      </c>
      <c r="D1198" s="78">
        <f t="shared" si="56"/>
        <v>-901</v>
      </c>
      <c r="I1198" s="90"/>
      <c r="J1198" s="90"/>
      <c r="K1198" s="90"/>
      <c r="L1198" s="90"/>
    </row>
    <row r="1199" spans="1:12">
      <c r="A1199" s="65">
        <f t="shared" si="57"/>
        <v>2020</v>
      </c>
      <c r="B1199" s="371">
        <v>43982</v>
      </c>
      <c r="C1199" s="77">
        <v>-901</v>
      </c>
      <c r="D1199" s="78">
        <f t="shared" si="56"/>
        <v>-901</v>
      </c>
      <c r="I1199" s="90"/>
      <c r="J1199" s="90"/>
      <c r="K1199" s="90"/>
      <c r="L1199" s="90"/>
    </row>
    <row r="1200" spans="1:12">
      <c r="A1200" s="65">
        <f t="shared" si="57"/>
        <v>2020</v>
      </c>
      <c r="B1200" s="123">
        <v>44012</v>
      </c>
      <c r="C1200" s="77">
        <v>-901</v>
      </c>
      <c r="D1200" s="78">
        <f t="shared" si="56"/>
        <v>-901</v>
      </c>
      <c r="I1200" s="90"/>
      <c r="J1200" s="90"/>
      <c r="K1200" s="90"/>
      <c r="L1200" s="90"/>
    </row>
    <row r="1201" spans="1:12">
      <c r="A1201" s="65">
        <f t="shared" si="57"/>
        <v>2020</v>
      </c>
      <c r="B1201" s="123">
        <v>44043</v>
      </c>
      <c r="C1201" s="77">
        <v>-901</v>
      </c>
      <c r="D1201" s="78">
        <f t="shared" si="56"/>
        <v>-901</v>
      </c>
      <c r="I1201" s="90"/>
      <c r="J1201" s="90"/>
      <c r="K1201" s="90"/>
      <c r="L1201" s="90"/>
    </row>
    <row r="1202" spans="1:12">
      <c r="A1202" s="65">
        <f t="shared" si="57"/>
        <v>2020</v>
      </c>
      <c r="B1202" s="123">
        <v>44074</v>
      </c>
      <c r="C1202" s="77">
        <v>-901</v>
      </c>
      <c r="D1202" s="78">
        <f t="shared" si="56"/>
        <v>-901</v>
      </c>
      <c r="I1202" s="90"/>
      <c r="J1202" s="90"/>
      <c r="K1202" s="90"/>
      <c r="L1202" s="90"/>
    </row>
    <row r="1203" spans="1:12">
      <c r="A1203" s="65">
        <f t="shared" si="57"/>
        <v>2020</v>
      </c>
      <c r="B1203" s="371">
        <v>44104</v>
      </c>
      <c r="C1203" s="77">
        <v>-901</v>
      </c>
      <c r="D1203" s="78">
        <f t="shared" si="56"/>
        <v>-901</v>
      </c>
      <c r="I1203" s="90"/>
      <c r="J1203" s="90"/>
      <c r="K1203" s="90"/>
      <c r="L1203" s="90"/>
    </row>
    <row r="1204" spans="1:12">
      <c r="A1204" s="65">
        <f t="shared" si="57"/>
        <v>2021</v>
      </c>
      <c r="B1204" s="123">
        <v>44135</v>
      </c>
      <c r="C1204" s="77">
        <v>-901</v>
      </c>
      <c r="D1204" s="78">
        <f t="shared" si="56"/>
        <v>-901</v>
      </c>
      <c r="I1204" s="90"/>
      <c r="J1204" s="90"/>
      <c r="K1204" s="90"/>
      <c r="L1204" s="90"/>
    </row>
    <row r="1205" spans="1:12">
      <c r="A1205" s="65">
        <f t="shared" si="57"/>
        <v>2021</v>
      </c>
      <c r="B1205" s="123">
        <v>44165</v>
      </c>
      <c r="C1205" s="77">
        <v>-901</v>
      </c>
      <c r="D1205" s="78">
        <f t="shared" si="56"/>
        <v>-901</v>
      </c>
      <c r="I1205" s="90"/>
      <c r="J1205" s="90"/>
      <c r="K1205" s="90"/>
      <c r="L1205" s="90"/>
    </row>
    <row r="1206" spans="1:12">
      <c r="A1206" s="65">
        <f t="shared" si="57"/>
        <v>2021</v>
      </c>
      <c r="B1206" s="123">
        <v>44196</v>
      </c>
      <c r="C1206" s="77">
        <v>-901</v>
      </c>
      <c r="D1206" s="78">
        <f t="shared" si="56"/>
        <v>-901</v>
      </c>
      <c r="I1206" s="90"/>
      <c r="J1206" s="90"/>
      <c r="K1206" s="90"/>
      <c r="L1206" s="90"/>
    </row>
    <row r="1207" spans="1:12">
      <c r="A1207" s="65">
        <f t="shared" si="57"/>
        <v>2021</v>
      </c>
      <c r="B1207" s="371">
        <v>44227</v>
      </c>
      <c r="C1207" s="77">
        <v>-901</v>
      </c>
      <c r="D1207" s="78">
        <f t="shared" si="56"/>
        <v>-901</v>
      </c>
      <c r="I1207" s="90"/>
      <c r="J1207" s="90"/>
      <c r="K1207" s="90"/>
      <c r="L1207" s="90"/>
    </row>
    <row r="1208" spans="1:12">
      <c r="A1208" s="65">
        <f t="shared" si="57"/>
        <v>2021</v>
      </c>
      <c r="B1208" s="123">
        <v>44255</v>
      </c>
      <c r="C1208" s="77">
        <v>-901</v>
      </c>
      <c r="D1208" s="78">
        <f t="shared" ref="D1208:D1215" si="58">IF(C1208&lt;&gt;-901,C1208*DAY(B1208)*24*60*60/(220*22*9*1000),-901)</f>
        <v>-901</v>
      </c>
      <c r="I1208" s="90"/>
      <c r="J1208" s="90"/>
      <c r="K1208" s="90"/>
      <c r="L1208" s="90"/>
    </row>
    <row r="1209" spans="1:12">
      <c r="A1209" s="65">
        <f t="shared" si="57"/>
        <v>2021</v>
      </c>
      <c r="B1209" s="123">
        <v>44286</v>
      </c>
      <c r="C1209" s="77">
        <v>-901</v>
      </c>
      <c r="D1209" s="78">
        <f t="shared" si="58"/>
        <v>-901</v>
      </c>
      <c r="I1209" s="90"/>
      <c r="J1209" s="90"/>
      <c r="K1209" s="90"/>
      <c r="L1209" s="90"/>
    </row>
    <row r="1210" spans="1:12">
      <c r="A1210" s="65">
        <f t="shared" si="57"/>
        <v>2021</v>
      </c>
      <c r="B1210" s="123">
        <v>44316</v>
      </c>
      <c r="C1210" s="77">
        <v>-901</v>
      </c>
      <c r="D1210" s="78">
        <f t="shared" si="58"/>
        <v>-901</v>
      </c>
      <c r="I1210" s="90"/>
      <c r="J1210" s="90"/>
      <c r="K1210" s="90"/>
      <c r="L1210" s="90"/>
    </row>
    <row r="1211" spans="1:12">
      <c r="A1211" s="65">
        <f t="shared" si="57"/>
        <v>2021</v>
      </c>
      <c r="B1211" s="371">
        <v>44347</v>
      </c>
      <c r="C1211" s="77">
        <v>-901</v>
      </c>
      <c r="D1211" s="78">
        <f t="shared" si="58"/>
        <v>-901</v>
      </c>
      <c r="I1211" s="90"/>
      <c r="J1211" s="90"/>
      <c r="K1211" s="90"/>
      <c r="L1211" s="90"/>
    </row>
    <row r="1212" spans="1:12">
      <c r="A1212" s="65">
        <f t="shared" si="57"/>
        <v>2021</v>
      </c>
      <c r="B1212" s="123">
        <v>44377</v>
      </c>
      <c r="C1212" s="77">
        <v>-901</v>
      </c>
      <c r="D1212" s="78">
        <f t="shared" si="58"/>
        <v>-901</v>
      </c>
      <c r="I1212" s="90"/>
      <c r="J1212" s="90"/>
      <c r="K1212" s="90"/>
      <c r="L1212" s="90"/>
    </row>
    <row r="1213" spans="1:12">
      <c r="A1213" s="65">
        <f t="shared" si="57"/>
        <v>2021</v>
      </c>
      <c r="B1213" s="123">
        <v>44408</v>
      </c>
      <c r="C1213" s="77">
        <v>-901</v>
      </c>
      <c r="D1213" s="78">
        <f t="shared" si="58"/>
        <v>-901</v>
      </c>
      <c r="I1213" s="90"/>
      <c r="J1213" s="90"/>
      <c r="K1213" s="90"/>
      <c r="L1213" s="90"/>
    </row>
    <row r="1214" spans="1:12">
      <c r="A1214" s="65">
        <f t="shared" si="57"/>
        <v>2021</v>
      </c>
      <c r="B1214" s="123">
        <v>44439</v>
      </c>
      <c r="C1214" s="77">
        <v>-901</v>
      </c>
      <c r="D1214" s="78">
        <f t="shared" si="58"/>
        <v>-901</v>
      </c>
      <c r="I1214" s="90"/>
      <c r="J1214" s="90"/>
      <c r="K1214" s="90"/>
      <c r="L1214" s="90"/>
    </row>
    <row r="1215" spans="1:12">
      <c r="A1215" s="65">
        <f t="shared" si="57"/>
        <v>2021</v>
      </c>
      <c r="B1215" s="125">
        <v>44469</v>
      </c>
      <c r="C1215" s="92">
        <v>-901</v>
      </c>
      <c r="D1215" s="165">
        <f t="shared" si="58"/>
        <v>-901</v>
      </c>
      <c r="I1215" s="90"/>
      <c r="J1215" s="90"/>
      <c r="K1215" s="90"/>
      <c r="L1215" s="90"/>
    </row>
    <row r="1216" spans="1:12">
      <c r="I1216" s="90"/>
      <c r="J1216" s="90"/>
      <c r="K1216" s="90"/>
      <c r="L1216" s="90"/>
    </row>
    <row r="1217" spans="9:12">
      <c r="I1217" s="90"/>
      <c r="J1217" s="90"/>
      <c r="K1217" s="90"/>
      <c r="L1217" s="90"/>
    </row>
    <row r="1218" spans="9:12">
      <c r="I1218" s="90"/>
      <c r="J1218" s="90"/>
      <c r="K1218" s="90"/>
      <c r="L1218" s="90"/>
    </row>
    <row r="1219" spans="9:12">
      <c r="I1219" s="90"/>
      <c r="J1219" s="90"/>
      <c r="K1219" s="90"/>
      <c r="L1219" s="90"/>
    </row>
    <row r="1220" spans="9:12">
      <c r="I1220" s="90"/>
      <c r="J1220" s="90"/>
      <c r="K1220" s="90"/>
      <c r="L1220" s="90"/>
    </row>
    <row r="1221" spans="9:12">
      <c r="I1221" s="90"/>
      <c r="J1221" s="90"/>
      <c r="K1221" s="90"/>
      <c r="L1221" s="90"/>
    </row>
    <row r="1222" spans="9:12">
      <c r="I1222" s="90"/>
      <c r="J1222" s="90"/>
      <c r="K1222" s="90"/>
      <c r="L1222" s="90"/>
    </row>
    <row r="1223" spans="9:12">
      <c r="I1223" s="90"/>
      <c r="J1223" s="90"/>
      <c r="K1223" s="90"/>
      <c r="L1223" s="90"/>
    </row>
    <row r="1224" spans="9:12">
      <c r="I1224" s="90"/>
      <c r="J1224" s="90"/>
      <c r="K1224" s="90"/>
      <c r="L1224" s="90"/>
    </row>
    <row r="1225" spans="9:12">
      <c r="I1225" s="90"/>
      <c r="J1225" s="90"/>
      <c r="K1225" s="90"/>
      <c r="L1225" s="90"/>
    </row>
    <row r="1226" spans="9:12">
      <c r="I1226" s="90"/>
      <c r="J1226" s="90"/>
      <c r="K1226" s="90"/>
      <c r="L1226" s="90"/>
    </row>
    <row r="1227" spans="9:12">
      <c r="I1227" s="90"/>
      <c r="J1227" s="90"/>
      <c r="K1227" s="90"/>
      <c r="L1227" s="90"/>
    </row>
    <row r="1228" spans="9:12">
      <c r="I1228" s="90"/>
      <c r="J1228" s="90"/>
      <c r="K1228" s="90"/>
      <c r="L1228" s="90"/>
    </row>
    <row r="1229" spans="9:12">
      <c r="I1229" s="90"/>
      <c r="J1229" s="90"/>
      <c r="K1229" s="90"/>
      <c r="L1229" s="90"/>
    </row>
    <row r="1230" spans="9:12">
      <c r="I1230" s="90"/>
      <c r="J1230" s="90"/>
      <c r="K1230" s="90"/>
      <c r="L1230" s="90"/>
    </row>
    <row r="1231" spans="9:12">
      <c r="I1231" s="90"/>
      <c r="J1231" s="90"/>
      <c r="K1231" s="90"/>
      <c r="L1231" s="90"/>
    </row>
    <row r="1232" spans="9:12">
      <c r="I1232" s="90"/>
      <c r="J1232" s="90"/>
      <c r="K1232" s="90"/>
      <c r="L1232" s="90"/>
    </row>
    <row r="1233" spans="9:12">
      <c r="I1233" s="90"/>
      <c r="J1233" s="90"/>
      <c r="K1233" s="90"/>
      <c r="L1233" s="90"/>
    </row>
    <row r="1234" spans="9:12">
      <c r="I1234" s="90"/>
      <c r="J1234" s="90"/>
      <c r="K1234" s="90"/>
      <c r="L1234" s="90"/>
    </row>
    <row r="1235" spans="9:12">
      <c r="I1235" s="90"/>
      <c r="J1235" s="90"/>
      <c r="K1235" s="90"/>
      <c r="L1235" s="90"/>
    </row>
    <row r="1236" spans="9:12">
      <c r="I1236" s="90"/>
      <c r="J1236" s="90"/>
      <c r="K1236" s="90"/>
      <c r="L1236" s="90"/>
    </row>
    <row r="1237" spans="9:12">
      <c r="I1237" s="90"/>
      <c r="J1237" s="90"/>
      <c r="K1237" s="90"/>
      <c r="L1237" s="90"/>
    </row>
    <row r="1238" spans="9:12">
      <c r="I1238" s="90"/>
      <c r="J1238" s="90"/>
      <c r="K1238" s="90"/>
      <c r="L1238" s="90"/>
    </row>
  </sheetData>
  <mergeCells count="6">
    <mergeCell ref="AH14:AH15"/>
    <mergeCell ref="F14:F15"/>
    <mergeCell ref="G14:R14"/>
    <mergeCell ref="S14:S15"/>
    <mergeCell ref="U14:U15"/>
    <mergeCell ref="V14:AG14"/>
  </mergeCells>
  <conditionalFormatting sqref="C16:D1215">
    <cfRule type="cellIs" dxfId="11" priority="9" operator="equal">
      <formula>-901</formula>
    </cfRule>
  </conditionalFormatting>
  <conditionalFormatting sqref="G16:R115">
    <cfRule type="cellIs" dxfId="10" priority="6" operator="equal">
      <formula>-901</formula>
    </cfRule>
  </conditionalFormatting>
  <conditionalFormatting sqref="V16:AG115">
    <cfRule type="cellIs" dxfId="9" priority="5" operator="equal">
      <formula>-901</formula>
    </cfRule>
  </conditionalFormatting>
  <pageMargins left="0.75" right="0.75" top="1" bottom="1" header="0.5" footer="0.5"/>
  <pageSetup orientation="portrait" horizontalDpi="1200" verticalDpi="12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2875E-1F0B-41FD-806B-2521CFFEBF17}">
  <sheetPr codeName="Sheet15">
    <tabColor theme="4" tint="0.79998168889431442"/>
  </sheetPr>
  <dimension ref="A1:AN1232"/>
  <sheetViews>
    <sheetView zoomScale="80" zoomScaleNormal="80" workbookViewId="0"/>
  </sheetViews>
  <sheetFormatPr defaultColWidth="9.1640625" defaultRowHeight="12.3"/>
  <cols>
    <col min="1" max="1" width="9.1640625" style="55"/>
    <col min="2" max="2" width="10.83203125" style="55" bestFit="1" customWidth="1"/>
    <col min="3" max="18" width="9.1640625" style="55"/>
    <col min="19" max="19" width="9.71875" style="55" customWidth="1"/>
    <col min="20" max="35" width="9.1640625" style="55"/>
    <col min="36" max="36" width="9.71875" style="55" customWidth="1"/>
    <col min="37" max="37" width="9.1640625" style="55"/>
    <col min="38" max="40" width="11.71875" style="55" customWidth="1"/>
    <col min="41" max="16384" width="9.1640625" style="55"/>
  </cols>
  <sheetData>
    <row r="1" spans="1:40" ht="17.100000000000001">
      <c r="A1" s="332" t="s">
        <v>165</v>
      </c>
      <c r="N1" s="56"/>
      <c r="U1" s="54"/>
      <c r="AC1" s="56"/>
      <c r="AL1" s="57"/>
      <c r="AM1" s="58"/>
      <c r="AN1" s="58"/>
    </row>
    <row r="2" spans="1:40">
      <c r="A2" s="333" t="s">
        <v>109</v>
      </c>
      <c r="U2" s="59"/>
      <c r="AL2" s="60"/>
      <c r="AM2" s="58"/>
      <c r="AN2" s="58"/>
    </row>
    <row r="3" spans="1:40">
      <c r="A3" s="333" t="s">
        <v>127</v>
      </c>
      <c r="U3" s="59"/>
      <c r="AL3" s="60"/>
      <c r="AM3" s="58"/>
      <c r="AN3" s="58"/>
    </row>
    <row r="4" spans="1:40">
      <c r="A4" s="333" t="s">
        <v>166</v>
      </c>
      <c r="U4" s="59"/>
      <c r="AL4" s="60"/>
      <c r="AM4" s="61"/>
      <c r="AN4" s="61"/>
    </row>
    <row r="5" spans="1:40">
      <c r="A5" s="333"/>
      <c r="U5" s="59"/>
      <c r="AL5" s="60"/>
      <c r="AM5" s="58"/>
      <c r="AN5" s="58"/>
    </row>
    <row r="6" spans="1:40">
      <c r="A6" s="333"/>
      <c r="U6" s="59"/>
      <c r="AL6" s="60"/>
      <c r="AM6" s="58"/>
      <c r="AN6" s="58"/>
    </row>
    <row r="7" spans="1:40">
      <c r="A7" s="62"/>
      <c r="U7" s="59"/>
      <c r="AL7" s="60"/>
      <c r="AM7" s="58"/>
      <c r="AN7" s="58"/>
    </row>
    <row r="8" spans="1:40">
      <c r="A8" s="63" t="s">
        <v>167</v>
      </c>
      <c r="B8" s="64"/>
      <c r="C8" s="64"/>
      <c r="U8" s="59"/>
      <c r="AL8" s="60"/>
      <c r="AM8" s="58"/>
      <c r="AN8" s="58"/>
    </row>
    <row r="9" spans="1:40">
      <c r="A9" s="63" t="s">
        <v>132</v>
      </c>
      <c r="B9" s="64"/>
      <c r="C9" s="64"/>
      <c r="U9" s="59"/>
      <c r="AL9" s="60"/>
      <c r="AM9" s="58"/>
      <c r="AN9" s="58"/>
    </row>
    <row r="10" spans="1:40">
      <c r="A10" s="63"/>
      <c r="B10" s="126"/>
      <c r="C10" s="64"/>
      <c r="U10" s="59"/>
      <c r="AL10" s="60"/>
      <c r="AM10" s="58"/>
      <c r="AN10" s="58"/>
    </row>
    <row r="11" spans="1:40">
      <c r="A11" s="62"/>
      <c r="U11" s="59"/>
      <c r="AL11" s="60"/>
      <c r="AM11" s="58"/>
      <c r="AN11" s="58"/>
    </row>
    <row r="12" spans="1:40">
      <c r="A12" s="62"/>
      <c r="G12" s="65">
        <v>1</v>
      </c>
      <c r="H12" s="65">
        <v>2</v>
      </c>
      <c r="I12" s="65">
        <v>3</v>
      </c>
      <c r="J12" s="65">
        <v>4</v>
      </c>
      <c r="K12" s="65">
        <v>5</v>
      </c>
      <c r="L12" s="65">
        <v>6</v>
      </c>
      <c r="M12" s="65">
        <v>7</v>
      </c>
      <c r="N12" s="65">
        <v>8</v>
      </c>
      <c r="O12" s="65">
        <v>9</v>
      </c>
      <c r="P12" s="65">
        <v>10</v>
      </c>
      <c r="Q12" s="65">
        <v>11</v>
      </c>
      <c r="R12" s="65">
        <v>12</v>
      </c>
      <c r="U12" s="59"/>
      <c r="V12" s="65">
        <v>1</v>
      </c>
      <c r="W12" s="65">
        <v>2</v>
      </c>
      <c r="X12" s="65">
        <v>3</v>
      </c>
      <c r="Y12" s="65">
        <v>4</v>
      </c>
      <c r="Z12" s="65">
        <v>5</v>
      </c>
      <c r="AA12" s="65">
        <v>6</v>
      </c>
      <c r="AB12" s="65">
        <v>7</v>
      </c>
      <c r="AC12" s="65">
        <v>8</v>
      </c>
      <c r="AD12" s="65">
        <v>9</v>
      </c>
      <c r="AE12" s="65">
        <v>10</v>
      </c>
      <c r="AF12" s="65">
        <v>11</v>
      </c>
      <c r="AG12" s="65">
        <v>12</v>
      </c>
      <c r="AL12" s="60"/>
      <c r="AM12" s="58"/>
      <c r="AN12" s="58"/>
    </row>
    <row r="13" spans="1:40">
      <c r="F13" s="59"/>
      <c r="G13" s="65">
        <v>31</v>
      </c>
      <c r="H13" s="65">
        <v>30</v>
      </c>
      <c r="I13" s="65">
        <v>31</v>
      </c>
      <c r="J13" s="65">
        <v>31</v>
      </c>
      <c r="K13" s="66">
        <v>28</v>
      </c>
      <c r="L13" s="65">
        <v>31</v>
      </c>
      <c r="M13" s="65">
        <v>30</v>
      </c>
      <c r="N13" s="65">
        <v>31</v>
      </c>
      <c r="O13" s="65">
        <v>30</v>
      </c>
      <c r="P13" s="65">
        <v>31</v>
      </c>
      <c r="Q13" s="65">
        <v>31</v>
      </c>
      <c r="R13" s="65">
        <v>30</v>
      </c>
      <c r="U13" s="59"/>
      <c r="V13" s="65">
        <v>31</v>
      </c>
      <c r="W13" s="65">
        <v>30</v>
      </c>
      <c r="X13" s="65">
        <v>31</v>
      </c>
      <c r="Y13" s="65">
        <v>31</v>
      </c>
      <c r="Z13" s="66" t="s">
        <v>115</v>
      </c>
      <c r="AA13" s="65">
        <v>31</v>
      </c>
      <c r="AB13" s="65">
        <v>30</v>
      </c>
      <c r="AC13" s="65">
        <v>31</v>
      </c>
      <c r="AD13" s="65">
        <v>30</v>
      </c>
      <c r="AE13" s="65">
        <v>31</v>
      </c>
      <c r="AF13" s="65">
        <v>31</v>
      </c>
      <c r="AG13" s="65">
        <v>30</v>
      </c>
      <c r="AL13" s="60"/>
      <c r="AM13" s="58"/>
      <c r="AN13" s="58"/>
    </row>
    <row r="14" spans="1:40" ht="15" customHeight="1">
      <c r="B14" s="334" t="str">
        <f>IF(SUM(S16:S109)&lt;&gt;SUM(AH16:AH109),"Error","")</f>
        <v/>
      </c>
      <c r="F14" s="500" t="s">
        <v>50</v>
      </c>
      <c r="G14" s="503" t="s">
        <v>116</v>
      </c>
      <c r="H14" s="504"/>
      <c r="I14" s="504"/>
      <c r="J14" s="504"/>
      <c r="K14" s="504"/>
      <c r="L14" s="504"/>
      <c r="M14" s="504"/>
      <c r="N14" s="504"/>
      <c r="O14" s="504"/>
      <c r="P14" s="504"/>
      <c r="Q14" s="504"/>
      <c r="R14" s="505"/>
      <c r="S14" s="500" t="s">
        <v>117</v>
      </c>
      <c r="U14" s="500" t="s">
        <v>50</v>
      </c>
      <c r="V14" s="503" t="s">
        <v>118</v>
      </c>
      <c r="W14" s="504"/>
      <c r="X14" s="504"/>
      <c r="Y14" s="504"/>
      <c r="Z14" s="504"/>
      <c r="AA14" s="504"/>
      <c r="AB14" s="504"/>
      <c r="AC14" s="504"/>
      <c r="AD14" s="504"/>
      <c r="AE14" s="504"/>
      <c r="AF14" s="504"/>
      <c r="AG14" s="505"/>
      <c r="AH14" s="500" t="s">
        <v>117</v>
      </c>
      <c r="AI14" s="67"/>
      <c r="AJ14" s="68"/>
      <c r="AL14" s="60"/>
      <c r="AM14" s="58"/>
      <c r="AN14" s="58"/>
    </row>
    <row r="15" spans="1:40">
      <c r="B15" s="69"/>
      <c r="C15" s="70" t="s">
        <v>119</v>
      </c>
      <c r="D15" s="71" t="s">
        <v>53</v>
      </c>
      <c r="F15" s="502"/>
      <c r="G15" s="72" t="s">
        <v>54</v>
      </c>
      <c r="H15" s="73" t="s">
        <v>55</v>
      </c>
      <c r="I15" s="73" t="s">
        <v>56</v>
      </c>
      <c r="J15" s="73" t="s">
        <v>57</v>
      </c>
      <c r="K15" s="73" t="s">
        <v>58</v>
      </c>
      <c r="L15" s="73" t="s">
        <v>59</v>
      </c>
      <c r="M15" s="73" t="s">
        <v>60</v>
      </c>
      <c r="N15" s="73" t="s">
        <v>61</v>
      </c>
      <c r="O15" s="73" t="s">
        <v>62</v>
      </c>
      <c r="P15" s="73" t="s">
        <v>63</v>
      </c>
      <c r="Q15" s="73" t="s">
        <v>64</v>
      </c>
      <c r="R15" s="74" t="s">
        <v>65</v>
      </c>
      <c r="S15" s="501"/>
      <c r="U15" s="502"/>
      <c r="V15" s="72" t="s">
        <v>54</v>
      </c>
      <c r="W15" s="73" t="s">
        <v>55</v>
      </c>
      <c r="X15" s="73" t="s">
        <v>56</v>
      </c>
      <c r="Y15" s="73" t="s">
        <v>57</v>
      </c>
      <c r="Z15" s="73" t="s">
        <v>58</v>
      </c>
      <c r="AA15" s="73" t="s">
        <v>59</v>
      </c>
      <c r="AB15" s="73" t="s">
        <v>60</v>
      </c>
      <c r="AC15" s="73" t="s">
        <v>61</v>
      </c>
      <c r="AD15" s="73" t="s">
        <v>62</v>
      </c>
      <c r="AE15" s="73" t="s">
        <v>63</v>
      </c>
      <c r="AF15" s="73" t="s">
        <v>64</v>
      </c>
      <c r="AG15" s="74" t="s">
        <v>65</v>
      </c>
      <c r="AH15" s="501"/>
      <c r="AI15" s="68"/>
      <c r="AJ15" s="75"/>
    </row>
    <row r="16" spans="1:40">
      <c r="A16" s="65">
        <f>IF(MONTH(B16)&gt;9,YEAR(B16)+1,YEAR(B16))</f>
        <v>1922</v>
      </c>
      <c r="B16" s="76">
        <v>7975</v>
      </c>
      <c r="C16" s="77">
        <v>-901</v>
      </c>
      <c r="D16" s="78">
        <f>IF(C16&lt;&gt;-901,C16*DAY(B16)*24*60*60/(220*22*9*1000),-901)</f>
        <v>-901</v>
      </c>
      <c r="E16" s="335">
        <v>28</v>
      </c>
      <c r="F16" s="336">
        <v>1922</v>
      </c>
      <c r="G16" s="337">
        <f>INDEX($C$16:$C$2000,($F16-1922)*12+G$12,1)</f>
        <v>-901</v>
      </c>
      <c r="H16" s="337">
        <f t="shared" ref="H16:R31" si="0">INDEX($C$16:$C$2000,($F16-1922)*12+H$12,1)</f>
        <v>-901</v>
      </c>
      <c r="I16" s="337">
        <f t="shared" si="0"/>
        <v>-901</v>
      </c>
      <c r="J16" s="337">
        <f t="shared" si="0"/>
        <v>-901</v>
      </c>
      <c r="K16" s="337">
        <f t="shared" si="0"/>
        <v>-901</v>
      </c>
      <c r="L16" s="337">
        <f t="shared" si="0"/>
        <v>-901</v>
      </c>
      <c r="M16" s="337">
        <f t="shared" si="0"/>
        <v>-901</v>
      </c>
      <c r="N16" s="337">
        <f t="shared" si="0"/>
        <v>-901</v>
      </c>
      <c r="O16" s="337">
        <f t="shared" si="0"/>
        <v>-901</v>
      </c>
      <c r="P16" s="337">
        <f t="shared" si="0"/>
        <v>-901</v>
      </c>
      <c r="Q16" s="337">
        <f t="shared" si="0"/>
        <v>-901</v>
      </c>
      <c r="R16" s="337">
        <f t="shared" si="0"/>
        <v>-901</v>
      </c>
      <c r="S16" s="338" t="str">
        <f t="shared" ref="S16:S79" si="1">IF(ISERROR(MATCH(-901,G16:R16,0)),(SUMPRODUCT(G16:R16,$G$13:$R$13)+(E16-$K$13)*K16)*24*60*60/(220*22*9*1000),"")</f>
        <v/>
      </c>
      <c r="T16" s="339"/>
      <c r="U16" s="336">
        <v>1922</v>
      </c>
      <c r="V16" s="337">
        <f>IF(INDEX($D$16:$D$2000,($U16-1922)*12+V$12,1)&lt;&gt;-901,INDEX($D$16:$D$2000,($U16-1922)*12+V$12,1)*1000,-901)</f>
        <v>-901</v>
      </c>
      <c r="W16" s="337">
        <f t="shared" ref="W16:AG31" si="2">IF(INDEX($D$16:$D$2000,($U16-1922)*12+W$12,1)&lt;&gt;-901,INDEX($D$16:$D$2000,($U16-1922)*12+W$12,1)*1000,-901)</f>
        <v>-901</v>
      </c>
      <c r="X16" s="337">
        <f t="shared" si="2"/>
        <v>-901</v>
      </c>
      <c r="Y16" s="337">
        <f t="shared" si="2"/>
        <v>-901</v>
      </c>
      <c r="Z16" s="337">
        <f t="shared" si="2"/>
        <v>-901</v>
      </c>
      <c r="AA16" s="337">
        <f t="shared" si="2"/>
        <v>-901</v>
      </c>
      <c r="AB16" s="337">
        <f t="shared" si="2"/>
        <v>-901</v>
      </c>
      <c r="AC16" s="337">
        <f t="shared" si="2"/>
        <v>-901</v>
      </c>
      <c r="AD16" s="337">
        <f t="shared" si="2"/>
        <v>-901</v>
      </c>
      <c r="AE16" s="337">
        <f t="shared" si="2"/>
        <v>-901</v>
      </c>
      <c r="AF16" s="337">
        <f t="shared" si="2"/>
        <v>-901</v>
      </c>
      <c r="AG16" s="337">
        <f t="shared" si="2"/>
        <v>-901</v>
      </c>
      <c r="AH16" s="340" t="str">
        <f t="shared" ref="AH16:AH79" si="3">IF(ISERROR(MATCH(-901,V16:AG16,0)),SUM(V16:AG16)/1000,"")</f>
        <v/>
      </c>
      <c r="AJ16" s="83"/>
    </row>
    <row r="17" spans="1:36">
      <c r="A17" s="65">
        <f t="shared" ref="A17:A80" si="4">IF(MONTH(B17)&gt;9,YEAR(B17)+1,YEAR(B17))</f>
        <v>1922</v>
      </c>
      <c r="B17" s="84">
        <v>8005</v>
      </c>
      <c r="C17" s="77">
        <v>-901</v>
      </c>
      <c r="D17" s="78">
        <f t="shared" ref="D17:D80" si="5">IF(C17&lt;&gt;-901,C17*DAY(B17)*24*60*60/(220*22*9*1000),-901)</f>
        <v>-901</v>
      </c>
      <c r="E17" s="335">
        <v>28</v>
      </c>
      <c r="F17" s="341">
        <v>1923</v>
      </c>
      <c r="G17" s="337">
        <f t="shared" ref="G17:R48" si="6">INDEX($C$16:$C$2000,($F17-1922)*12+G$12,1)</f>
        <v>-901</v>
      </c>
      <c r="H17" s="337">
        <f t="shared" si="0"/>
        <v>-901</v>
      </c>
      <c r="I17" s="337">
        <f t="shared" si="0"/>
        <v>-901</v>
      </c>
      <c r="J17" s="337">
        <f t="shared" si="0"/>
        <v>-901</v>
      </c>
      <c r="K17" s="337">
        <f t="shared" si="0"/>
        <v>-901</v>
      </c>
      <c r="L17" s="337">
        <f t="shared" si="0"/>
        <v>-901</v>
      </c>
      <c r="M17" s="337">
        <f t="shared" si="0"/>
        <v>-901</v>
      </c>
      <c r="N17" s="337">
        <f t="shared" si="0"/>
        <v>-901</v>
      </c>
      <c r="O17" s="337">
        <f t="shared" si="0"/>
        <v>-901</v>
      </c>
      <c r="P17" s="337">
        <f t="shared" si="0"/>
        <v>-901</v>
      </c>
      <c r="Q17" s="337">
        <f t="shared" si="0"/>
        <v>-901</v>
      </c>
      <c r="R17" s="337">
        <f t="shared" si="0"/>
        <v>-901</v>
      </c>
      <c r="S17" s="342" t="str">
        <f t="shared" si="1"/>
        <v/>
      </c>
      <c r="T17" s="339"/>
      <c r="U17" s="341">
        <v>1923</v>
      </c>
      <c r="V17" s="337">
        <f t="shared" ref="V17:AG48" si="7">IF(INDEX($D$16:$D$2000,($U17-1922)*12+V$12,1)&lt;&gt;-901,INDEX($D$16:$D$2000,($U17-1922)*12+V$12,1)*1000,-901)</f>
        <v>-901</v>
      </c>
      <c r="W17" s="337">
        <f t="shared" si="2"/>
        <v>-901</v>
      </c>
      <c r="X17" s="337">
        <f t="shared" si="2"/>
        <v>-901</v>
      </c>
      <c r="Y17" s="337">
        <f t="shared" si="2"/>
        <v>-901</v>
      </c>
      <c r="Z17" s="337">
        <f t="shared" si="2"/>
        <v>-901</v>
      </c>
      <c r="AA17" s="337">
        <f t="shared" si="2"/>
        <v>-901</v>
      </c>
      <c r="AB17" s="337">
        <f t="shared" si="2"/>
        <v>-901</v>
      </c>
      <c r="AC17" s="337">
        <f t="shared" si="2"/>
        <v>-901</v>
      </c>
      <c r="AD17" s="337">
        <f t="shared" si="2"/>
        <v>-901</v>
      </c>
      <c r="AE17" s="337">
        <f t="shared" si="2"/>
        <v>-901</v>
      </c>
      <c r="AF17" s="337">
        <f t="shared" si="2"/>
        <v>-901</v>
      </c>
      <c r="AG17" s="337">
        <f t="shared" si="2"/>
        <v>-901</v>
      </c>
      <c r="AH17" s="343" t="str">
        <f t="shared" si="3"/>
        <v/>
      </c>
      <c r="AJ17" s="83"/>
    </row>
    <row r="18" spans="1:36">
      <c r="A18" s="65">
        <f t="shared" si="4"/>
        <v>1922</v>
      </c>
      <c r="B18" s="84">
        <v>8036</v>
      </c>
      <c r="C18" s="77">
        <v>-901</v>
      </c>
      <c r="D18" s="78">
        <f t="shared" si="5"/>
        <v>-901</v>
      </c>
      <c r="E18" s="335">
        <v>29</v>
      </c>
      <c r="F18" s="341">
        <v>1924</v>
      </c>
      <c r="G18" s="337">
        <f t="shared" si="6"/>
        <v>-901</v>
      </c>
      <c r="H18" s="337">
        <f t="shared" si="0"/>
        <v>-901</v>
      </c>
      <c r="I18" s="337">
        <f t="shared" si="0"/>
        <v>-901</v>
      </c>
      <c r="J18" s="337">
        <f t="shared" si="0"/>
        <v>-901</v>
      </c>
      <c r="K18" s="337">
        <f t="shared" si="0"/>
        <v>-901</v>
      </c>
      <c r="L18" s="337">
        <f t="shared" si="0"/>
        <v>-901</v>
      </c>
      <c r="M18" s="337">
        <f t="shared" si="0"/>
        <v>-901</v>
      </c>
      <c r="N18" s="337">
        <f t="shared" si="0"/>
        <v>-901</v>
      </c>
      <c r="O18" s="337">
        <f t="shared" si="0"/>
        <v>-901</v>
      </c>
      <c r="P18" s="337">
        <f t="shared" si="0"/>
        <v>-901</v>
      </c>
      <c r="Q18" s="337">
        <f t="shared" si="0"/>
        <v>-901</v>
      </c>
      <c r="R18" s="337">
        <f t="shared" si="0"/>
        <v>-901</v>
      </c>
      <c r="S18" s="342" t="str">
        <f t="shared" si="1"/>
        <v/>
      </c>
      <c r="T18" s="339"/>
      <c r="U18" s="341">
        <v>1924</v>
      </c>
      <c r="V18" s="337">
        <f t="shared" si="7"/>
        <v>-901</v>
      </c>
      <c r="W18" s="337">
        <f t="shared" si="2"/>
        <v>-901</v>
      </c>
      <c r="X18" s="337">
        <f t="shared" si="2"/>
        <v>-901</v>
      </c>
      <c r="Y18" s="337">
        <f t="shared" si="2"/>
        <v>-901</v>
      </c>
      <c r="Z18" s="337">
        <f t="shared" si="2"/>
        <v>-901</v>
      </c>
      <c r="AA18" s="337">
        <f t="shared" si="2"/>
        <v>-901</v>
      </c>
      <c r="AB18" s="337">
        <f t="shared" si="2"/>
        <v>-901</v>
      </c>
      <c r="AC18" s="337">
        <f t="shared" si="2"/>
        <v>-901</v>
      </c>
      <c r="AD18" s="337">
        <f t="shared" si="2"/>
        <v>-901</v>
      </c>
      <c r="AE18" s="337">
        <f t="shared" si="2"/>
        <v>-901</v>
      </c>
      <c r="AF18" s="337">
        <f t="shared" si="2"/>
        <v>-901</v>
      </c>
      <c r="AG18" s="337">
        <f t="shared" si="2"/>
        <v>-901</v>
      </c>
      <c r="AH18" s="343" t="str">
        <f t="shared" si="3"/>
        <v/>
      </c>
      <c r="AJ18" s="83"/>
    </row>
    <row r="19" spans="1:36">
      <c r="A19" s="65">
        <f t="shared" si="4"/>
        <v>1922</v>
      </c>
      <c r="B19" s="84">
        <v>8067</v>
      </c>
      <c r="C19" s="77">
        <v>-901</v>
      </c>
      <c r="D19" s="78">
        <f t="shared" si="5"/>
        <v>-901</v>
      </c>
      <c r="E19" s="335">
        <v>28</v>
      </c>
      <c r="F19" s="341">
        <v>1925</v>
      </c>
      <c r="G19" s="337">
        <f t="shared" si="6"/>
        <v>-901</v>
      </c>
      <c r="H19" s="337">
        <f t="shared" si="0"/>
        <v>-901</v>
      </c>
      <c r="I19" s="337">
        <f t="shared" si="0"/>
        <v>-901</v>
      </c>
      <c r="J19" s="337">
        <f t="shared" si="0"/>
        <v>-901</v>
      </c>
      <c r="K19" s="337">
        <f t="shared" si="0"/>
        <v>-901</v>
      </c>
      <c r="L19" s="337">
        <f t="shared" si="0"/>
        <v>-901</v>
      </c>
      <c r="M19" s="337">
        <f t="shared" si="0"/>
        <v>-901</v>
      </c>
      <c r="N19" s="337">
        <f t="shared" si="0"/>
        <v>-901</v>
      </c>
      <c r="O19" s="337">
        <f t="shared" si="0"/>
        <v>-901</v>
      </c>
      <c r="P19" s="337">
        <f t="shared" si="0"/>
        <v>-901</v>
      </c>
      <c r="Q19" s="337">
        <f t="shared" si="0"/>
        <v>-901</v>
      </c>
      <c r="R19" s="337">
        <f t="shared" si="0"/>
        <v>-901</v>
      </c>
      <c r="S19" s="342" t="str">
        <f t="shared" si="1"/>
        <v/>
      </c>
      <c r="T19" s="339"/>
      <c r="U19" s="341">
        <v>1925</v>
      </c>
      <c r="V19" s="337">
        <f t="shared" si="7"/>
        <v>-901</v>
      </c>
      <c r="W19" s="337">
        <f t="shared" si="2"/>
        <v>-901</v>
      </c>
      <c r="X19" s="337">
        <f t="shared" si="2"/>
        <v>-901</v>
      </c>
      <c r="Y19" s="337">
        <f t="shared" si="2"/>
        <v>-901</v>
      </c>
      <c r="Z19" s="337">
        <f t="shared" si="2"/>
        <v>-901</v>
      </c>
      <c r="AA19" s="337">
        <f t="shared" si="2"/>
        <v>-901</v>
      </c>
      <c r="AB19" s="337">
        <f t="shared" si="2"/>
        <v>-901</v>
      </c>
      <c r="AC19" s="337">
        <f t="shared" si="2"/>
        <v>-901</v>
      </c>
      <c r="AD19" s="337">
        <f t="shared" si="2"/>
        <v>-901</v>
      </c>
      <c r="AE19" s="337">
        <f t="shared" si="2"/>
        <v>-901</v>
      </c>
      <c r="AF19" s="337">
        <f t="shared" si="2"/>
        <v>-901</v>
      </c>
      <c r="AG19" s="337">
        <f t="shared" si="2"/>
        <v>-901</v>
      </c>
      <c r="AH19" s="343" t="str">
        <f t="shared" si="3"/>
        <v/>
      </c>
      <c r="AJ19" s="83"/>
    </row>
    <row r="20" spans="1:36">
      <c r="A20" s="65">
        <f t="shared" si="4"/>
        <v>1922</v>
      </c>
      <c r="B20" s="84">
        <v>8095</v>
      </c>
      <c r="C20" s="77">
        <v>-901</v>
      </c>
      <c r="D20" s="78">
        <f t="shared" si="5"/>
        <v>-901</v>
      </c>
      <c r="E20" s="335">
        <v>28</v>
      </c>
      <c r="F20" s="341">
        <v>1926</v>
      </c>
      <c r="G20" s="337">
        <f t="shared" si="6"/>
        <v>-901</v>
      </c>
      <c r="H20" s="337">
        <f t="shared" si="0"/>
        <v>-901</v>
      </c>
      <c r="I20" s="337">
        <f t="shared" si="0"/>
        <v>-901</v>
      </c>
      <c r="J20" s="337">
        <f t="shared" si="0"/>
        <v>-901</v>
      </c>
      <c r="K20" s="337">
        <f t="shared" si="0"/>
        <v>-901</v>
      </c>
      <c r="L20" s="337">
        <f t="shared" si="0"/>
        <v>-901</v>
      </c>
      <c r="M20" s="337">
        <f t="shared" si="0"/>
        <v>-901</v>
      </c>
      <c r="N20" s="337">
        <f t="shared" si="0"/>
        <v>-901</v>
      </c>
      <c r="O20" s="337">
        <f t="shared" si="0"/>
        <v>-901</v>
      </c>
      <c r="P20" s="337">
        <f t="shared" si="0"/>
        <v>-901</v>
      </c>
      <c r="Q20" s="337">
        <f t="shared" si="0"/>
        <v>-901</v>
      </c>
      <c r="R20" s="337">
        <f t="shared" si="0"/>
        <v>-901</v>
      </c>
      <c r="S20" s="342" t="str">
        <f t="shared" si="1"/>
        <v/>
      </c>
      <c r="T20" s="339"/>
      <c r="U20" s="341">
        <v>1926</v>
      </c>
      <c r="V20" s="337">
        <f t="shared" si="7"/>
        <v>-901</v>
      </c>
      <c r="W20" s="337">
        <f t="shared" si="2"/>
        <v>-901</v>
      </c>
      <c r="X20" s="337">
        <f t="shared" si="2"/>
        <v>-901</v>
      </c>
      <c r="Y20" s="337">
        <f t="shared" si="2"/>
        <v>-901</v>
      </c>
      <c r="Z20" s="337">
        <f t="shared" si="2"/>
        <v>-901</v>
      </c>
      <c r="AA20" s="337">
        <f t="shared" si="2"/>
        <v>-901</v>
      </c>
      <c r="AB20" s="337">
        <f t="shared" si="2"/>
        <v>-901</v>
      </c>
      <c r="AC20" s="337">
        <f t="shared" si="2"/>
        <v>-901</v>
      </c>
      <c r="AD20" s="337">
        <f t="shared" si="2"/>
        <v>-901</v>
      </c>
      <c r="AE20" s="337">
        <f t="shared" si="2"/>
        <v>-901</v>
      </c>
      <c r="AF20" s="337">
        <f t="shared" si="2"/>
        <v>-901</v>
      </c>
      <c r="AG20" s="337">
        <f t="shared" si="2"/>
        <v>-901</v>
      </c>
      <c r="AH20" s="343" t="str">
        <f t="shared" si="3"/>
        <v/>
      </c>
      <c r="AJ20" s="83"/>
    </row>
    <row r="21" spans="1:36">
      <c r="A21" s="65">
        <f t="shared" si="4"/>
        <v>1922</v>
      </c>
      <c r="B21" s="84">
        <v>8126</v>
      </c>
      <c r="C21" s="77">
        <v>-901</v>
      </c>
      <c r="D21" s="78">
        <f t="shared" si="5"/>
        <v>-901</v>
      </c>
      <c r="E21" s="335">
        <v>28</v>
      </c>
      <c r="F21" s="341">
        <v>1927</v>
      </c>
      <c r="G21" s="337">
        <f t="shared" si="6"/>
        <v>-901</v>
      </c>
      <c r="H21" s="337">
        <f t="shared" si="0"/>
        <v>-901</v>
      </c>
      <c r="I21" s="337">
        <f t="shared" si="0"/>
        <v>-901</v>
      </c>
      <c r="J21" s="337">
        <f t="shared" si="0"/>
        <v>-901</v>
      </c>
      <c r="K21" s="337">
        <f t="shared" si="0"/>
        <v>-901</v>
      </c>
      <c r="L21" s="337">
        <f t="shared" si="0"/>
        <v>-901</v>
      </c>
      <c r="M21" s="337">
        <f t="shared" si="0"/>
        <v>-901</v>
      </c>
      <c r="N21" s="337">
        <f t="shared" si="0"/>
        <v>-901</v>
      </c>
      <c r="O21" s="337">
        <f t="shared" si="0"/>
        <v>-901</v>
      </c>
      <c r="P21" s="337">
        <f t="shared" si="0"/>
        <v>-901</v>
      </c>
      <c r="Q21" s="337">
        <f t="shared" si="0"/>
        <v>-901</v>
      </c>
      <c r="R21" s="337">
        <f t="shared" si="0"/>
        <v>-901</v>
      </c>
      <c r="S21" s="342" t="str">
        <f t="shared" si="1"/>
        <v/>
      </c>
      <c r="T21" s="339"/>
      <c r="U21" s="341">
        <v>1927</v>
      </c>
      <c r="V21" s="337">
        <f t="shared" si="7"/>
        <v>-901</v>
      </c>
      <c r="W21" s="337">
        <f t="shared" si="2"/>
        <v>-901</v>
      </c>
      <c r="X21" s="337">
        <f t="shared" si="2"/>
        <v>-901</v>
      </c>
      <c r="Y21" s="337">
        <f t="shared" si="2"/>
        <v>-901</v>
      </c>
      <c r="Z21" s="337">
        <f t="shared" si="2"/>
        <v>-901</v>
      </c>
      <c r="AA21" s="337">
        <f t="shared" si="2"/>
        <v>-901</v>
      </c>
      <c r="AB21" s="337">
        <f t="shared" si="2"/>
        <v>-901</v>
      </c>
      <c r="AC21" s="337">
        <f t="shared" si="2"/>
        <v>-901</v>
      </c>
      <c r="AD21" s="337">
        <f t="shared" si="2"/>
        <v>-901</v>
      </c>
      <c r="AE21" s="337">
        <f t="shared" si="2"/>
        <v>-901</v>
      </c>
      <c r="AF21" s="337">
        <f t="shared" si="2"/>
        <v>-901</v>
      </c>
      <c r="AG21" s="337">
        <f t="shared" si="2"/>
        <v>-901</v>
      </c>
      <c r="AH21" s="343" t="str">
        <f t="shared" si="3"/>
        <v/>
      </c>
      <c r="AJ21" s="83"/>
    </row>
    <row r="22" spans="1:36">
      <c r="A22" s="65">
        <f t="shared" si="4"/>
        <v>1922</v>
      </c>
      <c r="B22" s="84">
        <v>8156</v>
      </c>
      <c r="C22" s="77">
        <v>-901</v>
      </c>
      <c r="D22" s="78">
        <f t="shared" si="5"/>
        <v>-901</v>
      </c>
      <c r="E22" s="335">
        <v>29</v>
      </c>
      <c r="F22" s="341">
        <v>1928</v>
      </c>
      <c r="G22" s="337">
        <f t="shared" si="6"/>
        <v>-901</v>
      </c>
      <c r="H22" s="337">
        <f t="shared" si="0"/>
        <v>-901</v>
      </c>
      <c r="I22" s="337">
        <f t="shared" si="0"/>
        <v>-901</v>
      </c>
      <c r="J22" s="337">
        <f t="shared" si="0"/>
        <v>-901</v>
      </c>
      <c r="K22" s="337">
        <f t="shared" si="0"/>
        <v>-901</v>
      </c>
      <c r="L22" s="337">
        <f t="shared" si="0"/>
        <v>-901</v>
      </c>
      <c r="M22" s="337">
        <f t="shared" si="0"/>
        <v>-901</v>
      </c>
      <c r="N22" s="337">
        <f t="shared" si="0"/>
        <v>-901</v>
      </c>
      <c r="O22" s="337">
        <f t="shared" si="0"/>
        <v>-901</v>
      </c>
      <c r="P22" s="337">
        <f t="shared" si="0"/>
        <v>-901</v>
      </c>
      <c r="Q22" s="337">
        <f t="shared" si="0"/>
        <v>-901</v>
      </c>
      <c r="R22" s="337">
        <f t="shared" si="0"/>
        <v>-901</v>
      </c>
      <c r="S22" s="342" t="str">
        <f t="shared" si="1"/>
        <v/>
      </c>
      <c r="T22" s="339"/>
      <c r="U22" s="341">
        <v>1928</v>
      </c>
      <c r="V22" s="337">
        <f t="shared" si="7"/>
        <v>-901</v>
      </c>
      <c r="W22" s="337">
        <f t="shared" si="2"/>
        <v>-901</v>
      </c>
      <c r="X22" s="337">
        <f t="shared" si="2"/>
        <v>-901</v>
      </c>
      <c r="Y22" s="337">
        <f t="shared" si="2"/>
        <v>-901</v>
      </c>
      <c r="Z22" s="337">
        <f t="shared" si="2"/>
        <v>-901</v>
      </c>
      <c r="AA22" s="337">
        <f t="shared" si="2"/>
        <v>-901</v>
      </c>
      <c r="AB22" s="337">
        <f t="shared" si="2"/>
        <v>-901</v>
      </c>
      <c r="AC22" s="337">
        <f t="shared" si="2"/>
        <v>-901</v>
      </c>
      <c r="AD22" s="337">
        <f t="shared" si="2"/>
        <v>-901</v>
      </c>
      <c r="AE22" s="337">
        <f t="shared" si="2"/>
        <v>-901</v>
      </c>
      <c r="AF22" s="337">
        <f t="shared" si="2"/>
        <v>-901</v>
      </c>
      <c r="AG22" s="337">
        <f t="shared" si="2"/>
        <v>-901</v>
      </c>
      <c r="AH22" s="343" t="str">
        <f t="shared" si="3"/>
        <v/>
      </c>
      <c r="AJ22" s="83"/>
    </row>
    <row r="23" spans="1:36">
      <c r="A23" s="65">
        <f t="shared" si="4"/>
        <v>1922</v>
      </c>
      <c r="B23" s="84">
        <v>8187</v>
      </c>
      <c r="C23" s="77">
        <v>-901</v>
      </c>
      <c r="D23" s="78">
        <f t="shared" si="5"/>
        <v>-901</v>
      </c>
      <c r="E23" s="335">
        <v>28</v>
      </c>
      <c r="F23" s="341">
        <v>1929</v>
      </c>
      <c r="G23" s="337">
        <f t="shared" si="6"/>
        <v>-901</v>
      </c>
      <c r="H23" s="337">
        <f t="shared" si="0"/>
        <v>-901</v>
      </c>
      <c r="I23" s="337">
        <f t="shared" si="0"/>
        <v>-901</v>
      </c>
      <c r="J23" s="337">
        <f t="shared" si="0"/>
        <v>-901</v>
      </c>
      <c r="K23" s="337">
        <f t="shared" si="0"/>
        <v>-901</v>
      </c>
      <c r="L23" s="337">
        <f t="shared" si="0"/>
        <v>-901</v>
      </c>
      <c r="M23" s="337">
        <f t="shared" si="0"/>
        <v>-901</v>
      </c>
      <c r="N23" s="337">
        <f t="shared" si="0"/>
        <v>-901</v>
      </c>
      <c r="O23" s="337">
        <f t="shared" si="0"/>
        <v>-901</v>
      </c>
      <c r="P23" s="337">
        <f t="shared" si="0"/>
        <v>-901</v>
      </c>
      <c r="Q23" s="337">
        <f t="shared" si="0"/>
        <v>-901</v>
      </c>
      <c r="R23" s="337">
        <f t="shared" si="0"/>
        <v>-901</v>
      </c>
      <c r="S23" s="342" t="str">
        <f t="shared" si="1"/>
        <v/>
      </c>
      <c r="T23" s="339"/>
      <c r="U23" s="341">
        <v>1929</v>
      </c>
      <c r="V23" s="337">
        <f t="shared" si="7"/>
        <v>-901</v>
      </c>
      <c r="W23" s="337">
        <f t="shared" si="2"/>
        <v>-901</v>
      </c>
      <c r="X23" s="337">
        <f t="shared" si="2"/>
        <v>-901</v>
      </c>
      <c r="Y23" s="337">
        <f t="shared" si="2"/>
        <v>-901</v>
      </c>
      <c r="Z23" s="337">
        <f t="shared" si="2"/>
        <v>-901</v>
      </c>
      <c r="AA23" s="337">
        <f t="shared" si="2"/>
        <v>-901</v>
      </c>
      <c r="AB23" s="337">
        <f t="shared" si="2"/>
        <v>-901</v>
      </c>
      <c r="AC23" s="337">
        <f t="shared" si="2"/>
        <v>-901</v>
      </c>
      <c r="AD23" s="337">
        <f t="shared" si="2"/>
        <v>-901</v>
      </c>
      <c r="AE23" s="337">
        <f t="shared" si="2"/>
        <v>-901</v>
      </c>
      <c r="AF23" s="337">
        <f t="shared" si="2"/>
        <v>-901</v>
      </c>
      <c r="AG23" s="337">
        <f t="shared" si="2"/>
        <v>-901</v>
      </c>
      <c r="AH23" s="343" t="str">
        <f t="shared" si="3"/>
        <v/>
      </c>
      <c r="AI23" s="88"/>
      <c r="AJ23" s="83"/>
    </row>
    <row r="24" spans="1:36">
      <c r="A24" s="65">
        <f t="shared" si="4"/>
        <v>1922</v>
      </c>
      <c r="B24" s="84">
        <v>8217</v>
      </c>
      <c r="C24" s="77">
        <v>-901</v>
      </c>
      <c r="D24" s="78">
        <f t="shared" si="5"/>
        <v>-901</v>
      </c>
      <c r="E24" s="335">
        <v>28</v>
      </c>
      <c r="F24" s="341">
        <v>1930</v>
      </c>
      <c r="G24" s="337">
        <f t="shared" si="6"/>
        <v>-901</v>
      </c>
      <c r="H24" s="337">
        <f t="shared" si="0"/>
        <v>-901</v>
      </c>
      <c r="I24" s="337">
        <f t="shared" si="0"/>
        <v>-901</v>
      </c>
      <c r="J24" s="337">
        <f t="shared" si="0"/>
        <v>-901</v>
      </c>
      <c r="K24" s="337">
        <f t="shared" si="0"/>
        <v>-901</v>
      </c>
      <c r="L24" s="337">
        <f t="shared" si="0"/>
        <v>-901</v>
      </c>
      <c r="M24" s="337">
        <f t="shared" si="0"/>
        <v>-901</v>
      </c>
      <c r="N24" s="337">
        <f t="shared" si="0"/>
        <v>-901</v>
      </c>
      <c r="O24" s="337">
        <f t="shared" si="0"/>
        <v>-901</v>
      </c>
      <c r="P24" s="337">
        <f t="shared" si="0"/>
        <v>-901</v>
      </c>
      <c r="Q24" s="337">
        <f t="shared" si="0"/>
        <v>-901</v>
      </c>
      <c r="R24" s="337">
        <f t="shared" si="0"/>
        <v>-901</v>
      </c>
      <c r="S24" s="342" t="str">
        <f t="shared" si="1"/>
        <v/>
      </c>
      <c r="T24" s="339"/>
      <c r="U24" s="341">
        <v>1930</v>
      </c>
      <c r="V24" s="337">
        <f t="shared" si="7"/>
        <v>-901</v>
      </c>
      <c r="W24" s="337">
        <f t="shared" si="2"/>
        <v>-901</v>
      </c>
      <c r="X24" s="337">
        <f t="shared" si="2"/>
        <v>-901</v>
      </c>
      <c r="Y24" s="337">
        <f t="shared" si="2"/>
        <v>-901</v>
      </c>
      <c r="Z24" s="337">
        <f t="shared" si="2"/>
        <v>-901</v>
      </c>
      <c r="AA24" s="337">
        <f t="shared" si="2"/>
        <v>-901</v>
      </c>
      <c r="AB24" s="337">
        <f t="shared" si="2"/>
        <v>-901</v>
      </c>
      <c r="AC24" s="337">
        <f t="shared" si="2"/>
        <v>-901</v>
      </c>
      <c r="AD24" s="337">
        <f t="shared" si="2"/>
        <v>-901</v>
      </c>
      <c r="AE24" s="337">
        <f t="shared" si="2"/>
        <v>-901</v>
      </c>
      <c r="AF24" s="337">
        <f t="shared" si="2"/>
        <v>-901</v>
      </c>
      <c r="AG24" s="337">
        <f t="shared" si="2"/>
        <v>-901</v>
      </c>
      <c r="AH24" s="343" t="str">
        <f t="shared" si="3"/>
        <v/>
      </c>
      <c r="AI24" s="88"/>
      <c r="AJ24" s="83"/>
    </row>
    <row r="25" spans="1:36">
      <c r="A25" s="65">
        <f t="shared" si="4"/>
        <v>1922</v>
      </c>
      <c r="B25" s="84">
        <v>8248</v>
      </c>
      <c r="C25" s="77">
        <v>-901</v>
      </c>
      <c r="D25" s="78">
        <f t="shared" si="5"/>
        <v>-901</v>
      </c>
      <c r="E25" s="335">
        <v>28</v>
      </c>
      <c r="F25" s="341">
        <v>1931</v>
      </c>
      <c r="G25" s="337">
        <f t="shared" si="6"/>
        <v>-901</v>
      </c>
      <c r="H25" s="337">
        <f t="shared" si="0"/>
        <v>-901</v>
      </c>
      <c r="I25" s="337">
        <f t="shared" si="0"/>
        <v>-901</v>
      </c>
      <c r="J25" s="337">
        <f t="shared" si="0"/>
        <v>-901</v>
      </c>
      <c r="K25" s="337">
        <f t="shared" si="0"/>
        <v>-901</v>
      </c>
      <c r="L25" s="337">
        <f t="shared" si="0"/>
        <v>-901</v>
      </c>
      <c r="M25" s="337">
        <f t="shared" si="0"/>
        <v>-901</v>
      </c>
      <c r="N25" s="337">
        <f t="shared" si="0"/>
        <v>-901</v>
      </c>
      <c r="O25" s="337">
        <f t="shared" si="0"/>
        <v>-901</v>
      </c>
      <c r="P25" s="337">
        <f t="shared" si="0"/>
        <v>-901</v>
      </c>
      <c r="Q25" s="337">
        <f t="shared" si="0"/>
        <v>-901</v>
      </c>
      <c r="R25" s="337">
        <f t="shared" si="0"/>
        <v>-901</v>
      </c>
      <c r="S25" s="342" t="str">
        <f t="shared" si="1"/>
        <v/>
      </c>
      <c r="T25" s="339"/>
      <c r="U25" s="341">
        <v>1931</v>
      </c>
      <c r="V25" s="337">
        <f t="shared" si="7"/>
        <v>-901</v>
      </c>
      <c r="W25" s="337">
        <f t="shared" si="2"/>
        <v>-901</v>
      </c>
      <c r="X25" s="337">
        <f t="shared" si="2"/>
        <v>-901</v>
      </c>
      <c r="Y25" s="337">
        <f t="shared" si="2"/>
        <v>-901</v>
      </c>
      <c r="Z25" s="337">
        <f t="shared" si="2"/>
        <v>-901</v>
      </c>
      <c r="AA25" s="337">
        <f t="shared" si="2"/>
        <v>-901</v>
      </c>
      <c r="AB25" s="337">
        <f t="shared" si="2"/>
        <v>-901</v>
      </c>
      <c r="AC25" s="337">
        <f t="shared" si="2"/>
        <v>-901</v>
      </c>
      <c r="AD25" s="337">
        <f t="shared" si="2"/>
        <v>-901</v>
      </c>
      <c r="AE25" s="337">
        <f t="shared" si="2"/>
        <v>-901</v>
      </c>
      <c r="AF25" s="337">
        <f t="shared" si="2"/>
        <v>-901</v>
      </c>
      <c r="AG25" s="337">
        <f t="shared" si="2"/>
        <v>-901</v>
      </c>
      <c r="AH25" s="343" t="str">
        <f t="shared" si="3"/>
        <v/>
      </c>
      <c r="AI25" s="88"/>
      <c r="AJ25" s="83"/>
    </row>
    <row r="26" spans="1:36">
      <c r="A26" s="65">
        <f t="shared" si="4"/>
        <v>1922</v>
      </c>
      <c r="B26" s="84">
        <v>8279</v>
      </c>
      <c r="C26" s="77">
        <v>-901</v>
      </c>
      <c r="D26" s="78">
        <f t="shared" si="5"/>
        <v>-901</v>
      </c>
      <c r="E26" s="335">
        <v>29</v>
      </c>
      <c r="F26" s="341">
        <v>1932</v>
      </c>
      <c r="G26" s="337">
        <f t="shared" si="6"/>
        <v>-901</v>
      </c>
      <c r="H26" s="337">
        <f t="shared" si="0"/>
        <v>-901</v>
      </c>
      <c r="I26" s="337">
        <f t="shared" si="0"/>
        <v>-901</v>
      </c>
      <c r="J26" s="337">
        <f t="shared" si="0"/>
        <v>-901</v>
      </c>
      <c r="K26" s="337">
        <f t="shared" si="0"/>
        <v>-901</v>
      </c>
      <c r="L26" s="337">
        <f t="shared" si="0"/>
        <v>-901</v>
      </c>
      <c r="M26" s="337">
        <f t="shared" si="0"/>
        <v>-901</v>
      </c>
      <c r="N26" s="337">
        <f t="shared" si="0"/>
        <v>-901</v>
      </c>
      <c r="O26" s="337">
        <f t="shared" si="0"/>
        <v>-901</v>
      </c>
      <c r="P26" s="337">
        <f t="shared" si="0"/>
        <v>-901</v>
      </c>
      <c r="Q26" s="337">
        <f t="shared" si="0"/>
        <v>-901</v>
      </c>
      <c r="R26" s="337">
        <f t="shared" si="0"/>
        <v>-901</v>
      </c>
      <c r="S26" s="342" t="str">
        <f t="shared" si="1"/>
        <v/>
      </c>
      <c r="T26" s="339"/>
      <c r="U26" s="341">
        <v>1932</v>
      </c>
      <c r="V26" s="337">
        <f t="shared" si="7"/>
        <v>-901</v>
      </c>
      <c r="W26" s="337">
        <f t="shared" si="2"/>
        <v>-901</v>
      </c>
      <c r="X26" s="337">
        <f t="shared" si="2"/>
        <v>-901</v>
      </c>
      <c r="Y26" s="337">
        <f t="shared" si="2"/>
        <v>-901</v>
      </c>
      <c r="Z26" s="337">
        <f t="shared" si="2"/>
        <v>-901</v>
      </c>
      <c r="AA26" s="337">
        <f t="shared" si="2"/>
        <v>-901</v>
      </c>
      <c r="AB26" s="337">
        <f t="shared" si="2"/>
        <v>-901</v>
      </c>
      <c r="AC26" s="337">
        <f t="shared" si="2"/>
        <v>-901</v>
      </c>
      <c r="AD26" s="337">
        <f t="shared" si="2"/>
        <v>-901</v>
      </c>
      <c r="AE26" s="337">
        <f t="shared" si="2"/>
        <v>-901</v>
      </c>
      <c r="AF26" s="337">
        <f t="shared" si="2"/>
        <v>-901</v>
      </c>
      <c r="AG26" s="337">
        <f t="shared" si="2"/>
        <v>-901</v>
      </c>
      <c r="AH26" s="343" t="str">
        <f t="shared" si="3"/>
        <v/>
      </c>
      <c r="AI26" s="88"/>
      <c r="AJ26" s="83"/>
    </row>
    <row r="27" spans="1:36">
      <c r="A27" s="65">
        <f t="shared" si="4"/>
        <v>1922</v>
      </c>
      <c r="B27" s="84">
        <v>8309</v>
      </c>
      <c r="C27" s="77">
        <v>-901</v>
      </c>
      <c r="D27" s="78">
        <f t="shared" si="5"/>
        <v>-901</v>
      </c>
      <c r="E27" s="335">
        <v>28</v>
      </c>
      <c r="F27" s="341">
        <v>1933</v>
      </c>
      <c r="G27" s="337">
        <f t="shared" si="6"/>
        <v>-901</v>
      </c>
      <c r="H27" s="337">
        <f t="shared" si="0"/>
        <v>-901</v>
      </c>
      <c r="I27" s="337">
        <f t="shared" si="0"/>
        <v>-901</v>
      </c>
      <c r="J27" s="337">
        <f t="shared" si="0"/>
        <v>-901</v>
      </c>
      <c r="K27" s="337">
        <f t="shared" si="0"/>
        <v>-901</v>
      </c>
      <c r="L27" s="337">
        <f t="shared" si="0"/>
        <v>-901</v>
      </c>
      <c r="M27" s="337">
        <f t="shared" si="0"/>
        <v>-901</v>
      </c>
      <c r="N27" s="337">
        <f t="shared" si="0"/>
        <v>-901</v>
      </c>
      <c r="O27" s="337">
        <f t="shared" si="0"/>
        <v>-901</v>
      </c>
      <c r="P27" s="337">
        <f t="shared" si="0"/>
        <v>-901</v>
      </c>
      <c r="Q27" s="337">
        <f t="shared" si="0"/>
        <v>-901</v>
      </c>
      <c r="R27" s="337">
        <f t="shared" si="0"/>
        <v>-901</v>
      </c>
      <c r="S27" s="342" t="str">
        <f t="shared" si="1"/>
        <v/>
      </c>
      <c r="T27" s="339"/>
      <c r="U27" s="341">
        <v>1933</v>
      </c>
      <c r="V27" s="337">
        <f t="shared" si="7"/>
        <v>-901</v>
      </c>
      <c r="W27" s="337">
        <f t="shared" si="2"/>
        <v>-901</v>
      </c>
      <c r="X27" s="337">
        <f t="shared" si="2"/>
        <v>-901</v>
      </c>
      <c r="Y27" s="337">
        <f t="shared" si="2"/>
        <v>-901</v>
      </c>
      <c r="Z27" s="337">
        <f t="shared" si="2"/>
        <v>-901</v>
      </c>
      <c r="AA27" s="337">
        <f t="shared" si="2"/>
        <v>-901</v>
      </c>
      <c r="AB27" s="337">
        <f t="shared" si="2"/>
        <v>-901</v>
      </c>
      <c r="AC27" s="337">
        <f t="shared" si="2"/>
        <v>-901</v>
      </c>
      <c r="AD27" s="337">
        <f t="shared" si="2"/>
        <v>-901</v>
      </c>
      <c r="AE27" s="337">
        <f t="shared" si="2"/>
        <v>-901</v>
      </c>
      <c r="AF27" s="337">
        <f t="shared" si="2"/>
        <v>-901</v>
      </c>
      <c r="AG27" s="337">
        <f t="shared" si="2"/>
        <v>-901</v>
      </c>
      <c r="AH27" s="343" t="str">
        <f t="shared" si="3"/>
        <v/>
      </c>
      <c r="AI27" s="88"/>
      <c r="AJ27" s="83"/>
    </row>
    <row r="28" spans="1:36">
      <c r="A28" s="65">
        <f t="shared" si="4"/>
        <v>1923</v>
      </c>
      <c r="B28" s="84">
        <v>8340</v>
      </c>
      <c r="C28" s="77">
        <v>-901</v>
      </c>
      <c r="D28" s="78">
        <f t="shared" si="5"/>
        <v>-901</v>
      </c>
      <c r="E28" s="335">
        <v>28</v>
      </c>
      <c r="F28" s="341">
        <v>1934</v>
      </c>
      <c r="G28" s="337">
        <f t="shared" si="6"/>
        <v>-901</v>
      </c>
      <c r="H28" s="337">
        <f t="shared" si="0"/>
        <v>-901</v>
      </c>
      <c r="I28" s="337">
        <f t="shared" si="0"/>
        <v>-901</v>
      </c>
      <c r="J28" s="337">
        <f t="shared" si="0"/>
        <v>-901</v>
      </c>
      <c r="K28" s="337">
        <f t="shared" si="0"/>
        <v>-901</v>
      </c>
      <c r="L28" s="337">
        <f t="shared" si="0"/>
        <v>-901</v>
      </c>
      <c r="M28" s="337">
        <f t="shared" si="0"/>
        <v>-901</v>
      </c>
      <c r="N28" s="337">
        <f t="shared" si="0"/>
        <v>-901</v>
      </c>
      <c r="O28" s="337">
        <f t="shared" si="0"/>
        <v>-901</v>
      </c>
      <c r="P28" s="337">
        <f t="shared" si="0"/>
        <v>-901</v>
      </c>
      <c r="Q28" s="337">
        <f t="shared" si="0"/>
        <v>-901</v>
      </c>
      <c r="R28" s="337">
        <f t="shared" si="0"/>
        <v>-901</v>
      </c>
      <c r="S28" s="342" t="str">
        <f t="shared" si="1"/>
        <v/>
      </c>
      <c r="T28" s="339"/>
      <c r="U28" s="341">
        <v>1934</v>
      </c>
      <c r="V28" s="337">
        <f t="shared" si="7"/>
        <v>-901</v>
      </c>
      <c r="W28" s="337">
        <f t="shared" si="2"/>
        <v>-901</v>
      </c>
      <c r="X28" s="337">
        <f t="shared" si="2"/>
        <v>-901</v>
      </c>
      <c r="Y28" s="337">
        <f t="shared" si="2"/>
        <v>-901</v>
      </c>
      <c r="Z28" s="337">
        <f t="shared" si="2"/>
        <v>-901</v>
      </c>
      <c r="AA28" s="337">
        <f t="shared" si="2"/>
        <v>-901</v>
      </c>
      <c r="AB28" s="337">
        <f t="shared" si="2"/>
        <v>-901</v>
      </c>
      <c r="AC28" s="337">
        <f t="shared" si="2"/>
        <v>-901</v>
      </c>
      <c r="AD28" s="337">
        <f t="shared" si="2"/>
        <v>-901</v>
      </c>
      <c r="AE28" s="337">
        <f t="shared" si="2"/>
        <v>-901</v>
      </c>
      <c r="AF28" s="337">
        <f t="shared" si="2"/>
        <v>-901</v>
      </c>
      <c r="AG28" s="337">
        <f t="shared" si="2"/>
        <v>-901</v>
      </c>
      <c r="AH28" s="343" t="str">
        <f t="shared" si="3"/>
        <v/>
      </c>
      <c r="AI28" s="88"/>
      <c r="AJ28" s="83"/>
    </row>
    <row r="29" spans="1:36">
      <c r="A29" s="65">
        <f t="shared" si="4"/>
        <v>1923</v>
      </c>
      <c r="B29" s="84">
        <v>8370</v>
      </c>
      <c r="C29" s="77">
        <v>-901</v>
      </c>
      <c r="D29" s="78">
        <f t="shared" si="5"/>
        <v>-901</v>
      </c>
      <c r="E29" s="335">
        <v>28</v>
      </c>
      <c r="F29" s="341">
        <v>1935</v>
      </c>
      <c r="G29" s="337">
        <f t="shared" si="6"/>
        <v>-901</v>
      </c>
      <c r="H29" s="337">
        <f t="shared" si="0"/>
        <v>-901</v>
      </c>
      <c r="I29" s="337">
        <f t="shared" si="0"/>
        <v>-901</v>
      </c>
      <c r="J29" s="337">
        <f t="shared" si="0"/>
        <v>-901</v>
      </c>
      <c r="K29" s="337">
        <f t="shared" si="0"/>
        <v>-901</v>
      </c>
      <c r="L29" s="337">
        <f t="shared" si="0"/>
        <v>-901</v>
      </c>
      <c r="M29" s="337">
        <f t="shared" si="0"/>
        <v>-901</v>
      </c>
      <c r="N29" s="337">
        <f t="shared" si="0"/>
        <v>-901</v>
      </c>
      <c r="O29" s="337">
        <f t="shared" si="0"/>
        <v>-901</v>
      </c>
      <c r="P29" s="337">
        <f t="shared" si="0"/>
        <v>-901</v>
      </c>
      <c r="Q29" s="337">
        <f t="shared" si="0"/>
        <v>-901</v>
      </c>
      <c r="R29" s="337">
        <f t="shared" si="0"/>
        <v>-901</v>
      </c>
      <c r="S29" s="342" t="str">
        <f t="shared" si="1"/>
        <v/>
      </c>
      <c r="T29" s="339"/>
      <c r="U29" s="341">
        <v>1935</v>
      </c>
      <c r="V29" s="337">
        <f t="shared" si="7"/>
        <v>-901</v>
      </c>
      <c r="W29" s="337">
        <f t="shared" si="2"/>
        <v>-901</v>
      </c>
      <c r="X29" s="337">
        <f t="shared" si="2"/>
        <v>-901</v>
      </c>
      <c r="Y29" s="337">
        <f t="shared" si="2"/>
        <v>-901</v>
      </c>
      <c r="Z29" s="337">
        <f t="shared" si="2"/>
        <v>-901</v>
      </c>
      <c r="AA29" s="337">
        <f t="shared" si="2"/>
        <v>-901</v>
      </c>
      <c r="AB29" s="337">
        <f t="shared" si="2"/>
        <v>-901</v>
      </c>
      <c r="AC29" s="337">
        <f t="shared" si="2"/>
        <v>-901</v>
      </c>
      <c r="AD29" s="337">
        <f t="shared" si="2"/>
        <v>-901</v>
      </c>
      <c r="AE29" s="337">
        <f t="shared" si="2"/>
        <v>-901</v>
      </c>
      <c r="AF29" s="337">
        <f t="shared" si="2"/>
        <v>-901</v>
      </c>
      <c r="AG29" s="337">
        <f t="shared" si="2"/>
        <v>-901</v>
      </c>
      <c r="AH29" s="343" t="str">
        <f t="shared" si="3"/>
        <v/>
      </c>
      <c r="AI29" s="88"/>
      <c r="AJ29" s="83"/>
    </row>
    <row r="30" spans="1:36">
      <c r="A30" s="65">
        <f t="shared" si="4"/>
        <v>1923</v>
      </c>
      <c r="B30" s="84">
        <v>8401</v>
      </c>
      <c r="C30" s="77">
        <v>-901</v>
      </c>
      <c r="D30" s="78">
        <f t="shared" si="5"/>
        <v>-901</v>
      </c>
      <c r="E30" s="335">
        <v>29</v>
      </c>
      <c r="F30" s="341">
        <v>1936</v>
      </c>
      <c r="G30" s="337">
        <f t="shared" si="6"/>
        <v>-901</v>
      </c>
      <c r="H30" s="337">
        <f t="shared" si="0"/>
        <v>-901</v>
      </c>
      <c r="I30" s="337">
        <f t="shared" si="0"/>
        <v>-901</v>
      </c>
      <c r="J30" s="337">
        <f t="shared" si="0"/>
        <v>-901</v>
      </c>
      <c r="K30" s="337">
        <f t="shared" si="0"/>
        <v>-901</v>
      </c>
      <c r="L30" s="337">
        <f t="shared" si="0"/>
        <v>-901</v>
      </c>
      <c r="M30" s="337">
        <f t="shared" si="0"/>
        <v>-901</v>
      </c>
      <c r="N30" s="337">
        <f t="shared" si="0"/>
        <v>-901</v>
      </c>
      <c r="O30" s="337">
        <f t="shared" si="0"/>
        <v>-901</v>
      </c>
      <c r="P30" s="337">
        <f t="shared" si="0"/>
        <v>-901</v>
      </c>
      <c r="Q30" s="337">
        <f t="shared" si="0"/>
        <v>-901</v>
      </c>
      <c r="R30" s="337">
        <f t="shared" si="0"/>
        <v>-901</v>
      </c>
      <c r="S30" s="342" t="str">
        <f t="shared" si="1"/>
        <v/>
      </c>
      <c r="T30" s="339"/>
      <c r="U30" s="341">
        <v>1936</v>
      </c>
      <c r="V30" s="337">
        <f t="shared" si="7"/>
        <v>-901</v>
      </c>
      <c r="W30" s="337">
        <f t="shared" si="2"/>
        <v>-901</v>
      </c>
      <c r="X30" s="337">
        <f t="shared" si="2"/>
        <v>-901</v>
      </c>
      <c r="Y30" s="337">
        <f t="shared" si="2"/>
        <v>-901</v>
      </c>
      <c r="Z30" s="337">
        <f t="shared" si="2"/>
        <v>-901</v>
      </c>
      <c r="AA30" s="337">
        <f t="shared" si="2"/>
        <v>-901</v>
      </c>
      <c r="AB30" s="337">
        <f t="shared" si="2"/>
        <v>-901</v>
      </c>
      <c r="AC30" s="337">
        <f t="shared" si="2"/>
        <v>-901</v>
      </c>
      <c r="AD30" s="337">
        <f t="shared" si="2"/>
        <v>-901</v>
      </c>
      <c r="AE30" s="337">
        <f t="shared" si="2"/>
        <v>-901</v>
      </c>
      <c r="AF30" s="337">
        <f t="shared" si="2"/>
        <v>-901</v>
      </c>
      <c r="AG30" s="337">
        <f t="shared" si="2"/>
        <v>-901</v>
      </c>
      <c r="AH30" s="343" t="str">
        <f t="shared" si="3"/>
        <v/>
      </c>
      <c r="AI30" s="88"/>
      <c r="AJ30" s="83"/>
    </row>
    <row r="31" spans="1:36">
      <c r="A31" s="65">
        <f t="shared" si="4"/>
        <v>1923</v>
      </c>
      <c r="B31" s="84">
        <v>8432</v>
      </c>
      <c r="C31" s="77">
        <v>-901</v>
      </c>
      <c r="D31" s="78">
        <f t="shared" si="5"/>
        <v>-901</v>
      </c>
      <c r="E31" s="335">
        <v>28</v>
      </c>
      <c r="F31" s="341">
        <v>1937</v>
      </c>
      <c r="G31" s="337">
        <f t="shared" si="6"/>
        <v>-901</v>
      </c>
      <c r="H31" s="337">
        <f t="shared" si="0"/>
        <v>-901</v>
      </c>
      <c r="I31" s="337">
        <f t="shared" si="0"/>
        <v>-901</v>
      </c>
      <c r="J31" s="337">
        <f t="shared" si="0"/>
        <v>-901</v>
      </c>
      <c r="K31" s="337">
        <f t="shared" si="0"/>
        <v>-901</v>
      </c>
      <c r="L31" s="337">
        <f t="shared" si="0"/>
        <v>-901</v>
      </c>
      <c r="M31" s="337">
        <f t="shared" si="0"/>
        <v>-901</v>
      </c>
      <c r="N31" s="337">
        <f t="shared" si="0"/>
        <v>-901</v>
      </c>
      <c r="O31" s="337">
        <f t="shared" si="0"/>
        <v>-901</v>
      </c>
      <c r="P31" s="337">
        <f t="shared" si="0"/>
        <v>-901</v>
      </c>
      <c r="Q31" s="337">
        <f t="shared" si="0"/>
        <v>-901</v>
      </c>
      <c r="R31" s="337">
        <f t="shared" si="0"/>
        <v>-901</v>
      </c>
      <c r="S31" s="342" t="str">
        <f t="shared" si="1"/>
        <v/>
      </c>
      <c r="T31" s="339"/>
      <c r="U31" s="341">
        <v>1937</v>
      </c>
      <c r="V31" s="337">
        <f t="shared" si="7"/>
        <v>-901</v>
      </c>
      <c r="W31" s="337">
        <f t="shared" si="2"/>
        <v>-901</v>
      </c>
      <c r="X31" s="337">
        <f t="shared" si="2"/>
        <v>-901</v>
      </c>
      <c r="Y31" s="337">
        <f t="shared" si="2"/>
        <v>-901</v>
      </c>
      <c r="Z31" s="337">
        <f t="shared" si="2"/>
        <v>-901</v>
      </c>
      <c r="AA31" s="337">
        <f t="shared" si="2"/>
        <v>-901</v>
      </c>
      <c r="AB31" s="337">
        <f t="shared" si="2"/>
        <v>-901</v>
      </c>
      <c r="AC31" s="337">
        <f t="shared" si="2"/>
        <v>-901</v>
      </c>
      <c r="AD31" s="337">
        <f t="shared" si="2"/>
        <v>-901</v>
      </c>
      <c r="AE31" s="337">
        <f t="shared" si="2"/>
        <v>-901</v>
      </c>
      <c r="AF31" s="337">
        <f t="shared" si="2"/>
        <v>-901</v>
      </c>
      <c r="AG31" s="337">
        <f t="shared" si="2"/>
        <v>-901</v>
      </c>
      <c r="AH31" s="343" t="str">
        <f t="shared" si="3"/>
        <v/>
      </c>
      <c r="AI31" s="88"/>
      <c r="AJ31" s="83"/>
    </row>
    <row r="32" spans="1:36">
      <c r="A32" s="65">
        <f t="shared" si="4"/>
        <v>1923</v>
      </c>
      <c r="B32" s="84">
        <v>8460</v>
      </c>
      <c r="C32" s="77">
        <v>-901</v>
      </c>
      <c r="D32" s="78">
        <f t="shared" si="5"/>
        <v>-901</v>
      </c>
      <c r="E32" s="335">
        <v>28</v>
      </c>
      <c r="F32" s="341">
        <v>1938</v>
      </c>
      <c r="G32" s="337">
        <f t="shared" si="6"/>
        <v>-901</v>
      </c>
      <c r="H32" s="337">
        <f t="shared" si="6"/>
        <v>-901</v>
      </c>
      <c r="I32" s="337">
        <f t="shared" si="6"/>
        <v>-901</v>
      </c>
      <c r="J32" s="337">
        <f t="shared" si="6"/>
        <v>-901</v>
      </c>
      <c r="K32" s="337">
        <f t="shared" si="6"/>
        <v>-901</v>
      </c>
      <c r="L32" s="337">
        <f t="shared" si="6"/>
        <v>-901</v>
      </c>
      <c r="M32" s="337">
        <f t="shared" si="6"/>
        <v>-901</v>
      </c>
      <c r="N32" s="337">
        <f t="shared" si="6"/>
        <v>-901</v>
      </c>
      <c r="O32" s="337">
        <f t="shared" si="6"/>
        <v>-901</v>
      </c>
      <c r="P32" s="337">
        <f t="shared" si="6"/>
        <v>-901</v>
      </c>
      <c r="Q32" s="337">
        <f t="shared" si="6"/>
        <v>-901</v>
      </c>
      <c r="R32" s="337">
        <f t="shared" si="6"/>
        <v>-901</v>
      </c>
      <c r="S32" s="342" t="str">
        <f t="shared" si="1"/>
        <v/>
      </c>
      <c r="T32" s="339"/>
      <c r="U32" s="341">
        <v>1938</v>
      </c>
      <c r="V32" s="337">
        <f t="shared" si="7"/>
        <v>-901</v>
      </c>
      <c r="W32" s="337">
        <f t="shared" si="7"/>
        <v>-901</v>
      </c>
      <c r="X32" s="337">
        <f t="shared" si="7"/>
        <v>-901</v>
      </c>
      <c r="Y32" s="337">
        <f t="shared" si="7"/>
        <v>-901</v>
      </c>
      <c r="Z32" s="337">
        <f t="shared" si="7"/>
        <v>-901</v>
      </c>
      <c r="AA32" s="337">
        <f t="shared" si="7"/>
        <v>-901</v>
      </c>
      <c r="AB32" s="337">
        <f t="shared" si="7"/>
        <v>-901</v>
      </c>
      <c r="AC32" s="337">
        <f t="shared" si="7"/>
        <v>-901</v>
      </c>
      <c r="AD32" s="337">
        <f t="shared" si="7"/>
        <v>-901</v>
      </c>
      <c r="AE32" s="337">
        <f t="shared" si="7"/>
        <v>-901</v>
      </c>
      <c r="AF32" s="337">
        <f t="shared" si="7"/>
        <v>-901</v>
      </c>
      <c r="AG32" s="337">
        <f t="shared" si="7"/>
        <v>-901</v>
      </c>
      <c r="AH32" s="343" t="str">
        <f t="shared" si="3"/>
        <v/>
      </c>
      <c r="AI32" s="88"/>
      <c r="AJ32" s="83"/>
    </row>
    <row r="33" spans="1:36">
      <c r="A33" s="65">
        <f t="shared" si="4"/>
        <v>1923</v>
      </c>
      <c r="B33" s="84">
        <v>8491</v>
      </c>
      <c r="C33" s="77">
        <v>-901</v>
      </c>
      <c r="D33" s="78">
        <f t="shared" si="5"/>
        <v>-901</v>
      </c>
      <c r="E33" s="335">
        <v>28</v>
      </c>
      <c r="F33" s="341">
        <v>1939</v>
      </c>
      <c r="G33" s="337">
        <f t="shared" si="6"/>
        <v>-901</v>
      </c>
      <c r="H33" s="337">
        <f t="shared" si="6"/>
        <v>-901</v>
      </c>
      <c r="I33" s="337">
        <f t="shared" si="6"/>
        <v>-901</v>
      </c>
      <c r="J33" s="337">
        <f t="shared" si="6"/>
        <v>-901</v>
      </c>
      <c r="K33" s="337">
        <f t="shared" si="6"/>
        <v>-901</v>
      </c>
      <c r="L33" s="337">
        <f t="shared" si="6"/>
        <v>-901</v>
      </c>
      <c r="M33" s="337">
        <f t="shared" si="6"/>
        <v>-901</v>
      </c>
      <c r="N33" s="337">
        <f t="shared" si="6"/>
        <v>-901</v>
      </c>
      <c r="O33" s="337">
        <f t="shared" si="6"/>
        <v>-901</v>
      </c>
      <c r="P33" s="337">
        <f t="shared" si="6"/>
        <v>-901</v>
      </c>
      <c r="Q33" s="337">
        <f t="shared" si="6"/>
        <v>-901</v>
      </c>
      <c r="R33" s="337">
        <f t="shared" si="6"/>
        <v>-901</v>
      </c>
      <c r="S33" s="342" t="str">
        <f t="shared" si="1"/>
        <v/>
      </c>
      <c r="T33" s="339"/>
      <c r="U33" s="341">
        <v>1939</v>
      </c>
      <c r="V33" s="337">
        <f t="shared" si="7"/>
        <v>-901</v>
      </c>
      <c r="W33" s="337">
        <f t="shared" si="7"/>
        <v>-901</v>
      </c>
      <c r="X33" s="337">
        <f t="shared" si="7"/>
        <v>-901</v>
      </c>
      <c r="Y33" s="337">
        <f t="shared" si="7"/>
        <v>-901</v>
      </c>
      <c r="Z33" s="337">
        <f t="shared" si="7"/>
        <v>-901</v>
      </c>
      <c r="AA33" s="337">
        <f t="shared" si="7"/>
        <v>-901</v>
      </c>
      <c r="AB33" s="337">
        <f t="shared" si="7"/>
        <v>-901</v>
      </c>
      <c r="AC33" s="337">
        <f t="shared" si="7"/>
        <v>-901</v>
      </c>
      <c r="AD33" s="337">
        <f t="shared" si="7"/>
        <v>-901</v>
      </c>
      <c r="AE33" s="337">
        <f t="shared" si="7"/>
        <v>-901</v>
      </c>
      <c r="AF33" s="337">
        <f t="shared" si="7"/>
        <v>-901</v>
      </c>
      <c r="AG33" s="337">
        <f t="shared" si="7"/>
        <v>-901</v>
      </c>
      <c r="AH33" s="343" t="str">
        <f t="shared" si="3"/>
        <v/>
      </c>
      <c r="AI33" s="88"/>
      <c r="AJ33" s="83"/>
    </row>
    <row r="34" spans="1:36">
      <c r="A34" s="65">
        <f t="shared" si="4"/>
        <v>1923</v>
      </c>
      <c r="B34" s="84">
        <v>8521</v>
      </c>
      <c r="C34" s="77">
        <v>-901</v>
      </c>
      <c r="D34" s="78">
        <f t="shared" si="5"/>
        <v>-901</v>
      </c>
      <c r="E34" s="335">
        <v>29</v>
      </c>
      <c r="F34" s="341">
        <v>1940</v>
      </c>
      <c r="G34" s="337">
        <f t="shared" si="6"/>
        <v>-901</v>
      </c>
      <c r="H34" s="337">
        <f t="shared" si="6"/>
        <v>-901</v>
      </c>
      <c r="I34" s="337">
        <f t="shared" si="6"/>
        <v>-901</v>
      </c>
      <c r="J34" s="337">
        <f t="shared" si="6"/>
        <v>-901</v>
      </c>
      <c r="K34" s="337">
        <f t="shared" si="6"/>
        <v>-901</v>
      </c>
      <c r="L34" s="337">
        <f t="shared" si="6"/>
        <v>-901</v>
      </c>
      <c r="M34" s="337">
        <f t="shared" si="6"/>
        <v>-901</v>
      </c>
      <c r="N34" s="337">
        <f t="shared" si="6"/>
        <v>-901</v>
      </c>
      <c r="O34" s="337">
        <f t="shared" si="6"/>
        <v>-901</v>
      </c>
      <c r="P34" s="337">
        <f t="shared" si="6"/>
        <v>-901</v>
      </c>
      <c r="Q34" s="337">
        <f t="shared" si="6"/>
        <v>-901</v>
      </c>
      <c r="R34" s="337">
        <f t="shared" si="6"/>
        <v>-901</v>
      </c>
      <c r="S34" s="342" t="str">
        <f t="shared" si="1"/>
        <v/>
      </c>
      <c r="T34" s="339"/>
      <c r="U34" s="341">
        <v>1940</v>
      </c>
      <c r="V34" s="337">
        <f t="shared" si="7"/>
        <v>-901</v>
      </c>
      <c r="W34" s="337">
        <f t="shared" si="7"/>
        <v>-901</v>
      </c>
      <c r="X34" s="337">
        <f t="shared" si="7"/>
        <v>-901</v>
      </c>
      <c r="Y34" s="337">
        <f t="shared" si="7"/>
        <v>-901</v>
      </c>
      <c r="Z34" s="337">
        <f t="shared" si="7"/>
        <v>-901</v>
      </c>
      <c r="AA34" s="337">
        <f t="shared" si="7"/>
        <v>-901</v>
      </c>
      <c r="AB34" s="337">
        <f t="shared" si="7"/>
        <v>-901</v>
      </c>
      <c r="AC34" s="337">
        <f t="shared" si="7"/>
        <v>-901</v>
      </c>
      <c r="AD34" s="337">
        <f t="shared" si="7"/>
        <v>-901</v>
      </c>
      <c r="AE34" s="337">
        <f t="shared" si="7"/>
        <v>-901</v>
      </c>
      <c r="AF34" s="337">
        <f t="shared" si="7"/>
        <v>-901</v>
      </c>
      <c r="AG34" s="337">
        <f t="shared" si="7"/>
        <v>-901</v>
      </c>
      <c r="AH34" s="343" t="str">
        <f t="shared" si="3"/>
        <v/>
      </c>
      <c r="AI34" s="88"/>
      <c r="AJ34" s="83"/>
    </row>
    <row r="35" spans="1:36">
      <c r="A35" s="65">
        <f t="shared" si="4"/>
        <v>1923</v>
      </c>
      <c r="B35" s="84">
        <v>8552</v>
      </c>
      <c r="C35" s="77">
        <v>-901</v>
      </c>
      <c r="D35" s="78">
        <f t="shared" si="5"/>
        <v>-901</v>
      </c>
      <c r="E35" s="335">
        <v>28</v>
      </c>
      <c r="F35" s="341">
        <v>1941</v>
      </c>
      <c r="G35" s="337">
        <f t="shared" si="6"/>
        <v>-901</v>
      </c>
      <c r="H35" s="337">
        <f t="shared" si="6"/>
        <v>-901</v>
      </c>
      <c r="I35" s="337">
        <f t="shared" si="6"/>
        <v>-901</v>
      </c>
      <c r="J35" s="337">
        <f t="shared" si="6"/>
        <v>-901</v>
      </c>
      <c r="K35" s="337">
        <f t="shared" si="6"/>
        <v>-901</v>
      </c>
      <c r="L35" s="337">
        <f t="shared" si="6"/>
        <v>-901</v>
      </c>
      <c r="M35" s="337">
        <f t="shared" si="6"/>
        <v>-901</v>
      </c>
      <c r="N35" s="337">
        <f t="shared" si="6"/>
        <v>-901</v>
      </c>
      <c r="O35" s="337">
        <f t="shared" si="6"/>
        <v>-901</v>
      </c>
      <c r="P35" s="337">
        <f t="shared" si="6"/>
        <v>-901</v>
      </c>
      <c r="Q35" s="337">
        <f t="shared" si="6"/>
        <v>-901</v>
      </c>
      <c r="R35" s="337">
        <f t="shared" si="6"/>
        <v>-901</v>
      </c>
      <c r="S35" s="342" t="str">
        <f t="shared" si="1"/>
        <v/>
      </c>
      <c r="T35" s="339"/>
      <c r="U35" s="341">
        <v>1941</v>
      </c>
      <c r="V35" s="337">
        <f t="shared" si="7"/>
        <v>-901</v>
      </c>
      <c r="W35" s="337">
        <f t="shared" si="7"/>
        <v>-901</v>
      </c>
      <c r="X35" s="337">
        <f t="shared" si="7"/>
        <v>-901</v>
      </c>
      <c r="Y35" s="337">
        <f t="shared" si="7"/>
        <v>-901</v>
      </c>
      <c r="Z35" s="337">
        <f t="shared" si="7"/>
        <v>-901</v>
      </c>
      <c r="AA35" s="337">
        <f t="shared" si="7"/>
        <v>-901</v>
      </c>
      <c r="AB35" s="337">
        <f t="shared" si="7"/>
        <v>-901</v>
      </c>
      <c r="AC35" s="337">
        <f t="shared" si="7"/>
        <v>-901</v>
      </c>
      <c r="AD35" s="337">
        <f t="shared" si="7"/>
        <v>-901</v>
      </c>
      <c r="AE35" s="337">
        <f t="shared" si="7"/>
        <v>-901</v>
      </c>
      <c r="AF35" s="337">
        <f t="shared" si="7"/>
        <v>-901</v>
      </c>
      <c r="AG35" s="337">
        <f t="shared" si="7"/>
        <v>-901</v>
      </c>
      <c r="AH35" s="343" t="str">
        <f t="shared" si="3"/>
        <v/>
      </c>
      <c r="AI35" s="88"/>
      <c r="AJ35" s="83"/>
    </row>
    <row r="36" spans="1:36">
      <c r="A36" s="65">
        <f t="shared" si="4"/>
        <v>1923</v>
      </c>
      <c r="B36" s="84">
        <v>8582</v>
      </c>
      <c r="C36" s="77">
        <v>-901</v>
      </c>
      <c r="D36" s="78">
        <f t="shared" si="5"/>
        <v>-901</v>
      </c>
      <c r="E36" s="335">
        <v>28</v>
      </c>
      <c r="F36" s="341">
        <v>1942</v>
      </c>
      <c r="G36" s="337">
        <f t="shared" si="6"/>
        <v>-901</v>
      </c>
      <c r="H36" s="337">
        <f t="shared" si="6"/>
        <v>-901</v>
      </c>
      <c r="I36" s="337">
        <f t="shared" si="6"/>
        <v>-901</v>
      </c>
      <c r="J36" s="337">
        <f t="shared" si="6"/>
        <v>-901</v>
      </c>
      <c r="K36" s="337">
        <f t="shared" si="6"/>
        <v>-901</v>
      </c>
      <c r="L36" s="337">
        <f t="shared" si="6"/>
        <v>-901</v>
      </c>
      <c r="M36" s="337">
        <f t="shared" si="6"/>
        <v>-901</v>
      </c>
      <c r="N36" s="337">
        <f t="shared" si="6"/>
        <v>-901</v>
      </c>
      <c r="O36" s="337">
        <f t="shared" si="6"/>
        <v>-901</v>
      </c>
      <c r="P36" s="337">
        <f t="shared" si="6"/>
        <v>-901</v>
      </c>
      <c r="Q36" s="337">
        <f t="shared" si="6"/>
        <v>-901</v>
      </c>
      <c r="R36" s="337">
        <f t="shared" si="6"/>
        <v>-901</v>
      </c>
      <c r="S36" s="342" t="str">
        <f t="shared" si="1"/>
        <v/>
      </c>
      <c r="T36" s="339"/>
      <c r="U36" s="341">
        <v>1942</v>
      </c>
      <c r="V36" s="337">
        <f t="shared" si="7"/>
        <v>-901</v>
      </c>
      <c r="W36" s="337">
        <f t="shared" si="7"/>
        <v>-901</v>
      </c>
      <c r="X36" s="337">
        <f t="shared" si="7"/>
        <v>-901</v>
      </c>
      <c r="Y36" s="337">
        <f t="shared" si="7"/>
        <v>-901</v>
      </c>
      <c r="Z36" s="337">
        <f t="shared" si="7"/>
        <v>-901</v>
      </c>
      <c r="AA36" s="337">
        <f t="shared" si="7"/>
        <v>-901</v>
      </c>
      <c r="AB36" s="337">
        <f t="shared" si="7"/>
        <v>-901</v>
      </c>
      <c r="AC36" s="337">
        <f t="shared" si="7"/>
        <v>-901</v>
      </c>
      <c r="AD36" s="337">
        <f t="shared" si="7"/>
        <v>-901</v>
      </c>
      <c r="AE36" s="337">
        <f t="shared" si="7"/>
        <v>-901</v>
      </c>
      <c r="AF36" s="337">
        <f t="shared" si="7"/>
        <v>-901</v>
      </c>
      <c r="AG36" s="337">
        <f t="shared" si="7"/>
        <v>-901</v>
      </c>
      <c r="AH36" s="343" t="str">
        <f t="shared" si="3"/>
        <v/>
      </c>
      <c r="AI36" s="88"/>
      <c r="AJ36" s="83"/>
    </row>
    <row r="37" spans="1:36">
      <c r="A37" s="65">
        <f t="shared" si="4"/>
        <v>1923</v>
      </c>
      <c r="B37" s="84">
        <v>8613</v>
      </c>
      <c r="C37" s="77">
        <v>-901</v>
      </c>
      <c r="D37" s="78">
        <f t="shared" si="5"/>
        <v>-901</v>
      </c>
      <c r="E37" s="335">
        <v>28</v>
      </c>
      <c r="F37" s="341">
        <v>1943</v>
      </c>
      <c r="G37" s="337">
        <f t="shared" si="6"/>
        <v>-901</v>
      </c>
      <c r="H37" s="337">
        <f t="shared" si="6"/>
        <v>-901</v>
      </c>
      <c r="I37" s="337">
        <f t="shared" si="6"/>
        <v>-901</v>
      </c>
      <c r="J37" s="337">
        <f t="shared" si="6"/>
        <v>-901</v>
      </c>
      <c r="K37" s="337">
        <f t="shared" si="6"/>
        <v>-901</v>
      </c>
      <c r="L37" s="337">
        <f t="shared" si="6"/>
        <v>-901</v>
      </c>
      <c r="M37" s="337">
        <f t="shared" si="6"/>
        <v>-901</v>
      </c>
      <c r="N37" s="337">
        <f t="shared" si="6"/>
        <v>-901</v>
      </c>
      <c r="O37" s="337">
        <f t="shared" si="6"/>
        <v>-901</v>
      </c>
      <c r="P37" s="337">
        <f t="shared" si="6"/>
        <v>-901</v>
      </c>
      <c r="Q37" s="337">
        <f t="shared" si="6"/>
        <v>-901</v>
      </c>
      <c r="R37" s="337">
        <f t="shared" si="6"/>
        <v>-901</v>
      </c>
      <c r="S37" s="342" t="str">
        <f t="shared" si="1"/>
        <v/>
      </c>
      <c r="T37" s="339"/>
      <c r="U37" s="341">
        <v>1943</v>
      </c>
      <c r="V37" s="337">
        <f t="shared" si="7"/>
        <v>-901</v>
      </c>
      <c r="W37" s="337">
        <f t="shared" si="7"/>
        <v>-901</v>
      </c>
      <c r="X37" s="337">
        <f t="shared" si="7"/>
        <v>-901</v>
      </c>
      <c r="Y37" s="337">
        <f t="shared" si="7"/>
        <v>-901</v>
      </c>
      <c r="Z37" s="337">
        <f t="shared" si="7"/>
        <v>-901</v>
      </c>
      <c r="AA37" s="337">
        <f t="shared" si="7"/>
        <v>-901</v>
      </c>
      <c r="AB37" s="337">
        <f t="shared" si="7"/>
        <v>-901</v>
      </c>
      <c r="AC37" s="337">
        <f t="shared" si="7"/>
        <v>-901</v>
      </c>
      <c r="AD37" s="337">
        <f t="shared" si="7"/>
        <v>-901</v>
      </c>
      <c r="AE37" s="337">
        <f t="shared" si="7"/>
        <v>-901</v>
      </c>
      <c r="AF37" s="337">
        <f t="shared" si="7"/>
        <v>-901</v>
      </c>
      <c r="AG37" s="337">
        <f t="shared" si="7"/>
        <v>-901</v>
      </c>
      <c r="AH37" s="343" t="str">
        <f t="shared" si="3"/>
        <v/>
      </c>
      <c r="AI37" s="88"/>
      <c r="AJ37" s="83"/>
    </row>
    <row r="38" spans="1:36">
      <c r="A38" s="65">
        <f t="shared" si="4"/>
        <v>1923</v>
      </c>
      <c r="B38" s="84">
        <v>8644</v>
      </c>
      <c r="C38" s="77">
        <v>-901</v>
      </c>
      <c r="D38" s="78">
        <f t="shared" si="5"/>
        <v>-901</v>
      </c>
      <c r="E38" s="335">
        <v>29</v>
      </c>
      <c r="F38" s="341">
        <v>1944</v>
      </c>
      <c r="G38" s="337">
        <f t="shared" si="6"/>
        <v>-901</v>
      </c>
      <c r="H38" s="337">
        <f t="shared" si="6"/>
        <v>-901</v>
      </c>
      <c r="I38" s="337">
        <f t="shared" si="6"/>
        <v>-901</v>
      </c>
      <c r="J38" s="337">
        <f t="shared" si="6"/>
        <v>-901</v>
      </c>
      <c r="K38" s="337">
        <f t="shared" si="6"/>
        <v>-901</v>
      </c>
      <c r="L38" s="337">
        <f t="shared" si="6"/>
        <v>-901</v>
      </c>
      <c r="M38" s="337">
        <f t="shared" si="6"/>
        <v>-901</v>
      </c>
      <c r="N38" s="337">
        <f t="shared" si="6"/>
        <v>-901</v>
      </c>
      <c r="O38" s="337">
        <f t="shared" si="6"/>
        <v>-901</v>
      </c>
      <c r="P38" s="337">
        <f t="shared" si="6"/>
        <v>-901</v>
      </c>
      <c r="Q38" s="337">
        <f t="shared" si="6"/>
        <v>-901</v>
      </c>
      <c r="R38" s="337">
        <f t="shared" si="6"/>
        <v>-901</v>
      </c>
      <c r="S38" s="342" t="str">
        <f t="shared" si="1"/>
        <v/>
      </c>
      <c r="T38" s="339"/>
      <c r="U38" s="341">
        <v>1944</v>
      </c>
      <c r="V38" s="337">
        <f t="shared" si="7"/>
        <v>-901</v>
      </c>
      <c r="W38" s="337">
        <f t="shared" si="7"/>
        <v>-901</v>
      </c>
      <c r="X38" s="337">
        <f t="shared" si="7"/>
        <v>-901</v>
      </c>
      <c r="Y38" s="337">
        <f t="shared" si="7"/>
        <v>-901</v>
      </c>
      <c r="Z38" s="337">
        <f t="shared" si="7"/>
        <v>-901</v>
      </c>
      <c r="AA38" s="337">
        <f t="shared" si="7"/>
        <v>-901</v>
      </c>
      <c r="AB38" s="337">
        <f t="shared" si="7"/>
        <v>-901</v>
      </c>
      <c r="AC38" s="337">
        <f t="shared" si="7"/>
        <v>-901</v>
      </c>
      <c r="AD38" s="337">
        <f t="shared" si="7"/>
        <v>-901</v>
      </c>
      <c r="AE38" s="337">
        <f t="shared" si="7"/>
        <v>-901</v>
      </c>
      <c r="AF38" s="337">
        <f t="shared" si="7"/>
        <v>-901</v>
      </c>
      <c r="AG38" s="337">
        <f t="shared" si="7"/>
        <v>-901</v>
      </c>
      <c r="AH38" s="343" t="str">
        <f t="shared" si="3"/>
        <v/>
      </c>
      <c r="AI38" s="88"/>
      <c r="AJ38" s="83"/>
    </row>
    <row r="39" spans="1:36">
      <c r="A39" s="65">
        <f t="shared" si="4"/>
        <v>1923</v>
      </c>
      <c r="B39" s="84">
        <v>8674</v>
      </c>
      <c r="C39" s="77">
        <v>-901</v>
      </c>
      <c r="D39" s="78">
        <f t="shared" si="5"/>
        <v>-901</v>
      </c>
      <c r="E39" s="335">
        <v>28</v>
      </c>
      <c r="F39" s="341">
        <v>1945</v>
      </c>
      <c r="G39" s="337">
        <f t="shared" si="6"/>
        <v>-901</v>
      </c>
      <c r="H39" s="337">
        <f t="shared" si="6"/>
        <v>-901</v>
      </c>
      <c r="I39" s="337">
        <f t="shared" si="6"/>
        <v>-901</v>
      </c>
      <c r="J39" s="337">
        <f t="shared" si="6"/>
        <v>-901</v>
      </c>
      <c r="K39" s="337">
        <f t="shared" si="6"/>
        <v>-901</v>
      </c>
      <c r="L39" s="337">
        <f t="shared" si="6"/>
        <v>-901</v>
      </c>
      <c r="M39" s="337">
        <f t="shared" si="6"/>
        <v>-901</v>
      </c>
      <c r="N39" s="337">
        <f t="shared" si="6"/>
        <v>-901</v>
      </c>
      <c r="O39" s="337">
        <f t="shared" si="6"/>
        <v>-901</v>
      </c>
      <c r="P39" s="337">
        <f t="shared" si="6"/>
        <v>-901</v>
      </c>
      <c r="Q39" s="337">
        <f t="shared" si="6"/>
        <v>-901</v>
      </c>
      <c r="R39" s="337">
        <f t="shared" si="6"/>
        <v>-901</v>
      </c>
      <c r="S39" s="342" t="str">
        <f t="shared" si="1"/>
        <v/>
      </c>
      <c r="T39" s="339"/>
      <c r="U39" s="341">
        <v>1945</v>
      </c>
      <c r="V39" s="337">
        <f t="shared" si="7"/>
        <v>-901</v>
      </c>
      <c r="W39" s="337">
        <f t="shared" si="7"/>
        <v>-901</v>
      </c>
      <c r="X39" s="337">
        <f t="shared" si="7"/>
        <v>-901</v>
      </c>
      <c r="Y39" s="337">
        <f t="shared" si="7"/>
        <v>-901</v>
      </c>
      <c r="Z39" s="337">
        <f t="shared" si="7"/>
        <v>-901</v>
      </c>
      <c r="AA39" s="337">
        <f t="shared" si="7"/>
        <v>-901</v>
      </c>
      <c r="AB39" s="337">
        <f t="shared" si="7"/>
        <v>-901</v>
      </c>
      <c r="AC39" s="337">
        <f t="shared" si="7"/>
        <v>-901</v>
      </c>
      <c r="AD39" s="337">
        <f t="shared" si="7"/>
        <v>-901</v>
      </c>
      <c r="AE39" s="337">
        <f t="shared" si="7"/>
        <v>-901</v>
      </c>
      <c r="AF39" s="337">
        <f t="shared" si="7"/>
        <v>-901</v>
      </c>
      <c r="AG39" s="337">
        <f t="shared" si="7"/>
        <v>-901</v>
      </c>
      <c r="AH39" s="343" t="str">
        <f t="shared" si="3"/>
        <v/>
      </c>
      <c r="AI39" s="88"/>
      <c r="AJ39" s="83"/>
    </row>
    <row r="40" spans="1:36">
      <c r="A40" s="65">
        <f t="shared" si="4"/>
        <v>1924</v>
      </c>
      <c r="B40" s="84">
        <v>8705</v>
      </c>
      <c r="C40" s="77">
        <v>-901</v>
      </c>
      <c r="D40" s="78">
        <f t="shared" si="5"/>
        <v>-901</v>
      </c>
      <c r="E40" s="335">
        <v>28</v>
      </c>
      <c r="F40" s="341">
        <v>1946</v>
      </c>
      <c r="G40" s="337">
        <f t="shared" si="6"/>
        <v>-901</v>
      </c>
      <c r="H40" s="337">
        <f t="shared" si="6"/>
        <v>-901</v>
      </c>
      <c r="I40" s="337">
        <f t="shared" si="6"/>
        <v>-901</v>
      </c>
      <c r="J40" s="337">
        <f t="shared" si="6"/>
        <v>-901</v>
      </c>
      <c r="K40" s="337">
        <f t="shared" si="6"/>
        <v>-901</v>
      </c>
      <c r="L40" s="337">
        <f t="shared" si="6"/>
        <v>-901</v>
      </c>
      <c r="M40" s="337">
        <f t="shared" si="6"/>
        <v>-901</v>
      </c>
      <c r="N40" s="337">
        <f t="shared" si="6"/>
        <v>-901</v>
      </c>
      <c r="O40" s="337">
        <f t="shared" si="6"/>
        <v>-901</v>
      </c>
      <c r="P40" s="337">
        <f t="shared" si="6"/>
        <v>-901</v>
      </c>
      <c r="Q40" s="337">
        <f t="shared" si="6"/>
        <v>-901</v>
      </c>
      <c r="R40" s="337">
        <f t="shared" si="6"/>
        <v>-901</v>
      </c>
      <c r="S40" s="342" t="str">
        <f t="shared" si="1"/>
        <v/>
      </c>
      <c r="T40" s="339"/>
      <c r="U40" s="341">
        <v>1946</v>
      </c>
      <c r="V40" s="337">
        <f t="shared" si="7"/>
        <v>-901</v>
      </c>
      <c r="W40" s="337">
        <f t="shared" si="7"/>
        <v>-901</v>
      </c>
      <c r="X40" s="337">
        <f t="shared" si="7"/>
        <v>-901</v>
      </c>
      <c r="Y40" s="337">
        <f t="shared" si="7"/>
        <v>-901</v>
      </c>
      <c r="Z40" s="337">
        <f t="shared" si="7"/>
        <v>-901</v>
      </c>
      <c r="AA40" s="337">
        <f t="shared" si="7"/>
        <v>-901</v>
      </c>
      <c r="AB40" s="337">
        <f t="shared" si="7"/>
        <v>-901</v>
      </c>
      <c r="AC40" s="337">
        <f t="shared" si="7"/>
        <v>-901</v>
      </c>
      <c r="AD40" s="337">
        <f t="shared" si="7"/>
        <v>-901</v>
      </c>
      <c r="AE40" s="337">
        <f t="shared" si="7"/>
        <v>-901</v>
      </c>
      <c r="AF40" s="337">
        <f t="shared" si="7"/>
        <v>-901</v>
      </c>
      <c r="AG40" s="337">
        <f t="shared" si="7"/>
        <v>-901</v>
      </c>
      <c r="AH40" s="343" t="str">
        <f t="shared" si="3"/>
        <v/>
      </c>
      <c r="AI40" s="88"/>
      <c r="AJ40" s="83"/>
    </row>
    <row r="41" spans="1:36">
      <c r="A41" s="65">
        <f t="shared" si="4"/>
        <v>1924</v>
      </c>
      <c r="B41" s="84">
        <v>8735</v>
      </c>
      <c r="C41" s="77">
        <v>-901</v>
      </c>
      <c r="D41" s="78">
        <f t="shared" si="5"/>
        <v>-901</v>
      </c>
      <c r="E41" s="335">
        <v>28</v>
      </c>
      <c r="F41" s="341">
        <v>1947</v>
      </c>
      <c r="G41" s="337">
        <f t="shared" si="6"/>
        <v>-901</v>
      </c>
      <c r="H41" s="337">
        <f t="shared" si="6"/>
        <v>-901</v>
      </c>
      <c r="I41" s="337">
        <f t="shared" si="6"/>
        <v>-901</v>
      </c>
      <c r="J41" s="337">
        <f t="shared" si="6"/>
        <v>-901</v>
      </c>
      <c r="K41" s="337">
        <f t="shared" si="6"/>
        <v>-901</v>
      </c>
      <c r="L41" s="337">
        <f t="shared" si="6"/>
        <v>-901</v>
      </c>
      <c r="M41" s="337">
        <f t="shared" si="6"/>
        <v>-901</v>
      </c>
      <c r="N41" s="337">
        <f t="shared" si="6"/>
        <v>-901</v>
      </c>
      <c r="O41" s="337">
        <f t="shared" si="6"/>
        <v>-901</v>
      </c>
      <c r="P41" s="337">
        <f t="shared" si="6"/>
        <v>-901</v>
      </c>
      <c r="Q41" s="337">
        <f t="shared" si="6"/>
        <v>-901</v>
      </c>
      <c r="R41" s="337">
        <f t="shared" si="6"/>
        <v>-901</v>
      </c>
      <c r="S41" s="342" t="str">
        <f t="shared" si="1"/>
        <v/>
      </c>
      <c r="T41" s="339"/>
      <c r="U41" s="341">
        <v>1947</v>
      </c>
      <c r="V41" s="337">
        <f t="shared" si="7"/>
        <v>-901</v>
      </c>
      <c r="W41" s="337">
        <f t="shared" si="7"/>
        <v>-901</v>
      </c>
      <c r="X41" s="337">
        <f t="shared" si="7"/>
        <v>-901</v>
      </c>
      <c r="Y41" s="337">
        <f t="shared" si="7"/>
        <v>-901</v>
      </c>
      <c r="Z41" s="337">
        <f t="shared" si="7"/>
        <v>-901</v>
      </c>
      <c r="AA41" s="337">
        <f t="shared" si="7"/>
        <v>-901</v>
      </c>
      <c r="AB41" s="337">
        <f t="shared" si="7"/>
        <v>-901</v>
      </c>
      <c r="AC41" s="337">
        <f t="shared" si="7"/>
        <v>-901</v>
      </c>
      <c r="AD41" s="337">
        <f t="shared" si="7"/>
        <v>-901</v>
      </c>
      <c r="AE41" s="337">
        <f t="shared" si="7"/>
        <v>-901</v>
      </c>
      <c r="AF41" s="337">
        <f t="shared" si="7"/>
        <v>-901</v>
      </c>
      <c r="AG41" s="337">
        <f t="shared" si="7"/>
        <v>-901</v>
      </c>
      <c r="AH41" s="343" t="str">
        <f t="shared" si="3"/>
        <v/>
      </c>
      <c r="AI41" s="88"/>
      <c r="AJ41" s="83"/>
    </row>
    <row r="42" spans="1:36">
      <c r="A42" s="65">
        <f t="shared" si="4"/>
        <v>1924</v>
      </c>
      <c r="B42" s="84">
        <v>8766</v>
      </c>
      <c r="C42" s="77">
        <v>-901</v>
      </c>
      <c r="D42" s="78">
        <f t="shared" si="5"/>
        <v>-901</v>
      </c>
      <c r="E42" s="335">
        <v>29</v>
      </c>
      <c r="F42" s="341">
        <v>1948</v>
      </c>
      <c r="G42" s="337">
        <f t="shared" si="6"/>
        <v>-901</v>
      </c>
      <c r="H42" s="337">
        <f t="shared" si="6"/>
        <v>-901</v>
      </c>
      <c r="I42" s="337">
        <f t="shared" si="6"/>
        <v>-901</v>
      </c>
      <c r="J42" s="337">
        <f t="shared" si="6"/>
        <v>-901</v>
      </c>
      <c r="K42" s="337">
        <f t="shared" si="6"/>
        <v>-901</v>
      </c>
      <c r="L42" s="337">
        <f t="shared" si="6"/>
        <v>-901</v>
      </c>
      <c r="M42" s="337">
        <f t="shared" si="6"/>
        <v>-901</v>
      </c>
      <c r="N42" s="337">
        <f t="shared" si="6"/>
        <v>-901</v>
      </c>
      <c r="O42" s="337">
        <f t="shared" si="6"/>
        <v>-901</v>
      </c>
      <c r="P42" s="337">
        <f t="shared" si="6"/>
        <v>-901</v>
      </c>
      <c r="Q42" s="337">
        <f t="shared" si="6"/>
        <v>-901</v>
      </c>
      <c r="R42" s="337">
        <f t="shared" si="6"/>
        <v>-901</v>
      </c>
      <c r="S42" s="342" t="str">
        <f t="shared" si="1"/>
        <v/>
      </c>
      <c r="T42" s="339"/>
      <c r="U42" s="341">
        <v>1948</v>
      </c>
      <c r="V42" s="337">
        <f t="shared" si="7"/>
        <v>-901</v>
      </c>
      <c r="W42" s="337">
        <f t="shared" si="7"/>
        <v>-901</v>
      </c>
      <c r="X42" s="337">
        <f t="shared" si="7"/>
        <v>-901</v>
      </c>
      <c r="Y42" s="337">
        <f t="shared" si="7"/>
        <v>-901</v>
      </c>
      <c r="Z42" s="337">
        <f t="shared" si="7"/>
        <v>-901</v>
      </c>
      <c r="AA42" s="337">
        <f t="shared" si="7"/>
        <v>-901</v>
      </c>
      <c r="AB42" s="337">
        <f t="shared" si="7"/>
        <v>-901</v>
      </c>
      <c r="AC42" s="337">
        <f t="shared" si="7"/>
        <v>-901</v>
      </c>
      <c r="AD42" s="337">
        <f t="shared" si="7"/>
        <v>-901</v>
      </c>
      <c r="AE42" s="337">
        <f t="shared" si="7"/>
        <v>-901</v>
      </c>
      <c r="AF42" s="337">
        <f t="shared" si="7"/>
        <v>-901</v>
      </c>
      <c r="AG42" s="337">
        <f t="shared" si="7"/>
        <v>-901</v>
      </c>
      <c r="AH42" s="343" t="str">
        <f t="shared" si="3"/>
        <v/>
      </c>
      <c r="AI42" s="88"/>
      <c r="AJ42" s="83"/>
    </row>
    <row r="43" spans="1:36">
      <c r="A43" s="65">
        <f t="shared" si="4"/>
        <v>1924</v>
      </c>
      <c r="B43" s="84">
        <v>8797</v>
      </c>
      <c r="C43" s="77">
        <v>-901</v>
      </c>
      <c r="D43" s="78">
        <f t="shared" si="5"/>
        <v>-901</v>
      </c>
      <c r="E43" s="335">
        <v>28</v>
      </c>
      <c r="F43" s="341">
        <v>1949</v>
      </c>
      <c r="G43" s="337">
        <f t="shared" si="6"/>
        <v>-901</v>
      </c>
      <c r="H43" s="337">
        <f t="shared" si="6"/>
        <v>-901</v>
      </c>
      <c r="I43" s="337">
        <f t="shared" si="6"/>
        <v>-901</v>
      </c>
      <c r="J43" s="337">
        <f t="shared" si="6"/>
        <v>-901</v>
      </c>
      <c r="K43" s="337">
        <f t="shared" si="6"/>
        <v>-901</v>
      </c>
      <c r="L43" s="337">
        <f t="shared" si="6"/>
        <v>-901</v>
      </c>
      <c r="M43" s="337">
        <f t="shared" si="6"/>
        <v>-901</v>
      </c>
      <c r="N43" s="337">
        <f t="shared" si="6"/>
        <v>-901</v>
      </c>
      <c r="O43" s="337">
        <f t="shared" si="6"/>
        <v>-901</v>
      </c>
      <c r="P43" s="337">
        <f t="shared" si="6"/>
        <v>-901</v>
      </c>
      <c r="Q43" s="337">
        <f t="shared" si="6"/>
        <v>-901</v>
      </c>
      <c r="R43" s="337">
        <f t="shared" si="6"/>
        <v>-901</v>
      </c>
      <c r="S43" s="342" t="str">
        <f t="shared" si="1"/>
        <v/>
      </c>
      <c r="T43" s="339"/>
      <c r="U43" s="341">
        <v>1949</v>
      </c>
      <c r="V43" s="337">
        <f t="shared" si="7"/>
        <v>-901</v>
      </c>
      <c r="W43" s="337">
        <f t="shared" si="7"/>
        <v>-901</v>
      </c>
      <c r="X43" s="337">
        <f t="shared" si="7"/>
        <v>-901</v>
      </c>
      <c r="Y43" s="337">
        <f t="shared" si="7"/>
        <v>-901</v>
      </c>
      <c r="Z43" s="337">
        <f t="shared" si="7"/>
        <v>-901</v>
      </c>
      <c r="AA43" s="337">
        <f t="shared" si="7"/>
        <v>-901</v>
      </c>
      <c r="AB43" s="337">
        <f t="shared" si="7"/>
        <v>-901</v>
      </c>
      <c r="AC43" s="337">
        <f t="shared" si="7"/>
        <v>-901</v>
      </c>
      <c r="AD43" s="337">
        <f t="shared" si="7"/>
        <v>-901</v>
      </c>
      <c r="AE43" s="337">
        <f t="shared" si="7"/>
        <v>-901</v>
      </c>
      <c r="AF43" s="337">
        <f t="shared" si="7"/>
        <v>-901</v>
      </c>
      <c r="AG43" s="337">
        <f t="shared" si="7"/>
        <v>-901</v>
      </c>
      <c r="AH43" s="343" t="str">
        <f t="shared" si="3"/>
        <v/>
      </c>
      <c r="AI43" s="88"/>
      <c r="AJ43" s="83"/>
    </row>
    <row r="44" spans="1:36">
      <c r="A44" s="65">
        <f t="shared" si="4"/>
        <v>1924</v>
      </c>
      <c r="B44" s="84">
        <v>8826</v>
      </c>
      <c r="C44" s="77">
        <v>-901</v>
      </c>
      <c r="D44" s="78">
        <f t="shared" si="5"/>
        <v>-901</v>
      </c>
      <c r="E44" s="335">
        <v>28</v>
      </c>
      <c r="F44" s="341">
        <v>1950</v>
      </c>
      <c r="G44" s="337">
        <f t="shared" si="6"/>
        <v>-901</v>
      </c>
      <c r="H44" s="337">
        <f t="shared" si="6"/>
        <v>-901</v>
      </c>
      <c r="I44" s="337">
        <f t="shared" si="6"/>
        <v>-901</v>
      </c>
      <c r="J44" s="337">
        <f t="shared" si="6"/>
        <v>-901</v>
      </c>
      <c r="K44" s="337">
        <f t="shared" si="6"/>
        <v>-901</v>
      </c>
      <c r="L44" s="337">
        <f t="shared" si="6"/>
        <v>-901</v>
      </c>
      <c r="M44" s="337">
        <f t="shared" si="6"/>
        <v>-901</v>
      </c>
      <c r="N44" s="337">
        <f t="shared" si="6"/>
        <v>-901</v>
      </c>
      <c r="O44" s="337">
        <f t="shared" si="6"/>
        <v>-901</v>
      </c>
      <c r="P44" s="337">
        <f t="shared" si="6"/>
        <v>-901</v>
      </c>
      <c r="Q44" s="337">
        <f t="shared" si="6"/>
        <v>-901</v>
      </c>
      <c r="R44" s="337">
        <f t="shared" si="6"/>
        <v>-901</v>
      </c>
      <c r="S44" s="342" t="str">
        <f t="shared" si="1"/>
        <v/>
      </c>
      <c r="T44" s="339"/>
      <c r="U44" s="341">
        <v>1950</v>
      </c>
      <c r="V44" s="337">
        <f t="shared" si="7"/>
        <v>-901</v>
      </c>
      <c r="W44" s="337">
        <f t="shared" si="7"/>
        <v>-901</v>
      </c>
      <c r="X44" s="337">
        <f t="shared" si="7"/>
        <v>-901</v>
      </c>
      <c r="Y44" s="337">
        <f t="shared" si="7"/>
        <v>-901</v>
      </c>
      <c r="Z44" s="337">
        <f t="shared" si="7"/>
        <v>-901</v>
      </c>
      <c r="AA44" s="337">
        <f t="shared" si="7"/>
        <v>-901</v>
      </c>
      <c r="AB44" s="337">
        <f t="shared" si="7"/>
        <v>-901</v>
      </c>
      <c r="AC44" s="337">
        <f t="shared" si="7"/>
        <v>-901</v>
      </c>
      <c r="AD44" s="337">
        <f t="shared" si="7"/>
        <v>-901</v>
      </c>
      <c r="AE44" s="337">
        <f t="shared" si="7"/>
        <v>-901</v>
      </c>
      <c r="AF44" s="337">
        <f t="shared" si="7"/>
        <v>-901</v>
      </c>
      <c r="AG44" s="337">
        <f t="shared" si="7"/>
        <v>-901</v>
      </c>
      <c r="AH44" s="343" t="str">
        <f t="shared" si="3"/>
        <v/>
      </c>
      <c r="AI44" s="88"/>
      <c r="AJ44" s="83"/>
    </row>
    <row r="45" spans="1:36">
      <c r="A45" s="65">
        <f t="shared" si="4"/>
        <v>1924</v>
      </c>
      <c r="B45" s="84">
        <v>8857</v>
      </c>
      <c r="C45" s="77">
        <v>-901</v>
      </c>
      <c r="D45" s="78">
        <f t="shared" si="5"/>
        <v>-901</v>
      </c>
      <c r="E45" s="335">
        <v>28</v>
      </c>
      <c r="F45" s="341">
        <v>1951</v>
      </c>
      <c r="G45" s="337">
        <f t="shared" si="6"/>
        <v>-901</v>
      </c>
      <c r="H45" s="337">
        <f t="shared" si="6"/>
        <v>-901</v>
      </c>
      <c r="I45" s="337">
        <f t="shared" si="6"/>
        <v>-901</v>
      </c>
      <c r="J45" s="337">
        <f t="shared" si="6"/>
        <v>-901</v>
      </c>
      <c r="K45" s="337">
        <f t="shared" si="6"/>
        <v>-901</v>
      </c>
      <c r="L45" s="337">
        <f t="shared" si="6"/>
        <v>-901</v>
      </c>
      <c r="M45" s="337">
        <f t="shared" si="6"/>
        <v>-901</v>
      </c>
      <c r="N45" s="337">
        <f t="shared" si="6"/>
        <v>-901</v>
      </c>
      <c r="O45" s="337">
        <f t="shared" si="6"/>
        <v>-901</v>
      </c>
      <c r="P45" s="337">
        <f t="shared" si="6"/>
        <v>-901</v>
      </c>
      <c r="Q45" s="337">
        <f t="shared" si="6"/>
        <v>-901</v>
      </c>
      <c r="R45" s="337">
        <f t="shared" si="6"/>
        <v>-901</v>
      </c>
      <c r="S45" s="342" t="str">
        <f t="shared" si="1"/>
        <v/>
      </c>
      <c r="T45" s="339"/>
      <c r="U45" s="341">
        <v>1951</v>
      </c>
      <c r="V45" s="337">
        <f t="shared" si="7"/>
        <v>-901</v>
      </c>
      <c r="W45" s="337">
        <f t="shared" si="7"/>
        <v>-901</v>
      </c>
      <c r="X45" s="337">
        <f t="shared" si="7"/>
        <v>-901</v>
      </c>
      <c r="Y45" s="337">
        <f t="shared" si="7"/>
        <v>-901</v>
      </c>
      <c r="Z45" s="337">
        <f t="shared" si="7"/>
        <v>-901</v>
      </c>
      <c r="AA45" s="337">
        <f t="shared" si="7"/>
        <v>-901</v>
      </c>
      <c r="AB45" s="337">
        <f t="shared" si="7"/>
        <v>-901</v>
      </c>
      <c r="AC45" s="337">
        <f t="shared" si="7"/>
        <v>-901</v>
      </c>
      <c r="AD45" s="337">
        <f t="shared" si="7"/>
        <v>-901</v>
      </c>
      <c r="AE45" s="337">
        <f t="shared" si="7"/>
        <v>-901</v>
      </c>
      <c r="AF45" s="337">
        <f t="shared" si="7"/>
        <v>-901</v>
      </c>
      <c r="AG45" s="337">
        <f t="shared" si="7"/>
        <v>-901</v>
      </c>
      <c r="AH45" s="343" t="str">
        <f t="shared" si="3"/>
        <v/>
      </c>
      <c r="AI45" s="88"/>
      <c r="AJ45" s="83"/>
    </row>
    <row r="46" spans="1:36">
      <c r="A46" s="65">
        <f t="shared" si="4"/>
        <v>1924</v>
      </c>
      <c r="B46" s="84">
        <v>8887</v>
      </c>
      <c r="C46" s="77">
        <v>-901</v>
      </c>
      <c r="D46" s="78">
        <f t="shared" si="5"/>
        <v>-901</v>
      </c>
      <c r="E46" s="335">
        <v>29</v>
      </c>
      <c r="F46" s="341">
        <v>1952</v>
      </c>
      <c r="G46" s="337">
        <f t="shared" si="6"/>
        <v>-901</v>
      </c>
      <c r="H46" s="337">
        <f t="shared" si="6"/>
        <v>-901</v>
      </c>
      <c r="I46" s="337">
        <f t="shared" si="6"/>
        <v>-901</v>
      </c>
      <c r="J46" s="337">
        <f t="shared" si="6"/>
        <v>-901</v>
      </c>
      <c r="K46" s="337">
        <f t="shared" si="6"/>
        <v>-901</v>
      </c>
      <c r="L46" s="337">
        <f t="shared" si="6"/>
        <v>-901</v>
      </c>
      <c r="M46" s="337">
        <f t="shared" si="6"/>
        <v>-901</v>
      </c>
      <c r="N46" s="337">
        <f t="shared" si="6"/>
        <v>-901</v>
      </c>
      <c r="O46" s="337">
        <f t="shared" si="6"/>
        <v>-901</v>
      </c>
      <c r="P46" s="337">
        <f t="shared" si="6"/>
        <v>-901</v>
      </c>
      <c r="Q46" s="337">
        <f t="shared" si="6"/>
        <v>-901</v>
      </c>
      <c r="R46" s="337">
        <f t="shared" si="6"/>
        <v>-901</v>
      </c>
      <c r="S46" s="342" t="str">
        <f t="shared" si="1"/>
        <v/>
      </c>
      <c r="T46" s="339"/>
      <c r="U46" s="341">
        <v>1952</v>
      </c>
      <c r="V46" s="337">
        <f t="shared" si="7"/>
        <v>-901</v>
      </c>
      <c r="W46" s="337">
        <f t="shared" si="7"/>
        <v>-901</v>
      </c>
      <c r="X46" s="337">
        <f t="shared" si="7"/>
        <v>-901</v>
      </c>
      <c r="Y46" s="337">
        <f t="shared" si="7"/>
        <v>-901</v>
      </c>
      <c r="Z46" s="337">
        <f t="shared" si="7"/>
        <v>-901</v>
      </c>
      <c r="AA46" s="337">
        <f t="shared" si="7"/>
        <v>-901</v>
      </c>
      <c r="AB46" s="337">
        <f t="shared" si="7"/>
        <v>-901</v>
      </c>
      <c r="AC46" s="337">
        <f t="shared" si="7"/>
        <v>-901</v>
      </c>
      <c r="AD46" s="337">
        <f t="shared" si="7"/>
        <v>-901</v>
      </c>
      <c r="AE46" s="337">
        <f t="shared" si="7"/>
        <v>-901</v>
      </c>
      <c r="AF46" s="337">
        <f t="shared" si="7"/>
        <v>-901</v>
      </c>
      <c r="AG46" s="337">
        <f t="shared" si="7"/>
        <v>-901</v>
      </c>
      <c r="AH46" s="343" t="str">
        <f t="shared" si="3"/>
        <v/>
      </c>
      <c r="AI46" s="88"/>
      <c r="AJ46" s="83"/>
    </row>
    <row r="47" spans="1:36">
      <c r="A47" s="65">
        <f t="shared" si="4"/>
        <v>1924</v>
      </c>
      <c r="B47" s="84">
        <v>8918</v>
      </c>
      <c r="C47" s="77">
        <v>-901</v>
      </c>
      <c r="D47" s="78">
        <f t="shared" si="5"/>
        <v>-901</v>
      </c>
      <c r="E47" s="335">
        <v>28</v>
      </c>
      <c r="F47" s="341">
        <v>1953</v>
      </c>
      <c r="G47" s="337">
        <f t="shared" si="6"/>
        <v>-901</v>
      </c>
      <c r="H47" s="337">
        <f t="shared" si="6"/>
        <v>-901</v>
      </c>
      <c r="I47" s="337">
        <f t="shared" si="6"/>
        <v>-901</v>
      </c>
      <c r="J47" s="337">
        <f t="shared" si="6"/>
        <v>-901</v>
      </c>
      <c r="K47" s="337">
        <f t="shared" si="6"/>
        <v>-901</v>
      </c>
      <c r="L47" s="337">
        <f t="shared" si="6"/>
        <v>-901</v>
      </c>
      <c r="M47" s="337">
        <f t="shared" si="6"/>
        <v>-901</v>
      </c>
      <c r="N47" s="337">
        <f t="shared" si="6"/>
        <v>-901</v>
      </c>
      <c r="O47" s="337">
        <f t="shared" si="6"/>
        <v>-901</v>
      </c>
      <c r="P47" s="337">
        <f t="shared" si="6"/>
        <v>-901</v>
      </c>
      <c r="Q47" s="337">
        <f t="shared" si="6"/>
        <v>-901</v>
      </c>
      <c r="R47" s="337">
        <f t="shared" si="6"/>
        <v>-901</v>
      </c>
      <c r="S47" s="342" t="str">
        <f t="shared" si="1"/>
        <v/>
      </c>
      <c r="T47" s="339"/>
      <c r="U47" s="341">
        <v>1953</v>
      </c>
      <c r="V47" s="337">
        <f t="shared" si="7"/>
        <v>-901</v>
      </c>
      <c r="W47" s="337">
        <f t="shared" si="7"/>
        <v>-901</v>
      </c>
      <c r="X47" s="337">
        <f t="shared" si="7"/>
        <v>-901</v>
      </c>
      <c r="Y47" s="337">
        <f t="shared" si="7"/>
        <v>-901</v>
      </c>
      <c r="Z47" s="337">
        <f t="shared" si="7"/>
        <v>-901</v>
      </c>
      <c r="AA47" s="337">
        <f t="shared" si="7"/>
        <v>-901</v>
      </c>
      <c r="AB47" s="337">
        <f t="shared" si="7"/>
        <v>-901</v>
      </c>
      <c r="AC47" s="337">
        <f t="shared" si="7"/>
        <v>-901</v>
      </c>
      <c r="AD47" s="337">
        <f t="shared" si="7"/>
        <v>-901</v>
      </c>
      <c r="AE47" s="337">
        <f t="shared" si="7"/>
        <v>-901</v>
      </c>
      <c r="AF47" s="337">
        <f t="shared" si="7"/>
        <v>-901</v>
      </c>
      <c r="AG47" s="337">
        <f t="shared" si="7"/>
        <v>-901</v>
      </c>
      <c r="AH47" s="343" t="str">
        <f t="shared" si="3"/>
        <v/>
      </c>
      <c r="AI47" s="88"/>
      <c r="AJ47" s="83"/>
    </row>
    <row r="48" spans="1:36">
      <c r="A48" s="65">
        <f t="shared" si="4"/>
        <v>1924</v>
      </c>
      <c r="B48" s="84">
        <v>8948</v>
      </c>
      <c r="C48" s="77">
        <v>-901</v>
      </c>
      <c r="D48" s="78">
        <f t="shared" si="5"/>
        <v>-901</v>
      </c>
      <c r="E48" s="335">
        <v>28</v>
      </c>
      <c r="F48" s="341">
        <v>1954</v>
      </c>
      <c r="G48" s="337">
        <f t="shared" si="6"/>
        <v>-901</v>
      </c>
      <c r="H48" s="337">
        <f t="shared" si="6"/>
        <v>-901</v>
      </c>
      <c r="I48" s="337">
        <f t="shared" si="6"/>
        <v>-901</v>
      </c>
      <c r="J48" s="337">
        <f t="shared" si="6"/>
        <v>-901</v>
      </c>
      <c r="K48" s="337">
        <f t="shared" si="6"/>
        <v>-901</v>
      </c>
      <c r="L48" s="337">
        <f t="shared" si="6"/>
        <v>-901</v>
      </c>
      <c r="M48" s="337">
        <f t="shared" si="6"/>
        <v>-901</v>
      </c>
      <c r="N48" s="337">
        <f t="shared" si="6"/>
        <v>-901</v>
      </c>
      <c r="O48" s="337">
        <f t="shared" si="6"/>
        <v>-901</v>
      </c>
      <c r="P48" s="337">
        <f t="shared" si="6"/>
        <v>-901</v>
      </c>
      <c r="Q48" s="337">
        <f t="shared" si="6"/>
        <v>-901</v>
      </c>
      <c r="R48" s="337">
        <f t="shared" si="6"/>
        <v>-901</v>
      </c>
      <c r="S48" s="342" t="str">
        <f t="shared" si="1"/>
        <v/>
      </c>
      <c r="T48" s="339"/>
      <c r="U48" s="341">
        <v>1954</v>
      </c>
      <c r="V48" s="337">
        <f t="shared" si="7"/>
        <v>-901</v>
      </c>
      <c r="W48" s="337">
        <f t="shared" si="7"/>
        <v>-901</v>
      </c>
      <c r="X48" s="337">
        <f t="shared" si="7"/>
        <v>-901</v>
      </c>
      <c r="Y48" s="337">
        <f t="shared" si="7"/>
        <v>-901</v>
      </c>
      <c r="Z48" s="337">
        <f t="shared" si="7"/>
        <v>-901</v>
      </c>
      <c r="AA48" s="337">
        <f t="shared" si="7"/>
        <v>-901</v>
      </c>
      <c r="AB48" s="337">
        <f t="shared" si="7"/>
        <v>-901</v>
      </c>
      <c r="AC48" s="337">
        <f t="shared" si="7"/>
        <v>-901</v>
      </c>
      <c r="AD48" s="337">
        <f t="shared" si="7"/>
        <v>-901</v>
      </c>
      <c r="AE48" s="337">
        <f t="shared" si="7"/>
        <v>-901</v>
      </c>
      <c r="AF48" s="337">
        <f t="shared" si="7"/>
        <v>-901</v>
      </c>
      <c r="AG48" s="337">
        <f t="shared" si="7"/>
        <v>-901</v>
      </c>
      <c r="AH48" s="343" t="str">
        <f t="shared" si="3"/>
        <v/>
      </c>
      <c r="AI48" s="88"/>
      <c r="AJ48" s="83"/>
    </row>
    <row r="49" spans="1:36">
      <c r="A49" s="65">
        <f t="shared" si="4"/>
        <v>1924</v>
      </c>
      <c r="B49" s="84">
        <v>8979</v>
      </c>
      <c r="C49" s="77">
        <v>-901</v>
      </c>
      <c r="D49" s="78">
        <f t="shared" si="5"/>
        <v>-901</v>
      </c>
      <c r="E49" s="335">
        <v>28</v>
      </c>
      <c r="F49" s="341">
        <v>1955</v>
      </c>
      <c r="G49" s="337">
        <f t="shared" ref="G49:R70" si="8">INDEX($C$16:$C$2000,($F49-1922)*12+G$12,1)</f>
        <v>-901</v>
      </c>
      <c r="H49" s="337">
        <f t="shared" si="8"/>
        <v>-901</v>
      </c>
      <c r="I49" s="337">
        <f t="shared" si="8"/>
        <v>-901</v>
      </c>
      <c r="J49" s="337">
        <f t="shared" si="8"/>
        <v>-901</v>
      </c>
      <c r="K49" s="337">
        <f t="shared" si="8"/>
        <v>-901</v>
      </c>
      <c r="L49" s="337">
        <f t="shared" si="8"/>
        <v>-901</v>
      </c>
      <c r="M49" s="337">
        <f t="shared" si="8"/>
        <v>-901</v>
      </c>
      <c r="N49" s="337">
        <f t="shared" si="8"/>
        <v>-901</v>
      </c>
      <c r="O49" s="337">
        <f t="shared" si="8"/>
        <v>-901</v>
      </c>
      <c r="P49" s="337">
        <f t="shared" si="8"/>
        <v>-901</v>
      </c>
      <c r="Q49" s="337">
        <f t="shared" si="8"/>
        <v>-901</v>
      </c>
      <c r="R49" s="337">
        <f t="shared" si="8"/>
        <v>-901</v>
      </c>
      <c r="S49" s="342" t="str">
        <f t="shared" si="1"/>
        <v/>
      </c>
      <c r="T49" s="339"/>
      <c r="U49" s="341">
        <v>1955</v>
      </c>
      <c r="V49" s="337">
        <f t="shared" ref="V49:AG70" si="9">IF(INDEX($D$16:$D$2000,($U49-1922)*12+V$12,1)&lt;&gt;-901,INDEX($D$16:$D$2000,($U49-1922)*12+V$12,1)*1000,-901)</f>
        <v>-901</v>
      </c>
      <c r="W49" s="337">
        <f t="shared" si="9"/>
        <v>-901</v>
      </c>
      <c r="X49" s="337">
        <f t="shared" si="9"/>
        <v>-901</v>
      </c>
      <c r="Y49" s="337">
        <f t="shared" si="9"/>
        <v>-901</v>
      </c>
      <c r="Z49" s="337">
        <f t="shared" si="9"/>
        <v>-901</v>
      </c>
      <c r="AA49" s="337">
        <f t="shared" si="9"/>
        <v>-901</v>
      </c>
      <c r="AB49" s="337">
        <f t="shared" si="9"/>
        <v>-901</v>
      </c>
      <c r="AC49" s="337">
        <f t="shared" si="9"/>
        <v>-901</v>
      </c>
      <c r="AD49" s="337">
        <f t="shared" si="9"/>
        <v>-901</v>
      </c>
      <c r="AE49" s="337">
        <f t="shared" si="9"/>
        <v>-901</v>
      </c>
      <c r="AF49" s="337">
        <f t="shared" si="9"/>
        <v>-901</v>
      </c>
      <c r="AG49" s="337">
        <f t="shared" si="9"/>
        <v>-901</v>
      </c>
      <c r="AH49" s="343" t="str">
        <f t="shared" si="3"/>
        <v/>
      </c>
      <c r="AI49" s="88"/>
      <c r="AJ49" s="83"/>
    </row>
    <row r="50" spans="1:36">
      <c r="A50" s="65">
        <f t="shared" si="4"/>
        <v>1924</v>
      </c>
      <c r="B50" s="84">
        <v>9010</v>
      </c>
      <c r="C50" s="77">
        <v>-901</v>
      </c>
      <c r="D50" s="78">
        <f t="shared" si="5"/>
        <v>-901</v>
      </c>
      <c r="E50" s="335">
        <v>29</v>
      </c>
      <c r="F50" s="341">
        <v>1956</v>
      </c>
      <c r="G50" s="337">
        <f t="shared" si="8"/>
        <v>-901</v>
      </c>
      <c r="H50" s="337">
        <f t="shared" si="8"/>
        <v>-901</v>
      </c>
      <c r="I50" s="337">
        <f t="shared" si="8"/>
        <v>-901</v>
      </c>
      <c r="J50" s="337">
        <f t="shared" si="8"/>
        <v>-901</v>
      </c>
      <c r="K50" s="337">
        <f t="shared" si="8"/>
        <v>-901</v>
      </c>
      <c r="L50" s="337">
        <f t="shared" si="8"/>
        <v>-901</v>
      </c>
      <c r="M50" s="337">
        <f t="shared" si="8"/>
        <v>-901</v>
      </c>
      <c r="N50" s="337">
        <f t="shared" si="8"/>
        <v>-901</v>
      </c>
      <c r="O50" s="337">
        <f t="shared" si="8"/>
        <v>-901</v>
      </c>
      <c r="P50" s="337">
        <f t="shared" si="8"/>
        <v>-901</v>
      </c>
      <c r="Q50" s="337">
        <f t="shared" si="8"/>
        <v>-901</v>
      </c>
      <c r="R50" s="337">
        <f t="shared" si="8"/>
        <v>-901</v>
      </c>
      <c r="S50" s="342" t="str">
        <f t="shared" si="1"/>
        <v/>
      </c>
      <c r="T50" s="339"/>
      <c r="U50" s="341">
        <v>1956</v>
      </c>
      <c r="V50" s="337">
        <f t="shared" si="9"/>
        <v>-901</v>
      </c>
      <c r="W50" s="337">
        <f t="shared" si="9"/>
        <v>-901</v>
      </c>
      <c r="X50" s="337">
        <f t="shared" si="9"/>
        <v>-901</v>
      </c>
      <c r="Y50" s="337">
        <f t="shared" si="9"/>
        <v>-901</v>
      </c>
      <c r="Z50" s="337">
        <f t="shared" si="9"/>
        <v>-901</v>
      </c>
      <c r="AA50" s="337">
        <f t="shared" si="9"/>
        <v>-901</v>
      </c>
      <c r="AB50" s="337">
        <f t="shared" si="9"/>
        <v>-901</v>
      </c>
      <c r="AC50" s="337">
        <f t="shared" si="9"/>
        <v>-901</v>
      </c>
      <c r="AD50" s="337">
        <f t="shared" si="9"/>
        <v>-901</v>
      </c>
      <c r="AE50" s="337">
        <f t="shared" si="9"/>
        <v>-901</v>
      </c>
      <c r="AF50" s="337">
        <f t="shared" si="9"/>
        <v>-901</v>
      </c>
      <c r="AG50" s="337">
        <f t="shared" si="9"/>
        <v>-901</v>
      </c>
      <c r="AH50" s="343" t="str">
        <f t="shared" si="3"/>
        <v/>
      </c>
      <c r="AI50" s="88"/>
      <c r="AJ50" s="83"/>
    </row>
    <row r="51" spans="1:36">
      <c r="A51" s="65">
        <f t="shared" si="4"/>
        <v>1924</v>
      </c>
      <c r="B51" s="84">
        <v>9040</v>
      </c>
      <c r="C51" s="77">
        <v>-901</v>
      </c>
      <c r="D51" s="78">
        <f t="shared" si="5"/>
        <v>-901</v>
      </c>
      <c r="E51" s="335">
        <v>28</v>
      </c>
      <c r="F51" s="341">
        <v>1957</v>
      </c>
      <c r="G51" s="337">
        <f t="shared" si="8"/>
        <v>-901</v>
      </c>
      <c r="H51" s="337">
        <f t="shared" si="8"/>
        <v>-901</v>
      </c>
      <c r="I51" s="337">
        <f t="shared" si="8"/>
        <v>-901</v>
      </c>
      <c r="J51" s="337">
        <f t="shared" si="8"/>
        <v>-901</v>
      </c>
      <c r="K51" s="337">
        <f t="shared" si="8"/>
        <v>-901</v>
      </c>
      <c r="L51" s="337">
        <f t="shared" si="8"/>
        <v>-901</v>
      </c>
      <c r="M51" s="337">
        <f t="shared" si="8"/>
        <v>-901</v>
      </c>
      <c r="N51" s="337">
        <f t="shared" si="8"/>
        <v>-901</v>
      </c>
      <c r="O51" s="337">
        <f t="shared" si="8"/>
        <v>-901</v>
      </c>
      <c r="P51" s="337">
        <f t="shared" si="8"/>
        <v>-901</v>
      </c>
      <c r="Q51" s="337">
        <f t="shared" si="8"/>
        <v>-901</v>
      </c>
      <c r="R51" s="337">
        <f t="shared" si="8"/>
        <v>-901</v>
      </c>
      <c r="S51" s="342" t="str">
        <f t="shared" si="1"/>
        <v/>
      </c>
      <c r="T51" s="339"/>
      <c r="U51" s="341">
        <v>1957</v>
      </c>
      <c r="V51" s="337">
        <f t="shared" si="9"/>
        <v>-901</v>
      </c>
      <c r="W51" s="337">
        <f t="shared" si="9"/>
        <v>-901</v>
      </c>
      <c r="X51" s="337">
        <f t="shared" si="9"/>
        <v>-901</v>
      </c>
      <c r="Y51" s="337">
        <f t="shared" si="9"/>
        <v>-901</v>
      </c>
      <c r="Z51" s="337">
        <f t="shared" si="9"/>
        <v>-901</v>
      </c>
      <c r="AA51" s="337">
        <f t="shared" si="9"/>
        <v>-901</v>
      </c>
      <c r="AB51" s="337">
        <f t="shared" si="9"/>
        <v>-901</v>
      </c>
      <c r="AC51" s="337">
        <f t="shared" si="9"/>
        <v>-901</v>
      </c>
      <c r="AD51" s="337">
        <f t="shared" si="9"/>
        <v>-901</v>
      </c>
      <c r="AE51" s="337">
        <f t="shared" si="9"/>
        <v>-901</v>
      </c>
      <c r="AF51" s="337">
        <f t="shared" si="9"/>
        <v>-901</v>
      </c>
      <c r="AG51" s="337">
        <f t="shared" si="9"/>
        <v>-901</v>
      </c>
      <c r="AH51" s="343" t="str">
        <f t="shared" si="3"/>
        <v/>
      </c>
      <c r="AI51" s="88"/>
      <c r="AJ51" s="83"/>
    </row>
    <row r="52" spans="1:36">
      <c r="A52" s="65">
        <f t="shared" si="4"/>
        <v>1925</v>
      </c>
      <c r="B52" s="84">
        <v>9071</v>
      </c>
      <c r="C52" s="77">
        <v>-901</v>
      </c>
      <c r="D52" s="78">
        <f t="shared" si="5"/>
        <v>-901</v>
      </c>
      <c r="E52" s="335">
        <v>28</v>
      </c>
      <c r="F52" s="341">
        <v>1958</v>
      </c>
      <c r="G52" s="337">
        <f t="shared" si="8"/>
        <v>-901</v>
      </c>
      <c r="H52" s="337">
        <f t="shared" si="8"/>
        <v>-901</v>
      </c>
      <c r="I52" s="337">
        <f t="shared" si="8"/>
        <v>-901</v>
      </c>
      <c r="J52" s="337">
        <f t="shared" si="8"/>
        <v>-901</v>
      </c>
      <c r="K52" s="337">
        <f t="shared" si="8"/>
        <v>-901</v>
      </c>
      <c r="L52" s="337">
        <f t="shared" si="8"/>
        <v>-901</v>
      </c>
      <c r="M52" s="337">
        <f t="shared" si="8"/>
        <v>-901</v>
      </c>
      <c r="N52" s="337">
        <f t="shared" si="8"/>
        <v>-901</v>
      </c>
      <c r="O52" s="337">
        <f t="shared" si="8"/>
        <v>-901</v>
      </c>
      <c r="P52" s="337">
        <f t="shared" si="8"/>
        <v>-901</v>
      </c>
      <c r="Q52" s="337">
        <f t="shared" si="8"/>
        <v>-901</v>
      </c>
      <c r="R52" s="337">
        <f t="shared" si="8"/>
        <v>-901</v>
      </c>
      <c r="S52" s="342" t="str">
        <f t="shared" si="1"/>
        <v/>
      </c>
      <c r="T52" s="339"/>
      <c r="U52" s="341">
        <v>1958</v>
      </c>
      <c r="V52" s="337">
        <f t="shared" si="9"/>
        <v>-901</v>
      </c>
      <c r="W52" s="337">
        <f t="shared" si="9"/>
        <v>-901</v>
      </c>
      <c r="X52" s="337">
        <f t="shared" si="9"/>
        <v>-901</v>
      </c>
      <c r="Y52" s="337">
        <f t="shared" si="9"/>
        <v>-901</v>
      </c>
      <c r="Z52" s="337">
        <f t="shared" si="9"/>
        <v>-901</v>
      </c>
      <c r="AA52" s="337">
        <f t="shared" si="9"/>
        <v>-901</v>
      </c>
      <c r="AB52" s="337">
        <f t="shared" si="9"/>
        <v>-901</v>
      </c>
      <c r="AC52" s="337">
        <f t="shared" si="9"/>
        <v>-901</v>
      </c>
      <c r="AD52" s="337">
        <f t="shared" si="9"/>
        <v>-901</v>
      </c>
      <c r="AE52" s="337">
        <f t="shared" si="9"/>
        <v>-901</v>
      </c>
      <c r="AF52" s="337">
        <f t="shared" si="9"/>
        <v>-901</v>
      </c>
      <c r="AG52" s="337">
        <f t="shared" si="9"/>
        <v>-901</v>
      </c>
      <c r="AH52" s="343" t="str">
        <f t="shared" si="3"/>
        <v/>
      </c>
      <c r="AI52" s="88"/>
      <c r="AJ52" s="83"/>
    </row>
    <row r="53" spans="1:36">
      <c r="A53" s="65">
        <f t="shared" si="4"/>
        <v>1925</v>
      </c>
      <c r="B53" s="84">
        <v>9101</v>
      </c>
      <c r="C53" s="77">
        <v>-901</v>
      </c>
      <c r="D53" s="78">
        <f t="shared" si="5"/>
        <v>-901</v>
      </c>
      <c r="E53" s="335">
        <v>28</v>
      </c>
      <c r="F53" s="341">
        <v>1959</v>
      </c>
      <c r="G53" s="337">
        <f t="shared" si="8"/>
        <v>-901</v>
      </c>
      <c r="H53" s="337">
        <f t="shared" si="8"/>
        <v>-901</v>
      </c>
      <c r="I53" s="337">
        <f t="shared" si="8"/>
        <v>-901</v>
      </c>
      <c r="J53" s="337">
        <f t="shared" si="8"/>
        <v>-901</v>
      </c>
      <c r="K53" s="337">
        <f t="shared" si="8"/>
        <v>-901</v>
      </c>
      <c r="L53" s="337">
        <f t="shared" si="8"/>
        <v>-901</v>
      </c>
      <c r="M53" s="337">
        <f t="shared" si="8"/>
        <v>-901</v>
      </c>
      <c r="N53" s="337">
        <f t="shared" si="8"/>
        <v>-901</v>
      </c>
      <c r="O53" s="337">
        <f t="shared" si="8"/>
        <v>-901</v>
      </c>
      <c r="P53" s="337">
        <f t="shared" si="8"/>
        <v>-901</v>
      </c>
      <c r="Q53" s="337">
        <f t="shared" si="8"/>
        <v>-901</v>
      </c>
      <c r="R53" s="337">
        <f t="shared" si="8"/>
        <v>-901</v>
      </c>
      <c r="S53" s="342" t="str">
        <f t="shared" si="1"/>
        <v/>
      </c>
      <c r="T53" s="339"/>
      <c r="U53" s="341">
        <v>1959</v>
      </c>
      <c r="V53" s="337">
        <f t="shared" si="9"/>
        <v>-901</v>
      </c>
      <c r="W53" s="337">
        <f t="shared" si="9"/>
        <v>-901</v>
      </c>
      <c r="X53" s="337">
        <f t="shared" si="9"/>
        <v>-901</v>
      </c>
      <c r="Y53" s="337">
        <f t="shared" si="9"/>
        <v>-901</v>
      </c>
      <c r="Z53" s="337">
        <f t="shared" si="9"/>
        <v>-901</v>
      </c>
      <c r="AA53" s="337">
        <f t="shared" si="9"/>
        <v>-901</v>
      </c>
      <c r="AB53" s="337">
        <f t="shared" si="9"/>
        <v>-901</v>
      </c>
      <c r="AC53" s="337">
        <f t="shared" si="9"/>
        <v>-901</v>
      </c>
      <c r="AD53" s="337">
        <f t="shared" si="9"/>
        <v>-901</v>
      </c>
      <c r="AE53" s="337">
        <f t="shared" si="9"/>
        <v>-901</v>
      </c>
      <c r="AF53" s="337">
        <f t="shared" si="9"/>
        <v>-901</v>
      </c>
      <c r="AG53" s="337">
        <f t="shared" si="9"/>
        <v>-901</v>
      </c>
      <c r="AH53" s="343" t="str">
        <f t="shared" si="3"/>
        <v/>
      </c>
      <c r="AI53" s="88"/>
      <c r="AJ53" s="83"/>
    </row>
    <row r="54" spans="1:36">
      <c r="A54" s="65">
        <f t="shared" si="4"/>
        <v>1925</v>
      </c>
      <c r="B54" s="84">
        <v>9132</v>
      </c>
      <c r="C54" s="77">
        <v>-901</v>
      </c>
      <c r="D54" s="78">
        <f t="shared" si="5"/>
        <v>-901</v>
      </c>
      <c r="E54" s="335">
        <v>29</v>
      </c>
      <c r="F54" s="341">
        <v>1960</v>
      </c>
      <c r="G54" s="337">
        <f t="shared" si="8"/>
        <v>-901</v>
      </c>
      <c r="H54" s="337">
        <f t="shared" si="8"/>
        <v>-901</v>
      </c>
      <c r="I54" s="337">
        <f t="shared" si="8"/>
        <v>-901</v>
      </c>
      <c r="J54" s="337">
        <f t="shared" si="8"/>
        <v>-901</v>
      </c>
      <c r="K54" s="337">
        <f t="shared" si="8"/>
        <v>-901</v>
      </c>
      <c r="L54" s="337">
        <f t="shared" si="8"/>
        <v>-901</v>
      </c>
      <c r="M54" s="337">
        <f t="shared" si="8"/>
        <v>-901</v>
      </c>
      <c r="N54" s="337">
        <f t="shared" si="8"/>
        <v>-901</v>
      </c>
      <c r="O54" s="337">
        <f t="shared" si="8"/>
        <v>-901</v>
      </c>
      <c r="P54" s="337">
        <f t="shared" si="8"/>
        <v>-901</v>
      </c>
      <c r="Q54" s="337">
        <f t="shared" si="8"/>
        <v>-901</v>
      </c>
      <c r="R54" s="337">
        <f t="shared" si="8"/>
        <v>-901</v>
      </c>
      <c r="S54" s="342" t="str">
        <f t="shared" si="1"/>
        <v/>
      </c>
      <c r="T54" s="339"/>
      <c r="U54" s="341">
        <v>1960</v>
      </c>
      <c r="V54" s="337">
        <f t="shared" si="9"/>
        <v>-901</v>
      </c>
      <c r="W54" s="337">
        <f t="shared" si="9"/>
        <v>-901</v>
      </c>
      <c r="X54" s="337">
        <f t="shared" si="9"/>
        <v>-901</v>
      </c>
      <c r="Y54" s="337">
        <f t="shared" si="9"/>
        <v>-901</v>
      </c>
      <c r="Z54" s="337">
        <f t="shared" si="9"/>
        <v>-901</v>
      </c>
      <c r="AA54" s="337">
        <f t="shared" si="9"/>
        <v>-901</v>
      </c>
      <c r="AB54" s="337">
        <f t="shared" si="9"/>
        <v>-901</v>
      </c>
      <c r="AC54" s="337">
        <f t="shared" si="9"/>
        <v>-901</v>
      </c>
      <c r="AD54" s="337">
        <f t="shared" si="9"/>
        <v>-901</v>
      </c>
      <c r="AE54" s="337">
        <f t="shared" si="9"/>
        <v>-901</v>
      </c>
      <c r="AF54" s="337">
        <f t="shared" si="9"/>
        <v>-901</v>
      </c>
      <c r="AG54" s="337">
        <f t="shared" si="9"/>
        <v>-901</v>
      </c>
      <c r="AH54" s="343" t="str">
        <f t="shared" si="3"/>
        <v/>
      </c>
      <c r="AI54" s="88"/>
      <c r="AJ54" s="83"/>
    </row>
    <row r="55" spans="1:36">
      <c r="A55" s="65">
        <f t="shared" si="4"/>
        <v>1925</v>
      </c>
      <c r="B55" s="84">
        <v>9163</v>
      </c>
      <c r="C55" s="77">
        <v>-901</v>
      </c>
      <c r="D55" s="78">
        <f t="shared" si="5"/>
        <v>-901</v>
      </c>
      <c r="E55" s="335">
        <v>28</v>
      </c>
      <c r="F55" s="341">
        <v>1961</v>
      </c>
      <c r="G55" s="337">
        <f t="shared" si="8"/>
        <v>-901</v>
      </c>
      <c r="H55" s="337">
        <f t="shared" si="8"/>
        <v>-901</v>
      </c>
      <c r="I55" s="337">
        <f t="shared" si="8"/>
        <v>-901</v>
      </c>
      <c r="J55" s="337">
        <f t="shared" si="8"/>
        <v>-901</v>
      </c>
      <c r="K55" s="337">
        <f t="shared" si="8"/>
        <v>-901</v>
      </c>
      <c r="L55" s="337">
        <f t="shared" si="8"/>
        <v>-901</v>
      </c>
      <c r="M55" s="337">
        <f t="shared" si="8"/>
        <v>-901</v>
      </c>
      <c r="N55" s="337">
        <f t="shared" si="8"/>
        <v>-901</v>
      </c>
      <c r="O55" s="337">
        <f t="shared" si="8"/>
        <v>-901</v>
      </c>
      <c r="P55" s="337">
        <f t="shared" si="8"/>
        <v>-901</v>
      </c>
      <c r="Q55" s="337">
        <f t="shared" si="8"/>
        <v>-901</v>
      </c>
      <c r="R55" s="337">
        <f t="shared" si="8"/>
        <v>-901</v>
      </c>
      <c r="S55" s="342" t="str">
        <f t="shared" si="1"/>
        <v/>
      </c>
      <c r="T55" s="339"/>
      <c r="U55" s="341">
        <v>1961</v>
      </c>
      <c r="V55" s="337">
        <f t="shared" si="9"/>
        <v>-901</v>
      </c>
      <c r="W55" s="337">
        <f t="shared" si="9"/>
        <v>-901</v>
      </c>
      <c r="X55" s="337">
        <f t="shared" si="9"/>
        <v>-901</v>
      </c>
      <c r="Y55" s="337">
        <f t="shared" si="9"/>
        <v>-901</v>
      </c>
      <c r="Z55" s="337">
        <f t="shared" si="9"/>
        <v>-901</v>
      </c>
      <c r="AA55" s="337">
        <f t="shared" si="9"/>
        <v>-901</v>
      </c>
      <c r="AB55" s="337">
        <f t="shared" si="9"/>
        <v>-901</v>
      </c>
      <c r="AC55" s="337">
        <f t="shared" si="9"/>
        <v>-901</v>
      </c>
      <c r="AD55" s="337">
        <f t="shared" si="9"/>
        <v>-901</v>
      </c>
      <c r="AE55" s="337">
        <f t="shared" si="9"/>
        <v>-901</v>
      </c>
      <c r="AF55" s="337">
        <f t="shared" si="9"/>
        <v>-901</v>
      </c>
      <c r="AG55" s="337">
        <f t="shared" si="9"/>
        <v>-901</v>
      </c>
      <c r="AH55" s="343" t="str">
        <f t="shared" si="3"/>
        <v/>
      </c>
      <c r="AI55" s="88"/>
      <c r="AJ55" s="83"/>
    </row>
    <row r="56" spans="1:36">
      <c r="A56" s="65">
        <f t="shared" si="4"/>
        <v>1925</v>
      </c>
      <c r="B56" s="84">
        <v>9191</v>
      </c>
      <c r="C56" s="77">
        <v>-901</v>
      </c>
      <c r="D56" s="78">
        <f t="shared" si="5"/>
        <v>-901</v>
      </c>
      <c r="E56" s="335">
        <v>28</v>
      </c>
      <c r="F56" s="341">
        <v>1962</v>
      </c>
      <c r="G56" s="337">
        <f t="shared" si="8"/>
        <v>-901</v>
      </c>
      <c r="H56" s="337">
        <f t="shared" si="8"/>
        <v>-901</v>
      </c>
      <c r="I56" s="337">
        <f t="shared" si="8"/>
        <v>-901</v>
      </c>
      <c r="J56" s="337">
        <f t="shared" si="8"/>
        <v>-901</v>
      </c>
      <c r="K56" s="337">
        <f t="shared" si="8"/>
        <v>-901</v>
      </c>
      <c r="L56" s="337">
        <f t="shared" si="8"/>
        <v>-901</v>
      </c>
      <c r="M56" s="337">
        <f t="shared" si="8"/>
        <v>-901</v>
      </c>
      <c r="N56" s="337">
        <f t="shared" si="8"/>
        <v>-901</v>
      </c>
      <c r="O56" s="337">
        <f t="shared" si="8"/>
        <v>-901</v>
      </c>
      <c r="P56" s="337">
        <f t="shared" si="8"/>
        <v>-901</v>
      </c>
      <c r="Q56" s="337">
        <f t="shared" si="8"/>
        <v>-901</v>
      </c>
      <c r="R56" s="337">
        <f t="shared" si="8"/>
        <v>-901</v>
      </c>
      <c r="S56" s="342" t="str">
        <f t="shared" si="1"/>
        <v/>
      </c>
      <c r="T56" s="339"/>
      <c r="U56" s="341">
        <v>1962</v>
      </c>
      <c r="V56" s="337">
        <f t="shared" si="9"/>
        <v>-901</v>
      </c>
      <c r="W56" s="337">
        <f t="shared" si="9"/>
        <v>-901</v>
      </c>
      <c r="X56" s="337">
        <f t="shared" si="9"/>
        <v>-901</v>
      </c>
      <c r="Y56" s="337">
        <f t="shared" si="9"/>
        <v>-901</v>
      </c>
      <c r="Z56" s="337">
        <f t="shared" si="9"/>
        <v>-901</v>
      </c>
      <c r="AA56" s="337">
        <f t="shared" si="9"/>
        <v>-901</v>
      </c>
      <c r="AB56" s="337">
        <f t="shared" si="9"/>
        <v>-901</v>
      </c>
      <c r="AC56" s="337">
        <f t="shared" si="9"/>
        <v>-901</v>
      </c>
      <c r="AD56" s="337">
        <f t="shared" si="9"/>
        <v>-901</v>
      </c>
      <c r="AE56" s="337">
        <f t="shared" si="9"/>
        <v>-901</v>
      </c>
      <c r="AF56" s="337">
        <f t="shared" si="9"/>
        <v>-901</v>
      </c>
      <c r="AG56" s="337">
        <f t="shared" si="9"/>
        <v>-901</v>
      </c>
      <c r="AH56" s="343" t="str">
        <f t="shared" si="3"/>
        <v/>
      </c>
      <c r="AI56" s="88"/>
      <c r="AJ56" s="83"/>
    </row>
    <row r="57" spans="1:36">
      <c r="A57" s="65">
        <f t="shared" si="4"/>
        <v>1925</v>
      </c>
      <c r="B57" s="84">
        <v>9222</v>
      </c>
      <c r="C57" s="77">
        <v>-901</v>
      </c>
      <c r="D57" s="78">
        <f t="shared" si="5"/>
        <v>-901</v>
      </c>
      <c r="E57" s="335">
        <v>28</v>
      </c>
      <c r="F57" s="341">
        <v>1963</v>
      </c>
      <c r="G57" s="337">
        <f t="shared" si="8"/>
        <v>-901</v>
      </c>
      <c r="H57" s="337">
        <f t="shared" si="8"/>
        <v>-901</v>
      </c>
      <c r="I57" s="337">
        <f t="shared" si="8"/>
        <v>-901</v>
      </c>
      <c r="J57" s="337">
        <f t="shared" si="8"/>
        <v>-901</v>
      </c>
      <c r="K57" s="337">
        <f t="shared" si="8"/>
        <v>-901</v>
      </c>
      <c r="L57" s="337">
        <f t="shared" si="8"/>
        <v>-901</v>
      </c>
      <c r="M57" s="337">
        <f t="shared" si="8"/>
        <v>-901</v>
      </c>
      <c r="N57" s="337">
        <f t="shared" si="8"/>
        <v>-901</v>
      </c>
      <c r="O57" s="337">
        <f t="shared" si="8"/>
        <v>-901</v>
      </c>
      <c r="P57" s="337">
        <f t="shared" si="8"/>
        <v>-901</v>
      </c>
      <c r="Q57" s="337">
        <f t="shared" si="8"/>
        <v>-901</v>
      </c>
      <c r="R57" s="337">
        <f t="shared" si="8"/>
        <v>-901</v>
      </c>
      <c r="S57" s="342" t="str">
        <f t="shared" si="1"/>
        <v/>
      </c>
      <c r="T57" s="339"/>
      <c r="U57" s="341">
        <v>1963</v>
      </c>
      <c r="V57" s="337">
        <f t="shared" si="9"/>
        <v>-901</v>
      </c>
      <c r="W57" s="337">
        <f t="shared" si="9"/>
        <v>-901</v>
      </c>
      <c r="X57" s="337">
        <f t="shared" si="9"/>
        <v>-901</v>
      </c>
      <c r="Y57" s="337">
        <f t="shared" si="9"/>
        <v>-901</v>
      </c>
      <c r="Z57" s="337">
        <f t="shared" si="9"/>
        <v>-901</v>
      </c>
      <c r="AA57" s="337">
        <f t="shared" si="9"/>
        <v>-901</v>
      </c>
      <c r="AB57" s="337">
        <f t="shared" si="9"/>
        <v>-901</v>
      </c>
      <c r="AC57" s="337">
        <f t="shared" si="9"/>
        <v>-901</v>
      </c>
      <c r="AD57" s="337">
        <f t="shared" si="9"/>
        <v>-901</v>
      </c>
      <c r="AE57" s="337">
        <f t="shared" si="9"/>
        <v>-901</v>
      </c>
      <c r="AF57" s="337">
        <f t="shared" si="9"/>
        <v>-901</v>
      </c>
      <c r="AG57" s="337">
        <f t="shared" si="9"/>
        <v>-901</v>
      </c>
      <c r="AH57" s="343" t="str">
        <f t="shared" si="3"/>
        <v/>
      </c>
      <c r="AI57" s="88"/>
      <c r="AJ57" s="83"/>
    </row>
    <row r="58" spans="1:36">
      <c r="A58" s="65">
        <f t="shared" si="4"/>
        <v>1925</v>
      </c>
      <c r="B58" s="84">
        <v>9252</v>
      </c>
      <c r="C58" s="77">
        <v>-901</v>
      </c>
      <c r="D58" s="78">
        <f t="shared" si="5"/>
        <v>-901</v>
      </c>
      <c r="E58" s="335">
        <v>29</v>
      </c>
      <c r="F58" s="341">
        <v>1964</v>
      </c>
      <c r="G58" s="337">
        <f t="shared" si="8"/>
        <v>-901</v>
      </c>
      <c r="H58" s="337">
        <f t="shared" si="8"/>
        <v>-901</v>
      </c>
      <c r="I58" s="337">
        <f t="shared" si="8"/>
        <v>-901</v>
      </c>
      <c r="J58" s="337">
        <f t="shared" si="8"/>
        <v>-901</v>
      </c>
      <c r="K58" s="337">
        <f t="shared" si="8"/>
        <v>-901</v>
      </c>
      <c r="L58" s="337">
        <f t="shared" si="8"/>
        <v>-901</v>
      </c>
      <c r="M58" s="337">
        <f t="shared" si="8"/>
        <v>-901</v>
      </c>
      <c r="N58" s="337">
        <f t="shared" si="8"/>
        <v>-901</v>
      </c>
      <c r="O58" s="337">
        <f t="shared" si="8"/>
        <v>-901</v>
      </c>
      <c r="P58" s="337">
        <f t="shared" si="8"/>
        <v>-901</v>
      </c>
      <c r="Q58" s="337">
        <f t="shared" si="8"/>
        <v>-901</v>
      </c>
      <c r="R58" s="337">
        <f t="shared" si="8"/>
        <v>-901</v>
      </c>
      <c r="S58" s="342" t="str">
        <f t="shared" si="1"/>
        <v/>
      </c>
      <c r="T58" s="339"/>
      <c r="U58" s="341">
        <v>1964</v>
      </c>
      <c r="V58" s="337">
        <f t="shared" si="9"/>
        <v>-901</v>
      </c>
      <c r="W58" s="337">
        <f t="shared" si="9"/>
        <v>-901</v>
      </c>
      <c r="X58" s="337">
        <f t="shared" si="9"/>
        <v>-901</v>
      </c>
      <c r="Y58" s="337">
        <f t="shared" si="9"/>
        <v>-901</v>
      </c>
      <c r="Z58" s="337">
        <f t="shared" si="9"/>
        <v>-901</v>
      </c>
      <c r="AA58" s="337">
        <f t="shared" si="9"/>
        <v>-901</v>
      </c>
      <c r="AB58" s="337">
        <f t="shared" si="9"/>
        <v>-901</v>
      </c>
      <c r="AC58" s="337">
        <f t="shared" si="9"/>
        <v>-901</v>
      </c>
      <c r="AD58" s="337">
        <f t="shared" si="9"/>
        <v>-901</v>
      </c>
      <c r="AE58" s="337">
        <f t="shared" si="9"/>
        <v>-901</v>
      </c>
      <c r="AF58" s="337">
        <f t="shared" si="9"/>
        <v>-901</v>
      </c>
      <c r="AG58" s="337">
        <f t="shared" si="9"/>
        <v>-901</v>
      </c>
      <c r="AH58" s="343" t="str">
        <f t="shared" si="3"/>
        <v/>
      </c>
      <c r="AI58" s="88"/>
      <c r="AJ58" s="83"/>
    </row>
    <row r="59" spans="1:36">
      <c r="A59" s="65">
        <f t="shared" si="4"/>
        <v>1925</v>
      </c>
      <c r="B59" s="84">
        <v>9283</v>
      </c>
      <c r="C59" s="77">
        <v>-901</v>
      </c>
      <c r="D59" s="78">
        <f t="shared" si="5"/>
        <v>-901</v>
      </c>
      <c r="E59" s="335">
        <v>28</v>
      </c>
      <c r="F59" s="341">
        <v>1965</v>
      </c>
      <c r="G59" s="337">
        <f t="shared" si="8"/>
        <v>-901</v>
      </c>
      <c r="H59" s="337">
        <f t="shared" si="8"/>
        <v>-901</v>
      </c>
      <c r="I59" s="337">
        <f t="shared" si="8"/>
        <v>-901</v>
      </c>
      <c r="J59" s="337">
        <f t="shared" si="8"/>
        <v>-901</v>
      </c>
      <c r="K59" s="337">
        <f t="shared" si="8"/>
        <v>-901</v>
      </c>
      <c r="L59" s="337">
        <f t="shared" si="8"/>
        <v>-901</v>
      </c>
      <c r="M59" s="337">
        <f t="shared" si="8"/>
        <v>-901</v>
      </c>
      <c r="N59" s="337">
        <f t="shared" si="8"/>
        <v>-901</v>
      </c>
      <c r="O59" s="337">
        <f t="shared" si="8"/>
        <v>-901</v>
      </c>
      <c r="P59" s="337">
        <f t="shared" si="8"/>
        <v>-901</v>
      </c>
      <c r="Q59" s="337">
        <f t="shared" si="8"/>
        <v>-901</v>
      </c>
      <c r="R59" s="337">
        <f t="shared" si="8"/>
        <v>-901</v>
      </c>
      <c r="S59" s="342" t="str">
        <f t="shared" si="1"/>
        <v/>
      </c>
      <c r="T59" s="339"/>
      <c r="U59" s="341">
        <v>1965</v>
      </c>
      <c r="V59" s="337">
        <f t="shared" si="9"/>
        <v>-901</v>
      </c>
      <c r="W59" s="337">
        <f t="shared" si="9"/>
        <v>-901</v>
      </c>
      <c r="X59" s="337">
        <f t="shared" si="9"/>
        <v>-901</v>
      </c>
      <c r="Y59" s="337">
        <f t="shared" si="9"/>
        <v>-901</v>
      </c>
      <c r="Z59" s="337">
        <f t="shared" si="9"/>
        <v>-901</v>
      </c>
      <c r="AA59" s="337">
        <f t="shared" si="9"/>
        <v>-901</v>
      </c>
      <c r="AB59" s="337">
        <f t="shared" si="9"/>
        <v>-901</v>
      </c>
      <c r="AC59" s="337">
        <f t="shared" si="9"/>
        <v>-901</v>
      </c>
      <c r="AD59" s="337">
        <f t="shared" si="9"/>
        <v>-901</v>
      </c>
      <c r="AE59" s="337">
        <f t="shared" si="9"/>
        <v>-901</v>
      </c>
      <c r="AF59" s="337">
        <f t="shared" si="9"/>
        <v>-901</v>
      </c>
      <c r="AG59" s="337">
        <f t="shared" si="9"/>
        <v>-901</v>
      </c>
      <c r="AH59" s="343" t="str">
        <f t="shared" si="3"/>
        <v/>
      </c>
      <c r="AI59" s="88"/>
      <c r="AJ59" s="83"/>
    </row>
    <row r="60" spans="1:36">
      <c r="A60" s="65">
        <f t="shared" si="4"/>
        <v>1925</v>
      </c>
      <c r="B60" s="84">
        <v>9313</v>
      </c>
      <c r="C60" s="77">
        <v>-901</v>
      </c>
      <c r="D60" s="78">
        <f t="shared" si="5"/>
        <v>-901</v>
      </c>
      <c r="E60" s="335">
        <v>28</v>
      </c>
      <c r="F60" s="341">
        <v>1966</v>
      </c>
      <c r="G60" s="337">
        <f t="shared" si="8"/>
        <v>-901</v>
      </c>
      <c r="H60" s="337">
        <f t="shared" si="8"/>
        <v>-901</v>
      </c>
      <c r="I60" s="337">
        <f t="shared" si="8"/>
        <v>-901</v>
      </c>
      <c r="J60" s="337">
        <f t="shared" si="8"/>
        <v>-901</v>
      </c>
      <c r="K60" s="337">
        <f t="shared" si="8"/>
        <v>-901</v>
      </c>
      <c r="L60" s="337">
        <f t="shared" si="8"/>
        <v>-901</v>
      </c>
      <c r="M60" s="337">
        <f t="shared" si="8"/>
        <v>-901</v>
      </c>
      <c r="N60" s="337">
        <f t="shared" si="8"/>
        <v>-901</v>
      </c>
      <c r="O60" s="337">
        <f t="shared" si="8"/>
        <v>-901</v>
      </c>
      <c r="P60" s="337">
        <f t="shared" si="8"/>
        <v>-901</v>
      </c>
      <c r="Q60" s="337">
        <f t="shared" si="8"/>
        <v>-901</v>
      </c>
      <c r="R60" s="337">
        <f t="shared" si="8"/>
        <v>-901</v>
      </c>
      <c r="S60" s="342" t="str">
        <f t="shared" si="1"/>
        <v/>
      </c>
      <c r="T60" s="339"/>
      <c r="U60" s="341">
        <v>1966</v>
      </c>
      <c r="V60" s="337">
        <f t="shared" si="9"/>
        <v>-901</v>
      </c>
      <c r="W60" s="337">
        <f t="shared" si="9"/>
        <v>-901</v>
      </c>
      <c r="X60" s="337">
        <f t="shared" si="9"/>
        <v>-901</v>
      </c>
      <c r="Y60" s="337">
        <f t="shared" si="9"/>
        <v>-901</v>
      </c>
      <c r="Z60" s="337">
        <f t="shared" si="9"/>
        <v>-901</v>
      </c>
      <c r="AA60" s="337">
        <f t="shared" si="9"/>
        <v>-901</v>
      </c>
      <c r="AB60" s="337">
        <f t="shared" si="9"/>
        <v>-901</v>
      </c>
      <c r="AC60" s="337">
        <f t="shared" si="9"/>
        <v>-901</v>
      </c>
      <c r="AD60" s="337">
        <f t="shared" si="9"/>
        <v>-901</v>
      </c>
      <c r="AE60" s="337">
        <f t="shared" si="9"/>
        <v>-901</v>
      </c>
      <c r="AF60" s="337">
        <f t="shared" si="9"/>
        <v>-901</v>
      </c>
      <c r="AG60" s="337">
        <f t="shared" si="9"/>
        <v>-901</v>
      </c>
      <c r="AH60" s="343" t="str">
        <f t="shared" si="3"/>
        <v/>
      </c>
      <c r="AI60" s="88"/>
      <c r="AJ60" s="83"/>
    </row>
    <row r="61" spans="1:36">
      <c r="A61" s="65">
        <f t="shared" si="4"/>
        <v>1925</v>
      </c>
      <c r="B61" s="84">
        <v>9344</v>
      </c>
      <c r="C61" s="77">
        <v>-901</v>
      </c>
      <c r="D61" s="78">
        <f t="shared" si="5"/>
        <v>-901</v>
      </c>
      <c r="E61" s="335">
        <v>28</v>
      </c>
      <c r="F61" s="341">
        <v>1967</v>
      </c>
      <c r="G61" s="337">
        <f t="shared" si="8"/>
        <v>-901</v>
      </c>
      <c r="H61" s="337">
        <f t="shared" si="8"/>
        <v>-901</v>
      </c>
      <c r="I61" s="337">
        <f t="shared" si="8"/>
        <v>-901</v>
      </c>
      <c r="J61" s="337">
        <f t="shared" si="8"/>
        <v>-901</v>
      </c>
      <c r="K61" s="337">
        <f t="shared" si="8"/>
        <v>-901</v>
      </c>
      <c r="L61" s="337">
        <f t="shared" si="8"/>
        <v>-901</v>
      </c>
      <c r="M61" s="337">
        <f t="shared" si="8"/>
        <v>-901</v>
      </c>
      <c r="N61" s="337">
        <f t="shared" si="8"/>
        <v>-901</v>
      </c>
      <c r="O61" s="337">
        <f t="shared" si="8"/>
        <v>-901</v>
      </c>
      <c r="P61" s="337">
        <f t="shared" si="8"/>
        <v>-901</v>
      </c>
      <c r="Q61" s="337">
        <f t="shared" si="8"/>
        <v>-901</v>
      </c>
      <c r="R61" s="337">
        <f t="shared" si="8"/>
        <v>-901</v>
      </c>
      <c r="S61" s="342" t="str">
        <f t="shared" si="1"/>
        <v/>
      </c>
      <c r="T61" s="339"/>
      <c r="U61" s="341">
        <v>1967</v>
      </c>
      <c r="V61" s="337">
        <f t="shared" si="9"/>
        <v>-901</v>
      </c>
      <c r="W61" s="337">
        <f t="shared" si="9"/>
        <v>-901</v>
      </c>
      <c r="X61" s="337">
        <f t="shared" si="9"/>
        <v>-901</v>
      </c>
      <c r="Y61" s="337">
        <f t="shared" si="9"/>
        <v>-901</v>
      </c>
      <c r="Z61" s="337">
        <f t="shared" si="9"/>
        <v>-901</v>
      </c>
      <c r="AA61" s="337">
        <f t="shared" si="9"/>
        <v>-901</v>
      </c>
      <c r="AB61" s="337">
        <f t="shared" si="9"/>
        <v>-901</v>
      </c>
      <c r="AC61" s="337">
        <f t="shared" si="9"/>
        <v>-901</v>
      </c>
      <c r="AD61" s="337">
        <f t="shared" si="9"/>
        <v>-901</v>
      </c>
      <c r="AE61" s="337">
        <f t="shared" si="9"/>
        <v>-901</v>
      </c>
      <c r="AF61" s="337">
        <f t="shared" si="9"/>
        <v>-901</v>
      </c>
      <c r="AG61" s="337">
        <f t="shared" si="9"/>
        <v>-901</v>
      </c>
      <c r="AH61" s="343" t="str">
        <f t="shared" si="3"/>
        <v/>
      </c>
      <c r="AI61" s="88"/>
      <c r="AJ61" s="83"/>
    </row>
    <row r="62" spans="1:36">
      <c r="A62" s="65">
        <f t="shared" si="4"/>
        <v>1925</v>
      </c>
      <c r="B62" s="84">
        <v>9375</v>
      </c>
      <c r="C62" s="77">
        <v>-901</v>
      </c>
      <c r="D62" s="78">
        <f t="shared" si="5"/>
        <v>-901</v>
      </c>
      <c r="E62" s="335">
        <v>29</v>
      </c>
      <c r="F62" s="341">
        <v>1968</v>
      </c>
      <c r="G62" s="337">
        <f t="shared" si="8"/>
        <v>-901</v>
      </c>
      <c r="H62" s="337">
        <f t="shared" si="8"/>
        <v>-901</v>
      </c>
      <c r="I62" s="337">
        <f t="shared" si="8"/>
        <v>-901</v>
      </c>
      <c r="J62" s="337">
        <f t="shared" si="8"/>
        <v>-901</v>
      </c>
      <c r="K62" s="337">
        <f t="shared" si="8"/>
        <v>-901</v>
      </c>
      <c r="L62" s="337">
        <f t="shared" si="8"/>
        <v>-901</v>
      </c>
      <c r="M62" s="337">
        <f t="shared" si="8"/>
        <v>-901</v>
      </c>
      <c r="N62" s="337">
        <f t="shared" si="8"/>
        <v>-901</v>
      </c>
      <c r="O62" s="337">
        <f t="shared" si="8"/>
        <v>-901</v>
      </c>
      <c r="P62" s="337">
        <f t="shared" si="8"/>
        <v>-901</v>
      </c>
      <c r="Q62" s="337">
        <f t="shared" si="8"/>
        <v>-901</v>
      </c>
      <c r="R62" s="337">
        <f t="shared" si="8"/>
        <v>-901</v>
      </c>
      <c r="S62" s="342" t="str">
        <f t="shared" si="1"/>
        <v/>
      </c>
      <c r="T62" s="339"/>
      <c r="U62" s="341">
        <v>1968</v>
      </c>
      <c r="V62" s="337">
        <f t="shared" si="9"/>
        <v>-901</v>
      </c>
      <c r="W62" s="337">
        <f t="shared" si="9"/>
        <v>-901</v>
      </c>
      <c r="X62" s="337">
        <f t="shared" si="9"/>
        <v>-901</v>
      </c>
      <c r="Y62" s="337">
        <f t="shared" si="9"/>
        <v>-901</v>
      </c>
      <c r="Z62" s="337">
        <f t="shared" si="9"/>
        <v>-901</v>
      </c>
      <c r="AA62" s="337">
        <f t="shared" si="9"/>
        <v>-901</v>
      </c>
      <c r="AB62" s="337">
        <f t="shared" si="9"/>
        <v>-901</v>
      </c>
      <c r="AC62" s="337">
        <f t="shared" si="9"/>
        <v>-901</v>
      </c>
      <c r="AD62" s="337">
        <f t="shared" si="9"/>
        <v>-901</v>
      </c>
      <c r="AE62" s="337">
        <f t="shared" si="9"/>
        <v>-901</v>
      </c>
      <c r="AF62" s="337">
        <f t="shared" si="9"/>
        <v>-901</v>
      </c>
      <c r="AG62" s="337">
        <f t="shared" si="9"/>
        <v>-901</v>
      </c>
      <c r="AH62" s="343" t="str">
        <f t="shared" si="3"/>
        <v/>
      </c>
      <c r="AI62" s="88"/>
      <c r="AJ62" s="83"/>
    </row>
    <row r="63" spans="1:36">
      <c r="A63" s="65">
        <f t="shared" si="4"/>
        <v>1925</v>
      </c>
      <c r="B63" s="84">
        <v>9405</v>
      </c>
      <c r="C63" s="77">
        <v>-901</v>
      </c>
      <c r="D63" s="78">
        <f t="shared" si="5"/>
        <v>-901</v>
      </c>
      <c r="E63" s="335">
        <v>28</v>
      </c>
      <c r="F63" s="341">
        <v>1969</v>
      </c>
      <c r="G63" s="337">
        <f t="shared" si="8"/>
        <v>-901</v>
      </c>
      <c r="H63" s="337">
        <f t="shared" si="8"/>
        <v>-901</v>
      </c>
      <c r="I63" s="337">
        <f t="shared" si="8"/>
        <v>-901</v>
      </c>
      <c r="J63" s="337">
        <f t="shared" si="8"/>
        <v>-901</v>
      </c>
      <c r="K63" s="337">
        <f t="shared" si="8"/>
        <v>-901</v>
      </c>
      <c r="L63" s="337">
        <f t="shared" si="8"/>
        <v>-901</v>
      </c>
      <c r="M63" s="337">
        <f t="shared" si="8"/>
        <v>-901</v>
      </c>
      <c r="N63" s="337">
        <f t="shared" si="8"/>
        <v>-901</v>
      </c>
      <c r="O63" s="337">
        <f t="shared" si="8"/>
        <v>-901</v>
      </c>
      <c r="P63" s="337">
        <f t="shared" si="8"/>
        <v>-901</v>
      </c>
      <c r="Q63" s="337">
        <f t="shared" si="8"/>
        <v>-901</v>
      </c>
      <c r="R63" s="337">
        <f t="shared" si="8"/>
        <v>-901</v>
      </c>
      <c r="S63" s="342" t="str">
        <f t="shared" si="1"/>
        <v/>
      </c>
      <c r="T63" s="339"/>
      <c r="U63" s="341">
        <v>1969</v>
      </c>
      <c r="V63" s="337">
        <f t="shared" si="9"/>
        <v>-901</v>
      </c>
      <c r="W63" s="337">
        <f t="shared" si="9"/>
        <v>-901</v>
      </c>
      <c r="X63" s="337">
        <f t="shared" si="9"/>
        <v>-901</v>
      </c>
      <c r="Y63" s="337">
        <f t="shared" si="9"/>
        <v>-901</v>
      </c>
      <c r="Z63" s="337">
        <f t="shared" si="9"/>
        <v>-901</v>
      </c>
      <c r="AA63" s="337">
        <f t="shared" si="9"/>
        <v>-901</v>
      </c>
      <c r="AB63" s="337">
        <f t="shared" si="9"/>
        <v>-901</v>
      </c>
      <c r="AC63" s="337">
        <f t="shared" si="9"/>
        <v>-901</v>
      </c>
      <c r="AD63" s="337">
        <f t="shared" si="9"/>
        <v>-901</v>
      </c>
      <c r="AE63" s="337">
        <f t="shared" si="9"/>
        <v>-901</v>
      </c>
      <c r="AF63" s="337">
        <f t="shared" si="9"/>
        <v>-901</v>
      </c>
      <c r="AG63" s="337">
        <f t="shared" si="9"/>
        <v>-901</v>
      </c>
      <c r="AH63" s="343" t="str">
        <f t="shared" si="3"/>
        <v/>
      </c>
      <c r="AI63" s="88"/>
      <c r="AJ63" s="83"/>
    </row>
    <row r="64" spans="1:36">
      <c r="A64" s="65">
        <f t="shared" si="4"/>
        <v>1926</v>
      </c>
      <c r="B64" s="84">
        <v>9436</v>
      </c>
      <c r="C64" s="77">
        <v>-901</v>
      </c>
      <c r="D64" s="78">
        <f t="shared" si="5"/>
        <v>-901</v>
      </c>
      <c r="E64" s="335">
        <v>28</v>
      </c>
      <c r="F64" s="341">
        <v>1970</v>
      </c>
      <c r="G64" s="337">
        <f t="shared" si="8"/>
        <v>-901</v>
      </c>
      <c r="H64" s="337">
        <f t="shared" si="8"/>
        <v>-901</v>
      </c>
      <c r="I64" s="337">
        <f t="shared" si="8"/>
        <v>-901</v>
      </c>
      <c r="J64" s="337">
        <f t="shared" si="8"/>
        <v>-901</v>
      </c>
      <c r="K64" s="337">
        <f t="shared" si="8"/>
        <v>-901</v>
      </c>
      <c r="L64" s="337">
        <f t="shared" si="8"/>
        <v>-901</v>
      </c>
      <c r="M64" s="337">
        <f t="shared" si="8"/>
        <v>-901</v>
      </c>
      <c r="N64" s="337">
        <f t="shared" si="8"/>
        <v>-901</v>
      </c>
      <c r="O64" s="337">
        <f t="shared" si="8"/>
        <v>-901</v>
      </c>
      <c r="P64" s="337">
        <f t="shared" si="8"/>
        <v>-901</v>
      </c>
      <c r="Q64" s="337">
        <f t="shared" si="8"/>
        <v>-901</v>
      </c>
      <c r="R64" s="337">
        <f t="shared" si="8"/>
        <v>-901</v>
      </c>
      <c r="S64" s="342" t="str">
        <f t="shared" si="1"/>
        <v/>
      </c>
      <c r="T64" s="339"/>
      <c r="U64" s="341">
        <v>1970</v>
      </c>
      <c r="V64" s="337">
        <f t="shared" si="9"/>
        <v>-901</v>
      </c>
      <c r="W64" s="337">
        <f t="shared" si="9"/>
        <v>-901</v>
      </c>
      <c r="X64" s="337">
        <f t="shared" si="9"/>
        <v>-901</v>
      </c>
      <c r="Y64" s="337">
        <f t="shared" si="9"/>
        <v>-901</v>
      </c>
      <c r="Z64" s="337">
        <f t="shared" si="9"/>
        <v>-901</v>
      </c>
      <c r="AA64" s="337">
        <f t="shared" si="9"/>
        <v>-901</v>
      </c>
      <c r="AB64" s="337">
        <f t="shared" si="9"/>
        <v>-901</v>
      </c>
      <c r="AC64" s="337">
        <f t="shared" si="9"/>
        <v>-901</v>
      </c>
      <c r="AD64" s="337">
        <f t="shared" si="9"/>
        <v>-901</v>
      </c>
      <c r="AE64" s="337">
        <f t="shared" si="9"/>
        <v>-901</v>
      </c>
      <c r="AF64" s="337">
        <f t="shared" si="9"/>
        <v>-901</v>
      </c>
      <c r="AG64" s="337">
        <f t="shared" si="9"/>
        <v>-901</v>
      </c>
      <c r="AH64" s="343" t="str">
        <f t="shared" si="3"/>
        <v/>
      </c>
      <c r="AI64" s="88"/>
      <c r="AJ64" s="83"/>
    </row>
    <row r="65" spans="1:36">
      <c r="A65" s="65">
        <f t="shared" si="4"/>
        <v>1926</v>
      </c>
      <c r="B65" s="84">
        <v>9466</v>
      </c>
      <c r="C65" s="77">
        <v>-901</v>
      </c>
      <c r="D65" s="78">
        <f t="shared" si="5"/>
        <v>-901</v>
      </c>
      <c r="E65" s="335">
        <v>28</v>
      </c>
      <c r="F65" s="341">
        <v>1971</v>
      </c>
      <c r="G65" s="337">
        <f t="shared" si="8"/>
        <v>-901</v>
      </c>
      <c r="H65" s="337">
        <f t="shared" si="8"/>
        <v>-901</v>
      </c>
      <c r="I65" s="337">
        <f t="shared" si="8"/>
        <v>-901</v>
      </c>
      <c r="J65" s="337">
        <f t="shared" si="8"/>
        <v>-901</v>
      </c>
      <c r="K65" s="337">
        <f t="shared" si="8"/>
        <v>-901</v>
      </c>
      <c r="L65" s="337">
        <f t="shared" si="8"/>
        <v>-901</v>
      </c>
      <c r="M65" s="337">
        <f t="shared" si="8"/>
        <v>-901</v>
      </c>
      <c r="N65" s="337">
        <f t="shared" si="8"/>
        <v>-901</v>
      </c>
      <c r="O65" s="337">
        <f t="shared" si="8"/>
        <v>-901</v>
      </c>
      <c r="P65" s="337">
        <f t="shared" si="8"/>
        <v>-901</v>
      </c>
      <c r="Q65" s="337">
        <f t="shared" si="8"/>
        <v>-901</v>
      </c>
      <c r="R65" s="337">
        <f t="shared" si="8"/>
        <v>-901</v>
      </c>
      <c r="S65" s="342" t="str">
        <f t="shared" si="1"/>
        <v/>
      </c>
      <c r="T65" s="339"/>
      <c r="U65" s="341">
        <v>1971</v>
      </c>
      <c r="V65" s="337">
        <f t="shared" si="9"/>
        <v>-901</v>
      </c>
      <c r="W65" s="337">
        <f t="shared" si="9"/>
        <v>-901</v>
      </c>
      <c r="X65" s="337">
        <f t="shared" si="9"/>
        <v>-901</v>
      </c>
      <c r="Y65" s="337">
        <f t="shared" si="9"/>
        <v>-901</v>
      </c>
      <c r="Z65" s="337">
        <f t="shared" si="9"/>
        <v>-901</v>
      </c>
      <c r="AA65" s="337">
        <f t="shared" si="9"/>
        <v>-901</v>
      </c>
      <c r="AB65" s="337">
        <f t="shared" si="9"/>
        <v>-901</v>
      </c>
      <c r="AC65" s="337">
        <f t="shared" si="9"/>
        <v>-901</v>
      </c>
      <c r="AD65" s="337">
        <f t="shared" si="9"/>
        <v>-901</v>
      </c>
      <c r="AE65" s="337">
        <f t="shared" si="9"/>
        <v>-901</v>
      </c>
      <c r="AF65" s="337">
        <f t="shared" si="9"/>
        <v>-901</v>
      </c>
      <c r="AG65" s="337">
        <f t="shared" si="9"/>
        <v>-901</v>
      </c>
      <c r="AH65" s="343" t="str">
        <f t="shared" si="3"/>
        <v/>
      </c>
      <c r="AI65" s="88"/>
      <c r="AJ65" s="83"/>
    </row>
    <row r="66" spans="1:36">
      <c r="A66" s="65">
        <f t="shared" si="4"/>
        <v>1926</v>
      </c>
      <c r="B66" s="84">
        <v>9497</v>
      </c>
      <c r="C66" s="77">
        <v>-901</v>
      </c>
      <c r="D66" s="78">
        <f t="shared" si="5"/>
        <v>-901</v>
      </c>
      <c r="E66" s="335">
        <v>29</v>
      </c>
      <c r="F66" s="341">
        <v>1972</v>
      </c>
      <c r="G66" s="337">
        <f t="shared" si="8"/>
        <v>-901</v>
      </c>
      <c r="H66" s="337">
        <f t="shared" si="8"/>
        <v>-901</v>
      </c>
      <c r="I66" s="337">
        <f t="shared" si="8"/>
        <v>-901</v>
      </c>
      <c r="J66" s="337">
        <f t="shared" si="8"/>
        <v>-901</v>
      </c>
      <c r="K66" s="337">
        <f t="shared" si="8"/>
        <v>-901</v>
      </c>
      <c r="L66" s="337">
        <f t="shared" si="8"/>
        <v>-901</v>
      </c>
      <c r="M66" s="337">
        <f t="shared" si="8"/>
        <v>-901</v>
      </c>
      <c r="N66" s="337">
        <f t="shared" si="8"/>
        <v>-901</v>
      </c>
      <c r="O66" s="337">
        <f t="shared" si="8"/>
        <v>-901</v>
      </c>
      <c r="P66" s="337">
        <f t="shared" si="8"/>
        <v>-901</v>
      </c>
      <c r="Q66" s="337">
        <f t="shared" si="8"/>
        <v>-901</v>
      </c>
      <c r="R66" s="337">
        <f t="shared" si="8"/>
        <v>-901</v>
      </c>
      <c r="S66" s="342" t="str">
        <f t="shared" si="1"/>
        <v/>
      </c>
      <c r="T66" s="339"/>
      <c r="U66" s="341">
        <v>1972</v>
      </c>
      <c r="V66" s="337">
        <f t="shared" si="9"/>
        <v>-901</v>
      </c>
      <c r="W66" s="337">
        <f t="shared" si="9"/>
        <v>-901</v>
      </c>
      <c r="X66" s="337">
        <f t="shared" si="9"/>
        <v>-901</v>
      </c>
      <c r="Y66" s="337">
        <f t="shared" si="9"/>
        <v>-901</v>
      </c>
      <c r="Z66" s="337">
        <f t="shared" si="9"/>
        <v>-901</v>
      </c>
      <c r="AA66" s="337">
        <f t="shared" si="9"/>
        <v>-901</v>
      </c>
      <c r="AB66" s="337">
        <f t="shared" si="9"/>
        <v>-901</v>
      </c>
      <c r="AC66" s="337">
        <f t="shared" si="9"/>
        <v>-901</v>
      </c>
      <c r="AD66" s="337">
        <f t="shared" si="9"/>
        <v>-901</v>
      </c>
      <c r="AE66" s="337">
        <f t="shared" si="9"/>
        <v>-901</v>
      </c>
      <c r="AF66" s="337">
        <f t="shared" si="9"/>
        <v>-901</v>
      </c>
      <c r="AG66" s="337">
        <f t="shared" si="9"/>
        <v>-901</v>
      </c>
      <c r="AH66" s="343" t="str">
        <f t="shared" si="3"/>
        <v/>
      </c>
      <c r="AI66" s="88"/>
      <c r="AJ66" s="83"/>
    </row>
    <row r="67" spans="1:36">
      <c r="A67" s="65">
        <f t="shared" si="4"/>
        <v>1926</v>
      </c>
      <c r="B67" s="84">
        <v>9528</v>
      </c>
      <c r="C67" s="77">
        <v>-901</v>
      </c>
      <c r="D67" s="78">
        <f t="shared" si="5"/>
        <v>-901</v>
      </c>
      <c r="E67" s="335">
        <v>28</v>
      </c>
      <c r="F67" s="341">
        <v>1973</v>
      </c>
      <c r="G67" s="337">
        <f t="shared" si="8"/>
        <v>-901</v>
      </c>
      <c r="H67" s="337">
        <f t="shared" si="8"/>
        <v>-901</v>
      </c>
      <c r="I67" s="337">
        <f t="shared" si="8"/>
        <v>-901</v>
      </c>
      <c r="J67" s="337">
        <f t="shared" si="8"/>
        <v>-901</v>
      </c>
      <c r="K67" s="337">
        <f t="shared" si="8"/>
        <v>-901</v>
      </c>
      <c r="L67" s="337">
        <f t="shared" si="8"/>
        <v>-901</v>
      </c>
      <c r="M67" s="337">
        <f t="shared" si="8"/>
        <v>-901</v>
      </c>
      <c r="N67" s="337">
        <f t="shared" si="8"/>
        <v>-901</v>
      </c>
      <c r="O67" s="337">
        <f t="shared" si="8"/>
        <v>-901</v>
      </c>
      <c r="P67" s="337">
        <f t="shared" si="8"/>
        <v>-901</v>
      </c>
      <c r="Q67" s="337">
        <f t="shared" si="8"/>
        <v>-901</v>
      </c>
      <c r="R67" s="337">
        <f t="shared" si="8"/>
        <v>-901</v>
      </c>
      <c r="S67" s="342" t="str">
        <f t="shared" si="1"/>
        <v/>
      </c>
      <c r="T67" s="339"/>
      <c r="U67" s="341">
        <v>1973</v>
      </c>
      <c r="V67" s="337">
        <f t="shared" si="9"/>
        <v>-901</v>
      </c>
      <c r="W67" s="337">
        <f t="shared" si="9"/>
        <v>-901</v>
      </c>
      <c r="X67" s="337">
        <f t="shared" si="9"/>
        <v>-901</v>
      </c>
      <c r="Y67" s="337">
        <f t="shared" si="9"/>
        <v>-901</v>
      </c>
      <c r="Z67" s="337">
        <f t="shared" si="9"/>
        <v>-901</v>
      </c>
      <c r="AA67" s="337">
        <f t="shared" si="9"/>
        <v>-901</v>
      </c>
      <c r="AB67" s="337">
        <f t="shared" si="9"/>
        <v>-901</v>
      </c>
      <c r="AC67" s="337">
        <f t="shared" si="9"/>
        <v>-901</v>
      </c>
      <c r="AD67" s="337">
        <f t="shared" si="9"/>
        <v>-901</v>
      </c>
      <c r="AE67" s="337">
        <f t="shared" si="9"/>
        <v>-901</v>
      </c>
      <c r="AF67" s="337">
        <f t="shared" si="9"/>
        <v>-901</v>
      </c>
      <c r="AG67" s="337">
        <f t="shared" si="9"/>
        <v>-901</v>
      </c>
      <c r="AH67" s="343" t="str">
        <f t="shared" si="3"/>
        <v/>
      </c>
      <c r="AI67" s="88"/>
      <c r="AJ67" s="83"/>
    </row>
    <row r="68" spans="1:36">
      <c r="A68" s="65">
        <f t="shared" si="4"/>
        <v>1926</v>
      </c>
      <c r="B68" s="84">
        <v>9556</v>
      </c>
      <c r="C68" s="77">
        <v>-901</v>
      </c>
      <c r="D68" s="78">
        <f t="shared" si="5"/>
        <v>-901</v>
      </c>
      <c r="E68" s="335">
        <v>28</v>
      </c>
      <c r="F68" s="341">
        <v>1974</v>
      </c>
      <c r="G68" s="337">
        <f t="shared" si="8"/>
        <v>376.6</v>
      </c>
      <c r="H68" s="337">
        <f t="shared" si="8"/>
        <v>1110</v>
      </c>
      <c r="I68" s="337">
        <f t="shared" si="8"/>
        <v>1276</v>
      </c>
      <c r="J68" s="337">
        <f t="shared" si="8"/>
        <v>2281</v>
      </c>
      <c r="K68" s="337">
        <f t="shared" si="8"/>
        <v>1373</v>
      </c>
      <c r="L68" s="337">
        <f t="shared" si="8"/>
        <v>2099</v>
      </c>
      <c r="M68" s="337">
        <f t="shared" si="8"/>
        <v>2796</v>
      </c>
      <c r="N68" s="337">
        <f t="shared" si="8"/>
        <v>3243</v>
      </c>
      <c r="O68" s="337">
        <f t="shared" si="8"/>
        <v>2513</v>
      </c>
      <c r="P68" s="337">
        <f t="shared" si="8"/>
        <v>1037</v>
      </c>
      <c r="Q68" s="337">
        <f t="shared" si="8"/>
        <v>1109</v>
      </c>
      <c r="R68" s="337">
        <f t="shared" si="8"/>
        <v>977.4</v>
      </c>
      <c r="S68" s="342">
        <f t="shared" si="1"/>
        <v>1218.6557355371899</v>
      </c>
      <c r="T68" s="339"/>
      <c r="U68" s="341">
        <v>1974</v>
      </c>
      <c r="V68" s="337">
        <f t="shared" si="9"/>
        <v>23156.231404958678</v>
      </c>
      <c r="W68" s="337">
        <f t="shared" si="9"/>
        <v>66049.586776859505</v>
      </c>
      <c r="X68" s="337">
        <f t="shared" si="9"/>
        <v>78458.181818181809</v>
      </c>
      <c r="Y68" s="337">
        <f t="shared" si="9"/>
        <v>140253.22314049586</v>
      </c>
      <c r="Z68" s="337">
        <f t="shared" si="9"/>
        <v>76252.561983471067</v>
      </c>
      <c r="AA68" s="337">
        <f t="shared" si="9"/>
        <v>129062.47933884297</v>
      </c>
      <c r="AB68" s="337">
        <f t="shared" si="9"/>
        <v>166373.55371900828</v>
      </c>
      <c r="AC68" s="337">
        <f t="shared" si="9"/>
        <v>199404.29752066114</v>
      </c>
      <c r="AD68" s="337">
        <f t="shared" si="9"/>
        <v>149533.88429752068</v>
      </c>
      <c r="AE68" s="337">
        <f t="shared" si="9"/>
        <v>63762.644628099173</v>
      </c>
      <c r="AF68" s="337">
        <f t="shared" si="9"/>
        <v>68189.752066115703</v>
      </c>
      <c r="AG68" s="337">
        <f t="shared" si="9"/>
        <v>58159.338842975209</v>
      </c>
      <c r="AH68" s="343">
        <f t="shared" si="3"/>
        <v>1218.6557355371899</v>
      </c>
      <c r="AI68" s="88"/>
      <c r="AJ68" s="83"/>
    </row>
    <row r="69" spans="1:36">
      <c r="A69" s="65">
        <f t="shared" si="4"/>
        <v>1926</v>
      </c>
      <c r="B69" s="84">
        <v>9587</v>
      </c>
      <c r="C69" s="77">
        <v>-901</v>
      </c>
      <c r="D69" s="78">
        <f t="shared" si="5"/>
        <v>-901</v>
      </c>
      <c r="E69" s="335">
        <v>28</v>
      </c>
      <c r="F69" s="341">
        <v>1975</v>
      </c>
      <c r="G69" s="337">
        <f t="shared" si="8"/>
        <v>474.4</v>
      </c>
      <c r="H69" s="337">
        <f t="shared" si="8"/>
        <v>613.1</v>
      </c>
      <c r="I69" s="337">
        <f t="shared" si="8"/>
        <v>908.8</v>
      </c>
      <c r="J69" s="337">
        <f t="shared" si="8"/>
        <v>1034</v>
      </c>
      <c r="K69" s="337">
        <f t="shared" si="8"/>
        <v>764.1</v>
      </c>
      <c r="L69" s="337">
        <f t="shared" si="8"/>
        <v>990.7</v>
      </c>
      <c r="M69" s="337">
        <f t="shared" si="8"/>
        <v>1466</v>
      </c>
      <c r="N69" s="337">
        <f t="shared" si="8"/>
        <v>2958</v>
      </c>
      <c r="O69" s="337">
        <f t="shared" si="8"/>
        <v>2392</v>
      </c>
      <c r="P69" s="337">
        <f t="shared" si="8"/>
        <v>1053</v>
      </c>
      <c r="Q69" s="337">
        <f t="shared" si="8"/>
        <v>942.4</v>
      </c>
      <c r="R69" s="337">
        <f t="shared" si="8"/>
        <v>970.4</v>
      </c>
      <c r="S69" s="342">
        <f t="shared" si="1"/>
        <v>880.34400000000005</v>
      </c>
      <c r="T69" s="339"/>
      <c r="U69" s="341">
        <v>1975</v>
      </c>
      <c r="V69" s="337">
        <f t="shared" si="9"/>
        <v>29169.719008264463</v>
      </c>
      <c r="W69" s="337">
        <f t="shared" si="9"/>
        <v>36481.983471074382</v>
      </c>
      <c r="X69" s="337">
        <f t="shared" si="9"/>
        <v>55879.933884297519</v>
      </c>
      <c r="Y69" s="337">
        <f t="shared" si="9"/>
        <v>63578.181818181816</v>
      </c>
      <c r="Z69" s="337">
        <f t="shared" si="9"/>
        <v>42435.966942148749</v>
      </c>
      <c r="AA69" s="337">
        <f t="shared" si="9"/>
        <v>60915.768595041322</v>
      </c>
      <c r="AB69" s="337">
        <f t="shared" si="9"/>
        <v>87233.057851239661</v>
      </c>
      <c r="AC69" s="337">
        <f t="shared" si="9"/>
        <v>181880.3305785124</v>
      </c>
      <c r="AD69" s="337">
        <f t="shared" si="9"/>
        <v>142333.88429752065</v>
      </c>
      <c r="AE69" s="337">
        <f t="shared" si="9"/>
        <v>64746.446280991731</v>
      </c>
      <c r="AF69" s="337">
        <f t="shared" si="9"/>
        <v>57945.917355371901</v>
      </c>
      <c r="AG69" s="337">
        <f t="shared" si="9"/>
        <v>57742.809917355371</v>
      </c>
      <c r="AH69" s="343">
        <f t="shared" si="3"/>
        <v>880.34400000000005</v>
      </c>
      <c r="AI69" s="88"/>
      <c r="AJ69" s="83"/>
    </row>
    <row r="70" spans="1:36">
      <c r="A70" s="65">
        <f t="shared" si="4"/>
        <v>1926</v>
      </c>
      <c r="B70" s="84">
        <v>9617</v>
      </c>
      <c r="C70" s="77">
        <v>-901</v>
      </c>
      <c r="D70" s="78">
        <f t="shared" si="5"/>
        <v>-901</v>
      </c>
      <c r="E70" s="335">
        <v>29</v>
      </c>
      <c r="F70" s="341">
        <v>1976</v>
      </c>
      <c r="G70" s="337">
        <f t="shared" si="8"/>
        <v>468.5</v>
      </c>
      <c r="H70" s="337">
        <f t="shared" si="8"/>
        <v>677.9</v>
      </c>
      <c r="I70" s="337">
        <f t="shared" si="8"/>
        <v>1021</v>
      </c>
      <c r="J70" s="337">
        <f t="shared" ref="H70:R93" si="10">INDEX($C$16:$C$2000,($F70-1922)*12+J$12,1)</f>
        <v>629.20000000000005</v>
      </c>
      <c r="K70" s="337">
        <f t="shared" si="10"/>
        <v>545.70000000000005</v>
      </c>
      <c r="L70" s="337">
        <f t="shared" si="10"/>
        <v>488.2</v>
      </c>
      <c r="M70" s="337">
        <f t="shared" si="10"/>
        <v>438.4</v>
      </c>
      <c r="N70" s="337">
        <f t="shared" si="10"/>
        <v>662.4</v>
      </c>
      <c r="O70" s="337">
        <f t="shared" si="10"/>
        <v>428.4</v>
      </c>
      <c r="P70" s="337">
        <f t="shared" si="10"/>
        <v>866.1</v>
      </c>
      <c r="Q70" s="337">
        <f t="shared" si="10"/>
        <v>888.8</v>
      </c>
      <c r="R70" s="337">
        <f t="shared" si="10"/>
        <v>524.1</v>
      </c>
      <c r="S70" s="342">
        <f t="shared" si="1"/>
        <v>463.41719008264465</v>
      </c>
      <c r="T70" s="339"/>
      <c r="U70" s="341">
        <v>1976</v>
      </c>
      <c r="V70" s="337">
        <f t="shared" si="9"/>
        <v>28806.942148760332</v>
      </c>
      <c r="W70" s="337">
        <f t="shared" si="9"/>
        <v>40337.85123966942</v>
      </c>
      <c r="X70" s="337">
        <f t="shared" si="9"/>
        <v>62778.842975206615</v>
      </c>
      <c r="Y70" s="337">
        <f t="shared" ref="W70:AG93" si="11">IF(INDEX($D$16:$D$2000,($U70-1922)*12+Y$12,1)&lt;&gt;-901,INDEX($D$16:$D$2000,($U70-1922)*12+Y$12,1)*1000,-901)</f>
        <v>38688</v>
      </c>
      <c r="Z70" s="337">
        <f t="shared" si="11"/>
        <v>31389.024793388431</v>
      </c>
      <c r="AA70" s="337">
        <f t="shared" si="11"/>
        <v>30018.247933884297</v>
      </c>
      <c r="AB70" s="337">
        <f t="shared" si="11"/>
        <v>26086.611570247936</v>
      </c>
      <c r="AC70" s="337">
        <f t="shared" si="11"/>
        <v>40729.388429752064</v>
      </c>
      <c r="AD70" s="337">
        <f t="shared" si="11"/>
        <v>25491.570247933883</v>
      </c>
      <c r="AE70" s="337">
        <f t="shared" si="11"/>
        <v>53254.413223140495</v>
      </c>
      <c r="AF70" s="337">
        <f t="shared" si="11"/>
        <v>54650.181818181823</v>
      </c>
      <c r="AG70" s="337">
        <f t="shared" si="11"/>
        <v>31186.115702479339</v>
      </c>
      <c r="AH70" s="343">
        <f t="shared" si="3"/>
        <v>463.41719008264471</v>
      </c>
      <c r="AI70" s="88"/>
      <c r="AJ70" s="83"/>
    </row>
    <row r="71" spans="1:36">
      <c r="A71" s="65">
        <f t="shared" si="4"/>
        <v>1926</v>
      </c>
      <c r="B71" s="84">
        <v>9648</v>
      </c>
      <c r="C71" s="77">
        <v>-901</v>
      </c>
      <c r="D71" s="78">
        <f t="shared" si="5"/>
        <v>-901</v>
      </c>
      <c r="E71" s="335">
        <v>28</v>
      </c>
      <c r="F71" s="341">
        <v>1977</v>
      </c>
      <c r="G71" s="337">
        <f t="shared" ref="G71:R111" si="12">INDEX($C$16:$C$2000,($F71-1922)*12+G$12,1)</f>
        <v>362.1</v>
      </c>
      <c r="H71" s="337">
        <f t="shared" si="10"/>
        <v>225.7</v>
      </c>
      <c r="I71" s="337">
        <f t="shared" si="10"/>
        <v>303</v>
      </c>
      <c r="J71" s="337">
        <f t="shared" si="10"/>
        <v>129.9</v>
      </c>
      <c r="K71" s="337">
        <f t="shared" si="10"/>
        <v>88</v>
      </c>
      <c r="L71" s="337">
        <f t="shared" si="10"/>
        <v>85.3</v>
      </c>
      <c r="M71" s="337">
        <f t="shared" si="10"/>
        <v>204.9</v>
      </c>
      <c r="N71" s="337">
        <f t="shared" si="10"/>
        <v>241.9</v>
      </c>
      <c r="O71" s="337">
        <f t="shared" si="10"/>
        <v>185.4</v>
      </c>
      <c r="P71" s="337">
        <f t="shared" si="10"/>
        <v>61</v>
      </c>
      <c r="Q71" s="337">
        <f t="shared" si="10"/>
        <v>129.19999999999999</v>
      </c>
      <c r="R71" s="337">
        <f t="shared" si="10"/>
        <v>214.7</v>
      </c>
      <c r="S71" s="342">
        <f t="shared" si="1"/>
        <v>135.01368595041319</v>
      </c>
      <c r="T71" s="339"/>
      <c r="U71" s="341">
        <v>1977</v>
      </c>
      <c r="V71" s="337">
        <f t="shared" ref="V71:AG111" si="13">IF(INDEX($D$16:$D$2000,($U71-1922)*12+V$12,1)&lt;&gt;-901,INDEX($D$16:$D$2000,($U71-1922)*12+V$12,1)*1000,-901)</f>
        <v>22264.661157024799</v>
      </c>
      <c r="W71" s="337">
        <f t="shared" si="11"/>
        <v>13430.082644628099</v>
      </c>
      <c r="X71" s="337">
        <f t="shared" si="11"/>
        <v>18630.743801652894</v>
      </c>
      <c r="Y71" s="337">
        <f t="shared" si="11"/>
        <v>7987.2396694214876</v>
      </c>
      <c r="Z71" s="337">
        <f t="shared" si="11"/>
        <v>4887.2727272727279</v>
      </c>
      <c r="AA71" s="337">
        <f t="shared" si="11"/>
        <v>5244.8925619834718</v>
      </c>
      <c r="AB71" s="337">
        <f t="shared" si="11"/>
        <v>12192.396694214876</v>
      </c>
      <c r="AC71" s="337">
        <f t="shared" si="11"/>
        <v>14873.851239669422</v>
      </c>
      <c r="AD71" s="337">
        <f t="shared" si="11"/>
        <v>11032.066115702479</v>
      </c>
      <c r="AE71" s="337">
        <f t="shared" si="11"/>
        <v>3750.7438016528927</v>
      </c>
      <c r="AF71" s="337">
        <f t="shared" si="11"/>
        <v>7944.1983471074363</v>
      </c>
      <c r="AG71" s="337">
        <f t="shared" si="11"/>
        <v>12775.537190082645</v>
      </c>
      <c r="AH71" s="343">
        <f t="shared" si="3"/>
        <v>135.01368595041322</v>
      </c>
      <c r="AI71" s="88"/>
      <c r="AJ71" s="83"/>
    </row>
    <row r="72" spans="1:36">
      <c r="A72" s="65">
        <f t="shared" si="4"/>
        <v>1926</v>
      </c>
      <c r="B72" s="84">
        <v>9678</v>
      </c>
      <c r="C72" s="77">
        <v>-901</v>
      </c>
      <c r="D72" s="78">
        <f t="shared" si="5"/>
        <v>-901</v>
      </c>
      <c r="E72" s="335">
        <v>28</v>
      </c>
      <c r="F72" s="341">
        <v>1978</v>
      </c>
      <c r="G72" s="337">
        <f t="shared" si="12"/>
        <v>255</v>
      </c>
      <c r="H72" s="337">
        <f t="shared" si="10"/>
        <v>76.099999999999994</v>
      </c>
      <c r="I72" s="337">
        <f t="shared" si="10"/>
        <v>409.8</v>
      </c>
      <c r="J72" s="337">
        <f t="shared" si="10"/>
        <v>991.2</v>
      </c>
      <c r="K72" s="337">
        <f t="shared" si="10"/>
        <v>676</v>
      </c>
      <c r="L72" s="337">
        <f t="shared" si="10"/>
        <v>1650</v>
      </c>
      <c r="M72" s="337">
        <f t="shared" si="10"/>
        <v>2293</v>
      </c>
      <c r="N72" s="337">
        <f t="shared" si="10"/>
        <v>2882</v>
      </c>
      <c r="O72" s="337">
        <f t="shared" si="10"/>
        <v>1956</v>
      </c>
      <c r="P72" s="337">
        <f t="shared" si="10"/>
        <v>869.8</v>
      </c>
      <c r="Q72" s="337">
        <f t="shared" si="10"/>
        <v>686</v>
      </c>
      <c r="R72" s="337">
        <f t="shared" si="10"/>
        <v>493.8</v>
      </c>
      <c r="S72" s="342">
        <f t="shared" si="1"/>
        <v>800.435305785124</v>
      </c>
      <c r="T72" s="339"/>
      <c r="U72" s="341">
        <v>1978</v>
      </c>
      <c r="V72" s="337">
        <f t="shared" si="13"/>
        <v>15679.338842975207</v>
      </c>
      <c r="W72" s="337">
        <f t="shared" si="11"/>
        <v>4528.2644628099179</v>
      </c>
      <c r="X72" s="337">
        <f t="shared" si="11"/>
        <v>25197.619834710742</v>
      </c>
      <c r="Y72" s="337">
        <f t="shared" si="11"/>
        <v>60946.512396694219</v>
      </c>
      <c r="Z72" s="337">
        <f t="shared" si="11"/>
        <v>37543.140495867767</v>
      </c>
      <c r="AA72" s="337">
        <f t="shared" si="11"/>
        <v>101454.54545454546</v>
      </c>
      <c r="AB72" s="337">
        <f t="shared" si="11"/>
        <v>136442.97520661159</v>
      </c>
      <c r="AC72" s="337">
        <f t="shared" si="11"/>
        <v>177207.27272727274</v>
      </c>
      <c r="AD72" s="337">
        <f t="shared" si="11"/>
        <v>116390.0826446281</v>
      </c>
      <c r="AE72" s="337">
        <f t="shared" si="11"/>
        <v>53481.917355371901</v>
      </c>
      <c r="AF72" s="337">
        <f t="shared" si="11"/>
        <v>42180.495867768594</v>
      </c>
      <c r="AG72" s="337">
        <f t="shared" si="11"/>
        <v>29383.140495867767</v>
      </c>
      <c r="AH72" s="343">
        <f t="shared" si="3"/>
        <v>800.43530578512411</v>
      </c>
      <c r="AI72" s="88"/>
      <c r="AJ72" s="83"/>
    </row>
    <row r="73" spans="1:36">
      <c r="A73" s="65">
        <f t="shared" si="4"/>
        <v>1926</v>
      </c>
      <c r="B73" s="84">
        <v>9709</v>
      </c>
      <c r="C73" s="77">
        <v>-901</v>
      </c>
      <c r="D73" s="78">
        <f t="shared" si="5"/>
        <v>-901</v>
      </c>
      <c r="E73" s="335">
        <v>28</v>
      </c>
      <c r="F73" s="341">
        <v>1979</v>
      </c>
      <c r="G73" s="337">
        <f t="shared" si="12"/>
        <v>255.1</v>
      </c>
      <c r="H73" s="337">
        <f t="shared" si="10"/>
        <v>641.5</v>
      </c>
      <c r="I73" s="337">
        <f t="shared" si="10"/>
        <v>484.8</v>
      </c>
      <c r="J73" s="337">
        <f t="shared" si="10"/>
        <v>1059</v>
      </c>
      <c r="K73" s="337">
        <f t="shared" si="10"/>
        <v>876.8</v>
      </c>
      <c r="L73" s="337">
        <f t="shared" si="10"/>
        <v>1072</v>
      </c>
      <c r="M73" s="337">
        <f t="shared" si="10"/>
        <v>1633</v>
      </c>
      <c r="N73" s="337">
        <f t="shared" si="10"/>
        <v>2734</v>
      </c>
      <c r="O73" s="337">
        <f t="shared" si="10"/>
        <v>1100</v>
      </c>
      <c r="P73" s="337">
        <f t="shared" si="10"/>
        <v>821</v>
      </c>
      <c r="Q73" s="337">
        <f t="shared" si="10"/>
        <v>796.6</v>
      </c>
      <c r="R73" s="337">
        <f t="shared" si="10"/>
        <v>831.4</v>
      </c>
      <c r="S73" s="342">
        <f t="shared" si="1"/>
        <v>743.05765289256203</v>
      </c>
      <c r="T73" s="339"/>
      <c r="U73" s="341">
        <v>1979</v>
      </c>
      <c r="V73" s="337">
        <f t="shared" si="13"/>
        <v>15685.487603305786</v>
      </c>
      <c r="W73" s="337">
        <f t="shared" si="11"/>
        <v>38171.900826446283</v>
      </c>
      <c r="X73" s="337">
        <f t="shared" si="11"/>
        <v>29809.190082644625</v>
      </c>
      <c r="Y73" s="337">
        <f t="shared" si="11"/>
        <v>65115.371900826445</v>
      </c>
      <c r="Z73" s="337">
        <f t="shared" si="11"/>
        <v>48695.008264462806</v>
      </c>
      <c r="AA73" s="337">
        <f t="shared" si="11"/>
        <v>65914.710743801654</v>
      </c>
      <c r="AB73" s="337">
        <f t="shared" si="11"/>
        <v>97170.247933884297</v>
      </c>
      <c r="AC73" s="337">
        <f t="shared" si="11"/>
        <v>168107.10743801654</v>
      </c>
      <c r="AD73" s="337">
        <f t="shared" si="11"/>
        <v>65454.545454545456</v>
      </c>
      <c r="AE73" s="337">
        <f t="shared" si="11"/>
        <v>50481.322314049583</v>
      </c>
      <c r="AF73" s="337">
        <f t="shared" si="11"/>
        <v>48981.024793388431</v>
      </c>
      <c r="AG73" s="337">
        <f t="shared" si="11"/>
        <v>49471.735537190085</v>
      </c>
      <c r="AH73" s="343">
        <f t="shared" si="3"/>
        <v>743.05765289256203</v>
      </c>
      <c r="AI73" s="88"/>
      <c r="AJ73" s="83"/>
    </row>
    <row r="74" spans="1:36">
      <c r="A74" s="65">
        <f t="shared" si="4"/>
        <v>1926</v>
      </c>
      <c r="B74" s="84">
        <v>9740</v>
      </c>
      <c r="C74" s="77">
        <v>-901</v>
      </c>
      <c r="D74" s="78">
        <f t="shared" si="5"/>
        <v>-901</v>
      </c>
      <c r="E74" s="335">
        <v>29</v>
      </c>
      <c r="F74" s="341">
        <v>1980</v>
      </c>
      <c r="G74" s="337">
        <f t="shared" si="12"/>
        <v>483.6</v>
      </c>
      <c r="H74" s="337">
        <f t="shared" si="10"/>
        <v>406.5</v>
      </c>
      <c r="I74" s="337">
        <f t="shared" si="10"/>
        <v>732.3</v>
      </c>
      <c r="J74" s="337">
        <f t="shared" si="10"/>
        <v>2275</v>
      </c>
      <c r="K74" s="337">
        <f t="shared" si="10"/>
        <v>2508</v>
      </c>
      <c r="L74" s="337">
        <f t="shared" si="10"/>
        <v>1878</v>
      </c>
      <c r="M74" s="337">
        <f t="shared" si="10"/>
        <v>2405</v>
      </c>
      <c r="N74" s="337">
        <f t="shared" si="10"/>
        <v>2736</v>
      </c>
      <c r="O74" s="337">
        <f t="shared" si="10"/>
        <v>1749</v>
      </c>
      <c r="P74" s="337">
        <f t="shared" si="10"/>
        <v>1441</v>
      </c>
      <c r="Q74" s="337">
        <f t="shared" si="10"/>
        <v>835.6</v>
      </c>
      <c r="R74" s="337">
        <f t="shared" si="10"/>
        <v>1181</v>
      </c>
      <c r="S74" s="342">
        <f t="shared" si="1"/>
        <v>1124.2383471074379</v>
      </c>
      <c r="T74" s="339"/>
      <c r="U74" s="341">
        <v>1980</v>
      </c>
      <c r="V74" s="337">
        <f t="shared" si="13"/>
        <v>29735.404958677689</v>
      </c>
      <c r="W74" s="337">
        <f t="shared" si="11"/>
        <v>24188.429752066117</v>
      </c>
      <c r="X74" s="337">
        <f t="shared" si="11"/>
        <v>45027.371900826438</v>
      </c>
      <c r="Y74" s="337">
        <f t="shared" si="11"/>
        <v>139884.29752066117</v>
      </c>
      <c r="Z74" s="337">
        <f t="shared" si="11"/>
        <v>144261.81818181818</v>
      </c>
      <c r="AA74" s="337">
        <f t="shared" si="11"/>
        <v>115473.71900826447</v>
      </c>
      <c r="AB74" s="337">
        <f t="shared" si="11"/>
        <v>143107.43801652893</v>
      </c>
      <c r="AC74" s="337">
        <f t="shared" si="11"/>
        <v>168230.0826446281</v>
      </c>
      <c r="AD74" s="337">
        <f t="shared" si="11"/>
        <v>104072.72727272728</v>
      </c>
      <c r="AE74" s="337">
        <f t="shared" si="11"/>
        <v>88603.636363636368</v>
      </c>
      <c r="AF74" s="337">
        <f t="shared" si="11"/>
        <v>51379.041322314049</v>
      </c>
      <c r="AG74" s="337">
        <f t="shared" si="11"/>
        <v>70274.380165289258</v>
      </c>
      <c r="AH74" s="343">
        <f t="shared" si="3"/>
        <v>1124.2383471074379</v>
      </c>
      <c r="AI74" s="88"/>
      <c r="AJ74" s="83"/>
    </row>
    <row r="75" spans="1:36">
      <c r="A75" s="65">
        <f t="shared" si="4"/>
        <v>1926</v>
      </c>
      <c r="B75" s="84">
        <v>9770</v>
      </c>
      <c r="C75" s="77">
        <v>-901</v>
      </c>
      <c r="D75" s="78">
        <f t="shared" si="5"/>
        <v>-901</v>
      </c>
      <c r="E75" s="335">
        <v>28</v>
      </c>
      <c r="F75" s="341">
        <v>1981</v>
      </c>
      <c r="G75" s="337">
        <f t="shared" si="12"/>
        <v>558.20000000000005</v>
      </c>
      <c r="H75" s="337">
        <f t="shared" si="10"/>
        <v>554.29999999999995</v>
      </c>
      <c r="I75" s="337">
        <f t="shared" si="10"/>
        <v>796.3</v>
      </c>
      <c r="J75" s="337">
        <f t="shared" si="10"/>
        <v>625.9</v>
      </c>
      <c r="K75" s="337">
        <f t="shared" si="10"/>
        <v>728.2</v>
      </c>
      <c r="L75" s="337">
        <f t="shared" si="10"/>
        <v>804.7</v>
      </c>
      <c r="M75" s="337">
        <f t="shared" si="10"/>
        <v>878.1</v>
      </c>
      <c r="N75" s="337">
        <f t="shared" si="10"/>
        <v>805.1</v>
      </c>
      <c r="O75" s="337">
        <f t="shared" si="10"/>
        <v>523.79999999999995</v>
      </c>
      <c r="P75" s="337">
        <f t="shared" si="10"/>
        <v>768.4</v>
      </c>
      <c r="Q75" s="337">
        <f t="shared" si="10"/>
        <v>765</v>
      </c>
      <c r="R75" s="337">
        <f t="shared" si="10"/>
        <v>700.5</v>
      </c>
      <c r="S75" s="342">
        <f t="shared" si="1"/>
        <v>513.56469421487611</v>
      </c>
      <c r="T75" s="339"/>
      <c r="U75" s="341">
        <v>1981</v>
      </c>
      <c r="V75" s="337">
        <f t="shared" si="13"/>
        <v>34322.380165289258</v>
      </c>
      <c r="W75" s="337">
        <f t="shared" si="11"/>
        <v>32983.140495867767</v>
      </c>
      <c r="X75" s="337">
        <f t="shared" si="11"/>
        <v>48962.5785123967</v>
      </c>
      <c r="Y75" s="337">
        <f t="shared" si="11"/>
        <v>38485.090909090904</v>
      </c>
      <c r="Z75" s="337">
        <f t="shared" si="11"/>
        <v>40442.181818181816</v>
      </c>
      <c r="AA75" s="337">
        <f t="shared" si="11"/>
        <v>49479.074380165286</v>
      </c>
      <c r="AB75" s="337">
        <f t="shared" si="11"/>
        <v>52250.578512396693</v>
      </c>
      <c r="AC75" s="337">
        <f t="shared" si="11"/>
        <v>49503.669421487604</v>
      </c>
      <c r="AD75" s="337">
        <f t="shared" si="11"/>
        <v>31168.264462809911</v>
      </c>
      <c r="AE75" s="337">
        <f t="shared" si="11"/>
        <v>47247.074380165286</v>
      </c>
      <c r="AF75" s="337">
        <f t="shared" si="11"/>
        <v>47038.016528925618</v>
      </c>
      <c r="AG75" s="337">
        <f t="shared" si="11"/>
        <v>41682.644628099173</v>
      </c>
      <c r="AH75" s="343">
        <f t="shared" si="3"/>
        <v>513.564694214876</v>
      </c>
      <c r="AI75" s="88"/>
      <c r="AJ75" s="83"/>
    </row>
    <row r="76" spans="1:36">
      <c r="A76" s="65">
        <f t="shared" si="4"/>
        <v>1927</v>
      </c>
      <c r="B76" s="84">
        <v>9801</v>
      </c>
      <c r="C76" s="77">
        <v>-901</v>
      </c>
      <c r="D76" s="78">
        <f t="shared" si="5"/>
        <v>-901</v>
      </c>
      <c r="E76" s="335">
        <v>28</v>
      </c>
      <c r="F76" s="341">
        <v>1982</v>
      </c>
      <c r="G76" s="337">
        <f t="shared" si="12"/>
        <v>374.8</v>
      </c>
      <c r="H76" s="337">
        <f t="shared" si="10"/>
        <v>987.4</v>
      </c>
      <c r="I76" s="337">
        <f t="shared" si="10"/>
        <v>1646</v>
      </c>
      <c r="J76" s="337">
        <f t="shared" si="10"/>
        <v>1918</v>
      </c>
      <c r="K76" s="337">
        <f t="shared" si="10"/>
        <v>2655</v>
      </c>
      <c r="L76" s="337">
        <f t="shared" si="10"/>
        <v>2652</v>
      </c>
      <c r="M76" s="337">
        <f t="shared" si="10"/>
        <v>3229</v>
      </c>
      <c r="N76" s="337">
        <f t="shared" si="10"/>
        <v>3513</v>
      </c>
      <c r="O76" s="337">
        <f t="shared" si="10"/>
        <v>2853</v>
      </c>
      <c r="P76" s="337">
        <f t="shared" si="10"/>
        <v>1567</v>
      </c>
      <c r="Q76" s="337">
        <f t="shared" si="10"/>
        <v>1191</v>
      </c>
      <c r="R76" s="337">
        <f t="shared" si="10"/>
        <v>1034</v>
      </c>
      <c r="S76" s="342">
        <f t="shared" si="1"/>
        <v>1420.4782809917358</v>
      </c>
      <c r="T76" s="339"/>
      <c r="U76" s="341">
        <v>1982</v>
      </c>
      <c r="V76" s="337">
        <f t="shared" si="13"/>
        <v>23045.553719008265</v>
      </c>
      <c r="W76" s="337">
        <f t="shared" si="11"/>
        <v>58754.380165289258</v>
      </c>
      <c r="X76" s="337">
        <f t="shared" si="11"/>
        <v>101208.59504132232</v>
      </c>
      <c r="Y76" s="337">
        <f t="shared" si="11"/>
        <v>117933.22314049587</v>
      </c>
      <c r="Z76" s="337">
        <f t="shared" si="11"/>
        <v>147451.23966942148</v>
      </c>
      <c r="AA76" s="337">
        <f t="shared" si="11"/>
        <v>163065.12396694213</v>
      </c>
      <c r="AB76" s="337">
        <f t="shared" si="11"/>
        <v>192138.84297520661</v>
      </c>
      <c r="AC76" s="337">
        <f t="shared" si="11"/>
        <v>216005.95041322312</v>
      </c>
      <c r="AD76" s="337">
        <f t="shared" si="11"/>
        <v>169765.28925619833</v>
      </c>
      <c r="AE76" s="337">
        <f t="shared" si="11"/>
        <v>96351.074380165286</v>
      </c>
      <c r="AF76" s="337">
        <f t="shared" si="11"/>
        <v>73231.735537190078</v>
      </c>
      <c r="AG76" s="337">
        <f t="shared" si="11"/>
        <v>61527.272727272721</v>
      </c>
      <c r="AH76" s="343">
        <f t="shared" si="3"/>
        <v>1420.4782809917353</v>
      </c>
      <c r="AI76" s="88"/>
      <c r="AJ76" s="83"/>
    </row>
    <row r="77" spans="1:36">
      <c r="A77" s="65">
        <f t="shared" si="4"/>
        <v>1927</v>
      </c>
      <c r="B77" s="84">
        <v>9831</v>
      </c>
      <c r="C77" s="77">
        <v>-901</v>
      </c>
      <c r="D77" s="78">
        <f t="shared" si="5"/>
        <v>-901</v>
      </c>
      <c r="E77" s="335">
        <v>28</v>
      </c>
      <c r="F77" s="341">
        <v>1983</v>
      </c>
      <c r="G77" s="337">
        <f t="shared" si="12"/>
        <v>673.1</v>
      </c>
      <c r="H77" s="337">
        <f t="shared" si="10"/>
        <v>1366</v>
      </c>
      <c r="I77" s="337">
        <f t="shared" si="10"/>
        <v>1647</v>
      </c>
      <c r="J77" s="337">
        <f t="shared" si="10"/>
        <v>1539</v>
      </c>
      <c r="K77" s="337">
        <f t="shared" si="10"/>
        <v>2232</v>
      </c>
      <c r="L77" s="337">
        <f t="shared" si="10"/>
        <v>3393</v>
      </c>
      <c r="M77" s="337">
        <f t="shared" si="10"/>
        <v>3152</v>
      </c>
      <c r="N77" s="337">
        <f t="shared" si="10"/>
        <v>3518</v>
      </c>
      <c r="O77" s="337">
        <f t="shared" si="10"/>
        <v>3467</v>
      </c>
      <c r="P77" s="337">
        <f t="shared" si="10"/>
        <v>2737</v>
      </c>
      <c r="Q77" s="337">
        <f t="shared" si="10"/>
        <v>1314</v>
      </c>
      <c r="R77" s="337">
        <f t="shared" si="10"/>
        <v>960.6</v>
      </c>
      <c r="S77" s="342">
        <f t="shared" si="1"/>
        <v>1567.573090909091</v>
      </c>
      <c r="T77" s="339"/>
      <c r="U77" s="341">
        <v>1983</v>
      </c>
      <c r="V77" s="337">
        <f t="shared" si="13"/>
        <v>41387.305785123965</v>
      </c>
      <c r="W77" s="337">
        <f t="shared" si="11"/>
        <v>81282.64462809918</v>
      </c>
      <c r="X77" s="337">
        <f t="shared" si="11"/>
        <v>101270.0826446281</v>
      </c>
      <c r="Y77" s="337">
        <f t="shared" si="11"/>
        <v>94629.421487603307</v>
      </c>
      <c r="Z77" s="337">
        <f t="shared" si="11"/>
        <v>123959.00826446281</v>
      </c>
      <c r="AA77" s="337">
        <f t="shared" si="11"/>
        <v>208627.4380165289</v>
      </c>
      <c r="AB77" s="337">
        <f t="shared" si="11"/>
        <v>187557.02479338841</v>
      </c>
      <c r="AC77" s="337">
        <f t="shared" si="11"/>
        <v>216313.38842975206</v>
      </c>
      <c r="AD77" s="337">
        <f t="shared" si="11"/>
        <v>206300.82644628099</v>
      </c>
      <c r="AE77" s="337">
        <f t="shared" si="11"/>
        <v>168291.57024793388</v>
      </c>
      <c r="AF77" s="337">
        <f t="shared" si="11"/>
        <v>80794.710743801654</v>
      </c>
      <c r="AG77" s="337">
        <f t="shared" si="11"/>
        <v>57159.669421487604</v>
      </c>
      <c r="AH77" s="343">
        <f t="shared" si="3"/>
        <v>1567.5730909090908</v>
      </c>
      <c r="AI77" s="88"/>
      <c r="AJ77" s="83"/>
    </row>
    <row r="78" spans="1:36">
      <c r="A78" s="65">
        <f t="shared" si="4"/>
        <v>1927</v>
      </c>
      <c r="B78" s="84">
        <v>9862</v>
      </c>
      <c r="C78" s="77">
        <v>-901</v>
      </c>
      <c r="D78" s="78">
        <f t="shared" si="5"/>
        <v>-901</v>
      </c>
      <c r="E78" s="335">
        <v>29</v>
      </c>
      <c r="F78" s="341">
        <v>1984</v>
      </c>
      <c r="G78" s="337">
        <f t="shared" si="12"/>
        <v>833.3</v>
      </c>
      <c r="H78" s="337">
        <f t="shared" si="10"/>
        <v>2290</v>
      </c>
      <c r="I78" s="337">
        <f t="shared" si="10"/>
        <v>2672</v>
      </c>
      <c r="J78" s="337">
        <f t="shared" si="10"/>
        <v>2339</v>
      </c>
      <c r="K78" s="337">
        <f t="shared" si="10"/>
        <v>1751</v>
      </c>
      <c r="L78" s="337">
        <f t="shared" si="10"/>
        <v>1924</v>
      </c>
      <c r="M78" s="337">
        <f t="shared" si="10"/>
        <v>2136</v>
      </c>
      <c r="N78" s="337">
        <f t="shared" si="10"/>
        <v>2189</v>
      </c>
      <c r="O78" s="337">
        <f t="shared" si="10"/>
        <v>1295</v>
      </c>
      <c r="P78" s="337">
        <f t="shared" si="10"/>
        <v>761.9</v>
      </c>
      <c r="Q78" s="337">
        <f t="shared" si="10"/>
        <v>991.3</v>
      </c>
      <c r="R78" s="337">
        <f t="shared" si="10"/>
        <v>860.9</v>
      </c>
      <c r="S78" s="342">
        <f t="shared" si="1"/>
        <v>1212.4195041322319</v>
      </c>
      <c r="T78" s="339"/>
      <c r="U78" s="341">
        <v>1984</v>
      </c>
      <c r="V78" s="337">
        <f t="shared" si="13"/>
        <v>51237.619834710742</v>
      </c>
      <c r="W78" s="337">
        <f t="shared" si="11"/>
        <v>136264.46280991734</v>
      </c>
      <c r="X78" s="337">
        <f t="shared" si="11"/>
        <v>164294.87603305784</v>
      </c>
      <c r="Y78" s="337">
        <f t="shared" si="11"/>
        <v>143819.50413223141</v>
      </c>
      <c r="Z78" s="337">
        <f t="shared" si="11"/>
        <v>100718.67768595042</v>
      </c>
      <c r="AA78" s="337">
        <f t="shared" si="11"/>
        <v>118302.14876033059</v>
      </c>
      <c r="AB78" s="337">
        <f t="shared" si="11"/>
        <v>127100.82644628099</v>
      </c>
      <c r="AC78" s="337">
        <f t="shared" si="11"/>
        <v>134596.36363636365</v>
      </c>
      <c r="AD78" s="337">
        <f t="shared" si="11"/>
        <v>77057.851239669413</v>
      </c>
      <c r="AE78" s="337">
        <f t="shared" si="11"/>
        <v>46847.404958677689</v>
      </c>
      <c r="AF78" s="337">
        <f t="shared" si="11"/>
        <v>60952.661157024791</v>
      </c>
      <c r="AG78" s="337">
        <f t="shared" si="11"/>
        <v>51227.10743801653</v>
      </c>
      <c r="AH78" s="343">
        <f t="shared" si="3"/>
        <v>1212.4195041322314</v>
      </c>
      <c r="AI78" s="88"/>
      <c r="AJ78" s="83"/>
    </row>
    <row r="79" spans="1:36">
      <c r="A79" s="65">
        <f t="shared" si="4"/>
        <v>1927</v>
      </c>
      <c r="B79" s="84">
        <v>9893</v>
      </c>
      <c r="C79" s="77">
        <v>-901</v>
      </c>
      <c r="D79" s="78">
        <f t="shared" si="5"/>
        <v>-901</v>
      </c>
      <c r="E79" s="335">
        <v>28</v>
      </c>
      <c r="F79" s="341">
        <v>1985</v>
      </c>
      <c r="G79" s="337">
        <f t="shared" si="12"/>
        <v>537.5</v>
      </c>
      <c r="H79" s="337">
        <f t="shared" si="10"/>
        <v>692.9</v>
      </c>
      <c r="I79" s="337">
        <f t="shared" si="10"/>
        <v>658.1</v>
      </c>
      <c r="J79" s="337">
        <f t="shared" si="10"/>
        <v>603.20000000000005</v>
      </c>
      <c r="K79" s="337">
        <f t="shared" si="10"/>
        <v>989.4</v>
      </c>
      <c r="L79" s="337">
        <f t="shared" si="10"/>
        <v>782</v>
      </c>
      <c r="M79" s="337">
        <f t="shared" si="10"/>
        <v>1253</v>
      </c>
      <c r="N79" s="337">
        <f t="shared" si="10"/>
        <v>1035</v>
      </c>
      <c r="O79" s="337">
        <f t="shared" si="10"/>
        <v>489.2</v>
      </c>
      <c r="P79" s="337">
        <f t="shared" si="10"/>
        <v>852.8</v>
      </c>
      <c r="Q79" s="337">
        <f t="shared" si="10"/>
        <v>843.8</v>
      </c>
      <c r="R79" s="337">
        <f t="shared" si="10"/>
        <v>825</v>
      </c>
      <c r="S79" s="342">
        <f t="shared" si="1"/>
        <v>575.5846611570247</v>
      </c>
      <c r="T79" s="339"/>
      <c r="U79" s="341">
        <v>1985</v>
      </c>
      <c r="V79" s="337">
        <f t="shared" si="13"/>
        <v>33049.586776859505</v>
      </c>
      <c r="W79" s="337">
        <f t="shared" si="11"/>
        <v>41230.413223140495</v>
      </c>
      <c r="X79" s="337">
        <f t="shared" si="11"/>
        <v>40464.991735537187</v>
      </c>
      <c r="Y79" s="337">
        <f t="shared" si="11"/>
        <v>37089.32231404959</v>
      </c>
      <c r="Z79" s="337">
        <f t="shared" si="11"/>
        <v>54948.495867768594</v>
      </c>
      <c r="AA79" s="337">
        <f t="shared" si="11"/>
        <v>48083.305785123972</v>
      </c>
      <c r="AB79" s="337">
        <f t="shared" si="11"/>
        <v>74558.677685950417</v>
      </c>
      <c r="AC79" s="337">
        <f t="shared" si="11"/>
        <v>63639.669421487604</v>
      </c>
      <c r="AD79" s="337">
        <f t="shared" si="11"/>
        <v>29109.421487603307</v>
      </c>
      <c r="AE79" s="337">
        <f t="shared" si="11"/>
        <v>52436.628099173555</v>
      </c>
      <c r="AF79" s="337">
        <f t="shared" si="11"/>
        <v>51883.239669421484</v>
      </c>
      <c r="AG79" s="337">
        <f t="shared" si="11"/>
        <v>49090.909090909096</v>
      </c>
      <c r="AH79" s="343">
        <f t="shared" si="3"/>
        <v>575.5846611570247</v>
      </c>
      <c r="AI79" s="88"/>
      <c r="AJ79" s="83"/>
    </row>
    <row r="80" spans="1:36">
      <c r="A80" s="65">
        <f t="shared" si="4"/>
        <v>1927</v>
      </c>
      <c r="B80" s="84">
        <v>9921</v>
      </c>
      <c r="C80" s="77">
        <v>-901</v>
      </c>
      <c r="D80" s="78">
        <f t="shared" si="5"/>
        <v>-901</v>
      </c>
      <c r="E80" s="335">
        <v>28</v>
      </c>
      <c r="F80" s="341">
        <v>1986</v>
      </c>
      <c r="G80" s="337">
        <f t="shared" si="12"/>
        <v>350.5</v>
      </c>
      <c r="H80" s="337">
        <f t="shared" si="10"/>
        <v>304.8</v>
      </c>
      <c r="I80" s="337">
        <f t="shared" si="10"/>
        <v>890.1</v>
      </c>
      <c r="J80" s="337">
        <f t="shared" si="10"/>
        <v>1149</v>
      </c>
      <c r="K80" s="337">
        <f t="shared" si="10"/>
        <v>2570</v>
      </c>
      <c r="L80" s="337">
        <f t="shared" si="10"/>
        <v>3333</v>
      </c>
      <c r="M80" s="337">
        <f t="shared" si="10"/>
        <v>2605</v>
      </c>
      <c r="N80" s="337">
        <f t="shared" si="10"/>
        <v>2729</v>
      </c>
      <c r="O80" s="337">
        <f t="shared" si="10"/>
        <v>2295</v>
      </c>
      <c r="P80" s="337">
        <f t="shared" si="10"/>
        <v>1028</v>
      </c>
      <c r="Q80" s="337">
        <f t="shared" si="10"/>
        <v>964.6</v>
      </c>
      <c r="R80" s="337">
        <f t="shared" si="10"/>
        <v>950.5</v>
      </c>
      <c r="S80" s="342">
        <f t="shared" ref="S80:S109" si="14">IF(ISERROR(MATCH(-901,G80:R80,0)),(SUMPRODUCT(G80:R80,$G$13:$R$13)+(E80-$K$13)*K80)*24*60*60/(220*22*9*1000),"")</f>
        <v>1151.1851900826443</v>
      </c>
      <c r="T80" s="339"/>
      <c r="U80" s="341">
        <v>1986</v>
      </c>
      <c r="V80" s="337">
        <f t="shared" si="13"/>
        <v>21551.404958677685</v>
      </c>
      <c r="W80" s="337">
        <f t="shared" si="11"/>
        <v>18136.859504132233</v>
      </c>
      <c r="X80" s="337">
        <f t="shared" si="11"/>
        <v>54730.115702479336</v>
      </c>
      <c r="Y80" s="337">
        <f t="shared" si="11"/>
        <v>70649.25619834711</v>
      </c>
      <c r="Z80" s="337">
        <f t="shared" si="11"/>
        <v>142730.57851239669</v>
      </c>
      <c r="AA80" s="337">
        <f t="shared" si="11"/>
        <v>204938.18181818182</v>
      </c>
      <c r="AB80" s="337">
        <f t="shared" si="11"/>
        <v>155008.26446280989</v>
      </c>
      <c r="AC80" s="337">
        <f t="shared" si="11"/>
        <v>167799.6694214876</v>
      </c>
      <c r="AD80" s="337">
        <f t="shared" si="11"/>
        <v>136561.98347107437</v>
      </c>
      <c r="AE80" s="337">
        <f t="shared" si="11"/>
        <v>63209.256198347102</v>
      </c>
      <c r="AF80" s="337">
        <f t="shared" si="11"/>
        <v>59310.942148760332</v>
      </c>
      <c r="AG80" s="337">
        <f t="shared" si="11"/>
        <v>56558.677685950417</v>
      </c>
      <c r="AH80" s="343">
        <f t="shared" ref="AH80:AH109" si="15">IF(ISERROR(MATCH(-901,V80:AG80,0)),SUM(V80:AG80)/1000,"")</f>
        <v>1151.1851900826446</v>
      </c>
      <c r="AI80" s="88"/>
      <c r="AJ80" s="83"/>
    </row>
    <row r="81" spans="1:36">
      <c r="A81" s="65">
        <f t="shared" ref="A81:A144" si="16">IF(MONTH(B81)&gt;9,YEAR(B81)+1,YEAR(B81))</f>
        <v>1927</v>
      </c>
      <c r="B81" s="84">
        <v>9952</v>
      </c>
      <c r="C81" s="77">
        <v>-901</v>
      </c>
      <c r="D81" s="78">
        <f t="shared" ref="D81:D144" si="17">IF(C81&lt;&gt;-901,C81*DAY(B81)*24*60*60/(220*22*9*1000),-901)</f>
        <v>-901</v>
      </c>
      <c r="E81" s="335">
        <v>28</v>
      </c>
      <c r="F81" s="341">
        <v>1987</v>
      </c>
      <c r="G81" s="337">
        <f t="shared" si="12"/>
        <v>465.1</v>
      </c>
      <c r="H81" s="337">
        <f t="shared" si="10"/>
        <v>530.29999999999995</v>
      </c>
      <c r="I81" s="337">
        <f t="shared" si="10"/>
        <v>635.20000000000005</v>
      </c>
      <c r="J81" s="337">
        <f t="shared" si="10"/>
        <v>307.2</v>
      </c>
      <c r="K81" s="337">
        <f t="shared" si="10"/>
        <v>702.6</v>
      </c>
      <c r="L81" s="337">
        <f t="shared" si="10"/>
        <v>519.5</v>
      </c>
      <c r="M81" s="337">
        <f t="shared" si="10"/>
        <v>776.5</v>
      </c>
      <c r="N81" s="337">
        <f t="shared" si="10"/>
        <v>726</v>
      </c>
      <c r="O81" s="337">
        <f t="shared" si="10"/>
        <v>670.2</v>
      </c>
      <c r="P81" s="337">
        <f t="shared" si="10"/>
        <v>659.2</v>
      </c>
      <c r="Q81" s="337">
        <f t="shared" si="10"/>
        <v>630.70000000000005</v>
      </c>
      <c r="R81" s="337">
        <f t="shared" si="10"/>
        <v>369.4</v>
      </c>
      <c r="S81" s="342">
        <f t="shared" si="14"/>
        <v>421.08039669421498</v>
      </c>
      <c r="T81" s="339"/>
      <c r="U81" s="341">
        <v>1987</v>
      </c>
      <c r="V81" s="337">
        <f t="shared" si="13"/>
        <v>28597.884297520661</v>
      </c>
      <c r="W81" s="337">
        <f t="shared" si="11"/>
        <v>31555.041322314042</v>
      </c>
      <c r="X81" s="337">
        <f t="shared" si="11"/>
        <v>39056.925619834714</v>
      </c>
      <c r="Y81" s="337">
        <f t="shared" si="11"/>
        <v>18888.991735537191</v>
      </c>
      <c r="Z81" s="337">
        <f t="shared" si="11"/>
        <v>39020.429752066106</v>
      </c>
      <c r="AA81" s="337">
        <f t="shared" si="11"/>
        <v>31942.809917355371</v>
      </c>
      <c r="AB81" s="337">
        <f t="shared" si="11"/>
        <v>46204.958677685951</v>
      </c>
      <c r="AC81" s="337">
        <f t="shared" si="11"/>
        <v>44640</v>
      </c>
      <c r="AD81" s="337">
        <f t="shared" si="11"/>
        <v>39879.669421487604</v>
      </c>
      <c r="AE81" s="337">
        <f t="shared" si="11"/>
        <v>40532.628099173555</v>
      </c>
      <c r="AF81" s="337">
        <f t="shared" si="11"/>
        <v>38780.231404958686</v>
      </c>
      <c r="AG81" s="337">
        <f t="shared" si="11"/>
        <v>21980.826446280993</v>
      </c>
      <c r="AH81" s="343">
        <f t="shared" si="15"/>
        <v>421.08039669421481</v>
      </c>
      <c r="AI81" s="88"/>
      <c r="AJ81" s="83"/>
    </row>
    <row r="82" spans="1:36">
      <c r="A82" s="65">
        <f t="shared" si="16"/>
        <v>1927</v>
      </c>
      <c r="B82" s="84">
        <v>9982</v>
      </c>
      <c r="C82" s="77">
        <v>-901</v>
      </c>
      <c r="D82" s="78">
        <f t="shared" si="17"/>
        <v>-901</v>
      </c>
      <c r="E82" s="335">
        <v>29</v>
      </c>
      <c r="F82" s="341">
        <v>1988</v>
      </c>
      <c r="G82" s="337">
        <f t="shared" si="12"/>
        <v>125.8</v>
      </c>
      <c r="H82" s="337">
        <f t="shared" si="10"/>
        <v>82.7</v>
      </c>
      <c r="I82" s="337">
        <f t="shared" si="10"/>
        <v>413.8</v>
      </c>
      <c r="J82" s="337">
        <f t="shared" si="10"/>
        <v>463.9</v>
      </c>
      <c r="K82" s="337">
        <f t="shared" si="10"/>
        <v>706.9</v>
      </c>
      <c r="L82" s="337">
        <f t="shared" si="10"/>
        <v>626.5</v>
      </c>
      <c r="M82" s="337">
        <f t="shared" si="10"/>
        <v>555.29999999999995</v>
      </c>
      <c r="N82" s="337">
        <f t="shared" si="10"/>
        <v>449.7</v>
      </c>
      <c r="O82" s="337">
        <f t="shared" si="10"/>
        <v>346.6</v>
      </c>
      <c r="P82" s="337">
        <f t="shared" si="10"/>
        <v>329.2</v>
      </c>
      <c r="Q82" s="337">
        <f t="shared" si="10"/>
        <v>344.9</v>
      </c>
      <c r="R82" s="337">
        <f t="shared" si="10"/>
        <v>362.7</v>
      </c>
      <c r="S82" s="342">
        <f t="shared" si="14"/>
        <v>290.15583471074376</v>
      </c>
      <c r="T82" s="339"/>
      <c r="U82" s="341">
        <v>1988</v>
      </c>
      <c r="V82" s="337">
        <f t="shared" si="13"/>
        <v>7735.1404958677685</v>
      </c>
      <c r="W82" s="337">
        <f t="shared" si="11"/>
        <v>4920.9917355371899</v>
      </c>
      <c r="X82" s="337">
        <f t="shared" si="11"/>
        <v>25443.570247933883</v>
      </c>
      <c r="Y82" s="337">
        <f t="shared" si="11"/>
        <v>28524.099173553717</v>
      </c>
      <c r="Z82" s="337">
        <f t="shared" si="11"/>
        <v>40661.35537190082</v>
      </c>
      <c r="AA82" s="337">
        <f t="shared" si="11"/>
        <v>38521.983471074382</v>
      </c>
      <c r="AB82" s="337">
        <f t="shared" si="11"/>
        <v>33042.644628099173</v>
      </c>
      <c r="AC82" s="337">
        <f t="shared" si="11"/>
        <v>27650.975206611569</v>
      </c>
      <c r="AD82" s="337">
        <f t="shared" si="11"/>
        <v>20624.132231404961</v>
      </c>
      <c r="AE82" s="337">
        <f t="shared" si="11"/>
        <v>20241.719008264463</v>
      </c>
      <c r="AF82" s="337">
        <f t="shared" si="11"/>
        <v>21207.07438016529</v>
      </c>
      <c r="AG82" s="337">
        <f t="shared" si="11"/>
        <v>21582.14876033058</v>
      </c>
      <c r="AH82" s="343">
        <f t="shared" si="15"/>
        <v>290.15583471074376</v>
      </c>
      <c r="AI82" s="88"/>
      <c r="AJ82" s="83"/>
    </row>
    <row r="83" spans="1:36">
      <c r="A83" s="65">
        <f t="shared" si="16"/>
        <v>1927</v>
      </c>
      <c r="B83" s="84">
        <v>10013</v>
      </c>
      <c r="C83" s="77">
        <v>-901</v>
      </c>
      <c r="D83" s="78">
        <f t="shared" si="17"/>
        <v>-901</v>
      </c>
      <c r="E83" s="335">
        <v>28</v>
      </c>
      <c r="F83" s="341">
        <v>1989</v>
      </c>
      <c r="G83" s="337">
        <f t="shared" si="12"/>
        <v>158.69999999999999</v>
      </c>
      <c r="H83" s="337">
        <f t="shared" si="10"/>
        <v>230.5</v>
      </c>
      <c r="I83" s="337">
        <f t="shared" si="10"/>
        <v>332.7</v>
      </c>
      <c r="J83" s="337">
        <f t="shared" si="10"/>
        <v>330.2</v>
      </c>
      <c r="K83" s="337">
        <f t="shared" si="10"/>
        <v>443</v>
      </c>
      <c r="L83" s="337">
        <f t="shared" si="10"/>
        <v>1803</v>
      </c>
      <c r="M83" s="337">
        <f t="shared" si="10"/>
        <v>1559</v>
      </c>
      <c r="N83" s="337">
        <f t="shared" si="10"/>
        <v>1079</v>
      </c>
      <c r="O83" s="337">
        <f t="shared" si="10"/>
        <v>919.5</v>
      </c>
      <c r="P83" s="337">
        <f t="shared" si="10"/>
        <v>889.6</v>
      </c>
      <c r="Q83" s="337">
        <f t="shared" si="10"/>
        <v>901.5</v>
      </c>
      <c r="R83" s="337">
        <f t="shared" si="10"/>
        <v>842.4</v>
      </c>
      <c r="S83" s="342">
        <f t="shared" si="14"/>
        <v>573.78188429752072</v>
      </c>
      <c r="T83" s="339"/>
      <c r="U83" s="341">
        <v>1989</v>
      </c>
      <c r="V83" s="337">
        <f t="shared" si="13"/>
        <v>9758.0826446280989</v>
      </c>
      <c r="W83" s="337">
        <f t="shared" si="11"/>
        <v>13715.702479338843</v>
      </c>
      <c r="X83" s="337">
        <f t="shared" si="11"/>
        <v>20456.92561983471</v>
      </c>
      <c r="Y83" s="337">
        <f t="shared" si="11"/>
        <v>20303.206611570247</v>
      </c>
      <c r="Z83" s="337">
        <f t="shared" si="11"/>
        <v>24602.975206611573</v>
      </c>
      <c r="AA83" s="337">
        <f t="shared" si="11"/>
        <v>110862.14876033059</v>
      </c>
      <c r="AB83" s="337">
        <f t="shared" si="11"/>
        <v>92766.942148760339</v>
      </c>
      <c r="AC83" s="337">
        <f t="shared" si="11"/>
        <v>66345.123966942148</v>
      </c>
      <c r="AD83" s="337">
        <f t="shared" si="11"/>
        <v>54714.049586776862</v>
      </c>
      <c r="AE83" s="337">
        <f t="shared" si="11"/>
        <v>54699.371900826452</v>
      </c>
      <c r="AF83" s="337">
        <f t="shared" si="11"/>
        <v>55431.074380165293</v>
      </c>
      <c r="AG83" s="337">
        <f t="shared" si="11"/>
        <v>50126.280991735533</v>
      </c>
      <c r="AH83" s="343">
        <f t="shared" si="15"/>
        <v>573.78188429752072</v>
      </c>
      <c r="AI83" s="88"/>
      <c r="AJ83" s="83"/>
    </row>
    <row r="84" spans="1:36">
      <c r="A84" s="65">
        <f t="shared" si="16"/>
        <v>1927</v>
      </c>
      <c r="B84" s="84">
        <v>10043</v>
      </c>
      <c r="C84" s="77">
        <v>-901</v>
      </c>
      <c r="D84" s="78">
        <f t="shared" si="17"/>
        <v>-901</v>
      </c>
      <c r="E84" s="335">
        <v>28</v>
      </c>
      <c r="F84" s="341">
        <v>1990</v>
      </c>
      <c r="G84" s="337">
        <f t="shared" si="12"/>
        <v>235.2</v>
      </c>
      <c r="H84" s="337">
        <f t="shared" si="10"/>
        <v>273.89999999999998</v>
      </c>
      <c r="I84" s="337">
        <f t="shared" si="10"/>
        <v>425.5</v>
      </c>
      <c r="J84" s="337">
        <f t="shared" si="10"/>
        <v>486.3</v>
      </c>
      <c r="K84" s="337">
        <f t="shared" si="10"/>
        <v>378.3</v>
      </c>
      <c r="L84" s="337">
        <f t="shared" si="10"/>
        <v>708.6</v>
      </c>
      <c r="M84" s="337">
        <f t="shared" si="10"/>
        <v>834.4</v>
      </c>
      <c r="N84" s="337">
        <f t="shared" si="10"/>
        <v>691.1</v>
      </c>
      <c r="O84" s="337">
        <f t="shared" si="10"/>
        <v>570.4</v>
      </c>
      <c r="P84" s="337">
        <f t="shared" si="10"/>
        <v>815.5</v>
      </c>
      <c r="Q84" s="337">
        <f t="shared" si="10"/>
        <v>785.5</v>
      </c>
      <c r="R84" s="337">
        <f t="shared" si="10"/>
        <v>597.6</v>
      </c>
      <c r="S84" s="342">
        <f t="shared" si="14"/>
        <v>411.49110743801651</v>
      </c>
      <c r="T84" s="339"/>
      <c r="U84" s="341">
        <v>1990</v>
      </c>
      <c r="V84" s="337">
        <f t="shared" si="13"/>
        <v>14461.884297520663</v>
      </c>
      <c r="W84" s="337">
        <f t="shared" si="11"/>
        <v>16298.181818181816</v>
      </c>
      <c r="X84" s="337">
        <f t="shared" si="11"/>
        <v>26162.975206611569</v>
      </c>
      <c r="Y84" s="337">
        <f t="shared" si="11"/>
        <v>29901.421487603304</v>
      </c>
      <c r="Z84" s="337">
        <f t="shared" si="11"/>
        <v>21009.719008264463</v>
      </c>
      <c r="AA84" s="337">
        <f t="shared" si="11"/>
        <v>43570.115702479343</v>
      </c>
      <c r="AB84" s="337">
        <f t="shared" si="11"/>
        <v>49650.247933884297</v>
      </c>
      <c r="AC84" s="337">
        <f t="shared" si="11"/>
        <v>42494.082644628099</v>
      </c>
      <c r="AD84" s="337">
        <f t="shared" si="11"/>
        <v>33941.157024793392</v>
      </c>
      <c r="AE84" s="337">
        <f t="shared" si="11"/>
        <v>50143.140495867767</v>
      </c>
      <c r="AF84" s="337">
        <f t="shared" si="11"/>
        <v>48298.512396694212</v>
      </c>
      <c r="AG84" s="337">
        <f t="shared" si="11"/>
        <v>35559.669421487604</v>
      </c>
      <c r="AH84" s="343">
        <f t="shared" si="15"/>
        <v>411.49110743801657</v>
      </c>
      <c r="AI84" s="88"/>
      <c r="AJ84" s="83"/>
    </row>
    <row r="85" spans="1:36">
      <c r="A85" s="65">
        <f t="shared" si="16"/>
        <v>1927</v>
      </c>
      <c r="B85" s="84">
        <v>10074</v>
      </c>
      <c r="C85" s="77">
        <v>-901</v>
      </c>
      <c r="D85" s="78">
        <f t="shared" si="17"/>
        <v>-901</v>
      </c>
      <c r="E85" s="335">
        <v>28</v>
      </c>
      <c r="F85" s="341">
        <v>1991</v>
      </c>
      <c r="G85" s="337">
        <f t="shared" si="12"/>
        <v>434.8</v>
      </c>
      <c r="H85" s="337">
        <f t="shared" si="10"/>
        <v>467.6</v>
      </c>
      <c r="I85" s="337">
        <f t="shared" si="10"/>
        <v>494.8</v>
      </c>
      <c r="J85" s="337">
        <f t="shared" si="10"/>
        <v>403.3</v>
      </c>
      <c r="K85" s="337">
        <f t="shared" si="10"/>
        <v>389.8</v>
      </c>
      <c r="L85" s="337">
        <f t="shared" si="10"/>
        <v>656.2</v>
      </c>
      <c r="M85" s="337">
        <f t="shared" si="10"/>
        <v>804.8</v>
      </c>
      <c r="N85" s="337">
        <f t="shared" si="10"/>
        <v>1062</v>
      </c>
      <c r="O85" s="337">
        <f t="shared" si="10"/>
        <v>754.3</v>
      </c>
      <c r="P85" s="337">
        <f t="shared" si="10"/>
        <v>559.1</v>
      </c>
      <c r="Q85" s="337">
        <f t="shared" si="10"/>
        <v>651.79999999999995</v>
      </c>
      <c r="R85" s="337">
        <f t="shared" si="10"/>
        <v>661</v>
      </c>
      <c r="S85" s="342">
        <f t="shared" si="14"/>
        <v>443.6378181818182</v>
      </c>
      <c r="T85" s="339"/>
      <c r="U85" s="341">
        <v>1991</v>
      </c>
      <c r="V85" s="337">
        <f t="shared" si="13"/>
        <v>26734.809917355371</v>
      </c>
      <c r="W85" s="337">
        <f t="shared" si="11"/>
        <v>27824.132231404961</v>
      </c>
      <c r="X85" s="337">
        <f t="shared" si="11"/>
        <v>30424.066115702481</v>
      </c>
      <c r="Y85" s="337">
        <f t="shared" si="11"/>
        <v>24797.950413223141</v>
      </c>
      <c r="Z85" s="337">
        <f t="shared" si="11"/>
        <v>21648.396694214873</v>
      </c>
      <c r="AA85" s="337">
        <f t="shared" si="11"/>
        <v>40348.165289256198</v>
      </c>
      <c r="AB85" s="337">
        <f t="shared" si="11"/>
        <v>47888.925619834707</v>
      </c>
      <c r="AC85" s="337">
        <f t="shared" si="11"/>
        <v>65299.834710743795</v>
      </c>
      <c r="AD85" s="337">
        <f t="shared" si="11"/>
        <v>44883.966942148763</v>
      </c>
      <c r="AE85" s="337">
        <f t="shared" si="11"/>
        <v>34377.719008264467</v>
      </c>
      <c r="AF85" s="337">
        <f t="shared" si="11"/>
        <v>40077.619834710735</v>
      </c>
      <c r="AG85" s="337">
        <f t="shared" si="11"/>
        <v>39332.231404958678</v>
      </c>
      <c r="AH85" s="343">
        <f t="shared" si="15"/>
        <v>443.6378181818182</v>
      </c>
      <c r="AI85" s="88"/>
      <c r="AJ85" s="83"/>
    </row>
    <row r="86" spans="1:36">
      <c r="A86" s="65">
        <f t="shared" si="16"/>
        <v>1927</v>
      </c>
      <c r="B86" s="84">
        <v>10105</v>
      </c>
      <c r="C86" s="77">
        <v>-901</v>
      </c>
      <c r="D86" s="78">
        <f t="shared" si="17"/>
        <v>-901</v>
      </c>
      <c r="E86" s="335">
        <v>29</v>
      </c>
      <c r="F86" s="341">
        <v>1992</v>
      </c>
      <c r="G86" s="337">
        <f t="shared" si="12"/>
        <v>462.6</v>
      </c>
      <c r="H86" s="337">
        <f t="shared" si="10"/>
        <v>316.60000000000002</v>
      </c>
      <c r="I86" s="337">
        <f t="shared" si="10"/>
        <v>485.9</v>
      </c>
      <c r="J86" s="337">
        <f t="shared" si="10"/>
        <v>515.1</v>
      </c>
      <c r="K86" s="337">
        <f t="shared" si="10"/>
        <v>619.29999999999995</v>
      </c>
      <c r="L86" s="337">
        <f t="shared" si="10"/>
        <v>580</v>
      </c>
      <c r="M86" s="337">
        <f t="shared" si="10"/>
        <v>783</v>
      </c>
      <c r="N86" s="337">
        <f t="shared" si="10"/>
        <v>631.1</v>
      </c>
      <c r="O86" s="337">
        <f t="shared" si="10"/>
        <v>400</v>
      </c>
      <c r="P86" s="337">
        <f t="shared" si="10"/>
        <v>433.4</v>
      </c>
      <c r="Q86" s="337">
        <f t="shared" si="10"/>
        <v>470</v>
      </c>
      <c r="R86" s="337">
        <f t="shared" si="10"/>
        <v>379.1</v>
      </c>
      <c r="S86" s="342">
        <f t="shared" si="14"/>
        <v>367.42175206611563</v>
      </c>
      <c r="T86" s="339"/>
      <c r="U86" s="341">
        <v>1992</v>
      </c>
      <c r="V86" s="337">
        <f t="shared" si="13"/>
        <v>28444.165289256198</v>
      </c>
      <c r="W86" s="337">
        <f t="shared" si="11"/>
        <v>18839.008264462809</v>
      </c>
      <c r="X86" s="337">
        <f t="shared" si="11"/>
        <v>29876.826446280989</v>
      </c>
      <c r="Y86" s="337">
        <f t="shared" si="11"/>
        <v>31672.264462809915</v>
      </c>
      <c r="Z86" s="337">
        <f t="shared" si="11"/>
        <v>35622.545454545456</v>
      </c>
      <c r="AA86" s="337">
        <f t="shared" si="11"/>
        <v>35662.809917355378</v>
      </c>
      <c r="AB86" s="337">
        <f t="shared" si="11"/>
        <v>46591.735537190085</v>
      </c>
      <c r="AC86" s="337">
        <f t="shared" si="11"/>
        <v>38804.826446280989</v>
      </c>
      <c r="AD86" s="337">
        <f t="shared" si="11"/>
        <v>23801.652892561982</v>
      </c>
      <c r="AE86" s="337">
        <f t="shared" si="11"/>
        <v>26648.727272727272</v>
      </c>
      <c r="AF86" s="337">
        <f t="shared" si="11"/>
        <v>28899.173553719011</v>
      </c>
      <c r="AG86" s="337">
        <f t="shared" si="11"/>
        <v>22558.016528925618</v>
      </c>
      <c r="AH86" s="343">
        <f t="shared" si="15"/>
        <v>367.42175206611569</v>
      </c>
      <c r="AI86" s="88"/>
      <c r="AJ86" s="83"/>
    </row>
    <row r="87" spans="1:36">
      <c r="A87" s="65">
        <f t="shared" si="16"/>
        <v>1927</v>
      </c>
      <c r="B87" s="84">
        <v>10135</v>
      </c>
      <c r="C87" s="77">
        <v>-901</v>
      </c>
      <c r="D87" s="78">
        <f t="shared" si="17"/>
        <v>-901</v>
      </c>
      <c r="E87" s="335">
        <v>28</v>
      </c>
      <c r="F87" s="341">
        <v>1993</v>
      </c>
      <c r="G87" s="337">
        <f t="shared" si="12"/>
        <v>339</v>
      </c>
      <c r="H87" s="337">
        <f t="shared" si="10"/>
        <v>329.1</v>
      </c>
      <c r="I87" s="337">
        <f t="shared" si="10"/>
        <v>537.6</v>
      </c>
      <c r="J87" s="337">
        <f t="shared" si="10"/>
        <v>1137</v>
      </c>
      <c r="K87" s="337">
        <f t="shared" si="10"/>
        <v>1072</v>
      </c>
      <c r="L87" s="337">
        <f t="shared" si="10"/>
        <v>2365</v>
      </c>
      <c r="M87" s="337">
        <f t="shared" si="10"/>
        <v>2625</v>
      </c>
      <c r="N87" s="337">
        <f t="shared" si="10"/>
        <v>3342</v>
      </c>
      <c r="O87" s="337">
        <f t="shared" si="10"/>
        <v>2745</v>
      </c>
      <c r="P87" s="337">
        <f t="shared" si="10"/>
        <v>1172</v>
      </c>
      <c r="Q87" s="337">
        <f t="shared" si="10"/>
        <v>980</v>
      </c>
      <c r="R87" s="337">
        <f t="shared" si="10"/>
        <v>819</v>
      </c>
      <c r="S87" s="342">
        <f t="shared" si="14"/>
        <v>1054.4322644628098</v>
      </c>
      <c r="T87" s="339"/>
      <c r="U87" s="341">
        <v>1993</v>
      </c>
      <c r="V87" s="337">
        <f t="shared" si="13"/>
        <v>20844.297520661159</v>
      </c>
      <c r="W87" s="337">
        <f t="shared" si="11"/>
        <v>19582.809917355375</v>
      </c>
      <c r="X87" s="337">
        <f t="shared" si="11"/>
        <v>33055.735537190078</v>
      </c>
      <c r="Y87" s="337">
        <f t="shared" si="11"/>
        <v>69911.404958677696</v>
      </c>
      <c r="Z87" s="337">
        <f t="shared" si="11"/>
        <v>59535.867768595039</v>
      </c>
      <c r="AA87" s="337">
        <f t="shared" si="11"/>
        <v>145418.18181818179</v>
      </c>
      <c r="AB87" s="337">
        <f t="shared" si="11"/>
        <v>156198.34710743802</v>
      </c>
      <c r="AC87" s="337">
        <f t="shared" si="11"/>
        <v>205491.57024793388</v>
      </c>
      <c r="AD87" s="337">
        <f t="shared" si="11"/>
        <v>163338.84297520661</v>
      </c>
      <c r="AE87" s="337">
        <f t="shared" si="11"/>
        <v>72063.471074380155</v>
      </c>
      <c r="AF87" s="337">
        <f t="shared" si="11"/>
        <v>60257.85123966942</v>
      </c>
      <c r="AG87" s="337">
        <f t="shared" si="11"/>
        <v>48733.884297520657</v>
      </c>
      <c r="AH87" s="343">
        <f t="shared" si="15"/>
        <v>1054.4322644628098</v>
      </c>
      <c r="AI87" s="88"/>
      <c r="AJ87" s="83"/>
    </row>
    <row r="88" spans="1:36">
      <c r="A88" s="65">
        <f t="shared" si="16"/>
        <v>1928</v>
      </c>
      <c r="B88" s="84">
        <v>10166</v>
      </c>
      <c r="C88" s="77">
        <v>-901</v>
      </c>
      <c r="D88" s="78">
        <f t="shared" si="17"/>
        <v>-901</v>
      </c>
      <c r="E88" s="335">
        <v>28</v>
      </c>
      <c r="F88" s="341">
        <v>1994</v>
      </c>
      <c r="G88" s="337">
        <f t="shared" si="12"/>
        <v>437.7</v>
      </c>
      <c r="H88" s="337">
        <f t="shared" si="10"/>
        <v>554.4</v>
      </c>
      <c r="I88" s="337">
        <f t="shared" si="10"/>
        <v>661.9</v>
      </c>
      <c r="J88" s="337">
        <f t="shared" si="10"/>
        <v>452.6</v>
      </c>
      <c r="K88" s="337">
        <f t="shared" si="10"/>
        <v>551.29999999999995</v>
      </c>
      <c r="L88" s="337">
        <f t="shared" si="10"/>
        <v>550.79999999999995</v>
      </c>
      <c r="M88" s="337">
        <f t="shared" si="10"/>
        <v>704.6</v>
      </c>
      <c r="N88" s="337">
        <f t="shared" si="10"/>
        <v>703.2</v>
      </c>
      <c r="O88" s="337">
        <f t="shared" si="10"/>
        <v>486.7</v>
      </c>
      <c r="P88" s="337">
        <f t="shared" si="10"/>
        <v>413.9</v>
      </c>
      <c r="Q88" s="337">
        <f t="shared" si="10"/>
        <v>409.4</v>
      </c>
      <c r="R88" s="337">
        <f t="shared" si="10"/>
        <v>422.9</v>
      </c>
      <c r="S88" s="342">
        <f t="shared" si="14"/>
        <v>382.82757024793386</v>
      </c>
      <c r="T88" s="339"/>
      <c r="U88" s="341">
        <v>1994</v>
      </c>
      <c r="V88" s="337">
        <f t="shared" si="13"/>
        <v>26913.123966942148</v>
      </c>
      <c r="W88" s="337">
        <f t="shared" si="11"/>
        <v>32989.090909090912</v>
      </c>
      <c r="X88" s="337">
        <f t="shared" si="11"/>
        <v>40698.644628099173</v>
      </c>
      <c r="Y88" s="337">
        <f t="shared" si="11"/>
        <v>27829.289256198346</v>
      </c>
      <c r="Z88" s="337">
        <f t="shared" si="11"/>
        <v>30617.652892561986</v>
      </c>
      <c r="AA88" s="337">
        <f t="shared" si="11"/>
        <v>33867.371900826438</v>
      </c>
      <c r="AB88" s="337">
        <f t="shared" si="11"/>
        <v>41926.611570247936</v>
      </c>
      <c r="AC88" s="337">
        <f t="shared" si="11"/>
        <v>43238.082644628106</v>
      </c>
      <c r="AD88" s="337">
        <f t="shared" si="11"/>
        <v>28960.661157024795</v>
      </c>
      <c r="AE88" s="337">
        <f t="shared" si="11"/>
        <v>25449.719008264463</v>
      </c>
      <c r="AF88" s="337">
        <f t="shared" si="11"/>
        <v>25173.024793388427</v>
      </c>
      <c r="AG88" s="337">
        <f t="shared" si="11"/>
        <v>25164.297520661159</v>
      </c>
      <c r="AH88" s="343">
        <f t="shared" si="15"/>
        <v>382.82757024793392</v>
      </c>
      <c r="AI88" s="88"/>
      <c r="AJ88" s="83"/>
    </row>
    <row r="89" spans="1:36">
      <c r="A89" s="65">
        <f t="shared" si="16"/>
        <v>1928</v>
      </c>
      <c r="B89" s="84">
        <v>10196</v>
      </c>
      <c r="C89" s="77">
        <v>-901</v>
      </c>
      <c r="D89" s="78">
        <f t="shared" si="17"/>
        <v>-901</v>
      </c>
      <c r="E89" s="335">
        <v>28</v>
      </c>
      <c r="F89" s="341">
        <v>1995</v>
      </c>
      <c r="G89" s="337">
        <f t="shared" si="12"/>
        <v>397</v>
      </c>
      <c r="H89" s="337">
        <f t="shared" si="10"/>
        <v>296.89999999999998</v>
      </c>
      <c r="I89" s="337">
        <f t="shared" si="10"/>
        <v>349.7</v>
      </c>
      <c r="J89" s="337">
        <f t="shared" si="10"/>
        <v>1913</v>
      </c>
      <c r="K89" s="337">
        <f t="shared" si="10"/>
        <v>1958</v>
      </c>
      <c r="L89" s="337">
        <f t="shared" si="10"/>
        <v>3132</v>
      </c>
      <c r="M89" s="337">
        <f t="shared" si="10"/>
        <v>3348</v>
      </c>
      <c r="N89" s="337">
        <f t="shared" si="10"/>
        <v>3498</v>
      </c>
      <c r="O89" s="337">
        <f t="shared" si="10"/>
        <v>3061</v>
      </c>
      <c r="P89" s="337">
        <f t="shared" si="10"/>
        <v>2456</v>
      </c>
      <c r="Q89" s="337">
        <f t="shared" si="10"/>
        <v>1402</v>
      </c>
      <c r="R89" s="337">
        <f t="shared" si="10"/>
        <v>1423</v>
      </c>
      <c r="S89" s="342">
        <f t="shared" si="14"/>
        <v>1400.8655206611568</v>
      </c>
      <c r="T89" s="339"/>
      <c r="U89" s="341">
        <v>1995</v>
      </c>
      <c r="V89" s="337">
        <f t="shared" si="13"/>
        <v>24410.578512396693</v>
      </c>
      <c r="W89" s="337">
        <f t="shared" si="11"/>
        <v>17666.776859504131</v>
      </c>
      <c r="X89" s="337">
        <f t="shared" si="11"/>
        <v>21502.214876033056</v>
      </c>
      <c r="Y89" s="337">
        <f t="shared" si="11"/>
        <v>117625.78512396695</v>
      </c>
      <c r="Z89" s="337">
        <f t="shared" si="11"/>
        <v>108741.81818181818</v>
      </c>
      <c r="AA89" s="337">
        <f t="shared" si="11"/>
        <v>192579.17355371901</v>
      </c>
      <c r="AB89" s="337">
        <f t="shared" si="11"/>
        <v>199219.8347107438</v>
      </c>
      <c r="AC89" s="337">
        <f t="shared" si="11"/>
        <v>215083.63636363638</v>
      </c>
      <c r="AD89" s="337">
        <f t="shared" si="11"/>
        <v>182142.14876033057</v>
      </c>
      <c r="AE89" s="337">
        <f t="shared" si="11"/>
        <v>151013.55371900825</v>
      </c>
      <c r="AF89" s="337">
        <f t="shared" si="11"/>
        <v>86205.619834710742</v>
      </c>
      <c r="AG89" s="337">
        <f t="shared" si="11"/>
        <v>84674.380165289243</v>
      </c>
      <c r="AH89" s="343">
        <f t="shared" si="15"/>
        <v>1400.865520661157</v>
      </c>
      <c r="AI89" s="88"/>
      <c r="AJ89" s="83"/>
    </row>
    <row r="90" spans="1:36">
      <c r="A90" s="65">
        <f t="shared" si="16"/>
        <v>1928</v>
      </c>
      <c r="B90" s="84">
        <v>10227</v>
      </c>
      <c r="C90" s="77">
        <v>-901</v>
      </c>
      <c r="D90" s="78">
        <f t="shared" si="17"/>
        <v>-901</v>
      </c>
      <c r="E90" s="335">
        <v>29</v>
      </c>
      <c r="F90" s="341">
        <v>1996</v>
      </c>
      <c r="G90" s="337">
        <f t="shared" si="12"/>
        <v>834.3</v>
      </c>
      <c r="H90" s="337">
        <f t="shared" si="10"/>
        <v>576.4</v>
      </c>
      <c r="I90" s="337">
        <f t="shared" si="10"/>
        <v>650.1</v>
      </c>
      <c r="J90" s="337">
        <f t="shared" si="10"/>
        <v>938.4</v>
      </c>
      <c r="K90" s="337">
        <f t="shared" si="10"/>
        <v>2311</v>
      </c>
      <c r="L90" s="337">
        <f t="shared" si="10"/>
        <v>2973</v>
      </c>
      <c r="M90" s="337">
        <f t="shared" si="10"/>
        <v>3075</v>
      </c>
      <c r="N90" s="337">
        <f t="shared" si="10"/>
        <v>3103</v>
      </c>
      <c r="O90" s="337">
        <f t="shared" si="10"/>
        <v>2032</v>
      </c>
      <c r="P90" s="337">
        <f t="shared" si="10"/>
        <v>917.7</v>
      </c>
      <c r="Q90" s="337">
        <f t="shared" si="10"/>
        <v>811.3</v>
      </c>
      <c r="R90" s="337">
        <f t="shared" si="10"/>
        <v>845</v>
      </c>
      <c r="S90" s="342">
        <f t="shared" si="14"/>
        <v>1150.2799338842976</v>
      </c>
      <c r="T90" s="339"/>
      <c r="U90" s="341">
        <v>1996</v>
      </c>
      <c r="V90" s="337">
        <f t="shared" si="13"/>
        <v>51299.10743801653</v>
      </c>
      <c r="W90" s="337">
        <f t="shared" si="11"/>
        <v>34298.181818181816</v>
      </c>
      <c r="X90" s="337">
        <f t="shared" si="11"/>
        <v>39973.090909090904</v>
      </c>
      <c r="Y90" s="337">
        <f t="shared" si="11"/>
        <v>57699.966942148763</v>
      </c>
      <c r="Z90" s="337">
        <f t="shared" si="11"/>
        <v>132930.2479338843</v>
      </c>
      <c r="AA90" s="337">
        <f t="shared" si="11"/>
        <v>182802.64462809919</v>
      </c>
      <c r="AB90" s="337">
        <f t="shared" si="11"/>
        <v>182975.20661157026</v>
      </c>
      <c r="AC90" s="337">
        <f t="shared" si="11"/>
        <v>190796.03305785125</v>
      </c>
      <c r="AD90" s="337">
        <f t="shared" si="11"/>
        <v>120912.39669421488</v>
      </c>
      <c r="AE90" s="337">
        <f t="shared" si="11"/>
        <v>56427.173553719011</v>
      </c>
      <c r="AF90" s="337">
        <f t="shared" si="11"/>
        <v>49884.89256198347</v>
      </c>
      <c r="AG90" s="337">
        <f t="shared" si="11"/>
        <v>50280.991735537194</v>
      </c>
      <c r="AH90" s="343">
        <f t="shared" si="15"/>
        <v>1150.2799338842976</v>
      </c>
      <c r="AI90" s="88"/>
      <c r="AJ90" s="83"/>
    </row>
    <row r="91" spans="1:36">
      <c r="A91" s="65">
        <f t="shared" si="16"/>
        <v>1928</v>
      </c>
      <c r="B91" s="84">
        <v>10258</v>
      </c>
      <c r="C91" s="77">
        <v>-901</v>
      </c>
      <c r="D91" s="78">
        <f t="shared" si="17"/>
        <v>-901</v>
      </c>
      <c r="E91" s="335">
        <v>28</v>
      </c>
      <c r="F91" s="341">
        <v>1997</v>
      </c>
      <c r="G91" s="337">
        <f t="shared" si="12"/>
        <v>710.6</v>
      </c>
      <c r="H91" s="337">
        <f t="shared" si="10"/>
        <v>740.4</v>
      </c>
      <c r="I91" s="337">
        <f t="shared" si="10"/>
        <v>2331</v>
      </c>
      <c r="J91" s="337">
        <f t="shared" si="10"/>
        <v>3071</v>
      </c>
      <c r="K91" s="337">
        <f t="shared" si="10"/>
        <v>2400</v>
      </c>
      <c r="L91" s="337">
        <f t="shared" si="10"/>
        <v>2339</v>
      </c>
      <c r="M91" s="337">
        <f t="shared" si="10"/>
        <v>1542</v>
      </c>
      <c r="N91" s="337">
        <f t="shared" si="10"/>
        <v>1646</v>
      </c>
      <c r="O91" s="337">
        <f t="shared" si="10"/>
        <v>1445</v>
      </c>
      <c r="P91" s="337">
        <f t="shared" si="10"/>
        <v>828.6</v>
      </c>
      <c r="Q91" s="337">
        <f t="shared" si="10"/>
        <v>827.7</v>
      </c>
      <c r="R91" s="337">
        <f t="shared" si="10"/>
        <v>1159</v>
      </c>
      <c r="S91" s="342">
        <f t="shared" si="14"/>
        <v>1146.7693884297519</v>
      </c>
      <c r="T91" s="339"/>
      <c r="U91" s="341">
        <v>1997</v>
      </c>
      <c r="V91" s="337">
        <f t="shared" si="13"/>
        <v>43693.090909090912</v>
      </c>
      <c r="W91" s="337">
        <f t="shared" si="11"/>
        <v>44056.859504132233</v>
      </c>
      <c r="X91" s="337">
        <f t="shared" si="11"/>
        <v>143327.60330578513</v>
      </c>
      <c r="Y91" s="337">
        <f t="shared" si="11"/>
        <v>188828.42975206612</v>
      </c>
      <c r="Z91" s="337">
        <f t="shared" si="11"/>
        <v>133289.25619834711</v>
      </c>
      <c r="AA91" s="337">
        <f t="shared" si="11"/>
        <v>143819.50413223141</v>
      </c>
      <c r="AB91" s="337">
        <f t="shared" si="11"/>
        <v>91755.371900826445</v>
      </c>
      <c r="AC91" s="337">
        <f t="shared" si="11"/>
        <v>101208.59504132232</v>
      </c>
      <c r="AD91" s="337">
        <f t="shared" si="11"/>
        <v>85983.471074380155</v>
      </c>
      <c r="AE91" s="337">
        <f t="shared" si="11"/>
        <v>50948.628099173555</v>
      </c>
      <c r="AF91" s="337">
        <f t="shared" si="11"/>
        <v>50893.289256198346</v>
      </c>
      <c r="AG91" s="337">
        <f t="shared" si="11"/>
        <v>68965.289256198346</v>
      </c>
      <c r="AH91" s="343">
        <f t="shared" si="15"/>
        <v>1146.7693884297521</v>
      </c>
      <c r="AI91" s="88"/>
      <c r="AJ91" s="83"/>
    </row>
    <row r="92" spans="1:36">
      <c r="A92" s="65">
        <f t="shared" si="16"/>
        <v>1928</v>
      </c>
      <c r="B92" s="84">
        <v>10287</v>
      </c>
      <c r="C92" s="77">
        <v>-901</v>
      </c>
      <c r="D92" s="78">
        <f t="shared" si="17"/>
        <v>-901</v>
      </c>
      <c r="E92" s="335">
        <v>28</v>
      </c>
      <c r="F92" s="341">
        <v>1998</v>
      </c>
      <c r="G92" s="337">
        <f t="shared" si="12"/>
        <v>616.29999999999995</v>
      </c>
      <c r="H92" s="337">
        <f t="shared" si="10"/>
        <v>404.2</v>
      </c>
      <c r="I92" s="337">
        <f t="shared" si="10"/>
        <v>595.20000000000005</v>
      </c>
      <c r="J92" s="337">
        <f t="shared" si="10"/>
        <v>1464</v>
      </c>
      <c r="K92" s="337">
        <f t="shared" si="10"/>
        <v>1988</v>
      </c>
      <c r="L92" s="337">
        <f t="shared" si="10"/>
        <v>2565</v>
      </c>
      <c r="M92" s="337">
        <f t="shared" si="10"/>
        <v>2753</v>
      </c>
      <c r="N92" s="337">
        <f t="shared" si="10"/>
        <v>3266</v>
      </c>
      <c r="O92" s="337">
        <f t="shared" si="10"/>
        <v>3640</v>
      </c>
      <c r="P92" s="337">
        <f t="shared" si="10"/>
        <v>2767</v>
      </c>
      <c r="Q92" s="337">
        <f t="shared" si="10"/>
        <v>1539</v>
      </c>
      <c r="R92" s="337">
        <f t="shared" si="10"/>
        <v>1210</v>
      </c>
      <c r="S92" s="342">
        <f t="shared" si="14"/>
        <v>1374.6793388429753</v>
      </c>
      <c r="T92" s="339"/>
      <c r="U92" s="341">
        <v>1998</v>
      </c>
      <c r="V92" s="337">
        <f t="shared" si="13"/>
        <v>37894.809917355364</v>
      </c>
      <c r="W92" s="337">
        <f t="shared" si="11"/>
        <v>24051.570247933883</v>
      </c>
      <c r="X92" s="337">
        <f t="shared" si="11"/>
        <v>36597.421487603315</v>
      </c>
      <c r="Y92" s="337">
        <f t="shared" si="11"/>
        <v>90017.851239669428</v>
      </c>
      <c r="Z92" s="337">
        <f t="shared" si="11"/>
        <v>110407.93388429753</v>
      </c>
      <c r="AA92" s="337">
        <f t="shared" si="11"/>
        <v>157715.70247933883</v>
      </c>
      <c r="AB92" s="337">
        <f t="shared" si="11"/>
        <v>163814.87603305787</v>
      </c>
      <c r="AC92" s="337">
        <f t="shared" si="11"/>
        <v>200818.51239669422</v>
      </c>
      <c r="AD92" s="337">
        <f t="shared" si="11"/>
        <v>216595.04132231403</v>
      </c>
      <c r="AE92" s="337">
        <f t="shared" si="11"/>
        <v>170136.19834710745</v>
      </c>
      <c r="AF92" s="337">
        <f t="shared" si="11"/>
        <v>94629.421487603307</v>
      </c>
      <c r="AG92" s="337">
        <f t="shared" si="11"/>
        <v>72000</v>
      </c>
      <c r="AH92" s="343">
        <f t="shared" si="15"/>
        <v>1374.6793388429753</v>
      </c>
      <c r="AI92" s="88"/>
      <c r="AJ92" s="83"/>
    </row>
    <row r="93" spans="1:36">
      <c r="A93" s="65">
        <f t="shared" si="16"/>
        <v>1928</v>
      </c>
      <c r="B93" s="84">
        <v>10318</v>
      </c>
      <c r="C93" s="77">
        <v>-901</v>
      </c>
      <c r="D93" s="78">
        <f t="shared" si="17"/>
        <v>-901</v>
      </c>
      <c r="E93" s="335">
        <v>28</v>
      </c>
      <c r="F93" s="341">
        <v>1999</v>
      </c>
      <c r="G93" s="337">
        <f t="shared" si="12"/>
        <v>451.3</v>
      </c>
      <c r="H93" s="337">
        <f t="shared" si="10"/>
        <v>519.6</v>
      </c>
      <c r="I93" s="337">
        <f t="shared" si="10"/>
        <v>878.8</v>
      </c>
      <c r="J93" s="337">
        <f t="shared" si="10"/>
        <v>925.7</v>
      </c>
      <c r="K93" s="337">
        <f t="shared" si="10"/>
        <v>1715</v>
      </c>
      <c r="L93" s="337">
        <f t="shared" ref="H93:R110" si="18">INDEX($C$16:$C$2000,($F93-1922)*12+L$12,1)</f>
        <v>2260</v>
      </c>
      <c r="M93" s="337">
        <f t="shared" si="18"/>
        <v>2530</v>
      </c>
      <c r="N93" s="337">
        <f t="shared" si="18"/>
        <v>2594</v>
      </c>
      <c r="O93" s="337">
        <f t="shared" si="18"/>
        <v>2299</v>
      </c>
      <c r="P93" s="337">
        <f t="shared" si="18"/>
        <v>1055</v>
      </c>
      <c r="Q93" s="337">
        <f t="shared" si="18"/>
        <v>1273</v>
      </c>
      <c r="R93" s="337">
        <f t="shared" si="18"/>
        <v>987.1</v>
      </c>
      <c r="S93" s="342">
        <f t="shared" si="14"/>
        <v>1052.554314049587</v>
      </c>
      <c r="T93" s="339"/>
      <c r="U93" s="341">
        <v>1999</v>
      </c>
      <c r="V93" s="337">
        <f t="shared" si="13"/>
        <v>27749.355371900827</v>
      </c>
      <c r="W93" s="337">
        <f t="shared" si="11"/>
        <v>30918.347107438018</v>
      </c>
      <c r="X93" s="337">
        <f t="shared" si="11"/>
        <v>54035.305785123965</v>
      </c>
      <c r="Y93" s="337">
        <f t="shared" si="11"/>
        <v>56919.074380165293</v>
      </c>
      <c r="Z93" s="337">
        <f t="shared" si="11"/>
        <v>95246.280991735533</v>
      </c>
      <c r="AA93" s="337">
        <f t="shared" ref="W93:AG110" si="19">IF(INDEX($D$16:$D$2000,($U93-1922)*12+AA$12,1)&lt;&gt;-901,INDEX($D$16:$D$2000,($U93-1922)*12+AA$12,1)*1000,-901)</f>
        <v>138961.98347107437</v>
      </c>
      <c r="AB93" s="337">
        <f t="shared" si="19"/>
        <v>150545.45454545453</v>
      </c>
      <c r="AC93" s="337">
        <f t="shared" si="19"/>
        <v>159498.84297520659</v>
      </c>
      <c r="AD93" s="337">
        <f t="shared" si="19"/>
        <v>136800</v>
      </c>
      <c r="AE93" s="337">
        <f t="shared" si="19"/>
        <v>64869.421487603307</v>
      </c>
      <c r="AF93" s="337">
        <f t="shared" si="19"/>
        <v>78273.719008264467</v>
      </c>
      <c r="AG93" s="337">
        <f t="shared" si="19"/>
        <v>58736.528925619838</v>
      </c>
      <c r="AH93" s="343">
        <f t="shared" si="15"/>
        <v>1052.5543140495868</v>
      </c>
      <c r="AI93" s="88"/>
      <c r="AJ93" s="83"/>
    </row>
    <row r="94" spans="1:36">
      <c r="A94" s="65">
        <f t="shared" si="16"/>
        <v>1928</v>
      </c>
      <c r="B94" s="84">
        <v>10348</v>
      </c>
      <c r="C94" s="77">
        <v>-901</v>
      </c>
      <c r="D94" s="78">
        <f t="shared" si="17"/>
        <v>-901</v>
      </c>
      <c r="E94" s="335">
        <v>29</v>
      </c>
      <c r="F94" s="341">
        <v>2000</v>
      </c>
      <c r="G94" s="337">
        <f t="shared" si="12"/>
        <v>555.1</v>
      </c>
      <c r="H94" s="337">
        <f t="shared" si="18"/>
        <v>598.29999999999995</v>
      </c>
      <c r="I94" s="337">
        <f t="shared" si="18"/>
        <v>669</v>
      </c>
      <c r="J94" s="337">
        <f t="shared" si="18"/>
        <v>895.3</v>
      </c>
      <c r="K94" s="337">
        <f t="shared" si="18"/>
        <v>1530</v>
      </c>
      <c r="L94" s="337">
        <f t="shared" si="18"/>
        <v>1741</v>
      </c>
      <c r="M94" s="337">
        <f t="shared" si="18"/>
        <v>1627</v>
      </c>
      <c r="N94" s="337">
        <f t="shared" si="18"/>
        <v>2152</v>
      </c>
      <c r="O94" s="337">
        <f t="shared" si="18"/>
        <v>1408</v>
      </c>
      <c r="P94" s="337">
        <f t="shared" si="18"/>
        <v>904.6</v>
      </c>
      <c r="Q94" s="337">
        <f t="shared" si="18"/>
        <v>1277</v>
      </c>
      <c r="R94" s="337">
        <f t="shared" si="18"/>
        <v>1076</v>
      </c>
      <c r="S94" s="342">
        <f t="shared" si="14"/>
        <v>872.05884297520663</v>
      </c>
      <c r="T94" s="339"/>
      <c r="U94" s="341">
        <v>2000</v>
      </c>
      <c r="V94" s="337">
        <f t="shared" si="13"/>
        <v>34131.768595041322</v>
      </c>
      <c r="W94" s="337">
        <f t="shared" si="19"/>
        <v>35601.32231404959</v>
      </c>
      <c r="X94" s="337">
        <f t="shared" si="19"/>
        <v>41135.206611570247</v>
      </c>
      <c r="Y94" s="337">
        <f t="shared" si="19"/>
        <v>55049.85123966942</v>
      </c>
      <c r="Z94" s="337">
        <f t="shared" si="19"/>
        <v>88006.611570247944</v>
      </c>
      <c r="AA94" s="337">
        <f t="shared" si="19"/>
        <v>107049.9173553719</v>
      </c>
      <c r="AB94" s="337">
        <f t="shared" si="19"/>
        <v>96813.223140495858</v>
      </c>
      <c r="AC94" s="337">
        <f t="shared" si="19"/>
        <v>132321.32231404958</v>
      </c>
      <c r="AD94" s="337">
        <f t="shared" si="19"/>
        <v>83781.818181818177</v>
      </c>
      <c r="AE94" s="337">
        <f t="shared" si="19"/>
        <v>55621.685950413223</v>
      </c>
      <c r="AF94" s="337">
        <f t="shared" si="19"/>
        <v>78519.669421487604</v>
      </c>
      <c r="AG94" s="337">
        <f t="shared" si="19"/>
        <v>64026.446280991731</v>
      </c>
      <c r="AH94" s="343">
        <f t="shared" si="15"/>
        <v>872.05884297520652</v>
      </c>
      <c r="AI94" s="88"/>
      <c r="AJ94" s="83"/>
    </row>
    <row r="95" spans="1:36">
      <c r="A95" s="65">
        <f t="shared" si="16"/>
        <v>1928</v>
      </c>
      <c r="B95" s="84">
        <v>10379</v>
      </c>
      <c r="C95" s="77">
        <v>-901</v>
      </c>
      <c r="D95" s="78">
        <f t="shared" si="17"/>
        <v>-901</v>
      </c>
      <c r="E95" s="335">
        <v>28</v>
      </c>
      <c r="F95" s="341">
        <v>2001</v>
      </c>
      <c r="G95" s="337">
        <f t="shared" si="12"/>
        <v>299.5</v>
      </c>
      <c r="H95" s="337">
        <f t="shared" si="18"/>
        <v>969.4</v>
      </c>
      <c r="I95" s="337">
        <f t="shared" si="18"/>
        <v>1066</v>
      </c>
      <c r="J95" s="337">
        <f t="shared" si="18"/>
        <v>418.3</v>
      </c>
      <c r="K95" s="337">
        <f t="shared" si="18"/>
        <v>265.8</v>
      </c>
      <c r="L95" s="337">
        <f t="shared" si="18"/>
        <v>565.70000000000005</v>
      </c>
      <c r="M95" s="337">
        <f t="shared" si="18"/>
        <v>816.4</v>
      </c>
      <c r="N95" s="337">
        <f t="shared" si="18"/>
        <v>977.5</v>
      </c>
      <c r="O95" s="337">
        <f t="shared" si="18"/>
        <v>270.10000000000002</v>
      </c>
      <c r="P95" s="337">
        <f t="shared" si="18"/>
        <v>258.60000000000002</v>
      </c>
      <c r="Q95" s="337">
        <f t="shared" si="18"/>
        <v>237.7</v>
      </c>
      <c r="R95" s="337">
        <f t="shared" si="18"/>
        <v>141.6</v>
      </c>
      <c r="S95" s="342">
        <f t="shared" si="14"/>
        <v>380.60766942148769</v>
      </c>
      <c r="T95" s="339"/>
      <c r="U95" s="341">
        <v>2001</v>
      </c>
      <c r="V95" s="337">
        <f t="shared" si="13"/>
        <v>18415.537190082647</v>
      </c>
      <c r="W95" s="337">
        <f t="shared" si="19"/>
        <v>57683.305785123972</v>
      </c>
      <c r="X95" s="337">
        <f t="shared" si="19"/>
        <v>65545.78512396694</v>
      </c>
      <c r="Y95" s="337">
        <f t="shared" si="19"/>
        <v>25720.264462809919</v>
      </c>
      <c r="Z95" s="337">
        <f t="shared" si="19"/>
        <v>14761.785123966942</v>
      </c>
      <c r="AA95" s="337">
        <f t="shared" si="19"/>
        <v>34783.53719008265</v>
      </c>
      <c r="AB95" s="337">
        <f t="shared" si="19"/>
        <v>48579.173553719011</v>
      </c>
      <c r="AC95" s="337">
        <f t="shared" si="19"/>
        <v>60104.132231404961</v>
      </c>
      <c r="AD95" s="337">
        <f t="shared" si="19"/>
        <v>16072.066115702484</v>
      </c>
      <c r="AE95" s="337">
        <f t="shared" si="19"/>
        <v>15900.694214876037</v>
      </c>
      <c r="AF95" s="337">
        <f t="shared" si="19"/>
        <v>14615.603305785124</v>
      </c>
      <c r="AG95" s="337">
        <f t="shared" si="19"/>
        <v>8425.7851239669435</v>
      </c>
      <c r="AH95" s="343">
        <f t="shared" si="15"/>
        <v>380.60766942148763</v>
      </c>
      <c r="AI95" s="88"/>
      <c r="AJ95" s="83"/>
    </row>
    <row r="96" spans="1:36">
      <c r="A96" s="65">
        <f t="shared" si="16"/>
        <v>1928</v>
      </c>
      <c r="B96" s="84">
        <v>10409</v>
      </c>
      <c r="C96" s="77">
        <v>-901</v>
      </c>
      <c r="D96" s="78">
        <f t="shared" si="17"/>
        <v>-901</v>
      </c>
      <c r="E96" s="335">
        <v>28</v>
      </c>
      <c r="F96" s="341">
        <v>2002</v>
      </c>
      <c r="G96" s="337">
        <f t="shared" si="12"/>
        <v>89</v>
      </c>
      <c r="H96" s="337">
        <f t="shared" si="18"/>
        <v>223.5</v>
      </c>
      <c r="I96" s="337">
        <f t="shared" si="18"/>
        <v>441.6</v>
      </c>
      <c r="J96" s="337">
        <f t="shared" si="18"/>
        <v>1040</v>
      </c>
      <c r="K96" s="337">
        <f t="shared" si="18"/>
        <v>707.1</v>
      </c>
      <c r="L96" s="337">
        <f t="shared" si="18"/>
        <v>971.3</v>
      </c>
      <c r="M96" s="337">
        <f t="shared" si="18"/>
        <v>1443</v>
      </c>
      <c r="N96" s="337">
        <f t="shared" si="18"/>
        <v>1754</v>
      </c>
      <c r="O96" s="337">
        <f t="shared" si="18"/>
        <v>977.2</v>
      </c>
      <c r="P96" s="337">
        <f t="shared" si="18"/>
        <v>611.20000000000005</v>
      </c>
      <c r="Q96" s="337">
        <f t="shared" si="18"/>
        <v>670.8</v>
      </c>
      <c r="R96" s="337">
        <f t="shared" si="18"/>
        <v>777.3</v>
      </c>
      <c r="S96" s="342">
        <f t="shared" si="14"/>
        <v>585.80568595041336</v>
      </c>
      <c r="T96" s="339"/>
      <c r="U96" s="341">
        <v>2002</v>
      </c>
      <c r="V96" s="337">
        <f t="shared" si="13"/>
        <v>5472.3966942148754</v>
      </c>
      <c r="W96" s="337">
        <f t="shared" si="19"/>
        <v>13299.173553719009</v>
      </c>
      <c r="X96" s="337">
        <f t="shared" si="19"/>
        <v>27152.92561983471</v>
      </c>
      <c r="Y96" s="337">
        <f t="shared" si="19"/>
        <v>63947.10743801653</v>
      </c>
      <c r="Z96" s="337">
        <f t="shared" si="19"/>
        <v>39270.347107438014</v>
      </c>
      <c r="AA96" s="337">
        <f t="shared" si="19"/>
        <v>59722.909090909088</v>
      </c>
      <c r="AB96" s="337">
        <f t="shared" si="19"/>
        <v>85864.462809917357</v>
      </c>
      <c r="AC96" s="337">
        <f t="shared" si="19"/>
        <v>107849.25619834711</v>
      </c>
      <c r="AD96" s="337">
        <f t="shared" si="19"/>
        <v>58147.438016528926</v>
      </c>
      <c r="AE96" s="337">
        <f t="shared" si="19"/>
        <v>37581.223140495873</v>
      </c>
      <c r="AF96" s="337">
        <f t="shared" si="19"/>
        <v>41245.884297520657</v>
      </c>
      <c r="AG96" s="337">
        <f t="shared" si="19"/>
        <v>46252.561983471074</v>
      </c>
      <c r="AH96" s="343">
        <f t="shared" si="15"/>
        <v>585.80568595041314</v>
      </c>
      <c r="AI96" s="88"/>
      <c r="AJ96" s="83"/>
    </row>
    <row r="97" spans="1:36">
      <c r="A97" s="65">
        <f t="shared" si="16"/>
        <v>1928</v>
      </c>
      <c r="B97" s="84">
        <v>10440</v>
      </c>
      <c r="C97" s="77">
        <v>-901</v>
      </c>
      <c r="D97" s="78">
        <f t="shared" si="17"/>
        <v>-901</v>
      </c>
      <c r="E97" s="335">
        <v>28</v>
      </c>
      <c r="F97" s="341">
        <v>2003</v>
      </c>
      <c r="G97" s="337">
        <f t="shared" si="12"/>
        <v>636.1</v>
      </c>
      <c r="H97" s="337">
        <f t="shared" si="18"/>
        <v>579.6</v>
      </c>
      <c r="I97" s="337">
        <f t="shared" si="18"/>
        <v>766.9</v>
      </c>
      <c r="J97" s="337">
        <f t="shared" si="18"/>
        <v>1079</v>
      </c>
      <c r="K97" s="337">
        <f t="shared" si="18"/>
        <v>975.8</v>
      </c>
      <c r="L97" s="337">
        <f t="shared" si="18"/>
        <v>836</v>
      </c>
      <c r="M97" s="337">
        <f t="shared" si="18"/>
        <v>1371</v>
      </c>
      <c r="N97" s="337">
        <f t="shared" si="18"/>
        <v>2929</v>
      </c>
      <c r="O97" s="337">
        <f t="shared" si="18"/>
        <v>1830</v>
      </c>
      <c r="P97" s="337">
        <f t="shared" si="18"/>
        <v>1021</v>
      </c>
      <c r="Q97" s="337">
        <f t="shared" si="18"/>
        <v>681.8</v>
      </c>
      <c r="R97" s="337">
        <f t="shared" si="18"/>
        <v>497.1</v>
      </c>
      <c r="S97" s="342">
        <f t="shared" si="14"/>
        <v>797.54816528925619</v>
      </c>
      <c r="T97" s="339"/>
      <c r="U97" s="341">
        <v>2003</v>
      </c>
      <c r="V97" s="337">
        <f t="shared" si="13"/>
        <v>39112.264462809915</v>
      </c>
      <c r="W97" s="337">
        <f t="shared" si="19"/>
        <v>34488.595041322311</v>
      </c>
      <c r="X97" s="337">
        <f t="shared" si="19"/>
        <v>47154.842975206615</v>
      </c>
      <c r="Y97" s="337">
        <f t="shared" si="19"/>
        <v>66345.123966942148</v>
      </c>
      <c r="Z97" s="337">
        <f t="shared" si="19"/>
        <v>54193.190082644629</v>
      </c>
      <c r="AA97" s="337">
        <f t="shared" si="19"/>
        <v>51403.636363636368</v>
      </c>
      <c r="AB97" s="337">
        <f t="shared" si="19"/>
        <v>81580.165289256198</v>
      </c>
      <c r="AC97" s="337">
        <f t="shared" si="19"/>
        <v>180097.19008264464</v>
      </c>
      <c r="AD97" s="337">
        <f t="shared" si="19"/>
        <v>108892.56198347107</v>
      </c>
      <c r="AE97" s="337">
        <f t="shared" si="19"/>
        <v>62778.842975206615</v>
      </c>
      <c r="AF97" s="337">
        <f t="shared" si="19"/>
        <v>41922.24793388429</v>
      </c>
      <c r="AG97" s="337">
        <f t="shared" si="19"/>
        <v>29579.504132231406</v>
      </c>
      <c r="AH97" s="343">
        <f t="shared" si="15"/>
        <v>797.54816528925608</v>
      </c>
      <c r="AI97" s="88"/>
      <c r="AJ97" s="83"/>
    </row>
    <row r="98" spans="1:36">
      <c r="A98" s="65">
        <f t="shared" si="16"/>
        <v>1928</v>
      </c>
      <c r="B98" s="84">
        <v>10471</v>
      </c>
      <c r="C98" s="77">
        <v>-901</v>
      </c>
      <c r="D98" s="78">
        <f t="shared" si="17"/>
        <v>-901</v>
      </c>
      <c r="E98" s="335">
        <v>29</v>
      </c>
      <c r="F98" s="341">
        <v>2004</v>
      </c>
      <c r="G98" s="337">
        <f t="shared" si="12"/>
        <v>315.60000000000002</v>
      </c>
      <c r="H98" s="337">
        <f t="shared" si="18"/>
        <v>515.20000000000005</v>
      </c>
      <c r="I98" s="337">
        <f t="shared" si="18"/>
        <v>659.8</v>
      </c>
      <c r="J98" s="337">
        <f t="shared" si="18"/>
        <v>858.9</v>
      </c>
      <c r="K98" s="337">
        <f t="shared" si="18"/>
        <v>902.5</v>
      </c>
      <c r="L98" s="337">
        <f t="shared" si="18"/>
        <v>1506</v>
      </c>
      <c r="M98" s="337">
        <f t="shared" si="18"/>
        <v>1125</v>
      </c>
      <c r="N98" s="337">
        <f t="shared" si="18"/>
        <v>983.7</v>
      </c>
      <c r="O98" s="337">
        <f t="shared" si="18"/>
        <v>729.5</v>
      </c>
      <c r="P98" s="337">
        <f t="shared" si="18"/>
        <v>763.4</v>
      </c>
      <c r="Q98" s="337">
        <f t="shared" si="18"/>
        <v>891.3</v>
      </c>
      <c r="R98" s="337">
        <f t="shared" si="18"/>
        <v>881.4</v>
      </c>
      <c r="S98" s="342">
        <f t="shared" si="14"/>
        <v>612.98221487603314</v>
      </c>
      <c r="T98" s="339"/>
      <c r="U98" s="341">
        <v>2004</v>
      </c>
      <c r="V98" s="337">
        <f t="shared" si="13"/>
        <v>19405.487603305788</v>
      </c>
      <c r="W98" s="337">
        <f t="shared" si="19"/>
        <v>30656.528925619841</v>
      </c>
      <c r="X98" s="337">
        <f t="shared" si="19"/>
        <v>40569.520661157025</v>
      </c>
      <c r="Y98" s="337">
        <f t="shared" si="19"/>
        <v>52811.702479338841</v>
      </c>
      <c r="Z98" s="337">
        <f t="shared" si="19"/>
        <v>51912.396694214876</v>
      </c>
      <c r="AA98" s="337">
        <f t="shared" si="19"/>
        <v>92600.330578512396</v>
      </c>
      <c r="AB98" s="337">
        <f t="shared" si="19"/>
        <v>66942.148760330587</v>
      </c>
      <c r="AC98" s="337">
        <f t="shared" si="19"/>
        <v>60485.35537190082</v>
      </c>
      <c r="AD98" s="337">
        <f t="shared" si="19"/>
        <v>43408.264462809915</v>
      </c>
      <c r="AE98" s="337">
        <f t="shared" si="19"/>
        <v>46939.63636363636</v>
      </c>
      <c r="AF98" s="337">
        <f t="shared" si="19"/>
        <v>54803.900826446283</v>
      </c>
      <c r="AG98" s="337">
        <f t="shared" si="19"/>
        <v>52446.942148760325</v>
      </c>
      <c r="AH98" s="343">
        <f t="shared" si="15"/>
        <v>612.98221487603303</v>
      </c>
    </row>
    <row r="99" spans="1:36">
      <c r="A99" s="65">
        <f t="shared" si="16"/>
        <v>1928</v>
      </c>
      <c r="B99" s="84">
        <v>10501</v>
      </c>
      <c r="C99" s="77">
        <v>-901</v>
      </c>
      <c r="D99" s="78">
        <f t="shared" si="17"/>
        <v>-901</v>
      </c>
      <c r="E99" s="335">
        <v>28</v>
      </c>
      <c r="F99" s="341">
        <v>2005</v>
      </c>
      <c r="G99" s="337">
        <f t="shared" si="12"/>
        <v>460.9</v>
      </c>
      <c r="H99" s="337">
        <f t="shared" si="18"/>
        <v>190.3</v>
      </c>
      <c r="I99" s="337">
        <f t="shared" si="18"/>
        <v>377.4</v>
      </c>
      <c r="J99" s="337">
        <f t="shared" si="18"/>
        <v>978.5</v>
      </c>
      <c r="K99" s="337">
        <f t="shared" si="18"/>
        <v>1280</v>
      </c>
      <c r="L99" s="337">
        <f t="shared" si="18"/>
        <v>1561</v>
      </c>
      <c r="M99" s="337">
        <f t="shared" si="18"/>
        <v>2399</v>
      </c>
      <c r="N99" s="337">
        <f t="shared" si="18"/>
        <v>3055</v>
      </c>
      <c r="O99" s="337">
        <f t="shared" si="18"/>
        <v>2771</v>
      </c>
      <c r="P99" s="337">
        <f t="shared" si="18"/>
        <v>1296</v>
      </c>
      <c r="Q99" s="337">
        <f t="shared" si="18"/>
        <v>998.8</v>
      </c>
      <c r="R99" s="337">
        <f t="shared" si="18"/>
        <v>581.79999999999995</v>
      </c>
      <c r="S99" s="342">
        <f t="shared" si="14"/>
        <v>961.3063140495866</v>
      </c>
      <c r="T99" s="339"/>
      <c r="U99" s="341">
        <v>2005</v>
      </c>
      <c r="V99" s="337">
        <f t="shared" si="13"/>
        <v>28339.636363636364</v>
      </c>
      <c r="W99" s="337">
        <f t="shared" si="19"/>
        <v>11323.636363636364</v>
      </c>
      <c r="X99" s="337">
        <f t="shared" si="19"/>
        <v>23205.421487603307</v>
      </c>
      <c r="Y99" s="337">
        <f t="shared" si="19"/>
        <v>60165.619834710749</v>
      </c>
      <c r="Z99" s="337">
        <f t="shared" si="19"/>
        <v>71087.603305785116</v>
      </c>
      <c r="AA99" s="337">
        <f t="shared" si="19"/>
        <v>95982.148760330572</v>
      </c>
      <c r="AB99" s="337">
        <f t="shared" si="19"/>
        <v>142750.41322314049</v>
      </c>
      <c r="AC99" s="337">
        <f t="shared" si="19"/>
        <v>187844.62809917354</v>
      </c>
      <c r="AD99" s="337">
        <f t="shared" si="19"/>
        <v>164885.95041322312</v>
      </c>
      <c r="AE99" s="337">
        <f t="shared" si="19"/>
        <v>79687.933884297527</v>
      </c>
      <c r="AF99" s="337">
        <f t="shared" si="19"/>
        <v>61413.818181818177</v>
      </c>
      <c r="AG99" s="337">
        <f t="shared" si="19"/>
        <v>34619.504132231406</v>
      </c>
      <c r="AH99" s="343">
        <f t="shared" si="15"/>
        <v>961.30631404958683</v>
      </c>
    </row>
    <row r="100" spans="1:36">
      <c r="A100" s="65">
        <f t="shared" si="16"/>
        <v>1929</v>
      </c>
      <c r="B100" s="84">
        <v>10532</v>
      </c>
      <c r="C100" s="77">
        <v>-901</v>
      </c>
      <c r="D100" s="78">
        <f t="shared" si="17"/>
        <v>-901</v>
      </c>
      <c r="E100" s="335">
        <v>28</v>
      </c>
      <c r="F100" s="341">
        <v>2006</v>
      </c>
      <c r="G100" s="337">
        <f t="shared" si="12"/>
        <v>717.6</v>
      </c>
      <c r="H100" s="337">
        <f t="shared" si="18"/>
        <v>476.7</v>
      </c>
      <c r="I100" s="337">
        <f t="shared" si="18"/>
        <v>1604</v>
      </c>
      <c r="J100" s="337">
        <f t="shared" si="18"/>
        <v>2552</v>
      </c>
      <c r="K100" s="337">
        <f t="shared" si="18"/>
        <v>2352</v>
      </c>
      <c r="L100" s="337">
        <f t="shared" si="18"/>
        <v>2680</v>
      </c>
      <c r="M100" s="337">
        <f t="shared" si="18"/>
        <v>3461</v>
      </c>
      <c r="N100" s="337">
        <f t="shared" si="18"/>
        <v>3486</v>
      </c>
      <c r="O100" s="337">
        <f t="shared" si="18"/>
        <v>2803</v>
      </c>
      <c r="P100" s="337">
        <f t="shared" si="18"/>
        <v>1324</v>
      </c>
      <c r="Q100" s="337">
        <f t="shared" si="18"/>
        <v>1131</v>
      </c>
      <c r="R100" s="337">
        <f t="shared" si="18"/>
        <v>743.3</v>
      </c>
      <c r="S100" s="342">
        <f t="shared" si="14"/>
        <v>1405.7030082644626</v>
      </c>
      <c r="T100" s="339"/>
      <c r="U100" s="341">
        <v>2006</v>
      </c>
      <c r="V100" s="337">
        <f t="shared" si="13"/>
        <v>44123.504132231406</v>
      </c>
      <c r="W100" s="337">
        <f t="shared" si="19"/>
        <v>28365.619834710746</v>
      </c>
      <c r="X100" s="337">
        <f t="shared" si="19"/>
        <v>98626.115702479336</v>
      </c>
      <c r="Y100" s="337">
        <f t="shared" si="19"/>
        <v>156916.36363636362</v>
      </c>
      <c r="Z100" s="337">
        <f t="shared" si="19"/>
        <v>130623.47107438018</v>
      </c>
      <c r="AA100" s="337">
        <f t="shared" si="19"/>
        <v>164786.77685950414</v>
      </c>
      <c r="AB100" s="337">
        <f t="shared" si="19"/>
        <v>205943.80165289258</v>
      </c>
      <c r="AC100" s="337">
        <f t="shared" si="19"/>
        <v>214345.78512396695</v>
      </c>
      <c r="AD100" s="337">
        <f t="shared" si="19"/>
        <v>166790.0826446281</v>
      </c>
      <c r="AE100" s="337">
        <f t="shared" si="19"/>
        <v>81409.586776859505</v>
      </c>
      <c r="AF100" s="337">
        <f t="shared" si="19"/>
        <v>69542.479338842983</v>
      </c>
      <c r="AG100" s="337">
        <f t="shared" si="19"/>
        <v>44229.421487603307</v>
      </c>
      <c r="AH100" s="343">
        <f t="shared" si="15"/>
        <v>1405.7030082644628</v>
      </c>
    </row>
    <row r="101" spans="1:36">
      <c r="A101" s="65">
        <f t="shared" si="16"/>
        <v>1929</v>
      </c>
      <c r="B101" s="84">
        <v>10562</v>
      </c>
      <c r="C101" s="77">
        <v>-901</v>
      </c>
      <c r="D101" s="78">
        <f t="shared" si="17"/>
        <v>-901</v>
      </c>
      <c r="E101" s="335">
        <v>28</v>
      </c>
      <c r="F101" s="341">
        <v>2007</v>
      </c>
      <c r="G101" s="337">
        <f t="shared" si="12"/>
        <v>428.5</v>
      </c>
      <c r="H101" s="337">
        <f t="shared" si="18"/>
        <v>398.4</v>
      </c>
      <c r="I101" s="337">
        <f t="shared" si="18"/>
        <v>404.9</v>
      </c>
      <c r="J101" s="337">
        <f t="shared" si="18"/>
        <v>378.7</v>
      </c>
      <c r="K101" s="337">
        <f t="shared" si="18"/>
        <v>540.4</v>
      </c>
      <c r="L101" s="337">
        <f t="shared" si="18"/>
        <v>1025</v>
      </c>
      <c r="M101" s="337">
        <f t="shared" si="18"/>
        <v>1009</v>
      </c>
      <c r="N101" s="337">
        <f t="shared" si="18"/>
        <v>1203</v>
      </c>
      <c r="O101" s="337">
        <f t="shared" si="18"/>
        <v>596.1</v>
      </c>
      <c r="P101" s="337">
        <f t="shared" si="18"/>
        <v>772.3</v>
      </c>
      <c r="Q101" s="337">
        <f t="shared" si="18"/>
        <v>738.2</v>
      </c>
      <c r="R101" s="337">
        <f t="shared" si="18"/>
        <v>501.2</v>
      </c>
      <c r="S101" s="342">
        <f t="shared" si="14"/>
        <v>483.45282644628088</v>
      </c>
      <c r="T101" s="339"/>
      <c r="U101" s="341">
        <v>2007</v>
      </c>
      <c r="V101" s="337">
        <f t="shared" si="13"/>
        <v>26347.438016528926</v>
      </c>
      <c r="W101" s="337">
        <f t="shared" si="19"/>
        <v>23706.446280991735</v>
      </c>
      <c r="X101" s="337">
        <f t="shared" si="19"/>
        <v>24896.330578512399</v>
      </c>
      <c r="Y101" s="337">
        <f t="shared" si="19"/>
        <v>23285.355371900827</v>
      </c>
      <c r="Z101" s="337">
        <f t="shared" si="19"/>
        <v>30012.297520661155</v>
      </c>
      <c r="AA101" s="337">
        <f t="shared" si="19"/>
        <v>63024.793388429753</v>
      </c>
      <c r="AB101" s="337">
        <f t="shared" si="19"/>
        <v>60039.669421487604</v>
      </c>
      <c r="AC101" s="337">
        <f t="shared" si="19"/>
        <v>73969.586776859505</v>
      </c>
      <c r="AD101" s="337">
        <f t="shared" si="19"/>
        <v>35470.413223140495</v>
      </c>
      <c r="AE101" s="337">
        <f t="shared" si="19"/>
        <v>47486.876033057852</v>
      </c>
      <c r="AF101" s="337">
        <f t="shared" si="19"/>
        <v>45390.14876033058</v>
      </c>
      <c r="AG101" s="337">
        <f t="shared" si="19"/>
        <v>29823.471074380166</v>
      </c>
      <c r="AH101" s="343">
        <f t="shared" si="15"/>
        <v>483.45282644628099</v>
      </c>
    </row>
    <row r="102" spans="1:36">
      <c r="A102" s="65">
        <f t="shared" si="16"/>
        <v>1929</v>
      </c>
      <c r="B102" s="84">
        <v>10593</v>
      </c>
      <c r="C102" s="77">
        <v>-901</v>
      </c>
      <c r="D102" s="78">
        <f t="shared" si="17"/>
        <v>-901</v>
      </c>
      <c r="E102" s="335">
        <v>29</v>
      </c>
      <c r="F102" s="341">
        <v>2008</v>
      </c>
      <c r="G102" s="337">
        <f t="shared" si="12"/>
        <v>574.5</v>
      </c>
      <c r="H102" s="337">
        <f t="shared" si="18"/>
        <v>392.4</v>
      </c>
      <c r="I102" s="337">
        <f t="shared" si="18"/>
        <v>297.2</v>
      </c>
      <c r="J102" s="337">
        <f t="shared" si="18"/>
        <v>402.6</v>
      </c>
      <c r="K102" s="337">
        <f t="shared" si="18"/>
        <v>680.7</v>
      </c>
      <c r="L102" s="337">
        <f t="shared" si="18"/>
        <v>626.5</v>
      </c>
      <c r="M102" s="337">
        <f t="shared" si="18"/>
        <v>756</v>
      </c>
      <c r="N102" s="337">
        <f t="shared" si="18"/>
        <v>1037</v>
      </c>
      <c r="O102" s="337">
        <f t="shared" si="18"/>
        <v>546.70000000000005</v>
      </c>
      <c r="P102" s="337">
        <f t="shared" si="18"/>
        <v>594.1</v>
      </c>
      <c r="Q102" s="337">
        <f t="shared" si="18"/>
        <v>693.3</v>
      </c>
      <c r="R102" s="337">
        <f t="shared" si="18"/>
        <v>645.1</v>
      </c>
      <c r="S102" s="342">
        <f t="shared" si="14"/>
        <v>438.20330578512397</v>
      </c>
      <c r="T102" s="339"/>
      <c r="U102" s="341">
        <v>2008</v>
      </c>
      <c r="V102" s="337">
        <f t="shared" si="13"/>
        <v>35324.628099173555</v>
      </c>
      <c r="W102" s="337">
        <f t="shared" si="19"/>
        <v>23349.421487603304</v>
      </c>
      <c r="X102" s="337">
        <f t="shared" si="19"/>
        <v>18274.115702479339</v>
      </c>
      <c r="Y102" s="337">
        <f t="shared" si="19"/>
        <v>24754.909090909092</v>
      </c>
      <c r="Z102" s="337">
        <f t="shared" si="19"/>
        <v>39154.314049586777</v>
      </c>
      <c r="AA102" s="337">
        <f t="shared" si="19"/>
        <v>38521.983471074382</v>
      </c>
      <c r="AB102" s="337">
        <f t="shared" si="19"/>
        <v>44985.123966942148</v>
      </c>
      <c r="AC102" s="337">
        <f t="shared" si="19"/>
        <v>63762.644628099173</v>
      </c>
      <c r="AD102" s="337">
        <f t="shared" si="19"/>
        <v>32530.909090909092</v>
      </c>
      <c r="AE102" s="337">
        <f t="shared" si="19"/>
        <v>36529.785123966947</v>
      </c>
      <c r="AF102" s="337">
        <f t="shared" si="19"/>
        <v>42629.35537190082</v>
      </c>
      <c r="AG102" s="337">
        <f t="shared" si="19"/>
        <v>38386.115702479336</v>
      </c>
      <c r="AH102" s="343">
        <f t="shared" si="15"/>
        <v>438.20330578512397</v>
      </c>
    </row>
    <row r="103" spans="1:36">
      <c r="A103" s="65">
        <f t="shared" si="16"/>
        <v>1929</v>
      </c>
      <c r="B103" s="84">
        <v>10624</v>
      </c>
      <c r="C103" s="77">
        <v>-901</v>
      </c>
      <c r="D103" s="78">
        <f t="shared" si="17"/>
        <v>-901</v>
      </c>
      <c r="E103" s="335">
        <v>28</v>
      </c>
      <c r="F103" s="341">
        <v>2009</v>
      </c>
      <c r="G103" s="337">
        <f t="shared" si="12"/>
        <v>283.3</v>
      </c>
      <c r="H103" s="337">
        <f t="shared" si="18"/>
        <v>440.9</v>
      </c>
      <c r="I103" s="337">
        <f t="shared" si="18"/>
        <v>328.3</v>
      </c>
      <c r="J103" s="337">
        <f t="shared" si="18"/>
        <v>389.4</v>
      </c>
      <c r="K103" s="337">
        <f t="shared" si="18"/>
        <v>809.6</v>
      </c>
      <c r="L103" s="337">
        <f t="shared" si="18"/>
        <v>1583</v>
      </c>
      <c r="M103" s="337">
        <f t="shared" si="18"/>
        <v>1455</v>
      </c>
      <c r="N103" s="337">
        <f t="shared" si="18"/>
        <v>2628</v>
      </c>
      <c r="O103" s="337">
        <f t="shared" si="18"/>
        <v>892.3</v>
      </c>
      <c r="P103" s="337">
        <f t="shared" si="18"/>
        <v>594.6</v>
      </c>
      <c r="Q103" s="337">
        <f t="shared" si="18"/>
        <v>745.7</v>
      </c>
      <c r="R103" s="337">
        <f t="shared" si="18"/>
        <v>719.2</v>
      </c>
      <c r="S103" s="342">
        <f t="shared" si="14"/>
        <v>656.55292561983458</v>
      </c>
      <c r="T103" s="339"/>
      <c r="U103" s="341">
        <v>2009</v>
      </c>
      <c r="V103" s="337">
        <f t="shared" si="13"/>
        <v>17419.438016528926</v>
      </c>
      <c r="W103" s="337">
        <f t="shared" si="19"/>
        <v>26235.371900826445</v>
      </c>
      <c r="X103" s="337">
        <f t="shared" si="19"/>
        <v>20186.380165289258</v>
      </c>
      <c r="Y103" s="337">
        <f t="shared" si="19"/>
        <v>23943.272727272728</v>
      </c>
      <c r="Z103" s="337">
        <f t="shared" si="19"/>
        <v>44962.909090909088</v>
      </c>
      <c r="AA103" s="337">
        <f t="shared" si="19"/>
        <v>97334.876033057852</v>
      </c>
      <c r="AB103" s="337">
        <f t="shared" si="19"/>
        <v>86578.512396694205</v>
      </c>
      <c r="AC103" s="337">
        <f t="shared" si="19"/>
        <v>161589.42148760331</v>
      </c>
      <c r="AD103" s="337">
        <f t="shared" si="19"/>
        <v>53095.537190082643</v>
      </c>
      <c r="AE103" s="337">
        <f t="shared" si="19"/>
        <v>36560.528925619838</v>
      </c>
      <c r="AF103" s="337">
        <f t="shared" si="19"/>
        <v>45851.305785123972</v>
      </c>
      <c r="AG103" s="337">
        <f t="shared" si="19"/>
        <v>42795.371900826445</v>
      </c>
      <c r="AH103" s="343">
        <f t="shared" si="15"/>
        <v>656.5529256198347</v>
      </c>
    </row>
    <row r="104" spans="1:36">
      <c r="A104" s="65">
        <f t="shared" si="16"/>
        <v>1929</v>
      </c>
      <c r="B104" s="84">
        <v>10652</v>
      </c>
      <c r="C104" s="77">
        <v>-901</v>
      </c>
      <c r="D104" s="78">
        <f t="shared" si="17"/>
        <v>-901</v>
      </c>
      <c r="E104" s="130">
        <v>28</v>
      </c>
      <c r="F104" s="341">
        <v>2010</v>
      </c>
      <c r="G104" s="337">
        <f t="shared" si="12"/>
        <v>662.3</v>
      </c>
      <c r="H104" s="337">
        <f t="shared" si="18"/>
        <v>255.2</v>
      </c>
      <c r="I104" s="337">
        <f t="shared" si="18"/>
        <v>259.2</v>
      </c>
      <c r="J104" s="337">
        <f t="shared" si="18"/>
        <v>387.8</v>
      </c>
      <c r="K104" s="337">
        <f t="shared" si="18"/>
        <v>723.7</v>
      </c>
      <c r="L104" s="337">
        <f t="shared" si="18"/>
        <v>648.9</v>
      </c>
      <c r="M104" s="337">
        <f t="shared" si="18"/>
        <v>1803</v>
      </c>
      <c r="N104" s="337">
        <f t="shared" si="18"/>
        <v>2649</v>
      </c>
      <c r="O104" s="337">
        <f t="shared" si="18"/>
        <v>2765</v>
      </c>
      <c r="P104" s="337">
        <f t="shared" si="18"/>
        <v>1063</v>
      </c>
      <c r="Q104" s="337">
        <f t="shared" si="18"/>
        <v>774.8</v>
      </c>
      <c r="R104" s="337">
        <f t="shared" si="18"/>
        <v>714.9</v>
      </c>
      <c r="S104" s="342">
        <f t="shared" si="14"/>
        <v>766.01970247933866</v>
      </c>
      <c r="T104" s="339"/>
      <c r="U104" s="341">
        <v>2010</v>
      </c>
      <c r="V104" s="337">
        <f t="shared" si="13"/>
        <v>40723.239669421484</v>
      </c>
      <c r="W104" s="337">
        <f t="shared" si="19"/>
        <v>15185.454545454546</v>
      </c>
      <c r="X104" s="337">
        <f t="shared" si="19"/>
        <v>15937.586776859504</v>
      </c>
      <c r="Y104" s="337">
        <f t="shared" si="19"/>
        <v>23844.89256198347</v>
      </c>
      <c r="Z104" s="337">
        <f t="shared" si="19"/>
        <v>40192.264462809915</v>
      </c>
      <c r="AA104" s="337">
        <f t="shared" si="19"/>
        <v>39899.305785123965</v>
      </c>
      <c r="AB104" s="337">
        <f t="shared" si="19"/>
        <v>107285.95041322314</v>
      </c>
      <c r="AC104" s="337">
        <f t="shared" si="19"/>
        <v>162880.66115702479</v>
      </c>
      <c r="AD104" s="337">
        <f t="shared" si="19"/>
        <v>164528.92561983471</v>
      </c>
      <c r="AE104" s="337">
        <f t="shared" si="19"/>
        <v>65361.32231404959</v>
      </c>
      <c r="AF104" s="337">
        <f t="shared" si="19"/>
        <v>47640.595041322311</v>
      </c>
      <c r="AG104" s="337">
        <f t="shared" si="19"/>
        <v>42539.504132231406</v>
      </c>
      <c r="AH104" s="343">
        <f t="shared" si="15"/>
        <v>766.01970247933878</v>
      </c>
    </row>
    <row r="105" spans="1:36">
      <c r="A105" s="65">
        <f t="shared" si="16"/>
        <v>1929</v>
      </c>
      <c r="B105" s="84">
        <v>10683</v>
      </c>
      <c r="C105" s="77">
        <v>-901</v>
      </c>
      <c r="D105" s="78">
        <f t="shared" si="17"/>
        <v>-901</v>
      </c>
      <c r="E105" s="130">
        <v>28</v>
      </c>
      <c r="F105" s="341">
        <v>2011</v>
      </c>
      <c r="G105" s="337">
        <f t="shared" si="12"/>
        <v>449.5</v>
      </c>
      <c r="H105" s="337">
        <f t="shared" si="18"/>
        <v>639</v>
      </c>
      <c r="I105" s="337">
        <f t="shared" si="18"/>
        <v>2167</v>
      </c>
      <c r="J105" s="337">
        <f t="shared" si="18"/>
        <v>1621</v>
      </c>
      <c r="K105" s="337">
        <f t="shared" si="18"/>
        <v>1431</v>
      </c>
      <c r="L105" s="337">
        <f t="shared" si="18"/>
        <v>2843</v>
      </c>
      <c r="M105" s="337">
        <f t="shared" si="18"/>
        <v>3042</v>
      </c>
      <c r="N105" s="337">
        <f t="shared" si="18"/>
        <v>3241</v>
      </c>
      <c r="O105" s="337">
        <f t="shared" si="18"/>
        <v>3079</v>
      </c>
      <c r="P105" s="337">
        <f t="shared" si="18"/>
        <v>2276</v>
      </c>
      <c r="Q105" s="337">
        <f t="shared" si="18"/>
        <v>1040</v>
      </c>
      <c r="R105" s="337">
        <f t="shared" si="18"/>
        <v>984.3</v>
      </c>
      <c r="S105" s="342">
        <f t="shared" si="14"/>
        <v>1378.8287603305785</v>
      </c>
      <c r="T105" s="339"/>
      <c r="U105" s="341">
        <v>2011</v>
      </c>
      <c r="V105" s="337">
        <f t="shared" si="13"/>
        <v>27638.677685950413</v>
      </c>
      <c r="W105" s="337">
        <f t="shared" si="19"/>
        <v>38023.140495867774</v>
      </c>
      <c r="X105" s="337">
        <f t="shared" si="19"/>
        <v>133243.63636363638</v>
      </c>
      <c r="Y105" s="337">
        <f t="shared" si="19"/>
        <v>99671.404958677682</v>
      </c>
      <c r="Z105" s="337">
        <f t="shared" si="19"/>
        <v>79473.719008264467</v>
      </c>
      <c r="AA105" s="337">
        <f t="shared" si="19"/>
        <v>174809.25619834711</v>
      </c>
      <c r="AB105" s="337">
        <f t="shared" si="19"/>
        <v>181011.57024793388</v>
      </c>
      <c r="AC105" s="337">
        <f t="shared" si="19"/>
        <v>199281.32231404958</v>
      </c>
      <c r="AD105" s="337">
        <f t="shared" si="19"/>
        <v>183213.22314049586</v>
      </c>
      <c r="AE105" s="337">
        <f t="shared" si="19"/>
        <v>139945.78512396695</v>
      </c>
      <c r="AF105" s="337">
        <f t="shared" si="19"/>
        <v>63947.10743801653</v>
      </c>
      <c r="AG105" s="337">
        <f t="shared" si="19"/>
        <v>58569.917355371901</v>
      </c>
      <c r="AH105" s="343">
        <f t="shared" si="15"/>
        <v>1378.8287603305782</v>
      </c>
    </row>
    <row r="106" spans="1:36">
      <c r="A106" s="65">
        <f t="shared" si="16"/>
        <v>1929</v>
      </c>
      <c r="B106" s="84">
        <v>10713</v>
      </c>
      <c r="C106" s="77">
        <v>-901</v>
      </c>
      <c r="D106" s="78">
        <f t="shared" si="17"/>
        <v>-901</v>
      </c>
      <c r="E106" s="130">
        <v>29</v>
      </c>
      <c r="F106" s="341">
        <v>2012</v>
      </c>
      <c r="G106" s="337">
        <f t="shared" si="12"/>
        <v>664.4</v>
      </c>
      <c r="H106" s="337">
        <f t="shared" si="18"/>
        <v>335.5</v>
      </c>
      <c r="I106" s="337">
        <f t="shared" si="18"/>
        <v>296.2</v>
      </c>
      <c r="J106" s="337">
        <f t="shared" si="18"/>
        <v>367.8</v>
      </c>
      <c r="K106" s="337">
        <f t="shared" si="18"/>
        <v>244</v>
      </c>
      <c r="L106" s="337">
        <f t="shared" si="18"/>
        <v>812.2</v>
      </c>
      <c r="M106" s="337">
        <f t="shared" si="18"/>
        <v>1768</v>
      </c>
      <c r="N106" s="337">
        <f t="shared" si="18"/>
        <v>1605</v>
      </c>
      <c r="O106" s="337">
        <f t="shared" si="18"/>
        <v>604.20000000000005</v>
      </c>
      <c r="P106" s="337">
        <f t="shared" si="18"/>
        <v>594</v>
      </c>
      <c r="Q106" s="337">
        <f t="shared" si="18"/>
        <v>799.5</v>
      </c>
      <c r="R106" s="337">
        <f t="shared" si="18"/>
        <v>607</v>
      </c>
      <c r="S106" s="342">
        <f t="shared" si="14"/>
        <v>527.26433057851227</v>
      </c>
      <c r="T106" s="339"/>
      <c r="U106" s="341">
        <v>2012</v>
      </c>
      <c r="V106" s="337">
        <f t="shared" si="13"/>
        <v>40852.363636363632</v>
      </c>
      <c r="W106" s="337">
        <f t="shared" si="19"/>
        <v>19963.636363636364</v>
      </c>
      <c r="X106" s="337">
        <f t="shared" si="19"/>
        <v>18212.628099173555</v>
      </c>
      <c r="Y106" s="337">
        <f t="shared" si="19"/>
        <v>22615.14049586777</v>
      </c>
      <c r="Z106" s="337">
        <f t="shared" si="19"/>
        <v>14035.041322314049</v>
      </c>
      <c r="AA106" s="337">
        <f t="shared" si="19"/>
        <v>49940.231404958678</v>
      </c>
      <c r="AB106" s="337">
        <f t="shared" si="19"/>
        <v>105203.30578512397</v>
      </c>
      <c r="AC106" s="337">
        <f t="shared" si="19"/>
        <v>98687.603305785116</v>
      </c>
      <c r="AD106" s="337">
        <f t="shared" si="19"/>
        <v>35952.396694214876</v>
      </c>
      <c r="AE106" s="337">
        <f t="shared" si="19"/>
        <v>36523.63636363636</v>
      </c>
      <c r="AF106" s="337">
        <f t="shared" si="19"/>
        <v>49159.338842975209</v>
      </c>
      <c r="AG106" s="337">
        <f t="shared" si="19"/>
        <v>36119.008264462813</v>
      </c>
      <c r="AH106" s="343">
        <f t="shared" si="15"/>
        <v>527.26433057851239</v>
      </c>
    </row>
    <row r="107" spans="1:36">
      <c r="A107" s="65">
        <f t="shared" si="16"/>
        <v>1929</v>
      </c>
      <c r="B107" s="84">
        <v>10744</v>
      </c>
      <c r="C107" s="77">
        <v>-901</v>
      </c>
      <c r="D107" s="78">
        <f t="shared" si="17"/>
        <v>-901</v>
      </c>
      <c r="E107" s="130">
        <v>28</v>
      </c>
      <c r="F107" s="341">
        <v>2013</v>
      </c>
      <c r="G107" s="337">
        <f t="shared" si="12"/>
        <v>645.4</v>
      </c>
      <c r="H107" s="337">
        <f t="shared" si="18"/>
        <v>421.3</v>
      </c>
      <c r="I107" s="337">
        <f t="shared" si="18"/>
        <v>1367</v>
      </c>
      <c r="J107" s="337">
        <f t="shared" si="18"/>
        <v>566.9</v>
      </c>
      <c r="K107" s="337">
        <f t="shared" si="18"/>
        <v>415.3</v>
      </c>
      <c r="L107" s="337">
        <f t="shared" si="18"/>
        <v>633.9</v>
      </c>
      <c r="M107" s="337">
        <f t="shared" si="18"/>
        <v>935.8</v>
      </c>
      <c r="N107" s="337">
        <f t="shared" si="18"/>
        <v>997.8</v>
      </c>
      <c r="O107" s="337">
        <f t="shared" si="18"/>
        <v>759.8</v>
      </c>
      <c r="P107" s="337">
        <f t="shared" si="18"/>
        <v>771.5</v>
      </c>
      <c r="Q107" s="337">
        <f t="shared" si="18"/>
        <v>778.2</v>
      </c>
      <c r="R107" s="337">
        <f t="shared" si="18"/>
        <v>409.4</v>
      </c>
      <c r="S107" s="342">
        <f t="shared" si="14"/>
        <v>527.60152066115688</v>
      </c>
      <c r="T107" s="339"/>
      <c r="U107" s="341">
        <v>2013</v>
      </c>
      <c r="V107" s="337">
        <f t="shared" si="13"/>
        <v>39684.099173553717</v>
      </c>
      <c r="W107" s="337">
        <f t="shared" si="19"/>
        <v>25069.090909090912</v>
      </c>
      <c r="X107" s="337">
        <f t="shared" si="19"/>
        <v>84053.553719008269</v>
      </c>
      <c r="Y107" s="337">
        <f t="shared" si="19"/>
        <v>34857.32231404959</v>
      </c>
      <c r="Z107" s="337">
        <f t="shared" si="19"/>
        <v>23064.595041322311</v>
      </c>
      <c r="AA107" s="337">
        <f t="shared" si="19"/>
        <v>38976.991735537187</v>
      </c>
      <c r="AB107" s="337">
        <f t="shared" si="19"/>
        <v>55683.966942148756</v>
      </c>
      <c r="AC107" s="337">
        <f t="shared" si="19"/>
        <v>61352.330578512396</v>
      </c>
      <c r="AD107" s="337">
        <f t="shared" si="19"/>
        <v>45211.239669421491</v>
      </c>
      <c r="AE107" s="337">
        <f t="shared" si="19"/>
        <v>47437.685950413223</v>
      </c>
      <c r="AF107" s="337">
        <f t="shared" si="19"/>
        <v>47849.652892561986</v>
      </c>
      <c r="AG107" s="337">
        <f t="shared" si="19"/>
        <v>24360.991735537191</v>
      </c>
      <c r="AH107" s="343">
        <f t="shared" si="15"/>
        <v>527.60152066115711</v>
      </c>
    </row>
    <row r="108" spans="1:36">
      <c r="A108" s="65">
        <f t="shared" si="16"/>
        <v>1929</v>
      </c>
      <c r="B108" s="84">
        <v>10774</v>
      </c>
      <c r="C108" s="77">
        <v>-901</v>
      </c>
      <c r="D108" s="78">
        <f t="shared" si="17"/>
        <v>-901</v>
      </c>
      <c r="E108" s="130">
        <v>28</v>
      </c>
      <c r="F108" s="341">
        <v>2014</v>
      </c>
      <c r="G108" s="337">
        <f t="shared" si="12"/>
        <v>247.2</v>
      </c>
      <c r="H108" s="337">
        <f t="shared" si="18"/>
        <v>230.3</v>
      </c>
      <c r="I108" s="337">
        <f t="shared" si="18"/>
        <v>282.60000000000002</v>
      </c>
      <c r="J108" s="337">
        <f t="shared" si="18"/>
        <v>214.8</v>
      </c>
      <c r="K108" s="337">
        <f t="shared" si="18"/>
        <v>490.6</v>
      </c>
      <c r="L108" s="337">
        <f t="shared" si="18"/>
        <v>437.9</v>
      </c>
      <c r="M108" s="337">
        <f t="shared" si="18"/>
        <v>607.29999999999995</v>
      </c>
      <c r="N108" s="337">
        <f t="shared" si="18"/>
        <v>563</v>
      </c>
      <c r="O108" s="337">
        <f t="shared" si="18"/>
        <v>389.2</v>
      </c>
      <c r="P108" s="337">
        <f t="shared" si="18"/>
        <v>471.3</v>
      </c>
      <c r="Q108" s="337">
        <f t="shared" si="18"/>
        <v>688.1</v>
      </c>
      <c r="R108" s="337">
        <f t="shared" si="18"/>
        <v>375</v>
      </c>
      <c r="S108" s="342">
        <f t="shared" si="14"/>
        <v>301.17560330578516</v>
      </c>
      <c r="T108" s="339"/>
      <c r="U108" s="341">
        <v>2014</v>
      </c>
      <c r="V108" s="337">
        <f t="shared" si="13"/>
        <v>15199.735537190083</v>
      </c>
      <c r="W108" s="337">
        <f t="shared" si="19"/>
        <v>13703.801652892562</v>
      </c>
      <c r="X108" s="337">
        <f t="shared" si="19"/>
        <v>17376.39669421488</v>
      </c>
      <c r="Y108" s="337">
        <f t="shared" si="19"/>
        <v>13207.537190082645</v>
      </c>
      <c r="Z108" s="337">
        <f t="shared" si="19"/>
        <v>27246.545454545456</v>
      </c>
      <c r="AA108" s="337">
        <f t="shared" si="19"/>
        <v>26925.421487603304</v>
      </c>
      <c r="AB108" s="337">
        <f t="shared" si="19"/>
        <v>36136.859504132233</v>
      </c>
      <c r="AC108" s="337">
        <f t="shared" si="19"/>
        <v>34617.520661157025</v>
      </c>
      <c r="AD108" s="337">
        <f t="shared" si="19"/>
        <v>23159.008264462809</v>
      </c>
      <c r="AE108" s="337">
        <f t="shared" si="19"/>
        <v>28979.10743801653</v>
      </c>
      <c r="AF108" s="337">
        <f t="shared" si="19"/>
        <v>42309.619834710742</v>
      </c>
      <c r="AG108" s="337">
        <f t="shared" si="19"/>
        <v>22314.049586776862</v>
      </c>
      <c r="AH108" s="343">
        <f t="shared" si="15"/>
        <v>301.17560330578516</v>
      </c>
    </row>
    <row r="109" spans="1:36">
      <c r="A109" s="65">
        <f t="shared" si="16"/>
        <v>1929</v>
      </c>
      <c r="B109" s="84">
        <v>10805</v>
      </c>
      <c r="C109" s="77">
        <v>-901</v>
      </c>
      <c r="D109" s="78">
        <f t="shared" si="17"/>
        <v>-901</v>
      </c>
      <c r="E109" s="130">
        <v>28</v>
      </c>
      <c r="F109" s="398">
        <v>2015</v>
      </c>
      <c r="G109" s="337">
        <f t="shared" si="12"/>
        <v>369.4</v>
      </c>
      <c r="H109" s="337">
        <f t="shared" si="18"/>
        <v>256.2</v>
      </c>
      <c r="I109" s="337">
        <f t="shared" si="18"/>
        <v>398.7</v>
      </c>
      <c r="J109" s="337">
        <f t="shared" si="18"/>
        <v>285.5</v>
      </c>
      <c r="K109" s="337">
        <f t="shared" si="18"/>
        <v>587.9</v>
      </c>
      <c r="L109" s="337">
        <f t="shared" si="18"/>
        <v>155.4</v>
      </c>
      <c r="M109" s="337">
        <f t="shared" si="18"/>
        <v>158.69999999999999</v>
      </c>
      <c r="N109" s="337">
        <f t="shared" si="18"/>
        <v>222.6</v>
      </c>
      <c r="O109" s="337">
        <f t="shared" si="18"/>
        <v>398.9</v>
      </c>
      <c r="P109" s="337">
        <f t="shared" si="18"/>
        <v>332.6</v>
      </c>
      <c r="Q109" s="337">
        <f t="shared" si="18"/>
        <v>362.5</v>
      </c>
      <c r="R109" s="337">
        <f t="shared" si="18"/>
        <v>222.1</v>
      </c>
      <c r="S109" s="400">
        <f t="shared" si="14"/>
        <v>225.05633057851244</v>
      </c>
      <c r="T109" s="339"/>
      <c r="U109" s="398">
        <v>2015</v>
      </c>
      <c r="V109" s="337">
        <f t="shared" si="13"/>
        <v>22713.520661157025</v>
      </c>
      <c r="W109" s="337">
        <f t="shared" si="19"/>
        <v>15244.958677685951</v>
      </c>
      <c r="X109" s="337">
        <f t="shared" si="19"/>
        <v>24515.10743801653</v>
      </c>
      <c r="Y109" s="337">
        <f t="shared" si="19"/>
        <v>17554.710743801654</v>
      </c>
      <c r="Z109" s="337">
        <f t="shared" si="19"/>
        <v>32650.314049586781</v>
      </c>
      <c r="AA109" s="337">
        <f t="shared" si="19"/>
        <v>9555.1735537190089</v>
      </c>
      <c r="AB109" s="337">
        <f t="shared" si="19"/>
        <v>9443.3057851239664</v>
      </c>
      <c r="AC109" s="337">
        <f t="shared" si="19"/>
        <v>13687.140495867769</v>
      </c>
      <c r="AD109" s="337">
        <f t="shared" si="19"/>
        <v>23736.198347107438</v>
      </c>
      <c r="AE109" s="337">
        <f t="shared" si="19"/>
        <v>20450.776859504134</v>
      </c>
      <c r="AF109" s="337">
        <f t="shared" si="19"/>
        <v>22289.256198347106</v>
      </c>
      <c r="AG109" s="337">
        <f t="shared" si="19"/>
        <v>13215.867768595041</v>
      </c>
      <c r="AH109" s="401">
        <f t="shared" si="15"/>
        <v>225.05633057851242</v>
      </c>
    </row>
    <row r="110" spans="1:36">
      <c r="A110" s="65">
        <f t="shared" si="16"/>
        <v>1929</v>
      </c>
      <c r="B110" s="84">
        <v>10836</v>
      </c>
      <c r="C110" s="77">
        <v>-901</v>
      </c>
      <c r="D110" s="78">
        <f t="shared" si="17"/>
        <v>-901</v>
      </c>
      <c r="E110" s="130">
        <v>29</v>
      </c>
      <c r="F110" s="341">
        <v>2016</v>
      </c>
      <c r="G110" s="337">
        <f t="shared" si="12"/>
        <v>165.62258270221244</v>
      </c>
      <c r="H110" s="337">
        <f t="shared" si="18"/>
        <v>159.47333531401011</v>
      </c>
      <c r="I110" s="337">
        <f t="shared" si="18"/>
        <v>464.59355415740106</v>
      </c>
      <c r="J110" s="337">
        <f t="shared" si="18"/>
        <v>866.54517205291131</v>
      </c>
      <c r="K110" s="337">
        <f t="shared" si="18"/>
        <v>1217.9896702999827</v>
      </c>
      <c r="L110" s="337">
        <f t="shared" si="18"/>
        <v>2387.6290619126871</v>
      </c>
      <c r="M110" s="337">
        <f t="shared" si="18"/>
        <v>1944.2000241471837</v>
      </c>
      <c r="N110" s="337">
        <f t="shared" si="18"/>
        <v>2183.4903496998413</v>
      </c>
      <c r="O110" s="337">
        <f t="shared" si="18"/>
        <v>1277.2500158635894</v>
      </c>
      <c r="P110" s="337">
        <f t="shared" si="18"/>
        <v>633.16129818651541</v>
      </c>
      <c r="Q110" s="337">
        <f t="shared" si="18"/>
        <v>637.05484662197034</v>
      </c>
      <c r="R110" s="337">
        <f t="shared" si="18"/>
        <v>467.94000581186759</v>
      </c>
      <c r="S110" s="342">
        <f t="shared" ref="S110:S115" si="20">IF(ISERROR(MATCH(-901,G110:R110,0)),(SUMPRODUCT(G110:R110,$G$13:$R$13)+(E110-$K$13)*K110)*24*60*60/(220*22*9*1000),"")</f>
        <v>750.28483576490339</v>
      </c>
      <c r="U110" s="341">
        <v>2016</v>
      </c>
      <c r="V110" s="337">
        <f t="shared" si="13"/>
        <v>10183.735663673229</v>
      </c>
      <c r="W110" s="337">
        <f t="shared" si="19"/>
        <v>9489.3224319080418</v>
      </c>
      <c r="X110" s="337">
        <f t="shared" si="19"/>
        <v>28566.744156455075</v>
      </c>
      <c r="Y110" s="337">
        <f t="shared" si="19"/>
        <v>53281.785785732733</v>
      </c>
      <c r="Z110" s="337">
        <f t="shared" si="19"/>
        <v>70059.571118081643</v>
      </c>
      <c r="AA110" s="337">
        <f t="shared" si="19"/>
        <v>146809.58860025118</v>
      </c>
      <c r="AB110" s="337">
        <f t="shared" si="19"/>
        <v>115687.93532115473</v>
      </c>
      <c r="AC110" s="337">
        <f t="shared" si="19"/>
        <v>134257.5884443539</v>
      </c>
      <c r="AD110" s="337">
        <f t="shared" si="19"/>
        <v>76001.653836511105</v>
      </c>
      <c r="AE110" s="337">
        <f t="shared" si="19"/>
        <v>38931.570731468382</v>
      </c>
      <c r="AF110" s="337">
        <f t="shared" si="19"/>
        <v>39170.975693119501</v>
      </c>
      <c r="AG110" s="337">
        <f t="shared" si="19"/>
        <v>27844.363982193776</v>
      </c>
      <c r="AH110" s="401">
        <f t="shared" ref="AH110:AH115" si="21">IF(ISERROR(MATCH(-901,V110:AG110,0)),SUM(V110:AG110)/1000,"")</f>
        <v>750.28483576490316</v>
      </c>
    </row>
    <row r="111" spans="1:36">
      <c r="A111" s="65">
        <f t="shared" si="16"/>
        <v>1929</v>
      </c>
      <c r="B111" s="84">
        <v>10866</v>
      </c>
      <c r="C111" s="77">
        <v>-901</v>
      </c>
      <c r="D111" s="78">
        <f t="shared" si="17"/>
        <v>-901</v>
      </c>
      <c r="E111" s="130">
        <v>28</v>
      </c>
      <c r="F111" s="341">
        <v>2017</v>
      </c>
      <c r="G111" s="337">
        <f t="shared" si="12"/>
        <v>720.19678313847351</v>
      </c>
      <c r="H111" s="337">
        <f t="shared" si="12"/>
        <v>742.84000922615678</v>
      </c>
      <c r="I111" s="337">
        <f t="shared" si="12"/>
        <v>1603.8193747583273</v>
      </c>
      <c r="J111" s="337">
        <f t="shared" si="12"/>
        <v>3052.9516508212287</v>
      </c>
      <c r="K111" s="337">
        <f t="shared" si="12"/>
        <v>2018.0321679213305</v>
      </c>
      <c r="L111" s="337">
        <f t="shared" si="12"/>
        <v>1793.4419577586227</v>
      </c>
      <c r="M111" s="337">
        <f t="shared" si="12"/>
        <v>1567.4000194672851</v>
      </c>
      <c r="N111" s="337">
        <f t="shared" si="12"/>
        <v>1735.519376394057</v>
      </c>
      <c r="O111" s="337">
        <f t="shared" si="12"/>
        <v>3094.9233717726311</v>
      </c>
      <c r="P111" s="337">
        <f t="shared" si="12"/>
        <v>1187.2322728100748</v>
      </c>
      <c r="Q111" s="337">
        <f t="shared" si="12"/>
        <v>904.08710800305744</v>
      </c>
      <c r="R111" s="337">
        <f t="shared" si="12"/>
        <v>113.97000141552029</v>
      </c>
      <c r="S111" s="400">
        <f t="shared" si="20"/>
        <v>1116.6815345304676</v>
      </c>
      <c r="U111" s="341">
        <v>2017</v>
      </c>
      <c r="V111" s="337">
        <f t="shared" si="13"/>
        <v>44283.174103721016</v>
      </c>
      <c r="W111" s="337">
        <f t="shared" si="13"/>
        <v>44202.050135771315</v>
      </c>
      <c r="X111" s="337">
        <f t="shared" si="13"/>
        <v>98615.009489272372</v>
      </c>
      <c r="Y111" s="337">
        <f t="shared" si="13"/>
        <v>187718.68001743755</v>
      </c>
      <c r="Z111" s="337">
        <f t="shared" si="13"/>
        <v>112075.83610273834</v>
      </c>
      <c r="AA111" s="337">
        <f t="shared" si="13"/>
        <v>110274.44765061284</v>
      </c>
      <c r="AB111" s="337">
        <f t="shared" si="13"/>
        <v>93266.778017888035</v>
      </c>
      <c r="AC111" s="337">
        <f t="shared" si="13"/>
        <v>106712.92694522133</v>
      </c>
      <c r="AD111" s="337">
        <f t="shared" si="13"/>
        <v>184160.72956002431</v>
      </c>
      <c r="AE111" s="337">
        <f t="shared" si="13"/>
        <v>73000.067022371557</v>
      </c>
      <c r="AF111" s="337">
        <f t="shared" si="13"/>
        <v>55590.149450766505</v>
      </c>
      <c r="AG111" s="337">
        <f t="shared" si="13"/>
        <v>6781.6860346425292</v>
      </c>
      <c r="AH111" s="401">
        <f t="shared" si="21"/>
        <v>1116.6815345304678</v>
      </c>
    </row>
    <row r="112" spans="1:36">
      <c r="A112" s="65">
        <f t="shared" si="16"/>
        <v>1930</v>
      </c>
      <c r="B112" s="84">
        <v>10897</v>
      </c>
      <c r="C112" s="77">
        <v>-901</v>
      </c>
      <c r="D112" s="78">
        <f t="shared" si="17"/>
        <v>-901</v>
      </c>
      <c r="E112" s="130">
        <v>28</v>
      </c>
      <c r="F112" s="341">
        <v>2018</v>
      </c>
      <c r="G112" s="337">
        <f t="shared" ref="G112:R115" si="22">INDEX($C$16:$C$2000,($F112-1922)*12+G$12,1)</f>
        <v>0</v>
      </c>
      <c r="H112" s="337">
        <f t="shared" si="22"/>
        <v>0</v>
      </c>
      <c r="I112" s="337">
        <f t="shared" si="22"/>
        <v>0</v>
      </c>
      <c r="J112" s="337">
        <f t="shared" si="22"/>
        <v>296.3483907774546</v>
      </c>
      <c r="K112" s="337">
        <f t="shared" si="22"/>
        <v>453.3642913451215</v>
      </c>
      <c r="L112" s="337">
        <f t="shared" si="22"/>
        <v>1261.806467284682</v>
      </c>
      <c r="M112" s="337">
        <f t="shared" si="22"/>
        <v>2196.9566939531169</v>
      </c>
      <c r="N112" s="337">
        <f t="shared" si="22"/>
        <v>1581.4451809320499</v>
      </c>
      <c r="O112" s="337">
        <f t="shared" si="22"/>
        <v>686.54000852690444</v>
      </c>
      <c r="P112" s="337">
        <f t="shared" si="22"/>
        <v>532.12903886716731</v>
      </c>
      <c r="Q112" s="337">
        <f t="shared" si="22"/>
        <v>581.69032980530471</v>
      </c>
      <c r="R112" s="337">
        <f t="shared" si="22"/>
        <v>611.06334092280918</v>
      </c>
      <c r="S112" s="342">
        <f t="shared" si="20"/>
        <v>494.65190697007864</v>
      </c>
      <c r="U112" s="341">
        <v>2018</v>
      </c>
      <c r="V112" s="337">
        <f t="shared" ref="V112:AG115" si="23">IF(INDEX($D$16:$D$2000,($U112-1922)*12+V$12,1)&lt;&gt;-901,INDEX($D$16:$D$2000,($U112-1922)*12+V$12,1)*1000,-901)</f>
        <v>0</v>
      </c>
      <c r="W112" s="337">
        <f t="shared" si="23"/>
        <v>0</v>
      </c>
      <c r="X112" s="337">
        <f t="shared" si="23"/>
        <v>0</v>
      </c>
      <c r="Y112" s="337">
        <f t="shared" si="23"/>
        <v>18221.75229243192</v>
      </c>
      <c r="Z112" s="337">
        <f t="shared" si="23"/>
        <v>25178.578825117489</v>
      </c>
      <c r="AA112" s="337">
        <f t="shared" si="23"/>
        <v>77585.455509074658</v>
      </c>
      <c r="AB112" s="337">
        <f t="shared" si="23"/>
        <v>130728.00162365653</v>
      </c>
      <c r="AC112" s="337">
        <f t="shared" si="23"/>
        <v>97239.273934995465</v>
      </c>
      <c r="AD112" s="337">
        <f t="shared" si="23"/>
        <v>40851.967449534808</v>
      </c>
      <c r="AE112" s="337">
        <f t="shared" si="23"/>
        <v>32719.339249353092</v>
      </c>
      <c r="AF112" s="337">
        <f t="shared" si="23"/>
        <v>35766.744245879891</v>
      </c>
      <c r="AG112" s="337">
        <f t="shared" si="23"/>
        <v>36360.793840034923</v>
      </c>
      <c r="AH112" s="401">
        <f t="shared" si="21"/>
        <v>494.65190697007876</v>
      </c>
    </row>
    <row r="113" spans="1:34">
      <c r="A113" s="65">
        <f t="shared" si="16"/>
        <v>1930</v>
      </c>
      <c r="B113" s="84">
        <v>10927</v>
      </c>
      <c r="C113" s="77">
        <v>-901</v>
      </c>
      <c r="D113" s="78">
        <f t="shared" si="17"/>
        <v>-901</v>
      </c>
      <c r="E113" s="130">
        <v>28</v>
      </c>
      <c r="F113" s="398">
        <v>2019</v>
      </c>
      <c r="G113" s="337">
        <f t="shared" si="22"/>
        <v>327.11290728858569</v>
      </c>
      <c r="H113" s="337">
        <f t="shared" si="22"/>
        <v>252.89666980767186</v>
      </c>
      <c r="I113" s="337">
        <f t="shared" si="22"/>
        <v>401.8516178942682</v>
      </c>
      <c r="J113" s="337">
        <f t="shared" si="22"/>
        <v>794.17420341212062</v>
      </c>
      <c r="K113" s="337">
        <f t="shared" si="22"/>
        <v>1808.6714510353324</v>
      </c>
      <c r="L113" s="337">
        <f t="shared" si="22"/>
        <v>1964.9677663406053</v>
      </c>
      <c r="M113" s="337">
        <f t="shared" si="22"/>
        <v>3089.4567050380683</v>
      </c>
      <c r="N113" s="337">
        <f t="shared" si="22"/>
        <v>3337.1516543510261</v>
      </c>
      <c r="O113" s="337">
        <f t="shared" si="22"/>
        <v>3122.1267054438322</v>
      </c>
      <c r="P113" s="337">
        <f t="shared" si="22"/>
        <v>1177.7871114024426</v>
      </c>
      <c r="Q113" s="337">
        <f t="shared" si="22"/>
        <v>995.65807688231484</v>
      </c>
      <c r="R113" s="337">
        <f t="shared" si="22"/>
        <v>755.8100093872456</v>
      </c>
      <c r="S113" s="400">
        <f t="shared" si="20"/>
        <v>1083.3943275054664</v>
      </c>
      <c r="U113" s="398">
        <v>2019</v>
      </c>
      <c r="V113" s="337">
        <f t="shared" si="23"/>
        <v>20113.388679562628</v>
      </c>
      <c r="W113" s="337">
        <f t="shared" si="23"/>
        <v>15048.396881117664</v>
      </c>
      <c r="X113" s="337">
        <f t="shared" si="23"/>
        <v>24708.892868870702</v>
      </c>
      <c r="Y113" s="337">
        <f t="shared" si="23"/>
        <v>48831.868375092359</v>
      </c>
      <c r="Z113" s="337">
        <f t="shared" si="23"/>
        <v>100448.53017320193</v>
      </c>
      <c r="AA113" s="337">
        <f t="shared" si="23"/>
        <v>120821.15852540582</v>
      </c>
      <c r="AB113" s="337">
        <f t="shared" si="23"/>
        <v>183835.44029978587</v>
      </c>
      <c r="AC113" s="337">
        <f t="shared" si="23"/>
        <v>205193.45709398043</v>
      </c>
      <c r="AD113" s="337">
        <f t="shared" si="23"/>
        <v>185779.44032393052</v>
      </c>
      <c r="AE113" s="337">
        <f t="shared" si="23"/>
        <v>72419.306684579933</v>
      </c>
      <c r="AF113" s="337">
        <f t="shared" si="23"/>
        <v>61220.62885954068</v>
      </c>
      <c r="AG113" s="337">
        <f t="shared" si="23"/>
        <v>44973.818740398085</v>
      </c>
      <c r="AH113" s="401">
        <f t="shared" si="21"/>
        <v>1083.3943275054667</v>
      </c>
    </row>
    <row r="114" spans="1:34">
      <c r="A114" s="65">
        <f t="shared" si="16"/>
        <v>1930</v>
      </c>
      <c r="B114" s="84">
        <v>10958</v>
      </c>
      <c r="C114" s="77">
        <v>-901</v>
      </c>
      <c r="D114" s="78">
        <f t="shared" si="17"/>
        <v>-901</v>
      </c>
      <c r="E114" s="130">
        <v>29</v>
      </c>
      <c r="F114" s="341">
        <v>2020</v>
      </c>
      <c r="G114" s="337">
        <f t="shared" si="22"/>
        <v>614.12581407912489</v>
      </c>
      <c r="H114" s="337">
        <f t="shared" si="22"/>
        <v>81.749118202999952</v>
      </c>
      <c r="I114" s="337">
        <f t="shared" si="22"/>
        <v>0</v>
      </c>
      <c r="J114" s="337">
        <f t="shared" si="22"/>
        <v>1.7411001249149829</v>
      </c>
      <c r="K114" s="337">
        <f t="shared" si="22"/>
        <v>0.8406329119924798</v>
      </c>
      <c r="L114" s="337">
        <f t="shared" si="22"/>
        <v>0.21378262465520428</v>
      </c>
      <c r="M114" s="337">
        <f t="shared" si="22"/>
        <v>695.38225754772611</v>
      </c>
      <c r="N114" s="337">
        <f t="shared" si="22"/>
        <v>886.94100652881025</v>
      </c>
      <c r="O114" s="337">
        <f t="shared" si="22"/>
        <v>526.50551832259134</v>
      </c>
      <c r="P114" s="337">
        <f t="shared" si="22"/>
        <v>497.72504105470426</v>
      </c>
      <c r="Q114" s="337">
        <f t="shared" si="22"/>
        <v>781.91097584690624</v>
      </c>
      <c r="R114" s="337">
        <f t="shared" si="22"/>
        <v>485.75538408980327</v>
      </c>
      <c r="S114" s="342">
        <f t="shared" si="20"/>
        <v>277.62354253363441</v>
      </c>
      <c r="U114" s="341">
        <v>2020</v>
      </c>
      <c r="V114" s="337">
        <f t="shared" si="23"/>
        <v>37761.124435939579</v>
      </c>
      <c r="W114" s="337">
        <f t="shared" si="23"/>
        <v>4864.4103393520627</v>
      </c>
      <c r="X114" s="337">
        <f t="shared" si="23"/>
        <v>0</v>
      </c>
      <c r="Y114" s="337">
        <f t="shared" si="23"/>
        <v>107.05607379642538</v>
      </c>
      <c r="Z114" s="337">
        <f t="shared" si="23"/>
        <v>48.353760888162476</v>
      </c>
      <c r="AA114" s="337">
        <f t="shared" si="23"/>
        <v>13.144981218468757</v>
      </c>
      <c r="AB114" s="337">
        <f t="shared" si="23"/>
        <v>41378.117804492795</v>
      </c>
      <c r="AC114" s="337">
        <f t="shared" si="23"/>
        <v>54535.876765077272</v>
      </c>
      <c r="AD114" s="337">
        <f t="shared" si="23"/>
        <v>31329.253982831884</v>
      </c>
      <c r="AE114" s="337">
        <f t="shared" si="23"/>
        <v>30603.919879727269</v>
      </c>
      <c r="AF114" s="337">
        <f t="shared" si="23"/>
        <v>48077.831903313912</v>
      </c>
      <c r="AG114" s="337">
        <f t="shared" si="23"/>
        <v>28904.452606996558</v>
      </c>
      <c r="AH114" s="401">
        <f t="shared" si="21"/>
        <v>277.62354253363441</v>
      </c>
    </row>
    <row r="115" spans="1:34">
      <c r="A115" s="65">
        <f t="shared" si="16"/>
        <v>1930</v>
      </c>
      <c r="B115" s="84">
        <v>10989</v>
      </c>
      <c r="C115" s="77">
        <v>-901</v>
      </c>
      <c r="D115" s="78">
        <f t="shared" si="17"/>
        <v>-901</v>
      </c>
      <c r="E115" s="130">
        <v>28</v>
      </c>
      <c r="F115" s="344">
        <v>2021</v>
      </c>
      <c r="G115" s="345">
        <f t="shared" si="22"/>
        <v>379.57358313370156</v>
      </c>
      <c r="H115" s="345">
        <f t="shared" si="22"/>
        <v>251.93843427910389</v>
      </c>
      <c r="I115" s="345">
        <f t="shared" si="22"/>
        <v>254.26891758708086</v>
      </c>
      <c r="J115" s="345">
        <f t="shared" si="22"/>
        <v>235.5530348320469</v>
      </c>
      <c r="K115" s="345">
        <f t="shared" si="22"/>
        <v>427.83408314946189</v>
      </c>
      <c r="L115" s="345">
        <f t="shared" si="22"/>
        <v>386.67300784768378</v>
      </c>
      <c r="M115" s="345">
        <f t="shared" si="22"/>
        <v>441.27658283403827</v>
      </c>
      <c r="N115" s="345">
        <f t="shared" si="22"/>
        <v>415.34897449577784</v>
      </c>
      <c r="O115" s="345">
        <f t="shared" si="22"/>
        <v>362.87490567228053</v>
      </c>
      <c r="P115" s="345">
        <f t="shared" si="22"/>
        <v>359.40969495016697</v>
      </c>
      <c r="Q115" s="345">
        <f t="shared" si="22"/>
        <v>517.21903819424131</v>
      </c>
      <c r="R115" s="345">
        <f t="shared" si="22"/>
        <v>256.08423366092836</v>
      </c>
      <c r="S115" s="346">
        <f t="shared" si="20"/>
        <v>258.5137444043051</v>
      </c>
      <c r="U115" s="344">
        <v>2021</v>
      </c>
      <c r="V115" s="345">
        <f t="shared" si="23"/>
        <v>23339.069905080498</v>
      </c>
      <c r="W115" s="345">
        <f t="shared" si="23"/>
        <v>14991.377907516926</v>
      </c>
      <c r="X115" s="345">
        <f t="shared" si="23"/>
        <v>15634.386337585798</v>
      </c>
      <c r="Y115" s="345">
        <f t="shared" si="23"/>
        <v>14483.591563226684</v>
      </c>
      <c r="Z115" s="345">
        <f t="shared" si="23"/>
        <v>23760.70279970565</v>
      </c>
      <c r="AA115" s="345">
        <f t="shared" si="23"/>
        <v>23775.596515593115</v>
      </c>
      <c r="AB115" s="345">
        <f t="shared" si="23"/>
        <v>26257.780135579138</v>
      </c>
      <c r="AC115" s="345">
        <f t="shared" si="23"/>
        <v>25538.812977261052</v>
      </c>
      <c r="AD115" s="345">
        <f t="shared" si="23"/>
        <v>21592.556370581984</v>
      </c>
      <c r="AE115" s="345">
        <f t="shared" si="23"/>
        <v>22099.240747349108</v>
      </c>
      <c r="AF115" s="345">
        <f t="shared" si="23"/>
        <v>31802.559042687237</v>
      </c>
      <c r="AG115" s="345">
        <f t="shared" si="23"/>
        <v>15238.070102137888</v>
      </c>
      <c r="AH115" s="347">
        <f t="shared" si="21"/>
        <v>258.5137444043051</v>
      </c>
    </row>
    <row r="116" spans="1:34">
      <c r="A116" s="65">
        <f t="shared" si="16"/>
        <v>1930</v>
      </c>
      <c r="B116" s="84">
        <v>11017</v>
      </c>
      <c r="C116" s="77">
        <v>-901</v>
      </c>
      <c r="D116" s="78">
        <f t="shared" si="17"/>
        <v>-901</v>
      </c>
      <c r="F116" s="89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</row>
    <row r="117" spans="1:34">
      <c r="A117" s="65">
        <f t="shared" si="16"/>
        <v>1930</v>
      </c>
      <c r="B117" s="84">
        <v>11048</v>
      </c>
      <c r="C117" s="77">
        <v>-901</v>
      </c>
      <c r="D117" s="78">
        <f t="shared" si="17"/>
        <v>-901</v>
      </c>
      <c r="F117" s="89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</row>
    <row r="118" spans="1:34">
      <c r="A118" s="65">
        <f t="shared" si="16"/>
        <v>1930</v>
      </c>
      <c r="B118" s="84">
        <v>11078</v>
      </c>
      <c r="C118" s="77">
        <v>-901</v>
      </c>
      <c r="D118" s="78">
        <f t="shared" si="17"/>
        <v>-901</v>
      </c>
      <c r="F118" s="89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</row>
    <row r="119" spans="1:34">
      <c r="A119" s="65">
        <f t="shared" si="16"/>
        <v>1930</v>
      </c>
      <c r="B119" s="84">
        <v>11109</v>
      </c>
      <c r="C119" s="77">
        <v>-901</v>
      </c>
      <c r="D119" s="78">
        <f t="shared" si="17"/>
        <v>-901</v>
      </c>
      <c r="F119" s="89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</row>
    <row r="120" spans="1:34">
      <c r="A120" s="65">
        <f t="shared" si="16"/>
        <v>1930</v>
      </c>
      <c r="B120" s="84">
        <v>11139</v>
      </c>
      <c r="C120" s="77">
        <v>-901</v>
      </c>
      <c r="D120" s="78">
        <f t="shared" si="17"/>
        <v>-901</v>
      </c>
      <c r="F120" s="89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Q120" s="90"/>
      <c r="R120" s="90"/>
    </row>
    <row r="121" spans="1:34">
      <c r="A121" s="65">
        <f t="shared" si="16"/>
        <v>1930</v>
      </c>
      <c r="B121" s="84">
        <v>11170</v>
      </c>
      <c r="C121" s="77">
        <v>-901</v>
      </c>
      <c r="D121" s="78">
        <f t="shared" si="17"/>
        <v>-901</v>
      </c>
      <c r="F121" s="89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</row>
    <row r="122" spans="1:34">
      <c r="A122" s="65">
        <f t="shared" si="16"/>
        <v>1930</v>
      </c>
      <c r="B122" s="84">
        <v>11201</v>
      </c>
      <c r="C122" s="77">
        <v>-901</v>
      </c>
      <c r="D122" s="78">
        <f t="shared" si="17"/>
        <v>-901</v>
      </c>
      <c r="F122" s="89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</row>
    <row r="123" spans="1:34">
      <c r="A123" s="65">
        <f t="shared" si="16"/>
        <v>1930</v>
      </c>
      <c r="B123" s="84">
        <v>11231</v>
      </c>
      <c r="C123" s="77">
        <v>-901</v>
      </c>
      <c r="D123" s="78">
        <f t="shared" si="17"/>
        <v>-901</v>
      </c>
      <c r="F123" s="89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</row>
    <row r="124" spans="1:34">
      <c r="A124" s="65">
        <f t="shared" si="16"/>
        <v>1931</v>
      </c>
      <c r="B124" s="84">
        <v>11262</v>
      </c>
      <c r="C124" s="77">
        <v>-901</v>
      </c>
      <c r="D124" s="78">
        <f t="shared" si="17"/>
        <v>-901</v>
      </c>
      <c r="F124" s="89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Q124" s="90"/>
      <c r="R124" s="90"/>
    </row>
    <row r="125" spans="1:34">
      <c r="A125" s="65">
        <f t="shared" si="16"/>
        <v>1931</v>
      </c>
      <c r="B125" s="84">
        <v>11292</v>
      </c>
      <c r="C125" s="77">
        <v>-901</v>
      </c>
      <c r="D125" s="78">
        <f t="shared" si="17"/>
        <v>-901</v>
      </c>
      <c r="F125" s="89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</row>
    <row r="126" spans="1:34">
      <c r="A126" s="65">
        <f t="shared" si="16"/>
        <v>1931</v>
      </c>
      <c r="B126" s="84">
        <v>11323</v>
      </c>
      <c r="C126" s="77">
        <v>-901</v>
      </c>
      <c r="D126" s="78">
        <f t="shared" si="17"/>
        <v>-901</v>
      </c>
      <c r="F126" s="89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Q126" s="90"/>
      <c r="R126" s="90"/>
    </row>
    <row r="127" spans="1:34">
      <c r="A127" s="65">
        <f t="shared" si="16"/>
        <v>1931</v>
      </c>
      <c r="B127" s="84">
        <v>11354</v>
      </c>
      <c r="C127" s="77">
        <v>-901</v>
      </c>
      <c r="D127" s="78">
        <f t="shared" si="17"/>
        <v>-901</v>
      </c>
      <c r="F127" s="89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</row>
    <row r="128" spans="1:34">
      <c r="A128" s="65">
        <f t="shared" si="16"/>
        <v>1931</v>
      </c>
      <c r="B128" s="84">
        <v>11382</v>
      </c>
      <c r="C128" s="77">
        <v>-901</v>
      </c>
      <c r="D128" s="78">
        <f t="shared" si="17"/>
        <v>-901</v>
      </c>
      <c r="F128" s="89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</row>
    <row r="129" spans="1:18">
      <c r="A129" s="65">
        <f t="shared" si="16"/>
        <v>1931</v>
      </c>
      <c r="B129" s="84">
        <v>11413</v>
      </c>
      <c r="C129" s="77">
        <v>-901</v>
      </c>
      <c r="D129" s="78">
        <f t="shared" si="17"/>
        <v>-901</v>
      </c>
      <c r="F129" s="89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</row>
    <row r="130" spans="1:18">
      <c r="A130" s="65">
        <f t="shared" si="16"/>
        <v>1931</v>
      </c>
      <c r="B130" s="84">
        <v>11443</v>
      </c>
      <c r="C130" s="77">
        <v>-901</v>
      </c>
      <c r="D130" s="78">
        <f t="shared" si="17"/>
        <v>-901</v>
      </c>
      <c r="F130" s="89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</row>
    <row r="131" spans="1:18">
      <c r="A131" s="65">
        <f t="shared" si="16"/>
        <v>1931</v>
      </c>
      <c r="B131" s="84">
        <v>11474</v>
      </c>
      <c r="C131" s="77">
        <v>-901</v>
      </c>
      <c r="D131" s="78">
        <f t="shared" si="17"/>
        <v>-901</v>
      </c>
      <c r="F131" s="89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</row>
    <row r="132" spans="1:18">
      <c r="A132" s="65">
        <f t="shared" si="16"/>
        <v>1931</v>
      </c>
      <c r="B132" s="84">
        <v>11504</v>
      </c>
      <c r="C132" s="77">
        <v>-901</v>
      </c>
      <c r="D132" s="78">
        <f t="shared" si="17"/>
        <v>-901</v>
      </c>
      <c r="F132" s="89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</row>
    <row r="133" spans="1:18">
      <c r="A133" s="65">
        <f t="shared" si="16"/>
        <v>1931</v>
      </c>
      <c r="B133" s="84">
        <v>11535</v>
      </c>
      <c r="C133" s="77">
        <v>-901</v>
      </c>
      <c r="D133" s="78">
        <f t="shared" si="17"/>
        <v>-901</v>
      </c>
      <c r="F133" s="89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</row>
    <row r="134" spans="1:18">
      <c r="A134" s="65">
        <f t="shared" si="16"/>
        <v>1931</v>
      </c>
      <c r="B134" s="84">
        <v>11566</v>
      </c>
      <c r="C134" s="77">
        <v>-901</v>
      </c>
      <c r="D134" s="78">
        <f t="shared" si="17"/>
        <v>-901</v>
      </c>
      <c r="F134" s="89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</row>
    <row r="135" spans="1:18">
      <c r="A135" s="65">
        <f t="shared" si="16"/>
        <v>1931</v>
      </c>
      <c r="B135" s="84">
        <v>11596</v>
      </c>
      <c r="C135" s="77">
        <v>-901</v>
      </c>
      <c r="D135" s="78">
        <f t="shared" si="17"/>
        <v>-901</v>
      </c>
      <c r="F135" s="89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</row>
    <row r="136" spans="1:18">
      <c r="A136" s="65">
        <f t="shared" si="16"/>
        <v>1932</v>
      </c>
      <c r="B136" s="84">
        <v>11627</v>
      </c>
      <c r="C136" s="77">
        <v>-901</v>
      </c>
      <c r="D136" s="78">
        <f t="shared" si="17"/>
        <v>-901</v>
      </c>
      <c r="F136" s="89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</row>
    <row r="137" spans="1:18">
      <c r="A137" s="65">
        <f t="shared" si="16"/>
        <v>1932</v>
      </c>
      <c r="B137" s="84">
        <v>11657</v>
      </c>
      <c r="C137" s="77">
        <v>-901</v>
      </c>
      <c r="D137" s="78">
        <f t="shared" si="17"/>
        <v>-901</v>
      </c>
      <c r="F137" s="89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</row>
    <row r="138" spans="1:18">
      <c r="A138" s="65">
        <f t="shared" si="16"/>
        <v>1932</v>
      </c>
      <c r="B138" s="84">
        <v>11688</v>
      </c>
      <c r="C138" s="77">
        <v>-901</v>
      </c>
      <c r="D138" s="78">
        <f t="shared" si="17"/>
        <v>-901</v>
      </c>
      <c r="F138" s="89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</row>
    <row r="139" spans="1:18">
      <c r="A139" s="65">
        <f t="shared" si="16"/>
        <v>1932</v>
      </c>
      <c r="B139" s="84">
        <v>11719</v>
      </c>
      <c r="C139" s="77">
        <v>-901</v>
      </c>
      <c r="D139" s="78">
        <f t="shared" si="17"/>
        <v>-901</v>
      </c>
      <c r="F139" s="89"/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90"/>
    </row>
    <row r="140" spans="1:18">
      <c r="A140" s="65">
        <f t="shared" si="16"/>
        <v>1932</v>
      </c>
      <c r="B140" s="84">
        <v>11748</v>
      </c>
      <c r="C140" s="77">
        <v>-901</v>
      </c>
      <c r="D140" s="78">
        <f t="shared" si="17"/>
        <v>-901</v>
      </c>
      <c r="F140" s="89"/>
      <c r="G140" s="90"/>
      <c r="H140" s="90"/>
      <c r="I140" s="90"/>
      <c r="J140" s="90"/>
      <c r="K140" s="90"/>
      <c r="L140" s="90"/>
      <c r="M140" s="90"/>
      <c r="N140" s="90"/>
      <c r="O140" s="90"/>
      <c r="P140" s="90"/>
      <c r="Q140" s="90"/>
      <c r="R140" s="90"/>
    </row>
    <row r="141" spans="1:18">
      <c r="A141" s="65">
        <f t="shared" si="16"/>
        <v>1932</v>
      </c>
      <c r="B141" s="84">
        <v>11779</v>
      </c>
      <c r="C141" s="77">
        <v>-901</v>
      </c>
      <c r="D141" s="78">
        <f t="shared" si="17"/>
        <v>-901</v>
      </c>
      <c r="F141" s="89"/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90"/>
    </row>
    <row r="142" spans="1:18">
      <c r="A142" s="65">
        <f t="shared" si="16"/>
        <v>1932</v>
      </c>
      <c r="B142" s="84">
        <v>11809</v>
      </c>
      <c r="C142" s="77">
        <v>-901</v>
      </c>
      <c r="D142" s="78">
        <f t="shared" si="17"/>
        <v>-901</v>
      </c>
      <c r="F142" s="89"/>
      <c r="G142" s="90"/>
      <c r="H142" s="90"/>
      <c r="I142" s="90"/>
      <c r="J142" s="90"/>
      <c r="K142" s="90"/>
      <c r="L142" s="90"/>
      <c r="M142" s="90"/>
      <c r="N142" s="90"/>
      <c r="O142" s="90"/>
      <c r="P142" s="90"/>
      <c r="Q142" s="90"/>
      <c r="R142" s="90"/>
    </row>
    <row r="143" spans="1:18">
      <c r="A143" s="65">
        <f t="shared" si="16"/>
        <v>1932</v>
      </c>
      <c r="B143" s="84">
        <v>11840</v>
      </c>
      <c r="C143" s="77">
        <v>-901</v>
      </c>
      <c r="D143" s="78">
        <f t="shared" si="17"/>
        <v>-901</v>
      </c>
      <c r="F143" s="89"/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90"/>
    </row>
    <row r="144" spans="1:18">
      <c r="A144" s="65">
        <f t="shared" si="16"/>
        <v>1932</v>
      </c>
      <c r="B144" s="84">
        <v>11870</v>
      </c>
      <c r="C144" s="77">
        <v>-901</v>
      </c>
      <c r="D144" s="78">
        <f t="shared" si="17"/>
        <v>-901</v>
      </c>
      <c r="F144" s="89"/>
      <c r="G144" s="90"/>
      <c r="H144" s="90"/>
      <c r="I144" s="90"/>
      <c r="J144" s="90"/>
      <c r="K144" s="90"/>
      <c r="L144" s="90"/>
      <c r="M144" s="90"/>
      <c r="N144" s="90"/>
      <c r="O144" s="90"/>
      <c r="P144" s="90"/>
      <c r="Q144" s="90"/>
      <c r="R144" s="90"/>
    </row>
    <row r="145" spans="1:18">
      <c r="A145" s="65">
        <f t="shared" ref="A145:A208" si="24">IF(MONTH(B145)&gt;9,YEAR(B145)+1,YEAR(B145))</f>
        <v>1932</v>
      </c>
      <c r="B145" s="84">
        <v>11901</v>
      </c>
      <c r="C145" s="77">
        <v>-901</v>
      </c>
      <c r="D145" s="78">
        <f t="shared" ref="D145:D208" si="25">IF(C145&lt;&gt;-901,C145*DAY(B145)*24*60*60/(220*22*9*1000),-901)</f>
        <v>-901</v>
      </c>
      <c r="F145" s="89"/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90"/>
    </row>
    <row r="146" spans="1:18">
      <c r="A146" s="65">
        <f t="shared" si="24"/>
        <v>1932</v>
      </c>
      <c r="B146" s="84">
        <v>11932</v>
      </c>
      <c r="C146" s="77">
        <v>-901</v>
      </c>
      <c r="D146" s="78">
        <f t="shared" si="25"/>
        <v>-901</v>
      </c>
      <c r="I146" s="90"/>
      <c r="J146" s="90"/>
      <c r="K146" s="90"/>
      <c r="L146" s="90"/>
    </row>
    <row r="147" spans="1:18">
      <c r="A147" s="65">
        <f t="shared" si="24"/>
        <v>1932</v>
      </c>
      <c r="B147" s="84">
        <v>11962</v>
      </c>
      <c r="C147" s="77">
        <v>-901</v>
      </c>
      <c r="D147" s="78">
        <f t="shared" si="25"/>
        <v>-901</v>
      </c>
      <c r="I147" s="90"/>
      <c r="J147" s="90"/>
      <c r="K147" s="90"/>
      <c r="L147" s="90"/>
    </row>
    <row r="148" spans="1:18">
      <c r="A148" s="65">
        <f t="shared" si="24"/>
        <v>1933</v>
      </c>
      <c r="B148" s="84">
        <v>11993</v>
      </c>
      <c r="C148" s="77">
        <v>-901</v>
      </c>
      <c r="D148" s="78">
        <f t="shared" si="25"/>
        <v>-901</v>
      </c>
      <c r="I148" s="90"/>
      <c r="J148" s="90"/>
      <c r="K148" s="90"/>
      <c r="L148" s="90"/>
    </row>
    <row r="149" spans="1:18">
      <c r="A149" s="65">
        <f t="shared" si="24"/>
        <v>1933</v>
      </c>
      <c r="B149" s="84">
        <v>12023</v>
      </c>
      <c r="C149" s="77">
        <v>-901</v>
      </c>
      <c r="D149" s="78">
        <f t="shared" si="25"/>
        <v>-901</v>
      </c>
      <c r="I149" s="90"/>
      <c r="J149" s="90"/>
      <c r="K149" s="90"/>
      <c r="L149" s="90"/>
    </row>
    <row r="150" spans="1:18">
      <c r="A150" s="65">
        <f t="shared" si="24"/>
        <v>1933</v>
      </c>
      <c r="B150" s="84">
        <v>12054</v>
      </c>
      <c r="C150" s="77">
        <v>-901</v>
      </c>
      <c r="D150" s="78">
        <f t="shared" si="25"/>
        <v>-901</v>
      </c>
      <c r="I150" s="90"/>
      <c r="J150" s="90"/>
      <c r="K150" s="90"/>
      <c r="L150" s="90"/>
    </row>
    <row r="151" spans="1:18">
      <c r="A151" s="65">
        <f t="shared" si="24"/>
        <v>1933</v>
      </c>
      <c r="B151" s="84">
        <v>12085</v>
      </c>
      <c r="C151" s="77">
        <v>-901</v>
      </c>
      <c r="D151" s="78">
        <f t="shared" si="25"/>
        <v>-901</v>
      </c>
      <c r="I151" s="90"/>
      <c r="J151" s="90"/>
      <c r="K151" s="90"/>
      <c r="L151" s="90"/>
    </row>
    <row r="152" spans="1:18">
      <c r="A152" s="65">
        <f t="shared" si="24"/>
        <v>1933</v>
      </c>
      <c r="B152" s="84">
        <v>12113</v>
      </c>
      <c r="C152" s="77">
        <v>-901</v>
      </c>
      <c r="D152" s="78">
        <f t="shared" si="25"/>
        <v>-901</v>
      </c>
      <c r="I152" s="90"/>
      <c r="J152" s="90"/>
      <c r="K152" s="90"/>
      <c r="L152" s="90"/>
    </row>
    <row r="153" spans="1:18">
      <c r="A153" s="65">
        <f t="shared" si="24"/>
        <v>1933</v>
      </c>
      <c r="B153" s="84">
        <v>12144</v>
      </c>
      <c r="C153" s="77">
        <v>-901</v>
      </c>
      <c r="D153" s="78">
        <f t="shared" si="25"/>
        <v>-901</v>
      </c>
      <c r="I153" s="90"/>
      <c r="J153" s="90"/>
      <c r="K153" s="90"/>
      <c r="L153" s="90"/>
    </row>
    <row r="154" spans="1:18">
      <c r="A154" s="65">
        <f t="shared" si="24"/>
        <v>1933</v>
      </c>
      <c r="B154" s="84">
        <v>12174</v>
      </c>
      <c r="C154" s="77">
        <v>-901</v>
      </c>
      <c r="D154" s="78">
        <f t="shared" si="25"/>
        <v>-901</v>
      </c>
      <c r="I154" s="90"/>
      <c r="J154" s="90"/>
      <c r="K154" s="90"/>
      <c r="L154" s="90"/>
    </row>
    <row r="155" spans="1:18">
      <c r="A155" s="65">
        <f t="shared" si="24"/>
        <v>1933</v>
      </c>
      <c r="B155" s="84">
        <v>12205</v>
      </c>
      <c r="C155" s="77">
        <v>-901</v>
      </c>
      <c r="D155" s="78">
        <f t="shared" si="25"/>
        <v>-901</v>
      </c>
      <c r="I155" s="90"/>
      <c r="J155" s="90"/>
      <c r="K155" s="90"/>
      <c r="L155" s="90"/>
    </row>
    <row r="156" spans="1:18">
      <c r="A156" s="65">
        <f t="shared" si="24"/>
        <v>1933</v>
      </c>
      <c r="B156" s="84">
        <v>12235</v>
      </c>
      <c r="C156" s="77">
        <v>-901</v>
      </c>
      <c r="D156" s="78">
        <f t="shared" si="25"/>
        <v>-901</v>
      </c>
      <c r="I156" s="90"/>
      <c r="J156" s="90"/>
      <c r="K156" s="90"/>
      <c r="L156" s="90"/>
    </row>
    <row r="157" spans="1:18">
      <c r="A157" s="65">
        <f t="shared" si="24"/>
        <v>1933</v>
      </c>
      <c r="B157" s="84">
        <v>12266</v>
      </c>
      <c r="C157" s="77">
        <v>-901</v>
      </c>
      <c r="D157" s="78">
        <f t="shared" si="25"/>
        <v>-901</v>
      </c>
      <c r="I157" s="90"/>
      <c r="J157" s="90"/>
      <c r="K157" s="90"/>
      <c r="L157" s="90"/>
    </row>
    <row r="158" spans="1:18">
      <c r="A158" s="65">
        <f t="shared" si="24"/>
        <v>1933</v>
      </c>
      <c r="B158" s="84">
        <v>12297</v>
      </c>
      <c r="C158" s="77">
        <v>-901</v>
      </c>
      <c r="D158" s="78">
        <f t="shared" si="25"/>
        <v>-901</v>
      </c>
      <c r="I158" s="90"/>
      <c r="J158" s="90"/>
      <c r="K158" s="90"/>
      <c r="L158" s="90"/>
    </row>
    <row r="159" spans="1:18">
      <c r="A159" s="65">
        <f t="shared" si="24"/>
        <v>1933</v>
      </c>
      <c r="B159" s="84">
        <v>12327</v>
      </c>
      <c r="C159" s="77">
        <v>-901</v>
      </c>
      <c r="D159" s="78">
        <f t="shared" si="25"/>
        <v>-901</v>
      </c>
      <c r="I159" s="90"/>
      <c r="J159" s="90"/>
      <c r="K159" s="90"/>
      <c r="L159" s="90"/>
    </row>
    <row r="160" spans="1:18">
      <c r="A160" s="65">
        <f t="shared" si="24"/>
        <v>1934</v>
      </c>
      <c r="B160" s="84">
        <v>12358</v>
      </c>
      <c r="C160" s="77">
        <v>-901</v>
      </c>
      <c r="D160" s="78">
        <f t="shared" si="25"/>
        <v>-901</v>
      </c>
      <c r="I160" s="90"/>
      <c r="J160" s="90"/>
      <c r="K160" s="90"/>
      <c r="L160" s="90"/>
    </row>
    <row r="161" spans="1:12">
      <c r="A161" s="65">
        <f t="shared" si="24"/>
        <v>1934</v>
      </c>
      <c r="B161" s="84">
        <v>12388</v>
      </c>
      <c r="C161" s="77">
        <v>-901</v>
      </c>
      <c r="D161" s="78">
        <f t="shared" si="25"/>
        <v>-901</v>
      </c>
      <c r="I161" s="90"/>
      <c r="J161" s="90"/>
      <c r="K161" s="90"/>
      <c r="L161" s="90"/>
    </row>
    <row r="162" spans="1:12">
      <c r="A162" s="65">
        <f t="shared" si="24"/>
        <v>1934</v>
      </c>
      <c r="B162" s="84">
        <v>12419</v>
      </c>
      <c r="C162" s="77">
        <v>-901</v>
      </c>
      <c r="D162" s="78">
        <f t="shared" si="25"/>
        <v>-901</v>
      </c>
      <c r="I162" s="90"/>
      <c r="J162" s="90"/>
      <c r="K162" s="90"/>
      <c r="L162" s="90"/>
    </row>
    <row r="163" spans="1:12">
      <c r="A163" s="65">
        <f t="shared" si="24"/>
        <v>1934</v>
      </c>
      <c r="B163" s="84">
        <v>12450</v>
      </c>
      <c r="C163" s="77">
        <v>-901</v>
      </c>
      <c r="D163" s="78">
        <f t="shared" si="25"/>
        <v>-901</v>
      </c>
      <c r="I163" s="90"/>
      <c r="J163" s="90"/>
      <c r="K163" s="90"/>
      <c r="L163" s="90"/>
    </row>
    <row r="164" spans="1:12">
      <c r="A164" s="65">
        <f t="shared" si="24"/>
        <v>1934</v>
      </c>
      <c r="B164" s="84">
        <v>12478</v>
      </c>
      <c r="C164" s="77">
        <v>-901</v>
      </c>
      <c r="D164" s="78">
        <f t="shared" si="25"/>
        <v>-901</v>
      </c>
      <c r="I164" s="90"/>
      <c r="J164" s="90"/>
      <c r="K164" s="90"/>
      <c r="L164" s="90"/>
    </row>
    <row r="165" spans="1:12">
      <c r="A165" s="65">
        <f t="shared" si="24"/>
        <v>1934</v>
      </c>
      <c r="B165" s="84">
        <v>12509</v>
      </c>
      <c r="C165" s="77">
        <v>-901</v>
      </c>
      <c r="D165" s="78">
        <f t="shared" si="25"/>
        <v>-901</v>
      </c>
      <c r="I165" s="90"/>
      <c r="J165" s="90"/>
      <c r="K165" s="90"/>
      <c r="L165" s="90"/>
    </row>
    <row r="166" spans="1:12">
      <c r="A166" s="65">
        <f t="shared" si="24"/>
        <v>1934</v>
      </c>
      <c r="B166" s="84">
        <v>12539</v>
      </c>
      <c r="C166" s="77">
        <v>-901</v>
      </c>
      <c r="D166" s="78">
        <f t="shared" si="25"/>
        <v>-901</v>
      </c>
      <c r="I166" s="90"/>
      <c r="J166" s="90"/>
      <c r="K166" s="90"/>
      <c r="L166" s="90"/>
    </row>
    <row r="167" spans="1:12">
      <c r="A167" s="65">
        <f t="shared" si="24"/>
        <v>1934</v>
      </c>
      <c r="B167" s="84">
        <v>12570</v>
      </c>
      <c r="C167" s="77">
        <v>-901</v>
      </c>
      <c r="D167" s="78">
        <f t="shared" si="25"/>
        <v>-901</v>
      </c>
      <c r="I167" s="90"/>
      <c r="J167" s="90"/>
      <c r="K167" s="90"/>
      <c r="L167" s="90"/>
    </row>
    <row r="168" spans="1:12">
      <c r="A168" s="65">
        <f t="shared" si="24"/>
        <v>1934</v>
      </c>
      <c r="B168" s="84">
        <v>12600</v>
      </c>
      <c r="C168" s="77">
        <v>-901</v>
      </c>
      <c r="D168" s="78">
        <f t="shared" si="25"/>
        <v>-901</v>
      </c>
      <c r="I168" s="90"/>
      <c r="J168" s="90"/>
      <c r="K168" s="90"/>
      <c r="L168" s="90"/>
    </row>
    <row r="169" spans="1:12">
      <c r="A169" s="65">
        <f t="shared" si="24"/>
        <v>1934</v>
      </c>
      <c r="B169" s="84">
        <v>12631</v>
      </c>
      <c r="C169" s="77">
        <v>-901</v>
      </c>
      <c r="D169" s="78">
        <f t="shared" si="25"/>
        <v>-901</v>
      </c>
      <c r="I169" s="90"/>
      <c r="J169" s="90"/>
      <c r="K169" s="90"/>
      <c r="L169" s="90"/>
    </row>
    <row r="170" spans="1:12">
      <c r="A170" s="65">
        <f t="shared" si="24"/>
        <v>1934</v>
      </c>
      <c r="B170" s="84">
        <v>12662</v>
      </c>
      <c r="C170" s="77">
        <v>-901</v>
      </c>
      <c r="D170" s="78">
        <f t="shared" si="25"/>
        <v>-901</v>
      </c>
      <c r="I170" s="90"/>
      <c r="J170" s="90"/>
      <c r="K170" s="90"/>
      <c r="L170" s="90"/>
    </row>
    <row r="171" spans="1:12">
      <c r="A171" s="65">
        <f t="shared" si="24"/>
        <v>1934</v>
      </c>
      <c r="B171" s="84">
        <v>12692</v>
      </c>
      <c r="C171" s="77">
        <v>-901</v>
      </c>
      <c r="D171" s="78">
        <f t="shared" si="25"/>
        <v>-901</v>
      </c>
      <c r="I171" s="90"/>
      <c r="J171" s="90"/>
      <c r="K171" s="90"/>
      <c r="L171" s="90"/>
    </row>
    <row r="172" spans="1:12">
      <c r="A172" s="65">
        <f t="shared" si="24"/>
        <v>1935</v>
      </c>
      <c r="B172" s="84">
        <v>12723</v>
      </c>
      <c r="C172" s="77">
        <v>-901</v>
      </c>
      <c r="D172" s="78">
        <f t="shared" si="25"/>
        <v>-901</v>
      </c>
      <c r="I172" s="90"/>
      <c r="J172" s="90"/>
      <c r="K172" s="90"/>
      <c r="L172" s="90"/>
    </row>
    <row r="173" spans="1:12">
      <c r="A173" s="65">
        <f t="shared" si="24"/>
        <v>1935</v>
      </c>
      <c r="B173" s="84">
        <v>12753</v>
      </c>
      <c r="C173" s="77">
        <v>-901</v>
      </c>
      <c r="D173" s="78">
        <f t="shared" si="25"/>
        <v>-901</v>
      </c>
      <c r="I173" s="90"/>
      <c r="J173" s="90"/>
      <c r="K173" s="90"/>
      <c r="L173" s="90"/>
    </row>
    <row r="174" spans="1:12">
      <c r="A174" s="65">
        <f t="shared" si="24"/>
        <v>1935</v>
      </c>
      <c r="B174" s="84">
        <v>12784</v>
      </c>
      <c r="C174" s="77">
        <v>-901</v>
      </c>
      <c r="D174" s="78">
        <f t="shared" si="25"/>
        <v>-901</v>
      </c>
      <c r="I174" s="90"/>
      <c r="J174" s="90"/>
      <c r="K174" s="90"/>
      <c r="L174" s="90"/>
    </row>
    <row r="175" spans="1:12">
      <c r="A175" s="65">
        <f t="shared" si="24"/>
        <v>1935</v>
      </c>
      <c r="B175" s="84">
        <v>12815</v>
      </c>
      <c r="C175" s="77">
        <v>-901</v>
      </c>
      <c r="D175" s="78">
        <f t="shared" si="25"/>
        <v>-901</v>
      </c>
      <c r="I175" s="90"/>
      <c r="J175" s="90"/>
      <c r="K175" s="90"/>
      <c r="L175" s="90"/>
    </row>
    <row r="176" spans="1:12">
      <c r="A176" s="65">
        <f t="shared" si="24"/>
        <v>1935</v>
      </c>
      <c r="B176" s="84">
        <v>12843</v>
      </c>
      <c r="C176" s="77">
        <v>-901</v>
      </c>
      <c r="D176" s="78">
        <f t="shared" si="25"/>
        <v>-901</v>
      </c>
      <c r="I176" s="90"/>
      <c r="J176" s="90"/>
      <c r="K176" s="90"/>
      <c r="L176" s="90"/>
    </row>
    <row r="177" spans="1:12">
      <c r="A177" s="65">
        <f t="shared" si="24"/>
        <v>1935</v>
      </c>
      <c r="B177" s="84">
        <v>12874</v>
      </c>
      <c r="C177" s="77">
        <v>-901</v>
      </c>
      <c r="D177" s="78">
        <f t="shared" si="25"/>
        <v>-901</v>
      </c>
      <c r="I177" s="90"/>
      <c r="J177" s="90"/>
      <c r="K177" s="90"/>
      <c r="L177" s="90"/>
    </row>
    <row r="178" spans="1:12">
      <c r="A178" s="65">
        <f t="shared" si="24"/>
        <v>1935</v>
      </c>
      <c r="B178" s="84">
        <v>12904</v>
      </c>
      <c r="C178" s="77">
        <v>-901</v>
      </c>
      <c r="D178" s="78">
        <f t="shared" si="25"/>
        <v>-901</v>
      </c>
      <c r="I178" s="90"/>
      <c r="J178" s="90"/>
      <c r="K178" s="90"/>
      <c r="L178" s="90"/>
    </row>
    <row r="179" spans="1:12">
      <c r="A179" s="65">
        <f t="shared" si="24"/>
        <v>1935</v>
      </c>
      <c r="B179" s="84">
        <v>12935</v>
      </c>
      <c r="C179" s="77">
        <v>-901</v>
      </c>
      <c r="D179" s="78">
        <f t="shared" si="25"/>
        <v>-901</v>
      </c>
      <c r="I179" s="90"/>
      <c r="J179" s="90"/>
      <c r="K179" s="90"/>
      <c r="L179" s="90"/>
    </row>
    <row r="180" spans="1:12">
      <c r="A180" s="65">
        <f t="shared" si="24"/>
        <v>1935</v>
      </c>
      <c r="B180" s="84">
        <v>12965</v>
      </c>
      <c r="C180" s="77">
        <v>-901</v>
      </c>
      <c r="D180" s="78">
        <f t="shared" si="25"/>
        <v>-901</v>
      </c>
      <c r="I180" s="90"/>
      <c r="J180" s="90"/>
      <c r="K180" s="90"/>
      <c r="L180" s="90"/>
    </row>
    <row r="181" spans="1:12">
      <c r="A181" s="65">
        <f t="shared" si="24"/>
        <v>1935</v>
      </c>
      <c r="B181" s="84">
        <v>12996</v>
      </c>
      <c r="C181" s="77">
        <v>-901</v>
      </c>
      <c r="D181" s="78">
        <f t="shared" si="25"/>
        <v>-901</v>
      </c>
      <c r="I181" s="90"/>
      <c r="J181" s="90"/>
      <c r="K181" s="90"/>
      <c r="L181" s="90"/>
    </row>
    <row r="182" spans="1:12">
      <c r="A182" s="65">
        <f t="shared" si="24"/>
        <v>1935</v>
      </c>
      <c r="B182" s="84">
        <v>13027</v>
      </c>
      <c r="C182" s="77">
        <v>-901</v>
      </c>
      <c r="D182" s="78">
        <f t="shared" si="25"/>
        <v>-901</v>
      </c>
      <c r="I182" s="90"/>
      <c r="J182" s="90"/>
      <c r="K182" s="90"/>
      <c r="L182" s="90"/>
    </row>
    <row r="183" spans="1:12">
      <c r="A183" s="65">
        <f t="shared" si="24"/>
        <v>1935</v>
      </c>
      <c r="B183" s="84">
        <v>13057</v>
      </c>
      <c r="C183" s="77">
        <v>-901</v>
      </c>
      <c r="D183" s="78">
        <f t="shared" si="25"/>
        <v>-901</v>
      </c>
      <c r="I183" s="90"/>
      <c r="J183" s="90"/>
      <c r="K183" s="90"/>
      <c r="L183" s="90"/>
    </row>
    <row r="184" spans="1:12">
      <c r="A184" s="65">
        <f t="shared" si="24"/>
        <v>1936</v>
      </c>
      <c r="B184" s="84">
        <v>13088</v>
      </c>
      <c r="C184" s="77">
        <v>-901</v>
      </c>
      <c r="D184" s="78">
        <f t="shared" si="25"/>
        <v>-901</v>
      </c>
      <c r="I184" s="90"/>
      <c r="J184" s="90"/>
      <c r="K184" s="90"/>
      <c r="L184" s="90"/>
    </row>
    <row r="185" spans="1:12">
      <c r="A185" s="65">
        <f t="shared" si="24"/>
        <v>1936</v>
      </c>
      <c r="B185" s="84">
        <v>13118</v>
      </c>
      <c r="C185" s="77">
        <v>-901</v>
      </c>
      <c r="D185" s="78">
        <f t="shared" si="25"/>
        <v>-901</v>
      </c>
      <c r="I185" s="90"/>
      <c r="J185" s="90"/>
      <c r="K185" s="90"/>
      <c r="L185" s="90"/>
    </row>
    <row r="186" spans="1:12">
      <c r="A186" s="65">
        <f t="shared" si="24"/>
        <v>1936</v>
      </c>
      <c r="B186" s="84">
        <v>13149</v>
      </c>
      <c r="C186" s="77">
        <v>-901</v>
      </c>
      <c r="D186" s="78">
        <f t="shared" si="25"/>
        <v>-901</v>
      </c>
      <c r="I186" s="90"/>
      <c r="J186" s="90"/>
      <c r="K186" s="90"/>
      <c r="L186" s="90"/>
    </row>
    <row r="187" spans="1:12">
      <c r="A187" s="65">
        <f t="shared" si="24"/>
        <v>1936</v>
      </c>
      <c r="B187" s="84">
        <v>13180</v>
      </c>
      <c r="C187" s="77">
        <v>-901</v>
      </c>
      <c r="D187" s="78">
        <f t="shared" si="25"/>
        <v>-901</v>
      </c>
      <c r="I187" s="90"/>
      <c r="J187" s="90"/>
      <c r="K187" s="90"/>
      <c r="L187" s="90"/>
    </row>
    <row r="188" spans="1:12">
      <c r="A188" s="65">
        <f t="shared" si="24"/>
        <v>1936</v>
      </c>
      <c r="B188" s="84">
        <v>13209</v>
      </c>
      <c r="C188" s="77">
        <v>-901</v>
      </c>
      <c r="D188" s="78">
        <f t="shared" si="25"/>
        <v>-901</v>
      </c>
      <c r="I188" s="90"/>
      <c r="J188" s="90"/>
      <c r="K188" s="90"/>
      <c r="L188" s="90"/>
    </row>
    <row r="189" spans="1:12">
      <c r="A189" s="65">
        <f t="shared" si="24"/>
        <v>1936</v>
      </c>
      <c r="B189" s="84">
        <v>13240</v>
      </c>
      <c r="C189" s="77">
        <v>-901</v>
      </c>
      <c r="D189" s="78">
        <f t="shared" si="25"/>
        <v>-901</v>
      </c>
      <c r="I189" s="90"/>
      <c r="J189" s="90"/>
      <c r="K189" s="90"/>
      <c r="L189" s="90"/>
    </row>
    <row r="190" spans="1:12">
      <c r="A190" s="65">
        <f t="shared" si="24"/>
        <v>1936</v>
      </c>
      <c r="B190" s="84">
        <v>13270</v>
      </c>
      <c r="C190" s="77">
        <v>-901</v>
      </c>
      <c r="D190" s="78">
        <f t="shared" si="25"/>
        <v>-901</v>
      </c>
      <c r="I190" s="90"/>
      <c r="J190" s="90"/>
      <c r="K190" s="90"/>
      <c r="L190" s="90"/>
    </row>
    <row r="191" spans="1:12">
      <c r="A191" s="65">
        <f t="shared" si="24"/>
        <v>1936</v>
      </c>
      <c r="B191" s="84">
        <v>13301</v>
      </c>
      <c r="C191" s="77">
        <v>-901</v>
      </c>
      <c r="D191" s="78">
        <f t="shared" si="25"/>
        <v>-901</v>
      </c>
      <c r="I191" s="90"/>
      <c r="J191" s="90"/>
      <c r="K191" s="90"/>
      <c r="L191" s="90"/>
    </row>
    <row r="192" spans="1:12">
      <c r="A192" s="65">
        <f t="shared" si="24"/>
        <v>1936</v>
      </c>
      <c r="B192" s="84">
        <v>13331</v>
      </c>
      <c r="C192" s="77">
        <v>-901</v>
      </c>
      <c r="D192" s="78">
        <f t="shared" si="25"/>
        <v>-901</v>
      </c>
      <c r="I192" s="90"/>
      <c r="J192" s="90"/>
      <c r="K192" s="90"/>
      <c r="L192" s="90"/>
    </row>
    <row r="193" spans="1:12">
      <c r="A193" s="65">
        <f t="shared" si="24"/>
        <v>1936</v>
      </c>
      <c r="B193" s="84">
        <v>13362</v>
      </c>
      <c r="C193" s="77">
        <v>-901</v>
      </c>
      <c r="D193" s="78">
        <f t="shared" si="25"/>
        <v>-901</v>
      </c>
      <c r="I193" s="90"/>
      <c r="J193" s="90"/>
      <c r="K193" s="90"/>
      <c r="L193" s="90"/>
    </row>
    <row r="194" spans="1:12">
      <c r="A194" s="65">
        <f t="shared" si="24"/>
        <v>1936</v>
      </c>
      <c r="B194" s="84">
        <v>13393</v>
      </c>
      <c r="C194" s="77">
        <v>-901</v>
      </c>
      <c r="D194" s="78">
        <f t="shared" si="25"/>
        <v>-901</v>
      </c>
      <c r="I194" s="90"/>
      <c r="J194" s="90"/>
      <c r="K194" s="90"/>
      <c r="L194" s="90"/>
    </row>
    <row r="195" spans="1:12">
      <c r="A195" s="65">
        <f t="shared" si="24"/>
        <v>1936</v>
      </c>
      <c r="B195" s="84">
        <v>13423</v>
      </c>
      <c r="C195" s="77">
        <v>-901</v>
      </c>
      <c r="D195" s="78">
        <f t="shared" si="25"/>
        <v>-901</v>
      </c>
      <c r="I195" s="90"/>
      <c r="J195" s="90"/>
      <c r="K195" s="90"/>
      <c r="L195" s="90"/>
    </row>
    <row r="196" spans="1:12">
      <c r="A196" s="65">
        <f t="shared" si="24"/>
        <v>1937</v>
      </c>
      <c r="B196" s="84">
        <v>13454</v>
      </c>
      <c r="C196" s="77">
        <v>-901</v>
      </c>
      <c r="D196" s="78">
        <f t="shared" si="25"/>
        <v>-901</v>
      </c>
      <c r="I196" s="90"/>
      <c r="J196" s="90"/>
      <c r="K196" s="90"/>
      <c r="L196" s="90"/>
    </row>
    <row r="197" spans="1:12">
      <c r="A197" s="65">
        <f t="shared" si="24"/>
        <v>1937</v>
      </c>
      <c r="B197" s="84">
        <v>13484</v>
      </c>
      <c r="C197" s="77">
        <v>-901</v>
      </c>
      <c r="D197" s="78">
        <f t="shared" si="25"/>
        <v>-901</v>
      </c>
      <c r="I197" s="90"/>
      <c r="J197" s="90"/>
      <c r="K197" s="90"/>
      <c r="L197" s="90"/>
    </row>
    <row r="198" spans="1:12">
      <c r="A198" s="65">
        <f t="shared" si="24"/>
        <v>1937</v>
      </c>
      <c r="B198" s="84">
        <v>13515</v>
      </c>
      <c r="C198" s="77">
        <v>-901</v>
      </c>
      <c r="D198" s="78">
        <f t="shared" si="25"/>
        <v>-901</v>
      </c>
      <c r="I198" s="90"/>
      <c r="J198" s="90"/>
      <c r="K198" s="90"/>
      <c r="L198" s="90"/>
    </row>
    <row r="199" spans="1:12">
      <c r="A199" s="65">
        <f t="shared" si="24"/>
        <v>1937</v>
      </c>
      <c r="B199" s="84">
        <v>13546</v>
      </c>
      <c r="C199" s="77">
        <v>-901</v>
      </c>
      <c r="D199" s="78">
        <f t="shared" si="25"/>
        <v>-901</v>
      </c>
      <c r="I199" s="90"/>
      <c r="J199" s="90"/>
      <c r="K199" s="90"/>
      <c r="L199" s="90"/>
    </row>
    <row r="200" spans="1:12">
      <c r="A200" s="65">
        <f t="shared" si="24"/>
        <v>1937</v>
      </c>
      <c r="B200" s="84">
        <v>13574</v>
      </c>
      <c r="C200" s="77">
        <v>-901</v>
      </c>
      <c r="D200" s="78">
        <f t="shared" si="25"/>
        <v>-901</v>
      </c>
      <c r="I200" s="90"/>
      <c r="J200" s="90"/>
      <c r="K200" s="90"/>
      <c r="L200" s="90"/>
    </row>
    <row r="201" spans="1:12">
      <c r="A201" s="65">
        <f t="shared" si="24"/>
        <v>1937</v>
      </c>
      <c r="B201" s="84">
        <v>13605</v>
      </c>
      <c r="C201" s="77">
        <v>-901</v>
      </c>
      <c r="D201" s="78">
        <f t="shared" si="25"/>
        <v>-901</v>
      </c>
      <c r="I201" s="90"/>
      <c r="J201" s="90"/>
      <c r="K201" s="90"/>
      <c r="L201" s="90"/>
    </row>
    <row r="202" spans="1:12">
      <c r="A202" s="65">
        <f t="shared" si="24"/>
        <v>1937</v>
      </c>
      <c r="B202" s="84">
        <v>13635</v>
      </c>
      <c r="C202" s="77">
        <v>-901</v>
      </c>
      <c r="D202" s="78">
        <f t="shared" si="25"/>
        <v>-901</v>
      </c>
      <c r="I202" s="90"/>
      <c r="J202" s="90"/>
      <c r="K202" s="90"/>
      <c r="L202" s="90"/>
    </row>
    <row r="203" spans="1:12">
      <c r="A203" s="65">
        <f t="shared" si="24"/>
        <v>1937</v>
      </c>
      <c r="B203" s="84">
        <v>13666</v>
      </c>
      <c r="C203" s="77">
        <v>-901</v>
      </c>
      <c r="D203" s="78">
        <f t="shared" si="25"/>
        <v>-901</v>
      </c>
      <c r="I203" s="90"/>
      <c r="J203" s="90"/>
      <c r="K203" s="90"/>
      <c r="L203" s="90"/>
    </row>
    <row r="204" spans="1:12">
      <c r="A204" s="65">
        <f t="shared" si="24"/>
        <v>1937</v>
      </c>
      <c r="B204" s="84">
        <v>13696</v>
      </c>
      <c r="C204" s="77">
        <v>-901</v>
      </c>
      <c r="D204" s="78">
        <f t="shared" si="25"/>
        <v>-901</v>
      </c>
      <c r="I204" s="90"/>
      <c r="J204" s="90"/>
      <c r="K204" s="90"/>
      <c r="L204" s="90"/>
    </row>
    <row r="205" spans="1:12">
      <c r="A205" s="65">
        <f t="shared" si="24"/>
        <v>1937</v>
      </c>
      <c r="B205" s="84">
        <v>13727</v>
      </c>
      <c r="C205" s="77">
        <v>-901</v>
      </c>
      <c r="D205" s="78">
        <f t="shared" si="25"/>
        <v>-901</v>
      </c>
      <c r="I205" s="90"/>
      <c r="J205" s="90"/>
      <c r="K205" s="90"/>
      <c r="L205" s="90"/>
    </row>
    <row r="206" spans="1:12">
      <c r="A206" s="65">
        <f t="shared" si="24"/>
        <v>1937</v>
      </c>
      <c r="B206" s="84">
        <v>13758</v>
      </c>
      <c r="C206" s="77">
        <v>-901</v>
      </c>
      <c r="D206" s="78">
        <f t="shared" si="25"/>
        <v>-901</v>
      </c>
      <c r="I206" s="90"/>
      <c r="J206" s="90"/>
      <c r="K206" s="90"/>
      <c r="L206" s="90"/>
    </row>
    <row r="207" spans="1:12">
      <c r="A207" s="65">
        <f t="shared" si="24"/>
        <v>1937</v>
      </c>
      <c r="B207" s="84">
        <v>13788</v>
      </c>
      <c r="C207" s="77">
        <v>-901</v>
      </c>
      <c r="D207" s="78">
        <f t="shared" si="25"/>
        <v>-901</v>
      </c>
      <c r="I207" s="90"/>
      <c r="J207" s="90"/>
      <c r="K207" s="90"/>
      <c r="L207" s="90"/>
    </row>
    <row r="208" spans="1:12">
      <c r="A208" s="65">
        <f t="shared" si="24"/>
        <v>1938</v>
      </c>
      <c r="B208" s="84">
        <v>13819</v>
      </c>
      <c r="C208" s="77">
        <v>-901</v>
      </c>
      <c r="D208" s="78">
        <f t="shared" si="25"/>
        <v>-901</v>
      </c>
      <c r="I208" s="90"/>
      <c r="J208" s="90"/>
      <c r="K208" s="90"/>
      <c r="L208" s="90"/>
    </row>
    <row r="209" spans="1:12">
      <c r="A209" s="65">
        <f t="shared" ref="A209:A272" si="26">IF(MONTH(B209)&gt;9,YEAR(B209)+1,YEAR(B209))</f>
        <v>1938</v>
      </c>
      <c r="B209" s="84">
        <v>13849</v>
      </c>
      <c r="C209" s="77">
        <v>-901</v>
      </c>
      <c r="D209" s="78">
        <f t="shared" ref="D209:D272" si="27">IF(C209&lt;&gt;-901,C209*DAY(B209)*24*60*60/(220*22*9*1000),-901)</f>
        <v>-901</v>
      </c>
      <c r="I209" s="90"/>
      <c r="J209" s="90"/>
      <c r="K209" s="90"/>
      <c r="L209" s="90"/>
    </row>
    <row r="210" spans="1:12">
      <c r="A210" s="65">
        <f t="shared" si="26"/>
        <v>1938</v>
      </c>
      <c r="B210" s="84">
        <v>13880</v>
      </c>
      <c r="C210" s="77">
        <v>-901</v>
      </c>
      <c r="D210" s="78">
        <f t="shared" si="27"/>
        <v>-901</v>
      </c>
      <c r="I210" s="90"/>
      <c r="J210" s="90"/>
      <c r="K210" s="90"/>
      <c r="L210" s="90"/>
    </row>
    <row r="211" spans="1:12">
      <c r="A211" s="65">
        <f t="shared" si="26"/>
        <v>1938</v>
      </c>
      <c r="B211" s="84">
        <v>13911</v>
      </c>
      <c r="C211" s="77">
        <v>-901</v>
      </c>
      <c r="D211" s="78">
        <f t="shared" si="27"/>
        <v>-901</v>
      </c>
      <c r="I211" s="90"/>
      <c r="J211" s="90"/>
      <c r="K211" s="90"/>
      <c r="L211" s="90"/>
    </row>
    <row r="212" spans="1:12">
      <c r="A212" s="65">
        <f t="shared" si="26"/>
        <v>1938</v>
      </c>
      <c r="B212" s="84">
        <v>13939</v>
      </c>
      <c r="C212" s="77">
        <v>-901</v>
      </c>
      <c r="D212" s="78">
        <f t="shared" si="27"/>
        <v>-901</v>
      </c>
      <c r="I212" s="90"/>
      <c r="J212" s="90"/>
      <c r="K212" s="90"/>
      <c r="L212" s="90"/>
    </row>
    <row r="213" spans="1:12">
      <c r="A213" s="65">
        <f t="shared" si="26"/>
        <v>1938</v>
      </c>
      <c r="B213" s="84">
        <v>13970</v>
      </c>
      <c r="C213" s="77">
        <v>-901</v>
      </c>
      <c r="D213" s="78">
        <f t="shared" si="27"/>
        <v>-901</v>
      </c>
      <c r="I213" s="90"/>
      <c r="J213" s="90"/>
      <c r="K213" s="90"/>
      <c r="L213" s="90"/>
    </row>
    <row r="214" spans="1:12">
      <c r="A214" s="65">
        <f t="shared" si="26"/>
        <v>1938</v>
      </c>
      <c r="B214" s="84">
        <v>14000</v>
      </c>
      <c r="C214" s="77">
        <v>-901</v>
      </c>
      <c r="D214" s="78">
        <f t="shared" si="27"/>
        <v>-901</v>
      </c>
      <c r="I214" s="90"/>
      <c r="J214" s="90"/>
      <c r="K214" s="90"/>
      <c r="L214" s="90"/>
    </row>
    <row r="215" spans="1:12">
      <c r="A215" s="65">
        <f t="shared" si="26"/>
        <v>1938</v>
      </c>
      <c r="B215" s="84">
        <v>14031</v>
      </c>
      <c r="C215" s="77">
        <v>-901</v>
      </c>
      <c r="D215" s="78">
        <f t="shared" si="27"/>
        <v>-901</v>
      </c>
      <c r="I215" s="90"/>
      <c r="J215" s="90"/>
      <c r="K215" s="90"/>
      <c r="L215" s="90"/>
    </row>
    <row r="216" spans="1:12">
      <c r="A216" s="65">
        <f t="shared" si="26"/>
        <v>1938</v>
      </c>
      <c r="B216" s="84">
        <v>14061</v>
      </c>
      <c r="C216" s="77">
        <v>-901</v>
      </c>
      <c r="D216" s="78">
        <f t="shared" si="27"/>
        <v>-901</v>
      </c>
      <c r="I216" s="90"/>
      <c r="J216" s="90"/>
      <c r="K216" s="90"/>
      <c r="L216" s="90"/>
    </row>
    <row r="217" spans="1:12">
      <c r="A217" s="65">
        <f t="shared" si="26"/>
        <v>1938</v>
      </c>
      <c r="B217" s="84">
        <v>14092</v>
      </c>
      <c r="C217" s="77">
        <v>-901</v>
      </c>
      <c r="D217" s="78">
        <f t="shared" si="27"/>
        <v>-901</v>
      </c>
      <c r="I217" s="90"/>
      <c r="J217" s="90"/>
      <c r="K217" s="90"/>
      <c r="L217" s="90"/>
    </row>
    <row r="218" spans="1:12">
      <c r="A218" s="65">
        <f t="shared" si="26"/>
        <v>1938</v>
      </c>
      <c r="B218" s="84">
        <v>14123</v>
      </c>
      <c r="C218" s="77">
        <v>-901</v>
      </c>
      <c r="D218" s="78">
        <f t="shared" si="27"/>
        <v>-901</v>
      </c>
      <c r="I218" s="90"/>
      <c r="J218" s="90"/>
      <c r="K218" s="90"/>
      <c r="L218" s="90"/>
    </row>
    <row r="219" spans="1:12">
      <c r="A219" s="65">
        <f t="shared" si="26"/>
        <v>1938</v>
      </c>
      <c r="B219" s="84">
        <v>14153</v>
      </c>
      <c r="C219" s="77">
        <v>-901</v>
      </c>
      <c r="D219" s="78">
        <f t="shared" si="27"/>
        <v>-901</v>
      </c>
      <c r="I219" s="90"/>
      <c r="J219" s="90"/>
      <c r="K219" s="90"/>
      <c r="L219" s="90"/>
    </row>
    <row r="220" spans="1:12">
      <c r="A220" s="65">
        <f t="shared" si="26"/>
        <v>1939</v>
      </c>
      <c r="B220" s="84">
        <v>14184</v>
      </c>
      <c r="C220" s="77">
        <v>-901</v>
      </c>
      <c r="D220" s="78">
        <f t="shared" si="27"/>
        <v>-901</v>
      </c>
      <c r="I220" s="90"/>
      <c r="J220" s="90"/>
      <c r="K220" s="90"/>
      <c r="L220" s="90"/>
    </row>
    <row r="221" spans="1:12">
      <c r="A221" s="65">
        <f t="shared" si="26"/>
        <v>1939</v>
      </c>
      <c r="B221" s="84">
        <v>14214</v>
      </c>
      <c r="C221" s="77">
        <v>-901</v>
      </c>
      <c r="D221" s="78">
        <f t="shared" si="27"/>
        <v>-901</v>
      </c>
      <c r="I221" s="90"/>
      <c r="J221" s="90"/>
      <c r="K221" s="90"/>
      <c r="L221" s="90"/>
    </row>
    <row r="222" spans="1:12">
      <c r="A222" s="65">
        <f t="shared" si="26"/>
        <v>1939</v>
      </c>
      <c r="B222" s="84">
        <v>14245</v>
      </c>
      <c r="C222" s="77">
        <v>-901</v>
      </c>
      <c r="D222" s="78">
        <f t="shared" si="27"/>
        <v>-901</v>
      </c>
      <c r="I222" s="90"/>
      <c r="J222" s="90"/>
      <c r="K222" s="90"/>
      <c r="L222" s="90"/>
    </row>
    <row r="223" spans="1:12">
      <c r="A223" s="65">
        <f t="shared" si="26"/>
        <v>1939</v>
      </c>
      <c r="B223" s="84">
        <v>14276</v>
      </c>
      <c r="C223" s="77">
        <v>-901</v>
      </c>
      <c r="D223" s="78">
        <f t="shared" si="27"/>
        <v>-901</v>
      </c>
      <c r="I223" s="90"/>
      <c r="J223" s="90"/>
      <c r="K223" s="90"/>
      <c r="L223" s="90"/>
    </row>
    <row r="224" spans="1:12">
      <c r="A224" s="65">
        <f t="shared" si="26"/>
        <v>1939</v>
      </c>
      <c r="B224" s="84">
        <v>14304</v>
      </c>
      <c r="C224" s="77">
        <v>-901</v>
      </c>
      <c r="D224" s="78">
        <f t="shared" si="27"/>
        <v>-901</v>
      </c>
      <c r="I224" s="90"/>
      <c r="J224" s="90"/>
      <c r="K224" s="90"/>
      <c r="L224" s="90"/>
    </row>
    <row r="225" spans="1:12">
      <c r="A225" s="65">
        <f t="shared" si="26"/>
        <v>1939</v>
      </c>
      <c r="B225" s="84">
        <v>14335</v>
      </c>
      <c r="C225" s="77">
        <v>-901</v>
      </c>
      <c r="D225" s="78">
        <f t="shared" si="27"/>
        <v>-901</v>
      </c>
      <c r="I225" s="90"/>
      <c r="J225" s="90"/>
      <c r="K225" s="90"/>
      <c r="L225" s="90"/>
    </row>
    <row r="226" spans="1:12">
      <c r="A226" s="65">
        <f t="shared" si="26"/>
        <v>1939</v>
      </c>
      <c r="B226" s="84">
        <v>14365</v>
      </c>
      <c r="C226" s="77">
        <v>-901</v>
      </c>
      <c r="D226" s="78">
        <f t="shared" si="27"/>
        <v>-901</v>
      </c>
      <c r="I226" s="90"/>
      <c r="J226" s="90"/>
      <c r="K226" s="90"/>
      <c r="L226" s="90"/>
    </row>
    <row r="227" spans="1:12">
      <c r="A227" s="65">
        <f t="shared" si="26"/>
        <v>1939</v>
      </c>
      <c r="B227" s="84">
        <v>14396</v>
      </c>
      <c r="C227" s="77">
        <v>-901</v>
      </c>
      <c r="D227" s="78">
        <f t="shared" si="27"/>
        <v>-901</v>
      </c>
      <c r="I227" s="90"/>
      <c r="J227" s="90"/>
      <c r="K227" s="90"/>
      <c r="L227" s="90"/>
    </row>
    <row r="228" spans="1:12">
      <c r="A228" s="65">
        <f t="shared" si="26"/>
        <v>1939</v>
      </c>
      <c r="B228" s="84">
        <v>14426</v>
      </c>
      <c r="C228" s="77">
        <v>-901</v>
      </c>
      <c r="D228" s="78">
        <f t="shared" si="27"/>
        <v>-901</v>
      </c>
      <c r="I228" s="90"/>
      <c r="J228" s="90"/>
      <c r="K228" s="90"/>
      <c r="L228" s="90"/>
    </row>
    <row r="229" spans="1:12">
      <c r="A229" s="65">
        <f t="shared" si="26"/>
        <v>1939</v>
      </c>
      <c r="B229" s="84">
        <v>14457</v>
      </c>
      <c r="C229" s="77">
        <v>-901</v>
      </c>
      <c r="D229" s="78">
        <f t="shared" si="27"/>
        <v>-901</v>
      </c>
      <c r="I229" s="90"/>
      <c r="J229" s="90"/>
      <c r="K229" s="90"/>
      <c r="L229" s="90"/>
    </row>
    <row r="230" spans="1:12">
      <c r="A230" s="65">
        <f t="shared" si="26"/>
        <v>1939</v>
      </c>
      <c r="B230" s="84">
        <v>14488</v>
      </c>
      <c r="C230" s="77">
        <v>-901</v>
      </c>
      <c r="D230" s="78">
        <f t="shared" si="27"/>
        <v>-901</v>
      </c>
      <c r="I230" s="90"/>
      <c r="J230" s="90"/>
      <c r="K230" s="90"/>
      <c r="L230" s="90"/>
    </row>
    <row r="231" spans="1:12">
      <c r="A231" s="65">
        <f t="shared" si="26"/>
        <v>1939</v>
      </c>
      <c r="B231" s="84">
        <v>14518</v>
      </c>
      <c r="C231" s="77">
        <v>-901</v>
      </c>
      <c r="D231" s="78">
        <f t="shared" si="27"/>
        <v>-901</v>
      </c>
      <c r="I231" s="90"/>
      <c r="J231" s="90"/>
      <c r="K231" s="90"/>
      <c r="L231" s="90"/>
    </row>
    <row r="232" spans="1:12">
      <c r="A232" s="65">
        <f t="shared" si="26"/>
        <v>1940</v>
      </c>
      <c r="B232" s="84">
        <v>14549</v>
      </c>
      <c r="C232" s="77">
        <v>-901</v>
      </c>
      <c r="D232" s="78">
        <f t="shared" si="27"/>
        <v>-901</v>
      </c>
      <c r="I232" s="90"/>
      <c r="J232" s="90"/>
      <c r="K232" s="90"/>
      <c r="L232" s="90"/>
    </row>
    <row r="233" spans="1:12">
      <c r="A233" s="65">
        <f t="shared" si="26"/>
        <v>1940</v>
      </c>
      <c r="B233" s="84">
        <v>14579</v>
      </c>
      <c r="C233" s="77">
        <v>-901</v>
      </c>
      <c r="D233" s="78">
        <f t="shared" si="27"/>
        <v>-901</v>
      </c>
      <c r="I233" s="90"/>
      <c r="J233" s="90"/>
      <c r="K233" s="90"/>
      <c r="L233" s="90"/>
    </row>
    <row r="234" spans="1:12">
      <c r="A234" s="65">
        <f t="shared" si="26"/>
        <v>1940</v>
      </c>
      <c r="B234" s="84">
        <v>14610</v>
      </c>
      <c r="C234" s="77">
        <v>-901</v>
      </c>
      <c r="D234" s="78">
        <f t="shared" si="27"/>
        <v>-901</v>
      </c>
      <c r="I234" s="90"/>
      <c r="J234" s="90"/>
      <c r="K234" s="90"/>
      <c r="L234" s="90"/>
    </row>
    <row r="235" spans="1:12">
      <c r="A235" s="65">
        <f t="shared" si="26"/>
        <v>1940</v>
      </c>
      <c r="B235" s="84">
        <v>14641</v>
      </c>
      <c r="C235" s="77">
        <v>-901</v>
      </c>
      <c r="D235" s="78">
        <f t="shared" si="27"/>
        <v>-901</v>
      </c>
      <c r="I235" s="90"/>
      <c r="J235" s="90"/>
      <c r="K235" s="90"/>
      <c r="L235" s="90"/>
    </row>
    <row r="236" spans="1:12">
      <c r="A236" s="65">
        <f t="shared" si="26"/>
        <v>1940</v>
      </c>
      <c r="B236" s="84">
        <v>14670</v>
      </c>
      <c r="C236" s="77">
        <v>-901</v>
      </c>
      <c r="D236" s="78">
        <f t="shared" si="27"/>
        <v>-901</v>
      </c>
      <c r="I236" s="90"/>
      <c r="J236" s="90"/>
      <c r="K236" s="90"/>
      <c r="L236" s="90"/>
    </row>
    <row r="237" spans="1:12">
      <c r="A237" s="65">
        <f t="shared" si="26"/>
        <v>1940</v>
      </c>
      <c r="B237" s="84">
        <v>14701</v>
      </c>
      <c r="C237" s="77">
        <v>-901</v>
      </c>
      <c r="D237" s="78">
        <f t="shared" si="27"/>
        <v>-901</v>
      </c>
      <c r="I237" s="90"/>
      <c r="J237" s="90"/>
      <c r="K237" s="90"/>
      <c r="L237" s="90"/>
    </row>
    <row r="238" spans="1:12">
      <c r="A238" s="65">
        <f t="shared" si="26"/>
        <v>1940</v>
      </c>
      <c r="B238" s="84">
        <v>14731</v>
      </c>
      <c r="C238" s="77">
        <v>-901</v>
      </c>
      <c r="D238" s="78">
        <f t="shared" si="27"/>
        <v>-901</v>
      </c>
      <c r="I238" s="90"/>
      <c r="J238" s="90"/>
      <c r="K238" s="90"/>
      <c r="L238" s="90"/>
    </row>
    <row r="239" spans="1:12">
      <c r="A239" s="65">
        <f t="shared" si="26"/>
        <v>1940</v>
      </c>
      <c r="B239" s="84">
        <v>14762</v>
      </c>
      <c r="C239" s="77">
        <v>-901</v>
      </c>
      <c r="D239" s="78">
        <f t="shared" si="27"/>
        <v>-901</v>
      </c>
      <c r="I239" s="90"/>
      <c r="J239" s="90"/>
      <c r="K239" s="90"/>
      <c r="L239" s="90"/>
    </row>
    <row r="240" spans="1:12">
      <c r="A240" s="65">
        <f t="shared" si="26"/>
        <v>1940</v>
      </c>
      <c r="B240" s="84">
        <v>14792</v>
      </c>
      <c r="C240" s="77">
        <v>-901</v>
      </c>
      <c r="D240" s="78">
        <f t="shared" si="27"/>
        <v>-901</v>
      </c>
      <c r="I240" s="90"/>
      <c r="J240" s="90"/>
      <c r="K240" s="90"/>
      <c r="L240" s="90"/>
    </row>
    <row r="241" spans="1:12">
      <c r="A241" s="65">
        <f t="shared" si="26"/>
        <v>1940</v>
      </c>
      <c r="B241" s="84">
        <v>14823</v>
      </c>
      <c r="C241" s="77">
        <v>-901</v>
      </c>
      <c r="D241" s="78">
        <f t="shared" si="27"/>
        <v>-901</v>
      </c>
      <c r="I241" s="90"/>
      <c r="J241" s="90"/>
      <c r="K241" s="90"/>
      <c r="L241" s="90"/>
    </row>
    <row r="242" spans="1:12">
      <c r="A242" s="65">
        <f t="shared" si="26"/>
        <v>1940</v>
      </c>
      <c r="B242" s="84">
        <v>14854</v>
      </c>
      <c r="C242" s="77">
        <v>-901</v>
      </c>
      <c r="D242" s="78">
        <f t="shared" si="27"/>
        <v>-901</v>
      </c>
      <c r="I242" s="90"/>
      <c r="J242" s="90"/>
      <c r="K242" s="90"/>
      <c r="L242" s="90"/>
    </row>
    <row r="243" spans="1:12">
      <c r="A243" s="65">
        <f t="shared" si="26"/>
        <v>1940</v>
      </c>
      <c r="B243" s="84">
        <v>14884</v>
      </c>
      <c r="C243" s="77">
        <v>-901</v>
      </c>
      <c r="D243" s="78">
        <f t="shared" si="27"/>
        <v>-901</v>
      </c>
      <c r="I243" s="90"/>
      <c r="J243" s="90"/>
      <c r="K243" s="90"/>
      <c r="L243" s="90"/>
    </row>
    <row r="244" spans="1:12">
      <c r="A244" s="65">
        <f t="shared" si="26"/>
        <v>1941</v>
      </c>
      <c r="B244" s="84">
        <v>14915</v>
      </c>
      <c r="C244" s="77">
        <v>-901</v>
      </c>
      <c r="D244" s="78">
        <f t="shared" si="27"/>
        <v>-901</v>
      </c>
      <c r="I244" s="90"/>
      <c r="J244" s="90"/>
      <c r="K244" s="90"/>
      <c r="L244" s="90"/>
    </row>
    <row r="245" spans="1:12">
      <c r="A245" s="65">
        <f t="shared" si="26"/>
        <v>1941</v>
      </c>
      <c r="B245" s="84">
        <v>14945</v>
      </c>
      <c r="C245" s="77">
        <v>-901</v>
      </c>
      <c r="D245" s="78">
        <f t="shared" si="27"/>
        <v>-901</v>
      </c>
      <c r="I245" s="90"/>
      <c r="J245" s="90"/>
      <c r="K245" s="90"/>
      <c r="L245" s="90"/>
    </row>
    <row r="246" spans="1:12">
      <c r="A246" s="65">
        <f t="shared" si="26"/>
        <v>1941</v>
      </c>
      <c r="B246" s="84">
        <v>14976</v>
      </c>
      <c r="C246" s="77">
        <v>-901</v>
      </c>
      <c r="D246" s="78">
        <f t="shared" si="27"/>
        <v>-901</v>
      </c>
      <c r="I246" s="90"/>
      <c r="J246" s="90"/>
      <c r="K246" s="90"/>
      <c r="L246" s="90"/>
    </row>
    <row r="247" spans="1:12">
      <c r="A247" s="65">
        <f t="shared" si="26"/>
        <v>1941</v>
      </c>
      <c r="B247" s="84">
        <v>15007</v>
      </c>
      <c r="C247" s="77">
        <v>-901</v>
      </c>
      <c r="D247" s="78">
        <f t="shared" si="27"/>
        <v>-901</v>
      </c>
      <c r="I247" s="90"/>
      <c r="J247" s="90"/>
      <c r="K247" s="90"/>
      <c r="L247" s="90"/>
    </row>
    <row r="248" spans="1:12">
      <c r="A248" s="65">
        <f t="shared" si="26"/>
        <v>1941</v>
      </c>
      <c r="B248" s="84">
        <v>15035</v>
      </c>
      <c r="C248" s="77">
        <v>-901</v>
      </c>
      <c r="D248" s="78">
        <f t="shared" si="27"/>
        <v>-901</v>
      </c>
      <c r="I248" s="90"/>
      <c r="J248" s="90"/>
      <c r="K248" s="90"/>
      <c r="L248" s="90"/>
    </row>
    <row r="249" spans="1:12">
      <c r="A249" s="65">
        <f t="shared" si="26"/>
        <v>1941</v>
      </c>
      <c r="B249" s="84">
        <v>15066</v>
      </c>
      <c r="C249" s="77">
        <v>-901</v>
      </c>
      <c r="D249" s="78">
        <f t="shared" si="27"/>
        <v>-901</v>
      </c>
      <c r="I249" s="90"/>
      <c r="J249" s="90"/>
      <c r="K249" s="90"/>
      <c r="L249" s="90"/>
    </row>
    <row r="250" spans="1:12">
      <c r="A250" s="65">
        <f t="shared" si="26"/>
        <v>1941</v>
      </c>
      <c r="B250" s="84">
        <v>15096</v>
      </c>
      <c r="C250" s="77">
        <v>-901</v>
      </c>
      <c r="D250" s="78">
        <f t="shared" si="27"/>
        <v>-901</v>
      </c>
      <c r="I250" s="90"/>
      <c r="J250" s="90"/>
      <c r="K250" s="90"/>
      <c r="L250" s="90"/>
    </row>
    <row r="251" spans="1:12">
      <c r="A251" s="65">
        <f t="shared" si="26"/>
        <v>1941</v>
      </c>
      <c r="B251" s="84">
        <v>15127</v>
      </c>
      <c r="C251" s="77">
        <v>-901</v>
      </c>
      <c r="D251" s="78">
        <f t="shared" si="27"/>
        <v>-901</v>
      </c>
      <c r="I251" s="90"/>
      <c r="J251" s="90"/>
      <c r="K251" s="90"/>
      <c r="L251" s="90"/>
    </row>
    <row r="252" spans="1:12">
      <c r="A252" s="65">
        <f t="shared" si="26"/>
        <v>1941</v>
      </c>
      <c r="B252" s="84">
        <v>15157</v>
      </c>
      <c r="C252" s="77">
        <v>-901</v>
      </c>
      <c r="D252" s="78">
        <f t="shared" si="27"/>
        <v>-901</v>
      </c>
      <c r="I252" s="90"/>
      <c r="J252" s="90"/>
      <c r="K252" s="90"/>
      <c r="L252" s="90"/>
    </row>
    <row r="253" spans="1:12">
      <c r="A253" s="65">
        <f t="shared" si="26"/>
        <v>1941</v>
      </c>
      <c r="B253" s="84">
        <v>15188</v>
      </c>
      <c r="C253" s="77">
        <v>-901</v>
      </c>
      <c r="D253" s="78">
        <f t="shared" si="27"/>
        <v>-901</v>
      </c>
      <c r="I253" s="90"/>
      <c r="J253" s="90"/>
      <c r="K253" s="90"/>
      <c r="L253" s="90"/>
    </row>
    <row r="254" spans="1:12">
      <c r="A254" s="65">
        <f t="shared" si="26"/>
        <v>1941</v>
      </c>
      <c r="B254" s="84">
        <v>15219</v>
      </c>
      <c r="C254" s="77">
        <v>-901</v>
      </c>
      <c r="D254" s="78">
        <f t="shared" si="27"/>
        <v>-901</v>
      </c>
      <c r="I254" s="90"/>
      <c r="J254" s="90"/>
      <c r="K254" s="90"/>
      <c r="L254" s="90"/>
    </row>
    <row r="255" spans="1:12">
      <c r="A255" s="65">
        <f t="shared" si="26"/>
        <v>1941</v>
      </c>
      <c r="B255" s="84">
        <v>15249</v>
      </c>
      <c r="C255" s="77">
        <v>-901</v>
      </c>
      <c r="D255" s="78">
        <f t="shared" si="27"/>
        <v>-901</v>
      </c>
      <c r="I255" s="90"/>
      <c r="J255" s="90"/>
      <c r="K255" s="90"/>
      <c r="L255" s="90"/>
    </row>
    <row r="256" spans="1:12">
      <c r="A256" s="65">
        <f t="shared" si="26"/>
        <v>1942</v>
      </c>
      <c r="B256" s="84">
        <v>15280</v>
      </c>
      <c r="C256" s="77">
        <v>-901</v>
      </c>
      <c r="D256" s="78">
        <f t="shared" si="27"/>
        <v>-901</v>
      </c>
      <c r="I256" s="90"/>
      <c r="J256" s="90"/>
      <c r="K256" s="90"/>
      <c r="L256" s="90"/>
    </row>
    <row r="257" spans="1:12">
      <c r="A257" s="65">
        <f t="shared" si="26"/>
        <v>1942</v>
      </c>
      <c r="B257" s="84">
        <v>15310</v>
      </c>
      <c r="C257" s="77">
        <v>-901</v>
      </c>
      <c r="D257" s="78">
        <f t="shared" si="27"/>
        <v>-901</v>
      </c>
      <c r="I257" s="90"/>
      <c r="J257" s="90"/>
      <c r="K257" s="90"/>
      <c r="L257" s="90"/>
    </row>
    <row r="258" spans="1:12">
      <c r="A258" s="65">
        <f t="shared" si="26"/>
        <v>1942</v>
      </c>
      <c r="B258" s="84">
        <v>15341</v>
      </c>
      <c r="C258" s="77">
        <v>-901</v>
      </c>
      <c r="D258" s="78">
        <f t="shared" si="27"/>
        <v>-901</v>
      </c>
      <c r="I258" s="90"/>
      <c r="J258" s="90"/>
      <c r="K258" s="90"/>
      <c r="L258" s="90"/>
    </row>
    <row r="259" spans="1:12">
      <c r="A259" s="65">
        <f t="shared" si="26"/>
        <v>1942</v>
      </c>
      <c r="B259" s="84">
        <v>15372</v>
      </c>
      <c r="C259" s="77">
        <v>-901</v>
      </c>
      <c r="D259" s="78">
        <f t="shared" si="27"/>
        <v>-901</v>
      </c>
      <c r="I259" s="90"/>
      <c r="J259" s="90"/>
      <c r="K259" s="90"/>
      <c r="L259" s="90"/>
    </row>
    <row r="260" spans="1:12">
      <c r="A260" s="65">
        <f t="shared" si="26"/>
        <v>1942</v>
      </c>
      <c r="B260" s="84">
        <v>15400</v>
      </c>
      <c r="C260" s="77">
        <v>-901</v>
      </c>
      <c r="D260" s="78">
        <f t="shared" si="27"/>
        <v>-901</v>
      </c>
      <c r="I260" s="90"/>
      <c r="J260" s="90"/>
      <c r="K260" s="90"/>
      <c r="L260" s="90"/>
    </row>
    <row r="261" spans="1:12">
      <c r="A261" s="65">
        <f t="shared" si="26"/>
        <v>1942</v>
      </c>
      <c r="B261" s="84">
        <v>15431</v>
      </c>
      <c r="C261" s="77">
        <v>-901</v>
      </c>
      <c r="D261" s="78">
        <f t="shared" si="27"/>
        <v>-901</v>
      </c>
      <c r="I261" s="90"/>
      <c r="J261" s="90"/>
      <c r="K261" s="90"/>
      <c r="L261" s="90"/>
    </row>
    <row r="262" spans="1:12">
      <c r="A262" s="65">
        <f t="shared" si="26"/>
        <v>1942</v>
      </c>
      <c r="B262" s="84">
        <v>15461</v>
      </c>
      <c r="C262" s="77">
        <v>-901</v>
      </c>
      <c r="D262" s="78">
        <f t="shared" si="27"/>
        <v>-901</v>
      </c>
      <c r="I262" s="90"/>
      <c r="J262" s="90"/>
      <c r="K262" s="90"/>
      <c r="L262" s="90"/>
    </row>
    <row r="263" spans="1:12">
      <c r="A263" s="65">
        <f t="shared" si="26"/>
        <v>1942</v>
      </c>
      <c r="B263" s="84">
        <v>15492</v>
      </c>
      <c r="C263" s="77">
        <v>-901</v>
      </c>
      <c r="D263" s="78">
        <f t="shared" si="27"/>
        <v>-901</v>
      </c>
      <c r="I263" s="90"/>
      <c r="J263" s="90"/>
      <c r="K263" s="90"/>
      <c r="L263" s="90"/>
    </row>
    <row r="264" spans="1:12">
      <c r="A264" s="65">
        <f t="shared" si="26"/>
        <v>1942</v>
      </c>
      <c r="B264" s="84">
        <v>15522</v>
      </c>
      <c r="C264" s="77">
        <v>-901</v>
      </c>
      <c r="D264" s="78">
        <f t="shared" si="27"/>
        <v>-901</v>
      </c>
      <c r="I264" s="90"/>
      <c r="J264" s="90"/>
      <c r="K264" s="90"/>
      <c r="L264" s="90"/>
    </row>
    <row r="265" spans="1:12">
      <c r="A265" s="65">
        <f t="shared" si="26"/>
        <v>1942</v>
      </c>
      <c r="B265" s="84">
        <v>15553</v>
      </c>
      <c r="C265" s="77">
        <v>-901</v>
      </c>
      <c r="D265" s="78">
        <f t="shared" si="27"/>
        <v>-901</v>
      </c>
      <c r="I265" s="90"/>
      <c r="J265" s="90"/>
      <c r="K265" s="90"/>
      <c r="L265" s="90"/>
    </row>
    <row r="266" spans="1:12">
      <c r="A266" s="65">
        <f t="shared" si="26"/>
        <v>1942</v>
      </c>
      <c r="B266" s="84">
        <v>15584</v>
      </c>
      <c r="C266" s="77">
        <v>-901</v>
      </c>
      <c r="D266" s="78">
        <f t="shared" si="27"/>
        <v>-901</v>
      </c>
      <c r="I266" s="90"/>
      <c r="J266" s="90"/>
      <c r="K266" s="90"/>
      <c r="L266" s="90"/>
    </row>
    <row r="267" spans="1:12">
      <c r="A267" s="65">
        <f t="shared" si="26"/>
        <v>1942</v>
      </c>
      <c r="B267" s="84">
        <v>15614</v>
      </c>
      <c r="C267" s="77">
        <v>-901</v>
      </c>
      <c r="D267" s="78">
        <f t="shared" si="27"/>
        <v>-901</v>
      </c>
      <c r="I267" s="90"/>
      <c r="J267" s="90"/>
      <c r="K267" s="90"/>
      <c r="L267" s="90"/>
    </row>
    <row r="268" spans="1:12">
      <c r="A268" s="65">
        <f t="shared" si="26"/>
        <v>1943</v>
      </c>
      <c r="B268" s="84">
        <v>15645</v>
      </c>
      <c r="C268" s="77">
        <v>-901</v>
      </c>
      <c r="D268" s="78">
        <f t="shared" si="27"/>
        <v>-901</v>
      </c>
      <c r="I268" s="90"/>
      <c r="J268" s="90"/>
      <c r="K268" s="90"/>
      <c r="L268" s="90"/>
    </row>
    <row r="269" spans="1:12">
      <c r="A269" s="65">
        <f t="shared" si="26"/>
        <v>1943</v>
      </c>
      <c r="B269" s="84">
        <v>15675</v>
      </c>
      <c r="C269" s="77">
        <v>-901</v>
      </c>
      <c r="D269" s="78">
        <f t="shared" si="27"/>
        <v>-901</v>
      </c>
      <c r="I269" s="90"/>
      <c r="J269" s="90"/>
      <c r="K269" s="90"/>
      <c r="L269" s="90"/>
    </row>
    <row r="270" spans="1:12">
      <c r="A270" s="65">
        <f t="shared" si="26"/>
        <v>1943</v>
      </c>
      <c r="B270" s="84">
        <v>15706</v>
      </c>
      <c r="C270" s="77">
        <v>-901</v>
      </c>
      <c r="D270" s="78">
        <f t="shared" si="27"/>
        <v>-901</v>
      </c>
      <c r="I270" s="90"/>
      <c r="J270" s="90"/>
      <c r="K270" s="90"/>
      <c r="L270" s="90"/>
    </row>
    <row r="271" spans="1:12">
      <c r="A271" s="65">
        <f t="shared" si="26"/>
        <v>1943</v>
      </c>
      <c r="B271" s="84">
        <v>15737</v>
      </c>
      <c r="C271" s="77">
        <v>-901</v>
      </c>
      <c r="D271" s="78">
        <f t="shared" si="27"/>
        <v>-901</v>
      </c>
      <c r="I271" s="90"/>
      <c r="J271" s="90"/>
      <c r="K271" s="90"/>
      <c r="L271" s="90"/>
    </row>
    <row r="272" spans="1:12">
      <c r="A272" s="65">
        <f t="shared" si="26"/>
        <v>1943</v>
      </c>
      <c r="B272" s="84">
        <v>15765</v>
      </c>
      <c r="C272" s="77">
        <v>-901</v>
      </c>
      <c r="D272" s="78">
        <f t="shared" si="27"/>
        <v>-901</v>
      </c>
      <c r="I272" s="90"/>
      <c r="J272" s="90"/>
      <c r="K272" s="90"/>
      <c r="L272" s="90"/>
    </row>
    <row r="273" spans="1:12">
      <c r="A273" s="65">
        <f t="shared" ref="A273:A336" si="28">IF(MONTH(B273)&gt;9,YEAR(B273)+1,YEAR(B273))</f>
        <v>1943</v>
      </c>
      <c r="B273" s="84">
        <v>15796</v>
      </c>
      <c r="C273" s="77">
        <v>-901</v>
      </c>
      <c r="D273" s="78">
        <f t="shared" ref="D273:D336" si="29">IF(C273&lt;&gt;-901,C273*DAY(B273)*24*60*60/(220*22*9*1000),-901)</f>
        <v>-901</v>
      </c>
      <c r="I273" s="90"/>
      <c r="J273" s="90"/>
      <c r="K273" s="90"/>
      <c r="L273" s="90"/>
    </row>
    <row r="274" spans="1:12">
      <c r="A274" s="65">
        <f t="shared" si="28"/>
        <v>1943</v>
      </c>
      <c r="B274" s="84">
        <v>15826</v>
      </c>
      <c r="C274" s="77">
        <v>-901</v>
      </c>
      <c r="D274" s="78">
        <f t="shared" si="29"/>
        <v>-901</v>
      </c>
      <c r="I274" s="90"/>
      <c r="J274" s="90"/>
      <c r="K274" s="90"/>
      <c r="L274" s="90"/>
    </row>
    <row r="275" spans="1:12">
      <c r="A275" s="65">
        <f t="shared" si="28"/>
        <v>1943</v>
      </c>
      <c r="B275" s="84">
        <v>15857</v>
      </c>
      <c r="C275" s="77">
        <v>-901</v>
      </c>
      <c r="D275" s="78">
        <f t="shared" si="29"/>
        <v>-901</v>
      </c>
      <c r="I275" s="90"/>
      <c r="J275" s="90"/>
      <c r="K275" s="90"/>
      <c r="L275" s="90"/>
    </row>
    <row r="276" spans="1:12">
      <c r="A276" s="65">
        <f t="shared" si="28"/>
        <v>1943</v>
      </c>
      <c r="B276" s="84">
        <v>15887</v>
      </c>
      <c r="C276" s="77">
        <v>-901</v>
      </c>
      <c r="D276" s="78">
        <f t="shared" si="29"/>
        <v>-901</v>
      </c>
      <c r="I276" s="90"/>
      <c r="J276" s="90"/>
      <c r="K276" s="90"/>
      <c r="L276" s="90"/>
    </row>
    <row r="277" spans="1:12">
      <c r="A277" s="65">
        <f t="shared" si="28"/>
        <v>1943</v>
      </c>
      <c r="B277" s="84">
        <v>15918</v>
      </c>
      <c r="C277" s="77">
        <v>-901</v>
      </c>
      <c r="D277" s="78">
        <f t="shared" si="29"/>
        <v>-901</v>
      </c>
      <c r="I277" s="90"/>
      <c r="J277" s="90"/>
      <c r="K277" s="90"/>
      <c r="L277" s="90"/>
    </row>
    <row r="278" spans="1:12">
      <c r="A278" s="65">
        <f t="shared" si="28"/>
        <v>1943</v>
      </c>
      <c r="B278" s="84">
        <v>15949</v>
      </c>
      <c r="C278" s="77">
        <v>-901</v>
      </c>
      <c r="D278" s="78">
        <f t="shared" si="29"/>
        <v>-901</v>
      </c>
      <c r="I278" s="90"/>
      <c r="J278" s="90"/>
      <c r="K278" s="90"/>
      <c r="L278" s="90"/>
    </row>
    <row r="279" spans="1:12">
      <c r="A279" s="65">
        <f t="shared" si="28"/>
        <v>1943</v>
      </c>
      <c r="B279" s="84">
        <v>15979</v>
      </c>
      <c r="C279" s="77">
        <v>-901</v>
      </c>
      <c r="D279" s="78">
        <f t="shared" si="29"/>
        <v>-901</v>
      </c>
      <c r="I279" s="90"/>
      <c r="J279" s="90"/>
      <c r="K279" s="90"/>
      <c r="L279" s="90"/>
    </row>
    <row r="280" spans="1:12">
      <c r="A280" s="65">
        <f t="shared" si="28"/>
        <v>1944</v>
      </c>
      <c r="B280" s="84">
        <v>16010</v>
      </c>
      <c r="C280" s="77">
        <v>-901</v>
      </c>
      <c r="D280" s="78">
        <f t="shared" si="29"/>
        <v>-901</v>
      </c>
      <c r="I280" s="90"/>
      <c r="J280" s="90"/>
      <c r="K280" s="90"/>
      <c r="L280" s="90"/>
    </row>
    <row r="281" spans="1:12">
      <c r="A281" s="65">
        <f t="shared" si="28"/>
        <v>1944</v>
      </c>
      <c r="B281" s="84">
        <v>16040</v>
      </c>
      <c r="C281" s="77">
        <v>-901</v>
      </c>
      <c r="D281" s="78">
        <f t="shared" si="29"/>
        <v>-901</v>
      </c>
      <c r="I281" s="90"/>
      <c r="J281" s="90"/>
      <c r="K281" s="90"/>
      <c r="L281" s="90"/>
    </row>
    <row r="282" spans="1:12">
      <c r="A282" s="65">
        <f t="shared" si="28"/>
        <v>1944</v>
      </c>
      <c r="B282" s="84">
        <v>16071</v>
      </c>
      <c r="C282" s="77">
        <v>-901</v>
      </c>
      <c r="D282" s="78">
        <f t="shared" si="29"/>
        <v>-901</v>
      </c>
      <c r="I282" s="90"/>
      <c r="J282" s="90"/>
      <c r="K282" s="90"/>
      <c r="L282" s="90"/>
    </row>
    <row r="283" spans="1:12">
      <c r="A283" s="65">
        <f t="shared" si="28"/>
        <v>1944</v>
      </c>
      <c r="B283" s="84">
        <v>16102</v>
      </c>
      <c r="C283" s="77">
        <v>-901</v>
      </c>
      <c r="D283" s="78">
        <f t="shared" si="29"/>
        <v>-901</v>
      </c>
      <c r="I283" s="90"/>
      <c r="J283" s="90"/>
      <c r="K283" s="90"/>
      <c r="L283" s="90"/>
    </row>
    <row r="284" spans="1:12">
      <c r="A284" s="65">
        <f t="shared" si="28"/>
        <v>1944</v>
      </c>
      <c r="B284" s="84">
        <v>16131</v>
      </c>
      <c r="C284" s="77">
        <v>-901</v>
      </c>
      <c r="D284" s="78">
        <f t="shared" si="29"/>
        <v>-901</v>
      </c>
      <c r="I284" s="90"/>
      <c r="J284" s="90"/>
      <c r="K284" s="90"/>
      <c r="L284" s="90"/>
    </row>
    <row r="285" spans="1:12">
      <c r="A285" s="65">
        <f t="shared" si="28"/>
        <v>1944</v>
      </c>
      <c r="B285" s="84">
        <v>16162</v>
      </c>
      <c r="C285" s="77">
        <v>-901</v>
      </c>
      <c r="D285" s="78">
        <f t="shared" si="29"/>
        <v>-901</v>
      </c>
      <c r="I285" s="90"/>
      <c r="J285" s="90"/>
      <c r="K285" s="90"/>
      <c r="L285" s="90"/>
    </row>
    <row r="286" spans="1:12">
      <c r="A286" s="65">
        <f t="shared" si="28"/>
        <v>1944</v>
      </c>
      <c r="B286" s="84">
        <v>16192</v>
      </c>
      <c r="C286" s="77">
        <v>-901</v>
      </c>
      <c r="D286" s="78">
        <f t="shared" si="29"/>
        <v>-901</v>
      </c>
      <c r="I286" s="90"/>
      <c r="J286" s="90"/>
      <c r="K286" s="90"/>
      <c r="L286" s="90"/>
    </row>
    <row r="287" spans="1:12">
      <c r="A287" s="65">
        <f t="shared" si="28"/>
        <v>1944</v>
      </c>
      <c r="B287" s="84">
        <v>16223</v>
      </c>
      <c r="C287" s="77">
        <v>-901</v>
      </c>
      <c r="D287" s="78">
        <f t="shared" si="29"/>
        <v>-901</v>
      </c>
      <c r="I287" s="90"/>
      <c r="J287" s="90"/>
      <c r="K287" s="90"/>
      <c r="L287" s="90"/>
    </row>
    <row r="288" spans="1:12">
      <c r="A288" s="65">
        <f t="shared" si="28"/>
        <v>1944</v>
      </c>
      <c r="B288" s="84">
        <v>16253</v>
      </c>
      <c r="C288" s="77">
        <v>-901</v>
      </c>
      <c r="D288" s="78">
        <f t="shared" si="29"/>
        <v>-901</v>
      </c>
      <c r="I288" s="90"/>
      <c r="J288" s="90"/>
      <c r="K288" s="90"/>
      <c r="L288" s="90"/>
    </row>
    <row r="289" spans="1:12">
      <c r="A289" s="65">
        <f t="shared" si="28"/>
        <v>1944</v>
      </c>
      <c r="B289" s="84">
        <v>16284</v>
      </c>
      <c r="C289" s="77">
        <v>-901</v>
      </c>
      <c r="D289" s="78">
        <f t="shared" si="29"/>
        <v>-901</v>
      </c>
      <c r="I289" s="90"/>
      <c r="J289" s="90"/>
      <c r="K289" s="90"/>
      <c r="L289" s="90"/>
    </row>
    <row r="290" spans="1:12">
      <c r="A290" s="65">
        <f t="shared" si="28"/>
        <v>1944</v>
      </c>
      <c r="B290" s="84">
        <v>16315</v>
      </c>
      <c r="C290" s="77">
        <v>-901</v>
      </c>
      <c r="D290" s="78">
        <f t="shared" si="29"/>
        <v>-901</v>
      </c>
      <c r="I290" s="90"/>
      <c r="J290" s="90"/>
      <c r="K290" s="90"/>
      <c r="L290" s="90"/>
    </row>
    <row r="291" spans="1:12">
      <c r="A291" s="65">
        <f t="shared" si="28"/>
        <v>1944</v>
      </c>
      <c r="B291" s="84">
        <v>16345</v>
      </c>
      <c r="C291" s="77">
        <v>-901</v>
      </c>
      <c r="D291" s="78">
        <f t="shared" si="29"/>
        <v>-901</v>
      </c>
      <c r="I291" s="90"/>
      <c r="J291" s="90"/>
      <c r="K291" s="90"/>
      <c r="L291" s="90"/>
    </row>
    <row r="292" spans="1:12">
      <c r="A292" s="65">
        <f t="shared" si="28"/>
        <v>1945</v>
      </c>
      <c r="B292" s="84">
        <v>16376</v>
      </c>
      <c r="C292" s="77">
        <v>-901</v>
      </c>
      <c r="D292" s="78">
        <f t="shared" si="29"/>
        <v>-901</v>
      </c>
      <c r="I292" s="90"/>
      <c r="J292" s="90"/>
      <c r="K292" s="90"/>
      <c r="L292" s="90"/>
    </row>
    <row r="293" spans="1:12">
      <c r="A293" s="65">
        <f t="shared" si="28"/>
        <v>1945</v>
      </c>
      <c r="B293" s="84">
        <v>16406</v>
      </c>
      <c r="C293" s="77">
        <v>-901</v>
      </c>
      <c r="D293" s="78">
        <f t="shared" si="29"/>
        <v>-901</v>
      </c>
      <c r="I293" s="90"/>
      <c r="J293" s="90"/>
      <c r="K293" s="90"/>
      <c r="L293" s="90"/>
    </row>
    <row r="294" spans="1:12">
      <c r="A294" s="65">
        <f t="shared" si="28"/>
        <v>1945</v>
      </c>
      <c r="B294" s="84">
        <v>16437</v>
      </c>
      <c r="C294" s="77">
        <v>-901</v>
      </c>
      <c r="D294" s="78">
        <f t="shared" si="29"/>
        <v>-901</v>
      </c>
      <c r="I294" s="90"/>
      <c r="J294" s="90"/>
      <c r="K294" s="90"/>
      <c r="L294" s="90"/>
    </row>
    <row r="295" spans="1:12">
      <c r="A295" s="65">
        <f t="shared" si="28"/>
        <v>1945</v>
      </c>
      <c r="B295" s="84">
        <v>16468</v>
      </c>
      <c r="C295" s="77">
        <v>-901</v>
      </c>
      <c r="D295" s="78">
        <f t="shared" si="29"/>
        <v>-901</v>
      </c>
      <c r="I295" s="90"/>
      <c r="J295" s="90"/>
      <c r="K295" s="90"/>
      <c r="L295" s="90"/>
    </row>
    <row r="296" spans="1:12">
      <c r="A296" s="65">
        <f t="shared" si="28"/>
        <v>1945</v>
      </c>
      <c r="B296" s="84">
        <v>16496</v>
      </c>
      <c r="C296" s="77">
        <v>-901</v>
      </c>
      <c r="D296" s="78">
        <f t="shared" si="29"/>
        <v>-901</v>
      </c>
      <c r="I296" s="90"/>
      <c r="J296" s="90"/>
      <c r="K296" s="90"/>
      <c r="L296" s="90"/>
    </row>
    <row r="297" spans="1:12">
      <c r="A297" s="65">
        <f t="shared" si="28"/>
        <v>1945</v>
      </c>
      <c r="B297" s="84">
        <v>16527</v>
      </c>
      <c r="C297" s="77">
        <v>-901</v>
      </c>
      <c r="D297" s="78">
        <f t="shared" si="29"/>
        <v>-901</v>
      </c>
      <c r="I297" s="90"/>
      <c r="J297" s="90"/>
      <c r="K297" s="90"/>
      <c r="L297" s="90"/>
    </row>
    <row r="298" spans="1:12">
      <c r="A298" s="65">
        <f t="shared" si="28"/>
        <v>1945</v>
      </c>
      <c r="B298" s="84">
        <v>16557</v>
      </c>
      <c r="C298" s="77">
        <v>-901</v>
      </c>
      <c r="D298" s="78">
        <f t="shared" si="29"/>
        <v>-901</v>
      </c>
      <c r="I298" s="90"/>
      <c r="J298" s="90"/>
      <c r="K298" s="90"/>
      <c r="L298" s="90"/>
    </row>
    <row r="299" spans="1:12">
      <c r="A299" s="65">
        <f t="shared" si="28"/>
        <v>1945</v>
      </c>
      <c r="B299" s="84">
        <v>16588</v>
      </c>
      <c r="C299" s="77">
        <v>-901</v>
      </c>
      <c r="D299" s="78">
        <f t="shared" si="29"/>
        <v>-901</v>
      </c>
      <c r="I299" s="90"/>
      <c r="J299" s="90"/>
      <c r="K299" s="90"/>
      <c r="L299" s="90"/>
    </row>
    <row r="300" spans="1:12">
      <c r="A300" s="65">
        <f t="shared" si="28"/>
        <v>1945</v>
      </c>
      <c r="B300" s="84">
        <v>16618</v>
      </c>
      <c r="C300" s="77">
        <v>-901</v>
      </c>
      <c r="D300" s="78">
        <f t="shared" si="29"/>
        <v>-901</v>
      </c>
      <c r="I300" s="90"/>
      <c r="J300" s="90"/>
      <c r="K300" s="90"/>
      <c r="L300" s="90"/>
    </row>
    <row r="301" spans="1:12">
      <c r="A301" s="65">
        <f t="shared" si="28"/>
        <v>1945</v>
      </c>
      <c r="B301" s="84">
        <v>16649</v>
      </c>
      <c r="C301" s="77">
        <v>-901</v>
      </c>
      <c r="D301" s="78">
        <f t="shared" si="29"/>
        <v>-901</v>
      </c>
      <c r="I301" s="90"/>
      <c r="J301" s="90"/>
      <c r="K301" s="90"/>
      <c r="L301" s="90"/>
    </row>
    <row r="302" spans="1:12">
      <c r="A302" s="65">
        <f t="shared" si="28"/>
        <v>1945</v>
      </c>
      <c r="B302" s="84">
        <v>16680</v>
      </c>
      <c r="C302" s="77">
        <v>-901</v>
      </c>
      <c r="D302" s="78">
        <f t="shared" si="29"/>
        <v>-901</v>
      </c>
      <c r="I302" s="90"/>
      <c r="J302" s="90"/>
      <c r="K302" s="90"/>
      <c r="L302" s="90"/>
    </row>
    <row r="303" spans="1:12">
      <c r="A303" s="65">
        <f t="shared" si="28"/>
        <v>1945</v>
      </c>
      <c r="B303" s="84">
        <v>16710</v>
      </c>
      <c r="C303" s="77">
        <v>-901</v>
      </c>
      <c r="D303" s="78">
        <f t="shared" si="29"/>
        <v>-901</v>
      </c>
      <c r="I303" s="90"/>
      <c r="J303" s="90"/>
      <c r="K303" s="90"/>
      <c r="L303" s="90"/>
    </row>
    <row r="304" spans="1:12">
      <c r="A304" s="65">
        <f t="shared" si="28"/>
        <v>1946</v>
      </c>
      <c r="B304" s="84">
        <v>16741</v>
      </c>
      <c r="C304" s="77">
        <v>-901</v>
      </c>
      <c r="D304" s="78">
        <f t="shared" si="29"/>
        <v>-901</v>
      </c>
      <c r="I304" s="90"/>
      <c r="J304" s="90"/>
      <c r="K304" s="90"/>
      <c r="L304" s="90"/>
    </row>
    <row r="305" spans="1:12">
      <c r="A305" s="65">
        <f t="shared" si="28"/>
        <v>1946</v>
      </c>
      <c r="B305" s="84">
        <v>16771</v>
      </c>
      <c r="C305" s="77">
        <v>-901</v>
      </c>
      <c r="D305" s="78">
        <f t="shared" si="29"/>
        <v>-901</v>
      </c>
      <c r="I305" s="90"/>
      <c r="J305" s="90"/>
      <c r="K305" s="90"/>
      <c r="L305" s="90"/>
    </row>
    <row r="306" spans="1:12">
      <c r="A306" s="65">
        <f t="shared" si="28"/>
        <v>1946</v>
      </c>
      <c r="B306" s="84">
        <v>16802</v>
      </c>
      <c r="C306" s="77">
        <v>-901</v>
      </c>
      <c r="D306" s="78">
        <f t="shared" si="29"/>
        <v>-901</v>
      </c>
      <c r="I306" s="90"/>
      <c r="J306" s="90"/>
      <c r="K306" s="90"/>
      <c r="L306" s="90"/>
    </row>
    <row r="307" spans="1:12">
      <c r="A307" s="65">
        <f t="shared" si="28"/>
        <v>1946</v>
      </c>
      <c r="B307" s="84">
        <v>16833</v>
      </c>
      <c r="C307" s="77">
        <v>-901</v>
      </c>
      <c r="D307" s="78">
        <f t="shared" si="29"/>
        <v>-901</v>
      </c>
      <c r="I307" s="90"/>
      <c r="J307" s="90"/>
      <c r="K307" s="90"/>
      <c r="L307" s="90"/>
    </row>
    <row r="308" spans="1:12">
      <c r="A308" s="65">
        <f t="shared" si="28"/>
        <v>1946</v>
      </c>
      <c r="B308" s="84">
        <v>16861</v>
      </c>
      <c r="C308" s="77">
        <v>-901</v>
      </c>
      <c r="D308" s="78">
        <f t="shared" si="29"/>
        <v>-901</v>
      </c>
      <c r="I308" s="90"/>
      <c r="J308" s="90"/>
      <c r="K308" s="90"/>
      <c r="L308" s="90"/>
    </row>
    <row r="309" spans="1:12">
      <c r="A309" s="65">
        <f t="shared" si="28"/>
        <v>1946</v>
      </c>
      <c r="B309" s="84">
        <v>16892</v>
      </c>
      <c r="C309" s="77">
        <v>-901</v>
      </c>
      <c r="D309" s="78">
        <f t="shared" si="29"/>
        <v>-901</v>
      </c>
      <c r="I309" s="90"/>
      <c r="J309" s="90"/>
      <c r="K309" s="90"/>
      <c r="L309" s="90"/>
    </row>
    <row r="310" spans="1:12">
      <c r="A310" s="65">
        <f t="shared" si="28"/>
        <v>1946</v>
      </c>
      <c r="B310" s="84">
        <v>16922</v>
      </c>
      <c r="C310" s="77">
        <v>-901</v>
      </c>
      <c r="D310" s="78">
        <f t="shared" si="29"/>
        <v>-901</v>
      </c>
      <c r="I310" s="90"/>
      <c r="J310" s="90"/>
      <c r="K310" s="90"/>
      <c r="L310" s="90"/>
    </row>
    <row r="311" spans="1:12">
      <c r="A311" s="65">
        <f t="shared" si="28"/>
        <v>1946</v>
      </c>
      <c r="B311" s="84">
        <v>16953</v>
      </c>
      <c r="C311" s="77">
        <v>-901</v>
      </c>
      <c r="D311" s="78">
        <f t="shared" si="29"/>
        <v>-901</v>
      </c>
      <c r="I311" s="90"/>
      <c r="J311" s="90"/>
      <c r="K311" s="90"/>
      <c r="L311" s="90"/>
    </row>
    <row r="312" spans="1:12">
      <c r="A312" s="65">
        <f t="shared" si="28"/>
        <v>1946</v>
      </c>
      <c r="B312" s="84">
        <v>16983</v>
      </c>
      <c r="C312" s="77">
        <v>-901</v>
      </c>
      <c r="D312" s="78">
        <f t="shared" si="29"/>
        <v>-901</v>
      </c>
      <c r="I312" s="90"/>
      <c r="J312" s="90"/>
      <c r="K312" s="90"/>
      <c r="L312" s="90"/>
    </row>
    <row r="313" spans="1:12">
      <c r="A313" s="65">
        <f t="shared" si="28"/>
        <v>1946</v>
      </c>
      <c r="B313" s="84">
        <v>17014</v>
      </c>
      <c r="C313" s="77">
        <v>-901</v>
      </c>
      <c r="D313" s="78">
        <f t="shared" si="29"/>
        <v>-901</v>
      </c>
      <c r="I313" s="90"/>
      <c r="J313" s="90"/>
      <c r="K313" s="90"/>
      <c r="L313" s="90"/>
    </row>
    <row r="314" spans="1:12">
      <c r="A314" s="65">
        <f t="shared" si="28"/>
        <v>1946</v>
      </c>
      <c r="B314" s="84">
        <v>17045</v>
      </c>
      <c r="C314" s="77">
        <v>-901</v>
      </c>
      <c r="D314" s="78">
        <f t="shared" si="29"/>
        <v>-901</v>
      </c>
      <c r="I314" s="90"/>
      <c r="J314" s="90"/>
      <c r="K314" s="90"/>
      <c r="L314" s="90"/>
    </row>
    <row r="315" spans="1:12">
      <c r="A315" s="65">
        <f t="shared" si="28"/>
        <v>1946</v>
      </c>
      <c r="B315" s="84">
        <v>17075</v>
      </c>
      <c r="C315" s="77">
        <v>-901</v>
      </c>
      <c r="D315" s="78">
        <f t="shared" si="29"/>
        <v>-901</v>
      </c>
      <c r="I315" s="90"/>
      <c r="J315" s="90"/>
      <c r="K315" s="90"/>
      <c r="L315" s="90"/>
    </row>
    <row r="316" spans="1:12">
      <c r="A316" s="65">
        <f t="shared" si="28"/>
        <v>1947</v>
      </c>
      <c r="B316" s="84">
        <v>17106</v>
      </c>
      <c r="C316" s="77">
        <v>-901</v>
      </c>
      <c r="D316" s="78">
        <f t="shared" si="29"/>
        <v>-901</v>
      </c>
      <c r="I316" s="90"/>
      <c r="J316" s="90"/>
      <c r="K316" s="90"/>
      <c r="L316" s="90"/>
    </row>
    <row r="317" spans="1:12">
      <c r="A317" s="65">
        <f t="shared" si="28"/>
        <v>1947</v>
      </c>
      <c r="B317" s="84">
        <v>17136</v>
      </c>
      <c r="C317" s="77">
        <v>-901</v>
      </c>
      <c r="D317" s="78">
        <f t="shared" si="29"/>
        <v>-901</v>
      </c>
      <c r="I317" s="90"/>
      <c r="J317" s="90"/>
      <c r="K317" s="90"/>
      <c r="L317" s="90"/>
    </row>
    <row r="318" spans="1:12">
      <c r="A318" s="65">
        <f t="shared" si="28"/>
        <v>1947</v>
      </c>
      <c r="B318" s="84">
        <v>17167</v>
      </c>
      <c r="C318" s="77">
        <v>-901</v>
      </c>
      <c r="D318" s="78">
        <f t="shared" si="29"/>
        <v>-901</v>
      </c>
      <c r="I318" s="90"/>
      <c r="J318" s="90"/>
      <c r="K318" s="90"/>
      <c r="L318" s="90"/>
    </row>
    <row r="319" spans="1:12">
      <c r="A319" s="65">
        <f t="shared" si="28"/>
        <v>1947</v>
      </c>
      <c r="B319" s="84">
        <v>17198</v>
      </c>
      <c r="C319" s="77">
        <v>-901</v>
      </c>
      <c r="D319" s="78">
        <f t="shared" si="29"/>
        <v>-901</v>
      </c>
      <c r="I319" s="90"/>
      <c r="J319" s="90"/>
      <c r="K319" s="90"/>
      <c r="L319" s="90"/>
    </row>
    <row r="320" spans="1:12">
      <c r="A320" s="65">
        <f t="shared" si="28"/>
        <v>1947</v>
      </c>
      <c r="B320" s="84">
        <v>17226</v>
      </c>
      <c r="C320" s="77">
        <v>-901</v>
      </c>
      <c r="D320" s="78">
        <f t="shared" si="29"/>
        <v>-901</v>
      </c>
      <c r="I320" s="90"/>
      <c r="J320" s="90"/>
      <c r="K320" s="90"/>
      <c r="L320" s="90"/>
    </row>
    <row r="321" spans="1:12">
      <c r="A321" s="65">
        <f t="shared" si="28"/>
        <v>1947</v>
      </c>
      <c r="B321" s="84">
        <v>17257</v>
      </c>
      <c r="C321" s="77">
        <v>-901</v>
      </c>
      <c r="D321" s="78">
        <f t="shared" si="29"/>
        <v>-901</v>
      </c>
      <c r="I321" s="90"/>
      <c r="J321" s="90"/>
      <c r="K321" s="90"/>
      <c r="L321" s="90"/>
    </row>
    <row r="322" spans="1:12">
      <c r="A322" s="65">
        <f t="shared" si="28"/>
        <v>1947</v>
      </c>
      <c r="B322" s="84">
        <v>17287</v>
      </c>
      <c r="C322" s="77">
        <v>-901</v>
      </c>
      <c r="D322" s="78">
        <f t="shared" si="29"/>
        <v>-901</v>
      </c>
      <c r="I322" s="90"/>
      <c r="J322" s="90"/>
      <c r="K322" s="90"/>
      <c r="L322" s="90"/>
    </row>
    <row r="323" spans="1:12">
      <c r="A323" s="65">
        <f t="shared" si="28"/>
        <v>1947</v>
      </c>
      <c r="B323" s="84">
        <v>17318</v>
      </c>
      <c r="C323" s="77">
        <v>-901</v>
      </c>
      <c r="D323" s="78">
        <f t="shared" si="29"/>
        <v>-901</v>
      </c>
      <c r="I323" s="90"/>
      <c r="J323" s="90"/>
      <c r="K323" s="90"/>
      <c r="L323" s="90"/>
    </row>
    <row r="324" spans="1:12">
      <c r="A324" s="65">
        <f t="shared" si="28"/>
        <v>1947</v>
      </c>
      <c r="B324" s="84">
        <v>17348</v>
      </c>
      <c r="C324" s="77">
        <v>-901</v>
      </c>
      <c r="D324" s="78">
        <f t="shared" si="29"/>
        <v>-901</v>
      </c>
      <c r="I324" s="90"/>
      <c r="J324" s="90"/>
      <c r="K324" s="90"/>
      <c r="L324" s="90"/>
    </row>
    <row r="325" spans="1:12">
      <c r="A325" s="65">
        <f t="shared" si="28"/>
        <v>1947</v>
      </c>
      <c r="B325" s="84">
        <v>17379</v>
      </c>
      <c r="C325" s="77">
        <v>-901</v>
      </c>
      <c r="D325" s="78">
        <f t="shared" si="29"/>
        <v>-901</v>
      </c>
      <c r="I325" s="90"/>
      <c r="J325" s="90"/>
      <c r="K325" s="90"/>
      <c r="L325" s="90"/>
    </row>
    <row r="326" spans="1:12">
      <c r="A326" s="65">
        <f t="shared" si="28"/>
        <v>1947</v>
      </c>
      <c r="B326" s="84">
        <v>17410</v>
      </c>
      <c r="C326" s="77">
        <v>-901</v>
      </c>
      <c r="D326" s="78">
        <f t="shared" si="29"/>
        <v>-901</v>
      </c>
      <c r="I326" s="90"/>
      <c r="J326" s="90"/>
      <c r="K326" s="90"/>
      <c r="L326" s="90"/>
    </row>
    <row r="327" spans="1:12">
      <c r="A327" s="65">
        <f t="shared" si="28"/>
        <v>1947</v>
      </c>
      <c r="B327" s="84">
        <v>17440</v>
      </c>
      <c r="C327" s="77">
        <v>-901</v>
      </c>
      <c r="D327" s="78">
        <f t="shared" si="29"/>
        <v>-901</v>
      </c>
      <c r="I327" s="90"/>
      <c r="J327" s="90"/>
      <c r="K327" s="90"/>
      <c r="L327" s="90"/>
    </row>
    <row r="328" spans="1:12">
      <c r="A328" s="65">
        <f t="shared" si="28"/>
        <v>1948</v>
      </c>
      <c r="B328" s="84">
        <v>17471</v>
      </c>
      <c r="C328" s="77">
        <v>-901</v>
      </c>
      <c r="D328" s="78">
        <f t="shared" si="29"/>
        <v>-901</v>
      </c>
      <c r="I328" s="90"/>
      <c r="J328" s="90"/>
      <c r="K328" s="90"/>
      <c r="L328" s="90"/>
    </row>
    <row r="329" spans="1:12">
      <c r="A329" s="65">
        <f t="shared" si="28"/>
        <v>1948</v>
      </c>
      <c r="B329" s="84">
        <v>17501</v>
      </c>
      <c r="C329" s="77">
        <v>-901</v>
      </c>
      <c r="D329" s="78">
        <f t="shared" si="29"/>
        <v>-901</v>
      </c>
      <c r="I329" s="90"/>
      <c r="J329" s="90"/>
      <c r="K329" s="90"/>
      <c r="L329" s="90"/>
    </row>
    <row r="330" spans="1:12">
      <c r="A330" s="65">
        <f t="shared" si="28"/>
        <v>1948</v>
      </c>
      <c r="B330" s="84">
        <v>17532</v>
      </c>
      <c r="C330" s="77">
        <v>-901</v>
      </c>
      <c r="D330" s="78">
        <f t="shared" si="29"/>
        <v>-901</v>
      </c>
      <c r="I330" s="90"/>
      <c r="J330" s="90"/>
      <c r="K330" s="90"/>
      <c r="L330" s="90"/>
    </row>
    <row r="331" spans="1:12">
      <c r="A331" s="65">
        <f t="shared" si="28"/>
        <v>1948</v>
      </c>
      <c r="B331" s="84">
        <v>17563</v>
      </c>
      <c r="C331" s="77">
        <v>-901</v>
      </c>
      <c r="D331" s="78">
        <f t="shared" si="29"/>
        <v>-901</v>
      </c>
      <c r="I331" s="90"/>
      <c r="J331" s="90"/>
      <c r="K331" s="90"/>
      <c r="L331" s="90"/>
    </row>
    <row r="332" spans="1:12">
      <c r="A332" s="65">
        <f t="shared" si="28"/>
        <v>1948</v>
      </c>
      <c r="B332" s="84">
        <v>17592</v>
      </c>
      <c r="C332" s="77">
        <v>-901</v>
      </c>
      <c r="D332" s="78">
        <f t="shared" si="29"/>
        <v>-901</v>
      </c>
      <c r="I332" s="90"/>
      <c r="J332" s="90"/>
      <c r="K332" s="90"/>
      <c r="L332" s="90"/>
    </row>
    <row r="333" spans="1:12">
      <c r="A333" s="65">
        <f t="shared" si="28"/>
        <v>1948</v>
      </c>
      <c r="B333" s="84">
        <v>17623</v>
      </c>
      <c r="C333" s="77">
        <v>-901</v>
      </c>
      <c r="D333" s="78">
        <f t="shared" si="29"/>
        <v>-901</v>
      </c>
      <c r="I333" s="90"/>
      <c r="J333" s="90"/>
      <c r="K333" s="90"/>
      <c r="L333" s="90"/>
    </row>
    <row r="334" spans="1:12">
      <c r="A334" s="65">
        <f t="shared" si="28"/>
        <v>1948</v>
      </c>
      <c r="B334" s="84">
        <v>17653</v>
      </c>
      <c r="C334" s="77">
        <v>-901</v>
      </c>
      <c r="D334" s="78">
        <f t="shared" si="29"/>
        <v>-901</v>
      </c>
      <c r="I334" s="90"/>
      <c r="J334" s="90"/>
      <c r="K334" s="90"/>
      <c r="L334" s="90"/>
    </row>
    <row r="335" spans="1:12">
      <c r="A335" s="65">
        <f t="shared" si="28"/>
        <v>1948</v>
      </c>
      <c r="B335" s="84">
        <v>17684</v>
      </c>
      <c r="C335" s="77">
        <v>-901</v>
      </c>
      <c r="D335" s="78">
        <f t="shared" si="29"/>
        <v>-901</v>
      </c>
      <c r="I335" s="90"/>
      <c r="J335" s="90"/>
      <c r="K335" s="90"/>
      <c r="L335" s="90"/>
    </row>
    <row r="336" spans="1:12">
      <c r="A336" s="65">
        <f t="shared" si="28"/>
        <v>1948</v>
      </c>
      <c r="B336" s="84">
        <v>17714</v>
      </c>
      <c r="C336" s="77">
        <v>-901</v>
      </c>
      <c r="D336" s="78">
        <f t="shared" si="29"/>
        <v>-901</v>
      </c>
      <c r="I336" s="90"/>
      <c r="J336" s="90"/>
      <c r="K336" s="90"/>
      <c r="L336" s="90"/>
    </row>
    <row r="337" spans="1:12">
      <c r="A337" s="65">
        <f t="shared" ref="A337:A400" si="30">IF(MONTH(B337)&gt;9,YEAR(B337)+1,YEAR(B337))</f>
        <v>1948</v>
      </c>
      <c r="B337" s="84">
        <v>17745</v>
      </c>
      <c r="C337" s="77">
        <v>-901</v>
      </c>
      <c r="D337" s="78">
        <f t="shared" ref="D337:D400" si="31">IF(C337&lt;&gt;-901,C337*DAY(B337)*24*60*60/(220*22*9*1000),-901)</f>
        <v>-901</v>
      </c>
      <c r="I337" s="90"/>
      <c r="J337" s="90"/>
      <c r="K337" s="90"/>
      <c r="L337" s="90"/>
    </row>
    <row r="338" spans="1:12">
      <c r="A338" s="65">
        <f t="shared" si="30"/>
        <v>1948</v>
      </c>
      <c r="B338" s="84">
        <v>17776</v>
      </c>
      <c r="C338" s="77">
        <v>-901</v>
      </c>
      <c r="D338" s="78">
        <f t="shared" si="31"/>
        <v>-901</v>
      </c>
      <c r="I338" s="90"/>
      <c r="J338" s="90"/>
      <c r="K338" s="90"/>
      <c r="L338" s="90"/>
    </row>
    <row r="339" spans="1:12">
      <c r="A339" s="65">
        <f t="shared" si="30"/>
        <v>1948</v>
      </c>
      <c r="B339" s="84">
        <v>17806</v>
      </c>
      <c r="C339" s="77">
        <v>-901</v>
      </c>
      <c r="D339" s="78">
        <f t="shared" si="31"/>
        <v>-901</v>
      </c>
      <c r="I339" s="90"/>
      <c r="J339" s="90"/>
      <c r="K339" s="90"/>
      <c r="L339" s="90"/>
    </row>
    <row r="340" spans="1:12">
      <c r="A340" s="65">
        <f t="shared" si="30"/>
        <v>1949</v>
      </c>
      <c r="B340" s="84">
        <v>17837</v>
      </c>
      <c r="C340" s="77">
        <v>-901</v>
      </c>
      <c r="D340" s="78">
        <f t="shared" si="31"/>
        <v>-901</v>
      </c>
      <c r="I340" s="90"/>
      <c r="J340" s="90"/>
      <c r="K340" s="90"/>
      <c r="L340" s="90"/>
    </row>
    <row r="341" spans="1:12">
      <c r="A341" s="65">
        <f t="shared" si="30"/>
        <v>1949</v>
      </c>
      <c r="B341" s="84">
        <v>17867</v>
      </c>
      <c r="C341" s="77">
        <v>-901</v>
      </c>
      <c r="D341" s="78">
        <f t="shared" si="31"/>
        <v>-901</v>
      </c>
      <c r="I341" s="90"/>
      <c r="J341" s="90"/>
      <c r="K341" s="90"/>
      <c r="L341" s="90"/>
    </row>
    <row r="342" spans="1:12">
      <c r="A342" s="65">
        <f t="shared" si="30"/>
        <v>1949</v>
      </c>
      <c r="B342" s="84">
        <v>17898</v>
      </c>
      <c r="C342" s="77">
        <v>-901</v>
      </c>
      <c r="D342" s="78">
        <f t="shared" si="31"/>
        <v>-901</v>
      </c>
      <c r="I342" s="90"/>
      <c r="J342" s="90"/>
      <c r="K342" s="90"/>
      <c r="L342" s="90"/>
    </row>
    <row r="343" spans="1:12">
      <c r="A343" s="65">
        <f t="shared" si="30"/>
        <v>1949</v>
      </c>
      <c r="B343" s="84">
        <v>17929</v>
      </c>
      <c r="C343" s="77">
        <v>-901</v>
      </c>
      <c r="D343" s="78">
        <f t="shared" si="31"/>
        <v>-901</v>
      </c>
      <c r="I343" s="90"/>
      <c r="J343" s="90"/>
      <c r="K343" s="90"/>
      <c r="L343" s="90"/>
    </row>
    <row r="344" spans="1:12">
      <c r="A344" s="65">
        <f t="shared" si="30"/>
        <v>1949</v>
      </c>
      <c r="B344" s="84">
        <v>17957</v>
      </c>
      <c r="C344" s="77">
        <v>-901</v>
      </c>
      <c r="D344" s="78">
        <f t="shared" si="31"/>
        <v>-901</v>
      </c>
      <c r="I344" s="90"/>
      <c r="J344" s="90"/>
      <c r="K344" s="90"/>
      <c r="L344" s="90"/>
    </row>
    <row r="345" spans="1:12">
      <c r="A345" s="65">
        <f t="shared" si="30"/>
        <v>1949</v>
      </c>
      <c r="B345" s="84">
        <v>17988</v>
      </c>
      <c r="C345" s="77">
        <v>-901</v>
      </c>
      <c r="D345" s="78">
        <f t="shared" si="31"/>
        <v>-901</v>
      </c>
      <c r="I345" s="90"/>
      <c r="J345" s="90"/>
      <c r="K345" s="90"/>
      <c r="L345" s="90"/>
    </row>
    <row r="346" spans="1:12">
      <c r="A346" s="65">
        <f t="shared" si="30"/>
        <v>1949</v>
      </c>
      <c r="B346" s="84">
        <v>18018</v>
      </c>
      <c r="C346" s="77">
        <v>-901</v>
      </c>
      <c r="D346" s="78">
        <f t="shared" si="31"/>
        <v>-901</v>
      </c>
      <c r="I346" s="90"/>
      <c r="J346" s="90"/>
      <c r="K346" s="90"/>
      <c r="L346" s="90"/>
    </row>
    <row r="347" spans="1:12">
      <c r="A347" s="65">
        <f t="shared" si="30"/>
        <v>1949</v>
      </c>
      <c r="B347" s="84">
        <v>18049</v>
      </c>
      <c r="C347" s="77">
        <v>-901</v>
      </c>
      <c r="D347" s="78">
        <f t="shared" si="31"/>
        <v>-901</v>
      </c>
      <c r="I347" s="90"/>
      <c r="J347" s="90"/>
      <c r="K347" s="90"/>
      <c r="L347" s="90"/>
    </row>
    <row r="348" spans="1:12">
      <c r="A348" s="65">
        <f t="shared" si="30"/>
        <v>1949</v>
      </c>
      <c r="B348" s="84">
        <v>18079</v>
      </c>
      <c r="C348" s="77">
        <v>-901</v>
      </c>
      <c r="D348" s="78">
        <f t="shared" si="31"/>
        <v>-901</v>
      </c>
      <c r="I348" s="90"/>
      <c r="J348" s="90"/>
      <c r="K348" s="90"/>
      <c r="L348" s="90"/>
    </row>
    <row r="349" spans="1:12">
      <c r="A349" s="65">
        <f t="shared" si="30"/>
        <v>1949</v>
      </c>
      <c r="B349" s="84">
        <v>18110</v>
      </c>
      <c r="C349" s="77">
        <v>-901</v>
      </c>
      <c r="D349" s="78">
        <f t="shared" si="31"/>
        <v>-901</v>
      </c>
      <c r="I349" s="90"/>
      <c r="J349" s="90"/>
      <c r="K349" s="90"/>
      <c r="L349" s="90"/>
    </row>
    <row r="350" spans="1:12">
      <c r="A350" s="65">
        <f t="shared" si="30"/>
        <v>1949</v>
      </c>
      <c r="B350" s="84">
        <v>18141</v>
      </c>
      <c r="C350" s="77">
        <v>-901</v>
      </c>
      <c r="D350" s="78">
        <f t="shared" si="31"/>
        <v>-901</v>
      </c>
      <c r="I350" s="90"/>
      <c r="J350" s="90"/>
      <c r="K350" s="90"/>
      <c r="L350" s="90"/>
    </row>
    <row r="351" spans="1:12">
      <c r="A351" s="65">
        <f t="shared" si="30"/>
        <v>1949</v>
      </c>
      <c r="B351" s="84">
        <v>18171</v>
      </c>
      <c r="C351" s="77">
        <v>-901</v>
      </c>
      <c r="D351" s="78">
        <f t="shared" si="31"/>
        <v>-901</v>
      </c>
      <c r="I351" s="90"/>
      <c r="J351" s="90"/>
      <c r="K351" s="90"/>
      <c r="L351" s="90"/>
    </row>
    <row r="352" spans="1:12">
      <c r="A352" s="65">
        <f t="shared" si="30"/>
        <v>1950</v>
      </c>
      <c r="B352" s="84">
        <v>18202</v>
      </c>
      <c r="C352" s="77">
        <v>-901</v>
      </c>
      <c r="D352" s="78">
        <f t="shared" si="31"/>
        <v>-901</v>
      </c>
      <c r="I352" s="90"/>
      <c r="J352" s="90"/>
      <c r="K352" s="90"/>
      <c r="L352" s="90"/>
    </row>
    <row r="353" spans="1:12">
      <c r="A353" s="65">
        <f t="shared" si="30"/>
        <v>1950</v>
      </c>
      <c r="B353" s="84">
        <v>18232</v>
      </c>
      <c r="C353" s="77">
        <v>-901</v>
      </c>
      <c r="D353" s="78">
        <f t="shared" si="31"/>
        <v>-901</v>
      </c>
      <c r="I353" s="90"/>
      <c r="J353" s="90"/>
      <c r="K353" s="90"/>
      <c r="L353" s="90"/>
    </row>
    <row r="354" spans="1:12">
      <c r="A354" s="65">
        <f t="shared" si="30"/>
        <v>1950</v>
      </c>
      <c r="B354" s="84">
        <v>18263</v>
      </c>
      <c r="C354" s="77">
        <v>-901</v>
      </c>
      <c r="D354" s="78">
        <f t="shared" si="31"/>
        <v>-901</v>
      </c>
      <c r="I354" s="90"/>
      <c r="J354" s="90"/>
      <c r="K354" s="90"/>
      <c r="L354" s="90"/>
    </row>
    <row r="355" spans="1:12">
      <c r="A355" s="65">
        <f t="shared" si="30"/>
        <v>1950</v>
      </c>
      <c r="B355" s="84">
        <v>18294</v>
      </c>
      <c r="C355" s="77">
        <v>-901</v>
      </c>
      <c r="D355" s="78">
        <f t="shared" si="31"/>
        <v>-901</v>
      </c>
      <c r="I355" s="90"/>
      <c r="J355" s="90"/>
      <c r="K355" s="90"/>
      <c r="L355" s="90"/>
    </row>
    <row r="356" spans="1:12">
      <c r="A356" s="65">
        <f t="shared" si="30"/>
        <v>1950</v>
      </c>
      <c r="B356" s="84">
        <v>18322</v>
      </c>
      <c r="C356" s="77">
        <v>-901</v>
      </c>
      <c r="D356" s="78">
        <f t="shared" si="31"/>
        <v>-901</v>
      </c>
      <c r="I356" s="90"/>
      <c r="J356" s="90"/>
      <c r="K356" s="90"/>
      <c r="L356" s="90"/>
    </row>
    <row r="357" spans="1:12">
      <c r="A357" s="65">
        <f t="shared" si="30"/>
        <v>1950</v>
      </c>
      <c r="B357" s="84">
        <v>18353</v>
      </c>
      <c r="C357" s="77">
        <v>-901</v>
      </c>
      <c r="D357" s="78">
        <f t="shared" si="31"/>
        <v>-901</v>
      </c>
      <c r="I357" s="90"/>
      <c r="J357" s="90"/>
      <c r="K357" s="90"/>
      <c r="L357" s="90"/>
    </row>
    <row r="358" spans="1:12">
      <c r="A358" s="65">
        <f t="shared" si="30"/>
        <v>1950</v>
      </c>
      <c r="B358" s="84">
        <v>18383</v>
      </c>
      <c r="C358" s="77">
        <v>-901</v>
      </c>
      <c r="D358" s="78">
        <f t="shared" si="31"/>
        <v>-901</v>
      </c>
      <c r="I358" s="90"/>
      <c r="J358" s="90"/>
      <c r="K358" s="90"/>
      <c r="L358" s="90"/>
    </row>
    <row r="359" spans="1:12">
      <c r="A359" s="65">
        <f t="shared" si="30"/>
        <v>1950</v>
      </c>
      <c r="B359" s="84">
        <v>18414</v>
      </c>
      <c r="C359" s="77">
        <v>-901</v>
      </c>
      <c r="D359" s="78">
        <f t="shared" si="31"/>
        <v>-901</v>
      </c>
      <c r="I359" s="90"/>
      <c r="J359" s="90"/>
      <c r="K359" s="90"/>
      <c r="L359" s="90"/>
    </row>
    <row r="360" spans="1:12">
      <c r="A360" s="65">
        <f t="shared" si="30"/>
        <v>1950</v>
      </c>
      <c r="B360" s="84">
        <v>18444</v>
      </c>
      <c r="C360" s="77">
        <v>-901</v>
      </c>
      <c r="D360" s="78">
        <f t="shared" si="31"/>
        <v>-901</v>
      </c>
      <c r="I360" s="90"/>
      <c r="J360" s="90"/>
      <c r="K360" s="90"/>
      <c r="L360" s="90"/>
    </row>
    <row r="361" spans="1:12">
      <c r="A361" s="65">
        <f t="shared" si="30"/>
        <v>1950</v>
      </c>
      <c r="B361" s="84">
        <v>18475</v>
      </c>
      <c r="C361" s="77">
        <v>-901</v>
      </c>
      <c r="D361" s="78">
        <f t="shared" si="31"/>
        <v>-901</v>
      </c>
      <c r="I361" s="90"/>
      <c r="J361" s="90"/>
      <c r="K361" s="90"/>
      <c r="L361" s="90"/>
    </row>
    <row r="362" spans="1:12">
      <c r="A362" s="65">
        <f t="shared" si="30"/>
        <v>1950</v>
      </c>
      <c r="B362" s="84">
        <v>18506</v>
      </c>
      <c r="C362" s="77">
        <v>-901</v>
      </c>
      <c r="D362" s="78">
        <f t="shared" si="31"/>
        <v>-901</v>
      </c>
      <c r="I362" s="90"/>
      <c r="J362" s="90"/>
      <c r="K362" s="90"/>
      <c r="L362" s="90"/>
    </row>
    <row r="363" spans="1:12">
      <c r="A363" s="65">
        <f t="shared" si="30"/>
        <v>1950</v>
      </c>
      <c r="B363" s="84">
        <v>18536</v>
      </c>
      <c r="C363" s="77">
        <v>-901</v>
      </c>
      <c r="D363" s="78">
        <f t="shared" si="31"/>
        <v>-901</v>
      </c>
      <c r="I363" s="90"/>
      <c r="J363" s="90"/>
      <c r="K363" s="90"/>
      <c r="L363" s="90"/>
    </row>
    <row r="364" spans="1:12">
      <c r="A364" s="65">
        <f t="shared" si="30"/>
        <v>1951</v>
      </c>
      <c r="B364" s="84">
        <v>18567</v>
      </c>
      <c r="C364" s="77">
        <v>-901</v>
      </c>
      <c r="D364" s="78">
        <f t="shared" si="31"/>
        <v>-901</v>
      </c>
      <c r="I364" s="90"/>
      <c r="J364" s="90"/>
      <c r="K364" s="90"/>
      <c r="L364" s="90"/>
    </row>
    <row r="365" spans="1:12">
      <c r="A365" s="65">
        <f t="shared" si="30"/>
        <v>1951</v>
      </c>
      <c r="B365" s="84">
        <v>18597</v>
      </c>
      <c r="C365" s="77">
        <v>-901</v>
      </c>
      <c r="D365" s="78">
        <f t="shared" si="31"/>
        <v>-901</v>
      </c>
      <c r="I365" s="90"/>
      <c r="J365" s="90"/>
      <c r="K365" s="90"/>
      <c r="L365" s="90"/>
    </row>
    <row r="366" spans="1:12">
      <c r="A366" s="65">
        <f t="shared" si="30"/>
        <v>1951</v>
      </c>
      <c r="B366" s="84">
        <v>18628</v>
      </c>
      <c r="C366" s="77">
        <v>-901</v>
      </c>
      <c r="D366" s="78">
        <f t="shared" si="31"/>
        <v>-901</v>
      </c>
      <c r="I366" s="90"/>
      <c r="J366" s="90"/>
      <c r="K366" s="90"/>
      <c r="L366" s="90"/>
    </row>
    <row r="367" spans="1:12">
      <c r="A367" s="65">
        <f t="shared" si="30"/>
        <v>1951</v>
      </c>
      <c r="B367" s="84">
        <v>18659</v>
      </c>
      <c r="C367" s="77">
        <v>-901</v>
      </c>
      <c r="D367" s="78">
        <f t="shared" si="31"/>
        <v>-901</v>
      </c>
      <c r="I367" s="90"/>
      <c r="J367" s="90"/>
      <c r="K367" s="90"/>
      <c r="L367" s="90"/>
    </row>
    <row r="368" spans="1:12">
      <c r="A368" s="65">
        <f t="shared" si="30"/>
        <v>1951</v>
      </c>
      <c r="B368" s="84">
        <v>18687</v>
      </c>
      <c r="C368" s="77">
        <v>-901</v>
      </c>
      <c r="D368" s="78">
        <f t="shared" si="31"/>
        <v>-901</v>
      </c>
      <c r="I368" s="90"/>
      <c r="J368" s="90"/>
      <c r="K368" s="90"/>
      <c r="L368" s="90"/>
    </row>
    <row r="369" spans="1:12">
      <c r="A369" s="65">
        <f t="shared" si="30"/>
        <v>1951</v>
      </c>
      <c r="B369" s="84">
        <v>18718</v>
      </c>
      <c r="C369" s="77">
        <v>-901</v>
      </c>
      <c r="D369" s="78">
        <f t="shared" si="31"/>
        <v>-901</v>
      </c>
      <c r="I369" s="90"/>
      <c r="J369" s="90"/>
      <c r="K369" s="90"/>
      <c r="L369" s="90"/>
    </row>
    <row r="370" spans="1:12">
      <c r="A370" s="65">
        <f t="shared" si="30"/>
        <v>1951</v>
      </c>
      <c r="B370" s="84">
        <v>18748</v>
      </c>
      <c r="C370" s="77">
        <v>-901</v>
      </c>
      <c r="D370" s="78">
        <f t="shared" si="31"/>
        <v>-901</v>
      </c>
      <c r="I370" s="90"/>
      <c r="J370" s="90"/>
      <c r="K370" s="90"/>
      <c r="L370" s="90"/>
    </row>
    <row r="371" spans="1:12">
      <c r="A371" s="65">
        <f t="shared" si="30"/>
        <v>1951</v>
      </c>
      <c r="B371" s="84">
        <v>18779</v>
      </c>
      <c r="C371" s="77">
        <v>-901</v>
      </c>
      <c r="D371" s="78">
        <f t="shared" si="31"/>
        <v>-901</v>
      </c>
      <c r="I371" s="90"/>
      <c r="J371" s="90"/>
      <c r="K371" s="90"/>
      <c r="L371" s="90"/>
    </row>
    <row r="372" spans="1:12">
      <c r="A372" s="65">
        <f t="shared" si="30"/>
        <v>1951</v>
      </c>
      <c r="B372" s="84">
        <v>18809</v>
      </c>
      <c r="C372" s="77">
        <v>-901</v>
      </c>
      <c r="D372" s="78">
        <f t="shared" si="31"/>
        <v>-901</v>
      </c>
      <c r="I372" s="90"/>
      <c r="J372" s="90"/>
      <c r="K372" s="90"/>
      <c r="L372" s="90"/>
    </row>
    <row r="373" spans="1:12">
      <c r="A373" s="65">
        <f t="shared" si="30"/>
        <v>1951</v>
      </c>
      <c r="B373" s="84">
        <v>18840</v>
      </c>
      <c r="C373" s="77">
        <v>-901</v>
      </c>
      <c r="D373" s="78">
        <f t="shared" si="31"/>
        <v>-901</v>
      </c>
      <c r="I373" s="90"/>
      <c r="J373" s="90"/>
      <c r="K373" s="90"/>
      <c r="L373" s="90"/>
    </row>
    <row r="374" spans="1:12">
      <c r="A374" s="65">
        <f t="shared" si="30"/>
        <v>1951</v>
      </c>
      <c r="B374" s="84">
        <v>18871</v>
      </c>
      <c r="C374" s="77">
        <v>-901</v>
      </c>
      <c r="D374" s="78">
        <f t="shared" si="31"/>
        <v>-901</v>
      </c>
      <c r="I374" s="90"/>
      <c r="J374" s="90"/>
      <c r="K374" s="90"/>
      <c r="L374" s="90"/>
    </row>
    <row r="375" spans="1:12">
      <c r="A375" s="65">
        <f t="shared" si="30"/>
        <v>1951</v>
      </c>
      <c r="B375" s="84">
        <v>18901</v>
      </c>
      <c r="C375" s="77">
        <v>-901</v>
      </c>
      <c r="D375" s="78">
        <f t="shared" si="31"/>
        <v>-901</v>
      </c>
      <c r="I375" s="90"/>
      <c r="J375" s="90"/>
      <c r="K375" s="90"/>
      <c r="L375" s="90"/>
    </row>
    <row r="376" spans="1:12">
      <c r="A376" s="65">
        <f t="shared" si="30"/>
        <v>1952</v>
      </c>
      <c r="B376" s="84">
        <v>18932</v>
      </c>
      <c r="C376" s="77">
        <v>-901</v>
      </c>
      <c r="D376" s="78">
        <f t="shared" si="31"/>
        <v>-901</v>
      </c>
      <c r="I376" s="90"/>
      <c r="J376" s="90"/>
      <c r="K376" s="90"/>
      <c r="L376" s="90"/>
    </row>
    <row r="377" spans="1:12">
      <c r="A377" s="65">
        <f t="shared" si="30"/>
        <v>1952</v>
      </c>
      <c r="B377" s="84">
        <v>18962</v>
      </c>
      <c r="C377" s="77">
        <v>-901</v>
      </c>
      <c r="D377" s="78">
        <f t="shared" si="31"/>
        <v>-901</v>
      </c>
      <c r="I377" s="90"/>
      <c r="J377" s="90"/>
      <c r="K377" s="90"/>
      <c r="L377" s="90"/>
    </row>
    <row r="378" spans="1:12">
      <c r="A378" s="65">
        <f t="shared" si="30"/>
        <v>1952</v>
      </c>
      <c r="B378" s="84">
        <v>18993</v>
      </c>
      <c r="C378" s="77">
        <v>-901</v>
      </c>
      <c r="D378" s="78">
        <f t="shared" si="31"/>
        <v>-901</v>
      </c>
      <c r="I378" s="90"/>
      <c r="J378" s="90"/>
      <c r="K378" s="90"/>
      <c r="L378" s="90"/>
    </row>
    <row r="379" spans="1:12">
      <c r="A379" s="65">
        <f t="shared" si="30"/>
        <v>1952</v>
      </c>
      <c r="B379" s="84">
        <v>19024</v>
      </c>
      <c r="C379" s="77">
        <v>-901</v>
      </c>
      <c r="D379" s="78">
        <f t="shared" si="31"/>
        <v>-901</v>
      </c>
      <c r="I379" s="90"/>
      <c r="J379" s="90"/>
      <c r="K379" s="90"/>
      <c r="L379" s="90"/>
    </row>
    <row r="380" spans="1:12">
      <c r="A380" s="65">
        <f t="shared" si="30"/>
        <v>1952</v>
      </c>
      <c r="B380" s="84">
        <v>19053</v>
      </c>
      <c r="C380" s="77">
        <v>-901</v>
      </c>
      <c r="D380" s="78">
        <f t="shared" si="31"/>
        <v>-901</v>
      </c>
      <c r="I380" s="90"/>
      <c r="J380" s="90"/>
      <c r="K380" s="90"/>
      <c r="L380" s="90"/>
    </row>
    <row r="381" spans="1:12">
      <c r="A381" s="65">
        <f t="shared" si="30"/>
        <v>1952</v>
      </c>
      <c r="B381" s="84">
        <v>19084</v>
      </c>
      <c r="C381" s="77">
        <v>-901</v>
      </c>
      <c r="D381" s="78">
        <f t="shared" si="31"/>
        <v>-901</v>
      </c>
      <c r="I381" s="90"/>
      <c r="J381" s="90"/>
      <c r="K381" s="90"/>
      <c r="L381" s="90"/>
    </row>
    <row r="382" spans="1:12">
      <c r="A382" s="65">
        <f t="shared" si="30"/>
        <v>1952</v>
      </c>
      <c r="B382" s="84">
        <v>19114</v>
      </c>
      <c r="C382" s="77">
        <v>-901</v>
      </c>
      <c r="D382" s="78">
        <f t="shared" si="31"/>
        <v>-901</v>
      </c>
      <c r="I382" s="90"/>
      <c r="J382" s="90"/>
      <c r="K382" s="90"/>
      <c r="L382" s="90"/>
    </row>
    <row r="383" spans="1:12">
      <c r="A383" s="65">
        <f t="shared" si="30"/>
        <v>1952</v>
      </c>
      <c r="B383" s="84">
        <v>19145</v>
      </c>
      <c r="C383" s="77">
        <v>-901</v>
      </c>
      <c r="D383" s="78">
        <f t="shared" si="31"/>
        <v>-901</v>
      </c>
      <c r="I383" s="90"/>
      <c r="J383" s="90"/>
      <c r="K383" s="90"/>
      <c r="L383" s="90"/>
    </row>
    <row r="384" spans="1:12">
      <c r="A384" s="65">
        <f t="shared" si="30"/>
        <v>1952</v>
      </c>
      <c r="B384" s="84">
        <v>19175</v>
      </c>
      <c r="C384" s="77">
        <v>-901</v>
      </c>
      <c r="D384" s="78">
        <f t="shared" si="31"/>
        <v>-901</v>
      </c>
      <c r="I384" s="90"/>
      <c r="J384" s="90"/>
      <c r="K384" s="90"/>
      <c r="L384" s="90"/>
    </row>
    <row r="385" spans="1:12">
      <c r="A385" s="65">
        <f t="shared" si="30"/>
        <v>1952</v>
      </c>
      <c r="B385" s="84">
        <v>19206</v>
      </c>
      <c r="C385" s="77">
        <v>-901</v>
      </c>
      <c r="D385" s="78">
        <f t="shared" si="31"/>
        <v>-901</v>
      </c>
      <c r="I385" s="90"/>
      <c r="J385" s="90"/>
      <c r="K385" s="90"/>
      <c r="L385" s="90"/>
    </row>
    <row r="386" spans="1:12">
      <c r="A386" s="65">
        <f t="shared" si="30"/>
        <v>1952</v>
      </c>
      <c r="B386" s="84">
        <v>19237</v>
      </c>
      <c r="C386" s="77">
        <v>-901</v>
      </c>
      <c r="D386" s="78">
        <f t="shared" si="31"/>
        <v>-901</v>
      </c>
      <c r="I386" s="90"/>
      <c r="J386" s="90"/>
      <c r="K386" s="90"/>
      <c r="L386" s="90"/>
    </row>
    <row r="387" spans="1:12">
      <c r="A387" s="65">
        <f t="shared" si="30"/>
        <v>1952</v>
      </c>
      <c r="B387" s="84">
        <v>19267</v>
      </c>
      <c r="C387" s="77">
        <v>-901</v>
      </c>
      <c r="D387" s="78">
        <f t="shared" si="31"/>
        <v>-901</v>
      </c>
      <c r="I387" s="90"/>
      <c r="J387" s="90"/>
      <c r="K387" s="90"/>
      <c r="L387" s="90"/>
    </row>
    <row r="388" spans="1:12">
      <c r="A388" s="65">
        <f t="shared" si="30"/>
        <v>1953</v>
      </c>
      <c r="B388" s="84">
        <v>19298</v>
      </c>
      <c r="C388" s="77">
        <v>-901</v>
      </c>
      <c r="D388" s="78">
        <f t="shared" si="31"/>
        <v>-901</v>
      </c>
      <c r="I388" s="90"/>
      <c r="J388" s="90"/>
      <c r="K388" s="90"/>
      <c r="L388" s="90"/>
    </row>
    <row r="389" spans="1:12">
      <c r="A389" s="65">
        <f t="shared" si="30"/>
        <v>1953</v>
      </c>
      <c r="B389" s="84">
        <v>19328</v>
      </c>
      <c r="C389" s="77">
        <v>-901</v>
      </c>
      <c r="D389" s="78">
        <f t="shared" si="31"/>
        <v>-901</v>
      </c>
      <c r="I389" s="90"/>
      <c r="J389" s="90"/>
      <c r="K389" s="90"/>
      <c r="L389" s="90"/>
    </row>
    <row r="390" spans="1:12">
      <c r="A390" s="65">
        <f t="shared" si="30"/>
        <v>1953</v>
      </c>
      <c r="B390" s="84">
        <v>19359</v>
      </c>
      <c r="C390" s="77">
        <v>-901</v>
      </c>
      <c r="D390" s="78">
        <f t="shared" si="31"/>
        <v>-901</v>
      </c>
      <c r="I390" s="90"/>
      <c r="J390" s="90"/>
      <c r="K390" s="90"/>
      <c r="L390" s="90"/>
    </row>
    <row r="391" spans="1:12">
      <c r="A391" s="65">
        <f t="shared" si="30"/>
        <v>1953</v>
      </c>
      <c r="B391" s="84">
        <v>19390</v>
      </c>
      <c r="C391" s="77">
        <v>-901</v>
      </c>
      <c r="D391" s="78">
        <f t="shared" si="31"/>
        <v>-901</v>
      </c>
      <c r="I391" s="90"/>
      <c r="J391" s="90"/>
      <c r="K391" s="90"/>
      <c r="L391" s="90"/>
    </row>
    <row r="392" spans="1:12">
      <c r="A392" s="65">
        <f t="shared" si="30"/>
        <v>1953</v>
      </c>
      <c r="B392" s="84">
        <v>19418</v>
      </c>
      <c r="C392" s="77">
        <v>-901</v>
      </c>
      <c r="D392" s="78">
        <f t="shared" si="31"/>
        <v>-901</v>
      </c>
      <c r="I392" s="90"/>
      <c r="J392" s="90"/>
      <c r="K392" s="90"/>
      <c r="L392" s="90"/>
    </row>
    <row r="393" spans="1:12">
      <c r="A393" s="65">
        <f t="shared" si="30"/>
        <v>1953</v>
      </c>
      <c r="B393" s="84">
        <v>19449</v>
      </c>
      <c r="C393" s="77">
        <v>-901</v>
      </c>
      <c r="D393" s="78">
        <f t="shared" si="31"/>
        <v>-901</v>
      </c>
      <c r="I393" s="90"/>
      <c r="J393" s="90"/>
      <c r="K393" s="90"/>
      <c r="L393" s="90"/>
    </row>
    <row r="394" spans="1:12">
      <c r="A394" s="65">
        <f t="shared" si="30"/>
        <v>1953</v>
      </c>
      <c r="B394" s="84">
        <v>19479</v>
      </c>
      <c r="C394" s="77">
        <v>-901</v>
      </c>
      <c r="D394" s="78">
        <f t="shared" si="31"/>
        <v>-901</v>
      </c>
      <c r="I394" s="90"/>
      <c r="J394" s="90"/>
      <c r="K394" s="90"/>
      <c r="L394" s="90"/>
    </row>
    <row r="395" spans="1:12">
      <c r="A395" s="65">
        <f t="shared" si="30"/>
        <v>1953</v>
      </c>
      <c r="B395" s="84">
        <v>19510</v>
      </c>
      <c r="C395" s="77">
        <v>-901</v>
      </c>
      <c r="D395" s="78">
        <f t="shared" si="31"/>
        <v>-901</v>
      </c>
      <c r="I395" s="90"/>
      <c r="J395" s="90"/>
      <c r="K395" s="90"/>
      <c r="L395" s="90"/>
    </row>
    <row r="396" spans="1:12">
      <c r="A396" s="65">
        <f t="shared" si="30"/>
        <v>1953</v>
      </c>
      <c r="B396" s="84">
        <v>19540</v>
      </c>
      <c r="C396" s="77">
        <v>-901</v>
      </c>
      <c r="D396" s="78">
        <f t="shared" si="31"/>
        <v>-901</v>
      </c>
      <c r="I396" s="90"/>
      <c r="J396" s="90"/>
      <c r="K396" s="90"/>
      <c r="L396" s="90"/>
    </row>
    <row r="397" spans="1:12">
      <c r="A397" s="65">
        <f t="shared" si="30"/>
        <v>1953</v>
      </c>
      <c r="B397" s="84">
        <v>19571</v>
      </c>
      <c r="C397" s="77">
        <v>-901</v>
      </c>
      <c r="D397" s="78">
        <f t="shared" si="31"/>
        <v>-901</v>
      </c>
      <c r="I397" s="90"/>
      <c r="J397" s="90"/>
      <c r="K397" s="90"/>
      <c r="L397" s="90"/>
    </row>
    <row r="398" spans="1:12">
      <c r="A398" s="65">
        <f t="shared" si="30"/>
        <v>1953</v>
      </c>
      <c r="B398" s="84">
        <v>19602</v>
      </c>
      <c r="C398" s="77">
        <v>-901</v>
      </c>
      <c r="D398" s="78">
        <f t="shared" si="31"/>
        <v>-901</v>
      </c>
      <c r="I398" s="90"/>
      <c r="J398" s="90"/>
      <c r="K398" s="90"/>
      <c r="L398" s="90"/>
    </row>
    <row r="399" spans="1:12">
      <c r="A399" s="65">
        <f t="shared" si="30"/>
        <v>1953</v>
      </c>
      <c r="B399" s="84">
        <v>19632</v>
      </c>
      <c r="C399" s="77">
        <v>-901</v>
      </c>
      <c r="D399" s="78">
        <f t="shared" si="31"/>
        <v>-901</v>
      </c>
      <c r="I399" s="90"/>
      <c r="J399" s="90"/>
      <c r="K399" s="90"/>
      <c r="L399" s="90"/>
    </row>
    <row r="400" spans="1:12">
      <c r="A400" s="65">
        <f t="shared" si="30"/>
        <v>1954</v>
      </c>
      <c r="B400" s="84">
        <v>19663</v>
      </c>
      <c r="C400" s="77">
        <v>-901</v>
      </c>
      <c r="D400" s="78">
        <f t="shared" si="31"/>
        <v>-901</v>
      </c>
      <c r="I400" s="90"/>
      <c r="J400" s="90"/>
      <c r="K400" s="90"/>
      <c r="L400" s="90"/>
    </row>
    <row r="401" spans="1:12">
      <c r="A401" s="65">
        <f t="shared" ref="A401:A464" si="32">IF(MONTH(B401)&gt;9,YEAR(B401)+1,YEAR(B401))</f>
        <v>1954</v>
      </c>
      <c r="B401" s="84">
        <v>19693</v>
      </c>
      <c r="C401" s="77">
        <v>-901</v>
      </c>
      <c r="D401" s="78">
        <f t="shared" ref="D401:D464" si="33">IF(C401&lt;&gt;-901,C401*DAY(B401)*24*60*60/(220*22*9*1000),-901)</f>
        <v>-901</v>
      </c>
      <c r="I401" s="90"/>
      <c r="J401" s="90"/>
      <c r="K401" s="90"/>
      <c r="L401" s="90"/>
    </row>
    <row r="402" spans="1:12">
      <c r="A402" s="65">
        <f t="shared" si="32"/>
        <v>1954</v>
      </c>
      <c r="B402" s="84">
        <v>19724</v>
      </c>
      <c r="C402" s="77">
        <v>-901</v>
      </c>
      <c r="D402" s="78">
        <f t="shared" si="33"/>
        <v>-901</v>
      </c>
      <c r="I402" s="90"/>
      <c r="J402" s="90"/>
      <c r="K402" s="90"/>
      <c r="L402" s="90"/>
    </row>
    <row r="403" spans="1:12">
      <c r="A403" s="65">
        <f t="shared" si="32"/>
        <v>1954</v>
      </c>
      <c r="B403" s="84">
        <v>19755</v>
      </c>
      <c r="C403" s="77">
        <v>-901</v>
      </c>
      <c r="D403" s="78">
        <f t="shared" si="33"/>
        <v>-901</v>
      </c>
      <c r="I403" s="90"/>
      <c r="J403" s="90"/>
      <c r="K403" s="90"/>
      <c r="L403" s="90"/>
    </row>
    <row r="404" spans="1:12">
      <c r="A404" s="65">
        <f t="shared" si="32"/>
        <v>1954</v>
      </c>
      <c r="B404" s="84">
        <v>19783</v>
      </c>
      <c r="C404" s="77">
        <v>-901</v>
      </c>
      <c r="D404" s="78">
        <f t="shared" si="33"/>
        <v>-901</v>
      </c>
      <c r="I404" s="90"/>
      <c r="J404" s="90"/>
      <c r="K404" s="90"/>
      <c r="L404" s="90"/>
    </row>
    <row r="405" spans="1:12">
      <c r="A405" s="65">
        <f t="shared" si="32"/>
        <v>1954</v>
      </c>
      <c r="B405" s="84">
        <v>19814</v>
      </c>
      <c r="C405" s="77">
        <v>-901</v>
      </c>
      <c r="D405" s="78">
        <f t="shared" si="33"/>
        <v>-901</v>
      </c>
      <c r="I405" s="90"/>
      <c r="J405" s="90"/>
      <c r="K405" s="90"/>
      <c r="L405" s="90"/>
    </row>
    <row r="406" spans="1:12">
      <c r="A406" s="65">
        <f t="shared" si="32"/>
        <v>1954</v>
      </c>
      <c r="B406" s="84">
        <v>19844</v>
      </c>
      <c r="C406" s="77">
        <v>-901</v>
      </c>
      <c r="D406" s="78">
        <f t="shared" si="33"/>
        <v>-901</v>
      </c>
      <c r="I406" s="90"/>
      <c r="J406" s="90"/>
      <c r="K406" s="90"/>
      <c r="L406" s="90"/>
    </row>
    <row r="407" spans="1:12">
      <c r="A407" s="65">
        <f t="shared" si="32"/>
        <v>1954</v>
      </c>
      <c r="B407" s="84">
        <v>19875</v>
      </c>
      <c r="C407" s="77">
        <v>-901</v>
      </c>
      <c r="D407" s="78">
        <f t="shared" si="33"/>
        <v>-901</v>
      </c>
      <c r="I407" s="90"/>
      <c r="J407" s="90"/>
      <c r="K407" s="90"/>
      <c r="L407" s="90"/>
    </row>
    <row r="408" spans="1:12">
      <c r="A408" s="65">
        <f t="shared" si="32"/>
        <v>1954</v>
      </c>
      <c r="B408" s="84">
        <v>19905</v>
      </c>
      <c r="C408" s="77">
        <v>-901</v>
      </c>
      <c r="D408" s="78">
        <f t="shared" si="33"/>
        <v>-901</v>
      </c>
      <c r="I408" s="90"/>
      <c r="J408" s="90"/>
      <c r="K408" s="90"/>
      <c r="L408" s="90"/>
    </row>
    <row r="409" spans="1:12">
      <c r="A409" s="65">
        <f t="shared" si="32"/>
        <v>1954</v>
      </c>
      <c r="B409" s="84">
        <v>19936</v>
      </c>
      <c r="C409" s="77">
        <v>-901</v>
      </c>
      <c r="D409" s="78">
        <f t="shared" si="33"/>
        <v>-901</v>
      </c>
      <c r="I409" s="90"/>
      <c r="J409" s="90"/>
      <c r="K409" s="90"/>
      <c r="L409" s="90"/>
    </row>
    <row r="410" spans="1:12">
      <c r="A410" s="65">
        <f t="shared" si="32"/>
        <v>1954</v>
      </c>
      <c r="B410" s="84">
        <v>19967</v>
      </c>
      <c r="C410" s="77">
        <v>-901</v>
      </c>
      <c r="D410" s="78">
        <f t="shared" si="33"/>
        <v>-901</v>
      </c>
      <c r="I410" s="90"/>
      <c r="J410" s="90"/>
      <c r="K410" s="90"/>
      <c r="L410" s="90"/>
    </row>
    <row r="411" spans="1:12">
      <c r="A411" s="65">
        <f t="shared" si="32"/>
        <v>1954</v>
      </c>
      <c r="B411" s="84">
        <v>19997</v>
      </c>
      <c r="C411" s="77">
        <v>-901</v>
      </c>
      <c r="D411" s="78">
        <f t="shared" si="33"/>
        <v>-901</v>
      </c>
      <c r="I411" s="90"/>
      <c r="J411" s="90"/>
      <c r="K411" s="90"/>
      <c r="L411" s="90"/>
    </row>
    <row r="412" spans="1:12">
      <c r="A412" s="65">
        <f t="shared" si="32"/>
        <v>1955</v>
      </c>
      <c r="B412" s="84">
        <v>20028</v>
      </c>
      <c r="C412" s="77">
        <v>-901</v>
      </c>
      <c r="D412" s="78">
        <f t="shared" si="33"/>
        <v>-901</v>
      </c>
      <c r="I412" s="90"/>
      <c r="J412" s="90"/>
      <c r="K412" s="90"/>
      <c r="L412" s="90"/>
    </row>
    <row r="413" spans="1:12">
      <c r="A413" s="65">
        <f t="shared" si="32"/>
        <v>1955</v>
      </c>
      <c r="B413" s="84">
        <v>20058</v>
      </c>
      <c r="C413" s="77">
        <v>-901</v>
      </c>
      <c r="D413" s="78">
        <f t="shared" si="33"/>
        <v>-901</v>
      </c>
      <c r="I413" s="90"/>
      <c r="J413" s="90"/>
      <c r="K413" s="90"/>
      <c r="L413" s="90"/>
    </row>
    <row r="414" spans="1:12">
      <c r="A414" s="65">
        <f t="shared" si="32"/>
        <v>1955</v>
      </c>
      <c r="B414" s="84">
        <v>20089</v>
      </c>
      <c r="C414" s="77">
        <v>-901</v>
      </c>
      <c r="D414" s="78">
        <f t="shared" si="33"/>
        <v>-901</v>
      </c>
      <c r="I414" s="90"/>
      <c r="J414" s="90"/>
      <c r="K414" s="90"/>
      <c r="L414" s="90"/>
    </row>
    <row r="415" spans="1:12">
      <c r="A415" s="65">
        <f t="shared" si="32"/>
        <v>1955</v>
      </c>
      <c r="B415" s="84">
        <v>20120</v>
      </c>
      <c r="C415" s="77">
        <v>-901</v>
      </c>
      <c r="D415" s="78">
        <f t="shared" si="33"/>
        <v>-901</v>
      </c>
      <c r="I415" s="90"/>
      <c r="J415" s="90"/>
      <c r="K415" s="90"/>
      <c r="L415" s="90"/>
    </row>
    <row r="416" spans="1:12">
      <c r="A416" s="65">
        <f t="shared" si="32"/>
        <v>1955</v>
      </c>
      <c r="B416" s="84">
        <v>20148</v>
      </c>
      <c r="C416" s="77">
        <v>-901</v>
      </c>
      <c r="D416" s="78">
        <f t="shared" si="33"/>
        <v>-901</v>
      </c>
      <c r="I416" s="90"/>
      <c r="J416" s="90"/>
      <c r="K416" s="90"/>
      <c r="L416" s="90"/>
    </row>
    <row r="417" spans="1:12">
      <c r="A417" s="65">
        <f t="shared" si="32"/>
        <v>1955</v>
      </c>
      <c r="B417" s="84">
        <v>20179</v>
      </c>
      <c r="C417" s="77">
        <v>-901</v>
      </c>
      <c r="D417" s="78">
        <f t="shared" si="33"/>
        <v>-901</v>
      </c>
      <c r="I417" s="90"/>
      <c r="J417" s="90"/>
      <c r="K417" s="90"/>
      <c r="L417" s="90"/>
    </row>
    <row r="418" spans="1:12">
      <c r="A418" s="65">
        <f t="shared" si="32"/>
        <v>1955</v>
      </c>
      <c r="B418" s="84">
        <v>20209</v>
      </c>
      <c r="C418" s="77">
        <v>-901</v>
      </c>
      <c r="D418" s="78">
        <f t="shared" si="33"/>
        <v>-901</v>
      </c>
      <c r="I418" s="90"/>
      <c r="J418" s="90"/>
      <c r="K418" s="90"/>
      <c r="L418" s="90"/>
    </row>
    <row r="419" spans="1:12">
      <c r="A419" s="65">
        <f t="shared" si="32"/>
        <v>1955</v>
      </c>
      <c r="B419" s="84">
        <v>20240</v>
      </c>
      <c r="C419" s="77">
        <v>-901</v>
      </c>
      <c r="D419" s="78">
        <f t="shared" si="33"/>
        <v>-901</v>
      </c>
      <c r="I419" s="90"/>
      <c r="J419" s="90"/>
      <c r="K419" s="90"/>
      <c r="L419" s="90"/>
    </row>
    <row r="420" spans="1:12">
      <c r="A420" s="65">
        <f t="shared" si="32"/>
        <v>1955</v>
      </c>
      <c r="B420" s="84">
        <v>20270</v>
      </c>
      <c r="C420" s="77">
        <v>-901</v>
      </c>
      <c r="D420" s="78">
        <f t="shared" si="33"/>
        <v>-901</v>
      </c>
      <c r="I420" s="90"/>
      <c r="J420" s="90"/>
      <c r="K420" s="90"/>
      <c r="L420" s="90"/>
    </row>
    <row r="421" spans="1:12">
      <c r="A421" s="65">
        <f t="shared" si="32"/>
        <v>1955</v>
      </c>
      <c r="B421" s="84">
        <v>20301</v>
      </c>
      <c r="C421" s="77">
        <v>-901</v>
      </c>
      <c r="D421" s="78">
        <f t="shared" si="33"/>
        <v>-901</v>
      </c>
      <c r="I421" s="90"/>
      <c r="J421" s="90"/>
      <c r="K421" s="90"/>
      <c r="L421" s="90"/>
    </row>
    <row r="422" spans="1:12">
      <c r="A422" s="65">
        <f t="shared" si="32"/>
        <v>1955</v>
      </c>
      <c r="B422" s="84">
        <v>20332</v>
      </c>
      <c r="C422" s="77">
        <v>-901</v>
      </c>
      <c r="D422" s="78">
        <f t="shared" si="33"/>
        <v>-901</v>
      </c>
      <c r="I422" s="90"/>
      <c r="J422" s="90"/>
      <c r="K422" s="90"/>
      <c r="L422" s="90"/>
    </row>
    <row r="423" spans="1:12">
      <c r="A423" s="65">
        <f t="shared" si="32"/>
        <v>1955</v>
      </c>
      <c r="B423" s="84">
        <v>20362</v>
      </c>
      <c r="C423" s="77">
        <v>-901</v>
      </c>
      <c r="D423" s="78">
        <f t="shared" si="33"/>
        <v>-901</v>
      </c>
      <c r="I423" s="90"/>
      <c r="J423" s="90"/>
      <c r="K423" s="90"/>
      <c r="L423" s="90"/>
    </row>
    <row r="424" spans="1:12">
      <c r="A424" s="65">
        <f t="shared" si="32"/>
        <v>1956</v>
      </c>
      <c r="B424" s="84">
        <v>20393</v>
      </c>
      <c r="C424" s="77">
        <v>-901</v>
      </c>
      <c r="D424" s="78">
        <f t="shared" si="33"/>
        <v>-901</v>
      </c>
      <c r="I424" s="90"/>
      <c r="J424" s="90"/>
      <c r="K424" s="90"/>
      <c r="L424" s="90"/>
    </row>
    <row r="425" spans="1:12">
      <c r="A425" s="65">
        <f t="shared" si="32"/>
        <v>1956</v>
      </c>
      <c r="B425" s="84">
        <v>20423</v>
      </c>
      <c r="C425" s="77">
        <v>-901</v>
      </c>
      <c r="D425" s="78">
        <f t="shared" si="33"/>
        <v>-901</v>
      </c>
      <c r="I425" s="90"/>
      <c r="J425" s="90"/>
      <c r="K425" s="90"/>
      <c r="L425" s="90"/>
    </row>
    <row r="426" spans="1:12">
      <c r="A426" s="65">
        <f t="shared" si="32"/>
        <v>1956</v>
      </c>
      <c r="B426" s="84">
        <v>20454</v>
      </c>
      <c r="C426" s="77">
        <v>-901</v>
      </c>
      <c r="D426" s="78">
        <f t="shared" si="33"/>
        <v>-901</v>
      </c>
      <c r="I426" s="90"/>
      <c r="J426" s="90"/>
      <c r="K426" s="90"/>
      <c r="L426" s="90"/>
    </row>
    <row r="427" spans="1:12">
      <c r="A427" s="65">
        <f t="shared" si="32"/>
        <v>1956</v>
      </c>
      <c r="B427" s="84">
        <v>20485</v>
      </c>
      <c r="C427" s="77">
        <v>-901</v>
      </c>
      <c r="D427" s="78">
        <f t="shared" si="33"/>
        <v>-901</v>
      </c>
      <c r="I427" s="90"/>
      <c r="J427" s="90"/>
      <c r="K427" s="90"/>
      <c r="L427" s="90"/>
    </row>
    <row r="428" spans="1:12">
      <c r="A428" s="65">
        <f t="shared" si="32"/>
        <v>1956</v>
      </c>
      <c r="B428" s="84">
        <v>20514</v>
      </c>
      <c r="C428" s="77">
        <v>-901</v>
      </c>
      <c r="D428" s="78">
        <f t="shared" si="33"/>
        <v>-901</v>
      </c>
      <c r="I428" s="90"/>
      <c r="J428" s="90"/>
      <c r="K428" s="90"/>
      <c r="L428" s="90"/>
    </row>
    <row r="429" spans="1:12">
      <c r="A429" s="65">
        <f t="shared" si="32"/>
        <v>1956</v>
      </c>
      <c r="B429" s="84">
        <v>20545</v>
      </c>
      <c r="C429" s="77">
        <v>-901</v>
      </c>
      <c r="D429" s="78">
        <f t="shared" si="33"/>
        <v>-901</v>
      </c>
      <c r="I429" s="90"/>
      <c r="J429" s="90"/>
      <c r="K429" s="90"/>
      <c r="L429" s="90"/>
    </row>
    <row r="430" spans="1:12">
      <c r="A430" s="65">
        <f t="shared" si="32"/>
        <v>1956</v>
      </c>
      <c r="B430" s="84">
        <v>20575</v>
      </c>
      <c r="C430" s="77">
        <v>-901</v>
      </c>
      <c r="D430" s="78">
        <f t="shared" si="33"/>
        <v>-901</v>
      </c>
      <c r="I430" s="90"/>
      <c r="J430" s="90"/>
      <c r="K430" s="90"/>
      <c r="L430" s="90"/>
    </row>
    <row r="431" spans="1:12">
      <c r="A431" s="65">
        <f t="shared" si="32"/>
        <v>1956</v>
      </c>
      <c r="B431" s="84">
        <v>20606</v>
      </c>
      <c r="C431" s="77">
        <v>-901</v>
      </c>
      <c r="D431" s="78">
        <f t="shared" si="33"/>
        <v>-901</v>
      </c>
      <c r="I431" s="90"/>
      <c r="J431" s="90"/>
      <c r="K431" s="90"/>
      <c r="L431" s="90"/>
    </row>
    <row r="432" spans="1:12">
      <c r="A432" s="65">
        <f t="shared" si="32"/>
        <v>1956</v>
      </c>
      <c r="B432" s="84">
        <v>20636</v>
      </c>
      <c r="C432" s="77">
        <v>-901</v>
      </c>
      <c r="D432" s="78">
        <f t="shared" si="33"/>
        <v>-901</v>
      </c>
      <c r="I432" s="90"/>
      <c r="J432" s="90"/>
      <c r="K432" s="90"/>
      <c r="L432" s="90"/>
    </row>
    <row r="433" spans="1:12">
      <c r="A433" s="65">
        <f t="shared" si="32"/>
        <v>1956</v>
      </c>
      <c r="B433" s="84">
        <v>20667</v>
      </c>
      <c r="C433" s="77">
        <v>-901</v>
      </c>
      <c r="D433" s="78">
        <f t="shared" si="33"/>
        <v>-901</v>
      </c>
      <c r="I433" s="90"/>
      <c r="J433" s="90"/>
      <c r="K433" s="90"/>
      <c r="L433" s="90"/>
    </row>
    <row r="434" spans="1:12">
      <c r="A434" s="65">
        <f t="shared" si="32"/>
        <v>1956</v>
      </c>
      <c r="B434" s="84">
        <v>20698</v>
      </c>
      <c r="C434" s="77">
        <v>-901</v>
      </c>
      <c r="D434" s="78">
        <f t="shared" si="33"/>
        <v>-901</v>
      </c>
      <c r="I434" s="90"/>
      <c r="J434" s="90"/>
      <c r="K434" s="90"/>
      <c r="L434" s="90"/>
    </row>
    <row r="435" spans="1:12">
      <c r="A435" s="65">
        <f t="shared" si="32"/>
        <v>1956</v>
      </c>
      <c r="B435" s="84">
        <v>20728</v>
      </c>
      <c r="C435" s="77">
        <v>-901</v>
      </c>
      <c r="D435" s="78">
        <f t="shared" si="33"/>
        <v>-901</v>
      </c>
      <c r="I435" s="90"/>
      <c r="J435" s="90"/>
      <c r="K435" s="90"/>
      <c r="L435" s="90"/>
    </row>
    <row r="436" spans="1:12">
      <c r="A436" s="65">
        <f t="shared" si="32"/>
        <v>1957</v>
      </c>
      <c r="B436" s="84">
        <v>20759</v>
      </c>
      <c r="C436" s="77">
        <v>-901</v>
      </c>
      <c r="D436" s="78">
        <f t="shared" si="33"/>
        <v>-901</v>
      </c>
      <c r="I436" s="90"/>
      <c r="J436" s="90"/>
      <c r="K436" s="90"/>
      <c r="L436" s="90"/>
    </row>
    <row r="437" spans="1:12">
      <c r="A437" s="65">
        <f t="shared" si="32"/>
        <v>1957</v>
      </c>
      <c r="B437" s="84">
        <v>20789</v>
      </c>
      <c r="C437" s="77">
        <v>-901</v>
      </c>
      <c r="D437" s="78">
        <f t="shared" si="33"/>
        <v>-901</v>
      </c>
      <c r="I437" s="90"/>
      <c r="J437" s="90"/>
      <c r="K437" s="90"/>
      <c r="L437" s="90"/>
    </row>
    <row r="438" spans="1:12">
      <c r="A438" s="65">
        <f t="shared" si="32"/>
        <v>1957</v>
      </c>
      <c r="B438" s="84">
        <v>20820</v>
      </c>
      <c r="C438" s="77">
        <v>-901</v>
      </c>
      <c r="D438" s="78">
        <f t="shared" si="33"/>
        <v>-901</v>
      </c>
      <c r="I438" s="90"/>
      <c r="J438" s="90"/>
      <c r="K438" s="90"/>
      <c r="L438" s="90"/>
    </row>
    <row r="439" spans="1:12">
      <c r="A439" s="65">
        <f t="shared" si="32"/>
        <v>1957</v>
      </c>
      <c r="B439" s="84">
        <v>20851</v>
      </c>
      <c r="C439" s="77">
        <v>-901</v>
      </c>
      <c r="D439" s="78">
        <f t="shared" si="33"/>
        <v>-901</v>
      </c>
      <c r="I439" s="90"/>
      <c r="J439" s="90"/>
      <c r="K439" s="90"/>
      <c r="L439" s="90"/>
    </row>
    <row r="440" spans="1:12">
      <c r="A440" s="65">
        <f t="shared" si="32"/>
        <v>1957</v>
      </c>
      <c r="B440" s="84">
        <v>20879</v>
      </c>
      <c r="C440" s="77">
        <v>-901</v>
      </c>
      <c r="D440" s="78">
        <f t="shared" si="33"/>
        <v>-901</v>
      </c>
      <c r="I440" s="90"/>
      <c r="J440" s="90"/>
      <c r="K440" s="90"/>
      <c r="L440" s="90"/>
    </row>
    <row r="441" spans="1:12">
      <c r="A441" s="65">
        <f t="shared" si="32"/>
        <v>1957</v>
      </c>
      <c r="B441" s="84">
        <v>20910</v>
      </c>
      <c r="C441" s="77">
        <v>-901</v>
      </c>
      <c r="D441" s="78">
        <f t="shared" si="33"/>
        <v>-901</v>
      </c>
      <c r="I441" s="90"/>
      <c r="J441" s="90"/>
      <c r="K441" s="90"/>
      <c r="L441" s="90"/>
    </row>
    <row r="442" spans="1:12">
      <c r="A442" s="65">
        <f t="shared" si="32"/>
        <v>1957</v>
      </c>
      <c r="B442" s="84">
        <v>20940</v>
      </c>
      <c r="C442" s="77">
        <v>-901</v>
      </c>
      <c r="D442" s="78">
        <f t="shared" si="33"/>
        <v>-901</v>
      </c>
      <c r="I442" s="90"/>
      <c r="J442" s="90"/>
      <c r="K442" s="90"/>
      <c r="L442" s="90"/>
    </row>
    <row r="443" spans="1:12">
      <c r="A443" s="65">
        <f t="shared" si="32"/>
        <v>1957</v>
      </c>
      <c r="B443" s="84">
        <v>20971</v>
      </c>
      <c r="C443" s="77">
        <v>-901</v>
      </c>
      <c r="D443" s="78">
        <f t="shared" si="33"/>
        <v>-901</v>
      </c>
      <c r="I443" s="90"/>
      <c r="J443" s="90"/>
      <c r="K443" s="90"/>
      <c r="L443" s="90"/>
    </row>
    <row r="444" spans="1:12">
      <c r="A444" s="65">
        <f t="shared" si="32"/>
        <v>1957</v>
      </c>
      <c r="B444" s="84">
        <v>21001</v>
      </c>
      <c r="C444" s="77">
        <v>-901</v>
      </c>
      <c r="D444" s="78">
        <f t="shared" si="33"/>
        <v>-901</v>
      </c>
      <c r="I444" s="90"/>
      <c r="J444" s="90"/>
      <c r="K444" s="90"/>
      <c r="L444" s="90"/>
    </row>
    <row r="445" spans="1:12">
      <c r="A445" s="65">
        <f t="shared" si="32"/>
        <v>1957</v>
      </c>
      <c r="B445" s="84">
        <v>21032</v>
      </c>
      <c r="C445" s="77">
        <v>-901</v>
      </c>
      <c r="D445" s="78">
        <f t="shared" si="33"/>
        <v>-901</v>
      </c>
      <c r="I445" s="90"/>
      <c r="J445" s="90"/>
      <c r="K445" s="90"/>
      <c r="L445" s="90"/>
    </row>
    <row r="446" spans="1:12">
      <c r="A446" s="65">
        <f t="shared" si="32"/>
        <v>1957</v>
      </c>
      <c r="B446" s="84">
        <v>21063</v>
      </c>
      <c r="C446" s="77">
        <v>-901</v>
      </c>
      <c r="D446" s="78">
        <f t="shared" si="33"/>
        <v>-901</v>
      </c>
      <c r="I446" s="90"/>
      <c r="J446" s="90"/>
      <c r="K446" s="90"/>
      <c r="L446" s="90"/>
    </row>
    <row r="447" spans="1:12">
      <c r="A447" s="65">
        <f t="shared" si="32"/>
        <v>1957</v>
      </c>
      <c r="B447" s="84">
        <v>21093</v>
      </c>
      <c r="C447" s="77">
        <v>-901</v>
      </c>
      <c r="D447" s="78">
        <f t="shared" si="33"/>
        <v>-901</v>
      </c>
      <c r="I447" s="90"/>
      <c r="J447" s="90"/>
      <c r="K447" s="90"/>
      <c r="L447" s="90"/>
    </row>
    <row r="448" spans="1:12">
      <c r="A448" s="65">
        <f t="shared" si="32"/>
        <v>1958</v>
      </c>
      <c r="B448" s="84">
        <v>21124</v>
      </c>
      <c r="C448" s="77">
        <v>-901</v>
      </c>
      <c r="D448" s="78">
        <f t="shared" si="33"/>
        <v>-901</v>
      </c>
      <c r="I448" s="90"/>
      <c r="J448" s="90"/>
      <c r="K448" s="90"/>
      <c r="L448" s="90"/>
    </row>
    <row r="449" spans="1:12">
      <c r="A449" s="65">
        <f t="shared" si="32"/>
        <v>1958</v>
      </c>
      <c r="B449" s="84">
        <v>21154</v>
      </c>
      <c r="C449" s="77">
        <v>-901</v>
      </c>
      <c r="D449" s="78">
        <f t="shared" si="33"/>
        <v>-901</v>
      </c>
      <c r="I449" s="90"/>
      <c r="J449" s="90"/>
      <c r="K449" s="90"/>
      <c r="L449" s="90"/>
    </row>
    <row r="450" spans="1:12">
      <c r="A450" s="65">
        <f t="shared" si="32"/>
        <v>1958</v>
      </c>
      <c r="B450" s="84">
        <v>21185</v>
      </c>
      <c r="C450" s="77">
        <v>-901</v>
      </c>
      <c r="D450" s="78">
        <f t="shared" si="33"/>
        <v>-901</v>
      </c>
      <c r="I450" s="90"/>
      <c r="J450" s="90"/>
      <c r="K450" s="90"/>
      <c r="L450" s="90"/>
    </row>
    <row r="451" spans="1:12">
      <c r="A451" s="65">
        <f t="shared" si="32"/>
        <v>1958</v>
      </c>
      <c r="B451" s="84">
        <v>21216</v>
      </c>
      <c r="C451" s="77">
        <v>-901</v>
      </c>
      <c r="D451" s="78">
        <f t="shared" si="33"/>
        <v>-901</v>
      </c>
      <c r="I451" s="90"/>
      <c r="J451" s="90"/>
      <c r="K451" s="90"/>
      <c r="L451" s="90"/>
    </row>
    <row r="452" spans="1:12">
      <c r="A452" s="65">
        <f t="shared" si="32"/>
        <v>1958</v>
      </c>
      <c r="B452" s="84">
        <v>21244</v>
      </c>
      <c r="C452" s="77">
        <v>-901</v>
      </c>
      <c r="D452" s="78">
        <f t="shared" si="33"/>
        <v>-901</v>
      </c>
      <c r="I452" s="90"/>
      <c r="J452" s="90"/>
      <c r="K452" s="90"/>
      <c r="L452" s="90"/>
    </row>
    <row r="453" spans="1:12">
      <c r="A453" s="65">
        <f t="shared" si="32"/>
        <v>1958</v>
      </c>
      <c r="B453" s="84">
        <v>21275</v>
      </c>
      <c r="C453" s="77">
        <v>-901</v>
      </c>
      <c r="D453" s="78">
        <f t="shared" si="33"/>
        <v>-901</v>
      </c>
      <c r="I453" s="90"/>
      <c r="J453" s="90"/>
      <c r="K453" s="90"/>
      <c r="L453" s="90"/>
    </row>
    <row r="454" spans="1:12">
      <c r="A454" s="65">
        <f t="shared" si="32"/>
        <v>1958</v>
      </c>
      <c r="B454" s="84">
        <v>21305</v>
      </c>
      <c r="C454" s="77">
        <v>-901</v>
      </c>
      <c r="D454" s="78">
        <f t="shared" si="33"/>
        <v>-901</v>
      </c>
      <c r="I454" s="90"/>
      <c r="J454" s="90"/>
      <c r="K454" s="90"/>
      <c r="L454" s="90"/>
    </row>
    <row r="455" spans="1:12">
      <c r="A455" s="65">
        <f t="shared" si="32"/>
        <v>1958</v>
      </c>
      <c r="B455" s="84">
        <v>21336</v>
      </c>
      <c r="C455" s="77">
        <v>-901</v>
      </c>
      <c r="D455" s="78">
        <f t="shared" si="33"/>
        <v>-901</v>
      </c>
      <c r="I455" s="90"/>
      <c r="J455" s="90"/>
      <c r="K455" s="90"/>
      <c r="L455" s="90"/>
    </row>
    <row r="456" spans="1:12">
      <c r="A456" s="65">
        <f t="shared" si="32"/>
        <v>1958</v>
      </c>
      <c r="B456" s="84">
        <v>21366</v>
      </c>
      <c r="C456" s="77">
        <v>-901</v>
      </c>
      <c r="D456" s="78">
        <f t="shared" si="33"/>
        <v>-901</v>
      </c>
      <c r="I456" s="90"/>
      <c r="J456" s="90"/>
      <c r="K456" s="90"/>
      <c r="L456" s="90"/>
    </row>
    <row r="457" spans="1:12">
      <c r="A457" s="65">
        <f t="shared" si="32"/>
        <v>1958</v>
      </c>
      <c r="B457" s="84">
        <v>21397</v>
      </c>
      <c r="C457" s="77">
        <v>-901</v>
      </c>
      <c r="D457" s="78">
        <f t="shared" si="33"/>
        <v>-901</v>
      </c>
      <c r="I457" s="90"/>
      <c r="J457" s="90"/>
      <c r="K457" s="90"/>
      <c r="L457" s="90"/>
    </row>
    <row r="458" spans="1:12">
      <c r="A458" s="65">
        <f t="shared" si="32"/>
        <v>1958</v>
      </c>
      <c r="B458" s="84">
        <v>21428</v>
      </c>
      <c r="C458" s="77">
        <v>-901</v>
      </c>
      <c r="D458" s="78">
        <f t="shared" si="33"/>
        <v>-901</v>
      </c>
      <c r="I458" s="90"/>
      <c r="J458" s="90"/>
      <c r="K458" s="90"/>
      <c r="L458" s="90"/>
    </row>
    <row r="459" spans="1:12">
      <c r="A459" s="65">
        <f t="shared" si="32"/>
        <v>1958</v>
      </c>
      <c r="B459" s="84">
        <v>21458</v>
      </c>
      <c r="C459" s="77">
        <v>-901</v>
      </c>
      <c r="D459" s="78">
        <f t="shared" si="33"/>
        <v>-901</v>
      </c>
      <c r="I459" s="90"/>
      <c r="J459" s="90"/>
      <c r="K459" s="90"/>
      <c r="L459" s="90"/>
    </row>
    <row r="460" spans="1:12">
      <c r="A460" s="65">
        <f t="shared" si="32"/>
        <v>1959</v>
      </c>
      <c r="B460" s="84">
        <v>21489</v>
      </c>
      <c r="C460" s="77">
        <v>-901</v>
      </c>
      <c r="D460" s="78">
        <f t="shared" si="33"/>
        <v>-901</v>
      </c>
      <c r="I460" s="90"/>
      <c r="J460" s="90"/>
      <c r="K460" s="90"/>
      <c r="L460" s="90"/>
    </row>
    <row r="461" spans="1:12">
      <c r="A461" s="65">
        <f t="shared" si="32"/>
        <v>1959</v>
      </c>
      <c r="B461" s="84">
        <v>21519</v>
      </c>
      <c r="C461" s="77">
        <v>-901</v>
      </c>
      <c r="D461" s="78">
        <f t="shared" si="33"/>
        <v>-901</v>
      </c>
      <c r="I461" s="90"/>
      <c r="J461" s="90"/>
      <c r="K461" s="90"/>
      <c r="L461" s="90"/>
    </row>
    <row r="462" spans="1:12">
      <c r="A462" s="65">
        <f t="shared" si="32"/>
        <v>1959</v>
      </c>
      <c r="B462" s="84">
        <v>21550</v>
      </c>
      <c r="C462" s="77">
        <v>-901</v>
      </c>
      <c r="D462" s="78">
        <f t="shared" si="33"/>
        <v>-901</v>
      </c>
      <c r="I462" s="90"/>
      <c r="J462" s="90"/>
      <c r="K462" s="90"/>
      <c r="L462" s="90"/>
    </row>
    <row r="463" spans="1:12">
      <c r="A463" s="65">
        <f t="shared" si="32"/>
        <v>1959</v>
      </c>
      <c r="B463" s="84">
        <v>21581</v>
      </c>
      <c r="C463" s="77">
        <v>-901</v>
      </c>
      <c r="D463" s="78">
        <f t="shared" si="33"/>
        <v>-901</v>
      </c>
      <c r="I463" s="90"/>
      <c r="J463" s="90"/>
      <c r="K463" s="90"/>
      <c r="L463" s="90"/>
    </row>
    <row r="464" spans="1:12">
      <c r="A464" s="65">
        <f t="shared" si="32"/>
        <v>1959</v>
      </c>
      <c r="B464" s="84">
        <v>21609</v>
      </c>
      <c r="C464" s="77">
        <v>-901</v>
      </c>
      <c r="D464" s="78">
        <f t="shared" si="33"/>
        <v>-901</v>
      </c>
      <c r="I464" s="90"/>
      <c r="J464" s="90"/>
      <c r="K464" s="90"/>
      <c r="L464" s="90"/>
    </row>
    <row r="465" spans="1:12">
      <c r="A465" s="65">
        <f t="shared" ref="A465:A528" si="34">IF(MONTH(B465)&gt;9,YEAR(B465)+1,YEAR(B465))</f>
        <v>1959</v>
      </c>
      <c r="B465" s="84">
        <v>21640</v>
      </c>
      <c r="C465" s="77">
        <v>-901</v>
      </c>
      <c r="D465" s="78">
        <f t="shared" ref="D465:D528" si="35">IF(C465&lt;&gt;-901,C465*DAY(B465)*24*60*60/(220*22*9*1000),-901)</f>
        <v>-901</v>
      </c>
      <c r="I465" s="90"/>
      <c r="J465" s="90"/>
      <c r="K465" s="90"/>
      <c r="L465" s="90"/>
    </row>
    <row r="466" spans="1:12">
      <c r="A466" s="65">
        <f t="shared" si="34"/>
        <v>1959</v>
      </c>
      <c r="B466" s="84">
        <v>21670</v>
      </c>
      <c r="C466" s="77">
        <v>-901</v>
      </c>
      <c r="D466" s="78">
        <f t="shared" si="35"/>
        <v>-901</v>
      </c>
      <c r="I466" s="90"/>
      <c r="J466" s="90"/>
      <c r="K466" s="90"/>
      <c r="L466" s="90"/>
    </row>
    <row r="467" spans="1:12">
      <c r="A467" s="65">
        <f t="shared" si="34"/>
        <v>1959</v>
      </c>
      <c r="B467" s="84">
        <v>21701</v>
      </c>
      <c r="C467" s="77">
        <v>-901</v>
      </c>
      <c r="D467" s="78">
        <f t="shared" si="35"/>
        <v>-901</v>
      </c>
      <c r="I467" s="90"/>
      <c r="J467" s="90"/>
      <c r="K467" s="90"/>
      <c r="L467" s="90"/>
    </row>
    <row r="468" spans="1:12">
      <c r="A468" s="65">
        <f t="shared" si="34"/>
        <v>1959</v>
      </c>
      <c r="B468" s="84">
        <v>21731</v>
      </c>
      <c r="C468" s="77">
        <v>-901</v>
      </c>
      <c r="D468" s="78">
        <f t="shared" si="35"/>
        <v>-901</v>
      </c>
      <c r="I468" s="90"/>
      <c r="J468" s="90"/>
      <c r="K468" s="90"/>
      <c r="L468" s="90"/>
    </row>
    <row r="469" spans="1:12">
      <c r="A469" s="65">
        <f t="shared" si="34"/>
        <v>1959</v>
      </c>
      <c r="B469" s="84">
        <v>21762</v>
      </c>
      <c r="C469" s="77">
        <v>-901</v>
      </c>
      <c r="D469" s="78">
        <f t="shared" si="35"/>
        <v>-901</v>
      </c>
      <c r="I469" s="90"/>
      <c r="J469" s="90"/>
      <c r="K469" s="90"/>
      <c r="L469" s="90"/>
    </row>
    <row r="470" spans="1:12">
      <c r="A470" s="65">
        <f t="shared" si="34"/>
        <v>1959</v>
      </c>
      <c r="B470" s="84">
        <v>21793</v>
      </c>
      <c r="C470" s="77">
        <v>-901</v>
      </c>
      <c r="D470" s="78">
        <f t="shared" si="35"/>
        <v>-901</v>
      </c>
      <c r="I470" s="90"/>
      <c r="J470" s="90"/>
      <c r="K470" s="90"/>
      <c r="L470" s="90"/>
    </row>
    <row r="471" spans="1:12">
      <c r="A471" s="65">
        <f t="shared" si="34"/>
        <v>1959</v>
      </c>
      <c r="B471" s="84">
        <v>21823</v>
      </c>
      <c r="C471" s="77">
        <v>-901</v>
      </c>
      <c r="D471" s="78">
        <f t="shared" si="35"/>
        <v>-901</v>
      </c>
      <c r="I471" s="90"/>
      <c r="J471" s="90"/>
      <c r="K471" s="90"/>
      <c r="L471" s="90"/>
    </row>
    <row r="472" spans="1:12">
      <c r="A472" s="65">
        <f t="shared" si="34"/>
        <v>1960</v>
      </c>
      <c r="B472" s="84">
        <v>21854</v>
      </c>
      <c r="C472" s="77">
        <v>-901</v>
      </c>
      <c r="D472" s="78">
        <f t="shared" si="35"/>
        <v>-901</v>
      </c>
      <c r="I472" s="90"/>
      <c r="J472" s="90"/>
      <c r="K472" s="90"/>
      <c r="L472" s="90"/>
    </row>
    <row r="473" spans="1:12">
      <c r="A473" s="65">
        <f t="shared" si="34"/>
        <v>1960</v>
      </c>
      <c r="B473" s="84">
        <v>21884</v>
      </c>
      <c r="C473" s="77">
        <v>-901</v>
      </c>
      <c r="D473" s="78">
        <f t="shared" si="35"/>
        <v>-901</v>
      </c>
      <c r="I473" s="90"/>
      <c r="J473" s="90"/>
      <c r="K473" s="90"/>
      <c r="L473" s="90"/>
    </row>
    <row r="474" spans="1:12">
      <c r="A474" s="65">
        <f t="shared" si="34"/>
        <v>1960</v>
      </c>
      <c r="B474" s="84">
        <v>21915</v>
      </c>
      <c r="C474" s="77">
        <v>-901</v>
      </c>
      <c r="D474" s="78">
        <f t="shared" si="35"/>
        <v>-901</v>
      </c>
      <c r="I474" s="90"/>
      <c r="J474" s="90"/>
      <c r="K474" s="90"/>
      <c r="L474" s="90"/>
    </row>
    <row r="475" spans="1:12">
      <c r="A475" s="65">
        <f t="shared" si="34"/>
        <v>1960</v>
      </c>
      <c r="B475" s="84">
        <v>21946</v>
      </c>
      <c r="C475" s="77">
        <v>-901</v>
      </c>
      <c r="D475" s="78">
        <f t="shared" si="35"/>
        <v>-901</v>
      </c>
      <c r="I475" s="90"/>
      <c r="J475" s="90"/>
      <c r="K475" s="90"/>
      <c r="L475" s="90"/>
    </row>
    <row r="476" spans="1:12">
      <c r="A476" s="65">
        <f t="shared" si="34"/>
        <v>1960</v>
      </c>
      <c r="B476" s="84">
        <v>21975</v>
      </c>
      <c r="C476" s="77">
        <v>-901</v>
      </c>
      <c r="D476" s="78">
        <f t="shared" si="35"/>
        <v>-901</v>
      </c>
      <c r="I476" s="90"/>
      <c r="J476" s="90"/>
      <c r="K476" s="90"/>
      <c r="L476" s="90"/>
    </row>
    <row r="477" spans="1:12">
      <c r="A477" s="65">
        <f t="shared" si="34"/>
        <v>1960</v>
      </c>
      <c r="B477" s="84">
        <v>22006</v>
      </c>
      <c r="C477" s="77">
        <v>-901</v>
      </c>
      <c r="D477" s="78">
        <f t="shared" si="35"/>
        <v>-901</v>
      </c>
      <c r="I477" s="90"/>
      <c r="J477" s="90"/>
      <c r="K477" s="90"/>
      <c r="L477" s="90"/>
    </row>
    <row r="478" spans="1:12">
      <c r="A478" s="65">
        <f t="shared" si="34"/>
        <v>1960</v>
      </c>
      <c r="B478" s="84">
        <v>22036</v>
      </c>
      <c r="C478" s="77">
        <v>-901</v>
      </c>
      <c r="D478" s="78">
        <f t="shared" si="35"/>
        <v>-901</v>
      </c>
      <c r="I478" s="90"/>
      <c r="J478" s="90"/>
      <c r="K478" s="90"/>
      <c r="L478" s="90"/>
    </row>
    <row r="479" spans="1:12">
      <c r="A479" s="65">
        <f t="shared" si="34"/>
        <v>1960</v>
      </c>
      <c r="B479" s="84">
        <v>22067</v>
      </c>
      <c r="C479" s="77">
        <v>-901</v>
      </c>
      <c r="D479" s="78">
        <f t="shared" si="35"/>
        <v>-901</v>
      </c>
      <c r="I479" s="90"/>
      <c r="J479" s="90"/>
      <c r="K479" s="90"/>
      <c r="L479" s="90"/>
    </row>
    <row r="480" spans="1:12">
      <c r="A480" s="65">
        <f t="shared" si="34"/>
        <v>1960</v>
      </c>
      <c r="B480" s="84">
        <v>22097</v>
      </c>
      <c r="C480" s="77">
        <v>-901</v>
      </c>
      <c r="D480" s="78">
        <f t="shared" si="35"/>
        <v>-901</v>
      </c>
      <c r="I480" s="90"/>
      <c r="J480" s="90"/>
      <c r="K480" s="90"/>
      <c r="L480" s="90"/>
    </row>
    <row r="481" spans="1:12">
      <c r="A481" s="65">
        <f t="shared" si="34"/>
        <v>1960</v>
      </c>
      <c r="B481" s="84">
        <v>22128</v>
      </c>
      <c r="C481" s="77">
        <v>-901</v>
      </c>
      <c r="D481" s="78">
        <f t="shared" si="35"/>
        <v>-901</v>
      </c>
      <c r="I481" s="90"/>
      <c r="J481" s="90"/>
      <c r="K481" s="90"/>
      <c r="L481" s="90"/>
    </row>
    <row r="482" spans="1:12">
      <c r="A482" s="65">
        <f t="shared" si="34"/>
        <v>1960</v>
      </c>
      <c r="B482" s="84">
        <v>22159</v>
      </c>
      <c r="C482" s="77">
        <v>-901</v>
      </c>
      <c r="D482" s="78">
        <f t="shared" si="35"/>
        <v>-901</v>
      </c>
      <c r="I482" s="90"/>
      <c r="J482" s="90"/>
      <c r="K482" s="90"/>
      <c r="L482" s="90"/>
    </row>
    <row r="483" spans="1:12">
      <c r="A483" s="65">
        <f t="shared" si="34"/>
        <v>1960</v>
      </c>
      <c r="B483" s="84">
        <v>22189</v>
      </c>
      <c r="C483" s="77">
        <v>-901</v>
      </c>
      <c r="D483" s="78">
        <f t="shared" si="35"/>
        <v>-901</v>
      </c>
      <c r="I483" s="90"/>
      <c r="J483" s="90"/>
      <c r="K483" s="90"/>
      <c r="L483" s="90"/>
    </row>
    <row r="484" spans="1:12">
      <c r="A484" s="65">
        <f t="shared" si="34"/>
        <v>1961</v>
      </c>
      <c r="B484" s="84">
        <v>22220</v>
      </c>
      <c r="C484" s="77">
        <v>-901</v>
      </c>
      <c r="D484" s="78">
        <f t="shared" si="35"/>
        <v>-901</v>
      </c>
      <c r="I484" s="90"/>
      <c r="J484" s="90"/>
      <c r="K484" s="90"/>
      <c r="L484" s="90"/>
    </row>
    <row r="485" spans="1:12">
      <c r="A485" s="65">
        <f t="shared" si="34"/>
        <v>1961</v>
      </c>
      <c r="B485" s="84">
        <v>22250</v>
      </c>
      <c r="C485" s="77">
        <v>-901</v>
      </c>
      <c r="D485" s="78">
        <f t="shared" si="35"/>
        <v>-901</v>
      </c>
      <c r="I485" s="90"/>
      <c r="J485" s="90"/>
      <c r="K485" s="90"/>
      <c r="L485" s="90"/>
    </row>
    <row r="486" spans="1:12">
      <c r="A486" s="65">
        <f t="shared" si="34"/>
        <v>1961</v>
      </c>
      <c r="B486" s="84">
        <v>22281</v>
      </c>
      <c r="C486" s="77">
        <v>-901</v>
      </c>
      <c r="D486" s="78">
        <f t="shared" si="35"/>
        <v>-901</v>
      </c>
      <c r="I486" s="90"/>
      <c r="J486" s="90"/>
      <c r="K486" s="90"/>
      <c r="L486" s="90"/>
    </row>
    <row r="487" spans="1:12">
      <c r="A487" s="65">
        <f t="shared" si="34"/>
        <v>1961</v>
      </c>
      <c r="B487" s="84">
        <v>22312</v>
      </c>
      <c r="C487" s="77">
        <v>-901</v>
      </c>
      <c r="D487" s="78">
        <f t="shared" si="35"/>
        <v>-901</v>
      </c>
      <c r="I487" s="90"/>
      <c r="J487" s="90"/>
      <c r="K487" s="90"/>
      <c r="L487" s="90"/>
    </row>
    <row r="488" spans="1:12">
      <c r="A488" s="65">
        <f t="shared" si="34"/>
        <v>1961</v>
      </c>
      <c r="B488" s="84">
        <v>22340</v>
      </c>
      <c r="C488" s="77">
        <v>-901</v>
      </c>
      <c r="D488" s="78">
        <f t="shared" si="35"/>
        <v>-901</v>
      </c>
      <c r="I488" s="90"/>
      <c r="J488" s="90"/>
      <c r="K488" s="90"/>
      <c r="L488" s="90"/>
    </row>
    <row r="489" spans="1:12">
      <c r="A489" s="65">
        <f t="shared" si="34"/>
        <v>1961</v>
      </c>
      <c r="B489" s="84">
        <v>22371</v>
      </c>
      <c r="C489" s="77">
        <v>-901</v>
      </c>
      <c r="D489" s="78">
        <f t="shared" si="35"/>
        <v>-901</v>
      </c>
      <c r="I489" s="90"/>
      <c r="J489" s="90"/>
      <c r="K489" s="90"/>
      <c r="L489" s="90"/>
    </row>
    <row r="490" spans="1:12">
      <c r="A490" s="65">
        <f t="shared" si="34"/>
        <v>1961</v>
      </c>
      <c r="B490" s="84">
        <v>22401</v>
      </c>
      <c r="C490" s="77">
        <v>-901</v>
      </c>
      <c r="D490" s="78">
        <f t="shared" si="35"/>
        <v>-901</v>
      </c>
      <c r="I490" s="90"/>
      <c r="J490" s="90"/>
      <c r="K490" s="90"/>
      <c r="L490" s="90"/>
    </row>
    <row r="491" spans="1:12">
      <c r="A491" s="65">
        <f t="shared" si="34"/>
        <v>1961</v>
      </c>
      <c r="B491" s="84">
        <v>22432</v>
      </c>
      <c r="C491" s="77">
        <v>-901</v>
      </c>
      <c r="D491" s="78">
        <f t="shared" si="35"/>
        <v>-901</v>
      </c>
      <c r="I491" s="90"/>
      <c r="J491" s="90"/>
      <c r="K491" s="90"/>
      <c r="L491" s="90"/>
    </row>
    <row r="492" spans="1:12">
      <c r="A492" s="65">
        <f t="shared" si="34"/>
        <v>1961</v>
      </c>
      <c r="B492" s="84">
        <v>22462</v>
      </c>
      <c r="C492" s="77">
        <v>-901</v>
      </c>
      <c r="D492" s="78">
        <f t="shared" si="35"/>
        <v>-901</v>
      </c>
      <c r="I492" s="90"/>
      <c r="J492" s="90"/>
      <c r="K492" s="90"/>
      <c r="L492" s="90"/>
    </row>
    <row r="493" spans="1:12">
      <c r="A493" s="65">
        <f t="shared" si="34"/>
        <v>1961</v>
      </c>
      <c r="B493" s="84">
        <v>22493</v>
      </c>
      <c r="C493" s="77">
        <v>-901</v>
      </c>
      <c r="D493" s="78">
        <f t="shared" si="35"/>
        <v>-901</v>
      </c>
      <c r="I493" s="90"/>
      <c r="J493" s="90"/>
      <c r="K493" s="90"/>
      <c r="L493" s="90"/>
    </row>
    <row r="494" spans="1:12">
      <c r="A494" s="65">
        <f t="shared" si="34"/>
        <v>1961</v>
      </c>
      <c r="B494" s="84">
        <v>22524</v>
      </c>
      <c r="C494" s="77">
        <v>-901</v>
      </c>
      <c r="D494" s="78">
        <f t="shared" si="35"/>
        <v>-901</v>
      </c>
      <c r="I494" s="90"/>
      <c r="J494" s="90"/>
      <c r="K494" s="90"/>
      <c r="L494" s="90"/>
    </row>
    <row r="495" spans="1:12">
      <c r="A495" s="65">
        <f t="shared" si="34"/>
        <v>1961</v>
      </c>
      <c r="B495" s="84">
        <v>22554</v>
      </c>
      <c r="C495" s="77">
        <v>-901</v>
      </c>
      <c r="D495" s="78">
        <f t="shared" si="35"/>
        <v>-901</v>
      </c>
      <c r="I495" s="90"/>
      <c r="J495" s="90"/>
      <c r="K495" s="90"/>
      <c r="L495" s="90"/>
    </row>
    <row r="496" spans="1:12">
      <c r="A496" s="65">
        <f t="shared" si="34"/>
        <v>1962</v>
      </c>
      <c r="B496" s="84">
        <v>22585</v>
      </c>
      <c r="C496" s="77">
        <v>-901</v>
      </c>
      <c r="D496" s="78">
        <f t="shared" si="35"/>
        <v>-901</v>
      </c>
      <c r="I496" s="90"/>
      <c r="J496" s="90"/>
      <c r="K496" s="90"/>
      <c r="L496" s="90"/>
    </row>
    <row r="497" spans="1:12">
      <c r="A497" s="65">
        <f t="shared" si="34"/>
        <v>1962</v>
      </c>
      <c r="B497" s="84">
        <v>22615</v>
      </c>
      <c r="C497" s="77">
        <v>-901</v>
      </c>
      <c r="D497" s="78">
        <f t="shared" si="35"/>
        <v>-901</v>
      </c>
      <c r="I497" s="90"/>
      <c r="J497" s="90"/>
      <c r="K497" s="90"/>
      <c r="L497" s="90"/>
    </row>
    <row r="498" spans="1:12">
      <c r="A498" s="65">
        <f t="shared" si="34"/>
        <v>1962</v>
      </c>
      <c r="B498" s="84">
        <v>22646</v>
      </c>
      <c r="C498" s="77">
        <v>-901</v>
      </c>
      <c r="D498" s="78">
        <f t="shared" si="35"/>
        <v>-901</v>
      </c>
      <c r="I498" s="90"/>
      <c r="J498" s="90"/>
      <c r="K498" s="90"/>
      <c r="L498" s="90"/>
    </row>
    <row r="499" spans="1:12">
      <c r="A499" s="65">
        <f t="shared" si="34"/>
        <v>1962</v>
      </c>
      <c r="B499" s="84">
        <v>22677</v>
      </c>
      <c r="C499" s="77">
        <v>-901</v>
      </c>
      <c r="D499" s="78">
        <f t="shared" si="35"/>
        <v>-901</v>
      </c>
      <c r="I499" s="90"/>
      <c r="J499" s="90"/>
      <c r="K499" s="90"/>
      <c r="L499" s="90"/>
    </row>
    <row r="500" spans="1:12">
      <c r="A500" s="65">
        <f t="shared" si="34"/>
        <v>1962</v>
      </c>
      <c r="B500" s="84">
        <v>22705</v>
      </c>
      <c r="C500" s="77">
        <v>-901</v>
      </c>
      <c r="D500" s="78">
        <f t="shared" si="35"/>
        <v>-901</v>
      </c>
      <c r="I500" s="90"/>
      <c r="J500" s="90"/>
      <c r="K500" s="90"/>
      <c r="L500" s="90"/>
    </row>
    <row r="501" spans="1:12">
      <c r="A501" s="65">
        <f t="shared" si="34"/>
        <v>1962</v>
      </c>
      <c r="B501" s="84">
        <v>22736</v>
      </c>
      <c r="C501" s="77">
        <v>-901</v>
      </c>
      <c r="D501" s="78">
        <f t="shared" si="35"/>
        <v>-901</v>
      </c>
      <c r="I501" s="90"/>
      <c r="J501" s="90"/>
      <c r="K501" s="90"/>
      <c r="L501" s="90"/>
    </row>
    <row r="502" spans="1:12">
      <c r="A502" s="65">
        <f t="shared" si="34"/>
        <v>1962</v>
      </c>
      <c r="B502" s="84">
        <v>22766</v>
      </c>
      <c r="C502" s="77">
        <v>-901</v>
      </c>
      <c r="D502" s="78">
        <f t="shared" si="35"/>
        <v>-901</v>
      </c>
      <c r="I502" s="90"/>
      <c r="J502" s="90"/>
      <c r="K502" s="90"/>
      <c r="L502" s="90"/>
    </row>
    <row r="503" spans="1:12">
      <c r="A503" s="65">
        <f t="shared" si="34"/>
        <v>1962</v>
      </c>
      <c r="B503" s="84">
        <v>22797</v>
      </c>
      <c r="C503" s="77">
        <v>-901</v>
      </c>
      <c r="D503" s="78">
        <f t="shared" si="35"/>
        <v>-901</v>
      </c>
      <c r="I503" s="90"/>
      <c r="J503" s="90"/>
      <c r="K503" s="90"/>
      <c r="L503" s="90"/>
    </row>
    <row r="504" spans="1:12">
      <c r="A504" s="65">
        <f t="shared" si="34"/>
        <v>1962</v>
      </c>
      <c r="B504" s="84">
        <v>22827</v>
      </c>
      <c r="C504" s="77">
        <v>-901</v>
      </c>
      <c r="D504" s="78">
        <f t="shared" si="35"/>
        <v>-901</v>
      </c>
      <c r="I504" s="90"/>
      <c r="J504" s="90"/>
      <c r="K504" s="90"/>
      <c r="L504" s="90"/>
    </row>
    <row r="505" spans="1:12">
      <c r="A505" s="65">
        <f t="shared" si="34"/>
        <v>1962</v>
      </c>
      <c r="B505" s="84">
        <v>22858</v>
      </c>
      <c r="C505" s="77">
        <v>-901</v>
      </c>
      <c r="D505" s="78">
        <f t="shared" si="35"/>
        <v>-901</v>
      </c>
      <c r="I505" s="90"/>
      <c r="J505" s="90"/>
      <c r="K505" s="90"/>
      <c r="L505" s="90"/>
    </row>
    <row r="506" spans="1:12">
      <c r="A506" s="65">
        <f t="shared" si="34"/>
        <v>1962</v>
      </c>
      <c r="B506" s="84">
        <v>22889</v>
      </c>
      <c r="C506" s="77">
        <v>-901</v>
      </c>
      <c r="D506" s="78">
        <f t="shared" si="35"/>
        <v>-901</v>
      </c>
      <c r="I506" s="90"/>
      <c r="J506" s="90"/>
      <c r="K506" s="90"/>
      <c r="L506" s="90"/>
    </row>
    <row r="507" spans="1:12">
      <c r="A507" s="65">
        <f t="shared" si="34"/>
        <v>1962</v>
      </c>
      <c r="B507" s="84">
        <v>22919</v>
      </c>
      <c r="C507" s="77">
        <v>-901</v>
      </c>
      <c r="D507" s="78">
        <f t="shared" si="35"/>
        <v>-901</v>
      </c>
      <c r="I507" s="90"/>
      <c r="J507" s="90"/>
      <c r="K507" s="90"/>
      <c r="L507" s="90"/>
    </row>
    <row r="508" spans="1:12">
      <c r="A508" s="65">
        <f t="shared" si="34"/>
        <v>1963</v>
      </c>
      <c r="B508" s="84">
        <v>22950</v>
      </c>
      <c r="C508" s="77">
        <v>-901</v>
      </c>
      <c r="D508" s="78">
        <f t="shared" si="35"/>
        <v>-901</v>
      </c>
      <c r="I508" s="90"/>
      <c r="J508" s="90"/>
      <c r="K508" s="90"/>
      <c r="L508" s="90"/>
    </row>
    <row r="509" spans="1:12">
      <c r="A509" s="65">
        <f t="shared" si="34"/>
        <v>1963</v>
      </c>
      <c r="B509" s="84">
        <v>22980</v>
      </c>
      <c r="C509" s="77">
        <v>-901</v>
      </c>
      <c r="D509" s="78">
        <f t="shared" si="35"/>
        <v>-901</v>
      </c>
      <c r="I509" s="90"/>
      <c r="J509" s="90"/>
      <c r="K509" s="90"/>
      <c r="L509" s="90"/>
    </row>
    <row r="510" spans="1:12">
      <c r="A510" s="65">
        <f t="shared" si="34"/>
        <v>1963</v>
      </c>
      <c r="B510" s="84">
        <v>23011</v>
      </c>
      <c r="C510" s="77">
        <v>-901</v>
      </c>
      <c r="D510" s="78">
        <f t="shared" si="35"/>
        <v>-901</v>
      </c>
      <c r="I510" s="90"/>
      <c r="J510" s="90"/>
      <c r="K510" s="90"/>
      <c r="L510" s="90"/>
    </row>
    <row r="511" spans="1:12">
      <c r="A511" s="65">
        <f t="shared" si="34"/>
        <v>1963</v>
      </c>
      <c r="B511" s="84">
        <v>23042</v>
      </c>
      <c r="C511" s="77">
        <v>-901</v>
      </c>
      <c r="D511" s="78">
        <f t="shared" si="35"/>
        <v>-901</v>
      </c>
      <c r="I511" s="90"/>
      <c r="J511" s="90"/>
      <c r="K511" s="90"/>
      <c r="L511" s="90"/>
    </row>
    <row r="512" spans="1:12">
      <c r="A512" s="65">
        <f t="shared" si="34"/>
        <v>1963</v>
      </c>
      <c r="B512" s="84">
        <v>23070</v>
      </c>
      <c r="C512" s="77">
        <v>-901</v>
      </c>
      <c r="D512" s="78">
        <f t="shared" si="35"/>
        <v>-901</v>
      </c>
      <c r="I512" s="90"/>
      <c r="J512" s="90"/>
      <c r="K512" s="90"/>
      <c r="L512" s="90"/>
    </row>
    <row r="513" spans="1:12">
      <c r="A513" s="65">
        <f t="shared" si="34"/>
        <v>1963</v>
      </c>
      <c r="B513" s="84">
        <v>23101</v>
      </c>
      <c r="C513" s="77">
        <v>-901</v>
      </c>
      <c r="D513" s="78">
        <f t="shared" si="35"/>
        <v>-901</v>
      </c>
      <c r="I513" s="90"/>
      <c r="J513" s="90"/>
      <c r="K513" s="90"/>
      <c r="L513" s="90"/>
    </row>
    <row r="514" spans="1:12">
      <c r="A514" s="65">
        <f t="shared" si="34"/>
        <v>1963</v>
      </c>
      <c r="B514" s="84">
        <v>23131</v>
      </c>
      <c r="C514" s="77">
        <v>-901</v>
      </c>
      <c r="D514" s="78">
        <f t="shared" si="35"/>
        <v>-901</v>
      </c>
      <c r="I514" s="90"/>
      <c r="J514" s="90"/>
      <c r="K514" s="90"/>
      <c r="L514" s="90"/>
    </row>
    <row r="515" spans="1:12">
      <c r="A515" s="65">
        <f t="shared" si="34"/>
        <v>1963</v>
      </c>
      <c r="B515" s="84">
        <v>23162</v>
      </c>
      <c r="C515" s="77">
        <v>-901</v>
      </c>
      <c r="D515" s="78">
        <f t="shared" si="35"/>
        <v>-901</v>
      </c>
      <c r="I515" s="90"/>
      <c r="J515" s="90"/>
      <c r="K515" s="90"/>
      <c r="L515" s="90"/>
    </row>
    <row r="516" spans="1:12">
      <c r="A516" s="65">
        <f t="shared" si="34"/>
        <v>1963</v>
      </c>
      <c r="B516" s="84">
        <v>23192</v>
      </c>
      <c r="C516" s="77">
        <v>-901</v>
      </c>
      <c r="D516" s="78">
        <f t="shared" si="35"/>
        <v>-901</v>
      </c>
      <c r="I516" s="90"/>
      <c r="J516" s="90"/>
      <c r="K516" s="90"/>
      <c r="L516" s="90"/>
    </row>
    <row r="517" spans="1:12">
      <c r="A517" s="65">
        <f t="shared" si="34"/>
        <v>1963</v>
      </c>
      <c r="B517" s="84">
        <v>23223</v>
      </c>
      <c r="C517" s="77">
        <v>-901</v>
      </c>
      <c r="D517" s="78">
        <f t="shared" si="35"/>
        <v>-901</v>
      </c>
      <c r="I517" s="90"/>
      <c r="J517" s="90"/>
      <c r="K517" s="90"/>
      <c r="L517" s="90"/>
    </row>
    <row r="518" spans="1:12">
      <c r="A518" s="65">
        <f t="shared" si="34"/>
        <v>1963</v>
      </c>
      <c r="B518" s="84">
        <v>23254</v>
      </c>
      <c r="C518" s="77">
        <v>-901</v>
      </c>
      <c r="D518" s="78">
        <f t="shared" si="35"/>
        <v>-901</v>
      </c>
      <c r="I518" s="90"/>
      <c r="J518" s="90"/>
      <c r="K518" s="90"/>
      <c r="L518" s="90"/>
    </row>
    <row r="519" spans="1:12">
      <c r="A519" s="65">
        <f t="shared" si="34"/>
        <v>1963</v>
      </c>
      <c r="B519" s="84">
        <v>23284</v>
      </c>
      <c r="C519" s="77">
        <v>-901</v>
      </c>
      <c r="D519" s="78">
        <f t="shared" si="35"/>
        <v>-901</v>
      </c>
      <c r="I519" s="90"/>
      <c r="J519" s="90"/>
      <c r="K519" s="90"/>
      <c r="L519" s="90"/>
    </row>
    <row r="520" spans="1:12">
      <c r="A520" s="65">
        <f t="shared" si="34"/>
        <v>1964</v>
      </c>
      <c r="B520" s="84">
        <v>23315</v>
      </c>
      <c r="C520" s="77">
        <v>-901</v>
      </c>
      <c r="D520" s="78">
        <f t="shared" si="35"/>
        <v>-901</v>
      </c>
      <c r="I520" s="90"/>
      <c r="J520" s="90"/>
      <c r="K520" s="90"/>
      <c r="L520" s="90"/>
    </row>
    <row r="521" spans="1:12">
      <c r="A521" s="65">
        <f t="shared" si="34"/>
        <v>1964</v>
      </c>
      <c r="B521" s="84">
        <v>23345</v>
      </c>
      <c r="C521" s="77">
        <v>-901</v>
      </c>
      <c r="D521" s="78">
        <f t="shared" si="35"/>
        <v>-901</v>
      </c>
      <c r="I521" s="90"/>
      <c r="J521" s="90"/>
      <c r="K521" s="90"/>
      <c r="L521" s="90"/>
    </row>
    <row r="522" spans="1:12">
      <c r="A522" s="65">
        <f t="shared" si="34"/>
        <v>1964</v>
      </c>
      <c r="B522" s="84">
        <v>23376</v>
      </c>
      <c r="C522" s="77">
        <v>-901</v>
      </c>
      <c r="D522" s="78">
        <f t="shared" si="35"/>
        <v>-901</v>
      </c>
      <c r="I522" s="90"/>
      <c r="J522" s="90"/>
      <c r="K522" s="90"/>
      <c r="L522" s="90"/>
    </row>
    <row r="523" spans="1:12">
      <c r="A523" s="65">
        <f t="shared" si="34"/>
        <v>1964</v>
      </c>
      <c r="B523" s="84">
        <v>23407</v>
      </c>
      <c r="C523" s="77">
        <v>-901</v>
      </c>
      <c r="D523" s="78">
        <f t="shared" si="35"/>
        <v>-901</v>
      </c>
      <c r="I523" s="90"/>
      <c r="J523" s="90"/>
      <c r="K523" s="90"/>
      <c r="L523" s="90"/>
    </row>
    <row r="524" spans="1:12">
      <c r="A524" s="65">
        <f t="shared" si="34"/>
        <v>1964</v>
      </c>
      <c r="B524" s="84">
        <v>23436</v>
      </c>
      <c r="C524" s="77">
        <v>-901</v>
      </c>
      <c r="D524" s="78">
        <f t="shared" si="35"/>
        <v>-901</v>
      </c>
      <c r="I524" s="90"/>
      <c r="J524" s="90"/>
      <c r="K524" s="90"/>
      <c r="L524" s="90"/>
    </row>
    <row r="525" spans="1:12">
      <c r="A525" s="65">
        <f t="shared" si="34"/>
        <v>1964</v>
      </c>
      <c r="B525" s="84">
        <v>23467</v>
      </c>
      <c r="C525" s="77">
        <v>-901</v>
      </c>
      <c r="D525" s="78">
        <f t="shared" si="35"/>
        <v>-901</v>
      </c>
      <c r="I525" s="90"/>
      <c r="J525" s="90"/>
      <c r="K525" s="90"/>
      <c r="L525" s="90"/>
    </row>
    <row r="526" spans="1:12">
      <c r="A526" s="65">
        <f t="shared" si="34"/>
        <v>1964</v>
      </c>
      <c r="B526" s="84">
        <v>23497</v>
      </c>
      <c r="C526" s="77">
        <v>-901</v>
      </c>
      <c r="D526" s="78">
        <f t="shared" si="35"/>
        <v>-901</v>
      </c>
      <c r="I526" s="90"/>
      <c r="J526" s="90"/>
      <c r="K526" s="90"/>
      <c r="L526" s="90"/>
    </row>
    <row r="527" spans="1:12">
      <c r="A527" s="65">
        <f t="shared" si="34"/>
        <v>1964</v>
      </c>
      <c r="B527" s="84">
        <v>23528</v>
      </c>
      <c r="C527" s="77">
        <v>-901</v>
      </c>
      <c r="D527" s="78">
        <f t="shared" si="35"/>
        <v>-901</v>
      </c>
      <c r="I527" s="90"/>
      <c r="J527" s="90"/>
      <c r="K527" s="90"/>
      <c r="L527" s="90"/>
    </row>
    <row r="528" spans="1:12">
      <c r="A528" s="65">
        <f t="shared" si="34"/>
        <v>1964</v>
      </c>
      <c r="B528" s="84">
        <v>23558</v>
      </c>
      <c r="C528" s="77">
        <v>-901</v>
      </c>
      <c r="D528" s="78">
        <f t="shared" si="35"/>
        <v>-901</v>
      </c>
      <c r="I528" s="90"/>
      <c r="J528" s="90"/>
      <c r="K528" s="90"/>
      <c r="L528" s="90"/>
    </row>
    <row r="529" spans="1:12">
      <c r="A529" s="65">
        <f t="shared" ref="A529:A592" si="36">IF(MONTH(B529)&gt;9,YEAR(B529)+1,YEAR(B529))</f>
        <v>1964</v>
      </c>
      <c r="B529" s="84">
        <v>23589</v>
      </c>
      <c r="C529" s="77">
        <v>-901</v>
      </c>
      <c r="D529" s="78">
        <f t="shared" ref="D529:D592" si="37">IF(C529&lt;&gt;-901,C529*DAY(B529)*24*60*60/(220*22*9*1000),-901)</f>
        <v>-901</v>
      </c>
      <c r="I529" s="90"/>
      <c r="J529" s="90"/>
      <c r="K529" s="90"/>
      <c r="L529" s="90"/>
    </row>
    <row r="530" spans="1:12">
      <c r="A530" s="65">
        <f t="shared" si="36"/>
        <v>1964</v>
      </c>
      <c r="B530" s="84">
        <v>23620</v>
      </c>
      <c r="C530" s="77">
        <v>-901</v>
      </c>
      <c r="D530" s="78">
        <f t="shared" si="37"/>
        <v>-901</v>
      </c>
      <c r="I530" s="90"/>
      <c r="J530" s="90"/>
      <c r="K530" s="90"/>
      <c r="L530" s="90"/>
    </row>
    <row r="531" spans="1:12">
      <c r="A531" s="65">
        <f t="shared" si="36"/>
        <v>1964</v>
      </c>
      <c r="B531" s="84">
        <v>23650</v>
      </c>
      <c r="C531" s="77">
        <v>-901</v>
      </c>
      <c r="D531" s="78">
        <f t="shared" si="37"/>
        <v>-901</v>
      </c>
      <c r="I531" s="90"/>
      <c r="J531" s="90"/>
      <c r="K531" s="90"/>
      <c r="L531" s="90"/>
    </row>
    <row r="532" spans="1:12">
      <c r="A532" s="65">
        <f t="shared" si="36"/>
        <v>1965</v>
      </c>
      <c r="B532" s="84">
        <v>23681</v>
      </c>
      <c r="C532" s="77">
        <v>-901</v>
      </c>
      <c r="D532" s="78">
        <f t="shared" si="37"/>
        <v>-901</v>
      </c>
      <c r="I532" s="90"/>
      <c r="J532" s="90"/>
      <c r="K532" s="90"/>
      <c r="L532" s="90"/>
    </row>
    <row r="533" spans="1:12">
      <c r="A533" s="65">
        <f t="shared" si="36"/>
        <v>1965</v>
      </c>
      <c r="B533" s="84">
        <v>23711</v>
      </c>
      <c r="C533" s="77">
        <v>-901</v>
      </c>
      <c r="D533" s="78">
        <f t="shared" si="37"/>
        <v>-901</v>
      </c>
      <c r="I533" s="90"/>
      <c r="J533" s="90"/>
      <c r="K533" s="90"/>
      <c r="L533" s="90"/>
    </row>
    <row r="534" spans="1:12">
      <c r="A534" s="65">
        <f t="shared" si="36"/>
        <v>1965</v>
      </c>
      <c r="B534" s="84">
        <v>23742</v>
      </c>
      <c r="C534" s="77">
        <v>-901</v>
      </c>
      <c r="D534" s="78">
        <f t="shared" si="37"/>
        <v>-901</v>
      </c>
      <c r="I534" s="90"/>
      <c r="J534" s="90"/>
      <c r="K534" s="90"/>
      <c r="L534" s="90"/>
    </row>
    <row r="535" spans="1:12">
      <c r="A535" s="65">
        <f t="shared" si="36"/>
        <v>1965</v>
      </c>
      <c r="B535" s="84">
        <v>23773</v>
      </c>
      <c r="C535" s="77">
        <v>-901</v>
      </c>
      <c r="D535" s="78">
        <f t="shared" si="37"/>
        <v>-901</v>
      </c>
      <c r="I535" s="90"/>
      <c r="J535" s="90"/>
      <c r="K535" s="90"/>
      <c r="L535" s="90"/>
    </row>
    <row r="536" spans="1:12">
      <c r="A536" s="65">
        <f t="shared" si="36"/>
        <v>1965</v>
      </c>
      <c r="B536" s="84">
        <v>23801</v>
      </c>
      <c r="C536" s="77">
        <v>-901</v>
      </c>
      <c r="D536" s="78">
        <f t="shared" si="37"/>
        <v>-901</v>
      </c>
      <c r="I536" s="90"/>
      <c r="J536" s="90"/>
      <c r="K536" s="90"/>
      <c r="L536" s="90"/>
    </row>
    <row r="537" spans="1:12">
      <c r="A537" s="65">
        <f t="shared" si="36"/>
        <v>1965</v>
      </c>
      <c r="B537" s="84">
        <v>23832</v>
      </c>
      <c r="C537" s="77">
        <v>-901</v>
      </c>
      <c r="D537" s="78">
        <f t="shared" si="37"/>
        <v>-901</v>
      </c>
      <c r="I537" s="90"/>
      <c r="J537" s="90"/>
      <c r="K537" s="90"/>
      <c r="L537" s="90"/>
    </row>
    <row r="538" spans="1:12">
      <c r="A538" s="65">
        <f t="shared" si="36"/>
        <v>1965</v>
      </c>
      <c r="B538" s="84">
        <v>23862</v>
      </c>
      <c r="C538" s="77">
        <v>-901</v>
      </c>
      <c r="D538" s="78">
        <f t="shared" si="37"/>
        <v>-901</v>
      </c>
      <c r="I538" s="90"/>
      <c r="J538" s="90"/>
      <c r="K538" s="90"/>
      <c r="L538" s="90"/>
    </row>
    <row r="539" spans="1:12">
      <c r="A539" s="65">
        <f t="shared" si="36"/>
        <v>1965</v>
      </c>
      <c r="B539" s="84">
        <v>23893</v>
      </c>
      <c r="C539" s="77">
        <v>-901</v>
      </c>
      <c r="D539" s="78">
        <f t="shared" si="37"/>
        <v>-901</v>
      </c>
      <c r="I539" s="90"/>
      <c r="J539" s="90"/>
      <c r="K539" s="90"/>
      <c r="L539" s="90"/>
    </row>
    <row r="540" spans="1:12">
      <c r="A540" s="65">
        <f t="shared" si="36"/>
        <v>1965</v>
      </c>
      <c r="B540" s="84">
        <v>23923</v>
      </c>
      <c r="C540" s="77">
        <v>-901</v>
      </c>
      <c r="D540" s="78">
        <f t="shared" si="37"/>
        <v>-901</v>
      </c>
      <c r="I540" s="90"/>
      <c r="J540" s="90"/>
      <c r="K540" s="90"/>
      <c r="L540" s="90"/>
    </row>
    <row r="541" spans="1:12">
      <c r="A541" s="65">
        <f t="shared" si="36"/>
        <v>1965</v>
      </c>
      <c r="B541" s="84">
        <v>23954</v>
      </c>
      <c r="C541" s="77">
        <v>-901</v>
      </c>
      <c r="D541" s="78">
        <f t="shared" si="37"/>
        <v>-901</v>
      </c>
      <c r="I541" s="90"/>
      <c r="J541" s="90"/>
      <c r="K541" s="90"/>
      <c r="L541" s="90"/>
    </row>
    <row r="542" spans="1:12">
      <c r="A542" s="65">
        <f t="shared" si="36"/>
        <v>1965</v>
      </c>
      <c r="B542" s="84">
        <v>23985</v>
      </c>
      <c r="C542" s="77">
        <v>-901</v>
      </c>
      <c r="D542" s="78">
        <f t="shared" si="37"/>
        <v>-901</v>
      </c>
      <c r="I542" s="90"/>
      <c r="J542" s="90"/>
      <c r="K542" s="90"/>
      <c r="L542" s="90"/>
    </row>
    <row r="543" spans="1:12">
      <c r="A543" s="65">
        <f t="shared" si="36"/>
        <v>1965</v>
      </c>
      <c r="B543" s="84">
        <v>24015</v>
      </c>
      <c r="C543" s="77">
        <v>-901</v>
      </c>
      <c r="D543" s="78">
        <f t="shared" si="37"/>
        <v>-901</v>
      </c>
      <c r="I543" s="90"/>
      <c r="J543" s="90"/>
      <c r="K543" s="90"/>
      <c r="L543" s="90"/>
    </row>
    <row r="544" spans="1:12">
      <c r="A544" s="65">
        <f t="shared" si="36"/>
        <v>1966</v>
      </c>
      <c r="B544" s="84">
        <v>24046</v>
      </c>
      <c r="C544" s="77">
        <v>-901</v>
      </c>
      <c r="D544" s="78">
        <f t="shared" si="37"/>
        <v>-901</v>
      </c>
      <c r="I544" s="90"/>
      <c r="J544" s="90"/>
      <c r="K544" s="90"/>
      <c r="L544" s="90"/>
    </row>
    <row r="545" spans="1:12">
      <c r="A545" s="65">
        <f t="shared" si="36"/>
        <v>1966</v>
      </c>
      <c r="B545" s="84">
        <v>24076</v>
      </c>
      <c r="C545" s="77">
        <v>-901</v>
      </c>
      <c r="D545" s="78">
        <f t="shared" si="37"/>
        <v>-901</v>
      </c>
      <c r="I545" s="90"/>
      <c r="J545" s="90"/>
      <c r="K545" s="90"/>
      <c r="L545" s="90"/>
    </row>
    <row r="546" spans="1:12">
      <c r="A546" s="65">
        <f t="shared" si="36"/>
        <v>1966</v>
      </c>
      <c r="B546" s="84">
        <v>24107</v>
      </c>
      <c r="C546" s="77">
        <v>-901</v>
      </c>
      <c r="D546" s="78">
        <f t="shared" si="37"/>
        <v>-901</v>
      </c>
      <c r="I546" s="90"/>
      <c r="J546" s="90"/>
      <c r="K546" s="90"/>
      <c r="L546" s="90"/>
    </row>
    <row r="547" spans="1:12">
      <c r="A547" s="65">
        <f t="shared" si="36"/>
        <v>1966</v>
      </c>
      <c r="B547" s="84">
        <v>24138</v>
      </c>
      <c r="C547" s="77">
        <v>-901</v>
      </c>
      <c r="D547" s="78">
        <f t="shared" si="37"/>
        <v>-901</v>
      </c>
      <c r="I547" s="90"/>
      <c r="J547" s="90"/>
      <c r="K547" s="90"/>
      <c r="L547" s="90"/>
    </row>
    <row r="548" spans="1:12">
      <c r="A548" s="65">
        <f t="shared" si="36"/>
        <v>1966</v>
      </c>
      <c r="B548" s="84">
        <v>24166</v>
      </c>
      <c r="C548" s="77">
        <v>-901</v>
      </c>
      <c r="D548" s="78">
        <f t="shared" si="37"/>
        <v>-901</v>
      </c>
      <c r="I548" s="90"/>
      <c r="J548" s="90"/>
      <c r="K548" s="90"/>
      <c r="L548" s="90"/>
    </row>
    <row r="549" spans="1:12">
      <c r="A549" s="65">
        <f t="shared" si="36"/>
        <v>1966</v>
      </c>
      <c r="B549" s="84">
        <v>24197</v>
      </c>
      <c r="C549" s="77">
        <v>-901</v>
      </c>
      <c r="D549" s="78">
        <f t="shared" si="37"/>
        <v>-901</v>
      </c>
      <c r="I549" s="90"/>
      <c r="J549" s="90"/>
      <c r="K549" s="90"/>
      <c r="L549" s="90"/>
    </row>
    <row r="550" spans="1:12">
      <c r="A550" s="65">
        <f t="shared" si="36"/>
        <v>1966</v>
      </c>
      <c r="B550" s="84">
        <v>24227</v>
      </c>
      <c r="C550" s="77">
        <v>-901</v>
      </c>
      <c r="D550" s="78">
        <f t="shared" si="37"/>
        <v>-901</v>
      </c>
      <c r="I550" s="90"/>
      <c r="J550" s="90"/>
      <c r="K550" s="90"/>
      <c r="L550" s="90"/>
    </row>
    <row r="551" spans="1:12">
      <c r="A551" s="65">
        <f t="shared" si="36"/>
        <v>1966</v>
      </c>
      <c r="B551" s="84">
        <v>24258</v>
      </c>
      <c r="C551" s="77">
        <v>-901</v>
      </c>
      <c r="D551" s="78">
        <f t="shared" si="37"/>
        <v>-901</v>
      </c>
      <c r="I551" s="90"/>
      <c r="J551" s="90"/>
      <c r="K551" s="90"/>
      <c r="L551" s="90"/>
    </row>
    <row r="552" spans="1:12">
      <c r="A552" s="65">
        <f t="shared" si="36"/>
        <v>1966</v>
      </c>
      <c r="B552" s="84">
        <v>24288</v>
      </c>
      <c r="C552" s="77">
        <v>-901</v>
      </c>
      <c r="D552" s="78">
        <f t="shared" si="37"/>
        <v>-901</v>
      </c>
      <c r="I552" s="90"/>
      <c r="J552" s="90"/>
      <c r="K552" s="90"/>
      <c r="L552" s="90"/>
    </row>
    <row r="553" spans="1:12">
      <c r="A553" s="65">
        <f t="shared" si="36"/>
        <v>1966</v>
      </c>
      <c r="B553" s="84">
        <v>24319</v>
      </c>
      <c r="C553" s="77">
        <v>-901</v>
      </c>
      <c r="D553" s="78">
        <f t="shared" si="37"/>
        <v>-901</v>
      </c>
      <c r="I553" s="90"/>
      <c r="J553" s="90"/>
      <c r="K553" s="90"/>
      <c r="L553" s="90"/>
    </row>
    <row r="554" spans="1:12">
      <c r="A554" s="65">
        <f t="shared" si="36"/>
        <v>1966</v>
      </c>
      <c r="B554" s="84">
        <v>24350</v>
      </c>
      <c r="C554" s="77">
        <v>-901</v>
      </c>
      <c r="D554" s="78">
        <f t="shared" si="37"/>
        <v>-901</v>
      </c>
      <c r="I554" s="90"/>
      <c r="J554" s="90"/>
      <c r="K554" s="90"/>
      <c r="L554" s="90"/>
    </row>
    <row r="555" spans="1:12">
      <c r="A555" s="65">
        <f t="shared" si="36"/>
        <v>1966</v>
      </c>
      <c r="B555" s="84">
        <v>24380</v>
      </c>
      <c r="C555" s="77">
        <v>-901</v>
      </c>
      <c r="D555" s="78">
        <f t="shared" si="37"/>
        <v>-901</v>
      </c>
      <c r="I555" s="90"/>
      <c r="J555" s="90"/>
      <c r="K555" s="90"/>
      <c r="L555" s="90"/>
    </row>
    <row r="556" spans="1:12">
      <c r="A556" s="65">
        <f t="shared" si="36"/>
        <v>1967</v>
      </c>
      <c r="B556" s="84">
        <v>24411</v>
      </c>
      <c r="C556" s="77">
        <v>-901</v>
      </c>
      <c r="D556" s="78">
        <f t="shared" si="37"/>
        <v>-901</v>
      </c>
      <c r="I556" s="90"/>
      <c r="J556" s="90"/>
      <c r="K556" s="90"/>
      <c r="L556" s="90"/>
    </row>
    <row r="557" spans="1:12">
      <c r="A557" s="65">
        <f t="shared" si="36"/>
        <v>1967</v>
      </c>
      <c r="B557" s="84">
        <v>24441</v>
      </c>
      <c r="C557" s="77">
        <v>-901</v>
      </c>
      <c r="D557" s="78">
        <f t="shared" si="37"/>
        <v>-901</v>
      </c>
      <c r="I557" s="90"/>
      <c r="J557" s="90"/>
      <c r="K557" s="90"/>
      <c r="L557" s="90"/>
    </row>
    <row r="558" spans="1:12">
      <c r="A558" s="65">
        <f t="shared" si="36"/>
        <v>1967</v>
      </c>
      <c r="B558" s="84">
        <v>24472</v>
      </c>
      <c r="C558" s="77">
        <v>-901</v>
      </c>
      <c r="D558" s="78">
        <f t="shared" si="37"/>
        <v>-901</v>
      </c>
      <c r="I558" s="90"/>
      <c r="J558" s="90"/>
      <c r="K558" s="90"/>
      <c r="L558" s="90"/>
    </row>
    <row r="559" spans="1:12">
      <c r="A559" s="65">
        <f t="shared" si="36"/>
        <v>1967</v>
      </c>
      <c r="B559" s="84">
        <v>24503</v>
      </c>
      <c r="C559" s="77">
        <v>-901</v>
      </c>
      <c r="D559" s="78">
        <f t="shared" si="37"/>
        <v>-901</v>
      </c>
      <c r="I559" s="90"/>
      <c r="J559" s="90"/>
      <c r="K559" s="90"/>
      <c r="L559" s="90"/>
    </row>
    <row r="560" spans="1:12">
      <c r="A560" s="65">
        <f t="shared" si="36"/>
        <v>1967</v>
      </c>
      <c r="B560" s="84">
        <v>24531</v>
      </c>
      <c r="C560" s="77">
        <v>-901</v>
      </c>
      <c r="D560" s="78">
        <f t="shared" si="37"/>
        <v>-901</v>
      </c>
      <c r="I560" s="90"/>
      <c r="J560" s="90"/>
      <c r="K560" s="90"/>
      <c r="L560" s="90"/>
    </row>
    <row r="561" spans="1:12">
      <c r="A561" s="65">
        <f t="shared" si="36"/>
        <v>1967</v>
      </c>
      <c r="B561" s="84">
        <v>24562</v>
      </c>
      <c r="C561" s="77">
        <v>-901</v>
      </c>
      <c r="D561" s="78">
        <f t="shared" si="37"/>
        <v>-901</v>
      </c>
      <c r="I561" s="90"/>
      <c r="J561" s="90"/>
      <c r="K561" s="90"/>
      <c r="L561" s="90"/>
    </row>
    <row r="562" spans="1:12">
      <c r="A562" s="65">
        <f t="shared" si="36"/>
        <v>1967</v>
      </c>
      <c r="B562" s="84">
        <v>24592</v>
      </c>
      <c r="C562" s="77">
        <v>-901</v>
      </c>
      <c r="D562" s="78">
        <f t="shared" si="37"/>
        <v>-901</v>
      </c>
      <c r="I562" s="90"/>
      <c r="J562" s="90"/>
      <c r="K562" s="90"/>
      <c r="L562" s="90"/>
    </row>
    <row r="563" spans="1:12">
      <c r="A563" s="65">
        <f t="shared" si="36"/>
        <v>1967</v>
      </c>
      <c r="B563" s="84">
        <v>24623</v>
      </c>
      <c r="C563" s="77">
        <v>-901</v>
      </c>
      <c r="D563" s="78">
        <f t="shared" si="37"/>
        <v>-901</v>
      </c>
      <c r="I563" s="90"/>
      <c r="J563" s="90"/>
      <c r="K563" s="90"/>
      <c r="L563" s="90"/>
    </row>
    <row r="564" spans="1:12">
      <c r="A564" s="65">
        <f t="shared" si="36"/>
        <v>1967</v>
      </c>
      <c r="B564" s="84">
        <v>24653</v>
      </c>
      <c r="C564" s="77">
        <v>-901</v>
      </c>
      <c r="D564" s="78">
        <f t="shared" si="37"/>
        <v>-901</v>
      </c>
      <c r="I564" s="90"/>
      <c r="J564" s="90"/>
      <c r="K564" s="90"/>
      <c r="L564" s="90"/>
    </row>
    <row r="565" spans="1:12">
      <c r="A565" s="65">
        <f t="shared" si="36"/>
        <v>1967</v>
      </c>
      <c r="B565" s="84">
        <v>24684</v>
      </c>
      <c r="C565" s="77">
        <v>-901</v>
      </c>
      <c r="D565" s="78">
        <f t="shared" si="37"/>
        <v>-901</v>
      </c>
      <c r="I565" s="90"/>
      <c r="J565" s="90"/>
      <c r="K565" s="90"/>
      <c r="L565" s="90"/>
    </row>
    <row r="566" spans="1:12">
      <c r="A566" s="65">
        <f t="shared" si="36"/>
        <v>1967</v>
      </c>
      <c r="B566" s="84">
        <v>24715</v>
      </c>
      <c r="C566" s="77">
        <v>-901</v>
      </c>
      <c r="D566" s="78">
        <f t="shared" si="37"/>
        <v>-901</v>
      </c>
      <c r="I566" s="90"/>
      <c r="J566" s="90"/>
      <c r="K566" s="90"/>
      <c r="L566" s="90"/>
    </row>
    <row r="567" spans="1:12">
      <c r="A567" s="65">
        <f t="shared" si="36"/>
        <v>1967</v>
      </c>
      <c r="B567" s="84">
        <v>24745</v>
      </c>
      <c r="C567" s="77">
        <v>-901</v>
      </c>
      <c r="D567" s="78">
        <f t="shared" si="37"/>
        <v>-901</v>
      </c>
      <c r="I567" s="90"/>
      <c r="J567" s="90"/>
      <c r="K567" s="90"/>
      <c r="L567" s="90"/>
    </row>
    <row r="568" spans="1:12">
      <c r="A568" s="65">
        <f t="shared" si="36"/>
        <v>1968</v>
      </c>
      <c r="B568" s="84">
        <v>24776</v>
      </c>
      <c r="C568" s="77">
        <v>-901</v>
      </c>
      <c r="D568" s="78">
        <f t="shared" si="37"/>
        <v>-901</v>
      </c>
      <c r="I568" s="90"/>
      <c r="J568" s="90"/>
      <c r="K568" s="90"/>
      <c r="L568" s="90"/>
    </row>
    <row r="569" spans="1:12">
      <c r="A569" s="65">
        <f t="shared" si="36"/>
        <v>1968</v>
      </c>
      <c r="B569" s="84">
        <v>24806</v>
      </c>
      <c r="C569" s="77">
        <v>-901</v>
      </c>
      <c r="D569" s="78">
        <f t="shared" si="37"/>
        <v>-901</v>
      </c>
      <c r="I569" s="90"/>
      <c r="J569" s="90"/>
      <c r="K569" s="90"/>
      <c r="L569" s="90"/>
    </row>
    <row r="570" spans="1:12">
      <c r="A570" s="65">
        <f t="shared" si="36"/>
        <v>1968</v>
      </c>
      <c r="B570" s="84">
        <v>24837</v>
      </c>
      <c r="C570" s="77">
        <v>-901</v>
      </c>
      <c r="D570" s="78">
        <f t="shared" si="37"/>
        <v>-901</v>
      </c>
      <c r="I570" s="90"/>
      <c r="J570" s="90"/>
      <c r="K570" s="90"/>
      <c r="L570" s="90"/>
    </row>
    <row r="571" spans="1:12">
      <c r="A571" s="65">
        <f t="shared" si="36"/>
        <v>1968</v>
      </c>
      <c r="B571" s="84">
        <v>24868</v>
      </c>
      <c r="C571" s="77">
        <v>-901</v>
      </c>
      <c r="D571" s="78">
        <f t="shared" si="37"/>
        <v>-901</v>
      </c>
      <c r="I571" s="90"/>
      <c r="J571" s="90"/>
      <c r="K571" s="90"/>
      <c r="L571" s="90"/>
    </row>
    <row r="572" spans="1:12">
      <c r="A572" s="65">
        <f t="shared" si="36"/>
        <v>1968</v>
      </c>
      <c r="B572" s="84">
        <v>24897</v>
      </c>
      <c r="C572" s="77">
        <v>-901</v>
      </c>
      <c r="D572" s="78">
        <f t="shared" si="37"/>
        <v>-901</v>
      </c>
      <c r="I572" s="90"/>
      <c r="J572" s="90"/>
      <c r="K572" s="90"/>
      <c r="L572" s="90"/>
    </row>
    <row r="573" spans="1:12">
      <c r="A573" s="65">
        <f t="shared" si="36"/>
        <v>1968</v>
      </c>
      <c r="B573" s="84">
        <v>24928</v>
      </c>
      <c r="C573" s="77">
        <v>-901</v>
      </c>
      <c r="D573" s="78">
        <f t="shared" si="37"/>
        <v>-901</v>
      </c>
      <c r="I573" s="90"/>
      <c r="J573" s="90"/>
      <c r="K573" s="90"/>
      <c r="L573" s="90"/>
    </row>
    <row r="574" spans="1:12">
      <c r="A574" s="65">
        <f t="shared" si="36"/>
        <v>1968</v>
      </c>
      <c r="B574" s="84">
        <v>24958</v>
      </c>
      <c r="C574" s="77">
        <v>-901</v>
      </c>
      <c r="D574" s="78">
        <f t="shared" si="37"/>
        <v>-901</v>
      </c>
      <c r="I574" s="90"/>
      <c r="J574" s="90"/>
      <c r="K574" s="90"/>
      <c r="L574" s="90"/>
    </row>
    <row r="575" spans="1:12">
      <c r="A575" s="65">
        <f t="shared" si="36"/>
        <v>1968</v>
      </c>
      <c r="B575" s="84">
        <v>24989</v>
      </c>
      <c r="C575" s="77">
        <v>-901</v>
      </c>
      <c r="D575" s="78">
        <f t="shared" si="37"/>
        <v>-901</v>
      </c>
      <c r="I575" s="90"/>
      <c r="J575" s="90"/>
      <c r="K575" s="90"/>
      <c r="L575" s="90"/>
    </row>
    <row r="576" spans="1:12">
      <c r="A576" s="65">
        <f t="shared" si="36"/>
        <v>1968</v>
      </c>
      <c r="B576" s="84">
        <v>25019</v>
      </c>
      <c r="C576" s="77">
        <v>-901</v>
      </c>
      <c r="D576" s="78">
        <f t="shared" si="37"/>
        <v>-901</v>
      </c>
      <c r="I576" s="90"/>
      <c r="J576" s="90"/>
      <c r="K576" s="90"/>
      <c r="L576" s="90"/>
    </row>
    <row r="577" spans="1:12">
      <c r="A577" s="65">
        <f t="shared" si="36"/>
        <v>1968</v>
      </c>
      <c r="B577" s="84">
        <v>25050</v>
      </c>
      <c r="C577" s="77">
        <v>-901</v>
      </c>
      <c r="D577" s="78">
        <f t="shared" si="37"/>
        <v>-901</v>
      </c>
      <c r="I577" s="90"/>
      <c r="J577" s="90"/>
      <c r="K577" s="90"/>
      <c r="L577" s="90"/>
    </row>
    <row r="578" spans="1:12">
      <c r="A578" s="65">
        <f t="shared" si="36"/>
        <v>1968</v>
      </c>
      <c r="B578" s="84">
        <v>25081</v>
      </c>
      <c r="C578" s="77">
        <v>-901</v>
      </c>
      <c r="D578" s="78">
        <f t="shared" si="37"/>
        <v>-901</v>
      </c>
      <c r="I578" s="90"/>
      <c r="J578" s="90"/>
      <c r="K578" s="90"/>
      <c r="L578" s="90"/>
    </row>
    <row r="579" spans="1:12">
      <c r="A579" s="65">
        <f t="shared" si="36"/>
        <v>1968</v>
      </c>
      <c r="B579" s="91">
        <v>25111</v>
      </c>
      <c r="C579" s="77">
        <v>-901</v>
      </c>
      <c r="D579" s="78">
        <f t="shared" si="37"/>
        <v>-901</v>
      </c>
      <c r="I579" s="90"/>
      <c r="J579" s="90"/>
      <c r="K579" s="90"/>
      <c r="L579" s="90"/>
    </row>
    <row r="580" spans="1:12">
      <c r="A580" s="65">
        <f t="shared" si="36"/>
        <v>1969</v>
      </c>
      <c r="B580" s="76">
        <v>25142</v>
      </c>
      <c r="C580" s="77">
        <v>-901</v>
      </c>
      <c r="D580" s="78">
        <f t="shared" si="37"/>
        <v>-901</v>
      </c>
      <c r="I580" s="90"/>
      <c r="J580" s="90"/>
      <c r="K580" s="90"/>
      <c r="L580" s="90"/>
    </row>
    <row r="581" spans="1:12">
      <c r="A581" s="65">
        <f t="shared" si="36"/>
        <v>1969</v>
      </c>
      <c r="B581" s="84">
        <v>25172</v>
      </c>
      <c r="C581" s="77">
        <v>-901</v>
      </c>
      <c r="D581" s="78">
        <f t="shared" si="37"/>
        <v>-901</v>
      </c>
      <c r="I581" s="90"/>
      <c r="J581" s="90"/>
      <c r="K581" s="90"/>
      <c r="L581" s="90"/>
    </row>
    <row r="582" spans="1:12">
      <c r="A582" s="65">
        <f t="shared" si="36"/>
        <v>1969</v>
      </c>
      <c r="B582" s="84">
        <v>25203</v>
      </c>
      <c r="C582" s="77">
        <v>-901</v>
      </c>
      <c r="D582" s="78">
        <f t="shared" si="37"/>
        <v>-901</v>
      </c>
      <c r="I582" s="90"/>
      <c r="J582" s="90"/>
      <c r="K582" s="90"/>
      <c r="L582" s="90"/>
    </row>
    <row r="583" spans="1:12">
      <c r="A583" s="65">
        <f t="shared" si="36"/>
        <v>1969</v>
      </c>
      <c r="B583" s="84">
        <v>25234</v>
      </c>
      <c r="C583" s="77">
        <v>-901</v>
      </c>
      <c r="D583" s="78">
        <f t="shared" si="37"/>
        <v>-901</v>
      </c>
      <c r="I583" s="90"/>
      <c r="J583" s="90"/>
      <c r="K583" s="90"/>
      <c r="L583" s="90"/>
    </row>
    <row r="584" spans="1:12">
      <c r="A584" s="65">
        <f t="shared" si="36"/>
        <v>1969</v>
      </c>
      <c r="B584" s="84">
        <v>25262</v>
      </c>
      <c r="C584" s="77">
        <v>-901</v>
      </c>
      <c r="D584" s="78">
        <f t="shared" si="37"/>
        <v>-901</v>
      </c>
      <c r="I584" s="90"/>
      <c r="J584" s="90"/>
      <c r="K584" s="90"/>
      <c r="L584" s="90"/>
    </row>
    <row r="585" spans="1:12">
      <c r="A585" s="65">
        <f t="shared" si="36"/>
        <v>1969</v>
      </c>
      <c r="B585" s="84">
        <v>25293</v>
      </c>
      <c r="C585" s="77">
        <v>-901</v>
      </c>
      <c r="D585" s="78">
        <f t="shared" si="37"/>
        <v>-901</v>
      </c>
      <c r="I585" s="90"/>
      <c r="J585" s="90"/>
      <c r="K585" s="90"/>
      <c r="L585" s="90"/>
    </row>
    <row r="586" spans="1:12">
      <c r="A586" s="65">
        <f t="shared" si="36"/>
        <v>1969</v>
      </c>
      <c r="B586" s="84">
        <v>25323</v>
      </c>
      <c r="C586" s="77">
        <v>-901</v>
      </c>
      <c r="D586" s="78">
        <f t="shared" si="37"/>
        <v>-901</v>
      </c>
      <c r="I586" s="90"/>
      <c r="J586" s="90"/>
      <c r="K586" s="90"/>
      <c r="L586" s="90"/>
    </row>
    <row r="587" spans="1:12">
      <c r="A587" s="65">
        <f t="shared" si="36"/>
        <v>1969</v>
      </c>
      <c r="B587" s="84">
        <v>25354</v>
      </c>
      <c r="C587" s="77">
        <v>-901</v>
      </c>
      <c r="D587" s="78">
        <f t="shared" si="37"/>
        <v>-901</v>
      </c>
      <c r="I587" s="90"/>
      <c r="J587" s="90"/>
      <c r="K587" s="90"/>
      <c r="L587" s="90"/>
    </row>
    <row r="588" spans="1:12">
      <c r="A588" s="65">
        <f t="shared" si="36"/>
        <v>1969</v>
      </c>
      <c r="B588" s="84">
        <v>25384</v>
      </c>
      <c r="C588" s="77">
        <v>-901</v>
      </c>
      <c r="D588" s="78">
        <f t="shared" si="37"/>
        <v>-901</v>
      </c>
      <c r="I588" s="90"/>
      <c r="J588" s="90"/>
      <c r="K588" s="90"/>
      <c r="L588" s="90"/>
    </row>
    <row r="589" spans="1:12">
      <c r="A589" s="65">
        <f t="shared" si="36"/>
        <v>1969</v>
      </c>
      <c r="B589" s="84">
        <v>25415</v>
      </c>
      <c r="C589" s="77">
        <v>-901</v>
      </c>
      <c r="D589" s="78">
        <f t="shared" si="37"/>
        <v>-901</v>
      </c>
      <c r="I589" s="90"/>
      <c r="J589" s="90"/>
      <c r="K589" s="90"/>
      <c r="L589" s="90"/>
    </row>
    <row r="590" spans="1:12">
      <c r="A590" s="65">
        <f t="shared" si="36"/>
        <v>1969</v>
      </c>
      <c r="B590" s="84">
        <v>25446</v>
      </c>
      <c r="C590" s="77">
        <v>-901</v>
      </c>
      <c r="D590" s="78">
        <f t="shared" si="37"/>
        <v>-901</v>
      </c>
      <c r="I590" s="90"/>
      <c r="J590" s="90"/>
      <c r="K590" s="90"/>
      <c r="L590" s="90"/>
    </row>
    <row r="591" spans="1:12">
      <c r="A591" s="65">
        <f t="shared" si="36"/>
        <v>1969</v>
      </c>
      <c r="B591" s="84">
        <v>25476</v>
      </c>
      <c r="C591" s="77">
        <v>-901</v>
      </c>
      <c r="D591" s="78">
        <f t="shared" si="37"/>
        <v>-901</v>
      </c>
      <c r="I591" s="90"/>
      <c r="J591" s="90"/>
      <c r="K591" s="90"/>
      <c r="L591" s="90"/>
    </row>
    <row r="592" spans="1:12">
      <c r="A592" s="65">
        <f t="shared" si="36"/>
        <v>1970</v>
      </c>
      <c r="B592" s="84">
        <v>25507</v>
      </c>
      <c r="C592" s="77">
        <v>-901</v>
      </c>
      <c r="D592" s="78">
        <f t="shared" si="37"/>
        <v>-901</v>
      </c>
      <c r="I592" s="90"/>
      <c r="J592" s="90"/>
      <c r="K592" s="90"/>
      <c r="L592" s="90"/>
    </row>
    <row r="593" spans="1:12">
      <c r="A593" s="65">
        <f t="shared" ref="A593:A656" si="38">IF(MONTH(B593)&gt;9,YEAR(B593)+1,YEAR(B593))</f>
        <v>1970</v>
      </c>
      <c r="B593" s="84">
        <v>25537</v>
      </c>
      <c r="C593" s="77">
        <v>-901</v>
      </c>
      <c r="D593" s="78">
        <f t="shared" ref="D593:D656" si="39">IF(C593&lt;&gt;-901,C593*DAY(B593)*24*60*60/(220*22*9*1000),-901)</f>
        <v>-901</v>
      </c>
      <c r="I593" s="90"/>
      <c r="J593" s="90"/>
      <c r="K593" s="90"/>
      <c r="L593" s="90"/>
    </row>
    <row r="594" spans="1:12">
      <c r="A594" s="65">
        <f t="shared" si="38"/>
        <v>1970</v>
      </c>
      <c r="B594" s="84">
        <v>25568</v>
      </c>
      <c r="C594" s="77">
        <v>-901</v>
      </c>
      <c r="D594" s="78">
        <f t="shared" si="39"/>
        <v>-901</v>
      </c>
      <c r="I594" s="90"/>
      <c r="J594" s="90"/>
      <c r="K594" s="90"/>
      <c r="L594" s="90"/>
    </row>
    <row r="595" spans="1:12">
      <c r="A595" s="65">
        <f t="shared" si="38"/>
        <v>1970</v>
      </c>
      <c r="B595" s="84">
        <v>25599</v>
      </c>
      <c r="C595" s="77">
        <v>-901</v>
      </c>
      <c r="D595" s="78">
        <f t="shared" si="39"/>
        <v>-901</v>
      </c>
      <c r="I595" s="90"/>
      <c r="J595" s="90"/>
      <c r="K595" s="90"/>
      <c r="L595" s="90"/>
    </row>
    <row r="596" spans="1:12">
      <c r="A596" s="65">
        <f t="shared" si="38"/>
        <v>1970</v>
      </c>
      <c r="B596" s="84">
        <v>25627</v>
      </c>
      <c r="C596" s="77">
        <v>-901</v>
      </c>
      <c r="D596" s="78">
        <f t="shared" si="39"/>
        <v>-901</v>
      </c>
      <c r="I596" s="90"/>
      <c r="J596" s="90"/>
      <c r="K596" s="90"/>
      <c r="L596" s="90"/>
    </row>
    <row r="597" spans="1:12">
      <c r="A597" s="65">
        <f t="shared" si="38"/>
        <v>1970</v>
      </c>
      <c r="B597" s="84">
        <v>25658</v>
      </c>
      <c r="C597" s="77">
        <v>-901</v>
      </c>
      <c r="D597" s="78">
        <f t="shared" si="39"/>
        <v>-901</v>
      </c>
      <c r="I597" s="90"/>
      <c r="J597" s="90"/>
      <c r="K597" s="90"/>
      <c r="L597" s="90"/>
    </row>
    <row r="598" spans="1:12">
      <c r="A598" s="65">
        <f t="shared" si="38"/>
        <v>1970</v>
      </c>
      <c r="B598" s="84">
        <v>25688</v>
      </c>
      <c r="C598" s="77">
        <v>-901</v>
      </c>
      <c r="D598" s="78">
        <f t="shared" si="39"/>
        <v>-901</v>
      </c>
      <c r="I598" s="90"/>
      <c r="J598" s="90"/>
      <c r="K598" s="90"/>
      <c r="L598" s="90"/>
    </row>
    <row r="599" spans="1:12">
      <c r="A599" s="65">
        <f t="shared" si="38"/>
        <v>1970</v>
      </c>
      <c r="B599" s="84">
        <v>25719</v>
      </c>
      <c r="C599" s="77">
        <v>-901</v>
      </c>
      <c r="D599" s="78">
        <f t="shared" si="39"/>
        <v>-901</v>
      </c>
      <c r="I599" s="90"/>
      <c r="J599" s="90"/>
      <c r="K599" s="90"/>
      <c r="L599" s="90"/>
    </row>
    <row r="600" spans="1:12">
      <c r="A600" s="65">
        <f t="shared" si="38"/>
        <v>1970</v>
      </c>
      <c r="B600" s="84">
        <v>25749</v>
      </c>
      <c r="C600" s="77">
        <v>-901</v>
      </c>
      <c r="D600" s="78">
        <f t="shared" si="39"/>
        <v>-901</v>
      </c>
      <c r="I600" s="90"/>
      <c r="J600" s="90"/>
      <c r="K600" s="90"/>
      <c r="L600" s="90"/>
    </row>
    <row r="601" spans="1:12">
      <c r="A601" s="65">
        <f t="shared" si="38"/>
        <v>1970</v>
      </c>
      <c r="B601" s="84">
        <v>25780</v>
      </c>
      <c r="C601" s="77">
        <v>-901</v>
      </c>
      <c r="D601" s="78">
        <f t="shared" si="39"/>
        <v>-901</v>
      </c>
      <c r="I601" s="90"/>
      <c r="J601" s="90"/>
      <c r="K601" s="90"/>
      <c r="L601" s="90"/>
    </row>
    <row r="602" spans="1:12">
      <c r="A602" s="65">
        <f t="shared" si="38"/>
        <v>1970</v>
      </c>
      <c r="B602" s="84">
        <v>25811</v>
      </c>
      <c r="C602" s="77">
        <v>-901</v>
      </c>
      <c r="D602" s="78">
        <f t="shared" si="39"/>
        <v>-901</v>
      </c>
      <c r="I602" s="90"/>
      <c r="J602" s="90"/>
      <c r="K602" s="90"/>
      <c r="L602" s="90"/>
    </row>
    <row r="603" spans="1:12">
      <c r="A603" s="65">
        <f t="shared" si="38"/>
        <v>1970</v>
      </c>
      <c r="B603" s="84">
        <v>25841</v>
      </c>
      <c r="C603" s="77">
        <v>-901</v>
      </c>
      <c r="D603" s="78">
        <f t="shared" si="39"/>
        <v>-901</v>
      </c>
      <c r="I603" s="90"/>
      <c r="J603" s="90"/>
      <c r="K603" s="90"/>
      <c r="L603" s="90"/>
    </row>
    <row r="604" spans="1:12">
      <c r="A604" s="65">
        <f t="shared" si="38"/>
        <v>1971</v>
      </c>
      <c r="B604" s="84">
        <v>25872</v>
      </c>
      <c r="C604" s="77">
        <v>-901</v>
      </c>
      <c r="D604" s="78">
        <f t="shared" si="39"/>
        <v>-901</v>
      </c>
      <c r="I604" s="90"/>
      <c r="J604" s="90"/>
      <c r="K604" s="90"/>
      <c r="L604" s="90"/>
    </row>
    <row r="605" spans="1:12">
      <c r="A605" s="65">
        <f t="shared" si="38"/>
        <v>1971</v>
      </c>
      <c r="B605" s="84">
        <v>25902</v>
      </c>
      <c r="C605" s="77">
        <v>-901</v>
      </c>
      <c r="D605" s="78">
        <f t="shared" si="39"/>
        <v>-901</v>
      </c>
      <c r="I605" s="90"/>
      <c r="J605" s="90"/>
      <c r="K605" s="90"/>
      <c r="L605" s="90"/>
    </row>
    <row r="606" spans="1:12">
      <c r="A606" s="65">
        <f t="shared" si="38"/>
        <v>1971</v>
      </c>
      <c r="B606" s="84">
        <v>25933</v>
      </c>
      <c r="C606" s="77">
        <v>-901</v>
      </c>
      <c r="D606" s="78">
        <f t="shared" si="39"/>
        <v>-901</v>
      </c>
      <c r="I606" s="90"/>
      <c r="J606" s="90"/>
      <c r="K606" s="90"/>
      <c r="L606" s="90"/>
    </row>
    <row r="607" spans="1:12">
      <c r="A607" s="65">
        <f t="shared" si="38"/>
        <v>1971</v>
      </c>
      <c r="B607" s="84">
        <v>25964</v>
      </c>
      <c r="C607" s="77">
        <v>-901</v>
      </c>
      <c r="D607" s="78">
        <f t="shared" si="39"/>
        <v>-901</v>
      </c>
      <c r="I607" s="90"/>
      <c r="J607" s="90"/>
      <c r="K607" s="90"/>
      <c r="L607" s="90"/>
    </row>
    <row r="608" spans="1:12">
      <c r="A608" s="65">
        <f t="shared" si="38"/>
        <v>1971</v>
      </c>
      <c r="B608" s="84">
        <v>25992</v>
      </c>
      <c r="C608" s="77">
        <v>-901</v>
      </c>
      <c r="D608" s="78">
        <f t="shared" si="39"/>
        <v>-901</v>
      </c>
      <c r="I608" s="90"/>
      <c r="J608" s="90"/>
      <c r="K608" s="90"/>
      <c r="L608" s="90"/>
    </row>
    <row r="609" spans="1:12">
      <c r="A609" s="65">
        <f t="shared" si="38"/>
        <v>1971</v>
      </c>
      <c r="B609" s="84">
        <v>26023</v>
      </c>
      <c r="C609" s="77">
        <v>-901</v>
      </c>
      <c r="D609" s="78">
        <f t="shared" si="39"/>
        <v>-901</v>
      </c>
      <c r="I609" s="90"/>
      <c r="J609" s="90"/>
      <c r="K609" s="90"/>
      <c r="L609" s="90"/>
    </row>
    <row r="610" spans="1:12">
      <c r="A610" s="65">
        <f t="shared" si="38"/>
        <v>1971</v>
      </c>
      <c r="B610" s="84">
        <v>26053</v>
      </c>
      <c r="C610" s="77">
        <v>-901</v>
      </c>
      <c r="D610" s="78">
        <f t="shared" si="39"/>
        <v>-901</v>
      </c>
      <c r="I610" s="90"/>
      <c r="J610" s="90"/>
      <c r="K610" s="90"/>
      <c r="L610" s="90"/>
    </row>
    <row r="611" spans="1:12">
      <c r="A611" s="65">
        <f t="shared" si="38"/>
        <v>1971</v>
      </c>
      <c r="B611" s="84">
        <v>26084</v>
      </c>
      <c r="C611" s="77">
        <v>-901</v>
      </c>
      <c r="D611" s="78">
        <f t="shared" si="39"/>
        <v>-901</v>
      </c>
      <c r="I611" s="90"/>
      <c r="J611" s="90"/>
      <c r="K611" s="90"/>
      <c r="L611" s="90"/>
    </row>
    <row r="612" spans="1:12">
      <c r="A612" s="65">
        <f t="shared" si="38"/>
        <v>1971</v>
      </c>
      <c r="B612" s="84">
        <v>26114</v>
      </c>
      <c r="C612" s="77">
        <v>-901</v>
      </c>
      <c r="D612" s="78">
        <f t="shared" si="39"/>
        <v>-901</v>
      </c>
      <c r="I612" s="90"/>
      <c r="J612" s="90"/>
      <c r="K612" s="90"/>
      <c r="L612" s="90"/>
    </row>
    <row r="613" spans="1:12">
      <c r="A613" s="65">
        <f t="shared" si="38"/>
        <v>1971</v>
      </c>
      <c r="B613" s="84">
        <v>26145</v>
      </c>
      <c r="C613" s="77">
        <v>-901</v>
      </c>
      <c r="D613" s="78">
        <f t="shared" si="39"/>
        <v>-901</v>
      </c>
      <c r="I613" s="90"/>
      <c r="J613" s="90"/>
      <c r="K613" s="90"/>
      <c r="L613" s="90"/>
    </row>
    <row r="614" spans="1:12">
      <c r="A614" s="65">
        <f t="shared" si="38"/>
        <v>1971</v>
      </c>
      <c r="B614" s="84">
        <v>26176</v>
      </c>
      <c r="C614" s="77">
        <v>-901</v>
      </c>
      <c r="D614" s="78">
        <f t="shared" si="39"/>
        <v>-901</v>
      </c>
      <c r="I614" s="90"/>
      <c r="J614" s="90"/>
      <c r="K614" s="90"/>
      <c r="L614" s="90"/>
    </row>
    <row r="615" spans="1:12">
      <c r="A615" s="65">
        <f t="shared" si="38"/>
        <v>1971</v>
      </c>
      <c r="B615" s="84">
        <v>26206</v>
      </c>
      <c r="C615" s="77">
        <v>-901</v>
      </c>
      <c r="D615" s="78">
        <f t="shared" si="39"/>
        <v>-901</v>
      </c>
      <c r="I615" s="90"/>
      <c r="J615" s="90"/>
      <c r="K615" s="90"/>
      <c r="L615" s="90"/>
    </row>
    <row r="616" spans="1:12">
      <c r="A616" s="65">
        <f t="shared" si="38"/>
        <v>1972</v>
      </c>
      <c r="B616" s="84">
        <v>26237</v>
      </c>
      <c r="C616" s="77">
        <v>-901</v>
      </c>
      <c r="D616" s="78">
        <f t="shared" si="39"/>
        <v>-901</v>
      </c>
      <c r="I616" s="90"/>
      <c r="J616" s="90"/>
      <c r="K616" s="90"/>
      <c r="L616" s="90"/>
    </row>
    <row r="617" spans="1:12">
      <c r="A617" s="65">
        <f t="shared" si="38"/>
        <v>1972</v>
      </c>
      <c r="B617" s="84">
        <v>26267</v>
      </c>
      <c r="C617" s="77">
        <v>-901</v>
      </c>
      <c r="D617" s="78">
        <f t="shared" si="39"/>
        <v>-901</v>
      </c>
      <c r="I617" s="90"/>
      <c r="J617" s="90"/>
      <c r="K617" s="90"/>
      <c r="L617" s="90"/>
    </row>
    <row r="618" spans="1:12">
      <c r="A618" s="65">
        <f t="shared" si="38"/>
        <v>1972</v>
      </c>
      <c r="B618" s="84">
        <v>26298</v>
      </c>
      <c r="C618" s="77">
        <v>-901</v>
      </c>
      <c r="D618" s="78">
        <f t="shared" si="39"/>
        <v>-901</v>
      </c>
      <c r="I618" s="90"/>
      <c r="J618" s="90"/>
      <c r="K618" s="90"/>
      <c r="L618" s="90"/>
    </row>
    <row r="619" spans="1:12">
      <c r="A619" s="65">
        <f t="shared" si="38"/>
        <v>1972</v>
      </c>
      <c r="B619" s="84">
        <v>26329</v>
      </c>
      <c r="C619" s="77">
        <v>-901</v>
      </c>
      <c r="D619" s="78">
        <f t="shared" si="39"/>
        <v>-901</v>
      </c>
      <c r="I619" s="90"/>
      <c r="J619" s="90"/>
      <c r="K619" s="90"/>
      <c r="L619" s="90"/>
    </row>
    <row r="620" spans="1:12">
      <c r="A620" s="65">
        <f t="shared" si="38"/>
        <v>1972</v>
      </c>
      <c r="B620" s="84">
        <v>26358</v>
      </c>
      <c r="C620" s="77">
        <v>-901</v>
      </c>
      <c r="D620" s="78">
        <f t="shared" si="39"/>
        <v>-901</v>
      </c>
      <c r="I620" s="90"/>
      <c r="J620" s="90"/>
      <c r="K620" s="90"/>
      <c r="L620" s="90"/>
    </row>
    <row r="621" spans="1:12">
      <c r="A621" s="65">
        <f t="shared" si="38"/>
        <v>1972</v>
      </c>
      <c r="B621" s="84">
        <v>26389</v>
      </c>
      <c r="C621" s="77">
        <v>-901</v>
      </c>
      <c r="D621" s="78">
        <f t="shared" si="39"/>
        <v>-901</v>
      </c>
      <c r="I621" s="90"/>
      <c r="J621" s="90"/>
      <c r="K621" s="90"/>
      <c r="L621" s="90"/>
    </row>
    <row r="622" spans="1:12">
      <c r="A622" s="65">
        <f t="shared" si="38"/>
        <v>1972</v>
      </c>
      <c r="B622" s="84">
        <v>26419</v>
      </c>
      <c r="C622" s="77">
        <v>-901</v>
      </c>
      <c r="D622" s="78">
        <f t="shared" si="39"/>
        <v>-901</v>
      </c>
      <c r="I622" s="90"/>
      <c r="J622" s="90"/>
      <c r="K622" s="90"/>
      <c r="L622" s="90"/>
    </row>
    <row r="623" spans="1:12">
      <c r="A623" s="65">
        <f t="shared" si="38"/>
        <v>1972</v>
      </c>
      <c r="B623" s="84">
        <v>26450</v>
      </c>
      <c r="C623" s="77">
        <v>-901</v>
      </c>
      <c r="D623" s="78">
        <f t="shared" si="39"/>
        <v>-901</v>
      </c>
      <c r="I623" s="90"/>
      <c r="J623" s="90"/>
      <c r="K623" s="90"/>
      <c r="L623" s="90"/>
    </row>
    <row r="624" spans="1:12">
      <c r="A624" s="65">
        <f t="shared" si="38"/>
        <v>1972</v>
      </c>
      <c r="B624" s="84">
        <v>26480</v>
      </c>
      <c r="C624" s="77">
        <v>-901</v>
      </c>
      <c r="D624" s="78">
        <f t="shared" si="39"/>
        <v>-901</v>
      </c>
      <c r="I624" s="90"/>
      <c r="J624" s="90"/>
      <c r="K624" s="90"/>
      <c r="L624" s="90"/>
    </row>
    <row r="625" spans="1:12">
      <c r="A625" s="65">
        <f t="shared" si="38"/>
        <v>1972</v>
      </c>
      <c r="B625" s="84">
        <v>26511</v>
      </c>
      <c r="C625" s="77">
        <v>-901</v>
      </c>
      <c r="D625" s="78">
        <f t="shared" si="39"/>
        <v>-901</v>
      </c>
      <c r="I625" s="90"/>
      <c r="J625" s="90"/>
      <c r="K625" s="90"/>
      <c r="L625" s="90"/>
    </row>
    <row r="626" spans="1:12">
      <c r="A626" s="65">
        <f t="shared" si="38"/>
        <v>1972</v>
      </c>
      <c r="B626" s="84">
        <v>26542</v>
      </c>
      <c r="C626" s="77">
        <v>-901</v>
      </c>
      <c r="D626" s="78">
        <f t="shared" si="39"/>
        <v>-901</v>
      </c>
      <c r="I626" s="90"/>
      <c r="J626" s="90"/>
      <c r="K626" s="90"/>
      <c r="L626" s="90"/>
    </row>
    <row r="627" spans="1:12">
      <c r="A627" s="65">
        <f t="shared" si="38"/>
        <v>1972</v>
      </c>
      <c r="B627" s="84">
        <v>26572</v>
      </c>
      <c r="C627" s="77">
        <v>-901</v>
      </c>
      <c r="D627" s="78">
        <f t="shared" si="39"/>
        <v>-901</v>
      </c>
      <c r="I627" s="90"/>
      <c r="J627" s="90"/>
      <c r="K627" s="90"/>
      <c r="L627" s="90"/>
    </row>
    <row r="628" spans="1:12">
      <c r="A628" s="65">
        <f t="shared" si="38"/>
        <v>1973</v>
      </c>
      <c r="B628" s="84">
        <v>26603</v>
      </c>
      <c r="C628" s="77">
        <v>-901</v>
      </c>
      <c r="D628" s="78">
        <f t="shared" si="39"/>
        <v>-901</v>
      </c>
      <c r="I628" s="90"/>
      <c r="J628" s="90"/>
      <c r="K628" s="90"/>
      <c r="L628" s="90"/>
    </row>
    <row r="629" spans="1:12">
      <c r="A629" s="65">
        <f t="shared" si="38"/>
        <v>1973</v>
      </c>
      <c r="B629" s="84">
        <v>26633</v>
      </c>
      <c r="C629" s="77">
        <v>-901</v>
      </c>
      <c r="D629" s="78">
        <f t="shared" si="39"/>
        <v>-901</v>
      </c>
      <c r="I629" s="90"/>
      <c r="J629" s="90"/>
      <c r="K629" s="90"/>
      <c r="L629" s="90"/>
    </row>
    <row r="630" spans="1:12">
      <c r="A630" s="65">
        <f t="shared" si="38"/>
        <v>1973</v>
      </c>
      <c r="B630" s="84">
        <v>26664</v>
      </c>
      <c r="C630" s="77">
        <v>-901</v>
      </c>
      <c r="D630" s="78">
        <f t="shared" si="39"/>
        <v>-901</v>
      </c>
      <c r="I630" s="90"/>
      <c r="J630" s="90"/>
      <c r="K630" s="90"/>
      <c r="L630" s="90"/>
    </row>
    <row r="631" spans="1:12">
      <c r="A631" s="65">
        <f t="shared" si="38"/>
        <v>1973</v>
      </c>
      <c r="B631" s="84">
        <v>26695</v>
      </c>
      <c r="C631" s="77">
        <v>-901</v>
      </c>
      <c r="D631" s="78">
        <f t="shared" si="39"/>
        <v>-901</v>
      </c>
      <c r="I631" s="90"/>
      <c r="J631" s="90"/>
      <c r="K631" s="90"/>
      <c r="L631" s="90"/>
    </row>
    <row r="632" spans="1:12">
      <c r="A632" s="65">
        <f t="shared" si="38"/>
        <v>1973</v>
      </c>
      <c r="B632" s="84">
        <v>26723</v>
      </c>
      <c r="C632" s="77">
        <v>-901</v>
      </c>
      <c r="D632" s="78">
        <f t="shared" si="39"/>
        <v>-901</v>
      </c>
      <c r="I632" s="90"/>
      <c r="J632" s="90"/>
      <c r="K632" s="90"/>
      <c r="L632" s="90"/>
    </row>
    <row r="633" spans="1:12">
      <c r="A633" s="65">
        <f t="shared" si="38"/>
        <v>1973</v>
      </c>
      <c r="B633" s="84">
        <v>26754</v>
      </c>
      <c r="C633" s="77">
        <v>-901</v>
      </c>
      <c r="D633" s="78">
        <f t="shared" si="39"/>
        <v>-901</v>
      </c>
      <c r="I633" s="90"/>
      <c r="J633" s="90"/>
      <c r="K633" s="90"/>
      <c r="L633" s="90"/>
    </row>
    <row r="634" spans="1:12">
      <c r="A634" s="65">
        <f t="shared" si="38"/>
        <v>1973</v>
      </c>
      <c r="B634" s="84">
        <v>26784</v>
      </c>
      <c r="C634" s="77">
        <v>-901</v>
      </c>
      <c r="D634" s="78">
        <f t="shared" si="39"/>
        <v>-901</v>
      </c>
      <c r="I634" s="90"/>
      <c r="J634" s="90"/>
      <c r="K634" s="90"/>
      <c r="L634" s="90"/>
    </row>
    <row r="635" spans="1:12">
      <c r="A635" s="65">
        <f t="shared" si="38"/>
        <v>1973</v>
      </c>
      <c r="B635" s="84">
        <v>26815</v>
      </c>
      <c r="C635" s="77">
        <v>-901</v>
      </c>
      <c r="D635" s="78">
        <f t="shared" si="39"/>
        <v>-901</v>
      </c>
      <c r="I635" s="90"/>
      <c r="J635" s="90"/>
      <c r="K635" s="90"/>
      <c r="L635" s="90"/>
    </row>
    <row r="636" spans="1:12">
      <c r="A636" s="65">
        <f t="shared" si="38"/>
        <v>1973</v>
      </c>
      <c r="B636" s="84">
        <v>26845</v>
      </c>
      <c r="C636" s="77">
        <v>-901</v>
      </c>
      <c r="D636" s="78">
        <f t="shared" si="39"/>
        <v>-901</v>
      </c>
      <c r="I636" s="90"/>
      <c r="J636" s="90"/>
      <c r="K636" s="90"/>
      <c r="L636" s="90"/>
    </row>
    <row r="637" spans="1:12">
      <c r="A637" s="65">
        <f t="shared" si="38"/>
        <v>1973</v>
      </c>
      <c r="B637" s="84">
        <v>26876</v>
      </c>
      <c r="C637" s="77">
        <v>-901</v>
      </c>
      <c r="D637" s="78">
        <f t="shared" si="39"/>
        <v>-901</v>
      </c>
      <c r="I637" s="90"/>
      <c r="J637" s="90"/>
      <c r="K637" s="90"/>
      <c r="L637" s="90"/>
    </row>
    <row r="638" spans="1:12">
      <c r="A638" s="65">
        <f t="shared" si="38"/>
        <v>1973</v>
      </c>
      <c r="B638" s="84">
        <v>26907</v>
      </c>
      <c r="C638" s="77">
        <v>-901</v>
      </c>
      <c r="D638" s="78">
        <f t="shared" si="39"/>
        <v>-901</v>
      </c>
      <c r="I638" s="90"/>
      <c r="J638" s="90"/>
      <c r="K638" s="90"/>
      <c r="L638" s="90"/>
    </row>
    <row r="639" spans="1:12">
      <c r="A639" s="65">
        <f t="shared" si="38"/>
        <v>1973</v>
      </c>
      <c r="B639" s="84">
        <v>26937</v>
      </c>
      <c r="C639" s="77">
        <v>-901</v>
      </c>
      <c r="D639" s="78">
        <f t="shared" si="39"/>
        <v>-901</v>
      </c>
      <c r="I639" s="90"/>
      <c r="J639" s="90"/>
      <c r="K639" s="90"/>
      <c r="L639" s="90"/>
    </row>
    <row r="640" spans="1:12">
      <c r="A640" s="65">
        <f t="shared" si="38"/>
        <v>1974</v>
      </c>
      <c r="B640" s="84">
        <v>26968</v>
      </c>
      <c r="C640" s="77">
        <v>376.6</v>
      </c>
      <c r="D640" s="78">
        <f t="shared" si="39"/>
        <v>23.156231404958678</v>
      </c>
      <c r="I640" s="90"/>
      <c r="J640" s="90"/>
      <c r="K640" s="90"/>
      <c r="L640" s="90"/>
    </row>
    <row r="641" spans="1:12">
      <c r="A641" s="65">
        <f t="shared" si="38"/>
        <v>1974</v>
      </c>
      <c r="B641" s="84">
        <v>26998</v>
      </c>
      <c r="C641" s="77">
        <v>1110</v>
      </c>
      <c r="D641" s="78">
        <f t="shared" si="39"/>
        <v>66.049586776859499</v>
      </c>
      <c r="I641" s="90"/>
      <c r="J641" s="90"/>
      <c r="K641" s="90"/>
      <c r="L641" s="90"/>
    </row>
    <row r="642" spans="1:12">
      <c r="A642" s="65">
        <f t="shared" si="38"/>
        <v>1974</v>
      </c>
      <c r="B642" s="84">
        <v>27029</v>
      </c>
      <c r="C642" s="77">
        <v>1276</v>
      </c>
      <c r="D642" s="78">
        <f t="shared" si="39"/>
        <v>78.458181818181814</v>
      </c>
      <c r="I642" s="90"/>
      <c r="J642" s="90"/>
      <c r="K642" s="90"/>
      <c r="L642" s="90"/>
    </row>
    <row r="643" spans="1:12">
      <c r="A643" s="65">
        <f t="shared" si="38"/>
        <v>1974</v>
      </c>
      <c r="B643" s="84">
        <v>27060</v>
      </c>
      <c r="C643" s="77">
        <v>2281</v>
      </c>
      <c r="D643" s="78">
        <f t="shared" si="39"/>
        <v>140.25322314049586</v>
      </c>
      <c r="I643" s="90"/>
      <c r="J643" s="90"/>
      <c r="K643" s="90"/>
      <c r="L643" s="90"/>
    </row>
    <row r="644" spans="1:12">
      <c r="A644" s="65">
        <f t="shared" si="38"/>
        <v>1974</v>
      </c>
      <c r="B644" s="84">
        <v>27088</v>
      </c>
      <c r="C644" s="77">
        <v>1373</v>
      </c>
      <c r="D644" s="78">
        <f t="shared" si="39"/>
        <v>76.252561983471068</v>
      </c>
      <c r="I644" s="90"/>
      <c r="J644" s="90"/>
      <c r="K644" s="90"/>
      <c r="L644" s="90"/>
    </row>
    <row r="645" spans="1:12">
      <c r="A645" s="65">
        <f t="shared" si="38"/>
        <v>1974</v>
      </c>
      <c r="B645" s="84">
        <v>27119</v>
      </c>
      <c r="C645" s="77">
        <v>2099</v>
      </c>
      <c r="D645" s="78">
        <f t="shared" si="39"/>
        <v>129.06247933884296</v>
      </c>
      <c r="I645" s="90"/>
      <c r="J645" s="90"/>
      <c r="K645" s="90"/>
      <c r="L645" s="90"/>
    </row>
    <row r="646" spans="1:12">
      <c r="A646" s="65">
        <f t="shared" si="38"/>
        <v>1974</v>
      </c>
      <c r="B646" s="84">
        <v>27149</v>
      </c>
      <c r="C646" s="77">
        <v>2796</v>
      </c>
      <c r="D646" s="78">
        <f t="shared" si="39"/>
        <v>166.37355371900827</v>
      </c>
      <c r="I646" s="90"/>
      <c r="J646" s="90"/>
      <c r="K646" s="90"/>
      <c r="L646" s="90"/>
    </row>
    <row r="647" spans="1:12">
      <c r="A647" s="65">
        <f t="shared" si="38"/>
        <v>1974</v>
      </c>
      <c r="B647" s="84">
        <v>27180</v>
      </c>
      <c r="C647" s="77">
        <v>3243</v>
      </c>
      <c r="D647" s="78">
        <f t="shared" si="39"/>
        <v>199.40429752066115</v>
      </c>
      <c r="I647" s="90"/>
      <c r="J647" s="90"/>
      <c r="K647" s="90"/>
      <c r="L647" s="90"/>
    </row>
    <row r="648" spans="1:12">
      <c r="A648" s="65">
        <f t="shared" si="38"/>
        <v>1974</v>
      </c>
      <c r="B648" s="84">
        <v>27210</v>
      </c>
      <c r="C648" s="77">
        <v>2513</v>
      </c>
      <c r="D648" s="78">
        <f t="shared" si="39"/>
        <v>149.53388429752067</v>
      </c>
      <c r="I648" s="90"/>
      <c r="J648" s="90"/>
      <c r="K648" s="90"/>
      <c r="L648" s="90"/>
    </row>
    <row r="649" spans="1:12">
      <c r="A649" s="65">
        <f t="shared" si="38"/>
        <v>1974</v>
      </c>
      <c r="B649" s="84">
        <v>27241</v>
      </c>
      <c r="C649" s="77">
        <v>1037</v>
      </c>
      <c r="D649" s="78">
        <f t="shared" si="39"/>
        <v>63.762644628099174</v>
      </c>
      <c r="I649" s="90"/>
      <c r="J649" s="90"/>
      <c r="K649" s="90"/>
      <c r="L649" s="90"/>
    </row>
    <row r="650" spans="1:12">
      <c r="A650" s="65">
        <f t="shared" si="38"/>
        <v>1974</v>
      </c>
      <c r="B650" s="84">
        <v>27272</v>
      </c>
      <c r="C650" s="77">
        <v>1109</v>
      </c>
      <c r="D650" s="78">
        <f t="shared" si="39"/>
        <v>68.189752066115702</v>
      </c>
      <c r="I650" s="90"/>
      <c r="J650" s="90"/>
      <c r="K650" s="90"/>
      <c r="L650" s="90"/>
    </row>
    <row r="651" spans="1:12">
      <c r="A651" s="65">
        <f t="shared" si="38"/>
        <v>1974</v>
      </c>
      <c r="B651" s="84">
        <v>27302</v>
      </c>
      <c r="C651" s="77">
        <v>977.4</v>
      </c>
      <c r="D651" s="78">
        <f t="shared" si="39"/>
        <v>58.15933884297521</v>
      </c>
      <c r="I651" s="90"/>
      <c r="J651" s="90"/>
      <c r="K651" s="90"/>
      <c r="L651" s="90"/>
    </row>
    <row r="652" spans="1:12">
      <c r="A652" s="65">
        <f t="shared" si="38"/>
        <v>1975</v>
      </c>
      <c r="B652" s="84">
        <v>27333</v>
      </c>
      <c r="C652" s="77">
        <v>474.4</v>
      </c>
      <c r="D652" s="78">
        <f t="shared" si="39"/>
        <v>29.169719008264462</v>
      </c>
      <c r="I652" s="90"/>
      <c r="J652" s="90"/>
      <c r="K652" s="90"/>
      <c r="L652" s="90"/>
    </row>
    <row r="653" spans="1:12">
      <c r="A653" s="65">
        <f t="shared" si="38"/>
        <v>1975</v>
      </c>
      <c r="B653" s="84">
        <v>27363</v>
      </c>
      <c r="C653" s="77">
        <v>613.1</v>
      </c>
      <c r="D653" s="78">
        <f t="shared" si="39"/>
        <v>36.481983471074379</v>
      </c>
      <c r="I653" s="90"/>
      <c r="J653" s="90"/>
      <c r="K653" s="90"/>
      <c r="L653" s="90"/>
    </row>
    <row r="654" spans="1:12">
      <c r="A654" s="65">
        <f t="shared" si="38"/>
        <v>1975</v>
      </c>
      <c r="B654" s="84">
        <v>27394</v>
      </c>
      <c r="C654" s="77">
        <v>908.8</v>
      </c>
      <c r="D654" s="78">
        <f t="shared" si="39"/>
        <v>55.879933884297522</v>
      </c>
      <c r="I654" s="90"/>
      <c r="J654" s="90"/>
      <c r="K654" s="90"/>
      <c r="L654" s="90"/>
    </row>
    <row r="655" spans="1:12">
      <c r="A655" s="65">
        <f t="shared" si="38"/>
        <v>1975</v>
      </c>
      <c r="B655" s="84">
        <v>27425</v>
      </c>
      <c r="C655" s="77">
        <v>1034</v>
      </c>
      <c r="D655" s="78">
        <f t="shared" si="39"/>
        <v>63.578181818181818</v>
      </c>
      <c r="I655" s="90"/>
      <c r="J655" s="90"/>
      <c r="K655" s="90"/>
      <c r="L655" s="90"/>
    </row>
    <row r="656" spans="1:12">
      <c r="A656" s="65">
        <f t="shared" si="38"/>
        <v>1975</v>
      </c>
      <c r="B656" s="84">
        <v>27453</v>
      </c>
      <c r="C656" s="77">
        <v>764.1</v>
      </c>
      <c r="D656" s="78">
        <f t="shared" si="39"/>
        <v>42.435966942148752</v>
      </c>
      <c r="I656" s="90"/>
      <c r="J656" s="90"/>
      <c r="K656" s="90"/>
      <c r="L656" s="90"/>
    </row>
    <row r="657" spans="1:12">
      <c r="A657" s="65">
        <f t="shared" ref="A657:A720" si="40">IF(MONTH(B657)&gt;9,YEAR(B657)+1,YEAR(B657))</f>
        <v>1975</v>
      </c>
      <c r="B657" s="84">
        <v>27484</v>
      </c>
      <c r="C657" s="77">
        <v>990.7</v>
      </c>
      <c r="D657" s="78">
        <f t="shared" ref="D657:D720" si="41">IF(C657&lt;&gt;-901,C657*DAY(B657)*24*60*60/(220*22*9*1000),-901)</f>
        <v>60.915768595041321</v>
      </c>
      <c r="I657" s="90"/>
      <c r="J657" s="90"/>
      <c r="K657" s="90"/>
      <c r="L657" s="90"/>
    </row>
    <row r="658" spans="1:12">
      <c r="A658" s="65">
        <f t="shared" si="40"/>
        <v>1975</v>
      </c>
      <c r="B658" s="84">
        <v>27514</v>
      </c>
      <c r="C658" s="77">
        <v>1466</v>
      </c>
      <c r="D658" s="78">
        <f t="shared" si="41"/>
        <v>87.233057851239664</v>
      </c>
      <c r="I658" s="90"/>
      <c r="J658" s="90"/>
      <c r="K658" s="90"/>
      <c r="L658" s="90"/>
    </row>
    <row r="659" spans="1:12">
      <c r="A659" s="65">
        <f t="shared" si="40"/>
        <v>1975</v>
      </c>
      <c r="B659" s="84">
        <v>27545</v>
      </c>
      <c r="C659" s="77">
        <v>2958</v>
      </c>
      <c r="D659" s="78">
        <f t="shared" si="41"/>
        <v>181.8803305785124</v>
      </c>
      <c r="I659" s="90"/>
      <c r="J659" s="90"/>
      <c r="K659" s="90"/>
      <c r="L659" s="90"/>
    </row>
    <row r="660" spans="1:12">
      <c r="A660" s="65">
        <f t="shared" si="40"/>
        <v>1975</v>
      </c>
      <c r="B660" s="84">
        <v>27575</v>
      </c>
      <c r="C660" s="77">
        <v>2392</v>
      </c>
      <c r="D660" s="78">
        <f t="shared" si="41"/>
        <v>142.33388429752065</v>
      </c>
      <c r="I660" s="90"/>
      <c r="J660" s="90"/>
      <c r="K660" s="90"/>
      <c r="L660" s="90"/>
    </row>
    <row r="661" spans="1:12">
      <c r="A661" s="65">
        <f t="shared" si="40"/>
        <v>1975</v>
      </c>
      <c r="B661" s="84">
        <v>27606</v>
      </c>
      <c r="C661" s="77">
        <v>1053</v>
      </c>
      <c r="D661" s="78">
        <f t="shared" si="41"/>
        <v>64.746446280991734</v>
      </c>
      <c r="I661" s="90"/>
      <c r="J661" s="90"/>
      <c r="K661" s="90"/>
      <c r="L661" s="90"/>
    </row>
    <row r="662" spans="1:12">
      <c r="A662" s="65">
        <f t="shared" si="40"/>
        <v>1975</v>
      </c>
      <c r="B662" s="84">
        <v>27637</v>
      </c>
      <c r="C662" s="77">
        <v>942.4</v>
      </c>
      <c r="D662" s="78">
        <f t="shared" si="41"/>
        <v>57.945917355371904</v>
      </c>
      <c r="I662" s="90"/>
      <c r="J662" s="90"/>
      <c r="K662" s="90"/>
      <c r="L662" s="90"/>
    </row>
    <row r="663" spans="1:12">
      <c r="A663" s="65">
        <f t="shared" si="40"/>
        <v>1975</v>
      </c>
      <c r="B663" s="84">
        <v>27667</v>
      </c>
      <c r="C663" s="77">
        <v>970.4</v>
      </c>
      <c r="D663" s="78">
        <f t="shared" si="41"/>
        <v>57.742809917355373</v>
      </c>
      <c r="I663" s="90"/>
      <c r="J663" s="90"/>
      <c r="K663" s="90"/>
      <c r="L663" s="90"/>
    </row>
    <row r="664" spans="1:12">
      <c r="A664" s="65">
        <f t="shared" si="40"/>
        <v>1976</v>
      </c>
      <c r="B664" s="84">
        <v>27698</v>
      </c>
      <c r="C664" s="77">
        <v>468.5</v>
      </c>
      <c r="D664" s="78">
        <f t="shared" si="41"/>
        <v>28.806942148760331</v>
      </c>
      <c r="I664" s="90"/>
      <c r="J664" s="90"/>
      <c r="K664" s="90"/>
      <c r="L664" s="90"/>
    </row>
    <row r="665" spans="1:12">
      <c r="A665" s="65">
        <f t="shared" si="40"/>
        <v>1976</v>
      </c>
      <c r="B665" s="84">
        <v>27728</v>
      </c>
      <c r="C665" s="77">
        <v>677.9</v>
      </c>
      <c r="D665" s="78">
        <f t="shared" si="41"/>
        <v>40.337851239669419</v>
      </c>
      <c r="I665" s="90"/>
      <c r="J665" s="90"/>
      <c r="K665" s="90"/>
      <c r="L665" s="90"/>
    </row>
    <row r="666" spans="1:12">
      <c r="A666" s="65">
        <f t="shared" si="40"/>
        <v>1976</v>
      </c>
      <c r="B666" s="84">
        <v>27759</v>
      </c>
      <c r="C666" s="77">
        <v>1021</v>
      </c>
      <c r="D666" s="78">
        <f t="shared" si="41"/>
        <v>62.778842975206615</v>
      </c>
      <c r="I666" s="90"/>
      <c r="J666" s="90"/>
      <c r="K666" s="90"/>
      <c r="L666" s="90"/>
    </row>
    <row r="667" spans="1:12">
      <c r="A667" s="65">
        <f t="shared" si="40"/>
        <v>1976</v>
      </c>
      <c r="B667" s="84">
        <v>27790</v>
      </c>
      <c r="C667" s="77">
        <v>629.20000000000005</v>
      </c>
      <c r="D667" s="78">
        <f t="shared" si="41"/>
        <v>38.688000000000002</v>
      </c>
      <c r="I667" s="90"/>
      <c r="J667" s="90"/>
      <c r="K667" s="90"/>
      <c r="L667" s="90"/>
    </row>
    <row r="668" spans="1:12">
      <c r="A668" s="65">
        <f t="shared" si="40"/>
        <v>1976</v>
      </c>
      <c r="B668" s="84">
        <v>27819</v>
      </c>
      <c r="C668" s="77">
        <v>545.70000000000005</v>
      </c>
      <c r="D668" s="78">
        <f t="shared" si="41"/>
        <v>31.38902479338843</v>
      </c>
      <c r="I668" s="90"/>
      <c r="J668" s="90"/>
      <c r="K668" s="90"/>
      <c r="L668" s="90"/>
    </row>
    <row r="669" spans="1:12">
      <c r="A669" s="65">
        <f t="shared" si="40"/>
        <v>1976</v>
      </c>
      <c r="B669" s="84">
        <v>27850</v>
      </c>
      <c r="C669" s="77">
        <v>488.2</v>
      </c>
      <c r="D669" s="78">
        <f t="shared" si="41"/>
        <v>30.018247933884297</v>
      </c>
      <c r="I669" s="90"/>
      <c r="J669" s="90"/>
      <c r="K669" s="90"/>
      <c r="L669" s="90"/>
    </row>
    <row r="670" spans="1:12">
      <c r="A670" s="65">
        <f t="shared" si="40"/>
        <v>1976</v>
      </c>
      <c r="B670" s="84">
        <v>27880</v>
      </c>
      <c r="C670" s="77">
        <v>438.4</v>
      </c>
      <c r="D670" s="78">
        <f t="shared" si="41"/>
        <v>26.086611570247936</v>
      </c>
      <c r="I670" s="90"/>
      <c r="J670" s="90"/>
      <c r="K670" s="90"/>
      <c r="L670" s="90"/>
    </row>
    <row r="671" spans="1:12">
      <c r="A671" s="65">
        <f t="shared" si="40"/>
        <v>1976</v>
      </c>
      <c r="B671" s="84">
        <v>27911</v>
      </c>
      <c r="C671" s="77">
        <v>662.4</v>
      </c>
      <c r="D671" s="78">
        <f t="shared" si="41"/>
        <v>40.729388429752063</v>
      </c>
      <c r="I671" s="90"/>
      <c r="J671" s="90"/>
      <c r="K671" s="90"/>
      <c r="L671" s="90"/>
    </row>
    <row r="672" spans="1:12">
      <c r="A672" s="65">
        <f t="shared" si="40"/>
        <v>1976</v>
      </c>
      <c r="B672" s="84">
        <v>27941</v>
      </c>
      <c r="C672" s="77">
        <v>428.4</v>
      </c>
      <c r="D672" s="78">
        <f t="shared" si="41"/>
        <v>25.491570247933883</v>
      </c>
      <c r="I672" s="90"/>
      <c r="J672" s="90"/>
      <c r="K672" s="90"/>
      <c r="L672" s="90"/>
    </row>
    <row r="673" spans="1:12">
      <c r="A673" s="65">
        <f t="shared" si="40"/>
        <v>1976</v>
      </c>
      <c r="B673" s="84">
        <v>27972</v>
      </c>
      <c r="C673" s="77">
        <v>866.1</v>
      </c>
      <c r="D673" s="78">
        <f t="shared" si="41"/>
        <v>53.254413223140496</v>
      </c>
      <c r="I673" s="90"/>
      <c r="J673" s="90"/>
      <c r="K673" s="90"/>
      <c r="L673" s="90"/>
    </row>
    <row r="674" spans="1:12">
      <c r="A674" s="65">
        <f t="shared" si="40"/>
        <v>1976</v>
      </c>
      <c r="B674" s="84">
        <v>28003</v>
      </c>
      <c r="C674" s="77">
        <v>888.8</v>
      </c>
      <c r="D674" s="78">
        <f t="shared" si="41"/>
        <v>54.650181818181821</v>
      </c>
      <c r="I674" s="90"/>
      <c r="J674" s="90"/>
      <c r="K674" s="90"/>
      <c r="L674" s="90"/>
    </row>
    <row r="675" spans="1:12">
      <c r="A675" s="65">
        <f t="shared" si="40"/>
        <v>1976</v>
      </c>
      <c r="B675" s="84">
        <v>28033</v>
      </c>
      <c r="C675" s="77">
        <v>524.1</v>
      </c>
      <c r="D675" s="78">
        <f t="shared" si="41"/>
        <v>31.186115702479338</v>
      </c>
      <c r="I675" s="90"/>
      <c r="J675" s="90"/>
      <c r="K675" s="90"/>
      <c r="L675" s="90"/>
    </row>
    <row r="676" spans="1:12">
      <c r="A676" s="65">
        <f t="shared" si="40"/>
        <v>1977</v>
      </c>
      <c r="B676" s="84">
        <v>28064</v>
      </c>
      <c r="C676" s="77">
        <v>362.1</v>
      </c>
      <c r="D676" s="78">
        <f t="shared" si="41"/>
        <v>22.264661157024797</v>
      </c>
      <c r="I676" s="90"/>
      <c r="J676" s="90"/>
      <c r="K676" s="90"/>
      <c r="L676" s="90"/>
    </row>
    <row r="677" spans="1:12">
      <c r="A677" s="65">
        <f t="shared" si="40"/>
        <v>1977</v>
      </c>
      <c r="B677" s="84">
        <v>28094</v>
      </c>
      <c r="C677" s="77">
        <v>225.7</v>
      </c>
      <c r="D677" s="78">
        <f t="shared" si="41"/>
        <v>13.430082644628099</v>
      </c>
      <c r="I677" s="90"/>
      <c r="J677" s="90"/>
      <c r="K677" s="90"/>
      <c r="L677" s="90"/>
    </row>
    <row r="678" spans="1:12">
      <c r="A678" s="65">
        <f t="shared" si="40"/>
        <v>1977</v>
      </c>
      <c r="B678" s="84">
        <v>28125</v>
      </c>
      <c r="C678" s="77">
        <v>303</v>
      </c>
      <c r="D678" s="78">
        <f t="shared" si="41"/>
        <v>18.630743801652894</v>
      </c>
      <c r="I678" s="90"/>
      <c r="J678" s="90"/>
      <c r="K678" s="90"/>
      <c r="L678" s="90"/>
    </row>
    <row r="679" spans="1:12">
      <c r="A679" s="65">
        <f t="shared" si="40"/>
        <v>1977</v>
      </c>
      <c r="B679" s="84">
        <v>28156</v>
      </c>
      <c r="C679" s="77">
        <v>129.9</v>
      </c>
      <c r="D679" s="78">
        <f t="shared" si="41"/>
        <v>7.9872396694214878</v>
      </c>
      <c r="I679" s="90"/>
      <c r="J679" s="90"/>
      <c r="K679" s="90"/>
      <c r="L679" s="90"/>
    </row>
    <row r="680" spans="1:12">
      <c r="A680" s="65">
        <f t="shared" si="40"/>
        <v>1977</v>
      </c>
      <c r="B680" s="84">
        <v>28184</v>
      </c>
      <c r="C680" s="77">
        <v>88</v>
      </c>
      <c r="D680" s="78">
        <f t="shared" si="41"/>
        <v>4.8872727272727277</v>
      </c>
      <c r="I680" s="90"/>
      <c r="J680" s="90"/>
      <c r="K680" s="90"/>
      <c r="L680" s="90"/>
    </row>
    <row r="681" spans="1:12">
      <c r="A681" s="65">
        <f t="shared" si="40"/>
        <v>1977</v>
      </c>
      <c r="B681" s="84">
        <v>28215</v>
      </c>
      <c r="C681" s="77">
        <v>85.3</v>
      </c>
      <c r="D681" s="78">
        <f t="shared" si="41"/>
        <v>5.2448925619834714</v>
      </c>
      <c r="I681" s="90"/>
      <c r="J681" s="90"/>
      <c r="K681" s="90"/>
      <c r="L681" s="90"/>
    </row>
    <row r="682" spans="1:12">
      <c r="A682" s="65">
        <f t="shared" si="40"/>
        <v>1977</v>
      </c>
      <c r="B682" s="84">
        <v>28245</v>
      </c>
      <c r="C682" s="77">
        <v>204.9</v>
      </c>
      <c r="D682" s="78">
        <f t="shared" si="41"/>
        <v>12.192396694214876</v>
      </c>
      <c r="I682" s="90"/>
      <c r="J682" s="90"/>
      <c r="K682" s="90"/>
      <c r="L682" s="90"/>
    </row>
    <row r="683" spans="1:12">
      <c r="A683" s="65">
        <f t="shared" si="40"/>
        <v>1977</v>
      </c>
      <c r="B683" s="84">
        <v>28276</v>
      </c>
      <c r="C683" s="77">
        <v>241.9</v>
      </c>
      <c r="D683" s="78">
        <f t="shared" si="41"/>
        <v>14.873851239669422</v>
      </c>
      <c r="I683" s="90"/>
      <c r="J683" s="90"/>
      <c r="K683" s="90"/>
      <c r="L683" s="90"/>
    </row>
    <row r="684" spans="1:12">
      <c r="A684" s="65">
        <f t="shared" si="40"/>
        <v>1977</v>
      </c>
      <c r="B684" s="84">
        <v>28306</v>
      </c>
      <c r="C684" s="77">
        <v>185.4</v>
      </c>
      <c r="D684" s="78">
        <f t="shared" si="41"/>
        <v>11.032066115702479</v>
      </c>
      <c r="I684" s="90"/>
      <c r="J684" s="90"/>
      <c r="K684" s="90"/>
      <c r="L684" s="90"/>
    </row>
    <row r="685" spans="1:12">
      <c r="A685" s="65">
        <f t="shared" si="40"/>
        <v>1977</v>
      </c>
      <c r="B685" s="84">
        <v>28337</v>
      </c>
      <c r="C685" s="77">
        <v>61</v>
      </c>
      <c r="D685" s="78">
        <f t="shared" si="41"/>
        <v>3.7507438016528925</v>
      </c>
      <c r="I685" s="90"/>
      <c r="J685" s="90"/>
      <c r="K685" s="90"/>
      <c r="L685" s="90"/>
    </row>
    <row r="686" spans="1:12">
      <c r="A686" s="65">
        <f t="shared" si="40"/>
        <v>1977</v>
      </c>
      <c r="B686" s="84">
        <v>28368</v>
      </c>
      <c r="C686" s="77">
        <v>129.19999999999999</v>
      </c>
      <c r="D686" s="78">
        <f t="shared" si="41"/>
        <v>7.9441983471074362</v>
      </c>
      <c r="I686" s="90"/>
      <c r="J686" s="90"/>
      <c r="K686" s="90"/>
      <c r="L686" s="90"/>
    </row>
    <row r="687" spans="1:12">
      <c r="A687" s="65">
        <f t="shared" si="40"/>
        <v>1977</v>
      </c>
      <c r="B687" s="84">
        <v>28398</v>
      </c>
      <c r="C687" s="77">
        <v>214.7</v>
      </c>
      <c r="D687" s="78">
        <f t="shared" si="41"/>
        <v>12.775537190082645</v>
      </c>
      <c r="I687" s="90"/>
      <c r="J687" s="90"/>
      <c r="K687" s="90"/>
      <c r="L687" s="90"/>
    </row>
    <row r="688" spans="1:12">
      <c r="A688" s="65">
        <f t="shared" si="40"/>
        <v>1978</v>
      </c>
      <c r="B688" s="84">
        <v>28429</v>
      </c>
      <c r="C688" s="77">
        <v>255</v>
      </c>
      <c r="D688" s="78">
        <f t="shared" si="41"/>
        <v>15.679338842975207</v>
      </c>
      <c r="I688" s="90"/>
      <c r="J688" s="90"/>
      <c r="K688" s="90"/>
      <c r="L688" s="90"/>
    </row>
    <row r="689" spans="1:12">
      <c r="A689" s="65">
        <f t="shared" si="40"/>
        <v>1978</v>
      </c>
      <c r="B689" s="84">
        <v>28459</v>
      </c>
      <c r="C689" s="77">
        <v>76.099999999999994</v>
      </c>
      <c r="D689" s="78">
        <f t="shared" si="41"/>
        <v>4.5282644628099176</v>
      </c>
      <c r="I689" s="90"/>
      <c r="J689" s="90"/>
      <c r="K689" s="90"/>
      <c r="L689" s="90"/>
    </row>
    <row r="690" spans="1:12">
      <c r="A690" s="65">
        <f t="shared" si="40"/>
        <v>1978</v>
      </c>
      <c r="B690" s="84">
        <v>28490</v>
      </c>
      <c r="C690" s="77">
        <v>409.8</v>
      </c>
      <c r="D690" s="78">
        <f t="shared" si="41"/>
        <v>25.197619834710743</v>
      </c>
      <c r="I690" s="90"/>
      <c r="J690" s="90"/>
      <c r="K690" s="90"/>
      <c r="L690" s="90"/>
    </row>
    <row r="691" spans="1:12">
      <c r="A691" s="65">
        <f t="shared" si="40"/>
        <v>1978</v>
      </c>
      <c r="B691" s="84">
        <v>28521</v>
      </c>
      <c r="C691" s="77">
        <v>991.2</v>
      </c>
      <c r="D691" s="78">
        <f t="shared" si="41"/>
        <v>60.946512396694217</v>
      </c>
      <c r="I691" s="90"/>
      <c r="J691" s="90"/>
      <c r="K691" s="90"/>
      <c r="L691" s="90"/>
    </row>
    <row r="692" spans="1:12">
      <c r="A692" s="65">
        <f t="shared" si="40"/>
        <v>1978</v>
      </c>
      <c r="B692" s="84">
        <v>28549</v>
      </c>
      <c r="C692" s="77">
        <v>676</v>
      </c>
      <c r="D692" s="78">
        <f t="shared" si="41"/>
        <v>37.543140495867767</v>
      </c>
      <c r="I692" s="90"/>
      <c r="J692" s="90"/>
      <c r="K692" s="90"/>
      <c r="L692" s="90"/>
    </row>
    <row r="693" spans="1:12">
      <c r="A693" s="65">
        <f t="shared" si="40"/>
        <v>1978</v>
      </c>
      <c r="B693" s="84">
        <v>28580</v>
      </c>
      <c r="C693" s="77">
        <v>1650</v>
      </c>
      <c r="D693" s="78">
        <f t="shared" si="41"/>
        <v>101.45454545454545</v>
      </c>
      <c r="I693" s="90"/>
      <c r="J693" s="90"/>
      <c r="K693" s="90"/>
      <c r="L693" s="90"/>
    </row>
    <row r="694" spans="1:12">
      <c r="A694" s="65">
        <f t="shared" si="40"/>
        <v>1978</v>
      </c>
      <c r="B694" s="84">
        <v>28610</v>
      </c>
      <c r="C694" s="77">
        <v>2293</v>
      </c>
      <c r="D694" s="78">
        <f t="shared" si="41"/>
        <v>136.44297520661158</v>
      </c>
      <c r="I694" s="90"/>
      <c r="J694" s="90"/>
      <c r="K694" s="90"/>
      <c r="L694" s="90"/>
    </row>
    <row r="695" spans="1:12">
      <c r="A695" s="65">
        <f t="shared" si="40"/>
        <v>1978</v>
      </c>
      <c r="B695" s="84">
        <v>28641</v>
      </c>
      <c r="C695" s="77">
        <v>2882</v>
      </c>
      <c r="D695" s="78">
        <f t="shared" si="41"/>
        <v>177.20727272727274</v>
      </c>
      <c r="I695" s="90"/>
      <c r="J695" s="90"/>
      <c r="K695" s="90"/>
      <c r="L695" s="90"/>
    </row>
    <row r="696" spans="1:12">
      <c r="A696" s="65">
        <f t="shared" si="40"/>
        <v>1978</v>
      </c>
      <c r="B696" s="84">
        <v>28671</v>
      </c>
      <c r="C696" s="77">
        <v>1956</v>
      </c>
      <c r="D696" s="78">
        <f t="shared" si="41"/>
        <v>116.39008264462809</v>
      </c>
      <c r="I696" s="90"/>
      <c r="J696" s="90"/>
      <c r="K696" s="90"/>
      <c r="L696" s="90"/>
    </row>
    <row r="697" spans="1:12">
      <c r="A697" s="65">
        <f t="shared" si="40"/>
        <v>1978</v>
      </c>
      <c r="B697" s="84">
        <v>28702</v>
      </c>
      <c r="C697" s="77">
        <v>869.8</v>
      </c>
      <c r="D697" s="78">
        <f t="shared" si="41"/>
        <v>53.481917355371898</v>
      </c>
      <c r="I697" s="90"/>
      <c r="J697" s="90"/>
      <c r="K697" s="90"/>
      <c r="L697" s="90"/>
    </row>
    <row r="698" spans="1:12">
      <c r="A698" s="65">
        <f t="shared" si="40"/>
        <v>1978</v>
      </c>
      <c r="B698" s="84">
        <v>28733</v>
      </c>
      <c r="C698" s="77">
        <v>686</v>
      </c>
      <c r="D698" s="78">
        <f t="shared" si="41"/>
        <v>42.180495867768592</v>
      </c>
      <c r="I698" s="90"/>
      <c r="J698" s="90"/>
      <c r="K698" s="90"/>
      <c r="L698" s="90"/>
    </row>
    <row r="699" spans="1:12">
      <c r="A699" s="65">
        <f t="shared" si="40"/>
        <v>1978</v>
      </c>
      <c r="B699" s="84">
        <v>28763</v>
      </c>
      <c r="C699" s="77">
        <v>493.8</v>
      </c>
      <c r="D699" s="78">
        <f t="shared" si="41"/>
        <v>29.383140495867767</v>
      </c>
      <c r="I699" s="90"/>
      <c r="J699" s="90"/>
      <c r="K699" s="90"/>
      <c r="L699" s="90"/>
    </row>
    <row r="700" spans="1:12">
      <c r="A700" s="65">
        <f t="shared" si="40"/>
        <v>1979</v>
      </c>
      <c r="B700" s="84">
        <v>28794</v>
      </c>
      <c r="C700" s="77">
        <v>255.1</v>
      </c>
      <c r="D700" s="78">
        <f t="shared" si="41"/>
        <v>15.685487603305786</v>
      </c>
      <c r="I700" s="90"/>
      <c r="J700" s="90"/>
      <c r="K700" s="90"/>
      <c r="L700" s="90"/>
    </row>
    <row r="701" spans="1:12">
      <c r="A701" s="65">
        <f t="shared" si="40"/>
        <v>1979</v>
      </c>
      <c r="B701" s="84">
        <v>28824</v>
      </c>
      <c r="C701" s="77">
        <v>641.5</v>
      </c>
      <c r="D701" s="78">
        <f t="shared" si="41"/>
        <v>38.171900826446283</v>
      </c>
      <c r="I701" s="90"/>
      <c r="J701" s="90"/>
      <c r="K701" s="90"/>
      <c r="L701" s="90"/>
    </row>
    <row r="702" spans="1:12">
      <c r="A702" s="65">
        <f t="shared" si="40"/>
        <v>1979</v>
      </c>
      <c r="B702" s="84">
        <v>28855</v>
      </c>
      <c r="C702" s="77">
        <v>484.8</v>
      </c>
      <c r="D702" s="78">
        <f t="shared" si="41"/>
        <v>29.809190082644626</v>
      </c>
      <c r="I702" s="90"/>
      <c r="J702" s="90"/>
      <c r="K702" s="90"/>
      <c r="L702" s="90"/>
    </row>
    <row r="703" spans="1:12">
      <c r="A703" s="65">
        <f t="shared" si="40"/>
        <v>1979</v>
      </c>
      <c r="B703" s="84">
        <v>28886</v>
      </c>
      <c r="C703" s="77">
        <v>1059</v>
      </c>
      <c r="D703" s="78">
        <f t="shared" si="41"/>
        <v>65.115371900826446</v>
      </c>
      <c r="I703" s="90"/>
      <c r="J703" s="90"/>
      <c r="K703" s="90"/>
      <c r="L703" s="90"/>
    </row>
    <row r="704" spans="1:12">
      <c r="A704" s="65">
        <f t="shared" si="40"/>
        <v>1979</v>
      </c>
      <c r="B704" s="84">
        <v>28914</v>
      </c>
      <c r="C704" s="77">
        <v>876.8</v>
      </c>
      <c r="D704" s="78">
        <f t="shared" si="41"/>
        <v>48.695008264462807</v>
      </c>
      <c r="I704" s="90"/>
      <c r="J704" s="90"/>
      <c r="K704" s="90"/>
      <c r="L704" s="90"/>
    </row>
    <row r="705" spans="1:12">
      <c r="A705" s="65">
        <f t="shared" si="40"/>
        <v>1979</v>
      </c>
      <c r="B705" s="84">
        <v>28945</v>
      </c>
      <c r="C705" s="77">
        <v>1072</v>
      </c>
      <c r="D705" s="78">
        <f t="shared" si="41"/>
        <v>65.914710743801649</v>
      </c>
      <c r="I705" s="90"/>
      <c r="J705" s="90"/>
      <c r="K705" s="90"/>
      <c r="L705" s="90"/>
    </row>
    <row r="706" spans="1:12">
      <c r="A706" s="65">
        <f t="shared" si="40"/>
        <v>1979</v>
      </c>
      <c r="B706" s="84">
        <v>28975</v>
      </c>
      <c r="C706" s="77">
        <v>1633</v>
      </c>
      <c r="D706" s="78">
        <f t="shared" si="41"/>
        <v>97.170247933884298</v>
      </c>
      <c r="I706" s="90"/>
      <c r="J706" s="90"/>
      <c r="K706" s="90"/>
      <c r="L706" s="90"/>
    </row>
    <row r="707" spans="1:12">
      <c r="A707" s="65">
        <f t="shared" si="40"/>
        <v>1979</v>
      </c>
      <c r="B707" s="84">
        <v>29006</v>
      </c>
      <c r="C707" s="77">
        <v>2734</v>
      </c>
      <c r="D707" s="78">
        <f t="shared" si="41"/>
        <v>168.10710743801653</v>
      </c>
      <c r="I707" s="90"/>
      <c r="J707" s="90"/>
      <c r="K707" s="90"/>
      <c r="L707" s="90"/>
    </row>
    <row r="708" spans="1:12">
      <c r="A708" s="65">
        <f t="shared" si="40"/>
        <v>1979</v>
      </c>
      <c r="B708" s="84">
        <v>29036</v>
      </c>
      <c r="C708" s="77">
        <v>1100</v>
      </c>
      <c r="D708" s="78">
        <f t="shared" si="41"/>
        <v>65.454545454545453</v>
      </c>
      <c r="I708" s="90"/>
      <c r="J708" s="90"/>
      <c r="K708" s="90"/>
      <c r="L708" s="90"/>
    </row>
    <row r="709" spans="1:12">
      <c r="A709" s="65">
        <f t="shared" si="40"/>
        <v>1979</v>
      </c>
      <c r="B709" s="84">
        <v>29067</v>
      </c>
      <c r="C709" s="77">
        <v>821</v>
      </c>
      <c r="D709" s="78">
        <f t="shared" si="41"/>
        <v>50.481322314049585</v>
      </c>
      <c r="I709" s="90"/>
      <c r="J709" s="90"/>
      <c r="K709" s="90"/>
      <c r="L709" s="90"/>
    </row>
    <row r="710" spans="1:12">
      <c r="A710" s="65">
        <f t="shared" si="40"/>
        <v>1979</v>
      </c>
      <c r="B710" s="84">
        <v>29098</v>
      </c>
      <c r="C710" s="77">
        <v>796.6</v>
      </c>
      <c r="D710" s="78">
        <f t="shared" si="41"/>
        <v>48.981024793388428</v>
      </c>
      <c r="I710" s="90"/>
      <c r="J710" s="90"/>
      <c r="K710" s="90"/>
      <c r="L710" s="90"/>
    </row>
    <row r="711" spans="1:12">
      <c r="A711" s="65">
        <f t="shared" si="40"/>
        <v>1979</v>
      </c>
      <c r="B711" s="84">
        <v>29128</v>
      </c>
      <c r="C711" s="77">
        <v>831.4</v>
      </c>
      <c r="D711" s="78">
        <f t="shared" si="41"/>
        <v>49.471735537190085</v>
      </c>
      <c r="I711" s="90"/>
      <c r="J711" s="90"/>
      <c r="K711" s="90"/>
      <c r="L711" s="90"/>
    </row>
    <row r="712" spans="1:12">
      <c r="A712" s="65">
        <f t="shared" si="40"/>
        <v>1980</v>
      </c>
      <c r="B712" s="84">
        <v>29159</v>
      </c>
      <c r="C712" s="77">
        <v>483.6</v>
      </c>
      <c r="D712" s="78">
        <f t="shared" si="41"/>
        <v>29.735404958677687</v>
      </c>
      <c r="I712" s="90"/>
      <c r="J712" s="90"/>
      <c r="K712" s="90"/>
      <c r="L712" s="90"/>
    </row>
    <row r="713" spans="1:12">
      <c r="A713" s="65">
        <f t="shared" si="40"/>
        <v>1980</v>
      </c>
      <c r="B713" s="84">
        <v>29189</v>
      </c>
      <c r="C713" s="77">
        <v>406.5</v>
      </c>
      <c r="D713" s="78">
        <f t="shared" si="41"/>
        <v>24.188429752066117</v>
      </c>
      <c r="I713" s="90"/>
      <c r="J713" s="90"/>
      <c r="K713" s="90"/>
      <c r="L713" s="90"/>
    </row>
    <row r="714" spans="1:12">
      <c r="A714" s="65">
        <f t="shared" si="40"/>
        <v>1980</v>
      </c>
      <c r="B714" s="84">
        <v>29220</v>
      </c>
      <c r="C714" s="77">
        <v>732.3</v>
      </c>
      <c r="D714" s="78">
        <f t="shared" si="41"/>
        <v>45.027371900826438</v>
      </c>
      <c r="I714" s="90"/>
      <c r="J714" s="90"/>
      <c r="K714" s="90"/>
      <c r="L714" s="90"/>
    </row>
    <row r="715" spans="1:12">
      <c r="A715" s="65">
        <f t="shared" si="40"/>
        <v>1980</v>
      </c>
      <c r="B715" s="84">
        <v>29251</v>
      </c>
      <c r="C715" s="77">
        <v>2275</v>
      </c>
      <c r="D715" s="78">
        <f t="shared" si="41"/>
        <v>139.88429752066116</v>
      </c>
      <c r="I715" s="90"/>
      <c r="J715" s="90"/>
      <c r="K715" s="90"/>
      <c r="L715" s="90"/>
    </row>
    <row r="716" spans="1:12">
      <c r="A716" s="65">
        <f t="shared" si="40"/>
        <v>1980</v>
      </c>
      <c r="B716" s="84">
        <v>29280</v>
      </c>
      <c r="C716" s="77">
        <v>2508</v>
      </c>
      <c r="D716" s="78">
        <f t="shared" si="41"/>
        <v>144.26181818181817</v>
      </c>
      <c r="I716" s="90"/>
      <c r="J716" s="90"/>
      <c r="K716" s="90"/>
      <c r="L716" s="90"/>
    </row>
    <row r="717" spans="1:12">
      <c r="A717" s="65">
        <f t="shared" si="40"/>
        <v>1980</v>
      </c>
      <c r="B717" s="84">
        <v>29311</v>
      </c>
      <c r="C717" s="77">
        <v>1878</v>
      </c>
      <c r="D717" s="78">
        <f t="shared" si="41"/>
        <v>115.47371900826447</v>
      </c>
      <c r="I717" s="90"/>
      <c r="J717" s="90"/>
      <c r="K717" s="90"/>
      <c r="L717" s="90"/>
    </row>
    <row r="718" spans="1:12">
      <c r="A718" s="65">
        <f t="shared" si="40"/>
        <v>1980</v>
      </c>
      <c r="B718" s="84">
        <v>29341</v>
      </c>
      <c r="C718" s="77">
        <v>2405</v>
      </c>
      <c r="D718" s="78">
        <f t="shared" si="41"/>
        <v>143.10743801652893</v>
      </c>
      <c r="I718" s="90"/>
      <c r="J718" s="90"/>
      <c r="K718" s="90"/>
      <c r="L718" s="90"/>
    </row>
    <row r="719" spans="1:12">
      <c r="A719" s="65">
        <f t="shared" si="40"/>
        <v>1980</v>
      </c>
      <c r="B719" s="84">
        <v>29372</v>
      </c>
      <c r="C719" s="77">
        <v>2736</v>
      </c>
      <c r="D719" s="78">
        <f t="shared" si="41"/>
        <v>168.23008264462811</v>
      </c>
      <c r="I719" s="90"/>
      <c r="J719" s="90"/>
      <c r="K719" s="90"/>
      <c r="L719" s="90"/>
    </row>
    <row r="720" spans="1:12">
      <c r="A720" s="65">
        <f t="shared" si="40"/>
        <v>1980</v>
      </c>
      <c r="B720" s="84">
        <v>29402</v>
      </c>
      <c r="C720" s="77">
        <v>1749</v>
      </c>
      <c r="D720" s="78">
        <f t="shared" si="41"/>
        <v>104.07272727272728</v>
      </c>
      <c r="I720" s="90"/>
      <c r="J720" s="90"/>
      <c r="K720" s="90"/>
      <c r="L720" s="90"/>
    </row>
    <row r="721" spans="1:12">
      <c r="A721" s="65">
        <f t="shared" ref="A721:A784" si="42">IF(MONTH(B721)&gt;9,YEAR(B721)+1,YEAR(B721))</f>
        <v>1980</v>
      </c>
      <c r="B721" s="84">
        <v>29433</v>
      </c>
      <c r="C721" s="77">
        <v>1441</v>
      </c>
      <c r="D721" s="78">
        <f t="shared" ref="D721:D784" si="43">IF(C721&lt;&gt;-901,C721*DAY(B721)*24*60*60/(220*22*9*1000),-901)</f>
        <v>88.603636363636369</v>
      </c>
      <c r="I721" s="90"/>
      <c r="J721" s="90"/>
      <c r="K721" s="90"/>
      <c r="L721" s="90"/>
    </row>
    <row r="722" spans="1:12">
      <c r="A722" s="65">
        <f t="shared" si="42"/>
        <v>1980</v>
      </c>
      <c r="B722" s="84">
        <v>29464</v>
      </c>
      <c r="C722" s="77">
        <v>835.6</v>
      </c>
      <c r="D722" s="78">
        <f t="shared" si="43"/>
        <v>51.379041322314052</v>
      </c>
      <c r="I722" s="90"/>
      <c r="J722" s="90"/>
      <c r="K722" s="90"/>
      <c r="L722" s="90"/>
    </row>
    <row r="723" spans="1:12">
      <c r="A723" s="65">
        <f t="shared" si="42"/>
        <v>1980</v>
      </c>
      <c r="B723" s="84">
        <v>29494</v>
      </c>
      <c r="C723" s="77">
        <v>1181</v>
      </c>
      <c r="D723" s="78">
        <f t="shared" si="43"/>
        <v>70.274380165289259</v>
      </c>
      <c r="I723" s="90"/>
      <c r="J723" s="90"/>
      <c r="K723" s="90"/>
      <c r="L723" s="90"/>
    </row>
    <row r="724" spans="1:12">
      <c r="A724" s="65">
        <f t="shared" si="42"/>
        <v>1981</v>
      </c>
      <c r="B724" s="84">
        <v>29525</v>
      </c>
      <c r="C724" s="77">
        <v>558.20000000000005</v>
      </c>
      <c r="D724" s="78">
        <f t="shared" si="43"/>
        <v>34.32238016528926</v>
      </c>
      <c r="I724" s="90"/>
      <c r="J724" s="90"/>
      <c r="K724" s="90"/>
      <c r="L724" s="90"/>
    </row>
    <row r="725" spans="1:12">
      <c r="A725" s="65">
        <f t="shared" si="42"/>
        <v>1981</v>
      </c>
      <c r="B725" s="84">
        <v>29555</v>
      </c>
      <c r="C725" s="77">
        <v>554.29999999999995</v>
      </c>
      <c r="D725" s="78">
        <f t="shared" si="43"/>
        <v>32.983140495867765</v>
      </c>
      <c r="I725" s="90"/>
      <c r="J725" s="90"/>
      <c r="K725" s="90"/>
      <c r="L725" s="90"/>
    </row>
    <row r="726" spans="1:12">
      <c r="A726" s="65">
        <f t="shared" si="42"/>
        <v>1981</v>
      </c>
      <c r="B726" s="84">
        <v>29586</v>
      </c>
      <c r="C726" s="77">
        <v>796.3</v>
      </c>
      <c r="D726" s="78">
        <f t="shared" si="43"/>
        <v>48.962578512396696</v>
      </c>
      <c r="I726" s="90"/>
      <c r="J726" s="90"/>
      <c r="K726" s="90"/>
      <c r="L726" s="90"/>
    </row>
    <row r="727" spans="1:12">
      <c r="A727" s="65">
        <f t="shared" si="42"/>
        <v>1981</v>
      </c>
      <c r="B727" s="84">
        <v>29617</v>
      </c>
      <c r="C727" s="77">
        <v>625.9</v>
      </c>
      <c r="D727" s="78">
        <f t="shared" si="43"/>
        <v>38.485090909090907</v>
      </c>
      <c r="I727" s="90"/>
      <c r="J727" s="90"/>
      <c r="K727" s="90"/>
      <c r="L727" s="90"/>
    </row>
    <row r="728" spans="1:12">
      <c r="A728" s="65">
        <f t="shared" si="42"/>
        <v>1981</v>
      </c>
      <c r="B728" s="84">
        <v>29645</v>
      </c>
      <c r="C728" s="77">
        <v>728.2</v>
      </c>
      <c r="D728" s="78">
        <f t="shared" si="43"/>
        <v>40.442181818181815</v>
      </c>
      <c r="I728" s="90"/>
      <c r="J728" s="90"/>
      <c r="K728" s="90"/>
      <c r="L728" s="90"/>
    </row>
    <row r="729" spans="1:12">
      <c r="A729" s="65">
        <f t="shared" si="42"/>
        <v>1981</v>
      </c>
      <c r="B729" s="84">
        <v>29676</v>
      </c>
      <c r="C729" s="77">
        <v>804.7</v>
      </c>
      <c r="D729" s="78">
        <f t="shared" si="43"/>
        <v>49.479074380165287</v>
      </c>
      <c r="I729" s="90"/>
      <c r="J729" s="90"/>
      <c r="K729" s="90"/>
      <c r="L729" s="90"/>
    </row>
    <row r="730" spans="1:12">
      <c r="A730" s="65">
        <f t="shared" si="42"/>
        <v>1981</v>
      </c>
      <c r="B730" s="84">
        <v>29706</v>
      </c>
      <c r="C730" s="77">
        <v>878.1</v>
      </c>
      <c r="D730" s="78">
        <f t="shared" si="43"/>
        <v>52.250578512396693</v>
      </c>
      <c r="I730" s="90"/>
      <c r="J730" s="90"/>
      <c r="K730" s="90"/>
      <c r="L730" s="90"/>
    </row>
    <row r="731" spans="1:12">
      <c r="A731" s="65">
        <f t="shared" si="42"/>
        <v>1981</v>
      </c>
      <c r="B731" s="84">
        <v>29737</v>
      </c>
      <c r="C731" s="77">
        <v>805.1</v>
      </c>
      <c r="D731" s="78">
        <f t="shared" si="43"/>
        <v>49.503669421487601</v>
      </c>
      <c r="I731" s="90"/>
      <c r="J731" s="90"/>
      <c r="K731" s="90"/>
      <c r="L731" s="90"/>
    </row>
    <row r="732" spans="1:12">
      <c r="A732" s="65">
        <f t="shared" si="42"/>
        <v>1981</v>
      </c>
      <c r="B732" s="84">
        <v>29767</v>
      </c>
      <c r="C732" s="77">
        <v>523.79999999999995</v>
      </c>
      <c r="D732" s="78">
        <f t="shared" si="43"/>
        <v>31.168264462809912</v>
      </c>
      <c r="I732" s="90"/>
      <c r="J732" s="90"/>
      <c r="K732" s="90"/>
      <c r="L732" s="90"/>
    </row>
    <row r="733" spans="1:12">
      <c r="A733" s="65">
        <f t="shared" si="42"/>
        <v>1981</v>
      </c>
      <c r="B733" s="84">
        <v>29798</v>
      </c>
      <c r="C733" s="77">
        <v>768.4</v>
      </c>
      <c r="D733" s="78">
        <f t="shared" si="43"/>
        <v>47.247074380165287</v>
      </c>
      <c r="I733" s="90"/>
      <c r="J733" s="90"/>
      <c r="K733" s="90"/>
      <c r="L733" s="90"/>
    </row>
    <row r="734" spans="1:12">
      <c r="A734" s="65">
        <f t="shared" si="42"/>
        <v>1981</v>
      </c>
      <c r="B734" s="84">
        <v>29829</v>
      </c>
      <c r="C734" s="77">
        <v>765</v>
      </c>
      <c r="D734" s="78">
        <f t="shared" si="43"/>
        <v>47.038016528925617</v>
      </c>
      <c r="I734" s="90"/>
      <c r="J734" s="90"/>
      <c r="K734" s="90"/>
      <c r="L734" s="90"/>
    </row>
    <row r="735" spans="1:12">
      <c r="A735" s="65">
        <f t="shared" si="42"/>
        <v>1981</v>
      </c>
      <c r="B735" s="84">
        <v>29859</v>
      </c>
      <c r="C735" s="77">
        <v>700.5</v>
      </c>
      <c r="D735" s="78">
        <f t="shared" si="43"/>
        <v>41.682644628099176</v>
      </c>
      <c r="I735" s="90"/>
      <c r="J735" s="90"/>
      <c r="K735" s="90"/>
      <c r="L735" s="90"/>
    </row>
    <row r="736" spans="1:12">
      <c r="A736" s="65">
        <f t="shared" si="42"/>
        <v>1982</v>
      </c>
      <c r="B736" s="84">
        <v>29890</v>
      </c>
      <c r="C736" s="77">
        <v>374.8</v>
      </c>
      <c r="D736" s="78">
        <f t="shared" si="43"/>
        <v>23.045553719008264</v>
      </c>
      <c r="I736" s="90"/>
      <c r="J736" s="90"/>
      <c r="K736" s="90"/>
      <c r="L736" s="90"/>
    </row>
    <row r="737" spans="1:12">
      <c r="A737" s="65">
        <f t="shared" si="42"/>
        <v>1982</v>
      </c>
      <c r="B737" s="84">
        <v>29920</v>
      </c>
      <c r="C737" s="77">
        <v>987.4</v>
      </c>
      <c r="D737" s="78">
        <f t="shared" si="43"/>
        <v>58.754380165289255</v>
      </c>
      <c r="I737" s="90"/>
      <c r="J737" s="90"/>
      <c r="K737" s="90"/>
      <c r="L737" s="90"/>
    </row>
    <row r="738" spans="1:12">
      <c r="A738" s="65">
        <f t="shared" si="42"/>
        <v>1982</v>
      </c>
      <c r="B738" s="84">
        <v>29951</v>
      </c>
      <c r="C738" s="77">
        <v>1646</v>
      </c>
      <c r="D738" s="78">
        <f t="shared" si="43"/>
        <v>101.20859504132231</v>
      </c>
      <c r="I738" s="90"/>
      <c r="J738" s="90"/>
      <c r="K738" s="90"/>
      <c r="L738" s="90"/>
    </row>
    <row r="739" spans="1:12">
      <c r="A739" s="65">
        <f t="shared" si="42"/>
        <v>1982</v>
      </c>
      <c r="B739" s="84">
        <v>29982</v>
      </c>
      <c r="C739" s="77">
        <v>1918</v>
      </c>
      <c r="D739" s="78">
        <f>IF(C739&lt;&gt;-901,C739*DAY(B739)*24*60*60/(220*22*9*1000),-901)</f>
        <v>117.93322314049587</v>
      </c>
      <c r="I739" s="90"/>
      <c r="J739" s="90"/>
      <c r="K739" s="90"/>
      <c r="L739" s="90"/>
    </row>
    <row r="740" spans="1:12">
      <c r="A740" s="65">
        <f t="shared" si="42"/>
        <v>1982</v>
      </c>
      <c r="B740" s="84">
        <v>30010</v>
      </c>
      <c r="C740" s="77">
        <v>2655</v>
      </c>
      <c r="D740" s="78">
        <f t="shared" si="43"/>
        <v>147.45123966942148</v>
      </c>
      <c r="I740" s="90"/>
      <c r="J740" s="90"/>
      <c r="K740" s="90"/>
      <c r="L740" s="90"/>
    </row>
    <row r="741" spans="1:12">
      <c r="A741" s="65">
        <f t="shared" si="42"/>
        <v>1982</v>
      </c>
      <c r="B741" s="84">
        <v>30041</v>
      </c>
      <c r="C741" s="77">
        <v>2652</v>
      </c>
      <c r="D741" s="78">
        <f t="shared" si="43"/>
        <v>163.06512396694214</v>
      </c>
      <c r="I741" s="90"/>
      <c r="J741" s="90"/>
      <c r="K741" s="90"/>
      <c r="L741" s="90"/>
    </row>
    <row r="742" spans="1:12">
      <c r="A742" s="65">
        <f t="shared" si="42"/>
        <v>1982</v>
      </c>
      <c r="B742" s="84">
        <v>30071</v>
      </c>
      <c r="C742" s="77">
        <v>3229</v>
      </c>
      <c r="D742" s="78">
        <f t="shared" si="43"/>
        <v>192.13884297520661</v>
      </c>
      <c r="I742" s="90"/>
      <c r="J742" s="90"/>
      <c r="K742" s="90"/>
      <c r="L742" s="90"/>
    </row>
    <row r="743" spans="1:12">
      <c r="A743" s="65">
        <f t="shared" si="42"/>
        <v>1982</v>
      </c>
      <c r="B743" s="84">
        <v>30102</v>
      </c>
      <c r="C743" s="77">
        <v>3513</v>
      </c>
      <c r="D743" s="78">
        <f t="shared" si="43"/>
        <v>216.00595041322313</v>
      </c>
      <c r="I743" s="90"/>
      <c r="J743" s="90"/>
      <c r="K743" s="90"/>
      <c r="L743" s="90"/>
    </row>
    <row r="744" spans="1:12">
      <c r="A744" s="65">
        <f t="shared" si="42"/>
        <v>1982</v>
      </c>
      <c r="B744" s="84">
        <v>30132</v>
      </c>
      <c r="C744" s="77">
        <v>2853</v>
      </c>
      <c r="D744" s="78">
        <f t="shared" si="43"/>
        <v>169.76528925619834</v>
      </c>
      <c r="I744" s="90"/>
      <c r="J744" s="90"/>
      <c r="K744" s="90"/>
      <c r="L744" s="90"/>
    </row>
    <row r="745" spans="1:12">
      <c r="A745" s="65">
        <f t="shared" si="42"/>
        <v>1982</v>
      </c>
      <c r="B745" s="84">
        <v>30163</v>
      </c>
      <c r="C745" s="77">
        <v>1567</v>
      </c>
      <c r="D745" s="78">
        <f t="shared" si="43"/>
        <v>96.351074380165286</v>
      </c>
      <c r="I745" s="90"/>
      <c r="J745" s="90"/>
      <c r="K745" s="90"/>
      <c r="L745" s="90"/>
    </row>
    <row r="746" spans="1:12">
      <c r="A746" s="65">
        <f t="shared" si="42"/>
        <v>1982</v>
      </c>
      <c r="B746" s="84">
        <v>30194</v>
      </c>
      <c r="C746" s="77">
        <v>1191</v>
      </c>
      <c r="D746" s="78">
        <f t="shared" si="43"/>
        <v>73.231735537190076</v>
      </c>
      <c r="I746" s="90"/>
      <c r="J746" s="90"/>
      <c r="K746" s="90"/>
      <c r="L746" s="90"/>
    </row>
    <row r="747" spans="1:12">
      <c r="A747" s="65">
        <f t="shared" si="42"/>
        <v>1982</v>
      </c>
      <c r="B747" s="84">
        <v>30224</v>
      </c>
      <c r="C747" s="77">
        <v>1034</v>
      </c>
      <c r="D747" s="78">
        <f t="shared" si="43"/>
        <v>61.527272727272724</v>
      </c>
      <c r="I747" s="90"/>
      <c r="J747" s="90"/>
      <c r="K747" s="90"/>
      <c r="L747" s="90"/>
    </row>
    <row r="748" spans="1:12">
      <c r="A748" s="65">
        <f t="shared" si="42"/>
        <v>1983</v>
      </c>
      <c r="B748" s="84">
        <v>30255</v>
      </c>
      <c r="C748" s="77">
        <v>673.1</v>
      </c>
      <c r="D748" s="78">
        <f t="shared" si="43"/>
        <v>41.387305785123964</v>
      </c>
      <c r="I748" s="90"/>
      <c r="J748" s="90"/>
      <c r="K748" s="90"/>
      <c r="L748" s="90"/>
    </row>
    <row r="749" spans="1:12">
      <c r="A749" s="65">
        <f t="shared" si="42"/>
        <v>1983</v>
      </c>
      <c r="B749" s="84">
        <v>30285</v>
      </c>
      <c r="C749" s="77">
        <v>1366</v>
      </c>
      <c r="D749" s="78">
        <f t="shared" si="43"/>
        <v>81.282644628099177</v>
      </c>
      <c r="I749" s="90"/>
      <c r="J749" s="90"/>
      <c r="K749" s="90"/>
      <c r="L749" s="90"/>
    </row>
    <row r="750" spans="1:12">
      <c r="A750" s="65">
        <f t="shared" si="42"/>
        <v>1983</v>
      </c>
      <c r="B750" s="84">
        <v>30316</v>
      </c>
      <c r="C750" s="77">
        <v>1647</v>
      </c>
      <c r="D750" s="78">
        <f t="shared" si="43"/>
        <v>101.2700826446281</v>
      </c>
      <c r="I750" s="90"/>
      <c r="J750" s="90"/>
      <c r="K750" s="90"/>
      <c r="L750" s="90"/>
    </row>
    <row r="751" spans="1:12">
      <c r="A751" s="65">
        <f t="shared" si="42"/>
        <v>1983</v>
      </c>
      <c r="B751" s="84">
        <v>30347</v>
      </c>
      <c r="C751" s="77">
        <v>1539</v>
      </c>
      <c r="D751" s="78">
        <f t="shared" si="43"/>
        <v>94.62942148760331</v>
      </c>
      <c r="I751" s="90"/>
      <c r="J751" s="90"/>
      <c r="K751" s="90"/>
      <c r="L751" s="90"/>
    </row>
    <row r="752" spans="1:12">
      <c r="A752" s="65">
        <f t="shared" si="42"/>
        <v>1983</v>
      </c>
      <c r="B752" s="84">
        <v>30375</v>
      </c>
      <c r="C752" s="77">
        <v>2232</v>
      </c>
      <c r="D752" s="78">
        <f t="shared" si="43"/>
        <v>123.95900826446281</v>
      </c>
      <c r="I752" s="90"/>
      <c r="J752" s="90"/>
      <c r="K752" s="90"/>
      <c r="L752" s="90"/>
    </row>
    <row r="753" spans="1:12">
      <c r="A753" s="65">
        <f t="shared" si="42"/>
        <v>1983</v>
      </c>
      <c r="B753" s="84">
        <v>30406</v>
      </c>
      <c r="C753" s="77">
        <v>3393</v>
      </c>
      <c r="D753" s="78">
        <f t="shared" si="43"/>
        <v>208.62743801652891</v>
      </c>
      <c r="I753" s="90"/>
      <c r="J753" s="90"/>
      <c r="K753" s="90"/>
      <c r="L753" s="90"/>
    </row>
    <row r="754" spans="1:12">
      <c r="A754" s="65">
        <f t="shared" si="42"/>
        <v>1983</v>
      </c>
      <c r="B754" s="84">
        <v>30436</v>
      </c>
      <c r="C754" s="77">
        <v>3152</v>
      </c>
      <c r="D754" s="78">
        <f t="shared" si="43"/>
        <v>187.55702479338842</v>
      </c>
      <c r="I754" s="90"/>
      <c r="J754" s="90"/>
      <c r="K754" s="90"/>
      <c r="L754" s="90"/>
    </row>
    <row r="755" spans="1:12">
      <c r="A755" s="65">
        <f t="shared" si="42"/>
        <v>1983</v>
      </c>
      <c r="B755" s="84">
        <v>30467</v>
      </c>
      <c r="C755" s="77">
        <v>3518</v>
      </c>
      <c r="D755" s="78">
        <f t="shared" si="43"/>
        <v>216.31338842975205</v>
      </c>
      <c r="I755" s="90"/>
      <c r="J755" s="90"/>
      <c r="K755" s="90"/>
      <c r="L755" s="90"/>
    </row>
    <row r="756" spans="1:12">
      <c r="A756" s="65">
        <f t="shared" si="42"/>
        <v>1983</v>
      </c>
      <c r="B756" s="84">
        <v>30497</v>
      </c>
      <c r="C756" s="77">
        <v>3467</v>
      </c>
      <c r="D756" s="78">
        <f t="shared" si="43"/>
        <v>206.30082644628098</v>
      </c>
      <c r="I756" s="90"/>
      <c r="J756" s="90"/>
      <c r="K756" s="90"/>
      <c r="L756" s="90"/>
    </row>
    <row r="757" spans="1:12">
      <c r="A757" s="65">
        <f t="shared" si="42"/>
        <v>1983</v>
      </c>
      <c r="B757" s="84">
        <v>30528</v>
      </c>
      <c r="C757" s="77">
        <v>2737</v>
      </c>
      <c r="D757" s="78">
        <f t="shared" si="43"/>
        <v>168.29157024793389</v>
      </c>
      <c r="I757" s="90"/>
      <c r="J757" s="90"/>
      <c r="K757" s="90"/>
      <c r="L757" s="90"/>
    </row>
    <row r="758" spans="1:12">
      <c r="A758" s="65">
        <f t="shared" si="42"/>
        <v>1983</v>
      </c>
      <c r="B758" s="84">
        <v>30559</v>
      </c>
      <c r="C758" s="77">
        <v>1314</v>
      </c>
      <c r="D758" s="78">
        <f t="shared" si="43"/>
        <v>80.794710743801659</v>
      </c>
      <c r="I758" s="90"/>
      <c r="J758" s="90"/>
      <c r="K758" s="90"/>
      <c r="L758" s="90"/>
    </row>
    <row r="759" spans="1:12">
      <c r="A759" s="65">
        <f t="shared" si="42"/>
        <v>1983</v>
      </c>
      <c r="B759" s="84">
        <v>30589</v>
      </c>
      <c r="C759" s="77">
        <v>960.6</v>
      </c>
      <c r="D759" s="78">
        <f t="shared" si="43"/>
        <v>57.159669421487607</v>
      </c>
      <c r="I759" s="90"/>
      <c r="J759" s="90"/>
      <c r="K759" s="90"/>
      <c r="L759" s="90"/>
    </row>
    <row r="760" spans="1:12">
      <c r="A760" s="65">
        <f t="shared" si="42"/>
        <v>1984</v>
      </c>
      <c r="B760" s="84">
        <v>30620</v>
      </c>
      <c r="C760" s="77">
        <v>833.3</v>
      </c>
      <c r="D760" s="78">
        <f t="shared" si="43"/>
        <v>51.237619834710742</v>
      </c>
      <c r="I760" s="90"/>
      <c r="J760" s="90"/>
      <c r="K760" s="90"/>
      <c r="L760" s="90"/>
    </row>
    <row r="761" spans="1:12">
      <c r="A761" s="65">
        <f t="shared" si="42"/>
        <v>1984</v>
      </c>
      <c r="B761" s="84">
        <v>30650</v>
      </c>
      <c r="C761" s="77">
        <v>2290</v>
      </c>
      <c r="D761" s="78">
        <f t="shared" si="43"/>
        <v>136.26446280991735</v>
      </c>
      <c r="I761" s="90"/>
      <c r="J761" s="90"/>
      <c r="K761" s="90"/>
      <c r="L761" s="90"/>
    </row>
    <row r="762" spans="1:12">
      <c r="A762" s="65">
        <f t="shared" si="42"/>
        <v>1984</v>
      </c>
      <c r="B762" s="84">
        <v>30681</v>
      </c>
      <c r="C762" s="77">
        <v>2672</v>
      </c>
      <c r="D762" s="78">
        <f t="shared" si="43"/>
        <v>164.29487603305785</v>
      </c>
      <c r="I762" s="90"/>
      <c r="J762" s="90"/>
      <c r="K762" s="90"/>
      <c r="L762" s="90"/>
    </row>
    <row r="763" spans="1:12">
      <c r="A763" s="65">
        <f t="shared" si="42"/>
        <v>1984</v>
      </c>
      <c r="B763" s="84">
        <v>30712</v>
      </c>
      <c r="C763" s="77">
        <v>2339</v>
      </c>
      <c r="D763" s="78">
        <f t="shared" si="43"/>
        <v>143.8195041322314</v>
      </c>
      <c r="I763" s="90"/>
      <c r="J763" s="90"/>
      <c r="K763" s="90"/>
      <c r="L763" s="90"/>
    </row>
    <row r="764" spans="1:12">
      <c r="A764" s="65">
        <f t="shared" si="42"/>
        <v>1984</v>
      </c>
      <c r="B764" s="84">
        <v>30741</v>
      </c>
      <c r="C764" s="77">
        <v>1751</v>
      </c>
      <c r="D764" s="78">
        <f t="shared" si="43"/>
        <v>100.71867768595041</v>
      </c>
      <c r="I764" s="90"/>
      <c r="J764" s="90"/>
      <c r="K764" s="90"/>
      <c r="L764" s="90"/>
    </row>
    <row r="765" spans="1:12">
      <c r="A765" s="65">
        <f t="shared" si="42"/>
        <v>1984</v>
      </c>
      <c r="B765" s="84">
        <v>30772</v>
      </c>
      <c r="C765" s="77">
        <v>1924</v>
      </c>
      <c r="D765" s="78">
        <f t="shared" si="43"/>
        <v>118.30214876033058</v>
      </c>
      <c r="I765" s="90"/>
      <c r="J765" s="90"/>
      <c r="K765" s="90"/>
      <c r="L765" s="90"/>
    </row>
    <row r="766" spans="1:12">
      <c r="A766" s="65">
        <f t="shared" si="42"/>
        <v>1984</v>
      </c>
      <c r="B766" s="84">
        <v>30802</v>
      </c>
      <c r="C766" s="77">
        <v>2136</v>
      </c>
      <c r="D766" s="78">
        <f t="shared" si="43"/>
        <v>127.10082644628099</v>
      </c>
      <c r="I766" s="90"/>
      <c r="J766" s="90"/>
      <c r="K766" s="90"/>
      <c r="L766" s="90"/>
    </row>
    <row r="767" spans="1:12">
      <c r="A767" s="65">
        <f t="shared" si="42"/>
        <v>1984</v>
      </c>
      <c r="B767" s="84">
        <v>30833</v>
      </c>
      <c r="C767" s="77">
        <v>2189</v>
      </c>
      <c r="D767" s="78">
        <f t="shared" si="43"/>
        <v>134.59636363636363</v>
      </c>
      <c r="I767" s="90"/>
      <c r="J767" s="90"/>
      <c r="K767" s="90"/>
      <c r="L767" s="90"/>
    </row>
    <row r="768" spans="1:12">
      <c r="A768" s="65">
        <f t="shared" si="42"/>
        <v>1984</v>
      </c>
      <c r="B768" s="84">
        <v>30863</v>
      </c>
      <c r="C768" s="77">
        <v>1295</v>
      </c>
      <c r="D768" s="78">
        <f t="shared" si="43"/>
        <v>77.057851239669418</v>
      </c>
      <c r="I768" s="90"/>
      <c r="J768" s="90"/>
      <c r="K768" s="90"/>
      <c r="L768" s="90"/>
    </row>
    <row r="769" spans="1:12">
      <c r="A769" s="65">
        <f t="shared" si="42"/>
        <v>1984</v>
      </c>
      <c r="B769" s="84">
        <v>30894</v>
      </c>
      <c r="C769" s="77">
        <v>761.9</v>
      </c>
      <c r="D769" s="78">
        <f t="shared" si="43"/>
        <v>46.847404958677686</v>
      </c>
      <c r="I769" s="90"/>
      <c r="J769" s="90"/>
      <c r="K769" s="90"/>
      <c r="L769" s="90"/>
    </row>
    <row r="770" spans="1:12">
      <c r="A770" s="65">
        <f t="shared" si="42"/>
        <v>1984</v>
      </c>
      <c r="B770" s="84">
        <v>30925</v>
      </c>
      <c r="C770" s="77">
        <v>991.3</v>
      </c>
      <c r="D770" s="78">
        <f t="shared" si="43"/>
        <v>60.952661157024792</v>
      </c>
      <c r="I770" s="90"/>
      <c r="J770" s="90"/>
      <c r="K770" s="90"/>
      <c r="L770" s="90"/>
    </row>
    <row r="771" spans="1:12">
      <c r="A771" s="65">
        <f t="shared" si="42"/>
        <v>1984</v>
      </c>
      <c r="B771" s="84">
        <v>30955</v>
      </c>
      <c r="C771" s="77">
        <v>860.9</v>
      </c>
      <c r="D771" s="78">
        <f t="shared" si="43"/>
        <v>51.227107438016532</v>
      </c>
      <c r="I771" s="90"/>
      <c r="J771" s="90"/>
      <c r="K771" s="90"/>
      <c r="L771" s="90"/>
    </row>
    <row r="772" spans="1:12">
      <c r="A772" s="65">
        <f t="shared" si="42"/>
        <v>1985</v>
      </c>
      <c r="B772" s="84">
        <v>30986</v>
      </c>
      <c r="C772" s="77">
        <v>537.5</v>
      </c>
      <c r="D772" s="78">
        <f t="shared" si="43"/>
        <v>33.049586776859506</v>
      </c>
      <c r="I772" s="90"/>
      <c r="J772" s="90"/>
      <c r="K772" s="90"/>
      <c r="L772" s="90"/>
    </row>
    <row r="773" spans="1:12">
      <c r="A773" s="65">
        <f t="shared" si="42"/>
        <v>1985</v>
      </c>
      <c r="B773" s="84">
        <v>31016</v>
      </c>
      <c r="C773" s="77">
        <v>692.9</v>
      </c>
      <c r="D773" s="78">
        <f t="shared" si="43"/>
        <v>41.230413223140495</v>
      </c>
      <c r="I773" s="90"/>
      <c r="J773" s="90"/>
      <c r="K773" s="90"/>
      <c r="L773" s="90"/>
    </row>
    <row r="774" spans="1:12">
      <c r="A774" s="65">
        <f t="shared" si="42"/>
        <v>1985</v>
      </c>
      <c r="B774" s="84">
        <v>31047</v>
      </c>
      <c r="C774" s="77">
        <v>658.1</v>
      </c>
      <c r="D774" s="78">
        <f t="shared" si="43"/>
        <v>40.46499173553719</v>
      </c>
      <c r="I774" s="90"/>
      <c r="J774" s="90"/>
      <c r="K774" s="90"/>
      <c r="L774" s="90"/>
    </row>
    <row r="775" spans="1:12">
      <c r="A775" s="65">
        <f t="shared" si="42"/>
        <v>1985</v>
      </c>
      <c r="B775" s="84">
        <v>31078</v>
      </c>
      <c r="C775" s="77">
        <v>603.20000000000005</v>
      </c>
      <c r="D775" s="78">
        <f t="shared" si="43"/>
        <v>37.089322314049589</v>
      </c>
      <c r="I775" s="90"/>
      <c r="J775" s="90"/>
      <c r="K775" s="90"/>
      <c r="L775" s="90"/>
    </row>
    <row r="776" spans="1:12">
      <c r="A776" s="65">
        <f t="shared" si="42"/>
        <v>1985</v>
      </c>
      <c r="B776" s="84">
        <v>31106</v>
      </c>
      <c r="C776" s="77">
        <v>989.4</v>
      </c>
      <c r="D776" s="78">
        <f t="shared" si="43"/>
        <v>54.948495867768592</v>
      </c>
      <c r="I776" s="90"/>
      <c r="J776" s="90"/>
      <c r="K776" s="90"/>
      <c r="L776" s="90"/>
    </row>
    <row r="777" spans="1:12">
      <c r="A777" s="65">
        <f t="shared" si="42"/>
        <v>1985</v>
      </c>
      <c r="B777" s="84">
        <v>31137</v>
      </c>
      <c r="C777" s="77">
        <v>782</v>
      </c>
      <c r="D777" s="78">
        <f t="shared" si="43"/>
        <v>48.083305785123969</v>
      </c>
      <c r="I777" s="90"/>
      <c r="J777" s="90"/>
      <c r="K777" s="90"/>
      <c r="L777" s="90"/>
    </row>
    <row r="778" spans="1:12">
      <c r="A778" s="65">
        <f t="shared" si="42"/>
        <v>1985</v>
      </c>
      <c r="B778" s="84">
        <v>31167</v>
      </c>
      <c r="C778" s="77">
        <v>1253</v>
      </c>
      <c r="D778" s="78">
        <f t="shared" si="43"/>
        <v>74.558677685950414</v>
      </c>
      <c r="I778" s="90"/>
      <c r="J778" s="90"/>
      <c r="K778" s="90"/>
      <c r="L778" s="90"/>
    </row>
    <row r="779" spans="1:12">
      <c r="A779" s="65">
        <f t="shared" si="42"/>
        <v>1985</v>
      </c>
      <c r="B779" s="84">
        <v>31198</v>
      </c>
      <c r="C779" s="77">
        <v>1035</v>
      </c>
      <c r="D779" s="78">
        <f t="shared" si="43"/>
        <v>63.639669421487604</v>
      </c>
      <c r="I779" s="90"/>
      <c r="J779" s="90"/>
      <c r="K779" s="90"/>
      <c r="L779" s="90"/>
    </row>
    <row r="780" spans="1:12">
      <c r="A780" s="65">
        <f t="shared" si="42"/>
        <v>1985</v>
      </c>
      <c r="B780" s="84">
        <v>31228</v>
      </c>
      <c r="C780" s="77">
        <v>489.2</v>
      </c>
      <c r="D780" s="78">
        <f t="shared" si="43"/>
        <v>29.109421487603306</v>
      </c>
      <c r="I780" s="90"/>
      <c r="J780" s="90"/>
      <c r="K780" s="90"/>
      <c r="L780" s="90"/>
    </row>
    <row r="781" spans="1:12">
      <c r="A781" s="65">
        <f t="shared" si="42"/>
        <v>1985</v>
      </c>
      <c r="B781" s="84">
        <v>31259</v>
      </c>
      <c r="C781" s="77">
        <v>852.8</v>
      </c>
      <c r="D781" s="78">
        <f t="shared" si="43"/>
        <v>52.436628099173554</v>
      </c>
      <c r="I781" s="90"/>
      <c r="J781" s="90"/>
      <c r="K781" s="90"/>
      <c r="L781" s="90"/>
    </row>
    <row r="782" spans="1:12">
      <c r="A782" s="65">
        <f t="shared" si="42"/>
        <v>1985</v>
      </c>
      <c r="B782" s="84">
        <v>31290</v>
      </c>
      <c r="C782" s="77">
        <v>843.8</v>
      </c>
      <c r="D782" s="78">
        <f t="shared" si="43"/>
        <v>51.883239669421485</v>
      </c>
      <c r="I782" s="90"/>
      <c r="J782" s="90"/>
      <c r="K782" s="90"/>
      <c r="L782" s="90"/>
    </row>
    <row r="783" spans="1:12">
      <c r="A783" s="65">
        <f t="shared" si="42"/>
        <v>1985</v>
      </c>
      <c r="B783" s="84">
        <v>31320</v>
      </c>
      <c r="C783" s="77">
        <v>825</v>
      </c>
      <c r="D783" s="78">
        <f t="shared" si="43"/>
        <v>49.090909090909093</v>
      </c>
      <c r="I783" s="90"/>
      <c r="J783" s="90"/>
      <c r="K783" s="90"/>
      <c r="L783" s="90"/>
    </row>
    <row r="784" spans="1:12">
      <c r="A784" s="65">
        <f t="shared" si="42"/>
        <v>1986</v>
      </c>
      <c r="B784" s="84">
        <v>31351</v>
      </c>
      <c r="C784" s="77">
        <v>350.5</v>
      </c>
      <c r="D784" s="78">
        <f t="shared" si="43"/>
        <v>21.551404958677686</v>
      </c>
      <c r="I784" s="90"/>
      <c r="J784" s="90"/>
      <c r="K784" s="90"/>
      <c r="L784" s="90"/>
    </row>
    <row r="785" spans="1:12">
      <c r="A785" s="65">
        <f t="shared" ref="A785:A848" si="44">IF(MONTH(B785)&gt;9,YEAR(B785)+1,YEAR(B785))</f>
        <v>1986</v>
      </c>
      <c r="B785" s="84">
        <v>31381</v>
      </c>
      <c r="C785" s="77">
        <v>304.8</v>
      </c>
      <c r="D785" s="78">
        <f t="shared" ref="D785:D848" si="45">IF(C785&lt;&gt;-901,C785*DAY(B785)*24*60*60/(220*22*9*1000),-901)</f>
        <v>18.136859504132232</v>
      </c>
      <c r="I785" s="90"/>
      <c r="J785" s="90"/>
      <c r="K785" s="90"/>
      <c r="L785" s="90"/>
    </row>
    <row r="786" spans="1:12">
      <c r="A786" s="65">
        <f t="shared" si="44"/>
        <v>1986</v>
      </c>
      <c r="B786" s="84">
        <v>31412</v>
      </c>
      <c r="C786" s="77">
        <v>890.1</v>
      </c>
      <c r="D786" s="78">
        <f t="shared" si="45"/>
        <v>54.730115702479338</v>
      </c>
      <c r="I786" s="90"/>
      <c r="J786" s="90"/>
      <c r="K786" s="90"/>
      <c r="L786" s="90"/>
    </row>
    <row r="787" spans="1:12">
      <c r="A787" s="65">
        <f t="shared" si="44"/>
        <v>1986</v>
      </c>
      <c r="B787" s="84">
        <v>31443</v>
      </c>
      <c r="C787" s="77">
        <v>1149</v>
      </c>
      <c r="D787" s="78">
        <f t="shared" si="45"/>
        <v>70.649256198347103</v>
      </c>
      <c r="I787" s="90"/>
      <c r="J787" s="90"/>
      <c r="K787" s="90"/>
      <c r="L787" s="90"/>
    </row>
    <row r="788" spans="1:12">
      <c r="A788" s="65">
        <f t="shared" si="44"/>
        <v>1986</v>
      </c>
      <c r="B788" s="84">
        <v>31471</v>
      </c>
      <c r="C788" s="77">
        <v>2570</v>
      </c>
      <c r="D788" s="78">
        <f t="shared" si="45"/>
        <v>142.7305785123967</v>
      </c>
      <c r="I788" s="90"/>
      <c r="J788" s="90"/>
      <c r="K788" s="90"/>
      <c r="L788" s="90"/>
    </row>
    <row r="789" spans="1:12">
      <c r="A789" s="65">
        <f t="shared" si="44"/>
        <v>1986</v>
      </c>
      <c r="B789" s="84">
        <v>31502</v>
      </c>
      <c r="C789" s="77">
        <v>3333</v>
      </c>
      <c r="D789" s="78">
        <f t="shared" si="45"/>
        <v>204.93818181818182</v>
      </c>
      <c r="I789" s="90"/>
      <c r="J789" s="90"/>
      <c r="K789" s="90"/>
      <c r="L789" s="90"/>
    </row>
    <row r="790" spans="1:12">
      <c r="A790" s="65">
        <f t="shared" si="44"/>
        <v>1986</v>
      </c>
      <c r="B790" s="84">
        <v>31532</v>
      </c>
      <c r="C790" s="77">
        <v>2605</v>
      </c>
      <c r="D790" s="78">
        <f t="shared" si="45"/>
        <v>155.0082644628099</v>
      </c>
      <c r="I790" s="90"/>
      <c r="J790" s="90"/>
      <c r="K790" s="90"/>
      <c r="L790" s="90"/>
    </row>
    <row r="791" spans="1:12">
      <c r="A791" s="65">
        <f t="shared" si="44"/>
        <v>1986</v>
      </c>
      <c r="B791" s="84">
        <v>31563</v>
      </c>
      <c r="C791" s="77">
        <v>2729</v>
      </c>
      <c r="D791" s="78">
        <f t="shared" si="45"/>
        <v>167.79966942148761</v>
      </c>
      <c r="I791" s="90"/>
      <c r="J791" s="90"/>
      <c r="K791" s="90"/>
      <c r="L791" s="90"/>
    </row>
    <row r="792" spans="1:12">
      <c r="A792" s="65">
        <f t="shared" si="44"/>
        <v>1986</v>
      </c>
      <c r="B792" s="84">
        <v>31593</v>
      </c>
      <c r="C792" s="77">
        <v>2295</v>
      </c>
      <c r="D792" s="78">
        <f t="shared" si="45"/>
        <v>136.56198347107437</v>
      </c>
      <c r="I792" s="90"/>
      <c r="J792" s="90"/>
      <c r="K792" s="90"/>
      <c r="L792" s="90"/>
    </row>
    <row r="793" spans="1:12">
      <c r="A793" s="65">
        <f t="shared" si="44"/>
        <v>1986</v>
      </c>
      <c r="B793" s="84">
        <v>31624</v>
      </c>
      <c r="C793" s="77">
        <v>1028</v>
      </c>
      <c r="D793" s="78">
        <f t="shared" si="45"/>
        <v>63.209256198347106</v>
      </c>
      <c r="I793" s="90"/>
      <c r="J793" s="90"/>
      <c r="K793" s="90"/>
      <c r="L793" s="90"/>
    </row>
    <row r="794" spans="1:12">
      <c r="A794" s="65">
        <f t="shared" si="44"/>
        <v>1986</v>
      </c>
      <c r="B794" s="84">
        <v>31655</v>
      </c>
      <c r="C794" s="77">
        <v>964.6</v>
      </c>
      <c r="D794" s="78">
        <f t="shared" si="45"/>
        <v>59.310942148760333</v>
      </c>
      <c r="I794" s="90"/>
      <c r="J794" s="90"/>
      <c r="K794" s="90"/>
      <c r="L794" s="90"/>
    </row>
    <row r="795" spans="1:12">
      <c r="A795" s="65">
        <f t="shared" si="44"/>
        <v>1986</v>
      </c>
      <c r="B795" s="84">
        <v>31685</v>
      </c>
      <c r="C795" s="77">
        <v>950.5</v>
      </c>
      <c r="D795" s="78">
        <f t="shared" si="45"/>
        <v>56.558677685950414</v>
      </c>
      <c r="I795" s="90"/>
      <c r="J795" s="90"/>
      <c r="K795" s="90"/>
      <c r="L795" s="90"/>
    </row>
    <row r="796" spans="1:12">
      <c r="A796" s="65">
        <f t="shared" si="44"/>
        <v>1987</v>
      </c>
      <c r="B796" s="84">
        <v>31716</v>
      </c>
      <c r="C796" s="77">
        <v>465.1</v>
      </c>
      <c r="D796" s="78">
        <f t="shared" si="45"/>
        <v>28.597884297520661</v>
      </c>
      <c r="I796" s="90"/>
      <c r="J796" s="90"/>
      <c r="K796" s="90"/>
      <c r="L796" s="90"/>
    </row>
    <row r="797" spans="1:12">
      <c r="A797" s="65">
        <f t="shared" si="44"/>
        <v>1987</v>
      </c>
      <c r="B797" s="84">
        <v>31746</v>
      </c>
      <c r="C797" s="77">
        <v>530.29999999999995</v>
      </c>
      <c r="D797" s="78">
        <f t="shared" si="45"/>
        <v>31.555041322314043</v>
      </c>
      <c r="I797" s="90"/>
      <c r="J797" s="90"/>
      <c r="K797" s="90"/>
      <c r="L797" s="90"/>
    </row>
    <row r="798" spans="1:12">
      <c r="A798" s="65">
        <f t="shared" si="44"/>
        <v>1987</v>
      </c>
      <c r="B798" s="84">
        <v>31777</v>
      </c>
      <c r="C798" s="77">
        <v>635.20000000000005</v>
      </c>
      <c r="D798" s="78">
        <f t="shared" si="45"/>
        <v>39.056925619834715</v>
      </c>
      <c r="I798" s="90"/>
      <c r="J798" s="90"/>
      <c r="K798" s="90"/>
      <c r="L798" s="90"/>
    </row>
    <row r="799" spans="1:12">
      <c r="A799" s="65">
        <f t="shared" si="44"/>
        <v>1987</v>
      </c>
      <c r="B799" s="84">
        <v>31808</v>
      </c>
      <c r="C799" s="77">
        <v>307.2</v>
      </c>
      <c r="D799" s="78">
        <f t="shared" si="45"/>
        <v>18.888991735537189</v>
      </c>
      <c r="I799" s="90"/>
      <c r="J799" s="90"/>
      <c r="K799" s="90"/>
      <c r="L799" s="90"/>
    </row>
    <row r="800" spans="1:12">
      <c r="A800" s="65">
        <f t="shared" si="44"/>
        <v>1987</v>
      </c>
      <c r="B800" s="84">
        <v>31836</v>
      </c>
      <c r="C800" s="77">
        <v>702.6</v>
      </c>
      <c r="D800" s="78">
        <f t="shared" si="45"/>
        <v>39.020429752066107</v>
      </c>
      <c r="I800" s="90"/>
      <c r="J800" s="90"/>
      <c r="K800" s="90"/>
      <c r="L800" s="90"/>
    </row>
    <row r="801" spans="1:12">
      <c r="A801" s="65">
        <f t="shared" si="44"/>
        <v>1987</v>
      </c>
      <c r="B801" s="84">
        <v>31867</v>
      </c>
      <c r="C801" s="77">
        <v>519.5</v>
      </c>
      <c r="D801" s="78">
        <f t="shared" si="45"/>
        <v>31.942809917355373</v>
      </c>
      <c r="I801" s="90"/>
      <c r="J801" s="90"/>
      <c r="K801" s="90"/>
      <c r="L801" s="90"/>
    </row>
    <row r="802" spans="1:12">
      <c r="A802" s="65">
        <f t="shared" si="44"/>
        <v>1987</v>
      </c>
      <c r="B802" s="84">
        <v>31897</v>
      </c>
      <c r="C802" s="77">
        <v>776.5</v>
      </c>
      <c r="D802" s="78">
        <f t="shared" si="45"/>
        <v>46.204958677685951</v>
      </c>
      <c r="I802" s="90"/>
      <c r="J802" s="90"/>
      <c r="K802" s="90"/>
      <c r="L802" s="90"/>
    </row>
    <row r="803" spans="1:12">
      <c r="A803" s="65">
        <f t="shared" si="44"/>
        <v>1987</v>
      </c>
      <c r="B803" s="84">
        <v>31928</v>
      </c>
      <c r="C803" s="77">
        <v>726</v>
      </c>
      <c r="D803" s="78">
        <f t="shared" si="45"/>
        <v>44.64</v>
      </c>
      <c r="I803" s="90"/>
      <c r="J803" s="90"/>
      <c r="K803" s="90"/>
      <c r="L803" s="90"/>
    </row>
    <row r="804" spans="1:12">
      <c r="A804" s="65">
        <f t="shared" si="44"/>
        <v>1987</v>
      </c>
      <c r="B804" s="84">
        <v>31958</v>
      </c>
      <c r="C804" s="77">
        <v>670.2</v>
      </c>
      <c r="D804" s="78">
        <f t="shared" si="45"/>
        <v>39.879669421487606</v>
      </c>
      <c r="I804" s="90"/>
      <c r="J804" s="90"/>
      <c r="K804" s="90"/>
      <c r="L804" s="90"/>
    </row>
    <row r="805" spans="1:12">
      <c r="A805" s="65">
        <f t="shared" si="44"/>
        <v>1987</v>
      </c>
      <c r="B805" s="84">
        <v>31989</v>
      </c>
      <c r="C805" s="77">
        <v>659.2</v>
      </c>
      <c r="D805" s="78">
        <f t="shared" si="45"/>
        <v>40.532628099173557</v>
      </c>
      <c r="I805" s="90"/>
      <c r="J805" s="90"/>
      <c r="K805" s="90"/>
      <c r="L805" s="90"/>
    </row>
    <row r="806" spans="1:12">
      <c r="A806" s="65">
        <f t="shared" si="44"/>
        <v>1987</v>
      </c>
      <c r="B806" s="84">
        <v>32020</v>
      </c>
      <c r="C806" s="77">
        <v>630.70000000000005</v>
      </c>
      <c r="D806" s="78">
        <f t="shared" si="45"/>
        <v>38.780231404958684</v>
      </c>
      <c r="I806" s="90"/>
      <c r="J806" s="90"/>
      <c r="K806" s="90"/>
      <c r="L806" s="90"/>
    </row>
    <row r="807" spans="1:12">
      <c r="A807" s="65">
        <f t="shared" si="44"/>
        <v>1987</v>
      </c>
      <c r="B807" s="84">
        <v>32050</v>
      </c>
      <c r="C807" s="77">
        <v>369.4</v>
      </c>
      <c r="D807" s="78">
        <f t="shared" si="45"/>
        <v>21.980826446280993</v>
      </c>
      <c r="I807" s="90"/>
      <c r="J807" s="90"/>
      <c r="K807" s="90"/>
      <c r="L807" s="90"/>
    </row>
    <row r="808" spans="1:12">
      <c r="A808" s="65">
        <f t="shared" si="44"/>
        <v>1988</v>
      </c>
      <c r="B808" s="84">
        <v>32081</v>
      </c>
      <c r="C808" s="77">
        <v>125.8</v>
      </c>
      <c r="D808" s="78">
        <f t="shared" si="45"/>
        <v>7.7351404958677685</v>
      </c>
      <c r="I808" s="90"/>
      <c r="J808" s="90"/>
      <c r="K808" s="90"/>
      <c r="L808" s="90"/>
    </row>
    <row r="809" spans="1:12">
      <c r="A809" s="65">
        <f t="shared" si="44"/>
        <v>1988</v>
      </c>
      <c r="B809" s="84">
        <v>32111</v>
      </c>
      <c r="C809" s="77">
        <v>82.7</v>
      </c>
      <c r="D809" s="78">
        <f t="shared" si="45"/>
        <v>4.9209917355371902</v>
      </c>
      <c r="I809" s="90"/>
      <c r="J809" s="90"/>
      <c r="K809" s="90"/>
      <c r="L809" s="90"/>
    </row>
    <row r="810" spans="1:12">
      <c r="A810" s="65">
        <f t="shared" si="44"/>
        <v>1988</v>
      </c>
      <c r="B810" s="84">
        <v>32142</v>
      </c>
      <c r="C810" s="77">
        <v>413.8</v>
      </c>
      <c r="D810" s="78">
        <f t="shared" si="45"/>
        <v>25.443570247933884</v>
      </c>
      <c r="I810" s="90"/>
      <c r="J810" s="90"/>
      <c r="K810" s="90"/>
      <c r="L810" s="90"/>
    </row>
    <row r="811" spans="1:12">
      <c r="A811" s="65">
        <f t="shared" si="44"/>
        <v>1988</v>
      </c>
      <c r="B811" s="84">
        <v>32173</v>
      </c>
      <c r="C811" s="77">
        <v>463.9</v>
      </c>
      <c r="D811" s="78">
        <f t="shared" si="45"/>
        <v>28.524099173553719</v>
      </c>
      <c r="I811" s="90"/>
      <c r="J811" s="90"/>
      <c r="K811" s="90"/>
      <c r="L811" s="90"/>
    </row>
    <row r="812" spans="1:12">
      <c r="A812" s="65">
        <f t="shared" si="44"/>
        <v>1988</v>
      </c>
      <c r="B812" s="84">
        <v>32202</v>
      </c>
      <c r="C812" s="77">
        <v>706.9</v>
      </c>
      <c r="D812" s="78">
        <f t="shared" si="45"/>
        <v>40.661355371900818</v>
      </c>
      <c r="I812" s="90"/>
      <c r="J812" s="90"/>
      <c r="K812" s="90"/>
      <c r="L812" s="90"/>
    </row>
    <row r="813" spans="1:12">
      <c r="A813" s="65">
        <f t="shared" si="44"/>
        <v>1988</v>
      </c>
      <c r="B813" s="84">
        <v>32233</v>
      </c>
      <c r="C813" s="77">
        <v>626.5</v>
      </c>
      <c r="D813" s="78">
        <f t="shared" si="45"/>
        <v>38.521983471074378</v>
      </c>
      <c r="I813" s="90"/>
      <c r="J813" s="90"/>
      <c r="K813" s="90"/>
      <c r="L813" s="90"/>
    </row>
    <row r="814" spans="1:12">
      <c r="A814" s="65">
        <f t="shared" si="44"/>
        <v>1988</v>
      </c>
      <c r="B814" s="84">
        <v>32263</v>
      </c>
      <c r="C814" s="77">
        <v>555.29999999999995</v>
      </c>
      <c r="D814" s="78">
        <f t="shared" si="45"/>
        <v>33.042644628099175</v>
      </c>
      <c r="I814" s="90"/>
      <c r="J814" s="90"/>
      <c r="K814" s="90"/>
      <c r="L814" s="90"/>
    </row>
    <row r="815" spans="1:12">
      <c r="A815" s="65">
        <f t="shared" si="44"/>
        <v>1988</v>
      </c>
      <c r="B815" s="84">
        <v>32294</v>
      </c>
      <c r="C815" s="77">
        <v>449.7</v>
      </c>
      <c r="D815" s="78">
        <f t="shared" si="45"/>
        <v>27.650975206611569</v>
      </c>
      <c r="I815" s="90"/>
      <c r="J815" s="90"/>
      <c r="K815" s="90"/>
      <c r="L815" s="90"/>
    </row>
    <row r="816" spans="1:12">
      <c r="A816" s="65">
        <f t="shared" si="44"/>
        <v>1988</v>
      </c>
      <c r="B816" s="84">
        <v>32324</v>
      </c>
      <c r="C816" s="77">
        <v>346.6</v>
      </c>
      <c r="D816" s="78">
        <f t="shared" si="45"/>
        <v>20.62413223140496</v>
      </c>
      <c r="I816" s="90"/>
      <c r="J816" s="90"/>
      <c r="K816" s="90"/>
      <c r="L816" s="90"/>
    </row>
    <row r="817" spans="1:12">
      <c r="A817" s="65">
        <f t="shared" si="44"/>
        <v>1988</v>
      </c>
      <c r="B817" s="84">
        <v>32355</v>
      </c>
      <c r="C817" s="77">
        <v>329.2</v>
      </c>
      <c r="D817" s="78">
        <f t="shared" si="45"/>
        <v>20.241719008264464</v>
      </c>
      <c r="I817" s="90"/>
      <c r="J817" s="90"/>
      <c r="K817" s="90"/>
      <c r="L817" s="90"/>
    </row>
    <row r="818" spans="1:12">
      <c r="A818" s="65">
        <f t="shared" si="44"/>
        <v>1988</v>
      </c>
      <c r="B818" s="84">
        <v>32386</v>
      </c>
      <c r="C818" s="77">
        <v>344.9</v>
      </c>
      <c r="D818" s="78">
        <f t="shared" si="45"/>
        <v>21.207074380165288</v>
      </c>
      <c r="I818" s="90"/>
      <c r="J818" s="90"/>
      <c r="K818" s="90"/>
      <c r="L818" s="90"/>
    </row>
    <row r="819" spans="1:12">
      <c r="A819" s="65">
        <f t="shared" si="44"/>
        <v>1988</v>
      </c>
      <c r="B819" s="91">
        <v>32416</v>
      </c>
      <c r="C819" s="77">
        <v>362.7</v>
      </c>
      <c r="D819" s="78">
        <f t="shared" si="45"/>
        <v>21.582148760330579</v>
      </c>
      <c r="I819" s="90"/>
      <c r="J819" s="90"/>
      <c r="K819" s="90"/>
      <c r="L819" s="90"/>
    </row>
    <row r="820" spans="1:12">
      <c r="A820" s="65">
        <f t="shared" si="44"/>
        <v>1989</v>
      </c>
      <c r="B820" s="76">
        <v>32447</v>
      </c>
      <c r="C820" s="77">
        <v>158.69999999999999</v>
      </c>
      <c r="D820" s="78">
        <f t="shared" si="45"/>
        <v>9.7580826446280984</v>
      </c>
      <c r="I820" s="90"/>
      <c r="J820" s="90"/>
      <c r="K820" s="90"/>
      <c r="L820" s="90"/>
    </row>
    <row r="821" spans="1:12">
      <c r="A821" s="65">
        <f t="shared" si="44"/>
        <v>1989</v>
      </c>
      <c r="B821" s="84">
        <v>32477</v>
      </c>
      <c r="C821" s="77">
        <v>230.5</v>
      </c>
      <c r="D821" s="78">
        <f t="shared" si="45"/>
        <v>13.715702479338843</v>
      </c>
      <c r="I821" s="90"/>
      <c r="J821" s="90"/>
      <c r="K821" s="90"/>
      <c r="L821" s="90"/>
    </row>
    <row r="822" spans="1:12">
      <c r="A822" s="65">
        <f t="shared" si="44"/>
        <v>1989</v>
      </c>
      <c r="B822" s="84">
        <v>32508</v>
      </c>
      <c r="C822" s="77">
        <v>332.7</v>
      </c>
      <c r="D822" s="78">
        <f t="shared" si="45"/>
        <v>20.45692561983471</v>
      </c>
      <c r="I822" s="90"/>
      <c r="J822" s="90"/>
      <c r="K822" s="90"/>
      <c r="L822" s="90"/>
    </row>
    <row r="823" spans="1:12">
      <c r="A823" s="65">
        <f t="shared" si="44"/>
        <v>1989</v>
      </c>
      <c r="B823" s="84">
        <v>32539</v>
      </c>
      <c r="C823" s="77">
        <v>330.2</v>
      </c>
      <c r="D823" s="78">
        <f t="shared" si="45"/>
        <v>20.303206611570246</v>
      </c>
      <c r="I823" s="90"/>
      <c r="J823" s="90"/>
      <c r="K823" s="90"/>
      <c r="L823" s="90"/>
    </row>
    <row r="824" spans="1:12">
      <c r="A824" s="65">
        <f t="shared" si="44"/>
        <v>1989</v>
      </c>
      <c r="B824" s="84">
        <v>32567</v>
      </c>
      <c r="C824" s="77">
        <v>443</v>
      </c>
      <c r="D824" s="78">
        <f t="shared" si="45"/>
        <v>24.602975206611571</v>
      </c>
      <c r="I824" s="90"/>
      <c r="J824" s="90"/>
      <c r="K824" s="90"/>
      <c r="L824" s="90"/>
    </row>
    <row r="825" spans="1:12">
      <c r="A825" s="65">
        <f t="shared" si="44"/>
        <v>1989</v>
      </c>
      <c r="B825" s="84">
        <v>32598</v>
      </c>
      <c r="C825" s="77">
        <v>1803</v>
      </c>
      <c r="D825" s="78">
        <f t="shared" si="45"/>
        <v>110.86214876033058</v>
      </c>
      <c r="I825" s="90"/>
      <c r="J825" s="90"/>
      <c r="K825" s="90"/>
      <c r="L825" s="90"/>
    </row>
    <row r="826" spans="1:12">
      <c r="A826" s="65">
        <f t="shared" si="44"/>
        <v>1989</v>
      </c>
      <c r="B826" s="84">
        <v>32628</v>
      </c>
      <c r="C826" s="77">
        <v>1559</v>
      </c>
      <c r="D826" s="78">
        <f t="shared" si="45"/>
        <v>92.766942148760336</v>
      </c>
      <c r="I826" s="90"/>
      <c r="J826" s="90"/>
      <c r="K826" s="90"/>
      <c r="L826" s="90"/>
    </row>
    <row r="827" spans="1:12">
      <c r="A827" s="65">
        <f t="shared" si="44"/>
        <v>1989</v>
      </c>
      <c r="B827" s="84">
        <v>32659</v>
      </c>
      <c r="C827" s="77">
        <v>1079</v>
      </c>
      <c r="D827" s="78">
        <f t="shared" si="45"/>
        <v>66.345123966942154</v>
      </c>
      <c r="I827" s="90"/>
      <c r="J827" s="90"/>
      <c r="K827" s="90"/>
      <c r="L827" s="90"/>
    </row>
    <row r="828" spans="1:12">
      <c r="A828" s="65">
        <f t="shared" si="44"/>
        <v>1989</v>
      </c>
      <c r="B828" s="84">
        <v>32689</v>
      </c>
      <c r="C828" s="77">
        <v>919.5</v>
      </c>
      <c r="D828" s="78">
        <f t="shared" si="45"/>
        <v>54.714049586776859</v>
      </c>
      <c r="I828" s="90"/>
      <c r="J828" s="90"/>
      <c r="K828" s="90"/>
      <c r="L828" s="90"/>
    </row>
    <row r="829" spans="1:12">
      <c r="A829" s="65">
        <f t="shared" si="44"/>
        <v>1989</v>
      </c>
      <c r="B829" s="84">
        <v>32720</v>
      </c>
      <c r="C829" s="77">
        <v>889.6</v>
      </c>
      <c r="D829" s="78">
        <f t="shared" si="45"/>
        <v>54.699371900826449</v>
      </c>
      <c r="I829" s="90"/>
      <c r="J829" s="90"/>
      <c r="K829" s="90"/>
      <c r="L829" s="90"/>
    </row>
    <row r="830" spans="1:12">
      <c r="A830" s="65">
        <f t="shared" si="44"/>
        <v>1989</v>
      </c>
      <c r="B830" s="84">
        <v>32751</v>
      </c>
      <c r="C830" s="77">
        <v>901.5</v>
      </c>
      <c r="D830" s="78">
        <f t="shared" si="45"/>
        <v>55.431074380165292</v>
      </c>
      <c r="I830" s="90"/>
      <c r="J830" s="90"/>
      <c r="K830" s="90"/>
      <c r="L830" s="90"/>
    </row>
    <row r="831" spans="1:12">
      <c r="A831" s="65">
        <f t="shared" si="44"/>
        <v>1989</v>
      </c>
      <c r="B831" s="84">
        <v>32781</v>
      </c>
      <c r="C831" s="77">
        <v>842.4</v>
      </c>
      <c r="D831" s="78">
        <f t="shared" si="45"/>
        <v>50.126280991735534</v>
      </c>
      <c r="I831" s="90"/>
      <c r="J831" s="90"/>
      <c r="K831" s="90"/>
      <c r="L831" s="90"/>
    </row>
    <row r="832" spans="1:12">
      <c r="A832" s="65">
        <f t="shared" si="44"/>
        <v>1990</v>
      </c>
      <c r="B832" s="84">
        <v>32812</v>
      </c>
      <c r="C832" s="77">
        <v>235.2</v>
      </c>
      <c r="D832" s="78">
        <f t="shared" si="45"/>
        <v>14.461884297520662</v>
      </c>
      <c r="I832" s="90"/>
      <c r="J832" s="90"/>
      <c r="K832" s="90"/>
      <c r="L832" s="90"/>
    </row>
    <row r="833" spans="1:12">
      <c r="A833" s="65">
        <f t="shared" si="44"/>
        <v>1990</v>
      </c>
      <c r="B833" s="84">
        <v>32842</v>
      </c>
      <c r="C833" s="77">
        <v>273.89999999999998</v>
      </c>
      <c r="D833" s="78">
        <f t="shared" si="45"/>
        <v>16.298181818181817</v>
      </c>
      <c r="I833" s="90"/>
      <c r="J833" s="90"/>
      <c r="K833" s="90"/>
      <c r="L833" s="90"/>
    </row>
    <row r="834" spans="1:12">
      <c r="A834" s="65">
        <f t="shared" si="44"/>
        <v>1990</v>
      </c>
      <c r="B834" s="84">
        <v>32873</v>
      </c>
      <c r="C834" s="77">
        <v>425.5</v>
      </c>
      <c r="D834" s="78">
        <f t="shared" si="45"/>
        <v>26.16297520661157</v>
      </c>
      <c r="I834" s="90"/>
      <c r="J834" s="90"/>
      <c r="K834" s="90"/>
      <c r="L834" s="90"/>
    </row>
    <row r="835" spans="1:12">
      <c r="A835" s="65">
        <f t="shared" si="44"/>
        <v>1990</v>
      </c>
      <c r="B835" s="84">
        <v>32904</v>
      </c>
      <c r="C835" s="77">
        <v>486.3</v>
      </c>
      <c r="D835" s="78">
        <f t="shared" si="45"/>
        <v>29.901421487603304</v>
      </c>
      <c r="I835" s="90"/>
      <c r="J835" s="90"/>
      <c r="K835" s="90"/>
      <c r="L835" s="90"/>
    </row>
    <row r="836" spans="1:12">
      <c r="A836" s="65">
        <f t="shared" si="44"/>
        <v>1990</v>
      </c>
      <c r="B836" s="84">
        <v>32932</v>
      </c>
      <c r="C836" s="77">
        <v>378.3</v>
      </c>
      <c r="D836" s="78">
        <f t="shared" si="45"/>
        <v>21.009719008264462</v>
      </c>
      <c r="I836" s="90"/>
      <c r="J836" s="90"/>
      <c r="K836" s="90"/>
      <c r="L836" s="90"/>
    </row>
    <row r="837" spans="1:12">
      <c r="A837" s="65">
        <f t="shared" si="44"/>
        <v>1990</v>
      </c>
      <c r="B837" s="84">
        <v>32963</v>
      </c>
      <c r="C837" s="77">
        <v>708.6</v>
      </c>
      <c r="D837" s="78">
        <f t="shared" si="45"/>
        <v>43.570115702479342</v>
      </c>
      <c r="I837" s="90"/>
      <c r="J837" s="90"/>
      <c r="K837" s="90"/>
      <c r="L837" s="90"/>
    </row>
    <row r="838" spans="1:12">
      <c r="A838" s="65">
        <f t="shared" si="44"/>
        <v>1990</v>
      </c>
      <c r="B838" s="84">
        <v>32993</v>
      </c>
      <c r="C838" s="77">
        <v>834.4</v>
      </c>
      <c r="D838" s="78">
        <f t="shared" si="45"/>
        <v>49.650247933884295</v>
      </c>
      <c r="I838" s="90"/>
      <c r="J838" s="90"/>
      <c r="K838" s="90"/>
      <c r="L838" s="90"/>
    </row>
    <row r="839" spans="1:12">
      <c r="A839" s="65">
        <f t="shared" si="44"/>
        <v>1990</v>
      </c>
      <c r="B839" s="84">
        <v>33024</v>
      </c>
      <c r="C839" s="77">
        <v>691.1</v>
      </c>
      <c r="D839" s="78">
        <f t="shared" si="45"/>
        <v>42.494082644628101</v>
      </c>
      <c r="I839" s="90"/>
      <c r="J839" s="90"/>
      <c r="K839" s="90"/>
      <c r="L839" s="90"/>
    </row>
    <row r="840" spans="1:12">
      <c r="A840" s="65">
        <f t="shared" si="44"/>
        <v>1990</v>
      </c>
      <c r="B840" s="84">
        <v>33054</v>
      </c>
      <c r="C840" s="77">
        <v>570.4</v>
      </c>
      <c r="D840" s="78">
        <f t="shared" si="45"/>
        <v>33.941157024793391</v>
      </c>
      <c r="I840" s="90"/>
      <c r="J840" s="90"/>
      <c r="K840" s="90"/>
      <c r="L840" s="90"/>
    </row>
    <row r="841" spans="1:12">
      <c r="A841" s="65">
        <f t="shared" si="44"/>
        <v>1990</v>
      </c>
      <c r="B841" s="84">
        <v>33085</v>
      </c>
      <c r="C841" s="77">
        <v>815.5</v>
      </c>
      <c r="D841" s="78">
        <f t="shared" si="45"/>
        <v>50.143140495867769</v>
      </c>
      <c r="I841" s="90"/>
      <c r="J841" s="90"/>
      <c r="K841" s="90"/>
      <c r="L841" s="90"/>
    </row>
    <row r="842" spans="1:12">
      <c r="A842" s="65">
        <f t="shared" si="44"/>
        <v>1990</v>
      </c>
      <c r="B842" s="84">
        <v>33116</v>
      </c>
      <c r="C842" s="77">
        <v>785.5</v>
      </c>
      <c r="D842" s="78">
        <f t="shared" si="45"/>
        <v>48.298512396694214</v>
      </c>
      <c r="I842" s="90"/>
      <c r="J842" s="90"/>
      <c r="K842" s="90"/>
      <c r="L842" s="90"/>
    </row>
    <row r="843" spans="1:12">
      <c r="A843" s="65">
        <f t="shared" si="44"/>
        <v>1990</v>
      </c>
      <c r="B843" s="84">
        <v>33146</v>
      </c>
      <c r="C843" s="77">
        <v>597.6</v>
      </c>
      <c r="D843" s="78">
        <f t="shared" si="45"/>
        <v>35.559669421487605</v>
      </c>
      <c r="I843" s="90"/>
      <c r="J843" s="90"/>
      <c r="K843" s="90"/>
      <c r="L843" s="90"/>
    </row>
    <row r="844" spans="1:12">
      <c r="A844" s="65">
        <f t="shared" si="44"/>
        <v>1991</v>
      </c>
      <c r="B844" s="84">
        <v>33177</v>
      </c>
      <c r="C844" s="77">
        <v>434.8</v>
      </c>
      <c r="D844" s="78">
        <f t="shared" si="45"/>
        <v>26.734809917355371</v>
      </c>
      <c r="I844" s="90"/>
      <c r="J844" s="90"/>
      <c r="K844" s="90"/>
      <c r="L844" s="90"/>
    </row>
    <row r="845" spans="1:12">
      <c r="A845" s="65">
        <f t="shared" si="44"/>
        <v>1991</v>
      </c>
      <c r="B845" s="84">
        <v>33207</v>
      </c>
      <c r="C845" s="77">
        <v>467.6</v>
      </c>
      <c r="D845" s="78">
        <f t="shared" si="45"/>
        <v>27.82413223140496</v>
      </c>
      <c r="I845" s="90"/>
      <c r="J845" s="90"/>
      <c r="K845" s="90"/>
      <c r="L845" s="90"/>
    </row>
    <row r="846" spans="1:12">
      <c r="A846" s="65">
        <f t="shared" si="44"/>
        <v>1991</v>
      </c>
      <c r="B846" s="84">
        <v>33238</v>
      </c>
      <c r="C846" s="77">
        <v>494.8</v>
      </c>
      <c r="D846" s="78">
        <f t="shared" si="45"/>
        <v>30.42406611570248</v>
      </c>
      <c r="I846" s="90"/>
      <c r="J846" s="90"/>
      <c r="K846" s="90"/>
      <c r="L846" s="90"/>
    </row>
    <row r="847" spans="1:12">
      <c r="A847" s="65">
        <f t="shared" si="44"/>
        <v>1991</v>
      </c>
      <c r="B847" s="84">
        <v>33269</v>
      </c>
      <c r="C847" s="77">
        <v>403.3</v>
      </c>
      <c r="D847" s="78">
        <f t="shared" si="45"/>
        <v>24.797950413223141</v>
      </c>
      <c r="I847" s="90"/>
      <c r="J847" s="90"/>
      <c r="K847" s="90"/>
      <c r="L847" s="90"/>
    </row>
    <row r="848" spans="1:12">
      <c r="A848" s="65">
        <f t="shared" si="44"/>
        <v>1991</v>
      </c>
      <c r="B848" s="84">
        <v>33297</v>
      </c>
      <c r="C848" s="77">
        <v>389.8</v>
      </c>
      <c r="D848" s="78">
        <f t="shared" si="45"/>
        <v>21.648396694214874</v>
      </c>
      <c r="I848" s="90"/>
      <c r="J848" s="90"/>
      <c r="K848" s="90"/>
      <c r="L848" s="90"/>
    </row>
    <row r="849" spans="1:12">
      <c r="A849" s="65">
        <f t="shared" ref="A849:A912" si="46">IF(MONTH(B849)&gt;9,YEAR(B849)+1,YEAR(B849))</f>
        <v>1991</v>
      </c>
      <c r="B849" s="84">
        <v>33328</v>
      </c>
      <c r="C849" s="77">
        <v>656.2</v>
      </c>
      <c r="D849" s="78">
        <f t="shared" ref="D849:D912" si="47">IF(C849&lt;&gt;-901,C849*DAY(B849)*24*60*60/(220*22*9*1000),-901)</f>
        <v>40.348165289256201</v>
      </c>
      <c r="I849" s="90"/>
      <c r="J849" s="90"/>
      <c r="K849" s="90"/>
      <c r="L849" s="90"/>
    </row>
    <row r="850" spans="1:12">
      <c r="A850" s="65">
        <f t="shared" si="46"/>
        <v>1991</v>
      </c>
      <c r="B850" s="84">
        <v>33358</v>
      </c>
      <c r="C850" s="77">
        <v>804.8</v>
      </c>
      <c r="D850" s="78">
        <f t="shared" si="47"/>
        <v>47.888925619834708</v>
      </c>
      <c r="I850" s="90"/>
      <c r="J850" s="90"/>
      <c r="K850" s="90"/>
      <c r="L850" s="90"/>
    </row>
    <row r="851" spans="1:12">
      <c r="A851" s="65">
        <f t="shared" si="46"/>
        <v>1991</v>
      </c>
      <c r="B851" s="84">
        <v>33389</v>
      </c>
      <c r="C851" s="77">
        <v>1062</v>
      </c>
      <c r="D851" s="78">
        <f t="shared" si="47"/>
        <v>65.299834710743795</v>
      </c>
      <c r="I851" s="90"/>
      <c r="J851" s="90"/>
      <c r="K851" s="90"/>
      <c r="L851" s="90"/>
    </row>
    <row r="852" spans="1:12">
      <c r="A852" s="65">
        <f t="shared" si="46"/>
        <v>1991</v>
      </c>
      <c r="B852" s="84">
        <v>33419</v>
      </c>
      <c r="C852" s="77">
        <v>754.3</v>
      </c>
      <c r="D852" s="78">
        <f t="shared" si="47"/>
        <v>44.88396694214876</v>
      </c>
      <c r="I852" s="90"/>
      <c r="J852" s="90"/>
      <c r="K852" s="90"/>
      <c r="L852" s="90"/>
    </row>
    <row r="853" spans="1:12">
      <c r="A853" s="65">
        <f t="shared" si="46"/>
        <v>1991</v>
      </c>
      <c r="B853" s="84">
        <v>33450</v>
      </c>
      <c r="C853" s="77">
        <v>559.1</v>
      </c>
      <c r="D853" s="78">
        <f t="shared" si="47"/>
        <v>34.377719008264464</v>
      </c>
      <c r="I853" s="90"/>
      <c r="J853" s="90"/>
      <c r="K853" s="90"/>
      <c r="L853" s="90"/>
    </row>
    <row r="854" spans="1:12">
      <c r="A854" s="65">
        <f t="shared" si="46"/>
        <v>1991</v>
      </c>
      <c r="B854" s="84">
        <v>33481</v>
      </c>
      <c r="C854" s="77">
        <v>651.79999999999995</v>
      </c>
      <c r="D854" s="78">
        <f t="shared" si="47"/>
        <v>40.077619834710738</v>
      </c>
      <c r="I854" s="90"/>
      <c r="J854" s="90"/>
      <c r="K854" s="90"/>
      <c r="L854" s="90"/>
    </row>
    <row r="855" spans="1:12">
      <c r="A855" s="65">
        <f t="shared" si="46"/>
        <v>1991</v>
      </c>
      <c r="B855" s="84">
        <v>33511</v>
      </c>
      <c r="C855" s="77">
        <v>661</v>
      </c>
      <c r="D855" s="78">
        <f t="shared" si="47"/>
        <v>39.332231404958677</v>
      </c>
      <c r="I855" s="90"/>
      <c r="J855" s="90"/>
      <c r="K855" s="90"/>
      <c r="L855" s="90"/>
    </row>
    <row r="856" spans="1:12">
      <c r="A856" s="65">
        <f t="shared" si="46"/>
        <v>1992</v>
      </c>
      <c r="B856" s="84">
        <v>33542</v>
      </c>
      <c r="C856" s="77">
        <v>462.6</v>
      </c>
      <c r="D856" s="78">
        <f t="shared" si="47"/>
        <v>28.444165289256198</v>
      </c>
      <c r="I856" s="90"/>
      <c r="J856" s="90"/>
      <c r="K856" s="90"/>
      <c r="L856" s="90"/>
    </row>
    <row r="857" spans="1:12">
      <c r="A857" s="65">
        <f t="shared" si="46"/>
        <v>1992</v>
      </c>
      <c r="B857" s="84">
        <v>33572</v>
      </c>
      <c r="C857" s="77">
        <v>316.60000000000002</v>
      </c>
      <c r="D857" s="78">
        <f t="shared" si="47"/>
        <v>18.839008264462809</v>
      </c>
      <c r="I857" s="90"/>
      <c r="J857" s="90"/>
      <c r="K857" s="90"/>
      <c r="L857" s="90"/>
    </row>
    <row r="858" spans="1:12">
      <c r="A858" s="65">
        <f t="shared" si="46"/>
        <v>1992</v>
      </c>
      <c r="B858" s="84">
        <v>33603</v>
      </c>
      <c r="C858" s="77">
        <v>485.9</v>
      </c>
      <c r="D858" s="78">
        <f t="shared" si="47"/>
        <v>29.87682644628099</v>
      </c>
      <c r="I858" s="90"/>
      <c r="J858" s="90"/>
      <c r="K858" s="90"/>
      <c r="L858" s="90"/>
    </row>
    <row r="859" spans="1:12">
      <c r="A859" s="65">
        <f t="shared" si="46"/>
        <v>1992</v>
      </c>
      <c r="B859" s="84">
        <v>33634</v>
      </c>
      <c r="C859" s="77">
        <v>515.1</v>
      </c>
      <c r="D859" s="78">
        <f t="shared" si="47"/>
        <v>31.672264462809917</v>
      </c>
      <c r="I859" s="90"/>
      <c r="J859" s="90"/>
      <c r="K859" s="90"/>
      <c r="L859" s="90"/>
    </row>
    <row r="860" spans="1:12">
      <c r="A860" s="65">
        <f t="shared" si="46"/>
        <v>1992</v>
      </c>
      <c r="B860" s="84">
        <v>33663</v>
      </c>
      <c r="C860" s="77">
        <v>619.29999999999995</v>
      </c>
      <c r="D860" s="78">
        <f t="shared" si="47"/>
        <v>35.622545454545453</v>
      </c>
      <c r="I860" s="90"/>
      <c r="J860" s="90"/>
      <c r="K860" s="90"/>
      <c r="L860" s="90"/>
    </row>
    <row r="861" spans="1:12">
      <c r="A861" s="65">
        <f t="shared" si="46"/>
        <v>1992</v>
      </c>
      <c r="B861" s="84">
        <v>33694</v>
      </c>
      <c r="C861" s="77">
        <v>580</v>
      </c>
      <c r="D861" s="78">
        <f t="shared" si="47"/>
        <v>35.662809917355375</v>
      </c>
      <c r="I861" s="90"/>
      <c r="J861" s="90"/>
      <c r="K861" s="90"/>
      <c r="L861" s="90"/>
    </row>
    <row r="862" spans="1:12">
      <c r="A862" s="65">
        <f t="shared" si="46"/>
        <v>1992</v>
      </c>
      <c r="B862" s="84">
        <v>33724</v>
      </c>
      <c r="C862" s="77">
        <v>783</v>
      </c>
      <c r="D862" s="78">
        <f t="shared" si="47"/>
        <v>46.591735537190083</v>
      </c>
      <c r="I862" s="90"/>
      <c r="J862" s="90"/>
      <c r="K862" s="90"/>
      <c r="L862" s="90"/>
    </row>
    <row r="863" spans="1:12">
      <c r="A863" s="65">
        <f t="shared" si="46"/>
        <v>1992</v>
      </c>
      <c r="B863" s="84">
        <v>33755</v>
      </c>
      <c r="C863" s="77">
        <v>631.1</v>
      </c>
      <c r="D863" s="78">
        <f t="shared" si="47"/>
        <v>38.804826446280991</v>
      </c>
      <c r="I863" s="90"/>
      <c r="J863" s="90"/>
      <c r="K863" s="90"/>
      <c r="L863" s="90"/>
    </row>
    <row r="864" spans="1:12">
      <c r="A864" s="65">
        <f t="shared" si="46"/>
        <v>1992</v>
      </c>
      <c r="B864" s="84">
        <v>33785</v>
      </c>
      <c r="C864" s="77">
        <v>400</v>
      </c>
      <c r="D864" s="78">
        <f t="shared" si="47"/>
        <v>23.801652892561982</v>
      </c>
      <c r="I864" s="90"/>
      <c r="J864" s="90"/>
      <c r="K864" s="90"/>
      <c r="L864" s="90"/>
    </row>
    <row r="865" spans="1:12">
      <c r="A865" s="65">
        <f t="shared" si="46"/>
        <v>1992</v>
      </c>
      <c r="B865" s="84">
        <v>33816</v>
      </c>
      <c r="C865" s="77">
        <v>433.4</v>
      </c>
      <c r="D865" s="78">
        <f t="shared" si="47"/>
        <v>26.648727272727271</v>
      </c>
      <c r="I865" s="90"/>
      <c r="J865" s="90"/>
      <c r="K865" s="90"/>
      <c r="L865" s="90"/>
    </row>
    <row r="866" spans="1:12">
      <c r="A866" s="65">
        <f t="shared" si="46"/>
        <v>1992</v>
      </c>
      <c r="B866" s="84">
        <v>33847</v>
      </c>
      <c r="C866" s="77">
        <v>470</v>
      </c>
      <c r="D866" s="78">
        <f t="shared" si="47"/>
        <v>28.89917355371901</v>
      </c>
      <c r="I866" s="90"/>
      <c r="J866" s="90"/>
      <c r="K866" s="90"/>
      <c r="L866" s="90"/>
    </row>
    <row r="867" spans="1:12">
      <c r="A867" s="65">
        <f t="shared" si="46"/>
        <v>1992</v>
      </c>
      <c r="B867" s="84">
        <v>33877</v>
      </c>
      <c r="C867" s="77">
        <v>379.1</v>
      </c>
      <c r="D867" s="78">
        <f t="shared" si="47"/>
        <v>22.55801652892562</v>
      </c>
      <c r="I867" s="90"/>
      <c r="J867" s="90"/>
      <c r="K867" s="90"/>
      <c r="L867" s="90"/>
    </row>
    <row r="868" spans="1:12">
      <c r="A868" s="65">
        <f t="shared" si="46"/>
        <v>1993</v>
      </c>
      <c r="B868" s="84">
        <v>33908</v>
      </c>
      <c r="C868" s="77">
        <v>339</v>
      </c>
      <c r="D868" s="78">
        <f t="shared" si="47"/>
        <v>20.844297520661158</v>
      </c>
      <c r="I868" s="90"/>
      <c r="J868" s="90"/>
      <c r="K868" s="90"/>
      <c r="L868" s="90"/>
    </row>
    <row r="869" spans="1:12">
      <c r="A869" s="65">
        <f t="shared" si="46"/>
        <v>1993</v>
      </c>
      <c r="B869" s="84">
        <v>33938</v>
      </c>
      <c r="C869" s="77">
        <v>329.1</v>
      </c>
      <c r="D869" s="78">
        <f t="shared" si="47"/>
        <v>19.582809917355373</v>
      </c>
      <c r="I869" s="90"/>
      <c r="J869" s="90"/>
      <c r="K869" s="90"/>
      <c r="L869" s="90"/>
    </row>
    <row r="870" spans="1:12">
      <c r="A870" s="65">
        <f t="shared" si="46"/>
        <v>1993</v>
      </c>
      <c r="B870" s="84">
        <v>33969</v>
      </c>
      <c r="C870" s="77">
        <v>537.6</v>
      </c>
      <c r="D870" s="78">
        <f t="shared" si="47"/>
        <v>33.055735537190081</v>
      </c>
      <c r="I870" s="90"/>
      <c r="J870" s="90"/>
      <c r="K870" s="90"/>
      <c r="L870" s="90"/>
    </row>
    <row r="871" spans="1:12">
      <c r="A871" s="65">
        <f t="shared" si="46"/>
        <v>1993</v>
      </c>
      <c r="B871" s="84">
        <v>34000</v>
      </c>
      <c r="C871" s="77">
        <v>1137</v>
      </c>
      <c r="D871" s="78">
        <f t="shared" si="47"/>
        <v>69.911404958677693</v>
      </c>
      <c r="I871" s="90"/>
      <c r="J871" s="90"/>
      <c r="K871" s="90"/>
      <c r="L871" s="90"/>
    </row>
    <row r="872" spans="1:12">
      <c r="A872" s="65">
        <f t="shared" si="46"/>
        <v>1993</v>
      </c>
      <c r="B872" s="84">
        <v>34028</v>
      </c>
      <c r="C872" s="77">
        <v>1072</v>
      </c>
      <c r="D872" s="78">
        <f t="shared" si="47"/>
        <v>59.53586776859504</v>
      </c>
      <c r="I872" s="90"/>
      <c r="J872" s="90"/>
      <c r="K872" s="90"/>
      <c r="L872" s="90"/>
    </row>
    <row r="873" spans="1:12">
      <c r="A873" s="65">
        <f t="shared" si="46"/>
        <v>1993</v>
      </c>
      <c r="B873" s="84">
        <v>34059</v>
      </c>
      <c r="C873" s="77">
        <v>2365</v>
      </c>
      <c r="D873" s="78">
        <f t="shared" si="47"/>
        <v>145.41818181818181</v>
      </c>
      <c r="I873" s="90"/>
      <c r="J873" s="90"/>
      <c r="K873" s="90"/>
      <c r="L873" s="90"/>
    </row>
    <row r="874" spans="1:12">
      <c r="A874" s="65">
        <f t="shared" si="46"/>
        <v>1993</v>
      </c>
      <c r="B874" s="84">
        <v>34089</v>
      </c>
      <c r="C874" s="77">
        <v>2625</v>
      </c>
      <c r="D874" s="78">
        <f t="shared" si="47"/>
        <v>156.19834710743802</v>
      </c>
      <c r="I874" s="90"/>
      <c r="J874" s="90"/>
      <c r="K874" s="90"/>
      <c r="L874" s="90"/>
    </row>
    <row r="875" spans="1:12">
      <c r="A875" s="65">
        <f t="shared" si="46"/>
        <v>1993</v>
      </c>
      <c r="B875" s="84">
        <v>34120</v>
      </c>
      <c r="C875" s="77">
        <v>3342</v>
      </c>
      <c r="D875" s="78">
        <f t="shared" si="47"/>
        <v>205.49157024793388</v>
      </c>
      <c r="I875" s="90"/>
      <c r="J875" s="90"/>
      <c r="K875" s="90"/>
      <c r="L875" s="90"/>
    </row>
    <row r="876" spans="1:12">
      <c r="A876" s="65">
        <f t="shared" si="46"/>
        <v>1993</v>
      </c>
      <c r="B876" s="84">
        <v>34150</v>
      </c>
      <c r="C876" s="77">
        <v>2745</v>
      </c>
      <c r="D876" s="78">
        <f t="shared" si="47"/>
        <v>163.3388429752066</v>
      </c>
      <c r="I876" s="90"/>
      <c r="J876" s="90"/>
      <c r="K876" s="90"/>
      <c r="L876" s="90"/>
    </row>
    <row r="877" spans="1:12">
      <c r="A877" s="65">
        <f t="shared" si="46"/>
        <v>1993</v>
      </c>
      <c r="B877" s="84">
        <v>34181</v>
      </c>
      <c r="C877" s="77">
        <v>1172</v>
      </c>
      <c r="D877" s="78">
        <f t="shared" si="47"/>
        <v>72.063471074380161</v>
      </c>
      <c r="I877" s="90"/>
      <c r="J877" s="90"/>
      <c r="K877" s="90"/>
      <c r="L877" s="90"/>
    </row>
    <row r="878" spans="1:12">
      <c r="A878" s="65">
        <f t="shared" si="46"/>
        <v>1993</v>
      </c>
      <c r="B878" s="84">
        <v>34212</v>
      </c>
      <c r="C878" s="77">
        <v>980</v>
      </c>
      <c r="D878" s="78">
        <f t="shared" si="47"/>
        <v>60.257851239669421</v>
      </c>
      <c r="I878" s="90"/>
      <c r="J878" s="90"/>
      <c r="K878" s="90"/>
      <c r="L878" s="90"/>
    </row>
    <row r="879" spans="1:12">
      <c r="A879" s="65">
        <f t="shared" si="46"/>
        <v>1993</v>
      </c>
      <c r="B879" s="84">
        <v>34242</v>
      </c>
      <c r="C879" s="77">
        <v>819</v>
      </c>
      <c r="D879" s="78">
        <f t="shared" si="47"/>
        <v>48.73388429752066</v>
      </c>
      <c r="I879" s="90"/>
      <c r="J879" s="90"/>
      <c r="K879" s="90"/>
      <c r="L879" s="90"/>
    </row>
    <row r="880" spans="1:12">
      <c r="A880" s="65">
        <f t="shared" si="46"/>
        <v>1994</v>
      </c>
      <c r="B880" s="84">
        <v>34273</v>
      </c>
      <c r="C880" s="77">
        <v>437.7</v>
      </c>
      <c r="D880" s="78">
        <f t="shared" si="47"/>
        <v>26.913123966942148</v>
      </c>
      <c r="I880" s="90"/>
      <c r="J880" s="90"/>
      <c r="K880" s="90"/>
      <c r="L880" s="90"/>
    </row>
    <row r="881" spans="1:12">
      <c r="A881" s="65">
        <f t="shared" si="46"/>
        <v>1994</v>
      </c>
      <c r="B881" s="84">
        <v>34303</v>
      </c>
      <c r="C881" s="77">
        <v>554.4</v>
      </c>
      <c r="D881" s="78">
        <f t="shared" si="47"/>
        <v>32.989090909090912</v>
      </c>
      <c r="I881" s="90"/>
      <c r="J881" s="90"/>
      <c r="K881" s="90"/>
      <c r="L881" s="90"/>
    </row>
    <row r="882" spans="1:12">
      <c r="A882" s="65">
        <f t="shared" si="46"/>
        <v>1994</v>
      </c>
      <c r="B882" s="84">
        <v>34334</v>
      </c>
      <c r="C882" s="77">
        <v>661.9</v>
      </c>
      <c r="D882" s="78">
        <f t="shared" si="47"/>
        <v>40.698644628099174</v>
      </c>
      <c r="I882" s="90"/>
      <c r="J882" s="90"/>
      <c r="K882" s="90"/>
      <c r="L882" s="90"/>
    </row>
    <row r="883" spans="1:12">
      <c r="A883" s="65">
        <f t="shared" si="46"/>
        <v>1994</v>
      </c>
      <c r="B883" s="84">
        <v>34365</v>
      </c>
      <c r="C883" s="77">
        <v>452.6</v>
      </c>
      <c r="D883" s="78">
        <f t="shared" si="47"/>
        <v>27.829289256198347</v>
      </c>
      <c r="I883" s="90"/>
      <c r="J883" s="90"/>
      <c r="K883" s="90"/>
      <c r="L883" s="90"/>
    </row>
    <row r="884" spans="1:12">
      <c r="A884" s="65">
        <f t="shared" si="46"/>
        <v>1994</v>
      </c>
      <c r="B884" s="84">
        <v>34393</v>
      </c>
      <c r="C884" s="77">
        <v>551.29999999999995</v>
      </c>
      <c r="D884" s="78">
        <f t="shared" si="47"/>
        <v>30.617652892561985</v>
      </c>
      <c r="I884" s="90"/>
      <c r="J884" s="90"/>
      <c r="K884" s="90"/>
      <c r="L884" s="90"/>
    </row>
    <row r="885" spans="1:12">
      <c r="A885" s="65">
        <f t="shared" si="46"/>
        <v>1994</v>
      </c>
      <c r="B885" s="84">
        <v>34424</v>
      </c>
      <c r="C885" s="77">
        <v>550.79999999999995</v>
      </c>
      <c r="D885" s="78">
        <f t="shared" si="47"/>
        <v>33.867371900826441</v>
      </c>
      <c r="I885" s="90"/>
      <c r="J885" s="90"/>
      <c r="K885" s="90"/>
      <c r="L885" s="90"/>
    </row>
    <row r="886" spans="1:12">
      <c r="A886" s="65">
        <f t="shared" si="46"/>
        <v>1994</v>
      </c>
      <c r="B886" s="84">
        <v>34454</v>
      </c>
      <c r="C886" s="77">
        <v>704.6</v>
      </c>
      <c r="D886" s="78">
        <f t="shared" si="47"/>
        <v>41.926611570247935</v>
      </c>
      <c r="I886" s="90"/>
      <c r="J886" s="90"/>
      <c r="K886" s="90"/>
      <c r="L886" s="90"/>
    </row>
    <row r="887" spans="1:12">
      <c r="A887" s="65">
        <f t="shared" si="46"/>
        <v>1994</v>
      </c>
      <c r="B887" s="84">
        <v>34485</v>
      </c>
      <c r="C887" s="77">
        <v>703.2</v>
      </c>
      <c r="D887" s="78">
        <f t="shared" si="47"/>
        <v>43.238082644628108</v>
      </c>
      <c r="I887" s="90"/>
      <c r="J887" s="90"/>
      <c r="K887" s="90"/>
      <c r="L887" s="90"/>
    </row>
    <row r="888" spans="1:12">
      <c r="A888" s="65">
        <f t="shared" si="46"/>
        <v>1994</v>
      </c>
      <c r="B888" s="84">
        <v>34515</v>
      </c>
      <c r="C888" s="77">
        <v>486.7</v>
      </c>
      <c r="D888" s="78">
        <f t="shared" si="47"/>
        <v>28.960661157024795</v>
      </c>
      <c r="I888" s="90"/>
      <c r="J888" s="90"/>
      <c r="K888" s="90"/>
      <c r="L888" s="90"/>
    </row>
    <row r="889" spans="1:12">
      <c r="A889" s="65">
        <f t="shared" si="46"/>
        <v>1994</v>
      </c>
      <c r="B889" s="84">
        <v>34546</v>
      </c>
      <c r="C889" s="77">
        <v>413.9</v>
      </c>
      <c r="D889" s="78">
        <f t="shared" si="47"/>
        <v>25.449719008264463</v>
      </c>
      <c r="I889" s="90"/>
      <c r="J889" s="90"/>
      <c r="K889" s="90"/>
      <c r="L889" s="90"/>
    </row>
    <row r="890" spans="1:12">
      <c r="A890" s="65">
        <f t="shared" si="46"/>
        <v>1994</v>
      </c>
      <c r="B890" s="84">
        <v>34577</v>
      </c>
      <c r="C890" s="77">
        <v>409.4</v>
      </c>
      <c r="D890" s="78">
        <f t="shared" si="47"/>
        <v>25.173024793388429</v>
      </c>
      <c r="I890" s="90"/>
      <c r="J890" s="90"/>
      <c r="K890" s="90"/>
      <c r="L890" s="90"/>
    </row>
    <row r="891" spans="1:12">
      <c r="A891" s="65">
        <f t="shared" si="46"/>
        <v>1994</v>
      </c>
      <c r="B891" s="84">
        <v>34607</v>
      </c>
      <c r="C891" s="77">
        <v>422.9</v>
      </c>
      <c r="D891" s="78">
        <f t="shared" si="47"/>
        <v>25.164297520661158</v>
      </c>
      <c r="I891" s="90"/>
      <c r="J891" s="90"/>
      <c r="K891" s="90"/>
      <c r="L891" s="90"/>
    </row>
    <row r="892" spans="1:12">
      <c r="A892" s="65">
        <f t="shared" si="46"/>
        <v>1995</v>
      </c>
      <c r="B892" s="84">
        <v>34638</v>
      </c>
      <c r="C892" s="77">
        <v>397</v>
      </c>
      <c r="D892" s="78">
        <f t="shared" si="47"/>
        <v>24.410578512396693</v>
      </c>
      <c r="I892" s="90"/>
      <c r="J892" s="90"/>
      <c r="K892" s="90"/>
      <c r="L892" s="90"/>
    </row>
    <row r="893" spans="1:12">
      <c r="A893" s="65">
        <f t="shared" si="46"/>
        <v>1995</v>
      </c>
      <c r="B893" s="84">
        <v>34668</v>
      </c>
      <c r="C893" s="77">
        <v>296.89999999999998</v>
      </c>
      <c r="D893" s="78">
        <f t="shared" si="47"/>
        <v>17.666776859504132</v>
      </c>
      <c r="I893" s="90"/>
      <c r="J893" s="90"/>
      <c r="K893" s="90"/>
      <c r="L893" s="90"/>
    </row>
    <row r="894" spans="1:12">
      <c r="A894" s="65">
        <f t="shared" si="46"/>
        <v>1995</v>
      </c>
      <c r="B894" s="84">
        <v>34699</v>
      </c>
      <c r="C894" s="77">
        <v>349.7</v>
      </c>
      <c r="D894" s="78">
        <f t="shared" si="47"/>
        <v>21.502214876033058</v>
      </c>
      <c r="I894" s="90"/>
      <c r="J894" s="90"/>
      <c r="K894" s="90"/>
      <c r="L894" s="90"/>
    </row>
    <row r="895" spans="1:12">
      <c r="A895" s="65">
        <f t="shared" si="46"/>
        <v>1995</v>
      </c>
      <c r="B895" s="84">
        <v>34730</v>
      </c>
      <c r="C895" s="77">
        <v>1913</v>
      </c>
      <c r="D895" s="78">
        <f t="shared" si="47"/>
        <v>117.62578512396695</v>
      </c>
      <c r="I895" s="90"/>
      <c r="J895" s="90"/>
      <c r="K895" s="90"/>
      <c r="L895" s="90"/>
    </row>
    <row r="896" spans="1:12">
      <c r="A896" s="65">
        <f t="shared" si="46"/>
        <v>1995</v>
      </c>
      <c r="B896" s="84">
        <v>34758</v>
      </c>
      <c r="C896" s="77">
        <v>1958</v>
      </c>
      <c r="D896" s="78">
        <f t="shared" si="47"/>
        <v>108.74181818181818</v>
      </c>
      <c r="I896" s="90"/>
      <c r="J896" s="90"/>
      <c r="K896" s="90"/>
      <c r="L896" s="90"/>
    </row>
    <row r="897" spans="1:12">
      <c r="A897" s="65">
        <f t="shared" si="46"/>
        <v>1995</v>
      </c>
      <c r="B897" s="84">
        <v>34789</v>
      </c>
      <c r="C897" s="77">
        <v>3132</v>
      </c>
      <c r="D897" s="78">
        <f t="shared" si="47"/>
        <v>192.57917355371902</v>
      </c>
      <c r="I897" s="90"/>
      <c r="J897" s="90"/>
      <c r="K897" s="90"/>
      <c r="L897" s="90"/>
    </row>
    <row r="898" spans="1:12">
      <c r="A898" s="65">
        <f t="shared" si="46"/>
        <v>1995</v>
      </c>
      <c r="B898" s="84">
        <v>34819</v>
      </c>
      <c r="C898" s="77">
        <v>3348</v>
      </c>
      <c r="D898" s="78">
        <f t="shared" si="47"/>
        <v>199.21983471074381</v>
      </c>
      <c r="I898" s="90"/>
      <c r="J898" s="90"/>
      <c r="K898" s="90"/>
      <c r="L898" s="90"/>
    </row>
    <row r="899" spans="1:12">
      <c r="A899" s="65">
        <f t="shared" si="46"/>
        <v>1995</v>
      </c>
      <c r="B899" s="84">
        <v>34850</v>
      </c>
      <c r="C899" s="77">
        <v>3498</v>
      </c>
      <c r="D899" s="78">
        <f t="shared" si="47"/>
        <v>215.08363636363637</v>
      </c>
      <c r="I899" s="90"/>
      <c r="J899" s="90"/>
      <c r="K899" s="90"/>
      <c r="L899" s="90"/>
    </row>
    <row r="900" spans="1:12">
      <c r="A900" s="65">
        <f t="shared" si="46"/>
        <v>1995</v>
      </c>
      <c r="B900" s="84">
        <v>34880</v>
      </c>
      <c r="C900" s="77">
        <v>3061</v>
      </c>
      <c r="D900" s="78">
        <f t="shared" si="47"/>
        <v>182.14214876033057</v>
      </c>
      <c r="I900" s="90"/>
      <c r="J900" s="90"/>
      <c r="K900" s="90"/>
      <c r="L900" s="90"/>
    </row>
    <row r="901" spans="1:12">
      <c r="A901" s="65">
        <f t="shared" si="46"/>
        <v>1995</v>
      </c>
      <c r="B901" s="84">
        <v>34911</v>
      </c>
      <c r="C901" s="77">
        <v>2456</v>
      </c>
      <c r="D901" s="78">
        <f t="shared" si="47"/>
        <v>151.01355371900826</v>
      </c>
      <c r="I901" s="90"/>
      <c r="J901" s="90"/>
      <c r="K901" s="90"/>
      <c r="L901" s="90"/>
    </row>
    <row r="902" spans="1:12">
      <c r="A902" s="65">
        <f t="shared" si="46"/>
        <v>1995</v>
      </c>
      <c r="B902" s="84">
        <v>34942</v>
      </c>
      <c r="C902" s="77">
        <v>1402</v>
      </c>
      <c r="D902" s="78">
        <f t="shared" si="47"/>
        <v>86.205619834710745</v>
      </c>
      <c r="I902" s="90"/>
      <c r="J902" s="90"/>
      <c r="K902" s="90"/>
      <c r="L902" s="90"/>
    </row>
    <row r="903" spans="1:12">
      <c r="A903" s="65">
        <f t="shared" si="46"/>
        <v>1995</v>
      </c>
      <c r="B903" s="84">
        <v>34972</v>
      </c>
      <c r="C903" s="77">
        <v>1423</v>
      </c>
      <c r="D903" s="78">
        <f t="shared" si="47"/>
        <v>84.67438016528925</v>
      </c>
      <c r="I903" s="90"/>
      <c r="J903" s="90"/>
      <c r="K903" s="90"/>
      <c r="L903" s="90"/>
    </row>
    <row r="904" spans="1:12">
      <c r="A904" s="65">
        <f t="shared" si="46"/>
        <v>1996</v>
      </c>
      <c r="B904" s="84">
        <v>35003</v>
      </c>
      <c r="C904" s="77">
        <v>834.3</v>
      </c>
      <c r="D904" s="78">
        <f t="shared" si="47"/>
        <v>51.299107438016527</v>
      </c>
      <c r="I904" s="90"/>
      <c r="J904" s="90"/>
      <c r="K904" s="90"/>
      <c r="L904" s="90"/>
    </row>
    <row r="905" spans="1:12">
      <c r="A905" s="65">
        <f t="shared" si="46"/>
        <v>1996</v>
      </c>
      <c r="B905" s="84">
        <v>35033</v>
      </c>
      <c r="C905" s="77">
        <v>576.4</v>
      </c>
      <c r="D905" s="78">
        <f t="shared" si="47"/>
        <v>34.298181818181817</v>
      </c>
      <c r="I905" s="90"/>
      <c r="J905" s="90"/>
      <c r="K905" s="90"/>
      <c r="L905" s="90"/>
    </row>
    <row r="906" spans="1:12">
      <c r="A906" s="65">
        <f t="shared" si="46"/>
        <v>1996</v>
      </c>
      <c r="B906" s="84">
        <v>35064</v>
      </c>
      <c r="C906" s="77">
        <v>650.1</v>
      </c>
      <c r="D906" s="78">
        <f t="shared" si="47"/>
        <v>39.973090909090907</v>
      </c>
      <c r="I906" s="90"/>
      <c r="J906" s="90"/>
      <c r="K906" s="90"/>
      <c r="L906" s="90"/>
    </row>
    <row r="907" spans="1:12">
      <c r="A907" s="65">
        <f t="shared" si="46"/>
        <v>1996</v>
      </c>
      <c r="B907" s="84">
        <v>35095</v>
      </c>
      <c r="C907" s="77">
        <v>938.4</v>
      </c>
      <c r="D907" s="78">
        <f t="shared" si="47"/>
        <v>57.699966942148762</v>
      </c>
      <c r="I907" s="90"/>
      <c r="J907" s="90"/>
      <c r="K907" s="90"/>
      <c r="L907" s="90"/>
    </row>
    <row r="908" spans="1:12">
      <c r="A908" s="65">
        <f t="shared" si="46"/>
        <v>1996</v>
      </c>
      <c r="B908" s="84">
        <v>35124</v>
      </c>
      <c r="C908" s="77">
        <v>2311</v>
      </c>
      <c r="D908" s="78">
        <f t="shared" si="47"/>
        <v>132.93024793388429</v>
      </c>
      <c r="I908" s="90"/>
      <c r="J908" s="90"/>
      <c r="K908" s="90"/>
      <c r="L908" s="90"/>
    </row>
    <row r="909" spans="1:12">
      <c r="A909" s="65">
        <f t="shared" si="46"/>
        <v>1996</v>
      </c>
      <c r="B909" s="84">
        <v>35155</v>
      </c>
      <c r="C909" s="77">
        <v>2973</v>
      </c>
      <c r="D909" s="78">
        <f t="shared" si="47"/>
        <v>182.80264462809919</v>
      </c>
      <c r="I909" s="90"/>
      <c r="J909" s="90"/>
      <c r="K909" s="90"/>
      <c r="L909" s="90"/>
    </row>
    <row r="910" spans="1:12">
      <c r="A910" s="65">
        <f t="shared" si="46"/>
        <v>1996</v>
      </c>
      <c r="B910" s="84">
        <v>35185</v>
      </c>
      <c r="C910" s="77">
        <v>3075</v>
      </c>
      <c r="D910" s="78">
        <f t="shared" si="47"/>
        <v>182.97520661157026</v>
      </c>
      <c r="I910" s="90"/>
      <c r="J910" s="90"/>
      <c r="K910" s="90"/>
      <c r="L910" s="90"/>
    </row>
    <row r="911" spans="1:12">
      <c r="A911" s="65">
        <f t="shared" si="46"/>
        <v>1996</v>
      </c>
      <c r="B911" s="84">
        <v>35216</v>
      </c>
      <c r="C911" s="77">
        <v>3103</v>
      </c>
      <c r="D911" s="78">
        <f t="shared" si="47"/>
        <v>190.79603305785125</v>
      </c>
      <c r="I911" s="90"/>
      <c r="J911" s="90"/>
      <c r="K911" s="90"/>
      <c r="L911" s="90"/>
    </row>
    <row r="912" spans="1:12">
      <c r="A912" s="65">
        <f t="shared" si="46"/>
        <v>1996</v>
      </c>
      <c r="B912" s="84">
        <v>35246</v>
      </c>
      <c r="C912" s="77">
        <v>2032</v>
      </c>
      <c r="D912" s="78">
        <f t="shared" si="47"/>
        <v>120.91239669421488</v>
      </c>
      <c r="I912" s="90"/>
      <c r="J912" s="90"/>
      <c r="K912" s="90"/>
      <c r="L912" s="90"/>
    </row>
    <row r="913" spans="1:12">
      <c r="A913" s="65">
        <f t="shared" ref="A913:A976" si="48">IF(MONTH(B913)&gt;9,YEAR(B913)+1,YEAR(B913))</f>
        <v>1996</v>
      </c>
      <c r="B913" s="84">
        <v>35277</v>
      </c>
      <c r="C913" s="77">
        <v>917.7</v>
      </c>
      <c r="D913" s="78">
        <f t="shared" ref="D913:D976" si="49">IF(C913&lt;&gt;-901,C913*DAY(B913)*24*60*60/(220*22*9*1000),-901)</f>
        <v>56.427173553719008</v>
      </c>
      <c r="I913" s="90"/>
      <c r="J913" s="90"/>
      <c r="K913" s="90"/>
      <c r="L913" s="90"/>
    </row>
    <row r="914" spans="1:12">
      <c r="A914" s="65">
        <f t="shared" si="48"/>
        <v>1996</v>
      </c>
      <c r="B914" s="84">
        <v>35308</v>
      </c>
      <c r="C914" s="77">
        <v>811.3</v>
      </c>
      <c r="D914" s="78">
        <f t="shared" si="49"/>
        <v>49.88489256198347</v>
      </c>
      <c r="I914" s="90"/>
      <c r="J914" s="90"/>
      <c r="K914" s="90"/>
      <c r="L914" s="90"/>
    </row>
    <row r="915" spans="1:12">
      <c r="A915" s="65">
        <f t="shared" si="48"/>
        <v>1996</v>
      </c>
      <c r="B915" s="84">
        <v>35338</v>
      </c>
      <c r="C915" s="77">
        <v>845</v>
      </c>
      <c r="D915" s="78">
        <f t="shared" si="49"/>
        <v>50.280991735537192</v>
      </c>
      <c r="I915" s="90"/>
      <c r="J915" s="90"/>
      <c r="K915" s="90"/>
      <c r="L915" s="90"/>
    </row>
    <row r="916" spans="1:12">
      <c r="A916" s="65">
        <f t="shared" si="48"/>
        <v>1997</v>
      </c>
      <c r="B916" s="84">
        <v>35369</v>
      </c>
      <c r="C916" s="77">
        <v>710.6</v>
      </c>
      <c r="D916" s="78">
        <f t="shared" si="49"/>
        <v>43.693090909090913</v>
      </c>
      <c r="I916" s="90"/>
      <c r="J916" s="90"/>
      <c r="K916" s="90"/>
      <c r="L916" s="90"/>
    </row>
    <row r="917" spans="1:12">
      <c r="A917" s="65">
        <f t="shared" si="48"/>
        <v>1997</v>
      </c>
      <c r="B917" s="84">
        <v>35399</v>
      </c>
      <c r="C917" s="77">
        <v>740.4</v>
      </c>
      <c r="D917" s="78">
        <f t="shared" si="49"/>
        <v>44.056859504132234</v>
      </c>
      <c r="I917" s="90"/>
      <c r="J917" s="90"/>
      <c r="K917" s="90"/>
      <c r="L917" s="90"/>
    </row>
    <row r="918" spans="1:12">
      <c r="A918" s="65">
        <f t="shared" si="48"/>
        <v>1997</v>
      </c>
      <c r="B918" s="84">
        <v>35430</v>
      </c>
      <c r="C918" s="77">
        <v>2331</v>
      </c>
      <c r="D918" s="78">
        <f t="shared" si="49"/>
        <v>143.32760330578512</v>
      </c>
      <c r="I918" s="90"/>
      <c r="J918" s="90"/>
      <c r="K918" s="90"/>
      <c r="L918" s="90"/>
    </row>
    <row r="919" spans="1:12">
      <c r="A919" s="65">
        <f t="shared" si="48"/>
        <v>1997</v>
      </c>
      <c r="B919" s="84">
        <v>35461</v>
      </c>
      <c r="C919" s="77">
        <v>3071</v>
      </c>
      <c r="D919" s="78">
        <f t="shared" si="49"/>
        <v>188.82842975206611</v>
      </c>
      <c r="I919" s="90"/>
      <c r="J919" s="90"/>
      <c r="K919" s="90"/>
      <c r="L919" s="90"/>
    </row>
    <row r="920" spans="1:12">
      <c r="A920" s="65">
        <f t="shared" si="48"/>
        <v>1997</v>
      </c>
      <c r="B920" s="84">
        <v>35489</v>
      </c>
      <c r="C920" s="77">
        <v>2400</v>
      </c>
      <c r="D920" s="78">
        <f t="shared" si="49"/>
        <v>133.28925619834712</v>
      </c>
      <c r="I920" s="90"/>
      <c r="J920" s="90"/>
      <c r="K920" s="90"/>
      <c r="L920" s="90"/>
    </row>
    <row r="921" spans="1:12">
      <c r="A921" s="65">
        <f t="shared" si="48"/>
        <v>1997</v>
      </c>
      <c r="B921" s="84">
        <v>35520</v>
      </c>
      <c r="C921" s="77">
        <v>2339</v>
      </c>
      <c r="D921" s="78">
        <f t="shared" si="49"/>
        <v>143.8195041322314</v>
      </c>
      <c r="I921" s="90"/>
      <c r="J921" s="90"/>
      <c r="K921" s="90"/>
      <c r="L921" s="90"/>
    </row>
    <row r="922" spans="1:12">
      <c r="A922" s="65">
        <f t="shared" si="48"/>
        <v>1997</v>
      </c>
      <c r="B922" s="84">
        <v>35550</v>
      </c>
      <c r="C922" s="77">
        <v>1542</v>
      </c>
      <c r="D922" s="78">
        <f t="shared" si="49"/>
        <v>91.755371900826447</v>
      </c>
      <c r="I922" s="90"/>
      <c r="J922" s="90"/>
      <c r="K922" s="90"/>
      <c r="L922" s="90"/>
    </row>
    <row r="923" spans="1:12">
      <c r="A923" s="65">
        <f t="shared" si="48"/>
        <v>1997</v>
      </c>
      <c r="B923" s="84">
        <v>35581</v>
      </c>
      <c r="C923" s="77">
        <v>1646</v>
      </c>
      <c r="D923" s="78">
        <f t="shared" si="49"/>
        <v>101.20859504132231</v>
      </c>
      <c r="I923" s="90"/>
      <c r="J923" s="90"/>
      <c r="K923" s="90"/>
      <c r="L923" s="90"/>
    </row>
    <row r="924" spans="1:12">
      <c r="A924" s="65">
        <f t="shared" si="48"/>
        <v>1997</v>
      </c>
      <c r="B924" s="84">
        <v>35611</v>
      </c>
      <c r="C924" s="77">
        <v>1445</v>
      </c>
      <c r="D924" s="78">
        <f t="shared" si="49"/>
        <v>85.983471074380162</v>
      </c>
      <c r="I924" s="90"/>
      <c r="J924" s="90"/>
      <c r="K924" s="90"/>
      <c r="L924" s="90"/>
    </row>
    <row r="925" spans="1:12">
      <c r="A925" s="65">
        <f t="shared" si="48"/>
        <v>1997</v>
      </c>
      <c r="B925" s="84">
        <v>35642</v>
      </c>
      <c r="C925" s="77">
        <v>828.6</v>
      </c>
      <c r="D925" s="78">
        <f t="shared" si="49"/>
        <v>50.948628099173554</v>
      </c>
      <c r="I925" s="90"/>
      <c r="J925" s="90"/>
      <c r="K925" s="90"/>
      <c r="L925" s="90"/>
    </row>
    <row r="926" spans="1:12">
      <c r="A926" s="65">
        <f t="shared" si="48"/>
        <v>1997</v>
      </c>
      <c r="B926" s="84">
        <v>35673</v>
      </c>
      <c r="C926" s="77">
        <v>827.7</v>
      </c>
      <c r="D926" s="78">
        <f t="shared" si="49"/>
        <v>50.893289256198344</v>
      </c>
      <c r="I926" s="90"/>
      <c r="J926" s="90"/>
      <c r="K926" s="90"/>
      <c r="L926" s="90"/>
    </row>
    <row r="927" spans="1:12">
      <c r="A927" s="65">
        <f t="shared" si="48"/>
        <v>1997</v>
      </c>
      <c r="B927" s="84">
        <v>35703</v>
      </c>
      <c r="C927" s="77">
        <v>1159</v>
      </c>
      <c r="D927" s="78">
        <f t="shared" si="49"/>
        <v>68.965289256198346</v>
      </c>
      <c r="I927" s="90"/>
      <c r="J927" s="90"/>
      <c r="K927" s="90"/>
      <c r="L927" s="90"/>
    </row>
    <row r="928" spans="1:12">
      <c r="A928" s="65">
        <f t="shared" si="48"/>
        <v>1998</v>
      </c>
      <c r="B928" s="84">
        <v>35734</v>
      </c>
      <c r="C928" s="77">
        <v>616.29999999999995</v>
      </c>
      <c r="D928" s="78">
        <f t="shared" si="49"/>
        <v>37.894809917355367</v>
      </c>
      <c r="I928" s="90"/>
      <c r="J928" s="90"/>
      <c r="K928" s="90"/>
      <c r="L928" s="90"/>
    </row>
    <row r="929" spans="1:12">
      <c r="A929" s="65">
        <f t="shared" si="48"/>
        <v>1998</v>
      </c>
      <c r="B929" s="84">
        <v>35764</v>
      </c>
      <c r="C929" s="77">
        <v>404.2</v>
      </c>
      <c r="D929" s="78">
        <f t="shared" si="49"/>
        <v>24.051570247933885</v>
      </c>
      <c r="I929" s="90"/>
      <c r="J929" s="90"/>
      <c r="K929" s="90"/>
      <c r="L929" s="90"/>
    </row>
    <row r="930" spans="1:12">
      <c r="A930" s="65">
        <f t="shared" si="48"/>
        <v>1998</v>
      </c>
      <c r="B930" s="84">
        <v>35795</v>
      </c>
      <c r="C930" s="77">
        <v>595.20000000000005</v>
      </c>
      <c r="D930" s="78">
        <f t="shared" si="49"/>
        <v>36.597421487603313</v>
      </c>
      <c r="I930" s="90"/>
      <c r="J930" s="90"/>
      <c r="K930" s="90"/>
      <c r="L930" s="90"/>
    </row>
    <row r="931" spans="1:12">
      <c r="A931" s="65">
        <f t="shared" si="48"/>
        <v>1998</v>
      </c>
      <c r="B931" s="84">
        <v>35826</v>
      </c>
      <c r="C931" s="77">
        <v>1464</v>
      </c>
      <c r="D931" s="78">
        <f t="shared" si="49"/>
        <v>90.017851239669426</v>
      </c>
      <c r="I931" s="90"/>
      <c r="J931" s="90"/>
      <c r="K931" s="90"/>
      <c r="L931" s="90"/>
    </row>
    <row r="932" spans="1:12">
      <c r="A932" s="65">
        <f t="shared" si="48"/>
        <v>1998</v>
      </c>
      <c r="B932" s="84">
        <v>35854</v>
      </c>
      <c r="C932" s="77">
        <v>1988</v>
      </c>
      <c r="D932" s="78">
        <f t="shared" si="49"/>
        <v>110.40793388429752</v>
      </c>
      <c r="I932" s="90"/>
      <c r="J932" s="90"/>
      <c r="K932" s="90"/>
      <c r="L932" s="90"/>
    </row>
    <row r="933" spans="1:12">
      <c r="A933" s="65">
        <f t="shared" si="48"/>
        <v>1998</v>
      </c>
      <c r="B933" s="84">
        <v>35885</v>
      </c>
      <c r="C933" s="77">
        <v>2565</v>
      </c>
      <c r="D933" s="78">
        <f t="shared" si="49"/>
        <v>157.71570247933883</v>
      </c>
      <c r="I933" s="90"/>
      <c r="J933" s="90"/>
      <c r="K933" s="90"/>
      <c r="L933" s="90"/>
    </row>
    <row r="934" spans="1:12">
      <c r="A934" s="65">
        <f t="shared" si="48"/>
        <v>1998</v>
      </c>
      <c r="B934" s="84">
        <v>35915</v>
      </c>
      <c r="C934" s="77">
        <v>2753</v>
      </c>
      <c r="D934" s="78">
        <f t="shared" si="49"/>
        <v>163.81487603305786</v>
      </c>
      <c r="I934" s="90"/>
      <c r="J934" s="90"/>
      <c r="K934" s="90"/>
      <c r="L934" s="90"/>
    </row>
    <row r="935" spans="1:12">
      <c r="A935" s="65">
        <f t="shared" si="48"/>
        <v>1998</v>
      </c>
      <c r="B935" s="84">
        <v>35946</v>
      </c>
      <c r="C935" s="77">
        <v>3266</v>
      </c>
      <c r="D935" s="78">
        <f t="shared" si="49"/>
        <v>200.81851239669422</v>
      </c>
      <c r="I935" s="90"/>
      <c r="J935" s="90"/>
      <c r="K935" s="90"/>
      <c r="L935" s="90"/>
    </row>
    <row r="936" spans="1:12">
      <c r="A936" s="65">
        <f t="shared" si="48"/>
        <v>1998</v>
      </c>
      <c r="B936" s="84">
        <v>35976</v>
      </c>
      <c r="C936" s="77">
        <v>3640</v>
      </c>
      <c r="D936" s="78">
        <f t="shared" si="49"/>
        <v>216.59504132231405</v>
      </c>
      <c r="I936" s="90"/>
      <c r="J936" s="90"/>
      <c r="K936" s="90"/>
      <c r="L936" s="90"/>
    </row>
    <row r="937" spans="1:12">
      <c r="A937" s="65">
        <f t="shared" si="48"/>
        <v>1998</v>
      </c>
      <c r="B937" s="84">
        <v>36007</v>
      </c>
      <c r="C937" s="77">
        <v>2767</v>
      </c>
      <c r="D937" s="78">
        <f t="shared" si="49"/>
        <v>170.13619834710744</v>
      </c>
      <c r="I937" s="90"/>
      <c r="J937" s="90"/>
      <c r="K937" s="90"/>
      <c r="L937" s="90"/>
    </row>
    <row r="938" spans="1:12">
      <c r="A938" s="65">
        <f t="shared" si="48"/>
        <v>1998</v>
      </c>
      <c r="B938" s="84">
        <v>36038</v>
      </c>
      <c r="C938" s="77">
        <v>1539</v>
      </c>
      <c r="D938" s="78">
        <f t="shared" si="49"/>
        <v>94.62942148760331</v>
      </c>
      <c r="I938" s="90"/>
      <c r="J938" s="90"/>
      <c r="K938" s="90"/>
      <c r="L938" s="90"/>
    </row>
    <row r="939" spans="1:12">
      <c r="A939" s="65">
        <f t="shared" si="48"/>
        <v>1998</v>
      </c>
      <c r="B939" s="84">
        <v>36068</v>
      </c>
      <c r="C939" s="77">
        <v>1210</v>
      </c>
      <c r="D939" s="78">
        <f t="shared" si="49"/>
        <v>72</v>
      </c>
      <c r="I939" s="90"/>
      <c r="J939" s="90"/>
      <c r="K939" s="90"/>
      <c r="L939" s="90"/>
    </row>
    <row r="940" spans="1:12">
      <c r="A940" s="65">
        <f t="shared" si="48"/>
        <v>1999</v>
      </c>
      <c r="B940" s="84">
        <v>36099</v>
      </c>
      <c r="C940" s="77">
        <v>451.3</v>
      </c>
      <c r="D940" s="78">
        <f t="shared" si="49"/>
        <v>27.749355371900826</v>
      </c>
      <c r="I940" s="90"/>
      <c r="J940" s="90"/>
      <c r="K940" s="90"/>
      <c r="L940" s="90"/>
    </row>
    <row r="941" spans="1:12">
      <c r="A941" s="65">
        <f t="shared" si="48"/>
        <v>1999</v>
      </c>
      <c r="B941" s="84">
        <v>36129</v>
      </c>
      <c r="C941" s="77">
        <v>519.6</v>
      </c>
      <c r="D941" s="78">
        <f t="shared" si="49"/>
        <v>30.918347107438017</v>
      </c>
      <c r="I941" s="90"/>
      <c r="J941" s="90"/>
      <c r="K941" s="90"/>
      <c r="L941" s="90"/>
    </row>
    <row r="942" spans="1:12">
      <c r="A942" s="65">
        <f t="shared" si="48"/>
        <v>1999</v>
      </c>
      <c r="B942" s="84">
        <v>36160</v>
      </c>
      <c r="C942" s="77">
        <v>878.8</v>
      </c>
      <c r="D942" s="78">
        <f t="shared" si="49"/>
        <v>54.035305785123967</v>
      </c>
      <c r="I942" s="90"/>
      <c r="J942" s="90"/>
      <c r="K942" s="90"/>
      <c r="L942" s="90"/>
    </row>
    <row r="943" spans="1:12">
      <c r="A943" s="65">
        <f t="shared" si="48"/>
        <v>1999</v>
      </c>
      <c r="B943" s="84">
        <v>36191</v>
      </c>
      <c r="C943" s="77">
        <v>925.7</v>
      </c>
      <c r="D943" s="78">
        <f t="shared" si="49"/>
        <v>56.919074380165291</v>
      </c>
      <c r="I943" s="90"/>
      <c r="J943" s="90"/>
      <c r="K943" s="90"/>
      <c r="L943" s="90"/>
    </row>
    <row r="944" spans="1:12">
      <c r="A944" s="65">
        <f t="shared" si="48"/>
        <v>1999</v>
      </c>
      <c r="B944" s="84">
        <v>36219</v>
      </c>
      <c r="C944" s="77">
        <v>1715</v>
      </c>
      <c r="D944" s="78">
        <f t="shared" si="49"/>
        <v>95.246280991735532</v>
      </c>
      <c r="I944" s="90"/>
      <c r="J944" s="90"/>
      <c r="K944" s="90"/>
      <c r="L944" s="90"/>
    </row>
    <row r="945" spans="1:12">
      <c r="A945" s="65">
        <f t="shared" si="48"/>
        <v>1999</v>
      </c>
      <c r="B945" s="84">
        <v>36250</v>
      </c>
      <c r="C945" s="77">
        <v>2260</v>
      </c>
      <c r="D945" s="78">
        <f t="shared" si="49"/>
        <v>138.96198347107438</v>
      </c>
      <c r="I945" s="90"/>
      <c r="J945" s="90"/>
      <c r="K945" s="90"/>
      <c r="L945" s="90"/>
    </row>
    <row r="946" spans="1:12">
      <c r="A946" s="65">
        <f t="shared" si="48"/>
        <v>1999</v>
      </c>
      <c r="B946" s="84">
        <v>36280</v>
      </c>
      <c r="C946" s="77">
        <v>2530</v>
      </c>
      <c r="D946" s="78">
        <f t="shared" si="49"/>
        <v>150.54545454545453</v>
      </c>
      <c r="I946" s="90"/>
      <c r="J946" s="90"/>
      <c r="K946" s="90"/>
      <c r="L946" s="90"/>
    </row>
    <row r="947" spans="1:12">
      <c r="A947" s="65">
        <f t="shared" si="48"/>
        <v>1999</v>
      </c>
      <c r="B947" s="84">
        <v>36311</v>
      </c>
      <c r="C947" s="77">
        <v>2594</v>
      </c>
      <c r="D947" s="78">
        <f t="shared" si="49"/>
        <v>159.4988429752066</v>
      </c>
      <c r="I947" s="90"/>
      <c r="J947" s="90"/>
      <c r="K947" s="90"/>
      <c r="L947" s="90"/>
    </row>
    <row r="948" spans="1:12">
      <c r="A948" s="65">
        <f t="shared" si="48"/>
        <v>1999</v>
      </c>
      <c r="B948" s="84">
        <v>36341</v>
      </c>
      <c r="C948" s="77">
        <v>2299</v>
      </c>
      <c r="D948" s="78">
        <f t="shared" si="49"/>
        <v>136.80000000000001</v>
      </c>
      <c r="I948" s="90"/>
      <c r="J948" s="90"/>
      <c r="K948" s="90"/>
      <c r="L948" s="90"/>
    </row>
    <row r="949" spans="1:12">
      <c r="A949" s="65">
        <f t="shared" si="48"/>
        <v>1999</v>
      </c>
      <c r="B949" s="84">
        <v>36372</v>
      </c>
      <c r="C949" s="77">
        <v>1055</v>
      </c>
      <c r="D949" s="78">
        <f t="shared" si="49"/>
        <v>64.869421487603304</v>
      </c>
      <c r="I949" s="90"/>
      <c r="J949" s="90"/>
      <c r="K949" s="90"/>
      <c r="L949" s="90"/>
    </row>
    <row r="950" spans="1:12">
      <c r="A950" s="65">
        <f t="shared" si="48"/>
        <v>1999</v>
      </c>
      <c r="B950" s="84">
        <v>36403</v>
      </c>
      <c r="C950" s="77">
        <v>1273</v>
      </c>
      <c r="D950" s="78">
        <f t="shared" si="49"/>
        <v>78.273719008264464</v>
      </c>
      <c r="I950" s="90"/>
      <c r="J950" s="90"/>
      <c r="K950" s="90"/>
      <c r="L950" s="90"/>
    </row>
    <row r="951" spans="1:12">
      <c r="A951" s="65">
        <f t="shared" si="48"/>
        <v>1999</v>
      </c>
      <c r="B951" s="84">
        <v>36433</v>
      </c>
      <c r="C951" s="77">
        <v>987.1</v>
      </c>
      <c r="D951" s="78">
        <f t="shared" si="49"/>
        <v>58.736528925619837</v>
      </c>
      <c r="I951" s="90"/>
      <c r="J951" s="90"/>
      <c r="K951" s="90"/>
      <c r="L951" s="90"/>
    </row>
    <row r="952" spans="1:12">
      <c r="A952" s="65">
        <f t="shared" si="48"/>
        <v>2000</v>
      </c>
      <c r="B952" s="84">
        <v>36464</v>
      </c>
      <c r="C952" s="77">
        <v>555.1</v>
      </c>
      <c r="D952" s="78">
        <f t="shared" si="49"/>
        <v>34.131768595041322</v>
      </c>
      <c r="I952" s="90"/>
      <c r="J952" s="90"/>
      <c r="K952" s="90"/>
      <c r="L952" s="90"/>
    </row>
    <row r="953" spans="1:12">
      <c r="A953" s="65">
        <f t="shared" si="48"/>
        <v>2000</v>
      </c>
      <c r="B953" s="84">
        <v>36494</v>
      </c>
      <c r="C953" s="77">
        <v>598.29999999999995</v>
      </c>
      <c r="D953" s="78">
        <f t="shared" si="49"/>
        <v>35.60132231404959</v>
      </c>
      <c r="I953" s="90"/>
      <c r="J953" s="90"/>
      <c r="K953" s="90"/>
      <c r="L953" s="90"/>
    </row>
    <row r="954" spans="1:12">
      <c r="A954" s="65">
        <f t="shared" si="48"/>
        <v>2000</v>
      </c>
      <c r="B954" s="84">
        <v>36525</v>
      </c>
      <c r="C954" s="77">
        <v>669</v>
      </c>
      <c r="D954" s="78">
        <f t="shared" si="49"/>
        <v>41.135206611570247</v>
      </c>
      <c r="I954" s="90"/>
      <c r="J954" s="90"/>
      <c r="K954" s="90"/>
      <c r="L954" s="90"/>
    </row>
    <row r="955" spans="1:12">
      <c r="A955" s="65">
        <f t="shared" si="48"/>
        <v>2000</v>
      </c>
      <c r="B955" s="84">
        <v>36556</v>
      </c>
      <c r="C955" s="77">
        <v>895.3</v>
      </c>
      <c r="D955" s="78">
        <f t="shared" si="49"/>
        <v>55.049851239669422</v>
      </c>
      <c r="I955" s="90"/>
      <c r="J955" s="90"/>
      <c r="K955" s="90"/>
      <c r="L955" s="90"/>
    </row>
    <row r="956" spans="1:12">
      <c r="A956" s="65">
        <f t="shared" si="48"/>
        <v>2000</v>
      </c>
      <c r="B956" s="84">
        <v>36585</v>
      </c>
      <c r="C956" s="77">
        <v>1530</v>
      </c>
      <c r="D956" s="78">
        <f t="shared" si="49"/>
        <v>88.006611570247941</v>
      </c>
      <c r="I956" s="90"/>
      <c r="J956" s="90"/>
      <c r="K956" s="90"/>
      <c r="L956" s="90"/>
    </row>
    <row r="957" spans="1:12">
      <c r="A957" s="65">
        <f t="shared" si="48"/>
        <v>2000</v>
      </c>
      <c r="B957" s="84">
        <v>36616</v>
      </c>
      <c r="C957" s="77">
        <v>1741</v>
      </c>
      <c r="D957" s="78">
        <f t="shared" si="49"/>
        <v>107.0499173553719</v>
      </c>
      <c r="I957" s="90"/>
      <c r="J957" s="90"/>
      <c r="K957" s="90"/>
      <c r="L957" s="90"/>
    </row>
    <row r="958" spans="1:12">
      <c r="A958" s="65">
        <f t="shared" si="48"/>
        <v>2000</v>
      </c>
      <c r="B958" s="84">
        <v>36646</v>
      </c>
      <c r="C958" s="77">
        <v>1627</v>
      </c>
      <c r="D958" s="78">
        <f t="shared" si="49"/>
        <v>96.813223140495865</v>
      </c>
      <c r="I958" s="90"/>
      <c r="J958" s="90"/>
      <c r="K958" s="90"/>
      <c r="L958" s="90"/>
    </row>
    <row r="959" spans="1:12">
      <c r="A959" s="65">
        <f t="shared" si="48"/>
        <v>2000</v>
      </c>
      <c r="B959" s="84">
        <v>36677</v>
      </c>
      <c r="C959" s="77">
        <v>2152</v>
      </c>
      <c r="D959" s="78">
        <f t="shared" si="49"/>
        <v>132.32132231404958</v>
      </c>
      <c r="I959" s="90"/>
      <c r="J959" s="90"/>
      <c r="K959" s="90"/>
      <c r="L959" s="90"/>
    </row>
    <row r="960" spans="1:12">
      <c r="A960" s="65">
        <f t="shared" si="48"/>
        <v>2000</v>
      </c>
      <c r="B960" s="84">
        <v>36707</v>
      </c>
      <c r="C960" s="77">
        <v>1408</v>
      </c>
      <c r="D960" s="78">
        <f t="shared" si="49"/>
        <v>83.781818181818181</v>
      </c>
      <c r="I960" s="90"/>
      <c r="J960" s="90"/>
      <c r="K960" s="90"/>
      <c r="L960" s="90"/>
    </row>
    <row r="961" spans="1:12">
      <c r="A961" s="65">
        <f t="shared" si="48"/>
        <v>2000</v>
      </c>
      <c r="B961" s="84">
        <v>36738</v>
      </c>
      <c r="C961" s="77">
        <v>904.6</v>
      </c>
      <c r="D961" s="78">
        <f t="shared" si="49"/>
        <v>55.621685950413223</v>
      </c>
      <c r="I961" s="90"/>
      <c r="J961" s="90"/>
      <c r="K961" s="90"/>
      <c r="L961" s="90"/>
    </row>
    <row r="962" spans="1:12">
      <c r="A962" s="65">
        <f t="shared" si="48"/>
        <v>2000</v>
      </c>
      <c r="B962" s="84">
        <v>36769</v>
      </c>
      <c r="C962" s="77">
        <v>1277</v>
      </c>
      <c r="D962" s="78">
        <f t="shared" si="49"/>
        <v>78.519669421487606</v>
      </c>
      <c r="I962" s="90"/>
      <c r="J962" s="90"/>
      <c r="K962" s="90"/>
      <c r="L962" s="90"/>
    </row>
    <row r="963" spans="1:12">
      <c r="A963" s="65">
        <f t="shared" si="48"/>
        <v>2000</v>
      </c>
      <c r="B963" s="84">
        <v>36799</v>
      </c>
      <c r="C963" s="77">
        <v>1076</v>
      </c>
      <c r="D963" s="78">
        <f t="shared" si="49"/>
        <v>64.026446280991735</v>
      </c>
      <c r="I963" s="90"/>
      <c r="J963" s="90"/>
      <c r="K963" s="90"/>
      <c r="L963" s="90"/>
    </row>
    <row r="964" spans="1:12">
      <c r="A964" s="65">
        <f t="shared" si="48"/>
        <v>2001</v>
      </c>
      <c r="B964" s="84">
        <v>36830</v>
      </c>
      <c r="C964" s="77">
        <v>299.5</v>
      </c>
      <c r="D964" s="78">
        <f t="shared" si="49"/>
        <v>18.415537190082645</v>
      </c>
      <c r="I964" s="90"/>
      <c r="J964" s="90"/>
      <c r="K964" s="90"/>
      <c r="L964" s="90"/>
    </row>
    <row r="965" spans="1:12">
      <c r="A965" s="65">
        <f t="shared" si="48"/>
        <v>2001</v>
      </c>
      <c r="B965" s="84">
        <v>36860</v>
      </c>
      <c r="C965" s="77">
        <v>969.4</v>
      </c>
      <c r="D965" s="78">
        <f t="shared" si="49"/>
        <v>57.68330578512397</v>
      </c>
      <c r="I965" s="90"/>
      <c r="J965" s="90"/>
      <c r="K965" s="90"/>
      <c r="L965" s="90"/>
    </row>
    <row r="966" spans="1:12">
      <c r="A966" s="65">
        <f t="shared" si="48"/>
        <v>2001</v>
      </c>
      <c r="B966" s="84">
        <v>36891</v>
      </c>
      <c r="C966" s="77">
        <v>1066</v>
      </c>
      <c r="D966" s="78">
        <f t="shared" si="49"/>
        <v>65.545785123966937</v>
      </c>
      <c r="I966" s="90"/>
      <c r="J966" s="90"/>
      <c r="K966" s="90"/>
      <c r="L966" s="90"/>
    </row>
    <row r="967" spans="1:12">
      <c r="A967" s="65">
        <f t="shared" si="48"/>
        <v>2001</v>
      </c>
      <c r="B967" s="84">
        <v>36922</v>
      </c>
      <c r="C967" s="77">
        <v>418.3</v>
      </c>
      <c r="D967" s="78">
        <f t="shared" si="49"/>
        <v>25.720264462809919</v>
      </c>
      <c r="I967" s="90"/>
      <c r="J967" s="90"/>
      <c r="K967" s="90"/>
      <c r="L967" s="90"/>
    </row>
    <row r="968" spans="1:12">
      <c r="A968" s="65">
        <f t="shared" si="48"/>
        <v>2001</v>
      </c>
      <c r="B968" s="84">
        <v>36950</v>
      </c>
      <c r="C968" s="77">
        <v>265.8</v>
      </c>
      <c r="D968" s="78">
        <f t="shared" si="49"/>
        <v>14.761785123966941</v>
      </c>
      <c r="I968" s="90"/>
      <c r="J968" s="90"/>
      <c r="K968" s="90"/>
      <c r="L968" s="90"/>
    </row>
    <row r="969" spans="1:12">
      <c r="A969" s="65">
        <f t="shared" si="48"/>
        <v>2001</v>
      </c>
      <c r="B969" s="84">
        <v>36981</v>
      </c>
      <c r="C969" s="77">
        <v>565.70000000000005</v>
      </c>
      <c r="D969" s="78">
        <f t="shared" si="49"/>
        <v>34.783537190082647</v>
      </c>
      <c r="I969" s="90"/>
      <c r="J969" s="90"/>
      <c r="K969" s="90"/>
      <c r="L969" s="90"/>
    </row>
    <row r="970" spans="1:12">
      <c r="A970" s="65">
        <f t="shared" si="48"/>
        <v>2001</v>
      </c>
      <c r="B970" s="84">
        <v>37011</v>
      </c>
      <c r="C970" s="77">
        <v>816.4</v>
      </c>
      <c r="D970" s="78">
        <f t="shared" si="49"/>
        <v>48.579173553719009</v>
      </c>
      <c r="I970" s="90"/>
      <c r="J970" s="90"/>
      <c r="K970" s="90"/>
      <c r="L970" s="90"/>
    </row>
    <row r="971" spans="1:12">
      <c r="A971" s="65">
        <f t="shared" si="48"/>
        <v>2001</v>
      </c>
      <c r="B971" s="84">
        <v>37042</v>
      </c>
      <c r="C971" s="77">
        <v>977.5</v>
      </c>
      <c r="D971" s="78">
        <f t="shared" si="49"/>
        <v>60.104132231404961</v>
      </c>
      <c r="I971" s="90"/>
      <c r="J971" s="90"/>
      <c r="K971" s="90"/>
      <c r="L971" s="90"/>
    </row>
    <row r="972" spans="1:12">
      <c r="A972" s="65">
        <f t="shared" si="48"/>
        <v>2001</v>
      </c>
      <c r="B972" s="84">
        <v>37072</v>
      </c>
      <c r="C972" s="77">
        <v>270.10000000000002</v>
      </c>
      <c r="D972" s="78">
        <f t="shared" si="49"/>
        <v>16.072066115702484</v>
      </c>
      <c r="I972" s="90"/>
      <c r="J972" s="90"/>
      <c r="K972" s="90"/>
      <c r="L972" s="90"/>
    </row>
    <row r="973" spans="1:12">
      <c r="A973" s="65">
        <f t="shared" si="48"/>
        <v>2001</v>
      </c>
      <c r="B973" s="84">
        <v>37103</v>
      </c>
      <c r="C973" s="77">
        <v>258.60000000000002</v>
      </c>
      <c r="D973" s="78">
        <f t="shared" si="49"/>
        <v>15.900694214876037</v>
      </c>
      <c r="I973" s="90"/>
      <c r="J973" s="90"/>
      <c r="K973" s="90"/>
      <c r="L973" s="90"/>
    </row>
    <row r="974" spans="1:12">
      <c r="A974" s="65">
        <f t="shared" si="48"/>
        <v>2001</v>
      </c>
      <c r="B974" s="84">
        <v>37134</v>
      </c>
      <c r="C974" s="77">
        <v>237.7</v>
      </c>
      <c r="D974" s="78">
        <f t="shared" si="49"/>
        <v>14.615603305785124</v>
      </c>
      <c r="I974" s="90"/>
      <c r="J974" s="90"/>
      <c r="K974" s="90"/>
      <c r="L974" s="90"/>
    </row>
    <row r="975" spans="1:12">
      <c r="A975" s="65">
        <f t="shared" si="48"/>
        <v>2001</v>
      </c>
      <c r="B975" s="84">
        <v>37164</v>
      </c>
      <c r="C975" s="77">
        <v>141.6</v>
      </c>
      <c r="D975" s="78">
        <f t="shared" si="49"/>
        <v>8.4257851239669428</v>
      </c>
      <c r="I975" s="90"/>
      <c r="J975" s="90"/>
      <c r="K975" s="90"/>
      <c r="L975" s="90"/>
    </row>
    <row r="976" spans="1:12">
      <c r="A976" s="65">
        <f t="shared" si="48"/>
        <v>2002</v>
      </c>
      <c r="B976" s="84">
        <v>37195</v>
      </c>
      <c r="C976" s="77">
        <v>89</v>
      </c>
      <c r="D976" s="78">
        <f t="shared" si="49"/>
        <v>5.4723966942148756</v>
      </c>
      <c r="I976" s="90"/>
      <c r="J976" s="90"/>
      <c r="K976" s="90"/>
      <c r="L976" s="90"/>
    </row>
    <row r="977" spans="1:12">
      <c r="A977" s="65">
        <f t="shared" ref="A977:A1040" si="50">IF(MONTH(B977)&gt;9,YEAR(B977)+1,YEAR(B977))</f>
        <v>2002</v>
      </c>
      <c r="B977" s="84">
        <v>37225</v>
      </c>
      <c r="C977" s="77">
        <v>223.5</v>
      </c>
      <c r="D977" s="78">
        <f t="shared" ref="D977:D1040" si="51">IF(C977&lt;&gt;-901,C977*DAY(B977)*24*60*60/(220*22*9*1000),-901)</f>
        <v>13.299173553719008</v>
      </c>
      <c r="I977" s="90"/>
      <c r="J977" s="90"/>
      <c r="K977" s="90"/>
      <c r="L977" s="90"/>
    </row>
    <row r="978" spans="1:12">
      <c r="A978" s="65">
        <f t="shared" si="50"/>
        <v>2002</v>
      </c>
      <c r="B978" s="84">
        <v>37256</v>
      </c>
      <c r="C978" s="77">
        <v>441.6</v>
      </c>
      <c r="D978" s="78">
        <f t="shared" si="51"/>
        <v>27.152925619834711</v>
      </c>
      <c r="I978" s="90"/>
      <c r="J978" s="90"/>
      <c r="K978" s="90"/>
      <c r="L978" s="90"/>
    </row>
    <row r="979" spans="1:12">
      <c r="A979" s="65">
        <f t="shared" si="50"/>
        <v>2002</v>
      </c>
      <c r="B979" s="84">
        <v>37287</v>
      </c>
      <c r="C979" s="77">
        <v>1040</v>
      </c>
      <c r="D979" s="78">
        <f t="shared" si="51"/>
        <v>63.947107438016531</v>
      </c>
      <c r="I979" s="90"/>
      <c r="J979" s="90"/>
      <c r="K979" s="90"/>
      <c r="L979" s="90"/>
    </row>
    <row r="980" spans="1:12">
      <c r="A980" s="65">
        <f t="shared" si="50"/>
        <v>2002</v>
      </c>
      <c r="B980" s="84">
        <v>37315</v>
      </c>
      <c r="C980" s="77">
        <v>707.1</v>
      </c>
      <c r="D980" s="78">
        <f t="shared" si="51"/>
        <v>39.270347107438013</v>
      </c>
      <c r="I980" s="90"/>
      <c r="J980" s="90"/>
      <c r="K980" s="90"/>
      <c r="L980" s="90"/>
    </row>
    <row r="981" spans="1:12">
      <c r="A981" s="65">
        <f t="shared" si="50"/>
        <v>2002</v>
      </c>
      <c r="B981" s="84">
        <v>37346</v>
      </c>
      <c r="C981" s="77">
        <v>971.3</v>
      </c>
      <c r="D981" s="78">
        <f t="shared" si="51"/>
        <v>59.722909090909091</v>
      </c>
      <c r="I981" s="90"/>
      <c r="J981" s="90"/>
      <c r="K981" s="90"/>
      <c r="L981" s="90"/>
    </row>
    <row r="982" spans="1:12">
      <c r="A982" s="65">
        <f t="shared" si="50"/>
        <v>2002</v>
      </c>
      <c r="B982" s="84">
        <v>37376</v>
      </c>
      <c r="C982" s="77">
        <v>1443</v>
      </c>
      <c r="D982" s="78">
        <f t="shared" si="51"/>
        <v>85.864462809917356</v>
      </c>
      <c r="I982" s="90"/>
      <c r="J982" s="90"/>
      <c r="K982" s="90"/>
      <c r="L982" s="90"/>
    </row>
    <row r="983" spans="1:12">
      <c r="A983" s="65">
        <f t="shared" si="50"/>
        <v>2002</v>
      </c>
      <c r="B983" s="84">
        <v>37407</v>
      </c>
      <c r="C983" s="77">
        <v>1754</v>
      </c>
      <c r="D983" s="78">
        <f t="shared" si="51"/>
        <v>107.84925619834711</v>
      </c>
      <c r="I983" s="90"/>
      <c r="J983" s="90"/>
      <c r="K983" s="90"/>
      <c r="L983" s="90"/>
    </row>
    <row r="984" spans="1:12">
      <c r="A984" s="65">
        <f t="shared" si="50"/>
        <v>2002</v>
      </c>
      <c r="B984" s="84">
        <v>37437</v>
      </c>
      <c r="C984" s="77">
        <v>977.2</v>
      </c>
      <c r="D984" s="78">
        <f t="shared" si="51"/>
        <v>58.147438016528923</v>
      </c>
      <c r="I984" s="90"/>
      <c r="J984" s="90"/>
      <c r="K984" s="90"/>
      <c r="L984" s="90"/>
    </row>
    <row r="985" spans="1:12">
      <c r="A985" s="65">
        <f t="shared" si="50"/>
        <v>2002</v>
      </c>
      <c r="B985" s="84">
        <v>37468</v>
      </c>
      <c r="C985" s="77">
        <v>611.20000000000005</v>
      </c>
      <c r="D985" s="78">
        <f t="shared" si="51"/>
        <v>37.581223140495872</v>
      </c>
      <c r="I985" s="90"/>
      <c r="J985" s="90"/>
      <c r="K985" s="90"/>
      <c r="L985" s="90"/>
    </row>
    <row r="986" spans="1:12">
      <c r="A986" s="65">
        <f t="shared" si="50"/>
        <v>2002</v>
      </c>
      <c r="B986" s="84">
        <v>37499</v>
      </c>
      <c r="C986" s="77">
        <v>670.8</v>
      </c>
      <c r="D986" s="78">
        <f t="shared" si="51"/>
        <v>41.245884297520654</v>
      </c>
      <c r="I986" s="90"/>
      <c r="J986" s="90"/>
      <c r="K986" s="90"/>
      <c r="L986" s="90"/>
    </row>
    <row r="987" spans="1:12">
      <c r="A987" s="65">
        <f t="shared" si="50"/>
        <v>2002</v>
      </c>
      <c r="B987" s="84">
        <v>37529</v>
      </c>
      <c r="C987" s="77">
        <v>777.3</v>
      </c>
      <c r="D987" s="78">
        <f t="shared" si="51"/>
        <v>46.252561983471075</v>
      </c>
      <c r="I987" s="90"/>
      <c r="J987" s="90"/>
      <c r="K987" s="90"/>
      <c r="L987" s="90"/>
    </row>
    <row r="988" spans="1:12">
      <c r="A988" s="65">
        <f t="shared" si="50"/>
        <v>2003</v>
      </c>
      <c r="B988" s="84">
        <v>37560</v>
      </c>
      <c r="C988" s="77">
        <v>636.1</v>
      </c>
      <c r="D988" s="78">
        <f t="shared" si="51"/>
        <v>39.112264462809918</v>
      </c>
      <c r="I988" s="90"/>
      <c r="J988" s="90"/>
      <c r="K988" s="90"/>
      <c r="L988" s="90"/>
    </row>
    <row r="989" spans="1:12">
      <c r="A989" s="65">
        <f t="shared" si="50"/>
        <v>2003</v>
      </c>
      <c r="B989" s="84">
        <v>37590</v>
      </c>
      <c r="C989" s="77">
        <v>579.6</v>
      </c>
      <c r="D989" s="78">
        <f t="shared" si="51"/>
        <v>34.488595041322313</v>
      </c>
      <c r="I989" s="90"/>
      <c r="J989" s="90"/>
      <c r="K989" s="90"/>
      <c r="L989" s="90"/>
    </row>
    <row r="990" spans="1:12">
      <c r="A990" s="65">
        <f t="shared" si="50"/>
        <v>2003</v>
      </c>
      <c r="B990" s="84">
        <v>37621</v>
      </c>
      <c r="C990" s="77">
        <v>766.9</v>
      </c>
      <c r="D990" s="78">
        <f t="shared" si="51"/>
        <v>47.154842975206613</v>
      </c>
      <c r="I990" s="90"/>
      <c r="J990" s="90"/>
      <c r="K990" s="90"/>
      <c r="L990" s="90"/>
    </row>
    <row r="991" spans="1:12">
      <c r="A991" s="65">
        <f t="shared" si="50"/>
        <v>2003</v>
      </c>
      <c r="B991" s="84">
        <v>37652</v>
      </c>
      <c r="C991" s="77">
        <v>1079</v>
      </c>
      <c r="D991" s="78">
        <f t="shared" si="51"/>
        <v>66.345123966942154</v>
      </c>
      <c r="I991" s="90"/>
      <c r="J991" s="90"/>
      <c r="K991" s="90"/>
      <c r="L991" s="90"/>
    </row>
    <row r="992" spans="1:12">
      <c r="A992" s="65">
        <f t="shared" si="50"/>
        <v>2003</v>
      </c>
      <c r="B992" s="84">
        <v>37680</v>
      </c>
      <c r="C992" s="77">
        <v>975.8</v>
      </c>
      <c r="D992" s="78">
        <f t="shared" si="51"/>
        <v>54.193190082644627</v>
      </c>
      <c r="I992" s="90"/>
      <c r="J992" s="90"/>
      <c r="K992" s="90"/>
      <c r="L992" s="90"/>
    </row>
    <row r="993" spans="1:12">
      <c r="A993" s="65">
        <f t="shared" si="50"/>
        <v>2003</v>
      </c>
      <c r="B993" s="84">
        <v>37711</v>
      </c>
      <c r="C993" s="77">
        <v>836</v>
      </c>
      <c r="D993" s="78">
        <f t="shared" si="51"/>
        <v>51.403636363636366</v>
      </c>
      <c r="I993" s="90"/>
      <c r="J993" s="90"/>
      <c r="K993" s="90"/>
      <c r="L993" s="90"/>
    </row>
    <row r="994" spans="1:12">
      <c r="A994" s="65">
        <f t="shared" si="50"/>
        <v>2003</v>
      </c>
      <c r="B994" s="84">
        <v>37741</v>
      </c>
      <c r="C994" s="77">
        <v>1371</v>
      </c>
      <c r="D994" s="78">
        <f t="shared" si="51"/>
        <v>81.5801652892562</v>
      </c>
      <c r="I994" s="90"/>
      <c r="J994" s="90"/>
      <c r="K994" s="90"/>
      <c r="L994" s="90"/>
    </row>
    <row r="995" spans="1:12">
      <c r="A995" s="65">
        <f t="shared" si="50"/>
        <v>2003</v>
      </c>
      <c r="B995" s="84">
        <v>37772</v>
      </c>
      <c r="C995" s="77">
        <v>2929</v>
      </c>
      <c r="D995" s="78">
        <f t="shared" si="51"/>
        <v>180.09719008264463</v>
      </c>
      <c r="I995" s="90"/>
      <c r="J995" s="90"/>
      <c r="K995" s="90"/>
      <c r="L995" s="90"/>
    </row>
    <row r="996" spans="1:12">
      <c r="A996" s="65">
        <f t="shared" si="50"/>
        <v>2003</v>
      </c>
      <c r="B996" s="84">
        <v>37802</v>
      </c>
      <c r="C996" s="77">
        <v>1830</v>
      </c>
      <c r="D996" s="78">
        <f t="shared" si="51"/>
        <v>108.89256198347107</v>
      </c>
      <c r="I996" s="90"/>
      <c r="J996" s="90"/>
      <c r="K996" s="90"/>
      <c r="L996" s="90"/>
    </row>
    <row r="997" spans="1:12">
      <c r="A997" s="65">
        <f t="shared" si="50"/>
        <v>2003</v>
      </c>
      <c r="B997" s="84">
        <v>37833</v>
      </c>
      <c r="C997" s="77">
        <v>1021</v>
      </c>
      <c r="D997" s="78">
        <f t="shared" si="51"/>
        <v>62.778842975206615</v>
      </c>
      <c r="I997" s="90"/>
      <c r="J997" s="90"/>
      <c r="K997" s="90"/>
      <c r="L997" s="90"/>
    </row>
    <row r="998" spans="1:12">
      <c r="A998" s="65">
        <f t="shared" si="50"/>
        <v>2003</v>
      </c>
      <c r="B998" s="84">
        <v>37864</v>
      </c>
      <c r="C998" s="77">
        <v>681.8</v>
      </c>
      <c r="D998" s="78">
        <f t="shared" si="51"/>
        <v>41.922247933884293</v>
      </c>
      <c r="I998" s="90"/>
      <c r="J998" s="90"/>
      <c r="K998" s="90"/>
      <c r="L998" s="90"/>
    </row>
    <row r="999" spans="1:12">
      <c r="A999" s="65">
        <f t="shared" si="50"/>
        <v>2003</v>
      </c>
      <c r="B999" s="84">
        <v>37894</v>
      </c>
      <c r="C999" s="77">
        <v>497.1</v>
      </c>
      <c r="D999" s="78">
        <f t="shared" si="51"/>
        <v>29.579504132231406</v>
      </c>
      <c r="I999" s="90"/>
      <c r="J999" s="90"/>
      <c r="K999" s="90"/>
      <c r="L999" s="90"/>
    </row>
    <row r="1000" spans="1:12">
      <c r="A1000" s="65">
        <f t="shared" si="50"/>
        <v>2004</v>
      </c>
      <c r="B1000" s="84">
        <v>37925</v>
      </c>
      <c r="C1000" s="77">
        <v>315.60000000000002</v>
      </c>
      <c r="D1000" s="78">
        <f t="shared" si="51"/>
        <v>19.405487603305787</v>
      </c>
      <c r="I1000" s="90"/>
      <c r="J1000" s="90"/>
      <c r="K1000" s="90"/>
      <c r="L1000" s="90"/>
    </row>
    <row r="1001" spans="1:12">
      <c r="A1001" s="65">
        <f t="shared" si="50"/>
        <v>2004</v>
      </c>
      <c r="B1001" s="84">
        <v>37955</v>
      </c>
      <c r="C1001" s="77">
        <v>515.20000000000005</v>
      </c>
      <c r="D1001" s="78">
        <f t="shared" si="51"/>
        <v>30.656528925619842</v>
      </c>
      <c r="I1001" s="90"/>
      <c r="J1001" s="90"/>
      <c r="K1001" s="90"/>
      <c r="L1001" s="90"/>
    </row>
    <row r="1002" spans="1:12">
      <c r="A1002" s="65">
        <f t="shared" si="50"/>
        <v>2004</v>
      </c>
      <c r="B1002" s="84">
        <v>37986</v>
      </c>
      <c r="C1002" s="77">
        <v>659.8</v>
      </c>
      <c r="D1002" s="78">
        <f t="shared" si="51"/>
        <v>40.569520661157021</v>
      </c>
      <c r="I1002" s="90"/>
      <c r="J1002" s="90"/>
      <c r="K1002" s="90"/>
      <c r="L1002" s="90"/>
    </row>
    <row r="1003" spans="1:12">
      <c r="A1003" s="65">
        <f t="shared" si="50"/>
        <v>2004</v>
      </c>
      <c r="B1003" s="84">
        <v>38017</v>
      </c>
      <c r="C1003" s="77">
        <v>858.9</v>
      </c>
      <c r="D1003" s="78">
        <f t="shared" si="51"/>
        <v>52.811702479338841</v>
      </c>
      <c r="I1003" s="90"/>
      <c r="J1003" s="90"/>
      <c r="K1003" s="90"/>
      <c r="L1003" s="90"/>
    </row>
    <row r="1004" spans="1:12">
      <c r="A1004" s="65">
        <f t="shared" si="50"/>
        <v>2004</v>
      </c>
      <c r="B1004" s="84">
        <v>38046</v>
      </c>
      <c r="C1004" s="77">
        <v>902.5</v>
      </c>
      <c r="D1004" s="78">
        <f t="shared" si="51"/>
        <v>51.912396694214877</v>
      </c>
      <c r="I1004" s="90"/>
      <c r="J1004" s="90"/>
      <c r="K1004" s="90"/>
      <c r="L1004" s="90"/>
    </row>
    <row r="1005" spans="1:12">
      <c r="A1005" s="65">
        <f t="shared" si="50"/>
        <v>2004</v>
      </c>
      <c r="B1005" s="84">
        <v>38077</v>
      </c>
      <c r="C1005" s="77">
        <v>1506</v>
      </c>
      <c r="D1005" s="78">
        <f t="shared" si="51"/>
        <v>92.600330578512398</v>
      </c>
      <c r="I1005" s="90"/>
      <c r="J1005" s="90"/>
      <c r="K1005" s="90"/>
      <c r="L1005" s="90"/>
    </row>
    <row r="1006" spans="1:12">
      <c r="A1006" s="65">
        <f t="shared" si="50"/>
        <v>2004</v>
      </c>
      <c r="B1006" s="84">
        <v>38107</v>
      </c>
      <c r="C1006" s="77">
        <v>1125</v>
      </c>
      <c r="D1006" s="78">
        <f t="shared" si="51"/>
        <v>66.942148760330582</v>
      </c>
      <c r="I1006" s="90"/>
      <c r="J1006" s="90"/>
      <c r="K1006" s="90"/>
      <c r="L1006" s="90"/>
    </row>
    <row r="1007" spans="1:12">
      <c r="A1007" s="65">
        <f t="shared" si="50"/>
        <v>2004</v>
      </c>
      <c r="B1007" s="84">
        <v>38138</v>
      </c>
      <c r="C1007" s="77">
        <v>983.7</v>
      </c>
      <c r="D1007" s="78">
        <f t="shared" si="51"/>
        <v>60.485355371900823</v>
      </c>
      <c r="I1007" s="90"/>
      <c r="J1007" s="90"/>
      <c r="K1007" s="90"/>
      <c r="L1007" s="90"/>
    </row>
    <row r="1008" spans="1:12">
      <c r="A1008" s="65">
        <f t="shared" si="50"/>
        <v>2004</v>
      </c>
      <c r="B1008" s="84">
        <v>38168</v>
      </c>
      <c r="C1008" s="77">
        <v>729.5</v>
      </c>
      <c r="D1008" s="78">
        <f t="shared" si="51"/>
        <v>43.408264462809917</v>
      </c>
      <c r="I1008" s="90"/>
      <c r="J1008" s="90"/>
      <c r="K1008" s="90"/>
      <c r="L1008" s="90"/>
    </row>
    <row r="1009" spans="1:12">
      <c r="A1009" s="65">
        <f t="shared" si="50"/>
        <v>2004</v>
      </c>
      <c r="B1009" s="84">
        <v>38199</v>
      </c>
      <c r="C1009" s="77">
        <v>763.4</v>
      </c>
      <c r="D1009" s="78">
        <f t="shared" si="51"/>
        <v>46.93963636363636</v>
      </c>
      <c r="I1009" s="90"/>
      <c r="J1009" s="90"/>
      <c r="K1009" s="90"/>
      <c r="L1009" s="90"/>
    </row>
    <row r="1010" spans="1:12">
      <c r="A1010" s="65">
        <f t="shared" si="50"/>
        <v>2004</v>
      </c>
      <c r="B1010" s="84">
        <v>38230</v>
      </c>
      <c r="C1010" s="77">
        <v>891.3</v>
      </c>
      <c r="D1010" s="78">
        <f t="shared" si="51"/>
        <v>54.803900826446281</v>
      </c>
      <c r="I1010" s="90"/>
      <c r="J1010" s="90"/>
      <c r="K1010" s="90"/>
      <c r="L1010" s="90"/>
    </row>
    <row r="1011" spans="1:12">
      <c r="A1011" s="65">
        <f t="shared" si="50"/>
        <v>2004</v>
      </c>
      <c r="B1011" s="84">
        <v>38260</v>
      </c>
      <c r="C1011" s="77">
        <v>881.4</v>
      </c>
      <c r="D1011" s="78">
        <f t="shared" si="51"/>
        <v>52.446942148760328</v>
      </c>
      <c r="I1011" s="90"/>
      <c r="J1011" s="90"/>
      <c r="K1011" s="90"/>
      <c r="L1011" s="90"/>
    </row>
    <row r="1012" spans="1:12">
      <c r="A1012" s="65">
        <f t="shared" si="50"/>
        <v>2005</v>
      </c>
      <c r="B1012" s="84">
        <v>38291</v>
      </c>
      <c r="C1012" s="77">
        <v>460.9</v>
      </c>
      <c r="D1012" s="78">
        <f t="shared" si="51"/>
        <v>28.339636363636362</v>
      </c>
      <c r="I1012" s="90"/>
      <c r="J1012" s="90"/>
      <c r="K1012" s="90"/>
      <c r="L1012" s="90"/>
    </row>
    <row r="1013" spans="1:12">
      <c r="A1013" s="65">
        <f t="shared" si="50"/>
        <v>2005</v>
      </c>
      <c r="B1013" s="84">
        <v>38321</v>
      </c>
      <c r="C1013" s="77">
        <v>190.3</v>
      </c>
      <c r="D1013" s="78">
        <f t="shared" si="51"/>
        <v>11.323636363636364</v>
      </c>
      <c r="I1013" s="90"/>
      <c r="J1013" s="90"/>
      <c r="K1013" s="90"/>
      <c r="L1013" s="90"/>
    </row>
    <row r="1014" spans="1:12">
      <c r="A1014" s="65">
        <f t="shared" si="50"/>
        <v>2005</v>
      </c>
      <c r="B1014" s="84">
        <v>38352</v>
      </c>
      <c r="C1014" s="77">
        <v>377.4</v>
      </c>
      <c r="D1014" s="78">
        <f t="shared" si="51"/>
        <v>23.205421487603306</v>
      </c>
      <c r="I1014" s="90"/>
      <c r="J1014" s="90"/>
      <c r="K1014" s="90"/>
      <c r="L1014" s="90"/>
    </row>
    <row r="1015" spans="1:12">
      <c r="A1015" s="65">
        <f t="shared" si="50"/>
        <v>2005</v>
      </c>
      <c r="B1015" s="84">
        <v>38383</v>
      </c>
      <c r="C1015" s="77">
        <v>978.5</v>
      </c>
      <c r="D1015" s="78">
        <f t="shared" si="51"/>
        <v>60.165619834710746</v>
      </c>
      <c r="I1015" s="90"/>
      <c r="J1015" s="90"/>
      <c r="K1015" s="90"/>
      <c r="L1015" s="90"/>
    </row>
    <row r="1016" spans="1:12">
      <c r="A1016" s="65">
        <f t="shared" si="50"/>
        <v>2005</v>
      </c>
      <c r="B1016" s="84">
        <v>38411</v>
      </c>
      <c r="C1016" s="77">
        <v>1280</v>
      </c>
      <c r="D1016" s="78">
        <f t="shared" si="51"/>
        <v>71.087603305785123</v>
      </c>
      <c r="I1016" s="90"/>
      <c r="J1016" s="90"/>
      <c r="K1016" s="90"/>
      <c r="L1016" s="90"/>
    </row>
    <row r="1017" spans="1:12">
      <c r="A1017" s="65">
        <f t="shared" si="50"/>
        <v>2005</v>
      </c>
      <c r="B1017" s="84">
        <v>38442</v>
      </c>
      <c r="C1017" s="77">
        <v>1561</v>
      </c>
      <c r="D1017" s="78">
        <f t="shared" si="51"/>
        <v>95.982148760330574</v>
      </c>
      <c r="I1017" s="90"/>
      <c r="J1017" s="90"/>
      <c r="K1017" s="90"/>
      <c r="L1017" s="90"/>
    </row>
    <row r="1018" spans="1:12">
      <c r="A1018" s="65">
        <f t="shared" si="50"/>
        <v>2005</v>
      </c>
      <c r="B1018" s="84">
        <v>38472</v>
      </c>
      <c r="C1018" s="77">
        <v>2399</v>
      </c>
      <c r="D1018" s="78">
        <f t="shared" si="51"/>
        <v>142.7504132231405</v>
      </c>
      <c r="I1018" s="90"/>
      <c r="J1018" s="90"/>
      <c r="K1018" s="90"/>
      <c r="L1018" s="90"/>
    </row>
    <row r="1019" spans="1:12">
      <c r="A1019" s="65">
        <f t="shared" si="50"/>
        <v>2005</v>
      </c>
      <c r="B1019" s="84">
        <v>38503</v>
      </c>
      <c r="C1019" s="77">
        <v>3055</v>
      </c>
      <c r="D1019" s="78">
        <f t="shared" si="51"/>
        <v>187.84462809917355</v>
      </c>
      <c r="I1019" s="90"/>
      <c r="J1019" s="90"/>
      <c r="K1019" s="90"/>
      <c r="L1019" s="90"/>
    </row>
    <row r="1020" spans="1:12">
      <c r="A1020" s="65">
        <f t="shared" si="50"/>
        <v>2005</v>
      </c>
      <c r="B1020" s="84">
        <v>38533</v>
      </c>
      <c r="C1020" s="77">
        <v>2771</v>
      </c>
      <c r="D1020" s="78">
        <f t="shared" si="51"/>
        <v>164.88595041322313</v>
      </c>
      <c r="I1020" s="90"/>
      <c r="J1020" s="90"/>
      <c r="K1020" s="90"/>
      <c r="L1020" s="90"/>
    </row>
    <row r="1021" spans="1:12">
      <c r="A1021" s="65">
        <f t="shared" si="50"/>
        <v>2005</v>
      </c>
      <c r="B1021" s="84">
        <v>38564</v>
      </c>
      <c r="C1021" s="77">
        <v>1296</v>
      </c>
      <c r="D1021" s="78">
        <f t="shared" si="51"/>
        <v>79.687933884297522</v>
      </c>
      <c r="I1021" s="90"/>
      <c r="J1021" s="90"/>
      <c r="K1021" s="90"/>
      <c r="L1021" s="90"/>
    </row>
    <row r="1022" spans="1:12">
      <c r="A1022" s="65">
        <f t="shared" si="50"/>
        <v>2005</v>
      </c>
      <c r="B1022" s="84">
        <v>38595</v>
      </c>
      <c r="C1022" s="77">
        <v>998.8</v>
      </c>
      <c r="D1022" s="78">
        <f t="shared" si="51"/>
        <v>61.413818181818179</v>
      </c>
      <c r="I1022" s="90"/>
      <c r="J1022" s="90"/>
      <c r="K1022" s="90"/>
      <c r="L1022" s="90"/>
    </row>
    <row r="1023" spans="1:12">
      <c r="A1023" s="65">
        <f t="shared" si="50"/>
        <v>2005</v>
      </c>
      <c r="B1023" s="84">
        <v>38625</v>
      </c>
      <c r="C1023" s="77">
        <v>581.79999999999995</v>
      </c>
      <c r="D1023" s="78">
        <f t="shared" si="51"/>
        <v>34.619504132231405</v>
      </c>
      <c r="I1023" s="90"/>
      <c r="J1023" s="90"/>
      <c r="K1023" s="90"/>
      <c r="L1023" s="90"/>
    </row>
    <row r="1024" spans="1:12">
      <c r="A1024" s="65">
        <f t="shared" si="50"/>
        <v>2006</v>
      </c>
      <c r="B1024" s="84">
        <v>38656</v>
      </c>
      <c r="C1024" s="77">
        <v>717.6</v>
      </c>
      <c r="D1024" s="78">
        <f t="shared" si="51"/>
        <v>44.123504132231403</v>
      </c>
      <c r="I1024" s="90"/>
      <c r="J1024" s="90"/>
      <c r="K1024" s="90"/>
      <c r="L1024" s="90"/>
    </row>
    <row r="1025" spans="1:12">
      <c r="A1025" s="65">
        <f t="shared" si="50"/>
        <v>2006</v>
      </c>
      <c r="B1025" s="84">
        <v>38686</v>
      </c>
      <c r="C1025" s="77">
        <v>476.7</v>
      </c>
      <c r="D1025" s="78">
        <f t="shared" si="51"/>
        <v>28.365619834710746</v>
      </c>
      <c r="I1025" s="90"/>
      <c r="J1025" s="90"/>
      <c r="K1025" s="90"/>
      <c r="L1025" s="90"/>
    </row>
    <row r="1026" spans="1:12">
      <c r="A1026" s="65">
        <f t="shared" si="50"/>
        <v>2006</v>
      </c>
      <c r="B1026" s="84">
        <v>38717</v>
      </c>
      <c r="C1026" s="77">
        <v>1604</v>
      </c>
      <c r="D1026" s="78">
        <f t="shared" si="51"/>
        <v>98.626115702479339</v>
      </c>
      <c r="I1026" s="90"/>
      <c r="J1026" s="90"/>
      <c r="K1026" s="90"/>
      <c r="L1026" s="90"/>
    </row>
    <row r="1027" spans="1:12">
      <c r="A1027" s="65">
        <f t="shared" si="50"/>
        <v>2006</v>
      </c>
      <c r="B1027" s="84">
        <v>38748</v>
      </c>
      <c r="C1027" s="77">
        <v>2552</v>
      </c>
      <c r="D1027" s="78">
        <f t="shared" si="51"/>
        <v>156.91636363636363</v>
      </c>
      <c r="I1027" s="90"/>
      <c r="J1027" s="90"/>
      <c r="K1027" s="90"/>
      <c r="L1027" s="90"/>
    </row>
    <row r="1028" spans="1:12">
      <c r="A1028" s="65">
        <f t="shared" si="50"/>
        <v>2006</v>
      </c>
      <c r="B1028" s="84">
        <v>38776</v>
      </c>
      <c r="C1028" s="77">
        <v>2352</v>
      </c>
      <c r="D1028" s="78">
        <f t="shared" si="51"/>
        <v>130.62347107438018</v>
      </c>
      <c r="I1028" s="90"/>
      <c r="J1028" s="90"/>
      <c r="K1028" s="90"/>
      <c r="L1028" s="90"/>
    </row>
    <row r="1029" spans="1:12">
      <c r="A1029" s="65">
        <f t="shared" si="50"/>
        <v>2006</v>
      </c>
      <c r="B1029" s="84">
        <v>38807</v>
      </c>
      <c r="C1029" s="77">
        <v>2680</v>
      </c>
      <c r="D1029" s="78">
        <f t="shared" si="51"/>
        <v>164.78677685950413</v>
      </c>
      <c r="I1029" s="90"/>
      <c r="J1029" s="90"/>
      <c r="K1029" s="90"/>
      <c r="L1029" s="90"/>
    </row>
    <row r="1030" spans="1:12">
      <c r="A1030" s="65">
        <f t="shared" si="50"/>
        <v>2006</v>
      </c>
      <c r="B1030" s="84">
        <v>38837</v>
      </c>
      <c r="C1030" s="77">
        <v>3461</v>
      </c>
      <c r="D1030" s="78">
        <f t="shared" si="51"/>
        <v>205.94380165289257</v>
      </c>
      <c r="I1030" s="90"/>
      <c r="J1030" s="90"/>
      <c r="K1030" s="90"/>
      <c r="L1030" s="90"/>
    </row>
    <row r="1031" spans="1:12">
      <c r="A1031" s="65">
        <f t="shared" si="50"/>
        <v>2006</v>
      </c>
      <c r="B1031" s="84">
        <v>38868</v>
      </c>
      <c r="C1031" s="77">
        <v>3486</v>
      </c>
      <c r="D1031" s="78">
        <f t="shared" si="51"/>
        <v>214.34578512396695</v>
      </c>
      <c r="I1031" s="90"/>
      <c r="J1031" s="90"/>
      <c r="K1031" s="90"/>
      <c r="L1031" s="90"/>
    </row>
    <row r="1032" spans="1:12">
      <c r="A1032" s="65">
        <f t="shared" si="50"/>
        <v>2006</v>
      </c>
      <c r="B1032" s="84">
        <v>38898</v>
      </c>
      <c r="C1032" s="77">
        <v>2803</v>
      </c>
      <c r="D1032" s="78">
        <f t="shared" si="51"/>
        <v>166.79008264462809</v>
      </c>
      <c r="I1032" s="90"/>
      <c r="J1032" s="90"/>
      <c r="K1032" s="90"/>
      <c r="L1032" s="90"/>
    </row>
    <row r="1033" spans="1:12">
      <c r="A1033" s="65">
        <f t="shared" si="50"/>
        <v>2006</v>
      </c>
      <c r="B1033" s="84">
        <v>38929</v>
      </c>
      <c r="C1033" s="77">
        <v>1324</v>
      </c>
      <c r="D1033" s="78">
        <f t="shared" si="51"/>
        <v>81.409586776859499</v>
      </c>
      <c r="I1033" s="90"/>
      <c r="J1033" s="90"/>
      <c r="K1033" s="90"/>
      <c r="L1033" s="90"/>
    </row>
    <row r="1034" spans="1:12">
      <c r="A1034" s="65">
        <f t="shared" si="50"/>
        <v>2006</v>
      </c>
      <c r="B1034" s="84">
        <v>38960</v>
      </c>
      <c r="C1034" s="77">
        <v>1131</v>
      </c>
      <c r="D1034" s="78">
        <f t="shared" si="51"/>
        <v>69.54247933884298</v>
      </c>
      <c r="I1034" s="90"/>
      <c r="J1034" s="90"/>
      <c r="K1034" s="90"/>
      <c r="L1034" s="90"/>
    </row>
    <row r="1035" spans="1:12">
      <c r="A1035" s="65">
        <f t="shared" si="50"/>
        <v>2006</v>
      </c>
      <c r="B1035" s="84">
        <v>38990</v>
      </c>
      <c r="C1035" s="77">
        <v>743.3</v>
      </c>
      <c r="D1035" s="78">
        <f t="shared" si="51"/>
        <v>44.229421487603304</v>
      </c>
      <c r="I1035" s="90"/>
      <c r="J1035" s="90"/>
      <c r="K1035" s="90"/>
      <c r="L1035" s="90"/>
    </row>
    <row r="1036" spans="1:12">
      <c r="A1036" s="65">
        <f t="shared" si="50"/>
        <v>2007</v>
      </c>
      <c r="B1036" s="84">
        <v>39021</v>
      </c>
      <c r="C1036" s="77">
        <v>428.5</v>
      </c>
      <c r="D1036" s="78">
        <f t="shared" si="51"/>
        <v>26.347438016528926</v>
      </c>
      <c r="I1036" s="90"/>
      <c r="J1036" s="90"/>
      <c r="K1036" s="90"/>
      <c r="L1036" s="90"/>
    </row>
    <row r="1037" spans="1:12">
      <c r="A1037" s="65">
        <f t="shared" si="50"/>
        <v>2007</v>
      </c>
      <c r="B1037" s="84">
        <v>39051</v>
      </c>
      <c r="C1037" s="77">
        <v>398.4</v>
      </c>
      <c r="D1037" s="78">
        <f t="shared" si="51"/>
        <v>23.706446280991734</v>
      </c>
      <c r="I1037" s="90"/>
      <c r="J1037" s="90"/>
      <c r="K1037" s="90"/>
      <c r="L1037" s="90"/>
    </row>
    <row r="1038" spans="1:12">
      <c r="A1038" s="65">
        <f t="shared" si="50"/>
        <v>2007</v>
      </c>
      <c r="B1038" s="84">
        <v>39082</v>
      </c>
      <c r="C1038" s="77">
        <v>404.9</v>
      </c>
      <c r="D1038" s="78">
        <f t="shared" si="51"/>
        <v>24.896330578512398</v>
      </c>
      <c r="I1038" s="90"/>
      <c r="J1038" s="90"/>
      <c r="K1038" s="90"/>
      <c r="L1038" s="90"/>
    </row>
    <row r="1039" spans="1:12">
      <c r="A1039" s="65">
        <f t="shared" si="50"/>
        <v>2007</v>
      </c>
      <c r="B1039" s="84">
        <v>39113</v>
      </c>
      <c r="C1039" s="77">
        <v>378.7</v>
      </c>
      <c r="D1039" s="78">
        <f t="shared" si="51"/>
        <v>23.285355371900827</v>
      </c>
      <c r="I1039" s="90"/>
      <c r="J1039" s="90"/>
      <c r="K1039" s="90"/>
      <c r="L1039" s="90"/>
    </row>
    <row r="1040" spans="1:12">
      <c r="A1040" s="65">
        <f t="shared" si="50"/>
        <v>2007</v>
      </c>
      <c r="B1040" s="84">
        <v>39141</v>
      </c>
      <c r="C1040" s="77">
        <v>540.4</v>
      </c>
      <c r="D1040" s="78">
        <f t="shared" si="51"/>
        <v>30.012297520661157</v>
      </c>
      <c r="I1040" s="90"/>
      <c r="J1040" s="90"/>
      <c r="K1040" s="90"/>
      <c r="L1040" s="90"/>
    </row>
    <row r="1041" spans="1:12">
      <c r="A1041" s="65">
        <f t="shared" ref="A1041:A1104" si="52">IF(MONTH(B1041)&gt;9,YEAR(B1041)+1,YEAR(B1041))</f>
        <v>2007</v>
      </c>
      <c r="B1041" s="84">
        <v>39172</v>
      </c>
      <c r="C1041" s="77">
        <v>1025</v>
      </c>
      <c r="D1041" s="78">
        <f t="shared" ref="D1041:D1104" si="53">IF(C1041&lt;&gt;-901,C1041*DAY(B1041)*24*60*60/(220*22*9*1000),-901)</f>
        <v>63.02479338842975</v>
      </c>
      <c r="I1041" s="90"/>
      <c r="J1041" s="90"/>
      <c r="K1041" s="90"/>
      <c r="L1041" s="90"/>
    </row>
    <row r="1042" spans="1:12">
      <c r="A1042" s="65">
        <f t="shared" si="52"/>
        <v>2007</v>
      </c>
      <c r="B1042" s="84">
        <v>39202</v>
      </c>
      <c r="C1042" s="77">
        <v>1009</v>
      </c>
      <c r="D1042" s="78">
        <f t="shared" si="53"/>
        <v>60.039669421487602</v>
      </c>
      <c r="I1042" s="90"/>
      <c r="J1042" s="90"/>
      <c r="K1042" s="90"/>
      <c r="L1042" s="90"/>
    </row>
    <row r="1043" spans="1:12">
      <c r="A1043" s="65">
        <f t="shared" si="52"/>
        <v>2007</v>
      </c>
      <c r="B1043" s="84">
        <v>39233</v>
      </c>
      <c r="C1043" s="77">
        <v>1203</v>
      </c>
      <c r="D1043" s="78">
        <f t="shared" si="53"/>
        <v>73.969586776859501</v>
      </c>
      <c r="I1043" s="90"/>
      <c r="J1043" s="90"/>
      <c r="K1043" s="90"/>
      <c r="L1043" s="90"/>
    </row>
    <row r="1044" spans="1:12">
      <c r="A1044" s="65">
        <f t="shared" si="52"/>
        <v>2007</v>
      </c>
      <c r="B1044" s="84">
        <v>39263</v>
      </c>
      <c r="C1044" s="77">
        <v>596.1</v>
      </c>
      <c r="D1044" s="78">
        <f t="shared" si="53"/>
        <v>35.470413223140497</v>
      </c>
      <c r="I1044" s="90"/>
      <c r="J1044" s="90"/>
      <c r="K1044" s="90"/>
      <c r="L1044" s="90"/>
    </row>
    <row r="1045" spans="1:12">
      <c r="A1045" s="65">
        <f t="shared" si="52"/>
        <v>2007</v>
      </c>
      <c r="B1045" s="84">
        <v>39294</v>
      </c>
      <c r="C1045" s="77">
        <v>772.3</v>
      </c>
      <c r="D1045" s="78">
        <f t="shared" si="53"/>
        <v>47.486876033057854</v>
      </c>
      <c r="I1045" s="90"/>
      <c r="J1045" s="90"/>
      <c r="K1045" s="90"/>
      <c r="L1045" s="90"/>
    </row>
    <row r="1046" spans="1:12">
      <c r="A1046" s="65">
        <f t="shared" si="52"/>
        <v>2007</v>
      </c>
      <c r="B1046" s="84">
        <v>39325</v>
      </c>
      <c r="C1046" s="77">
        <v>738.2</v>
      </c>
      <c r="D1046" s="78">
        <f t="shared" si="53"/>
        <v>45.390148760330582</v>
      </c>
      <c r="I1046" s="90"/>
      <c r="J1046" s="90"/>
      <c r="K1046" s="90"/>
      <c r="L1046" s="90"/>
    </row>
    <row r="1047" spans="1:12">
      <c r="A1047" s="65">
        <f t="shared" si="52"/>
        <v>2007</v>
      </c>
      <c r="B1047" s="84">
        <v>39355</v>
      </c>
      <c r="C1047" s="77">
        <v>501.2</v>
      </c>
      <c r="D1047" s="78">
        <f t="shared" si="53"/>
        <v>29.823471074380166</v>
      </c>
      <c r="I1047" s="90"/>
      <c r="J1047" s="90"/>
      <c r="K1047" s="90"/>
      <c r="L1047" s="90"/>
    </row>
    <row r="1048" spans="1:12">
      <c r="A1048" s="65">
        <f t="shared" si="52"/>
        <v>2008</v>
      </c>
      <c r="B1048" s="84">
        <v>39386</v>
      </c>
      <c r="C1048" s="77">
        <v>574.5</v>
      </c>
      <c r="D1048" s="78">
        <f t="shared" si="53"/>
        <v>35.324628099173552</v>
      </c>
      <c r="I1048" s="90"/>
      <c r="J1048" s="90"/>
      <c r="K1048" s="90"/>
      <c r="L1048" s="90"/>
    </row>
    <row r="1049" spans="1:12">
      <c r="A1049" s="65">
        <f t="shared" si="52"/>
        <v>2008</v>
      </c>
      <c r="B1049" s="84">
        <v>39416</v>
      </c>
      <c r="C1049" s="77">
        <v>392.4</v>
      </c>
      <c r="D1049" s="78">
        <f t="shared" si="53"/>
        <v>23.349421487603305</v>
      </c>
      <c r="I1049" s="90"/>
      <c r="J1049" s="90"/>
      <c r="K1049" s="90"/>
      <c r="L1049" s="90"/>
    </row>
    <row r="1050" spans="1:12">
      <c r="A1050" s="65">
        <f t="shared" si="52"/>
        <v>2008</v>
      </c>
      <c r="B1050" s="84">
        <v>39447</v>
      </c>
      <c r="C1050" s="77">
        <v>297.2</v>
      </c>
      <c r="D1050" s="78">
        <f t="shared" si="53"/>
        <v>18.274115702479339</v>
      </c>
      <c r="I1050" s="90"/>
      <c r="J1050" s="90"/>
      <c r="K1050" s="90"/>
      <c r="L1050" s="90"/>
    </row>
    <row r="1051" spans="1:12">
      <c r="A1051" s="65">
        <f t="shared" si="52"/>
        <v>2008</v>
      </c>
      <c r="B1051" s="84">
        <v>39478</v>
      </c>
      <c r="C1051" s="77">
        <v>402.6</v>
      </c>
      <c r="D1051" s="78">
        <f t="shared" si="53"/>
        <v>24.754909090909091</v>
      </c>
      <c r="I1051" s="90"/>
      <c r="J1051" s="90"/>
      <c r="K1051" s="90"/>
      <c r="L1051" s="90"/>
    </row>
    <row r="1052" spans="1:12">
      <c r="A1052" s="65">
        <f t="shared" si="52"/>
        <v>2008</v>
      </c>
      <c r="B1052" s="84">
        <v>39507</v>
      </c>
      <c r="C1052" s="77">
        <v>680.7</v>
      </c>
      <c r="D1052" s="78">
        <f t="shared" si="53"/>
        <v>39.15431404958678</v>
      </c>
      <c r="I1052" s="90"/>
      <c r="J1052" s="90"/>
      <c r="K1052" s="90"/>
      <c r="L1052" s="90"/>
    </row>
    <row r="1053" spans="1:12">
      <c r="A1053" s="65">
        <f t="shared" si="52"/>
        <v>2008</v>
      </c>
      <c r="B1053" s="84">
        <v>39538</v>
      </c>
      <c r="C1053" s="77">
        <v>626.5</v>
      </c>
      <c r="D1053" s="78">
        <f t="shared" si="53"/>
        <v>38.521983471074378</v>
      </c>
      <c r="I1053" s="90"/>
      <c r="J1053" s="90"/>
      <c r="K1053" s="90"/>
      <c r="L1053" s="90"/>
    </row>
    <row r="1054" spans="1:12">
      <c r="A1054" s="65">
        <f t="shared" si="52"/>
        <v>2008</v>
      </c>
      <c r="B1054" s="84">
        <v>39568</v>
      </c>
      <c r="C1054" s="77">
        <v>756</v>
      </c>
      <c r="D1054" s="78">
        <f t="shared" si="53"/>
        <v>44.985123966942147</v>
      </c>
      <c r="I1054" s="90"/>
      <c r="J1054" s="90"/>
      <c r="K1054" s="90"/>
      <c r="L1054" s="90"/>
    </row>
    <row r="1055" spans="1:12">
      <c r="A1055" s="65">
        <f t="shared" si="52"/>
        <v>2008</v>
      </c>
      <c r="B1055" s="84">
        <v>39599</v>
      </c>
      <c r="C1055" s="77">
        <v>1037</v>
      </c>
      <c r="D1055" s="78">
        <f t="shared" si="53"/>
        <v>63.762644628099174</v>
      </c>
      <c r="I1055" s="90"/>
      <c r="J1055" s="90"/>
      <c r="K1055" s="90"/>
      <c r="L1055" s="90"/>
    </row>
    <row r="1056" spans="1:12">
      <c r="A1056" s="65">
        <f t="shared" si="52"/>
        <v>2008</v>
      </c>
      <c r="B1056" s="84">
        <v>39629</v>
      </c>
      <c r="C1056" s="77">
        <v>546.70000000000005</v>
      </c>
      <c r="D1056" s="78">
        <f t="shared" si="53"/>
        <v>32.530909090909091</v>
      </c>
      <c r="I1056" s="90"/>
      <c r="J1056" s="90"/>
      <c r="K1056" s="90"/>
      <c r="L1056" s="90"/>
    </row>
    <row r="1057" spans="1:12">
      <c r="A1057" s="65">
        <f t="shared" si="52"/>
        <v>2008</v>
      </c>
      <c r="B1057" s="84">
        <v>39660</v>
      </c>
      <c r="C1057" s="77">
        <v>594.1</v>
      </c>
      <c r="D1057" s="78">
        <f t="shared" si="53"/>
        <v>36.529785123966946</v>
      </c>
      <c r="I1057" s="90"/>
      <c r="J1057" s="90"/>
      <c r="K1057" s="90"/>
      <c r="L1057" s="90"/>
    </row>
    <row r="1058" spans="1:12">
      <c r="A1058" s="65">
        <f t="shared" si="52"/>
        <v>2008</v>
      </c>
      <c r="B1058" s="84">
        <v>39691</v>
      </c>
      <c r="C1058" s="77">
        <v>693.3</v>
      </c>
      <c r="D1058" s="78">
        <f t="shared" si="53"/>
        <v>42.629355371900822</v>
      </c>
      <c r="I1058" s="90"/>
      <c r="J1058" s="90"/>
      <c r="K1058" s="90"/>
      <c r="L1058" s="90"/>
    </row>
    <row r="1059" spans="1:12">
      <c r="A1059" s="65">
        <f t="shared" si="52"/>
        <v>2008</v>
      </c>
      <c r="B1059" s="84">
        <v>39721</v>
      </c>
      <c r="C1059" s="77">
        <v>645.1</v>
      </c>
      <c r="D1059" s="78">
        <f t="shared" si="53"/>
        <v>38.386115702479337</v>
      </c>
      <c r="I1059" s="90"/>
      <c r="J1059" s="90"/>
      <c r="K1059" s="90"/>
      <c r="L1059" s="90"/>
    </row>
    <row r="1060" spans="1:12">
      <c r="A1060" s="65">
        <f t="shared" si="52"/>
        <v>2009</v>
      </c>
      <c r="B1060" s="84">
        <v>39752</v>
      </c>
      <c r="C1060" s="77">
        <v>283.3</v>
      </c>
      <c r="D1060" s="78">
        <f t="shared" si="53"/>
        <v>17.419438016528925</v>
      </c>
      <c r="I1060" s="90"/>
      <c r="J1060" s="90"/>
      <c r="K1060" s="90"/>
      <c r="L1060" s="90"/>
    </row>
    <row r="1061" spans="1:12">
      <c r="A1061" s="65">
        <f t="shared" si="52"/>
        <v>2009</v>
      </c>
      <c r="B1061" s="84">
        <v>39782</v>
      </c>
      <c r="C1061" s="77">
        <v>440.9</v>
      </c>
      <c r="D1061" s="78">
        <f t="shared" si="53"/>
        <v>26.235371900826447</v>
      </c>
      <c r="I1061" s="90"/>
      <c r="J1061" s="90"/>
      <c r="K1061" s="90"/>
      <c r="L1061" s="90"/>
    </row>
    <row r="1062" spans="1:12">
      <c r="A1062" s="65">
        <f t="shared" si="52"/>
        <v>2009</v>
      </c>
      <c r="B1062" s="84">
        <v>39813</v>
      </c>
      <c r="C1062" s="77">
        <v>328.3</v>
      </c>
      <c r="D1062" s="78">
        <f t="shared" si="53"/>
        <v>20.186380165289258</v>
      </c>
      <c r="I1062" s="90"/>
      <c r="J1062" s="90"/>
      <c r="K1062" s="90"/>
      <c r="L1062" s="90"/>
    </row>
    <row r="1063" spans="1:12">
      <c r="A1063" s="65">
        <f t="shared" si="52"/>
        <v>2009</v>
      </c>
      <c r="B1063" s="84">
        <v>39844</v>
      </c>
      <c r="C1063" s="77">
        <v>389.4</v>
      </c>
      <c r="D1063" s="78">
        <f t="shared" si="53"/>
        <v>23.943272727272728</v>
      </c>
      <c r="I1063" s="90"/>
      <c r="J1063" s="90"/>
      <c r="K1063" s="90"/>
      <c r="L1063" s="90"/>
    </row>
    <row r="1064" spans="1:12">
      <c r="A1064" s="65">
        <f t="shared" si="52"/>
        <v>2009</v>
      </c>
      <c r="B1064" s="84">
        <v>39872</v>
      </c>
      <c r="C1064" s="77">
        <v>809.6</v>
      </c>
      <c r="D1064" s="78">
        <f t="shared" si="53"/>
        <v>44.962909090909086</v>
      </c>
      <c r="I1064" s="90"/>
      <c r="J1064" s="90"/>
      <c r="K1064" s="90"/>
      <c r="L1064" s="90"/>
    </row>
    <row r="1065" spans="1:12">
      <c r="A1065" s="65">
        <f t="shared" si="52"/>
        <v>2009</v>
      </c>
      <c r="B1065" s="84">
        <v>39903</v>
      </c>
      <c r="C1065" s="77">
        <v>1583</v>
      </c>
      <c r="D1065" s="78">
        <f t="shared" si="53"/>
        <v>97.334876033057853</v>
      </c>
      <c r="I1065" s="90"/>
      <c r="J1065" s="90"/>
      <c r="K1065" s="90"/>
      <c r="L1065" s="90"/>
    </row>
    <row r="1066" spans="1:12">
      <c r="A1066" s="65">
        <f t="shared" si="52"/>
        <v>2009</v>
      </c>
      <c r="B1066" s="84">
        <v>39933</v>
      </c>
      <c r="C1066" s="77">
        <v>1455</v>
      </c>
      <c r="D1066" s="78">
        <f t="shared" si="53"/>
        <v>86.578512396694208</v>
      </c>
      <c r="I1066" s="90"/>
      <c r="J1066" s="90"/>
      <c r="K1066" s="90"/>
      <c r="L1066" s="90"/>
    </row>
    <row r="1067" spans="1:12">
      <c r="A1067" s="65">
        <f t="shared" si="52"/>
        <v>2009</v>
      </c>
      <c r="B1067" s="84">
        <v>39964</v>
      </c>
      <c r="C1067" s="77">
        <v>2628</v>
      </c>
      <c r="D1067" s="78">
        <f t="shared" si="53"/>
        <v>161.58942148760332</v>
      </c>
      <c r="I1067" s="90"/>
      <c r="J1067" s="90"/>
      <c r="K1067" s="90"/>
      <c r="L1067" s="90"/>
    </row>
    <row r="1068" spans="1:12">
      <c r="A1068" s="65">
        <f t="shared" si="52"/>
        <v>2009</v>
      </c>
      <c r="B1068" s="84">
        <v>39994</v>
      </c>
      <c r="C1068" s="77">
        <v>892.3</v>
      </c>
      <c r="D1068" s="78">
        <f t="shared" si="53"/>
        <v>53.095537190082645</v>
      </c>
      <c r="I1068" s="90"/>
      <c r="J1068" s="90"/>
      <c r="K1068" s="90"/>
      <c r="L1068" s="90"/>
    </row>
    <row r="1069" spans="1:12">
      <c r="A1069" s="65">
        <f t="shared" si="52"/>
        <v>2009</v>
      </c>
      <c r="B1069" s="84">
        <v>40025</v>
      </c>
      <c r="C1069" s="77">
        <v>594.6</v>
      </c>
      <c r="D1069" s="78">
        <f t="shared" si="53"/>
        <v>36.560528925619835</v>
      </c>
      <c r="I1069" s="90"/>
      <c r="J1069" s="90"/>
      <c r="K1069" s="90"/>
      <c r="L1069" s="90"/>
    </row>
    <row r="1070" spans="1:12">
      <c r="A1070" s="65">
        <f t="shared" si="52"/>
        <v>2009</v>
      </c>
      <c r="B1070" s="91">
        <v>40056</v>
      </c>
      <c r="C1070" s="77">
        <v>745.7</v>
      </c>
      <c r="D1070" s="124">
        <f t="shared" si="53"/>
        <v>45.851305785123969</v>
      </c>
      <c r="I1070" s="90"/>
      <c r="J1070" s="90"/>
      <c r="K1070" s="90"/>
      <c r="L1070" s="90"/>
    </row>
    <row r="1071" spans="1:12">
      <c r="A1071" s="65">
        <f t="shared" si="52"/>
        <v>2009</v>
      </c>
      <c r="B1071" s="123">
        <v>40086</v>
      </c>
      <c r="C1071" s="77">
        <v>719.2</v>
      </c>
      <c r="D1071" s="121">
        <f t="shared" si="53"/>
        <v>42.795371900826446</v>
      </c>
      <c r="I1071" s="90"/>
      <c r="J1071" s="90"/>
      <c r="K1071" s="90"/>
      <c r="L1071" s="90"/>
    </row>
    <row r="1072" spans="1:12">
      <c r="A1072" s="65">
        <f t="shared" si="52"/>
        <v>2010</v>
      </c>
      <c r="B1072" s="123">
        <v>40117</v>
      </c>
      <c r="C1072" s="77">
        <v>662.3</v>
      </c>
      <c r="D1072" s="121">
        <f t="shared" si="53"/>
        <v>40.723239669421481</v>
      </c>
      <c r="I1072" s="90"/>
      <c r="J1072" s="90"/>
      <c r="K1072" s="90"/>
      <c r="L1072" s="90"/>
    </row>
    <row r="1073" spans="1:12">
      <c r="A1073" s="65">
        <f t="shared" si="52"/>
        <v>2010</v>
      </c>
      <c r="B1073" s="123">
        <v>40147</v>
      </c>
      <c r="C1073" s="77">
        <v>255.2</v>
      </c>
      <c r="D1073" s="121">
        <f t="shared" si="53"/>
        <v>15.185454545454546</v>
      </c>
      <c r="I1073" s="90"/>
      <c r="J1073" s="90"/>
      <c r="K1073" s="90"/>
      <c r="L1073" s="90"/>
    </row>
    <row r="1074" spans="1:12">
      <c r="A1074" s="65">
        <f t="shared" si="52"/>
        <v>2010</v>
      </c>
      <c r="B1074" s="123">
        <v>40178</v>
      </c>
      <c r="C1074" s="77">
        <v>259.2</v>
      </c>
      <c r="D1074" s="121">
        <f t="shared" si="53"/>
        <v>15.937586776859504</v>
      </c>
      <c r="I1074" s="90"/>
      <c r="J1074" s="90"/>
      <c r="K1074" s="90"/>
      <c r="L1074" s="90"/>
    </row>
    <row r="1075" spans="1:12">
      <c r="A1075" s="65">
        <f t="shared" si="52"/>
        <v>2010</v>
      </c>
      <c r="B1075" s="123">
        <v>40209</v>
      </c>
      <c r="C1075" s="77">
        <v>387.8</v>
      </c>
      <c r="D1075" s="121">
        <f t="shared" si="53"/>
        <v>23.844892561983471</v>
      </c>
      <c r="I1075" s="90"/>
      <c r="J1075" s="90"/>
      <c r="K1075" s="90"/>
      <c r="L1075" s="90"/>
    </row>
    <row r="1076" spans="1:12">
      <c r="A1076" s="65">
        <f t="shared" si="52"/>
        <v>2010</v>
      </c>
      <c r="B1076" s="123">
        <v>40237</v>
      </c>
      <c r="C1076" s="77">
        <v>723.7</v>
      </c>
      <c r="D1076" s="121">
        <f t="shared" si="53"/>
        <v>40.192264462809916</v>
      </c>
      <c r="I1076" s="90"/>
      <c r="J1076" s="90"/>
      <c r="K1076" s="90"/>
      <c r="L1076" s="90"/>
    </row>
    <row r="1077" spans="1:12">
      <c r="A1077" s="65">
        <f t="shared" si="52"/>
        <v>2010</v>
      </c>
      <c r="B1077" s="123">
        <v>40268</v>
      </c>
      <c r="C1077" s="77">
        <v>648.9</v>
      </c>
      <c r="D1077" s="121">
        <f t="shared" si="53"/>
        <v>39.899305785123964</v>
      </c>
      <c r="I1077" s="90"/>
      <c r="J1077" s="90"/>
      <c r="K1077" s="90"/>
      <c r="L1077" s="90"/>
    </row>
    <row r="1078" spans="1:12">
      <c r="A1078" s="65">
        <f t="shared" si="52"/>
        <v>2010</v>
      </c>
      <c r="B1078" s="123">
        <v>40298</v>
      </c>
      <c r="C1078" s="77">
        <v>1803</v>
      </c>
      <c r="D1078" s="121">
        <f t="shared" si="53"/>
        <v>107.28595041322313</v>
      </c>
      <c r="I1078" s="90"/>
      <c r="J1078" s="90"/>
      <c r="K1078" s="90"/>
      <c r="L1078" s="90"/>
    </row>
    <row r="1079" spans="1:12">
      <c r="A1079" s="65">
        <f t="shared" si="52"/>
        <v>2010</v>
      </c>
      <c r="B1079" s="123">
        <v>40329</v>
      </c>
      <c r="C1079" s="77">
        <v>2649</v>
      </c>
      <c r="D1079" s="121">
        <f t="shared" si="53"/>
        <v>162.8806611570248</v>
      </c>
      <c r="I1079" s="90"/>
      <c r="J1079" s="90"/>
      <c r="K1079" s="90"/>
      <c r="L1079" s="90"/>
    </row>
    <row r="1080" spans="1:12">
      <c r="A1080" s="65">
        <f t="shared" si="52"/>
        <v>2010</v>
      </c>
      <c r="B1080" s="123">
        <v>40359</v>
      </c>
      <c r="C1080" s="77">
        <v>2765</v>
      </c>
      <c r="D1080" s="121">
        <f t="shared" si="53"/>
        <v>164.52892561983472</v>
      </c>
      <c r="I1080" s="90"/>
      <c r="J1080" s="90"/>
      <c r="K1080" s="90"/>
      <c r="L1080" s="90"/>
    </row>
    <row r="1081" spans="1:12">
      <c r="A1081" s="65">
        <f t="shared" si="52"/>
        <v>2010</v>
      </c>
      <c r="B1081" s="123">
        <v>40390</v>
      </c>
      <c r="C1081" s="77">
        <v>1063</v>
      </c>
      <c r="D1081" s="121">
        <f t="shared" si="53"/>
        <v>65.361322314049588</v>
      </c>
      <c r="I1081" s="90"/>
      <c r="J1081" s="90"/>
      <c r="K1081" s="90"/>
      <c r="L1081" s="90"/>
    </row>
    <row r="1082" spans="1:12">
      <c r="A1082" s="65">
        <f t="shared" si="52"/>
        <v>2010</v>
      </c>
      <c r="B1082" s="123">
        <v>40421</v>
      </c>
      <c r="C1082" s="77">
        <v>774.8</v>
      </c>
      <c r="D1082" s="121">
        <f t="shared" si="53"/>
        <v>47.640595041322314</v>
      </c>
      <c r="I1082" s="90"/>
      <c r="J1082" s="90"/>
      <c r="K1082" s="90"/>
      <c r="L1082" s="90"/>
    </row>
    <row r="1083" spans="1:12">
      <c r="A1083" s="65">
        <f t="shared" si="52"/>
        <v>2010</v>
      </c>
      <c r="B1083" s="123">
        <v>40451</v>
      </c>
      <c r="C1083" s="77">
        <v>714.9</v>
      </c>
      <c r="D1083" s="121">
        <f t="shared" si="53"/>
        <v>42.539504132231407</v>
      </c>
      <c r="I1083" s="90"/>
      <c r="J1083" s="90"/>
      <c r="K1083" s="90"/>
      <c r="L1083" s="90"/>
    </row>
    <row r="1084" spans="1:12">
      <c r="A1084" s="65">
        <f t="shared" si="52"/>
        <v>2011</v>
      </c>
      <c r="B1084" s="123">
        <v>40482</v>
      </c>
      <c r="C1084" s="77">
        <v>449.5</v>
      </c>
      <c r="D1084" s="121">
        <f t="shared" si="53"/>
        <v>27.638677685950412</v>
      </c>
      <c r="I1084" s="90"/>
      <c r="J1084" s="90"/>
      <c r="K1084" s="90"/>
      <c r="L1084" s="90"/>
    </row>
    <row r="1085" spans="1:12">
      <c r="A1085" s="65">
        <f t="shared" si="52"/>
        <v>2011</v>
      </c>
      <c r="B1085" s="123">
        <v>40512</v>
      </c>
      <c r="C1085" s="77">
        <v>639</v>
      </c>
      <c r="D1085" s="121">
        <f t="shared" si="53"/>
        <v>38.023140495867771</v>
      </c>
      <c r="I1085" s="90"/>
      <c r="J1085" s="90"/>
      <c r="K1085" s="90"/>
      <c r="L1085" s="90"/>
    </row>
    <row r="1086" spans="1:12">
      <c r="A1086" s="65">
        <f t="shared" si="52"/>
        <v>2011</v>
      </c>
      <c r="B1086" s="123">
        <v>40543</v>
      </c>
      <c r="C1086" s="77">
        <v>2167</v>
      </c>
      <c r="D1086" s="121">
        <f t="shared" si="53"/>
        <v>133.24363636363637</v>
      </c>
      <c r="I1086" s="90"/>
      <c r="J1086" s="90"/>
      <c r="K1086" s="90"/>
      <c r="L1086" s="90"/>
    </row>
    <row r="1087" spans="1:12">
      <c r="A1087" s="65">
        <f t="shared" si="52"/>
        <v>2011</v>
      </c>
      <c r="B1087" s="123">
        <v>40574</v>
      </c>
      <c r="C1087" s="77">
        <v>1621</v>
      </c>
      <c r="D1087" s="121">
        <f t="shared" si="53"/>
        <v>99.671404958677684</v>
      </c>
      <c r="I1087" s="90"/>
      <c r="J1087" s="90"/>
      <c r="K1087" s="90"/>
      <c r="L1087" s="90"/>
    </row>
    <row r="1088" spans="1:12">
      <c r="A1088" s="65">
        <f t="shared" si="52"/>
        <v>2011</v>
      </c>
      <c r="B1088" s="123">
        <v>40602</v>
      </c>
      <c r="C1088" s="77">
        <v>1431</v>
      </c>
      <c r="D1088" s="121">
        <f t="shared" si="53"/>
        <v>79.473719008264467</v>
      </c>
      <c r="I1088" s="90"/>
      <c r="J1088" s="90"/>
      <c r="K1088" s="90"/>
      <c r="L1088" s="90"/>
    </row>
    <row r="1089" spans="1:12">
      <c r="A1089" s="65">
        <f t="shared" si="52"/>
        <v>2011</v>
      </c>
      <c r="B1089" s="123">
        <v>40633</v>
      </c>
      <c r="C1089" s="77">
        <v>2843</v>
      </c>
      <c r="D1089" s="121">
        <f t="shared" si="53"/>
        <v>174.8092561983471</v>
      </c>
      <c r="I1089" s="90"/>
      <c r="J1089" s="90"/>
      <c r="K1089" s="90"/>
      <c r="L1089" s="90"/>
    </row>
    <row r="1090" spans="1:12">
      <c r="A1090" s="65">
        <f t="shared" si="52"/>
        <v>2011</v>
      </c>
      <c r="B1090" s="123">
        <v>40663</v>
      </c>
      <c r="C1090" s="77">
        <v>3042</v>
      </c>
      <c r="D1090" s="121">
        <f t="shared" si="53"/>
        <v>181.01157024793389</v>
      </c>
      <c r="I1090" s="90"/>
      <c r="J1090" s="90"/>
      <c r="K1090" s="90"/>
      <c r="L1090" s="90"/>
    </row>
    <row r="1091" spans="1:12">
      <c r="A1091" s="65">
        <f t="shared" si="52"/>
        <v>2011</v>
      </c>
      <c r="B1091" s="123">
        <v>40694</v>
      </c>
      <c r="C1091" s="77">
        <v>3241</v>
      </c>
      <c r="D1091" s="121">
        <f t="shared" si="53"/>
        <v>199.28132231404959</v>
      </c>
      <c r="I1091" s="90"/>
      <c r="J1091" s="90"/>
      <c r="K1091" s="90"/>
      <c r="L1091" s="90"/>
    </row>
    <row r="1092" spans="1:12">
      <c r="A1092" s="65">
        <f t="shared" si="52"/>
        <v>2011</v>
      </c>
      <c r="B1092" s="123">
        <v>40724</v>
      </c>
      <c r="C1092" s="77">
        <v>3079</v>
      </c>
      <c r="D1092" s="121">
        <f t="shared" si="53"/>
        <v>183.21322314049587</v>
      </c>
      <c r="I1092" s="90"/>
      <c r="J1092" s="90"/>
      <c r="K1092" s="90"/>
      <c r="L1092" s="90"/>
    </row>
    <row r="1093" spans="1:12">
      <c r="A1093" s="65">
        <f t="shared" si="52"/>
        <v>2011</v>
      </c>
      <c r="B1093" s="123">
        <v>40755</v>
      </c>
      <c r="C1093" s="77">
        <v>2276</v>
      </c>
      <c r="D1093" s="121">
        <f t="shared" si="53"/>
        <v>139.94578512396694</v>
      </c>
      <c r="I1093" s="90"/>
      <c r="J1093" s="90"/>
      <c r="K1093" s="90"/>
      <c r="L1093" s="90"/>
    </row>
    <row r="1094" spans="1:12">
      <c r="A1094" s="65">
        <f t="shared" si="52"/>
        <v>2011</v>
      </c>
      <c r="B1094" s="123">
        <v>40786</v>
      </c>
      <c r="C1094" s="77">
        <v>1040</v>
      </c>
      <c r="D1094" s="121">
        <f t="shared" si="53"/>
        <v>63.947107438016531</v>
      </c>
      <c r="I1094" s="90"/>
      <c r="J1094" s="90"/>
      <c r="K1094" s="90"/>
      <c r="L1094" s="90"/>
    </row>
    <row r="1095" spans="1:12">
      <c r="A1095" s="65">
        <f t="shared" si="52"/>
        <v>2011</v>
      </c>
      <c r="B1095" s="123">
        <v>40816</v>
      </c>
      <c r="C1095" s="77">
        <v>984.3</v>
      </c>
      <c r="D1095" s="121">
        <f t="shared" si="53"/>
        <v>58.569917355371899</v>
      </c>
      <c r="I1095" s="90"/>
      <c r="J1095" s="90"/>
      <c r="K1095" s="90"/>
      <c r="L1095" s="90"/>
    </row>
    <row r="1096" spans="1:12">
      <c r="A1096" s="65">
        <f t="shared" si="52"/>
        <v>2012</v>
      </c>
      <c r="B1096" s="123">
        <v>40847</v>
      </c>
      <c r="C1096" s="77">
        <v>664.4</v>
      </c>
      <c r="D1096" s="121">
        <f t="shared" si="53"/>
        <v>40.852363636363634</v>
      </c>
      <c r="I1096" s="90"/>
      <c r="J1096" s="90"/>
      <c r="K1096" s="90"/>
      <c r="L1096" s="90"/>
    </row>
    <row r="1097" spans="1:12">
      <c r="A1097" s="65">
        <f t="shared" si="52"/>
        <v>2012</v>
      </c>
      <c r="B1097" s="123">
        <v>40877</v>
      </c>
      <c r="C1097" s="77">
        <v>335.5</v>
      </c>
      <c r="D1097" s="121">
        <f t="shared" si="53"/>
        <v>19.963636363636365</v>
      </c>
      <c r="I1097" s="90"/>
      <c r="J1097" s="90"/>
      <c r="K1097" s="90"/>
      <c r="L1097" s="90"/>
    </row>
    <row r="1098" spans="1:12">
      <c r="A1098" s="65">
        <f t="shared" si="52"/>
        <v>2012</v>
      </c>
      <c r="B1098" s="123">
        <v>40908</v>
      </c>
      <c r="C1098" s="77">
        <v>296.2</v>
      </c>
      <c r="D1098" s="121">
        <f t="shared" si="53"/>
        <v>18.212628099173553</v>
      </c>
      <c r="I1098" s="90"/>
      <c r="J1098" s="90"/>
      <c r="K1098" s="90"/>
      <c r="L1098" s="90"/>
    </row>
    <row r="1099" spans="1:12">
      <c r="A1099" s="65">
        <f t="shared" si="52"/>
        <v>2012</v>
      </c>
      <c r="B1099" s="123">
        <v>40939</v>
      </c>
      <c r="C1099" s="77">
        <v>367.8</v>
      </c>
      <c r="D1099" s="121">
        <f t="shared" si="53"/>
        <v>22.61514049586777</v>
      </c>
      <c r="I1099" s="90"/>
      <c r="J1099" s="90"/>
      <c r="K1099" s="90"/>
      <c r="L1099" s="90"/>
    </row>
    <row r="1100" spans="1:12">
      <c r="A1100" s="65">
        <f t="shared" si="52"/>
        <v>2012</v>
      </c>
      <c r="B1100" s="123">
        <v>40968</v>
      </c>
      <c r="C1100" s="77">
        <v>244</v>
      </c>
      <c r="D1100" s="121">
        <f t="shared" si="53"/>
        <v>14.035041322314049</v>
      </c>
      <c r="I1100" s="90"/>
      <c r="J1100" s="90"/>
      <c r="K1100" s="90"/>
      <c r="L1100" s="90"/>
    </row>
    <row r="1101" spans="1:12">
      <c r="A1101" s="65">
        <f t="shared" si="52"/>
        <v>2012</v>
      </c>
      <c r="B1101" s="123">
        <v>40999</v>
      </c>
      <c r="C1101" s="77">
        <v>812.2</v>
      </c>
      <c r="D1101" s="121">
        <f t="shared" si="53"/>
        <v>49.940231404958681</v>
      </c>
      <c r="I1101" s="90"/>
      <c r="J1101" s="90"/>
      <c r="K1101" s="90"/>
      <c r="L1101" s="90"/>
    </row>
    <row r="1102" spans="1:12">
      <c r="A1102" s="65">
        <f t="shared" si="52"/>
        <v>2012</v>
      </c>
      <c r="B1102" s="123">
        <v>41029</v>
      </c>
      <c r="C1102" s="77">
        <v>1768</v>
      </c>
      <c r="D1102" s="121">
        <f t="shared" si="53"/>
        <v>105.20330578512397</v>
      </c>
      <c r="I1102" s="90"/>
      <c r="J1102" s="90"/>
      <c r="K1102" s="90"/>
      <c r="L1102" s="90"/>
    </row>
    <row r="1103" spans="1:12">
      <c r="A1103" s="65">
        <f t="shared" si="52"/>
        <v>2012</v>
      </c>
      <c r="B1103" s="123">
        <v>41060</v>
      </c>
      <c r="C1103" s="77">
        <v>1605</v>
      </c>
      <c r="D1103" s="121">
        <f t="shared" si="53"/>
        <v>98.687603305785117</v>
      </c>
      <c r="I1103" s="90"/>
      <c r="J1103" s="90"/>
      <c r="K1103" s="90"/>
      <c r="L1103" s="90"/>
    </row>
    <row r="1104" spans="1:12">
      <c r="A1104" s="65">
        <f t="shared" si="52"/>
        <v>2012</v>
      </c>
      <c r="B1104" s="123">
        <v>41090</v>
      </c>
      <c r="C1104" s="77">
        <v>604.20000000000005</v>
      </c>
      <c r="D1104" s="121">
        <f t="shared" si="53"/>
        <v>35.952396694214876</v>
      </c>
      <c r="I1104" s="90"/>
      <c r="J1104" s="90"/>
      <c r="K1104" s="90"/>
      <c r="L1104" s="90"/>
    </row>
    <row r="1105" spans="1:12">
      <c r="A1105" s="65">
        <f t="shared" ref="A1105:A1143" si="54">IF(MONTH(B1105)&gt;9,YEAR(B1105)+1,YEAR(B1105))</f>
        <v>2012</v>
      </c>
      <c r="B1105" s="123">
        <v>41121</v>
      </c>
      <c r="C1105" s="77">
        <v>594</v>
      </c>
      <c r="D1105" s="121">
        <f t="shared" ref="D1105:D1143" si="55">IF(C1105&lt;&gt;-901,C1105*DAY(B1105)*24*60*60/(220*22*9*1000),-901)</f>
        <v>36.523636363636363</v>
      </c>
      <c r="I1105" s="90"/>
      <c r="J1105" s="90"/>
      <c r="K1105" s="90"/>
      <c r="L1105" s="90"/>
    </row>
    <row r="1106" spans="1:12">
      <c r="A1106" s="65">
        <f t="shared" si="54"/>
        <v>2012</v>
      </c>
      <c r="B1106" s="123">
        <v>41152</v>
      </c>
      <c r="C1106" s="77">
        <v>799.5</v>
      </c>
      <c r="D1106" s="121">
        <f t="shared" si="55"/>
        <v>49.15933884297521</v>
      </c>
      <c r="I1106" s="90"/>
      <c r="J1106" s="90"/>
      <c r="K1106" s="90"/>
      <c r="L1106" s="90"/>
    </row>
    <row r="1107" spans="1:12">
      <c r="A1107" s="65">
        <f t="shared" si="54"/>
        <v>2012</v>
      </c>
      <c r="B1107" s="123">
        <v>41182</v>
      </c>
      <c r="C1107" s="77">
        <v>607</v>
      </c>
      <c r="D1107" s="121">
        <f t="shared" si="55"/>
        <v>36.119008264462813</v>
      </c>
      <c r="I1107" s="90"/>
      <c r="J1107" s="90"/>
      <c r="K1107" s="90"/>
      <c r="L1107" s="90"/>
    </row>
    <row r="1108" spans="1:12">
      <c r="A1108" s="65">
        <f t="shared" si="54"/>
        <v>2013</v>
      </c>
      <c r="B1108" s="123">
        <v>41213</v>
      </c>
      <c r="C1108" s="77">
        <v>645.4</v>
      </c>
      <c r="D1108" s="121">
        <f t="shared" si="55"/>
        <v>39.684099173553719</v>
      </c>
      <c r="I1108" s="90"/>
      <c r="J1108" s="90"/>
      <c r="K1108" s="90"/>
      <c r="L1108" s="90"/>
    </row>
    <row r="1109" spans="1:12">
      <c r="A1109" s="65">
        <f t="shared" si="54"/>
        <v>2013</v>
      </c>
      <c r="B1109" s="123">
        <v>41243</v>
      </c>
      <c r="C1109" s="77">
        <v>421.3</v>
      </c>
      <c r="D1109" s="121">
        <f t="shared" si="55"/>
        <v>25.06909090909091</v>
      </c>
      <c r="I1109" s="90"/>
      <c r="J1109" s="90"/>
      <c r="K1109" s="90"/>
      <c r="L1109" s="90"/>
    </row>
    <row r="1110" spans="1:12">
      <c r="A1110" s="65">
        <f t="shared" si="54"/>
        <v>2013</v>
      </c>
      <c r="B1110" s="123">
        <v>41274</v>
      </c>
      <c r="C1110" s="77">
        <v>1367</v>
      </c>
      <c r="D1110" s="121">
        <f t="shared" si="55"/>
        <v>84.053553719008264</v>
      </c>
      <c r="I1110" s="90"/>
      <c r="J1110" s="90"/>
      <c r="K1110" s="90"/>
      <c r="L1110" s="90"/>
    </row>
    <row r="1111" spans="1:12">
      <c r="A1111" s="65">
        <f t="shared" si="54"/>
        <v>2013</v>
      </c>
      <c r="B1111" s="123">
        <v>41305</v>
      </c>
      <c r="C1111" s="77">
        <v>566.9</v>
      </c>
      <c r="D1111" s="121">
        <f t="shared" si="55"/>
        <v>34.85732231404959</v>
      </c>
      <c r="I1111" s="90"/>
      <c r="J1111" s="90"/>
      <c r="K1111" s="90"/>
      <c r="L1111" s="90"/>
    </row>
    <row r="1112" spans="1:12">
      <c r="A1112" s="65">
        <f t="shared" si="54"/>
        <v>2013</v>
      </c>
      <c r="B1112" s="123">
        <v>41333</v>
      </c>
      <c r="C1112" s="77">
        <v>415.3</v>
      </c>
      <c r="D1112" s="121">
        <f t="shared" si="55"/>
        <v>23.06459504132231</v>
      </c>
      <c r="I1112" s="90"/>
      <c r="J1112" s="90"/>
      <c r="K1112" s="90"/>
      <c r="L1112" s="90"/>
    </row>
    <row r="1113" spans="1:12">
      <c r="A1113" s="65">
        <f t="shared" si="54"/>
        <v>2013</v>
      </c>
      <c r="B1113" s="123">
        <v>41364</v>
      </c>
      <c r="C1113" s="77">
        <v>633.9</v>
      </c>
      <c r="D1113" s="121">
        <f t="shared" si="55"/>
        <v>38.97699173553719</v>
      </c>
      <c r="I1113" s="90"/>
      <c r="J1113" s="90"/>
      <c r="K1113" s="90"/>
      <c r="L1113" s="90"/>
    </row>
    <row r="1114" spans="1:12">
      <c r="A1114" s="65">
        <f t="shared" si="54"/>
        <v>2013</v>
      </c>
      <c r="B1114" s="123">
        <v>41394</v>
      </c>
      <c r="C1114" s="77">
        <v>935.8</v>
      </c>
      <c r="D1114" s="121">
        <f t="shared" si="55"/>
        <v>55.683966942148757</v>
      </c>
      <c r="I1114" s="90"/>
      <c r="J1114" s="90"/>
      <c r="K1114" s="90"/>
      <c r="L1114" s="90"/>
    </row>
    <row r="1115" spans="1:12">
      <c r="A1115" s="65">
        <f t="shared" si="54"/>
        <v>2013</v>
      </c>
      <c r="B1115" s="123">
        <v>41425</v>
      </c>
      <c r="C1115" s="77">
        <v>997.8</v>
      </c>
      <c r="D1115" s="121">
        <f t="shared" si="55"/>
        <v>61.352330578512394</v>
      </c>
      <c r="I1115" s="90"/>
      <c r="J1115" s="90"/>
      <c r="K1115" s="90"/>
      <c r="L1115" s="90"/>
    </row>
    <row r="1116" spans="1:12">
      <c r="A1116" s="65">
        <f t="shared" si="54"/>
        <v>2013</v>
      </c>
      <c r="B1116" s="123">
        <v>41455</v>
      </c>
      <c r="C1116" s="77">
        <v>759.8</v>
      </c>
      <c r="D1116" s="121">
        <f t="shared" si="55"/>
        <v>45.211239669421488</v>
      </c>
      <c r="I1116" s="90"/>
      <c r="J1116" s="90"/>
      <c r="K1116" s="90"/>
      <c r="L1116" s="90"/>
    </row>
    <row r="1117" spans="1:12">
      <c r="A1117" s="65">
        <f t="shared" si="54"/>
        <v>2013</v>
      </c>
      <c r="B1117" s="123">
        <v>41486</v>
      </c>
      <c r="C1117" s="77">
        <v>771.5</v>
      </c>
      <c r="D1117" s="121">
        <f t="shared" si="55"/>
        <v>47.437685950413226</v>
      </c>
      <c r="I1117" s="90"/>
      <c r="J1117" s="90"/>
      <c r="K1117" s="90"/>
      <c r="L1117" s="90"/>
    </row>
    <row r="1118" spans="1:12">
      <c r="A1118" s="65">
        <f t="shared" si="54"/>
        <v>2013</v>
      </c>
      <c r="B1118" s="123">
        <v>41517</v>
      </c>
      <c r="C1118" s="77">
        <v>778.2</v>
      </c>
      <c r="D1118" s="121">
        <f t="shared" si="55"/>
        <v>47.849652892561984</v>
      </c>
      <c r="I1118" s="90"/>
      <c r="J1118" s="90"/>
      <c r="K1118" s="90"/>
      <c r="L1118" s="90"/>
    </row>
    <row r="1119" spans="1:12">
      <c r="A1119" s="65">
        <f t="shared" si="54"/>
        <v>2013</v>
      </c>
      <c r="B1119" s="123">
        <v>41547</v>
      </c>
      <c r="C1119" s="77">
        <v>409.4</v>
      </c>
      <c r="D1119" s="121">
        <f t="shared" si="55"/>
        <v>24.360991735537191</v>
      </c>
      <c r="I1119" s="90"/>
      <c r="J1119" s="90"/>
      <c r="K1119" s="90"/>
      <c r="L1119" s="90"/>
    </row>
    <row r="1120" spans="1:12">
      <c r="A1120" s="65">
        <f t="shared" si="54"/>
        <v>2014</v>
      </c>
      <c r="B1120" s="123">
        <v>41578</v>
      </c>
      <c r="C1120" s="77">
        <v>247.2</v>
      </c>
      <c r="D1120" s="121">
        <f t="shared" si="55"/>
        <v>15.199735537190083</v>
      </c>
      <c r="I1120" s="90"/>
      <c r="J1120" s="90"/>
      <c r="K1120" s="90"/>
      <c r="L1120" s="90"/>
    </row>
    <row r="1121" spans="1:12">
      <c r="A1121" s="65">
        <f t="shared" si="54"/>
        <v>2014</v>
      </c>
      <c r="B1121" s="123">
        <v>41608</v>
      </c>
      <c r="C1121" s="77">
        <v>230.3</v>
      </c>
      <c r="D1121" s="121">
        <f t="shared" si="55"/>
        <v>13.703801652892562</v>
      </c>
      <c r="I1121" s="90"/>
      <c r="J1121" s="90"/>
      <c r="K1121" s="90"/>
      <c r="L1121" s="90"/>
    </row>
    <row r="1122" spans="1:12">
      <c r="A1122" s="65">
        <f t="shared" si="54"/>
        <v>2014</v>
      </c>
      <c r="B1122" s="123">
        <v>41639</v>
      </c>
      <c r="C1122" s="77">
        <v>282.60000000000002</v>
      </c>
      <c r="D1122" s="121">
        <f t="shared" si="55"/>
        <v>17.376396694214879</v>
      </c>
      <c r="I1122" s="90"/>
      <c r="J1122" s="90"/>
      <c r="K1122" s="90"/>
      <c r="L1122" s="90"/>
    </row>
    <row r="1123" spans="1:12">
      <c r="A1123" s="65">
        <f t="shared" si="54"/>
        <v>2014</v>
      </c>
      <c r="B1123" s="123">
        <v>41670</v>
      </c>
      <c r="C1123" s="77">
        <v>214.8</v>
      </c>
      <c r="D1123" s="121">
        <f t="shared" si="55"/>
        <v>13.207537190082645</v>
      </c>
      <c r="I1123" s="90"/>
      <c r="J1123" s="90"/>
      <c r="K1123" s="90"/>
      <c r="L1123" s="90"/>
    </row>
    <row r="1124" spans="1:12">
      <c r="A1124" s="65">
        <f t="shared" si="54"/>
        <v>2014</v>
      </c>
      <c r="B1124" s="123">
        <v>41698</v>
      </c>
      <c r="C1124" s="77">
        <v>490.6</v>
      </c>
      <c r="D1124" s="121">
        <f t="shared" si="55"/>
        <v>27.246545454545455</v>
      </c>
      <c r="I1124" s="90"/>
      <c r="J1124" s="90"/>
      <c r="K1124" s="90"/>
      <c r="L1124" s="90"/>
    </row>
    <row r="1125" spans="1:12">
      <c r="A1125" s="65">
        <f t="shared" si="54"/>
        <v>2014</v>
      </c>
      <c r="B1125" s="123">
        <v>41729</v>
      </c>
      <c r="C1125" s="77">
        <v>437.9</v>
      </c>
      <c r="D1125" s="121">
        <f t="shared" si="55"/>
        <v>26.925421487603305</v>
      </c>
      <c r="I1125" s="90"/>
      <c r="J1125" s="90"/>
      <c r="K1125" s="90"/>
      <c r="L1125" s="90"/>
    </row>
    <row r="1126" spans="1:12">
      <c r="A1126" s="65">
        <f t="shared" si="54"/>
        <v>2014</v>
      </c>
      <c r="B1126" s="123">
        <v>41759</v>
      </c>
      <c r="C1126" s="77">
        <v>607.29999999999995</v>
      </c>
      <c r="D1126" s="121">
        <f t="shared" si="55"/>
        <v>36.136859504132232</v>
      </c>
      <c r="I1126" s="90"/>
      <c r="J1126" s="90"/>
      <c r="K1126" s="90"/>
      <c r="L1126" s="90"/>
    </row>
    <row r="1127" spans="1:12">
      <c r="A1127" s="65">
        <f t="shared" si="54"/>
        <v>2014</v>
      </c>
      <c r="B1127" s="123">
        <v>41790</v>
      </c>
      <c r="C1127" s="77">
        <v>563</v>
      </c>
      <c r="D1127" s="121">
        <f t="shared" si="55"/>
        <v>34.617520661157023</v>
      </c>
      <c r="I1127" s="90"/>
      <c r="J1127" s="90"/>
      <c r="K1127" s="90"/>
      <c r="L1127" s="90"/>
    </row>
    <row r="1128" spans="1:12">
      <c r="A1128" s="65">
        <f t="shared" si="54"/>
        <v>2014</v>
      </c>
      <c r="B1128" s="123">
        <v>41820</v>
      </c>
      <c r="C1128" s="77">
        <v>389.2</v>
      </c>
      <c r="D1128" s="121">
        <f t="shared" si="55"/>
        <v>23.159008264462809</v>
      </c>
      <c r="I1128" s="90"/>
      <c r="J1128" s="90"/>
      <c r="K1128" s="90"/>
      <c r="L1128" s="90"/>
    </row>
    <row r="1129" spans="1:12">
      <c r="A1129" s="65">
        <f t="shared" si="54"/>
        <v>2014</v>
      </c>
      <c r="B1129" s="123">
        <v>41851</v>
      </c>
      <c r="C1129" s="77">
        <v>471.3</v>
      </c>
      <c r="D1129" s="121">
        <f t="shared" si="55"/>
        <v>28.979107438016531</v>
      </c>
      <c r="I1129" s="90"/>
      <c r="J1129" s="90"/>
      <c r="K1129" s="90"/>
      <c r="L1129" s="90"/>
    </row>
    <row r="1130" spans="1:12">
      <c r="A1130" s="65">
        <f t="shared" si="54"/>
        <v>2014</v>
      </c>
      <c r="B1130" s="123">
        <v>41882</v>
      </c>
      <c r="C1130" s="77">
        <v>688.1</v>
      </c>
      <c r="D1130" s="121">
        <f t="shared" si="55"/>
        <v>42.309619834710745</v>
      </c>
      <c r="I1130" s="90"/>
      <c r="J1130" s="90"/>
      <c r="K1130" s="90"/>
      <c r="L1130" s="90"/>
    </row>
    <row r="1131" spans="1:12">
      <c r="A1131" s="65">
        <f t="shared" si="54"/>
        <v>2014</v>
      </c>
      <c r="B1131" s="123">
        <v>41912</v>
      </c>
      <c r="C1131" s="77">
        <v>375</v>
      </c>
      <c r="D1131" s="121">
        <f t="shared" si="55"/>
        <v>22.314049586776861</v>
      </c>
      <c r="I1131" s="90"/>
      <c r="J1131" s="90"/>
      <c r="K1131" s="90"/>
      <c r="L1131" s="90"/>
    </row>
    <row r="1132" spans="1:12">
      <c r="A1132" s="65">
        <f t="shared" si="54"/>
        <v>2015</v>
      </c>
      <c r="B1132" s="123">
        <v>41943</v>
      </c>
      <c r="C1132" s="77">
        <v>369.4</v>
      </c>
      <c r="D1132" s="121">
        <f t="shared" si="55"/>
        <v>22.713520661157023</v>
      </c>
      <c r="I1132" s="90"/>
      <c r="J1132" s="90"/>
      <c r="K1132" s="90"/>
      <c r="L1132" s="90"/>
    </row>
    <row r="1133" spans="1:12">
      <c r="A1133" s="65">
        <f t="shared" si="54"/>
        <v>2015</v>
      </c>
      <c r="B1133" s="123">
        <v>41973</v>
      </c>
      <c r="C1133" s="77">
        <v>256.2</v>
      </c>
      <c r="D1133" s="121">
        <f t="shared" si="55"/>
        <v>15.24495867768595</v>
      </c>
      <c r="I1133" s="90"/>
      <c r="J1133" s="90"/>
      <c r="K1133" s="90"/>
      <c r="L1133" s="90"/>
    </row>
    <row r="1134" spans="1:12">
      <c r="A1134" s="65">
        <f t="shared" si="54"/>
        <v>2015</v>
      </c>
      <c r="B1134" s="123">
        <v>42004</v>
      </c>
      <c r="C1134" s="77">
        <v>398.7</v>
      </c>
      <c r="D1134" s="121">
        <f t="shared" si="55"/>
        <v>24.515107438016528</v>
      </c>
      <c r="I1134" s="90"/>
      <c r="J1134" s="90"/>
      <c r="K1134" s="90"/>
      <c r="L1134" s="90"/>
    </row>
    <row r="1135" spans="1:12">
      <c r="A1135" s="65">
        <f t="shared" si="54"/>
        <v>2015</v>
      </c>
      <c r="B1135" s="123">
        <v>42035</v>
      </c>
      <c r="C1135" s="77">
        <v>285.5</v>
      </c>
      <c r="D1135" s="121">
        <f t="shared" si="55"/>
        <v>17.554710743801653</v>
      </c>
      <c r="I1135" s="90"/>
      <c r="J1135" s="90"/>
      <c r="K1135" s="90"/>
      <c r="L1135" s="90"/>
    </row>
    <row r="1136" spans="1:12">
      <c r="A1136" s="65">
        <f t="shared" si="54"/>
        <v>2015</v>
      </c>
      <c r="B1136" s="123">
        <v>42063</v>
      </c>
      <c r="C1136" s="77">
        <v>587.9</v>
      </c>
      <c r="D1136" s="121">
        <f t="shared" si="55"/>
        <v>32.650314049586783</v>
      </c>
      <c r="I1136" s="90"/>
      <c r="J1136" s="90"/>
      <c r="K1136" s="90"/>
      <c r="L1136" s="90"/>
    </row>
    <row r="1137" spans="1:12">
      <c r="A1137" s="65">
        <f t="shared" si="54"/>
        <v>2015</v>
      </c>
      <c r="B1137" s="123">
        <v>42094</v>
      </c>
      <c r="C1137" s="77">
        <v>155.4</v>
      </c>
      <c r="D1137" s="121">
        <f t="shared" si="55"/>
        <v>9.5551735537190083</v>
      </c>
      <c r="I1137" s="90"/>
      <c r="J1137" s="90"/>
      <c r="K1137" s="90"/>
      <c r="L1137" s="90"/>
    </row>
    <row r="1138" spans="1:12">
      <c r="A1138" s="65">
        <f t="shared" si="54"/>
        <v>2015</v>
      </c>
      <c r="B1138" s="123">
        <v>42124</v>
      </c>
      <c r="C1138" s="77">
        <v>158.69999999999999</v>
      </c>
      <c r="D1138" s="121">
        <f t="shared" si="55"/>
        <v>9.4433057851239663</v>
      </c>
      <c r="I1138" s="90"/>
      <c r="J1138" s="90"/>
      <c r="K1138" s="90"/>
      <c r="L1138" s="90"/>
    </row>
    <row r="1139" spans="1:12">
      <c r="A1139" s="65">
        <f t="shared" si="54"/>
        <v>2015</v>
      </c>
      <c r="B1139" s="123">
        <v>42155</v>
      </c>
      <c r="C1139" s="77">
        <v>222.6</v>
      </c>
      <c r="D1139" s="121">
        <f t="shared" si="55"/>
        <v>13.687140495867769</v>
      </c>
      <c r="I1139" s="90"/>
      <c r="J1139" s="90"/>
      <c r="K1139" s="90"/>
      <c r="L1139" s="90"/>
    </row>
    <row r="1140" spans="1:12">
      <c r="A1140" s="65">
        <f t="shared" si="54"/>
        <v>2015</v>
      </c>
      <c r="B1140" s="123">
        <v>42185</v>
      </c>
      <c r="C1140" s="77">
        <v>398.9</v>
      </c>
      <c r="D1140" s="121">
        <f t="shared" si="55"/>
        <v>23.73619834710744</v>
      </c>
      <c r="I1140" s="90"/>
      <c r="J1140" s="90"/>
      <c r="K1140" s="90"/>
      <c r="L1140" s="90"/>
    </row>
    <row r="1141" spans="1:12">
      <c r="A1141" s="65">
        <f t="shared" si="54"/>
        <v>2015</v>
      </c>
      <c r="B1141" s="123">
        <v>42216</v>
      </c>
      <c r="C1141" s="77">
        <v>332.6</v>
      </c>
      <c r="D1141" s="121">
        <f t="shared" si="55"/>
        <v>20.450776859504135</v>
      </c>
      <c r="I1141" s="90"/>
      <c r="J1141" s="90"/>
      <c r="K1141" s="90"/>
      <c r="L1141" s="90"/>
    </row>
    <row r="1142" spans="1:12">
      <c r="A1142" s="65">
        <f t="shared" si="54"/>
        <v>2015</v>
      </c>
      <c r="B1142" s="123">
        <v>42247</v>
      </c>
      <c r="C1142" s="77">
        <v>362.5</v>
      </c>
      <c r="D1142" s="121">
        <f t="shared" si="55"/>
        <v>22.289256198347108</v>
      </c>
      <c r="I1142" s="90"/>
      <c r="J1142" s="90"/>
      <c r="K1142" s="90"/>
      <c r="L1142" s="90"/>
    </row>
    <row r="1143" spans="1:12">
      <c r="A1143" s="65">
        <f t="shared" si="54"/>
        <v>2015</v>
      </c>
      <c r="B1143" s="371">
        <v>42277</v>
      </c>
      <c r="C1143" s="372">
        <v>222.1</v>
      </c>
      <c r="D1143" s="121">
        <f t="shared" si="55"/>
        <v>13.215867768595041</v>
      </c>
      <c r="I1143" s="90"/>
      <c r="J1143" s="90"/>
      <c r="K1143" s="90"/>
      <c r="L1143" s="90"/>
    </row>
    <row r="1144" spans="1:12">
      <c r="A1144" s="65">
        <f t="shared" ref="A1144:A1207" si="56">IF(MONTH(B1144)&gt;9,YEAR(B1144)+1,YEAR(B1144))</f>
        <v>2016</v>
      </c>
      <c r="B1144" s="123">
        <v>42308</v>
      </c>
      <c r="C1144" s="403">
        <f>IF(D1144=-901,-901,D1144*220*22*9*1000/(DAY(B1144)*24*60*60))</f>
        <v>165.62258270221244</v>
      </c>
      <c r="D1144" s="402">
        <v>10.183735663673229</v>
      </c>
      <c r="I1144" s="90"/>
      <c r="J1144" s="90"/>
      <c r="K1144" s="90"/>
      <c r="L1144" s="90"/>
    </row>
    <row r="1145" spans="1:12">
      <c r="A1145" s="65">
        <f t="shared" si="56"/>
        <v>2016</v>
      </c>
      <c r="B1145" s="123">
        <v>42338</v>
      </c>
      <c r="C1145" s="403">
        <f t="shared" ref="C1145:C1208" si="57">IF(D1145=-901,-901,D1145*220*22*9*1000/(DAY(B1145)*24*60*60))</f>
        <v>159.47333531401011</v>
      </c>
      <c r="D1145" s="402">
        <v>9.4893224319080414</v>
      </c>
      <c r="I1145" s="90"/>
      <c r="J1145" s="90"/>
      <c r="K1145" s="90"/>
      <c r="L1145" s="90"/>
    </row>
    <row r="1146" spans="1:12">
      <c r="A1146" s="65">
        <f t="shared" si="56"/>
        <v>2016</v>
      </c>
      <c r="B1146" s="123">
        <v>42369</v>
      </c>
      <c r="C1146" s="403">
        <f t="shared" si="57"/>
        <v>464.59355415740106</v>
      </c>
      <c r="D1146" s="402">
        <v>28.566744156455076</v>
      </c>
      <c r="I1146" s="90"/>
      <c r="J1146" s="90"/>
      <c r="K1146" s="90"/>
      <c r="L1146" s="90"/>
    </row>
    <row r="1147" spans="1:12">
      <c r="A1147" s="65">
        <f t="shared" si="56"/>
        <v>2016</v>
      </c>
      <c r="B1147" s="123">
        <v>42400</v>
      </c>
      <c r="C1147" s="403">
        <f t="shared" si="57"/>
        <v>866.54517205291131</v>
      </c>
      <c r="D1147" s="402">
        <v>53.28178578573273</v>
      </c>
      <c r="I1147" s="90"/>
      <c r="J1147" s="90"/>
      <c r="K1147" s="90"/>
      <c r="L1147" s="90"/>
    </row>
    <row r="1148" spans="1:12">
      <c r="A1148" s="65">
        <f t="shared" si="56"/>
        <v>2016</v>
      </c>
      <c r="B1148" s="371">
        <v>42429</v>
      </c>
      <c r="C1148" s="403">
        <f t="shared" si="57"/>
        <v>1217.9896702999827</v>
      </c>
      <c r="D1148" s="402">
        <v>70.059571118081649</v>
      </c>
      <c r="I1148" s="90"/>
      <c r="J1148" s="90"/>
      <c r="K1148" s="90"/>
      <c r="L1148" s="90"/>
    </row>
    <row r="1149" spans="1:12">
      <c r="A1149" s="65">
        <f t="shared" si="56"/>
        <v>2016</v>
      </c>
      <c r="B1149" s="123">
        <v>42460</v>
      </c>
      <c r="C1149" s="403">
        <f t="shared" si="57"/>
        <v>2387.6290619126871</v>
      </c>
      <c r="D1149" s="402">
        <v>146.80958860025117</v>
      </c>
      <c r="I1149" s="90"/>
      <c r="J1149" s="90"/>
      <c r="K1149" s="90"/>
      <c r="L1149" s="90"/>
    </row>
    <row r="1150" spans="1:12">
      <c r="A1150" s="65">
        <f t="shared" si="56"/>
        <v>2016</v>
      </c>
      <c r="B1150" s="123">
        <v>42490</v>
      </c>
      <c r="C1150" s="403">
        <f t="shared" si="57"/>
        <v>1944.2000241471837</v>
      </c>
      <c r="D1150" s="402">
        <v>115.68793532115473</v>
      </c>
      <c r="I1150" s="90"/>
      <c r="J1150" s="90"/>
      <c r="K1150" s="90"/>
      <c r="L1150" s="90"/>
    </row>
    <row r="1151" spans="1:12">
      <c r="A1151" s="65">
        <f t="shared" si="56"/>
        <v>2016</v>
      </c>
      <c r="B1151" s="123">
        <v>42521</v>
      </c>
      <c r="C1151" s="403">
        <f t="shared" si="57"/>
        <v>2183.4903496998413</v>
      </c>
      <c r="D1151" s="402">
        <v>134.2575884443539</v>
      </c>
      <c r="I1151" s="90"/>
      <c r="J1151" s="90"/>
      <c r="K1151" s="90"/>
      <c r="L1151" s="90"/>
    </row>
    <row r="1152" spans="1:12">
      <c r="A1152" s="65">
        <f t="shared" si="56"/>
        <v>2016</v>
      </c>
      <c r="B1152" s="123">
        <v>42551</v>
      </c>
      <c r="C1152" s="403">
        <f t="shared" si="57"/>
        <v>1277.2500158635894</v>
      </c>
      <c r="D1152" s="402">
        <v>76.00165383651111</v>
      </c>
      <c r="I1152" s="90"/>
      <c r="J1152" s="90"/>
      <c r="K1152" s="90"/>
      <c r="L1152" s="90"/>
    </row>
    <row r="1153" spans="1:12">
      <c r="A1153" s="65">
        <f t="shared" si="56"/>
        <v>2016</v>
      </c>
      <c r="B1153" s="371">
        <v>42582</v>
      </c>
      <c r="C1153" s="403">
        <f t="shared" si="57"/>
        <v>633.16129818651541</v>
      </c>
      <c r="D1153" s="402">
        <v>38.931570731468383</v>
      </c>
      <c r="I1153" s="90"/>
      <c r="J1153" s="90"/>
      <c r="K1153" s="90"/>
      <c r="L1153" s="90"/>
    </row>
    <row r="1154" spans="1:12">
      <c r="A1154" s="65">
        <f t="shared" si="56"/>
        <v>2016</v>
      </c>
      <c r="B1154" s="123">
        <v>42613</v>
      </c>
      <c r="C1154" s="403">
        <f t="shared" si="57"/>
        <v>637.05484662197034</v>
      </c>
      <c r="D1154" s="402">
        <v>39.170975693119502</v>
      </c>
      <c r="I1154" s="90"/>
      <c r="J1154" s="90"/>
      <c r="K1154" s="90"/>
      <c r="L1154" s="90"/>
    </row>
    <row r="1155" spans="1:12">
      <c r="A1155" s="65">
        <f t="shared" si="56"/>
        <v>2016</v>
      </c>
      <c r="B1155" s="123">
        <v>42643</v>
      </c>
      <c r="C1155" s="403">
        <f t="shared" si="57"/>
        <v>467.94000581186759</v>
      </c>
      <c r="D1155" s="402">
        <v>27.844363982193777</v>
      </c>
      <c r="I1155" s="90"/>
      <c r="J1155" s="90"/>
      <c r="K1155" s="90"/>
      <c r="L1155" s="90"/>
    </row>
    <row r="1156" spans="1:12">
      <c r="A1156" s="65">
        <f t="shared" si="56"/>
        <v>2017</v>
      </c>
      <c r="B1156" s="123">
        <v>42674</v>
      </c>
      <c r="C1156" s="403">
        <f t="shared" si="57"/>
        <v>720.19678313847351</v>
      </c>
      <c r="D1156" s="402">
        <v>44.283174103721016</v>
      </c>
      <c r="I1156" s="90"/>
      <c r="J1156" s="90"/>
      <c r="K1156" s="90"/>
      <c r="L1156" s="90"/>
    </row>
    <row r="1157" spans="1:12">
      <c r="A1157" s="65">
        <f t="shared" si="56"/>
        <v>2017</v>
      </c>
      <c r="B1157" s="123">
        <v>42704</v>
      </c>
      <c r="C1157" s="403">
        <f t="shared" si="57"/>
        <v>742.84000922615678</v>
      </c>
      <c r="D1157" s="402">
        <v>44.202050135771316</v>
      </c>
      <c r="I1157" s="90"/>
      <c r="J1157" s="90"/>
      <c r="K1157" s="90"/>
      <c r="L1157" s="90"/>
    </row>
    <row r="1158" spans="1:12">
      <c r="A1158" s="65">
        <f t="shared" si="56"/>
        <v>2017</v>
      </c>
      <c r="B1158" s="371">
        <v>42735</v>
      </c>
      <c r="C1158" s="403">
        <f t="shared" si="57"/>
        <v>1603.8193747583273</v>
      </c>
      <c r="D1158" s="402">
        <v>98.615009489272367</v>
      </c>
      <c r="I1158" s="90"/>
      <c r="J1158" s="90"/>
      <c r="K1158" s="90"/>
      <c r="L1158" s="90"/>
    </row>
    <row r="1159" spans="1:12">
      <c r="A1159" s="65">
        <f t="shared" si="56"/>
        <v>2017</v>
      </c>
      <c r="B1159" s="123">
        <v>42766</v>
      </c>
      <c r="C1159" s="403">
        <f t="shared" si="57"/>
        <v>3052.9516508212287</v>
      </c>
      <c r="D1159" s="402">
        <v>187.71868001743755</v>
      </c>
      <c r="I1159" s="90"/>
      <c r="J1159" s="90"/>
      <c r="K1159" s="90"/>
      <c r="L1159" s="90"/>
    </row>
    <row r="1160" spans="1:12">
      <c r="A1160" s="65">
        <f t="shared" si="56"/>
        <v>2017</v>
      </c>
      <c r="B1160" s="123">
        <v>42794</v>
      </c>
      <c r="C1160" s="403">
        <f t="shared" si="57"/>
        <v>2018.0321679213305</v>
      </c>
      <c r="D1160" s="402">
        <v>112.07583610273834</v>
      </c>
      <c r="I1160" s="90"/>
      <c r="J1160" s="90"/>
      <c r="K1160" s="90"/>
      <c r="L1160" s="90"/>
    </row>
    <row r="1161" spans="1:12">
      <c r="A1161" s="65">
        <f t="shared" si="56"/>
        <v>2017</v>
      </c>
      <c r="B1161" s="123">
        <v>42825</v>
      </c>
      <c r="C1161" s="403">
        <f t="shared" si="57"/>
        <v>1793.4419577586227</v>
      </c>
      <c r="D1161" s="402">
        <v>110.27444765061284</v>
      </c>
      <c r="I1161" s="90"/>
      <c r="J1161" s="90"/>
      <c r="K1161" s="90"/>
      <c r="L1161" s="90"/>
    </row>
    <row r="1162" spans="1:12">
      <c r="A1162" s="65">
        <f t="shared" si="56"/>
        <v>2017</v>
      </c>
      <c r="B1162" s="123">
        <v>42855</v>
      </c>
      <c r="C1162" s="403">
        <f t="shared" si="57"/>
        <v>1567.4000194672851</v>
      </c>
      <c r="D1162" s="402">
        <v>93.266778017888029</v>
      </c>
      <c r="I1162" s="90"/>
      <c r="J1162" s="90"/>
      <c r="K1162" s="90"/>
      <c r="L1162" s="90"/>
    </row>
    <row r="1163" spans="1:12">
      <c r="A1163" s="65">
        <f t="shared" si="56"/>
        <v>2017</v>
      </c>
      <c r="B1163" s="371">
        <v>42886</v>
      </c>
      <c r="C1163" s="403">
        <f t="shared" si="57"/>
        <v>1735.519376394057</v>
      </c>
      <c r="D1163" s="402">
        <v>106.71292694522134</v>
      </c>
      <c r="I1163" s="90"/>
      <c r="J1163" s="90"/>
      <c r="K1163" s="90"/>
      <c r="L1163" s="90"/>
    </row>
    <row r="1164" spans="1:12">
      <c r="A1164" s="65">
        <f t="shared" si="56"/>
        <v>2017</v>
      </c>
      <c r="B1164" s="123">
        <v>42916</v>
      </c>
      <c r="C1164" s="403">
        <f t="shared" si="57"/>
        <v>3094.9233717726311</v>
      </c>
      <c r="D1164" s="402">
        <v>184.16072956002432</v>
      </c>
      <c r="I1164" s="90"/>
      <c r="J1164" s="90"/>
      <c r="K1164" s="90"/>
      <c r="L1164" s="90"/>
    </row>
    <row r="1165" spans="1:12">
      <c r="A1165" s="65">
        <f t="shared" si="56"/>
        <v>2017</v>
      </c>
      <c r="B1165" s="123">
        <v>42947</v>
      </c>
      <c r="C1165" s="403">
        <f t="shared" si="57"/>
        <v>1187.2322728100748</v>
      </c>
      <c r="D1165" s="402">
        <v>73.000067022371553</v>
      </c>
      <c r="I1165" s="90"/>
      <c r="J1165" s="90"/>
      <c r="K1165" s="90"/>
      <c r="L1165" s="90"/>
    </row>
    <row r="1166" spans="1:12">
      <c r="A1166" s="65">
        <f t="shared" si="56"/>
        <v>2017</v>
      </c>
      <c r="B1166" s="123">
        <v>42978</v>
      </c>
      <c r="C1166" s="403">
        <f t="shared" si="57"/>
        <v>904.08710800305744</v>
      </c>
      <c r="D1166" s="402">
        <v>55.590149450766503</v>
      </c>
      <c r="I1166" s="90"/>
      <c r="J1166" s="90"/>
      <c r="K1166" s="90"/>
      <c r="L1166" s="90"/>
    </row>
    <row r="1167" spans="1:12">
      <c r="A1167" s="65">
        <f t="shared" si="56"/>
        <v>2017</v>
      </c>
      <c r="B1167" s="123">
        <v>43008</v>
      </c>
      <c r="C1167" s="403">
        <f t="shared" si="57"/>
        <v>113.97000141552029</v>
      </c>
      <c r="D1167" s="402">
        <v>6.7816860346425294</v>
      </c>
      <c r="I1167" s="90"/>
      <c r="J1167" s="90"/>
      <c r="K1167" s="90"/>
      <c r="L1167" s="90"/>
    </row>
    <row r="1168" spans="1:12">
      <c r="A1168" s="65">
        <f t="shared" si="56"/>
        <v>2018</v>
      </c>
      <c r="B1168" s="371">
        <v>43039</v>
      </c>
      <c r="C1168" s="403">
        <f t="shared" si="57"/>
        <v>0</v>
      </c>
      <c r="D1168" s="402">
        <v>0</v>
      </c>
      <c r="I1168" s="90"/>
      <c r="J1168" s="90"/>
      <c r="K1168" s="90"/>
      <c r="L1168" s="90"/>
    </row>
    <row r="1169" spans="1:12">
      <c r="A1169" s="65">
        <f t="shared" si="56"/>
        <v>2018</v>
      </c>
      <c r="B1169" s="123">
        <v>43069</v>
      </c>
      <c r="C1169" s="403">
        <f t="shared" si="57"/>
        <v>0</v>
      </c>
      <c r="D1169" s="402">
        <v>0</v>
      </c>
      <c r="I1169" s="90"/>
      <c r="J1169" s="90"/>
      <c r="K1169" s="90"/>
      <c r="L1169" s="90"/>
    </row>
    <row r="1170" spans="1:12">
      <c r="A1170" s="65">
        <f t="shared" si="56"/>
        <v>2018</v>
      </c>
      <c r="B1170" s="123">
        <v>43100</v>
      </c>
      <c r="C1170" s="403">
        <f t="shared" si="57"/>
        <v>0</v>
      </c>
      <c r="D1170" s="402">
        <v>0</v>
      </c>
      <c r="I1170" s="90"/>
      <c r="J1170" s="90"/>
      <c r="K1170" s="90"/>
      <c r="L1170" s="90"/>
    </row>
    <row r="1171" spans="1:12">
      <c r="A1171" s="65">
        <f t="shared" si="56"/>
        <v>2018</v>
      </c>
      <c r="B1171" s="123">
        <v>43131</v>
      </c>
      <c r="C1171" s="403">
        <f t="shared" si="57"/>
        <v>296.3483907774546</v>
      </c>
      <c r="D1171" s="402">
        <v>18.221752292431919</v>
      </c>
      <c r="I1171" s="90"/>
      <c r="J1171" s="90"/>
      <c r="K1171" s="90"/>
      <c r="L1171" s="90"/>
    </row>
    <row r="1172" spans="1:12">
      <c r="A1172" s="65">
        <f t="shared" si="56"/>
        <v>2018</v>
      </c>
      <c r="B1172" s="123">
        <v>43159</v>
      </c>
      <c r="C1172" s="403">
        <f t="shared" si="57"/>
        <v>453.3642913451215</v>
      </c>
      <c r="D1172" s="402">
        <v>25.178578825117491</v>
      </c>
      <c r="I1172" s="90"/>
      <c r="J1172" s="90"/>
      <c r="K1172" s="90"/>
      <c r="L1172" s="90"/>
    </row>
    <row r="1173" spans="1:12">
      <c r="A1173" s="65">
        <f t="shared" si="56"/>
        <v>2018</v>
      </c>
      <c r="B1173" s="371">
        <v>43190</v>
      </c>
      <c r="C1173" s="403">
        <f t="shared" si="57"/>
        <v>1261.806467284682</v>
      </c>
      <c r="D1173" s="402">
        <v>77.585455509074663</v>
      </c>
      <c r="I1173" s="90"/>
      <c r="J1173" s="90"/>
      <c r="K1173" s="90"/>
      <c r="L1173" s="90"/>
    </row>
    <row r="1174" spans="1:12">
      <c r="A1174" s="65">
        <f t="shared" si="56"/>
        <v>2018</v>
      </c>
      <c r="B1174" s="123">
        <v>43220</v>
      </c>
      <c r="C1174" s="403">
        <f t="shared" si="57"/>
        <v>2196.9566939531169</v>
      </c>
      <c r="D1174" s="402">
        <v>130.72800162365652</v>
      </c>
      <c r="I1174" s="90"/>
      <c r="J1174" s="90"/>
      <c r="K1174" s="90"/>
      <c r="L1174" s="90"/>
    </row>
    <row r="1175" spans="1:12">
      <c r="A1175" s="65">
        <f t="shared" si="56"/>
        <v>2018</v>
      </c>
      <c r="B1175" s="123">
        <v>43251</v>
      </c>
      <c r="C1175" s="403">
        <f t="shared" si="57"/>
        <v>1581.4451809320499</v>
      </c>
      <c r="D1175" s="402">
        <v>97.239273934995467</v>
      </c>
      <c r="I1175" s="90"/>
      <c r="J1175" s="90"/>
      <c r="K1175" s="90"/>
      <c r="L1175" s="90"/>
    </row>
    <row r="1176" spans="1:12">
      <c r="A1176" s="65">
        <f t="shared" si="56"/>
        <v>2018</v>
      </c>
      <c r="B1176" s="123">
        <v>43281</v>
      </c>
      <c r="C1176" s="403">
        <f t="shared" si="57"/>
        <v>686.54000852690444</v>
      </c>
      <c r="D1176" s="402">
        <v>40.851967449534811</v>
      </c>
      <c r="I1176" s="90"/>
      <c r="J1176" s="90"/>
      <c r="K1176" s="90"/>
      <c r="L1176" s="90"/>
    </row>
    <row r="1177" spans="1:12">
      <c r="A1177" s="65">
        <f t="shared" si="56"/>
        <v>2018</v>
      </c>
      <c r="B1177" s="123">
        <v>43312</v>
      </c>
      <c r="C1177" s="403">
        <f t="shared" si="57"/>
        <v>532.12903886716731</v>
      </c>
      <c r="D1177" s="402">
        <v>32.719339249353091</v>
      </c>
      <c r="I1177" s="90"/>
      <c r="J1177" s="90"/>
      <c r="K1177" s="90"/>
      <c r="L1177" s="90"/>
    </row>
    <row r="1178" spans="1:12">
      <c r="A1178" s="65">
        <f t="shared" si="56"/>
        <v>2018</v>
      </c>
      <c r="B1178" s="371">
        <v>43343</v>
      </c>
      <c r="C1178" s="403">
        <f t="shared" si="57"/>
        <v>581.69032980530471</v>
      </c>
      <c r="D1178" s="402">
        <v>35.766744245879892</v>
      </c>
      <c r="I1178" s="90"/>
      <c r="J1178" s="90"/>
      <c r="K1178" s="90"/>
      <c r="L1178" s="90"/>
    </row>
    <row r="1179" spans="1:12">
      <c r="A1179" s="65">
        <f t="shared" si="56"/>
        <v>2018</v>
      </c>
      <c r="B1179" s="123">
        <v>43373</v>
      </c>
      <c r="C1179" s="403">
        <f t="shared" si="57"/>
        <v>611.06334092280918</v>
      </c>
      <c r="D1179" s="402">
        <v>36.360793840034923</v>
      </c>
      <c r="I1179" s="90"/>
      <c r="J1179" s="90"/>
      <c r="K1179" s="90"/>
      <c r="L1179" s="90"/>
    </row>
    <row r="1180" spans="1:12">
      <c r="A1180" s="65">
        <f t="shared" si="56"/>
        <v>2019</v>
      </c>
      <c r="B1180" s="123">
        <v>43404</v>
      </c>
      <c r="C1180" s="403">
        <f t="shared" si="57"/>
        <v>327.11290728858569</v>
      </c>
      <c r="D1180" s="402">
        <v>20.113388679562629</v>
      </c>
      <c r="I1180" s="90"/>
      <c r="J1180" s="90"/>
      <c r="K1180" s="90"/>
      <c r="L1180" s="90"/>
    </row>
    <row r="1181" spans="1:12">
      <c r="A1181" s="65">
        <f t="shared" si="56"/>
        <v>2019</v>
      </c>
      <c r="B1181" s="123">
        <v>43434</v>
      </c>
      <c r="C1181" s="403">
        <f t="shared" si="57"/>
        <v>252.89666980767186</v>
      </c>
      <c r="D1181" s="402">
        <v>15.048396881117664</v>
      </c>
      <c r="I1181" s="90"/>
      <c r="J1181" s="90"/>
      <c r="K1181" s="90"/>
      <c r="L1181" s="90"/>
    </row>
    <row r="1182" spans="1:12">
      <c r="A1182" s="65">
        <f t="shared" si="56"/>
        <v>2019</v>
      </c>
      <c r="B1182" s="123">
        <v>43465</v>
      </c>
      <c r="C1182" s="403">
        <f t="shared" si="57"/>
        <v>401.8516178942682</v>
      </c>
      <c r="D1182" s="402">
        <v>24.708892868870702</v>
      </c>
      <c r="I1182" s="90"/>
      <c r="J1182" s="90"/>
      <c r="K1182" s="90"/>
      <c r="L1182" s="90"/>
    </row>
    <row r="1183" spans="1:12">
      <c r="A1183" s="65">
        <f t="shared" si="56"/>
        <v>2019</v>
      </c>
      <c r="B1183" s="371">
        <v>43496</v>
      </c>
      <c r="C1183" s="403">
        <f t="shared" si="57"/>
        <v>794.17420341212062</v>
      </c>
      <c r="D1183" s="402">
        <v>48.831868375092363</v>
      </c>
      <c r="I1183" s="90"/>
      <c r="J1183" s="90"/>
      <c r="K1183" s="90"/>
      <c r="L1183" s="90"/>
    </row>
    <row r="1184" spans="1:12">
      <c r="A1184" s="65">
        <f t="shared" si="56"/>
        <v>2019</v>
      </c>
      <c r="B1184" s="123">
        <v>43524</v>
      </c>
      <c r="C1184" s="403">
        <f t="shared" si="57"/>
        <v>1808.6714510353324</v>
      </c>
      <c r="D1184" s="402">
        <v>100.44853017320193</v>
      </c>
      <c r="I1184" s="90"/>
      <c r="J1184" s="90"/>
      <c r="K1184" s="90"/>
      <c r="L1184" s="90"/>
    </row>
    <row r="1185" spans="1:12">
      <c r="A1185" s="65">
        <f t="shared" si="56"/>
        <v>2019</v>
      </c>
      <c r="B1185" s="123">
        <v>43555</v>
      </c>
      <c r="C1185" s="403">
        <f t="shared" si="57"/>
        <v>1964.9677663406053</v>
      </c>
      <c r="D1185" s="402">
        <v>120.82115852540582</v>
      </c>
      <c r="I1185" s="90"/>
      <c r="J1185" s="90"/>
      <c r="K1185" s="90"/>
      <c r="L1185" s="90"/>
    </row>
    <row r="1186" spans="1:12">
      <c r="A1186" s="65">
        <f t="shared" si="56"/>
        <v>2019</v>
      </c>
      <c r="B1186" s="123">
        <v>43585</v>
      </c>
      <c r="C1186" s="403">
        <f t="shared" si="57"/>
        <v>3089.4567050380683</v>
      </c>
      <c r="D1186" s="402">
        <v>183.83544029978586</v>
      </c>
      <c r="I1186" s="90"/>
      <c r="J1186" s="90"/>
      <c r="K1186" s="90"/>
      <c r="L1186" s="90"/>
    </row>
    <row r="1187" spans="1:12">
      <c r="A1187" s="65">
        <f t="shared" si="56"/>
        <v>2019</v>
      </c>
      <c r="B1187" s="123">
        <v>43616</v>
      </c>
      <c r="C1187" s="403">
        <f t="shared" si="57"/>
        <v>3337.1516543510261</v>
      </c>
      <c r="D1187" s="402">
        <v>205.19345709398041</v>
      </c>
      <c r="I1187" s="90"/>
      <c r="J1187" s="90"/>
      <c r="K1187" s="90"/>
      <c r="L1187" s="90"/>
    </row>
    <row r="1188" spans="1:12">
      <c r="A1188" s="65">
        <f t="shared" si="56"/>
        <v>2019</v>
      </c>
      <c r="B1188" s="371">
        <v>43646</v>
      </c>
      <c r="C1188" s="403">
        <f t="shared" si="57"/>
        <v>3122.1267054438322</v>
      </c>
      <c r="D1188" s="402">
        <v>185.77944032393052</v>
      </c>
      <c r="I1188" s="90"/>
      <c r="J1188" s="90"/>
      <c r="K1188" s="90"/>
      <c r="L1188" s="90"/>
    </row>
    <row r="1189" spans="1:12">
      <c r="A1189" s="65">
        <f t="shared" si="56"/>
        <v>2019</v>
      </c>
      <c r="B1189" s="123">
        <v>43677</v>
      </c>
      <c r="C1189" s="403">
        <f t="shared" si="57"/>
        <v>1177.7871114024426</v>
      </c>
      <c r="D1189" s="402">
        <v>72.419306684579936</v>
      </c>
      <c r="I1189" s="90"/>
      <c r="J1189" s="90"/>
      <c r="K1189" s="90"/>
      <c r="L1189" s="90"/>
    </row>
    <row r="1190" spans="1:12">
      <c r="A1190" s="65">
        <f t="shared" si="56"/>
        <v>2019</v>
      </c>
      <c r="B1190" s="123">
        <v>43708</v>
      </c>
      <c r="C1190" s="403">
        <f t="shared" si="57"/>
        <v>995.65807688231484</v>
      </c>
      <c r="D1190" s="402">
        <v>61.220628859540682</v>
      </c>
      <c r="I1190" s="90"/>
      <c r="J1190" s="90"/>
      <c r="K1190" s="90"/>
      <c r="L1190" s="90"/>
    </row>
    <row r="1191" spans="1:12">
      <c r="A1191" s="65">
        <f t="shared" si="56"/>
        <v>2019</v>
      </c>
      <c r="B1191" s="123">
        <v>43738</v>
      </c>
      <c r="C1191" s="403">
        <f t="shared" si="57"/>
        <v>755.8100093872456</v>
      </c>
      <c r="D1191" s="402">
        <v>44.973818740398087</v>
      </c>
      <c r="I1191" s="90"/>
      <c r="J1191" s="90"/>
      <c r="K1191" s="90"/>
      <c r="L1191" s="90"/>
    </row>
    <row r="1192" spans="1:12">
      <c r="A1192" s="65">
        <f t="shared" si="56"/>
        <v>2020</v>
      </c>
      <c r="B1192" s="123">
        <v>43769</v>
      </c>
      <c r="C1192" s="403">
        <f t="shared" si="57"/>
        <v>614.12581407912489</v>
      </c>
      <c r="D1192" s="402">
        <v>37.761124435939578</v>
      </c>
      <c r="I1192" s="90"/>
      <c r="J1192" s="90"/>
      <c r="K1192" s="90"/>
      <c r="L1192" s="90"/>
    </row>
    <row r="1193" spans="1:12">
      <c r="A1193" s="65">
        <f t="shared" si="56"/>
        <v>2020</v>
      </c>
      <c r="B1193" s="371">
        <v>43799</v>
      </c>
      <c r="C1193" s="403">
        <f t="shared" si="57"/>
        <v>81.749118202999952</v>
      </c>
      <c r="D1193" s="402">
        <v>4.8644103393520624</v>
      </c>
      <c r="I1193" s="90"/>
      <c r="J1193" s="90"/>
      <c r="K1193" s="90"/>
      <c r="L1193" s="90"/>
    </row>
    <row r="1194" spans="1:12">
      <c r="A1194" s="65">
        <f t="shared" si="56"/>
        <v>2020</v>
      </c>
      <c r="B1194" s="123">
        <v>43830</v>
      </c>
      <c r="C1194" s="403">
        <f t="shared" si="57"/>
        <v>0</v>
      </c>
      <c r="D1194" s="402">
        <v>0</v>
      </c>
      <c r="I1194" s="90"/>
      <c r="J1194" s="90"/>
      <c r="K1194" s="90"/>
      <c r="L1194" s="90"/>
    </row>
    <row r="1195" spans="1:12">
      <c r="A1195" s="65">
        <f t="shared" si="56"/>
        <v>2020</v>
      </c>
      <c r="B1195" s="123">
        <v>43861</v>
      </c>
      <c r="C1195" s="403">
        <f t="shared" si="57"/>
        <v>1.7411001249149829</v>
      </c>
      <c r="D1195" s="402">
        <v>0.10705607379642539</v>
      </c>
      <c r="I1195" s="90"/>
      <c r="J1195" s="90"/>
      <c r="K1195" s="90"/>
      <c r="L1195" s="90"/>
    </row>
    <row r="1196" spans="1:12">
      <c r="A1196" s="65">
        <f t="shared" si="56"/>
        <v>2020</v>
      </c>
      <c r="B1196" s="123">
        <v>43890</v>
      </c>
      <c r="C1196" s="403">
        <f t="shared" si="57"/>
        <v>0.8406329119924798</v>
      </c>
      <c r="D1196" s="402">
        <v>4.8353760888162477E-2</v>
      </c>
      <c r="I1196" s="90"/>
      <c r="J1196" s="90"/>
      <c r="K1196" s="90"/>
      <c r="L1196" s="90"/>
    </row>
    <row r="1197" spans="1:12">
      <c r="A1197" s="65">
        <f t="shared" si="56"/>
        <v>2020</v>
      </c>
      <c r="B1197" s="123">
        <v>43921</v>
      </c>
      <c r="C1197" s="403">
        <f t="shared" si="57"/>
        <v>0.21378262465520428</v>
      </c>
      <c r="D1197" s="402">
        <v>1.3144981218468757E-2</v>
      </c>
      <c r="I1197" s="90"/>
      <c r="J1197" s="90"/>
      <c r="K1197" s="90"/>
      <c r="L1197" s="90"/>
    </row>
    <row r="1198" spans="1:12">
      <c r="A1198" s="65">
        <f t="shared" si="56"/>
        <v>2020</v>
      </c>
      <c r="B1198" s="371">
        <v>43951</v>
      </c>
      <c r="C1198" s="403">
        <f t="shared" si="57"/>
        <v>695.38225754772611</v>
      </c>
      <c r="D1198" s="402">
        <v>41.378117804492796</v>
      </c>
      <c r="I1198" s="90"/>
      <c r="J1198" s="90"/>
      <c r="K1198" s="90"/>
      <c r="L1198" s="90"/>
    </row>
    <row r="1199" spans="1:12">
      <c r="A1199" s="65">
        <f t="shared" si="56"/>
        <v>2020</v>
      </c>
      <c r="B1199" s="123">
        <v>43982</v>
      </c>
      <c r="C1199" s="403">
        <f t="shared" si="57"/>
        <v>886.94100652881025</v>
      </c>
      <c r="D1199" s="402">
        <v>54.535876765077269</v>
      </c>
      <c r="I1199" s="90"/>
      <c r="J1199" s="90"/>
      <c r="K1199" s="90"/>
      <c r="L1199" s="90"/>
    </row>
    <row r="1200" spans="1:12">
      <c r="A1200" s="65">
        <f t="shared" si="56"/>
        <v>2020</v>
      </c>
      <c r="B1200" s="123">
        <v>44012</v>
      </c>
      <c r="C1200" s="403">
        <f t="shared" si="57"/>
        <v>526.50551832259134</v>
      </c>
      <c r="D1200" s="402">
        <v>31.329253982831883</v>
      </c>
      <c r="I1200" s="90"/>
      <c r="J1200" s="90"/>
      <c r="K1200" s="90"/>
      <c r="L1200" s="90"/>
    </row>
    <row r="1201" spans="1:12">
      <c r="A1201" s="65">
        <f t="shared" si="56"/>
        <v>2020</v>
      </c>
      <c r="B1201" s="123">
        <v>44043</v>
      </c>
      <c r="C1201" s="403">
        <f t="shared" si="57"/>
        <v>497.72504105470426</v>
      </c>
      <c r="D1201" s="402">
        <v>30.603919879727268</v>
      </c>
      <c r="I1201" s="90"/>
      <c r="J1201" s="90"/>
      <c r="K1201" s="90"/>
      <c r="L1201" s="90"/>
    </row>
    <row r="1202" spans="1:12">
      <c r="A1202" s="65">
        <f t="shared" si="56"/>
        <v>2020</v>
      </c>
      <c r="B1202" s="123">
        <v>44074</v>
      </c>
      <c r="C1202" s="403">
        <f t="shared" si="57"/>
        <v>781.91097584690624</v>
      </c>
      <c r="D1202" s="402">
        <v>48.077831903313914</v>
      </c>
      <c r="I1202" s="90"/>
      <c r="J1202" s="90"/>
      <c r="K1202" s="90"/>
      <c r="L1202" s="90"/>
    </row>
    <row r="1203" spans="1:12">
      <c r="A1203" s="65">
        <f t="shared" si="56"/>
        <v>2020</v>
      </c>
      <c r="B1203" s="371">
        <v>44104</v>
      </c>
      <c r="C1203" s="403">
        <f t="shared" si="57"/>
        <v>485.75538408980327</v>
      </c>
      <c r="D1203" s="402">
        <v>28.904452606996557</v>
      </c>
      <c r="I1203" s="90"/>
      <c r="J1203" s="90"/>
      <c r="K1203" s="90"/>
      <c r="L1203" s="90"/>
    </row>
    <row r="1204" spans="1:12">
      <c r="A1204" s="65">
        <f t="shared" si="56"/>
        <v>2021</v>
      </c>
      <c r="B1204" s="123">
        <v>44135</v>
      </c>
      <c r="C1204" s="403">
        <f t="shared" si="57"/>
        <v>379.57358313370156</v>
      </c>
      <c r="D1204" s="402">
        <v>23.339069905080496</v>
      </c>
      <c r="I1204" s="90"/>
      <c r="J1204" s="90"/>
      <c r="K1204" s="90"/>
      <c r="L1204" s="90"/>
    </row>
    <row r="1205" spans="1:12">
      <c r="A1205" s="65">
        <f t="shared" si="56"/>
        <v>2021</v>
      </c>
      <c r="B1205" s="123">
        <v>44165</v>
      </c>
      <c r="C1205" s="403">
        <f t="shared" si="57"/>
        <v>251.93843427910389</v>
      </c>
      <c r="D1205" s="402">
        <v>14.991377907516926</v>
      </c>
      <c r="I1205" s="90"/>
      <c r="J1205" s="90"/>
      <c r="K1205" s="90"/>
      <c r="L1205" s="90"/>
    </row>
    <row r="1206" spans="1:12">
      <c r="A1206" s="65">
        <f t="shared" si="56"/>
        <v>2021</v>
      </c>
      <c r="B1206" s="123">
        <v>44196</v>
      </c>
      <c r="C1206" s="403">
        <f t="shared" si="57"/>
        <v>254.26891758708086</v>
      </c>
      <c r="D1206" s="402">
        <v>15.634386337585799</v>
      </c>
      <c r="I1206" s="90"/>
      <c r="J1206" s="90"/>
      <c r="K1206" s="90"/>
      <c r="L1206" s="90"/>
    </row>
    <row r="1207" spans="1:12">
      <c r="A1207" s="65">
        <f t="shared" si="56"/>
        <v>2021</v>
      </c>
      <c r="B1207" s="123">
        <v>44227</v>
      </c>
      <c r="C1207" s="403">
        <f t="shared" si="57"/>
        <v>235.5530348320469</v>
      </c>
      <c r="D1207" s="402">
        <v>14.483591563226684</v>
      </c>
      <c r="I1207" s="90"/>
      <c r="J1207" s="90"/>
      <c r="K1207" s="90"/>
      <c r="L1207" s="90"/>
    </row>
    <row r="1208" spans="1:12">
      <c r="A1208" s="65">
        <f t="shared" ref="A1208:A1215" si="58">IF(MONTH(B1208)&gt;9,YEAR(B1208)+1,YEAR(B1208))</f>
        <v>2021</v>
      </c>
      <c r="B1208" s="371">
        <v>44255</v>
      </c>
      <c r="C1208" s="403">
        <f t="shared" si="57"/>
        <v>427.83408314946189</v>
      </c>
      <c r="D1208" s="402">
        <v>23.760702799705651</v>
      </c>
      <c r="I1208" s="90"/>
      <c r="J1208" s="90"/>
      <c r="K1208" s="90"/>
      <c r="L1208" s="90"/>
    </row>
    <row r="1209" spans="1:12">
      <c r="A1209" s="65">
        <f t="shared" si="58"/>
        <v>2021</v>
      </c>
      <c r="B1209" s="123">
        <v>44286</v>
      </c>
      <c r="C1209" s="403">
        <f t="shared" ref="C1209:C1215" si="59">IF(D1209=-901,-901,D1209*220*22*9*1000/(DAY(B1209)*24*60*60))</f>
        <v>386.67300784768378</v>
      </c>
      <c r="D1209" s="402">
        <v>23.775596515593115</v>
      </c>
      <c r="I1209" s="90"/>
      <c r="J1209" s="90"/>
      <c r="K1209" s="90"/>
      <c r="L1209" s="90"/>
    </row>
    <row r="1210" spans="1:12">
      <c r="A1210" s="65">
        <f t="shared" si="58"/>
        <v>2021</v>
      </c>
      <c r="B1210" s="123">
        <v>44316</v>
      </c>
      <c r="C1210" s="403">
        <f t="shared" si="59"/>
        <v>441.27658283403827</v>
      </c>
      <c r="D1210" s="402">
        <v>26.257780135579139</v>
      </c>
      <c r="I1210" s="90"/>
      <c r="J1210" s="90"/>
      <c r="K1210" s="90"/>
      <c r="L1210" s="90"/>
    </row>
    <row r="1211" spans="1:12">
      <c r="A1211" s="65">
        <f t="shared" si="58"/>
        <v>2021</v>
      </c>
      <c r="B1211" s="123">
        <v>44347</v>
      </c>
      <c r="C1211" s="403">
        <f t="shared" si="59"/>
        <v>415.34897449577784</v>
      </c>
      <c r="D1211" s="402">
        <v>25.538812977261053</v>
      </c>
      <c r="I1211" s="90"/>
      <c r="J1211" s="90"/>
      <c r="K1211" s="90"/>
      <c r="L1211" s="90"/>
    </row>
    <row r="1212" spans="1:12">
      <c r="A1212" s="65">
        <f t="shared" si="58"/>
        <v>2021</v>
      </c>
      <c r="B1212" s="123">
        <v>44377</v>
      </c>
      <c r="C1212" s="403">
        <f t="shared" si="59"/>
        <v>362.87490567228053</v>
      </c>
      <c r="D1212" s="402">
        <v>21.592556370581985</v>
      </c>
      <c r="I1212" s="90"/>
      <c r="J1212" s="90"/>
      <c r="K1212" s="90"/>
      <c r="L1212" s="90"/>
    </row>
    <row r="1213" spans="1:12">
      <c r="A1213" s="65">
        <f t="shared" si="58"/>
        <v>2021</v>
      </c>
      <c r="B1213" s="371">
        <v>44408</v>
      </c>
      <c r="C1213" s="403">
        <f t="shared" si="59"/>
        <v>359.40969495016697</v>
      </c>
      <c r="D1213" s="402">
        <v>22.099240747349107</v>
      </c>
      <c r="I1213" s="90"/>
      <c r="J1213" s="90"/>
      <c r="K1213" s="90"/>
      <c r="L1213" s="90"/>
    </row>
    <row r="1214" spans="1:12">
      <c r="A1214" s="65">
        <f t="shared" si="58"/>
        <v>2021</v>
      </c>
      <c r="B1214" s="123">
        <v>44439</v>
      </c>
      <c r="C1214" s="403">
        <f t="shared" si="59"/>
        <v>517.21903819424131</v>
      </c>
      <c r="D1214" s="402">
        <v>31.802559042687236</v>
      </c>
      <c r="I1214" s="90"/>
      <c r="J1214" s="90"/>
      <c r="K1214" s="90"/>
      <c r="L1214" s="90"/>
    </row>
    <row r="1215" spans="1:12">
      <c r="A1215" s="65">
        <f t="shared" si="58"/>
        <v>2021</v>
      </c>
      <c r="B1215" s="125">
        <v>44469</v>
      </c>
      <c r="C1215" s="404">
        <f t="shared" si="59"/>
        <v>256.08423366092836</v>
      </c>
      <c r="D1215" s="405">
        <v>15.238070102137888</v>
      </c>
      <c r="I1215" s="90"/>
      <c r="J1215" s="90"/>
      <c r="K1215" s="90"/>
      <c r="L1215" s="90"/>
    </row>
    <row r="1216" spans="1:12">
      <c r="I1216" s="90"/>
      <c r="J1216" s="90"/>
      <c r="K1216" s="90"/>
      <c r="L1216" s="90"/>
    </row>
    <row r="1217" spans="9:12">
      <c r="I1217" s="90"/>
      <c r="J1217" s="90"/>
      <c r="K1217" s="90"/>
      <c r="L1217" s="90"/>
    </row>
    <row r="1218" spans="9:12">
      <c r="I1218" s="90"/>
      <c r="J1218" s="90"/>
      <c r="K1218" s="90"/>
      <c r="L1218" s="90"/>
    </row>
    <row r="1219" spans="9:12">
      <c r="I1219" s="90"/>
      <c r="J1219" s="90"/>
      <c r="K1219" s="90"/>
      <c r="L1219" s="90"/>
    </row>
    <row r="1220" spans="9:12">
      <c r="I1220" s="90"/>
      <c r="J1220" s="90"/>
      <c r="K1220" s="90"/>
      <c r="L1220" s="90"/>
    </row>
    <row r="1221" spans="9:12">
      <c r="I1221" s="90"/>
      <c r="J1221" s="90"/>
      <c r="K1221" s="90"/>
      <c r="L1221" s="90"/>
    </row>
    <row r="1222" spans="9:12">
      <c r="I1222" s="90"/>
      <c r="J1222" s="90"/>
      <c r="K1222" s="90"/>
      <c r="L1222" s="90"/>
    </row>
    <row r="1223" spans="9:12">
      <c r="I1223" s="90"/>
      <c r="J1223" s="90"/>
      <c r="K1223" s="90"/>
      <c r="L1223" s="90"/>
    </row>
    <row r="1224" spans="9:12">
      <c r="I1224" s="90"/>
      <c r="J1224" s="90"/>
      <c r="K1224" s="90"/>
      <c r="L1224" s="90"/>
    </row>
    <row r="1225" spans="9:12">
      <c r="I1225" s="90"/>
      <c r="J1225" s="90"/>
      <c r="K1225" s="90"/>
      <c r="L1225" s="90"/>
    </row>
    <row r="1226" spans="9:12">
      <c r="I1226" s="90"/>
      <c r="J1226" s="90"/>
      <c r="K1226" s="90"/>
      <c r="L1226" s="90"/>
    </row>
    <row r="1227" spans="9:12">
      <c r="I1227" s="90"/>
      <c r="J1227" s="90"/>
      <c r="K1227" s="90"/>
      <c r="L1227" s="90"/>
    </row>
    <row r="1228" spans="9:12">
      <c r="I1228" s="90"/>
      <c r="J1228" s="90"/>
      <c r="K1228" s="90"/>
      <c r="L1228" s="90"/>
    </row>
    <row r="1229" spans="9:12">
      <c r="I1229" s="90"/>
      <c r="J1229" s="90"/>
      <c r="K1229" s="90"/>
      <c r="L1229" s="90"/>
    </row>
    <row r="1230" spans="9:12">
      <c r="I1230" s="90"/>
      <c r="J1230" s="90"/>
      <c r="K1230" s="90"/>
      <c r="L1230" s="90"/>
    </row>
    <row r="1231" spans="9:12">
      <c r="I1231" s="90"/>
      <c r="J1231" s="90"/>
      <c r="K1231" s="90"/>
      <c r="L1231" s="90"/>
    </row>
    <row r="1232" spans="9:12">
      <c r="I1232" s="90"/>
      <c r="J1232" s="90"/>
      <c r="K1232" s="90"/>
      <c r="L1232" s="90"/>
    </row>
  </sheetData>
  <mergeCells count="6">
    <mergeCell ref="AH14:AH15"/>
    <mergeCell ref="F14:F15"/>
    <mergeCell ref="G14:R14"/>
    <mergeCell ref="S14:S15"/>
    <mergeCell ref="U14:U15"/>
    <mergeCell ref="V14:AG14"/>
  </mergeCells>
  <conditionalFormatting sqref="C16:D1106 D1107:D1143">
    <cfRule type="cellIs" dxfId="8" priority="13" operator="equal">
      <formula>-901</formula>
    </cfRule>
  </conditionalFormatting>
  <conditionalFormatting sqref="C580:C1106">
    <cfRule type="cellIs" dxfId="7" priority="12" operator="equal">
      <formula>-901</formula>
    </cfRule>
  </conditionalFormatting>
  <conditionalFormatting sqref="C1107:C1130">
    <cfRule type="cellIs" dxfId="6" priority="11" operator="equal">
      <formula>-901</formula>
    </cfRule>
  </conditionalFormatting>
  <conditionalFormatting sqref="C1107:C1130">
    <cfRule type="cellIs" dxfId="5" priority="10" operator="equal">
      <formula>-901</formula>
    </cfRule>
  </conditionalFormatting>
  <conditionalFormatting sqref="G16:R115">
    <cfRule type="cellIs" dxfId="4" priority="9" operator="equal">
      <formula>-901</formula>
    </cfRule>
  </conditionalFormatting>
  <conditionalFormatting sqref="V16:AG115">
    <cfRule type="cellIs" dxfId="3" priority="8" operator="equal">
      <formula>-901</formula>
    </cfRule>
  </conditionalFormatting>
  <conditionalFormatting sqref="C1131:C1143">
    <cfRule type="cellIs" dxfId="2" priority="3" operator="equal">
      <formula>-901</formula>
    </cfRule>
  </conditionalFormatting>
  <conditionalFormatting sqref="C1131:C1143">
    <cfRule type="cellIs" dxfId="1" priority="2" operator="equal">
      <formula>-901</formula>
    </cfRule>
  </conditionalFormatting>
  <conditionalFormatting sqref="C1144:C1215">
    <cfRule type="cellIs" dxfId="0" priority="1" operator="equal">
      <formula>-901</formula>
    </cfRule>
  </conditionalFormatting>
  <pageMargins left="0.75" right="0.75" top="1" bottom="1" header="0.5" footer="0.5"/>
  <pageSetup orientation="portrait" horizontalDpi="1200" verticalDpi="12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3:AJ1218"/>
  <sheetViews>
    <sheetView tabSelected="1" zoomScale="80" zoomScaleNormal="80" workbookViewId="0">
      <pane xSplit="3" ySplit="18" topLeftCell="D31" activePane="bottomRight" state="frozen"/>
      <selection pane="topRight" activeCell="D1" sqref="D1"/>
      <selection pane="bottomLeft" activeCell="A13" sqref="A13"/>
      <selection pane="bottomRight" activeCell="D35" sqref="D35"/>
    </sheetView>
  </sheetViews>
  <sheetFormatPr defaultColWidth="8.83203125" defaultRowHeight="12.3"/>
  <cols>
    <col min="1" max="3" width="8.83203125" style="109"/>
    <col min="4" max="4" width="14.1640625" style="109" customWidth="1"/>
    <col min="5" max="17" width="8.83203125" style="109"/>
    <col min="18" max="18" width="9.1640625" style="109" customWidth="1"/>
    <col min="19" max="36" width="8.83203125" style="109"/>
    <col min="37" max="16384" width="8.83203125" style="164"/>
  </cols>
  <sheetData>
    <row r="3" spans="3:14" ht="30.9">
      <c r="H3" s="193"/>
      <c r="I3" s="194" t="str">
        <f>CONCATENATE("Longterm Average (",D8,")")</f>
        <v>Longterm Average (I_RCK001)</v>
      </c>
      <c r="J3" s="195" t="s">
        <v>168</v>
      </c>
      <c r="K3" s="195" t="s">
        <v>169</v>
      </c>
      <c r="L3" s="195" t="s">
        <v>170</v>
      </c>
      <c r="M3" s="196" t="s">
        <v>171</v>
      </c>
    </row>
    <row r="4" spans="3:14">
      <c r="H4" s="197" t="s">
        <v>172</v>
      </c>
      <c r="I4" s="198" t="s">
        <v>173</v>
      </c>
      <c r="J4" s="198">
        <v>1977</v>
      </c>
      <c r="K4" s="198">
        <v>1983</v>
      </c>
      <c r="L4" s="198" t="str">
        <f>CONCATENATE(E17,"-",E18)</f>
        <v>1987-2013</v>
      </c>
      <c r="M4" s="199" t="str">
        <f>CONCATENATE(F17,"-",F18)</f>
        <v>1961-2021</v>
      </c>
    </row>
    <row r="5" spans="3:14">
      <c r="H5" s="200" t="s">
        <v>54</v>
      </c>
      <c r="I5" s="201">
        <f>SUMIF($A$19:$A$2000,L20,$D$19:$D$2000)/100</f>
        <v>1.0985778250379019</v>
      </c>
      <c r="J5" s="201">
        <f t="shared" ref="J5:J16" si="0">D679</f>
        <v>6.7867976301086539E-4</v>
      </c>
      <c r="K5" s="201">
        <f t="shared" ref="K5:K16" si="1">D751</f>
        <v>6.7427932792336778</v>
      </c>
      <c r="L5" s="201">
        <f>SUMIF($A$19:$A$2000,L20,$E$19:$E$2000)/($E$18-$E$17+1)</f>
        <v>0.97492747880892594</v>
      </c>
      <c r="M5" s="202">
        <f>SUMIF($A$19:$A$2000,L20,$F$19:$F$2000)/(100-($E$18-$E$17+1))</f>
        <v>1.1443115147390295</v>
      </c>
    </row>
    <row r="6" spans="3:14">
      <c r="H6" s="203" t="s">
        <v>55</v>
      </c>
      <c r="I6" s="201">
        <f t="shared" ref="I6:I16" si="2">SUMIF($A$19:$A$2000,L21,$D$19:$D$2000)/100</f>
        <v>2.3230809753597446</v>
      </c>
      <c r="J6" s="204">
        <f t="shared" si="0"/>
        <v>3.5479462606336832E-4</v>
      </c>
      <c r="K6" s="204">
        <f t="shared" si="1"/>
        <v>7.4177435104198279</v>
      </c>
      <c r="L6" s="201">
        <f t="shared" ref="L6:L16" si="3">SUMIF($A$19:$A$2000,L21,$E$19:$E$2000)/($E$18-$E$17+1)</f>
        <v>1.3907977962042994</v>
      </c>
      <c r="M6" s="202">
        <f t="shared" ref="M6:M16" si="4">SUMIF($A$19:$A$2000,L21,$F$19:$F$2000)/(100-($E$18-$E$17+1))</f>
        <v>2.6678980416227165</v>
      </c>
    </row>
    <row r="7" spans="3:14">
      <c r="C7" s="142"/>
      <c r="D7" s="116" t="s">
        <v>174</v>
      </c>
      <c r="F7" s="29"/>
      <c r="H7" s="203" t="s">
        <v>56</v>
      </c>
      <c r="I7" s="201">
        <f t="shared" si="2"/>
        <v>5.1032789389144426</v>
      </c>
      <c r="J7" s="204">
        <f t="shared" si="0"/>
        <v>1.104485186499951E-4</v>
      </c>
      <c r="K7" s="204">
        <f t="shared" si="1"/>
        <v>15.87430199943957</v>
      </c>
      <c r="L7" s="201">
        <f t="shared" si="3"/>
        <v>4.5801770775547856</v>
      </c>
      <c r="M7" s="202">
        <f t="shared" si="4"/>
        <v>5.2967549698282896</v>
      </c>
      <c r="N7" s="143"/>
    </row>
    <row r="8" spans="3:14">
      <c r="C8" s="144"/>
      <c r="D8" s="117" t="str">
        <f>README!A7</f>
        <v>I_RCK001</v>
      </c>
      <c r="F8" s="29"/>
      <c r="H8" s="203" t="s">
        <v>57</v>
      </c>
      <c r="I8" s="201">
        <f t="shared" si="2"/>
        <v>7.5178837976418036</v>
      </c>
      <c r="J8" s="204">
        <f t="shared" si="0"/>
        <v>8.0147231616193161E-4</v>
      </c>
      <c r="K8" s="204">
        <f t="shared" si="1"/>
        <v>12.984213010555511</v>
      </c>
      <c r="L8" s="201">
        <f t="shared" si="3"/>
        <v>7.634682007612243</v>
      </c>
      <c r="M8" s="202">
        <f t="shared" si="4"/>
        <v>7.4746844597075341</v>
      </c>
    </row>
    <row r="9" spans="3:14">
      <c r="C9" s="144"/>
      <c r="D9" s="117" t="s">
        <v>175</v>
      </c>
      <c r="F9" s="29"/>
      <c r="H9" s="203" t="s">
        <v>58</v>
      </c>
      <c r="I9" s="201">
        <f t="shared" si="2"/>
        <v>8.0970851450736916</v>
      </c>
      <c r="J9" s="204">
        <f t="shared" si="0"/>
        <v>9.850068085783233E-4</v>
      </c>
      <c r="K9" s="204">
        <f t="shared" si="1"/>
        <v>20.038096796953418</v>
      </c>
      <c r="L9" s="201">
        <f t="shared" si="3"/>
        <v>7.1111764399862878</v>
      </c>
      <c r="M9" s="202">
        <f t="shared" si="4"/>
        <v>8.4617363099690301</v>
      </c>
    </row>
    <row r="10" spans="3:14">
      <c r="C10" s="144"/>
      <c r="D10" s="117" t="s">
        <v>176</v>
      </c>
      <c r="F10" s="29"/>
      <c r="G10" s="145"/>
      <c r="H10" s="203" t="s">
        <v>59</v>
      </c>
      <c r="I10" s="201">
        <f t="shared" si="2"/>
        <v>7.9761671480895107</v>
      </c>
      <c r="J10" s="204">
        <f t="shared" si="0"/>
        <v>1.5289793887008681E-3</v>
      </c>
      <c r="K10" s="204">
        <f t="shared" si="1"/>
        <v>26.004516883984152</v>
      </c>
      <c r="L10" s="201">
        <f t="shared" si="3"/>
        <v>8.5956735450630024</v>
      </c>
      <c r="M10" s="202">
        <f t="shared" si="4"/>
        <v>7.7470346450993128</v>
      </c>
    </row>
    <row r="11" spans="3:14">
      <c r="C11" s="144"/>
      <c r="D11" s="117" t="s">
        <v>177</v>
      </c>
      <c r="F11" s="29"/>
      <c r="H11" s="203" t="s">
        <v>60</v>
      </c>
      <c r="I11" s="201">
        <f t="shared" si="2"/>
        <v>6.6045741500091397</v>
      </c>
      <c r="J11" s="204">
        <f t="shared" si="0"/>
        <v>1.9925351377629479E-3</v>
      </c>
      <c r="K11" s="204">
        <f t="shared" si="1"/>
        <v>9.3519841095435936</v>
      </c>
      <c r="L11" s="201">
        <f t="shared" si="3"/>
        <v>6.0575577359074488</v>
      </c>
      <c r="M11" s="202">
        <f t="shared" si="4"/>
        <v>6.8068952894714112</v>
      </c>
    </row>
    <row r="12" spans="3:14">
      <c r="C12" s="144"/>
      <c r="D12" s="146" t="s">
        <v>204</v>
      </c>
      <c r="H12" s="203" t="s">
        <v>61</v>
      </c>
      <c r="I12" s="201">
        <f t="shared" si="2"/>
        <v>4.6999940989034563</v>
      </c>
      <c r="J12" s="204">
        <f t="shared" si="0"/>
        <v>1.5270356047468615E-3</v>
      </c>
      <c r="K12" s="204">
        <f t="shared" si="1"/>
        <v>11.916652667205767</v>
      </c>
      <c r="L12" s="201">
        <f t="shared" si="3"/>
        <v>3.9165964664680253</v>
      </c>
      <c r="M12" s="202">
        <f t="shared" si="4"/>
        <v>4.9897439081603956</v>
      </c>
    </row>
    <row r="13" spans="3:14">
      <c r="C13" s="144"/>
      <c r="D13" s="118">
        <v>7975</v>
      </c>
      <c r="F13" s="30"/>
      <c r="G13" s="147"/>
      <c r="H13" s="203" t="s">
        <v>62</v>
      </c>
      <c r="I13" s="201">
        <f t="shared" si="2"/>
        <v>2.4317041853967827</v>
      </c>
      <c r="J13" s="204">
        <f t="shared" si="0"/>
        <v>1.0372504432142361E-3</v>
      </c>
      <c r="K13" s="204">
        <f t="shared" si="1"/>
        <v>8.7721451596483178</v>
      </c>
      <c r="L13" s="201">
        <f t="shared" si="3"/>
        <v>2.1309871448914306</v>
      </c>
      <c r="M13" s="202">
        <f t="shared" si="4"/>
        <v>2.5429282962686255</v>
      </c>
    </row>
    <row r="14" spans="3:14">
      <c r="C14" s="144"/>
      <c r="D14" s="119">
        <v>2400</v>
      </c>
      <c r="F14" s="31"/>
      <c r="G14" s="148"/>
      <c r="H14" s="203" t="s">
        <v>63</v>
      </c>
      <c r="I14" s="201">
        <f t="shared" si="2"/>
        <v>1.2222938826344052</v>
      </c>
      <c r="J14" s="204">
        <f t="shared" si="0"/>
        <v>0</v>
      </c>
      <c r="K14" s="204">
        <f t="shared" si="1"/>
        <v>4.654657838657883</v>
      </c>
      <c r="L14" s="201">
        <f t="shared" si="3"/>
        <v>1.2276395439897516</v>
      </c>
      <c r="M14" s="202">
        <f t="shared" si="4"/>
        <v>1.2203167202153047</v>
      </c>
    </row>
    <row r="15" spans="3:14">
      <c r="C15" s="144"/>
      <c r="D15" s="118">
        <v>44469</v>
      </c>
      <c r="F15" s="30"/>
      <c r="G15" s="147"/>
      <c r="H15" s="203" t="s">
        <v>64</v>
      </c>
      <c r="I15" s="201">
        <f t="shared" si="2"/>
        <v>0.74904807583406874</v>
      </c>
      <c r="J15" s="204">
        <f t="shared" si="0"/>
        <v>0</v>
      </c>
      <c r="K15" s="204">
        <f t="shared" si="1"/>
        <v>2.3821568484655558</v>
      </c>
      <c r="L15" s="201">
        <f t="shared" si="3"/>
        <v>0.77631287451467601</v>
      </c>
      <c r="M15" s="202">
        <f t="shared" si="4"/>
        <v>0.73896383522617315</v>
      </c>
    </row>
    <row r="16" spans="3:14">
      <c r="C16" s="144"/>
      <c r="D16" s="119">
        <v>2400</v>
      </c>
      <c r="F16" s="31"/>
      <c r="G16" s="148"/>
      <c r="H16" s="205" t="s">
        <v>65</v>
      </c>
      <c r="I16" s="201">
        <f t="shared" si="2"/>
        <v>0.71253571866487631</v>
      </c>
      <c r="J16" s="206">
        <f t="shared" si="0"/>
        <v>0</v>
      </c>
      <c r="K16" s="206">
        <f t="shared" si="1"/>
        <v>3.3313451451969343</v>
      </c>
      <c r="L16" s="201">
        <f t="shared" si="3"/>
        <v>0.64897468996760477</v>
      </c>
      <c r="M16" s="202">
        <f t="shared" si="4"/>
        <v>0.73604459229263441</v>
      </c>
    </row>
    <row r="17" spans="1:19">
      <c r="C17" s="144"/>
      <c r="D17" s="119" t="s">
        <v>178</v>
      </c>
      <c r="E17" s="149">
        <v>1987</v>
      </c>
      <c r="F17" s="149">
        <v>1961</v>
      </c>
      <c r="H17" s="207" t="s">
        <v>179</v>
      </c>
      <c r="I17" s="208">
        <f>SUM(I5:I16)</f>
        <v>48.536223941559818</v>
      </c>
      <c r="J17" s="208">
        <f>SUM(J5:J16)</f>
        <v>9.0162026068893973E-3</v>
      </c>
      <c r="K17" s="208">
        <f>SUM(K5:K16)</f>
        <v>129.47060724930421</v>
      </c>
      <c r="L17" s="208">
        <f>SUM(L5:L16)</f>
        <v>45.045502800968471</v>
      </c>
      <c r="M17" s="209">
        <f>SUM(M5:M16)</f>
        <v>49.827312582600463</v>
      </c>
    </row>
    <row r="18" spans="1:19">
      <c r="C18" s="150" t="s">
        <v>180</v>
      </c>
      <c r="D18" s="117" t="s">
        <v>181</v>
      </c>
      <c r="E18" s="149">
        <v>2013</v>
      </c>
      <c r="F18" s="149">
        <v>2021</v>
      </c>
    </row>
    <row r="19" spans="1:19">
      <c r="A19" s="151">
        <f>MONTH(C19)</f>
        <v>10</v>
      </c>
      <c r="B19" s="151">
        <f t="shared" ref="B19:B82" si="5">IF(MONTH(C19)&gt;9,YEAR(C19)+1,YEAR(C19))</f>
        <v>1922</v>
      </c>
      <c r="C19" s="152">
        <v>7975</v>
      </c>
      <c r="D19" s="153">
        <f>MODELA!AG9</f>
        <v>0.79629224839375634</v>
      </c>
      <c r="E19" s="154" t="str">
        <f t="shared" ref="E19:E82" si="6">IF(AND(B19&gt;=$E$17,B19&lt;=$E$18),D19,"")</f>
        <v/>
      </c>
      <c r="F19" s="155">
        <f t="shared" ref="F19:F82" si="7">IF(OR(B19&lt;$E$17,B19&gt;$E$18),D19,"")</f>
        <v>0.79629224839375634</v>
      </c>
      <c r="G19" s="156"/>
      <c r="H19" s="139" t="s">
        <v>182</v>
      </c>
      <c r="I19" s="157" t="s">
        <v>183</v>
      </c>
      <c r="K19" s="158"/>
      <c r="S19" s="159"/>
    </row>
    <row r="20" spans="1:19">
      <c r="A20" s="151">
        <f t="shared" ref="A20:A83" si="8">MONTH(C20)</f>
        <v>11</v>
      </c>
      <c r="B20" s="151">
        <f t="shared" si="5"/>
        <v>1922</v>
      </c>
      <c r="C20" s="152">
        <v>8005</v>
      </c>
      <c r="D20" s="153">
        <f>MODELA!AG10</f>
        <v>1.443419757605692</v>
      </c>
      <c r="E20" s="154" t="str">
        <f t="shared" si="6"/>
        <v/>
      </c>
      <c r="F20" s="155">
        <f t="shared" si="7"/>
        <v>1.443419757605692</v>
      </c>
      <c r="G20" s="160">
        <f t="shared" ref="G20:G83" si="9">$I$17</f>
        <v>48.536223941559818</v>
      </c>
      <c r="H20" s="141">
        <v>1922</v>
      </c>
      <c r="I20" s="161">
        <f>SUMIF($B$19:$B$1500, H20, $D$19:$D$1500)</f>
        <v>62.885392752593035</v>
      </c>
      <c r="J20" s="154" t="str">
        <f t="shared" ref="J20:J83" si="10">IF(AND(H20&gt;=$E$17,H20&lt;=$E$18),I20,"")</f>
        <v/>
      </c>
      <c r="K20" s="154">
        <f t="shared" ref="K20:K83" si="11">IF(OR(H20&lt;$E$17,H20&gt;$E$18),I20,"")</f>
        <v>62.885392752593035</v>
      </c>
      <c r="L20" s="151">
        <v>10</v>
      </c>
      <c r="S20" s="154"/>
    </row>
    <row r="21" spans="1:19">
      <c r="A21" s="151">
        <f t="shared" si="8"/>
        <v>12</v>
      </c>
      <c r="B21" s="151">
        <f t="shared" si="5"/>
        <v>1922</v>
      </c>
      <c r="C21" s="152">
        <v>8036</v>
      </c>
      <c r="D21" s="153">
        <f>MODELA!AG11</f>
        <v>3.4887870629513311</v>
      </c>
      <c r="E21" s="154" t="str">
        <f t="shared" si="6"/>
        <v/>
      </c>
      <c r="F21" s="155">
        <f t="shared" si="7"/>
        <v>3.4887870629513311</v>
      </c>
      <c r="G21" s="160">
        <f t="shared" si="9"/>
        <v>48.536223941559818</v>
      </c>
      <c r="H21" s="141">
        <v>1923</v>
      </c>
      <c r="I21" s="161">
        <f t="shared" ref="I21:I84" si="12">SUMIF($B$19:$B$1500, H21, $D$19:$D$1500)</f>
        <v>51.54595325246239</v>
      </c>
      <c r="J21" s="154" t="str">
        <f t="shared" si="10"/>
        <v/>
      </c>
      <c r="K21" s="154">
        <f t="shared" si="11"/>
        <v>51.54595325246239</v>
      </c>
      <c r="L21" s="151">
        <v>11</v>
      </c>
      <c r="S21" s="154"/>
    </row>
    <row r="22" spans="1:19">
      <c r="A22" s="151">
        <f t="shared" si="8"/>
        <v>1</v>
      </c>
      <c r="B22" s="151">
        <f t="shared" si="5"/>
        <v>1922</v>
      </c>
      <c r="C22" s="152">
        <v>8067</v>
      </c>
      <c r="D22" s="153">
        <f>MODELA!AG12</f>
        <v>2.843709530366433</v>
      </c>
      <c r="E22" s="154" t="str">
        <f t="shared" si="6"/>
        <v/>
      </c>
      <c r="F22" s="155">
        <f t="shared" si="7"/>
        <v>2.843709530366433</v>
      </c>
      <c r="G22" s="160">
        <f t="shared" si="9"/>
        <v>48.536223941559818</v>
      </c>
      <c r="H22" s="141">
        <v>1924</v>
      </c>
      <c r="I22" s="161">
        <f t="shared" si="12"/>
        <v>4.179543591810865</v>
      </c>
      <c r="J22" s="154" t="str">
        <f t="shared" si="10"/>
        <v/>
      </c>
      <c r="K22" s="154">
        <f t="shared" si="11"/>
        <v>4.179543591810865</v>
      </c>
      <c r="L22" s="151">
        <v>12</v>
      </c>
      <c r="S22" s="154"/>
    </row>
    <row r="23" spans="1:19">
      <c r="A23" s="151">
        <f t="shared" si="8"/>
        <v>2</v>
      </c>
      <c r="B23" s="151">
        <f t="shared" si="5"/>
        <v>1922</v>
      </c>
      <c r="C23" s="152">
        <v>8095</v>
      </c>
      <c r="D23" s="153">
        <f>MODELA!AG13</f>
        <v>9.7139493135493051</v>
      </c>
      <c r="E23" s="154" t="str">
        <f t="shared" si="6"/>
        <v/>
      </c>
      <c r="F23" s="155">
        <f t="shared" si="7"/>
        <v>9.7139493135493051</v>
      </c>
      <c r="G23" s="160">
        <f t="shared" si="9"/>
        <v>48.536223941559818</v>
      </c>
      <c r="H23" s="141">
        <v>1925</v>
      </c>
      <c r="I23" s="161">
        <f t="shared" si="12"/>
        <v>50.827044805728121</v>
      </c>
      <c r="J23" s="154" t="str">
        <f t="shared" si="10"/>
        <v/>
      </c>
      <c r="K23" s="154">
        <f t="shared" si="11"/>
        <v>50.827044805728121</v>
      </c>
      <c r="L23" s="151">
        <v>1</v>
      </c>
      <c r="S23" s="154"/>
    </row>
    <row r="24" spans="1:19">
      <c r="A24" s="151">
        <f t="shared" si="8"/>
        <v>3</v>
      </c>
      <c r="B24" s="151">
        <f t="shared" si="5"/>
        <v>1922</v>
      </c>
      <c r="C24" s="152">
        <v>8126</v>
      </c>
      <c r="D24" s="153">
        <f>MODELA!AG14</f>
        <v>8.8198723408976498</v>
      </c>
      <c r="E24" s="154" t="str">
        <f t="shared" si="6"/>
        <v/>
      </c>
      <c r="F24" s="155">
        <f t="shared" si="7"/>
        <v>8.8198723408976498</v>
      </c>
      <c r="G24" s="160">
        <f t="shared" si="9"/>
        <v>48.536223941559818</v>
      </c>
      <c r="H24" s="141">
        <v>1926</v>
      </c>
      <c r="I24" s="161">
        <f t="shared" si="12"/>
        <v>22.272430500516599</v>
      </c>
      <c r="J24" s="154" t="str">
        <f t="shared" si="10"/>
        <v/>
      </c>
      <c r="K24" s="154">
        <f t="shared" si="11"/>
        <v>22.272430500516599</v>
      </c>
      <c r="L24" s="151">
        <v>2</v>
      </c>
      <c r="S24" s="154"/>
    </row>
    <row r="25" spans="1:19">
      <c r="A25" s="151">
        <f t="shared" si="8"/>
        <v>4</v>
      </c>
      <c r="B25" s="151">
        <f t="shared" si="5"/>
        <v>1922</v>
      </c>
      <c r="C25" s="152">
        <v>8156</v>
      </c>
      <c r="D25" s="153">
        <f>MODELA!AG15</f>
        <v>11.020519273519326</v>
      </c>
      <c r="E25" s="154" t="str">
        <f t="shared" si="6"/>
        <v/>
      </c>
      <c r="F25" s="155">
        <f t="shared" si="7"/>
        <v>11.020519273519326</v>
      </c>
      <c r="G25" s="160">
        <f t="shared" si="9"/>
        <v>48.536223941559818</v>
      </c>
      <c r="H25" s="141">
        <v>1927</v>
      </c>
      <c r="I25" s="161">
        <f t="shared" si="12"/>
        <v>70.894247448748814</v>
      </c>
      <c r="J25" s="154" t="str">
        <f t="shared" si="10"/>
        <v/>
      </c>
      <c r="K25" s="154">
        <f t="shared" si="11"/>
        <v>70.894247448748814</v>
      </c>
      <c r="L25" s="151">
        <v>3</v>
      </c>
      <c r="S25" s="154"/>
    </row>
    <row r="26" spans="1:19">
      <c r="A26" s="151">
        <f t="shared" si="8"/>
        <v>5</v>
      </c>
      <c r="B26" s="151">
        <f t="shared" si="5"/>
        <v>1922</v>
      </c>
      <c r="C26" s="152">
        <v>8187</v>
      </c>
      <c r="D26" s="153">
        <f>MODELA!AG16</f>
        <v>15.137994789724509</v>
      </c>
      <c r="E26" s="154" t="str">
        <f t="shared" si="6"/>
        <v/>
      </c>
      <c r="F26" s="155">
        <f t="shared" si="7"/>
        <v>15.137994789724509</v>
      </c>
      <c r="G26" s="160">
        <f t="shared" si="9"/>
        <v>48.536223941559818</v>
      </c>
      <c r="H26" s="141">
        <v>1928</v>
      </c>
      <c r="I26" s="161">
        <f t="shared" si="12"/>
        <v>46.614455907401791</v>
      </c>
      <c r="J26" s="154" t="str">
        <f t="shared" si="10"/>
        <v/>
      </c>
      <c r="K26" s="154">
        <f t="shared" si="11"/>
        <v>46.614455907401791</v>
      </c>
      <c r="L26" s="151">
        <v>4</v>
      </c>
      <c r="S26" s="154"/>
    </row>
    <row r="27" spans="1:19">
      <c r="A27" s="151">
        <f t="shared" si="8"/>
        <v>6</v>
      </c>
      <c r="B27" s="151">
        <f t="shared" si="5"/>
        <v>1922</v>
      </c>
      <c r="C27" s="152">
        <v>8217</v>
      </c>
      <c r="D27" s="153">
        <f>MODELA!AG17</f>
        <v>6.0371385493370227</v>
      </c>
      <c r="E27" s="154" t="str">
        <f t="shared" si="6"/>
        <v/>
      </c>
      <c r="F27" s="155">
        <f t="shared" si="7"/>
        <v>6.0371385493370227</v>
      </c>
      <c r="G27" s="160">
        <f t="shared" si="9"/>
        <v>48.536223941559818</v>
      </c>
      <c r="H27" s="141">
        <v>1929</v>
      </c>
      <c r="I27" s="161">
        <f t="shared" si="12"/>
        <v>17.141355586661131</v>
      </c>
      <c r="J27" s="154" t="str">
        <f t="shared" si="10"/>
        <v/>
      </c>
      <c r="K27" s="154">
        <f t="shared" si="11"/>
        <v>17.141355586661131</v>
      </c>
      <c r="L27" s="151">
        <v>5</v>
      </c>
      <c r="S27" s="154"/>
    </row>
    <row r="28" spans="1:19">
      <c r="A28" s="151">
        <f t="shared" si="8"/>
        <v>7</v>
      </c>
      <c r="B28" s="151">
        <f t="shared" si="5"/>
        <v>1922</v>
      </c>
      <c r="C28" s="152">
        <v>8248</v>
      </c>
      <c r="D28" s="153">
        <f>MODELA!AG18</f>
        <v>2.3446174635150214</v>
      </c>
      <c r="E28" s="154" t="str">
        <f t="shared" si="6"/>
        <v/>
      </c>
      <c r="F28" s="155">
        <f t="shared" si="7"/>
        <v>2.3446174635150214</v>
      </c>
      <c r="G28" s="160">
        <f t="shared" si="9"/>
        <v>48.536223941559818</v>
      </c>
      <c r="H28" s="141">
        <v>1930</v>
      </c>
      <c r="I28" s="161">
        <f t="shared" si="12"/>
        <v>27.974125581496345</v>
      </c>
      <c r="J28" s="154" t="str">
        <f t="shared" si="10"/>
        <v/>
      </c>
      <c r="K28" s="154">
        <f t="shared" si="11"/>
        <v>27.974125581496345</v>
      </c>
      <c r="L28" s="151">
        <v>6</v>
      </c>
      <c r="S28" s="154"/>
    </row>
    <row r="29" spans="1:19">
      <c r="A29" s="151">
        <f t="shared" si="8"/>
        <v>8</v>
      </c>
      <c r="B29" s="151">
        <f t="shared" si="5"/>
        <v>1922</v>
      </c>
      <c r="C29" s="152">
        <v>8279</v>
      </c>
      <c r="D29" s="153">
        <f>MODELA!AG19</f>
        <v>0.85045739093023798</v>
      </c>
      <c r="E29" s="154" t="str">
        <f t="shared" si="6"/>
        <v/>
      </c>
      <c r="F29" s="155">
        <f t="shared" si="7"/>
        <v>0.85045739093023798</v>
      </c>
      <c r="G29" s="160">
        <f t="shared" si="9"/>
        <v>48.536223941559818</v>
      </c>
      <c r="H29" s="141">
        <v>1931</v>
      </c>
      <c r="I29" s="161">
        <f t="shared" si="12"/>
        <v>7.8663636261076757</v>
      </c>
      <c r="J29" s="154" t="str">
        <f t="shared" si="10"/>
        <v/>
      </c>
      <c r="K29" s="154">
        <f t="shared" si="11"/>
        <v>7.8663636261076757</v>
      </c>
      <c r="L29" s="151">
        <v>7</v>
      </c>
      <c r="S29" s="154"/>
    </row>
    <row r="30" spans="1:19">
      <c r="A30" s="151">
        <f t="shared" si="8"/>
        <v>9</v>
      </c>
      <c r="B30" s="151">
        <f t="shared" si="5"/>
        <v>1922</v>
      </c>
      <c r="C30" s="152">
        <v>8309</v>
      </c>
      <c r="D30" s="153">
        <f>MODELA!AG20</f>
        <v>0.38863503180274961</v>
      </c>
      <c r="E30" s="154" t="str">
        <f t="shared" si="6"/>
        <v/>
      </c>
      <c r="F30" s="155">
        <f t="shared" si="7"/>
        <v>0.38863503180274961</v>
      </c>
      <c r="G30" s="160">
        <f t="shared" si="9"/>
        <v>48.536223941559818</v>
      </c>
      <c r="H30" s="141">
        <v>1932</v>
      </c>
      <c r="I30" s="161">
        <f t="shared" si="12"/>
        <v>48.211076457760832</v>
      </c>
      <c r="J30" s="154" t="str">
        <f t="shared" si="10"/>
        <v/>
      </c>
      <c r="K30" s="154">
        <f t="shared" si="11"/>
        <v>48.211076457760832</v>
      </c>
      <c r="L30" s="151">
        <v>8</v>
      </c>
      <c r="S30" s="154"/>
    </row>
    <row r="31" spans="1:19">
      <c r="A31" s="151">
        <f t="shared" si="8"/>
        <v>10</v>
      </c>
      <c r="B31" s="151">
        <f t="shared" si="5"/>
        <v>1923</v>
      </c>
      <c r="C31" s="152">
        <v>8340</v>
      </c>
      <c r="D31" s="153">
        <f>MODELA!AG21</f>
        <v>1.0234491966011479</v>
      </c>
      <c r="E31" s="154" t="str">
        <f t="shared" si="6"/>
        <v/>
      </c>
      <c r="F31" s="155">
        <f t="shared" si="7"/>
        <v>1.0234491966011479</v>
      </c>
      <c r="G31" s="160">
        <f t="shared" si="9"/>
        <v>48.536223941559818</v>
      </c>
      <c r="H31" s="141">
        <v>1933</v>
      </c>
      <c r="I31" s="161">
        <f t="shared" si="12"/>
        <v>19.748739953174891</v>
      </c>
      <c r="J31" s="154" t="str">
        <f t="shared" si="10"/>
        <v/>
      </c>
      <c r="K31" s="154">
        <f t="shared" si="11"/>
        <v>19.748739953174891</v>
      </c>
      <c r="L31" s="151">
        <v>9</v>
      </c>
      <c r="S31" s="154"/>
    </row>
    <row r="32" spans="1:19">
      <c r="A32" s="151">
        <f t="shared" si="8"/>
        <v>11</v>
      </c>
      <c r="B32" s="151">
        <f t="shared" si="5"/>
        <v>1923</v>
      </c>
      <c r="C32" s="152">
        <v>8370</v>
      </c>
      <c r="D32" s="153">
        <f>MODELA!AG22</f>
        <v>1.7181396987459447</v>
      </c>
      <c r="E32" s="154" t="str">
        <f t="shared" si="6"/>
        <v/>
      </c>
      <c r="F32" s="155">
        <f t="shared" si="7"/>
        <v>1.7181396987459447</v>
      </c>
      <c r="G32" s="160">
        <f t="shared" si="9"/>
        <v>48.536223941559818</v>
      </c>
      <c r="H32" s="141">
        <v>1934</v>
      </c>
      <c r="I32" s="161">
        <f t="shared" si="12"/>
        <v>16.639192671628859</v>
      </c>
      <c r="J32" s="154" t="str">
        <f t="shared" si="10"/>
        <v/>
      </c>
      <c r="K32" s="154">
        <f t="shared" si="11"/>
        <v>16.639192671628859</v>
      </c>
      <c r="S32" s="154"/>
    </row>
    <row r="33" spans="1:18">
      <c r="A33" s="151">
        <f t="shared" si="8"/>
        <v>12</v>
      </c>
      <c r="B33" s="151">
        <f t="shared" si="5"/>
        <v>1923</v>
      </c>
      <c r="C33" s="152">
        <v>8401</v>
      </c>
      <c r="D33" s="153">
        <f>MODELA!AG23</f>
        <v>10.191795596911804</v>
      </c>
      <c r="E33" s="154" t="str">
        <f t="shared" si="6"/>
        <v/>
      </c>
      <c r="F33" s="155">
        <f t="shared" si="7"/>
        <v>10.191795596911804</v>
      </c>
      <c r="G33" s="160">
        <f t="shared" si="9"/>
        <v>48.536223941559818</v>
      </c>
      <c r="H33" s="141">
        <v>1935</v>
      </c>
      <c r="I33" s="161">
        <f t="shared" si="12"/>
        <v>47.951411018791198</v>
      </c>
      <c r="J33" s="154" t="str">
        <f t="shared" si="10"/>
        <v/>
      </c>
      <c r="K33" s="154">
        <f t="shared" si="11"/>
        <v>47.951411018791198</v>
      </c>
      <c r="Q33" s="162"/>
      <c r="R33" s="162"/>
    </row>
    <row r="34" spans="1:18">
      <c r="A34" s="151">
        <f t="shared" si="8"/>
        <v>1</v>
      </c>
      <c r="B34" s="151">
        <f t="shared" si="5"/>
        <v>1923</v>
      </c>
      <c r="C34" s="152">
        <v>8432</v>
      </c>
      <c r="D34" s="153">
        <f>MODELA!AG24</f>
        <v>7.2855189433908567</v>
      </c>
      <c r="E34" s="154" t="str">
        <f t="shared" si="6"/>
        <v/>
      </c>
      <c r="F34" s="155">
        <f t="shared" si="7"/>
        <v>7.2855189433908567</v>
      </c>
      <c r="G34" s="160">
        <f t="shared" si="9"/>
        <v>48.536223941559818</v>
      </c>
      <c r="H34" s="141">
        <v>1936</v>
      </c>
      <c r="I34" s="161">
        <f t="shared" si="12"/>
        <v>65.409083299934665</v>
      </c>
      <c r="J34" s="154" t="str">
        <f t="shared" si="10"/>
        <v/>
      </c>
      <c r="K34" s="154">
        <f t="shared" si="11"/>
        <v>65.409083299934665</v>
      </c>
    </row>
    <row r="35" spans="1:18">
      <c r="A35" s="151">
        <f t="shared" si="8"/>
        <v>2</v>
      </c>
      <c r="B35" s="151">
        <f t="shared" si="5"/>
        <v>1923</v>
      </c>
      <c r="C35" s="152">
        <v>8460</v>
      </c>
      <c r="D35" s="153">
        <f>MODELA!AG25</f>
        <v>4.8634140328395468</v>
      </c>
      <c r="E35" s="154" t="str">
        <f t="shared" si="6"/>
        <v/>
      </c>
      <c r="F35" s="155">
        <f t="shared" si="7"/>
        <v>4.8634140328395468</v>
      </c>
      <c r="G35" s="160">
        <f t="shared" si="9"/>
        <v>48.536223941559818</v>
      </c>
      <c r="H35" s="141">
        <v>1937</v>
      </c>
      <c r="I35" s="161">
        <f t="shared" si="12"/>
        <v>42.470538860703812</v>
      </c>
      <c r="J35" s="154" t="str">
        <f t="shared" si="10"/>
        <v/>
      </c>
      <c r="K35" s="154">
        <f t="shared" si="11"/>
        <v>42.470538860703812</v>
      </c>
    </row>
    <row r="36" spans="1:18">
      <c r="A36" s="151">
        <f t="shared" si="8"/>
        <v>3</v>
      </c>
      <c r="B36" s="151">
        <f t="shared" si="5"/>
        <v>1923</v>
      </c>
      <c r="C36" s="152">
        <v>8491</v>
      </c>
      <c r="D36" s="153">
        <f>MODELA!AG26</f>
        <v>4.7352766827604924</v>
      </c>
      <c r="E36" s="154" t="str">
        <f t="shared" si="6"/>
        <v/>
      </c>
      <c r="F36" s="155">
        <f t="shared" si="7"/>
        <v>4.7352766827604924</v>
      </c>
      <c r="G36" s="160">
        <f t="shared" si="9"/>
        <v>48.536223941559818</v>
      </c>
      <c r="H36" s="141">
        <v>1938</v>
      </c>
      <c r="I36" s="161">
        <f t="shared" si="12"/>
        <v>89.321909634142685</v>
      </c>
      <c r="J36" s="154" t="str">
        <f t="shared" si="10"/>
        <v/>
      </c>
      <c r="K36" s="154">
        <f t="shared" si="11"/>
        <v>89.321909634142685</v>
      </c>
    </row>
    <row r="37" spans="1:18">
      <c r="A37" s="151">
        <f t="shared" si="8"/>
        <v>4</v>
      </c>
      <c r="B37" s="151">
        <f t="shared" si="5"/>
        <v>1923</v>
      </c>
      <c r="C37" s="152">
        <v>8521</v>
      </c>
      <c r="D37" s="153">
        <f>MODELA!AG27</f>
        <v>9.7047010361908761</v>
      </c>
      <c r="E37" s="154" t="str">
        <f t="shared" si="6"/>
        <v/>
      </c>
      <c r="F37" s="155">
        <f t="shared" si="7"/>
        <v>9.7047010361908761</v>
      </c>
      <c r="G37" s="160">
        <f t="shared" si="9"/>
        <v>48.536223941559818</v>
      </c>
      <c r="H37" s="141">
        <v>1939</v>
      </c>
      <c r="I37" s="161">
        <f t="shared" si="12"/>
        <v>14.958878302097766</v>
      </c>
      <c r="J37" s="154" t="str">
        <f t="shared" si="10"/>
        <v/>
      </c>
      <c r="K37" s="154">
        <f t="shared" si="11"/>
        <v>14.958878302097766</v>
      </c>
    </row>
    <row r="38" spans="1:18">
      <c r="A38" s="151">
        <f t="shared" si="8"/>
        <v>5</v>
      </c>
      <c r="B38" s="151">
        <f t="shared" si="5"/>
        <v>1923</v>
      </c>
      <c r="C38" s="152">
        <v>8552</v>
      </c>
      <c r="D38" s="153">
        <f>MODELA!AG28</f>
        <v>6.2160314411216362</v>
      </c>
      <c r="E38" s="154" t="str">
        <f t="shared" si="6"/>
        <v/>
      </c>
      <c r="F38" s="155">
        <f t="shared" si="7"/>
        <v>6.2160314411216362</v>
      </c>
      <c r="G38" s="160">
        <f t="shared" si="9"/>
        <v>48.536223941559818</v>
      </c>
      <c r="H38" s="141">
        <v>1940</v>
      </c>
      <c r="I38" s="161">
        <f t="shared" si="12"/>
        <v>65.617888648792103</v>
      </c>
      <c r="J38" s="154" t="str">
        <f t="shared" si="10"/>
        <v/>
      </c>
      <c r="K38" s="154">
        <f t="shared" si="11"/>
        <v>65.617888648792103</v>
      </c>
    </row>
    <row r="39" spans="1:18">
      <c r="A39" s="151">
        <f t="shared" si="8"/>
        <v>6</v>
      </c>
      <c r="B39" s="151">
        <f t="shared" si="5"/>
        <v>1923</v>
      </c>
      <c r="C39" s="152">
        <v>8582</v>
      </c>
      <c r="D39" s="153">
        <f>MODELA!AG29</f>
        <v>2.5338508182800439</v>
      </c>
      <c r="E39" s="154" t="str">
        <f t="shared" si="6"/>
        <v/>
      </c>
      <c r="F39" s="155">
        <f t="shared" si="7"/>
        <v>2.5338508182800439</v>
      </c>
      <c r="G39" s="160">
        <f t="shared" si="9"/>
        <v>48.536223941559818</v>
      </c>
      <c r="H39" s="141">
        <v>1941</v>
      </c>
      <c r="I39" s="161">
        <f t="shared" si="12"/>
        <v>60.014050956382825</v>
      </c>
      <c r="J39" s="154" t="str">
        <f t="shared" si="10"/>
        <v/>
      </c>
      <c r="K39" s="154">
        <f t="shared" si="11"/>
        <v>60.014050956382825</v>
      </c>
    </row>
    <row r="40" spans="1:18">
      <c r="A40" s="151">
        <f t="shared" si="8"/>
        <v>7</v>
      </c>
      <c r="B40" s="151">
        <f t="shared" si="5"/>
        <v>1923</v>
      </c>
      <c r="C40" s="152">
        <v>8613</v>
      </c>
      <c r="D40" s="153">
        <f>MODELA!AG30</f>
        <v>1.5051059297532703</v>
      </c>
      <c r="E40" s="154" t="str">
        <f t="shared" si="6"/>
        <v/>
      </c>
      <c r="F40" s="155">
        <f t="shared" si="7"/>
        <v>1.5051059297532703</v>
      </c>
      <c r="G40" s="160">
        <f t="shared" si="9"/>
        <v>48.536223941559818</v>
      </c>
      <c r="H40" s="141">
        <v>1942</v>
      </c>
      <c r="I40" s="161">
        <f t="shared" si="12"/>
        <v>76.583281157084571</v>
      </c>
      <c r="J40" s="154" t="str">
        <f t="shared" si="10"/>
        <v/>
      </c>
      <c r="K40" s="154">
        <f t="shared" si="11"/>
        <v>76.583281157084571</v>
      </c>
    </row>
    <row r="41" spans="1:18">
      <c r="A41" s="151">
        <f t="shared" si="8"/>
        <v>8</v>
      </c>
      <c r="B41" s="151">
        <f t="shared" si="5"/>
        <v>1923</v>
      </c>
      <c r="C41" s="152">
        <v>8644</v>
      </c>
      <c r="D41" s="153">
        <f>MODELA!AG31</f>
        <v>0.68784125795504281</v>
      </c>
      <c r="E41" s="154" t="str">
        <f t="shared" si="6"/>
        <v/>
      </c>
      <c r="F41" s="155">
        <f t="shared" si="7"/>
        <v>0.68784125795504281</v>
      </c>
      <c r="G41" s="160">
        <f t="shared" si="9"/>
        <v>48.536223941559818</v>
      </c>
      <c r="H41" s="141">
        <v>1943</v>
      </c>
      <c r="I41" s="161">
        <f t="shared" si="12"/>
        <v>75.669087132282243</v>
      </c>
      <c r="J41" s="154" t="str">
        <f t="shared" si="10"/>
        <v/>
      </c>
      <c r="K41" s="154">
        <f t="shared" si="11"/>
        <v>75.669087132282243</v>
      </c>
    </row>
    <row r="42" spans="1:18">
      <c r="A42" s="151">
        <f t="shared" si="8"/>
        <v>9</v>
      </c>
      <c r="B42" s="151">
        <f t="shared" si="5"/>
        <v>1923</v>
      </c>
      <c r="C42" s="152">
        <v>8674</v>
      </c>
      <c r="D42" s="153">
        <f>MODELA!AG32</f>
        <v>1.0808286179117275</v>
      </c>
      <c r="E42" s="154" t="str">
        <f t="shared" si="6"/>
        <v/>
      </c>
      <c r="F42" s="155">
        <f t="shared" si="7"/>
        <v>1.0808286179117275</v>
      </c>
      <c r="G42" s="160">
        <f t="shared" si="9"/>
        <v>48.536223941559818</v>
      </c>
      <c r="H42" s="141">
        <v>1944</v>
      </c>
      <c r="I42" s="161">
        <f t="shared" si="12"/>
        <v>23.886648212855402</v>
      </c>
      <c r="J42" s="154" t="str">
        <f t="shared" si="10"/>
        <v/>
      </c>
      <c r="K42" s="154">
        <f t="shared" si="11"/>
        <v>23.886648212855402</v>
      </c>
    </row>
    <row r="43" spans="1:18">
      <c r="A43" s="151">
        <f t="shared" si="8"/>
        <v>10</v>
      </c>
      <c r="B43" s="151">
        <f t="shared" si="5"/>
        <v>1924</v>
      </c>
      <c r="C43" s="152">
        <v>8705</v>
      </c>
      <c r="D43" s="153">
        <f>MODELA!AG33</f>
        <v>0.30693335832391155</v>
      </c>
      <c r="E43" s="154" t="str">
        <f t="shared" si="6"/>
        <v/>
      </c>
      <c r="F43" s="155">
        <f t="shared" si="7"/>
        <v>0.30693335832391155</v>
      </c>
      <c r="G43" s="160">
        <f t="shared" si="9"/>
        <v>48.536223941559818</v>
      </c>
      <c r="H43" s="141">
        <v>1945</v>
      </c>
      <c r="I43" s="161">
        <f t="shared" si="12"/>
        <v>46.510589731813994</v>
      </c>
      <c r="J43" s="154" t="str">
        <f t="shared" si="10"/>
        <v/>
      </c>
      <c r="K43" s="154">
        <f t="shared" si="11"/>
        <v>46.510589731813994</v>
      </c>
    </row>
    <row r="44" spans="1:18">
      <c r="A44" s="151">
        <f t="shared" si="8"/>
        <v>11</v>
      </c>
      <c r="B44" s="151">
        <f t="shared" si="5"/>
        <v>1924</v>
      </c>
      <c r="C44" s="152">
        <v>8735</v>
      </c>
      <c r="D44" s="153">
        <f>MODELA!AG34</f>
        <v>0.21352298730987673</v>
      </c>
      <c r="E44" s="154" t="str">
        <f t="shared" si="6"/>
        <v/>
      </c>
      <c r="F44" s="155">
        <f t="shared" si="7"/>
        <v>0.21352298730987673</v>
      </c>
      <c r="G44" s="160">
        <f t="shared" si="9"/>
        <v>48.536223941559818</v>
      </c>
      <c r="H44" s="141">
        <v>1946</v>
      </c>
      <c r="I44" s="161">
        <f t="shared" si="12"/>
        <v>54.032088880944848</v>
      </c>
      <c r="J44" s="154" t="str">
        <f t="shared" si="10"/>
        <v/>
      </c>
      <c r="K44" s="154">
        <f t="shared" si="11"/>
        <v>54.032088880944848</v>
      </c>
    </row>
    <row r="45" spans="1:18">
      <c r="A45" s="151">
        <f t="shared" si="8"/>
        <v>12</v>
      </c>
      <c r="B45" s="151">
        <f t="shared" si="5"/>
        <v>1924</v>
      </c>
      <c r="C45" s="152">
        <v>8766</v>
      </c>
      <c r="D45" s="153">
        <f>MODELA!AG35</f>
        <v>0.2859120152805682</v>
      </c>
      <c r="E45" s="154" t="str">
        <f t="shared" si="6"/>
        <v/>
      </c>
      <c r="F45" s="155">
        <f t="shared" si="7"/>
        <v>0.2859120152805682</v>
      </c>
      <c r="G45" s="160">
        <f t="shared" si="9"/>
        <v>48.536223941559818</v>
      </c>
      <c r="H45" s="141">
        <v>1947</v>
      </c>
      <c r="I45" s="161">
        <f t="shared" si="12"/>
        <v>22.925456889594894</v>
      </c>
      <c r="J45" s="154" t="str">
        <f t="shared" si="10"/>
        <v/>
      </c>
      <c r="K45" s="154">
        <f t="shared" si="11"/>
        <v>22.925456889594894</v>
      </c>
    </row>
    <row r="46" spans="1:18">
      <c r="A46" s="151">
        <f t="shared" si="8"/>
        <v>1</v>
      </c>
      <c r="B46" s="151">
        <f t="shared" si="5"/>
        <v>1924</v>
      </c>
      <c r="C46" s="152">
        <v>8797</v>
      </c>
      <c r="D46" s="153">
        <f>MODELA!AG36</f>
        <v>0.45399455769722585</v>
      </c>
      <c r="E46" s="154" t="str">
        <f t="shared" si="6"/>
        <v/>
      </c>
      <c r="F46" s="155">
        <f t="shared" si="7"/>
        <v>0.45399455769722585</v>
      </c>
      <c r="G46" s="160">
        <f t="shared" si="9"/>
        <v>48.536223941559818</v>
      </c>
      <c r="H46" s="141">
        <v>1948</v>
      </c>
      <c r="I46" s="161">
        <f t="shared" si="12"/>
        <v>40.575839554370489</v>
      </c>
      <c r="J46" s="154" t="str">
        <f t="shared" si="10"/>
        <v/>
      </c>
      <c r="K46" s="154">
        <f t="shared" si="11"/>
        <v>40.575839554370489</v>
      </c>
    </row>
    <row r="47" spans="1:18">
      <c r="A47" s="151">
        <f t="shared" si="8"/>
        <v>2</v>
      </c>
      <c r="B47" s="151">
        <f t="shared" si="5"/>
        <v>1924</v>
      </c>
      <c r="C47" s="152">
        <v>8826</v>
      </c>
      <c r="D47" s="153">
        <f>MODELA!AG37</f>
        <v>1.1310666523574791</v>
      </c>
      <c r="E47" s="154" t="str">
        <f t="shared" si="6"/>
        <v/>
      </c>
      <c r="F47" s="155">
        <f t="shared" si="7"/>
        <v>1.1310666523574791</v>
      </c>
      <c r="G47" s="160">
        <f t="shared" si="9"/>
        <v>48.536223941559818</v>
      </c>
      <c r="H47" s="141">
        <v>1949</v>
      </c>
      <c r="I47" s="161">
        <f t="shared" si="12"/>
        <v>32.366548891274441</v>
      </c>
      <c r="J47" s="154" t="str">
        <f t="shared" si="10"/>
        <v/>
      </c>
      <c r="K47" s="154">
        <f t="shared" si="11"/>
        <v>32.366548891274441</v>
      </c>
    </row>
    <row r="48" spans="1:18">
      <c r="A48" s="151">
        <f t="shared" si="8"/>
        <v>3</v>
      </c>
      <c r="B48" s="151">
        <f t="shared" si="5"/>
        <v>1924</v>
      </c>
      <c r="C48" s="152">
        <v>8857</v>
      </c>
      <c r="D48" s="153">
        <f>MODELA!AG38</f>
        <v>0.48094835409020709</v>
      </c>
      <c r="E48" s="154" t="str">
        <f t="shared" si="6"/>
        <v/>
      </c>
      <c r="F48" s="155">
        <f t="shared" si="7"/>
        <v>0.48094835409020709</v>
      </c>
      <c r="G48" s="160">
        <f t="shared" si="9"/>
        <v>48.536223941559818</v>
      </c>
      <c r="H48" s="141">
        <v>1950</v>
      </c>
      <c r="I48" s="161">
        <f t="shared" si="12"/>
        <v>49.692457057106068</v>
      </c>
      <c r="J48" s="154" t="str">
        <f t="shared" si="10"/>
        <v/>
      </c>
      <c r="K48" s="154">
        <f t="shared" si="11"/>
        <v>49.692457057106068</v>
      </c>
    </row>
    <row r="49" spans="1:11">
      <c r="A49" s="151">
        <f t="shared" si="8"/>
        <v>4</v>
      </c>
      <c r="B49" s="151">
        <f t="shared" si="5"/>
        <v>1924</v>
      </c>
      <c r="C49" s="152">
        <v>8887</v>
      </c>
      <c r="D49" s="153">
        <f>MODELA!AG39</f>
        <v>0.64566833077403096</v>
      </c>
      <c r="E49" s="154" t="str">
        <f t="shared" si="6"/>
        <v/>
      </c>
      <c r="F49" s="155">
        <f t="shared" si="7"/>
        <v>0.64566833077403096</v>
      </c>
      <c r="G49" s="160">
        <f t="shared" si="9"/>
        <v>48.536223941559818</v>
      </c>
      <c r="H49" s="141">
        <v>1951</v>
      </c>
      <c r="I49" s="161">
        <f t="shared" si="12"/>
        <v>91.894528875769709</v>
      </c>
      <c r="J49" s="154" t="str">
        <f t="shared" si="10"/>
        <v/>
      </c>
      <c r="K49" s="154">
        <f t="shared" si="11"/>
        <v>91.894528875769709</v>
      </c>
    </row>
    <row r="50" spans="1:11">
      <c r="A50" s="151">
        <f t="shared" si="8"/>
        <v>5</v>
      </c>
      <c r="B50" s="151">
        <f t="shared" si="5"/>
        <v>1924</v>
      </c>
      <c r="C50" s="152">
        <v>8918</v>
      </c>
      <c r="D50" s="153">
        <f>MODELA!AG40</f>
        <v>0.37025485106843803</v>
      </c>
      <c r="E50" s="154" t="str">
        <f t="shared" si="6"/>
        <v/>
      </c>
      <c r="F50" s="155">
        <f t="shared" si="7"/>
        <v>0.37025485106843803</v>
      </c>
      <c r="G50" s="160">
        <f t="shared" si="9"/>
        <v>48.536223941559818</v>
      </c>
      <c r="H50" s="141">
        <v>1952</v>
      </c>
      <c r="I50" s="161">
        <f t="shared" si="12"/>
        <v>99.307440659513247</v>
      </c>
      <c r="J50" s="154" t="str">
        <f t="shared" si="10"/>
        <v/>
      </c>
      <c r="K50" s="154">
        <f t="shared" si="11"/>
        <v>99.307440659513247</v>
      </c>
    </row>
    <row r="51" spans="1:11">
      <c r="A51" s="151">
        <f t="shared" si="8"/>
        <v>6</v>
      </c>
      <c r="B51" s="151">
        <f t="shared" si="5"/>
        <v>1924</v>
      </c>
      <c r="C51" s="152">
        <v>8948</v>
      </c>
      <c r="D51" s="153">
        <f>MODELA!AG41</f>
        <v>0.15038706616639441</v>
      </c>
      <c r="E51" s="154" t="str">
        <f t="shared" si="6"/>
        <v/>
      </c>
      <c r="F51" s="155">
        <f t="shared" si="7"/>
        <v>0.15038706616639441</v>
      </c>
      <c r="G51" s="160">
        <f t="shared" si="9"/>
        <v>48.536223941559818</v>
      </c>
      <c r="H51" s="141">
        <v>1953</v>
      </c>
      <c r="I51" s="161">
        <f t="shared" si="12"/>
        <v>49.452963974552212</v>
      </c>
      <c r="J51" s="154" t="str">
        <f t="shared" si="10"/>
        <v/>
      </c>
      <c r="K51" s="154">
        <f t="shared" si="11"/>
        <v>49.452963974552212</v>
      </c>
    </row>
    <row r="52" spans="1:11">
      <c r="A52" s="151">
        <f t="shared" si="8"/>
        <v>7</v>
      </c>
      <c r="B52" s="151">
        <f t="shared" si="5"/>
        <v>1924</v>
      </c>
      <c r="C52" s="152">
        <v>8979</v>
      </c>
      <c r="D52" s="153">
        <f>MODELA!AG42</f>
        <v>6.158222944707159E-2</v>
      </c>
      <c r="E52" s="154" t="str">
        <f t="shared" si="6"/>
        <v/>
      </c>
      <c r="F52" s="155">
        <f t="shared" si="7"/>
        <v>6.158222944707159E-2</v>
      </c>
      <c r="G52" s="160">
        <f t="shared" si="9"/>
        <v>48.536223941559818</v>
      </c>
      <c r="H52" s="141">
        <v>1954</v>
      </c>
      <c r="I52" s="161">
        <f t="shared" si="12"/>
        <v>35.372229997232566</v>
      </c>
      <c r="J52" s="154" t="str">
        <f t="shared" si="10"/>
        <v/>
      </c>
      <c r="K52" s="154">
        <f t="shared" si="11"/>
        <v>35.372229997232566</v>
      </c>
    </row>
    <row r="53" spans="1:11">
      <c r="A53" s="151">
        <f t="shared" si="8"/>
        <v>8</v>
      </c>
      <c r="B53" s="151">
        <f t="shared" si="5"/>
        <v>1924</v>
      </c>
      <c r="C53" s="152">
        <v>9010</v>
      </c>
      <c r="D53" s="153">
        <f>MODELA!AG43</f>
        <v>1.8731177345464367E-2</v>
      </c>
      <c r="E53" s="154" t="str">
        <f t="shared" si="6"/>
        <v/>
      </c>
      <c r="F53" s="155">
        <f t="shared" si="7"/>
        <v>1.8731177345464367E-2</v>
      </c>
      <c r="G53" s="160">
        <f t="shared" si="9"/>
        <v>48.536223941559818</v>
      </c>
      <c r="H53" s="141">
        <v>1955</v>
      </c>
      <c r="I53" s="161">
        <f t="shared" si="12"/>
        <v>26.086293460325869</v>
      </c>
      <c r="J53" s="154" t="str">
        <f t="shared" si="10"/>
        <v/>
      </c>
      <c r="K53" s="154">
        <f t="shared" si="11"/>
        <v>26.086293460325869</v>
      </c>
    </row>
    <row r="54" spans="1:11">
      <c r="A54" s="151">
        <f t="shared" si="8"/>
        <v>9</v>
      </c>
      <c r="B54" s="151">
        <f t="shared" si="5"/>
        <v>1924</v>
      </c>
      <c r="C54" s="152">
        <v>9040</v>
      </c>
      <c r="D54" s="153">
        <f>MODELA!AG44</f>
        <v>6.054201195019715E-2</v>
      </c>
      <c r="E54" s="154" t="str">
        <f t="shared" si="6"/>
        <v/>
      </c>
      <c r="F54" s="155">
        <f t="shared" si="7"/>
        <v>6.054201195019715E-2</v>
      </c>
      <c r="G54" s="160">
        <f t="shared" si="9"/>
        <v>48.536223941559818</v>
      </c>
      <c r="H54" s="141">
        <v>1956</v>
      </c>
      <c r="I54" s="161">
        <f t="shared" si="12"/>
        <v>92.195397425716394</v>
      </c>
      <c r="J54" s="154" t="str">
        <f t="shared" si="10"/>
        <v/>
      </c>
      <c r="K54" s="154">
        <f t="shared" si="11"/>
        <v>92.195397425716394</v>
      </c>
    </row>
    <row r="55" spans="1:11">
      <c r="A55" s="151">
        <f t="shared" si="8"/>
        <v>10</v>
      </c>
      <c r="B55" s="151">
        <f t="shared" si="5"/>
        <v>1925</v>
      </c>
      <c r="C55" s="152">
        <v>9071</v>
      </c>
      <c r="D55" s="153">
        <f>MODELA!AG45</f>
        <v>0.72747263414366325</v>
      </c>
      <c r="E55" s="154" t="str">
        <f t="shared" si="6"/>
        <v/>
      </c>
      <c r="F55" s="155">
        <f t="shared" si="7"/>
        <v>0.72747263414366325</v>
      </c>
      <c r="G55" s="160">
        <f t="shared" si="9"/>
        <v>48.536223941559818</v>
      </c>
      <c r="H55" s="141">
        <v>1957</v>
      </c>
      <c r="I55" s="161">
        <f t="shared" si="12"/>
        <v>38.369541721273507</v>
      </c>
      <c r="J55" s="154" t="str">
        <f t="shared" si="10"/>
        <v/>
      </c>
      <c r="K55" s="154">
        <f t="shared" si="11"/>
        <v>38.369541721273507</v>
      </c>
    </row>
    <row r="56" spans="1:11">
      <c r="A56" s="151">
        <f t="shared" si="8"/>
        <v>11</v>
      </c>
      <c r="B56" s="151">
        <f t="shared" si="5"/>
        <v>1925</v>
      </c>
      <c r="C56" s="152">
        <v>9101</v>
      </c>
      <c r="D56" s="153">
        <f>MODELA!AG46</f>
        <v>1.8876379245375101</v>
      </c>
      <c r="E56" s="154" t="str">
        <f t="shared" si="6"/>
        <v/>
      </c>
      <c r="F56" s="155">
        <f t="shared" si="7"/>
        <v>1.8876379245375101</v>
      </c>
      <c r="G56" s="160">
        <f t="shared" si="9"/>
        <v>48.536223941559818</v>
      </c>
      <c r="H56" s="141">
        <v>1958</v>
      </c>
      <c r="I56" s="161">
        <f t="shared" si="12"/>
        <v>80.295853135742036</v>
      </c>
      <c r="J56" s="154" t="str">
        <f t="shared" si="10"/>
        <v/>
      </c>
      <c r="K56" s="154">
        <f t="shared" si="11"/>
        <v>80.295853135742036</v>
      </c>
    </row>
    <row r="57" spans="1:11">
      <c r="A57" s="151">
        <f t="shared" si="8"/>
        <v>12</v>
      </c>
      <c r="B57" s="151">
        <f t="shared" si="5"/>
        <v>1925</v>
      </c>
      <c r="C57" s="152">
        <v>9132</v>
      </c>
      <c r="D57" s="153">
        <f>MODELA!AG47</f>
        <v>2.1141478578371466</v>
      </c>
      <c r="E57" s="154" t="str">
        <f t="shared" si="6"/>
        <v/>
      </c>
      <c r="F57" s="155">
        <f t="shared" si="7"/>
        <v>2.1141478578371466</v>
      </c>
      <c r="G57" s="160">
        <f t="shared" si="9"/>
        <v>48.536223941559818</v>
      </c>
      <c r="H57" s="141">
        <v>1959</v>
      </c>
      <c r="I57" s="161">
        <f t="shared" si="12"/>
        <v>18.832399933009146</v>
      </c>
      <c r="J57" s="154" t="str">
        <f t="shared" si="10"/>
        <v/>
      </c>
      <c r="K57" s="154">
        <f t="shared" si="11"/>
        <v>18.832399933009146</v>
      </c>
    </row>
    <row r="58" spans="1:11">
      <c r="A58" s="151">
        <f t="shared" si="8"/>
        <v>1</v>
      </c>
      <c r="B58" s="151">
        <f t="shared" si="5"/>
        <v>1925</v>
      </c>
      <c r="C58" s="152">
        <v>9163</v>
      </c>
      <c r="D58" s="153">
        <f>MODELA!AG48</f>
        <v>2.1461431106332842</v>
      </c>
      <c r="E58" s="154" t="str">
        <f t="shared" si="6"/>
        <v/>
      </c>
      <c r="F58" s="155">
        <f t="shared" si="7"/>
        <v>2.1461431106332842</v>
      </c>
      <c r="G58" s="160">
        <f t="shared" si="9"/>
        <v>48.536223941559818</v>
      </c>
      <c r="H58" s="141">
        <v>1960</v>
      </c>
      <c r="I58" s="161">
        <f t="shared" si="12"/>
        <v>28.571356091126624</v>
      </c>
      <c r="J58" s="154" t="str">
        <f t="shared" si="10"/>
        <v/>
      </c>
      <c r="K58" s="154">
        <f t="shared" si="11"/>
        <v>28.571356091126624</v>
      </c>
    </row>
    <row r="59" spans="1:11">
      <c r="A59" s="151">
        <f t="shared" si="8"/>
        <v>2</v>
      </c>
      <c r="B59" s="151">
        <f t="shared" si="5"/>
        <v>1925</v>
      </c>
      <c r="C59" s="152">
        <v>9191</v>
      </c>
      <c r="D59" s="153">
        <f>MODELA!AG49</f>
        <v>15.79723053502674</v>
      </c>
      <c r="E59" s="154" t="str">
        <f t="shared" si="6"/>
        <v/>
      </c>
      <c r="F59" s="155">
        <f t="shared" si="7"/>
        <v>15.79723053502674</v>
      </c>
      <c r="G59" s="160">
        <f t="shared" si="9"/>
        <v>48.536223941559818</v>
      </c>
      <c r="H59" s="141">
        <v>1961</v>
      </c>
      <c r="I59" s="161">
        <f t="shared" si="12"/>
        <v>14.948148325280849</v>
      </c>
      <c r="J59" s="154" t="str">
        <f t="shared" si="10"/>
        <v/>
      </c>
      <c r="K59" s="154">
        <f t="shared" si="11"/>
        <v>14.948148325280849</v>
      </c>
    </row>
    <row r="60" spans="1:11">
      <c r="A60" s="151">
        <f t="shared" si="8"/>
        <v>3</v>
      </c>
      <c r="B60" s="151">
        <f t="shared" si="5"/>
        <v>1925</v>
      </c>
      <c r="C60" s="152">
        <v>9222</v>
      </c>
      <c r="D60" s="153">
        <f>MODELA!AG50</f>
        <v>6.9796996167627938</v>
      </c>
      <c r="E60" s="154" t="str">
        <f t="shared" si="6"/>
        <v/>
      </c>
      <c r="F60" s="155">
        <f t="shared" si="7"/>
        <v>6.9796996167627938</v>
      </c>
      <c r="G60" s="160">
        <f t="shared" si="9"/>
        <v>48.536223941559818</v>
      </c>
      <c r="H60" s="141">
        <v>1962</v>
      </c>
      <c r="I60" s="161">
        <f t="shared" si="12"/>
        <v>36.911337871852879</v>
      </c>
      <c r="J60" s="154" t="str">
        <f t="shared" si="10"/>
        <v/>
      </c>
      <c r="K60" s="154">
        <f t="shared" si="11"/>
        <v>36.911337871852879</v>
      </c>
    </row>
    <row r="61" spans="1:11">
      <c r="A61" s="151">
        <f t="shared" si="8"/>
        <v>4</v>
      </c>
      <c r="B61" s="151">
        <f t="shared" si="5"/>
        <v>1925</v>
      </c>
      <c r="C61" s="152">
        <v>9252</v>
      </c>
      <c r="D61" s="153">
        <f>MODELA!AG51</f>
        <v>10.101494564004838</v>
      </c>
      <c r="E61" s="154" t="str">
        <f t="shared" si="6"/>
        <v/>
      </c>
      <c r="F61" s="155">
        <f t="shared" si="7"/>
        <v>10.101494564004838</v>
      </c>
      <c r="G61" s="160">
        <f t="shared" si="9"/>
        <v>48.536223941559818</v>
      </c>
      <c r="H61" s="141">
        <v>1963</v>
      </c>
      <c r="I61" s="161">
        <f t="shared" si="12"/>
        <v>68.74674988860869</v>
      </c>
      <c r="J61" s="154" t="str">
        <f t="shared" si="10"/>
        <v/>
      </c>
      <c r="K61" s="154">
        <f t="shared" si="11"/>
        <v>68.74674988860869</v>
      </c>
    </row>
    <row r="62" spans="1:11">
      <c r="A62" s="151">
        <f t="shared" si="8"/>
        <v>5</v>
      </c>
      <c r="B62" s="151">
        <f t="shared" si="5"/>
        <v>1925</v>
      </c>
      <c r="C62" s="152">
        <v>9283</v>
      </c>
      <c r="D62" s="153">
        <f>MODELA!AG52</f>
        <v>5.8440225138307085</v>
      </c>
      <c r="E62" s="154" t="str">
        <f t="shared" si="6"/>
        <v/>
      </c>
      <c r="F62" s="155">
        <f t="shared" si="7"/>
        <v>5.8440225138307085</v>
      </c>
      <c r="G62" s="160">
        <f t="shared" si="9"/>
        <v>48.536223941559818</v>
      </c>
      <c r="H62" s="141">
        <v>1964</v>
      </c>
      <c r="I62" s="161">
        <f t="shared" si="12"/>
        <v>27.550935295836656</v>
      </c>
      <c r="J62" s="154" t="str">
        <f t="shared" si="10"/>
        <v/>
      </c>
      <c r="K62" s="154">
        <f t="shared" si="11"/>
        <v>27.550935295836656</v>
      </c>
    </row>
    <row r="63" spans="1:11">
      <c r="A63" s="151">
        <f t="shared" si="8"/>
        <v>6</v>
      </c>
      <c r="B63" s="151">
        <f t="shared" si="5"/>
        <v>1925</v>
      </c>
      <c r="C63" s="152">
        <v>9313</v>
      </c>
      <c r="D63" s="153">
        <f>MODELA!AG53</f>
        <v>2.6330277124180981</v>
      </c>
      <c r="E63" s="154" t="str">
        <f t="shared" si="6"/>
        <v/>
      </c>
      <c r="F63" s="155">
        <f t="shared" si="7"/>
        <v>2.6330277124180981</v>
      </c>
      <c r="G63" s="160">
        <f t="shared" si="9"/>
        <v>48.536223941559818</v>
      </c>
      <c r="H63" s="141">
        <v>1965</v>
      </c>
      <c r="I63" s="161">
        <f t="shared" si="12"/>
        <v>88.755366858208859</v>
      </c>
      <c r="J63" s="154" t="str">
        <f t="shared" si="10"/>
        <v/>
      </c>
      <c r="K63" s="154">
        <f t="shared" si="11"/>
        <v>88.755366858208859</v>
      </c>
    </row>
    <row r="64" spans="1:11">
      <c r="A64" s="151">
        <f t="shared" si="8"/>
        <v>7</v>
      </c>
      <c r="B64" s="151">
        <f t="shared" si="5"/>
        <v>1925</v>
      </c>
      <c r="C64" s="152">
        <v>9344</v>
      </c>
      <c r="D64" s="153">
        <f>MODELA!AG54</f>
        <v>1.5125825030402353</v>
      </c>
      <c r="E64" s="154" t="str">
        <f t="shared" si="6"/>
        <v/>
      </c>
      <c r="F64" s="155">
        <f t="shared" si="7"/>
        <v>1.5125825030402353</v>
      </c>
      <c r="G64" s="160">
        <f t="shared" si="9"/>
        <v>48.536223941559818</v>
      </c>
      <c r="H64" s="141">
        <v>1966</v>
      </c>
      <c r="I64" s="161">
        <f t="shared" si="12"/>
        <v>22.390460245502815</v>
      </c>
      <c r="J64" s="154" t="str">
        <f t="shared" si="10"/>
        <v/>
      </c>
      <c r="K64" s="154">
        <f t="shared" si="11"/>
        <v>22.390460245502815</v>
      </c>
    </row>
    <row r="65" spans="1:11">
      <c r="A65" s="151">
        <f t="shared" si="8"/>
        <v>8</v>
      </c>
      <c r="B65" s="151">
        <f t="shared" si="5"/>
        <v>1925</v>
      </c>
      <c r="C65" s="152">
        <v>9375</v>
      </c>
      <c r="D65" s="153">
        <f>MODELA!AG55</f>
        <v>0.66596306624673929</v>
      </c>
      <c r="E65" s="154" t="str">
        <f t="shared" si="6"/>
        <v/>
      </c>
      <c r="F65" s="155">
        <f t="shared" si="7"/>
        <v>0.66596306624673929</v>
      </c>
      <c r="G65" s="160">
        <f t="shared" si="9"/>
        <v>48.536223941559818</v>
      </c>
      <c r="H65" s="141">
        <v>1967</v>
      </c>
      <c r="I65" s="161">
        <f t="shared" si="12"/>
        <v>77.641256871233765</v>
      </c>
      <c r="J65" s="154" t="str">
        <f t="shared" si="10"/>
        <v/>
      </c>
      <c r="K65" s="154">
        <f t="shared" si="11"/>
        <v>77.641256871233765</v>
      </c>
    </row>
    <row r="66" spans="1:11">
      <c r="A66" s="151">
        <f t="shared" si="8"/>
        <v>9</v>
      </c>
      <c r="B66" s="151">
        <f t="shared" si="5"/>
        <v>1925</v>
      </c>
      <c r="C66" s="152">
        <v>9405</v>
      </c>
      <c r="D66" s="153">
        <f>MODELA!AG56</f>
        <v>0.41762276724636394</v>
      </c>
      <c r="E66" s="154" t="str">
        <f t="shared" si="6"/>
        <v/>
      </c>
      <c r="F66" s="155">
        <f t="shared" si="7"/>
        <v>0.41762276724636394</v>
      </c>
      <c r="G66" s="160">
        <f t="shared" si="9"/>
        <v>48.536223941559818</v>
      </c>
      <c r="H66" s="141">
        <v>1968</v>
      </c>
      <c r="I66" s="161">
        <f t="shared" si="12"/>
        <v>28.980812006460649</v>
      </c>
      <c r="J66" s="154" t="str">
        <f t="shared" si="10"/>
        <v/>
      </c>
      <c r="K66" s="154">
        <f t="shared" si="11"/>
        <v>28.980812006460649</v>
      </c>
    </row>
    <row r="67" spans="1:11">
      <c r="A67" s="151">
        <f t="shared" si="8"/>
        <v>10</v>
      </c>
      <c r="B67" s="151">
        <f t="shared" si="5"/>
        <v>1926</v>
      </c>
      <c r="C67" s="152">
        <v>9436</v>
      </c>
      <c r="D67" s="153">
        <f>MODELA!AG57</f>
        <v>0.72929316353749929</v>
      </c>
      <c r="E67" s="154" t="str">
        <f t="shared" si="6"/>
        <v/>
      </c>
      <c r="F67" s="155">
        <f t="shared" si="7"/>
        <v>0.72929316353749929</v>
      </c>
      <c r="G67" s="160">
        <f t="shared" si="9"/>
        <v>48.536223941559818</v>
      </c>
      <c r="H67" s="141">
        <v>1969</v>
      </c>
      <c r="I67" s="161">
        <f t="shared" si="12"/>
        <v>87.901260703581315</v>
      </c>
      <c r="J67" s="154" t="str">
        <f t="shared" si="10"/>
        <v/>
      </c>
      <c r="K67" s="154">
        <f t="shared" si="11"/>
        <v>87.901260703581315</v>
      </c>
    </row>
    <row r="68" spans="1:11">
      <c r="A68" s="151">
        <f t="shared" si="8"/>
        <v>11</v>
      </c>
      <c r="B68" s="151">
        <f t="shared" si="5"/>
        <v>1926</v>
      </c>
      <c r="C68" s="152">
        <v>9466</v>
      </c>
      <c r="D68" s="153">
        <f>MODELA!AG58</f>
        <v>0.77327489809576111</v>
      </c>
      <c r="E68" s="154" t="str">
        <f t="shared" si="6"/>
        <v/>
      </c>
      <c r="F68" s="155">
        <f t="shared" si="7"/>
        <v>0.77327489809576111</v>
      </c>
      <c r="G68" s="160">
        <f t="shared" si="9"/>
        <v>48.536223941559818</v>
      </c>
      <c r="H68" s="141">
        <v>1970</v>
      </c>
      <c r="I68" s="161">
        <f t="shared" si="12"/>
        <v>60.396038131065453</v>
      </c>
      <c r="J68" s="154" t="str">
        <f t="shared" si="10"/>
        <v/>
      </c>
      <c r="K68" s="154">
        <f t="shared" si="11"/>
        <v>60.396038131065453</v>
      </c>
    </row>
    <row r="69" spans="1:11">
      <c r="A69" s="151">
        <f t="shared" si="8"/>
        <v>12</v>
      </c>
      <c r="B69" s="151">
        <f t="shared" si="5"/>
        <v>1926</v>
      </c>
      <c r="C69" s="152">
        <v>9497</v>
      </c>
      <c r="D69" s="153">
        <f>MODELA!AG59</f>
        <v>1.1349454305153195</v>
      </c>
      <c r="E69" s="154" t="str">
        <f t="shared" si="6"/>
        <v/>
      </c>
      <c r="F69" s="155">
        <f t="shared" si="7"/>
        <v>1.1349454305153195</v>
      </c>
      <c r="G69" s="160">
        <f t="shared" si="9"/>
        <v>48.536223941559818</v>
      </c>
      <c r="H69" s="141">
        <v>1971</v>
      </c>
      <c r="I69" s="161">
        <f t="shared" si="12"/>
        <v>56.297186986998533</v>
      </c>
      <c r="J69" s="154" t="str">
        <f t="shared" si="10"/>
        <v/>
      </c>
      <c r="K69" s="154">
        <f t="shared" si="11"/>
        <v>56.297186986998533</v>
      </c>
    </row>
    <row r="70" spans="1:11">
      <c r="A70" s="151">
        <f t="shared" si="8"/>
        <v>1</v>
      </c>
      <c r="B70" s="151">
        <f t="shared" si="5"/>
        <v>1926</v>
      </c>
      <c r="C70" s="152">
        <v>9528</v>
      </c>
      <c r="D70" s="153">
        <f>MODELA!AG60</f>
        <v>1.0550389182713555</v>
      </c>
      <c r="E70" s="154" t="str">
        <f t="shared" si="6"/>
        <v/>
      </c>
      <c r="F70" s="155">
        <f t="shared" si="7"/>
        <v>1.0550389182713555</v>
      </c>
      <c r="G70" s="160">
        <f t="shared" si="9"/>
        <v>48.536223941559818</v>
      </c>
      <c r="H70" s="141">
        <v>1972</v>
      </c>
      <c r="I70" s="161">
        <f t="shared" si="12"/>
        <v>32.725573915568852</v>
      </c>
      <c r="J70" s="154" t="str">
        <f t="shared" si="10"/>
        <v/>
      </c>
      <c r="K70" s="154">
        <f t="shared" si="11"/>
        <v>32.725573915568852</v>
      </c>
    </row>
    <row r="71" spans="1:11">
      <c r="A71" s="151">
        <f t="shared" si="8"/>
        <v>2</v>
      </c>
      <c r="B71" s="151">
        <f t="shared" si="5"/>
        <v>1926</v>
      </c>
      <c r="C71" s="152">
        <v>9556</v>
      </c>
      <c r="D71" s="153">
        <f>MODELA!AG61</f>
        <v>5.9127995022150728</v>
      </c>
      <c r="E71" s="154" t="str">
        <f t="shared" si="6"/>
        <v/>
      </c>
      <c r="F71" s="155">
        <f t="shared" si="7"/>
        <v>5.9127995022150728</v>
      </c>
      <c r="G71" s="160">
        <f t="shared" si="9"/>
        <v>48.536223941559818</v>
      </c>
      <c r="H71" s="141">
        <v>1973</v>
      </c>
      <c r="I71" s="161">
        <f t="shared" si="12"/>
        <v>57.071891313180828</v>
      </c>
      <c r="J71" s="154" t="str">
        <f t="shared" si="10"/>
        <v/>
      </c>
      <c r="K71" s="154">
        <f t="shared" si="11"/>
        <v>57.071891313180828</v>
      </c>
    </row>
    <row r="72" spans="1:11">
      <c r="A72" s="151">
        <f t="shared" si="8"/>
        <v>3</v>
      </c>
      <c r="B72" s="151">
        <f t="shared" si="5"/>
        <v>1926</v>
      </c>
      <c r="C72" s="152">
        <v>9587</v>
      </c>
      <c r="D72" s="153">
        <f>MODELA!AG62</f>
        <v>3.8437356522382888</v>
      </c>
      <c r="E72" s="154" t="str">
        <f t="shared" si="6"/>
        <v/>
      </c>
      <c r="F72" s="155">
        <f t="shared" si="7"/>
        <v>3.8437356522382888</v>
      </c>
      <c r="G72" s="160">
        <f t="shared" si="9"/>
        <v>48.536223941559818</v>
      </c>
      <c r="H72" s="141">
        <v>1974</v>
      </c>
      <c r="I72" s="161">
        <f t="shared" si="12"/>
        <v>84.192980715650734</v>
      </c>
      <c r="J72" s="154" t="str">
        <f t="shared" si="10"/>
        <v/>
      </c>
      <c r="K72" s="154">
        <f t="shared" si="11"/>
        <v>84.192980715650734</v>
      </c>
    </row>
    <row r="73" spans="1:11">
      <c r="A73" s="151">
        <f t="shared" si="8"/>
        <v>4</v>
      </c>
      <c r="B73" s="151">
        <f t="shared" si="5"/>
        <v>1926</v>
      </c>
      <c r="C73" s="152">
        <v>9617</v>
      </c>
      <c r="D73" s="153">
        <f>MODELA!AG63</f>
        <v>5.7170733190264702</v>
      </c>
      <c r="E73" s="154" t="str">
        <f t="shared" si="6"/>
        <v/>
      </c>
      <c r="F73" s="155">
        <f t="shared" si="7"/>
        <v>5.7170733190264702</v>
      </c>
      <c r="G73" s="160">
        <f t="shared" si="9"/>
        <v>48.536223941559818</v>
      </c>
      <c r="H73" s="141">
        <v>1975</v>
      </c>
      <c r="I73" s="161">
        <f t="shared" si="12"/>
        <v>48.748433696752649</v>
      </c>
      <c r="J73" s="154" t="str">
        <f t="shared" si="10"/>
        <v/>
      </c>
      <c r="K73" s="154">
        <f t="shared" si="11"/>
        <v>48.748433696752649</v>
      </c>
    </row>
    <row r="74" spans="1:11">
      <c r="A74" s="151">
        <f t="shared" si="8"/>
        <v>5</v>
      </c>
      <c r="B74" s="151">
        <f t="shared" si="5"/>
        <v>1926</v>
      </c>
      <c r="C74" s="152">
        <v>9648</v>
      </c>
      <c r="D74" s="153">
        <f>MODELA!AG64</f>
        <v>1.5843623196098591</v>
      </c>
      <c r="E74" s="154" t="str">
        <f t="shared" si="6"/>
        <v/>
      </c>
      <c r="F74" s="155">
        <f t="shared" si="7"/>
        <v>1.5843623196098591</v>
      </c>
      <c r="G74" s="160">
        <f t="shared" si="9"/>
        <v>48.536223941559818</v>
      </c>
      <c r="H74" s="141">
        <v>1976</v>
      </c>
      <c r="I74" s="161">
        <f t="shared" si="12"/>
        <v>9.6973268701484496</v>
      </c>
      <c r="J74" s="154" t="str">
        <f t="shared" si="10"/>
        <v/>
      </c>
      <c r="K74" s="154">
        <f t="shared" si="11"/>
        <v>9.6973268701484496</v>
      </c>
    </row>
    <row r="75" spans="1:11">
      <c r="A75" s="151">
        <f t="shared" si="8"/>
        <v>6</v>
      </c>
      <c r="B75" s="151">
        <f t="shared" si="5"/>
        <v>1926</v>
      </c>
      <c r="C75" s="152">
        <v>9678</v>
      </c>
      <c r="D75" s="153">
        <f>MODELA!AG65</f>
        <v>0.82288611069370532</v>
      </c>
      <c r="E75" s="154" t="str">
        <f t="shared" si="6"/>
        <v/>
      </c>
      <c r="F75" s="155">
        <f t="shared" si="7"/>
        <v>0.82288611069370532</v>
      </c>
      <c r="G75" s="160">
        <f t="shared" si="9"/>
        <v>48.536223941559818</v>
      </c>
      <c r="H75" s="141">
        <v>1977</v>
      </c>
      <c r="I75" s="161">
        <f t="shared" si="12"/>
        <v>9.0162026068893973E-3</v>
      </c>
      <c r="J75" s="154" t="str">
        <f t="shared" si="10"/>
        <v/>
      </c>
      <c r="K75" s="154">
        <f t="shared" si="11"/>
        <v>9.0162026068893973E-3</v>
      </c>
    </row>
    <row r="76" spans="1:11">
      <c r="A76" s="151">
        <f t="shared" si="8"/>
        <v>7</v>
      </c>
      <c r="B76" s="151">
        <f t="shared" si="5"/>
        <v>1926</v>
      </c>
      <c r="C76" s="152">
        <v>9709</v>
      </c>
      <c r="D76" s="153">
        <f>MODELA!AG66</f>
        <v>0.63281317281499483</v>
      </c>
      <c r="E76" s="154" t="str">
        <f t="shared" si="6"/>
        <v/>
      </c>
      <c r="F76" s="155">
        <f t="shared" si="7"/>
        <v>0.63281317281499483</v>
      </c>
      <c r="G76" s="160">
        <f t="shared" si="9"/>
        <v>48.536223941559818</v>
      </c>
      <c r="H76" s="141">
        <v>1978</v>
      </c>
      <c r="I76" s="161">
        <f t="shared" si="12"/>
        <v>61.694365325913878</v>
      </c>
      <c r="J76" s="154" t="str">
        <f t="shared" si="10"/>
        <v/>
      </c>
      <c r="K76" s="154">
        <f t="shared" si="11"/>
        <v>61.694365325913878</v>
      </c>
    </row>
    <row r="77" spans="1:11">
      <c r="A77" s="151">
        <f t="shared" si="8"/>
        <v>8</v>
      </c>
      <c r="B77" s="151">
        <f t="shared" si="5"/>
        <v>1926</v>
      </c>
      <c r="C77" s="152">
        <v>9740</v>
      </c>
      <c r="D77" s="153">
        <f>MODELA!AG67</f>
        <v>0</v>
      </c>
      <c r="E77" s="154" t="str">
        <f t="shared" si="6"/>
        <v/>
      </c>
      <c r="F77" s="155">
        <f t="shared" si="7"/>
        <v>0</v>
      </c>
      <c r="G77" s="160">
        <f t="shared" si="9"/>
        <v>48.536223941559818</v>
      </c>
      <c r="H77" s="141">
        <v>1979</v>
      </c>
      <c r="I77" s="161">
        <f t="shared" si="12"/>
        <v>36.328914730229954</v>
      </c>
      <c r="J77" s="154" t="str">
        <f t="shared" si="10"/>
        <v/>
      </c>
      <c r="K77" s="154">
        <f t="shared" si="11"/>
        <v>36.328914730229954</v>
      </c>
    </row>
    <row r="78" spans="1:11">
      <c r="A78" s="151">
        <f t="shared" si="8"/>
        <v>9</v>
      </c>
      <c r="B78" s="151">
        <f t="shared" si="5"/>
        <v>1926</v>
      </c>
      <c r="C78" s="152">
        <v>9770</v>
      </c>
      <c r="D78" s="153">
        <f>MODELA!AG68</f>
        <v>6.6208013498272322E-2</v>
      </c>
      <c r="E78" s="154" t="str">
        <f t="shared" si="6"/>
        <v/>
      </c>
      <c r="F78" s="155">
        <f t="shared" si="7"/>
        <v>6.6208013498272322E-2</v>
      </c>
      <c r="G78" s="160">
        <f t="shared" si="9"/>
        <v>48.536223941559818</v>
      </c>
      <c r="H78" s="141">
        <v>1980</v>
      </c>
      <c r="I78" s="161">
        <f t="shared" si="12"/>
        <v>75.591402100127738</v>
      </c>
      <c r="J78" s="154" t="str">
        <f t="shared" si="10"/>
        <v/>
      </c>
      <c r="K78" s="154">
        <f t="shared" si="11"/>
        <v>75.591402100127738</v>
      </c>
    </row>
    <row r="79" spans="1:11">
      <c r="A79" s="151">
        <f t="shared" si="8"/>
        <v>10</v>
      </c>
      <c r="B79" s="151">
        <f t="shared" si="5"/>
        <v>1927</v>
      </c>
      <c r="C79" s="152">
        <v>9801</v>
      </c>
      <c r="D79" s="153">
        <f>MODELA!AG69</f>
        <v>0.74921447340344149</v>
      </c>
      <c r="E79" s="154" t="str">
        <f t="shared" si="6"/>
        <v/>
      </c>
      <c r="F79" s="155">
        <f t="shared" si="7"/>
        <v>0.74921447340344149</v>
      </c>
      <c r="G79" s="160">
        <f t="shared" si="9"/>
        <v>48.536223941559818</v>
      </c>
      <c r="H79" s="141">
        <v>1981</v>
      </c>
      <c r="I79" s="161">
        <f t="shared" si="12"/>
        <v>16.72481788662796</v>
      </c>
      <c r="J79" s="154" t="str">
        <f t="shared" si="10"/>
        <v/>
      </c>
      <c r="K79" s="154">
        <f t="shared" si="11"/>
        <v>16.72481788662796</v>
      </c>
    </row>
    <row r="80" spans="1:11">
      <c r="A80" s="151">
        <f t="shared" si="8"/>
        <v>11</v>
      </c>
      <c r="B80" s="151">
        <f t="shared" si="5"/>
        <v>1927</v>
      </c>
      <c r="C80" s="152">
        <v>9831</v>
      </c>
      <c r="D80" s="153">
        <f>MODELA!AG70</f>
        <v>5.4217324408103869</v>
      </c>
      <c r="E80" s="154" t="str">
        <f t="shared" si="6"/>
        <v/>
      </c>
      <c r="F80" s="155">
        <f t="shared" si="7"/>
        <v>5.4217324408103869</v>
      </c>
      <c r="G80" s="160">
        <f t="shared" si="9"/>
        <v>48.536223941559818</v>
      </c>
      <c r="H80" s="141">
        <v>1982</v>
      </c>
      <c r="I80" s="161">
        <f t="shared" si="12"/>
        <v>123.93660024601947</v>
      </c>
      <c r="J80" s="154" t="str">
        <f t="shared" si="10"/>
        <v/>
      </c>
      <c r="K80" s="154">
        <f t="shared" si="11"/>
        <v>123.93660024601947</v>
      </c>
    </row>
    <row r="81" spans="1:11">
      <c r="A81" s="151">
        <f t="shared" si="8"/>
        <v>12</v>
      </c>
      <c r="B81" s="151">
        <f t="shared" si="5"/>
        <v>1927</v>
      </c>
      <c r="C81" s="152">
        <v>9862</v>
      </c>
      <c r="D81" s="153">
        <f>MODELA!AG71</f>
        <v>3.6138143738014934</v>
      </c>
      <c r="E81" s="154" t="str">
        <f t="shared" si="6"/>
        <v/>
      </c>
      <c r="F81" s="155">
        <f t="shared" si="7"/>
        <v>3.6138143738014934</v>
      </c>
      <c r="G81" s="160">
        <f t="shared" si="9"/>
        <v>48.536223941559818</v>
      </c>
      <c r="H81" s="141">
        <v>1983</v>
      </c>
      <c r="I81" s="161">
        <f t="shared" si="12"/>
        <v>129.47060724930421</v>
      </c>
      <c r="J81" s="154" t="str">
        <f t="shared" si="10"/>
        <v/>
      </c>
      <c r="K81" s="154">
        <f t="shared" si="11"/>
        <v>129.47060724930421</v>
      </c>
    </row>
    <row r="82" spans="1:11">
      <c r="A82" s="151">
        <f t="shared" si="8"/>
        <v>1</v>
      </c>
      <c r="B82" s="151">
        <f t="shared" si="5"/>
        <v>1927</v>
      </c>
      <c r="C82" s="152">
        <v>9893</v>
      </c>
      <c r="D82" s="153">
        <f>MODELA!AG72</f>
        <v>6.0734232591752964</v>
      </c>
      <c r="E82" s="154" t="str">
        <f t="shared" si="6"/>
        <v/>
      </c>
      <c r="F82" s="155">
        <f t="shared" si="7"/>
        <v>6.0734232591752964</v>
      </c>
      <c r="G82" s="160">
        <f t="shared" si="9"/>
        <v>48.536223941559818</v>
      </c>
      <c r="H82" s="141">
        <v>1984</v>
      </c>
      <c r="I82" s="161">
        <f t="shared" si="12"/>
        <v>76.236488306361508</v>
      </c>
      <c r="J82" s="154" t="str">
        <f t="shared" si="10"/>
        <v/>
      </c>
      <c r="K82" s="154">
        <f t="shared" si="11"/>
        <v>76.236488306361508</v>
      </c>
    </row>
    <row r="83" spans="1:11">
      <c r="A83" s="151">
        <f t="shared" si="8"/>
        <v>2</v>
      </c>
      <c r="B83" s="151">
        <f t="shared" ref="B83:B146" si="13">IF(MONTH(C83)&gt;9,YEAR(C83)+1,YEAR(C83))</f>
        <v>1927</v>
      </c>
      <c r="C83" s="152">
        <v>9921</v>
      </c>
      <c r="D83" s="153">
        <f>MODELA!AG73</f>
        <v>20.905413390233697</v>
      </c>
      <c r="E83" s="154" t="str">
        <f t="shared" ref="E83:E146" si="14">IF(AND(B83&gt;=$E$17,B83&lt;=$E$18),D83,"")</f>
        <v/>
      </c>
      <c r="F83" s="155">
        <f t="shared" ref="F83:F146" si="15">IF(OR(B83&lt;$E$17,B83&gt;$E$18),D83,"")</f>
        <v>20.905413390233697</v>
      </c>
      <c r="G83" s="160">
        <f t="shared" si="9"/>
        <v>48.536223941559818</v>
      </c>
      <c r="H83" s="141">
        <v>1985</v>
      </c>
      <c r="I83" s="161">
        <f t="shared" si="12"/>
        <v>26.301107596200794</v>
      </c>
      <c r="J83" s="154" t="str">
        <f t="shared" si="10"/>
        <v/>
      </c>
      <c r="K83" s="154">
        <f t="shared" si="11"/>
        <v>26.301107596200794</v>
      </c>
    </row>
    <row r="84" spans="1:11">
      <c r="A84" s="151">
        <f t="shared" ref="A84:A147" si="16">MONTH(C84)</f>
        <v>3</v>
      </c>
      <c r="B84" s="151">
        <f t="shared" si="13"/>
        <v>1927</v>
      </c>
      <c r="C84" s="152">
        <v>9952</v>
      </c>
      <c r="D84" s="153">
        <f>MODELA!AG74</f>
        <v>9.3914267949081562</v>
      </c>
      <c r="E84" s="154" t="str">
        <f t="shared" si="14"/>
        <v/>
      </c>
      <c r="F84" s="155">
        <f t="shared" si="15"/>
        <v>9.3914267949081562</v>
      </c>
      <c r="G84" s="160">
        <f t="shared" ref="G84:G112" si="17">$I$17</f>
        <v>48.536223941559818</v>
      </c>
      <c r="H84" s="141">
        <v>1986</v>
      </c>
      <c r="I84" s="161">
        <f t="shared" si="12"/>
        <v>92.377463672345939</v>
      </c>
      <c r="J84" s="154" t="str">
        <f t="shared" ref="J84:J119" si="18">IF(AND(H84&gt;=$E$17,H84&lt;=$E$18),I84,"")</f>
        <v/>
      </c>
      <c r="K84" s="154">
        <f t="shared" ref="K84:K119" si="19">IF(OR(H84&lt;$E$17,H84&gt;$E$18),I84,"")</f>
        <v>92.377463672345939</v>
      </c>
    </row>
    <row r="85" spans="1:11">
      <c r="A85" s="151">
        <f t="shared" si="16"/>
        <v>4</v>
      </c>
      <c r="B85" s="151">
        <f t="shared" si="13"/>
        <v>1927</v>
      </c>
      <c r="C85" s="152">
        <v>9982</v>
      </c>
      <c r="D85" s="153">
        <f>MODELA!AG75</f>
        <v>11.507102247538633</v>
      </c>
      <c r="E85" s="154" t="str">
        <f t="shared" si="14"/>
        <v/>
      </c>
      <c r="F85" s="155">
        <f t="shared" si="15"/>
        <v>11.507102247538633</v>
      </c>
      <c r="G85" s="160">
        <f t="shared" si="17"/>
        <v>48.536223941559818</v>
      </c>
      <c r="H85" s="141">
        <v>1987</v>
      </c>
      <c r="I85" s="161">
        <f t="shared" ref="I85:I113" si="20">SUMIF($B$19:$B$1500, H85, $D$19:$D$1500)</f>
        <v>15.904742479338841</v>
      </c>
      <c r="J85" s="154">
        <f t="shared" si="18"/>
        <v>15.904742479338841</v>
      </c>
      <c r="K85" s="154" t="str">
        <f t="shared" si="19"/>
        <v/>
      </c>
    </row>
    <row r="86" spans="1:11">
      <c r="A86" s="151">
        <f t="shared" si="16"/>
        <v>5</v>
      </c>
      <c r="B86" s="151">
        <f t="shared" si="13"/>
        <v>1927</v>
      </c>
      <c r="C86" s="152">
        <v>10013</v>
      </c>
      <c r="D86" s="153">
        <f>MODELA!AG76</f>
        <v>5.4378587230724023</v>
      </c>
      <c r="E86" s="154" t="str">
        <f t="shared" si="14"/>
        <v/>
      </c>
      <c r="F86" s="155">
        <f t="shared" si="15"/>
        <v>5.4378587230724023</v>
      </c>
      <c r="G86" s="160">
        <f t="shared" si="17"/>
        <v>48.536223941559818</v>
      </c>
      <c r="H86" s="141">
        <v>1988</v>
      </c>
      <c r="I86" s="161">
        <f t="shared" si="20"/>
        <v>11.610287603305787</v>
      </c>
      <c r="J86" s="154">
        <f t="shared" si="18"/>
        <v>11.610287603305787</v>
      </c>
      <c r="K86" s="154" t="str">
        <f t="shared" si="19"/>
        <v/>
      </c>
    </row>
    <row r="87" spans="1:11">
      <c r="A87" s="151">
        <f t="shared" si="16"/>
        <v>6</v>
      </c>
      <c r="B87" s="151">
        <f t="shared" si="13"/>
        <v>1927</v>
      </c>
      <c r="C87" s="152">
        <v>10043</v>
      </c>
      <c r="D87" s="153">
        <f>MODELA!AG77</f>
        <v>4.3236094982749691</v>
      </c>
      <c r="E87" s="154" t="str">
        <f t="shared" si="14"/>
        <v/>
      </c>
      <c r="F87" s="155">
        <f t="shared" si="15"/>
        <v>4.3236094982749691</v>
      </c>
      <c r="G87" s="160">
        <f t="shared" si="17"/>
        <v>48.536223941559818</v>
      </c>
      <c r="H87" s="141">
        <v>1989</v>
      </c>
      <c r="I87" s="161">
        <f t="shared" si="20"/>
        <v>24.653652892561986</v>
      </c>
      <c r="J87" s="154">
        <f t="shared" si="18"/>
        <v>24.653652892561986</v>
      </c>
      <c r="K87" s="154" t="str">
        <f t="shared" si="19"/>
        <v/>
      </c>
    </row>
    <row r="88" spans="1:11">
      <c r="A88" s="151">
        <f t="shared" si="16"/>
        <v>7</v>
      </c>
      <c r="B88" s="151">
        <f t="shared" si="13"/>
        <v>1927</v>
      </c>
      <c r="C88" s="152">
        <v>10074</v>
      </c>
      <c r="D88" s="153">
        <f>MODELA!AG78</f>
        <v>2.0276267600205102</v>
      </c>
      <c r="E88" s="154" t="str">
        <f t="shared" si="14"/>
        <v/>
      </c>
      <c r="F88" s="155">
        <f t="shared" si="15"/>
        <v>2.0276267600205102</v>
      </c>
      <c r="G88" s="160">
        <f t="shared" si="17"/>
        <v>48.536223941559818</v>
      </c>
      <c r="H88" s="141">
        <v>1990</v>
      </c>
      <c r="I88" s="161">
        <f t="shared" si="20"/>
        <v>16.018532231404958</v>
      </c>
      <c r="J88" s="154">
        <f t="shared" si="18"/>
        <v>16.018532231404958</v>
      </c>
      <c r="K88" s="154" t="str">
        <f t="shared" si="19"/>
        <v/>
      </c>
    </row>
    <row r="89" spans="1:11">
      <c r="A89" s="151">
        <f t="shared" si="16"/>
        <v>8</v>
      </c>
      <c r="B89" s="151">
        <f t="shared" si="13"/>
        <v>1927</v>
      </c>
      <c r="C89" s="152">
        <v>10105</v>
      </c>
      <c r="D89" s="153">
        <f>MODELA!AG79</f>
        <v>0.83631792283649986</v>
      </c>
      <c r="E89" s="154" t="str">
        <f t="shared" si="14"/>
        <v/>
      </c>
      <c r="F89" s="155">
        <f t="shared" si="15"/>
        <v>0.83631792283649986</v>
      </c>
      <c r="G89" s="160">
        <f t="shared" si="17"/>
        <v>48.536223941559818</v>
      </c>
      <c r="H89" s="141">
        <v>1991</v>
      </c>
      <c r="I89" s="161">
        <f t="shared" si="20"/>
        <v>16.059352066115704</v>
      </c>
      <c r="J89" s="154">
        <f t="shared" si="18"/>
        <v>16.059352066115704</v>
      </c>
      <c r="K89" s="154" t="str">
        <f t="shared" si="19"/>
        <v/>
      </c>
    </row>
    <row r="90" spans="1:11">
      <c r="A90" s="151">
        <f t="shared" si="16"/>
        <v>9</v>
      </c>
      <c r="B90" s="151">
        <f t="shared" si="13"/>
        <v>1927</v>
      </c>
      <c r="C90" s="152">
        <v>10135</v>
      </c>
      <c r="D90" s="153">
        <f>MODELA!AG80</f>
        <v>0.60670756467332865</v>
      </c>
      <c r="E90" s="154" t="str">
        <f t="shared" si="14"/>
        <v/>
      </c>
      <c r="F90" s="155">
        <f t="shared" si="15"/>
        <v>0.60670756467332865</v>
      </c>
      <c r="G90" s="160">
        <f t="shared" si="17"/>
        <v>48.536223941559818</v>
      </c>
      <c r="H90" s="141">
        <v>1992</v>
      </c>
      <c r="I90" s="161">
        <f t="shared" si="20"/>
        <v>14.272760330578512</v>
      </c>
      <c r="J90" s="154">
        <f t="shared" si="18"/>
        <v>14.272760330578512</v>
      </c>
      <c r="K90" s="154" t="str">
        <f t="shared" si="19"/>
        <v/>
      </c>
    </row>
    <row r="91" spans="1:11">
      <c r="A91" s="151">
        <f t="shared" si="16"/>
        <v>10</v>
      </c>
      <c r="B91" s="151">
        <f t="shared" si="13"/>
        <v>1928</v>
      </c>
      <c r="C91" s="152">
        <v>10166</v>
      </c>
      <c r="D91" s="153">
        <f>MODELA!AG81</f>
        <v>0.91637092624527905</v>
      </c>
      <c r="E91" s="154" t="str">
        <f t="shared" si="14"/>
        <v/>
      </c>
      <c r="F91" s="155">
        <f t="shared" si="15"/>
        <v>0.91637092624527905</v>
      </c>
      <c r="G91" s="160">
        <f t="shared" si="17"/>
        <v>48.536223941559818</v>
      </c>
      <c r="H91" s="141">
        <v>1993</v>
      </c>
      <c r="I91" s="161">
        <f t="shared" si="20"/>
        <v>50.874228099173543</v>
      </c>
      <c r="J91" s="154">
        <f t="shared" si="18"/>
        <v>50.874228099173543</v>
      </c>
      <c r="K91" s="154" t="str">
        <f t="shared" si="19"/>
        <v/>
      </c>
    </row>
    <row r="92" spans="1:11">
      <c r="A92" s="151">
        <f t="shared" si="16"/>
        <v>11</v>
      </c>
      <c r="B92" s="151">
        <f t="shared" si="13"/>
        <v>1928</v>
      </c>
      <c r="C92" s="152">
        <v>10196</v>
      </c>
      <c r="D92" s="153">
        <f>MODELA!AG82</f>
        <v>3.0707347666735805</v>
      </c>
      <c r="E92" s="154" t="str">
        <f t="shared" si="14"/>
        <v/>
      </c>
      <c r="F92" s="155">
        <f t="shared" si="15"/>
        <v>3.0707347666735805</v>
      </c>
      <c r="G92" s="160">
        <f t="shared" si="17"/>
        <v>48.536223941559818</v>
      </c>
      <c r="H92" s="141">
        <v>1994</v>
      </c>
      <c r="I92" s="161">
        <f t="shared" si="20"/>
        <v>13.392238016528923</v>
      </c>
      <c r="J92" s="154">
        <f t="shared" si="18"/>
        <v>13.392238016528923</v>
      </c>
      <c r="K92" s="154" t="str">
        <f t="shared" si="19"/>
        <v/>
      </c>
    </row>
    <row r="93" spans="1:11">
      <c r="A93" s="151">
        <f t="shared" si="16"/>
        <v>12</v>
      </c>
      <c r="B93" s="151">
        <f t="shared" si="13"/>
        <v>1928</v>
      </c>
      <c r="C93" s="152">
        <v>10227</v>
      </c>
      <c r="D93" s="153">
        <f>MODELA!AG83</f>
        <v>2.4110645640958142</v>
      </c>
      <c r="E93" s="154" t="str">
        <f t="shared" si="14"/>
        <v/>
      </c>
      <c r="F93" s="155">
        <f t="shared" si="15"/>
        <v>2.4110645640958142</v>
      </c>
      <c r="G93" s="160">
        <f t="shared" si="17"/>
        <v>48.536223941559818</v>
      </c>
      <c r="H93" s="141">
        <v>1995</v>
      </c>
      <c r="I93" s="161">
        <f t="shared" si="20"/>
        <v>96.694373553718989</v>
      </c>
      <c r="J93" s="154">
        <f t="shared" si="18"/>
        <v>96.694373553718989</v>
      </c>
      <c r="K93" s="154" t="str">
        <f t="shared" si="19"/>
        <v/>
      </c>
    </row>
    <row r="94" spans="1:11">
      <c r="A94" s="151">
        <f t="shared" si="16"/>
        <v>1</v>
      </c>
      <c r="B94" s="151">
        <f t="shared" si="13"/>
        <v>1928</v>
      </c>
      <c r="C94" s="152">
        <v>10258</v>
      </c>
      <c r="D94" s="153">
        <f>MODELA!AG84</f>
        <v>2.818542321492802</v>
      </c>
      <c r="E94" s="154" t="str">
        <f t="shared" si="14"/>
        <v/>
      </c>
      <c r="F94" s="155">
        <f t="shared" si="15"/>
        <v>2.818542321492802</v>
      </c>
      <c r="G94" s="160">
        <f t="shared" si="17"/>
        <v>48.536223941559818</v>
      </c>
      <c r="H94" s="141">
        <v>1996</v>
      </c>
      <c r="I94" s="161">
        <f t="shared" si="20"/>
        <v>66.341157024793389</v>
      </c>
      <c r="J94" s="154">
        <f t="shared" si="18"/>
        <v>66.341157024793389</v>
      </c>
      <c r="K94" s="154" t="str">
        <f t="shared" si="19"/>
        <v/>
      </c>
    </row>
    <row r="95" spans="1:11">
      <c r="A95" s="151">
        <f t="shared" si="16"/>
        <v>2</v>
      </c>
      <c r="B95" s="151">
        <f t="shared" si="13"/>
        <v>1928</v>
      </c>
      <c r="C95" s="152">
        <v>10287</v>
      </c>
      <c r="D95" s="153">
        <f>MODELA!AG85</f>
        <v>3.6027307639222421</v>
      </c>
      <c r="E95" s="154" t="str">
        <f t="shared" si="14"/>
        <v/>
      </c>
      <c r="F95" s="155">
        <f t="shared" si="15"/>
        <v>3.6027307639222421</v>
      </c>
      <c r="G95" s="160">
        <f t="shared" si="17"/>
        <v>48.536223941559818</v>
      </c>
      <c r="H95" s="141">
        <v>1997</v>
      </c>
      <c r="I95" s="161">
        <f t="shared" si="20"/>
        <v>106.04013223140495</v>
      </c>
      <c r="J95" s="154">
        <f t="shared" si="18"/>
        <v>106.04013223140495</v>
      </c>
      <c r="K95" s="154" t="str">
        <f t="shared" si="19"/>
        <v/>
      </c>
    </row>
    <row r="96" spans="1:11">
      <c r="A96" s="151">
        <f t="shared" si="16"/>
        <v>3</v>
      </c>
      <c r="B96" s="151">
        <f t="shared" si="13"/>
        <v>1928</v>
      </c>
      <c r="C96" s="152">
        <v>10318</v>
      </c>
      <c r="D96" s="153">
        <f>MODELA!AG86</f>
        <v>21.362179805545363</v>
      </c>
      <c r="E96" s="154" t="str">
        <f t="shared" si="14"/>
        <v/>
      </c>
      <c r="F96" s="155">
        <f t="shared" si="15"/>
        <v>21.362179805545363</v>
      </c>
      <c r="G96" s="160">
        <f t="shared" si="17"/>
        <v>48.536223941559818</v>
      </c>
      <c r="H96" s="141">
        <v>1998</v>
      </c>
      <c r="I96" s="161">
        <f t="shared" si="20"/>
        <v>92.381355371900838</v>
      </c>
      <c r="J96" s="154">
        <f t="shared" si="18"/>
        <v>92.381355371900838</v>
      </c>
      <c r="K96" s="154" t="str">
        <f t="shared" si="19"/>
        <v/>
      </c>
    </row>
    <row r="97" spans="1:15">
      <c r="A97" s="151">
        <f t="shared" si="16"/>
        <v>4</v>
      </c>
      <c r="B97" s="151">
        <f t="shared" si="13"/>
        <v>1928</v>
      </c>
      <c r="C97" s="152">
        <v>10348</v>
      </c>
      <c r="D97" s="153">
        <f>MODELA!AG87</f>
        <v>6.0295249583007759</v>
      </c>
      <c r="E97" s="154" t="str">
        <f t="shared" si="14"/>
        <v/>
      </c>
      <c r="F97" s="155">
        <f t="shared" si="15"/>
        <v>6.0295249583007759</v>
      </c>
      <c r="G97" s="160">
        <f t="shared" si="17"/>
        <v>48.536223941559818</v>
      </c>
      <c r="H97" s="141">
        <v>1999</v>
      </c>
      <c r="I97" s="161">
        <f t="shared" si="20"/>
        <v>74.549355371900816</v>
      </c>
      <c r="J97" s="154">
        <f t="shared" si="18"/>
        <v>74.549355371900816</v>
      </c>
      <c r="K97" s="154" t="str">
        <f t="shared" si="19"/>
        <v/>
      </c>
    </row>
    <row r="98" spans="1:15">
      <c r="A98" s="151">
        <f t="shared" si="16"/>
        <v>5</v>
      </c>
      <c r="B98" s="151">
        <f t="shared" si="13"/>
        <v>1928</v>
      </c>
      <c r="C98" s="152">
        <v>10379</v>
      </c>
      <c r="D98" s="153">
        <f>MODELA!AG88</f>
        <v>3.4129782829327695</v>
      </c>
      <c r="E98" s="154" t="str">
        <f t="shared" si="14"/>
        <v/>
      </c>
      <c r="F98" s="155">
        <f t="shared" si="15"/>
        <v>3.4129782829327695</v>
      </c>
      <c r="G98" s="160">
        <f t="shared" si="17"/>
        <v>48.536223941559818</v>
      </c>
      <c r="H98" s="141">
        <v>2000</v>
      </c>
      <c r="I98" s="161">
        <f t="shared" si="20"/>
        <v>54.402049586776869</v>
      </c>
      <c r="J98" s="154">
        <f t="shared" si="18"/>
        <v>54.402049586776869</v>
      </c>
      <c r="K98" s="154" t="str">
        <f t="shared" si="19"/>
        <v/>
      </c>
    </row>
    <row r="99" spans="1:15">
      <c r="A99" s="151">
        <f t="shared" si="16"/>
        <v>6</v>
      </c>
      <c r="B99" s="151">
        <f t="shared" si="13"/>
        <v>1928</v>
      </c>
      <c r="C99" s="152">
        <v>10409</v>
      </c>
      <c r="D99" s="153">
        <f>MODELA!AG89</f>
        <v>1.4997874370397071</v>
      </c>
      <c r="E99" s="154" t="str">
        <f t="shared" si="14"/>
        <v/>
      </c>
      <c r="F99" s="155">
        <f t="shared" si="15"/>
        <v>1.4997874370397071</v>
      </c>
      <c r="G99" s="160">
        <f t="shared" si="17"/>
        <v>48.536223941559818</v>
      </c>
      <c r="H99" s="141">
        <v>2001</v>
      </c>
      <c r="I99" s="161">
        <f t="shared" si="20"/>
        <v>23.500839669421488</v>
      </c>
      <c r="J99" s="154">
        <f t="shared" si="18"/>
        <v>23.500839669421488</v>
      </c>
      <c r="K99" s="154" t="str">
        <f t="shared" si="19"/>
        <v/>
      </c>
    </row>
    <row r="100" spans="1:15">
      <c r="A100" s="151">
        <f t="shared" si="16"/>
        <v>7</v>
      </c>
      <c r="B100" s="151">
        <f t="shared" si="13"/>
        <v>1928</v>
      </c>
      <c r="C100" s="152">
        <v>10440</v>
      </c>
      <c r="D100" s="153">
        <f>MODELA!AG90</f>
        <v>1.0586525123134436</v>
      </c>
      <c r="E100" s="154" t="str">
        <f t="shared" si="14"/>
        <v/>
      </c>
      <c r="F100" s="155">
        <f t="shared" si="15"/>
        <v>1.0586525123134436</v>
      </c>
      <c r="G100" s="160">
        <f t="shared" si="17"/>
        <v>48.536223941559818</v>
      </c>
      <c r="H100" s="141">
        <v>2002</v>
      </c>
      <c r="I100" s="161">
        <f t="shared" si="20"/>
        <v>35.28122975206611</v>
      </c>
      <c r="J100" s="154">
        <f t="shared" si="18"/>
        <v>35.28122975206611</v>
      </c>
      <c r="K100" s="154" t="str">
        <f t="shared" si="19"/>
        <v/>
      </c>
    </row>
    <row r="101" spans="1:15">
      <c r="A101" s="151">
        <f t="shared" si="16"/>
        <v>8</v>
      </c>
      <c r="B101" s="151">
        <f t="shared" si="13"/>
        <v>1928</v>
      </c>
      <c r="C101" s="152">
        <v>10471</v>
      </c>
      <c r="D101" s="153">
        <f>MODELA!AG91</f>
        <v>0.27945795630824222</v>
      </c>
      <c r="E101" s="154" t="str">
        <f t="shared" si="14"/>
        <v/>
      </c>
      <c r="F101" s="155">
        <f t="shared" si="15"/>
        <v>0.27945795630824222</v>
      </c>
      <c r="G101" s="160">
        <f t="shared" si="17"/>
        <v>48.536223941559818</v>
      </c>
      <c r="H101" s="141">
        <v>2003</v>
      </c>
      <c r="I101" s="161">
        <f t="shared" si="20"/>
        <v>31.473302479338848</v>
      </c>
      <c r="J101" s="154">
        <f t="shared" si="18"/>
        <v>31.473302479338848</v>
      </c>
      <c r="K101" s="154" t="str">
        <f t="shared" si="19"/>
        <v/>
      </c>
    </row>
    <row r="102" spans="1:15">
      <c r="A102" s="151">
        <f t="shared" si="16"/>
        <v>9</v>
      </c>
      <c r="B102" s="151">
        <f t="shared" si="13"/>
        <v>1928</v>
      </c>
      <c r="C102" s="152">
        <v>10501</v>
      </c>
      <c r="D102" s="153">
        <f>MODELA!AG92</f>
        <v>0.15243161253177107</v>
      </c>
      <c r="E102" s="154" t="str">
        <f t="shared" si="14"/>
        <v/>
      </c>
      <c r="F102" s="155">
        <f t="shared" si="15"/>
        <v>0.15243161253177107</v>
      </c>
      <c r="G102" s="160">
        <f t="shared" si="17"/>
        <v>48.536223941559818</v>
      </c>
      <c r="H102" s="141">
        <v>2004</v>
      </c>
      <c r="I102" s="161">
        <f t="shared" si="20"/>
        <v>22.566624793388431</v>
      </c>
      <c r="J102" s="154">
        <f t="shared" si="18"/>
        <v>22.566624793388431</v>
      </c>
      <c r="K102" s="154" t="str">
        <f t="shared" si="19"/>
        <v/>
      </c>
      <c r="O102" s="120"/>
    </row>
    <row r="103" spans="1:15">
      <c r="A103" s="151">
        <f t="shared" si="16"/>
        <v>10</v>
      </c>
      <c r="B103" s="151">
        <f t="shared" si="13"/>
        <v>1929</v>
      </c>
      <c r="C103" s="152">
        <v>10532</v>
      </c>
      <c r="D103" s="153">
        <f>MODELA!AG93</f>
        <v>0.43170246910964849</v>
      </c>
      <c r="E103" s="154" t="str">
        <f t="shared" si="14"/>
        <v/>
      </c>
      <c r="F103" s="155">
        <f t="shared" si="15"/>
        <v>0.43170246910964849</v>
      </c>
      <c r="G103" s="160">
        <f t="shared" si="17"/>
        <v>48.536223941559818</v>
      </c>
      <c r="H103" s="141">
        <v>2005</v>
      </c>
      <c r="I103" s="161">
        <f t="shared" si="20"/>
        <v>62.739768595041326</v>
      </c>
      <c r="J103" s="154">
        <f t="shared" si="18"/>
        <v>62.739768595041326</v>
      </c>
      <c r="K103" s="154" t="str">
        <f t="shared" si="19"/>
        <v/>
      </c>
      <c r="O103" s="120"/>
    </row>
    <row r="104" spans="1:15">
      <c r="A104" s="151">
        <f t="shared" si="16"/>
        <v>11</v>
      </c>
      <c r="B104" s="151">
        <f t="shared" si="13"/>
        <v>1929</v>
      </c>
      <c r="C104" s="152">
        <v>10562</v>
      </c>
      <c r="D104" s="153">
        <f>MODELA!AG94</f>
        <v>0.6327693681486799</v>
      </c>
      <c r="E104" s="154" t="str">
        <f t="shared" si="14"/>
        <v/>
      </c>
      <c r="F104" s="155">
        <f t="shared" si="15"/>
        <v>0.6327693681486799</v>
      </c>
      <c r="G104" s="160">
        <f t="shared" si="17"/>
        <v>48.536223941559818</v>
      </c>
      <c r="H104" s="141">
        <v>2006</v>
      </c>
      <c r="I104" s="161">
        <f t="shared" si="20"/>
        <v>121.71153719008264</v>
      </c>
      <c r="J104" s="154">
        <f t="shared" si="18"/>
        <v>121.71153719008264</v>
      </c>
      <c r="K104" s="154" t="str">
        <f t="shared" si="19"/>
        <v/>
      </c>
      <c r="O104" s="120"/>
    </row>
    <row r="105" spans="1:15">
      <c r="A105" s="151">
        <f t="shared" si="16"/>
        <v>12</v>
      </c>
      <c r="B105" s="151">
        <f t="shared" si="13"/>
        <v>1929</v>
      </c>
      <c r="C105" s="152">
        <v>10593</v>
      </c>
      <c r="D105" s="153">
        <f>MODELA!AG95</f>
        <v>0.7528042270806603</v>
      </c>
      <c r="E105" s="154" t="str">
        <f t="shared" si="14"/>
        <v/>
      </c>
      <c r="F105" s="155">
        <f t="shared" si="15"/>
        <v>0.7528042270806603</v>
      </c>
      <c r="G105" s="160">
        <f t="shared" si="17"/>
        <v>48.536223941559818</v>
      </c>
      <c r="H105" s="141">
        <v>2007</v>
      </c>
      <c r="I105" s="161">
        <f t="shared" si="20"/>
        <v>27.705500826446286</v>
      </c>
      <c r="J105" s="154">
        <f t="shared" si="18"/>
        <v>27.705500826446286</v>
      </c>
      <c r="K105" s="154" t="str">
        <f t="shared" si="19"/>
        <v/>
      </c>
      <c r="O105" s="120"/>
    </row>
    <row r="106" spans="1:15">
      <c r="A106" s="151">
        <f t="shared" si="16"/>
        <v>1</v>
      </c>
      <c r="B106" s="151">
        <f t="shared" si="13"/>
        <v>1929</v>
      </c>
      <c r="C106" s="152">
        <v>10624</v>
      </c>
      <c r="D106" s="153">
        <f>MODELA!AG96</f>
        <v>0.83682252386266476</v>
      </c>
      <c r="E106" s="154" t="str">
        <f t="shared" si="14"/>
        <v/>
      </c>
      <c r="F106" s="155">
        <f t="shared" si="15"/>
        <v>0.83682252386266476</v>
      </c>
      <c r="G106" s="160">
        <f t="shared" si="17"/>
        <v>48.536223941559818</v>
      </c>
      <c r="H106" s="141">
        <v>2008</v>
      </c>
      <c r="I106" s="161">
        <f t="shared" si="20"/>
        <v>16.966254545454547</v>
      </c>
      <c r="J106" s="154">
        <f t="shared" si="18"/>
        <v>16.966254545454547</v>
      </c>
      <c r="K106" s="154" t="str">
        <f t="shared" si="19"/>
        <v/>
      </c>
      <c r="O106" s="120"/>
    </row>
    <row r="107" spans="1:15">
      <c r="A107" s="151">
        <f t="shared" si="16"/>
        <v>2</v>
      </c>
      <c r="B107" s="151">
        <f t="shared" si="13"/>
        <v>1929</v>
      </c>
      <c r="C107" s="152">
        <v>10652</v>
      </c>
      <c r="D107" s="153">
        <f>MODELA!AG97</f>
        <v>2.0792880704159766</v>
      </c>
      <c r="E107" s="154" t="str">
        <f t="shared" si="14"/>
        <v/>
      </c>
      <c r="F107" s="155">
        <f t="shared" si="15"/>
        <v>2.0792880704159766</v>
      </c>
      <c r="G107" s="160">
        <f t="shared" si="17"/>
        <v>48.536223941559818</v>
      </c>
      <c r="H107" s="141">
        <v>2009</v>
      </c>
      <c r="I107" s="161">
        <f t="shared" si="20"/>
        <v>34.424408225085969</v>
      </c>
      <c r="J107" s="154">
        <f t="shared" si="18"/>
        <v>34.424408225085969</v>
      </c>
      <c r="K107" s="154" t="str">
        <f t="shared" si="19"/>
        <v/>
      </c>
      <c r="O107" s="120"/>
    </row>
    <row r="108" spans="1:15">
      <c r="A108" s="151">
        <f t="shared" si="16"/>
        <v>3</v>
      </c>
      <c r="B108" s="151">
        <f t="shared" si="13"/>
        <v>1929</v>
      </c>
      <c r="C108" s="152">
        <v>10683</v>
      </c>
      <c r="D108" s="153">
        <f>MODELA!AG98</f>
        <v>3.1363302290884167</v>
      </c>
      <c r="E108" s="154" t="str">
        <f t="shared" si="14"/>
        <v/>
      </c>
      <c r="F108" s="155">
        <f t="shared" si="15"/>
        <v>3.1363302290884167</v>
      </c>
      <c r="G108" s="160">
        <f t="shared" si="17"/>
        <v>48.536223941559818</v>
      </c>
      <c r="H108" s="141">
        <v>2010</v>
      </c>
      <c r="I108" s="161">
        <f t="shared" si="20"/>
        <v>32.573355371900824</v>
      </c>
      <c r="J108" s="154">
        <f t="shared" si="18"/>
        <v>32.573355371900824</v>
      </c>
      <c r="K108" s="154" t="str">
        <f t="shared" si="19"/>
        <v/>
      </c>
      <c r="O108" s="120"/>
    </row>
    <row r="109" spans="1:15">
      <c r="A109" s="151">
        <f t="shared" si="16"/>
        <v>4</v>
      </c>
      <c r="B109" s="151">
        <f t="shared" si="13"/>
        <v>1929</v>
      </c>
      <c r="C109" s="152">
        <v>10713</v>
      </c>
      <c r="D109" s="153">
        <f>MODELA!AG99</f>
        <v>3.5848808196185606</v>
      </c>
      <c r="E109" s="154" t="str">
        <f t="shared" si="14"/>
        <v/>
      </c>
      <c r="F109" s="155">
        <f t="shared" si="15"/>
        <v>3.5848808196185606</v>
      </c>
      <c r="G109" s="160">
        <f t="shared" si="17"/>
        <v>48.536223941559818</v>
      </c>
      <c r="H109" s="141">
        <v>2011</v>
      </c>
      <c r="I109" s="161">
        <f t="shared" si="20"/>
        <v>96.41908112007134</v>
      </c>
      <c r="J109" s="154">
        <f t="shared" si="18"/>
        <v>96.41908112007134</v>
      </c>
      <c r="K109" s="154" t="str">
        <f t="shared" si="19"/>
        <v/>
      </c>
      <c r="O109" s="120"/>
    </row>
    <row r="110" spans="1:15">
      <c r="A110" s="151">
        <f t="shared" si="16"/>
        <v>5</v>
      </c>
      <c r="B110" s="151">
        <f t="shared" si="13"/>
        <v>1929</v>
      </c>
      <c r="C110" s="152">
        <v>10744</v>
      </c>
      <c r="D110" s="153">
        <f>MODELA!AG100</f>
        <v>3.4911991035168715</v>
      </c>
      <c r="E110" s="154" t="str">
        <f t="shared" si="14"/>
        <v/>
      </c>
      <c r="F110" s="155">
        <f t="shared" si="15"/>
        <v>3.4911991035168715</v>
      </c>
      <c r="G110" s="160">
        <f t="shared" si="17"/>
        <v>48.536223941559818</v>
      </c>
      <c r="H110" s="141">
        <v>2012</v>
      </c>
      <c r="I110" s="161">
        <f t="shared" si="20"/>
        <v>33.310214876033058</v>
      </c>
      <c r="J110" s="154">
        <f t="shared" si="18"/>
        <v>33.310214876033058</v>
      </c>
      <c r="K110" s="154" t="str">
        <f t="shared" si="19"/>
        <v/>
      </c>
      <c r="O110" s="120"/>
    </row>
    <row r="111" spans="1:15">
      <c r="A111" s="151">
        <f t="shared" si="16"/>
        <v>6</v>
      </c>
      <c r="B111" s="151">
        <f t="shared" si="13"/>
        <v>1929</v>
      </c>
      <c r="C111" s="152">
        <v>10774</v>
      </c>
      <c r="D111" s="153">
        <f>MODELA!AG101</f>
        <v>1.3170346523887027</v>
      </c>
      <c r="E111" s="154" t="str">
        <f t="shared" si="14"/>
        <v/>
      </c>
      <c r="F111" s="155">
        <f t="shared" si="15"/>
        <v>1.3170346523887027</v>
      </c>
      <c r="G111" s="160">
        <f t="shared" si="17"/>
        <v>48.536223941559818</v>
      </c>
      <c r="H111" s="141">
        <v>2013</v>
      </c>
      <c r="I111" s="161">
        <f t="shared" si="20"/>
        <v>24.362241322314055</v>
      </c>
      <c r="J111" s="154">
        <f t="shared" si="18"/>
        <v>24.362241322314055</v>
      </c>
      <c r="K111" s="154" t="str">
        <f t="shared" si="19"/>
        <v/>
      </c>
      <c r="O111" s="120"/>
    </row>
    <row r="112" spans="1:15">
      <c r="A112" s="151">
        <f t="shared" si="16"/>
        <v>7</v>
      </c>
      <c r="B112" s="151">
        <f t="shared" si="13"/>
        <v>1929</v>
      </c>
      <c r="C112" s="152">
        <v>10805</v>
      </c>
      <c r="D112" s="153">
        <f>MODELA!AG102</f>
        <v>0.74511508941029447</v>
      </c>
      <c r="E112" s="154" t="str">
        <f t="shared" si="14"/>
        <v/>
      </c>
      <c r="F112" s="155">
        <f t="shared" si="15"/>
        <v>0.74511508941029447</v>
      </c>
      <c r="G112" s="160">
        <f t="shared" si="17"/>
        <v>48.536223941559818</v>
      </c>
      <c r="H112" s="141">
        <v>2014</v>
      </c>
      <c r="I112" s="161">
        <f t="shared" si="20"/>
        <v>12.20964364206421</v>
      </c>
      <c r="J112" s="154" t="str">
        <f t="shared" si="18"/>
        <v/>
      </c>
      <c r="K112" s="154">
        <f t="shared" si="19"/>
        <v>12.20964364206421</v>
      </c>
      <c r="O112" s="120"/>
    </row>
    <row r="113" spans="1:15">
      <c r="A113" s="151">
        <f t="shared" si="16"/>
        <v>8</v>
      </c>
      <c r="B113" s="151">
        <f t="shared" si="13"/>
        <v>1929</v>
      </c>
      <c r="C113" s="152">
        <v>10836</v>
      </c>
      <c r="D113" s="153">
        <f>MODELA!AG103</f>
        <v>8.2097867089636622E-2</v>
      </c>
      <c r="E113" s="154" t="str">
        <f t="shared" si="14"/>
        <v/>
      </c>
      <c r="F113" s="155">
        <f t="shared" si="15"/>
        <v>8.2097867089636622E-2</v>
      </c>
      <c r="G113" s="160">
        <f>$I$17</f>
        <v>48.536223941559818</v>
      </c>
      <c r="H113" s="452">
        <v>2015</v>
      </c>
      <c r="I113" s="453">
        <f t="shared" si="20"/>
        <v>10.609804098660094</v>
      </c>
      <c r="J113" s="154" t="str">
        <f t="shared" si="18"/>
        <v/>
      </c>
      <c r="K113" s="154">
        <f t="shared" si="19"/>
        <v>10.609804098660094</v>
      </c>
      <c r="O113" s="120"/>
    </row>
    <row r="114" spans="1:15">
      <c r="A114" s="151">
        <f t="shared" si="16"/>
        <v>9</v>
      </c>
      <c r="B114" s="151">
        <f t="shared" si="13"/>
        <v>1929</v>
      </c>
      <c r="C114" s="152">
        <v>10866</v>
      </c>
      <c r="D114" s="153">
        <f>MODELA!AG104</f>
        <v>5.1311166931018448E-2</v>
      </c>
      <c r="E114" s="154" t="str">
        <f t="shared" si="14"/>
        <v/>
      </c>
      <c r="F114" s="155">
        <f t="shared" si="15"/>
        <v>5.1311166931018448E-2</v>
      </c>
      <c r="G114" s="160">
        <f t="shared" ref="G114:G119" si="21">$I$17</f>
        <v>48.536223941559818</v>
      </c>
      <c r="H114" s="141">
        <v>2016</v>
      </c>
      <c r="I114" s="453">
        <f t="shared" ref="I114:I119" si="22">SUMIF($B$19:$B$1500, H114, $D$19:$D$1500)</f>
        <v>48.307002450504164</v>
      </c>
      <c r="J114" s="154" t="str">
        <f t="shared" si="18"/>
        <v/>
      </c>
      <c r="K114" s="154">
        <f t="shared" si="19"/>
        <v>48.307002450504164</v>
      </c>
      <c r="O114" s="120"/>
    </row>
    <row r="115" spans="1:15">
      <c r="A115" s="151">
        <f t="shared" si="16"/>
        <v>10</v>
      </c>
      <c r="B115" s="151">
        <f t="shared" si="13"/>
        <v>1930</v>
      </c>
      <c r="C115" s="152">
        <v>10897</v>
      </c>
      <c r="D115" s="153">
        <f>MODELA!AG105</f>
        <v>0.54688514823433865</v>
      </c>
      <c r="E115" s="154" t="str">
        <f t="shared" si="14"/>
        <v/>
      </c>
      <c r="F115" s="155">
        <f t="shared" si="15"/>
        <v>0.54688514823433865</v>
      </c>
      <c r="G115" s="160">
        <f t="shared" si="21"/>
        <v>48.536223941559818</v>
      </c>
      <c r="H115" s="141">
        <v>2017</v>
      </c>
      <c r="I115" s="453">
        <f t="shared" si="22"/>
        <v>153.9409847097823</v>
      </c>
      <c r="J115" s="154" t="str">
        <f t="shared" si="18"/>
        <v/>
      </c>
      <c r="K115" s="154">
        <f t="shared" si="19"/>
        <v>153.9409847097823</v>
      </c>
      <c r="O115" s="120"/>
    </row>
    <row r="116" spans="1:15">
      <c r="A116" s="151">
        <f t="shared" si="16"/>
        <v>11</v>
      </c>
      <c r="B116" s="151">
        <f t="shared" si="13"/>
        <v>1930</v>
      </c>
      <c r="C116" s="152">
        <v>10927</v>
      </c>
      <c r="D116" s="153">
        <f>MODELA!AG106</f>
        <v>0.34425795743998888</v>
      </c>
      <c r="E116" s="154" t="str">
        <f t="shared" si="14"/>
        <v/>
      </c>
      <c r="F116" s="155">
        <f t="shared" si="15"/>
        <v>0.34425795743998888</v>
      </c>
      <c r="G116" s="160">
        <f t="shared" si="21"/>
        <v>48.536223941559818</v>
      </c>
      <c r="H116" s="452">
        <v>2018</v>
      </c>
      <c r="I116" s="453">
        <f t="shared" si="22"/>
        <v>43.393338326913323</v>
      </c>
      <c r="J116" s="154" t="str">
        <f t="shared" si="18"/>
        <v/>
      </c>
      <c r="K116" s="154">
        <f t="shared" si="19"/>
        <v>43.393338326913323</v>
      </c>
      <c r="O116" s="120"/>
    </row>
    <row r="117" spans="1:15">
      <c r="A117" s="151">
        <f t="shared" si="16"/>
        <v>12</v>
      </c>
      <c r="B117" s="151">
        <f t="shared" si="13"/>
        <v>1930</v>
      </c>
      <c r="C117" s="152">
        <v>10958</v>
      </c>
      <c r="D117" s="153">
        <f>MODELA!AG107</f>
        <v>3.7647125855159924</v>
      </c>
      <c r="E117" s="154" t="str">
        <f t="shared" si="14"/>
        <v/>
      </c>
      <c r="F117" s="155">
        <f t="shared" si="15"/>
        <v>3.7647125855159924</v>
      </c>
      <c r="G117" s="160">
        <f t="shared" si="21"/>
        <v>48.536223941559818</v>
      </c>
      <c r="H117" s="141">
        <v>2019</v>
      </c>
      <c r="I117" s="453">
        <f t="shared" si="22"/>
        <v>81.569544303818773</v>
      </c>
      <c r="J117" s="154" t="str">
        <f t="shared" si="18"/>
        <v/>
      </c>
      <c r="K117" s="154">
        <f t="shared" si="19"/>
        <v>81.569544303818773</v>
      </c>
      <c r="O117" s="120"/>
    </row>
    <row r="118" spans="1:15">
      <c r="A118" s="151">
        <f t="shared" si="16"/>
        <v>1</v>
      </c>
      <c r="B118" s="151">
        <f t="shared" si="13"/>
        <v>1930</v>
      </c>
      <c r="C118" s="152">
        <v>10989</v>
      </c>
      <c r="D118" s="153">
        <f>MODELA!AG108</f>
        <v>3.4346811110653732</v>
      </c>
      <c r="E118" s="154" t="str">
        <f t="shared" si="14"/>
        <v/>
      </c>
      <c r="F118" s="155">
        <f t="shared" si="15"/>
        <v>3.4346811110653732</v>
      </c>
      <c r="G118" s="160">
        <f t="shared" si="21"/>
        <v>48.536223941559818</v>
      </c>
      <c r="H118" s="141">
        <v>2020</v>
      </c>
      <c r="I118" s="453">
        <f t="shared" si="22"/>
        <v>22.657271849032576</v>
      </c>
      <c r="J118" s="154" t="str">
        <f t="shared" si="18"/>
        <v/>
      </c>
      <c r="K118" s="154">
        <f t="shared" si="19"/>
        <v>22.657271849032576</v>
      </c>
      <c r="O118" s="120"/>
    </row>
    <row r="119" spans="1:15">
      <c r="A119" s="151">
        <f t="shared" si="16"/>
        <v>2</v>
      </c>
      <c r="B119" s="151">
        <f t="shared" si="13"/>
        <v>1930</v>
      </c>
      <c r="C119" s="152">
        <v>11017</v>
      </c>
      <c r="D119" s="153">
        <f>MODELA!AG109</f>
        <v>3.6212920989312369</v>
      </c>
      <c r="E119" s="154" t="str">
        <f t="shared" si="14"/>
        <v/>
      </c>
      <c r="F119" s="155">
        <f t="shared" si="15"/>
        <v>3.6212920989312369</v>
      </c>
      <c r="G119" s="160">
        <f t="shared" si="21"/>
        <v>48.536223941559818</v>
      </c>
      <c r="H119" s="140">
        <v>2021</v>
      </c>
      <c r="I119" s="163">
        <f t="shared" si="22"/>
        <v>7.916000498862795</v>
      </c>
      <c r="J119" s="154" t="str">
        <f t="shared" si="18"/>
        <v/>
      </c>
      <c r="K119" s="154">
        <f t="shared" si="19"/>
        <v>7.916000498862795</v>
      </c>
      <c r="O119" s="120"/>
    </row>
    <row r="120" spans="1:15">
      <c r="A120" s="151">
        <f t="shared" si="16"/>
        <v>3</v>
      </c>
      <c r="B120" s="151">
        <f t="shared" si="13"/>
        <v>1930</v>
      </c>
      <c r="C120" s="152">
        <v>11048</v>
      </c>
      <c r="D120" s="153">
        <f>MODELA!AG110</f>
        <v>6.5620146016401861</v>
      </c>
      <c r="E120" s="154" t="str">
        <f t="shared" si="14"/>
        <v/>
      </c>
      <c r="F120" s="155">
        <f t="shared" si="15"/>
        <v>6.5620146016401861</v>
      </c>
      <c r="G120" s="160"/>
      <c r="O120" s="120"/>
    </row>
    <row r="121" spans="1:15">
      <c r="A121" s="151">
        <f t="shared" si="16"/>
        <v>4</v>
      </c>
      <c r="B121" s="151">
        <f t="shared" si="13"/>
        <v>1930</v>
      </c>
      <c r="C121" s="152">
        <v>11078</v>
      </c>
      <c r="D121" s="153">
        <f>MODELA!AG111</f>
        <v>4.7477015686377868</v>
      </c>
      <c r="E121" s="154" t="str">
        <f t="shared" si="14"/>
        <v/>
      </c>
      <c r="F121" s="155">
        <f t="shared" si="15"/>
        <v>4.7477015686377868</v>
      </c>
      <c r="G121" s="160"/>
      <c r="O121" s="120"/>
    </row>
    <row r="122" spans="1:15">
      <c r="A122" s="151">
        <f t="shared" si="16"/>
        <v>5</v>
      </c>
      <c r="B122" s="151">
        <f t="shared" si="13"/>
        <v>1930</v>
      </c>
      <c r="C122" s="152">
        <v>11109</v>
      </c>
      <c r="D122" s="153">
        <f>MODELA!AG112</f>
        <v>2.1612372110055347</v>
      </c>
      <c r="E122" s="154" t="str">
        <f t="shared" si="14"/>
        <v/>
      </c>
      <c r="F122" s="155">
        <f t="shared" si="15"/>
        <v>2.1612372110055347</v>
      </c>
      <c r="G122" s="160"/>
      <c r="O122" s="120"/>
    </row>
    <row r="123" spans="1:15">
      <c r="A123" s="151">
        <f t="shared" si="16"/>
        <v>6</v>
      </c>
      <c r="B123" s="151">
        <f t="shared" si="13"/>
        <v>1930</v>
      </c>
      <c r="C123" s="152">
        <v>11139</v>
      </c>
      <c r="D123" s="153">
        <f>MODELA!AG113</f>
        <v>1.4547027209861234</v>
      </c>
      <c r="E123" s="154" t="str">
        <f t="shared" si="14"/>
        <v/>
      </c>
      <c r="F123" s="155">
        <f t="shared" si="15"/>
        <v>1.4547027209861234</v>
      </c>
      <c r="G123" s="160"/>
      <c r="O123" s="120"/>
    </row>
    <row r="124" spans="1:15">
      <c r="A124" s="151">
        <f t="shared" si="16"/>
        <v>7</v>
      </c>
      <c r="B124" s="151">
        <f t="shared" si="13"/>
        <v>1930</v>
      </c>
      <c r="C124" s="152">
        <v>11170</v>
      </c>
      <c r="D124" s="153">
        <f>MODELA!AG114</f>
        <v>0.52440215261881917</v>
      </c>
      <c r="E124" s="154" t="str">
        <f t="shared" si="14"/>
        <v/>
      </c>
      <c r="F124" s="155">
        <f t="shared" si="15"/>
        <v>0.52440215261881917</v>
      </c>
      <c r="G124" s="160"/>
      <c r="O124" s="120"/>
    </row>
    <row r="125" spans="1:15">
      <c r="A125" s="151">
        <f t="shared" si="16"/>
        <v>8</v>
      </c>
      <c r="B125" s="151">
        <f t="shared" si="13"/>
        <v>1930</v>
      </c>
      <c r="C125" s="152">
        <v>11201</v>
      </c>
      <c r="D125" s="153">
        <f>MODELA!AG115</f>
        <v>0.35254819566979734</v>
      </c>
      <c r="E125" s="154" t="str">
        <f t="shared" si="14"/>
        <v/>
      </c>
      <c r="F125" s="155">
        <f t="shared" si="15"/>
        <v>0.35254819566979734</v>
      </c>
      <c r="G125" s="160"/>
      <c r="O125" s="120"/>
    </row>
    <row r="126" spans="1:15">
      <c r="A126" s="151">
        <f t="shared" si="16"/>
        <v>9</v>
      </c>
      <c r="B126" s="151">
        <f t="shared" si="13"/>
        <v>1930</v>
      </c>
      <c r="C126" s="152">
        <v>11231</v>
      </c>
      <c r="D126" s="153">
        <f>MODELA!AG116</f>
        <v>0.45969022975116758</v>
      </c>
      <c r="E126" s="154" t="str">
        <f t="shared" si="14"/>
        <v/>
      </c>
      <c r="F126" s="155">
        <f t="shared" si="15"/>
        <v>0.45969022975116758</v>
      </c>
      <c r="G126" s="160"/>
      <c r="O126" s="120"/>
    </row>
    <row r="127" spans="1:15">
      <c r="A127" s="151">
        <f t="shared" si="16"/>
        <v>10</v>
      </c>
      <c r="B127" s="151">
        <f t="shared" si="13"/>
        <v>1931</v>
      </c>
      <c r="C127" s="152">
        <v>11262</v>
      </c>
      <c r="D127" s="153">
        <f>MODELA!AG117</f>
        <v>0.37892504676171684</v>
      </c>
      <c r="E127" s="154" t="str">
        <f t="shared" si="14"/>
        <v/>
      </c>
      <c r="F127" s="155">
        <f t="shared" si="15"/>
        <v>0.37892504676171684</v>
      </c>
      <c r="G127" s="160"/>
      <c r="O127" s="120"/>
    </row>
    <row r="128" spans="1:15">
      <c r="A128" s="151">
        <f t="shared" si="16"/>
        <v>11</v>
      </c>
      <c r="B128" s="151">
        <f t="shared" si="13"/>
        <v>1931</v>
      </c>
      <c r="C128" s="152">
        <v>11292</v>
      </c>
      <c r="D128" s="153">
        <f>MODELA!AG118</f>
        <v>0.4934621511571135</v>
      </c>
      <c r="E128" s="154" t="str">
        <f t="shared" si="14"/>
        <v/>
      </c>
      <c r="F128" s="155">
        <f t="shared" si="15"/>
        <v>0.4934621511571135</v>
      </c>
      <c r="G128" s="160"/>
      <c r="O128" s="120"/>
    </row>
    <row r="129" spans="1:15">
      <c r="A129" s="151">
        <f t="shared" si="16"/>
        <v>12</v>
      </c>
      <c r="B129" s="151">
        <f t="shared" si="13"/>
        <v>1931</v>
      </c>
      <c r="C129" s="152">
        <v>11323</v>
      </c>
      <c r="D129" s="153">
        <f>MODELA!AG119</f>
        <v>0.30938796350031617</v>
      </c>
      <c r="E129" s="154" t="str">
        <f t="shared" si="14"/>
        <v/>
      </c>
      <c r="F129" s="155">
        <f t="shared" si="15"/>
        <v>0.30938796350031617</v>
      </c>
      <c r="G129" s="160"/>
      <c r="O129" s="120"/>
    </row>
    <row r="130" spans="1:15">
      <c r="A130" s="151">
        <f t="shared" si="16"/>
        <v>1</v>
      </c>
      <c r="B130" s="151">
        <f t="shared" si="13"/>
        <v>1931</v>
      </c>
      <c r="C130" s="152">
        <v>11354</v>
      </c>
      <c r="D130" s="153">
        <f>MODELA!AG120</f>
        <v>0.88317906623397313</v>
      </c>
      <c r="E130" s="154" t="str">
        <f t="shared" si="14"/>
        <v/>
      </c>
      <c r="F130" s="155">
        <f t="shared" si="15"/>
        <v>0.88317906623397313</v>
      </c>
      <c r="G130" s="160"/>
      <c r="O130" s="120"/>
    </row>
    <row r="131" spans="1:15">
      <c r="A131" s="151">
        <f t="shared" si="16"/>
        <v>2</v>
      </c>
      <c r="B131" s="151">
        <f t="shared" si="13"/>
        <v>1931</v>
      </c>
      <c r="C131" s="152">
        <v>11382</v>
      </c>
      <c r="D131" s="153">
        <f>MODELA!AG121</f>
        <v>1.1733747073386582</v>
      </c>
      <c r="E131" s="154" t="str">
        <f t="shared" si="14"/>
        <v/>
      </c>
      <c r="F131" s="155">
        <f t="shared" si="15"/>
        <v>1.1733747073386582</v>
      </c>
      <c r="G131" s="160"/>
      <c r="O131" s="120"/>
    </row>
    <row r="132" spans="1:15">
      <c r="A132" s="151">
        <f t="shared" si="16"/>
        <v>3</v>
      </c>
      <c r="B132" s="151">
        <f t="shared" si="13"/>
        <v>1931</v>
      </c>
      <c r="C132" s="152">
        <v>11413</v>
      </c>
      <c r="D132" s="153">
        <f>MODELA!AG122</f>
        <v>1.8322922184721482</v>
      </c>
      <c r="E132" s="154" t="str">
        <f t="shared" si="14"/>
        <v/>
      </c>
      <c r="F132" s="155">
        <f t="shared" si="15"/>
        <v>1.8322922184721482</v>
      </c>
      <c r="G132" s="160"/>
      <c r="O132" s="120"/>
    </row>
    <row r="133" spans="1:15">
      <c r="A133" s="151">
        <f t="shared" si="16"/>
        <v>4</v>
      </c>
      <c r="B133" s="151">
        <f t="shared" si="13"/>
        <v>1931</v>
      </c>
      <c r="C133" s="152">
        <v>11443</v>
      </c>
      <c r="D133" s="153">
        <f>MODELA!AG123</f>
        <v>1.4653174046446589</v>
      </c>
      <c r="E133" s="154" t="str">
        <f t="shared" si="14"/>
        <v/>
      </c>
      <c r="F133" s="155">
        <f t="shared" si="15"/>
        <v>1.4653174046446589</v>
      </c>
      <c r="G133" s="160"/>
      <c r="O133" s="120"/>
    </row>
    <row r="134" spans="1:15">
      <c r="A134" s="151">
        <f t="shared" si="16"/>
        <v>5</v>
      </c>
      <c r="B134" s="151">
        <f t="shared" si="13"/>
        <v>1931</v>
      </c>
      <c r="C134" s="152">
        <v>11474</v>
      </c>
      <c r="D134" s="153">
        <f>MODELA!AG124</f>
        <v>0.67884416810259918</v>
      </c>
      <c r="E134" s="154" t="str">
        <f t="shared" si="14"/>
        <v/>
      </c>
      <c r="F134" s="155">
        <f t="shared" si="15"/>
        <v>0.67884416810259918</v>
      </c>
      <c r="G134" s="160"/>
      <c r="O134" s="120"/>
    </row>
    <row r="135" spans="1:15">
      <c r="A135" s="151">
        <f t="shared" si="16"/>
        <v>6</v>
      </c>
      <c r="B135" s="151">
        <f t="shared" si="13"/>
        <v>1931</v>
      </c>
      <c r="C135" s="152">
        <v>11504</v>
      </c>
      <c r="D135" s="153">
        <f>MODELA!AG125</f>
        <v>0.30963994108104043</v>
      </c>
      <c r="E135" s="154" t="str">
        <f t="shared" si="14"/>
        <v/>
      </c>
      <c r="F135" s="155">
        <f t="shared" si="15"/>
        <v>0.30963994108104043</v>
      </c>
      <c r="G135" s="160"/>
      <c r="O135" s="120"/>
    </row>
    <row r="136" spans="1:15">
      <c r="A136" s="151">
        <f t="shared" si="16"/>
        <v>7</v>
      </c>
      <c r="B136" s="151">
        <f t="shared" si="13"/>
        <v>1931</v>
      </c>
      <c r="C136" s="152">
        <v>11535</v>
      </c>
      <c r="D136" s="153">
        <f>MODELA!AG126</f>
        <v>9.4107576940687387E-2</v>
      </c>
      <c r="E136" s="154" t="str">
        <f t="shared" si="14"/>
        <v/>
      </c>
      <c r="F136" s="155">
        <f t="shared" si="15"/>
        <v>9.4107576940687387E-2</v>
      </c>
      <c r="G136" s="160"/>
      <c r="O136" s="120"/>
    </row>
    <row r="137" spans="1:15">
      <c r="A137" s="151">
        <f t="shared" si="16"/>
        <v>8</v>
      </c>
      <c r="B137" s="151">
        <f t="shared" si="13"/>
        <v>1931</v>
      </c>
      <c r="C137" s="152">
        <v>11566</v>
      </c>
      <c r="D137" s="153">
        <f>MODELA!AG127</f>
        <v>9.4617574230715817E-2</v>
      </c>
      <c r="E137" s="154" t="str">
        <f t="shared" si="14"/>
        <v/>
      </c>
      <c r="F137" s="155">
        <f t="shared" si="15"/>
        <v>9.4617574230715817E-2</v>
      </c>
      <c r="G137" s="160"/>
      <c r="O137" s="120"/>
    </row>
    <row r="138" spans="1:15">
      <c r="A138" s="151">
        <f t="shared" si="16"/>
        <v>9</v>
      </c>
      <c r="B138" s="151">
        <f t="shared" si="13"/>
        <v>1931</v>
      </c>
      <c r="C138" s="152">
        <v>11596</v>
      </c>
      <c r="D138" s="153">
        <f>MODELA!AG128</f>
        <v>0.15321580764404796</v>
      </c>
      <c r="E138" s="154" t="str">
        <f t="shared" si="14"/>
        <v/>
      </c>
      <c r="F138" s="155">
        <f t="shared" si="15"/>
        <v>0.15321580764404796</v>
      </c>
      <c r="G138" s="160"/>
      <c r="O138" s="120"/>
    </row>
    <row r="139" spans="1:15">
      <c r="A139" s="151">
        <f t="shared" si="16"/>
        <v>10</v>
      </c>
      <c r="B139" s="151">
        <f t="shared" si="13"/>
        <v>1932</v>
      </c>
      <c r="C139" s="152">
        <v>11627</v>
      </c>
      <c r="D139" s="153">
        <f>MODELA!AG129</f>
        <v>0.86910402518918906</v>
      </c>
      <c r="E139" s="154" t="str">
        <f t="shared" si="14"/>
        <v/>
      </c>
      <c r="F139" s="155">
        <f t="shared" si="15"/>
        <v>0.86910402518918906</v>
      </c>
      <c r="G139" s="160"/>
      <c r="O139" s="120"/>
    </row>
    <row r="140" spans="1:15">
      <c r="A140" s="151">
        <f t="shared" si="16"/>
        <v>11</v>
      </c>
      <c r="B140" s="151">
        <f t="shared" si="13"/>
        <v>1932</v>
      </c>
      <c r="C140" s="152">
        <v>11657</v>
      </c>
      <c r="D140" s="153">
        <f>MODELA!AG130</f>
        <v>0.98729546507457222</v>
      </c>
      <c r="E140" s="154" t="str">
        <f t="shared" si="14"/>
        <v/>
      </c>
      <c r="F140" s="155">
        <f t="shared" si="15"/>
        <v>0.98729546507457222</v>
      </c>
      <c r="G140" s="160"/>
    </row>
    <row r="141" spans="1:15">
      <c r="A141" s="151">
        <f t="shared" si="16"/>
        <v>12</v>
      </c>
      <c r="B141" s="151">
        <f t="shared" si="13"/>
        <v>1932</v>
      </c>
      <c r="C141" s="152">
        <v>11688</v>
      </c>
      <c r="D141" s="153">
        <f>MODELA!AG131</f>
        <v>4.1404603708564345</v>
      </c>
      <c r="E141" s="154" t="str">
        <f t="shared" si="14"/>
        <v/>
      </c>
      <c r="F141" s="155">
        <f t="shared" si="15"/>
        <v>4.1404603708564345</v>
      </c>
      <c r="G141" s="160"/>
    </row>
    <row r="142" spans="1:15">
      <c r="A142" s="151">
        <f t="shared" si="16"/>
        <v>1</v>
      </c>
      <c r="B142" s="151">
        <f t="shared" si="13"/>
        <v>1932</v>
      </c>
      <c r="C142" s="152">
        <v>11719</v>
      </c>
      <c r="D142" s="153">
        <f>MODELA!AG132</f>
        <v>4.163941809541126</v>
      </c>
      <c r="E142" s="154" t="str">
        <f t="shared" si="14"/>
        <v/>
      </c>
      <c r="F142" s="155">
        <f t="shared" si="15"/>
        <v>4.163941809541126</v>
      </c>
      <c r="G142" s="160"/>
    </row>
    <row r="143" spans="1:15">
      <c r="A143" s="151">
        <f t="shared" si="16"/>
        <v>2</v>
      </c>
      <c r="B143" s="151">
        <f t="shared" si="13"/>
        <v>1932</v>
      </c>
      <c r="C143" s="152">
        <v>11748</v>
      </c>
      <c r="D143" s="153">
        <f>MODELA!AG133</f>
        <v>8.3851196473032026</v>
      </c>
      <c r="E143" s="154" t="str">
        <f t="shared" si="14"/>
        <v/>
      </c>
      <c r="F143" s="155">
        <f t="shared" si="15"/>
        <v>8.3851196473032026</v>
      </c>
      <c r="G143" s="160"/>
    </row>
    <row r="144" spans="1:15">
      <c r="A144" s="151">
        <f t="shared" si="16"/>
        <v>3</v>
      </c>
      <c r="B144" s="151">
        <f t="shared" si="13"/>
        <v>1932</v>
      </c>
      <c r="C144" s="152">
        <v>11779</v>
      </c>
      <c r="D144" s="153">
        <f>MODELA!AG134</f>
        <v>7.3284890413709149</v>
      </c>
      <c r="E144" s="154" t="str">
        <f t="shared" si="14"/>
        <v/>
      </c>
      <c r="F144" s="155">
        <f t="shared" si="15"/>
        <v>7.3284890413709149</v>
      </c>
      <c r="G144" s="160"/>
    </row>
    <row r="145" spans="1:7">
      <c r="A145" s="151">
        <f t="shared" si="16"/>
        <v>4</v>
      </c>
      <c r="B145" s="151">
        <f t="shared" si="13"/>
        <v>1932</v>
      </c>
      <c r="C145" s="152">
        <v>11809</v>
      </c>
      <c r="D145" s="153">
        <f>MODELA!AG135</f>
        <v>7.8376123827191968</v>
      </c>
      <c r="E145" s="154" t="str">
        <f t="shared" si="14"/>
        <v/>
      </c>
      <c r="F145" s="155">
        <f t="shared" si="15"/>
        <v>7.8376123827191968</v>
      </c>
      <c r="G145" s="160"/>
    </row>
    <row r="146" spans="1:7">
      <c r="A146" s="151">
        <f t="shared" si="16"/>
        <v>5</v>
      </c>
      <c r="B146" s="151">
        <f t="shared" si="13"/>
        <v>1932</v>
      </c>
      <c r="C146" s="152">
        <v>11840</v>
      </c>
      <c r="D146" s="153">
        <f>MODELA!AG136</f>
        <v>7.8035895707079987</v>
      </c>
      <c r="E146" s="154" t="str">
        <f t="shared" si="14"/>
        <v/>
      </c>
      <c r="F146" s="155">
        <f t="shared" si="15"/>
        <v>7.8035895707079987</v>
      </c>
      <c r="G146" s="160"/>
    </row>
    <row r="147" spans="1:7">
      <c r="A147" s="151">
        <f t="shared" si="16"/>
        <v>6</v>
      </c>
      <c r="B147" s="151">
        <f t="shared" ref="B147:B210" si="23">IF(MONTH(C147)&gt;9,YEAR(C147)+1,YEAR(C147))</f>
        <v>1932</v>
      </c>
      <c r="C147" s="152">
        <v>11870</v>
      </c>
      <c r="D147" s="153">
        <f>MODELA!AG137</f>
        <v>3.6910588766501746</v>
      </c>
      <c r="E147" s="154" t="str">
        <f t="shared" ref="E147:E210" si="24">IF(AND(B147&gt;=$E$17,B147&lt;=$E$18),D147,"")</f>
        <v/>
      </c>
      <c r="F147" s="155">
        <f t="shared" ref="F147:F210" si="25">IF(OR(B147&lt;$E$17,B147&gt;$E$18),D147,"")</f>
        <v>3.6910588766501746</v>
      </c>
      <c r="G147" s="160"/>
    </row>
    <row r="148" spans="1:7">
      <c r="A148" s="151">
        <f t="shared" ref="A148:A211" si="26">MONTH(C148)</f>
        <v>7</v>
      </c>
      <c r="B148" s="151">
        <f t="shared" si="23"/>
        <v>1932</v>
      </c>
      <c r="C148" s="152">
        <v>11901</v>
      </c>
      <c r="D148" s="153">
        <f>MODELA!AG138</f>
        <v>1.4997431085227575</v>
      </c>
      <c r="E148" s="154" t="str">
        <f t="shared" si="24"/>
        <v/>
      </c>
      <c r="F148" s="155">
        <f t="shared" si="25"/>
        <v>1.4997431085227575</v>
      </c>
      <c r="G148" s="160"/>
    </row>
    <row r="149" spans="1:7">
      <c r="A149" s="151">
        <f t="shared" si="26"/>
        <v>8</v>
      </c>
      <c r="B149" s="151">
        <f t="shared" si="23"/>
        <v>1932</v>
      </c>
      <c r="C149" s="152">
        <v>11932</v>
      </c>
      <c r="D149" s="153">
        <f>MODELA!AG139</f>
        <v>0.95593555136258601</v>
      </c>
      <c r="E149" s="154" t="str">
        <f t="shared" si="24"/>
        <v/>
      </c>
      <c r="F149" s="155">
        <f t="shared" si="25"/>
        <v>0.95593555136258601</v>
      </c>
      <c r="G149" s="160"/>
    </row>
    <row r="150" spans="1:7">
      <c r="A150" s="151">
        <f t="shared" si="26"/>
        <v>9</v>
      </c>
      <c r="B150" s="151">
        <f t="shared" si="23"/>
        <v>1932</v>
      </c>
      <c r="C150" s="152">
        <v>11962</v>
      </c>
      <c r="D150" s="153">
        <f>MODELA!AG140</f>
        <v>0.54872660846267962</v>
      </c>
      <c r="E150" s="154" t="str">
        <f t="shared" si="24"/>
        <v/>
      </c>
      <c r="F150" s="155">
        <f t="shared" si="25"/>
        <v>0.54872660846267962</v>
      </c>
      <c r="G150" s="160"/>
    </row>
    <row r="151" spans="1:7">
      <c r="A151" s="151">
        <f t="shared" si="26"/>
        <v>10</v>
      </c>
      <c r="B151" s="151">
        <f t="shared" si="23"/>
        <v>1933</v>
      </c>
      <c r="C151" s="152">
        <v>11993</v>
      </c>
      <c r="D151" s="153">
        <f>MODELA!AG141</f>
        <v>0.44565583332066167</v>
      </c>
      <c r="E151" s="154" t="str">
        <f t="shared" si="24"/>
        <v/>
      </c>
      <c r="F151" s="155">
        <f t="shared" si="25"/>
        <v>0.44565583332066167</v>
      </c>
      <c r="G151" s="160"/>
    </row>
    <row r="152" spans="1:7">
      <c r="A152" s="151">
        <f t="shared" si="26"/>
        <v>11</v>
      </c>
      <c r="B152" s="151">
        <f t="shared" si="23"/>
        <v>1933</v>
      </c>
      <c r="C152" s="152">
        <v>12023</v>
      </c>
      <c r="D152" s="153">
        <f>MODELA!AG142</f>
        <v>0.3781260133150442</v>
      </c>
      <c r="E152" s="154" t="str">
        <f t="shared" si="24"/>
        <v/>
      </c>
      <c r="F152" s="155">
        <f t="shared" si="25"/>
        <v>0.3781260133150442</v>
      </c>
      <c r="G152" s="160"/>
    </row>
    <row r="153" spans="1:7">
      <c r="A153" s="151">
        <f t="shared" si="26"/>
        <v>12</v>
      </c>
      <c r="B153" s="151">
        <f t="shared" si="23"/>
        <v>1933</v>
      </c>
      <c r="C153" s="152">
        <v>12054</v>
      </c>
      <c r="D153" s="153">
        <f>MODELA!AG143</f>
        <v>0.50621349703396423</v>
      </c>
      <c r="E153" s="154" t="str">
        <f t="shared" si="24"/>
        <v/>
      </c>
      <c r="F153" s="155">
        <f t="shared" si="25"/>
        <v>0.50621349703396423</v>
      </c>
      <c r="G153" s="160"/>
    </row>
    <row r="154" spans="1:7">
      <c r="A154" s="151">
        <f t="shared" si="26"/>
        <v>1</v>
      </c>
      <c r="B154" s="151">
        <f t="shared" si="23"/>
        <v>1933</v>
      </c>
      <c r="C154" s="152">
        <v>12085</v>
      </c>
      <c r="D154" s="153">
        <f>MODELA!AG144</f>
        <v>0.87846050848690216</v>
      </c>
      <c r="E154" s="154" t="str">
        <f t="shared" si="24"/>
        <v/>
      </c>
      <c r="F154" s="155">
        <f t="shared" si="25"/>
        <v>0.87846050848690216</v>
      </c>
      <c r="G154" s="160"/>
    </row>
    <row r="155" spans="1:7">
      <c r="A155" s="151">
        <f t="shared" si="26"/>
        <v>2</v>
      </c>
      <c r="B155" s="151">
        <f t="shared" si="23"/>
        <v>1933</v>
      </c>
      <c r="C155" s="152">
        <v>12113</v>
      </c>
      <c r="D155" s="153">
        <f>MODELA!AG145</f>
        <v>0.98503833989693979</v>
      </c>
      <c r="E155" s="154" t="str">
        <f t="shared" si="24"/>
        <v/>
      </c>
      <c r="F155" s="155">
        <f t="shared" si="25"/>
        <v>0.98503833989693979</v>
      </c>
      <c r="G155" s="160"/>
    </row>
    <row r="156" spans="1:7">
      <c r="A156" s="151">
        <f t="shared" si="26"/>
        <v>3</v>
      </c>
      <c r="B156" s="151">
        <f t="shared" si="23"/>
        <v>1933</v>
      </c>
      <c r="C156" s="152">
        <v>12144</v>
      </c>
      <c r="D156" s="153">
        <f>MODELA!AG146</f>
        <v>2.9598735715081839</v>
      </c>
      <c r="E156" s="154" t="str">
        <f t="shared" si="24"/>
        <v/>
      </c>
      <c r="F156" s="155">
        <f t="shared" si="25"/>
        <v>2.9598735715081839</v>
      </c>
      <c r="G156" s="160"/>
    </row>
    <row r="157" spans="1:7">
      <c r="A157" s="151">
        <f t="shared" si="26"/>
        <v>4</v>
      </c>
      <c r="B157" s="151">
        <f t="shared" si="23"/>
        <v>1933</v>
      </c>
      <c r="C157" s="152">
        <v>12174</v>
      </c>
      <c r="D157" s="153">
        <f>MODELA!AG147</f>
        <v>4.9149103461676988</v>
      </c>
      <c r="E157" s="154" t="str">
        <f t="shared" si="24"/>
        <v/>
      </c>
      <c r="F157" s="155">
        <f t="shared" si="25"/>
        <v>4.9149103461676988</v>
      </c>
      <c r="G157" s="160"/>
    </row>
    <row r="158" spans="1:7">
      <c r="A158" s="151">
        <f t="shared" si="26"/>
        <v>5</v>
      </c>
      <c r="B158" s="151">
        <f t="shared" si="23"/>
        <v>1933</v>
      </c>
      <c r="C158" s="152">
        <v>12205</v>
      </c>
      <c r="D158" s="153">
        <f>MODELA!AG148</f>
        <v>4.9345992322014602</v>
      </c>
      <c r="E158" s="154" t="str">
        <f t="shared" si="24"/>
        <v/>
      </c>
      <c r="F158" s="155">
        <f t="shared" si="25"/>
        <v>4.9345992322014602</v>
      </c>
      <c r="G158" s="160"/>
    </row>
    <row r="159" spans="1:7">
      <c r="A159" s="151">
        <f t="shared" si="26"/>
        <v>6</v>
      </c>
      <c r="B159" s="151">
        <f t="shared" si="23"/>
        <v>1933</v>
      </c>
      <c r="C159" s="152">
        <v>12235</v>
      </c>
      <c r="D159" s="153">
        <f>MODELA!AG149</f>
        <v>2.4897306516700723</v>
      </c>
      <c r="E159" s="154" t="str">
        <f t="shared" si="24"/>
        <v/>
      </c>
      <c r="F159" s="155">
        <f t="shared" si="25"/>
        <v>2.4897306516700723</v>
      </c>
      <c r="G159" s="160"/>
    </row>
    <row r="160" spans="1:7">
      <c r="A160" s="151">
        <f t="shared" si="26"/>
        <v>7</v>
      </c>
      <c r="B160" s="151">
        <f t="shared" si="23"/>
        <v>1933</v>
      </c>
      <c r="C160" s="152">
        <v>12266</v>
      </c>
      <c r="D160" s="153">
        <f>MODELA!AG150</f>
        <v>0.53487334867546821</v>
      </c>
      <c r="E160" s="154" t="str">
        <f t="shared" si="24"/>
        <v/>
      </c>
      <c r="F160" s="155">
        <f t="shared" si="25"/>
        <v>0.53487334867546821</v>
      </c>
      <c r="G160" s="160"/>
    </row>
    <row r="161" spans="1:7">
      <c r="A161" s="151">
        <f t="shared" si="26"/>
        <v>8</v>
      </c>
      <c r="B161" s="151">
        <f t="shared" si="23"/>
        <v>1933</v>
      </c>
      <c r="C161" s="152">
        <v>12297</v>
      </c>
      <c r="D161" s="153">
        <f>MODELA!AG151</f>
        <v>0.25376956911408399</v>
      </c>
      <c r="E161" s="154" t="str">
        <f t="shared" si="24"/>
        <v/>
      </c>
      <c r="F161" s="155">
        <f t="shared" si="25"/>
        <v>0.25376956911408399</v>
      </c>
      <c r="G161" s="160"/>
    </row>
    <row r="162" spans="1:7">
      <c r="A162" s="151">
        <f t="shared" si="26"/>
        <v>9</v>
      </c>
      <c r="B162" s="151">
        <f t="shared" si="23"/>
        <v>1933</v>
      </c>
      <c r="C162" s="152">
        <v>12327</v>
      </c>
      <c r="D162" s="153">
        <f>MODELA!AG152</f>
        <v>0.46748904178441109</v>
      </c>
      <c r="E162" s="154" t="str">
        <f t="shared" si="24"/>
        <v/>
      </c>
      <c r="F162" s="155">
        <f t="shared" si="25"/>
        <v>0.46748904178441109</v>
      </c>
      <c r="G162" s="160"/>
    </row>
    <row r="163" spans="1:7">
      <c r="A163" s="151">
        <f t="shared" si="26"/>
        <v>10</v>
      </c>
      <c r="B163" s="151">
        <f t="shared" si="23"/>
        <v>1934</v>
      </c>
      <c r="C163" s="152">
        <v>12358</v>
      </c>
      <c r="D163" s="153">
        <f>MODELA!AG153</f>
        <v>0.67761620126777056</v>
      </c>
      <c r="E163" s="154" t="str">
        <f t="shared" si="24"/>
        <v/>
      </c>
      <c r="F163" s="155">
        <f t="shared" si="25"/>
        <v>0.67761620126777056</v>
      </c>
      <c r="G163" s="160"/>
    </row>
    <row r="164" spans="1:7">
      <c r="A164" s="151">
        <f t="shared" si="26"/>
        <v>11</v>
      </c>
      <c r="B164" s="151">
        <f t="shared" si="23"/>
        <v>1934</v>
      </c>
      <c r="C164" s="152">
        <v>12388</v>
      </c>
      <c r="D164" s="153">
        <f>MODELA!AG154</f>
        <v>0.68672750439215491</v>
      </c>
      <c r="E164" s="154" t="str">
        <f t="shared" si="24"/>
        <v/>
      </c>
      <c r="F164" s="155">
        <f t="shared" si="25"/>
        <v>0.68672750439215491</v>
      </c>
      <c r="G164" s="160"/>
    </row>
    <row r="165" spans="1:7">
      <c r="A165" s="151">
        <f t="shared" si="26"/>
        <v>12</v>
      </c>
      <c r="B165" s="151">
        <f t="shared" si="23"/>
        <v>1934</v>
      </c>
      <c r="C165" s="152">
        <v>12419</v>
      </c>
      <c r="D165" s="153">
        <f>MODELA!AG155</f>
        <v>2.1906665858105296</v>
      </c>
      <c r="E165" s="154" t="str">
        <f t="shared" si="24"/>
        <v/>
      </c>
      <c r="F165" s="155">
        <f t="shared" si="25"/>
        <v>2.1906665858105296</v>
      </c>
      <c r="G165" s="160"/>
    </row>
    <row r="166" spans="1:7">
      <c r="A166" s="151">
        <f t="shared" si="26"/>
        <v>1</v>
      </c>
      <c r="B166" s="151">
        <f t="shared" si="23"/>
        <v>1934</v>
      </c>
      <c r="C166" s="152">
        <v>12450</v>
      </c>
      <c r="D166" s="153">
        <f>MODELA!AG156</f>
        <v>3.3289517471107795</v>
      </c>
      <c r="E166" s="154" t="str">
        <f t="shared" si="24"/>
        <v/>
      </c>
      <c r="F166" s="155">
        <f t="shared" si="25"/>
        <v>3.3289517471107795</v>
      </c>
      <c r="G166" s="160"/>
    </row>
    <row r="167" spans="1:7">
      <c r="A167" s="151">
        <f t="shared" si="26"/>
        <v>2</v>
      </c>
      <c r="B167" s="151">
        <f t="shared" si="23"/>
        <v>1934</v>
      </c>
      <c r="C167" s="152">
        <v>12478</v>
      </c>
      <c r="D167" s="153">
        <f>MODELA!AG157</f>
        <v>3.0932558873370262</v>
      </c>
      <c r="E167" s="154" t="str">
        <f t="shared" si="24"/>
        <v/>
      </c>
      <c r="F167" s="155">
        <f t="shared" si="25"/>
        <v>3.0932558873370262</v>
      </c>
      <c r="G167" s="160"/>
    </row>
    <row r="168" spans="1:7">
      <c r="A168" s="151">
        <f t="shared" si="26"/>
        <v>3</v>
      </c>
      <c r="B168" s="151">
        <f t="shared" si="23"/>
        <v>1934</v>
      </c>
      <c r="C168" s="152">
        <v>12509</v>
      </c>
      <c r="D168" s="153">
        <f>MODELA!AG158</f>
        <v>3.3083966435320704</v>
      </c>
      <c r="E168" s="154" t="str">
        <f t="shared" si="24"/>
        <v/>
      </c>
      <c r="F168" s="155">
        <f t="shared" si="25"/>
        <v>3.3083966435320704</v>
      </c>
      <c r="G168" s="160"/>
    </row>
    <row r="169" spans="1:7">
      <c r="A169" s="151">
        <f t="shared" si="26"/>
        <v>4</v>
      </c>
      <c r="B169" s="151">
        <f t="shared" si="23"/>
        <v>1934</v>
      </c>
      <c r="C169" s="152">
        <v>12539</v>
      </c>
      <c r="D169" s="153">
        <f>MODELA!AG159</f>
        <v>1.4194290101936744</v>
      </c>
      <c r="E169" s="154" t="str">
        <f t="shared" si="24"/>
        <v/>
      </c>
      <c r="F169" s="155">
        <f t="shared" si="25"/>
        <v>1.4194290101936744</v>
      </c>
      <c r="G169" s="160"/>
    </row>
    <row r="170" spans="1:7">
      <c r="A170" s="151">
        <f t="shared" si="26"/>
        <v>5</v>
      </c>
      <c r="B170" s="151">
        <f t="shared" si="23"/>
        <v>1934</v>
      </c>
      <c r="C170" s="152">
        <v>12570</v>
      </c>
      <c r="D170" s="153">
        <f>MODELA!AG160</f>
        <v>0.73971371326798874</v>
      </c>
      <c r="E170" s="154" t="str">
        <f t="shared" si="24"/>
        <v/>
      </c>
      <c r="F170" s="155">
        <f t="shared" si="25"/>
        <v>0.73971371326798874</v>
      </c>
      <c r="G170" s="160"/>
    </row>
    <row r="171" spans="1:7">
      <c r="A171" s="151">
        <f t="shared" si="26"/>
        <v>6</v>
      </c>
      <c r="B171" s="151">
        <f t="shared" si="23"/>
        <v>1934</v>
      </c>
      <c r="C171" s="152">
        <v>12600</v>
      </c>
      <c r="D171" s="153">
        <f>MODELA!AG161</f>
        <v>0.46873150302004873</v>
      </c>
      <c r="E171" s="154" t="str">
        <f t="shared" si="24"/>
        <v/>
      </c>
      <c r="F171" s="155">
        <f t="shared" si="25"/>
        <v>0.46873150302004873</v>
      </c>
      <c r="G171" s="160"/>
    </row>
    <row r="172" spans="1:7">
      <c r="A172" s="151">
        <f t="shared" si="26"/>
        <v>7</v>
      </c>
      <c r="B172" s="151">
        <f t="shared" si="23"/>
        <v>1934</v>
      </c>
      <c r="C172" s="152">
        <v>12631</v>
      </c>
      <c r="D172" s="153">
        <f>MODELA!AG162</f>
        <v>0.17826408366906676</v>
      </c>
      <c r="E172" s="154" t="str">
        <f t="shared" si="24"/>
        <v/>
      </c>
      <c r="F172" s="155">
        <f t="shared" si="25"/>
        <v>0.17826408366906676</v>
      </c>
      <c r="G172" s="160"/>
    </row>
    <row r="173" spans="1:7">
      <c r="A173" s="151">
        <f t="shared" si="26"/>
        <v>8</v>
      </c>
      <c r="B173" s="151">
        <f t="shared" si="23"/>
        <v>1934</v>
      </c>
      <c r="C173" s="152">
        <v>12662</v>
      </c>
      <c r="D173" s="153">
        <f>MODELA!AG163</f>
        <v>0.23690215388551294</v>
      </c>
      <c r="E173" s="154" t="str">
        <f t="shared" si="24"/>
        <v/>
      </c>
      <c r="F173" s="155">
        <f t="shared" si="25"/>
        <v>0.23690215388551294</v>
      </c>
      <c r="G173" s="160"/>
    </row>
    <row r="174" spans="1:7">
      <c r="A174" s="151">
        <f t="shared" si="26"/>
        <v>9</v>
      </c>
      <c r="B174" s="151">
        <f t="shared" si="23"/>
        <v>1934</v>
      </c>
      <c r="C174" s="152">
        <v>12692</v>
      </c>
      <c r="D174" s="153">
        <f>MODELA!AG164</f>
        <v>0.31053763814223601</v>
      </c>
      <c r="E174" s="154" t="str">
        <f t="shared" si="24"/>
        <v/>
      </c>
      <c r="F174" s="155">
        <f t="shared" si="25"/>
        <v>0.31053763814223601</v>
      </c>
      <c r="G174" s="160"/>
    </row>
    <row r="175" spans="1:7">
      <c r="A175" s="151">
        <f t="shared" si="26"/>
        <v>10</v>
      </c>
      <c r="B175" s="151">
        <f t="shared" si="23"/>
        <v>1935</v>
      </c>
      <c r="C175" s="152">
        <v>12723</v>
      </c>
      <c r="D175" s="153">
        <f>MODELA!AG165</f>
        <v>0.58079080518829396</v>
      </c>
      <c r="E175" s="154" t="str">
        <f t="shared" si="24"/>
        <v/>
      </c>
      <c r="F175" s="155">
        <f t="shared" si="25"/>
        <v>0.58079080518829396</v>
      </c>
      <c r="G175" s="160"/>
    </row>
    <row r="176" spans="1:7">
      <c r="A176" s="151">
        <f t="shared" si="26"/>
        <v>11</v>
      </c>
      <c r="B176" s="151">
        <f t="shared" si="23"/>
        <v>1935</v>
      </c>
      <c r="C176" s="152">
        <v>12753</v>
      </c>
      <c r="D176" s="153">
        <f>MODELA!AG166</f>
        <v>1.9518647929822641</v>
      </c>
      <c r="E176" s="154" t="str">
        <f t="shared" si="24"/>
        <v/>
      </c>
      <c r="F176" s="155">
        <f t="shared" si="25"/>
        <v>1.9518647929822641</v>
      </c>
      <c r="G176" s="160"/>
    </row>
    <row r="177" spans="1:7">
      <c r="A177" s="151">
        <f t="shared" si="26"/>
        <v>12</v>
      </c>
      <c r="B177" s="151">
        <f t="shared" si="23"/>
        <v>1935</v>
      </c>
      <c r="C177" s="152">
        <v>12784</v>
      </c>
      <c r="D177" s="153">
        <f>MODELA!AG167</f>
        <v>1.3140001171388405</v>
      </c>
      <c r="E177" s="154" t="str">
        <f t="shared" si="24"/>
        <v/>
      </c>
      <c r="F177" s="155">
        <f t="shared" si="25"/>
        <v>1.3140001171388405</v>
      </c>
      <c r="G177" s="160"/>
    </row>
    <row r="178" spans="1:7">
      <c r="A178" s="151">
        <f t="shared" si="26"/>
        <v>1</v>
      </c>
      <c r="B178" s="151">
        <f t="shared" si="23"/>
        <v>1935</v>
      </c>
      <c r="C178" s="152">
        <v>12815</v>
      </c>
      <c r="D178" s="153">
        <f>MODELA!AG168</f>
        <v>3.8806319779602205</v>
      </c>
      <c r="E178" s="154" t="str">
        <f t="shared" si="24"/>
        <v/>
      </c>
      <c r="F178" s="155">
        <f t="shared" si="25"/>
        <v>3.8806319779602205</v>
      </c>
      <c r="G178" s="160"/>
    </row>
    <row r="179" spans="1:7">
      <c r="A179" s="151">
        <f t="shared" si="26"/>
        <v>2</v>
      </c>
      <c r="B179" s="151">
        <f t="shared" si="23"/>
        <v>1935</v>
      </c>
      <c r="C179" s="152">
        <v>12843</v>
      </c>
      <c r="D179" s="153">
        <f>MODELA!AG169</f>
        <v>3.8651113013003089</v>
      </c>
      <c r="E179" s="154" t="str">
        <f t="shared" si="24"/>
        <v/>
      </c>
      <c r="F179" s="155">
        <f t="shared" si="25"/>
        <v>3.8651113013003089</v>
      </c>
      <c r="G179" s="160"/>
    </row>
    <row r="180" spans="1:7">
      <c r="A180" s="151">
        <f t="shared" si="26"/>
        <v>3</v>
      </c>
      <c r="B180" s="151">
        <f t="shared" si="23"/>
        <v>1935</v>
      </c>
      <c r="C180" s="152">
        <v>12874</v>
      </c>
      <c r="D180" s="153">
        <f>MODELA!AG170</f>
        <v>5.581397966364479</v>
      </c>
      <c r="E180" s="154" t="str">
        <f t="shared" si="24"/>
        <v/>
      </c>
      <c r="F180" s="155">
        <f t="shared" si="25"/>
        <v>5.581397966364479</v>
      </c>
      <c r="G180" s="160"/>
    </row>
    <row r="181" spans="1:7">
      <c r="A181" s="151">
        <f t="shared" si="26"/>
        <v>4</v>
      </c>
      <c r="B181" s="151">
        <f t="shared" si="23"/>
        <v>1935</v>
      </c>
      <c r="C181" s="152">
        <v>12904</v>
      </c>
      <c r="D181" s="153">
        <f>MODELA!AG171</f>
        <v>17.381525717187333</v>
      </c>
      <c r="E181" s="154" t="str">
        <f t="shared" si="24"/>
        <v/>
      </c>
      <c r="F181" s="155">
        <f t="shared" si="25"/>
        <v>17.381525717187333</v>
      </c>
      <c r="G181" s="160"/>
    </row>
    <row r="182" spans="1:7">
      <c r="A182" s="151">
        <f t="shared" si="26"/>
        <v>5</v>
      </c>
      <c r="B182" s="151">
        <f t="shared" si="23"/>
        <v>1935</v>
      </c>
      <c r="C182" s="152">
        <v>12935</v>
      </c>
      <c r="D182" s="153">
        <f>MODELA!AG172</f>
        <v>7.4380934449690983</v>
      </c>
      <c r="E182" s="154" t="str">
        <f t="shared" si="24"/>
        <v/>
      </c>
      <c r="F182" s="155">
        <f t="shared" si="25"/>
        <v>7.4380934449690983</v>
      </c>
      <c r="G182" s="160"/>
    </row>
    <row r="183" spans="1:7">
      <c r="A183" s="151">
        <f t="shared" si="26"/>
        <v>6</v>
      </c>
      <c r="B183" s="151">
        <f t="shared" si="23"/>
        <v>1935</v>
      </c>
      <c r="C183" s="152">
        <v>12965</v>
      </c>
      <c r="D183" s="153">
        <f>MODELA!AG173</f>
        <v>3.1529484897107025</v>
      </c>
      <c r="E183" s="154" t="str">
        <f t="shared" si="24"/>
        <v/>
      </c>
      <c r="F183" s="155">
        <f t="shared" si="25"/>
        <v>3.1529484897107025</v>
      </c>
      <c r="G183" s="160"/>
    </row>
    <row r="184" spans="1:7">
      <c r="A184" s="151">
        <f t="shared" si="26"/>
        <v>7</v>
      </c>
      <c r="B184" s="151">
        <f t="shared" si="23"/>
        <v>1935</v>
      </c>
      <c r="C184" s="152">
        <v>12996</v>
      </c>
      <c r="D184" s="153">
        <f>MODELA!AG174</f>
        <v>1.2630265846727724</v>
      </c>
      <c r="E184" s="154" t="str">
        <f t="shared" si="24"/>
        <v/>
      </c>
      <c r="F184" s="155">
        <f t="shared" si="25"/>
        <v>1.2630265846727724</v>
      </c>
      <c r="G184" s="160"/>
    </row>
    <row r="185" spans="1:7">
      <c r="A185" s="151">
        <f t="shared" si="26"/>
        <v>8</v>
      </c>
      <c r="B185" s="151">
        <f t="shared" si="23"/>
        <v>1935</v>
      </c>
      <c r="C185" s="152">
        <v>13027</v>
      </c>
      <c r="D185" s="153">
        <f>MODELA!AG175</f>
        <v>0.83800559831266952</v>
      </c>
      <c r="E185" s="154" t="str">
        <f t="shared" si="24"/>
        <v/>
      </c>
      <c r="F185" s="155">
        <f t="shared" si="25"/>
        <v>0.83800559831266952</v>
      </c>
      <c r="G185" s="160"/>
    </row>
    <row r="186" spans="1:7">
      <c r="A186" s="151">
        <f t="shared" si="26"/>
        <v>9</v>
      </c>
      <c r="B186" s="151">
        <f t="shared" si="23"/>
        <v>1935</v>
      </c>
      <c r="C186" s="152">
        <v>13057</v>
      </c>
      <c r="D186" s="153">
        <f>MODELA!AG176</f>
        <v>0.70401422300421501</v>
      </c>
      <c r="E186" s="154" t="str">
        <f t="shared" si="24"/>
        <v/>
      </c>
      <c r="F186" s="155">
        <f t="shared" si="25"/>
        <v>0.70401422300421501</v>
      </c>
      <c r="G186" s="160"/>
    </row>
    <row r="187" spans="1:7">
      <c r="A187" s="151">
        <f t="shared" si="26"/>
        <v>10</v>
      </c>
      <c r="B187" s="151">
        <f t="shared" si="23"/>
        <v>1936</v>
      </c>
      <c r="C187" s="152">
        <v>13088</v>
      </c>
      <c r="D187" s="153">
        <f>MODELA!AG177</f>
        <v>1.1993585719793518</v>
      </c>
      <c r="E187" s="154" t="str">
        <f t="shared" si="24"/>
        <v/>
      </c>
      <c r="F187" s="155">
        <f t="shared" si="25"/>
        <v>1.1993585719793518</v>
      </c>
      <c r="G187" s="160"/>
    </row>
    <row r="188" spans="1:7">
      <c r="A188" s="151">
        <f t="shared" si="26"/>
        <v>11</v>
      </c>
      <c r="B188" s="151">
        <f t="shared" si="23"/>
        <v>1936</v>
      </c>
      <c r="C188" s="152">
        <v>13118</v>
      </c>
      <c r="D188" s="153">
        <f>MODELA!AG178</f>
        <v>1.0173914032453035</v>
      </c>
      <c r="E188" s="154" t="str">
        <f t="shared" si="24"/>
        <v/>
      </c>
      <c r="F188" s="155">
        <f t="shared" si="25"/>
        <v>1.0173914032453035</v>
      </c>
      <c r="G188" s="160"/>
    </row>
    <row r="189" spans="1:7">
      <c r="A189" s="151">
        <f t="shared" si="26"/>
        <v>12</v>
      </c>
      <c r="B189" s="151">
        <f t="shared" si="23"/>
        <v>1936</v>
      </c>
      <c r="C189" s="152">
        <v>13149</v>
      </c>
      <c r="D189" s="153">
        <f>MODELA!AG179</f>
        <v>1.0864008715599245</v>
      </c>
      <c r="E189" s="154" t="str">
        <f t="shared" si="24"/>
        <v/>
      </c>
      <c r="F189" s="155">
        <f t="shared" si="25"/>
        <v>1.0864008715599245</v>
      </c>
      <c r="G189" s="160"/>
    </row>
    <row r="190" spans="1:7">
      <c r="A190" s="151">
        <f t="shared" si="26"/>
        <v>1</v>
      </c>
      <c r="B190" s="151">
        <f t="shared" si="23"/>
        <v>1936</v>
      </c>
      <c r="C190" s="152">
        <v>13180</v>
      </c>
      <c r="D190" s="153">
        <f>MODELA!AG180</f>
        <v>10.658646697515415</v>
      </c>
      <c r="E190" s="154" t="str">
        <f t="shared" si="24"/>
        <v/>
      </c>
      <c r="F190" s="155">
        <f t="shared" si="25"/>
        <v>10.658646697515415</v>
      </c>
      <c r="G190" s="160"/>
    </row>
    <row r="191" spans="1:7">
      <c r="A191" s="151">
        <f t="shared" si="26"/>
        <v>2</v>
      </c>
      <c r="B191" s="151">
        <f t="shared" si="23"/>
        <v>1936</v>
      </c>
      <c r="C191" s="152">
        <v>13209</v>
      </c>
      <c r="D191" s="153">
        <f>MODELA!AG181</f>
        <v>20.591842993661654</v>
      </c>
      <c r="E191" s="154" t="str">
        <f t="shared" si="24"/>
        <v/>
      </c>
      <c r="F191" s="155">
        <f t="shared" si="25"/>
        <v>20.591842993661654</v>
      </c>
      <c r="G191" s="160"/>
    </row>
    <row r="192" spans="1:7">
      <c r="A192" s="151">
        <f t="shared" si="26"/>
        <v>3</v>
      </c>
      <c r="B192" s="151">
        <f t="shared" si="23"/>
        <v>1936</v>
      </c>
      <c r="C192" s="152">
        <v>13240</v>
      </c>
      <c r="D192" s="153">
        <f>MODELA!AG182</f>
        <v>9.0061428222606352</v>
      </c>
      <c r="E192" s="154" t="str">
        <f t="shared" si="24"/>
        <v/>
      </c>
      <c r="F192" s="155">
        <f t="shared" si="25"/>
        <v>9.0061428222606352</v>
      </c>
      <c r="G192" s="160"/>
    </row>
    <row r="193" spans="1:7">
      <c r="A193" s="151">
        <f t="shared" si="26"/>
        <v>4</v>
      </c>
      <c r="B193" s="151">
        <f t="shared" si="23"/>
        <v>1936</v>
      </c>
      <c r="C193" s="152">
        <v>13270</v>
      </c>
      <c r="D193" s="153">
        <f>MODELA!AG183</f>
        <v>9.723663314814857</v>
      </c>
      <c r="E193" s="154" t="str">
        <f t="shared" si="24"/>
        <v/>
      </c>
      <c r="F193" s="155">
        <f t="shared" si="25"/>
        <v>9.723663314814857</v>
      </c>
      <c r="G193" s="160"/>
    </row>
    <row r="194" spans="1:7">
      <c r="A194" s="151">
        <f t="shared" si="26"/>
        <v>5</v>
      </c>
      <c r="B194" s="151">
        <f t="shared" si="23"/>
        <v>1936</v>
      </c>
      <c r="C194" s="152">
        <v>13301</v>
      </c>
      <c r="D194" s="153">
        <f>MODELA!AG184</f>
        <v>5.1005531659760308</v>
      </c>
      <c r="E194" s="154" t="str">
        <f t="shared" si="24"/>
        <v/>
      </c>
      <c r="F194" s="155">
        <f t="shared" si="25"/>
        <v>5.1005531659760308</v>
      </c>
      <c r="G194" s="160"/>
    </row>
    <row r="195" spans="1:7">
      <c r="A195" s="151">
        <f t="shared" si="26"/>
        <v>6</v>
      </c>
      <c r="B195" s="151">
        <f t="shared" si="23"/>
        <v>1936</v>
      </c>
      <c r="C195" s="152">
        <v>13331</v>
      </c>
      <c r="D195" s="153">
        <f>MODELA!AG185</f>
        <v>3.3226443241724297</v>
      </c>
      <c r="E195" s="154" t="str">
        <f t="shared" si="24"/>
        <v/>
      </c>
      <c r="F195" s="155">
        <f t="shared" si="25"/>
        <v>3.3226443241724297</v>
      </c>
      <c r="G195" s="160"/>
    </row>
    <row r="196" spans="1:7">
      <c r="A196" s="151">
        <f t="shared" si="26"/>
        <v>7</v>
      </c>
      <c r="B196" s="151">
        <f t="shared" si="23"/>
        <v>1936</v>
      </c>
      <c r="C196" s="152">
        <v>13362</v>
      </c>
      <c r="D196" s="153">
        <f>MODELA!AG186</f>
        <v>1.7452933324743114</v>
      </c>
      <c r="E196" s="154" t="str">
        <f t="shared" si="24"/>
        <v/>
      </c>
      <c r="F196" s="155">
        <f t="shared" si="25"/>
        <v>1.7452933324743114</v>
      </c>
      <c r="G196" s="160"/>
    </row>
    <row r="197" spans="1:7">
      <c r="A197" s="151">
        <f t="shared" si="26"/>
        <v>8</v>
      </c>
      <c r="B197" s="151">
        <f t="shared" si="23"/>
        <v>1936</v>
      </c>
      <c r="C197" s="152">
        <v>13393</v>
      </c>
      <c r="D197" s="153">
        <f>MODELA!AG187</f>
        <v>1.0377764323092578</v>
      </c>
      <c r="E197" s="154" t="str">
        <f t="shared" si="24"/>
        <v/>
      </c>
      <c r="F197" s="155">
        <f t="shared" si="25"/>
        <v>1.0377764323092578</v>
      </c>
      <c r="G197" s="160"/>
    </row>
    <row r="198" spans="1:7">
      <c r="A198" s="151">
        <f t="shared" si="26"/>
        <v>9</v>
      </c>
      <c r="B198" s="151">
        <f t="shared" si="23"/>
        <v>1936</v>
      </c>
      <c r="C198" s="152">
        <v>13423</v>
      </c>
      <c r="D198" s="153">
        <f>MODELA!AG188</f>
        <v>0.91936936996549434</v>
      </c>
      <c r="E198" s="154" t="str">
        <f t="shared" si="24"/>
        <v/>
      </c>
      <c r="F198" s="155">
        <f t="shared" si="25"/>
        <v>0.91936936996549434</v>
      </c>
      <c r="G198" s="160"/>
    </row>
    <row r="199" spans="1:7">
      <c r="A199" s="151">
        <f t="shared" si="26"/>
        <v>10</v>
      </c>
      <c r="B199" s="151">
        <f t="shared" si="23"/>
        <v>1937</v>
      </c>
      <c r="C199" s="152">
        <v>13454</v>
      </c>
      <c r="D199" s="153">
        <f>MODELA!AG189</f>
        <v>0.56017773917035385</v>
      </c>
      <c r="E199" s="154" t="str">
        <f t="shared" si="24"/>
        <v/>
      </c>
      <c r="F199" s="155">
        <f t="shared" si="25"/>
        <v>0.56017773917035385</v>
      </c>
      <c r="G199" s="160"/>
    </row>
    <row r="200" spans="1:7">
      <c r="A200" s="151">
        <f t="shared" si="26"/>
        <v>11</v>
      </c>
      <c r="B200" s="151">
        <f t="shared" si="23"/>
        <v>1937</v>
      </c>
      <c r="C200" s="152">
        <v>13484</v>
      </c>
      <c r="D200" s="153">
        <f>MODELA!AG190</f>
        <v>0.5555693287062381</v>
      </c>
      <c r="E200" s="154" t="str">
        <f t="shared" si="24"/>
        <v/>
      </c>
      <c r="F200" s="155">
        <f t="shared" si="25"/>
        <v>0.5555693287062381</v>
      </c>
      <c r="G200" s="160"/>
    </row>
    <row r="201" spans="1:7">
      <c r="A201" s="151">
        <f t="shared" si="26"/>
        <v>12</v>
      </c>
      <c r="B201" s="151">
        <f t="shared" si="23"/>
        <v>1937</v>
      </c>
      <c r="C201" s="152">
        <v>13515</v>
      </c>
      <c r="D201" s="153">
        <f>MODELA!AG191</f>
        <v>0.72309282155125421</v>
      </c>
      <c r="E201" s="154" t="str">
        <f t="shared" si="24"/>
        <v/>
      </c>
      <c r="F201" s="155">
        <f t="shared" si="25"/>
        <v>0.72309282155125421</v>
      </c>
      <c r="G201" s="160"/>
    </row>
    <row r="202" spans="1:7">
      <c r="A202" s="151">
        <f t="shared" si="26"/>
        <v>1</v>
      </c>
      <c r="B202" s="151">
        <f t="shared" si="23"/>
        <v>1937</v>
      </c>
      <c r="C202" s="152">
        <v>13546</v>
      </c>
      <c r="D202" s="153">
        <f>MODELA!AG192</f>
        <v>1.1077305645933015</v>
      </c>
      <c r="E202" s="154" t="str">
        <f t="shared" si="24"/>
        <v/>
      </c>
      <c r="F202" s="155">
        <f t="shared" si="25"/>
        <v>1.1077305645933015</v>
      </c>
      <c r="G202" s="160"/>
    </row>
    <row r="203" spans="1:7">
      <c r="A203" s="151">
        <f t="shared" si="26"/>
        <v>2</v>
      </c>
      <c r="B203" s="151">
        <f t="shared" si="23"/>
        <v>1937</v>
      </c>
      <c r="C203" s="152">
        <v>13574</v>
      </c>
      <c r="D203" s="153">
        <f>MODELA!AG193</f>
        <v>8.4329498563183645</v>
      </c>
      <c r="E203" s="154" t="str">
        <f t="shared" si="24"/>
        <v/>
      </c>
      <c r="F203" s="155">
        <f t="shared" si="25"/>
        <v>8.4329498563183645</v>
      </c>
      <c r="G203" s="160"/>
    </row>
    <row r="204" spans="1:7">
      <c r="A204" s="151">
        <f t="shared" si="26"/>
        <v>3</v>
      </c>
      <c r="B204" s="151">
        <f t="shared" si="23"/>
        <v>1937</v>
      </c>
      <c r="C204" s="152">
        <v>13605</v>
      </c>
      <c r="D204" s="153">
        <f>MODELA!AG194</f>
        <v>10.152395108125031</v>
      </c>
      <c r="E204" s="154" t="str">
        <f t="shared" si="24"/>
        <v/>
      </c>
      <c r="F204" s="155">
        <f t="shared" si="25"/>
        <v>10.152395108125031</v>
      </c>
      <c r="G204" s="160"/>
    </row>
    <row r="205" spans="1:7">
      <c r="A205" s="151">
        <f t="shared" si="26"/>
        <v>4</v>
      </c>
      <c r="B205" s="151">
        <f t="shared" si="23"/>
        <v>1937</v>
      </c>
      <c r="C205" s="152">
        <v>13635</v>
      </c>
      <c r="D205" s="153">
        <f>MODELA!AG195</f>
        <v>9.244727524252756</v>
      </c>
      <c r="E205" s="154" t="str">
        <f t="shared" si="24"/>
        <v/>
      </c>
      <c r="F205" s="155">
        <f t="shared" si="25"/>
        <v>9.244727524252756</v>
      </c>
      <c r="G205" s="160"/>
    </row>
    <row r="206" spans="1:7">
      <c r="A206" s="151">
        <f t="shared" si="26"/>
        <v>5</v>
      </c>
      <c r="B206" s="151">
        <f t="shared" si="23"/>
        <v>1937</v>
      </c>
      <c r="C206" s="152">
        <v>13666</v>
      </c>
      <c r="D206" s="153">
        <f>MODELA!AG196</f>
        <v>7.2204022942127928</v>
      </c>
      <c r="E206" s="154" t="str">
        <f t="shared" si="24"/>
        <v/>
      </c>
      <c r="F206" s="155">
        <f t="shared" si="25"/>
        <v>7.2204022942127928</v>
      </c>
      <c r="G206" s="160"/>
    </row>
    <row r="207" spans="1:7">
      <c r="A207" s="151">
        <f t="shared" si="26"/>
        <v>6</v>
      </c>
      <c r="B207" s="151">
        <f t="shared" si="23"/>
        <v>1937</v>
      </c>
      <c r="C207" s="152">
        <v>13696</v>
      </c>
      <c r="D207" s="153">
        <f>MODELA!AG197</f>
        <v>2.0683448947337837</v>
      </c>
      <c r="E207" s="154" t="str">
        <f t="shared" si="24"/>
        <v/>
      </c>
      <c r="F207" s="155">
        <f t="shared" si="25"/>
        <v>2.0683448947337837</v>
      </c>
      <c r="G207" s="160"/>
    </row>
    <row r="208" spans="1:7">
      <c r="A208" s="151">
        <f t="shared" si="26"/>
        <v>7</v>
      </c>
      <c r="B208" s="151">
        <f t="shared" si="23"/>
        <v>1937</v>
      </c>
      <c r="C208" s="152">
        <v>13727</v>
      </c>
      <c r="D208" s="153">
        <f>MODELA!AG198</f>
        <v>1.0022063929245206</v>
      </c>
      <c r="E208" s="154" t="str">
        <f t="shared" si="24"/>
        <v/>
      </c>
      <c r="F208" s="155">
        <f t="shared" si="25"/>
        <v>1.0022063929245206</v>
      </c>
      <c r="G208" s="160"/>
    </row>
    <row r="209" spans="1:7">
      <c r="A209" s="151">
        <f t="shared" si="26"/>
        <v>8</v>
      </c>
      <c r="B209" s="151">
        <f t="shared" si="23"/>
        <v>1937</v>
      </c>
      <c r="C209" s="152">
        <v>13758</v>
      </c>
      <c r="D209" s="153">
        <f>MODELA!AG199</f>
        <v>0.66845113065461703</v>
      </c>
      <c r="E209" s="154" t="str">
        <f t="shared" si="24"/>
        <v/>
      </c>
      <c r="F209" s="155">
        <f t="shared" si="25"/>
        <v>0.66845113065461703</v>
      </c>
      <c r="G209" s="160"/>
    </row>
    <row r="210" spans="1:7">
      <c r="A210" s="151">
        <f t="shared" si="26"/>
        <v>9</v>
      </c>
      <c r="B210" s="151">
        <f t="shared" si="23"/>
        <v>1937</v>
      </c>
      <c r="C210" s="152">
        <v>13788</v>
      </c>
      <c r="D210" s="153">
        <f>MODELA!AG200</f>
        <v>0.73449120546079882</v>
      </c>
      <c r="E210" s="154" t="str">
        <f t="shared" si="24"/>
        <v/>
      </c>
      <c r="F210" s="155">
        <f t="shared" si="25"/>
        <v>0.73449120546079882</v>
      </c>
      <c r="G210" s="160"/>
    </row>
    <row r="211" spans="1:7">
      <c r="A211" s="151">
        <f t="shared" si="26"/>
        <v>10</v>
      </c>
      <c r="B211" s="151">
        <f t="shared" ref="B211:B274" si="27">IF(MONTH(C211)&gt;9,YEAR(C211)+1,YEAR(C211))</f>
        <v>1938</v>
      </c>
      <c r="C211" s="152">
        <v>13819</v>
      </c>
      <c r="D211" s="153">
        <f>MODELA!AG201</f>
        <v>1.1753483999575085</v>
      </c>
      <c r="E211" s="154" t="str">
        <f t="shared" ref="E211:E274" si="28">IF(AND(B211&gt;=$E$17,B211&lt;=$E$18),D211,"")</f>
        <v/>
      </c>
      <c r="F211" s="155">
        <f t="shared" ref="F211:F274" si="29">IF(OR(B211&lt;$E$17,B211&gt;$E$18),D211,"")</f>
        <v>1.1753483999575085</v>
      </c>
      <c r="G211" s="160"/>
    </row>
    <row r="212" spans="1:7">
      <c r="A212" s="151">
        <f t="shared" ref="A212:A275" si="30">MONTH(C212)</f>
        <v>11</v>
      </c>
      <c r="B212" s="151">
        <f t="shared" si="27"/>
        <v>1938</v>
      </c>
      <c r="C212" s="152">
        <v>13849</v>
      </c>
      <c r="D212" s="153">
        <f>MODELA!AG202</f>
        <v>2.0362263771756051</v>
      </c>
      <c r="E212" s="154" t="str">
        <f t="shared" si="28"/>
        <v/>
      </c>
      <c r="F212" s="155">
        <f t="shared" si="29"/>
        <v>2.0362263771756051</v>
      </c>
      <c r="G212" s="160"/>
    </row>
    <row r="213" spans="1:7">
      <c r="A213" s="151">
        <f t="shared" si="30"/>
        <v>12</v>
      </c>
      <c r="B213" s="151">
        <f t="shared" si="27"/>
        <v>1938</v>
      </c>
      <c r="C213" s="152">
        <v>13880</v>
      </c>
      <c r="D213" s="153">
        <f>MODELA!AG203</f>
        <v>11.789386088598253</v>
      </c>
      <c r="E213" s="154" t="str">
        <f t="shared" si="28"/>
        <v/>
      </c>
      <c r="F213" s="155">
        <f t="shared" si="29"/>
        <v>11.789386088598253</v>
      </c>
      <c r="G213" s="160"/>
    </row>
    <row r="214" spans="1:7">
      <c r="A214" s="151">
        <f t="shared" si="30"/>
        <v>1</v>
      </c>
      <c r="B214" s="151">
        <f t="shared" si="27"/>
        <v>1938</v>
      </c>
      <c r="C214" s="152">
        <v>13911</v>
      </c>
      <c r="D214" s="153">
        <f>MODELA!AG204</f>
        <v>3.6179467841108117</v>
      </c>
      <c r="E214" s="154" t="str">
        <f t="shared" si="28"/>
        <v/>
      </c>
      <c r="F214" s="155">
        <f t="shared" si="29"/>
        <v>3.6179467841108117</v>
      </c>
      <c r="G214" s="160"/>
    </row>
    <row r="215" spans="1:7">
      <c r="A215" s="151">
        <f t="shared" si="30"/>
        <v>2</v>
      </c>
      <c r="B215" s="151">
        <f t="shared" si="27"/>
        <v>1938</v>
      </c>
      <c r="C215" s="152">
        <v>13939</v>
      </c>
      <c r="D215" s="153">
        <f>MODELA!AG205</f>
        <v>15.06370768847713</v>
      </c>
      <c r="E215" s="154" t="str">
        <f t="shared" si="28"/>
        <v/>
      </c>
      <c r="F215" s="155">
        <f t="shared" si="29"/>
        <v>15.06370768847713</v>
      </c>
      <c r="G215" s="160"/>
    </row>
    <row r="216" spans="1:7">
      <c r="A216" s="151">
        <f t="shared" si="30"/>
        <v>3</v>
      </c>
      <c r="B216" s="151">
        <f t="shared" si="27"/>
        <v>1938</v>
      </c>
      <c r="C216" s="152">
        <v>13970</v>
      </c>
      <c r="D216" s="153">
        <f>MODELA!AG206</f>
        <v>19.914248342915663</v>
      </c>
      <c r="E216" s="154" t="str">
        <f t="shared" si="28"/>
        <v/>
      </c>
      <c r="F216" s="155">
        <f t="shared" si="29"/>
        <v>19.914248342915663</v>
      </c>
      <c r="G216" s="160"/>
    </row>
    <row r="217" spans="1:7">
      <c r="A217" s="151">
        <f t="shared" si="30"/>
        <v>4</v>
      </c>
      <c r="B217" s="151">
        <f t="shared" si="27"/>
        <v>1938</v>
      </c>
      <c r="C217" s="152">
        <v>14000</v>
      </c>
      <c r="D217" s="153">
        <f>MODELA!AG207</f>
        <v>13.330550780943931</v>
      </c>
      <c r="E217" s="154" t="str">
        <f t="shared" si="28"/>
        <v/>
      </c>
      <c r="F217" s="155">
        <f t="shared" si="29"/>
        <v>13.330550780943931</v>
      </c>
      <c r="G217" s="160"/>
    </row>
    <row r="218" spans="1:7">
      <c r="A218" s="151">
        <f t="shared" si="30"/>
        <v>5</v>
      </c>
      <c r="B218" s="151">
        <f t="shared" si="27"/>
        <v>1938</v>
      </c>
      <c r="C218" s="152">
        <v>14031</v>
      </c>
      <c r="D218" s="153">
        <f>MODELA!AG208</f>
        <v>11.42056071042488</v>
      </c>
      <c r="E218" s="154" t="str">
        <f t="shared" si="28"/>
        <v/>
      </c>
      <c r="F218" s="155">
        <f t="shared" si="29"/>
        <v>11.42056071042488</v>
      </c>
      <c r="G218" s="160"/>
    </row>
    <row r="219" spans="1:7">
      <c r="A219" s="151">
        <f t="shared" si="30"/>
        <v>6</v>
      </c>
      <c r="B219" s="151">
        <f t="shared" si="27"/>
        <v>1938</v>
      </c>
      <c r="C219" s="152">
        <v>14061</v>
      </c>
      <c r="D219" s="153">
        <f>MODELA!AG209</f>
        <v>5.6027936316106945</v>
      </c>
      <c r="E219" s="154" t="str">
        <f t="shared" si="28"/>
        <v/>
      </c>
      <c r="F219" s="155">
        <f t="shared" si="29"/>
        <v>5.6027936316106945</v>
      </c>
      <c r="G219" s="160"/>
    </row>
    <row r="220" spans="1:7">
      <c r="A220" s="151">
        <f t="shared" si="30"/>
        <v>7</v>
      </c>
      <c r="B220" s="151">
        <f t="shared" si="27"/>
        <v>1938</v>
      </c>
      <c r="C220" s="152">
        <v>14092</v>
      </c>
      <c r="D220" s="153">
        <f>MODELA!AG210</f>
        <v>2.4380351664300264</v>
      </c>
      <c r="E220" s="154" t="str">
        <f t="shared" si="28"/>
        <v/>
      </c>
      <c r="F220" s="155">
        <f t="shared" si="29"/>
        <v>2.4380351664300264</v>
      </c>
      <c r="G220" s="160"/>
    </row>
    <row r="221" spans="1:7">
      <c r="A221" s="151">
        <f t="shared" si="30"/>
        <v>8</v>
      </c>
      <c r="B221" s="151">
        <f t="shared" si="27"/>
        <v>1938</v>
      </c>
      <c r="C221" s="152">
        <v>14123</v>
      </c>
      <c r="D221" s="153">
        <f>MODELA!AG211</f>
        <v>1.5664863319561562</v>
      </c>
      <c r="E221" s="154" t="str">
        <f t="shared" si="28"/>
        <v/>
      </c>
      <c r="F221" s="155">
        <f t="shared" si="29"/>
        <v>1.5664863319561562</v>
      </c>
      <c r="G221" s="160"/>
    </row>
    <row r="222" spans="1:7">
      <c r="A222" s="151">
        <f t="shared" si="30"/>
        <v>9</v>
      </c>
      <c r="B222" s="151">
        <f t="shared" si="27"/>
        <v>1938</v>
      </c>
      <c r="C222" s="152">
        <v>14153</v>
      </c>
      <c r="D222" s="153">
        <f>MODELA!AG212</f>
        <v>1.3666193315420259</v>
      </c>
      <c r="E222" s="154" t="str">
        <f t="shared" si="28"/>
        <v/>
      </c>
      <c r="F222" s="155">
        <f t="shared" si="29"/>
        <v>1.3666193315420259</v>
      </c>
      <c r="G222" s="160"/>
    </row>
    <row r="223" spans="1:7">
      <c r="A223" s="151">
        <f t="shared" si="30"/>
        <v>10</v>
      </c>
      <c r="B223" s="151">
        <f t="shared" si="27"/>
        <v>1939</v>
      </c>
      <c r="C223" s="152">
        <v>14184</v>
      </c>
      <c r="D223" s="153">
        <f>MODELA!AG213</f>
        <v>0.81913167673157439</v>
      </c>
      <c r="E223" s="154" t="str">
        <f t="shared" si="28"/>
        <v/>
      </c>
      <c r="F223" s="155">
        <f t="shared" si="29"/>
        <v>0.81913167673157439</v>
      </c>
      <c r="G223" s="160"/>
    </row>
    <row r="224" spans="1:7">
      <c r="A224" s="151">
        <f t="shared" si="30"/>
        <v>11</v>
      </c>
      <c r="B224" s="151">
        <f t="shared" si="27"/>
        <v>1939</v>
      </c>
      <c r="C224" s="152">
        <v>14214</v>
      </c>
      <c r="D224" s="153">
        <f>MODELA!AG214</f>
        <v>0.76413644045185403</v>
      </c>
      <c r="E224" s="154" t="str">
        <f t="shared" si="28"/>
        <v/>
      </c>
      <c r="F224" s="155">
        <f t="shared" si="29"/>
        <v>0.76413644045185403</v>
      </c>
      <c r="G224" s="160"/>
    </row>
    <row r="225" spans="1:7">
      <c r="A225" s="151">
        <f t="shared" si="30"/>
        <v>12</v>
      </c>
      <c r="B225" s="151">
        <f t="shared" si="27"/>
        <v>1939</v>
      </c>
      <c r="C225" s="152">
        <v>14245</v>
      </c>
      <c r="D225" s="153">
        <f>MODELA!AG215</f>
        <v>0.85898476799671264</v>
      </c>
      <c r="E225" s="154" t="str">
        <f t="shared" si="28"/>
        <v/>
      </c>
      <c r="F225" s="155">
        <f t="shared" si="29"/>
        <v>0.85898476799671264</v>
      </c>
      <c r="G225" s="160"/>
    </row>
    <row r="226" spans="1:7">
      <c r="A226" s="151">
        <f t="shared" si="30"/>
        <v>1</v>
      </c>
      <c r="B226" s="151">
        <f t="shared" si="27"/>
        <v>1939</v>
      </c>
      <c r="C226" s="152">
        <v>14276</v>
      </c>
      <c r="D226" s="153">
        <f>MODELA!AG216</f>
        <v>1.0055874978302599</v>
      </c>
      <c r="E226" s="154" t="str">
        <f t="shared" si="28"/>
        <v/>
      </c>
      <c r="F226" s="155">
        <f t="shared" si="29"/>
        <v>1.0055874978302599</v>
      </c>
      <c r="G226" s="160"/>
    </row>
    <row r="227" spans="1:7">
      <c r="A227" s="151">
        <f t="shared" si="30"/>
        <v>2</v>
      </c>
      <c r="B227" s="151">
        <f t="shared" si="27"/>
        <v>1939</v>
      </c>
      <c r="C227" s="152">
        <v>14304</v>
      </c>
      <c r="D227" s="153">
        <f>MODELA!AG217</f>
        <v>1.4066133737184807</v>
      </c>
      <c r="E227" s="154" t="str">
        <f t="shared" si="28"/>
        <v/>
      </c>
      <c r="F227" s="155">
        <f t="shared" si="29"/>
        <v>1.4066133737184807</v>
      </c>
      <c r="G227" s="160"/>
    </row>
    <row r="228" spans="1:7">
      <c r="A228" s="151">
        <f t="shared" si="30"/>
        <v>3</v>
      </c>
      <c r="B228" s="151">
        <f t="shared" si="27"/>
        <v>1939</v>
      </c>
      <c r="C228" s="152">
        <v>14335</v>
      </c>
      <c r="D228" s="153">
        <f>MODELA!AG218</f>
        <v>4.0582073069848583</v>
      </c>
      <c r="E228" s="154" t="str">
        <f t="shared" si="28"/>
        <v/>
      </c>
      <c r="F228" s="155">
        <f t="shared" si="29"/>
        <v>4.0582073069848583</v>
      </c>
      <c r="G228" s="160"/>
    </row>
    <row r="229" spans="1:7">
      <c r="A229" s="151">
        <f t="shared" si="30"/>
        <v>4</v>
      </c>
      <c r="B229" s="151">
        <f t="shared" si="27"/>
        <v>1939</v>
      </c>
      <c r="C229" s="152">
        <v>14365</v>
      </c>
      <c r="D229" s="153">
        <f>MODELA!AG219</f>
        <v>3.6832012221603314</v>
      </c>
      <c r="E229" s="154" t="str">
        <f t="shared" si="28"/>
        <v/>
      </c>
      <c r="F229" s="155">
        <f t="shared" si="29"/>
        <v>3.6832012221603314</v>
      </c>
      <c r="G229" s="160"/>
    </row>
    <row r="230" spans="1:7">
      <c r="A230" s="151">
        <f t="shared" si="30"/>
        <v>5</v>
      </c>
      <c r="B230" s="151">
        <f t="shared" si="27"/>
        <v>1939</v>
      </c>
      <c r="C230" s="152">
        <v>14396</v>
      </c>
      <c r="D230" s="153">
        <f>MODELA!AG220</f>
        <v>1.1457571599921188</v>
      </c>
      <c r="E230" s="154" t="str">
        <f t="shared" si="28"/>
        <v/>
      </c>
      <c r="F230" s="155">
        <f t="shared" si="29"/>
        <v>1.1457571599921188</v>
      </c>
      <c r="G230" s="160"/>
    </row>
    <row r="231" spans="1:7">
      <c r="A231" s="151">
        <f t="shared" si="30"/>
        <v>6</v>
      </c>
      <c r="B231" s="151">
        <f t="shared" si="27"/>
        <v>1939</v>
      </c>
      <c r="C231" s="152">
        <v>14426</v>
      </c>
      <c r="D231" s="153">
        <f>MODELA!AG221</f>
        <v>0.42905829409097151</v>
      </c>
      <c r="E231" s="154" t="str">
        <f t="shared" si="28"/>
        <v/>
      </c>
      <c r="F231" s="155">
        <f t="shared" si="29"/>
        <v>0.42905829409097151</v>
      </c>
      <c r="G231" s="160"/>
    </row>
    <row r="232" spans="1:7">
      <c r="A232" s="151">
        <f t="shared" si="30"/>
        <v>7</v>
      </c>
      <c r="B232" s="151">
        <f t="shared" si="27"/>
        <v>1939</v>
      </c>
      <c r="C232" s="152">
        <v>14457</v>
      </c>
      <c r="D232" s="153">
        <f>MODELA!AG222</f>
        <v>0.21910535076251847</v>
      </c>
      <c r="E232" s="154" t="str">
        <f t="shared" si="28"/>
        <v/>
      </c>
      <c r="F232" s="155">
        <f t="shared" si="29"/>
        <v>0.21910535076251847</v>
      </c>
      <c r="G232" s="160"/>
    </row>
    <row r="233" spans="1:7">
      <c r="A233" s="151">
        <f t="shared" si="30"/>
        <v>8</v>
      </c>
      <c r="B233" s="151">
        <f t="shared" si="27"/>
        <v>1939</v>
      </c>
      <c r="C233" s="152">
        <v>14488</v>
      </c>
      <c r="D233" s="153">
        <f>MODELA!AG223</f>
        <v>8.3108926151300722E-2</v>
      </c>
      <c r="E233" s="154" t="str">
        <f t="shared" si="28"/>
        <v/>
      </c>
      <c r="F233" s="155">
        <f t="shared" si="29"/>
        <v>8.3108926151300722E-2</v>
      </c>
      <c r="G233" s="160"/>
    </row>
    <row r="234" spans="1:7">
      <c r="A234" s="151">
        <f t="shared" si="30"/>
        <v>9</v>
      </c>
      <c r="B234" s="151">
        <f t="shared" si="27"/>
        <v>1939</v>
      </c>
      <c r="C234" s="152">
        <v>14518</v>
      </c>
      <c r="D234" s="153">
        <f>MODELA!AG224</f>
        <v>0.48598628522678489</v>
      </c>
      <c r="E234" s="154" t="str">
        <f t="shared" si="28"/>
        <v/>
      </c>
      <c r="F234" s="155">
        <f t="shared" si="29"/>
        <v>0.48598628522678489</v>
      </c>
      <c r="G234" s="160"/>
    </row>
    <row r="235" spans="1:7">
      <c r="A235" s="151">
        <f t="shared" si="30"/>
        <v>10</v>
      </c>
      <c r="B235" s="151">
        <f t="shared" si="27"/>
        <v>1940</v>
      </c>
      <c r="C235" s="152">
        <v>14549</v>
      </c>
      <c r="D235" s="153">
        <f>MODELA!AG225</f>
        <v>1.429278229204157</v>
      </c>
      <c r="E235" s="154" t="str">
        <f t="shared" si="28"/>
        <v/>
      </c>
      <c r="F235" s="155">
        <f t="shared" si="29"/>
        <v>1.429278229204157</v>
      </c>
      <c r="G235" s="160"/>
    </row>
    <row r="236" spans="1:7">
      <c r="A236" s="151">
        <f t="shared" si="30"/>
        <v>11</v>
      </c>
      <c r="B236" s="151">
        <f t="shared" si="27"/>
        <v>1940</v>
      </c>
      <c r="C236" s="152">
        <v>14579</v>
      </c>
      <c r="D236" s="153">
        <f>MODELA!AG226</f>
        <v>0.64094867776648989</v>
      </c>
      <c r="E236" s="154" t="str">
        <f t="shared" si="28"/>
        <v/>
      </c>
      <c r="F236" s="155">
        <f t="shared" si="29"/>
        <v>0.64094867776648989</v>
      </c>
      <c r="G236" s="160"/>
    </row>
    <row r="237" spans="1:7">
      <c r="A237" s="151">
        <f t="shared" si="30"/>
        <v>12</v>
      </c>
      <c r="B237" s="151">
        <f t="shared" si="27"/>
        <v>1940</v>
      </c>
      <c r="C237" s="152">
        <v>14610</v>
      </c>
      <c r="D237" s="153">
        <f>MODELA!AG227</f>
        <v>0.93669454617143133</v>
      </c>
      <c r="E237" s="154" t="str">
        <f t="shared" si="28"/>
        <v/>
      </c>
      <c r="F237" s="155">
        <f t="shared" si="29"/>
        <v>0.93669454617143133</v>
      </c>
      <c r="G237" s="160"/>
    </row>
    <row r="238" spans="1:7">
      <c r="A238" s="151">
        <f t="shared" si="30"/>
        <v>1</v>
      </c>
      <c r="B238" s="151">
        <f t="shared" si="27"/>
        <v>1940</v>
      </c>
      <c r="C238" s="152">
        <v>14641</v>
      </c>
      <c r="D238" s="153">
        <f>MODELA!AG228</f>
        <v>12.304065223018149</v>
      </c>
      <c r="E238" s="154" t="str">
        <f t="shared" si="28"/>
        <v/>
      </c>
      <c r="F238" s="155">
        <f t="shared" si="29"/>
        <v>12.304065223018149</v>
      </c>
      <c r="G238" s="160"/>
    </row>
    <row r="239" spans="1:7">
      <c r="A239" s="151">
        <f t="shared" si="30"/>
        <v>2</v>
      </c>
      <c r="B239" s="151">
        <f t="shared" si="27"/>
        <v>1940</v>
      </c>
      <c r="C239" s="152">
        <v>14670</v>
      </c>
      <c r="D239" s="153">
        <f>MODELA!AG229</f>
        <v>16.673114807388622</v>
      </c>
      <c r="E239" s="154" t="str">
        <f t="shared" si="28"/>
        <v/>
      </c>
      <c r="F239" s="155">
        <f t="shared" si="29"/>
        <v>16.673114807388622</v>
      </c>
      <c r="G239" s="160"/>
    </row>
    <row r="240" spans="1:7">
      <c r="A240" s="151">
        <f t="shared" si="30"/>
        <v>3</v>
      </c>
      <c r="B240" s="151">
        <f t="shared" si="27"/>
        <v>1940</v>
      </c>
      <c r="C240" s="152">
        <v>14701</v>
      </c>
      <c r="D240" s="153">
        <f>MODELA!AG230</f>
        <v>16.450946407169244</v>
      </c>
      <c r="E240" s="154" t="str">
        <f t="shared" si="28"/>
        <v/>
      </c>
      <c r="F240" s="155">
        <f t="shared" si="29"/>
        <v>16.450946407169244</v>
      </c>
      <c r="G240" s="160"/>
    </row>
    <row r="241" spans="1:7">
      <c r="A241" s="151">
        <f t="shared" si="30"/>
        <v>4</v>
      </c>
      <c r="B241" s="151">
        <f t="shared" si="27"/>
        <v>1940</v>
      </c>
      <c r="C241" s="152">
        <v>14731</v>
      </c>
      <c r="D241" s="153">
        <f>MODELA!AG231</f>
        <v>7.5301102809163254</v>
      </c>
      <c r="E241" s="154" t="str">
        <f t="shared" si="28"/>
        <v/>
      </c>
      <c r="F241" s="155">
        <f t="shared" si="29"/>
        <v>7.5301102809163254</v>
      </c>
      <c r="G241" s="160"/>
    </row>
    <row r="242" spans="1:7">
      <c r="A242" s="151">
        <f t="shared" si="30"/>
        <v>5</v>
      </c>
      <c r="B242" s="151">
        <f t="shared" si="27"/>
        <v>1940</v>
      </c>
      <c r="C242" s="152">
        <v>14762</v>
      </c>
      <c r="D242" s="153">
        <f>MODELA!AG232</f>
        <v>4.5299940078541852</v>
      </c>
      <c r="E242" s="154" t="str">
        <f t="shared" si="28"/>
        <v/>
      </c>
      <c r="F242" s="155">
        <f t="shared" si="29"/>
        <v>4.5299940078541852</v>
      </c>
      <c r="G242" s="160"/>
    </row>
    <row r="243" spans="1:7">
      <c r="A243" s="151">
        <f t="shared" si="30"/>
        <v>6</v>
      </c>
      <c r="B243" s="151">
        <f t="shared" si="27"/>
        <v>1940</v>
      </c>
      <c r="C243" s="152">
        <v>14792</v>
      </c>
      <c r="D243" s="153">
        <f>MODELA!AG233</f>
        <v>2.4067493208463731</v>
      </c>
      <c r="E243" s="154" t="str">
        <f t="shared" si="28"/>
        <v/>
      </c>
      <c r="F243" s="155">
        <f t="shared" si="29"/>
        <v>2.4067493208463731</v>
      </c>
      <c r="G243" s="160"/>
    </row>
    <row r="244" spans="1:7">
      <c r="A244" s="151">
        <f t="shared" si="30"/>
        <v>7</v>
      </c>
      <c r="B244" s="151">
        <f t="shared" si="27"/>
        <v>1940</v>
      </c>
      <c r="C244" s="152">
        <v>14823</v>
      </c>
      <c r="D244" s="153">
        <f>MODELA!AG234</f>
        <v>1.0739768803598935</v>
      </c>
      <c r="E244" s="154" t="str">
        <f t="shared" si="28"/>
        <v/>
      </c>
      <c r="F244" s="155">
        <f t="shared" si="29"/>
        <v>1.0739768803598935</v>
      </c>
      <c r="G244" s="160"/>
    </row>
    <row r="245" spans="1:7">
      <c r="A245" s="151">
        <f t="shared" si="30"/>
        <v>8</v>
      </c>
      <c r="B245" s="151">
        <f t="shared" si="27"/>
        <v>1940</v>
      </c>
      <c r="C245" s="152">
        <v>14854</v>
      </c>
      <c r="D245" s="153">
        <f>MODELA!AG235</f>
        <v>0.73557316761563385</v>
      </c>
      <c r="E245" s="154" t="str">
        <f t="shared" si="28"/>
        <v/>
      </c>
      <c r="F245" s="155">
        <f t="shared" si="29"/>
        <v>0.73557316761563385</v>
      </c>
      <c r="G245" s="160"/>
    </row>
    <row r="246" spans="1:7">
      <c r="A246" s="151">
        <f t="shared" si="30"/>
        <v>9</v>
      </c>
      <c r="B246" s="151">
        <f t="shared" si="27"/>
        <v>1940</v>
      </c>
      <c r="C246" s="152">
        <v>14884</v>
      </c>
      <c r="D246" s="153">
        <f>MODELA!AG236</f>
        <v>0.90643710048159676</v>
      </c>
      <c r="E246" s="154" t="str">
        <f t="shared" si="28"/>
        <v/>
      </c>
      <c r="F246" s="155">
        <f t="shared" si="29"/>
        <v>0.90643710048159676</v>
      </c>
      <c r="G246" s="160"/>
    </row>
    <row r="247" spans="1:7">
      <c r="A247" s="151">
        <f t="shared" si="30"/>
        <v>10</v>
      </c>
      <c r="B247" s="151">
        <f t="shared" si="27"/>
        <v>1941</v>
      </c>
      <c r="C247" s="152">
        <v>14915</v>
      </c>
      <c r="D247" s="153">
        <f>MODELA!AG237</f>
        <v>0.84805505329405217</v>
      </c>
      <c r="E247" s="154" t="str">
        <f t="shared" si="28"/>
        <v/>
      </c>
      <c r="F247" s="155">
        <f t="shared" si="29"/>
        <v>0.84805505329405217</v>
      </c>
      <c r="G247" s="160"/>
    </row>
    <row r="248" spans="1:7">
      <c r="A248" s="151">
        <f t="shared" si="30"/>
        <v>11</v>
      </c>
      <c r="B248" s="151">
        <f t="shared" si="27"/>
        <v>1941</v>
      </c>
      <c r="C248" s="152">
        <v>14945</v>
      </c>
      <c r="D248" s="153">
        <f>MODELA!AG238</f>
        <v>1.5577671294980311</v>
      </c>
      <c r="E248" s="154" t="str">
        <f t="shared" si="28"/>
        <v/>
      </c>
      <c r="F248" s="155">
        <f t="shared" si="29"/>
        <v>1.5577671294980311</v>
      </c>
      <c r="G248" s="160"/>
    </row>
    <row r="249" spans="1:7">
      <c r="A249" s="151">
        <f t="shared" si="30"/>
        <v>12</v>
      </c>
      <c r="B249" s="151">
        <f t="shared" si="27"/>
        <v>1941</v>
      </c>
      <c r="C249" s="152">
        <v>14976</v>
      </c>
      <c r="D249" s="153">
        <f>MODELA!AG239</f>
        <v>6.389996922268975</v>
      </c>
      <c r="E249" s="154" t="str">
        <f t="shared" si="28"/>
        <v/>
      </c>
      <c r="F249" s="155">
        <f t="shared" si="29"/>
        <v>6.389996922268975</v>
      </c>
      <c r="G249" s="160"/>
    </row>
    <row r="250" spans="1:7">
      <c r="A250" s="151">
        <f t="shared" si="30"/>
        <v>1</v>
      </c>
      <c r="B250" s="151">
        <f t="shared" si="27"/>
        <v>1941</v>
      </c>
      <c r="C250" s="152">
        <v>15007</v>
      </c>
      <c r="D250" s="153">
        <f>MODELA!AG240</f>
        <v>9.2844120718935752</v>
      </c>
      <c r="E250" s="154" t="str">
        <f t="shared" si="28"/>
        <v/>
      </c>
      <c r="F250" s="155">
        <f t="shared" si="29"/>
        <v>9.2844120718935752</v>
      </c>
      <c r="G250" s="160"/>
    </row>
    <row r="251" spans="1:7">
      <c r="A251" s="151">
        <f t="shared" si="30"/>
        <v>2</v>
      </c>
      <c r="B251" s="151">
        <f t="shared" si="27"/>
        <v>1941</v>
      </c>
      <c r="C251" s="152">
        <v>15035</v>
      </c>
      <c r="D251" s="153">
        <f>MODELA!AG241</f>
        <v>12.601602466460971</v>
      </c>
      <c r="E251" s="154" t="str">
        <f t="shared" si="28"/>
        <v/>
      </c>
      <c r="F251" s="155">
        <f t="shared" si="29"/>
        <v>12.601602466460971</v>
      </c>
      <c r="G251" s="160"/>
    </row>
    <row r="252" spans="1:7">
      <c r="A252" s="151">
        <f t="shared" si="30"/>
        <v>3</v>
      </c>
      <c r="B252" s="151">
        <f t="shared" si="27"/>
        <v>1941</v>
      </c>
      <c r="C252" s="152">
        <v>15066</v>
      </c>
      <c r="D252" s="153">
        <f>MODELA!AG242</f>
        <v>9.2771159613123153</v>
      </c>
      <c r="E252" s="154" t="str">
        <f t="shared" si="28"/>
        <v/>
      </c>
      <c r="F252" s="155">
        <f t="shared" si="29"/>
        <v>9.2771159613123153</v>
      </c>
      <c r="G252" s="160"/>
    </row>
    <row r="253" spans="1:7">
      <c r="A253" s="151">
        <f t="shared" si="30"/>
        <v>4</v>
      </c>
      <c r="B253" s="151">
        <f t="shared" si="27"/>
        <v>1941</v>
      </c>
      <c r="C253" s="152">
        <v>15096</v>
      </c>
      <c r="D253" s="153">
        <f>MODELA!AG243</f>
        <v>6.8279092333251157</v>
      </c>
      <c r="E253" s="154" t="str">
        <f t="shared" si="28"/>
        <v/>
      </c>
      <c r="F253" s="155">
        <f t="shared" si="29"/>
        <v>6.8279092333251157</v>
      </c>
      <c r="G253" s="160"/>
    </row>
    <row r="254" spans="1:7">
      <c r="A254" s="151">
        <f t="shared" si="30"/>
        <v>5</v>
      </c>
      <c r="B254" s="151">
        <f t="shared" si="27"/>
        <v>1941</v>
      </c>
      <c r="C254" s="152">
        <v>15127</v>
      </c>
      <c r="D254" s="153">
        <f>MODELA!AG244</f>
        <v>7.0497418712989059</v>
      </c>
      <c r="E254" s="154" t="str">
        <f t="shared" si="28"/>
        <v/>
      </c>
      <c r="F254" s="155">
        <f t="shared" si="29"/>
        <v>7.0497418712989059</v>
      </c>
      <c r="G254" s="160"/>
    </row>
    <row r="255" spans="1:7">
      <c r="A255" s="151">
        <f t="shared" si="30"/>
        <v>6</v>
      </c>
      <c r="B255" s="151">
        <f t="shared" si="27"/>
        <v>1941</v>
      </c>
      <c r="C255" s="152">
        <v>15157</v>
      </c>
      <c r="D255" s="153">
        <f>MODELA!AG245</f>
        <v>2.6149745545650731</v>
      </c>
      <c r="E255" s="154" t="str">
        <f t="shared" si="28"/>
        <v/>
      </c>
      <c r="F255" s="155">
        <f t="shared" si="29"/>
        <v>2.6149745545650731</v>
      </c>
      <c r="G255" s="160"/>
    </row>
    <row r="256" spans="1:7">
      <c r="A256" s="151">
        <f t="shared" si="30"/>
        <v>7</v>
      </c>
      <c r="B256" s="151">
        <f t="shared" si="27"/>
        <v>1941</v>
      </c>
      <c r="C256" s="152">
        <v>15188</v>
      </c>
      <c r="D256" s="153">
        <f>MODELA!AG246</f>
        <v>1.5177783144147767</v>
      </c>
      <c r="E256" s="154" t="str">
        <f t="shared" si="28"/>
        <v/>
      </c>
      <c r="F256" s="155">
        <f t="shared" si="29"/>
        <v>1.5177783144147767</v>
      </c>
      <c r="G256" s="160"/>
    </row>
    <row r="257" spans="1:7">
      <c r="A257" s="151">
        <f t="shared" si="30"/>
        <v>8</v>
      </c>
      <c r="B257" s="151">
        <f t="shared" si="27"/>
        <v>1941</v>
      </c>
      <c r="C257" s="152">
        <v>15219</v>
      </c>
      <c r="D257" s="153">
        <f>MODELA!AG247</f>
        <v>0.97860333764866425</v>
      </c>
      <c r="E257" s="154" t="str">
        <f t="shared" si="28"/>
        <v/>
      </c>
      <c r="F257" s="155">
        <f t="shared" si="29"/>
        <v>0.97860333764866425</v>
      </c>
      <c r="G257" s="160"/>
    </row>
    <row r="258" spans="1:7">
      <c r="A258" s="151">
        <f t="shared" si="30"/>
        <v>9</v>
      </c>
      <c r="B258" s="151">
        <f t="shared" si="27"/>
        <v>1941</v>
      </c>
      <c r="C258" s="152">
        <v>15249</v>
      </c>
      <c r="D258" s="153">
        <f>MODELA!AG248</f>
        <v>1.0660940404023691</v>
      </c>
      <c r="E258" s="154" t="str">
        <f t="shared" si="28"/>
        <v/>
      </c>
      <c r="F258" s="155">
        <f t="shared" si="29"/>
        <v>1.0660940404023691</v>
      </c>
      <c r="G258" s="160"/>
    </row>
    <row r="259" spans="1:7">
      <c r="A259" s="151">
        <f t="shared" si="30"/>
        <v>10</v>
      </c>
      <c r="B259" s="151">
        <f t="shared" si="27"/>
        <v>1942</v>
      </c>
      <c r="C259" s="152">
        <v>15280</v>
      </c>
      <c r="D259" s="153">
        <f>MODELA!AG249</f>
        <v>1.0175199240294426</v>
      </c>
      <c r="E259" s="154" t="str">
        <f t="shared" si="28"/>
        <v/>
      </c>
      <c r="F259" s="155">
        <f t="shared" si="29"/>
        <v>1.0175199240294426</v>
      </c>
      <c r="G259" s="160"/>
    </row>
    <row r="260" spans="1:7">
      <c r="A260" s="151">
        <f t="shared" si="30"/>
        <v>11</v>
      </c>
      <c r="B260" s="151">
        <f t="shared" si="27"/>
        <v>1942</v>
      </c>
      <c r="C260" s="152">
        <v>15310</v>
      </c>
      <c r="D260" s="153">
        <f>MODELA!AG250</f>
        <v>1.8206402380560125</v>
      </c>
      <c r="E260" s="154" t="str">
        <f t="shared" si="28"/>
        <v/>
      </c>
      <c r="F260" s="155">
        <f t="shared" si="29"/>
        <v>1.8206402380560125</v>
      </c>
      <c r="G260" s="160"/>
    </row>
    <row r="261" spans="1:7">
      <c r="A261" s="151">
        <f t="shared" si="30"/>
        <v>12</v>
      </c>
      <c r="B261" s="151">
        <f t="shared" si="27"/>
        <v>1942</v>
      </c>
      <c r="C261" s="152">
        <v>15341</v>
      </c>
      <c r="D261" s="153">
        <f>MODELA!AG251</f>
        <v>8.592384590267228</v>
      </c>
      <c r="E261" s="154" t="str">
        <f t="shared" si="28"/>
        <v/>
      </c>
      <c r="F261" s="155">
        <f t="shared" si="29"/>
        <v>8.592384590267228</v>
      </c>
      <c r="G261" s="160"/>
    </row>
    <row r="262" spans="1:7">
      <c r="A262" s="151">
        <f t="shared" si="30"/>
        <v>1</v>
      </c>
      <c r="B262" s="151">
        <f t="shared" si="27"/>
        <v>1942</v>
      </c>
      <c r="C262" s="152">
        <v>15372</v>
      </c>
      <c r="D262" s="153">
        <f>MODELA!AG252</f>
        <v>16.066438991645349</v>
      </c>
      <c r="E262" s="154" t="str">
        <f t="shared" si="28"/>
        <v/>
      </c>
      <c r="F262" s="155">
        <f t="shared" si="29"/>
        <v>16.066438991645349</v>
      </c>
      <c r="G262" s="160"/>
    </row>
    <row r="263" spans="1:7">
      <c r="A263" s="151">
        <f t="shared" si="30"/>
        <v>2</v>
      </c>
      <c r="B263" s="151">
        <f t="shared" si="27"/>
        <v>1942</v>
      </c>
      <c r="C263" s="152">
        <v>15400</v>
      </c>
      <c r="D263" s="153">
        <f>MODELA!AG253</f>
        <v>14.306358766855258</v>
      </c>
      <c r="E263" s="154" t="str">
        <f t="shared" si="28"/>
        <v/>
      </c>
      <c r="F263" s="155">
        <f t="shared" si="29"/>
        <v>14.306358766855258</v>
      </c>
      <c r="G263" s="160"/>
    </row>
    <row r="264" spans="1:7">
      <c r="A264" s="151">
        <f t="shared" si="30"/>
        <v>3</v>
      </c>
      <c r="B264" s="151">
        <f t="shared" si="27"/>
        <v>1942</v>
      </c>
      <c r="C264" s="152">
        <v>15431</v>
      </c>
      <c r="D264" s="153">
        <f>MODELA!AG254</f>
        <v>6.0438714419897153</v>
      </c>
      <c r="E264" s="154" t="str">
        <f t="shared" si="28"/>
        <v/>
      </c>
      <c r="F264" s="155">
        <f t="shared" si="29"/>
        <v>6.0438714419897153</v>
      </c>
      <c r="G264" s="160"/>
    </row>
    <row r="265" spans="1:7">
      <c r="A265" s="151">
        <f t="shared" si="30"/>
        <v>4</v>
      </c>
      <c r="B265" s="151">
        <f t="shared" si="27"/>
        <v>1942</v>
      </c>
      <c r="C265" s="152">
        <v>15461</v>
      </c>
      <c r="D265" s="153">
        <f>MODELA!AG255</f>
        <v>10.72494167828453</v>
      </c>
      <c r="E265" s="154" t="str">
        <f t="shared" si="28"/>
        <v/>
      </c>
      <c r="F265" s="155">
        <f t="shared" si="29"/>
        <v>10.72494167828453</v>
      </c>
      <c r="G265" s="160"/>
    </row>
    <row r="266" spans="1:7">
      <c r="A266" s="151">
        <f t="shared" si="30"/>
        <v>5</v>
      </c>
      <c r="B266" s="151">
        <f t="shared" si="27"/>
        <v>1942</v>
      </c>
      <c r="C266" s="152">
        <v>15492</v>
      </c>
      <c r="D266" s="153">
        <f>MODELA!AG256</f>
        <v>7.8938353317039613</v>
      </c>
      <c r="E266" s="154" t="str">
        <f t="shared" si="28"/>
        <v/>
      </c>
      <c r="F266" s="155">
        <f t="shared" si="29"/>
        <v>7.8938353317039613</v>
      </c>
      <c r="G266" s="160"/>
    </row>
    <row r="267" spans="1:7">
      <c r="A267" s="151">
        <f t="shared" si="30"/>
        <v>6</v>
      </c>
      <c r="B267" s="151">
        <f t="shared" si="27"/>
        <v>1942</v>
      </c>
      <c r="C267" s="152">
        <v>15522</v>
      </c>
      <c r="D267" s="153">
        <f>MODELA!AG257</f>
        <v>5.0891348408822097</v>
      </c>
      <c r="E267" s="154" t="str">
        <f t="shared" si="28"/>
        <v/>
      </c>
      <c r="F267" s="155">
        <f t="shared" si="29"/>
        <v>5.0891348408822097</v>
      </c>
      <c r="G267" s="160"/>
    </row>
    <row r="268" spans="1:7">
      <c r="A268" s="151">
        <f t="shared" si="30"/>
        <v>7</v>
      </c>
      <c r="B268" s="151">
        <f t="shared" si="27"/>
        <v>1942</v>
      </c>
      <c r="C268" s="152">
        <v>15553</v>
      </c>
      <c r="D268" s="153">
        <f>MODELA!AG258</f>
        <v>2.4075308944106268</v>
      </c>
      <c r="E268" s="154" t="str">
        <f t="shared" si="28"/>
        <v/>
      </c>
      <c r="F268" s="155">
        <f t="shared" si="29"/>
        <v>2.4075308944106268</v>
      </c>
      <c r="G268" s="160"/>
    </row>
    <row r="269" spans="1:7">
      <c r="A269" s="151">
        <f t="shared" si="30"/>
        <v>8</v>
      </c>
      <c r="B269" s="151">
        <f t="shared" si="27"/>
        <v>1942</v>
      </c>
      <c r="C269" s="152">
        <v>15584</v>
      </c>
      <c r="D269" s="153">
        <f>MODELA!AG259</f>
        <v>1.4625144744884579</v>
      </c>
      <c r="E269" s="154" t="str">
        <f t="shared" si="28"/>
        <v/>
      </c>
      <c r="F269" s="155">
        <f t="shared" si="29"/>
        <v>1.4625144744884579</v>
      </c>
      <c r="G269" s="160"/>
    </row>
    <row r="270" spans="1:7">
      <c r="A270" s="151">
        <f t="shared" si="30"/>
        <v>9</v>
      </c>
      <c r="B270" s="151">
        <f t="shared" si="27"/>
        <v>1942</v>
      </c>
      <c r="C270" s="152">
        <v>15614</v>
      </c>
      <c r="D270" s="153">
        <f>MODELA!AG260</f>
        <v>1.1581099844717926</v>
      </c>
      <c r="E270" s="154" t="str">
        <f t="shared" si="28"/>
        <v/>
      </c>
      <c r="F270" s="155">
        <f t="shared" si="29"/>
        <v>1.1581099844717926</v>
      </c>
      <c r="G270" s="160"/>
    </row>
    <row r="271" spans="1:7">
      <c r="A271" s="151">
        <f t="shared" si="30"/>
        <v>10</v>
      </c>
      <c r="B271" s="151">
        <f t="shared" si="27"/>
        <v>1943</v>
      </c>
      <c r="C271" s="152">
        <v>15645</v>
      </c>
      <c r="D271" s="153">
        <f>MODELA!AG261</f>
        <v>0.96503463240976117</v>
      </c>
      <c r="E271" s="154" t="str">
        <f t="shared" si="28"/>
        <v/>
      </c>
      <c r="F271" s="155">
        <f t="shared" si="29"/>
        <v>0.96503463240976117</v>
      </c>
      <c r="G271" s="160"/>
    </row>
    <row r="272" spans="1:7">
      <c r="A272" s="151">
        <f t="shared" si="30"/>
        <v>11</v>
      </c>
      <c r="B272" s="151">
        <f t="shared" si="27"/>
        <v>1943</v>
      </c>
      <c r="C272" s="152">
        <v>15675</v>
      </c>
      <c r="D272" s="153">
        <f>MODELA!AG262</f>
        <v>4.7350728400167972</v>
      </c>
      <c r="E272" s="154" t="str">
        <f t="shared" si="28"/>
        <v/>
      </c>
      <c r="F272" s="155">
        <f t="shared" si="29"/>
        <v>4.7350728400167972</v>
      </c>
      <c r="G272" s="160"/>
    </row>
    <row r="273" spans="1:7">
      <c r="A273" s="151">
        <f t="shared" si="30"/>
        <v>12</v>
      </c>
      <c r="B273" s="151">
        <f t="shared" si="27"/>
        <v>1943</v>
      </c>
      <c r="C273" s="152">
        <v>15706</v>
      </c>
      <c r="D273" s="153">
        <f>MODELA!AG263</f>
        <v>7.3066400040030777</v>
      </c>
      <c r="E273" s="154" t="str">
        <f t="shared" si="28"/>
        <v/>
      </c>
      <c r="F273" s="155">
        <f t="shared" si="29"/>
        <v>7.3066400040030777</v>
      </c>
      <c r="G273" s="160"/>
    </row>
    <row r="274" spans="1:7">
      <c r="A274" s="151">
        <f t="shared" si="30"/>
        <v>1</v>
      </c>
      <c r="B274" s="151">
        <f t="shared" si="27"/>
        <v>1943</v>
      </c>
      <c r="C274" s="152">
        <v>15737</v>
      </c>
      <c r="D274" s="153">
        <f>MODELA!AG264</f>
        <v>19.074664851196211</v>
      </c>
      <c r="E274" s="154" t="str">
        <f t="shared" si="28"/>
        <v/>
      </c>
      <c r="F274" s="155">
        <f t="shared" si="29"/>
        <v>19.074664851196211</v>
      </c>
      <c r="G274" s="160"/>
    </row>
    <row r="275" spans="1:7">
      <c r="A275" s="151">
        <f t="shared" si="30"/>
        <v>2</v>
      </c>
      <c r="B275" s="151">
        <f t="shared" ref="B275:B338" si="31">IF(MONTH(C275)&gt;9,YEAR(C275)+1,YEAR(C275))</f>
        <v>1943</v>
      </c>
      <c r="C275" s="152">
        <v>15765</v>
      </c>
      <c r="D275" s="153">
        <f>MODELA!AG265</f>
        <v>9.2950510901973544</v>
      </c>
      <c r="E275" s="154" t="str">
        <f t="shared" ref="E275:E338" si="32">IF(AND(B275&gt;=$E$17,B275&lt;=$E$18),D275,"")</f>
        <v/>
      </c>
      <c r="F275" s="155">
        <f t="shared" ref="F275:F338" si="33">IF(OR(B275&lt;$E$17,B275&gt;$E$18),D275,"")</f>
        <v>9.2950510901973544</v>
      </c>
      <c r="G275" s="160"/>
    </row>
    <row r="276" spans="1:7">
      <c r="A276" s="151">
        <f t="shared" ref="A276:A339" si="34">MONTH(C276)</f>
        <v>3</v>
      </c>
      <c r="B276" s="151">
        <f t="shared" si="31"/>
        <v>1943</v>
      </c>
      <c r="C276" s="152">
        <v>15796</v>
      </c>
      <c r="D276" s="153">
        <f>MODELA!AG266</f>
        <v>16.962394423395509</v>
      </c>
      <c r="E276" s="154" t="str">
        <f t="shared" si="32"/>
        <v/>
      </c>
      <c r="F276" s="155">
        <f t="shared" si="33"/>
        <v>16.962394423395509</v>
      </c>
      <c r="G276" s="160"/>
    </row>
    <row r="277" spans="1:7">
      <c r="A277" s="151">
        <f t="shared" si="34"/>
        <v>4</v>
      </c>
      <c r="B277" s="151">
        <f t="shared" si="31"/>
        <v>1943</v>
      </c>
      <c r="C277" s="152">
        <v>15826</v>
      </c>
      <c r="D277" s="153">
        <f>MODELA!AG267</f>
        <v>6.5712309490412935</v>
      </c>
      <c r="E277" s="154" t="str">
        <f t="shared" si="32"/>
        <v/>
      </c>
      <c r="F277" s="155">
        <f t="shared" si="33"/>
        <v>6.5712309490412935</v>
      </c>
      <c r="G277" s="160"/>
    </row>
    <row r="278" spans="1:7">
      <c r="A278" s="151">
        <f t="shared" si="34"/>
        <v>5</v>
      </c>
      <c r="B278" s="151">
        <f t="shared" si="31"/>
        <v>1943</v>
      </c>
      <c r="C278" s="152">
        <v>15857</v>
      </c>
      <c r="D278" s="153">
        <f>MODELA!AG268</f>
        <v>3.9654145233595273</v>
      </c>
      <c r="E278" s="154" t="str">
        <f t="shared" si="32"/>
        <v/>
      </c>
      <c r="F278" s="155">
        <f t="shared" si="33"/>
        <v>3.9654145233595273</v>
      </c>
      <c r="G278" s="160"/>
    </row>
    <row r="279" spans="1:7">
      <c r="A279" s="151">
        <f t="shared" si="34"/>
        <v>6</v>
      </c>
      <c r="B279" s="151">
        <f t="shared" si="31"/>
        <v>1943</v>
      </c>
      <c r="C279" s="152">
        <v>15887</v>
      </c>
      <c r="D279" s="153">
        <f>MODELA!AG269</f>
        <v>2.5242698299742301</v>
      </c>
      <c r="E279" s="154" t="str">
        <f t="shared" si="32"/>
        <v/>
      </c>
      <c r="F279" s="155">
        <f t="shared" si="33"/>
        <v>2.5242698299742301</v>
      </c>
      <c r="G279" s="160"/>
    </row>
    <row r="280" spans="1:7">
      <c r="A280" s="151">
        <f t="shared" si="34"/>
        <v>7</v>
      </c>
      <c r="B280" s="151">
        <f t="shared" si="31"/>
        <v>1943</v>
      </c>
      <c r="C280" s="152">
        <v>15918</v>
      </c>
      <c r="D280" s="153">
        <f>MODELA!AG270</f>
        <v>1.8029550733392767</v>
      </c>
      <c r="E280" s="154" t="str">
        <f t="shared" si="32"/>
        <v/>
      </c>
      <c r="F280" s="155">
        <f t="shared" si="33"/>
        <v>1.8029550733392767</v>
      </c>
      <c r="G280" s="160"/>
    </row>
    <row r="281" spans="1:7">
      <c r="A281" s="151">
        <f t="shared" si="34"/>
        <v>8</v>
      </c>
      <c r="B281" s="151">
        <f t="shared" si="31"/>
        <v>1943</v>
      </c>
      <c r="C281" s="152">
        <v>15949</v>
      </c>
      <c r="D281" s="153">
        <f>MODELA!AG271</f>
        <v>1.2989346226702452</v>
      </c>
      <c r="E281" s="154" t="str">
        <f t="shared" si="32"/>
        <v/>
      </c>
      <c r="F281" s="155">
        <f t="shared" si="33"/>
        <v>1.2989346226702452</v>
      </c>
      <c r="G281" s="160"/>
    </row>
    <row r="282" spans="1:7">
      <c r="A282" s="151">
        <f t="shared" si="34"/>
        <v>9</v>
      </c>
      <c r="B282" s="151">
        <f t="shared" si="31"/>
        <v>1943</v>
      </c>
      <c r="C282" s="152">
        <v>15979</v>
      </c>
      <c r="D282" s="153">
        <f>MODELA!AG272</f>
        <v>1.1674242926789589</v>
      </c>
      <c r="E282" s="154" t="str">
        <f t="shared" si="32"/>
        <v/>
      </c>
      <c r="F282" s="155">
        <f t="shared" si="33"/>
        <v>1.1674242926789589</v>
      </c>
      <c r="G282" s="160"/>
    </row>
    <row r="283" spans="1:7">
      <c r="A283" s="151">
        <f t="shared" si="34"/>
        <v>10</v>
      </c>
      <c r="B283" s="151">
        <f t="shared" si="31"/>
        <v>1944</v>
      </c>
      <c r="C283" s="152">
        <v>16010</v>
      </c>
      <c r="D283" s="153">
        <f>MODELA!AG273</f>
        <v>0.73257904072229607</v>
      </c>
      <c r="E283" s="154" t="str">
        <f t="shared" si="32"/>
        <v/>
      </c>
      <c r="F283" s="155">
        <f t="shared" si="33"/>
        <v>0.73257904072229607</v>
      </c>
      <c r="G283" s="160"/>
    </row>
    <row r="284" spans="1:7">
      <c r="A284" s="151">
        <f t="shared" si="34"/>
        <v>11</v>
      </c>
      <c r="B284" s="151">
        <f t="shared" si="31"/>
        <v>1944</v>
      </c>
      <c r="C284" s="152">
        <v>16040</v>
      </c>
      <c r="D284" s="153">
        <f>MODELA!AG274</f>
        <v>0.619812734713026</v>
      </c>
      <c r="E284" s="154" t="str">
        <f t="shared" si="32"/>
        <v/>
      </c>
      <c r="F284" s="155">
        <f t="shared" si="33"/>
        <v>0.619812734713026</v>
      </c>
      <c r="G284" s="160"/>
    </row>
    <row r="285" spans="1:7">
      <c r="A285" s="151">
        <f t="shared" si="34"/>
        <v>12</v>
      </c>
      <c r="B285" s="151">
        <f t="shared" si="31"/>
        <v>1944</v>
      </c>
      <c r="C285" s="152">
        <v>16071</v>
      </c>
      <c r="D285" s="153">
        <f>MODELA!AG275</f>
        <v>0.65575833613486267</v>
      </c>
      <c r="E285" s="154" t="str">
        <f t="shared" si="32"/>
        <v/>
      </c>
      <c r="F285" s="155">
        <f t="shared" si="33"/>
        <v>0.65575833613486267</v>
      </c>
      <c r="G285" s="160"/>
    </row>
    <row r="286" spans="1:7">
      <c r="A286" s="151">
        <f t="shared" si="34"/>
        <v>1</v>
      </c>
      <c r="B286" s="151">
        <f t="shared" si="31"/>
        <v>1944</v>
      </c>
      <c r="C286" s="152">
        <v>16102</v>
      </c>
      <c r="D286" s="153">
        <f>MODELA!AG276</f>
        <v>1.2513159069852131</v>
      </c>
      <c r="E286" s="154" t="str">
        <f t="shared" si="32"/>
        <v/>
      </c>
      <c r="F286" s="155">
        <f t="shared" si="33"/>
        <v>1.2513159069852131</v>
      </c>
      <c r="G286" s="160"/>
    </row>
    <row r="287" spans="1:7">
      <c r="A287" s="151">
        <f t="shared" si="34"/>
        <v>2</v>
      </c>
      <c r="B287" s="151">
        <f t="shared" si="31"/>
        <v>1944</v>
      </c>
      <c r="C287" s="152">
        <v>16131</v>
      </c>
      <c r="D287" s="153">
        <f>MODELA!AG277</f>
        <v>3.3141843717841253</v>
      </c>
      <c r="E287" s="154" t="str">
        <f t="shared" si="32"/>
        <v/>
      </c>
      <c r="F287" s="155">
        <f t="shared" si="33"/>
        <v>3.3141843717841253</v>
      </c>
      <c r="G287" s="160"/>
    </row>
    <row r="288" spans="1:7">
      <c r="A288" s="151">
        <f t="shared" si="34"/>
        <v>3</v>
      </c>
      <c r="B288" s="151">
        <f t="shared" si="31"/>
        <v>1944</v>
      </c>
      <c r="C288" s="152">
        <v>16162</v>
      </c>
      <c r="D288" s="153">
        <f>MODELA!AG278</f>
        <v>5.411269400550804</v>
      </c>
      <c r="E288" s="154" t="str">
        <f t="shared" si="32"/>
        <v/>
      </c>
      <c r="F288" s="155">
        <f t="shared" si="33"/>
        <v>5.411269400550804</v>
      </c>
      <c r="G288" s="160"/>
    </row>
    <row r="289" spans="1:7">
      <c r="A289" s="151">
        <f t="shared" si="34"/>
        <v>4</v>
      </c>
      <c r="B289" s="151">
        <f t="shared" si="31"/>
        <v>1944</v>
      </c>
      <c r="C289" s="152">
        <v>16192</v>
      </c>
      <c r="D289" s="153">
        <f>MODELA!AG279</f>
        <v>3.817363672834297</v>
      </c>
      <c r="E289" s="154" t="str">
        <f t="shared" si="32"/>
        <v/>
      </c>
      <c r="F289" s="155">
        <f t="shared" si="33"/>
        <v>3.817363672834297</v>
      </c>
      <c r="G289" s="160"/>
    </row>
    <row r="290" spans="1:7">
      <c r="A290" s="151">
        <f t="shared" si="34"/>
        <v>5</v>
      </c>
      <c r="B290" s="151">
        <f t="shared" si="31"/>
        <v>1944</v>
      </c>
      <c r="C290" s="152">
        <v>16223</v>
      </c>
      <c r="D290" s="153">
        <f>MODELA!AG280</f>
        <v>5.0762020733356472</v>
      </c>
      <c r="E290" s="154" t="str">
        <f t="shared" si="32"/>
        <v/>
      </c>
      <c r="F290" s="155">
        <f t="shared" si="33"/>
        <v>5.0762020733356472</v>
      </c>
      <c r="G290" s="160"/>
    </row>
    <row r="291" spans="1:7">
      <c r="A291" s="151">
        <f t="shared" si="34"/>
        <v>6</v>
      </c>
      <c r="B291" s="151">
        <f t="shared" si="31"/>
        <v>1944</v>
      </c>
      <c r="C291" s="152">
        <v>16253</v>
      </c>
      <c r="D291" s="153">
        <f>MODELA!AG281</f>
        <v>1.4926541635586368</v>
      </c>
      <c r="E291" s="154" t="str">
        <f t="shared" si="32"/>
        <v/>
      </c>
      <c r="F291" s="155">
        <f t="shared" si="33"/>
        <v>1.4926541635586368</v>
      </c>
      <c r="G291" s="160"/>
    </row>
    <row r="292" spans="1:7">
      <c r="A292" s="151">
        <f t="shared" si="34"/>
        <v>7</v>
      </c>
      <c r="B292" s="151">
        <f t="shared" si="31"/>
        <v>1944</v>
      </c>
      <c r="C292" s="152">
        <v>16284</v>
      </c>
      <c r="D292" s="153">
        <f>MODELA!AG282</f>
        <v>0.60664907388633083</v>
      </c>
      <c r="E292" s="154" t="str">
        <f t="shared" si="32"/>
        <v/>
      </c>
      <c r="F292" s="155">
        <f t="shared" si="33"/>
        <v>0.60664907388633083</v>
      </c>
      <c r="G292" s="160"/>
    </row>
    <row r="293" spans="1:7">
      <c r="A293" s="151">
        <f t="shared" si="34"/>
        <v>8</v>
      </c>
      <c r="B293" s="151">
        <f t="shared" si="31"/>
        <v>1944</v>
      </c>
      <c r="C293" s="152">
        <v>16315</v>
      </c>
      <c r="D293" s="153">
        <f>MODELA!AG283</f>
        <v>0.40003012426272022</v>
      </c>
      <c r="E293" s="154" t="str">
        <f t="shared" si="32"/>
        <v/>
      </c>
      <c r="F293" s="155">
        <f t="shared" si="33"/>
        <v>0.40003012426272022</v>
      </c>
      <c r="G293" s="160"/>
    </row>
    <row r="294" spans="1:7">
      <c r="A294" s="151">
        <f t="shared" si="34"/>
        <v>9</v>
      </c>
      <c r="B294" s="151">
        <f t="shared" si="31"/>
        <v>1944</v>
      </c>
      <c r="C294" s="152">
        <v>16345</v>
      </c>
      <c r="D294" s="153">
        <f>MODELA!AG284</f>
        <v>0.5088293140874427</v>
      </c>
      <c r="E294" s="154" t="str">
        <f t="shared" si="32"/>
        <v/>
      </c>
      <c r="F294" s="155">
        <f t="shared" si="33"/>
        <v>0.5088293140874427</v>
      </c>
      <c r="G294" s="160"/>
    </row>
    <row r="295" spans="1:7">
      <c r="A295" s="151">
        <f t="shared" si="34"/>
        <v>10</v>
      </c>
      <c r="B295" s="151">
        <f t="shared" si="31"/>
        <v>1945</v>
      </c>
      <c r="C295" s="152">
        <v>16376</v>
      </c>
      <c r="D295" s="153">
        <f>MODELA!AG285</f>
        <v>0.58053469241813449</v>
      </c>
      <c r="E295" s="154" t="str">
        <f t="shared" si="32"/>
        <v/>
      </c>
      <c r="F295" s="155">
        <f t="shared" si="33"/>
        <v>0.58053469241813449</v>
      </c>
      <c r="G295" s="160"/>
    </row>
    <row r="296" spans="1:7">
      <c r="A296" s="151">
        <f t="shared" si="34"/>
        <v>11</v>
      </c>
      <c r="B296" s="151">
        <f t="shared" si="31"/>
        <v>1945</v>
      </c>
      <c r="C296" s="152">
        <v>16406</v>
      </c>
      <c r="D296" s="153">
        <f>MODELA!AG286</f>
        <v>3.4115782525569944</v>
      </c>
      <c r="E296" s="154" t="str">
        <f t="shared" si="32"/>
        <v/>
      </c>
      <c r="F296" s="155">
        <f t="shared" si="33"/>
        <v>3.4115782525569944</v>
      </c>
      <c r="G296" s="160"/>
    </row>
    <row r="297" spans="1:7">
      <c r="A297" s="151">
        <f t="shared" si="34"/>
        <v>12</v>
      </c>
      <c r="B297" s="151">
        <f t="shared" si="31"/>
        <v>1945</v>
      </c>
      <c r="C297" s="152">
        <v>16437</v>
      </c>
      <c r="D297" s="153">
        <f>MODELA!AG287</f>
        <v>3.0537623525293247</v>
      </c>
      <c r="E297" s="154" t="str">
        <f t="shared" si="32"/>
        <v/>
      </c>
      <c r="F297" s="155">
        <f t="shared" si="33"/>
        <v>3.0537623525293247</v>
      </c>
      <c r="G297" s="160"/>
    </row>
    <row r="298" spans="1:7">
      <c r="A298" s="151">
        <f t="shared" si="34"/>
        <v>1</v>
      </c>
      <c r="B298" s="151">
        <f t="shared" si="31"/>
        <v>1945</v>
      </c>
      <c r="C298" s="152">
        <v>16468</v>
      </c>
      <c r="D298" s="153">
        <f>MODELA!AG288</f>
        <v>2.5323309493272319</v>
      </c>
      <c r="E298" s="154" t="str">
        <f t="shared" si="32"/>
        <v/>
      </c>
      <c r="F298" s="155">
        <f t="shared" si="33"/>
        <v>2.5323309493272319</v>
      </c>
      <c r="G298" s="160"/>
    </row>
    <row r="299" spans="1:7">
      <c r="A299" s="151">
        <f t="shared" si="34"/>
        <v>2</v>
      </c>
      <c r="B299" s="151">
        <f t="shared" si="31"/>
        <v>1945</v>
      </c>
      <c r="C299" s="152">
        <v>16496</v>
      </c>
      <c r="D299" s="153">
        <f>MODELA!AG289</f>
        <v>14.434298383016122</v>
      </c>
      <c r="E299" s="154" t="str">
        <f t="shared" si="32"/>
        <v/>
      </c>
      <c r="F299" s="155">
        <f t="shared" si="33"/>
        <v>14.434298383016122</v>
      </c>
      <c r="G299" s="160"/>
    </row>
    <row r="300" spans="1:7">
      <c r="A300" s="151">
        <f t="shared" si="34"/>
        <v>3</v>
      </c>
      <c r="B300" s="151">
        <f t="shared" si="31"/>
        <v>1945</v>
      </c>
      <c r="C300" s="152">
        <v>16527</v>
      </c>
      <c r="D300" s="153">
        <f>MODELA!AG290</f>
        <v>5.1855363039778553</v>
      </c>
      <c r="E300" s="154" t="str">
        <f t="shared" si="32"/>
        <v/>
      </c>
      <c r="F300" s="155">
        <f t="shared" si="33"/>
        <v>5.1855363039778553</v>
      </c>
      <c r="G300" s="160"/>
    </row>
    <row r="301" spans="1:7">
      <c r="A301" s="151">
        <f t="shared" si="34"/>
        <v>4</v>
      </c>
      <c r="B301" s="151">
        <f t="shared" si="31"/>
        <v>1945</v>
      </c>
      <c r="C301" s="152">
        <v>16557</v>
      </c>
      <c r="D301" s="153">
        <f>MODELA!AG291</f>
        <v>6.6819545103460705</v>
      </c>
      <c r="E301" s="154" t="str">
        <f t="shared" si="32"/>
        <v/>
      </c>
      <c r="F301" s="155">
        <f t="shared" si="33"/>
        <v>6.6819545103460705</v>
      </c>
      <c r="G301" s="160"/>
    </row>
    <row r="302" spans="1:7">
      <c r="A302" s="151">
        <f t="shared" si="34"/>
        <v>5</v>
      </c>
      <c r="B302" s="151">
        <f t="shared" si="31"/>
        <v>1945</v>
      </c>
      <c r="C302" s="152">
        <v>16588</v>
      </c>
      <c r="D302" s="153">
        <f>MODELA!AG292</f>
        <v>5.4117137617795947</v>
      </c>
      <c r="E302" s="154" t="str">
        <f t="shared" si="32"/>
        <v/>
      </c>
      <c r="F302" s="155">
        <f t="shared" si="33"/>
        <v>5.4117137617795947</v>
      </c>
      <c r="G302" s="160"/>
    </row>
    <row r="303" spans="1:7">
      <c r="A303" s="151">
        <f t="shared" si="34"/>
        <v>6</v>
      </c>
      <c r="B303" s="151">
        <f t="shared" si="31"/>
        <v>1945</v>
      </c>
      <c r="C303" s="152">
        <v>16618</v>
      </c>
      <c r="D303" s="153">
        <f>MODELA!AG293</f>
        <v>2.4973637255204792</v>
      </c>
      <c r="E303" s="154" t="str">
        <f t="shared" si="32"/>
        <v/>
      </c>
      <c r="F303" s="155">
        <f t="shared" si="33"/>
        <v>2.4973637255204792</v>
      </c>
      <c r="G303" s="160"/>
    </row>
    <row r="304" spans="1:7">
      <c r="A304" s="151">
        <f t="shared" si="34"/>
        <v>7</v>
      </c>
      <c r="B304" s="151">
        <f t="shared" si="31"/>
        <v>1945</v>
      </c>
      <c r="C304" s="152">
        <v>16649</v>
      </c>
      <c r="D304" s="153">
        <f>MODELA!AG294</f>
        <v>1.2704041627907259</v>
      </c>
      <c r="E304" s="154" t="str">
        <f t="shared" si="32"/>
        <v/>
      </c>
      <c r="F304" s="155">
        <f t="shared" si="33"/>
        <v>1.2704041627907259</v>
      </c>
      <c r="G304" s="160"/>
    </row>
    <row r="305" spans="1:7">
      <c r="A305" s="151">
        <f t="shared" si="34"/>
        <v>8</v>
      </c>
      <c r="B305" s="151">
        <f t="shared" si="31"/>
        <v>1945</v>
      </c>
      <c r="C305" s="152">
        <v>16680</v>
      </c>
      <c r="D305" s="153">
        <f>MODELA!AG295</f>
        <v>0.81681196016810276</v>
      </c>
      <c r="E305" s="154" t="str">
        <f t="shared" si="32"/>
        <v/>
      </c>
      <c r="F305" s="155">
        <f t="shared" si="33"/>
        <v>0.81681196016810276</v>
      </c>
      <c r="G305" s="160"/>
    </row>
    <row r="306" spans="1:7">
      <c r="A306" s="151">
        <f t="shared" si="34"/>
        <v>9</v>
      </c>
      <c r="B306" s="151">
        <f t="shared" si="31"/>
        <v>1945</v>
      </c>
      <c r="C306" s="152">
        <v>16710</v>
      </c>
      <c r="D306" s="153">
        <f>MODELA!AG296</f>
        <v>0.63430067738335794</v>
      </c>
      <c r="E306" s="154" t="str">
        <f t="shared" si="32"/>
        <v/>
      </c>
      <c r="F306" s="155">
        <f t="shared" si="33"/>
        <v>0.63430067738335794</v>
      </c>
      <c r="G306" s="160"/>
    </row>
    <row r="307" spans="1:7">
      <c r="A307" s="151">
        <f t="shared" si="34"/>
        <v>10</v>
      </c>
      <c r="B307" s="151">
        <f t="shared" si="31"/>
        <v>1946</v>
      </c>
      <c r="C307" s="152">
        <v>16741</v>
      </c>
      <c r="D307" s="153">
        <f>MODELA!AG297</f>
        <v>1.5690088784109026</v>
      </c>
      <c r="E307" s="154" t="str">
        <f t="shared" si="32"/>
        <v/>
      </c>
      <c r="F307" s="155">
        <f t="shared" si="33"/>
        <v>1.5690088784109026</v>
      </c>
      <c r="G307" s="160"/>
    </row>
    <row r="308" spans="1:7">
      <c r="A308" s="151">
        <f t="shared" si="34"/>
        <v>11</v>
      </c>
      <c r="B308" s="151">
        <f t="shared" si="31"/>
        <v>1946</v>
      </c>
      <c r="C308" s="152">
        <v>16771</v>
      </c>
      <c r="D308" s="153">
        <f>MODELA!AG298</f>
        <v>3.7783360509021868</v>
      </c>
      <c r="E308" s="154" t="str">
        <f t="shared" si="32"/>
        <v/>
      </c>
      <c r="F308" s="155">
        <f t="shared" si="33"/>
        <v>3.7783360509021868</v>
      </c>
      <c r="G308" s="160"/>
    </row>
    <row r="309" spans="1:7">
      <c r="A309" s="151">
        <f t="shared" si="34"/>
        <v>12</v>
      </c>
      <c r="B309" s="151">
        <f t="shared" si="31"/>
        <v>1946</v>
      </c>
      <c r="C309" s="152">
        <v>16802</v>
      </c>
      <c r="D309" s="153">
        <f>MODELA!AG299</f>
        <v>14.309622153950279</v>
      </c>
      <c r="E309" s="154" t="str">
        <f t="shared" si="32"/>
        <v/>
      </c>
      <c r="F309" s="155">
        <f t="shared" si="33"/>
        <v>14.309622153950279</v>
      </c>
      <c r="G309" s="160"/>
    </row>
    <row r="310" spans="1:7">
      <c r="A310" s="151">
        <f t="shared" si="34"/>
        <v>1</v>
      </c>
      <c r="B310" s="151">
        <f t="shared" si="31"/>
        <v>1946</v>
      </c>
      <c r="C310" s="152">
        <v>16833</v>
      </c>
      <c r="D310" s="153">
        <f>MODELA!AG300</f>
        <v>8.0593978758811282</v>
      </c>
      <c r="E310" s="154" t="str">
        <f t="shared" si="32"/>
        <v/>
      </c>
      <c r="F310" s="155">
        <f t="shared" si="33"/>
        <v>8.0593978758811282</v>
      </c>
      <c r="G310" s="160"/>
    </row>
    <row r="311" spans="1:7">
      <c r="A311" s="151">
        <f t="shared" si="34"/>
        <v>2</v>
      </c>
      <c r="B311" s="151">
        <f t="shared" si="31"/>
        <v>1946</v>
      </c>
      <c r="C311" s="152">
        <v>16861</v>
      </c>
      <c r="D311" s="153">
        <f>MODELA!AG301</f>
        <v>3.1541486717776195</v>
      </c>
      <c r="E311" s="154" t="str">
        <f t="shared" si="32"/>
        <v/>
      </c>
      <c r="F311" s="155">
        <f t="shared" si="33"/>
        <v>3.1541486717776195</v>
      </c>
      <c r="G311" s="160"/>
    </row>
    <row r="312" spans="1:7">
      <c r="A312" s="151">
        <f t="shared" si="34"/>
        <v>3</v>
      </c>
      <c r="B312" s="151">
        <f t="shared" si="31"/>
        <v>1946</v>
      </c>
      <c r="C312" s="152">
        <v>16892</v>
      </c>
      <c r="D312" s="153">
        <f>MODELA!AG302</f>
        <v>6.749627688863189</v>
      </c>
      <c r="E312" s="154" t="str">
        <f t="shared" si="32"/>
        <v/>
      </c>
      <c r="F312" s="155">
        <f t="shared" si="33"/>
        <v>6.749627688863189</v>
      </c>
      <c r="G312" s="160"/>
    </row>
    <row r="313" spans="1:7">
      <c r="A313" s="151">
        <f t="shared" si="34"/>
        <v>4</v>
      </c>
      <c r="B313" s="151">
        <f t="shared" si="31"/>
        <v>1946</v>
      </c>
      <c r="C313" s="152">
        <v>16922</v>
      </c>
      <c r="D313" s="153">
        <f>MODELA!AG303</f>
        <v>7.0006881399173793</v>
      </c>
      <c r="E313" s="154" t="str">
        <f t="shared" si="32"/>
        <v/>
      </c>
      <c r="F313" s="155">
        <f t="shared" si="33"/>
        <v>7.0006881399173793</v>
      </c>
      <c r="G313" s="160"/>
    </row>
    <row r="314" spans="1:7">
      <c r="A314" s="151">
        <f t="shared" si="34"/>
        <v>5</v>
      </c>
      <c r="B314" s="151">
        <f t="shared" si="31"/>
        <v>1946</v>
      </c>
      <c r="C314" s="152">
        <v>16953</v>
      </c>
      <c r="D314" s="153">
        <f>MODELA!AG304</f>
        <v>4.6868364486535086</v>
      </c>
      <c r="E314" s="154" t="str">
        <f t="shared" si="32"/>
        <v/>
      </c>
      <c r="F314" s="155">
        <f t="shared" si="33"/>
        <v>4.6868364486535086</v>
      </c>
      <c r="G314" s="160"/>
    </row>
    <row r="315" spans="1:7">
      <c r="A315" s="151">
        <f t="shared" si="34"/>
        <v>6</v>
      </c>
      <c r="B315" s="151">
        <f t="shared" si="31"/>
        <v>1946</v>
      </c>
      <c r="C315" s="152">
        <v>16983</v>
      </c>
      <c r="D315" s="153">
        <f>MODELA!AG305</f>
        <v>2.1113105683594782</v>
      </c>
      <c r="E315" s="154" t="str">
        <f t="shared" si="32"/>
        <v/>
      </c>
      <c r="F315" s="155">
        <f t="shared" si="33"/>
        <v>2.1113105683594782</v>
      </c>
      <c r="G315" s="160"/>
    </row>
    <row r="316" spans="1:7">
      <c r="A316" s="151">
        <f t="shared" si="34"/>
        <v>7</v>
      </c>
      <c r="B316" s="151">
        <f t="shared" si="31"/>
        <v>1946</v>
      </c>
      <c r="C316" s="152">
        <v>17014</v>
      </c>
      <c r="D316" s="153">
        <f>MODELA!AG306</f>
        <v>1.0295393534128223</v>
      </c>
      <c r="E316" s="154" t="str">
        <f t="shared" si="32"/>
        <v/>
      </c>
      <c r="F316" s="155">
        <f t="shared" si="33"/>
        <v>1.0295393534128223</v>
      </c>
      <c r="G316" s="160"/>
    </row>
    <row r="317" spans="1:7">
      <c r="A317" s="151">
        <f t="shared" si="34"/>
        <v>8</v>
      </c>
      <c r="B317" s="151">
        <f t="shared" si="31"/>
        <v>1946</v>
      </c>
      <c r="C317" s="152">
        <v>17045</v>
      </c>
      <c r="D317" s="153">
        <f>MODELA!AG307</f>
        <v>0.76030724498480851</v>
      </c>
      <c r="E317" s="154" t="str">
        <f t="shared" si="32"/>
        <v/>
      </c>
      <c r="F317" s="155">
        <f t="shared" si="33"/>
        <v>0.76030724498480851</v>
      </c>
      <c r="G317" s="160"/>
    </row>
    <row r="318" spans="1:7">
      <c r="A318" s="151">
        <f t="shared" si="34"/>
        <v>9</v>
      </c>
      <c r="B318" s="151">
        <f t="shared" si="31"/>
        <v>1946</v>
      </c>
      <c r="C318" s="152">
        <v>17075</v>
      </c>
      <c r="D318" s="153">
        <f>MODELA!AG308</f>
        <v>0.82326580583154652</v>
      </c>
      <c r="E318" s="154" t="str">
        <f t="shared" si="32"/>
        <v/>
      </c>
      <c r="F318" s="155">
        <f t="shared" si="33"/>
        <v>0.82326580583154652</v>
      </c>
      <c r="G318" s="160"/>
    </row>
    <row r="319" spans="1:7">
      <c r="A319" s="151">
        <f t="shared" si="34"/>
        <v>10</v>
      </c>
      <c r="B319" s="151">
        <f t="shared" si="31"/>
        <v>1947</v>
      </c>
      <c r="C319" s="152">
        <v>17106</v>
      </c>
      <c r="D319" s="153">
        <f>MODELA!AG309</f>
        <v>0.69014703531331445</v>
      </c>
      <c r="E319" s="154" t="str">
        <f t="shared" si="32"/>
        <v/>
      </c>
      <c r="F319" s="155">
        <f t="shared" si="33"/>
        <v>0.69014703531331445</v>
      </c>
      <c r="G319" s="160"/>
    </row>
    <row r="320" spans="1:7">
      <c r="A320" s="151">
        <f t="shared" si="34"/>
        <v>11</v>
      </c>
      <c r="B320" s="151">
        <f t="shared" si="31"/>
        <v>1947</v>
      </c>
      <c r="C320" s="152">
        <v>17136</v>
      </c>
      <c r="D320" s="153">
        <f>MODELA!AG310</f>
        <v>1.9699983733499655</v>
      </c>
      <c r="E320" s="154" t="str">
        <f t="shared" si="32"/>
        <v/>
      </c>
      <c r="F320" s="155">
        <f t="shared" si="33"/>
        <v>1.9699983733499655</v>
      </c>
      <c r="G320" s="160"/>
    </row>
    <row r="321" spans="1:7">
      <c r="A321" s="151">
        <f t="shared" si="34"/>
        <v>12</v>
      </c>
      <c r="B321" s="151">
        <f t="shared" si="31"/>
        <v>1947</v>
      </c>
      <c r="C321" s="152">
        <v>17167</v>
      </c>
      <c r="D321" s="153">
        <f>MODELA!AG311</f>
        <v>1.9376156259494968</v>
      </c>
      <c r="E321" s="154" t="str">
        <f t="shared" si="32"/>
        <v/>
      </c>
      <c r="F321" s="155">
        <f t="shared" si="33"/>
        <v>1.9376156259494968</v>
      </c>
      <c r="G321" s="160"/>
    </row>
    <row r="322" spans="1:7">
      <c r="A322" s="151">
        <f t="shared" si="34"/>
        <v>1</v>
      </c>
      <c r="B322" s="151">
        <f t="shared" si="31"/>
        <v>1947</v>
      </c>
      <c r="C322" s="152">
        <v>17198</v>
      </c>
      <c r="D322" s="153">
        <f>MODELA!AG312</f>
        <v>1.1494391123939192</v>
      </c>
      <c r="E322" s="154" t="str">
        <f t="shared" si="32"/>
        <v/>
      </c>
      <c r="F322" s="155">
        <f t="shared" si="33"/>
        <v>1.1494391123939192</v>
      </c>
      <c r="G322" s="160"/>
    </row>
    <row r="323" spans="1:7">
      <c r="A323" s="151">
        <f t="shared" si="34"/>
        <v>2</v>
      </c>
      <c r="B323" s="151">
        <f t="shared" si="31"/>
        <v>1947</v>
      </c>
      <c r="C323" s="152">
        <v>17226</v>
      </c>
      <c r="D323" s="153">
        <f>MODELA!AG313</f>
        <v>3.9430956479077839</v>
      </c>
      <c r="E323" s="154" t="str">
        <f t="shared" si="32"/>
        <v/>
      </c>
      <c r="F323" s="155">
        <f t="shared" si="33"/>
        <v>3.9430956479077839</v>
      </c>
      <c r="G323" s="160"/>
    </row>
    <row r="324" spans="1:7">
      <c r="A324" s="151">
        <f t="shared" si="34"/>
        <v>3</v>
      </c>
      <c r="B324" s="151">
        <f t="shared" si="31"/>
        <v>1947</v>
      </c>
      <c r="C324" s="152">
        <v>17257</v>
      </c>
      <c r="D324" s="153">
        <f>MODELA!AG314</f>
        <v>5.7774681397438687</v>
      </c>
      <c r="E324" s="154" t="str">
        <f t="shared" si="32"/>
        <v/>
      </c>
      <c r="F324" s="155">
        <f t="shared" si="33"/>
        <v>5.7774681397438687</v>
      </c>
      <c r="G324" s="160"/>
    </row>
    <row r="325" spans="1:7">
      <c r="A325" s="151">
        <f t="shared" si="34"/>
        <v>4</v>
      </c>
      <c r="B325" s="151">
        <f t="shared" si="31"/>
        <v>1947</v>
      </c>
      <c r="C325" s="152">
        <v>17287</v>
      </c>
      <c r="D325" s="153">
        <f>MODELA!AG315</f>
        <v>3.5698328061658362</v>
      </c>
      <c r="E325" s="154" t="str">
        <f t="shared" si="32"/>
        <v/>
      </c>
      <c r="F325" s="155">
        <f t="shared" si="33"/>
        <v>3.5698328061658362</v>
      </c>
      <c r="G325" s="160"/>
    </row>
    <row r="326" spans="1:7">
      <c r="A326" s="151">
        <f t="shared" si="34"/>
        <v>5</v>
      </c>
      <c r="B326" s="151">
        <f t="shared" si="31"/>
        <v>1947</v>
      </c>
      <c r="C326" s="152">
        <v>17318</v>
      </c>
      <c r="D326" s="153">
        <f>MODELA!AG316</f>
        <v>1.9297929251176207</v>
      </c>
      <c r="E326" s="154" t="str">
        <f t="shared" si="32"/>
        <v/>
      </c>
      <c r="F326" s="155">
        <f t="shared" si="33"/>
        <v>1.9297929251176207</v>
      </c>
      <c r="G326" s="160"/>
    </row>
    <row r="327" spans="1:7">
      <c r="A327" s="151">
        <f t="shared" si="34"/>
        <v>6</v>
      </c>
      <c r="B327" s="151">
        <f t="shared" si="31"/>
        <v>1947</v>
      </c>
      <c r="C327" s="152">
        <v>17348</v>
      </c>
      <c r="D327" s="153">
        <f>MODELA!AG317</f>
        <v>0.87371107628640488</v>
      </c>
      <c r="E327" s="154" t="str">
        <f t="shared" si="32"/>
        <v/>
      </c>
      <c r="F327" s="155">
        <f t="shared" si="33"/>
        <v>0.87371107628640488</v>
      </c>
      <c r="G327" s="160"/>
    </row>
    <row r="328" spans="1:7">
      <c r="A328" s="151">
        <f t="shared" si="34"/>
        <v>7</v>
      </c>
      <c r="B328" s="151">
        <f t="shared" si="31"/>
        <v>1947</v>
      </c>
      <c r="C328" s="152">
        <v>17379</v>
      </c>
      <c r="D328" s="153">
        <f>MODELA!AG318</f>
        <v>0.31908543620752639</v>
      </c>
      <c r="E328" s="154" t="str">
        <f t="shared" si="32"/>
        <v/>
      </c>
      <c r="F328" s="155">
        <f t="shared" si="33"/>
        <v>0.31908543620752639</v>
      </c>
      <c r="G328" s="160"/>
    </row>
    <row r="329" spans="1:7">
      <c r="A329" s="151">
        <f t="shared" si="34"/>
        <v>8</v>
      </c>
      <c r="B329" s="151">
        <f t="shared" si="31"/>
        <v>1947</v>
      </c>
      <c r="C329" s="152">
        <v>17410</v>
      </c>
      <c r="D329" s="153">
        <f>MODELA!AG319</f>
        <v>0.36262354659482909</v>
      </c>
      <c r="E329" s="154" t="str">
        <f t="shared" si="32"/>
        <v/>
      </c>
      <c r="F329" s="155">
        <f t="shared" si="33"/>
        <v>0.36262354659482909</v>
      </c>
      <c r="G329" s="160"/>
    </row>
    <row r="330" spans="1:7">
      <c r="A330" s="151">
        <f t="shared" si="34"/>
        <v>9</v>
      </c>
      <c r="B330" s="151">
        <f t="shared" si="31"/>
        <v>1947</v>
      </c>
      <c r="C330" s="152">
        <v>17440</v>
      </c>
      <c r="D330" s="153">
        <f>MODELA!AG320</f>
        <v>0.40264716456432836</v>
      </c>
      <c r="E330" s="154" t="str">
        <f t="shared" si="32"/>
        <v/>
      </c>
      <c r="F330" s="155">
        <f t="shared" si="33"/>
        <v>0.40264716456432836</v>
      </c>
      <c r="G330" s="160"/>
    </row>
    <row r="331" spans="1:7">
      <c r="A331" s="151">
        <f t="shared" si="34"/>
        <v>10</v>
      </c>
      <c r="B331" s="151">
        <f t="shared" si="31"/>
        <v>1948</v>
      </c>
      <c r="C331" s="152">
        <v>17471</v>
      </c>
      <c r="D331" s="153">
        <f>MODELA!AG321</f>
        <v>1.7724358385132801</v>
      </c>
      <c r="E331" s="154" t="str">
        <f t="shared" si="32"/>
        <v/>
      </c>
      <c r="F331" s="155">
        <f t="shared" si="33"/>
        <v>1.7724358385132801</v>
      </c>
      <c r="G331" s="160"/>
    </row>
    <row r="332" spans="1:7">
      <c r="A332" s="151">
        <f t="shared" si="34"/>
        <v>11</v>
      </c>
      <c r="B332" s="151">
        <f t="shared" si="31"/>
        <v>1948</v>
      </c>
      <c r="C332" s="152">
        <v>17501</v>
      </c>
      <c r="D332" s="153">
        <f>MODELA!AG322</f>
        <v>1.0757503668649264</v>
      </c>
      <c r="E332" s="154" t="str">
        <f t="shared" si="32"/>
        <v/>
      </c>
      <c r="F332" s="155">
        <f t="shared" si="33"/>
        <v>1.0757503668649264</v>
      </c>
      <c r="G332" s="160"/>
    </row>
    <row r="333" spans="1:7">
      <c r="A333" s="151">
        <f t="shared" si="34"/>
        <v>12</v>
      </c>
      <c r="B333" s="151">
        <f t="shared" si="31"/>
        <v>1948</v>
      </c>
      <c r="C333" s="152">
        <v>17532</v>
      </c>
      <c r="D333" s="153">
        <f>MODELA!AG323</f>
        <v>0.66701341410453674</v>
      </c>
      <c r="E333" s="154" t="str">
        <f t="shared" si="32"/>
        <v/>
      </c>
      <c r="F333" s="155">
        <f t="shared" si="33"/>
        <v>0.66701341410453674</v>
      </c>
      <c r="G333" s="160"/>
    </row>
    <row r="334" spans="1:7">
      <c r="A334" s="151">
        <f t="shared" si="34"/>
        <v>1</v>
      </c>
      <c r="B334" s="151">
        <f t="shared" si="31"/>
        <v>1948</v>
      </c>
      <c r="C334" s="152">
        <v>17563</v>
      </c>
      <c r="D334" s="153">
        <f>MODELA!AG324</f>
        <v>4.1896253110192117</v>
      </c>
      <c r="E334" s="154" t="str">
        <f t="shared" si="32"/>
        <v/>
      </c>
      <c r="F334" s="155">
        <f t="shared" si="33"/>
        <v>4.1896253110192117</v>
      </c>
      <c r="G334" s="160"/>
    </row>
    <row r="335" spans="1:7">
      <c r="A335" s="151">
        <f t="shared" si="34"/>
        <v>2</v>
      </c>
      <c r="B335" s="151">
        <f t="shared" si="31"/>
        <v>1948</v>
      </c>
      <c r="C335" s="152">
        <v>17592</v>
      </c>
      <c r="D335" s="153">
        <f>MODELA!AG325</f>
        <v>1.8980195486684952</v>
      </c>
      <c r="E335" s="154" t="str">
        <f t="shared" si="32"/>
        <v/>
      </c>
      <c r="F335" s="155">
        <f t="shared" si="33"/>
        <v>1.8980195486684952</v>
      </c>
      <c r="G335" s="160"/>
    </row>
    <row r="336" spans="1:7">
      <c r="A336" s="151">
        <f t="shared" si="34"/>
        <v>3</v>
      </c>
      <c r="B336" s="151">
        <f t="shared" si="31"/>
        <v>1948</v>
      </c>
      <c r="C336" s="152">
        <v>17623</v>
      </c>
      <c r="D336" s="153">
        <f>MODELA!AG326</f>
        <v>3.7600132187991786</v>
      </c>
      <c r="E336" s="154" t="str">
        <f t="shared" si="32"/>
        <v/>
      </c>
      <c r="F336" s="155">
        <f t="shared" si="33"/>
        <v>3.7600132187991786</v>
      </c>
      <c r="G336" s="160"/>
    </row>
    <row r="337" spans="1:7">
      <c r="A337" s="151">
        <f t="shared" si="34"/>
        <v>4</v>
      </c>
      <c r="B337" s="151">
        <f t="shared" si="31"/>
        <v>1948</v>
      </c>
      <c r="C337" s="152">
        <v>17653</v>
      </c>
      <c r="D337" s="153">
        <f>MODELA!AG327</f>
        <v>12.085740016258578</v>
      </c>
      <c r="E337" s="154" t="str">
        <f t="shared" si="32"/>
        <v/>
      </c>
      <c r="F337" s="155">
        <f t="shared" si="33"/>
        <v>12.085740016258578</v>
      </c>
      <c r="G337" s="160"/>
    </row>
    <row r="338" spans="1:7">
      <c r="A338" s="151">
        <f t="shared" si="34"/>
        <v>5</v>
      </c>
      <c r="B338" s="151">
        <f t="shared" si="31"/>
        <v>1948</v>
      </c>
      <c r="C338" s="152">
        <v>17684</v>
      </c>
      <c r="D338" s="153">
        <f>MODELA!AG328</f>
        <v>8.7232897264634914</v>
      </c>
      <c r="E338" s="154" t="str">
        <f t="shared" si="32"/>
        <v/>
      </c>
      <c r="F338" s="155">
        <f t="shared" si="33"/>
        <v>8.7232897264634914</v>
      </c>
      <c r="G338" s="160"/>
    </row>
    <row r="339" spans="1:7">
      <c r="A339" s="151">
        <f t="shared" si="34"/>
        <v>6</v>
      </c>
      <c r="B339" s="151">
        <f t="shared" ref="B339:B402" si="35">IF(MONTH(C339)&gt;9,YEAR(C339)+1,YEAR(C339))</f>
        <v>1948</v>
      </c>
      <c r="C339" s="152">
        <v>17714</v>
      </c>
      <c r="D339" s="153">
        <f>MODELA!AG329</f>
        <v>3.7326489175579809</v>
      </c>
      <c r="E339" s="154" t="str">
        <f t="shared" ref="E339:E402" si="36">IF(AND(B339&gt;=$E$17,B339&lt;=$E$18),D339,"")</f>
        <v/>
      </c>
      <c r="F339" s="155">
        <f t="shared" ref="F339:F402" si="37">IF(OR(B339&lt;$E$17,B339&gt;$E$18),D339,"")</f>
        <v>3.7326489175579809</v>
      </c>
      <c r="G339" s="160"/>
    </row>
    <row r="340" spans="1:7">
      <c r="A340" s="151">
        <f t="shared" ref="A340:A403" si="38">MONTH(C340)</f>
        <v>7</v>
      </c>
      <c r="B340" s="151">
        <f t="shared" si="35"/>
        <v>1948</v>
      </c>
      <c r="C340" s="152">
        <v>17745</v>
      </c>
      <c r="D340" s="153">
        <f>MODELA!AG330</f>
        <v>1.2408692046711565</v>
      </c>
      <c r="E340" s="154" t="str">
        <f t="shared" si="36"/>
        <v/>
      </c>
      <c r="F340" s="155">
        <f t="shared" si="37"/>
        <v>1.2408692046711565</v>
      </c>
      <c r="G340" s="160"/>
    </row>
    <row r="341" spans="1:7">
      <c r="A341" s="151">
        <f t="shared" si="38"/>
        <v>8</v>
      </c>
      <c r="B341" s="151">
        <f t="shared" si="35"/>
        <v>1948</v>
      </c>
      <c r="C341" s="152">
        <v>17776</v>
      </c>
      <c r="D341" s="153">
        <f>MODELA!AG331</f>
        <v>0.70470780203219618</v>
      </c>
      <c r="E341" s="154" t="str">
        <f t="shared" si="36"/>
        <v/>
      </c>
      <c r="F341" s="155">
        <f t="shared" si="37"/>
        <v>0.70470780203219618</v>
      </c>
      <c r="G341" s="160"/>
    </row>
    <row r="342" spans="1:7">
      <c r="A342" s="151">
        <f t="shared" si="38"/>
        <v>9</v>
      </c>
      <c r="B342" s="151">
        <f t="shared" si="35"/>
        <v>1948</v>
      </c>
      <c r="C342" s="152">
        <v>17806</v>
      </c>
      <c r="D342" s="153">
        <f>MODELA!AG332</f>
        <v>0.72572618941745759</v>
      </c>
      <c r="E342" s="154" t="str">
        <f t="shared" si="36"/>
        <v/>
      </c>
      <c r="F342" s="155">
        <f t="shared" si="37"/>
        <v>0.72572618941745759</v>
      </c>
      <c r="G342" s="160"/>
    </row>
    <row r="343" spans="1:7">
      <c r="A343" s="151">
        <f t="shared" si="38"/>
        <v>10</v>
      </c>
      <c r="B343" s="151">
        <f t="shared" si="35"/>
        <v>1949</v>
      </c>
      <c r="C343" s="152">
        <v>17837</v>
      </c>
      <c r="D343" s="153">
        <f>MODELA!AG333</f>
        <v>0.66910065803179886</v>
      </c>
      <c r="E343" s="154" t="str">
        <f t="shared" si="36"/>
        <v/>
      </c>
      <c r="F343" s="155">
        <f t="shared" si="37"/>
        <v>0.66910065803179886</v>
      </c>
      <c r="G343" s="160"/>
    </row>
    <row r="344" spans="1:7">
      <c r="A344" s="151">
        <f t="shared" si="38"/>
        <v>11</v>
      </c>
      <c r="B344" s="151">
        <f t="shared" si="35"/>
        <v>1949</v>
      </c>
      <c r="C344" s="152">
        <v>17867</v>
      </c>
      <c r="D344" s="153">
        <f>MODELA!AG334</f>
        <v>1.0207772730321516</v>
      </c>
      <c r="E344" s="154" t="str">
        <f t="shared" si="36"/>
        <v/>
      </c>
      <c r="F344" s="155">
        <f t="shared" si="37"/>
        <v>1.0207772730321516</v>
      </c>
      <c r="G344" s="160"/>
    </row>
    <row r="345" spans="1:7">
      <c r="A345" s="151">
        <f t="shared" si="38"/>
        <v>12</v>
      </c>
      <c r="B345" s="151">
        <f t="shared" si="35"/>
        <v>1949</v>
      </c>
      <c r="C345" s="152">
        <v>17898</v>
      </c>
      <c r="D345" s="153">
        <f>MODELA!AG335</f>
        <v>1.2317512281547183</v>
      </c>
      <c r="E345" s="154" t="str">
        <f t="shared" si="36"/>
        <v/>
      </c>
      <c r="F345" s="155">
        <f t="shared" si="37"/>
        <v>1.2317512281547183</v>
      </c>
      <c r="G345" s="160"/>
    </row>
    <row r="346" spans="1:7">
      <c r="A346" s="151">
        <f t="shared" si="38"/>
        <v>1</v>
      </c>
      <c r="B346" s="151">
        <f t="shared" si="35"/>
        <v>1949</v>
      </c>
      <c r="C346" s="152">
        <v>17929</v>
      </c>
      <c r="D346" s="153">
        <f>MODELA!AG336</f>
        <v>1.1008016933797515</v>
      </c>
      <c r="E346" s="154" t="str">
        <f t="shared" si="36"/>
        <v/>
      </c>
      <c r="F346" s="155">
        <f t="shared" si="37"/>
        <v>1.1008016933797515</v>
      </c>
      <c r="G346" s="160"/>
    </row>
    <row r="347" spans="1:7">
      <c r="A347" s="151">
        <f t="shared" si="38"/>
        <v>2</v>
      </c>
      <c r="B347" s="151">
        <f t="shared" si="35"/>
        <v>1949</v>
      </c>
      <c r="C347" s="152">
        <v>17957</v>
      </c>
      <c r="D347" s="153">
        <f>MODELA!AG337</f>
        <v>2.104052556997738</v>
      </c>
      <c r="E347" s="154" t="str">
        <f t="shared" si="36"/>
        <v/>
      </c>
      <c r="F347" s="155">
        <f t="shared" si="37"/>
        <v>2.104052556997738</v>
      </c>
      <c r="G347" s="160"/>
    </row>
    <row r="348" spans="1:7">
      <c r="A348" s="151">
        <f t="shared" si="38"/>
        <v>3</v>
      </c>
      <c r="B348" s="151">
        <f t="shared" si="35"/>
        <v>1949</v>
      </c>
      <c r="C348" s="152">
        <v>17988</v>
      </c>
      <c r="D348" s="153">
        <f>MODELA!AG338</f>
        <v>8.6572545774655367</v>
      </c>
      <c r="E348" s="154" t="str">
        <f t="shared" si="36"/>
        <v/>
      </c>
      <c r="F348" s="155">
        <f t="shared" si="37"/>
        <v>8.6572545774655367</v>
      </c>
      <c r="G348" s="160"/>
    </row>
    <row r="349" spans="1:7">
      <c r="A349" s="151">
        <f t="shared" si="38"/>
        <v>4</v>
      </c>
      <c r="B349" s="151">
        <f t="shared" si="35"/>
        <v>1949</v>
      </c>
      <c r="C349" s="152">
        <v>18018</v>
      </c>
      <c r="D349" s="153">
        <f>MODELA!AG339</f>
        <v>9.2956111221309534</v>
      </c>
      <c r="E349" s="154" t="str">
        <f t="shared" si="36"/>
        <v/>
      </c>
      <c r="F349" s="155">
        <f t="shared" si="37"/>
        <v>9.2956111221309534</v>
      </c>
      <c r="G349" s="160"/>
    </row>
    <row r="350" spans="1:7">
      <c r="A350" s="151">
        <f t="shared" si="38"/>
        <v>5</v>
      </c>
      <c r="B350" s="151">
        <f t="shared" si="35"/>
        <v>1949</v>
      </c>
      <c r="C350" s="152">
        <v>18049</v>
      </c>
      <c r="D350" s="153">
        <f>MODELA!AG340</f>
        <v>5.1118902339367054</v>
      </c>
      <c r="E350" s="154" t="str">
        <f t="shared" si="36"/>
        <v/>
      </c>
      <c r="F350" s="155">
        <f t="shared" si="37"/>
        <v>5.1118902339367054</v>
      </c>
      <c r="G350" s="160"/>
    </row>
    <row r="351" spans="1:7">
      <c r="A351" s="151">
        <f t="shared" si="38"/>
        <v>6</v>
      </c>
      <c r="B351" s="151">
        <f t="shared" si="35"/>
        <v>1949</v>
      </c>
      <c r="C351" s="152">
        <v>18079</v>
      </c>
      <c r="D351" s="153">
        <f>MODELA!AG341</f>
        <v>1.5158205014927724</v>
      </c>
      <c r="E351" s="154" t="str">
        <f t="shared" si="36"/>
        <v/>
      </c>
      <c r="F351" s="155">
        <f t="shared" si="37"/>
        <v>1.5158205014927724</v>
      </c>
      <c r="G351" s="160"/>
    </row>
    <row r="352" spans="1:7">
      <c r="A352" s="151">
        <f t="shared" si="38"/>
        <v>7</v>
      </c>
      <c r="B352" s="151">
        <f t="shared" si="35"/>
        <v>1949</v>
      </c>
      <c r="C352" s="152">
        <v>18110</v>
      </c>
      <c r="D352" s="153">
        <f>MODELA!AG342</f>
        <v>0.5348772079611912</v>
      </c>
      <c r="E352" s="154" t="str">
        <f t="shared" si="36"/>
        <v/>
      </c>
      <c r="F352" s="155">
        <f t="shared" si="37"/>
        <v>0.5348772079611912</v>
      </c>
      <c r="G352" s="160"/>
    </row>
    <row r="353" spans="1:7">
      <c r="A353" s="151">
        <f t="shared" si="38"/>
        <v>8</v>
      </c>
      <c r="B353" s="151">
        <f t="shared" si="35"/>
        <v>1949</v>
      </c>
      <c r="C353" s="152">
        <v>18141</v>
      </c>
      <c r="D353" s="153">
        <f>MODELA!AG343</f>
        <v>0.53741311059354757</v>
      </c>
      <c r="E353" s="154" t="str">
        <f t="shared" si="36"/>
        <v/>
      </c>
      <c r="F353" s="155">
        <f t="shared" si="37"/>
        <v>0.53741311059354757</v>
      </c>
      <c r="G353" s="160"/>
    </row>
    <row r="354" spans="1:7">
      <c r="A354" s="151">
        <f t="shared" si="38"/>
        <v>9</v>
      </c>
      <c r="B354" s="151">
        <f t="shared" si="35"/>
        <v>1949</v>
      </c>
      <c r="C354" s="152">
        <v>18171</v>
      </c>
      <c r="D354" s="153">
        <f>MODELA!AG344</f>
        <v>0.58719872809757589</v>
      </c>
      <c r="E354" s="154" t="str">
        <f t="shared" si="36"/>
        <v/>
      </c>
      <c r="F354" s="155">
        <f t="shared" si="37"/>
        <v>0.58719872809757589</v>
      </c>
      <c r="G354" s="160"/>
    </row>
    <row r="355" spans="1:7">
      <c r="A355" s="151">
        <f t="shared" si="38"/>
        <v>10</v>
      </c>
      <c r="B355" s="151">
        <f t="shared" si="35"/>
        <v>1950</v>
      </c>
      <c r="C355" s="152">
        <v>18202</v>
      </c>
      <c r="D355" s="153">
        <f>MODELA!AG345</f>
        <v>0.62772563273144633</v>
      </c>
      <c r="E355" s="154" t="str">
        <f t="shared" si="36"/>
        <v/>
      </c>
      <c r="F355" s="155">
        <f t="shared" si="37"/>
        <v>0.62772563273144633</v>
      </c>
      <c r="G355" s="160"/>
    </row>
    <row r="356" spans="1:7">
      <c r="A356" s="151">
        <f t="shared" si="38"/>
        <v>11</v>
      </c>
      <c r="B356" s="151">
        <f t="shared" si="35"/>
        <v>1950</v>
      </c>
      <c r="C356" s="152">
        <v>18232</v>
      </c>
      <c r="D356" s="153">
        <f>MODELA!AG346</f>
        <v>0.951748011068689</v>
      </c>
      <c r="E356" s="154" t="str">
        <f t="shared" si="36"/>
        <v/>
      </c>
      <c r="F356" s="155">
        <f t="shared" si="37"/>
        <v>0.951748011068689</v>
      </c>
      <c r="G356" s="160"/>
    </row>
    <row r="357" spans="1:7">
      <c r="A357" s="151">
        <f t="shared" si="38"/>
        <v>12</v>
      </c>
      <c r="B357" s="151">
        <f t="shared" si="35"/>
        <v>1950</v>
      </c>
      <c r="C357" s="152">
        <v>18263</v>
      </c>
      <c r="D357" s="153">
        <f>MODELA!AG347</f>
        <v>0.78771210140179471</v>
      </c>
      <c r="E357" s="154" t="str">
        <f t="shared" si="36"/>
        <v/>
      </c>
      <c r="F357" s="155">
        <f t="shared" si="37"/>
        <v>0.78771210140179471</v>
      </c>
      <c r="G357" s="160"/>
    </row>
    <row r="358" spans="1:7">
      <c r="A358" s="151">
        <f t="shared" si="38"/>
        <v>1</v>
      </c>
      <c r="B358" s="151">
        <f t="shared" si="35"/>
        <v>1950</v>
      </c>
      <c r="C358" s="152">
        <v>18294</v>
      </c>
      <c r="D358" s="153">
        <f>MODELA!AG348</f>
        <v>7.6011979514993762</v>
      </c>
      <c r="E358" s="154" t="str">
        <f t="shared" si="36"/>
        <v/>
      </c>
      <c r="F358" s="155">
        <f t="shared" si="37"/>
        <v>7.6011979514993762</v>
      </c>
      <c r="G358" s="160"/>
    </row>
    <row r="359" spans="1:7">
      <c r="A359" s="151">
        <f t="shared" si="38"/>
        <v>2</v>
      </c>
      <c r="B359" s="151">
        <f t="shared" si="35"/>
        <v>1950</v>
      </c>
      <c r="C359" s="152">
        <v>18322</v>
      </c>
      <c r="D359" s="153">
        <f>MODELA!AG349</f>
        <v>8.8183428209793995</v>
      </c>
      <c r="E359" s="154" t="str">
        <f t="shared" si="36"/>
        <v/>
      </c>
      <c r="F359" s="155">
        <f t="shared" si="37"/>
        <v>8.8183428209793995</v>
      </c>
      <c r="G359" s="160"/>
    </row>
    <row r="360" spans="1:7">
      <c r="A360" s="151">
        <f t="shared" si="38"/>
        <v>3</v>
      </c>
      <c r="B360" s="151">
        <f t="shared" si="35"/>
        <v>1950</v>
      </c>
      <c r="C360" s="152">
        <v>18353</v>
      </c>
      <c r="D360" s="153">
        <f>MODELA!AG350</f>
        <v>8.3631431576006179</v>
      </c>
      <c r="E360" s="154" t="str">
        <f t="shared" si="36"/>
        <v/>
      </c>
      <c r="F360" s="155">
        <f t="shared" si="37"/>
        <v>8.3631431576006179</v>
      </c>
      <c r="G360" s="160"/>
    </row>
    <row r="361" spans="1:7">
      <c r="A361" s="151">
        <f t="shared" si="38"/>
        <v>4</v>
      </c>
      <c r="B361" s="151">
        <f t="shared" si="35"/>
        <v>1950</v>
      </c>
      <c r="C361" s="152">
        <v>18383</v>
      </c>
      <c r="D361" s="153">
        <f>MODELA!AG351</f>
        <v>10.42138316093876</v>
      </c>
      <c r="E361" s="154" t="str">
        <f t="shared" si="36"/>
        <v/>
      </c>
      <c r="F361" s="155">
        <f t="shared" si="37"/>
        <v>10.42138316093876</v>
      </c>
      <c r="G361" s="160"/>
    </row>
    <row r="362" spans="1:7">
      <c r="A362" s="151">
        <f t="shared" si="38"/>
        <v>5</v>
      </c>
      <c r="B362" s="151">
        <f t="shared" si="35"/>
        <v>1950</v>
      </c>
      <c r="C362" s="152">
        <v>18414</v>
      </c>
      <c r="D362" s="153">
        <f>MODELA!AG352</f>
        <v>6.2271774215687401</v>
      </c>
      <c r="E362" s="154" t="str">
        <f t="shared" si="36"/>
        <v/>
      </c>
      <c r="F362" s="155">
        <f t="shared" si="37"/>
        <v>6.2271774215687401</v>
      </c>
      <c r="G362" s="160"/>
    </row>
    <row r="363" spans="1:7">
      <c r="A363" s="151">
        <f t="shared" si="38"/>
        <v>6</v>
      </c>
      <c r="B363" s="151">
        <f t="shared" si="35"/>
        <v>1950</v>
      </c>
      <c r="C363" s="152">
        <v>18444</v>
      </c>
      <c r="D363" s="153">
        <f>MODELA!AG353</f>
        <v>2.8717959588625774</v>
      </c>
      <c r="E363" s="154" t="str">
        <f t="shared" si="36"/>
        <v/>
      </c>
      <c r="F363" s="155">
        <f t="shared" si="37"/>
        <v>2.8717959588625774</v>
      </c>
      <c r="G363" s="160"/>
    </row>
    <row r="364" spans="1:7">
      <c r="A364" s="151">
        <f t="shared" si="38"/>
        <v>7</v>
      </c>
      <c r="B364" s="151">
        <f t="shared" si="35"/>
        <v>1950</v>
      </c>
      <c r="C364" s="152">
        <v>18475</v>
      </c>
      <c r="D364" s="153">
        <f>MODELA!AG354</f>
        <v>1.3804220796434166</v>
      </c>
      <c r="E364" s="154" t="str">
        <f t="shared" si="36"/>
        <v/>
      </c>
      <c r="F364" s="155">
        <f t="shared" si="37"/>
        <v>1.3804220796434166</v>
      </c>
      <c r="G364" s="160"/>
    </row>
    <row r="365" spans="1:7">
      <c r="A365" s="151">
        <f t="shared" si="38"/>
        <v>8</v>
      </c>
      <c r="B365" s="151">
        <f t="shared" si="35"/>
        <v>1950</v>
      </c>
      <c r="C365" s="152">
        <v>18506</v>
      </c>
      <c r="D365" s="153">
        <f>MODELA!AG355</f>
        <v>0.88092672292463448</v>
      </c>
      <c r="E365" s="154" t="str">
        <f t="shared" si="36"/>
        <v/>
      </c>
      <c r="F365" s="155">
        <f t="shared" si="37"/>
        <v>0.88092672292463448</v>
      </c>
      <c r="G365" s="160"/>
    </row>
    <row r="366" spans="1:7">
      <c r="A366" s="151">
        <f t="shared" si="38"/>
        <v>9</v>
      </c>
      <c r="B366" s="151">
        <f t="shared" si="35"/>
        <v>1950</v>
      </c>
      <c r="C366" s="152">
        <v>18536</v>
      </c>
      <c r="D366" s="153">
        <f>MODELA!AG356</f>
        <v>0.76088203788661701</v>
      </c>
      <c r="E366" s="154" t="str">
        <f t="shared" si="36"/>
        <v/>
      </c>
      <c r="F366" s="155">
        <f t="shared" si="37"/>
        <v>0.76088203788661701</v>
      </c>
      <c r="G366" s="160"/>
    </row>
    <row r="367" spans="1:7">
      <c r="A367" s="151">
        <f t="shared" si="38"/>
        <v>10</v>
      </c>
      <c r="B367" s="151">
        <f t="shared" si="35"/>
        <v>1951</v>
      </c>
      <c r="C367" s="152">
        <v>18567</v>
      </c>
      <c r="D367" s="153">
        <f>MODELA!AG357</f>
        <v>2.0973482589736321</v>
      </c>
      <c r="E367" s="154" t="str">
        <f t="shared" si="36"/>
        <v/>
      </c>
      <c r="F367" s="155">
        <f t="shared" si="37"/>
        <v>2.0973482589736321</v>
      </c>
      <c r="G367" s="160"/>
    </row>
    <row r="368" spans="1:7">
      <c r="A368" s="151">
        <f t="shared" si="38"/>
        <v>11</v>
      </c>
      <c r="B368" s="151">
        <f t="shared" si="35"/>
        <v>1951</v>
      </c>
      <c r="C368" s="152">
        <v>18597</v>
      </c>
      <c r="D368" s="153">
        <f>MODELA!AG358</f>
        <v>27.356357081166269</v>
      </c>
      <c r="E368" s="154" t="str">
        <f t="shared" si="36"/>
        <v/>
      </c>
      <c r="F368" s="155">
        <f t="shared" si="37"/>
        <v>27.356357081166269</v>
      </c>
      <c r="G368" s="160"/>
    </row>
    <row r="369" spans="1:7">
      <c r="A369" s="151">
        <f t="shared" si="38"/>
        <v>12</v>
      </c>
      <c r="B369" s="151">
        <f t="shared" si="35"/>
        <v>1951</v>
      </c>
      <c r="C369" s="152">
        <v>18628</v>
      </c>
      <c r="D369" s="153">
        <f>MODELA!AG359</f>
        <v>26.591814719237401</v>
      </c>
      <c r="E369" s="154" t="str">
        <f t="shared" si="36"/>
        <v/>
      </c>
      <c r="F369" s="155">
        <f t="shared" si="37"/>
        <v>26.591814719237401</v>
      </c>
      <c r="G369" s="160"/>
    </row>
    <row r="370" spans="1:7">
      <c r="A370" s="151">
        <f t="shared" si="38"/>
        <v>1</v>
      </c>
      <c r="B370" s="151">
        <f t="shared" si="35"/>
        <v>1951</v>
      </c>
      <c r="C370" s="152">
        <v>18659</v>
      </c>
      <c r="D370" s="153">
        <f>MODELA!AG360</f>
        <v>10.789532458844953</v>
      </c>
      <c r="E370" s="154" t="str">
        <f t="shared" si="36"/>
        <v/>
      </c>
      <c r="F370" s="155">
        <f t="shared" si="37"/>
        <v>10.789532458844953</v>
      </c>
      <c r="G370" s="160"/>
    </row>
    <row r="371" spans="1:7">
      <c r="A371" s="151">
        <f t="shared" si="38"/>
        <v>2</v>
      </c>
      <c r="B371" s="151">
        <f t="shared" si="35"/>
        <v>1951</v>
      </c>
      <c r="C371" s="152">
        <v>18687</v>
      </c>
      <c r="D371" s="153">
        <f>MODELA!AG361</f>
        <v>6.4284945661481316</v>
      </c>
      <c r="E371" s="154" t="str">
        <f t="shared" si="36"/>
        <v/>
      </c>
      <c r="F371" s="155">
        <f t="shared" si="37"/>
        <v>6.4284945661481316</v>
      </c>
      <c r="G371" s="160"/>
    </row>
    <row r="372" spans="1:7">
      <c r="A372" s="151">
        <f t="shared" si="38"/>
        <v>3</v>
      </c>
      <c r="B372" s="151">
        <f t="shared" si="35"/>
        <v>1951</v>
      </c>
      <c r="C372" s="152">
        <v>18718</v>
      </c>
      <c r="D372" s="153">
        <f>MODELA!AG362</f>
        <v>4.5481882406262883</v>
      </c>
      <c r="E372" s="154" t="str">
        <f t="shared" si="36"/>
        <v/>
      </c>
      <c r="F372" s="155">
        <f t="shared" si="37"/>
        <v>4.5481882406262883</v>
      </c>
      <c r="G372" s="160"/>
    </row>
    <row r="373" spans="1:7">
      <c r="A373" s="151">
        <f t="shared" si="38"/>
        <v>4</v>
      </c>
      <c r="B373" s="151">
        <f t="shared" si="35"/>
        <v>1951</v>
      </c>
      <c r="C373" s="152">
        <v>18748</v>
      </c>
      <c r="D373" s="153">
        <f>MODELA!AG363</f>
        <v>3.8268971553723361</v>
      </c>
      <c r="E373" s="154" t="str">
        <f t="shared" si="36"/>
        <v/>
      </c>
      <c r="F373" s="155">
        <f t="shared" si="37"/>
        <v>3.8268971553723361</v>
      </c>
      <c r="G373" s="160"/>
    </row>
    <row r="374" spans="1:7">
      <c r="A374" s="151">
        <f t="shared" si="38"/>
        <v>5</v>
      </c>
      <c r="B374" s="151">
        <f t="shared" si="35"/>
        <v>1951</v>
      </c>
      <c r="C374" s="152">
        <v>18779</v>
      </c>
      <c r="D374" s="153">
        <f>MODELA!AG364</f>
        <v>4.3175320524956646</v>
      </c>
      <c r="E374" s="154" t="str">
        <f t="shared" si="36"/>
        <v/>
      </c>
      <c r="F374" s="155">
        <f t="shared" si="37"/>
        <v>4.3175320524956646</v>
      </c>
      <c r="G374" s="160"/>
    </row>
    <row r="375" spans="1:7">
      <c r="A375" s="151">
        <f t="shared" si="38"/>
        <v>6</v>
      </c>
      <c r="B375" s="151">
        <f t="shared" si="35"/>
        <v>1951</v>
      </c>
      <c r="C375" s="152">
        <v>18809</v>
      </c>
      <c r="D375" s="153">
        <f>MODELA!AG365</f>
        <v>2.4214286813920864</v>
      </c>
      <c r="E375" s="154" t="str">
        <f t="shared" si="36"/>
        <v/>
      </c>
      <c r="F375" s="155">
        <f t="shared" si="37"/>
        <v>2.4214286813920864</v>
      </c>
      <c r="G375" s="160"/>
    </row>
    <row r="376" spans="1:7">
      <c r="A376" s="151">
        <f t="shared" si="38"/>
        <v>7</v>
      </c>
      <c r="B376" s="151">
        <f t="shared" si="35"/>
        <v>1951</v>
      </c>
      <c r="C376" s="152">
        <v>18840</v>
      </c>
      <c r="D376" s="153">
        <f>MODELA!AG366</f>
        <v>1.433739870189612</v>
      </c>
      <c r="E376" s="154" t="str">
        <f t="shared" si="36"/>
        <v/>
      </c>
      <c r="F376" s="155">
        <f t="shared" si="37"/>
        <v>1.433739870189612</v>
      </c>
      <c r="G376" s="160"/>
    </row>
    <row r="377" spans="1:7">
      <c r="A377" s="151">
        <f t="shared" si="38"/>
        <v>8</v>
      </c>
      <c r="B377" s="151">
        <f t="shared" si="35"/>
        <v>1951</v>
      </c>
      <c r="C377" s="152">
        <v>18871</v>
      </c>
      <c r="D377" s="153">
        <f>MODELA!AG367</f>
        <v>1.1548833153053835</v>
      </c>
      <c r="E377" s="154" t="str">
        <f t="shared" si="36"/>
        <v/>
      </c>
      <c r="F377" s="155">
        <f t="shared" si="37"/>
        <v>1.1548833153053835</v>
      </c>
      <c r="G377" s="160"/>
    </row>
    <row r="378" spans="1:7">
      <c r="A378" s="151">
        <f t="shared" si="38"/>
        <v>9</v>
      </c>
      <c r="B378" s="151">
        <f t="shared" si="35"/>
        <v>1951</v>
      </c>
      <c r="C378" s="152">
        <v>18901</v>
      </c>
      <c r="D378" s="153">
        <f>MODELA!AG368</f>
        <v>0.92831247601795042</v>
      </c>
      <c r="E378" s="154" t="str">
        <f t="shared" si="36"/>
        <v/>
      </c>
      <c r="F378" s="155">
        <f t="shared" si="37"/>
        <v>0.92831247601795042</v>
      </c>
      <c r="G378" s="160"/>
    </row>
    <row r="379" spans="1:7">
      <c r="A379" s="151">
        <f t="shared" si="38"/>
        <v>10</v>
      </c>
      <c r="B379" s="151">
        <f t="shared" si="35"/>
        <v>1952</v>
      </c>
      <c r="C379" s="152">
        <v>18932</v>
      </c>
      <c r="D379" s="153">
        <f>MODELA!AG369</f>
        <v>1.7727465220710013</v>
      </c>
      <c r="E379" s="154" t="str">
        <f t="shared" si="36"/>
        <v/>
      </c>
      <c r="F379" s="155">
        <f t="shared" si="37"/>
        <v>1.7727465220710013</v>
      </c>
      <c r="G379" s="160"/>
    </row>
    <row r="380" spans="1:7">
      <c r="A380" s="151">
        <f t="shared" si="38"/>
        <v>11</v>
      </c>
      <c r="B380" s="151">
        <f t="shared" si="35"/>
        <v>1952</v>
      </c>
      <c r="C380" s="152">
        <v>18962</v>
      </c>
      <c r="D380" s="153">
        <f>MODELA!AG370</f>
        <v>3.3062851298972031</v>
      </c>
      <c r="E380" s="154" t="str">
        <f t="shared" si="36"/>
        <v/>
      </c>
      <c r="F380" s="155">
        <f t="shared" si="37"/>
        <v>3.3062851298972031</v>
      </c>
      <c r="G380" s="160"/>
    </row>
    <row r="381" spans="1:7">
      <c r="A381" s="151">
        <f t="shared" si="38"/>
        <v>12</v>
      </c>
      <c r="B381" s="151">
        <f t="shared" si="35"/>
        <v>1952</v>
      </c>
      <c r="C381" s="152">
        <v>18993</v>
      </c>
      <c r="D381" s="153">
        <f>MODELA!AG371</f>
        <v>8.3319600315761715</v>
      </c>
      <c r="E381" s="154" t="str">
        <f t="shared" si="36"/>
        <v/>
      </c>
      <c r="F381" s="155">
        <f t="shared" si="37"/>
        <v>8.3319600315761715</v>
      </c>
      <c r="G381" s="160"/>
    </row>
    <row r="382" spans="1:7">
      <c r="A382" s="151">
        <f t="shared" si="38"/>
        <v>1</v>
      </c>
      <c r="B382" s="151">
        <f t="shared" si="35"/>
        <v>1952</v>
      </c>
      <c r="C382" s="152">
        <v>19024</v>
      </c>
      <c r="D382" s="153">
        <f>MODELA!AG372</f>
        <v>15.161713363492757</v>
      </c>
      <c r="E382" s="154" t="str">
        <f t="shared" si="36"/>
        <v/>
      </c>
      <c r="F382" s="155">
        <f t="shared" si="37"/>
        <v>15.161713363492757</v>
      </c>
      <c r="G382" s="160"/>
    </row>
    <row r="383" spans="1:7">
      <c r="A383" s="151">
        <f t="shared" si="38"/>
        <v>2</v>
      </c>
      <c r="B383" s="151">
        <f t="shared" si="35"/>
        <v>1952</v>
      </c>
      <c r="C383" s="152">
        <v>19053</v>
      </c>
      <c r="D383" s="153">
        <f>MODELA!AG373</f>
        <v>15.406366485018694</v>
      </c>
      <c r="E383" s="154" t="str">
        <f t="shared" si="36"/>
        <v/>
      </c>
      <c r="F383" s="155">
        <f t="shared" si="37"/>
        <v>15.406366485018694</v>
      </c>
      <c r="G383" s="160"/>
    </row>
    <row r="384" spans="1:7">
      <c r="A384" s="151">
        <f t="shared" si="38"/>
        <v>3</v>
      </c>
      <c r="B384" s="151">
        <f t="shared" si="35"/>
        <v>1952</v>
      </c>
      <c r="C384" s="152">
        <v>19084</v>
      </c>
      <c r="D384" s="153">
        <f>MODELA!AG374</f>
        <v>12.206967554617641</v>
      </c>
      <c r="E384" s="154" t="str">
        <f t="shared" si="36"/>
        <v/>
      </c>
      <c r="F384" s="155">
        <f t="shared" si="37"/>
        <v>12.206967554617641</v>
      </c>
      <c r="G384" s="160"/>
    </row>
    <row r="385" spans="1:7">
      <c r="A385" s="151">
        <f t="shared" si="38"/>
        <v>4</v>
      </c>
      <c r="B385" s="151">
        <f t="shared" si="35"/>
        <v>1952</v>
      </c>
      <c r="C385" s="152">
        <v>19114</v>
      </c>
      <c r="D385" s="153">
        <f>MODELA!AG375</f>
        <v>15.978337916212247</v>
      </c>
      <c r="E385" s="154" t="str">
        <f t="shared" si="36"/>
        <v/>
      </c>
      <c r="F385" s="155">
        <f t="shared" si="37"/>
        <v>15.978337916212247</v>
      </c>
      <c r="G385" s="160"/>
    </row>
    <row r="386" spans="1:7">
      <c r="A386" s="151">
        <f t="shared" si="38"/>
        <v>5</v>
      </c>
      <c r="B386" s="151">
        <f t="shared" si="35"/>
        <v>1952</v>
      </c>
      <c r="C386" s="152">
        <v>19145</v>
      </c>
      <c r="D386" s="153">
        <f>MODELA!AG376</f>
        <v>13.807316078197729</v>
      </c>
      <c r="E386" s="154" t="str">
        <f t="shared" si="36"/>
        <v/>
      </c>
      <c r="F386" s="155">
        <f t="shared" si="37"/>
        <v>13.807316078197729</v>
      </c>
      <c r="G386" s="160"/>
    </row>
    <row r="387" spans="1:7">
      <c r="A387" s="151">
        <f t="shared" si="38"/>
        <v>6</v>
      </c>
      <c r="B387" s="151">
        <f t="shared" si="35"/>
        <v>1952</v>
      </c>
      <c r="C387" s="152">
        <v>19175</v>
      </c>
      <c r="D387" s="153">
        <f>MODELA!AG377</f>
        <v>6.2259338660078356</v>
      </c>
      <c r="E387" s="154" t="str">
        <f t="shared" si="36"/>
        <v/>
      </c>
      <c r="F387" s="155">
        <f t="shared" si="37"/>
        <v>6.2259338660078356</v>
      </c>
      <c r="G387" s="160"/>
    </row>
    <row r="388" spans="1:7">
      <c r="A388" s="151">
        <f t="shared" si="38"/>
        <v>7</v>
      </c>
      <c r="B388" s="151">
        <f t="shared" si="35"/>
        <v>1952</v>
      </c>
      <c r="C388" s="152">
        <v>19206</v>
      </c>
      <c r="D388" s="153">
        <f>MODELA!AG378</f>
        <v>3.3471209434135432</v>
      </c>
      <c r="E388" s="154" t="str">
        <f t="shared" si="36"/>
        <v/>
      </c>
      <c r="F388" s="155">
        <f t="shared" si="37"/>
        <v>3.3471209434135432</v>
      </c>
      <c r="G388" s="160"/>
    </row>
    <row r="389" spans="1:7">
      <c r="A389" s="151">
        <f t="shared" si="38"/>
        <v>8</v>
      </c>
      <c r="B389" s="151">
        <f t="shared" si="35"/>
        <v>1952</v>
      </c>
      <c r="C389" s="152">
        <v>19237</v>
      </c>
      <c r="D389" s="153">
        <f>MODELA!AG379</f>
        <v>2.1445149376455532</v>
      </c>
      <c r="E389" s="154" t="str">
        <f t="shared" si="36"/>
        <v/>
      </c>
      <c r="F389" s="155">
        <f t="shared" si="37"/>
        <v>2.1445149376455532</v>
      </c>
      <c r="G389" s="160"/>
    </row>
    <row r="390" spans="1:7">
      <c r="A390" s="151">
        <f t="shared" si="38"/>
        <v>9</v>
      </c>
      <c r="B390" s="151">
        <f t="shared" si="35"/>
        <v>1952</v>
      </c>
      <c r="C390" s="152">
        <v>19267</v>
      </c>
      <c r="D390" s="153">
        <f>MODELA!AG380</f>
        <v>1.6181778313628712</v>
      </c>
      <c r="E390" s="154" t="str">
        <f t="shared" si="36"/>
        <v/>
      </c>
      <c r="F390" s="155">
        <f t="shared" si="37"/>
        <v>1.6181778313628712</v>
      </c>
      <c r="G390" s="160"/>
    </row>
    <row r="391" spans="1:7">
      <c r="A391" s="151">
        <f t="shared" si="38"/>
        <v>10</v>
      </c>
      <c r="B391" s="151">
        <f t="shared" si="35"/>
        <v>1953</v>
      </c>
      <c r="C391" s="152">
        <v>19298</v>
      </c>
      <c r="D391" s="153">
        <f>MODELA!AG381</f>
        <v>1.0302089820998712</v>
      </c>
      <c r="E391" s="154" t="str">
        <f t="shared" si="36"/>
        <v/>
      </c>
      <c r="F391" s="155">
        <f t="shared" si="37"/>
        <v>1.0302089820998712</v>
      </c>
      <c r="G391" s="160"/>
    </row>
    <row r="392" spans="1:7">
      <c r="A392" s="151">
        <f t="shared" si="38"/>
        <v>11</v>
      </c>
      <c r="B392" s="151">
        <f t="shared" si="35"/>
        <v>1953</v>
      </c>
      <c r="C392" s="152">
        <v>19328</v>
      </c>
      <c r="D392" s="153">
        <f>MODELA!AG382</f>
        <v>0.94780343072663609</v>
      </c>
      <c r="E392" s="154" t="str">
        <f t="shared" si="36"/>
        <v/>
      </c>
      <c r="F392" s="155">
        <f t="shared" si="37"/>
        <v>0.94780343072663609</v>
      </c>
      <c r="G392" s="160"/>
    </row>
    <row r="393" spans="1:7">
      <c r="A393" s="151">
        <f t="shared" si="38"/>
        <v>12</v>
      </c>
      <c r="B393" s="151">
        <f t="shared" si="35"/>
        <v>1953</v>
      </c>
      <c r="C393" s="152">
        <v>19359</v>
      </c>
      <c r="D393" s="153">
        <f>MODELA!AG383</f>
        <v>2.5181351261271856</v>
      </c>
      <c r="E393" s="154" t="str">
        <f t="shared" si="36"/>
        <v/>
      </c>
      <c r="F393" s="155">
        <f t="shared" si="37"/>
        <v>2.5181351261271856</v>
      </c>
      <c r="G393" s="160"/>
    </row>
    <row r="394" spans="1:7">
      <c r="A394" s="151">
        <f t="shared" si="38"/>
        <v>1</v>
      </c>
      <c r="B394" s="151">
        <f t="shared" si="35"/>
        <v>1953</v>
      </c>
      <c r="C394" s="152">
        <v>19390</v>
      </c>
      <c r="D394" s="153">
        <f>MODELA!AG384</f>
        <v>11.760761493605568</v>
      </c>
      <c r="E394" s="154" t="str">
        <f t="shared" si="36"/>
        <v/>
      </c>
      <c r="F394" s="155">
        <f t="shared" si="37"/>
        <v>11.760761493605568</v>
      </c>
      <c r="G394" s="160"/>
    </row>
    <row r="395" spans="1:7">
      <c r="A395" s="151">
        <f t="shared" si="38"/>
        <v>2</v>
      </c>
      <c r="B395" s="151">
        <f t="shared" si="35"/>
        <v>1953</v>
      </c>
      <c r="C395" s="152">
        <v>19418</v>
      </c>
      <c r="D395" s="153">
        <f>MODELA!AG385</f>
        <v>4.0927907246034927</v>
      </c>
      <c r="E395" s="154" t="str">
        <f t="shared" si="36"/>
        <v/>
      </c>
      <c r="F395" s="155">
        <f t="shared" si="37"/>
        <v>4.0927907246034927</v>
      </c>
      <c r="G395" s="160"/>
    </row>
    <row r="396" spans="1:7">
      <c r="A396" s="151">
        <f t="shared" si="38"/>
        <v>3</v>
      </c>
      <c r="B396" s="151">
        <f t="shared" si="35"/>
        <v>1953</v>
      </c>
      <c r="C396" s="152">
        <v>19449</v>
      </c>
      <c r="D396" s="153">
        <f>MODELA!AG386</f>
        <v>5.4529748432503737</v>
      </c>
      <c r="E396" s="154" t="str">
        <f t="shared" si="36"/>
        <v/>
      </c>
      <c r="F396" s="155">
        <f t="shared" si="37"/>
        <v>5.4529748432503737</v>
      </c>
      <c r="G396" s="160"/>
    </row>
    <row r="397" spans="1:7">
      <c r="A397" s="151">
        <f t="shared" si="38"/>
        <v>4</v>
      </c>
      <c r="B397" s="151">
        <f t="shared" si="35"/>
        <v>1953</v>
      </c>
      <c r="C397" s="152">
        <v>19479</v>
      </c>
      <c r="D397" s="153">
        <f>MODELA!AG387</f>
        <v>9.0774064485946226</v>
      </c>
      <c r="E397" s="154" t="str">
        <f t="shared" si="36"/>
        <v/>
      </c>
      <c r="F397" s="155">
        <f t="shared" si="37"/>
        <v>9.0774064485946226</v>
      </c>
      <c r="G397" s="160"/>
    </row>
    <row r="398" spans="1:7">
      <c r="A398" s="151">
        <f t="shared" si="38"/>
        <v>5</v>
      </c>
      <c r="B398" s="151">
        <f t="shared" si="35"/>
        <v>1953</v>
      </c>
      <c r="C398" s="152">
        <v>19510</v>
      </c>
      <c r="D398" s="153">
        <f>MODELA!AG388</f>
        <v>6.313653503074363</v>
      </c>
      <c r="E398" s="154" t="str">
        <f t="shared" si="36"/>
        <v/>
      </c>
      <c r="F398" s="155">
        <f t="shared" si="37"/>
        <v>6.313653503074363</v>
      </c>
      <c r="G398" s="160"/>
    </row>
    <row r="399" spans="1:7">
      <c r="A399" s="151">
        <f t="shared" si="38"/>
        <v>6</v>
      </c>
      <c r="B399" s="151">
        <f t="shared" si="35"/>
        <v>1953</v>
      </c>
      <c r="C399" s="152">
        <v>19540</v>
      </c>
      <c r="D399" s="153">
        <f>MODELA!AG389</f>
        <v>4.3526989212939284</v>
      </c>
      <c r="E399" s="154" t="str">
        <f t="shared" si="36"/>
        <v/>
      </c>
      <c r="F399" s="155">
        <f t="shared" si="37"/>
        <v>4.3526989212939284</v>
      </c>
      <c r="G399" s="160"/>
    </row>
    <row r="400" spans="1:7">
      <c r="A400" s="151">
        <f t="shared" si="38"/>
        <v>7</v>
      </c>
      <c r="B400" s="151">
        <f t="shared" si="35"/>
        <v>1953</v>
      </c>
      <c r="C400" s="152">
        <v>19571</v>
      </c>
      <c r="D400" s="153">
        <f>MODELA!AG390</f>
        <v>1.9507380960760941</v>
      </c>
      <c r="E400" s="154" t="str">
        <f t="shared" si="36"/>
        <v/>
      </c>
      <c r="F400" s="155">
        <f t="shared" si="37"/>
        <v>1.9507380960760941</v>
      </c>
      <c r="G400" s="160"/>
    </row>
    <row r="401" spans="1:7">
      <c r="A401" s="151">
        <f t="shared" si="38"/>
        <v>8</v>
      </c>
      <c r="B401" s="151">
        <f t="shared" si="35"/>
        <v>1953</v>
      </c>
      <c r="C401" s="152">
        <v>19602</v>
      </c>
      <c r="D401" s="153">
        <f>MODELA!AG391</f>
        <v>0.94662506429325077</v>
      </c>
      <c r="E401" s="154" t="str">
        <f t="shared" si="36"/>
        <v/>
      </c>
      <c r="F401" s="155">
        <f t="shared" si="37"/>
        <v>0.94662506429325077</v>
      </c>
      <c r="G401" s="160"/>
    </row>
    <row r="402" spans="1:7">
      <c r="A402" s="151">
        <f t="shared" si="38"/>
        <v>9</v>
      </c>
      <c r="B402" s="151">
        <f t="shared" si="35"/>
        <v>1953</v>
      </c>
      <c r="C402" s="152">
        <v>19632</v>
      </c>
      <c r="D402" s="153">
        <f>MODELA!AG392</f>
        <v>1.009167340806826</v>
      </c>
      <c r="E402" s="154" t="str">
        <f t="shared" si="36"/>
        <v/>
      </c>
      <c r="F402" s="155">
        <f t="shared" si="37"/>
        <v>1.009167340806826</v>
      </c>
      <c r="G402" s="160"/>
    </row>
    <row r="403" spans="1:7">
      <c r="A403" s="151">
        <f t="shared" si="38"/>
        <v>10</v>
      </c>
      <c r="B403" s="151">
        <f t="shared" ref="B403:B466" si="39">IF(MONTH(C403)&gt;9,YEAR(C403)+1,YEAR(C403))</f>
        <v>1954</v>
      </c>
      <c r="C403" s="152">
        <v>19663</v>
      </c>
      <c r="D403" s="153">
        <f>MODELA!AG393</f>
        <v>0.77765279620630234</v>
      </c>
      <c r="E403" s="154" t="str">
        <f t="shared" ref="E403:E466" si="40">IF(AND(B403&gt;=$E$17,B403&lt;=$E$18),D403,"")</f>
        <v/>
      </c>
      <c r="F403" s="155">
        <f t="shared" ref="F403:F466" si="41">IF(OR(B403&lt;$E$17,B403&gt;$E$18),D403,"")</f>
        <v>0.77765279620630234</v>
      </c>
      <c r="G403" s="160"/>
    </row>
    <row r="404" spans="1:7">
      <c r="A404" s="151">
        <f t="shared" ref="A404:A467" si="42">MONTH(C404)</f>
        <v>11</v>
      </c>
      <c r="B404" s="151">
        <f t="shared" si="39"/>
        <v>1954</v>
      </c>
      <c r="C404" s="152">
        <v>19693</v>
      </c>
      <c r="D404" s="153">
        <f>MODELA!AG394</f>
        <v>1.4732630040641648</v>
      </c>
      <c r="E404" s="154" t="str">
        <f t="shared" si="40"/>
        <v/>
      </c>
      <c r="F404" s="155">
        <f t="shared" si="41"/>
        <v>1.4732630040641648</v>
      </c>
      <c r="G404" s="160"/>
    </row>
    <row r="405" spans="1:7">
      <c r="A405" s="151">
        <f t="shared" si="42"/>
        <v>12</v>
      </c>
      <c r="B405" s="151">
        <f t="shared" si="39"/>
        <v>1954</v>
      </c>
      <c r="C405" s="152">
        <v>19724</v>
      </c>
      <c r="D405" s="153">
        <f>MODELA!AG395</f>
        <v>1.5036505376652145</v>
      </c>
      <c r="E405" s="154" t="str">
        <f t="shared" si="40"/>
        <v/>
      </c>
      <c r="F405" s="155">
        <f t="shared" si="41"/>
        <v>1.5036505376652145</v>
      </c>
      <c r="G405" s="160"/>
    </row>
    <row r="406" spans="1:7">
      <c r="A406" s="151">
        <f t="shared" si="42"/>
        <v>1</v>
      </c>
      <c r="B406" s="151">
        <f t="shared" si="39"/>
        <v>1954</v>
      </c>
      <c r="C406" s="152">
        <v>19755</v>
      </c>
      <c r="D406" s="153">
        <f>MODELA!AG396</f>
        <v>2.9836859150785768</v>
      </c>
      <c r="E406" s="154" t="str">
        <f t="shared" si="40"/>
        <v/>
      </c>
      <c r="F406" s="155">
        <f t="shared" si="41"/>
        <v>2.9836859150785768</v>
      </c>
      <c r="G406" s="160"/>
    </row>
    <row r="407" spans="1:7">
      <c r="A407" s="151">
        <f t="shared" si="42"/>
        <v>2</v>
      </c>
      <c r="B407" s="151">
        <f t="shared" si="39"/>
        <v>1954</v>
      </c>
      <c r="C407" s="152">
        <v>19783</v>
      </c>
      <c r="D407" s="153">
        <f>MODELA!AG397</f>
        <v>5.2494503023274808</v>
      </c>
      <c r="E407" s="154" t="str">
        <f t="shared" si="40"/>
        <v/>
      </c>
      <c r="F407" s="155">
        <f t="shared" si="41"/>
        <v>5.2494503023274808</v>
      </c>
      <c r="G407" s="160"/>
    </row>
    <row r="408" spans="1:7">
      <c r="A408" s="151">
        <f t="shared" si="42"/>
        <v>3</v>
      </c>
      <c r="B408" s="151">
        <f t="shared" si="39"/>
        <v>1954</v>
      </c>
      <c r="C408" s="152">
        <v>19814</v>
      </c>
      <c r="D408" s="153">
        <f>MODELA!AG398</f>
        <v>9.9902003039122942</v>
      </c>
      <c r="E408" s="154" t="str">
        <f t="shared" si="40"/>
        <v/>
      </c>
      <c r="F408" s="155">
        <f t="shared" si="41"/>
        <v>9.9902003039122942</v>
      </c>
      <c r="G408" s="160"/>
    </row>
    <row r="409" spans="1:7">
      <c r="A409" s="151">
        <f t="shared" si="42"/>
        <v>4</v>
      </c>
      <c r="B409" s="151">
        <f t="shared" si="39"/>
        <v>1954</v>
      </c>
      <c r="C409" s="152">
        <v>19844</v>
      </c>
      <c r="D409" s="153">
        <f>MODELA!AG399</f>
        <v>7.5437305192785544</v>
      </c>
      <c r="E409" s="154" t="str">
        <f t="shared" si="40"/>
        <v/>
      </c>
      <c r="F409" s="155">
        <f t="shared" si="41"/>
        <v>7.5437305192785544</v>
      </c>
      <c r="G409" s="160"/>
    </row>
    <row r="410" spans="1:7">
      <c r="A410" s="151">
        <f t="shared" si="42"/>
        <v>5</v>
      </c>
      <c r="B410" s="151">
        <f t="shared" si="39"/>
        <v>1954</v>
      </c>
      <c r="C410" s="152">
        <v>19875</v>
      </c>
      <c r="D410" s="153">
        <f>MODELA!AG400</f>
        <v>2.9359233286212536</v>
      </c>
      <c r="E410" s="154" t="str">
        <f t="shared" si="40"/>
        <v/>
      </c>
      <c r="F410" s="155">
        <f t="shared" si="41"/>
        <v>2.9359233286212536</v>
      </c>
      <c r="G410" s="160"/>
    </row>
    <row r="411" spans="1:7">
      <c r="A411" s="151">
        <f t="shared" si="42"/>
        <v>6</v>
      </c>
      <c r="B411" s="151">
        <f t="shared" si="39"/>
        <v>1954</v>
      </c>
      <c r="C411" s="152">
        <v>19905</v>
      </c>
      <c r="D411" s="153">
        <f>MODELA!AG401</f>
        <v>1.0842543601349703</v>
      </c>
      <c r="E411" s="154" t="str">
        <f t="shared" si="40"/>
        <v/>
      </c>
      <c r="F411" s="155">
        <f t="shared" si="41"/>
        <v>1.0842543601349703</v>
      </c>
      <c r="G411" s="160"/>
    </row>
    <row r="412" spans="1:7">
      <c r="A412" s="151">
        <f t="shared" si="42"/>
        <v>7</v>
      </c>
      <c r="B412" s="151">
        <f t="shared" si="39"/>
        <v>1954</v>
      </c>
      <c r="C412" s="152">
        <v>19936</v>
      </c>
      <c r="D412" s="153">
        <f>MODELA!AG402</f>
        <v>0.6167083975747758</v>
      </c>
      <c r="E412" s="154" t="str">
        <f t="shared" si="40"/>
        <v/>
      </c>
      <c r="F412" s="155">
        <f t="shared" si="41"/>
        <v>0.6167083975747758</v>
      </c>
      <c r="G412" s="160"/>
    </row>
    <row r="413" spans="1:7">
      <c r="A413" s="151">
        <f t="shared" si="42"/>
        <v>8</v>
      </c>
      <c r="B413" s="151">
        <f t="shared" si="39"/>
        <v>1954</v>
      </c>
      <c r="C413" s="152">
        <v>19967</v>
      </c>
      <c r="D413" s="153">
        <f>MODELA!AG403</f>
        <v>0.54292206707842894</v>
      </c>
      <c r="E413" s="154" t="str">
        <f t="shared" si="40"/>
        <v/>
      </c>
      <c r="F413" s="155">
        <f t="shared" si="41"/>
        <v>0.54292206707842894</v>
      </c>
      <c r="G413" s="160"/>
    </row>
    <row r="414" spans="1:7">
      <c r="A414" s="151">
        <f t="shared" si="42"/>
        <v>9</v>
      </c>
      <c r="B414" s="151">
        <f t="shared" si="39"/>
        <v>1954</v>
      </c>
      <c r="C414" s="152">
        <v>19997</v>
      </c>
      <c r="D414" s="153">
        <f>MODELA!AG404</f>
        <v>0.67078846529054914</v>
      </c>
      <c r="E414" s="154" t="str">
        <f t="shared" si="40"/>
        <v/>
      </c>
      <c r="F414" s="155">
        <f t="shared" si="41"/>
        <v>0.67078846529054914</v>
      </c>
      <c r="G414" s="160"/>
    </row>
    <row r="415" spans="1:7">
      <c r="A415" s="151">
        <f t="shared" si="42"/>
        <v>10</v>
      </c>
      <c r="B415" s="151">
        <f t="shared" si="39"/>
        <v>1955</v>
      </c>
      <c r="C415" s="152">
        <v>20028</v>
      </c>
      <c r="D415" s="153">
        <f>MODELA!AG405</f>
        <v>0.54077348731278352</v>
      </c>
      <c r="E415" s="154" t="str">
        <f t="shared" si="40"/>
        <v/>
      </c>
      <c r="F415" s="155">
        <f t="shared" si="41"/>
        <v>0.54077348731278352</v>
      </c>
      <c r="G415" s="160"/>
    </row>
    <row r="416" spans="1:7">
      <c r="A416" s="151">
        <f t="shared" si="42"/>
        <v>11</v>
      </c>
      <c r="B416" s="151">
        <f t="shared" si="39"/>
        <v>1955</v>
      </c>
      <c r="C416" s="152">
        <v>20058</v>
      </c>
      <c r="D416" s="153">
        <f>MODELA!AG406</f>
        <v>0.79406719847292162</v>
      </c>
      <c r="E416" s="154" t="str">
        <f t="shared" si="40"/>
        <v/>
      </c>
      <c r="F416" s="155">
        <f t="shared" si="41"/>
        <v>0.79406719847292162</v>
      </c>
      <c r="G416" s="160"/>
    </row>
    <row r="417" spans="1:7">
      <c r="A417" s="151">
        <f t="shared" si="42"/>
        <v>12</v>
      </c>
      <c r="B417" s="151">
        <f t="shared" si="39"/>
        <v>1955</v>
      </c>
      <c r="C417" s="152">
        <v>20089</v>
      </c>
      <c r="D417" s="153">
        <f>MODELA!AG407</f>
        <v>2.5147630721400809</v>
      </c>
      <c r="E417" s="154" t="str">
        <f t="shared" si="40"/>
        <v/>
      </c>
      <c r="F417" s="155">
        <f t="shared" si="41"/>
        <v>2.5147630721400809</v>
      </c>
      <c r="G417" s="160"/>
    </row>
    <row r="418" spans="1:7">
      <c r="A418" s="151">
        <f t="shared" si="42"/>
        <v>1</v>
      </c>
      <c r="B418" s="151">
        <f t="shared" si="39"/>
        <v>1955</v>
      </c>
      <c r="C418" s="152">
        <v>20120</v>
      </c>
      <c r="D418" s="153">
        <f>MODELA!AG408</f>
        <v>3.1257685609252799</v>
      </c>
      <c r="E418" s="154" t="str">
        <f t="shared" si="40"/>
        <v/>
      </c>
      <c r="F418" s="155">
        <f t="shared" si="41"/>
        <v>3.1257685609252799</v>
      </c>
      <c r="G418" s="160"/>
    </row>
    <row r="419" spans="1:7">
      <c r="A419" s="151">
        <f t="shared" si="42"/>
        <v>2</v>
      </c>
      <c r="B419" s="151">
        <f t="shared" si="39"/>
        <v>1955</v>
      </c>
      <c r="C419" s="152">
        <v>20148</v>
      </c>
      <c r="D419" s="153">
        <f>MODELA!AG409</f>
        <v>2.4240033891207533</v>
      </c>
      <c r="E419" s="154" t="str">
        <f t="shared" si="40"/>
        <v/>
      </c>
      <c r="F419" s="155">
        <f t="shared" si="41"/>
        <v>2.4240033891207533</v>
      </c>
      <c r="G419" s="160"/>
    </row>
    <row r="420" spans="1:7">
      <c r="A420" s="151">
        <f t="shared" si="42"/>
        <v>3</v>
      </c>
      <c r="B420" s="151">
        <f t="shared" si="39"/>
        <v>1955</v>
      </c>
      <c r="C420" s="152">
        <v>20179</v>
      </c>
      <c r="D420" s="153">
        <f>MODELA!AG410</f>
        <v>3.6387990028214556</v>
      </c>
      <c r="E420" s="154" t="str">
        <f t="shared" si="40"/>
        <v/>
      </c>
      <c r="F420" s="155">
        <f t="shared" si="41"/>
        <v>3.6387990028214556</v>
      </c>
      <c r="G420" s="160"/>
    </row>
    <row r="421" spans="1:7">
      <c r="A421" s="151">
        <f t="shared" si="42"/>
        <v>4</v>
      </c>
      <c r="B421" s="151">
        <f t="shared" si="39"/>
        <v>1955</v>
      </c>
      <c r="C421" s="152">
        <v>20209</v>
      </c>
      <c r="D421" s="153">
        <f>MODELA!AG411</f>
        <v>4.3379259401194581</v>
      </c>
      <c r="E421" s="154" t="str">
        <f t="shared" si="40"/>
        <v/>
      </c>
      <c r="F421" s="155">
        <f t="shared" si="41"/>
        <v>4.3379259401194581</v>
      </c>
      <c r="G421" s="160"/>
    </row>
    <row r="422" spans="1:7">
      <c r="A422" s="151">
        <f t="shared" si="42"/>
        <v>5</v>
      </c>
      <c r="B422" s="151">
        <f t="shared" si="39"/>
        <v>1955</v>
      </c>
      <c r="C422" s="152">
        <v>20240</v>
      </c>
      <c r="D422" s="153">
        <f>MODELA!AG412</f>
        <v>5.3294402481380274</v>
      </c>
      <c r="E422" s="154" t="str">
        <f t="shared" si="40"/>
        <v/>
      </c>
      <c r="F422" s="155">
        <f t="shared" si="41"/>
        <v>5.3294402481380274</v>
      </c>
      <c r="G422" s="160"/>
    </row>
    <row r="423" spans="1:7">
      <c r="A423" s="151">
        <f t="shared" si="42"/>
        <v>6</v>
      </c>
      <c r="B423" s="151">
        <f t="shared" si="39"/>
        <v>1955</v>
      </c>
      <c r="C423" s="152">
        <v>20270</v>
      </c>
      <c r="D423" s="153">
        <f>MODELA!AG413</f>
        <v>1.7343310974454802</v>
      </c>
      <c r="E423" s="154" t="str">
        <f t="shared" si="40"/>
        <v/>
      </c>
      <c r="F423" s="155">
        <f t="shared" si="41"/>
        <v>1.7343310974454802</v>
      </c>
      <c r="G423" s="160"/>
    </row>
    <row r="424" spans="1:7">
      <c r="A424" s="151">
        <f t="shared" si="42"/>
        <v>7</v>
      </c>
      <c r="B424" s="151">
        <f t="shared" si="39"/>
        <v>1955</v>
      </c>
      <c r="C424" s="152">
        <v>20301</v>
      </c>
      <c r="D424" s="153">
        <f>MODELA!AG414</f>
        <v>0.53684172939464503</v>
      </c>
      <c r="E424" s="154" t="str">
        <f t="shared" si="40"/>
        <v/>
      </c>
      <c r="F424" s="155">
        <f t="shared" si="41"/>
        <v>0.53684172939464503</v>
      </c>
      <c r="G424" s="160"/>
    </row>
    <row r="425" spans="1:7">
      <c r="A425" s="151">
        <f t="shared" si="42"/>
        <v>8</v>
      </c>
      <c r="B425" s="151">
        <f t="shared" si="39"/>
        <v>1955</v>
      </c>
      <c r="C425" s="152">
        <v>20332</v>
      </c>
      <c r="D425" s="153">
        <f>MODELA!AG415</f>
        <v>0.38348795744750674</v>
      </c>
      <c r="E425" s="154" t="str">
        <f t="shared" si="40"/>
        <v/>
      </c>
      <c r="F425" s="155">
        <f t="shared" si="41"/>
        <v>0.38348795744750674</v>
      </c>
      <c r="G425" s="160"/>
    </row>
    <row r="426" spans="1:7">
      <c r="A426" s="151">
        <f t="shared" si="42"/>
        <v>9</v>
      </c>
      <c r="B426" s="151">
        <f t="shared" si="39"/>
        <v>1955</v>
      </c>
      <c r="C426" s="152">
        <v>20362</v>
      </c>
      <c r="D426" s="153">
        <f>MODELA!AG416</f>
        <v>0.72609177698747729</v>
      </c>
      <c r="E426" s="154" t="str">
        <f t="shared" si="40"/>
        <v/>
      </c>
      <c r="F426" s="155">
        <f t="shared" si="41"/>
        <v>0.72609177698747729</v>
      </c>
      <c r="G426" s="160"/>
    </row>
    <row r="427" spans="1:7">
      <c r="A427" s="151">
        <f t="shared" si="42"/>
        <v>10</v>
      </c>
      <c r="B427" s="151">
        <f t="shared" si="39"/>
        <v>1956</v>
      </c>
      <c r="C427" s="152">
        <v>20393</v>
      </c>
      <c r="D427" s="153">
        <f>MODELA!AG417</f>
        <v>0.77191529437150708</v>
      </c>
      <c r="E427" s="154" t="str">
        <f t="shared" si="40"/>
        <v/>
      </c>
      <c r="F427" s="155">
        <f t="shared" si="41"/>
        <v>0.77191529437150708</v>
      </c>
      <c r="G427" s="160"/>
    </row>
    <row r="428" spans="1:7">
      <c r="A428" s="151">
        <f t="shared" si="42"/>
        <v>11</v>
      </c>
      <c r="B428" s="151">
        <f t="shared" si="39"/>
        <v>1956</v>
      </c>
      <c r="C428" s="152">
        <v>20423</v>
      </c>
      <c r="D428" s="153">
        <f>MODELA!AG418</f>
        <v>1.3770176593363694</v>
      </c>
      <c r="E428" s="154" t="str">
        <f t="shared" si="40"/>
        <v/>
      </c>
      <c r="F428" s="155">
        <f t="shared" si="41"/>
        <v>1.3770176593363694</v>
      </c>
      <c r="G428" s="160"/>
    </row>
    <row r="429" spans="1:7">
      <c r="A429" s="151">
        <f t="shared" si="42"/>
        <v>12</v>
      </c>
      <c r="B429" s="151">
        <f t="shared" si="39"/>
        <v>1956</v>
      </c>
      <c r="C429" s="152">
        <v>20454</v>
      </c>
      <c r="D429" s="153">
        <f>MODELA!AG419</f>
        <v>34.736719361039569</v>
      </c>
      <c r="E429" s="154" t="str">
        <f t="shared" si="40"/>
        <v/>
      </c>
      <c r="F429" s="155">
        <f t="shared" si="41"/>
        <v>34.736719361039569</v>
      </c>
      <c r="G429" s="160"/>
    </row>
    <row r="430" spans="1:7">
      <c r="A430" s="151">
        <f t="shared" si="42"/>
        <v>1</v>
      </c>
      <c r="B430" s="151">
        <f t="shared" si="39"/>
        <v>1956</v>
      </c>
      <c r="C430" s="152">
        <v>20485</v>
      </c>
      <c r="D430" s="153">
        <f>MODELA!AG420</f>
        <v>22.671481065461997</v>
      </c>
      <c r="E430" s="154" t="str">
        <f t="shared" si="40"/>
        <v/>
      </c>
      <c r="F430" s="155">
        <f t="shared" si="41"/>
        <v>22.671481065461997</v>
      </c>
      <c r="G430" s="160"/>
    </row>
    <row r="431" spans="1:7">
      <c r="A431" s="151">
        <f t="shared" si="42"/>
        <v>2</v>
      </c>
      <c r="B431" s="151">
        <f t="shared" si="39"/>
        <v>1956</v>
      </c>
      <c r="C431" s="152">
        <v>20514</v>
      </c>
      <c r="D431" s="153">
        <f>MODELA!AG421</f>
        <v>6.0503840070635206</v>
      </c>
      <c r="E431" s="154" t="str">
        <f t="shared" si="40"/>
        <v/>
      </c>
      <c r="F431" s="155">
        <f t="shared" si="41"/>
        <v>6.0503840070635206</v>
      </c>
      <c r="G431" s="160"/>
    </row>
    <row r="432" spans="1:7">
      <c r="A432" s="151">
        <f t="shared" si="42"/>
        <v>3</v>
      </c>
      <c r="B432" s="151">
        <f t="shared" si="39"/>
        <v>1956</v>
      </c>
      <c r="C432" s="152">
        <v>20545</v>
      </c>
      <c r="D432" s="153">
        <f>MODELA!AG422</f>
        <v>4.6212002504803991</v>
      </c>
      <c r="E432" s="154" t="str">
        <f t="shared" si="40"/>
        <v/>
      </c>
      <c r="F432" s="155">
        <f t="shared" si="41"/>
        <v>4.6212002504803991</v>
      </c>
      <c r="G432" s="160"/>
    </row>
    <row r="433" spans="1:7">
      <c r="A433" s="151">
        <f t="shared" si="42"/>
        <v>4</v>
      </c>
      <c r="B433" s="151">
        <f t="shared" si="39"/>
        <v>1956</v>
      </c>
      <c r="C433" s="152">
        <v>20575</v>
      </c>
      <c r="D433" s="153">
        <f>MODELA!AG423</f>
        <v>5.6935999452339701</v>
      </c>
      <c r="E433" s="154" t="str">
        <f t="shared" si="40"/>
        <v/>
      </c>
      <c r="F433" s="155">
        <f t="shared" si="41"/>
        <v>5.6935999452339701</v>
      </c>
      <c r="G433" s="160"/>
    </row>
    <row r="434" spans="1:7">
      <c r="A434" s="151">
        <f t="shared" si="42"/>
        <v>5</v>
      </c>
      <c r="B434" s="151">
        <f t="shared" si="39"/>
        <v>1956</v>
      </c>
      <c r="C434" s="152">
        <v>20606</v>
      </c>
      <c r="D434" s="153">
        <f>MODELA!AG424</f>
        <v>6.6949421663172615</v>
      </c>
      <c r="E434" s="154" t="str">
        <f t="shared" si="40"/>
        <v/>
      </c>
      <c r="F434" s="155">
        <f t="shared" si="41"/>
        <v>6.6949421663172615</v>
      </c>
      <c r="G434" s="160"/>
    </row>
    <row r="435" spans="1:7">
      <c r="A435" s="151">
        <f t="shared" si="42"/>
        <v>6</v>
      </c>
      <c r="B435" s="151">
        <f t="shared" si="39"/>
        <v>1956</v>
      </c>
      <c r="C435" s="152">
        <v>20636</v>
      </c>
      <c r="D435" s="153">
        <f>MODELA!AG425</f>
        <v>4.1413991256416836</v>
      </c>
      <c r="E435" s="154" t="str">
        <f t="shared" si="40"/>
        <v/>
      </c>
      <c r="F435" s="155">
        <f t="shared" si="41"/>
        <v>4.1413991256416836</v>
      </c>
      <c r="G435" s="160"/>
    </row>
    <row r="436" spans="1:7">
      <c r="A436" s="151">
        <f t="shared" si="42"/>
        <v>7</v>
      </c>
      <c r="B436" s="151">
        <f t="shared" si="39"/>
        <v>1956</v>
      </c>
      <c r="C436" s="152">
        <v>20667</v>
      </c>
      <c r="D436" s="153">
        <f>MODELA!AG426</f>
        <v>2.3635004952717793</v>
      </c>
      <c r="E436" s="154" t="str">
        <f t="shared" si="40"/>
        <v/>
      </c>
      <c r="F436" s="155">
        <f t="shared" si="41"/>
        <v>2.3635004952717793</v>
      </c>
      <c r="G436" s="160"/>
    </row>
    <row r="437" spans="1:7">
      <c r="A437" s="151">
        <f t="shared" si="42"/>
        <v>8</v>
      </c>
      <c r="B437" s="151">
        <f t="shared" si="39"/>
        <v>1956</v>
      </c>
      <c r="C437" s="152">
        <v>20698</v>
      </c>
      <c r="D437" s="153">
        <f>MODELA!AG427</f>
        <v>1.6628103347212857</v>
      </c>
      <c r="E437" s="154" t="str">
        <f t="shared" si="40"/>
        <v/>
      </c>
      <c r="F437" s="155">
        <f t="shared" si="41"/>
        <v>1.6628103347212857</v>
      </c>
      <c r="G437" s="160"/>
    </row>
    <row r="438" spans="1:7">
      <c r="A438" s="151">
        <f t="shared" si="42"/>
        <v>9</v>
      </c>
      <c r="B438" s="151">
        <f t="shared" si="39"/>
        <v>1956</v>
      </c>
      <c r="C438" s="152">
        <v>20728</v>
      </c>
      <c r="D438" s="153">
        <f>MODELA!AG428</f>
        <v>1.4104277207770508</v>
      </c>
      <c r="E438" s="154" t="str">
        <f t="shared" si="40"/>
        <v/>
      </c>
      <c r="F438" s="155">
        <f t="shared" si="41"/>
        <v>1.4104277207770508</v>
      </c>
      <c r="G438" s="160"/>
    </row>
    <row r="439" spans="1:7">
      <c r="A439" s="151">
        <f t="shared" si="42"/>
        <v>10</v>
      </c>
      <c r="B439" s="151">
        <f t="shared" si="39"/>
        <v>1957</v>
      </c>
      <c r="C439" s="152">
        <v>20759</v>
      </c>
      <c r="D439" s="153">
        <f>MODELA!AG429</f>
        <v>1.2974067298140946</v>
      </c>
      <c r="E439" s="154" t="str">
        <f t="shared" si="40"/>
        <v/>
      </c>
      <c r="F439" s="155">
        <f t="shared" si="41"/>
        <v>1.2974067298140946</v>
      </c>
      <c r="G439" s="160"/>
    </row>
    <row r="440" spans="1:7">
      <c r="A440" s="151">
        <f t="shared" si="42"/>
        <v>11</v>
      </c>
      <c r="B440" s="151">
        <f t="shared" si="39"/>
        <v>1957</v>
      </c>
      <c r="C440" s="152">
        <v>20789</v>
      </c>
      <c r="D440" s="153">
        <f>MODELA!AG430</f>
        <v>0.85356594731470414</v>
      </c>
      <c r="E440" s="154" t="str">
        <f t="shared" si="40"/>
        <v/>
      </c>
      <c r="F440" s="155">
        <f t="shared" si="41"/>
        <v>0.85356594731470414</v>
      </c>
      <c r="G440" s="160"/>
    </row>
    <row r="441" spans="1:7">
      <c r="A441" s="151">
        <f t="shared" si="42"/>
        <v>12</v>
      </c>
      <c r="B441" s="151">
        <f t="shared" si="39"/>
        <v>1957</v>
      </c>
      <c r="C441" s="152">
        <v>20820</v>
      </c>
      <c r="D441" s="153">
        <f>MODELA!AG431</f>
        <v>1.1459299837624792</v>
      </c>
      <c r="E441" s="154" t="str">
        <f t="shared" si="40"/>
        <v/>
      </c>
      <c r="F441" s="155">
        <f t="shared" si="41"/>
        <v>1.1459299837624792</v>
      </c>
      <c r="G441" s="160"/>
    </row>
    <row r="442" spans="1:7">
      <c r="A442" s="151">
        <f t="shared" si="42"/>
        <v>1</v>
      </c>
      <c r="B442" s="151">
        <f t="shared" si="39"/>
        <v>1957</v>
      </c>
      <c r="C442" s="152">
        <v>20851</v>
      </c>
      <c r="D442" s="153">
        <f>MODELA!AG432</f>
        <v>1.3727532382804117</v>
      </c>
      <c r="E442" s="154" t="str">
        <f t="shared" si="40"/>
        <v/>
      </c>
      <c r="F442" s="155">
        <f t="shared" si="41"/>
        <v>1.3727532382804117</v>
      </c>
      <c r="G442" s="160"/>
    </row>
    <row r="443" spans="1:7">
      <c r="A443" s="151">
        <f t="shared" si="42"/>
        <v>2</v>
      </c>
      <c r="B443" s="151">
        <f t="shared" si="39"/>
        <v>1957</v>
      </c>
      <c r="C443" s="152">
        <v>20879</v>
      </c>
      <c r="D443" s="153">
        <f>MODELA!AG433</f>
        <v>7.1233539396548204</v>
      </c>
      <c r="E443" s="154" t="str">
        <f t="shared" si="40"/>
        <v/>
      </c>
      <c r="F443" s="155">
        <f t="shared" si="41"/>
        <v>7.1233539396548204</v>
      </c>
      <c r="G443" s="160"/>
    </row>
    <row r="444" spans="1:7">
      <c r="A444" s="151">
        <f t="shared" si="42"/>
        <v>3</v>
      </c>
      <c r="B444" s="151">
        <f t="shared" si="39"/>
        <v>1957</v>
      </c>
      <c r="C444" s="152">
        <v>20910</v>
      </c>
      <c r="D444" s="153">
        <f>MODELA!AG434</f>
        <v>10.371615249068714</v>
      </c>
      <c r="E444" s="154" t="str">
        <f t="shared" si="40"/>
        <v/>
      </c>
      <c r="F444" s="155">
        <f t="shared" si="41"/>
        <v>10.371615249068714</v>
      </c>
      <c r="G444" s="160"/>
    </row>
    <row r="445" spans="1:7">
      <c r="A445" s="151">
        <f t="shared" si="42"/>
        <v>4</v>
      </c>
      <c r="B445" s="151">
        <f t="shared" si="39"/>
        <v>1957</v>
      </c>
      <c r="C445" s="152">
        <v>20940</v>
      </c>
      <c r="D445" s="153">
        <f>MODELA!AG435</f>
        <v>5.4160544352304889</v>
      </c>
      <c r="E445" s="154" t="str">
        <f t="shared" si="40"/>
        <v/>
      </c>
      <c r="F445" s="155">
        <f t="shared" si="41"/>
        <v>5.4160544352304889</v>
      </c>
      <c r="G445" s="160"/>
    </row>
    <row r="446" spans="1:7">
      <c r="A446" s="151">
        <f t="shared" si="42"/>
        <v>5</v>
      </c>
      <c r="B446" s="151">
        <f t="shared" si="39"/>
        <v>1957</v>
      </c>
      <c r="C446" s="152">
        <v>20971</v>
      </c>
      <c r="D446" s="153">
        <f>MODELA!AG436</f>
        <v>6.0949858139861242</v>
      </c>
      <c r="E446" s="154" t="str">
        <f t="shared" si="40"/>
        <v/>
      </c>
      <c r="F446" s="155">
        <f t="shared" si="41"/>
        <v>6.0949858139861242</v>
      </c>
      <c r="G446" s="160"/>
    </row>
    <row r="447" spans="1:7">
      <c r="A447" s="151">
        <f t="shared" si="42"/>
        <v>6</v>
      </c>
      <c r="B447" s="151">
        <f t="shared" si="39"/>
        <v>1957</v>
      </c>
      <c r="C447" s="152">
        <v>21001</v>
      </c>
      <c r="D447" s="153">
        <f>MODELA!AG437</f>
        <v>2.456486344756712</v>
      </c>
      <c r="E447" s="154" t="str">
        <f t="shared" si="40"/>
        <v/>
      </c>
      <c r="F447" s="155">
        <f t="shared" si="41"/>
        <v>2.456486344756712</v>
      </c>
      <c r="G447" s="160"/>
    </row>
    <row r="448" spans="1:7">
      <c r="A448" s="151">
        <f t="shared" si="42"/>
        <v>7</v>
      </c>
      <c r="B448" s="151">
        <f t="shared" si="39"/>
        <v>1957</v>
      </c>
      <c r="C448" s="152">
        <v>21032</v>
      </c>
      <c r="D448" s="153">
        <f>MODELA!AG438</f>
        <v>0.93956155942439068</v>
      </c>
      <c r="E448" s="154" t="str">
        <f t="shared" si="40"/>
        <v/>
      </c>
      <c r="F448" s="155">
        <f t="shared" si="41"/>
        <v>0.93956155942439068</v>
      </c>
      <c r="G448" s="160"/>
    </row>
    <row r="449" spans="1:7">
      <c r="A449" s="151">
        <f t="shared" si="42"/>
        <v>8</v>
      </c>
      <c r="B449" s="151">
        <f t="shared" si="39"/>
        <v>1957</v>
      </c>
      <c r="C449" s="152">
        <v>21063</v>
      </c>
      <c r="D449" s="153">
        <f>MODELA!AG439</f>
        <v>0.81055581131688115</v>
      </c>
      <c r="E449" s="154" t="str">
        <f t="shared" si="40"/>
        <v/>
      </c>
      <c r="F449" s="155">
        <f t="shared" si="41"/>
        <v>0.81055581131688115</v>
      </c>
      <c r="G449" s="160"/>
    </row>
    <row r="450" spans="1:7">
      <c r="A450" s="151">
        <f t="shared" si="42"/>
        <v>9</v>
      </c>
      <c r="B450" s="151">
        <f t="shared" si="39"/>
        <v>1957</v>
      </c>
      <c r="C450" s="152">
        <v>21093</v>
      </c>
      <c r="D450" s="153">
        <f>MODELA!AG440</f>
        <v>0.48727266866368524</v>
      </c>
      <c r="E450" s="154" t="str">
        <f t="shared" si="40"/>
        <v/>
      </c>
      <c r="F450" s="155">
        <f t="shared" si="41"/>
        <v>0.48727266866368524</v>
      </c>
      <c r="G450" s="160"/>
    </row>
    <row r="451" spans="1:7">
      <c r="A451" s="151">
        <f t="shared" si="42"/>
        <v>10</v>
      </c>
      <c r="B451" s="151">
        <f t="shared" si="39"/>
        <v>1958</v>
      </c>
      <c r="C451" s="152">
        <v>21124</v>
      </c>
      <c r="D451" s="153">
        <f>MODELA!AG441</f>
        <v>1.2513253156729747</v>
      </c>
      <c r="E451" s="154" t="str">
        <f t="shared" si="40"/>
        <v/>
      </c>
      <c r="F451" s="155">
        <f t="shared" si="41"/>
        <v>1.2513253156729747</v>
      </c>
      <c r="G451" s="160"/>
    </row>
    <row r="452" spans="1:7">
      <c r="A452" s="151">
        <f t="shared" si="42"/>
        <v>11</v>
      </c>
      <c r="B452" s="151">
        <f t="shared" si="39"/>
        <v>1958</v>
      </c>
      <c r="C452" s="152">
        <v>21154</v>
      </c>
      <c r="D452" s="153">
        <f>MODELA!AG442</f>
        <v>1.3746243288439814</v>
      </c>
      <c r="E452" s="154" t="str">
        <f t="shared" si="40"/>
        <v/>
      </c>
      <c r="F452" s="155">
        <f t="shared" si="41"/>
        <v>1.3746243288439814</v>
      </c>
      <c r="G452" s="160"/>
    </row>
    <row r="453" spans="1:7">
      <c r="A453" s="151">
        <f t="shared" si="42"/>
        <v>12</v>
      </c>
      <c r="B453" s="151">
        <f t="shared" si="39"/>
        <v>1958</v>
      </c>
      <c r="C453" s="152">
        <v>21185</v>
      </c>
      <c r="D453" s="153">
        <f>MODELA!AG443</f>
        <v>2.8179276987805015</v>
      </c>
      <c r="E453" s="154" t="str">
        <f t="shared" si="40"/>
        <v/>
      </c>
      <c r="F453" s="155">
        <f t="shared" si="41"/>
        <v>2.8179276987805015</v>
      </c>
      <c r="G453" s="160"/>
    </row>
    <row r="454" spans="1:7">
      <c r="A454" s="151">
        <f t="shared" si="42"/>
        <v>1</v>
      </c>
      <c r="B454" s="151">
        <f t="shared" si="39"/>
        <v>1958</v>
      </c>
      <c r="C454" s="152">
        <v>21216</v>
      </c>
      <c r="D454" s="153">
        <f>MODELA!AG444</f>
        <v>4.2228792964163455</v>
      </c>
      <c r="E454" s="154" t="str">
        <f t="shared" si="40"/>
        <v/>
      </c>
      <c r="F454" s="155">
        <f t="shared" si="41"/>
        <v>4.2228792964163455</v>
      </c>
      <c r="G454" s="160"/>
    </row>
    <row r="455" spans="1:7">
      <c r="A455" s="151">
        <f t="shared" si="42"/>
        <v>2</v>
      </c>
      <c r="B455" s="151">
        <f t="shared" si="39"/>
        <v>1958</v>
      </c>
      <c r="C455" s="152">
        <v>21244</v>
      </c>
      <c r="D455" s="153">
        <f>MODELA!AG445</f>
        <v>16.154214436339817</v>
      </c>
      <c r="E455" s="154" t="str">
        <f t="shared" si="40"/>
        <v/>
      </c>
      <c r="F455" s="155">
        <f t="shared" si="41"/>
        <v>16.154214436339817</v>
      </c>
      <c r="G455" s="160"/>
    </row>
    <row r="456" spans="1:7">
      <c r="A456" s="151">
        <f t="shared" si="42"/>
        <v>3</v>
      </c>
      <c r="B456" s="151">
        <f t="shared" si="39"/>
        <v>1958</v>
      </c>
      <c r="C456" s="152">
        <v>21275</v>
      </c>
      <c r="D456" s="153">
        <f>MODELA!AG446</f>
        <v>15.167718322930167</v>
      </c>
      <c r="E456" s="154" t="str">
        <f t="shared" si="40"/>
        <v/>
      </c>
      <c r="F456" s="155">
        <f t="shared" si="41"/>
        <v>15.167718322930167</v>
      </c>
      <c r="G456" s="160"/>
    </row>
    <row r="457" spans="1:7">
      <c r="A457" s="151">
        <f t="shared" si="42"/>
        <v>4</v>
      </c>
      <c r="B457" s="151">
        <f t="shared" si="39"/>
        <v>1958</v>
      </c>
      <c r="C457" s="152">
        <v>21305</v>
      </c>
      <c r="D457" s="153">
        <f>MODELA!AG447</f>
        <v>16.843486690337798</v>
      </c>
      <c r="E457" s="154" t="str">
        <f t="shared" si="40"/>
        <v/>
      </c>
      <c r="F457" s="155">
        <f t="shared" si="41"/>
        <v>16.843486690337798</v>
      </c>
      <c r="G457" s="160"/>
    </row>
    <row r="458" spans="1:7">
      <c r="A458" s="151">
        <f t="shared" si="42"/>
        <v>5</v>
      </c>
      <c r="B458" s="151">
        <f t="shared" si="39"/>
        <v>1958</v>
      </c>
      <c r="C458" s="152">
        <v>21336</v>
      </c>
      <c r="D458" s="153">
        <f>MODELA!AG448</f>
        <v>12.462956522313554</v>
      </c>
      <c r="E458" s="154" t="str">
        <f t="shared" si="40"/>
        <v/>
      </c>
      <c r="F458" s="155">
        <f t="shared" si="41"/>
        <v>12.462956522313554</v>
      </c>
      <c r="G458" s="160"/>
    </row>
    <row r="459" spans="1:7">
      <c r="A459" s="151">
        <f t="shared" si="42"/>
        <v>6</v>
      </c>
      <c r="B459" s="151">
        <f t="shared" si="39"/>
        <v>1958</v>
      </c>
      <c r="C459" s="152">
        <v>21366</v>
      </c>
      <c r="D459" s="153">
        <f>MODELA!AG449</f>
        <v>4.9635990694765297</v>
      </c>
      <c r="E459" s="154" t="str">
        <f t="shared" si="40"/>
        <v/>
      </c>
      <c r="F459" s="155">
        <f t="shared" si="41"/>
        <v>4.9635990694765297</v>
      </c>
      <c r="G459" s="160"/>
    </row>
    <row r="460" spans="1:7">
      <c r="A460" s="151">
        <f t="shared" si="42"/>
        <v>7</v>
      </c>
      <c r="B460" s="151">
        <f t="shared" si="39"/>
        <v>1958</v>
      </c>
      <c r="C460" s="152">
        <v>21397</v>
      </c>
      <c r="D460" s="153">
        <f>MODELA!AG450</f>
        <v>2.141939010642659</v>
      </c>
      <c r="E460" s="154" t="str">
        <f t="shared" si="40"/>
        <v/>
      </c>
      <c r="F460" s="155">
        <f t="shared" si="41"/>
        <v>2.141939010642659</v>
      </c>
      <c r="G460" s="160"/>
    </row>
    <row r="461" spans="1:7">
      <c r="A461" s="151">
        <f t="shared" si="42"/>
        <v>8</v>
      </c>
      <c r="B461" s="151">
        <f t="shared" si="39"/>
        <v>1958</v>
      </c>
      <c r="C461" s="152">
        <v>21428</v>
      </c>
      <c r="D461" s="153">
        <f>MODELA!AG451</f>
        <v>1.5415980863497936</v>
      </c>
      <c r="E461" s="154" t="str">
        <f t="shared" si="40"/>
        <v/>
      </c>
      <c r="F461" s="155">
        <f t="shared" si="41"/>
        <v>1.5415980863497936</v>
      </c>
      <c r="G461" s="160"/>
    </row>
    <row r="462" spans="1:7">
      <c r="A462" s="151">
        <f t="shared" si="42"/>
        <v>9</v>
      </c>
      <c r="B462" s="151">
        <f t="shared" si="39"/>
        <v>1958</v>
      </c>
      <c r="C462" s="152">
        <v>21458</v>
      </c>
      <c r="D462" s="153">
        <f>MODELA!AG452</f>
        <v>1.3535843576379136</v>
      </c>
      <c r="E462" s="154" t="str">
        <f t="shared" si="40"/>
        <v/>
      </c>
      <c r="F462" s="155">
        <f t="shared" si="41"/>
        <v>1.3535843576379136</v>
      </c>
      <c r="G462" s="160"/>
    </row>
    <row r="463" spans="1:7">
      <c r="A463" s="151">
        <f t="shared" si="42"/>
        <v>10</v>
      </c>
      <c r="B463" s="151">
        <f t="shared" si="39"/>
        <v>1959</v>
      </c>
      <c r="C463" s="152">
        <v>21489</v>
      </c>
      <c r="D463" s="153">
        <f>MODELA!AG453</f>
        <v>0.5299534060644514</v>
      </c>
      <c r="E463" s="154" t="str">
        <f t="shared" si="40"/>
        <v/>
      </c>
      <c r="F463" s="155">
        <f t="shared" si="41"/>
        <v>0.5299534060644514</v>
      </c>
      <c r="G463" s="160"/>
    </row>
    <row r="464" spans="1:7">
      <c r="A464" s="151">
        <f t="shared" si="42"/>
        <v>11</v>
      </c>
      <c r="B464" s="151">
        <f t="shared" si="39"/>
        <v>1959</v>
      </c>
      <c r="C464" s="152">
        <v>21519</v>
      </c>
      <c r="D464" s="153">
        <f>MODELA!AG454</f>
        <v>0.54283669535850232</v>
      </c>
      <c r="E464" s="154" t="str">
        <f t="shared" si="40"/>
        <v/>
      </c>
      <c r="F464" s="155">
        <f t="shared" si="41"/>
        <v>0.54283669535850232</v>
      </c>
      <c r="G464" s="160"/>
    </row>
    <row r="465" spans="1:7">
      <c r="A465" s="151">
        <f t="shared" si="42"/>
        <v>12</v>
      </c>
      <c r="B465" s="151">
        <f t="shared" si="39"/>
        <v>1959</v>
      </c>
      <c r="C465" s="152">
        <v>21550</v>
      </c>
      <c r="D465" s="153">
        <f>MODELA!AG455</f>
        <v>0.49304565902830011</v>
      </c>
      <c r="E465" s="154" t="str">
        <f t="shared" si="40"/>
        <v/>
      </c>
      <c r="F465" s="155">
        <f t="shared" si="41"/>
        <v>0.49304565902830011</v>
      </c>
      <c r="G465" s="160"/>
    </row>
    <row r="466" spans="1:7">
      <c r="A466" s="151">
        <f t="shared" si="42"/>
        <v>1</v>
      </c>
      <c r="B466" s="151">
        <f t="shared" si="39"/>
        <v>1959</v>
      </c>
      <c r="C466" s="152">
        <v>21581</v>
      </c>
      <c r="D466" s="153">
        <f>MODELA!AG456</f>
        <v>3.157126641510775</v>
      </c>
      <c r="E466" s="154" t="str">
        <f t="shared" si="40"/>
        <v/>
      </c>
      <c r="F466" s="155">
        <f t="shared" si="41"/>
        <v>3.157126641510775</v>
      </c>
      <c r="G466" s="160"/>
    </row>
    <row r="467" spans="1:7">
      <c r="A467" s="151">
        <f t="shared" si="42"/>
        <v>2</v>
      </c>
      <c r="B467" s="151">
        <f t="shared" ref="B467:B530" si="43">IF(MONTH(C467)&gt;9,YEAR(C467)+1,YEAR(C467))</f>
        <v>1959</v>
      </c>
      <c r="C467" s="152">
        <v>21609</v>
      </c>
      <c r="D467" s="153">
        <f>MODELA!AG457</f>
        <v>4.4280547219698434</v>
      </c>
      <c r="E467" s="154" t="str">
        <f t="shared" ref="E467:E530" si="44">IF(AND(B467&gt;=$E$17,B467&lt;=$E$18),D467,"")</f>
        <v/>
      </c>
      <c r="F467" s="155">
        <f t="shared" ref="F467:F530" si="45">IF(OR(B467&lt;$E$17,B467&gt;$E$18),D467,"")</f>
        <v>4.4280547219698434</v>
      </c>
      <c r="G467" s="160"/>
    </row>
    <row r="468" spans="1:7">
      <c r="A468" s="151">
        <f t="shared" ref="A468:A531" si="46">MONTH(C468)</f>
        <v>3</v>
      </c>
      <c r="B468" s="151">
        <f t="shared" si="43"/>
        <v>1959</v>
      </c>
      <c r="C468" s="152">
        <v>21640</v>
      </c>
      <c r="D468" s="153">
        <f>MODELA!AG458</f>
        <v>3.388150195130148</v>
      </c>
      <c r="E468" s="154" t="str">
        <f t="shared" si="44"/>
        <v/>
      </c>
      <c r="F468" s="155">
        <f t="shared" si="45"/>
        <v>3.388150195130148</v>
      </c>
      <c r="G468" s="160"/>
    </row>
    <row r="469" spans="1:7">
      <c r="A469" s="151">
        <f t="shared" si="46"/>
        <v>4</v>
      </c>
      <c r="B469" s="151">
        <f t="shared" si="43"/>
        <v>1959</v>
      </c>
      <c r="C469" s="152">
        <v>21670</v>
      </c>
      <c r="D469" s="153">
        <f>MODELA!AG459</f>
        <v>3.1796670966957254</v>
      </c>
      <c r="E469" s="154" t="str">
        <f t="shared" si="44"/>
        <v/>
      </c>
      <c r="F469" s="155">
        <f t="shared" si="45"/>
        <v>3.1796670966957254</v>
      </c>
      <c r="G469" s="160"/>
    </row>
    <row r="470" spans="1:7">
      <c r="A470" s="151">
        <f t="shared" si="46"/>
        <v>5</v>
      </c>
      <c r="B470" s="151">
        <f t="shared" si="43"/>
        <v>1959</v>
      </c>
      <c r="C470" s="152">
        <v>21701</v>
      </c>
      <c r="D470" s="153">
        <f>MODELA!AG460</f>
        <v>1.4258808681523636</v>
      </c>
      <c r="E470" s="154" t="str">
        <f t="shared" si="44"/>
        <v/>
      </c>
      <c r="F470" s="155">
        <f t="shared" si="45"/>
        <v>1.4258808681523636</v>
      </c>
      <c r="G470" s="160"/>
    </row>
    <row r="471" spans="1:7">
      <c r="A471" s="151">
        <f t="shared" si="46"/>
        <v>6</v>
      </c>
      <c r="B471" s="151">
        <f t="shared" si="43"/>
        <v>1959</v>
      </c>
      <c r="C471" s="152">
        <v>21731</v>
      </c>
      <c r="D471" s="153">
        <f>MODELA!AG461</f>
        <v>0.67814279459055271</v>
      </c>
      <c r="E471" s="154" t="str">
        <f t="shared" si="44"/>
        <v/>
      </c>
      <c r="F471" s="155">
        <f t="shared" si="45"/>
        <v>0.67814279459055271</v>
      </c>
      <c r="G471" s="160"/>
    </row>
    <row r="472" spans="1:7">
      <c r="A472" s="151">
        <f t="shared" si="46"/>
        <v>7</v>
      </c>
      <c r="B472" s="151">
        <f t="shared" si="43"/>
        <v>1959</v>
      </c>
      <c r="C472" s="152">
        <v>21762</v>
      </c>
      <c r="D472" s="153">
        <f>MODELA!AG462</f>
        <v>0.26606102819863509</v>
      </c>
      <c r="E472" s="154" t="str">
        <f t="shared" si="44"/>
        <v/>
      </c>
      <c r="F472" s="155">
        <f t="shared" si="45"/>
        <v>0.26606102819863509</v>
      </c>
      <c r="G472" s="160"/>
    </row>
    <row r="473" spans="1:7">
      <c r="A473" s="151">
        <f t="shared" si="46"/>
        <v>8</v>
      </c>
      <c r="B473" s="151">
        <f t="shared" si="43"/>
        <v>1959</v>
      </c>
      <c r="C473" s="152">
        <v>21793</v>
      </c>
      <c r="D473" s="153">
        <f>MODELA!AG463</f>
        <v>0.11031798730187603</v>
      </c>
      <c r="E473" s="154" t="str">
        <f t="shared" si="44"/>
        <v/>
      </c>
      <c r="F473" s="155">
        <f t="shared" si="45"/>
        <v>0.11031798730187603</v>
      </c>
      <c r="G473" s="160"/>
    </row>
    <row r="474" spans="1:7">
      <c r="A474" s="151">
        <f t="shared" si="46"/>
        <v>9</v>
      </c>
      <c r="B474" s="151">
        <f t="shared" si="43"/>
        <v>1959</v>
      </c>
      <c r="C474" s="152">
        <v>21823</v>
      </c>
      <c r="D474" s="153">
        <f>MODELA!AG464</f>
        <v>0.63316283900797288</v>
      </c>
      <c r="E474" s="154" t="str">
        <f t="shared" si="44"/>
        <v/>
      </c>
      <c r="F474" s="155">
        <f t="shared" si="45"/>
        <v>0.63316283900797288</v>
      </c>
      <c r="G474" s="160"/>
    </row>
    <row r="475" spans="1:7">
      <c r="A475" s="151">
        <f t="shared" si="46"/>
        <v>10</v>
      </c>
      <c r="B475" s="151">
        <f t="shared" si="43"/>
        <v>1960</v>
      </c>
      <c r="C475" s="152">
        <v>21854</v>
      </c>
      <c r="D475" s="153">
        <f>MODELA!AG465</f>
        <v>0.57290962156508163</v>
      </c>
      <c r="E475" s="154" t="str">
        <f t="shared" si="44"/>
        <v/>
      </c>
      <c r="F475" s="155">
        <f t="shared" si="45"/>
        <v>0.57290962156508163</v>
      </c>
      <c r="G475" s="160"/>
    </row>
    <row r="476" spans="1:7">
      <c r="A476" s="151">
        <f t="shared" si="46"/>
        <v>11</v>
      </c>
      <c r="B476" s="151">
        <f t="shared" si="43"/>
        <v>1960</v>
      </c>
      <c r="C476" s="152">
        <v>21884</v>
      </c>
      <c r="D476" s="153">
        <f>MODELA!AG466</f>
        <v>0.36922610302616987</v>
      </c>
      <c r="E476" s="154" t="str">
        <f t="shared" si="44"/>
        <v/>
      </c>
      <c r="F476" s="155">
        <f t="shared" si="45"/>
        <v>0.36922610302616987</v>
      </c>
      <c r="G476" s="160"/>
    </row>
    <row r="477" spans="1:7">
      <c r="A477" s="151">
        <f t="shared" si="46"/>
        <v>12</v>
      </c>
      <c r="B477" s="151">
        <f t="shared" si="43"/>
        <v>1960</v>
      </c>
      <c r="C477" s="152">
        <v>21915</v>
      </c>
      <c r="D477" s="153">
        <f>MODELA!AG467</f>
        <v>0.54953198030065697</v>
      </c>
      <c r="E477" s="154" t="str">
        <f t="shared" si="44"/>
        <v/>
      </c>
      <c r="F477" s="155">
        <f t="shared" si="45"/>
        <v>0.54953198030065697</v>
      </c>
      <c r="G477" s="160"/>
    </row>
    <row r="478" spans="1:7">
      <c r="A478" s="151">
        <f t="shared" si="46"/>
        <v>1</v>
      </c>
      <c r="B478" s="151">
        <f t="shared" si="43"/>
        <v>1960</v>
      </c>
      <c r="C478" s="152">
        <v>21946</v>
      </c>
      <c r="D478" s="153">
        <f>MODELA!AG468</f>
        <v>1.4121067814572394</v>
      </c>
      <c r="E478" s="154" t="str">
        <f t="shared" si="44"/>
        <v/>
      </c>
      <c r="F478" s="155">
        <f t="shared" si="45"/>
        <v>1.4121067814572394</v>
      </c>
      <c r="G478" s="160"/>
    </row>
    <row r="479" spans="1:7">
      <c r="A479" s="151">
        <f t="shared" si="46"/>
        <v>2</v>
      </c>
      <c r="B479" s="151">
        <f t="shared" si="43"/>
        <v>1960</v>
      </c>
      <c r="C479" s="152">
        <v>21975</v>
      </c>
      <c r="D479" s="153">
        <f>MODELA!AG469</f>
        <v>8.2841026595980374</v>
      </c>
      <c r="E479" s="154" t="str">
        <f t="shared" si="44"/>
        <v/>
      </c>
      <c r="F479" s="155">
        <f t="shared" si="45"/>
        <v>8.2841026595980374</v>
      </c>
      <c r="G479" s="160"/>
    </row>
    <row r="480" spans="1:7">
      <c r="A480" s="151">
        <f t="shared" si="46"/>
        <v>3</v>
      </c>
      <c r="B480" s="151">
        <f t="shared" si="43"/>
        <v>1960</v>
      </c>
      <c r="C480" s="152">
        <v>22006</v>
      </c>
      <c r="D480" s="153">
        <f>MODELA!AG470</f>
        <v>8.6092575999268863</v>
      </c>
      <c r="E480" s="154" t="str">
        <f t="shared" si="44"/>
        <v/>
      </c>
      <c r="F480" s="155">
        <f t="shared" si="45"/>
        <v>8.6092575999268863</v>
      </c>
      <c r="G480" s="160"/>
    </row>
    <row r="481" spans="1:7">
      <c r="A481" s="151">
        <f t="shared" si="46"/>
        <v>4</v>
      </c>
      <c r="B481" s="151">
        <f t="shared" si="43"/>
        <v>1960</v>
      </c>
      <c r="C481" s="152">
        <v>22036</v>
      </c>
      <c r="D481" s="153">
        <f>MODELA!AG471</f>
        <v>4.1870067347287083</v>
      </c>
      <c r="E481" s="154" t="str">
        <f t="shared" si="44"/>
        <v/>
      </c>
      <c r="F481" s="155">
        <f t="shared" si="45"/>
        <v>4.1870067347287083</v>
      </c>
      <c r="G481" s="160"/>
    </row>
    <row r="482" spans="1:7">
      <c r="A482" s="151">
        <f t="shared" si="46"/>
        <v>5</v>
      </c>
      <c r="B482" s="151">
        <f t="shared" si="43"/>
        <v>1960</v>
      </c>
      <c r="C482" s="152">
        <v>22067</v>
      </c>
      <c r="D482" s="153">
        <f>MODELA!AG472</f>
        <v>2.1920951476912514</v>
      </c>
      <c r="E482" s="154" t="str">
        <f t="shared" si="44"/>
        <v/>
      </c>
      <c r="F482" s="155">
        <f t="shared" si="45"/>
        <v>2.1920951476912514</v>
      </c>
      <c r="G482" s="160"/>
    </row>
    <row r="483" spans="1:7">
      <c r="A483" s="151">
        <f t="shared" si="46"/>
        <v>6</v>
      </c>
      <c r="B483" s="151">
        <f t="shared" si="43"/>
        <v>1960</v>
      </c>
      <c r="C483" s="152">
        <v>22097</v>
      </c>
      <c r="D483" s="153">
        <f>MODELA!AG473</f>
        <v>1.2690284189794347</v>
      </c>
      <c r="E483" s="154" t="str">
        <f t="shared" si="44"/>
        <v/>
      </c>
      <c r="F483" s="155">
        <f t="shared" si="45"/>
        <v>1.2690284189794347</v>
      </c>
      <c r="G483" s="160"/>
    </row>
    <row r="484" spans="1:7">
      <c r="A484" s="151">
        <f t="shared" si="46"/>
        <v>7</v>
      </c>
      <c r="B484" s="151">
        <f t="shared" si="43"/>
        <v>1960</v>
      </c>
      <c r="C484" s="152">
        <v>22128</v>
      </c>
      <c r="D484" s="153">
        <f>MODELA!AG474</f>
        <v>0.57456137451749356</v>
      </c>
      <c r="E484" s="154" t="str">
        <f t="shared" si="44"/>
        <v/>
      </c>
      <c r="F484" s="155">
        <f t="shared" si="45"/>
        <v>0.57456137451749356</v>
      </c>
      <c r="G484" s="160"/>
    </row>
    <row r="485" spans="1:7">
      <c r="A485" s="151">
        <f t="shared" si="46"/>
        <v>8</v>
      </c>
      <c r="B485" s="151">
        <f t="shared" si="43"/>
        <v>1960</v>
      </c>
      <c r="C485" s="152">
        <v>22159</v>
      </c>
      <c r="D485" s="153">
        <f>MODELA!AG475</f>
        <v>0.30211278485900195</v>
      </c>
      <c r="E485" s="154" t="str">
        <f t="shared" si="44"/>
        <v/>
      </c>
      <c r="F485" s="155">
        <f t="shared" si="45"/>
        <v>0.30211278485900195</v>
      </c>
      <c r="G485" s="160"/>
    </row>
    <row r="486" spans="1:7">
      <c r="A486" s="151">
        <f t="shared" si="46"/>
        <v>9</v>
      </c>
      <c r="B486" s="151">
        <f t="shared" si="43"/>
        <v>1960</v>
      </c>
      <c r="C486" s="152">
        <v>22189</v>
      </c>
      <c r="D486" s="153">
        <f>MODELA!AG476</f>
        <v>0.24941688447666266</v>
      </c>
      <c r="E486" s="154" t="str">
        <f t="shared" si="44"/>
        <v/>
      </c>
      <c r="F486" s="155">
        <f t="shared" si="45"/>
        <v>0.24941688447666266</v>
      </c>
      <c r="G486" s="160"/>
    </row>
    <row r="487" spans="1:7">
      <c r="A487" s="151">
        <f t="shared" si="46"/>
        <v>10</v>
      </c>
      <c r="B487" s="151">
        <f t="shared" si="43"/>
        <v>1961</v>
      </c>
      <c r="C487" s="152">
        <v>22220</v>
      </c>
      <c r="D487" s="153">
        <f>MODELA!AG477</f>
        <v>0.33785679768134297</v>
      </c>
      <c r="E487" s="154" t="str">
        <f t="shared" si="44"/>
        <v/>
      </c>
      <c r="F487" s="155">
        <f t="shared" si="45"/>
        <v>0.33785679768134297</v>
      </c>
      <c r="G487" s="160"/>
    </row>
    <row r="488" spans="1:7">
      <c r="A488" s="151">
        <f t="shared" si="46"/>
        <v>11</v>
      </c>
      <c r="B488" s="151">
        <f t="shared" si="43"/>
        <v>1961</v>
      </c>
      <c r="C488" s="152">
        <v>22250</v>
      </c>
      <c r="D488" s="153">
        <f>MODELA!AG478</f>
        <v>1.0266365818080558</v>
      </c>
      <c r="E488" s="154" t="str">
        <f t="shared" si="44"/>
        <v/>
      </c>
      <c r="F488" s="155">
        <f t="shared" si="45"/>
        <v>1.0266365818080558</v>
      </c>
      <c r="G488" s="160"/>
    </row>
    <row r="489" spans="1:7">
      <c r="A489" s="151">
        <f t="shared" si="46"/>
        <v>12</v>
      </c>
      <c r="B489" s="151">
        <f t="shared" si="43"/>
        <v>1961</v>
      </c>
      <c r="C489" s="152">
        <v>22281</v>
      </c>
      <c r="D489" s="153">
        <f>MODELA!AG479</f>
        <v>0.74266953514917966</v>
      </c>
      <c r="E489" s="154" t="str">
        <f t="shared" si="44"/>
        <v/>
      </c>
      <c r="F489" s="155">
        <f t="shared" si="45"/>
        <v>0.74266953514917966</v>
      </c>
      <c r="G489" s="160"/>
    </row>
    <row r="490" spans="1:7">
      <c r="A490" s="151">
        <f t="shared" si="46"/>
        <v>1</v>
      </c>
      <c r="B490" s="151">
        <f t="shared" si="43"/>
        <v>1961</v>
      </c>
      <c r="C490" s="152">
        <v>22312</v>
      </c>
      <c r="D490" s="153">
        <f>MODELA!AG480</f>
        <v>0.62657892774308177</v>
      </c>
      <c r="E490" s="154" t="str">
        <f t="shared" si="44"/>
        <v/>
      </c>
      <c r="F490" s="155">
        <f t="shared" si="45"/>
        <v>0.62657892774308177</v>
      </c>
      <c r="G490" s="160"/>
    </row>
    <row r="491" spans="1:7">
      <c r="A491" s="151">
        <f t="shared" si="46"/>
        <v>2</v>
      </c>
      <c r="B491" s="151">
        <f t="shared" si="43"/>
        <v>1961</v>
      </c>
      <c r="C491" s="152">
        <v>22340</v>
      </c>
      <c r="D491" s="153">
        <f>MODELA!AG481</f>
        <v>2.4724154777418241</v>
      </c>
      <c r="E491" s="154" t="str">
        <f t="shared" si="44"/>
        <v/>
      </c>
      <c r="F491" s="155">
        <f t="shared" si="45"/>
        <v>2.4724154777418241</v>
      </c>
      <c r="G491" s="160"/>
    </row>
    <row r="492" spans="1:7">
      <c r="A492" s="151">
        <f t="shared" si="46"/>
        <v>3</v>
      </c>
      <c r="B492" s="151">
        <f t="shared" si="43"/>
        <v>1961</v>
      </c>
      <c r="C492" s="152">
        <v>22371</v>
      </c>
      <c r="D492" s="153">
        <f>MODELA!AG482</f>
        <v>2.9678841507443519</v>
      </c>
      <c r="E492" s="154" t="str">
        <f t="shared" si="44"/>
        <v/>
      </c>
      <c r="F492" s="155">
        <f t="shared" si="45"/>
        <v>2.9678841507443519</v>
      </c>
      <c r="G492" s="160"/>
    </row>
    <row r="493" spans="1:7">
      <c r="A493" s="151">
        <f t="shared" si="46"/>
        <v>4</v>
      </c>
      <c r="B493" s="151">
        <f t="shared" si="43"/>
        <v>1961</v>
      </c>
      <c r="C493" s="152">
        <v>22401</v>
      </c>
      <c r="D493" s="153">
        <f>MODELA!AG483</f>
        <v>3.2019983027115266</v>
      </c>
      <c r="E493" s="154" t="str">
        <f t="shared" si="44"/>
        <v/>
      </c>
      <c r="F493" s="155">
        <f t="shared" si="45"/>
        <v>3.2019983027115266</v>
      </c>
      <c r="G493" s="160"/>
    </row>
    <row r="494" spans="1:7">
      <c r="A494" s="151">
        <f t="shared" si="46"/>
        <v>5</v>
      </c>
      <c r="B494" s="151">
        <f t="shared" si="43"/>
        <v>1961</v>
      </c>
      <c r="C494" s="152">
        <v>22432</v>
      </c>
      <c r="D494" s="153">
        <f>MODELA!AG484</f>
        <v>2.0871235289254617</v>
      </c>
      <c r="E494" s="154" t="str">
        <f t="shared" si="44"/>
        <v/>
      </c>
      <c r="F494" s="155">
        <f t="shared" si="45"/>
        <v>2.0871235289254617</v>
      </c>
      <c r="G494" s="160"/>
    </row>
    <row r="495" spans="1:7">
      <c r="A495" s="151">
        <f t="shared" si="46"/>
        <v>6</v>
      </c>
      <c r="B495" s="151">
        <f t="shared" si="43"/>
        <v>1961</v>
      </c>
      <c r="C495" s="152">
        <v>22462</v>
      </c>
      <c r="D495" s="153">
        <f>MODELA!AG485</f>
        <v>1.0213396569848232</v>
      </c>
      <c r="E495" s="154" t="str">
        <f t="shared" si="44"/>
        <v/>
      </c>
      <c r="F495" s="155">
        <f t="shared" si="45"/>
        <v>1.0213396569848232</v>
      </c>
      <c r="G495" s="160"/>
    </row>
    <row r="496" spans="1:7">
      <c r="A496" s="151">
        <f t="shared" si="46"/>
        <v>7</v>
      </c>
      <c r="B496" s="151">
        <f t="shared" si="43"/>
        <v>1961</v>
      </c>
      <c r="C496" s="152">
        <v>22493</v>
      </c>
      <c r="D496" s="153">
        <f>MODELA!AG486</f>
        <v>0.2307436354108674</v>
      </c>
      <c r="E496" s="154" t="str">
        <f t="shared" si="44"/>
        <v/>
      </c>
      <c r="F496" s="155">
        <f t="shared" si="45"/>
        <v>0.2307436354108674</v>
      </c>
      <c r="G496" s="160"/>
    </row>
    <row r="497" spans="1:7">
      <c r="A497" s="151">
        <f t="shared" si="46"/>
        <v>8</v>
      </c>
      <c r="B497" s="151">
        <f t="shared" si="43"/>
        <v>1961</v>
      </c>
      <c r="C497" s="152">
        <v>22524</v>
      </c>
      <c r="D497" s="153">
        <f>MODELA!AG487</f>
        <v>0</v>
      </c>
      <c r="E497" s="154" t="str">
        <f t="shared" si="44"/>
        <v/>
      </c>
      <c r="F497" s="155">
        <f t="shared" si="45"/>
        <v>0</v>
      </c>
      <c r="G497" s="160"/>
    </row>
    <row r="498" spans="1:7">
      <c r="A498" s="151">
        <f t="shared" si="46"/>
        <v>9</v>
      </c>
      <c r="B498" s="151">
        <f t="shared" si="43"/>
        <v>1961</v>
      </c>
      <c r="C498" s="152">
        <v>22554</v>
      </c>
      <c r="D498" s="153">
        <f>MODELA!AG488</f>
        <v>0.23290173038033402</v>
      </c>
      <c r="E498" s="154" t="str">
        <f t="shared" si="44"/>
        <v/>
      </c>
      <c r="F498" s="155">
        <f t="shared" si="45"/>
        <v>0.23290173038033402</v>
      </c>
      <c r="G498" s="160"/>
    </row>
    <row r="499" spans="1:7">
      <c r="A499" s="151">
        <f t="shared" si="46"/>
        <v>10</v>
      </c>
      <c r="B499" s="151">
        <f t="shared" si="43"/>
        <v>1962</v>
      </c>
      <c r="C499" s="152">
        <v>22585</v>
      </c>
      <c r="D499" s="153">
        <f>MODELA!AG489</f>
        <v>0.5446895590743529</v>
      </c>
      <c r="E499" s="154" t="str">
        <f t="shared" si="44"/>
        <v/>
      </c>
      <c r="F499" s="155">
        <f t="shared" si="45"/>
        <v>0.5446895590743529</v>
      </c>
      <c r="G499" s="160"/>
    </row>
    <row r="500" spans="1:7">
      <c r="A500" s="151">
        <f t="shared" si="46"/>
        <v>11</v>
      </c>
      <c r="B500" s="151">
        <f t="shared" si="43"/>
        <v>1962</v>
      </c>
      <c r="C500" s="152">
        <v>22615</v>
      </c>
      <c r="D500" s="153">
        <f>MODELA!AG490</f>
        <v>0.48411144687100383</v>
      </c>
      <c r="E500" s="154" t="str">
        <f t="shared" si="44"/>
        <v/>
      </c>
      <c r="F500" s="155">
        <f t="shared" si="45"/>
        <v>0.48411144687100383</v>
      </c>
      <c r="G500" s="160"/>
    </row>
    <row r="501" spans="1:7">
      <c r="A501" s="151">
        <f t="shared" si="46"/>
        <v>12</v>
      </c>
      <c r="B501" s="151">
        <f t="shared" si="43"/>
        <v>1962</v>
      </c>
      <c r="C501" s="152">
        <v>22646</v>
      </c>
      <c r="D501" s="153">
        <f>MODELA!AG491</f>
        <v>1.3614278447946746</v>
      </c>
      <c r="E501" s="154" t="str">
        <f t="shared" si="44"/>
        <v/>
      </c>
      <c r="F501" s="155">
        <f t="shared" si="45"/>
        <v>1.3614278447946746</v>
      </c>
      <c r="G501" s="160"/>
    </row>
    <row r="502" spans="1:7">
      <c r="A502" s="151">
        <f t="shared" si="46"/>
        <v>1</v>
      </c>
      <c r="B502" s="151">
        <f t="shared" si="43"/>
        <v>1962</v>
      </c>
      <c r="C502" s="152">
        <v>22677</v>
      </c>
      <c r="D502" s="153">
        <f>MODELA!AG492</f>
        <v>1.1045499323740451</v>
      </c>
      <c r="E502" s="154" t="str">
        <f t="shared" si="44"/>
        <v/>
      </c>
      <c r="F502" s="155">
        <f t="shared" si="45"/>
        <v>1.1045499323740451</v>
      </c>
      <c r="G502" s="160"/>
    </row>
    <row r="503" spans="1:7">
      <c r="A503" s="151">
        <f t="shared" si="46"/>
        <v>2</v>
      </c>
      <c r="B503" s="151">
        <f t="shared" si="43"/>
        <v>1962</v>
      </c>
      <c r="C503" s="152">
        <v>22705</v>
      </c>
      <c r="D503" s="153">
        <f>MODELA!AG493</f>
        <v>10.405231200138399</v>
      </c>
      <c r="E503" s="154" t="str">
        <f t="shared" si="44"/>
        <v/>
      </c>
      <c r="F503" s="155">
        <f t="shared" si="45"/>
        <v>10.405231200138399</v>
      </c>
      <c r="G503" s="160"/>
    </row>
    <row r="504" spans="1:7">
      <c r="A504" s="151">
        <f t="shared" si="46"/>
        <v>3</v>
      </c>
      <c r="B504" s="151">
        <f t="shared" si="43"/>
        <v>1962</v>
      </c>
      <c r="C504" s="152">
        <v>22736</v>
      </c>
      <c r="D504" s="153">
        <f>MODELA!AG494</f>
        <v>5.8704273581961939</v>
      </c>
      <c r="E504" s="154" t="str">
        <f t="shared" si="44"/>
        <v/>
      </c>
      <c r="F504" s="155">
        <f t="shared" si="45"/>
        <v>5.8704273581961939</v>
      </c>
      <c r="G504" s="160"/>
    </row>
    <row r="505" spans="1:7">
      <c r="A505" s="151">
        <f t="shared" si="46"/>
        <v>4</v>
      </c>
      <c r="B505" s="151">
        <f t="shared" si="43"/>
        <v>1962</v>
      </c>
      <c r="C505" s="152">
        <v>22766</v>
      </c>
      <c r="D505" s="153">
        <f>MODELA!AG495</f>
        <v>9.1781270581506753</v>
      </c>
      <c r="E505" s="154" t="str">
        <f t="shared" si="44"/>
        <v/>
      </c>
      <c r="F505" s="155">
        <f t="shared" si="45"/>
        <v>9.1781270581506753</v>
      </c>
      <c r="G505" s="160"/>
    </row>
    <row r="506" spans="1:7">
      <c r="A506" s="151">
        <f t="shared" si="46"/>
        <v>5</v>
      </c>
      <c r="B506" s="151">
        <f t="shared" si="43"/>
        <v>1962</v>
      </c>
      <c r="C506" s="152">
        <v>22797</v>
      </c>
      <c r="D506" s="153">
        <f>MODELA!AG496</f>
        <v>3.8381372946105294</v>
      </c>
      <c r="E506" s="154" t="str">
        <f t="shared" si="44"/>
        <v/>
      </c>
      <c r="F506" s="155">
        <f t="shared" si="45"/>
        <v>3.8381372946105294</v>
      </c>
      <c r="G506" s="160"/>
    </row>
    <row r="507" spans="1:7">
      <c r="A507" s="151">
        <f t="shared" si="46"/>
        <v>6</v>
      </c>
      <c r="B507" s="151">
        <f t="shared" si="43"/>
        <v>1962</v>
      </c>
      <c r="C507" s="152">
        <v>22827</v>
      </c>
      <c r="D507" s="153">
        <f>MODELA!AG497</f>
        <v>2.4606592080706946</v>
      </c>
      <c r="E507" s="154" t="str">
        <f t="shared" si="44"/>
        <v/>
      </c>
      <c r="F507" s="155">
        <f t="shared" si="45"/>
        <v>2.4606592080706946</v>
      </c>
      <c r="G507" s="160"/>
    </row>
    <row r="508" spans="1:7">
      <c r="A508" s="151">
        <f t="shared" si="46"/>
        <v>7</v>
      </c>
      <c r="B508" s="151">
        <f t="shared" si="43"/>
        <v>1962</v>
      </c>
      <c r="C508" s="152">
        <v>22858</v>
      </c>
      <c r="D508" s="153">
        <f>MODELA!AG498</f>
        <v>1.2331432690472184</v>
      </c>
      <c r="E508" s="154" t="str">
        <f t="shared" si="44"/>
        <v/>
      </c>
      <c r="F508" s="155">
        <f t="shared" si="45"/>
        <v>1.2331432690472184</v>
      </c>
      <c r="G508" s="160"/>
    </row>
    <row r="509" spans="1:7">
      <c r="A509" s="151">
        <f t="shared" si="46"/>
        <v>8</v>
      </c>
      <c r="B509" s="151">
        <f t="shared" si="43"/>
        <v>1962</v>
      </c>
      <c r="C509" s="152">
        <v>22889</v>
      </c>
      <c r="D509" s="153">
        <f>MODELA!AG499</f>
        <v>0.24943003714610512</v>
      </c>
      <c r="E509" s="154" t="str">
        <f t="shared" si="44"/>
        <v/>
      </c>
      <c r="F509" s="155">
        <f t="shared" si="45"/>
        <v>0.24943003714610512</v>
      </c>
      <c r="G509" s="160"/>
    </row>
    <row r="510" spans="1:7">
      <c r="A510" s="151">
        <f t="shared" si="46"/>
        <v>9</v>
      </c>
      <c r="B510" s="151">
        <f t="shared" si="43"/>
        <v>1962</v>
      </c>
      <c r="C510" s="152">
        <v>22919</v>
      </c>
      <c r="D510" s="153">
        <f>MODELA!AG500</f>
        <v>0.18140366337898683</v>
      </c>
      <c r="E510" s="154" t="str">
        <f t="shared" si="44"/>
        <v/>
      </c>
      <c r="F510" s="155">
        <f t="shared" si="45"/>
        <v>0.18140366337898683</v>
      </c>
      <c r="G510" s="160"/>
    </row>
    <row r="511" spans="1:7">
      <c r="A511" s="151">
        <f t="shared" si="46"/>
        <v>10</v>
      </c>
      <c r="B511" s="151">
        <f t="shared" si="43"/>
        <v>1963</v>
      </c>
      <c r="C511" s="152">
        <v>22950</v>
      </c>
      <c r="D511" s="153">
        <f>MODELA!AG501</f>
        <v>9.7215618489062638</v>
      </c>
      <c r="E511" s="154" t="str">
        <f t="shared" si="44"/>
        <v/>
      </c>
      <c r="F511" s="155">
        <f t="shared" si="45"/>
        <v>9.7215618489062638</v>
      </c>
      <c r="G511" s="160"/>
    </row>
    <row r="512" spans="1:7">
      <c r="A512" s="151">
        <f t="shared" si="46"/>
        <v>11</v>
      </c>
      <c r="B512" s="151">
        <f t="shared" si="43"/>
        <v>1963</v>
      </c>
      <c r="C512" s="152">
        <v>22980</v>
      </c>
      <c r="D512" s="153">
        <f>MODELA!AG502</f>
        <v>1.218704013063574</v>
      </c>
      <c r="E512" s="154" t="str">
        <f t="shared" si="44"/>
        <v/>
      </c>
      <c r="F512" s="155">
        <f t="shared" si="45"/>
        <v>1.218704013063574</v>
      </c>
      <c r="G512" s="160"/>
    </row>
    <row r="513" spans="1:7">
      <c r="A513" s="151">
        <f t="shared" si="46"/>
        <v>12</v>
      </c>
      <c r="B513" s="151">
        <f t="shared" si="43"/>
        <v>1963</v>
      </c>
      <c r="C513" s="152">
        <v>23011</v>
      </c>
      <c r="D513" s="153">
        <f>MODELA!AG503</f>
        <v>4.853277435468609</v>
      </c>
      <c r="E513" s="154" t="str">
        <f t="shared" si="44"/>
        <v/>
      </c>
      <c r="F513" s="155">
        <f t="shared" si="45"/>
        <v>4.853277435468609</v>
      </c>
      <c r="G513" s="160"/>
    </row>
    <row r="514" spans="1:7">
      <c r="A514" s="151">
        <f t="shared" si="46"/>
        <v>1</v>
      </c>
      <c r="B514" s="151">
        <f t="shared" si="43"/>
        <v>1963</v>
      </c>
      <c r="C514" s="152">
        <v>23042</v>
      </c>
      <c r="D514" s="153">
        <f>MODELA!AG504</f>
        <v>7.0572819777948794</v>
      </c>
      <c r="E514" s="154" t="str">
        <f t="shared" si="44"/>
        <v/>
      </c>
      <c r="F514" s="155">
        <f t="shared" si="45"/>
        <v>7.0572819777948794</v>
      </c>
      <c r="G514" s="160"/>
    </row>
    <row r="515" spans="1:7">
      <c r="A515" s="151">
        <f t="shared" si="46"/>
        <v>2</v>
      </c>
      <c r="B515" s="151">
        <f t="shared" si="43"/>
        <v>1963</v>
      </c>
      <c r="C515" s="152">
        <v>23070</v>
      </c>
      <c r="D515" s="153">
        <f>MODELA!AG505</f>
        <v>17.671593621032358</v>
      </c>
      <c r="E515" s="154" t="str">
        <f t="shared" si="44"/>
        <v/>
      </c>
      <c r="F515" s="155">
        <f t="shared" si="45"/>
        <v>17.671593621032358</v>
      </c>
      <c r="G515" s="160"/>
    </row>
    <row r="516" spans="1:7">
      <c r="A516" s="151">
        <f t="shared" si="46"/>
        <v>3</v>
      </c>
      <c r="B516" s="151">
        <f t="shared" si="43"/>
        <v>1963</v>
      </c>
      <c r="C516" s="152">
        <v>23101</v>
      </c>
      <c r="D516" s="153">
        <f>MODELA!AG506</f>
        <v>4.8959312140620668</v>
      </c>
      <c r="E516" s="154" t="str">
        <f t="shared" si="44"/>
        <v/>
      </c>
      <c r="F516" s="155">
        <f t="shared" si="45"/>
        <v>4.8959312140620668</v>
      </c>
      <c r="G516" s="160"/>
    </row>
    <row r="517" spans="1:7">
      <c r="A517" s="151">
        <f t="shared" si="46"/>
        <v>4</v>
      </c>
      <c r="B517" s="151">
        <f t="shared" si="43"/>
        <v>1963</v>
      </c>
      <c r="C517" s="152">
        <v>23131</v>
      </c>
      <c r="D517" s="153">
        <f>MODELA!AG507</f>
        <v>10.130769214726612</v>
      </c>
      <c r="E517" s="154" t="str">
        <f t="shared" si="44"/>
        <v/>
      </c>
      <c r="F517" s="155">
        <f t="shared" si="45"/>
        <v>10.130769214726612</v>
      </c>
      <c r="G517" s="160"/>
    </row>
    <row r="518" spans="1:7">
      <c r="A518" s="151">
        <f t="shared" si="46"/>
        <v>5</v>
      </c>
      <c r="B518" s="151">
        <f t="shared" si="43"/>
        <v>1963</v>
      </c>
      <c r="C518" s="152">
        <v>23162</v>
      </c>
      <c r="D518" s="153">
        <f>MODELA!AG508</f>
        <v>6.8740416805793316</v>
      </c>
      <c r="E518" s="154" t="str">
        <f t="shared" si="44"/>
        <v/>
      </c>
      <c r="F518" s="155">
        <f t="shared" si="45"/>
        <v>6.8740416805793316</v>
      </c>
      <c r="G518" s="160"/>
    </row>
    <row r="519" spans="1:7">
      <c r="A519" s="151">
        <f t="shared" si="46"/>
        <v>6</v>
      </c>
      <c r="B519" s="151">
        <f t="shared" si="43"/>
        <v>1963</v>
      </c>
      <c r="C519" s="152">
        <v>23192</v>
      </c>
      <c r="D519" s="153">
        <f>MODELA!AG509</f>
        <v>2.9165568162791331</v>
      </c>
      <c r="E519" s="154" t="str">
        <f t="shared" si="44"/>
        <v/>
      </c>
      <c r="F519" s="155">
        <f t="shared" si="45"/>
        <v>2.9165568162791331</v>
      </c>
      <c r="G519" s="160"/>
    </row>
    <row r="520" spans="1:7">
      <c r="A520" s="151">
        <f t="shared" si="46"/>
        <v>7</v>
      </c>
      <c r="B520" s="151">
        <f t="shared" si="43"/>
        <v>1963</v>
      </c>
      <c r="C520" s="152">
        <v>23223</v>
      </c>
      <c r="D520" s="153">
        <f>MODELA!AG510</f>
        <v>1.306241398849096</v>
      </c>
      <c r="E520" s="154" t="str">
        <f t="shared" si="44"/>
        <v/>
      </c>
      <c r="F520" s="155">
        <f t="shared" si="45"/>
        <v>1.306241398849096</v>
      </c>
      <c r="G520" s="160"/>
    </row>
    <row r="521" spans="1:7">
      <c r="A521" s="151">
        <f t="shared" si="46"/>
        <v>8</v>
      </c>
      <c r="B521" s="151">
        <f t="shared" si="43"/>
        <v>1963</v>
      </c>
      <c r="C521" s="152">
        <v>23254</v>
      </c>
      <c r="D521" s="153">
        <f>MODELA!AG511</f>
        <v>1.0045083851952228</v>
      </c>
      <c r="E521" s="154" t="str">
        <f t="shared" si="44"/>
        <v/>
      </c>
      <c r="F521" s="155">
        <f t="shared" si="45"/>
        <v>1.0045083851952228</v>
      </c>
      <c r="G521" s="160"/>
    </row>
    <row r="522" spans="1:7">
      <c r="A522" s="151">
        <f t="shared" si="46"/>
        <v>9</v>
      </c>
      <c r="B522" s="151">
        <f t="shared" si="43"/>
        <v>1963</v>
      </c>
      <c r="C522" s="152">
        <v>23284</v>
      </c>
      <c r="D522" s="153">
        <f>MODELA!AG512</f>
        <v>1.0962822826515435</v>
      </c>
      <c r="E522" s="154" t="str">
        <f t="shared" si="44"/>
        <v/>
      </c>
      <c r="F522" s="155">
        <f t="shared" si="45"/>
        <v>1.0962822826515435</v>
      </c>
      <c r="G522" s="160"/>
    </row>
    <row r="523" spans="1:7">
      <c r="A523" s="151">
        <f t="shared" si="46"/>
        <v>10</v>
      </c>
      <c r="B523" s="151">
        <f t="shared" si="43"/>
        <v>1964</v>
      </c>
      <c r="C523" s="152">
        <v>23315</v>
      </c>
      <c r="D523" s="153">
        <f>MODELA!AG513</f>
        <v>1.1453654771316979</v>
      </c>
      <c r="E523" s="154" t="str">
        <f t="shared" si="44"/>
        <v/>
      </c>
      <c r="F523" s="155">
        <f t="shared" si="45"/>
        <v>1.1453654771316979</v>
      </c>
      <c r="G523" s="160"/>
    </row>
    <row r="524" spans="1:7">
      <c r="A524" s="151">
        <f t="shared" si="46"/>
        <v>11</v>
      </c>
      <c r="B524" s="151">
        <f t="shared" si="43"/>
        <v>1964</v>
      </c>
      <c r="C524" s="152">
        <v>23345</v>
      </c>
      <c r="D524" s="153">
        <f>MODELA!AG514</f>
        <v>4.6271203167412969</v>
      </c>
      <c r="E524" s="154" t="str">
        <f t="shared" si="44"/>
        <v/>
      </c>
      <c r="F524" s="155">
        <f t="shared" si="45"/>
        <v>4.6271203167412969</v>
      </c>
      <c r="G524" s="160"/>
    </row>
    <row r="525" spans="1:7">
      <c r="A525" s="151">
        <f t="shared" si="46"/>
        <v>12</v>
      </c>
      <c r="B525" s="151">
        <f t="shared" si="43"/>
        <v>1964</v>
      </c>
      <c r="C525" s="152">
        <v>23376</v>
      </c>
      <c r="D525" s="153">
        <f>MODELA!AG515</f>
        <v>1.9809239272167503</v>
      </c>
      <c r="E525" s="154" t="str">
        <f t="shared" si="44"/>
        <v/>
      </c>
      <c r="F525" s="155">
        <f t="shared" si="45"/>
        <v>1.9809239272167503</v>
      </c>
      <c r="G525" s="160"/>
    </row>
    <row r="526" spans="1:7">
      <c r="A526" s="151">
        <f t="shared" si="46"/>
        <v>1</v>
      </c>
      <c r="B526" s="151">
        <f t="shared" si="43"/>
        <v>1964</v>
      </c>
      <c r="C526" s="152">
        <v>23407</v>
      </c>
      <c r="D526" s="153">
        <f>MODELA!AG516</f>
        <v>3.7338101339015344</v>
      </c>
      <c r="E526" s="154" t="str">
        <f t="shared" si="44"/>
        <v/>
      </c>
      <c r="F526" s="155">
        <f t="shared" si="45"/>
        <v>3.7338101339015344</v>
      </c>
      <c r="G526" s="160"/>
    </row>
    <row r="527" spans="1:7">
      <c r="A527" s="151">
        <f t="shared" si="46"/>
        <v>2</v>
      </c>
      <c r="B527" s="151">
        <f t="shared" si="43"/>
        <v>1964</v>
      </c>
      <c r="C527" s="152">
        <v>23436</v>
      </c>
      <c r="D527" s="153">
        <f>MODELA!AG517</f>
        <v>2.5150326537093957</v>
      </c>
      <c r="E527" s="154" t="str">
        <f t="shared" si="44"/>
        <v/>
      </c>
      <c r="F527" s="155">
        <f t="shared" si="45"/>
        <v>2.5150326537093957</v>
      </c>
      <c r="G527" s="160"/>
    </row>
    <row r="528" spans="1:7">
      <c r="A528" s="151">
        <f t="shared" si="46"/>
        <v>3</v>
      </c>
      <c r="B528" s="151">
        <f t="shared" si="43"/>
        <v>1964</v>
      </c>
      <c r="C528" s="152">
        <v>23467</v>
      </c>
      <c r="D528" s="153">
        <f>MODELA!AG518</f>
        <v>2.3050030377027397</v>
      </c>
      <c r="E528" s="154" t="str">
        <f t="shared" si="44"/>
        <v/>
      </c>
      <c r="F528" s="155">
        <f t="shared" si="45"/>
        <v>2.3050030377027397</v>
      </c>
      <c r="G528" s="160"/>
    </row>
    <row r="529" spans="1:7">
      <c r="A529" s="151">
        <f t="shared" si="46"/>
        <v>4</v>
      </c>
      <c r="B529" s="151">
        <f t="shared" si="43"/>
        <v>1964</v>
      </c>
      <c r="C529" s="152">
        <v>23497</v>
      </c>
      <c r="D529" s="153">
        <f>MODELA!AG519</f>
        <v>4.5273405045294162</v>
      </c>
      <c r="E529" s="154" t="str">
        <f t="shared" si="44"/>
        <v/>
      </c>
      <c r="F529" s="155">
        <f t="shared" si="45"/>
        <v>4.5273405045294162</v>
      </c>
      <c r="G529" s="160"/>
    </row>
    <row r="530" spans="1:7">
      <c r="A530" s="151">
        <f t="shared" si="46"/>
        <v>5</v>
      </c>
      <c r="B530" s="151">
        <f t="shared" si="43"/>
        <v>1964</v>
      </c>
      <c r="C530" s="152">
        <v>23528</v>
      </c>
      <c r="D530" s="153">
        <f>MODELA!AG520</f>
        <v>3.6674697092045392</v>
      </c>
      <c r="E530" s="154" t="str">
        <f t="shared" si="44"/>
        <v/>
      </c>
      <c r="F530" s="155">
        <f t="shared" si="45"/>
        <v>3.6674697092045392</v>
      </c>
      <c r="G530" s="160"/>
    </row>
    <row r="531" spans="1:7">
      <c r="A531" s="151">
        <f t="shared" si="46"/>
        <v>6</v>
      </c>
      <c r="B531" s="151">
        <f t="shared" ref="B531:B594" si="47">IF(MONTH(C531)&gt;9,YEAR(C531)+1,YEAR(C531))</f>
        <v>1964</v>
      </c>
      <c r="C531" s="152">
        <v>23558</v>
      </c>
      <c r="D531" s="153">
        <f>MODELA!AG521</f>
        <v>1.5404078389210945</v>
      </c>
      <c r="E531" s="154" t="str">
        <f t="shared" ref="E531:E594" si="48">IF(AND(B531&gt;=$E$17,B531&lt;=$E$18),D531,"")</f>
        <v/>
      </c>
      <c r="F531" s="155">
        <f t="shared" ref="F531:F594" si="49">IF(OR(B531&lt;$E$17,B531&gt;$E$18),D531,"")</f>
        <v>1.5404078389210945</v>
      </c>
      <c r="G531" s="160"/>
    </row>
    <row r="532" spans="1:7">
      <c r="A532" s="151">
        <f t="shared" ref="A532:A595" si="50">MONTH(C532)</f>
        <v>7</v>
      </c>
      <c r="B532" s="151">
        <f t="shared" si="47"/>
        <v>1964</v>
      </c>
      <c r="C532" s="152">
        <v>23589</v>
      </c>
      <c r="D532" s="153">
        <f>MODELA!AG522</f>
        <v>0.65211460023111556</v>
      </c>
      <c r="E532" s="154" t="str">
        <f t="shared" si="48"/>
        <v/>
      </c>
      <c r="F532" s="155">
        <f t="shared" si="49"/>
        <v>0.65211460023111556</v>
      </c>
      <c r="G532" s="160"/>
    </row>
    <row r="533" spans="1:7">
      <c r="A533" s="151">
        <f t="shared" si="50"/>
        <v>8</v>
      </c>
      <c r="B533" s="151">
        <f t="shared" si="47"/>
        <v>1964</v>
      </c>
      <c r="C533" s="152">
        <v>23620</v>
      </c>
      <c r="D533" s="153">
        <f>MODELA!AG523</f>
        <v>0.74621185420101455</v>
      </c>
      <c r="E533" s="154" t="str">
        <f t="shared" si="48"/>
        <v/>
      </c>
      <c r="F533" s="155">
        <f t="shared" si="49"/>
        <v>0.74621185420101455</v>
      </c>
      <c r="G533" s="160"/>
    </row>
    <row r="534" spans="1:7">
      <c r="A534" s="151">
        <f t="shared" si="50"/>
        <v>9</v>
      </c>
      <c r="B534" s="151">
        <f t="shared" si="47"/>
        <v>1964</v>
      </c>
      <c r="C534" s="152">
        <v>23650</v>
      </c>
      <c r="D534" s="153">
        <f>MODELA!AG524</f>
        <v>0.11013524234606109</v>
      </c>
      <c r="E534" s="154" t="str">
        <f t="shared" si="48"/>
        <v/>
      </c>
      <c r="F534" s="155">
        <f t="shared" si="49"/>
        <v>0.11013524234606109</v>
      </c>
      <c r="G534" s="160"/>
    </row>
    <row r="535" spans="1:7">
      <c r="A535" s="151">
        <f t="shared" si="50"/>
        <v>10</v>
      </c>
      <c r="B535" s="151">
        <f t="shared" si="47"/>
        <v>1965</v>
      </c>
      <c r="C535" s="152">
        <v>23681</v>
      </c>
      <c r="D535" s="153">
        <f>MODELA!AG525</f>
        <v>0.62500016679985992</v>
      </c>
      <c r="E535" s="154" t="str">
        <f t="shared" si="48"/>
        <v/>
      </c>
      <c r="F535" s="155">
        <f t="shared" si="49"/>
        <v>0.62500016679985992</v>
      </c>
      <c r="G535" s="160"/>
    </row>
    <row r="536" spans="1:7">
      <c r="A536" s="151">
        <f t="shared" si="50"/>
        <v>11</v>
      </c>
      <c r="B536" s="151">
        <f t="shared" si="47"/>
        <v>1965</v>
      </c>
      <c r="C536" s="152">
        <v>23711</v>
      </c>
      <c r="D536" s="153">
        <f>MODELA!AG526</f>
        <v>2.6150363510357773</v>
      </c>
      <c r="E536" s="154" t="str">
        <f t="shared" si="48"/>
        <v/>
      </c>
      <c r="F536" s="155">
        <f t="shared" si="49"/>
        <v>2.6150363510357773</v>
      </c>
      <c r="G536" s="160"/>
    </row>
    <row r="537" spans="1:7">
      <c r="A537" s="151">
        <f t="shared" si="50"/>
        <v>12</v>
      </c>
      <c r="B537" s="151">
        <f t="shared" si="47"/>
        <v>1965</v>
      </c>
      <c r="C537" s="152">
        <v>23742</v>
      </c>
      <c r="D537" s="153">
        <f>MODELA!AG527</f>
        <v>41.680547328390674</v>
      </c>
      <c r="E537" s="154" t="str">
        <f t="shared" si="48"/>
        <v/>
      </c>
      <c r="F537" s="155">
        <f t="shared" si="49"/>
        <v>41.680547328390674</v>
      </c>
      <c r="G537" s="160"/>
    </row>
    <row r="538" spans="1:7">
      <c r="A538" s="151">
        <f t="shared" si="50"/>
        <v>1</v>
      </c>
      <c r="B538" s="151">
        <f t="shared" si="47"/>
        <v>1965</v>
      </c>
      <c r="C538" s="152">
        <v>23773</v>
      </c>
      <c r="D538" s="153">
        <f>MODELA!AG528</f>
        <v>16.415320579921087</v>
      </c>
      <c r="E538" s="154" t="str">
        <f t="shared" si="48"/>
        <v/>
      </c>
      <c r="F538" s="155">
        <f t="shared" si="49"/>
        <v>16.415320579921087</v>
      </c>
      <c r="G538" s="160"/>
    </row>
    <row r="539" spans="1:7">
      <c r="A539" s="151">
        <f t="shared" si="50"/>
        <v>2</v>
      </c>
      <c r="B539" s="151">
        <f t="shared" si="47"/>
        <v>1965</v>
      </c>
      <c r="C539" s="152">
        <v>23801</v>
      </c>
      <c r="D539" s="153">
        <f>MODELA!AG529</f>
        <v>4.2490593587122802</v>
      </c>
      <c r="E539" s="154" t="str">
        <f t="shared" si="48"/>
        <v/>
      </c>
      <c r="F539" s="155">
        <f t="shared" si="49"/>
        <v>4.2490593587122802</v>
      </c>
      <c r="G539" s="160"/>
    </row>
    <row r="540" spans="1:7">
      <c r="A540" s="151">
        <f t="shared" si="50"/>
        <v>3</v>
      </c>
      <c r="B540" s="151">
        <f t="shared" si="47"/>
        <v>1965</v>
      </c>
      <c r="C540" s="152">
        <v>23832</v>
      </c>
      <c r="D540" s="153">
        <f>MODELA!AG530</f>
        <v>3.5918795501282119</v>
      </c>
      <c r="E540" s="154" t="str">
        <f t="shared" si="48"/>
        <v/>
      </c>
      <c r="F540" s="155">
        <f t="shared" si="49"/>
        <v>3.5918795501282119</v>
      </c>
      <c r="G540" s="160"/>
    </row>
    <row r="541" spans="1:7">
      <c r="A541" s="151">
        <f t="shared" si="50"/>
        <v>4</v>
      </c>
      <c r="B541" s="151">
        <f t="shared" si="47"/>
        <v>1965</v>
      </c>
      <c r="C541" s="152">
        <v>23862</v>
      </c>
      <c r="D541" s="153">
        <f>MODELA!AG531</f>
        <v>6.8230605365884855</v>
      </c>
      <c r="E541" s="154" t="str">
        <f t="shared" si="48"/>
        <v/>
      </c>
      <c r="F541" s="155">
        <f t="shared" si="49"/>
        <v>6.8230605365884855</v>
      </c>
      <c r="G541" s="160"/>
    </row>
    <row r="542" spans="1:7">
      <c r="A542" s="151">
        <f t="shared" si="50"/>
        <v>5</v>
      </c>
      <c r="B542" s="151">
        <f t="shared" si="47"/>
        <v>1965</v>
      </c>
      <c r="C542" s="152">
        <v>23893</v>
      </c>
      <c r="D542" s="153">
        <f>MODELA!AG532</f>
        <v>4.5832177639800875</v>
      </c>
      <c r="E542" s="154" t="str">
        <f t="shared" si="48"/>
        <v/>
      </c>
      <c r="F542" s="155">
        <f t="shared" si="49"/>
        <v>4.5832177639800875</v>
      </c>
      <c r="G542" s="160"/>
    </row>
    <row r="543" spans="1:7">
      <c r="A543" s="151">
        <f t="shared" si="50"/>
        <v>6</v>
      </c>
      <c r="B543" s="151">
        <f t="shared" si="47"/>
        <v>1965</v>
      </c>
      <c r="C543" s="152">
        <v>23923</v>
      </c>
      <c r="D543" s="153">
        <f>MODELA!AG533</f>
        <v>3.044631890477504</v>
      </c>
      <c r="E543" s="154" t="str">
        <f t="shared" si="48"/>
        <v/>
      </c>
      <c r="F543" s="155">
        <f t="shared" si="49"/>
        <v>3.044631890477504</v>
      </c>
      <c r="G543" s="160"/>
    </row>
    <row r="544" spans="1:7">
      <c r="A544" s="151">
        <f t="shared" si="50"/>
        <v>7</v>
      </c>
      <c r="B544" s="151">
        <f t="shared" si="47"/>
        <v>1965</v>
      </c>
      <c r="C544" s="152">
        <v>23954</v>
      </c>
      <c r="D544" s="153">
        <f>MODELA!AG534</f>
        <v>1.8849048575533942</v>
      </c>
      <c r="E544" s="154" t="str">
        <f t="shared" si="48"/>
        <v/>
      </c>
      <c r="F544" s="155">
        <f t="shared" si="49"/>
        <v>1.8849048575533942</v>
      </c>
      <c r="G544" s="160"/>
    </row>
    <row r="545" spans="1:7">
      <c r="A545" s="151">
        <f t="shared" si="50"/>
        <v>8</v>
      </c>
      <c r="B545" s="151">
        <f t="shared" si="47"/>
        <v>1965</v>
      </c>
      <c r="C545" s="152">
        <v>23985</v>
      </c>
      <c r="D545" s="153">
        <f>MODELA!AG535</f>
        <v>2.2502438771849853</v>
      </c>
      <c r="E545" s="154" t="str">
        <f t="shared" si="48"/>
        <v/>
      </c>
      <c r="F545" s="155">
        <f t="shared" si="49"/>
        <v>2.2502438771849853</v>
      </c>
      <c r="G545" s="160"/>
    </row>
    <row r="546" spans="1:7">
      <c r="A546" s="151">
        <f t="shared" si="50"/>
        <v>9</v>
      </c>
      <c r="B546" s="151">
        <f t="shared" si="47"/>
        <v>1965</v>
      </c>
      <c r="C546" s="152">
        <v>24015</v>
      </c>
      <c r="D546" s="153">
        <f>MODELA!AG536</f>
        <v>0.99246459743652338</v>
      </c>
      <c r="E546" s="154" t="str">
        <f t="shared" si="48"/>
        <v/>
      </c>
      <c r="F546" s="155">
        <f t="shared" si="49"/>
        <v>0.99246459743652338</v>
      </c>
      <c r="G546" s="160"/>
    </row>
    <row r="547" spans="1:7">
      <c r="A547" s="151">
        <f t="shared" si="50"/>
        <v>10</v>
      </c>
      <c r="B547" s="151">
        <f t="shared" si="47"/>
        <v>1966</v>
      </c>
      <c r="C547" s="152">
        <v>24046</v>
      </c>
      <c r="D547" s="153">
        <f>MODELA!AG537</f>
        <v>0.89447198120800897</v>
      </c>
      <c r="E547" s="154" t="str">
        <f t="shared" si="48"/>
        <v/>
      </c>
      <c r="F547" s="155">
        <f t="shared" si="49"/>
        <v>0.89447198120800897</v>
      </c>
      <c r="G547" s="160"/>
    </row>
    <row r="548" spans="1:7">
      <c r="A548" s="151">
        <f t="shared" si="50"/>
        <v>11</v>
      </c>
      <c r="B548" s="151">
        <f t="shared" si="47"/>
        <v>1966</v>
      </c>
      <c r="C548" s="152">
        <v>24076</v>
      </c>
      <c r="D548" s="153">
        <f>MODELA!AG538</f>
        <v>1.6189754575797091</v>
      </c>
      <c r="E548" s="154" t="str">
        <f t="shared" si="48"/>
        <v/>
      </c>
      <c r="F548" s="155">
        <f t="shared" si="49"/>
        <v>1.6189754575797091</v>
      </c>
      <c r="G548" s="160"/>
    </row>
    <row r="549" spans="1:7">
      <c r="A549" s="151">
        <f t="shared" si="50"/>
        <v>12</v>
      </c>
      <c r="B549" s="151">
        <f t="shared" si="47"/>
        <v>1966</v>
      </c>
      <c r="C549" s="152">
        <v>24107</v>
      </c>
      <c r="D549" s="153">
        <f>MODELA!AG539</f>
        <v>1.7807137614844151</v>
      </c>
      <c r="E549" s="154" t="str">
        <f t="shared" si="48"/>
        <v/>
      </c>
      <c r="F549" s="155">
        <f t="shared" si="49"/>
        <v>1.7807137614844151</v>
      </c>
      <c r="G549" s="160"/>
    </row>
    <row r="550" spans="1:7">
      <c r="A550" s="151">
        <f t="shared" si="50"/>
        <v>1</v>
      </c>
      <c r="B550" s="151">
        <f t="shared" si="47"/>
        <v>1966</v>
      </c>
      <c r="C550" s="152">
        <v>24138</v>
      </c>
      <c r="D550" s="153">
        <f>MODELA!AG540</f>
        <v>2.7576666208806682</v>
      </c>
      <c r="E550" s="154" t="str">
        <f t="shared" si="48"/>
        <v/>
      </c>
      <c r="F550" s="155">
        <f t="shared" si="49"/>
        <v>2.7576666208806682</v>
      </c>
      <c r="G550" s="160"/>
    </row>
    <row r="551" spans="1:7">
      <c r="A551" s="151">
        <f t="shared" si="50"/>
        <v>2</v>
      </c>
      <c r="B551" s="151">
        <f t="shared" si="47"/>
        <v>1966</v>
      </c>
      <c r="C551" s="152">
        <v>24166</v>
      </c>
      <c r="D551" s="153">
        <f>MODELA!AG541</f>
        <v>2.5690983641686467</v>
      </c>
      <c r="E551" s="154" t="str">
        <f t="shared" si="48"/>
        <v/>
      </c>
      <c r="F551" s="155">
        <f t="shared" si="49"/>
        <v>2.5690983641686467</v>
      </c>
      <c r="G551" s="160"/>
    </row>
    <row r="552" spans="1:7">
      <c r="A552" s="151">
        <f t="shared" si="50"/>
        <v>3</v>
      </c>
      <c r="B552" s="151">
        <f t="shared" si="47"/>
        <v>1966</v>
      </c>
      <c r="C552" s="152">
        <v>24197</v>
      </c>
      <c r="D552" s="153">
        <f>MODELA!AG542</f>
        <v>4.5066209101723995</v>
      </c>
      <c r="E552" s="154" t="str">
        <f t="shared" si="48"/>
        <v/>
      </c>
      <c r="F552" s="155">
        <f t="shared" si="49"/>
        <v>4.5066209101723995</v>
      </c>
      <c r="G552" s="160"/>
    </row>
    <row r="553" spans="1:7">
      <c r="A553" s="151">
        <f t="shared" si="50"/>
        <v>4</v>
      </c>
      <c r="B553" s="151">
        <f t="shared" si="47"/>
        <v>1966</v>
      </c>
      <c r="C553" s="152">
        <v>24227</v>
      </c>
      <c r="D553" s="153">
        <f>MODELA!AG543</f>
        <v>4.8938070048744766</v>
      </c>
      <c r="E553" s="154" t="str">
        <f t="shared" si="48"/>
        <v/>
      </c>
      <c r="F553" s="155">
        <f t="shared" si="49"/>
        <v>4.8938070048744766</v>
      </c>
      <c r="G553" s="160"/>
    </row>
    <row r="554" spans="1:7">
      <c r="A554" s="151">
        <f t="shared" si="50"/>
        <v>5</v>
      </c>
      <c r="B554" s="151">
        <f t="shared" si="47"/>
        <v>1966</v>
      </c>
      <c r="C554" s="152">
        <v>24258</v>
      </c>
      <c r="D554" s="153">
        <f>MODELA!AG544</f>
        <v>2.0657900012840749</v>
      </c>
      <c r="E554" s="154" t="str">
        <f t="shared" si="48"/>
        <v/>
      </c>
      <c r="F554" s="155">
        <f t="shared" si="49"/>
        <v>2.0657900012840749</v>
      </c>
      <c r="G554" s="160"/>
    </row>
    <row r="555" spans="1:7">
      <c r="A555" s="151">
        <f t="shared" si="50"/>
        <v>6</v>
      </c>
      <c r="B555" s="151">
        <f t="shared" si="47"/>
        <v>1966</v>
      </c>
      <c r="C555" s="152">
        <v>24288</v>
      </c>
      <c r="D555" s="153">
        <f>MODELA!AG545</f>
        <v>1.1265271041437721</v>
      </c>
      <c r="E555" s="154" t="str">
        <f t="shared" si="48"/>
        <v/>
      </c>
      <c r="F555" s="155">
        <f t="shared" si="49"/>
        <v>1.1265271041437721</v>
      </c>
      <c r="G555" s="160"/>
    </row>
    <row r="556" spans="1:7">
      <c r="A556" s="151">
        <f t="shared" si="50"/>
        <v>7</v>
      </c>
      <c r="B556" s="151">
        <f t="shared" si="47"/>
        <v>1966</v>
      </c>
      <c r="C556" s="152">
        <v>24319</v>
      </c>
      <c r="D556" s="153">
        <f>MODELA!AG546</f>
        <v>0.1767890397066445</v>
      </c>
      <c r="E556" s="154" t="str">
        <f t="shared" si="48"/>
        <v/>
      </c>
      <c r="F556" s="155">
        <f t="shared" si="49"/>
        <v>0.1767890397066445</v>
      </c>
      <c r="G556" s="160"/>
    </row>
    <row r="557" spans="1:7">
      <c r="A557" s="151">
        <f t="shared" si="50"/>
        <v>8</v>
      </c>
      <c r="B557" s="151">
        <f t="shared" si="47"/>
        <v>1966</v>
      </c>
      <c r="C557" s="152">
        <v>24350</v>
      </c>
      <c r="D557" s="153">
        <f>MODELA!AG547</f>
        <v>0</v>
      </c>
      <c r="E557" s="154" t="str">
        <f t="shared" si="48"/>
        <v/>
      </c>
      <c r="F557" s="155">
        <f t="shared" si="49"/>
        <v>0</v>
      </c>
      <c r="G557" s="160"/>
    </row>
    <row r="558" spans="1:7">
      <c r="A558" s="151">
        <f t="shared" si="50"/>
        <v>9</v>
      </c>
      <c r="B558" s="151">
        <f t="shared" si="47"/>
        <v>1966</v>
      </c>
      <c r="C558" s="152">
        <v>24380</v>
      </c>
      <c r="D558" s="153">
        <f>MODELA!AG548</f>
        <v>0</v>
      </c>
      <c r="E558" s="154" t="str">
        <f t="shared" si="48"/>
        <v/>
      </c>
      <c r="F558" s="155">
        <f t="shared" si="49"/>
        <v>0</v>
      </c>
      <c r="G558" s="160"/>
    </row>
    <row r="559" spans="1:7">
      <c r="A559" s="151">
        <f t="shared" si="50"/>
        <v>10</v>
      </c>
      <c r="B559" s="151">
        <f t="shared" si="47"/>
        <v>1967</v>
      </c>
      <c r="C559" s="152">
        <v>24411</v>
      </c>
      <c r="D559" s="153">
        <f>MODELA!AG549</f>
        <v>0.41780419137341251</v>
      </c>
      <c r="E559" s="154" t="str">
        <f t="shared" si="48"/>
        <v/>
      </c>
      <c r="F559" s="155">
        <f t="shared" si="49"/>
        <v>0.41780419137341251</v>
      </c>
      <c r="G559" s="160"/>
    </row>
    <row r="560" spans="1:7">
      <c r="A560" s="151">
        <f t="shared" si="50"/>
        <v>11</v>
      </c>
      <c r="B560" s="151">
        <f t="shared" si="47"/>
        <v>1967</v>
      </c>
      <c r="C560" s="152">
        <v>24441</v>
      </c>
      <c r="D560" s="153">
        <f>MODELA!AG550</f>
        <v>3.0248928789519804</v>
      </c>
      <c r="E560" s="154" t="str">
        <f t="shared" si="48"/>
        <v/>
      </c>
      <c r="F560" s="155">
        <f t="shared" si="49"/>
        <v>3.0248928789519804</v>
      </c>
      <c r="G560" s="160"/>
    </row>
    <row r="561" spans="1:7">
      <c r="A561" s="151">
        <f t="shared" si="50"/>
        <v>12</v>
      </c>
      <c r="B561" s="151">
        <f t="shared" si="47"/>
        <v>1967</v>
      </c>
      <c r="C561" s="152">
        <v>24472</v>
      </c>
      <c r="D561" s="153">
        <f>MODELA!AG551</f>
        <v>7.212613593499924</v>
      </c>
      <c r="E561" s="154" t="str">
        <f t="shared" si="48"/>
        <v/>
      </c>
      <c r="F561" s="155">
        <f t="shared" si="49"/>
        <v>7.212613593499924</v>
      </c>
      <c r="G561" s="160"/>
    </row>
    <row r="562" spans="1:7">
      <c r="A562" s="151">
        <f t="shared" si="50"/>
        <v>1</v>
      </c>
      <c r="B562" s="151">
        <f t="shared" si="47"/>
        <v>1967</v>
      </c>
      <c r="C562" s="152">
        <v>24503</v>
      </c>
      <c r="D562" s="153">
        <f>MODELA!AG552</f>
        <v>11.587172333744581</v>
      </c>
      <c r="E562" s="154" t="str">
        <f t="shared" si="48"/>
        <v/>
      </c>
      <c r="F562" s="155">
        <f t="shared" si="49"/>
        <v>11.587172333744581</v>
      </c>
      <c r="G562" s="160"/>
    </row>
    <row r="563" spans="1:7">
      <c r="A563" s="151">
        <f t="shared" si="50"/>
        <v>2</v>
      </c>
      <c r="B563" s="151">
        <f t="shared" si="47"/>
        <v>1967</v>
      </c>
      <c r="C563" s="152">
        <v>24531</v>
      </c>
      <c r="D563" s="153">
        <f>MODELA!AG553</f>
        <v>7.3751890759542995</v>
      </c>
      <c r="E563" s="154" t="str">
        <f t="shared" si="48"/>
        <v/>
      </c>
      <c r="F563" s="155">
        <f t="shared" si="49"/>
        <v>7.3751890759542995</v>
      </c>
      <c r="G563" s="160"/>
    </row>
    <row r="564" spans="1:7">
      <c r="A564" s="151">
        <f t="shared" si="50"/>
        <v>3</v>
      </c>
      <c r="B564" s="151">
        <f t="shared" si="47"/>
        <v>1967</v>
      </c>
      <c r="C564" s="152">
        <v>24562</v>
      </c>
      <c r="D564" s="153">
        <f>MODELA!AG554</f>
        <v>13.646502039989805</v>
      </c>
      <c r="E564" s="154" t="str">
        <f t="shared" si="48"/>
        <v/>
      </c>
      <c r="F564" s="155">
        <f t="shared" si="49"/>
        <v>13.646502039989805</v>
      </c>
      <c r="G564" s="160"/>
    </row>
    <row r="565" spans="1:7">
      <c r="A565" s="151">
        <f t="shared" si="50"/>
        <v>4</v>
      </c>
      <c r="B565" s="151">
        <f t="shared" si="47"/>
        <v>1967</v>
      </c>
      <c r="C565" s="152">
        <v>24592</v>
      </c>
      <c r="D565" s="153">
        <f>MODELA!AG555</f>
        <v>9.3025432747306951</v>
      </c>
      <c r="E565" s="154" t="str">
        <f t="shared" si="48"/>
        <v/>
      </c>
      <c r="F565" s="155">
        <f t="shared" si="49"/>
        <v>9.3025432747306951</v>
      </c>
      <c r="G565" s="160"/>
    </row>
    <row r="566" spans="1:7">
      <c r="A566" s="151">
        <f t="shared" si="50"/>
        <v>5</v>
      </c>
      <c r="B566" s="151">
        <f t="shared" si="47"/>
        <v>1967</v>
      </c>
      <c r="C566" s="152">
        <v>24623</v>
      </c>
      <c r="D566" s="153">
        <f>MODELA!AG556</f>
        <v>12.446193654036122</v>
      </c>
      <c r="E566" s="154" t="str">
        <f t="shared" si="48"/>
        <v/>
      </c>
      <c r="F566" s="155">
        <f t="shared" si="49"/>
        <v>12.446193654036122</v>
      </c>
      <c r="G566" s="160"/>
    </row>
    <row r="567" spans="1:7">
      <c r="A567" s="151">
        <f t="shared" si="50"/>
        <v>6</v>
      </c>
      <c r="B567" s="151">
        <f t="shared" si="47"/>
        <v>1967</v>
      </c>
      <c r="C567" s="152">
        <v>24653</v>
      </c>
      <c r="D567" s="153">
        <f>MODELA!AG557</f>
        <v>6.7388653597362236</v>
      </c>
      <c r="E567" s="154" t="str">
        <f t="shared" si="48"/>
        <v/>
      </c>
      <c r="F567" s="155">
        <f t="shared" si="49"/>
        <v>6.7388653597362236</v>
      </c>
      <c r="G567" s="160"/>
    </row>
    <row r="568" spans="1:7">
      <c r="A568" s="151">
        <f t="shared" si="50"/>
        <v>7</v>
      </c>
      <c r="B568" s="151">
        <f t="shared" si="47"/>
        <v>1967</v>
      </c>
      <c r="C568" s="152">
        <v>24684</v>
      </c>
      <c r="D568" s="153">
        <f>MODELA!AG558</f>
        <v>3.2558713565924791</v>
      </c>
      <c r="E568" s="154" t="str">
        <f t="shared" si="48"/>
        <v/>
      </c>
      <c r="F568" s="155">
        <f t="shared" si="49"/>
        <v>3.2558713565924791</v>
      </c>
      <c r="G568" s="160"/>
    </row>
    <row r="569" spans="1:7">
      <c r="A569" s="151">
        <f t="shared" si="50"/>
        <v>8</v>
      </c>
      <c r="B569" s="151">
        <f t="shared" si="47"/>
        <v>1967</v>
      </c>
      <c r="C569" s="152">
        <v>24715</v>
      </c>
      <c r="D569" s="153">
        <f>MODELA!AG559</f>
        <v>1.6251762691557019</v>
      </c>
      <c r="E569" s="154" t="str">
        <f t="shared" si="48"/>
        <v/>
      </c>
      <c r="F569" s="155">
        <f t="shared" si="49"/>
        <v>1.6251762691557019</v>
      </c>
      <c r="G569" s="160"/>
    </row>
    <row r="570" spans="1:7">
      <c r="A570" s="151">
        <f t="shared" si="50"/>
        <v>9</v>
      </c>
      <c r="B570" s="151">
        <f t="shared" si="47"/>
        <v>1967</v>
      </c>
      <c r="C570" s="152">
        <v>24745</v>
      </c>
      <c r="D570" s="153">
        <f>MODELA!AG560</f>
        <v>1.0084328434685403</v>
      </c>
      <c r="E570" s="154" t="str">
        <f t="shared" si="48"/>
        <v/>
      </c>
      <c r="F570" s="155">
        <f t="shared" si="49"/>
        <v>1.0084328434685403</v>
      </c>
      <c r="G570" s="160"/>
    </row>
    <row r="571" spans="1:7">
      <c r="A571" s="151">
        <f t="shared" si="50"/>
        <v>10</v>
      </c>
      <c r="B571" s="151">
        <f t="shared" si="47"/>
        <v>1968</v>
      </c>
      <c r="C571" s="152">
        <v>24776</v>
      </c>
      <c r="D571" s="153">
        <f>MODELA!AG561</f>
        <v>0.77462094590399189</v>
      </c>
      <c r="E571" s="154" t="str">
        <f t="shared" si="48"/>
        <v/>
      </c>
      <c r="F571" s="155">
        <f t="shared" si="49"/>
        <v>0.77462094590399189</v>
      </c>
      <c r="G571" s="160"/>
    </row>
    <row r="572" spans="1:7">
      <c r="A572" s="151">
        <f t="shared" si="50"/>
        <v>11</v>
      </c>
      <c r="B572" s="151">
        <f t="shared" si="47"/>
        <v>1968</v>
      </c>
      <c r="C572" s="152">
        <v>24806</v>
      </c>
      <c r="D572" s="153">
        <f>MODELA!AG562</f>
        <v>1.1597166392446114</v>
      </c>
      <c r="E572" s="154" t="str">
        <f t="shared" si="48"/>
        <v/>
      </c>
      <c r="F572" s="155">
        <f t="shared" si="49"/>
        <v>1.1597166392446114</v>
      </c>
      <c r="G572" s="160"/>
    </row>
    <row r="573" spans="1:7">
      <c r="A573" s="151">
        <f t="shared" si="50"/>
        <v>12</v>
      </c>
      <c r="B573" s="151">
        <f t="shared" si="47"/>
        <v>1968</v>
      </c>
      <c r="C573" s="152">
        <v>24837</v>
      </c>
      <c r="D573" s="153">
        <f>MODELA!AG563</f>
        <v>1.8962748067603703</v>
      </c>
      <c r="E573" s="154" t="str">
        <f t="shared" si="48"/>
        <v/>
      </c>
      <c r="F573" s="155">
        <f t="shared" si="49"/>
        <v>1.8962748067603703</v>
      </c>
      <c r="G573" s="160"/>
    </row>
    <row r="574" spans="1:7">
      <c r="A574" s="151">
        <f t="shared" si="50"/>
        <v>1</v>
      </c>
      <c r="B574" s="151">
        <f t="shared" si="47"/>
        <v>1968</v>
      </c>
      <c r="C574" s="152">
        <v>24868</v>
      </c>
      <c r="D574" s="153">
        <f>MODELA!AG564</f>
        <v>3.4230989410911037</v>
      </c>
      <c r="E574" s="154" t="str">
        <f t="shared" si="48"/>
        <v/>
      </c>
      <c r="F574" s="155">
        <f t="shared" si="49"/>
        <v>3.4230989410911037</v>
      </c>
      <c r="G574" s="160"/>
    </row>
    <row r="575" spans="1:7">
      <c r="A575" s="151">
        <f t="shared" si="50"/>
        <v>2</v>
      </c>
      <c r="B575" s="151">
        <f t="shared" si="47"/>
        <v>1968</v>
      </c>
      <c r="C575" s="152">
        <v>24897</v>
      </c>
      <c r="D575" s="153">
        <f>MODELA!AG565</f>
        <v>10.022065643173022</v>
      </c>
      <c r="E575" s="154" t="str">
        <f t="shared" si="48"/>
        <v/>
      </c>
      <c r="F575" s="155">
        <f t="shared" si="49"/>
        <v>10.022065643173022</v>
      </c>
      <c r="G575" s="160"/>
    </row>
    <row r="576" spans="1:7">
      <c r="A576" s="151">
        <f t="shared" si="50"/>
        <v>3</v>
      </c>
      <c r="B576" s="151">
        <f t="shared" si="47"/>
        <v>1968</v>
      </c>
      <c r="C576" s="152">
        <v>24928</v>
      </c>
      <c r="D576" s="153">
        <f>MODELA!AG566</f>
        <v>4.5756260087024856</v>
      </c>
      <c r="E576" s="154" t="str">
        <f t="shared" si="48"/>
        <v/>
      </c>
      <c r="F576" s="155">
        <f t="shared" si="49"/>
        <v>4.5756260087024856</v>
      </c>
      <c r="G576" s="160"/>
    </row>
    <row r="577" spans="1:7">
      <c r="A577" s="151">
        <f t="shared" si="50"/>
        <v>4</v>
      </c>
      <c r="B577" s="151">
        <f t="shared" si="47"/>
        <v>1968</v>
      </c>
      <c r="C577" s="152">
        <v>24958</v>
      </c>
      <c r="D577" s="153">
        <f>MODELA!AG567</f>
        <v>2.9677647763133486</v>
      </c>
      <c r="E577" s="154" t="str">
        <f t="shared" si="48"/>
        <v/>
      </c>
      <c r="F577" s="155">
        <f t="shared" si="49"/>
        <v>2.9677647763133486</v>
      </c>
      <c r="G577" s="160"/>
    </row>
    <row r="578" spans="1:7">
      <c r="A578" s="151">
        <f t="shared" si="50"/>
        <v>5</v>
      </c>
      <c r="B578" s="151">
        <f t="shared" si="47"/>
        <v>1968</v>
      </c>
      <c r="C578" s="152">
        <v>24989</v>
      </c>
      <c r="D578" s="153">
        <f>MODELA!AG568</f>
        <v>1.9690662807310559</v>
      </c>
      <c r="E578" s="154" t="str">
        <f t="shared" si="48"/>
        <v/>
      </c>
      <c r="F578" s="155">
        <f t="shared" si="49"/>
        <v>1.9690662807310559</v>
      </c>
      <c r="G578" s="160"/>
    </row>
    <row r="579" spans="1:7">
      <c r="A579" s="151">
        <f t="shared" si="50"/>
        <v>6</v>
      </c>
      <c r="B579" s="151">
        <f t="shared" si="47"/>
        <v>1968</v>
      </c>
      <c r="C579" s="152">
        <v>25019</v>
      </c>
      <c r="D579" s="153">
        <f>MODELA!AG569</f>
        <v>1.0183671063979709</v>
      </c>
      <c r="E579" s="154" t="str">
        <f t="shared" si="48"/>
        <v/>
      </c>
      <c r="F579" s="155">
        <f t="shared" si="49"/>
        <v>1.0183671063979709</v>
      </c>
      <c r="G579" s="160"/>
    </row>
    <row r="580" spans="1:7">
      <c r="A580" s="151">
        <f t="shared" si="50"/>
        <v>7</v>
      </c>
      <c r="B580" s="151">
        <f t="shared" si="47"/>
        <v>1968</v>
      </c>
      <c r="C580" s="152">
        <v>25050</v>
      </c>
      <c r="D580" s="153">
        <f>MODELA!AG570</f>
        <v>0.18917945467805808</v>
      </c>
      <c r="E580" s="154" t="str">
        <f t="shared" si="48"/>
        <v/>
      </c>
      <c r="F580" s="155">
        <f t="shared" si="49"/>
        <v>0.18917945467805808</v>
      </c>
      <c r="G580" s="160"/>
    </row>
    <row r="581" spans="1:7">
      <c r="A581" s="151">
        <f t="shared" si="50"/>
        <v>8</v>
      </c>
      <c r="B581" s="151">
        <f t="shared" si="47"/>
        <v>1968</v>
      </c>
      <c r="C581" s="152">
        <v>25081</v>
      </c>
      <c r="D581" s="153">
        <f>MODELA!AG571</f>
        <v>0.77999015991267839</v>
      </c>
      <c r="E581" s="154" t="str">
        <f t="shared" si="48"/>
        <v/>
      </c>
      <c r="F581" s="155">
        <f t="shared" si="49"/>
        <v>0.77999015991267839</v>
      </c>
      <c r="G581" s="160"/>
    </row>
    <row r="582" spans="1:7">
      <c r="A582" s="151">
        <f t="shared" si="50"/>
        <v>9</v>
      </c>
      <c r="B582" s="151">
        <f t="shared" si="47"/>
        <v>1968</v>
      </c>
      <c r="C582" s="152">
        <v>25111</v>
      </c>
      <c r="D582" s="153">
        <f>MODELA!AG572</f>
        <v>0.2050412435519533</v>
      </c>
      <c r="E582" s="154" t="str">
        <f t="shared" si="48"/>
        <v/>
      </c>
      <c r="F582" s="155">
        <f t="shared" si="49"/>
        <v>0.2050412435519533</v>
      </c>
      <c r="G582" s="160"/>
    </row>
    <row r="583" spans="1:7">
      <c r="A583" s="151">
        <f t="shared" si="50"/>
        <v>10</v>
      </c>
      <c r="B583" s="151">
        <f t="shared" si="47"/>
        <v>1969</v>
      </c>
      <c r="C583" s="152">
        <v>25142</v>
      </c>
      <c r="D583" s="153">
        <f>MODELA!AG573</f>
        <v>0.8153565157395809</v>
      </c>
      <c r="E583" s="154" t="str">
        <f t="shared" si="48"/>
        <v/>
      </c>
      <c r="F583" s="155">
        <f t="shared" si="49"/>
        <v>0.8153565157395809</v>
      </c>
      <c r="G583" s="160"/>
    </row>
    <row r="584" spans="1:7">
      <c r="A584" s="151">
        <f t="shared" si="50"/>
        <v>11</v>
      </c>
      <c r="B584" s="151">
        <f t="shared" si="47"/>
        <v>1969</v>
      </c>
      <c r="C584" s="152">
        <v>25172</v>
      </c>
      <c r="D584" s="153">
        <f>MODELA!AG574</f>
        <v>3.6815255797003519</v>
      </c>
      <c r="E584" s="154" t="str">
        <f t="shared" si="48"/>
        <v/>
      </c>
      <c r="F584" s="155">
        <f t="shared" si="49"/>
        <v>3.6815255797003519</v>
      </c>
      <c r="G584" s="160"/>
    </row>
    <row r="585" spans="1:7">
      <c r="A585" s="151">
        <f t="shared" si="50"/>
        <v>12</v>
      </c>
      <c r="B585" s="151">
        <f t="shared" si="47"/>
        <v>1969</v>
      </c>
      <c r="C585" s="152">
        <v>25203</v>
      </c>
      <c r="D585" s="153">
        <f>MODELA!AG575</f>
        <v>3.3227411082081177</v>
      </c>
      <c r="E585" s="154" t="str">
        <f t="shared" si="48"/>
        <v/>
      </c>
      <c r="F585" s="155">
        <f t="shared" si="49"/>
        <v>3.3227411082081177</v>
      </c>
      <c r="G585" s="160"/>
    </row>
    <row r="586" spans="1:7">
      <c r="A586" s="151">
        <f t="shared" si="50"/>
        <v>1</v>
      </c>
      <c r="B586" s="151">
        <f t="shared" si="47"/>
        <v>1969</v>
      </c>
      <c r="C586" s="152">
        <v>25234</v>
      </c>
      <c r="D586" s="153">
        <f>MODELA!AG576</f>
        <v>30.134003367092632</v>
      </c>
      <c r="E586" s="154" t="str">
        <f t="shared" si="48"/>
        <v/>
      </c>
      <c r="F586" s="155">
        <f t="shared" si="49"/>
        <v>30.134003367092632</v>
      </c>
      <c r="G586" s="160"/>
    </row>
    <row r="587" spans="1:7">
      <c r="A587" s="151">
        <f t="shared" si="50"/>
        <v>2</v>
      </c>
      <c r="B587" s="151">
        <f t="shared" si="47"/>
        <v>1969</v>
      </c>
      <c r="C587" s="152">
        <v>25262</v>
      </c>
      <c r="D587" s="153">
        <f>MODELA!AG577</f>
        <v>12.041693967554345</v>
      </c>
      <c r="E587" s="154" t="str">
        <f t="shared" si="48"/>
        <v/>
      </c>
      <c r="F587" s="155">
        <f t="shared" si="49"/>
        <v>12.041693967554345</v>
      </c>
      <c r="G587" s="160"/>
    </row>
    <row r="588" spans="1:7">
      <c r="A588" s="151">
        <f t="shared" si="50"/>
        <v>3</v>
      </c>
      <c r="B588" s="151">
        <f t="shared" si="47"/>
        <v>1969</v>
      </c>
      <c r="C588" s="152">
        <v>25293</v>
      </c>
      <c r="D588" s="153">
        <f>MODELA!AG578</f>
        <v>7.867808327147209</v>
      </c>
      <c r="E588" s="154" t="str">
        <f t="shared" si="48"/>
        <v/>
      </c>
      <c r="F588" s="155">
        <f t="shared" si="49"/>
        <v>7.867808327147209</v>
      </c>
      <c r="G588" s="160"/>
    </row>
    <row r="589" spans="1:7">
      <c r="A589" s="151">
        <f t="shared" si="50"/>
        <v>4</v>
      </c>
      <c r="B589" s="151">
        <f t="shared" si="47"/>
        <v>1969</v>
      </c>
      <c r="C589" s="152">
        <v>25323</v>
      </c>
      <c r="D589" s="153">
        <f>MODELA!AG579</f>
        <v>10.897194698746901</v>
      </c>
      <c r="E589" s="154" t="str">
        <f t="shared" si="48"/>
        <v/>
      </c>
      <c r="F589" s="155">
        <f t="shared" si="49"/>
        <v>10.897194698746901</v>
      </c>
      <c r="G589" s="160"/>
    </row>
    <row r="590" spans="1:7">
      <c r="A590" s="151">
        <f t="shared" si="50"/>
        <v>5</v>
      </c>
      <c r="B590" s="151">
        <f t="shared" si="47"/>
        <v>1969</v>
      </c>
      <c r="C590" s="152">
        <v>25354</v>
      </c>
      <c r="D590" s="153">
        <f>MODELA!AG580</f>
        <v>9.5730298559232807</v>
      </c>
      <c r="E590" s="154" t="str">
        <f t="shared" si="48"/>
        <v/>
      </c>
      <c r="F590" s="155">
        <f t="shared" si="49"/>
        <v>9.5730298559232807</v>
      </c>
      <c r="G590" s="160"/>
    </row>
    <row r="591" spans="1:7">
      <c r="A591" s="151">
        <f t="shared" si="50"/>
        <v>6</v>
      </c>
      <c r="B591" s="151">
        <f t="shared" si="47"/>
        <v>1969</v>
      </c>
      <c r="C591" s="152">
        <v>25384</v>
      </c>
      <c r="D591" s="153">
        <f>MODELA!AG581</f>
        <v>4.4613357999278804</v>
      </c>
      <c r="E591" s="154" t="str">
        <f t="shared" si="48"/>
        <v/>
      </c>
      <c r="F591" s="155">
        <f t="shared" si="49"/>
        <v>4.4613357999278804</v>
      </c>
      <c r="G591" s="160"/>
    </row>
    <row r="592" spans="1:7">
      <c r="A592" s="151">
        <f t="shared" si="50"/>
        <v>7</v>
      </c>
      <c r="B592" s="151">
        <f t="shared" si="47"/>
        <v>1969</v>
      </c>
      <c r="C592" s="152">
        <v>25415</v>
      </c>
      <c r="D592" s="153">
        <f>MODELA!AG582</f>
        <v>2.2733883747425239</v>
      </c>
      <c r="E592" s="154" t="str">
        <f t="shared" si="48"/>
        <v/>
      </c>
      <c r="F592" s="155">
        <f t="shared" si="49"/>
        <v>2.2733883747425239</v>
      </c>
      <c r="G592" s="160"/>
    </row>
    <row r="593" spans="1:7">
      <c r="A593" s="151">
        <f t="shared" si="50"/>
        <v>8</v>
      </c>
      <c r="B593" s="151">
        <f t="shared" si="47"/>
        <v>1969</v>
      </c>
      <c r="C593" s="152">
        <v>25446</v>
      </c>
      <c r="D593" s="153">
        <f>MODELA!AG583</f>
        <v>1.3318972619879901</v>
      </c>
      <c r="E593" s="154" t="str">
        <f t="shared" si="48"/>
        <v/>
      </c>
      <c r="F593" s="155">
        <f t="shared" si="49"/>
        <v>1.3318972619879901</v>
      </c>
      <c r="G593" s="160"/>
    </row>
    <row r="594" spans="1:7">
      <c r="A594" s="151">
        <f t="shared" si="50"/>
        <v>9</v>
      </c>
      <c r="B594" s="151">
        <f t="shared" si="47"/>
        <v>1969</v>
      </c>
      <c r="C594" s="152">
        <v>25476</v>
      </c>
      <c r="D594" s="153">
        <f>MODELA!AG584</f>
        <v>1.5012858468105037</v>
      </c>
      <c r="E594" s="154" t="str">
        <f t="shared" si="48"/>
        <v/>
      </c>
      <c r="F594" s="155">
        <f t="shared" si="49"/>
        <v>1.5012858468105037</v>
      </c>
      <c r="G594" s="160"/>
    </row>
    <row r="595" spans="1:7">
      <c r="A595" s="151">
        <f t="shared" si="50"/>
        <v>10</v>
      </c>
      <c r="B595" s="151">
        <f t="shared" ref="B595:B658" si="51">IF(MONTH(C595)&gt;9,YEAR(C595)+1,YEAR(C595))</f>
        <v>1970</v>
      </c>
      <c r="C595" s="152">
        <v>25507</v>
      </c>
      <c r="D595" s="153">
        <f>MODELA!AG585</f>
        <v>1.3934951468376544</v>
      </c>
      <c r="E595" s="154" t="str">
        <f t="shared" ref="E595:E658" si="52">IF(AND(B595&gt;=$E$17,B595&lt;=$E$18),D595,"")</f>
        <v/>
      </c>
      <c r="F595" s="155">
        <f t="shared" ref="F595:F658" si="53">IF(OR(B595&lt;$E$17,B595&gt;$E$18),D595,"")</f>
        <v>1.3934951468376544</v>
      </c>
      <c r="G595" s="160"/>
    </row>
    <row r="596" spans="1:7">
      <c r="A596" s="151">
        <f t="shared" ref="A596:A659" si="54">MONTH(C596)</f>
        <v>11</v>
      </c>
      <c r="B596" s="151">
        <f t="shared" si="51"/>
        <v>1970</v>
      </c>
      <c r="C596" s="152">
        <v>25537</v>
      </c>
      <c r="D596" s="153">
        <f>MODELA!AG586</f>
        <v>1.6112988332086473</v>
      </c>
      <c r="E596" s="154" t="str">
        <f t="shared" si="52"/>
        <v/>
      </c>
      <c r="F596" s="155">
        <f t="shared" si="53"/>
        <v>1.6112988332086473</v>
      </c>
      <c r="G596" s="160"/>
    </row>
    <row r="597" spans="1:7">
      <c r="A597" s="151">
        <f t="shared" si="54"/>
        <v>12</v>
      </c>
      <c r="B597" s="151">
        <f t="shared" si="51"/>
        <v>1970</v>
      </c>
      <c r="C597" s="152">
        <v>25568</v>
      </c>
      <c r="D597" s="153">
        <f>MODELA!AG587</f>
        <v>8.6487299899288086</v>
      </c>
      <c r="E597" s="154" t="str">
        <f t="shared" si="52"/>
        <v/>
      </c>
      <c r="F597" s="155">
        <f t="shared" si="53"/>
        <v>8.6487299899288086</v>
      </c>
      <c r="G597" s="160"/>
    </row>
    <row r="598" spans="1:7">
      <c r="A598" s="151">
        <f t="shared" si="54"/>
        <v>1</v>
      </c>
      <c r="B598" s="151">
        <f t="shared" si="51"/>
        <v>1970</v>
      </c>
      <c r="C598" s="152">
        <v>25599</v>
      </c>
      <c r="D598" s="153">
        <f>MODELA!AG588</f>
        <v>31.041916862836828</v>
      </c>
      <c r="E598" s="154" t="str">
        <f t="shared" si="52"/>
        <v/>
      </c>
      <c r="F598" s="155">
        <f t="shared" si="53"/>
        <v>31.041916862836828</v>
      </c>
      <c r="G598" s="160"/>
    </row>
    <row r="599" spans="1:7">
      <c r="A599" s="151">
        <f t="shared" si="54"/>
        <v>2</v>
      </c>
      <c r="B599" s="151">
        <f t="shared" si="51"/>
        <v>1970</v>
      </c>
      <c r="C599" s="152">
        <v>25627</v>
      </c>
      <c r="D599" s="153">
        <f>MODELA!AG589</f>
        <v>4.8614157369959017</v>
      </c>
      <c r="E599" s="154" t="str">
        <f t="shared" si="52"/>
        <v/>
      </c>
      <c r="F599" s="155">
        <f t="shared" si="53"/>
        <v>4.8614157369959017</v>
      </c>
      <c r="G599" s="160"/>
    </row>
    <row r="600" spans="1:7">
      <c r="A600" s="151">
        <f t="shared" si="54"/>
        <v>3</v>
      </c>
      <c r="B600" s="151">
        <f t="shared" si="51"/>
        <v>1970</v>
      </c>
      <c r="C600" s="152">
        <v>25658</v>
      </c>
      <c r="D600" s="153">
        <f>MODELA!AG590</f>
        <v>3.6345279804574631</v>
      </c>
      <c r="E600" s="154" t="str">
        <f t="shared" si="52"/>
        <v/>
      </c>
      <c r="F600" s="155">
        <f t="shared" si="53"/>
        <v>3.6345279804574631</v>
      </c>
      <c r="G600" s="160"/>
    </row>
    <row r="601" spans="1:7">
      <c r="A601" s="151">
        <f t="shared" si="54"/>
        <v>4</v>
      </c>
      <c r="B601" s="151">
        <f t="shared" si="51"/>
        <v>1970</v>
      </c>
      <c r="C601" s="152">
        <v>25688</v>
      </c>
      <c r="D601" s="153">
        <f>MODELA!AG591</f>
        <v>1.7800829274599721</v>
      </c>
      <c r="E601" s="154" t="str">
        <f t="shared" si="52"/>
        <v/>
      </c>
      <c r="F601" s="155">
        <f t="shared" si="53"/>
        <v>1.7800829274599721</v>
      </c>
      <c r="G601" s="160"/>
    </row>
    <row r="602" spans="1:7">
      <c r="A602" s="151">
        <f t="shared" si="54"/>
        <v>5</v>
      </c>
      <c r="B602" s="151">
        <f t="shared" si="51"/>
        <v>1970</v>
      </c>
      <c r="C602" s="152">
        <v>25719</v>
      </c>
      <c r="D602" s="153">
        <f>MODELA!AG592</f>
        <v>2.62520025270058</v>
      </c>
      <c r="E602" s="154" t="str">
        <f t="shared" si="52"/>
        <v/>
      </c>
      <c r="F602" s="155">
        <f t="shared" si="53"/>
        <v>2.62520025270058</v>
      </c>
      <c r="G602" s="160"/>
    </row>
    <row r="603" spans="1:7">
      <c r="A603" s="151">
        <f t="shared" si="54"/>
        <v>6</v>
      </c>
      <c r="B603" s="151">
        <f t="shared" si="51"/>
        <v>1970</v>
      </c>
      <c r="C603" s="152">
        <v>25749</v>
      </c>
      <c r="D603" s="153">
        <f>MODELA!AG593</f>
        <v>2.4012405189837622</v>
      </c>
      <c r="E603" s="154" t="str">
        <f t="shared" si="52"/>
        <v/>
      </c>
      <c r="F603" s="155">
        <f t="shared" si="53"/>
        <v>2.4012405189837622</v>
      </c>
      <c r="G603" s="160"/>
    </row>
    <row r="604" spans="1:7">
      <c r="A604" s="151">
        <f t="shared" si="54"/>
        <v>7</v>
      </c>
      <c r="B604" s="151">
        <f t="shared" si="51"/>
        <v>1970</v>
      </c>
      <c r="C604" s="152">
        <v>25780</v>
      </c>
      <c r="D604" s="153">
        <f>MODELA!AG594</f>
        <v>1.3307438724489913</v>
      </c>
      <c r="E604" s="154" t="str">
        <f t="shared" si="52"/>
        <v/>
      </c>
      <c r="F604" s="155">
        <f t="shared" si="53"/>
        <v>1.3307438724489913</v>
      </c>
      <c r="G604" s="160"/>
    </row>
    <row r="605" spans="1:7">
      <c r="A605" s="151">
        <f t="shared" si="54"/>
        <v>8</v>
      </c>
      <c r="B605" s="151">
        <f t="shared" si="51"/>
        <v>1970</v>
      </c>
      <c r="C605" s="152">
        <v>25811</v>
      </c>
      <c r="D605" s="153">
        <f>MODELA!AG595</f>
        <v>0.634538654990628</v>
      </c>
      <c r="E605" s="154" t="str">
        <f t="shared" si="52"/>
        <v/>
      </c>
      <c r="F605" s="155">
        <f t="shared" si="53"/>
        <v>0.634538654990628</v>
      </c>
      <c r="G605" s="160"/>
    </row>
    <row r="606" spans="1:7">
      <c r="A606" s="151">
        <f t="shared" si="54"/>
        <v>9</v>
      </c>
      <c r="B606" s="151">
        <f t="shared" si="51"/>
        <v>1970</v>
      </c>
      <c r="C606" s="152">
        <v>25841</v>
      </c>
      <c r="D606" s="153">
        <f>MODELA!AG596</f>
        <v>0.43284735421621434</v>
      </c>
      <c r="E606" s="154" t="str">
        <f t="shared" si="52"/>
        <v/>
      </c>
      <c r="F606" s="155">
        <f t="shared" si="53"/>
        <v>0.43284735421621434</v>
      </c>
      <c r="G606" s="160"/>
    </row>
    <row r="607" spans="1:7">
      <c r="A607" s="151">
        <f t="shared" si="54"/>
        <v>10</v>
      </c>
      <c r="B607" s="151">
        <f t="shared" si="51"/>
        <v>1971</v>
      </c>
      <c r="C607" s="152">
        <v>25872</v>
      </c>
      <c r="D607" s="153">
        <f>MODELA!AG597</f>
        <v>0.54279988652421052</v>
      </c>
      <c r="E607" s="154" t="str">
        <f t="shared" si="52"/>
        <v/>
      </c>
      <c r="F607" s="155">
        <f t="shared" si="53"/>
        <v>0.54279988652421052</v>
      </c>
      <c r="G607" s="160"/>
    </row>
    <row r="608" spans="1:7">
      <c r="A608" s="151">
        <f t="shared" si="54"/>
        <v>11</v>
      </c>
      <c r="B608" s="151">
        <f t="shared" si="51"/>
        <v>1971</v>
      </c>
      <c r="C608" s="152">
        <v>25902</v>
      </c>
      <c r="D608" s="153">
        <f>MODELA!AG598</f>
        <v>5.1295389019317792</v>
      </c>
      <c r="E608" s="154" t="str">
        <f t="shared" si="52"/>
        <v/>
      </c>
      <c r="F608" s="155">
        <f t="shared" si="53"/>
        <v>5.1295389019317792</v>
      </c>
      <c r="G608" s="160"/>
    </row>
    <row r="609" spans="1:7">
      <c r="A609" s="151">
        <f t="shared" si="54"/>
        <v>12</v>
      </c>
      <c r="B609" s="151">
        <f t="shared" si="51"/>
        <v>1971</v>
      </c>
      <c r="C609" s="152">
        <v>25933</v>
      </c>
      <c r="D609" s="153">
        <f>MODELA!AG599</f>
        <v>8.968714227305</v>
      </c>
      <c r="E609" s="154" t="str">
        <f t="shared" si="52"/>
        <v/>
      </c>
      <c r="F609" s="155">
        <f t="shared" si="53"/>
        <v>8.968714227305</v>
      </c>
      <c r="G609" s="160"/>
    </row>
    <row r="610" spans="1:7">
      <c r="A610" s="151">
        <f t="shared" si="54"/>
        <v>1</v>
      </c>
      <c r="B610" s="151">
        <f t="shared" si="51"/>
        <v>1971</v>
      </c>
      <c r="C610" s="152">
        <v>25964</v>
      </c>
      <c r="D610" s="153">
        <f>MODELA!AG600</f>
        <v>7.9493732553487124</v>
      </c>
      <c r="E610" s="154" t="str">
        <f t="shared" si="52"/>
        <v/>
      </c>
      <c r="F610" s="155">
        <f t="shared" si="53"/>
        <v>7.9493732553487124</v>
      </c>
      <c r="G610" s="160"/>
    </row>
    <row r="611" spans="1:7">
      <c r="A611" s="151">
        <f t="shared" si="54"/>
        <v>2</v>
      </c>
      <c r="B611" s="151">
        <f t="shared" si="51"/>
        <v>1971</v>
      </c>
      <c r="C611" s="152">
        <v>25992</v>
      </c>
      <c r="D611" s="153">
        <f>MODELA!AG601</f>
        <v>5.6763634950060116</v>
      </c>
      <c r="E611" s="154" t="str">
        <f t="shared" si="52"/>
        <v/>
      </c>
      <c r="F611" s="155">
        <f t="shared" si="53"/>
        <v>5.6763634950060116</v>
      </c>
      <c r="G611" s="160"/>
    </row>
    <row r="612" spans="1:7">
      <c r="A612" s="151">
        <f t="shared" si="54"/>
        <v>3</v>
      </c>
      <c r="B612" s="151">
        <f t="shared" si="51"/>
        <v>1971</v>
      </c>
      <c r="C612" s="152">
        <v>26023</v>
      </c>
      <c r="D612" s="153">
        <f>MODELA!AG602</f>
        <v>8.296948306509357</v>
      </c>
      <c r="E612" s="154" t="str">
        <f t="shared" si="52"/>
        <v/>
      </c>
      <c r="F612" s="155">
        <f t="shared" si="53"/>
        <v>8.296948306509357</v>
      </c>
      <c r="G612" s="160"/>
    </row>
    <row r="613" spans="1:7">
      <c r="A613" s="151">
        <f t="shared" si="54"/>
        <v>4</v>
      </c>
      <c r="B613" s="151">
        <f t="shared" si="51"/>
        <v>1971</v>
      </c>
      <c r="C613" s="152">
        <v>26053</v>
      </c>
      <c r="D613" s="153">
        <f>MODELA!AG603</f>
        <v>6.591224229542199</v>
      </c>
      <c r="E613" s="154" t="str">
        <f t="shared" si="52"/>
        <v/>
      </c>
      <c r="F613" s="155">
        <f t="shared" si="53"/>
        <v>6.591224229542199</v>
      </c>
      <c r="G613" s="160"/>
    </row>
    <row r="614" spans="1:7">
      <c r="A614" s="151">
        <f t="shared" si="54"/>
        <v>5</v>
      </c>
      <c r="B614" s="151">
        <f t="shared" si="51"/>
        <v>1971</v>
      </c>
      <c r="C614" s="152">
        <v>26084</v>
      </c>
      <c r="D614" s="153">
        <f>MODELA!AG604</f>
        <v>5.8494861388212556</v>
      </c>
      <c r="E614" s="154" t="str">
        <f t="shared" si="52"/>
        <v/>
      </c>
      <c r="F614" s="155">
        <f t="shared" si="53"/>
        <v>5.8494861388212556</v>
      </c>
      <c r="G614" s="160"/>
    </row>
    <row r="615" spans="1:7">
      <c r="A615" s="151">
        <f t="shared" si="54"/>
        <v>6</v>
      </c>
      <c r="B615" s="151">
        <f t="shared" si="51"/>
        <v>1971</v>
      </c>
      <c r="C615" s="152">
        <v>26114</v>
      </c>
      <c r="D615" s="153">
        <f>MODELA!AG605</f>
        <v>3.7236713905816217</v>
      </c>
      <c r="E615" s="154" t="str">
        <f t="shared" si="52"/>
        <v/>
      </c>
      <c r="F615" s="155">
        <f t="shared" si="53"/>
        <v>3.7236713905816217</v>
      </c>
      <c r="G615" s="160"/>
    </row>
    <row r="616" spans="1:7">
      <c r="A616" s="151">
        <f t="shared" si="54"/>
        <v>7</v>
      </c>
      <c r="B616" s="151">
        <f t="shared" si="51"/>
        <v>1971</v>
      </c>
      <c r="C616" s="152">
        <v>26145</v>
      </c>
      <c r="D616" s="153">
        <f>MODELA!AG606</f>
        <v>1.697742630454492</v>
      </c>
      <c r="E616" s="154" t="str">
        <f t="shared" si="52"/>
        <v/>
      </c>
      <c r="F616" s="155">
        <f t="shared" si="53"/>
        <v>1.697742630454492</v>
      </c>
      <c r="G616" s="160"/>
    </row>
    <row r="617" spans="1:7">
      <c r="A617" s="151">
        <f t="shared" si="54"/>
        <v>8</v>
      </c>
      <c r="B617" s="151">
        <f t="shared" si="51"/>
        <v>1971</v>
      </c>
      <c r="C617" s="152">
        <v>26176</v>
      </c>
      <c r="D617" s="153">
        <f>MODELA!AG607</f>
        <v>1.2207164296258881</v>
      </c>
      <c r="E617" s="154" t="str">
        <f t="shared" si="52"/>
        <v/>
      </c>
      <c r="F617" s="155">
        <f t="shared" si="53"/>
        <v>1.2207164296258881</v>
      </c>
      <c r="G617" s="160"/>
    </row>
    <row r="618" spans="1:7">
      <c r="A618" s="151">
        <f t="shared" si="54"/>
        <v>9</v>
      </c>
      <c r="B618" s="151">
        <f t="shared" si="51"/>
        <v>1971</v>
      </c>
      <c r="C618" s="152">
        <v>26206</v>
      </c>
      <c r="D618" s="153">
        <f>MODELA!AG608</f>
        <v>0.65060809534800512</v>
      </c>
      <c r="E618" s="154" t="str">
        <f t="shared" si="52"/>
        <v/>
      </c>
      <c r="F618" s="155">
        <f t="shared" si="53"/>
        <v>0.65060809534800512</v>
      </c>
      <c r="G618" s="160"/>
    </row>
    <row r="619" spans="1:7">
      <c r="A619" s="151">
        <f t="shared" si="54"/>
        <v>10</v>
      </c>
      <c r="B619" s="151">
        <f t="shared" si="51"/>
        <v>1972</v>
      </c>
      <c r="C619" s="152">
        <v>26237</v>
      </c>
      <c r="D619" s="153">
        <f>MODELA!AG609</f>
        <v>0.68448839295658415</v>
      </c>
      <c r="E619" s="154" t="str">
        <f t="shared" si="52"/>
        <v/>
      </c>
      <c r="F619" s="155">
        <f t="shared" si="53"/>
        <v>0.68448839295658415</v>
      </c>
      <c r="G619" s="160"/>
    </row>
    <row r="620" spans="1:7">
      <c r="A620" s="151">
        <f t="shared" si="54"/>
        <v>11</v>
      </c>
      <c r="B620" s="151">
        <f t="shared" si="51"/>
        <v>1972</v>
      </c>
      <c r="C620" s="152">
        <v>26267</v>
      </c>
      <c r="D620" s="153">
        <f>MODELA!AG610</f>
        <v>1.438606125804442</v>
      </c>
      <c r="E620" s="154" t="str">
        <f t="shared" si="52"/>
        <v/>
      </c>
      <c r="F620" s="155">
        <f t="shared" si="53"/>
        <v>1.438606125804442</v>
      </c>
      <c r="G620" s="160"/>
    </row>
    <row r="621" spans="1:7">
      <c r="A621" s="151">
        <f t="shared" si="54"/>
        <v>12</v>
      </c>
      <c r="B621" s="151">
        <f t="shared" si="51"/>
        <v>1972</v>
      </c>
      <c r="C621" s="152">
        <v>26298</v>
      </c>
      <c r="D621" s="153">
        <f>MODELA!AG611</f>
        <v>3.1241290615377295</v>
      </c>
      <c r="E621" s="154" t="str">
        <f t="shared" si="52"/>
        <v/>
      </c>
      <c r="F621" s="155">
        <f t="shared" si="53"/>
        <v>3.1241290615377295</v>
      </c>
      <c r="G621" s="160"/>
    </row>
    <row r="622" spans="1:7">
      <c r="A622" s="151">
        <f t="shared" si="54"/>
        <v>1</v>
      </c>
      <c r="B622" s="151">
        <f t="shared" si="51"/>
        <v>1972</v>
      </c>
      <c r="C622" s="152">
        <v>26329</v>
      </c>
      <c r="D622" s="153">
        <f>MODELA!AG612</f>
        <v>2.6943369790003153</v>
      </c>
      <c r="E622" s="154" t="str">
        <f t="shared" si="52"/>
        <v/>
      </c>
      <c r="F622" s="155">
        <f t="shared" si="53"/>
        <v>2.6943369790003153</v>
      </c>
      <c r="G622" s="160"/>
    </row>
    <row r="623" spans="1:7">
      <c r="A623" s="151">
        <f t="shared" si="54"/>
        <v>2</v>
      </c>
      <c r="B623" s="151">
        <f t="shared" si="51"/>
        <v>1972</v>
      </c>
      <c r="C623" s="152">
        <v>26358</v>
      </c>
      <c r="D623" s="153">
        <f>MODELA!AG613</f>
        <v>4.7989289499200902</v>
      </c>
      <c r="E623" s="154" t="str">
        <f t="shared" si="52"/>
        <v/>
      </c>
      <c r="F623" s="155">
        <f t="shared" si="53"/>
        <v>4.7989289499200902</v>
      </c>
      <c r="G623" s="160"/>
    </row>
    <row r="624" spans="1:7">
      <c r="A624" s="151">
        <f t="shared" si="54"/>
        <v>3</v>
      </c>
      <c r="B624" s="151">
        <f t="shared" si="51"/>
        <v>1972</v>
      </c>
      <c r="C624" s="152">
        <v>26389</v>
      </c>
      <c r="D624" s="153">
        <f>MODELA!AG614</f>
        <v>9.4846432944155534</v>
      </c>
      <c r="E624" s="154" t="str">
        <f t="shared" si="52"/>
        <v/>
      </c>
      <c r="F624" s="155">
        <f t="shared" si="53"/>
        <v>9.4846432944155534</v>
      </c>
      <c r="G624" s="160"/>
    </row>
    <row r="625" spans="1:7">
      <c r="A625" s="151">
        <f t="shared" si="54"/>
        <v>4</v>
      </c>
      <c r="B625" s="151">
        <f t="shared" si="51"/>
        <v>1972</v>
      </c>
      <c r="C625" s="152">
        <v>26419</v>
      </c>
      <c r="D625" s="153">
        <f>MODELA!AG615</f>
        <v>4.4969823471152068</v>
      </c>
      <c r="E625" s="154" t="str">
        <f t="shared" si="52"/>
        <v/>
      </c>
      <c r="F625" s="155">
        <f t="shared" si="53"/>
        <v>4.4969823471152068</v>
      </c>
      <c r="G625" s="160"/>
    </row>
    <row r="626" spans="1:7">
      <c r="A626" s="151">
        <f t="shared" si="54"/>
        <v>5</v>
      </c>
      <c r="B626" s="151">
        <f t="shared" si="51"/>
        <v>1972</v>
      </c>
      <c r="C626" s="152">
        <v>26450</v>
      </c>
      <c r="D626" s="153">
        <f>MODELA!AG616</f>
        <v>3.0033128584385942</v>
      </c>
      <c r="E626" s="154" t="str">
        <f t="shared" si="52"/>
        <v/>
      </c>
      <c r="F626" s="155">
        <f t="shared" si="53"/>
        <v>3.0033128584385942</v>
      </c>
      <c r="G626" s="160"/>
    </row>
    <row r="627" spans="1:7">
      <c r="A627" s="151">
        <f t="shared" si="54"/>
        <v>6</v>
      </c>
      <c r="B627" s="151">
        <f t="shared" si="51"/>
        <v>1972</v>
      </c>
      <c r="C627" s="152">
        <v>26480</v>
      </c>
      <c r="D627" s="153">
        <f>MODELA!AG617</f>
        <v>1.6104700857077034</v>
      </c>
      <c r="E627" s="154" t="str">
        <f t="shared" si="52"/>
        <v/>
      </c>
      <c r="F627" s="155">
        <f t="shared" si="53"/>
        <v>1.6104700857077034</v>
      </c>
      <c r="G627" s="160"/>
    </row>
    <row r="628" spans="1:7">
      <c r="A628" s="151">
        <f t="shared" si="54"/>
        <v>7</v>
      </c>
      <c r="B628" s="151">
        <f t="shared" si="51"/>
        <v>1972</v>
      </c>
      <c r="C628" s="152">
        <v>26511</v>
      </c>
      <c r="D628" s="153">
        <f>MODELA!AG618</f>
        <v>0.66733768232780832</v>
      </c>
      <c r="E628" s="154" t="str">
        <f t="shared" si="52"/>
        <v/>
      </c>
      <c r="F628" s="155">
        <f t="shared" si="53"/>
        <v>0.66733768232780832</v>
      </c>
      <c r="G628" s="160"/>
    </row>
    <row r="629" spans="1:7">
      <c r="A629" s="151">
        <f t="shared" si="54"/>
        <v>8</v>
      </c>
      <c r="B629" s="151">
        <f t="shared" si="51"/>
        <v>1972</v>
      </c>
      <c r="C629" s="152">
        <v>26542</v>
      </c>
      <c r="D629" s="153">
        <f>MODELA!AG619</f>
        <v>0.28439792362312488</v>
      </c>
      <c r="E629" s="154" t="str">
        <f t="shared" si="52"/>
        <v/>
      </c>
      <c r="F629" s="155">
        <f t="shared" si="53"/>
        <v>0.28439792362312488</v>
      </c>
      <c r="G629" s="160"/>
    </row>
    <row r="630" spans="1:7">
      <c r="A630" s="151">
        <f t="shared" si="54"/>
        <v>9</v>
      </c>
      <c r="B630" s="151">
        <f t="shared" si="51"/>
        <v>1972</v>
      </c>
      <c r="C630" s="152">
        <v>26572</v>
      </c>
      <c r="D630" s="153">
        <f>MODELA!AG620</f>
        <v>0.43794021472169931</v>
      </c>
      <c r="E630" s="154" t="str">
        <f t="shared" si="52"/>
        <v/>
      </c>
      <c r="F630" s="155">
        <f t="shared" si="53"/>
        <v>0.43794021472169931</v>
      </c>
      <c r="G630" s="160"/>
    </row>
    <row r="631" spans="1:7">
      <c r="A631" s="151">
        <f t="shared" si="54"/>
        <v>10</v>
      </c>
      <c r="B631" s="151">
        <f t="shared" si="51"/>
        <v>1973</v>
      </c>
      <c r="C631" s="152">
        <v>26603</v>
      </c>
      <c r="D631" s="153">
        <f>MODELA!AG621</f>
        <v>1.244096512471591</v>
      </c>
      <c r="E631" s="154" t="str">
        <f t="shared" si="52"/>
        <v/>
      </c>
      <c r="F631" s="155">
        <f t="shared" si="53"/>
        <v>1.244096512471591</v>
      </c>
      <c r="G631" s="160"/>
    </row>
    <row r="632" spans="1:7">
      <c r="A632" s="151">
        <f t="shared" si="54"/>
        <v>11</v>
      </c>
      <c r="B632" s="151">
        <f t="shared" si="51"/>
        <v>1973</v>
      </c>
      <c r="C632" s="152">
        <v>26633</v>
      </c>
      <c r="D632" s="153">
        <f>MODELA!AG622</f>
        <v>2.6792937227695779</v>
      </c>
      <c r="E632" s="154" t="str">
        <f t="shared" si="52"/>
        <v/>
      </c>
      <c r="F632" s="155">
        <f t="shared" si="53"/>
        <v>2.6792937227695779</v>
      </c>
      <c r="G632" s="160"/>
    </row>
    <row r="633" spans="1:7">
      <c r="A633" s="151">
        <f t="shared" si="54"/>
        <v>12</v>
      </c>
      <c r="B633" s="151">
        <f t="shared" si="51"/>
        <v>1973</v>
      </c>
      <c r="C633" s="152">
        <v>26664</v>
      </c>
      <c r="D633" s="153">
        <f>MODELA!AG623</f>
        <v>5.7889705353215817</v>
      </c>
      <c r="E633" s="154" t="str">
        <f t="shared" si="52"/>
        <v/>
      </c>
      <c r="F633" s="155">
        <f t="shared" si="53"/>
        <v>5.7889705353215817</v>
      </c>
      <c r="G633" s="160"/>
    </row>
    <row r="634" spans="1:7">
      <c r="A634" s="151">
        <f t="shared" si="54"/>
        <v>1</v>
      </c>
      <c r="B634" s="151">
        <f t="shared" si="51"/>
        <v>1973</v>
      </c>
      <c r="C634" s="152">
        <v>26695</v>
      </c>
      <c r="D634" s="153">
        <f>MODELA!AG624</f>
        <v>16.010504654173225</v>
      </c>
      <c r="E634" s="154" t="str">
        <f t="shared" si="52"/>
        <v/>
      </c>
      <c r="F634" s="155">
        <f t="shared" si="53"/>
        <v>16.010504654173225</v>
      </c>
      <c r="G634" s="160"/>
    </row>
    <row r="635" spans="1:7">
      <c r="A635" s="151">
        <f t="shared" si="54"/>
        <v>2</v>
      </c>
      <c r="B635" s="151">
        <f t="shared" si="51"/>
        <v>1973</v>
      </c>
      <c r="C635" s="152">
        <v>26723</v>
      </c>
      <c r="D635" s="153">
        <f>MODELA!AG625</f>
        <v>8.80204814191681</v>
      </c>
      <c r="E635" s="154" t="str">
        <f t="shared" si="52"/>
        <v/>
      </c>
      <c r="F635" s="155">
        <f t="shared" si="53"/>
        <v>8.80204814191681</v>
      </c>
      <c r="G635" s="160"/>
    </row>
    <row r="636" spans="1:7">
      <c r="A636" s="151">
        <f t="shared" si="54"/>
        <v>3</v>
      </c>
      <c r="B636" s="151">
        <f t="shared" si="51"/>
        <v>1973</v>
      </c>
      <c r="C636" s="152">
        <v>26754</v>
      </c>
      <c r="D636" s="153">
        <f>MODELA!AG626</f>
        <v>6.5080097878906003</v>
      </c>
      <c r="E636" s="154" t="str">
        <f t="shared" si="52"/>
        <v/>
      </c>
      <c r="F636" s="155">
        <f t="shared" si="53"/>
        <v>6.5080097878906003</v>
      </c>
      <c r="G636" s="160"/>
    </row>
    <row r="637" spans="1:7">
      <c r="A637" s="151">
        <f t="shared" si="54"/>
        <v>4</v>
      </c>
      <c r="B637" s="151">
        <f t="shared" si="51"/>
        <v>1973</v>
      </c>
      <c r="C637" s="152">
        <v>26784</v>
      </c>
      <c r="D637" s="153">
        <f>MODELA!AG627</f>
        <v>5.8494295278072457</v>
      </c>
      <c r="E637" s="154" t="str">
        <f t="shared" si="52"/>
        <v/>
      </c>
      <c r="F637" s="155">
        <f t="shared" si="53"/>
        <v>5.8494295278072457</v>
      </c>
      <c r="G637" s="160"/>
    </row>
    <row r="638" spans="1:7">
      <c r="A638" s="151">
        <f t="shared" si="54"/>
        <v>5</v>
      </c>
      <c r="B638" s="151">
        <f t="shared" si="51"/>
        <v>1973</v>
      </c>
      <c r="C638" s="152">
        <v>26815</v>
      </c>
      <c r="D638" s="153">
        <f>MODELA!AG628</f>
        <v>5.4907948686463328</v>
      </c>
      <c r="E638" s="154" t="str">
        <f t="shared" si="52"/>
        <v/>
      </c>
      <c r="F638" s="155">
        <f t="shared" si="53"/>
        <v>5.4907948686463328</v>
      </c>
      <c r="G638" s="160"/>
    </row>
    <row r="639" spans="1:7">
      <c r="A639" s="151">
        <f t="shared" si="54"/>
        <v>6</v>
      </c>
      <c r="B639" s="151">
        <f t="shared" si="51"/>
        <v>1973</v>
      </c>
      <c r="C639" s="152">
        <v>26845</v>
      </c>
      <c r="D639" s="153">
        <f>MODELA!AG629</f>
        <v>2.275040070993434</v>
      </c>
      <c r="E639" s="154" t="str">
        <f t="shared" si="52"/>
        <v/>
      </c>
      <c r="F639" s="155">
        <f t="shared" si="53"/>
        <v>2.275040070993434</v>
      </c>
      <c r="G639" s="160"/>
    </row>
    <row r="640" spans="1:7">
      <c r="A640" s="151">
        <f t="shared" si="54"/>
        <v>7</v>
      </c>
      <c r="B640" s="151">
        <f t="shared" si="51"/>
        <v>1973</v>
      </c>
      <c r="C640" s="152">
        <v>26876</v>
      </c>
      <c r="D640" s="153">
        <f>MODELA!AG630</f>
        <v>0.73251626211279586</v>
      </c>
      <c r="E640" s="154" t="str">
        <f t="shared" si="52"/>
        <v/>
      </c>
      <c r="F640" s="155">
        <f t="shared" si="53"/>
        <v>0.73251626211279586</v>
      </c>
      <c r="G640" s="160"/>
    </row>
    <row r="641" spans="1:7">
      <c r="A641" s="151">
        <f t="shared" si="54"/>
        <v>8</v>
      </c>
      <c r="B641" s="151">
        <f t="shared" si="51"/>
        <v>1973</v>
      </c>
      <c r="C641" s="152">
        <v>26907</v>
      </c>
      <c r="D641" s="153">
        <f>MODELA!AG631</f>
        <v>0.75082584100338323</v>
      </c>
      <c r="E641" s="154" t="str">
        <f t="shared" si="52"/>
        <v/>
      </c>
      <c r="F641" s="155">
        <f t="shared" si="53"/>
        <v>0.75082584100338323</v>
      </c>
      <c r="G641" s="160"/>
    </row>
    <row r="642" spans="1:7">
      <c r="A642" s="151">
        <f t="shared" si="54"/>
        <v>9</v>
      </c>
      <c r="B642" s="151">
        <f t="shared" si="51"/>
        <v>1973</v>
      </c>
      <c r="C642" s="152">
        <v>26937</v>
      </c>
      <c r="D642" s="153">
        <f>MODELA!AG632</f>
        <v>0.94036138807425118</v>
      </c>
      <c r="E642" s="154" t="str">
        <f t="shared" si="52"/>
        <v/>
      </c>
      <c r="F642" s="155">
        <f t="shared" si="53"/>
        <v>0.94036138807425118</v>
      </c>
      <c r="G642" s="160"/>
    </row>
    <row r="643" spans="1:7">
      <c r="A643" s="151">
        <f t="shared" si="54"/>
        <v>10</v>
      </c>
      <c r="B643" s="151">
        <f t="shared" si="51"/>
        <v>1974</v>
      </c>
      <c r="C643" s="152">
        <v>26968</v>
      </c>
      <c r="D643" s="153">
        <f>MODELA!AG633</f>
        <v>1.6996944898160011</v>
      </c>
      <c r="E643" s="154" t="str">
        <f t="shared" si="52"/>
        <v/>
      </c>
      <c r="F643" s="155">
        <f t="shared" si="53"/>
        <v>1.6996944898160011</v>
      </c>
      <c r="G643" s="160"/>
    </row>
    <row r="644" spans="1:7">
      <c r="A644" s="151">
        <f t="shared" si="54"/>
        <v>11</v>
      </c>
      <c r="B644" s="151">
        <f t="shared" si="51"/>
        <v>1974</v>
      </c>
      <c r="C644" s="152">
        <v>26998</v>
      </c>
      <c r="D644" s="153">
        <f>MODELA!AG634</f>
        <v>11.827198892390843</v>
      </c>
      <c r="E644" s="154" t="str">
        <f t="shared" si="52"/>
        <v/>
      </c>
      <c r="F644" s="155">
        <f t="shared" si="53"/>
        <v>11.827198892390843</v>
      </c>
      <c r="G644" s="160"/>
    </row>
    <row r="645" spans="1:7">
      <c r="A645" s="151">
        <f t="shared" si="54"/>
        <v>12</v>
      </c>
      <c r="B645" s="151">
        <f t="shared" si="51"/>
        <v>1974</v>
      </c>
      <c r="C645" s="152">
        <v>27029</v>
      </c>
      <c r="D645" s="153">
        <f>MODELA!AG635</f>
        <v>9.6868634003187601</v>
      </c>
      <c r="E645" s="154" t="str">
        <f t="shared" si="52"/>
        <v/>
      </c>
      <c r="F645" s="155">
        <f t="shared" si="53"/>
        <v>9.6868634003187601</v>
      </c>
      <c r="G645" s="160"/>
    </row>
    <row r="646" spans="1:7">
      <c r="A646" s="151">
        <f t="shared" si="54"/>
        <v>1</v>
      </c>
      <c r="B646" s="151">
        <f t="shared" si="51"/>
        <v>1974</v>
      </c>
      <c r="C646" s="152">
        <v>27060</v>
      </c>
      <c r="D646" s="153">
        <f>MODELA!AG636</f>
        <v>21.967165066724913</v>
      </c>
      <c r="E646" s="154" t="str">
        <f t="shared" si="52"/>
        <v/>
      </c>
      <c r="F646" s="155">
        <f t="shared" si="53"/>
        <v>21.967165066724913</v>
      </c>
      <c r="G646" s="160"/>
    </row>
    <row r="647" spans="1:7">
      <c r="A647" s="151">
        <f t="shared" si="54"/>
        <v>2</v>
      </c>
      <c r="B647" s="151">
        <f t="shared" si="51"/>
        <v>1974</v>
      </c>
      <c r="C647" s="152">
        <v>27088</v>
      </c>
      <c r="D647" s="153">
        <f>MODELA!AG637</f>
        <v>3.9886513614424786</v>
      </c>
      <c r="E647" s="154" t="str">
        <f t="shared" si="52"/>
        <v/>
      </c>
      <c r="F647" s="155">
        <f t="shared" si="53"/>
        <v>3.9886513614424786</v>
      </c>
      <c r="G647" s="160"/>
    </row>
    <row r="648" spans="1:7">
      <c r="A648" s="151">
        <f t="shared" si="54"/>
        <v>3</v>
      </c>
      <c r="B648" s="151">
        <f t="shared" si="51"/>
        <v>1974</v>
      </c>
      <c r="C648" s="152">
        <v>27119</v>
      </c>
      <c r="D648" s="153">
        <f>MODELA!AG638</f>
        <v>11.345735273413503</v>
      </c>
      <c r="E648" s="154" t="str">
        <f t="shared" si="52"/>
        <v/>
      </c>
      <c r="F648" s="155">
        <f t="shared" si="53"/>
        <v>11.345735273413503</v>
      </c>
      <c r="G648" s="160"/>
    </row>
    <row r="649" spans="1:7">
      <c r="A649" s="151">
        <f t="shared" si="54"/>
        <v>4</v>
      </c>
      <c r="B649" s="151">
        <f t="shared" si="51"/>
        <v>1974</v>
      </c>
      <c r="C649" s="152">
        <v>27149</v>
      </c>
      <c r="D649" s="153">
        <f>MODELA!AG639</f>
        <v>9.1054491021880608</v>
      </c>
      <c r="E649" s="154" t="str">
        <f t="shared" si="52"/>
        <v/>
      </c>
      <c r="F649" s="155">
        <f t="shared" si="53"/>
        <v>9.1054491021880608</v>
      </c>
      <c r="G649" s="160"/>
    </row>
    <row r="650" spans="1:7">
      <c r="A650" s="151">
        <f t="shared" si="54"/>
        <v>5</v>
      </c>
      <c r="B650" s="151">
        <f t="shared" si="51"/>
        <v>1974</v>
      </c>
      <c r="C650" s="152">
        <v>27180</v>
      </c>
      <c r="D650" s="153">
        <f>MODELA!AG640</f>
        <v>4.7493595011158476</v>
      </c>
      <c r="E650" s="154" t="str">
        <f t="shared" si="52"/>
        <v/>
      </c>
      <c r="F650" s="155">
        <f t="shared" si="53"/>
        <v>4.7493595011158476</v>
      </c>
      <c r="G650" s="160"/>
    </row>
    <row r="651" spans="1:7">
      <c r="A651" s="151">
        <f t="shared" si="54"/>
        <v>6</v>
      </c>
      <c r="B651" s="151">
        <f t="shared" si="51"/>
        <v>1974</v>
      </c>
      <c r="C651" s="152">
        <v>27210</v>
      </c>
      <c r="D651" s="153">
        <f>MODELA!AG641</f>
        <v>4.3751681592703022</v>
      </c>
      <c r="E651" s="154" t="str">
        <f t="shared" si="52"/>
        <v/>
      </c>
      <c r="F651" s="155">
        <f t="shared" si="53"/>
        <v>4.3751681592703022</v>
      </c>
      <c r="G651" s="160"/>
    </row>
    <row r="652" spans="1:7">
      <c r="A652" s="151">
        <f t="shared" si="54"/>
        <v>7</v>
      </c>
      <c r="B652" s="151">
        <f t="shared" si="51"/>
        <v>1974</v>
      </c>
      <c r="C652" s="152">
        <v>27241</v>
      </c>
      <c r="D652" s="153">
        <f>MODELA!AG642</f>
        <v>2.6120737494822635</v>
      </c>
      <c r="E652" s="154" t="str">
        <f t="shared" si="52"/>
        <v/>
      </c>
      <c r="F652" s="155">
        <f t="shared" si="53"/>
        <v>2.6120737494822635</v>
      </c>
      <c r="G652" s="160"/>
    </row>
    <row r="653" spans="1:7">
      <c r="A653" s="151">
        <f t="shared" si="54"/>
        <v>8</v>
      </c>
      <c r="B653" s="151">
        <f t="shared" si="51"/>
        <v>1974</v>
      </c>
      <c r="C653" s="152">
        <v>27272</v>
      </c>
      <c r="D653" s="153">
        <f>MODELA!AG643</f>
        <v>1.6269360472244614</v>
      </c>
      <c r="E653" s="154" t="str">
        <f t="shared" si="52"/>
        <v/>
      </c>
      <c r="F653" s="155">
        <f t="shared" si="53"/>
        <v>1.6269360472244614</v>
      </c>
      <c r="G653" s="160"/>
    </row>
    <row r="654" spans="1:7">
      <c r="A654" s="151">
        <f t="shared" si="54"/>
        <v>9</v>
      </c>
      <c r="B654" s="151">
        <f t="shared" si="51"/>
        <v>1974</v>
      </c>
      <c r="C654" s="152">
        <v>27302</v>
      </c>
      <c r="D654" s="153">
        <f>MODELA!AG644</f>
        <v>1.2086856722633001</v>
      </c>
      <c r="E654" s="154" t="str">
        <f t="shared" si="52"/>
        <v/>
      </c>
      <c r="F654" s="155">
        <f t="shared" si="53"/>
        <v>1.2086856722633001</v>
      </c>
      <c r="G654" s="160"/>
    </row>
    <row r="655" spans="1:7">
      <c r="A655" s="151">
        <f t="shared" si="54"/>
        <v>10</v>
      </c>
      <c r="B655" s="151">
        <f t="shared" si="51"/>
        <v>1975</v>
      </c>
      <c r="C655" s="152">
        <v>27333</v>
      </c>
      <c r="D655" s="153">
        <f>MODELA!AG645</f>
        <v>1.2405404396019397</v>
      </c>
      <c r="E655" s="154" t="str">
        <f t="shared" si="52"/>
        <v/>
      </c>
      <c r="F655" s="155">
        <f t="shared" si="53"/>
        <v>1.2405404396019397</v>
      </c>
      <c r="G655" s="160"/>
    </row>
    <row r="656" spans="1:7">
      <c r="A656" s="151">
        <f t="shared" si="54"/>
        <v>11</v>
      </c>
      <c r="B656" s="151">
        <f t="shared" si="51"/>
        <v>1975</v>
      </c>
      <c r="C656" s="152">
        <v>27363</v>
      </c>
      <c r="D656" s="153">
        <f>MODELA!AG646</f>
        <v>0.96908794373158913</v>
      </c>
      <c r="E656" s="154" t="str">
        <f t="shared" si="52"/>
        <v/>
      </c>
      <c r="F656" s="155">
        <f t="shared" si="53"/>
        <v>0.96908794373158913</v>
      </c>
      <c r="G656" s="160"/>
    </row>
    <row r="657" spans="1:7">
      <c r="A657" s="151">
        <f t="shared" si="54"/>
        <v>12</v>
      </c>
      <c r="B657" s="151">
        <f t="shared" si="51"/>
        <v>1975</v>
      </c>
      <c r="C657" s="152">
        <v>27394</v>
      </c>
      <c r="D657" s="153">
        <f>MODELA!AG647</f>
        <v>1.1647258335639386</v>
      </c>
      <c r="E657" s="154" t="str">
        <f t="shared" si="52"/>
        <v/>
      </c>
      <c r="F657" s="155">
        <f t="shared" si="53"/>
        <v>1.1647258335639386</v>
      </c>
      <c r="G657" s="160"/>
    </row>
    <row r="658" spans="1:7">
      <c r="A658" s="151">
        <f t="shared" si="54"/>
        <v>1</v>
      </c>
      <c r="B658" s="151">
        <f t="shared" si="51"/>
        <v>1975</v>
      </c>
      <c r="C658" s="152">
        <v>27425</v>
      </c>
      <c r="D658" s="153">
        <f>MODELA!AG648</f>
        <v>2.4259956991916098</v>
      </c>
      <c r="E658" s="154" t="str">
        <f t="shared" si="52"/>
        <v/>
      </c>
      <c r="F658" s="155">
        <f t="shared" si="53"/>
        <v>2.4259956991916098</v>
      </c>
      <c r="G658" s="160"/>
    </row>
    <row r="659" spans="1:7">
      <c r="A659" s="151">
        <f t="shared" si="54"/>
        <v>2</v>
      </c>
      <c r="B659" s="151">
        <f t="shared" ref="B659:B722" si="55">IF(MONTH(C659)&gt;9,YEAR(C659)+1,YEAR(C659))</f>
        <v>1975</v>
      </c>
      <c r="C659" s="152">
        <v>27453</v>
      </c>
      <c r="D659" s="153">
        <f>MODELA!AG649</f>
        <v>6.5422811430505519</v>
      </c>
      <c r="E659" s="154" t="str">
        <f t="shared" ref="E659:E722" si="56">IF(AND(B659&gt;=$E$17,B659&lt;=$E$18),D659,"")</f>
        <v/>
      </c>
      <c r="F659" s="155">
        <f t="shared" ref="F659:F722" si="57">IF(OR(B659&lt;$E$17,B659&gt;$E$18),D659,"")</f>
        <v>6.5422811430505519</v>
      </c>
      <c r="G659" s="160"/>
    </row>
    <row r="660" spans="1:7">
      <c r="A660" s="151">
        <f t="shared" ref="A660:A723" si="58">MONTH(C660)</f>
        <v>3</v>
      </c>
      <c r="B660" s="151">
        <f t="shared" si="55"/>
        <v>1975</v>
      </c>
      <c r="C660" s="152">
        <v>27484</v>
      </c>
      <c r="D660" s="153">
        <f>MODELA!AG650</f>
        <v>11.80520243039347</v>
      </c>
      <c r="E660" s="154" t="str">
        <f t="shared" si="56"/>
        <v/>
      </c>
      <c r="F660" s="155">
        <f t="shared" si="57"/>
        <v>11.80520243039347</v>
      </c>
      <c r="G660" s="160"/>
    </row>
    <row r="661" spans="1:7">
      <c r="A661" s="151">
        <f t="shared" si="58"/>
        <v>4</v>
      </c>
      <c r="B661" s="151">
        <f t="shared" si="55"/>
        <v>1975</v>
      </c>
      <c r="C661" s="152">
        <v>27514</v>
      </c>
      <c r="D661" s="153">
        <f>MODELA!AG651</f>
        <v>6.1770229384377267</v>
      </c>
      <c r="E661" s="154" t="str">
        <f t="shared" si="56"/>
        <v/>
      </c>
      <c r="F661" s="155">
        <f t="shared" si="57"/>
        <v>6.1770229384377267</v>
      </c>
      <c r="G661" s="160"/>
    </row>
    <row r="662" spans="1:7">
      <c r="A662" s="151">
        <f t="shared" si="58"/>
        <v>5</v>
      </c>
      <c r="B662" s="151">
        <f t="shared" si="55"/>
        <v>1975</v>
      </c>
      <c r="C662" s="152">
        <v>27545</v>
      </c>
      <c r="D662" s="153">
        <f>MODELA!AG652</f>
        <v>10.795653914160578</v>
      </c>
      <c r="E662" s="154" t="str">
        <f t="shared" si="56"/>
        <v/>
      </c>
      <c r="F662" s="155">
        <f t="shared" si="57"/>
        <v>10.795653914160578</v>
      </c>
      <c r="G662" s="160"/>
    </row>
    <row r="663" spans="1:7">
      <c r="A663" s="151">
        <f t="shared" si="58"/>
        <v>6</v>
      </c>
      <c r="B663" s="151">
        <f t="shared" si="55"/>
        <v>1975</v>
      </c>
      <c r="C663" s="152">
        <v>27575</v>
      </c>
      <c r="D663" s="153">
        <f>MODELA!AG653</f>
        <v>4.3187647379216259</v>
      </c>
      <c r="E663" s="154" t="str">
        <f t="shared" si="56"/>
        <v/>
      </c>
      <c r="F663" s="155">
        <f t="shared" si="57"/>
        <v>4.3187647379216259</v>
      </c>
      <c r="G663" s="160"/>
    </row>
    <row r="664" spans="1:7">
      <c r="A664" s="151">
        <f t="shared" si="58"/>
        <v>7</v>
      </c>
      <c r="B664" s="151">
        <f t="shared" si="55"/>
        <v>1975</v>
      </c>
      <c r="C664" s="152">
        <v>27606</v>
      </c>
      <c r="D664" s="153">
        <f>MODELA!AG654</f>
        <v>1.4207209681397828</v>
      </c>
      <c r="E664" s="154" t="str">
        <f t="shared" si="56"/>
        <v/>
      </c>
      <c r="F664" s="155">
        <f t="shared" si="57"/>
        <v>1.4207209681397828</v>
      </c>
      <c r="G664" s="160"/>
    </row>
    <row r="665" spans="1:7">
      <c r="A665" s="151">
        <f t="shared" si="58"/>
        <v>8</v>
      </c>
      <c r="B665" s="151">
        <f t="shared" si="55"/>
        <v>1975</v>
      </c>
      <c r="C665" s="152">
        <v>27637</v>
      </c>
      <c r="D665" s="153">
        <f>MODELA!AG655</f>
        <v>1.0112888765514398</v>
      </c>
      <c r="E665" s="154" t="str">
        <f t="shared" si="56"/>
        <v/>
      </c>
      <c r="F665" s="155">
        <f t="shared" si="57"/>
        <v>1.0112888765514398</v>
      </c>
      <c r="G665" s="160"/>
    </row>
    <row r="666" spans="1:7">
      <c r="A666" s="151">
        <f t="shared" si="58"/>
        <v>9</v>
      </c>
      <c r="B666" s="151">
        <f t="shared" si="55"/>
        <v>1975</v>
      </c>
      <c r="C666" s="152">
        <v>27667</v>
      </c>
      <c r="D666" s="153">
        <f>MODELA!AG656</f>
        <v>0.8771487720083968</v>
      </c>
      <c r="E666" s="154" t="str">
        <f t="shared" si="56"/>
        <v/>
      </c>
      <c r="F666" s="155">
        <f t="shared" si="57"/>
        <v>0.8771487720083968</v>
      </c>
      <c r="G666" s="160"/>
    </row>
    <row r="667" spans="1:7">
      <c r="A667" s="151">
        <f t="shared" si="58"/>
        <v>10</v>
      </c>
      <c r="B667" s="151">
        <f t="shared" si="55"/>
        <v>1976</v>
      </c>
      <c r="C667" s="152">
        <v>27698</v>
      </c>
      <c r="D667" s="153">
        <f>MODELA!AG657</f>
        <v>1.4816332424953869</v>
      </c>
      <c r="E667" s="154" t="str">
        <f t="shared" si="56"/>
        <v/>
      </c>
      <c r="F667" s="155">
        <f t="shared" si="57"/>
        <v>1.4816332424953869</v>
      </c>
      <c r="G667" s="160"/>
    </row>
    <row r="668" spans="1:7">
      <c r="A668" s="151">
        <f t="shared" si="58"/>
        <v>11</v>
      </c>
      <c r="B668" s="151">
        <f t="shared" si="55"/>
        <v>1976</v>
      </c>
      <c r="C668" s="152">
        <v>27728</v>
      </c>
      <c r="D668" s="153">
        <f>MODELA!AG658</f>
        <v>1.4314153445789635</v>
      </c>
      <c r="E668" s="154" t="str">
        <f t="shared" si="56"/>
        <v/>
      </c>
      <c r="F668" s="155">
        <f t="shared" si="57"/>
        <v>1.4314153445789635</v>
      </c>
      <c r="G668" s="160"/>
    </row>
    <row r="669" spans="1:7">
      <c r="A669" s="151">
        <f t="shared" si="58"/>
        <v>12</v>
      </c>
      <c r="B669" s="151">
        <f t="shared" si="55"/>
        <v>1976</v>
      </c>
      <c r="C669" s="152">
        <v>27759</v>
      </c>
      <c r="D669" s="153">
        <f>MODELA!AG659</f>
        <v>1.124912760032339</v>
      </c>
      <c r="E669" s="154" t="str">
        <f t="shared" si="56"/>
        <v/>
      </c>
      <c r="F669" s="155">
        <f t="shared" si="57"/>
        <v>1.124912760032339</v>
      </c>
      <c r="G669" s="160"/>
    </row>
    <row r="670" spans="1:7">
      <c r="A670" s="151">
        <f t="shared" si="58"/>
        <v>1</v>
      </c>
      <c r="B670" s="151">
        <f t="shared" si="55"/>
        <v>1976</v>
      </c>
      <c r="C670" s="152">
        <v>27790</v>
      </c>
      <c r="D670" s="153">
        <f>MODELA!AG660</f>
        <v>0.75808752348910868</v>
      </c>
      <c r="E670" s="154" t="str">
        <f t="shared" si="56"/>
        <v/>
      </c>
      <c r="F670" s="155">
        <f t="shared" si="57"/>
        <v>0.75808752348910868</v>
      </c>
      <c r="G670" s="160"/>
    </row>
    <row r="671" spans="1:7">
      <c r="A671" s="151">
        <f t="shared" si="58"/>
        <v>2</v>
      </c>
      <c r="B671" s="151">
        <f t="shared" si="55"/>
        <v>1976</v>
      </c>
      <c r="C671" s="152">
        <v>27819</v>
      </c>
      <c r="D671" s="153">
        <f>MODELA!AG661</f>
        <v>0.89260493039943434</v>
      </c>
      <c r="E671" s="154" t="str">
        <f t="shared" si="56"/>
        <v/>
      </c>
      <c r="F671" s="155">
        <f t="shared" si="57"/>
        <v>0.89260493039943434</v>
      </c>
      <c r="G671" s="160"/>
    </row>
    <row r="672" spans="1:7">
      <c r="A672" s="151">
        <f t="shared" si="58"/>
        <v>3</v>
      </c>
      <c r="B672" s="151">
        <f t="shared" si="55"/>
        <v>1976</v>
      </c>
      <c r="C672" s="152">
        <v>27850</v>
      </c>
      <c r="D672" s="153">
        <f>MODELA!AG662</f>
        <v>1.3930163134576654</v>
      </c>
      <c r="E672" s="154" t="str">
        <f t="shared" si="56"/>
        <v/>
      </c>
      <c r="F672" s="155">
        <f t="shared" si="57"/>
        <v>1.3930163134576654</v>
      </c>
      <c r="G672" s="160"/>
    </row>
    <row r="673" spans="1:7">
      <c r="A673" s="151">
        <f t="shared" si="58"/>
        <v>4</v>
      </c>
      <c r="B673" s="151">
        <f t="shared" si="55"/>
        <v>1976</v>
      </c>
      <c r="C673" s="152">
        <v>27880</v>
      </c>
      <c r="D673" s="153">
        <f>MODELA!AG663</f>
        <v>1.1097057449587506</v>
      </c>
      <c r="E673" s="154" t="str">
        <f t="shared" si="56"/>
        <v/>
      </c>
      <c r="F673" s="155">
        <f t="shared" si="57"/>
        <v>1.1097057449587506</v>
      </c>
      <c r="G673" s="160"/>
    </row>
    <row r="674" spans="1:7">
      <c r="A674" s="151">
        <f t="shared" si="58"/>
        <v>5</v>
      </c>
      <c r="B674" s="151">
        <f t="shared" si="55"/>
        <v>1976</v>
      </c>
      <c r="C674" s="152">
        <v>27911</v>
      </c>
      <c r="D674" s="153">
        <f>MODELA!AG664</f>
        <v>0.8519198815964657</v>
      </c>
      <c r="E674" s="154" t="str">
        <f t="shared" si="56"/>
        <v/>
      </c>
      <c r="F674" s="155">
        <f t="shared" si="57"/>
        <v>0.8519198815964657</v>
      </c>
      <c r="G674" s="160"/>
    </row>
    <row r="675" spans="1:7">
      <c r="A675" s="151">
        <f t="shared" si="58"/>
        <v>6</v>
      </c>
      <c r="B675" s="151">
        <f t="shared" si="55"/>
        <v>1976</v>
      </c>
      <c r="C675" s="152">
        <v>27941</v>
      </c>
      <c r="D675" s="153">
        <f>MODELA!AG665</f>
        <v>0.15515170167651782</v>
      </c>
      <c r="E675" s="154" t="str">
        <f t="shared" si="56"/>
        <v/>
      </c>
      <c r="F675" s="155">
        <f t="shared" si="57"/>
        <v>0.15515170167651782</v>
      </c>
      <c r="G675" s="160"/>
    </row>
    <row r="676" spans="1:7">
      <c r="A676" s="151">
        <f t="shared" si="58"/>
        <v>7</v>
      </c>
      <c r="B676" s="151">
        <f t="shared" si="55"/>
        <v>1976</v>
      </c>
      <c r="C676" s="152">
        <v>27972</v>
      </c>
      <c r="D676" s="153">
        <f>MODELA!AG666</f>
        <v>3.9411559938127283E-2</v>
      </c>
      <c r="E676" s="154" t="str">
        <f t="shared" si="56"/>
        <v/>
      </c>
      <c r="F676" s="155">
        <f t="shared" si="57"/>
        <v>3.9411559938127283E-2</v>
      </c>
      <c r="G676" s="160"/>
    </row>
    <row r="677" spans="1:7">
      <c r="A677" s="151">
        <f t="shared" si="58"/>
        <v>8</v>
      </c>
      <c r="B677" s="151">
        <f t="shared" si="55"/>
        <v>1976</v>
      </c>
      <c r="C677" s="152">
        <v>28003</v>
      </c>
      <c r="D677" s="153">
        <f>MODELA!AG667</f>
        <v>0.14062761159741299</v>
      </c>
      <c r="E677" s="154" t="str">
        <f t="shared" si="56"/>
        <v/>
      </c>
      <c r="F677" s="155">
        <f t="shared" si="57"/>
        <v>0.14062761159741299</v>
      </c>
      <c r="G677" s="160"/>
    </row>
    <row r="678" spans="1:7">
      <c r="A678" s="151">
        <f t="shared" si="58"/>
        <v>9</v>
      </c>
      <c r="B678" s="151">
        <f t="shared" si="55"/>
        <v>1976</v>
      </c>
      <c r="C678" s="152">
        <v>28033</v>
      </c>
      <c r="D678" s="153">
        <f>MODELA!AG668</f>
        <v>0.31884025592827747</v>
      </c>
      <c r="E678" s="154" t="str">
        <f t="shared" si="56"/>
        <v/>
      </c>
      <c r="F678" s="155">
        <f t="shared" si="57"/>
        <v>0.31884025592827747</v>
      </c>
      <c r="G678" s="160"/>
    </row>
    <row r="679" spans="1:7">
      <c r="A679" s="151">
        <f t="shared" si="58"/>
        <v>10</v>
      </c>
      <c r="B679" s="151">
        <f t="shared" si="55"/>
        <v>1977</v>
      </c>
      <c r="C679" s="152">
        <v>28064</v>
      </c>
      <c r="D679" s="153">
        <f>MODELA!AG669</f>
        <v>6.7867976301086539E-4</v>
      </c>
      <c r="E679" s="154" t="str">
        <f t="shared" si="56"/>
        <v/>
      </c>
      <c r="F679" s="155">
        <f t="shared" si="57"/>
        <v>6.7867976301086539E-4</v>
      </c>
      <c r="G679" s="160"/>
    </row>
    <row r="680" spans="1:7">
      <c r="A680" s="151">
        <f t="shared" si="58"/>
        <v>11</v>
      </c>
      <c r="B680" s="151">
        <f t="shared" si="55"/>
        <v>1977</v>
      </c>
      <c r="C680" s="152">
        <v>28094</v>
      </c>
      <c r="D680" s="153">
        <f>MODELA!AG670</f>
        <v>3.5479462606336832E-4</v>
      </c>
      <c r="E680" s="154" t="str">
        <f t="shared" si="56"/>
        <v/>
      </c>
      <c r="F680" s="155">
        <f t="shared" si="57"/>
        <v>3.5479462606336832E-4</v>
      </c>
      <c r="G680" s="160"/>
    </row>
    <row r="681" spans="1:7">
      <c r="A681" s="151">
        <f t="shared" si="58"/>
        <v>12</v>
      </c>
      <c r="B681" s="151">
        <f t="shared" si="55"/>
        <v>1977</v>
      </c>
      <c r="C681" s="152">
        <v>28125</v>
      </c>
      <c r="D681" s="153">
        <f>MODELA!AG671</f>
        <v>1.104485186499951E-4</v>
      </c>
      <c r="E681" s="154" t="str">
        <f t="shared" si="56"/>
        <v/>
      </c>
      <c r="F681" s="155">
        <f t="shared" si="57"/>
        <v>1.104485186499951E-4</v>
      </c>
      <c r="G681" s="160"/>
    </row>
    <row r="682" spans="1:7">
      <c r="A682" s="151">
        <f t="shared" si="58"/>
        <v>1</v>
      </c>
      <c r="B682" s="151">
        <f t="shared" si="55"/>
        <v>1977</v>
      </c>
      <c r="C682" s="152">
        <v>28156</v>
      </c>
      <c r="D682" s="153">
        <f>MODELA!AG672</f>
        <v>8.0147231616193161E-4</v>
      </c>
      <c r="E682" s="154" t="str">
        <f t="shared" si="56"/>
        <v/>
      </c>
      <c r="F682" s="155">
        <f t="shared" si="57"/>
        <v>8.0147231616193161E-4</v>
      </c>
      <c r="G682" s="160"/>
    </row>
    <row r="683" spans="1:7">
      <c r="A683" s="151">
        <f t="shared" si="58"/>
        <v>2</v>
      </c>
      <c r="B683" s="151">
        <f t="shared" si="55"/>
        <v>1977</v>
      </c>
      <c r="C683" s="152">
        <v>28184</v>
      </c>
      <c r="D683" s="153">
        <f>MODELA!AG673</f>
        <v>9.850068085783233E-4</v>
      </c>
      <c r="E683" s="154" t="str">
        <f t="shared" si="56"/>
        <v/>
      </c>
      <c r="F683" s="155">
        <f t="shared" si="57"/>
        <v>9.850068085783233E-4</v>
      </c>
      <c r="G683" s="160"/>
    </row>
    <row r="684" spans="1:7">
      <c r="A684" s="151">
        <f t="shared" si="58"/>
        <v>3</v>
      </c>
      <c r="B684" s="151">
        <f t="shared" si="55"/>
        <v>1977</v>
      </c>
      <c r="C684" s="152">
        <v>28215</v>
      </c>
      <c r="D684" s="153">
        <f>MODELA!AG674</f>
        <v>1.5289793887008681E-3</v>
      </c>
      <c r="E684" s="154" t="str">
        <f t="shared" si="56"/>
        <v/>
      </c>
      <c r="F684" s="155">
        <f t="shared" si="57"/>
        <v>1.5289793887008681E-3</v>
      </c>
      <c r="G684" s="160"/>
    </row>
    <row r="685" spans="1:7">
      <c r="A685" s="151">
        <f t="shared" si="58"/>
        <v>4</v>
      </c>
      <c r="B685" s="151">
        <f t="shared" si="55"/>
        <v>1977</v>
      </c>
      <c r="C685" s="152">
        <v>28245</v>
      </c>
      <c r="D685" s="153">
        <f>MODELA!AG675</f>
        <v>1.9925351377629479E-3</v>
      </c>
      <c r="E685" s="154" t="str">
        <f t="shared" si="56"/>
        <v/>
      </c>
      <c r="F685" s="155">
        <f t="shared" si="57"/>
        <v>1.9925351377629479E-3</v>
      </c>
      <c r="G685" s="160"/>
    </row>
    <row r="686" spans="1:7">
      <c r="A686" s="151">
        <f t="shared" si="58"/>
        <v>5</v>
      </c>
      <c r="B686" s="151">
        <f t="shared" si="55"/>
        <v>1977</v>
      </c>
      <c r="C686" s="152">
        <v>28276</v>
      </c>
      <c r="D686" s="153">
        <f>MODELA!AG676</f>
        <v>1.5270356047468615E-3</v>
      </c>
      <c r="E686" s="154" t="str">
        <f t="shared" si="56"/>
        <v/>
      </c>
      <c r="F686" s="155">
        <f t="shared" si="57"/>
        <v>1.5270356047468615E-3</v>
      </c>
      <c r="G686" s="160"/>
    </row>
    <row r="687" spans="1:7">
      <c r="A687" s="151">
        <f t="shared" si="58"/>
        <v>6</v>
      </c>
      <c r="B687" s="151">
        <f t="shared" si="55"/>
        <v>1977</v>
      </c>
      <c r="C687" s="152">
        <v>28306</v>
      </c>
      <c r="D687" s="153">
        <f>MODELA!AG677</f>
        <v>1.0372504432142361E-3</v>
      </c>
      <c r="E687" s="154" t="str">
        <f t="shared" si="56"/>
        <v/>
      </c>
      <c r="F687" s="155">
        <f t="shared" si="57"/>
        <v>1.0372504432142361E-3</v>
      </c>
      <c r="G687" s="160"/>
    </row>
    <row r="688" spans="1:7">
      <c r="A688" s="151">
        <f t="shared" si="58"/>
        <v>7</v>
      </c>
      <c r="B688" s="151">
        <f t="shared" si="55"/>
        <v>1977</v>
      </c>
      <c r="C688" s="152">
        <v>28337</v>
      </c>
      <c r="D688" s="153">
        <f>MODELA!AG678</f>
        <v>0</v>
      </c>
      <c r="E688" s="154" t="str">
        <f t="shared" si="56"/>
        <v/>
      </c>
      <c r="F688" s="155">
        <f t="shared" si="57"/>
        <v>0</v>
      </c>
      <c r="G688" s="160"/>
    </row>
    <row r="689" spans="1:7">
      <c r="A689" s="151">
        <f t="shared" si="58"/>
        <v>8</v>
      </c>
      <c r="B689" s="151">
        <f t="shared" si="55"/>
        <v>1977</v>
      </c>
      <c r="C689" s="152">
        <v>28368</v>
      </c>
      <c r="D689" s="153">
        <f>MODELA!AG679</f>
        <v>0</v>
      </c>
      <c r="E689" s="154" t="str">
        <f t="shared" si="56"/>
        <v/>
      </c>
      <c r="F689" s="155">
        <f t="shared" si="57"/>
        <v>0</v>
      </c>
      <c r="G689" s="160"/>
    </row>
    <row r="690" spans="1:7">
      <c r="A690" s="151">
        <f t="shared" si="58"/>
        <v>9</v>
      </c>
      <c r="B690" s="151">
        <f t="shared" si="55"/>
        <v>1977</v>
      </c>
      <c r="C690" s="152">
        <v>28398</v>
      </c>
      <c r="D690" s="153">
        <f>MODELA!AG680</f>
        <v>0</v>
      </c>
      <c r="E690" s="154" t="str">
        <f t="shared" si="56"/>
        <v/>
      </c>
      <c r="F690" s="155">
        <f t="shared" si="57"/>
        <v>0</v>
      </c>
      <c r="G690" s="160"/>
    </row>
    <row r="691" spans="1:7">
      <c r="A691" s="151">
        <f t="shared" si="58"/>
        <v>10</v>
      </c>
      <c r="B691" s="151">
        <f t="shared" si="55"/>
        <v>1978</v>
      </c>
      <c r="C691" s="152">
        <v>28429</v>
      </c>
      <c r="D691" s="153">
        <f>MODELA!AG681</f>
        <v>0</v>
      </c>
      <c r="E691" s="154" t="str">
        <f t="shared" si="56"/>
        <v/>
      </c>
      <c r="F691" s="155">
        <f t="shared" si="57"/>
        <v>0</v>
      </c>
      <c r="G691" s="160"/>
    </row>
    <row r="692" spans="1:7">
      <c r="A692" s="151">
        <f t="shared" si="58"/>
        <v>11</v>
      </c>
      <c r="B692" s="151">
        <f t="shared" si="55"/>
        <v>1978</v>
      </c>
      <c r="C692" s="152">
        <v>28459</v>
      </c>
      <c r="D692" s="153">
        <f>MODELA!AG682</f>
        <v>1.0677558987316598</v>
      </c>
      <c r="E692" s="154" t="str">
        <f t="shared" si="56"/>
        <v/>
      </c>
      <c r="F692" s="155">
        <f t="shared" si="57"/>
        <v>1.0677558987316598</v>
      </c>
      <c r="G692" s="160"/>
    </row>
    <row r="693" spans="1:7">
      <c r="A693" s="151">
        <f t="shared" si="58"/>
        <v>12</v>
      </c>
      <c r="B693" s="151">
        <f t="shared" si="55"/>
        <v>1978</v>
      </c>
      <c r="C693" s="152">
        <v>28490</v>
      </c>
      <c r="D693" s="153">
        <f>MODELA!AG683</f>
        <v>5.0388517530841179</v>
      </c>
      <c r="E693" s="154" t="str">
        <f t="shared" si="56"/>
        <v/>
      </c>
      <c r="F693" s="155">
        <f t="shared" si="57"/>
        <v>5.0388517530841179</v>
      </c>
      <c r="G693" s="160"/>
    </row>
    <row r="694" spans="1:7">
      <c r="A694" s="151">
        <f t="shared" si="58"/>
        <v>1</v>
      </c>
      <c r="B694" s="151">
        <f t="shared" si="55"/>
        <v>1978</v>
      </c>
      <c r="C694" s="152">
        <v>28521</v>
      </c>
      <c r="D694" s="153">
        <f>MODELA!AG684</f>
        <v>14.660746500877345</v>
      </c>
      <c r="E694" s="154" t="str">
        <f t="shared" si="56"/>
        <v/>
      </c>
      <c r="F694" s="155">
        <f t="shared" si="57"/>
        <v>14.660746500877345</v>
      </c>
      <c r="G694" s="160"/>
    </row>
    <row r="695" spans="1:7">
      <c r="A695" s="151">
        <f t="shared" si="58"/>
        <v>2</v>
      </c>
      <c r="B695" s="151">
        <f t="shared" si="55"/>
        <v>1978</v>
      </c>
      <c r="C695" s="152">
        <v>28549</v>
      </c>
      <c r="D695" s="153">
        <f>MODELA!AG685</f>
        <v>7.9710702841982695</v>
      </c>
      <c r="E695" s="154" t="str">
        <f t="shared" si="56"/>
        <v/>
      </c>
      <c r="F695" s="155">
        <f t="shared" si="57"/>
        <v>7.9710702841982695</v>
      </c>
      <c r="G695" s="160"/>
    </row>
    <row r="696" spans="1:7">
      <c r="A696" s="151">
        <f t="shared" si="58"/>
        <v>3</v>
      </c>
      <c r="B696" s="151">
        <f t="shared" si="55"/>
        <v>1978</v>
      </c>
      <c r="C696" s="152">
        <v>28580</v>
      </c>
      <c r="D696" s="153">
        <f>MODELA!AG686</f>
        <v>12.287361946342145</v>
      </c>
      <c r="E696" s="154" t="str">
        <f t="shared" si="56"/>
        <v/>
      </c>
      <c r="F696" s="155">
        <f t="shared" si="57"/>
        <v>12.287361946342145</v>
      </c>
      <c r="G696" s="160"/>
    </row>
    <row r="697" spans="1:7">
      <c r="A697" s="151">
        <f t="shared" si="58"/>
        <v>4</v>
      </c>
      <c r="B697" s="151">
        <f t="shared" si="55"/>
        <v>1978</v>
      </c>
      <c r="C697" s="152">
        <v>28610</v>
      </c>
      <c r="D697" s="153">
        <f>MODELA!AG687</f>
        <v>8.0023964739012712</v>
      </c>
      <c r="E697" s="154" t="str">
        <f t="shared" si="56"/>
        <v/>
      </c>
      <c r="F697" s="155">
        <f t="shared" si="57"/>
        <v>8.0023964739012712</v>
      </c>
      <c r="G697" s="160"/>
    </row>
    <row r="698" spans="1:7">
      <c r="A698" s="151">
        <f t="shared" si="58"/>
        <v>5</v>
      </c>
      <c r="B698" s="151">
        <f t="shared" si="55"/>
        <v>1978</v>
      </c>
      <c r="C698" s="152">
        <v>28641</v>
      </c>
      <c r="D698" s="153">
        <f>MODELA!AG688</f>
        <v>5.642599488742448</v>
      </c>
      <c r="E698" s="154" t="str">
        <f t="shared" si="56"/>
        <v/>
      </c>
      <c r="F698" s="155">
        <f t="shared" si="57"/>
        <v>5.642599488742448</v>
      </c>
      <c r="G698" s="160"/>
    </row>
    <row r="699" spans="1:7">
      <c r="A699" s="151">
        <f t="shared" si="58"/>
        <v>6</v>
      </c>
      <c r="B699" s="151">
        <f t="shared" si="55"/>
        <v>1978</v>
      </c>
      <c r="C699" s="152">
        <v>28671</v>
      </c>
      <c r="D699" s="153">
        <f>MODELA!AG689</f>
        <v>3.4409325646693603</v>
      </c>
      <c r="E699" s="154" t="str">
        <f t="shared" si="56"/>
        <v/>
      </c>
      <c r="F699" s="155">
        <f t="shared" si="57"/>
        <v>3.4409325646693603</v>
      </c>
      <c r="G699" s="160"/>
    </row>
    <row r="700" spans="1:7">
      <c r="A700" s="151">
        <f t="shared" si="58"/>
        <v>7</v>
      </c>
      <c r="B700" s="151">
        <f t="shared" si="55"/>
        <v>1978</v>
      </c>
      <c r="C700" s="152">
        <v>28702</v>
      </c>
      <c r="D700" s="153">
        <f>MODELA!AG690</f>
        <v>1.7139083080680066</v>
      </c>
      <c r="E700" s="154" t="str">
        <f t="shared" si="56"/>
        <v/>
      </c>
      <c r="F700" s="155">
        <f t="shared" si="57"/>
        <v>1.7139083080680066</v>
      </c>
      <c r="G700" s="160"/>
    </row>
    <row r="701" spans="1:7">
      <c r="A701" s="151">
        <f t="shared" si="58"/>
        <v>8</v>
      </c>
      <c r="B701" s="151">
        <f t="shared" si="55"/>
        <v>1978</v>
      </c>
      <c r="C701" s="152">
        <v>28733</v>
      </c>
      <c r="D701" s="153">
        <f>MODELA!AG691</f>
        <v>0.38627554889864513</v>
      </c>
      <c r="E701" s="154" t="str">
        <f t="shared" si="56"/>
        <v/>
      </c>
      <c r="F701" s="155">
        <f t="shared" si="57"/>
        <v>0.38627554889864513</v>
      </c>
      <c r="G701" s="160"/>
    </row>
    <row r="702" spans="1:7">
      <c r="A702" s="151">
        <f t="shared" si="58"/>
        <v>9</v>
      </c>
      <c r="B702" s="151">
        <f t="shared" si="55"/>
        <v>1978</v>
      </c>
      <c r="C702" s="152">
        <v>28763</v>
      </c>
      <c r="D702" s="153">
        <f>MODELA!AG692</f>
        <v>1.4824665584006098</v>
      </c>
      <c r="E702" s="154" t="str">
        <f t="shared" si="56"/>
        <v/>
      </c>
      <c r="F702" s="155">
        <f t="shared" si="57"/>
        <v>1.4824665584006098</v>
      </c>
      <c r="G702" s="160"/>
    </row>
    <row r="703" spans="1:7">
      <c r="A703" s="151">
        <f t="shared" si="58"/>
        <v>10</v>
      </c>
      <c r="B703" s="151">
        <f t="shared" si="55"/>
        <v>1979</v>
      </c>
      <c r="C703" s="152">
        <v>28794</v>
      </c>
      <c r="D703" s="153">
        <f>MODELA!AG693</f>
        <v>9.9382533217440353E-2</v>
      </c>
      <c r="E703" s="154" t="str">
        <f t="shared" si="56"/>
        <v/>
      </c>
      <c r="F703" s="155">
        <f t="shared" si="57"/>
        <v>9.9382533217440353E-2</v>
      </c>
      <c r="G703" s="160"/>
    </row>
    <row r="704" spans="1:7">
      <c r="A704" s="151">
        <f t="shared" si="58"/>
        <v>11</v>
      </c>
      <c r="B704" s="151">
        <f t="shared" si="55"/>
        <v>1979</v>
      </c>
      <c r="C704" s="152">
        <v>28824</v>
      </c>
      <c r="D704" s="153">
        <f>MODELA!AG694</f>
        <v>0.92626896716298057</v>
      </c>
      <c r="E704" s="154" t="str">
        <f t="shared" si="56"/>
        <v/>
      </c>
      <c r="F704" s="155">
        <f t="shared" si="57"/>
        <v>0.92626896716298057</v>
      </c>
      <c r="G704" s="160"/>
    </row>
    <row r="705" spans="1:7">
      <c r="A705" s="151">
        <f t="shared" si="58"/>
        <v>12</v>
      </c>
      <c r="B705" s="151">
        <f t="shared" si="55"/>
        <v>1979</v>
      </c>
      <c r="C705" s="152">
        <v>28855</v>
      </c>
      <c r="D705" s="153">
        <f>MODELA!AG695</f>
        <v>0.92228002399621456</v>
      </c>
      <c r="E705" s="154" t="str">
        <f t="shared" si="56"/>
        <v/>
      </c>
      <c r="F705" s="155">
        <f t="shared" si="57"/>
        <v>0.92228002399621456</v>
      </c>
      <c r="G705" s="160"/>
    </row>
    <row r="706" spans="1:7">
      <c r="A706" s="151">
        <f t="shared" si="58"/>
        <v>1</v>
      </c>
      <c r="B706" s="151">
        <f t="shared" si="55"/>
        <v>1979</v>
      </c>
      <c r="C706" s="152">
        <v>28886</v>
      </c>
      <c r="D706" s="153">
        <f>MODELA!AG696</f>
        <v>4.3208875986904491</v>
      </c>
      <c r="E706" s="154" t="str">
        <f t="shared" si="56"/>
        <v/>
      </c>
      <c r="F706" s="155">
        <f t="shared" si="57"/>
        <v>4.3208875986904491</v>
      </c>
      <c r="G706" s="160"/>
    </row>
    <row r="707" spans="1:7">
      <c r="A707" s="151">
        <f t="shared" si="58"/>
        <v>2</v>
      </c>
      <c r="B707" s="151">
        <f t="shared" si="55"/>
        <v>1979</v>
      </c>
      <c r="C707" s="152">
        <v>28914</v>
      </c>
      <c r="D707" s="153">
        <f>MODELA!AG697</f>
        <v>5.4486380107096029</v>
      </c>
      <c r="E707" s="154" t="str">
        <f t="shared" si="56"/>
        <v/>
      </c>
      <c r="F707" s="155">
        <f t="shared" si="57"/>
        <v>5.4486380107096029</v>
      </c>
      <c r="G707" s="160"/>
    </row>
    <row r="708" spans="1:7">
      <c r="A708" s="151">
        <f t="shared" si="58"/>
        <v>3</v>
      </c>
      <c r="B708" s="151">
        <f t="shared" si="55"/>
        <v>1979</v>
      </c>
      <c r="C708" s="152">
        <v>28945</v>
      </c>
      <c r="D708" s="153">
        <f>MODELA!AG698</f>
        <v>8.4855132890296652</v>
      </c>
      <c r="E708" s="154" t="str">
        <f t="shared" si="56"/>
        <v/>
      </c>
      <c r="F708" s="155">
        <f t="shared" si="57"/>
        <v>8.4855132890296652</v>
      </c>
      <c r="G708" s="160"/>
    </row>
    <row r="709" spans="1:7">
      <c r="A709" s="151">
        <f t="shared" si="58"/>
        <v>4</v>
      </c>
      <c r="B709" s="151">
        <f t="shared" si="55"/>
        <v>1979</v>
      </c>
      <c r="C709" s="152">
        <v>28975</v>
      </c>
      <c r="D709" s="153">
        <f>MODELA!AG699</f>
        <v>6.3393218278883339</v>
      </c>
      <c r="E709" s="154" t="str">
        <f t="shared" si="56"/>
        <v/>
      </c>
      <c r="F709" s="155">
        <f t="shared" si="57"/>
        <v>6.3393218278883339</v>
      </c>
      <c r="G709" s="160"/>
    </row>
    <row r="710" spans="1:7">
      <c r="A710" s="151">
        <f t="shared" si="58"/>
        <v>5</v>
      </c>
      <c r="B710" s="151">
        <f t="shared" si="55"/>
        <v>1979</v>
      </c>
      <c r="C710" s="152">
        <v>29006</v>
      </c>
      <c r="D710" s="153">
        <f>MODELA!AG700</f>
        <v>6.5123660802392607</v>
      </c>
      <c r="E710" s="154" t="str">
        <f t="shared" si="56"/>
        <v/>
      </c>
      <c r="F710" s="155">
        <f t="shared" si="57"/>
        <v>6.5123660802392607</v>
      </c>
      <c r="G710" s="160"/>
    </row>
    <row r="711" spans="1:7">
      <c r="A711" s="151">
        <f t="shared" si="58"/>
        <v>6</v>
      </c>
      <c r="B711" s="151">
        <f t="shared" si="55"/>
        <v>1979</v>
      </c>
      <c r="C711" s="152">
        <v>29036</v>
      </c>
      <c r="D711" s="153">
        <f>MODELA!AG701</f>
        <v>1.7718377172661661</v>
      </c>
      <c r="E711" s="154" t="str">
        <f t="shared" si="56"/>
        <v/>
      </c>
      <c r="F711" s="155">
        <f t="shared" si="57"/>
        <v>1.7718377172661661</v>
      </c>
      <c r="G711" s="160"/>
    </row>
    <row r="712" spans="1:7">
      <c r="A712" s="151">
        <f t="shared" si="58"/>
        <v>7</v>
      </c>
      <c r="B712" s="151">
        <f t="shared" si="55"/>
        <v>1979</v>
      </c>
      <c r="C712" s="152">
        <v>29067</v>
      </c>
      <c r="D712" s="153">
        <f>MODELA!AG702</f>
        <v>1.1436449924806666</v>
      </c>
      <c r="E712" s="154" t="str">
        <f t="shared" si="56"/>
        <v/>
      </c>
      <c r="F712" s="155">
        <f t="shared" si="57"/>
        <v>1.1436449924806666</v>
      </c>
      <c r="G712" s="160"/>
    </row>
    <row r="713" spans="1:7">
      <c r="A713" s="151">
        <f t="shared" si="58"/>
        <v>8</v>
      </c>
      <c r="B713" s="151">
        <f t="shared" si="55"/>
        <v>1979</v>
      </c>
      <c r="C713" s="152">
        <v>29098</v>
      </c>
      <c r="D713" s="153">
        <f>MODELA!AG703</f>
        <v>0.26526027472630886</v>
      </c>
      <c r="E713" s="154" t="str">
        <f t="shared" si="56"/>
        <v/>
      </c>
      <c r="F713" s="155">
        <f t="shared" si="57"/>
        <v>0.26526027472630886</v>
      </c>
      <c r="G713" s="160"/>
    </row>
    <row r="714" spans="1:7">
      <c r="A714" s="151">
        <f t="shared" si="58"/>
        <v>9</v>
      </c>
      <c r="B714" s="151">
        <f t="shared" si="55"/>
        <v>1979</v>
      </c>
      <c r="C714" s="152">
        <v>29128</v>
      </c>
      <c r="D714" s="153">
        <f>MODELA!AG704</f>
        <v>9.351341482286557E-2</v>
      </c>
      <c r="E714" s="154" t="str">
        <f t="shared" si="56"/>
        <v/>
      </c>
      <c r="F714" s="155">
        <f t="shared" si="57"/>
        <v>9.351341482286557E-2</v>
      </c>
      <c r="G714" s="160"/>
    </row>
    <row r="715" spans="1:7">
      <c r="A715" s="151">
        <f t="shared" si="58"/>
        <v>10</v>
      </c>
      <c r="B715" s="151">
        <f t="shared" si="55"/>
        <v>1980</v>
      </c>
      <c r="C715" s="152">
        <v>29159</v>
      </c>
      <c r="D715" s="153">
        <f>MODELA!AG705</f>
        <v>1.6364029293270985</v>
      </c>
      <c r="E715" s="154" t="str">
        <f t="shared" si="56"/>
        <v/>
      </c>
      <c r="F715" s="155">
        <f t="shared" si="57"/>
        <v>1.6364029293270985</v>
      </c>
      <c r="G715" s="160"/>
    </row>
    <row r="716" spans="1:7">
      <c r="A716" s="151">
        <f t="shared" si="58"/>
        <v>11</v>
      </c>
      <c r="B716" s="151">
        <f t="shared" si="55"/>
        <v>1980</v>
      </c>
      <c r="C716" s="152">
        <v>29189</v>
      </c>
      <c r="D716" s="153">
        <f>MODELA!AG706</f>
        <v>2.1759277736487572</v>
      </c>
      <c r="E716" s="154" t="str">
        <f t="shared" si="56"/>
        <v/>
      </c>
      <c r="F716" s="155">
        <f t="shared" si="57"/>
        <v>2.1759277736487572</v>
      </c>
      <c r="G716" s="160"/>
    </row>
    <row r="717" spans="1:7">
      <c r="A717" s="151">
        <f t="shared" si="58"/>
        <v>12</v>
      </c>
      <c r="B717" s="151">
        <f t="shared" si="55"/>
        <v>1980</v>
      </c>
      <c r="C717" s="152">
        <v>29220</v>
      </c>
      <c r="D717" s="153">
        <f>MODELA!AG707</f>
        <v>2.4068004987777858</v>
      </c>
      <c r="E717" s="154" t="str">
        <f t="shared" si="56"/>
        <v/>
      </c>
      <c r="F717" s="155">
        <f t="shared" si="57"/>
        <v>2.4068004987777858</v>
      </c>
      <c r="G717" s="160"/>
    </row>
    <row r="718" spans="1:7">
      <c r="A718" s="151">
        <f t="shared" si="58"/>
        <v>1</v>
      </c>
      <c r="B718" s="151">
        <f t="shared" si="55"/>
        <v>1980</v>
      </c>
      <c r="C718" s="152">
        <v>29251</v>
      </c>
      <c r="D718" s="153">
        <f>MODELA!AG708</f>
        <v>32.711643593571246</v>
      </c>
      <c r="E718" s="154" t="str">
        <f t="shared" si="56"/>
        <v/>
      </c>
      <c r="F718" s="155">
        <f t="shared" si="57"/>
        <v>32.711643593571246</v>
      </c>
      <c r="G718" s="160"/>
    </row>
    <row r="719" spans="1:7">
      <c r="A719" s="151">
        <f t="shared" si="58"/>
        <v>2</v>
      </c>
      <c r="B719" s="151">
        <f t="shared" si="55"/>
        <v>1980</v>
      </c>
      <c r="C719" s="152">
        <v>29280</v>
      </c>
      <c r="D719" s="153">
        <f>MODELA!AG709</f>
        <v>14.505602711774614</v>
      </c>
      <c r="E719" s="154" t="str">
        <f t="shared" si="56"/>
        <v/>
      </c>
      <c r="F719" s="155">
        <f t="shared" si="57"/>
        <v>14.505602711774614</v>
      </c>
      <c r="G719" s="160"/>
    </row>
    <row r="720" spans="1:7">
      <c r="A720" s="151">
        <f t="shared" si="58"/>
        <v>3</v>
      </c>
      <c r="B720" s="151">
        <f t="shared" si="55"/>
        <v>1980</v>
      </c>
      <c r="C720" s="152">
        <v>29311</v>
      </c>
      <c r="D720" s="153">
        <f>MODELA!AG710</f>
        <v>5.9910197253608217</v>
      </c>
      <c r="E720" s="154" t="str">
        <f t="shared" si="56"/>
        <v/>
      </c>
      <c r="F720" s="155">
        <f t="shared" si="57"/>
        <v>5.9910197253608217</v>
      </c>
      <c r="G720" s="160"/>
    </row>
    <row r="721" spans="1:7">
      <c r="A721" s="151">
        <f t="shared" si="58"/>
        <v>4</v>
      </c>
      <c r="B721" s="151">
        <f t="shared" si="55"/>
        <v>1980</v>
      </c>
      <c r="C721" s="152">
        <v>29341</v>
      </c>
      <c r="D721" s="153">
        <f>MODELA!AG711</f>
        <v>4.494005345558918</v>
      </c>
      <c r="E721" s="154" t="str">
        <f t="shared" si="56"/>
        <v/>
      </c>
      <c r="F721" s="155">
        <f t="shared" si="57"/>
        <v>4.494005345558918</v>
      </c>
      <c r="G721" s="160"/>
    </row>
    <row r="722" spans="1:7">
      <c r="A722" s="151">
        <f t="shared" si="58"/>
        <v>5</v>
      </c>
      <c r="B722" s="151">
        <f t="shared" si="55"/>
        <v>1980</v>
      </c>
      <c r="C722" s="152">
        <v>29372</v>
      </c>
      <c r="D722" s="153">
        <f>MODELA!AG712</f>
        <v>4.2693861846052386</v>
      </c>
      <c r="E722" s="154" t="str">
        <f t="shared" si="56"/>
        <v/>
      </c>
      <c r="F722" s="155">
        <f t="shared" si="57"/>
        <v>4.2693861846052386</v>
      </c>
      <c r="G722" s="160"/>
    </row>
    <row r="723" spans="1:7">
      <c r="A723" s="151">
        <f t="shared" si="58"/>
        <v>6</v>
      </c>
      <c r="B723" s="151">
        <f t="shared" ref="B723:B786" si="59">IF(MONTH(C723)&gt;9,YEAR(C723)+1,YEAR(C723))</f>
        <v>1980</v>
      </c>
      <c r="C723" s="152">
        <v>29402</v>
      </c>
      <c r="D723" s="153">
        <f>MODELA!AG713</f>
        <v>2.8476266781098332</v>
      </c>
      <c r="E723" s="154" t="str">
        <f t="shared" ref="E723:E786" si="60">IF(AND(B723&gt;=$E$17,B723&lt;=$E$18),D723,"")</f>
        <v/>
      </c>
      <c r="F723" s="155">
        <f t="shared" ref="F723:F786" si="61">IF(OR(B723&lt;$E$17,B723&gt;$E$18),D723,"")</f>
        <v>2.8476266781098332</v>
      </c>
      <c r="G723" s="160"/>
    </row>
    <row r="724" spans="1:7">
      <c r="A724" s="151">
        <f t="shared" ref="A724:A787" si="62">MONTH(C724)</f>
        <v>7</v>
      </c>
      <c r="B724" s="151">
        <f t="shared" si="59"/>
        <v>1980</v>
      </c>
      <c r="C724" s="152">
        <v>29433</v>
      </c>
      <c r="D724" s="153">
        <f>MODELA!AG714</f>
        <v>2.494721808737296</v>
      </c>
      <c r="E724" s="154" t="str">
        <f t="shared" si="60"/>
        <v/>
      </c>
      <c r="F724" s="155">
        <f t="shared" si="61"/>
        <v>2.494721808737296</v>
      </c>
      <c r="G724" s="160"/>
    </row>
    <row r="725" spans="1:7">
      <c r="A725" s="151">
        <f t="shared" si="62"/>
        <v>8</v>
      </c>
      <c r="B725" s="151">
        <f t="shared" si="59"/>
        <v>1980</v>
      </c>
      <c r="C725" s="152">
        <v>29464</v>
      </c>
      <c r="D725" s="153">
        <f>MODELA!AG715</f>
        <v>1.1763075083017043</v>
      </c>
      <c r="E725" s="154" t="str">
        <f t="shared" si="60"/>
        <v/>
      </c>
      <c r="F725" s="155">
        <f t="shared" si="61"/>
        <v>1.1763075083017043</v>
      </c>
      <c r="G725" s="160"/>
    </row>
    <row r="726" spans="1:7">
      <c r="A726" s="151">
        <f t="shared" si="62"/>
        <v>9</v>
      </c>
      <c r="B726" s="151">
        <f t="shared" si="59"/>
        <v>1980</v>
      </c>
      <c r="C726" s="152">
        <v>29494</v>
      </c>
      <c r="D726" s="153">
        <f>MODELA!AG716</f>
        <v>0.88195734235442558</v>
      </c>
      <c r="E726" s="154" t="str">
        <f t="shared" si="60"/>
        <v/>
      </c>
      <c r="F726" s="155">
        <f t="shared" si="61"/>
        <v>0.88195734235442558</v>
      </c>
      <c r="G726" s="160"/>
    </row>
    <row r="727" spans="1:7">
      <c r="A727" s="151">
        <f t="shared" si="62"/>
        <v>10</v>
      </c>
      <c r="B727" s="151">
        <f t="shared" si="59"/>
        <v>1981</v>
      </c>
      <c r="C727" s="152">
        <v>29525</v>
      </c>
      <c r="D727" s="153">
        <f>MODELA!AG717</f>
        <v>0.62115875067141768</v>
      </c>
      <c r="E727" s="154" t="str">
        <f t="shared" si="60"/>
        <v/>
      </c>
      <c r="F727" s="155">
        <f t="shared" si="61"/>
        <v>0.62115875067141768</v>
      </c>
      <c r="G727" s="160"/>
    </row>
    <row r="728" spans="1:7">
      <c r="A728" s="151">
        <f t="shared" si="62"/>
        <v>11</v>
      </c>
      <c r="B728" s="151">
        <f t="shared" si="59"/>
        <v>1981</v>
      </c>
      <c r="C728" s="152">
        <v>29555</v>
      </c>
      <c r="D728" s="153">
        <f>MODELA!AG718</f>
        <v>0.39972212040378496</v>
      </c>
      <c r="E728" s="154" t="str">
        <f t="shared" si="60"/>
        <v/>
      </c>
      <c r="F728" s="155">
        <f t="shared" si="61"/>
        <v>0.39972212040378496</v>
      </c>
      <c r="G728" s="160"/>
    </row>
    <row r="729" spans="1:7">
      <c r="A729" s="151">
        <f t="shared" si="62"/>
        <v>12</v>
      </c>
      <c r="B729" s="151">
        <f t="shared" si="59"/>
        <v>1981</v>
      </c>
      <c r="C729" s="152">
        <v>29586</v>
      </c>
      <c r="D729" s="153">
        <f>MODELA!AG719</f>
        <v>0.82479132237474495</v>
      </c>
      <c r="E729" s="154" t="str">
        <f t="shared" si="60"/>
        <v/>
      </c>
      <c r="F729" s="155">
        <f t="shared" si="61"/>
        <v>0.82479132237474495</v>
      </c>
      <c r="G729" s="160"/>
    </row>
    <row r="730" spans="1:7">
      <c r="A730" s="151">
        <f t="shared" si="62"/>
        <v>1</v>
      </c>
      <c r="B730" s="151">
        <f t="shared" si="59"/>
        <v>1981</v>
      </c>
      <c r="C730" s="152">
        <v>29617</v>
      </c>
      <c r="D730" s="153">
        <f>MODELA!AG720</f>
        <v>1.8869870366628811</v>
      </c>
      <c r="E730" s="154" t="str">
        <f t="shared" si="60"/>
        <v/>
      </c>
      <c r="F730" s="155">
        <f t="shared" si="61"/>
        <v>1.8869870366628811</v>
      </c>
      <c r="G730" s="160"/>
    </row>
    <row r="731" spans="1:7">
      <c r="A731" s="151">
        <f t="shared" si="62"/>
        <v>2</v>
      </c>
      <c r="B731" s="151">
        <f t="shared" si="59"/>
        <v>1981</v>
      </c>
      <c r="C731" s="152">
        <v>29645</v>
      </c>
      <c r="D731" s="153">
        <f>MODELA!AG721</f>
        <v>2.8535987865843384</v>
      </c>
      <c r="E731" s="154" t="str">
        <f t="shared" si="60"/>
        <v/>
      </c>
      <c r="F731" s="155">
        <f t="shared" si="61"/>
        <v>2.8535987865843384</v>
      </c>
      <c r="G731" s="160"/>
    </row>
    <row r="732" spans="1:7">
      <c r="A732" s="151">
        <f t="shared" si="62"/>
        <v>3</v>
      </c>
      <c r="B732" s="151">
        <f t="shared" si="59"/>
        <v>1981</v>
      </c>
      <c r="C732" s="152">
        <v>29676</v>
      </c>
      <c r="D732" s="153">
        <f>MODELA!AG722</f>
        <v>4.7250564966590254</v>
      </c>
      <c r="E732" s="154" t="str">
        <f t="shared" si="60"/>
        <v/>
      </c>
      <c r="F732" s="155">
        <f t="shared" si="61"/>
        <v>4.7250564966590254</v>
      </c>
      <c r="G732" s="160"/>
    </row>
    <row r="733" spans="1:7">
      <c r="A733" s="151">
        <f t="shared" si="62"/>
        <v>4</v>
      </c>
      <c r="B733" s="151">
        <f t="shared" si="59"/>
        <v>1981</v>
      </c>
      <c r="C733" s="152">
        <v>29706</v>
      </c>
      <c r="D733" s="153">
        <f>MODELA!AG723</f>
        <v>2.9317821848261669</v>
      </c>
      <c r="E733" s="154" t="str">
        <f t="shared" si="60"/>
        <v/>
      </c>
      <c r="F733" s="155">
        <f t="shared" si="61"/>
        <v>2.9317821848261669</v>
      </c>
      <c r="G733" s="160"/>
    </row>
    <row r="734" spans="1:7">
      <c r="A734" s="151">
        <f t="shared" si="62"/>
        <v>5</v>
      </c>
      <c r="B734" s="151">
        <f t="shared" si="59"/>
        <v>1981</v>
      </c>
      <c r="C734" s="152">
        <v>29737</v>
      </c>
      <c r="D734" s="153">
        <f>MODELA!AG724</f>
        <v>1.4868974610595895</v>
      </c>
      <c r="E734" s="154" t="str">
        <f t="shared" si="60"/>
        <v/>
      </c>
      <c r="F734" s="155">
        <f t="shared" si="61"/>
        <v>1.4868974610595895</v>
      </c>
      <c r="G734" s="160"/>
    </row>
    <row r="735" spans="1:7">
      <c r="A735" s="151">
        <f t="shared" si="62"/>
        <v>6</v>
      </c>
      <c r="B735" s="151">
        <f t="shared" si="59"/>
        <v>1981</v>
      </c>
      <c r="C735" s="152">
        <v>29767</v>
      </c>
      <c r="D735" s="153">
        <f>MODELA!AG725</f>
        <v>0.99074966469119197</v>
      </c>
      <c r="E735" s="154" t="str">
        <f t="shared" si="60"/>
        <v/>
      </c>
      <c r="F735" s="155">
        <f t="shared" si="61"/>
        <v>0.99074966469119197</v>
      </c>
      <c r="G735" s="160"/>
    </row>
    <row r="736" spans="1:7">
      <c r="A736" s="151">
        <f t="shared" si="62"/>
        <v>7</v>
      </c>
      <c r="B736" s="151">
        <f t="shared" si="59"/>
        <v>1981</v>
      </c>
      <c r="C736" s="152">
        <v>29798</v>
      </c>
      <c r="D736" s="153">
        <f>MODELA!AG726</f>
        <v>0</v>
      </c>
      <c r="E736" s="154" t="str">
        <f t="shared" si="60"/>
        <v/>
      </c>
      <c r="F736" s="155">
        <f t="shared" si="61"/>
        <v>0</v>
      </c>
      <c r="G736" s="160"/>
    </row>
    <row r="737" spans="1:7">
      <c r="A737" s="151">
        <f t="shared" si="62"/>
        <v>8</v>
      </c>
      <c r="B737" s="151">
        <f t="shared" si="59"/>
        <v>1981</v>
      </c>
      <c r="C737" s="152">
        <v>29829</v>
      </c>
      <c r="D737" s="153">
        <f>MODELA!AG727</f>
        <v>0</v>
      </c>
      <c r="E737" s="154" t="str">
        <f t="shared" si="60"/>
        <v/>
      </c>
      <c r="F737" s="155">
        <f t="shared" si="61"/>
        <v>0</v>
      </c>
      <c r="G737" s="160"/>
    </row>
    <row r="738" spans="1:7">
      <c r="A738" s="151">
        <f t="shared" si="62"/>
        <v>9</v>
      </c>
      <c r="B738" s="151">
        <f t="shared" si="59"/>
        <v>1981</v>
      </c>
      <c r="C738" s="152">
        <v>29859</v>
      </c>
      <c r="D738" s="153">
        <f>MODELA!AG728</f>
        <v>4.0740626948192471E-3</v>
      </c>
      <c r="E738" s="154" t="str">
        <f t="shared" si="60"/>
        <v/>
      </c>
      <c r="F738" s="155">
        <f t="shared" si="61"/>
        <v>4.0740626948192471E-3</v>
      </c>
      <c r="G738" s="160"/>
    </row>
    <row r="739" spans="1:7">
      <c r="A739" s="151">
        <f t="shared" si="62"/>
        <v>10</v>
      </c>
      <c r="B739" s="151">
        <f t="shared" si="59"/>
        <v>1982</v>
      </c>
      <c r="C739" s="152">
        <v>29890</v>
      </c>
      <c r="D739" s="153">
        <f>MODELA!AG729</f>
        <v>2.4363890346952184</v>
      </c>
      <c r="E739" s="154" t="str">
        <f t="shared" si="60"/>
        <v/>
      </c>
      <c r="F739" s="155">
        <f t="shared" si="61"/>
        <v>2.4363890346952184</v>
      </c>
      <c r="G739" s="160"/>
    </row>
    <row r="740" spans="1:7">
      <c r="A740" s="151">
        <f t="shared" si="62"/>
        <v>11</v>
      </c>
      <c r="B740" s="151">
        <f t="shared" si="59"/>
        <v>1982</v>
      </c>
      <c r="C740" s="152">
        <v>29920</v>
      </c>
      <c r="D740" s="153">
        <f>MODELA!AG730</f>
        <v>14.985850696014296</v>
      </c>
      <c r="E740" s="154" t="str">
        <f t="shared" si="60"/>
        <v/>
      </c>
      <c r="F740" s="155">
        <f t="shared" si="61"/>
        <v>14.985850696014296</v>
      </c>
      <c r="G740" s="160"/>
    </row>
    <row r="741" spans="1:7">
      <c r="A741" s="151">
        <f t="shared" si="62"/>
        <v>12</v>
      </c>
      <c r="B741" s="151">
        <f t="shared" si="59"/>
        <v>1982</v>
      </c>
      <c r="C741" s="152">
        <v>29951</v>
      </c>
      <c r="D741" s="153">
        <f>MODELA!AG731</f>
        <v>23.90518116267674</v>
      </c>
      <c r="E741" s="154" t="str">
        <f t="shared" si="60"/>
        <v/>
      </c>
      <c r="F741" s="155">
        <f t="shared" si="61"/>
        <v>23.90518116267674</v>
      </c>
      <c r="G741" s="160"/>
    </row>
    <row r="742" spans="1:7">
      <c r="A742" s="151">
        <f t="shared" si="62"/>
        <v>1</v>
      </c>
      <c r="B742" s="151">
        <f t="shared" si="59"/>
        <v>1982</v>
      </c>
      <c r="C742" s="152">
        <v>29982</v>
      </c>
      <c r="D742" s="153">
        <f>MODELA!AG732</f>
        <v>15.213455735450623</v>
      </c>
      <c r="E742" s="154" t="str">
        <f t="shared" si="60"/>
        <v/>
      </c>
      <c r="F742" s="155">
        <f t="shared" si="61"/>
        <v>15.213455735450623</v>
      </c>
      <c r="G742" s="160"/>
    </row>
    <row r="743" spans="1:7">
      <c r="A743" s="151">
        <f t="shared" si="62"/>
        <v>2</v>
      </c>
      <c r="B743" s="151">
        <f t="shared" si="59"/>
        <v>1982</v>
      </c>
      <c r="C743" s="152">
        <v>30010</v>
      </c>
      <c r="D743" s="153">
        <f>MODELA!AG733</f>
        <v>20.978195720877558</v>
      </c>
      <c r="E743" s="154" t="str">
        <f t="shared" si="60"/>
        <v/>
      </c>
      <c r="F743" s="155">
        <f t="shared" si="61"/>
        <v>20.978195720877558</v>
      </c>
      <c r="G743" s="160"/>
    </row>
    <row r="744" spans="1:7">
      <c r="A744" s="151">
        <f t="shared" si="62"/>
        <v>3</v>
      </c>
      <c r="B744" s="151">
        <f t="shared" si="59"/>
        <v>1982</v>
      </c>
      <c r="C744" s="152">
        <v>30041</v>
      </c>
      <c r="D744" s="153">
        <f>MODELA!AG734</f>
        <v>12.845984306785041</v>
      </c>
      <c r="E744" s="154" t="str">
        <f t="shared" si="60"/>
        <v/>
      </c>
      <c r="F744" s="155">
        <f t="shared" si="61"/>
        <v>12.845984306785041</v>
      </c>
      <c r="G744" s="160"/>
    </row>
    <row r="745" spans="1:7">
      <c r="A745" s="151">
        <f t="shared" si="62"/>
        <v>4</v>
      </c>
      <c r="B745" s="151">
        <f t="shared" si="59"/>
        <v>1982</v>
      </c>
      <c r="C745" s="152">
        <v>30071</v>
      </c>
      <c r="D745" s="153">
        <f>MODELA!AG735</f>
        <v>14.689930263323191</v>
      </c>
      <c r="E745" s="154" t="str">
        <f t="shared" si="60"/>
        <v/>
      </c>
      <c r="F745" s="155">
        <f t="shared" si="61"/>
        <v>14.689930263323191</v>
      </c>
      <c r="G745" s="160"/>
    </row>
    <row r="746" spans="1:7">
      <c r="A746" s="151">
        <f t="shared" si="62"/>
        <v>5</v>
      </c>
      <c r="B746" s="151">
        <f t="shared" si="59"/>
        <v>1982</v>
      </c>
      <c r="C746" s="152">
        <v>30102</v>
      </c>
      <c r="D746" s="153">
        <f>MODELA!AG736</f>
        <v>7.733476834652123</v>
      </c>
      <c r="E746" s="154" t="str">
        <f t="shared" si="60"/>
        <v/>
      </c>
      <c r="F746" s="155">
        <f t="shared" si="61"/>
        <v>7.733476834652123</v>
      </c>
      <c r="G746" s="160"/>
    </row>
    <row r="747" spans="1:7">
      <c r="A747" s="151">
        <f t="shared" si="62"/>
        <v>6</v>
      </c>
      <c r="B747" s="151">
        <f t="shared" si="59"/>
        <v>1982</v>
      </c>
      <c r="C747" s="152">
        <v>30132</v>
      </c>
      <c r="D747" s="153">
        <f>MODELA!AG737</f>
        <v>3.8198311045257185</v>
      </c>
      <c r="E747" s="154" t="str">
        <f t="shared" si="60"/>
        <v/>
      </c>
      <c r="F747" s="155">
        <f t="shared" si="61"/>
        <v>3.8198311045257185</v>
      </c>
      <c r="G747" s="160"/>
    </row>
    <row r="748" spans="1:7">
      <c r="A748" s="151">
        <f t="shared" si="62"/>
        <v>7</v>
      </c>
      <c r="B748" s="151">
        <f t="shared" si="59"/>
        <v>1982</v>
      </c>
      <c r="C748" s="152">
        <v>30163</v>
      </c>
      <c r="D748" s="153">
        <f>MODELA!AG738</f>
        <v>2.5558945968433022</v>
      </c>
      <c r="E748" s="154" t="str">
        <f t="shared" si="60"/>
        <v/>
      </c>
      <c r="F748" s="155">
        <f t="shared" si="61"/>
        <v>2.5558945968433022</v>
      </c>
      <c r="G748" s="160"/>
    </row>
    <row r="749" spans="1:7">
      <c r="A749" s="151">
        <f t="shared" si="62"/>
        <v>8</v>
      </c>
      <c r="B749" s="151">
        <f t="shared" si="59"/>
        <v>1982</v>
      </c>
      <c r="C749" s="152">
        <v>30194</v>
      </c>
      <c r="D749" s="153">
        <f>MODELA!AG739</f>
        <v>0.87863212842482596</v>
      </c>
      <c r="E749" s="154" t="str">
        <f t="shared" si="60"/>
        <v/>
      </c>
      <c r="F749" s="155">
        <f t="shared" si="61"/>
        <v>0.87863212842482596</v>
      </c>
      <c r="G749" s="160"/>
    </row>
    <row r="750" spans="1:7">
      <c r="A750" s="151">
        <f t="shared" si="62"/>
        <v>9</v>
      </c>
      <c r="B750" s="151">
        <f t="shared" si="59"/>
        <v>1982</v>
      </c>
      <c r="C750" s="152">
        <v>30224</v>
      </c>
      <c r="D750" s="153">
        <f>MODELA!AG740</f>
        <v>3.8937786617508294</v>
      </c>
      <c r="E750" s="154" t="str">
        <f t="shared" si="60"/>
        <v/>
      </c>
      <c r="F750" s="155">
        <f t="shared" si="61"/>
        <v>3.8937786617508294</v>
      </c>
      <c r="G750" s="160"/>
    </row>
    <row r="751" spans="1:7">
      <c r="A751" s="151">
        <f t="shared" si="62"/>
        <v>10</v>
      </c>
      <c r="B751" s="151">
        <f t="shared" si="59"/>
        <v>1983</v>
      </c>
      <c r="C751" s="152">
        <v>30255</v>
      </c>
      <c r="D751" s="153">
        <f>MODELA!AG741</f>
        <v>6.7427932792336778</v>
      </c>
      <c r="E751" s="154" t="str">
        <f t="shared" si="60"/>
        <v/>
      </c>
      <c r="F751" s="155">
        <f t="shared" si="61"/>
        <v>6.7427932792336778</v>
      </c>
      <c r="G751" s="160"/>
    </row>
    <row r="752" spans="1:7">
      <c r="A752" s="151">
        <f t="shared" si="62"/>
        <v>11</v>
      </c>
      <c r="B752" s="151">
        <f t="shared" si="59"/>
        <v>1983</v>
      </c>
      <c r="C752" s="152">
        <v>30285</v>
      </c>
      <c r="D752" s="153">
        <f>MODELA!AG742</f>
        <v>7.4177435104198279</v>
      </c>
      <c r="E752" s="154" t="str">
        <f t="shared" si="60"/>
        <v/>
      </c>
      <c r="F752" s="155">
        <f t="shared" si="61"/>
        <v>7.4177435104198279</v>
      </c>
      <c r="G752" s="160"/>
    </row>
    <row r="753" spans="1:7">
      <c r="A753" s="151">
        <f t="shared" si="62"/>
        <v>12</v>
      </c>
      <c r="B753" s="151">
        <f t="shared" si="59"/>
        <v>1983</v>
      </c>
      <c r="C753" s="152">
        <v>30316</v>
      </c>
      <c r="D753" s="153">
        <f>MODELA!AG743</f>
        <v>15.87430199943957</v>
      </c>
      <c r="E753" s="154" t="str">
        <f t="shared" si="60"/>
        <v/>
      </c>
      <c r="F753" s="155">
        <f t="shared" si="61"/>
        <v>15.87430199943957</v>
      </c>
      <c r="G753" s="160"/>
    </row>
    <row r="754" spans="1:7">
      <c r="A754" s="151">
        <f t="shared" si="62"/>
        <v>1</v>
      </c>
      <c r="B754" s="151">
        <f t="shared" si="59"/>
        <v>1983</v>
      </c>
      <c r="C754" s="152">
        <v>30347</v>
      </c>
      <c r="D754" s="153">
        <f>MODELA!AG744</f>
        <v>12.984213010555511</v>
      </c>
      <c r="E754" s="154" t="str">
        <f t="shared" si="60"/>
        <v/>
      </c>
      <c r="F754" s="155">
        <f t="shared" si="61"/>
        <v>12.984213010555511</v>
      </c>
      <c r="G754" s="160"/>
    </row>
    <row r="755" spans="1:7">
      <c r="A755" s="151">
        <f t="shared" si="62"/>
        <v>2</v>
      </c>
      <c r="B755" s="151">
        <f t="shared" si="59"/>
        <v>1983</v>
      </c>
      <c r="C755" s="152">
        <v>30375</v>
      </c>
      <c r="D755" s="153">
        <f>MODELA!AG745</f>
        <v>20.038096796953418</v>
      </c>
      <c r="E755" s="154" t="str">
        <f t="shared" si="60"/>
        <v/>
      </c>
      <c r="F755" s="155">
        <f t="shared" si="61"/>
        <v>20.038096796953418</v>
      </c>
      <c r="G755" s="160"/>
    </row>
    <row r="756" spans="1:7">
      <c r="A756" s="151">
        <f t="shared" si="62"/>
        <v>3</v>
      </c>
      <c r="B756" s="151">
        <f t="shared" si="59"/>
        <v>1983</v>
      </c>
      <c r="C756" s="152">
        <v>30406</v>
      </c>
      <c r="D756" s="153">
        <f>MODELA!AG746</f>
        <v>26.004516883984152</v>
      </c>
      <c r="E756" s="154" t="str">
        <f t="shared" si="60"/>
        <v/>
      </c>
      <c r="F756" s="155">
        <f t="shared" si="61"/>
        <v>26.004516883984152</v>
      </c>
      <c r="G756" s="160"/>
    </row>
    <row r="757" spans="1:7">
      <c r="A757" s="151">
        <f t="shared" si="62"/>
        <v>4</v>
      </c>
      <c r="B757" s="151">
        <f t="shared" si="59"/>
        <v>1983</v>
      </c>
      <c r="C757" s="152">
        <v>30436</v>
      </c>
      <c r="D757" s="153">
        <f>MODELA!AG747</f>
        <v>9.3519841095435936</v>
      </c>
      <c r="E757" s="154" t="str">
        <f t="shared" si="60"/>
        <v/>
      </c>
      <c r="F757" s="155">
        <f t="shared" si="61"/>
        <v>9.3519841095435936</v>
      </c>
      <c r="G757" s="160"/>
    </row>
    <row r="758" spans="1:7">
      <c r="A758" s="151">
        <f t="shared" si="62"/>
        <v>5</v>
      </c>
      <c r="B758" s="151">
        <f t="shared" si="59"/>
        <v>1983</v>
      </c>
      <c r="C758" s="152">
        <v>30467</v>
      </c>
      <c r="D758" s="153">
        <f>MODELA!AG748</f>
        <v>11.916652667205767</v>
      </c>
      <c r="E758" s="154" t="str">
        <f t="shared" si="60"/>
        <v/>
      </c>
      <c r="F758" s="155">
        <f t="shared" si="61"/>
        <v>11.916652667205767</v>
      </c>
      <c r="G758" s="160"/>
    </row>
    <row r="759" spans="1:7">
      <c r="A759" s="151">
        <f t="shared" si="62"/>
        <v>6</v>
      </c>
      <c r="B759" s="151">
        <f t="shared" si="59"/>
        <v>1983</v>
      </c>
      <c r="C759" s="152">
        <v>30497</v>
      </c>
      <c r="D759" s="153">
        <f>MODELA!AG749</f>
        <v>8.7721451596483178</v>
      </c>
      <c r="E759" s="154" t="str">
        <f t="shared" si="60"/>
        <v/>
      </c>
      <c r="F759" s="155">
        <f t="shared" si="61"/>
        <v>8.7721451596483178</v>
      </c>
      <c r="G759" s="160"/>
    </row>
    <row r="760" spans="1:7">
      <c r="A760" s="151">
        <f t="shared" si="62"/>
        <v>7</v>
      </c>
      <c r="B760" s="151">
        <f t="shared" si="59"/>
        <v>1983</v>
      </c>
      <c r="C760" s="152">
        <v>30528</v>
      </c>
      <c r="D760" s="153">
        <f>MODELA!AG750</f>
        <v>4.654657838657883</v>
      </c>
      <c r="E760" s="154" t="str">
        <f t="shared" si="60"/>
        <v/>
      </c>
      <c r="F760" s="155">
        <f t="shared" si="61"/>
        <v>4.654657838657883</v>
      </c>
      <c r="G760" s="160"/>
    </row>
    <row r="761" spans="1:7">
      <c r="A761" s="151">
        <f t="shared" si="62"/>
        <v>8</v>
      </c>
      <c r="B761" s="151">
        <f t="shared" si="59"/>
        <v>1983</v>
      </c>
      <c r="C761" s="152">
        <v>30559</v>
      </c>
      <c r="D761" s="153">
        <f>MODELA!AG751</f>
        <v>2.3821568484655558</v>
      </c>
      <c r="E761" s="154" t="str">
        <f t="shared" si="60"/>
        <v/>
      </c>
      <c r="F761" s="155">
        <f t="shared" si="61"/>
        <v>2.3821568484655558</v>
      </c>
      <c r="G761" s="160"/>
    </row>
    <row r="762" spans="1:7">
      <c r="A762" s="151">
        <f t="shared" si="62"/>
        <v>9</v>
      </c>
      <c r="B762" s="151">
        <f t="shared" si="59"/>
        <v>1983</v>
      </c>
      <c r="C762" s="152">
        <v>30589</v>
      </c>
      <c r="D762" s="153">
        <f>MODELA!AG752</f>
        <v>3.3313451451969343</v>
      </c>
      <c r="E762" s="154" t="str">
        <f t="shared" si="60"/>
        <v/>
      </c>
      <c r="F762" s="155">
        <f t="shared" si="61"/>
        <v>3.3313451451969343</v>
      </c>
      <c r="G762" s="160"/>
    </row>
    <row r="763" spans="1:7">
      <c r="A763" s="151">
        <f t="shared" si="62"/>
        <v>10</v>
      </c>
      <c r="B763" s="151">
        <f t="shared" si="59"/>
        <v>1984</v>
      </c>
      <c r="C763" s="152">
        <v>30620</v>
      </c>
      <c r="D763" s="153">
        <f>MODELA!AG753</f>
        <v>2.2271055449738757</v>
      </c>
      <c r="E763" s="154" t="str">
        <f t="shared" si="60"/>
        <v/>
      </c>
      <c r="F763" s="155">
        <f t="shared" si="61"/>
        <v>2.2271055449738757</v>
      </c>
      <c r="G763" s="160"/>
    </row>
    <row r="764" spans="1:7">
      <c r="A764" s="151">
        <f t="shared" si="62"/>
        <v>11</v>
      </c>
      <c r="B764" s="151">
        <f t="shared" si="59"/>
        <v>1984</v>
      </c>
      <c r="C764" s="152">
        <v>30650</v>
      </c>
      <c r="D764" s="153">
        <f>MODELA!AG754</f>
        <v>19.631161438300282</v>
      </c>
      <c r="E764" s="154" t="str">
        <f t="shared" si="60"/>
        <v/>
      </c>
      <c r="F764" s="155">
        <f t="shared" si="61"/>
        <v>19.631161438300282</v>
      </c>
      <c r="G764" s="160"/>
    </row>
    <row r="765" spans="1:7">
      <c r="A765" s="151">
        <f t="shared" si="62"/>
        <v>12</v>
      </c>
      <c r="B765" s="151">
        <f t="shared" si="59"/>
        <v>1984</v>
      </c>
      <c r="C765" s="152">
        <v>30681</v>
      </c>
      <c r="D765" s="153">
        <f>MODELA!AG755</f>
        <v>23.898256219743448</v>
      </c>
      <c r="E765" s="154" t="str">
        <f t="shared" si="60"/>
        <v/>
      </c>
      <c r="F765" s="155">
        <f t="shared" si="61"/>
        <v>23.898256219743448</v>
      </c>
      <c r="G765" s="160"/>
    </row>
    <row r="766" spans="1:7">
      <c r="A766" s="151">
        <f t="shared" si="62"/>
        <v>1</v>
      </c>
      <c r="B766" s="151">
        <f t="shared" si="59"/>
        <v>1984</v>
      </c>
      <c r="C766" s="152">
        <v>30712</v>
      </c>
      <c r="D766" s="153">
        <f>MODELA!AG756</f>
        <v>7.5994733489171509</v>
      </c>
      <c r="E766" s="154" t="str">
        <f t="shared" si="60"/>
        <v/>
      </c>
      <c r="F766" s="155">
        <f t="shared" si="61"/>
        <v>7.5994733489171509</v>
      </c>
      <c r="G766" s="160"/>
    </row>
    <row r="767" spans="1:7">
      <c r="A767" s="151">
        <f t="shared" si="62"/>
        <v>2</v>
      </c>
      <c r="B767" s="151">
        <f t="shared" si="59"/>
        <v>1984</v>
      </c>
      <c r="C767" s="152">
        <v>30741</v>
      </c>
      <c r="D767" s="153">
        <f>MODELA!AG757</f>
        <v>4.2789915502791374</v>
      </c>
      <c r="E767" s="154" t="str">
        <f t="shared" si="60"/>
        <v/>
      </c>
      <c r="F767" s="155">
        <f t="shared" si="61"/>
        <v>4.2789915502791374</v>
      </c>
      <c r="G767" s="160"/>
    </row>
    <row r="768" spans="1:7">
      <c r="A768" s="151">
        <f t="shared" si="62"/>
        <v>3</v>
      </c>
      <c r="B768" s="151">
        <f t="shared" si="59"/>
        <v>1984</v>
      </c>
      <c r="C768" s="152">
        <v>30772</v>
      </c>
      <c r="D768" s="153">
        <f>MODELA!AG758</f>
        <v>5.2156209175883745</v>
      </c>
      <c r="E768" s="154" t="str">
        <f t="shared" si="60"/>
        <v/>
      </c>
      <c r="F768" s="155">
        <f t="shared" si="61"/>
        <v>5.2156209175883745</v>
      </c>
      <c r="G768" s="160"/>
    </row>
    <row r="769" spans="1:7">
      <c r="A769" s="151">
        <f t="shared" si="62"/>
        <v>4</v>
      </c>
      <c r="B769" s="151">
        <f t="shared" si="59"/>
        <v>1984</v>
      </c>
      <c r="C769" s="152">
        <v>30802</v>
      </c>
      <c r="D769" s="153">
        <f>MODELA!AG759</f>
        <v>2.7868224364609588</v>
      </c>
      <c r="E769" s="154" t="str">
        <f t="shared" si="60"/>
        <v/>
      </c>
      <c r="F769" s="155">
        <f t="shared" si="61"/>
        <v>2.7868224364609588</v>
      </c>
      <c r="G769" s="160"/>
    </row>
    <row r="770" spans="1:7">
      <c r="A770" s="151">
        <f t="shared" si="62"/>
        <v>5</v>
      </c>
      <c r="B770" s="151">
        <f t="shared" si="59"/>
        <v>1984</v>
      </c>
      <c r="C770" s="152">
        <v>30833</v>
      </c>
      <c r="D770" s="153">
        <f>MODELA!AG760</f>
        <v>4.4328315709649218</v>
      </c>
      <c r="E770" s="154" t="str">
        <f t="shared" si="60"/>
        <v/>
      </c>
      <c r="F770" s="155">
        <f t="shared" si="61"/>
        <v>4.4328315709649218</v>
      </c>
      <c r="G770" s="160"/>
    </row>
    <row r="771" spans="1:7">
      <c r="A771" s="151">
        <f t="shared" si="62"/>
        <v>6</v>
      </c>
      <c r="B771" s="151">
        <f t="shared" si="59"/>
        <v>1984</v>
      </c>
      <c r="C771" s="152">
        <v>30863</v>
      </c>
      <c r="D771" s="153">
        <f>MODELA!AG761</f>
        <v>2.7461268838225124</v>
      </c>
      <c r="E771" s="154" t="str">
        <f t="shared" si="60"/>
        <v/>
      </c>
      <c r="F771" s="155">
        <f t="shared" si="61"/>
        <v>2.7461268838225124</v>
      </c>
      <c r="G771" s="160"/>
    </row>
    <row r="772" spans="1:7">
      <c r="A772" s="151">
        <f t="shared" si="62"/>
        <v>7</v>
      </c>
      <c r="B772" s="151">
        <f t="shared" si="59"/>
        <v>1984</v>
      </c>
      <c r="C772" s="152">
        <v>30894</v>
      </c>
      <c r="D772" s="153">
        <f>MODELA!AG762</f>
        <v>1.027795078239123</v>
      </c>
      <c r="E772" s="154" t="str">
        <f t="shared" si="60"/>
        <v/>
      </c>
      <c r="F772" s="155">
        <f t="shared" si="61"/>
        <v>1.027795078239123</v>
      </c>
      <c r="G772" s="160"/>
    </row>
    <row r="773" spans="1:7">
      <c r="A773" s="151">
        <f t="shared" si="62"/>
        <v>8</v>
      </c>
      <c r="B773" s="151">
        <f t="shared" si="59"/>
        <v>1984</v>
      </c>
      <c r="C773" s="152">
        <v>30925</v>
      </c>
      <c r="D773" s="153">
        <f>MODELA!AG763</f>
        <v>1.2536090979583889</v>
      </c>
      <c r="E773" s="154" t="str">
        <f t="shared" si="60"/>
        <v/>
      </c>
      <c r="F773" s="155">
        <f t="shared" si="61"/>
        <v>1.2536090979583889</v>
      </c>
      <c r="G773" s="160"/>
    </row>
    <row r="774" spans="1:7">
      <c r="A774" s="151">
        <f t="shared" si="62"/>
        <v>9</v>
      </c>
      <c r="B774" s="151">
        <f t="shared" si="59"/>
        <v>1984</v>
      </c>
      <c r="C774" s="152">
        <v>30955</v>
      </c>
      <c r="D774" s="153">
        <f>MODELA!AG764</f>
        <v>1.1386942191133329</v>
      </c>
      <c r="E774" s="154" t="str">
        <f t="shared" si="60"/>
        <v/>
      </c>
      <c r="F774" s="155">
        <f t="shared" si="61"/>
        <v>1.1386942191133329</v>
      </c>
      <c r="G774" s="160"/>
    </row>
    <row r="775" spans="1:7">
      <c r="A775" s="151">
        <f t="shared" si="62"/>
        <v>10</v>
      </c>
      <c r="B775" s="151">
        <f t="shared" si="59"/>
        <v>1985</v>
      </c>
      <c r="C775" s="152">
        <v>30986</v>
      </c>
      <c r="D775" s="153">
        <f>MODELA!AG765</f>
        <v>1.2310911964745135</v>
      </c>
      <c r="E775" s="154" t="str">
        <f t="shared" si="60"/>
        <v/>
      </c>
      <c r="F775" s="155">
        <f t="shared" si="61"/>
        <v>1.2310911964745135</v>
      </c>
      <c r="G775" s="160"/>
    </row>
    <row r="776" spans="1:7">
      <c r="A776" s="151">
        <f t="shared" si="62"/>
        <v>11</v>
      </c>
      <c r="B776" s="151">
        <f t="shared" si="59"/>
        <v>1985</v>
      </c>
      <c r="C776" s="152">
        <v>31016</v>
      </c>
      <c r="D776" s="153">
        <f>MODELA!AG766</f>
        <v>4.2603737725964592</v>
      </c>
      <c r="E776" s="154" t="str">
        <f t="shared" si="60"/>
        <v/>
      </c>
      <c r="F776" s="155">
        <f t="shared" si="61"/>
        <v>4.2603737725964592</v>
      </c>
      <c r="G776" s="160"/>
    </row>
    <row r="777" spans="1:7">
      <c r="A777" s="151">
        <f t="shared" si="62"/>
        <v>12</v>
      </c>
      <c r="B777" s="151">
        <f t="shared" si="59"/>
        <v>1985</v>
      </c>
      <c r="C777" s="152">
        <v>31047</v>
      </c>
      <c r="D777" s="153">
        <f>MODELA!AG767</f>
        <v>2.3924376874597444</v>
      </c>
      <c r="E777" s="154" t="str">
        <f t="shared" si="60"/>
        <v/>
      </c>
      <c r="F777" s="155">
        <f t="shared" si="61"/>
        <v>2.3924376874597444</v>
      </c>
      <c r="G777" s="160"/>
    </row>
    <row r="778" spans="1:7">
      <c r="A778" s="151">
        <f t="shared" si="62"/>
        <v>1</v>
      </c>
      <c r="B778" s="151">
        <f t="shared" si="59"/>
        <v>1985</v>
      </c>
      <c r="C778" s="152">
        <v>31078</v>
      </c>
      <c r="D778" s="153">
        <f>MODELA!AG768</f>
        <v>1.644171375430993</v>
      </c>
      <c r="E778" s="154" t="str">
        <f t="shared" si="60"/>
        <v/>
      </c>
      <c r="F778" s="155">
        <f t="shared" si="61"/>
        <v>1.644171375430993</v>
      </c>
      <c r="G778" s="160"/>
    </row>
    <row r="779" spans="1:7">
      <c r="A779" s="151">
        <f t="shared" si="62"/>
        <v>2</v>
      </c>
      <c r="B779" s="151">
        <f t="shared" si="59"/>
        <v>1985</v>
      </c>
      <c r="C779" s="152">
        <v>31106</v>
      </c>
      <c r="D779" s="153">
        <f>MODELA!AG769</f>
        <v>3.3361341456099876</v>
      </c>
      <c r="E779" s="154" t="str">
        <f t="shared" si="60"/>
        <v/>
      </c>
      <c r="F779" s="155">
        <f t="shared" si="61"/>
        <v>3.3361341456099876</v>
      </c>
      <c r="G779" s="160"/>
    </row>
    <row r="780" spans="1:7">
      <c r="A780" s="151">
        <f t="shared" si="62"/>
        <v>3</v>
      </c>
      <c r="B780" s="151">
        <f t="shared" si="59"/>
        <v>1985</v>
      </c>
      <c r="C780" s="152">
        <v>31137</v>
      </c>
      <c r="D780" s="153">
        <f>MODELA!AG770</f>
        <v>3.6929824113011733</v>
      </c>
      <c r="E780" s="154" t="str">
        <f t="shared" si="60"/>
        <v/>
      </c>
      <c r="F780" s="155">
        <f t="shared" si="61"/>
        <v>3.6929824113011733</v>
      </c>
      <c r="G780" s="160"/>
    </row>
    <row r="781" spans="1:7">
      <c r="A781" s="151">
        <f t="shared" si="62"/>
        <v>4</v>
      </c>
      <c r="B781" s="151">
        <f t="shared" si="59"/>
        <v>1985</v>
      </c>
      <c r="C781" s="152">
        <v>31167</v>
      </c>
      <c r="D781" s="153">
        <f>MODELA!AG771</f>
        <v>5.5354043836375837</v>
      </c>
      <c r="E781" s="154" t="str">
        <f t="shared" si="60"/>
        <v/>
      </c>
      <c r="F781" s="155">
        <f t="shared" si="61"/>
        <v>5.5354043836375837</v>
      </c>
      <c r="G781" s="160"/>
    </row>
    <row r="782" spans="1:7">
      <c r="A782" s="151">
        <f t="shared" si="62"/>
        <v>5</v>
      </c>
      <c r="B782" s="151">
        <f t="shared" si="59"/>
        <v>1985</v>
      </c>
      <c r="C782" s="152">
        <v>31198</v>
      </c>
      <c r="D782" s="153">
        <f>MODELA!AG772</f>
        <v>2.1640361519957132</v>
      </c>
      <c r="E782" s="154" t="str">
        <f t="shared" si="60"/>
        <v/>
      </c>
      <c r="F782" s="155">
        <f t="shared" si="61"/>
        <v>2.1640361519957132</v>
      </c>
      <c r="G782" s="160"/>
    </row>
    <row r="783" spans="1:7">
      <c r="A783" s="151">
        <f t="shared" si="62"/>
        <v>6</v>
      </c>
      <c r="B783" s="151">
        <f t="shared" si="59"/>
        <v>1985</v>
      </c>
      <c r="C783" s="152">
        <v>31228</v>
      </c>
      <c r="D783" s="153">
        <f>MODELA!AG773</f>
        <v>0.74037106620439275</v>
      </c>
      <c r="E783" s="154" t="str">
        <f t="shared" si="60"/>
        <v/>
      </c>
      <c r="F783" s="155">
        <f t="shared" si="61"/>
        <v>0.74037106620439275</v>
      </c>
      <c r="G783" s="160"/>
    </row>
    <row r="784" spans="1:7">
      <c r="A784" s="151">
        <f t="shared" si="62"/>
        <v>7</v>
      </c>
      <c r="B784" s="151">
        <f t="shared" si="59"/>
        <v>1985</v>
      </c>
      <c r="C784" s="152">
        <v>31259</v>
      </c>
      <c r="D784" s="153">
        <f>MODELA!AG774</f>
        <v>0.2405441335537013</v>
      </c>
      <c r="E784" s="154" t="str">
        <f t="shared" si="60"/>
        <v/>
      </c>
      <c r="F784" s="155">
        <f t="shared" si="61"/>
        <v>0.2405441335537013</v>
      </c>
      <c r="G784" s="160"/>
    </row>
    <row r="785" spans="1:7">
      <c r="A785" s="151">
        <f t="shared" si="62"/>
        <v>8</v>
      </c>
      <c r="B785" s="151">
        <f t="shared" si="59"/>
        <v>1985</v>
      </c>
      <c r="C785" s="152">
        <v>31290</v>
      </c>
      <c r="D785" s="153">
        <f>MODELA!AG775</f>
        <v>8.5593473788371455E-2</v>
      </c>
      <c r="E785" s="154" t="str">
        <f t="shared" si="60"/>
        <v/>
      </c>
      <c r="F785" s="155">
        <f t="shared" si="61"/>
        <v>8.5593473788371455E-2</v>
      </c>
      <c r="G785" s="160"/>
    </row>
    <row r="786" spans="1:7">
      <c r="A786" s="151">
        <f t="shared" si="62"/>
        <v>9</v>
      </c>
      <c r="B786" s="151">
        <f t="shared" si="59"/>
        <v>1985</v>
      </c>
      <c r="C786" s="152">
        <v>31320</v>
      </c>
      <c r="D786" s="153">
        <f>MODELA!AG776</f>
        <v>0.97796779814816048</v>
      </c>
      <c r="E786" s="154" t="str">
        <f t="shared" si="60"/>
        <v/>
      </c>
      <c r="F786" s="155">
        <f t="shared" si="61"/>
        <v>0.97796779814816048</v>
      </c>
      <c r="G786" s="160"/>
    </row>
    <row r="787" spans="1:7">
      <c r="A787" s="151">
        <f t="shared" si="62"/>
        <v>10</v>
      </c>
      <c r="B787" s="151">
        <f t="shared" ref="B787:B850" si="63">IF(MONTH(C787)&gt;9,YEAR(C787)+1,YEAR(C787))</f>
        <v>1986</v>
      </c>
      <c r="C787" s="152">
        <v>31351</v>
      </c>
      <c r="D787" s="153">
        <f>MODELA!AG777</f>
        <v>1.2163237783597227</v>
      </c>
      <c r="E787" s="154" t="str">
        <f t="shared" ref="E787:E850" si="64">IF(AND(B787&gt;=$E$17,B787&lt;=$E$18),D787,"")</f>
        <v/>
      </c>
      <c r="F787" s="155">
        <f t="shared" ref="F787:F850" si="65">IF(OR(B787&lt;$E$17,B787&gt;$E$18),D787,"")</f>
        <v>1.2163237783597227</v>
      </c>
      <c r="G787" s="160"/>
    </row>
    <row r="788" spans="1:7">
      <c r="A788" s="151">
        <f t="shared" ref="A788:A851" si="66">MONTH(C788)</f>
        <v>11</v>
      </c>
      <c r="B788" s="151">
        <f t="shared" si="63"/>
        <v>1986</v>
      </c>
      <c r="C788" s="152">
        <v>31381</v>
      </c>
      <c r="D788" s="153">
        <f>MODELA!AG778</f>
        <v>2.5912445187252153</v>
      </c>
      <c r="E788" s="154" t="str">
        <f t="shared" si="64"/>
        <v/>
      </c>
      <c r="F788" s="155">
        <f t="shared" si="65"/>
        <v>2.5912445187252153</v>
      </c>
      <c r="G788" s="160"/>
    </row>
    <row r="789" spans="1:7">
      <c r="A789" s="151">
        <f t="shared" si="66"/>
        <v>12</v>
      </c>
      <c r="B789" s="151">
        <f t="shared" si="63"/>
        <v>1986</v>
      </c>
      <c r="C789" s="152">
        <v>31412</v>
      </c>
      <c r="D789" s="153">
        <f>MODELA!AG779</f>
        <v>4.167290220090873</v>
      </c>
      <c r="E789" s="154" t="str">
        <f t="shared" si="64"/>
        <v/>
      </c>
      <c r="F789" s="155">
        <f t="shared" si="65"/>
        <v>4.167290220090873</v>
      </c>
      <c r="G789" s="160"/>
    </row>
    <row r="790" spans="1:7">
      <c r="A790" s="151">
        <f t="shared" si="66"/>
        <v>1</v>
      </c>
      <c r="B790" s="151">
        <f t="shared" si="63"/>
        <v>1986</v>
      </c>
      <c r="C790" s="152">
        <v>31443</v>
      </c>
      <c r="D790" s="153">
        <f>MODELA!AG780</f>
        <v>9.6581445565149835</v>
      </c>
      <c r="E790" s="154" t="str">
        <f t="shared" si="64"/>
        <v/>
      </c>
      <c r="F790" s="155">
        <f t="shared" si="65"/>
        <v>9.6581445565149835</v>
      </c>
      <c r="G790" s="160"/>
    </row>
    <row r="791" spans="1:7">
      <c r="A791" s="151">
        <f t="shared" si="66"/>
        <v>2</v>
      </c>
      <c r="B791" s="151">
        <f t="shared" si="63"/>
        <v>1986</v>
      </c>
      <c r="C791" s="152">
        <v>31471</v>
      </c>
      <c r="D791" s="153">
        <f>MODELA!AG781</f>
        <v>46.531684044221841</v>
      </c>
      <c r="E791" s="154" t="str">
        <f t="shared" si="64"/>
        <v/>
      </c>
      <c r="F791" s="155">
        <f t="shared" si="65"/>
        <v>46.531684044221841</v>
      </c>
      <c r="G791" s="160"/>
    </row>
    <row r="792" spans="1:7">
      <c r="A792" s="151">
        <f t="shared" si="66"/>
        <v>3</v>
      </c>
      <c r="B792" s="151">
        <f t="shared" si="63"/>
        <v>1986</v>
      </c>
      <c r="C792" s="152">
        <v>31502</v>
      </c>
      <c r="D792" s="153">
        <f>MODELA!AG782</f>
        <v>13.223054636155268</v>
      </c>
      <c r="E792" s="154" t="str">
        <f t="shared" si="64"/>
        <v/>
      </c>
      <c r="F792" s="155">
        <f t="shared" si="65"/>
        <v>13.223054636155268</v>
      </c>
      <c r="G792" s="160"/>
    </row>
    <row r="793" spans="1:7">
      <c r="A793" s="151">
        <f t="shared" si="66"/>
        <v>4</v>
      </c>
      <c r="B793" s="151">
        <f t="shared" si="63"/>
        <v>1986</v>
      </c>
      <c r="C793" s="152">
        <v>31532</v>
      </c>
      <c r="D793" s="153">
        <f>MODELA!AG783</f>
        <v>3.5663212667153488</v>
      </c>
      <c r="E793" s="154" t="str">
        <f t="shared" si="64"/>
        <v/>
      </c>
      <c r="F793" s="155">
        <f t="shared" si="65"/>
        <v>3.5663212667153488</v>
      </c>
      <c r="G793" s="160"/>
    </row>
    <row r="794" spans="1:7">
      <c r="A794" s="151">
        <f t="shared" si="66"/>
        <v>5</v>
      </c>
      <c r="B794" s="151">
        <f t="shared" si="63"/>
        <v>1986</v>
      </c>
      <c r="C794" s="152">
        <v>31563</v>
      </c>
      <c r="D794" s="153">
        <f>MODELA!AG784</f>
        <v>3.866898637634236</v>
      </c>
      <c r="E794" s="154" t="str">
        <f t="shared" si="64"/>
        <v/>
      </c>
      <c r="F794" s="155">
        <f t="shared" si="65"/>
        <v>3.866898637634236</v>
      </c>
      <c r="G794" s="160"/>
    </row>
    <row r="795" spans="1:7">
      <c r="A795" s="151">
        <f t="shared" si="66"/>
        <v>6</v>
      </c>
      <c r="B795" s="151">
        <f t="shared" si="63"/>
        <v>1986</v>
      </c>
      <c r="C795" s="152">
        <v>31593</v>
      </c>
      <c r="D795" s="153">
        <f>MODELA!AG785</f>
        <v>3.7870305741738832</v>
      </c>
      <c r="E795" s="154" t="str">
        <f t="shared" si="64"/>
        <v/>
      </c>
      <c r="F795" s="155">
        <f t="shared" si="65"/>
        <v>3.7870305741738832</v>
      </c>
      <c r="G795" s="160"/>
    </row>
    <row r="796" spans="1:7">
      <c r="A796" s="151">
        <f t="shared" si="66"/>
        <v>7</v>
      </c>
      <c r="B796" s="151">
        <f t="shared" si="63"/>
        <v>1986</v>
      </c>
      <c r="C796" s="152">
        <v>31624</v>
      </c>
      <c r="D796" s="153">
        <f>MODELA!AG786</f>
        <v>1.37369296602688</v>
      </c>
      <c r="E796" s="154" t="str">
        <f t="shared" si="64"/>
        <v/>
      </c>
      <c r="F796" s="155">
        <f t="shared" si="65"/>
        <v>1.37369296602688</v>
      </c>
      <c r="G796" s="160"/>
    </row>
    <row r="797" spans="1:7">
      <c r="A797" s="151">
        <f t="shared" si="66"/>
        <v>8</v>
      </c>
      <c r="B797" s="151">
        <f t="shared" si="63"/>
        <v>1986</v>
      </c>
      <c r="C797" s="152">
        <v>31655</v>
      </c>
      <c r="D797" s="153">
        <f>MODELA!AG787</f>
        <v>1.5746962107618998</v>
      </c>
      <c r="E797" s="154" t="str">
        <f t="shared" si="64"/>
        <v/>
      </c>
      <c r="F797" s="155">
        <f t="shared" si="65"/>
        <v>1.5746962107618998</v>
      </c>
      <c r="G797" s="160"/>
    </row>
    <row r="798" spans="1:7">
      <c r="A798" s="151">
        <f t="shared" si="66"/>
        <v>9</v>
      </c>
      <c r="B798" s="151">
        <f t="shared" si="63"/>
        <v>1986</v>
      </c>
      <c r="C798" s="152">
        <v>31685</v>
      </c>
      <c r="D798" s="153">
        <f>MODELA!AG788</f>
        <v>0.82108226296578835</v>
      </c>
      <c r="E798" s="154" t="str">
        <f t="shared" si="64"/>
        <v/>
      </c>
      <c r="F798" s="155">
        <f t="shared" si="65"/>
        <v>0.82108226296578835</v>
      </c>
      <c r="G798" s="160"/>
    </row>
    <row r="799" spans="1:7">
      <c r="A799" s="151">
        <f t="shared" si="66"/>
        <v>10</v>
      </c>
      <c r="B799" s="151">
        <f t="shared" si="63"/>
        <v>1987</v>
      </c>
      <c r="C799" s="152">
        <v>31716</v>
      </c>
      <c r="D799" s="153">
        <f>MODELA!AG789</f>
        <v>1.1621157024793387</v>
      </c>
      <c r="E799" s="154">
        <f t="shared" si="64"/>
        <v>1.1621157024793387</v>
      </c>
      <c r="F799" s="155" t="str">
        <f t="shared" si="65"/>
        <v/>
      </c>
      <c r="G799" s="160"/>
    </row>
    <row r="800" spans="1:7">
      <c r="A800" s="151">
        <f t="shared" si="66"/>
        <v>11</v>
      </c>
      <c r="B800" s="151">
        <f t="shared" si="63"/>
        <v>1987</v>
      </c>
      <c r="C800" s="152">
        <v>31746</v>
      </c>
      <c r="D800" s="153">
        <f>MODELA!AG790</f>
        <v>1.1365289256198348</v>
      </c>
      <c r="E800" s="154">
        <f t="shared" si="64"/>
        <v>1.1365289256198348</v>
      </c>
      <c r="F800" s="155" t="str">
        <f t="shared" si="65"/>
        <v/>
      </c>
      <c r="G800" s="160"/>
    </row>
    <row r="801" spans="1:7">
      <c r="A801" s="151">
        <f t="shared" si="66"/>
        <v>12</v>
      </c>
      <c r="B801" s="151">
        <f t="shared" si="63"/>
        <v>1987</v>
      </c>
      <c r="C801" s="152">
        <v>31777</v>
      </c>
      <c r="D801" s="153">
        <f>MODELA!AG791</f>
        <v>1.2174545454545453</v>
      </c>
      <c r="E801" s="154">
        <f t="shared" si="64"/>
        <v>1.2174545454545453</v>
      </c>
      <c r="F801" s="155" t="str">
        <f t="shared" si="65"/>
        <v/>
      </c>
      <c r="G801" s="160"/>
    </row>
    <row r="802" spans="1:7">
      <c r="A802" s="151">
        <f t="shared" si="66"/>
        <v>1</v>
      </c>
      <c r="B802" s="151">
        <f t="shared" si="63"/>
        <v>1987</v>
      </c>
      <c r="C802" s="152">
        <v>31808</v>
      </c>
      <c r="D802" s="153">
        <f>MODELA!AG792</f>
        <v>1.7739173553719008</v>
      </c>
      <c r="E802" s="154">
        <f t="shared" si="64"/>
        <v>1.7739173553719008</v>
      </c>
      <c r="F802" s="155" t="str">
        <f t="shared" si="65"/>
        <v/>
      </c>
      <c r="G802" s="160"/>
    </row>
    <row r="803" spans="1:7">
      <c r="A803" s="151">
        <f t="shared" si="66"/>
        <v>2</v>
      </c>
      <c r="B803" s="151">
        <f t="shared" si="63"/>
        <v>1987</v>
      </c>
      <c r="C803" s="152">
        <v>31836</v>
      </c>
      <c r="D803" s="153">
        <f>MODELA!AG793</f>
        <v>2.6852231404958675</v>
      </c>
      <c r="E803" s="154">
        <f t="shared" si="64"/>
        <v>2.6852231404958675</v>
      </c>
      <c r="F803" s="155" t="str">
        <f t="shared" si="65"/>
        <v/>
      </c>
      <c r="G803" s="160"/>
    </row>
    <row r="804" spans="1:7">
      <c r="A804" s="151">
        <f t="shared" si="66"/>
        <v>3</v>
      </c>
      <c r="B804" s="151">
        <f t="shared" si="63"/>
        <v>1987</v>
      </c>
      <c r="C804" s="152">
        <v>31867</v>
      </c>
      <c r="D804" s="153">
        <f>MODELA!AG794</f>
        <v>4.3041322314049584</v>
      </c>
      <c r="E804" s="154">
        <f t="shared" si="64"/>
        <v>4.3041322314049584</v>
      </c>
      <c r="F804" s="155" t="str">
        <f t="shared" si="65"/>
        <v/>
      </c>
      <c r="G804" s="160"/>
    </row>
    <row r="805" spans="1:7">
      <c r="A805" s="151">
        <f t="shared" si="66"/>
        <v>4</v>
      </c>
      <c r="B805" s="151">
        <f t="shared" si="63"/>
        <v>1987</v>
      </c>
      <c r="C805" s="152">
        <v>31897</v>
      </c>
      <c r="D805" s="153">
        <f>MODELA!AG795</f>
        <v>1.428099173553719</v>
      </c>
      <c r="E805" s="154">
        <f t="shared" si="64"/>
        <v>1.428099173553719</v>
      </c>
      <c r="F805" s="155" t="str">
        <f t="shared" si="65"/>
        <v/>
      </c>
      <c r="G805" s="160"/>
    </row>
    <row r="806" spans="1:7">
      <c r="A806" s="151">
        <f t="shared" si="66"/>
        <v>5</v>
      </c>
      <c r="B806" s="151">
        <f t="shared" si="63"/>
        <v>1987</v>
      </c>
      <c r="C806" s="152">
        <v>31928</v>
      </c>
      <c r="D806" s="153">
        <f>MODELA!AG796</f>
        <v>0.99622214876033055</v>
      </c>
      <c r="E806" s="154">
        <f t="shared" si="64"/>
        <v>0.99622214876033055</v>
      </c>
      <c r="F806" s="155" t="str">
        <f t="shared" si="65"/>
        <v/>
      </c>
      <c r="G806" s="160"/>
    </row>
    <row r="807" spans="1:7">
      <c r="A807" s="151">
        <f t="shared" si="66"/>
        <v>6</v>
      </c>
      <c r="B807" s="151">
        <f t="shared" si="63"/>
        <v>1987</v>
      </c>
      <c r="C807" s="152">
        <v>31958</v>
      </c>
      <c r="D807" s="153">
        <f>MODELA!AG797</f>
        <v>0.53672727272727272</v>
      </c>
      <c r="E807" s="154">
        <f t="shared" si="64"/>
        <v>0.53672727272727272</v>
      </c>
      <c r="F807" s="155" t="str">
        <f t="shared" si="65"/>
        <v/>
      </c>
      <c r="G807" s="160"/>
    </row>
    <row r="808" spans="1:7">
      <c r="A808" s="151">
        <f t="shared" si="66"/>
        <v>7</v>
      </c>
      <c r="B808" s="151">
        <f t="shared" si="63"/>
        <v>1987</v>
      </c>
      <c r="C808" s="152">
        <v>31989</v>
      </c>
      <c r="D808" s="153">
        <f>MODELA!AG798</f>
        <v>0.30251900826446287</v>
      </c>
      <c r="E808" s="154">
        <f t="shared" si="64"/>
        <v>0.30251900826446287</v>
      </c>
      <c r="F808" s="155" t="str">
        <f t="shared" si="65"/>
        <v/>
      </c>
      <c r="G808" s="160"/>
    </row>
    <row r="809" spans="1:7">
      <c r="A809" s="151">
        <f t="shared" si="66"/>
        <v>8</v>
      </c>
      <c r="B809" s="151">
        <f t="shared" si="63"/>
        <v>1987</v>
      </c>
      <c r="C809" s="152">
        <v>32020</v>
      </c>
      <c r="D809" s="153">
        <f>MODELA!AG799</f>
        <v>0.13705586776859505</v>
      </c>
      <c r="E809" s="154">
        <f t="shared" si="64"/>
        <v>0.13705586776859505</v>
      </c>
      <c r="F809" s="155" t="str">
        <f t="shared" si="65"/>
        <v/>
      </c>
      <c r="G809" s="160"/>
    </row>
    <row r="810" spans="1:7">
      <c r="A810" s="151">
        <f t="shared" si="66"/>
        <v>9</v>
      </c>
      <c r="B810" s="151">
        <f t="shared" si="63"/>
        <v>1987</v>
      </c>
      <c r="C810" s="152">
        <v>32050</v>
      </c>
      <c r="D810" s="153">
        <f>MODELA!AG800</f>
        <v>0.22474710743801654</v>
      </c>
      <c r="E810" s="154">
        <f t="shared" si="64"/>
        <v>0.22474710743801654</v>
      </c>
      <c r="F810" s="155" t="str">
        <f t="shared" si="65"/>
        <v/>
      </c>
      <c r="G810" s="160"/>
    </row>
    <row r="811" spans="1:7">
      <c r="A811" s="151">
        <f t="shared" si="66"/>
        <v>10</v>
      </c>
      <c r="B811" s="151">
        <f t="shared" si="63"/>
        <v>1988</v>
      </c>
      <c r="C811" s="152">
        <v>32081</v>
      </c>
      <c r="D811" s="153">
        <f>MODELA!AG801</f>
        <v>0.35589421487603301</v>
      </c>
      <c r="E811" s="154">
        <f t="shared" si="64"/>
        <v>0.35589421487603301</v>
      </c>
      <c r="F811" s="155" t="str">
        <f t="shared" si="65"/>
        <v/>
      </c>
      <c r="G811" s="160"/>
    </row>
    <row r="812" spans="1:7">
      <c r="A812" s="151">
        <f t="shared" si="66"/>
        <v>11</v>
      </c>
      <c r="B812" s="151">
        <f t="shared" si="63"/>
        <v>1988</v>
      </c>
      <c r="C812" s="152">
        <v>32111</v>
      </c>
      <c r="D812" s="153">
        <f>MODELA!AG802</f>
        <v>0.73503471074380178</v>
      </c>
      <c r="E812" s="154">
        <f t="shared" si="64"/>
        <v>0.73503471074380178</v>
      </c>
      <c r="F812" s="155" t="str">
        <f t="shared" si="65"/>
        <v/>
      </c>
      <c r="G812" s="160"/>
    </row>
    <row r="813" spans="1:7">
      <c r="A813" s="151">
        <f t="shared" si="66"/>
        <v>12</v>
      </c>
      <c r="B813" s="151">
        <f t="shared" si="63"/>
        <v>1988</v>
      </c>
      <c r="C813" s="152">
        <v>32142</v>
      </c>
      <c r="D813" s="153">
        <f>MODELA!AG803</f>
        <v>1.6338446280991732</v>
      </c>
      <c r="E813" s="154">
        <f t="shared" si="64"/>
        <v>1.6338446280991732</v>
      </c>
      <c r="F813" s="155" t="str">
        <f t="shared" si="65"/>
        <v/>
      </c>
      <c r="G813" s="160"/>
    </row>
    <row r="814" spans="1:7">
      <c r="A814" s="151">
        <f t="shared" si="66"/>
        <v>1</v>
      </c>
      <c r="B814" s="151">
        <f t="shared" si="63"/>
        <v>1988</v>
      </c>
      <c r="C814" s="152">
        <v>32173</v>
      </c>
      <c r="D814" s="153">
        <f>MODELA!AG804</f>
        <v>3.4171239669421496</v>
      </c>
      <c r="E814" s="154">
        <f t="shared" si="64"/>
        <v>3.4171239669421496</v>
      </c>
      <c r="F814" s="155" t="str">
        <f t="shared" si="65"/>
        <v/>
      </c>
      <c r="G814" s="160"/>
    </row>
    <row r="815" spans="1:7">
      <c r="A815" s="151">
        <f t="shared" si="66"/>
        <v>2</v>
      </c>
      <c r="B815" s="151">
        <f t="shared" si="63"/>
        <v>1988</v>
      </c>
      <c r="C815" s="152">
        <v>32202</v>
      </c>
      <c r="D815" s="153">
        <f>MODELA!AG805</f>
        <v>0.98935537190082623</v>
      </c>
      <c r="E815" s="154">
        <f t="shared" si="64"/>
        <v>0.98935537190082623</v>
      </c>
      <c r="F815" s="155" t="str">
        <f t="shared" si="65"/>
        <v/>
      </c>
      <c r="G815" s="160"/>
    </row>
    <row r="816" spans="1:7">
      <c r="A816" s="151">
        <f t="shared" si="66"/>
        <v>3</v>
      </c>
      <c r="B816" s="151">
        <f t="shared" si="63"/>
        <v>1988</v>
      </c>
      <c r="C816" s="152">
        <v>32233</v>
      </c>
      <c r="D816" s="153">
        <f>MODELA!AG806</f>
        <v>1.0702809917355374</v>
      </c>
      <c r="E816" s="154">
        <f t="shared" si="64"/>
        <v>1.0702809917355374</v>
      </c>
      <c r="F816" s="155" t="str">
        <f t="shared" si="65"/>
        <v/>
      </c>
      <c r="G816" s="160"/>
    </row>
    <row r="817" spans="1:7">
      <c r="A817" s="151">
        <f t="shared" si="66"/>
        <v>4</v>
      </c>
      <c r="B817" s="151">
        <f t="shared" si="63"/>
        <v>1988</v>
      </c>
      <c r="C817" s="152">
        <v>32263</v>
      </c>
      <c r="D817" s="153">
        <f>MODELA!AG807</f>
        <v>1.3041322314049584</v>
      </c>
      <c r="E817" s="154">
        <f t="shared" si="64"/>
        <v>1.3041322314049584</v>
      </c>
      <c r="F817" s="155" t="str">
        <f t="shared" si="65"/>
        <v/>
      </c>
      <c r="G817" s="160"/>
    </row>
    <row r="818" spans="1:7">
      <c r="A818" s="151">
        <f t="shared" si="66"/>
        <v>5</v>
      </c>
      <c r="B818" s="151">
        <f t="shared" si="63"/>
        <v>1988</v>
      </c>
      <c r="C818" s="152">
        <v>32294</v>
      </c>
      <c r="D818" s="153">
        <f>MODELA!AG808</f>
        <v>0.95966280991735542</v>
      </c>
      <c r="E818" s="154">
        <f t="shared" si="64"/>
        <v>0.95966280991735542</v>
      </c>
      <c r="F818" s="155" t="str">
        <f t="shared" si="65"/>
        <v/>
      </c>
      <c r="G818" s="160"/>
    </row>
    <row r="819" spans="1:7">
      <c r="A819" s="151">
        <f t="shared" si="66"/>
        <v>6</v>
      </c>
      <c r="B819" s="151">
        <f t="shared" si="63"/>
        <v>1988</v>
      </c>
      <c r="C819" s="152">
        <v>32324</v>
      </c>
      <c r="D819" s="153">
        <f>MODELA!AG809</f>
        <v>0.59547768595041328</v>
      </c>
      <c r="E819" s="154">
        <f t="shared" si="64"/>
        <v>0.59547768595041328</v>
      </c>
      <c r="F819" s="155" t="str">
        <f t="shared" si="65"/>
        <v/>
      </c>
      <c r="G819" s="160"/>
    </row>
    <row r="820" spans="1:7">
      <c r="A820" s="151">
        <f t="shared" si="66"/>
        <v>7</v>
      </c>
      <c r="B820" s="151">
        <f t="shared" si="63"/>
        <v>1988</v>
      </c>
      <c r="C820" s="152">
        <v>32355</v>
      </c>
      <c r="D820" s="153">
        <f>MODELA!AG810</f>
        <v>0.19553057851239669</v>
      </c>
      <c r="E820" s="154">
        <f t="shared" si="64"/>
        <v>0.19553057851239669</v>
      </c>
      <c r="F820" s="155" t="str">
        <f t="shared" si="65"/>
        <v/>
      </c>
      <c r="G820" s="160"/>
    </row>
    <row r="821" spans="1:7">
      <c r="A821" s="151">
        <f t="shared" si="66"/>
        <v>8</v>
      </c>
      <c r="B821" s="151">
        <f t="shared" si="63"/>
        <v>1988</v>
      </c>
      <c r="C821" s="152">
        <v>32386</v>
      </c>
      <c r="D821" s="153">
        <f>MODELA!AG811</f>
        <v>0.16294214876033059</v>
      </c>
      <c r="E821" s="154">
        <f t="shared" si="64"/>
        <v>0.16294214876033059</v>
      </c>
      <c r="F821" s="155" t="str">
        <f t="shared" si="65"/>
        <v/>
      </c>
      <c r="G821" s="160"/>
    </row>
    <row r="822" spans="1:7">
      <c r="A822" s="151">
        <f t="shared" si="66"/>
        <v>9</v>
      </c>
      <c r="B822" s="151">
        <f t="shared" si="63"/>
        <v>1988</v>
      </c>
      <c r="C822" s="152">
        <v>32416</v>
      </c>
      <c r="D822" s="153">
        <f>MODELA!AG812</f>
        <v>0.19100826446280991</v>
      </c>
      <c r="E822" s="154">
        <f t="shared" si="64"/>
        <v>0.19100826446280991</v>
      </c>
      <c r="F822" s="155" t="str">
        <f t="shared" si="65"/>
        <v/>
      </c>
      <c r="G822" s="160"/>
    </row>
    <row r="823" spans="1:7">
      <c r="A823" s="151">
        <f t="shared" si="66"/>
        <v>10</v>
      </c>
      <c r="B823" s="151">
        <f t="shared" si="63"/>
        <v>1989</v>
      </c>
      <c r="C823" s="152">
        <v>32447</v>
      </c>
      <c r="D823" s="153">
        <f>MODELA!AG813</f>
        <v>0.30805289256198348</v>
      </c>
      <c r="E823" s="154">
        <f t="shared" si="64"/>
        <v>0.30805289256198348</v>
      </c>
      <c r="F823" s="155" t="str">
        <f t="shared" si="65"/>
        <v/>
      </c>
      <c r="G823" s="160"/>
    </row>
    <row r="824" spans="1:7">
      <c r="A824" s="151">
        <f t="shared" si="66"/>
        <v>11</v>
      </c>
      <c r="B824" s="151">
        <f t="shared" si="63"/>
        <v>1989</v>
      </c>
      <c r="C824" s="152">
        <v>32477</v>
      </c>
      <c r="D824" s="153">
        <f>MODELA!AG814</f>
        <v>1.1702479338842975</v>
      </c>
      <c r="E824" s="154">
        <f t="shared" si="64"/>
        <v>1.1702479338842975</v>
      </c>
      <c r="F824" s="155" t="str">
        <f t="shared" si="65"/>
        <v/>
      </c>
      <c r="G824" s="160"/>
    </row>
    <row r="825" spans="1:7">
      <c r="A825" s="151">
        <f t="shared" si="66"/>
        <v>12</v>
      </c>
      <c r="B825" s="151">
        <f t="shared" si="63"/>
        <v>1989</v>
      </c>
      <c r="C825" s="152">
        <v>32508</v>
      </c>
      <c r="D825" s="153">
        <f>MODELA!AG815</f>
        <v>1.4957355371900827</v>
      </c>
      <c r="E825" s="154">
        <f t="shared" si="64"/>
        <v>1.4957355371900827</v>
      </c>
      <c r="F825" s="155" t="str">
        <f t="shared" si="65"/>
        <v/>
      </c>
      <c r="G825" s="160"/>
    </row>
    <row r="826" spans="1:7">
      <c r="A826" s="151">
        <f t="shared" si="66"/>
        <v>1</v>
      </c>
      <c r="B826" s="151">
        <f t="shared" si="63"/>
        <v>1989</v>
      </c>
      <c r="C826" s="152">
        <v>32539</v>
      </c>
      <c r="D826" s="153">
        <f>MODELA!AG816</f>
        <v>1.9215867768595041</v>
      </c>
      <c r="E826" s="154">
        <f t="shared" si="64"/>
        <v>1.9215867768595041</v>
      </c>
      <c r="F826" s="155" t="str">
        <f t="shared" si="65"/>
        <v/>
      </c>
      <c r="G826" s="160"/>
    </row>
    <row r="827" spans="1:7">
      <c r="A827" s="151">
        <f t="shared" si="66"/>
        <v>2</v>
      </c>
      <c r="B827" s="151">
        <f t="shared" si="63"/>
        <v>1989</v>
      </c>
      <c r="C827" s="152">
        <v>32567</v>
      </c>
      <c r="D827" s="153">
        <f>MODELA!AG817</f>
        <v>1.9505454545454548</v>
      </c>
      <c r="E827" s="154">
        <f t="shared" si="64"/>
        <v>1.9505454545454548</v>
      </c>
      <c r="F827" s="155" t="str">
        <f t="shared" si="65"/>
        <v/>
      </c>
      <c r="G827" s="160"/>
    </row>
    <row r="828" spans="1:7">
      <c r="A828" s="151">
        <f t="shared" si="66"/>
        <v>3</v>
      </c>
      <c r="B828" s="151">
        <f t="shared" si="63"/>
        <v>1989</v>
      </c>
      <c r="C828" s="152">
        <v>32598</v>
      </c>
      <c r="D828" s="153">
        <f>MODELA!AG818</f>
        <v>12.276892561983471</v>
      </c>
      <c r="E828" s="154">
        <f t="shared" si="64"/>
        <v>12.276892561983471</v>
      </c>
      <c r="F828" s="155" t="str">
        <f t="shared" si="65"/>
        <v/>
      </c>
      <c r="G828" s="160"/>
    </row>
    <row r="829" spans="1:7">
      <c r="A829" s="151">
        <f t="shared" si="66"/>
        <v>4</v>
      </c>
      <c r="B829" s="151">
        <f t="shared" si="63"/>
        <v>1989</v>
      </c>
      <c r="C829" s="152">
        <v>32628</v>
      </c>
      <c r="D829" s="153">
        <f>MODELA!AG819</f>
        <v>2.6955371900826446</v>
      </c>
      <c r="E829" s="154">
        <f t="shared" si="64"/>
        <v>2.6955371900826446</v>
      </c>
      <c r="F829" s="155" t="str">
        <f t="shared" si="65"/>
        <v/>
      </c>
      <c r="G829" s="160"/>
    </row>
    <row r="830" spans="1:7">
      <c r="A830" s="151">
        <f t="shared" si="66"/>
        <v>5</v>
      </c>
      <c r="B830" s="151">
        <f t="shared" si="63"/>
        <v>1989</v>
      </c>
      <c r="C830" s="152">
        <v>32659</v>
      </c>
      <c r="D830" s="153">
        <f>MODELA!AG820</f>
        <v>1.2051570247933887</v>
      </c>
      <c r="E830" s="154">
        <f t="shared" si="64"/>
        <v>1.2051570247933887</v>
      </c>
      <c r="F830" s="155" t="str">
        <f t="shared" si="65"/>
        <v/>
      </c>
      <c r="G830" s="160"/>
    </row>
    <row r="831" spans="1:7">
      <c r="A831" s="151">
        <f t="shared" si="66"/>
        <v>6</v>
      </c>
      <c r="B831" s="151">
        <f t="shared" si="63"/>
        <v>1989</v>
      </c>
      <c r="C831" s="152">
        <v>32689</v>
      </c>
      <c r="D831" s="153">
        <f>MODELA!AG821</f>
        <v>0.62479338842975207</v>
      </c>
      <c r="E831" s="154">
        <f t="shared" si="64"/>
        <v>0.62479338842975207</v>
      </c>
      <c r="F831" s="155" t="str">
        <f t="shared" si="65"/>
        <v/>
      </c>
      <c r="G831" s="160"/>
    </row>
    <row r="832" spans="1:7">
      <c r="A832" s="151">
        <f t="shared" si="66"/>
        <v>7</v>
      </c>
      <c r="B832" s="151">
        <f t="shared" si="63"/>
        <v>1989</v>
      </c>
      <c r="C832" s="152">
        <v>32720</v>
      </c>
      <c r="D832" s="153">
        <f>MODELA!AG822</f>
        <v>0.25148429752066115</v>
      </c>
      <c r="E832" s="154">
        <f t="shared" si="64"/>
        <v>0.25148429752066115</v>
      </c>
      <c r="F832" s="155" t="str">
        <f t="shared" si="65"/>
        <v/>
      </c>
      <c r="G832" s="160"/>
    </row>
    <row r="833" spans="1:7">
      <c r="A833" s="151">
        <f t="shared" si="66"/>
        <v>8</v>
      </c>
      <c r="B833" s="151">
        <f t="shared" si="63"/>
        <v>1989</v>
      </c>
      <c r="C833" s="152">
        <v>32751</v>
      </c>
      <c r="D833" s="153">
        <f>MODELA!AG823</f>
        <v>0.30436363636363634</v>
      </c>
      <c r="E833" s="154">
        <f t="shared" si="64"/>
        <v>0.30436363636363634</v>
      </c>
      <c r="F833" s="155" t="str">
        <f t="shared" si="65"/>
        <v/>
      </c>
      <c r="G833" s="160"/>
    </row>
    <row r="834" spans="1:7">
      <c r="A834" s="151">
        <f t="shared" si="66"/>
        <v>9</v>
      </c>
      <c r="B834" s="151">
        <f t="shared" si="63"/>
        <v>1989</v>
      </c>
      <c r="C834" s="152">
        <v>32781</v>
      </c>
      <c r="D834" s="153">
        <f>MODELA!AG824</f>
        <v>0.44925619834710745</v>
      </c>
      <c r="E834" s="154">
        <f t="shared" si="64"/>
        <v>0.44925619834710745</v>
      </c>
      <c r="F834" s="155" t="str">
        <f t="shared" si="65"/>
        <v/>
      </c>
      <c r="G834" s="160"/>
    </row>
    <row r="835" spans="1:7">
      <c r="A835" s="151">
        <f t="shared" si="66"/>
        <v>10</v>
      </c>
      <c r="B835" s="151">
        <f t="shared" si="63"/>
        <v>1990</v>
      </c>
      <c r="C835" s="152">
        <v>32812</v>
      </c>
      <c r="D835" s="153">
        <f>MODELA!AG825</f>
        <v>0.87312396694214878</v>
      </c>
      <c r="E835" s="154">
        <f t="shared" si="64"/>
        <v>0.87312396694214878</v>
      </c>
      <c r="F835" s="155" t="str">
        <f t="shared" si="65"/>
        <v/>
      </c>
      <c r="G835" s="160"/>
    </row>
    <row r="836" spans="1:7">
      <c r="A836" s="151">
        <f t="shared" si="66"/>
        <v>11</v>
      </c>
      <c r="B836" s="151">
        <f t="shared" si="63"/>
        <v>1990</v>
      </c>
      <c r="C836" s="152">
        <v>32842</v>
      </c>
      <c r="D836" s="153">
        <f>MODELA!AG826</f>
        <v>1.3864462809917355</v>
      </c>
      <c r="E836" s="154">
        <f t="shared" si="64"/>
        <v>1.3864462809917355</v>
      </c>
      <c r="F836" s="155" t="str">
        <f t="shared" si="65"/>
        <v/>
      </c>
      <c r="G836" s="160"/>
    </row>
    <row r="837" spans="1:7">
      <c r="A837" s="151">
        <f t="shared" si="66"/>
        <v>12</v>
      </c>
      <c r="B837" s="151">
        <f t="shared" si="63"/>
        <v>1990</v>
      </c>
      <c r="C837" s="152">
        <v>32873</v>
      </c>
      <c r="D837" s="153">
        <f>MODELA!AG827</f>
        <v>0.61303140495867781</v>
      </c>
      <c r="E837" s="154">
        <f t="shared" si="64"/>
        <v>0.61303140495867781</v>
      </c>
      <c r="F837" s="155" t="str">
        <f t="shared" si="65"/>
        <v/>
      </c>
      <c r="G837" s="160"/>
    </row>
    <row r="838" spans="1:7">
      <c r="A838" s="151">
        <f t="shared" si="66"/>
        <v>1</v>
      </c>
      <c r="B838" s="151">
        <f t="shared" si="63"/>
        <v>1990</v>
      </c>
      <c r="C838" s="152">
        <v>32904</v>
      </c>
      <c r="D838" s="153">
        <f>MODELA!AG828</f>
        <v>2.1034710743801655</v>
      </c>
      <c r="E838" s="154">
        <f t="shared" si="64"/>
        <v>2.1034710743801655</v>
      </c>
      <c r="F838" s="155" t="str">
        <f t="shared" si="65"/>
        <v/>
      </c>
      <c r="G838" s="160"/>
    </row>
    <row r="839" spans="1:7">
      <c r="A839" s="151">
        <f t="shared" si="66"/>
        <v>2</v>
      </c>
      <c r="B839" s="151">
        <f t="shared" si="63"/>
        <v>1990</v>
      </c>
      <c r="C839" s="152">
        <v>32932</v>
      </c>
      <c r="D839" s="153">
        <f>MODELA!AG829</f>
        <v>2.691173553719008</v>
      </c>
      <c r="E839" s="154">
        <f t="shared" si="64"/>
        <v>2.691173553719008</v>
      </c>
      <c r="F839" s="155" t="str">
        <f t="shared" si="65"/>
        <v/>
      </c>
      <c r="G839" s="160"/>
    </row>
    <row r="840" spans="1:7">
      <c r="A840" s="151">
        <f t="shared" si="66"/>
        <v>3</v>
      </c>
      <c r="B840" s="151">
        <f t="shared" si="63"/>
        <v>1990</v>
      </c>
      <c r="C840" s="152">
        <v>32963</v>
      </c>
      <c r="D840" s="153">
        <f>MODELA!AG830</f>
        <v>3.7152396694214871</v>
      </c>
      <c r="E840" s="154">
        <f t="shared" si="64"/>
        <v>3.7152396694214871</v>
      </c>
      <c r="F840" s="155" t="str">
        <f t="shared" si="65"/>
        <v/>
      </c>
      <c r="G840" s="160"/>
    </row>
    <row r="841" spans="1:7">
      <c r="A841" s="151">
        <f t="shared" si="66"/>
        <v>4</v>
      </c>
      <c r="B841" s="151">
        <f t="shared" si="63"/>
        <v>1990</v>
      </c>
      <c r="C841" s="152">
        <v>32993</v>
      </c>
      <c r="D841" s="153">
        <f>MODELA!AG831</f>
        <v>1.2912396694214876</v>
      </c>
      <c r="E841" s="154">
        <f t="shared" si="64"/>
        <v>1.2912396694214876</v>
      </c>
      <c r="F841" s="155" t="str">
        <f t="shared" si="65"/>
        <v/>
      </c>
      <c r="G841" s="160"/>
    </row>
    <row r="842" spans="1:7">
      <c r="A842" s="151">
        <f t="shared" si="66"/>
        <v>5</v>
      </c>
      <c r="B842" s="151">
        <f t="shared" si="63"/>
        <v>1990</v>
      </c>
      <c r="C842" s="152">
        <v>33024</v>
      </c>
      <c r="D842" s="153">
        <f>MODELA!AG832</f>
        <v>1.4572561983471075</v>
      </c>
      <c r="E842" s="154">
        <f t="shared" si="64"/>
        <v>1.4572561983471075</v>
      </c>
      <c r="F842" s="155" t="str">
        <f t="shared" si="65"/>
        <v/>
      </c>
      <c r="G842" s="160"/>
    </row>
    <row r="843" spans="1:7">
      <c r="A843" s="151">
        <f t="shared" si="66"/>
        <v>6</v>
      </c>
      <c r="B843" s="151">
        <f t="shared" si="63"/>
        <v>1990</v>
      </c>
      <c r="C843" s="152">
        <v>33054</v>
      </c>
      <c r="D843" s="153">
        <f>MODELA!AG833</f>
        <v>0.92826446280991737</v>
      </c>
      <c r="E843" s="154">
        <f t="shared" si="64"/>
        <v>0.92826446280991737</v>
      </c>
      <c r="F843" s="155" t="str">
        <f t="shared" si="65"/>
        <v/>
      </c>
      <c r="G843" s="160"/>
    </row>
    <row r="844" spans="1:7">
      <c r="A844" s="151">
        <f t="shared" si="66"/>
        <v>7</v>
      </c>
      <c r="B844" s="151">
        <f t="shared" si="63"/>
        <v>1990</v>
      </c>
      <c r="C844" s="152">
        <v>33085</v>
      </c>
      <c r="D844" s="153">
        <f>MODELA!AG834</f>
        <v>0.42979834710743803</v>
      </c>
      <c r="E844" s="154">
        <f t="shared" si="64"/>
        <v>0.42979834710743803</v>
      </c>
      <c r="F844" s="155" t="str">
        <f t="shared" si="65"/>
        <v/>
      </c>
      <c r="G844" s="160"/>
    </row>
    <row r="845" spans="1:7">
      <c r="A845" s="151">
        <f t="shared" si="66"/>
        <v>8</v>
      </c>
      <c r="B845" s="151">
        <f t="shared" si="63"/>
        <v>1990</v>
      </c>
      <c r="C845" s="152">
        <v>33116</v>
      </c>
      <c r="D845" s="153">
        <f>MODELA!AG835</f>
        <v>0.2736198347107438</v>
      </c>
      <c r="E845" s="154">
        <f t="shared" si="64"/>
        <v>0.2736198347107438</v>
      </c>
      <c r="F845" s="155" t="str">
        <f t="shared" si="65"/>
        <v/>
      </c>
      <c r="G845" s="160"/>
    </row>
    <row r="846" spans="1:7">
      <c r="A846" s="151">
        <f t="shared" si="66"/>
        <v>9</v>
      </c>
      <c r="B846" s="151">
        <f t="shared" si="63"/>
        <v>1990</v>
      </c>
      <c r="C846" s="152">
        <v>33146</v>
      </c>
      <c r="D846" s="153">
        <f>MODELA!AG836</f>
        <v>0.25586776859504134</v>
      </c>
      <c r="E846" s="154">
        <f t="shared" si="64"/>
        <v>0.25586776859504134</v>
      </c>
      <c r="F846" s="155" t="str">
        <f t="shared" si="65"/>
        <v/>
      </c>
      <c r="G846" s="160"/>
    </row>
    <row r="847" spans="1:7">
      <c r="A847" s="151">
        <f t="shared" si="66"/>
        <v>10</v>
      </c>
      <c r="B847" s="151">
        <f t="shared" si="63"/>
        <v>1991</v>
      </c>
      <c r="C847" s="152">
        <v>33177</v>
      </c>
      <c r="D847" s="153">
        <f>MODELA!AG837</f>
        <v>0.29206611570247931</v>
      </c>
      <c r="E847" s="154">
        <f t="shared" si="64"/>
        <v>0.29206611570247931</v>
      </c>
      <c r="F847" s="155" t="str">
        <f t="shared" si="65"/>
        <v/>
      </c>
      <c r="G847" s="160"/>
    </row>
    <row r="848" spans="1:7">
      <c r="A848" s="151">
        <f t="shared" si="66"/>
        <v>11</v>
      </c>
      <c r="B848" s="151">
        <f t="shared" si="63"/>
        <v>1991</v>
      </c>
      <c r="C848" s="152">
        <v>33207</v>
      </c>
      <c r="D848" s="153">
        <f>MODELA!AG838</f>
        <v>0.44925619834710745</v>
      </c>
      <c r="E848" s="154">
        <f t="shared" si="64"/>
        <v>0.44925619834710745</v>
      </c>
      <c r="F848" s="155" t="str">
        <f t="shared" si="65"/>
        <v/>
      </c>
      <c r="G848" s="160"/>
    </row>
    <row r="849" spans="1:7">
      <c r="A849" s="151">
        <f t="shared" si="66"/>
        <v>12</v>
      </c>
      <c r="B849" s="151">
        <f t="shared" si="63"/>
        <v>1991</v>
      </c>
      <c r="C849" s="152">
        <v>33238</v>
      </c>
      <c r="D849" s="153">
        <f>MODELA!AG839</f>
        <v>0.78704132231404955</v>
      </c>
      <c r="E849" s="154">
        <f t="shared" si="64"/>
        <v>0.78704132231404955</v>
      </c>
      <c r="F849" s="155" t="str">
        <f t="shared" si="65"/>
        <v/>
      </c>
      <c r="G849" s="160"/>
    </row>
    <row r="850" spans="1:7">
      <c r="A850" s="151">
        <f t="shared" si="66"/>
        <v>1</v>
      </c>
      <c r="B850" s="151">
        <f t="shared" si="63"/>
        <v>1991</v>
      </c>
      <c r="C850" s="152">
        <v>33269</v>
      </c>
      <c r="D850" s="153">
        <f>MODELA!AG840</f>
        <v>0.70095867768595044</v>
      </c>
      <c r="E850" s="154">
        <f t="shared" si="64"/>
        <v>0.70095867768595044</v>
      </c>
      <c r="F850" s="155" t="str">
        <f t="shared" si="65"/>
        <v/>
      </c>
      <c r="G850" s="160"/>
    </row>
    <row r="851" spans="1:7">
      <c r="A851" s="151">
        <f t="shared" si="66"/>
        <v>2</v>
      </c>
      <c r="B851" s="151">
        <f t="shared" ref="B851:B914" si="67">IF(MONTH(C851)&gt;9,YEAR(C851)+1,YEAR(C851))</f>
        <v>1991</v>
      </c>
      <c r="C851" s="152">
        <v>33297</v>
      </c>
      <c r="D851" s="153">
        <f>MODELA!AG841</f>
        <v>0.69421487603305787</v>
      </c>
      <c r="E851" s="154">
        <f t="shared" ref="E851:E914" si="68">IF(AND(B851&gt;=$E$17,B851&lt;=$E$18),D851,"")</f>
        <v>0.69421487603305787</v>
      </c>
      <c r="F851" s="155" t="str">
        <f t="shared" ref="F851:F914" si="69">IF(OR(B851&lt;$E$17,B851&gt;$E$18),D851,"")</f>
        <v/>
      </c>
      <c r="G851" s="160"/>
    </row>
    <row r="852" spans="1:7">
      <c r="A852" s="151">
        <f t="shared" ref="A852:A915" si="70">MONTH(C852)</f>
        <v>3</v>
      </c>
      <c r="B852" s="151">
        <f t="shared" si="67"/>
        <v>1991</v>
      </c>
      <c r="C852" s="152">
        <v>33328</v>
      </c>
      <c r="D852" s="153">
        <f>MODELA!AG842</f>
        <v>7.2958016528925631</v>
      </c>
      <c r="E852" s="154">
        <f t="shared" si="68"/>
        <v>7.2958016528925631</v>
      </c>
      <c r="F852" s="155" t="str">
        <f t="shared" si="69"/>
        <v/>
      </c>
      <c r="G852" s="160"/>
    </row>
    <row r="853" spans="1:7">
      <c r="A853" s="151">
        <f t="shared" si="70"/>
        <v>4</v>
      </c>
      <c r="B853" s="151">
        <f t="shared" si="67"/>
        <v>1991</v>
      </c>
      <c r="C853" s="152">
        <v>33358</v>
      </c>
      <c r="D853" s="153">
        <f>MODELA!AG843</f>
        <v>2.0350413223140498</v>
      </c>
      <c r="E853" s="154">
        <f t="shared" si="68"/>
        <v>2.0350413223140498</v>
      </c>
      <c r="F853" s="155" t="str">
        <f t="shared" si="69"/>
        <v/>
      </c>
      <c r="G853" s="160"/>
    </row>
    <row r="854" spans="1:7">
      <c r="A854" s="151">
        <f t="shared" si="70"/>
        <v>5</v>
      </c>
      <c r="B854" s="151">
        <f t="shared" si="67"/>
        <v>1991</v>
      </c>
      <c r="C854" s="152">
        <v>33389</v>
      </c>
      <c r="D854" s="153">
        <f>MODELA!AG844</f>
        <v>1.5187438016528925</v>
      </c>
      <c r="E854" s="154">
        <f t="shared" si="68"/>
        <v>1.5187438016528925</v>
      </c>
      <c r="F854" s="155" t="str">
        <f t="shared" si="69"/>
        <v/>
      </c>
      <c r="G854" s="160"/>
    </row>
    <row r="855" spans="1:7">
      <c r="A855" s="151">
        <f t="shared" si="70"/>
        <v>6</v>
      </c>
      <c r="B855" s="151">
        <f t="shared" si="67"/>
        <v>1991</v>
      </c>
      <c r="C855" s="152">
        <v>33419</v>
      </c>
      <c r="D855" s="153">
        <f>MODELA!AG845</f>
        <v>1.0095867768595044</v>
      </c>
      <c r="E855" s="154">
        <f t="shared" si="68"/>
        <v>1.0095867768595044</v>
      </c>
      <c r="F855" s="155" t="str">
        <f t="shared" si="69"/>
        <v/>
      </c>
      <c r="G855" s="160"/>
    </row>
    <row r="856" spans="1:7">
      <c r="A856" s="151">
        <f t="shared" si="70"/>
        <v>7</v>
      </c>
      <c r="B856" s="151">
        <f t="shared" si="67"/>
        <v>1991</v>
      </c>
      <c r="C856" s="152">
        <v>33450</v>
      </c>
      <c r="D856" s="153">
        <f>MODELA!AG846</f>
        <v>0.63947107438016526</v>
      </c>
      <c r="E856" s="154">
        <f t="shared" si="68"/>
        <v>0.63947107438016526</v>
      </c>
      <c r="F856" s="155" t="str">
        <f t="shared" si="69"/>
        <v/>
      </c>
      <c r="G856" s="160"/>
    </row>
    <row r="857" spans="1:7">
      <c r="A857" s="151">
        <f t="shared" si="70"/>
        <v>8</v>
      </c>
      <c r="B857" s="151">
        <f t="shared" si="67"/>
        <v>1991</v>
      </c>
      <c r="C857" s="152">
        <v>33481</v>
      </c>
      <c r="D857" s="153">
        <f>MODELA!AG847</f>
        <v>0.36523636363636369</v>
      </c>
      <c r="E857" s="154">
        <f t="shared" si="68"/>
        <v>0.36523636363636369</v>
      </c>
      <c r="F857" s="155" t="str">
        <f t="shared" si="69"/>
        <v/>
      </c>
      <c r="G857" s="160"/>
    </row>
    <row r="858" spans="1:7">
      <c r="A858" s="151">
        <f t="shared" si="70"/>
        <v>9</v>
      </c>
      <c r="B858" s="151">
        <f t="shared" si="67"/>
        <v>1991</v>
      </c>
      <c r="C858" s="152">
        <v>33511</v>
      </c>
      <c r="D858" s="153">
        <f>MODELA!AG848</f>
        <v>0.27193388429752069</v>
      </c>
      <c r="E858" s="154">
        <f t="shared" si="68"/>
        <v>0.27193388429752069</v>
      </c>
      <c r="F858" s="155" t="str">
        <f t="shared" si="69"/>
        <v/>
      </c>
      <c r="G858" s="160"/>
    </row>
    <row r="859" spans="1:7">
      <c r="A859" s="151">
        <f t="shared" si="70"/>
        <v>10</v>
      </c>
      <c r="B859" s="151">
        <f t="shared" si="67"/>
        <v>1992</v>
      </c>
      <c r="C859" s="152">
        <v>33542</v>
      </c>
      <c r="D859" s="153">
        <f>MODELA!AG849</f>
        <v>0.53508099173553736</v>
      </c>
      <c r="E859" s="154">
        <f t="shared" si="68"/>
        <v>0.53508099173553736</v>
      </c>
      <c r="F859" s="155" t="str">
        <f t="shared" si="69"/>
        <v/>
      </c>
      <c r="G859" s="160"/>
    </row>
    <row r="860" spans="1:7">
      <c r="A860" s="151">
        <f t="shared" si="70"/>
        <v>11</v>
      </c>
      <c r="B860" s="151">
        <f t="shared" si="67"/>
        <v>1992</v>
      </c>
      <c r="C860" s="152">
        <v>33572</v>
      </c>
      <c r="D860" s="153">
        <f>MODELA!AG850</f>
        <v>0.77355371900826442</v>
      </c>
      <c r="E860" s="154">
        <f t="shared" si="68"/>
        <v>0.77355371900826442</v>
      </c>
      <c r="F860" s="155" t="str">
        <f t="shared" si="69"/>
        <v/>
      </c>
      <c r="G860" s="160"/>
    </row>
    <row r="861" spans="1:7">
      <c r="A861" s="151">
        <f t="shared" si="70"/>
        <v>12</v>
      </c>
      <c r="B861" s="151">
        <f t="shared" si="67"/>
        <v>1992</v>
      </c>
      <c r="C861" s="152">
        <v>33603</v>
      </c>
      <c r="D861" s="153">
        <f>MODELA!AG851</f>
        <v>0.73785123966942145</v>
      </c>
      <c r="E861" s="154">
        <f t="shared" si="68"/>
        <v>0.73785123966942145</v>
      </c>
      <c r="F861" s="155" t="str">
        <f t="shared" si="69"/>
        <v/>
      </c>
      <c r="G861" s="160"/>
    </row>
    <row r="862" spans="1:7">
      <c r="A862" s="151">
        <f t="shared" si="70"/>
        <v>1</v>
      </c>
      <c r="B862" s="151">
        <f t="shared" si="67"/>
        <v>1992</v>
      </c>
      <c r="C862" s="152">
        <v>33634</v>
      </c>
      <c r="D862" s="153">
        <f>MODELA!AG852</f>
        <v>1.2396694214876034</v>
      </c>
      <c r="E862" s="154">
        <f t="shared" si="68"/>
        <v>1.2396694214876034</v>
      </c>
      <c r="F862" s="155" t="str">
        <f t="shared" si="69"/>
        <v/>
      </c>
      <c r="G862" s="160"/>
    </row>
    <row r="863" spans="1:7">
      <c r="A863" s="151">
        <f t="shared" si="70"/>
        <v>2</v>
      </c>
      <c r="B863" s="151">
        <f t="shared" si="67"/>
        <v>1992</v>
      </c>
      <c r="C863" s="152">
        <v>33663</v>
      </c>
      <c r="D863" s="153">
        <f>MODELA!AG853</f>
        <v>5.2825785123966948</v>
      </c>
      <c r="E863" s="154">
        <f t="shared" si="68"/>
        <v>5.2825785123966948</v>
      </c>
      <c r="F863" s="155" t="str">
        <f t="shared" si="69"/>
        <v/>
      </c>
      <c r="G863" s="160"/>
    </row>
    <row r="864" spans="1:7">
      <c r="A864" s="151">
        <f t="shared" si="70"/>
        <v>3</v>
      </c>
      <c r="B864" s="151">
        <f t="shared" si="67"/>
        <v>1992</v>
      </c>
      <c r="C864" s="152">
        <v>33694</v>
      </c>
      <c r="D864" s="153">
        <f>MODELA!AG854</f>
        <v>2.9329586776859502</v>
      </c>
      <c r="E864" s="154">
        <f t="shared" si="68"/>
        <v>2.9329586776859502</v>
      </c>
      <c r="F864" s="155" t="str">
        <f t="shared" si="69"/>
        <v/>
      </c>
      <c r="G864" s="160"/>
    </row>
    <row r="865" spans="1:7">
      <c r="A865" s="151">
        <f t="shared" si="70"/>
        <v>4</v>
      </c>
      <c r="B865" s="151">
        <f t="shared" si="67"/>
        <v>1992</v>
      </c>
      <c r="C865" s="152">
        <v>33724</v>
      </c>
      <c r="D865" s="153">
        <f>MODELA!AG855</f>
        <v>1.2138842975206612</v>
      </c>
      <c r="E865" s="154">
        <f t="shared" si="68"/>
        <v>1.2138842975206612</v>
      </c>
      <c r="F865" s="155" t="str">
        <f t="shared" si="69"/>
        <v/>
      </c>
      <c r="G865" s="160"/>
    </row>
    <row r="866" spans="1:7">
      <c r="A866" s="151">
        <f t="shared" si="70"/>
        <v>5</v>
      </c>
      <c r="B866" s="151">
        <f t="shared" si="67"/>
        <v>1992</v>
      </c>
      <c r="C866" s="152">
        <v>33755</v>
      </c>
      <c r="D866" s="153">
        <f>MODELA!AG856</f>
        <v>0.69480991735537201</v>
      </c>
      <c r="E866" s="154">
        <f t="shared" si="68"/>
        <v>0.69480991735537201</v>
      </c>
      <c r="F866" s="155" t="str">
        <f t="shared" si="69"/>
        <v/>
      </c>
      <c r="G866" s="160"/>
    </row>
    <row r="867" spans="1:7">
      <c r="A867" s="151">
        <f t="shared" si="70"/>
        <v>6</v>
      </c>
      <c r="B867" s="151">
        <f t="shared" si="67"/>
        <v>1992</v>
      </c>
      <c r="C867" s="152">
        <v>33785</v>
      </c>
      <c r="D867" s="153">
        <f>MODELA!AG857</f>
        <v>0.37785123966942147</v>
      </c>
      <c r="E867" s="154">
        <f t="shared" si="68"/>
        <v>0.37785123966942147</v>
      </c>
      <c r="F867" s="155" t="str">
        <f t="shared" si="69"/>
        <v/>
      </c>
      <c r="G867" s="160"/>
    </row>
    <row r="868" spans="1:7">
      <c r="A868" s="151">
        <f t="shared" si="70"/>
        <v>7</v>
      </c>
      <c r="B868" s="151">
        <f t="shared" si="67"/>
        <v>1992</v>
      </c>
      <c r="C868" s="152">
        <v>33816</v>
      </c>
      <c r="D868" s="153">
        <f>MODELA!AG858</f>
        <v>0.24656528925619831</v>
      </c>
      <c r="E868" s="154">
        <f t="shared" si="68"/>
        <v>0.24656528925619831</v>
      </c>
      <c r="F868" s="155" t="str">
        <f t="shared" si="69"/>
        <v/>
      </c>
      <c r="G868" s="160"/>
    </row>
    <row r="869" spans="1:7">
      <c r="A869" s="151">
        <f t="shared" si="70"/>
        <v>8</v>
      </c>
      <c r="B869" s="151">
        <f t="shared" si="67"/>
        <v>1992</v>
      </c>
      <c r="C869" s="152">
        <v>33847</v>
      </c>
      <c r="D869" s="153">
        <f>MODELA!AG859</f>
        <v>0.12727933884297518</v>
      </c>
      <c r="E869" s="154">
        <f t="shared" si="68"/>
        <v>0.12727933884297518</v>
      </c>
      <c r="F869" s="155" t="str">
        <f t="shared" si="69"/>
        <v/>
      </c>
      <c r="G869" s="160"/>
    </row>
    <row r="870" spans="1:7">
      <c r="A870" s="151">
        <f t="shared" si="70"/>
        <v>9</v>
      </c>
      <c r="B870" s="151">
        <f t="shared" si="67"/>
        <v>1992</v>
      </c>
      <c r="C870" s="152">
        <v>33877</v>
      </c>
      <c r="D870" s="153">
        <f>MODELA!AG860</f>
        <v>0.11067768595041322</v>
      </c>
      <c r="E870" s="154">
        <f t="shared" si="68"/>
        <v>0.11067768595041322</v>
      </c>
      <c r="F870" s="155" t="str">
        <f t="shared" si="69"/>
        <v/>
      </c>
      <c r="G870" s="160"/>
    </row>
    <row r="871" spans="1:7">
      <c r="A871" s="151">
        <f t="shared" si="70"/>
        <v>10</v>
      </c>
      <c r="B871" s="151">
        <f t="shared" si="67"/>
        <v>1993</v>
      </c>
      <c r="C871" s="152">
        <v>33908</v>
      </c>
      <c r="D871" s="153">
        <f>MODELA!AG861</f>
        <v>0.2828429752066115</v>
      </c>
      <c r="E871" s="154">
        <f t="shared" si="68"/>
        <v>0.2828429752066115</v>
      </c>
      <c r="F871" s="155" t="str">
        <f t="shared" si="69"/>
        <v/>
      </c>
      <c r="G871" s="160"/>
    </row>
    <row r="872" spans="1:7">
      <c r="A872" s="151">
        <f t="shared" si="70"/>
        <v>11</v>
      </c>
      <c r="B872" s="151">
        <f t="shared" si="67"/>
        <v>1993</v>
      </c>
      <c r="C872" s="152">
        <v>33938</v>
      </c>
      <c r="D872" s="153">
        <f>MODELA!AG862</f>
        <v>0.36595041322314048</v>
      </c>
      <c r="E872" s="154">
        <f t="shared" si="68"/>
        <v>0.36595041322314048</v>
      </c>
      <c r="F872" s="155" t="str">
        <f t="shared" si="69"/>
        <v/>
      </c>
      <c r="G872" s="160"/>
    </row>
    <row r="873" spans="1:7">
      <c r="A873" s="151">
        <f t="shared" si="70"/>
        <v>12</v>
      </c>
      <c r="B873" s="151">
        <f t="shared" si="67"/>
        <v>1993</v>
      </c>
      <c r="C873" s="152">
        <v>33969</v>
      </c>
      <c r="D873" s="153">
        <f>MODELA!AG863</f>
        <v>3.9782479338842975</v>
      </c>
      <c r="E873" s="154">
        <f t="shared" si="68"/>
        <v>3.9782479338842975</v>
      </c>
      <c r="F873" s="155" t="str">
        <f t="shared" si="69"/>
        <v/>
      </c>
      <c r="G873" s="160"/>
    </row>
    <row r="874" spans="1:7">
      <c r="A874" s="151">
        <f t="shared" si="70"/>
        <v>1</v>
      </c>
      <c r="B874" s="151">
        <f t="shared" si="67"/>
        <v>1993</v>
      </c>
      <c r="C874" s="152">
        <v>34000</v>
      </c>
      <c r="D874" s="153">
        <f>MODELA!AG864</f>
        <v>15.322710743801652</v>
      </c>
      <c r="E874" s="154">
        <f t="shared" si="68"/>
        <v>15.322710743801652</v>
      </c>
      <c r="F874" s="155" t="str">
        <f t="shared" si="69"/>
        <v/>
      </c>
      <c r="G874" s="160"/>
    </row>
    <row r="875" spans="1:7">
      <c r="A875" s="151">
        <f t="shared" si="70"/>
        <v>2</v>
      </c>
      <c r="B875" s="151">
        <f t="shared" si="67"/>
        <v>1993</v>
      </c>
      <c r="C875" s="152">
        <v>34028</v>
      </c>
      <c r="D875" s="153">
        <f>MODELA!AG865</f>
        <v>10.958082644628101</v>
      </c>
      <c r="E875" s="154">
        <f t="shared" si="68"/>
        <v>10.958082644628101</v>
      </c>
      <c r="F875" s="155" t="str">
        <f t="shared" si="69"/>
        <v/>
      </c>
      <c r="G875" s="160"/>
    </row>
    <row r="876" spans="1:7">
      <c r="A876" s="151">
        <f t="shared" si="70"/>
        <v>3</v>
      </c>
      <c r="B876" s="151">
        <f t="shared" si="67"/>
        <v>1993</v>
      </c>
      <c r="C876" s="152">
        <v>34059</v>
      </c>
      <c r="D876" s="153">
        <f>MODELA!AG866</f>
        <v>9.0208264462809922</v>
      </c>
      <c r="E876" s="154">
        <f t="shared" si="68"/>
        <v>9.0208264462809922</v>
      </c>
      <c r="F876" s="155" t="str">
        <f t="shared" si="69"/>
        <v/>
      </c>
      <c r="G876" s="160"/>
    </row>
    <row r="877" spans="1:7">
      <c r="A877" s="151">
        <f t="shared" si="70"/>
        <v>4</v>
      </c>
      <c r="B877" s="151">
        <f t="shared" si="67"/>
        <v>1993</v>
      </c>
      <c r="C877" s="152">
        <v>34089</v>
      </c>
      <c r="D877" s="153">
        <f>MODELA!AG867</f>
        <v>5.7262809917355373</v>
      </c>
      <c r="E877" s="154">
        <f t="shared" si="68"/>
        <v>5.7262809917355373</v>
      </c>
      <c r="F877" s="155" t="str">
        <f t="shared" si="69"/>
        <v/>
      </c>
      <c r="G877" s="160"/>
    </row>
    <row r="878" spans="1:7">
      <c r="A878" s="151">
        <f t="shared" si="70"/>
        <v>5</v>
      </c>
      <c r="B878" s="151">
        <f t="shared" si="67"/>
        <v>1993</v>
      </c>
      <c r="C878" s="152">
        <v>34120</v>
      </c>
      <c r="D878" s="153">
        <f>MODELA!AG868</f>
        <v>1.9289256198347107</v>
      </c>
      <c r="E878" s="154">
        <f t="shared" si="68"/>
        <v>1.9289256198347107</v>
      </c>
      <c r="F878" s="155" t="str">
        <f t="shared" si="69"/>
        <v/>
      </c>
      <c r="G878" s="160"/>
    </row>
    <row r="879" spans="1:7">
      <c r="A879" s="151">
        <f t="shared" si="70"/>
        <v>6</v>
      </c>
      <c r="B879" s="151">
        <f t="shared" si="67"/>
        <v>1993</v>
      </c>
      <c r="C879" s="152">
        <v>34150</v>
      </c>
      <c r="D879" s="153">
        <f>MODELA!AG869</f>
        <v>1.7077685950413224</v>
      </c>
      <c r="E879" s="154">
        <f t="shared" si="68"/>
        <v>1.7077685950413224</v>
      </c>
      <c r="F879" s="155" t="str">
        <f t="shared" si="69"/>
        <v/>
      </c>
      <c r="G879" s="160"/>
    </row>
    <row r="880" spans="1:7">
      <c r="A880" s="151">
        <f t="shared" si="70"/>
        <v>7</v>
      </c>
      <c r="B880" s="151">
        <f t="shared" si="67"/>
        <v>1993</v>
      </c>
      <c r="C880" s="152">
        <v>34181</v>
      </c>
      <c r="D880" s="153">
        <f>MODELA!AG870</f>
        <v>0.69480991735537201</v>
      </c>
      <c r="E880" s="154">
        <f t="shared" si="68"/>
        <v>0.69480991735537201</v>
      </c>
      <c r="F880" s="155" t="str">
        <f t="shared" si="69"/>
        <v/>
      </c>
      <c r="G880" s="160"/>
    </row>
    <row r="881" spans="1:7">
      <c r="A881" s="151">
        <f t="shared" si="70"/>
        <v>8</v>
      </c>
      <c r="B881" s="151">
        <f t="shared" si="67"/>
        <v>1993</v>
      </c>
      <c r="C881" s="152">
        <v>34212</v>
      </c>
      <c r="D881" s="153">
        <f>MODELA!AG871</f>
        <v>0.36831074380165285</v>
      </c>
      <c r="E881" s="154">
        <f t="shared" si="68"/>
        <v>0.36831074380165285</v>
      </c>
      <c r="F881" s="155" t="str">
        <f t="shared" si="69"/>
        <v/>
      </c>
      <c r="G881" s="160"/>
    </row>
    <row r="882" spans="1:7">
      <c r="A882" s="151">
        <f t="shared" si="70"/>
        <v>9</v>
      </c>
      <c r="B882" s="151">
        <f t="shared" si="67"/>
        <v>1993</v>
      </c>
      <c r="C882" s="152">
        <v>34242</v>
      </c>
      <c r="D882" s="153">
        <f>MODELA!AG872</f>
        <v>0.51947107438016527</v>
      </c>
      <c r="E882" s="154">
        <f t="shared" si="68"/>
        <v>0.51947107438016527</v>
      </c>
      <c r="F882" s="155" t="str">
        <f t="shared" si="69"/>
        <v/>
      </c>
      <c r="G882" s="160"/>
    </row>
    <row r="883" spans="1:7">
      <c r="A883" s="151">
        <f t="shared" si="70"/>
        <v>10</v>
      </c>
      <c r="B883" s="151">
        <f t="shared" si="67"/>
        <v>1994</v>
      </c>
      <c r="C883" s="152">
        <v>34273</v>
      </c>
      <c r="D883" s="153">
        <f>MODELA!AG873</f>
        <v>0.67636363636363639</v>
      </c>
      <c r="E883" s="154">
        <f t="shared" si="68"/>
        <v>0.67636363636363639</v>
      </c>
      <c r="F883" s="155" t="str">
        <f t="shared" si="69"/>
        <v/>
      </c>
      <c r="G883" s="160"/>
    </row>
    <row r="884" spans="1:7">
      <c r="A884" s="151">
        <f t="shared" si="70"/>
        <v>11</v>
      </c>
      <c r="B884" s="151">
        <f t="shared" si="67"/>
        <v>1994</v>
      </c>
      <c r="C884" s="152">
        <v>34303</v>
      </c>
      <c r="D884" s="153">
        <f>MODELA!AG874</f>
        <v>1.0353719008264464</v>
      </c>
      <c r="E884" s="154">
        <f t="shared" si="68"/>
        <v>1.0353719008264464</v>
      </c>
      <c r="F884" s="155" t="str">
        <f t="shared" si="69"/>
        <v/>
      </c>
      <c r="G884" s="160"/>
    </row>
    <row r="885" spans="1:7">
      <c r="A885" s="151">
        <f t="shared" si="70"/>
        <v>12</v>
      </c>
      <c r="B885" s="151">
        <f t="shared" si="67"/>
        <v>1994</v>
      </c>
      <c r="C885" s="152">
        <v>34334</v>
      </c>
      <c r="D885" s="153">
        <f>MODELA!AG875</f>
        <v>1.5433388429752066</v>
      </c>
      <c r="E885" s="154">
        <f t="shared" si="68"/>
        <v>1.5433388429752066</v>
      </c>
      <c r="F885" s="155" t="str">
        <f t="shared" si="69"/>
        <v/>
      </c>
      <c r="G885" s="160"/>
    </row>
    <row r="886" spans="1:7">
      <c r="A886" s="151">
        <f t="shared" si="70"/>
        <v>1</v>
      </c>
      <c r="B886" s="151">
        <f t="shared" si="67"/>
        <v>1994</v>
      </c>
      <c r="C886" s="152">
        <v>34365</v>
      </c>
      <c r="D886" s="153">
        <f>MODELA!AG876</f>
        <v>1.2912396694214876</v>
      </c>
      <c r="E886" s="154">
        <f t="shared" si="68"/>
        <v>1.2912396694214876</v>
      </c>
      <c r="F886" s="155" t="str">
        <f t="shared" si="69"/>
        <v/>
      </c>
      <c r="G886" s="160"/>
    </row>
    <row r="887" spans="1:7">
      <c r="A887" s="151">
        <f t="shared" si="70"/>
        <v>2</v>
      </c>
      <c r="B887" s="151">
        <f t="shared" si="67"/>
        <v>1994</v>
      </c>
      <c r="C887" s="152">
        <v>34393</v>
      </c>
      <c r="D887" s="153">
        <f>MODELA!AG877</f>
        <v>3.6622809917355377</v>
      </c>
      <c r="E887" s="154">
        <f t="shared" si="68"/>
        <v>3.6622809917355377</v>
      </c>
      <c r="F887" s="155" t="str">
        <f t="shared" si="69"/>
        <v/>
      </c>
      <c r="G887" s="160"/>
    </row>
    <row r="888" spans="1:7">
      <c r="A888" s="151">
        <f t="shared" si="70"/>
        <v>3</v>
      </c>
      <c r="B888" s="151">
        <f t="shared" si="67"/>
        <v>1994</v>
      </c>
      <c r="C888" s="152">
        <v>34424</v>
      </c>
      <c r="D888" s="153">
        <f>MODELA!AG878</f>
        <v>1.8343140495867765</v>
      </c>
      <c r="E888" s="154">
        <f t="shared" si="68"/>
        <v>1.8343140495867765</v>
      </c>
      <c r="F888" s="155" t="str">
        <f t="shared" si="69"/>
        <v/>
      </c>
      <c r="G888" s="160"/>
    </row>
    <row r="889" spans="1:7">
      <c r="A889" s="151">
        <f t="shared" si="70"/>
        <v>4</v>
      </c>
      <c r="B889" s="151">
        <f t="shared" si="67"/>
        <v>1994</v>
      </c>
      <c r="C889" s="152">
        <v>34454</v>
      </c>
      <c r="D889" s="153">
        <f>MODELA!AG879</f>
        <v>0.98776859504132253</v>
      </c>
      <c r="E889" s="154">
        <f t="shared" si="68"/>
        <v>0.98776859504132253</v>
      </c>
      <c r="F889" s="155" t="str">
        <f t="shared" si="69"/>
        <v/>
      </c>
      <c r="G889" s="160"/>
    </row>
    <row r="890" spans="1:7">
      <c r="A890" s="151">
        <f t="shared" si="70"/>
        <v>5</v>
      </c>
      <c r="B890" s="151">
        <f t="shared" si="67"/>
        <v>1994</v>
      </c>
      <c r="C890" s="152">
        <v>34485</v>
      </c>
      <c r="D890" s="153">
        <f>MODELA!AG880</f>
        <v>1.0637355371900827</v>
      </c>
      <c r="E890" s="154">
        <f t="shared" si="68"/>
        <v>1.0637355371900827</v>
      </c>
      <c r="F890" s="155" t="str">
        <f t="shared" si="69"/>
        <v/>
      </c>
      <c r="G890" s="160"/>
    </row>
    <row r="891" spans="1:7">
      <c r="A891" s="151">
        <f t="shared" si="70"/>
        <v>6</v>
      </c>
      <c r="B891" s="151">
        <f t="shared" si="67"/>
        <v>1994</v>
      </c>
      <c r="C891" s="152">
        <v>34515</v>
      </c>
      <c r="D891" s="153">
        <f>MODELA!AG881</f>
        <v>0.67834710743801652</v>
      </c>
      <c r="E891" s="154">
        <f t="shared" si="68"/>
        <v>0.67834710743801652</v>
      </c>
      <c r="F891" s="155" t="str">
        <f t="shared" si="69"/>
        <v/>
      </c>
      <c r="G891" s="160"/>
    </row>
    <row r="892" spans="1:7">
      <c r="A892" s="151">
        <f t="shared" si="70"/>
        <v>7</v>
      </c>
      <c r="B892" s="151">
        <f t="shared" si="67"/>
        <v>1994</v>
      </c>
      <c r="C892" s="152">
        <v>34546</v>
      </c>
      <c r="D892" s="153">
        <f>MODELA!AG882</f>
        <v>0.3228099173553719</v>
      </c>
      <c r="E892" s="154">
        <f t="shared" si="68"/>
        <v>0.3228099173553719</v>
      </c>
      <c r="F892" s="155" t="str">
        <f t="shared" si="69"/>
        <v/>
      </c>
      <c r="G892" s="160"/>
    </row>
    <row r="893" spans="1:7">
      <c r="A893" s="151">
        <f t="shared" si="70"/>
        <v>8</v>
      </c>
      <c r="B893" s="151">
        <f t="shared" si="67"/>
        <v>1994</v>
      </c>
      <c r="C893" s="152">
        <v>34577</v>
      </c>
      <c r="D893" s="153">
        <f>MODELA!AG883</f>
        <v>0.1211305785123967</v>
      </c>
      <c r="E893" s="154">
        <f t="shared" si="68"/>
        <v>0.1211305785123967</v>
      </c>
      <c r="F893" s="155" t="str">
        <f t="shared" si="69"/>
        <v/>
      </c>
      <c r="G893" s="160"/>
    </row>
    <row r="894" spans="1:7">
      <c r="A894" s="151">
        <f t="shared" si="70"/>
        <v>9</v>
      </c>
      <c r="B894" s="151">
        <f t="shared" si="67"/>
        <v>1994</v>
      </c>
      <c r="C894" s="152">
        <v>34607</v>
      </c>
      <c r="D894" s="153">
        <f>MODELA!AG884</f>
        <v>0.17553719008264462</v>
      </c>
      <c r="E894" s="154">
        <f t="shared" si="68"/>
        <v>0.17553719008264462</v>
      </c>
      <c r="F894" s="155" t="str">
        <f t="shared" si="69"/>
        <v/>
      </c>
      <c r="G894" s="160"/>
    </row>
    <row r="895" spans="1:7">
      <c r="A895" s="151">
        <f t="shared" si="70"/>
        <v>10</v>
      </c>
      <c r="B895" s="151">
        <f t="shared" si="67"/>
        <v>1995</v>
      </c>
      <c r="C895" s="152">
        <v>34638</v>
      </c>
      <c r="D895" s="153">
        <f>MODELA!AG885</f>
        <v>0.51526611570247938</v>
      </c>
      <c r="E895" s="154">
        <f t="shared" si="68"/>
        <v>0.51526611570247938</v>
      </c>
      <c r="F895" s="155" t="str">
        <f t="shared" si="69"/>
        <v/>
      </c>
      <c r="G895" s="160"/>
    </row>
    <row r="896" spans="1:7">
      <c r="A896" s="151">
        <f t="shared" si="70"/>
        <v>11</v>
      </c>
      <c r="B896" s="151">
        <f t="shared" si="67"/>
        <v>1995</v>
      </c>
      <c r="C896" s="152">
        <v>34668</v>
      </c>
      <c r="D896" s="153">
        <f>MODELA!AG886</f>
        <v>1.931305785123967</v>
      </c>
      <c r="E896" s="154">
        <f t="shared" si="68"/>
        <v>1.931305785123967</v>
      </c>
      <c r="F896" s="155" t="str">
        <f t="shared" si="69"/>
        <v/>
      </c>
      <c r="G896" s="160"/>
    </row>
    <row r="897" spans="1:7">
      <c r="A897" s="151">
        <f t="shared" si="70"/>
        <v>12</v>
      </c>
      <c r="B897" s="151">
        <f t="shared" si="67"/>
        <v>1995</v>
      </c>
      <c r="C897" s="152">
        <v>34699</v>
      </c>
      <c r="D897" s="153">
        <f>MODELA!AG887</f>
        <v>4.7168925619834718</v>
      </c>
      <c r="E897" s="154">
        <f t="shared" si="68"/>
        <v>4.7168925619834718</v>
      </c>
      <c r="F897" s="155" t="str">
        <f t="shared" si="69"/>
        <v/>
      </c>
      <c r="G897" s="160"/>
    </row>
    <row r="898" spans="1:7">
      <c r="A898" s="151">
        <f t="shared" si="70"/>
        <v>1</v>
      </c>
      <c r="B898" s="151">
        <f t="shared" si="67"/>
        <v>1995</v>
      </c>
      <c r="C898" s="152">
        <v>34730</v>
      </c>
      <c r="D898" s="153">
        <f>MODELA!AG888</f>
        <v>21.527404958677682</v>
      </c>
      <c r="E898" s="154">
        <f t="shared" si="68"/>
        <v>21.527404958677682</v>
      </c>
      <c r="F898" s="155" t="str">
        <f t="shared" si="69"/>
        <v/>
      </c>
      <c r="G898" s="160"/>
    </row>
    <row r="899" spans="1:7">
      <c r="A899" s="151">
        <f t="shared" si="70"/>
        <v>2</v>
      </c>
      <c r="B899" s="151">
        <f t="shared" si="67"/>
        <v>1995</v>
      </c>
      <c r="C899" s="152">
        <v>34758</v>
      </c>
      <c r="D899" s="153">
        <f>MODELA!AG889</f>
        <v>4.4691570247933878</v>
      </c>
      <c r="E899" s="154">
        <f t="shared" si="68"/>
        <v>4.4691570247933878</v>
      </c>
      <c r="F899" s="155" t="str">
        <f t="shared" si="69"/>
        <v/>
      </c>
      <c r="G899" s="160"/>
    </row>
    <row r="900" spans="1:7">
      <c r="A900" s="151">
        <f t="shared" si="70"/>
        <v>3</v>
      </c>
      <c r="B900" s="151">
        <f t="shared" si="67"/>
        <v>1995</v>
      </c>
      <c r="C900" s="152">
        <v>34789</v>
      </c>
      <c r="D900" s="153">
        <f>MODELA!AG890</f>
        <v>29.097322314049588</v>
      </c>
      <c r="E900" s="154">
        <f t="shared" si="68"/>
        <v>29.097322314049588</v>
      </c>
      <c r="F900" s="155" t="str">
        <f t="shared" si="69"/>
        <v/>
      </c>
      <c r="G900" s="160"/>
    </row>
    <row r="901" spans="1:7">
      <c r="A901" s="151">
        <f t="shared" si="70"/>
        <v>4</v>
      </c>
      <c r="B901" s="151">
        <f t="shared" si="67"/>
        <v>1995</v>
      </c>
      <c r="C901" s="152">
        <v>34819</v>
      </c>
      <c r="D901" s="153">
        <f>MODELA!AG891</f>
        <v>10.236694214876033</v>
      </c>
      <c r="E901" s="154">
        <f t="shared" si="68"/>
        <v>10.236694214876033</v>
      </c>
      <c r="F901" s="155" t="str">
        <f t="shared" si="69"/>
        <v/>
      </c>
      <c r="G901" s="160"/>
    </row>
    <row r="902" spans="1:7">
      <c r="A902" s="151">
        <f t="shared" si="70"/>
        <v>5</v>
      </c>
      <c r="B902" s="151">
        <f t="shared" si="67"/>
        <v>1995</v>
      </c>
      <c r="C902" s="152">
        <v>34850</v>
      </c>
      <c r="D902" s="153">
        <f>MODELA!AG892</f>
        <v>12.966545454545454</v>
      </c>
      <c r="E902" s="154">
        <f t="shared" si="68"/>
        <v>12.966545454545454</v>
      </c>
      <c r="F902" s="155" t="str">
        <f t="shared" si="69"/>
        <v/>
      </c>
      <c r="G902" s="160"/>
    </row>
    <row r="903" spans="1:7">
      <c r="A903" s="151">
        <f t="shared" si="70"/>
        <v>6</v>
      </c>
      <c r="B903" s="151">
        <f t="shared" si="67"/>
        <v>1995</v>
      </c>
      <c r="C903" s="152">
        <v>34880</v>
      </c>
      <c r="D903" s="153">
        <f>MODELA!AG893</f>
        <v>5.2494545454545447</v>
      </c>
      <c r="E903" s="154">
        <f t="shared" si="68"/>
        <v>5.2494545454545447</v>
      </c>
      <c r="F903" s="155" t="str">
        <f t="shared" si="69"/>
        <v/>
      </c>
      <c r="G903" s="160"/>
    </row>
    <row r="904" spans="1:7">
      <c r="A904" s="151">
        <f t="shared" si="70"/>
        <v>7</v>
      </c>
      <c r="B904" s="151">
        <f t="shared" si="67"/>
        <v>1995</v>
      </c>
      <c r="C904" s="152">
        <v>34911</v>
      </c>
      <c r="D904" s="153">
        <f>MODELA!AG894</f>
        <v>3.1221818181818173</v>
      </c>
      <c r="E904" s="154">
        <f t="shared" si="68"/>
        <v>3.1221818181818173</v>
      </c>
      <c r="F904" s="155" t="str">
        <f t="shared" si="69"/>
        <v/>
      </c>
      <c r="G904" s="160"/>
    </row>
    <row r="905" spans="1:7">
      <c r="A905" s="151">
        <f t="shared" si="70"/>
        <v>8</v>
      </c>
      <c r="B905" s="151">
        <f t="shared" si="67"/>
        <v>1995</v>
      </c>
      <c r="C905" s="152">
        <v>34942</v>
      </c>
      <c r="D905" s="153">
        <f>MODELA!AG895</f>
        <v>1.6006611570247933</v>
      </c>
      <c r="E905" s="154">
        <f t="shared" si="68"/>
        <v>1.6006611570247933</v>
      </c>
      <c r="F905" s="155" t="str">
        <f t="shared" si="69"/>
        <v/>
      </c>
      <c r="G905" s="160"/>
    </row>
    <row r="906" spans="1:7">
      <c r="A906" s="151">
        <f t="shared" si="70"/>
        <v>9</v>
      </c>
      <c r="B906" s="151">
        <f t="shared" si="67"/>
        <v>1995</v>
      </c>
      <c r="C906" s="152">
        <v>34972</v>
      </c>
      <c r="D906" s="153">
        <f>MODELA!AG896</f>
        <v>1.2614876033057851</v>
      </c>
      <c r="E906" s="154">
        <f t="shared" si="68"/>
        <v>1.2614876033057851</v>
      </c>
      <c r="F906" s="155" t="str">
        <f t="shared" si="69"/>
        <v/>
      </c>
      <c r="G906" s="160"/>
    </row>
    <row r="907" spans="1:7">
      <c r="A907" s="151">
        <f t="shared" si="70"/>
        <v>10</v>
      </c>
      <c r="B907" s="151">
        <f t="shared" si="67"/>
        <v>1996</v>
      </c>
      <c r="C907" s="152">
        <v>35003</v>
      </c>
      <c r="D907" s="153">
        <f>MODELA!AG897</f>
        <v>1.4265123966942148</v>
      </c>
      <c r="E907" s="154">
        <f t="shared" si="68"/>
        <v>1.4265123966942148</v>
      </c>
      <c r="F907" s="155" t="str">
        <f t="shared" si="69"/>
        <v/>
      </c>
      <c r="G907" s="160"/>
    </row>
    <row r="908" spans="1:7">
      <c r="A908" s="151">
        <f t="shared" si="70"/>
        <v>11</v>
      </c>
      <c r="B908" s="151">
        <f t="shared" si="67"/>
        <v>1996</v>
      </c>
      <c r="C908" s="152">
        <v>35033</v>
      </c>
      <c r="D908" s="153">
        <f>MODELA!AG898</f>
        <v>1.4578512396694214</v>
      </c>
      <c r="E908" s="154">
        <f t="shared" si="68"/>
        <v>1.4578512396694214</v>
      </c>
      <c r="F908" s="155" t="str">
        <f t="shared" si="69"/>
        <v/>
      </c>
      <c r="G908" s="160"/>
    </row>
    <row r="909" spans="1:7">
      <c r="A909" s="151">
        <f t="shared" si="70"/>
        <v>12</v>
      </c>
      <c r="B909" s="151">
        <f t="shared" si="67"/>
        <v>1996</v>
      </c>
      <c r="C909" s="152">
        <v>35064</v>
      </c>
      <c r="D909" s="153">
        <f>MODELA!AG899</f>
        <v>3.2840330578512389</v>
      </c>
      <c r="E909" s="154">
        <f t="shared" si="68"/>
        <v>3.2840330578512389</v>
      </c>
      <c r="F909" s="155" t="str">
        <f t="shared" si="69"/>
        <v/>
      </c>
      <c r="G909" s="160"/>
    </row>
    <row r="910" spans="1:7">
      <c r="A910" s="151">
        <f t="shared" si="70"/>
        <v>1</v>
      </c>
      <c r="B910" s="151">
        <f t="shared" si="67"/>
        <v>1996</v>
      </c>
      <c r="C910" s="152">
        <v>35095</v>
      </c>
      <c r="D910" s="153">
        <f>MODELA!AG900</f>
        <v>11.764760330578509</v>
      </c>
      <c r="E910" s="154">
        <f t="shared" si="68"/>
        <v>11.764760330578509</v>
      </c>
      <c r="F910" s="155" t="str">
        <f t="shared" si="69"/>
        <v/>
      </c>
      <c r="G910" s="160"/>
    </row>
    <row r="911" spans="1:7">
      <c r="A911" s="151">
        <f t="shared" si="70"/>
        <v>2</v>
      </c>
      <c r="B911" s="151">
        <f t="shared" si="67"/>
        <v>1996</v>
      </c>
      <c r="C911" s="152">
        <v>35124</v>
      </c>
      <c r="D911" s="153">
        <f>MODELA!AG901</f>
        <v>15.501421487603306</v>
      </c>
      <c r="E911" s="154">
        <f t="shared" si="68"/>
        <v>15.501421487603306</v>
      </c>
      <c r="F911" s="155" t="str">
        <f t="shared" si="69"/>
        <v/>
      </c>
      <c r="G911" s="160"/>
    </row>
    <row r="912" spans="1:7">
      <c r="A912" s="151">
        <f t="shared" si="70"/>
        <v>3</v>
      </c>
      <c r="B912" s="151">
        <f t="shared" si="67"/>
        <v>1996</v>
      </c>
      <c r="C912" s="152">
        <v>35155</v>
      </c>
      <c r="D912" s="153">
        <f>MODELA!AG902</f>
        <v>11.159801652892559</v>
      </c>
      <c r="E912" s="154">
        <f t="shared" si="68"/>
        <v>11.159801652892559</v>
      </c>
      <c r="F912" s="155" t="str">
        <f t="shared" si="69"/>
        <v/>
      </c>
      <c r="G912" s="160"/>
    </row>
    <row r="913" spans="1:7">
      <c r="A913" s="151">
        <f t="shared" si="70"/>
        <v>4</v>
      </c>
      <c r="B913" s="151">
        <f t="shared" si="67"/>
        <v>1996</v>
      </c>
      <c r="C913" s="152">
        <v>35185</v>
      </c>
      <c r="D913" s="153">
        <f>MODELA!AG903</f>
        <v>7.1783801652892558</v>
      </c>
      <c r="E913" s="154">
        <f t="shared" si="68"/>
        <v>7.1783801652892558</v>
      </c>
      <c r="F913" s="155" t="str">
        <f t="shared" si="69"/>
        <v/>
      </c>
      <c r="G913" s="160"/>
    </row>
    <row r="914" spans="1:7">
      <c r="A914" s="151">
        <f t="shared" si="70"/>
        <v>5</v>
      </c>
      <c r="B914" s="151">
        <f t="shared" si="67"/>
        <v>1996</v>
      </c>
      <c r="C914" s="152">
        <v>35216</v>
      </c>
      <c r="D914" s="153">
        <f>MODELA!AG904</f>
        <v>6.8128264462809929</v>
      </c>
      <c r="E914" s="154">
        <f t="shared" si="68"/>
        <v>6.8128264462809929</v>
      </c>
      <c r="F914" s="155" t="str">
        <f t="shared" si="69"/>
        <v/>
      </c>
      <c r="G914" s="160"/>
    </row>
    <row r="915" spans="1:7">
      <c r="A915" s="151">
        <f t="shared" si="70"/>
        <v>6</v>
      </c>
      <c r="B915" s="151">
        <f t="shared" ref="B915:B978" si="71">IF(MONTH(C915)&gt;9,YEAR(C915)+1,YEAR(C915))</f>
        <v>1996</v>
      </c>
      <c r="C915" s="152">
        <v>35246</v>
      </c>
      <c r="D915" s="153">
        <f>MODELA!AG905</f>
        <v>3.6198347107438016</v>
      </c>
      <c r="E915" s="154">
        <f t="shared" ref="E915:E978" si="72">IF(AND(B915&gt;=$E$17,B915&lt;=$E$18),D915,"")</f>
        <v>3.6198347107438016</v>
      </c>
      <c r="F915" s="155" t="str">
        <f t="shared" ref="F915:F978" si="73">IF(OR(B915&lt;$E$17,B915&gt;$E$18),D915,"")</f>
        <v/>
      </c>
      <c r="G915" s="160"/>
    </row>
    <row r="916" spans="1:7">
      <c r="A916" s="151">
        <f t="shared" ref="A916:A979" si="74">MONTH(C916)</f>
        <v>7</v>
      </c>
      <c r="B916" s="151">
        <f t="shared" si="71"/>
        <v>1996</v>
      </c>
      <c r="C916" s="152">
        <v>35277</v>
      </c>
      <c r="D916" s="153">
        <f>MODELA!AG906</f>
        <v>1.8952066115702475</v>
      </c>
      <c r="E916" s="154">
        <f t="shared" si="72"/>
        <v>1.8952066115702475</v>
      </c>
      <c r="F916" s="155" t="str">
        <f t="shared" si="73"/>
        <v/>
      </c>
      <c r="G916" s="160"/>
    </row>
    <row r="917" spans="1:7">
      <c r="A917" s="151">
        <f t="shared" si="74"/>
        <v>8</v>
      </c>
      <c r="B917" s="151">
        <f t="shared" si="71"/>
        <v>1996</v>
      </c>
      <c r="C917" s="152">
        <v>35308</v>
      </c>
      <c r="D917" s="153">
        <f>MODELA!AG907</f>
        <v>1.2051570247933887</v>
      </c>
      <c r="E917" s="154">
        <f t="shared" si="72"/>
        <v>1.2051570247933887</v>
      </c>
      <c r="F917" s="155" t="str">
        <f t="shared" si="73"/>
        <v/>
      </c>
      <c r="G917" s="160"/>
    </row>
    <row r="918" spans="1:7">
      <c r="A918" s="151">
        <f t="shared" si="74"/>
        <v>9</v>
      </c>
      <c r="B918" s="151">
        <f t="shared" si="71"/>
        <v>1996</v>
      </c>
      <c r="C918" s="152">
        <v>35338</v>
      </c>
      <c r="D918" s="153">
        <f>MODELA!AG908</f>
        <v>1.0353719008264464</v>
      </c>
      <c r="E918" s="154">
        <f t="shared" si="72"/>
        <v>1.0353719008264464</v>
      </c>
      <c r="F918" s="155" t="str">
        <f t="shared" si="73"/>
        <v/>
      </c>
      <c r="G918" s="160"/>
    </row>
    <row r="919" spans="1:7">
      <c r="A919" s="151">
        <f t="shared" si="74"/>
        <v>10</v>
      </c>
      <c r="B919" s="151">
        <f t="shared" si="71"/>
        <v>1997</v>
      </c>
      <c r="C919" s="152">
        <v>35369</v>
      </c>
      <c r="D919" s="153">
        <f>MODELA!AG909</f>
        <v>1.0883305785123967</v>
      </c>
      <c r="E919" s="154">
        <f t="shared" si="72"/>
        <v>1.0883305785123967</v>
      </c>
      <c r="F919" s="155" t="str">
        <f t="shared" si="73"/>
        <v/>
      </c>
      <c r="G919" s="160"/>
    </row>
    <row r="920" spans="1:7">
      <c r="A920" s="151">
        <f t="shared" si="74"/>
        <v>11</v>
      </c>
      <c r="B920" s="151">
        <f t="shared" si="71"/>
        <v>1997</v>
      </c>
      <c r="C920" s="152">
        <v>35399</v>
      </c>
      <c r="D920" s="153">
        <f>MODELA!AG910</f>
        <v>2.9533884297520663</v>
      </c>
      <c r="E920" s="154">
        <f t="shared" si="72"/>
        <v>2.9533884297520663</v>
      </c>
      <c r="F920" s="155" t="str">
        <f t="shared" si="73"/>
        <v/>
      </c>
      <c r="G920" s="160"/>
    </row>
    <row r="921" spans="1:7">
      <c r="A921" s="151">
        <f t="shared" si="74"/>
        <v>12</v>
      </c>
      <c r="B921" s="151">
        <f t="shared" si="71"/>
        <v>1997</v>
      </c>
      <c r="C921" s="152">
        <v>35430</v>
      </c>
      <c r="D921" s="153">
        <f>MODELA!AG911</f>
        <v>26.954776859504133</v>
      </c>
      <c r="E921" s="154">
        <f t="shared" si="72"/>
        <v>26.954776859504133</v>
      </c>
      <c r="F921" s="155" t="str">
        <f t="shared" si="73"/>
        <v/>
      </c>
      <c r="G921" s="160"/>
    </row>
    <row r="922" spans="1:7">
      <c r="A922" s="151">
        <f t="shared" si="74"/>
        <v>1</v>
      </c>
      <c r="B922" s="151">
        <f t="shared" si="71"/>
        <v>1997</v>
      </c>
      <c r="C922" s="152">
        <v>35461</v>
      </c>
      <c r="D922" s="153">
        <f>MODELA!AG912</f>
        <v>48.505388429752067</v>
      </c>
      <c r="E922" s="154">
        <f t="shared" si="72"/>
        <v>48.505388429752067</v>
      </c>
      <c r="F922" s="155" t="str">
        <f t="shared" si="73"/>
        <v/>
      </c>
      <c r="G922" s="160"/>
    </row>
    <row r="923" spans="1:7">
      <c r="A923" s="151">
        <f t="shared" si="74"/>
        <v>2</v>
      </c>
      <c r="B923" s="151">
        <f t="shared" si="71"/>
        <v>1997</v>
      </c>
      <c r="C923" s="152">
        <v>35489</v>
      </c>
      <c r="D923" s="153">
        <f>MODELA!AG913</f>
        <v>9.7999338842975217</v>
      </c>
      <c r="E923" s="154">
        <f t="shared" si="72"/>
        <v>9.7999338842975217</v>
      </c>
      <c r="F923" s="155" t="str">
        <f t="shared" si="73"/>
        <v/>
      </c>
      <c r="G923" s="160"/>
    </row>
    <row r="924" spans="1:7">
      <c r="A924" s="151">
        <f t="shared" si="74"/>
        <v>3</v>
      </c>
      <c r="B924" s="151">
        <f t="shared" si="71"/>
        <v>1997</v>
      </c>
      <c r="C924" s="152">
        <v>35520</v>
      </c>
      <c r="D924" s="153">
        <f>MODELA!AG914</f>
        <v>5.3972231404958668</v>
      </c>
      <c r="E924" s="154">
        <f t="shared" si="72"/>
        <v>5.3972231404958668</v>
      </c>
      <c r="F924" s="155" t="str">
        <f t="shared" si="73"/>
        <v/>
      </c>
      <c r="G924" s="160"/>
    </row>
    <row r="925" spans="1:7">
      <c r="A925" s="151">
        <f t="shared" si="74"/>
        <v>4</v>
      </c>
      <c r="B925" s="151">
        <f t="shared" si="71"/>
        <v>1997</v>
      </c>
      <c r="C925" s="152">
        <v>35550</v>
      </c>
      <c r="D925" s="153">
        <f>MODELA!AG915</f>
        <v>3.9867768595041322</v>
      </c>
      <c r="E925" s="154">
        <f t="shared" si="72"/>
        <v>3.9867768595041322</v>
      </c>
      <c r="F925" s="155" t="str">
        <f t="shared" si="73"/>
        <v/>
      </c>
      <c r="G925" s="160"/>
    </row>
    <row r="926" spans="1:7">
      <c r="A926" s="151">
        <f t="shared" si="74"/>
        <v>5</v>
      </c>
      <c r="B926" s="151">
        <f t="shared" si="71"/>
        <v>1997</v>
      </c>
      <c r="C926" s="152">
        <v>35581</v>
      </c>
      <c r="D926" s="153">
        <f>MODELA!AG916</f>
        <v>3.0585123966942147</v>
      </c>
      <c r="E926" s="154">
        <f t="shared" si="72"/>
        <v>3.0585123966942147</v>
      </c>
      <c r="F926" s="155" t="str">
        <f t="shared" si="73"/>
        <v/>
      </c>
      <c r="G926" s="160"/>
    </row>
    <row r="927" spans="1:7">
      <c r="A927" s="151">
        <f t="shared" si="74"/>
        <v>6</v>
      </c>
      <c r="B927" s="151">
        <f t="shared" si="71"/>
        <v>1997</v>
      </c>
      <c r="C927" s="152">
        <v>35611</v>
      </c>
      <c r="D927" s="153">
        <f>MODELA!AG917</f>
        <v>1.8624793388429752</v>
      </c>
      <c r="E927" s="154">
        <f t="shared" si="72"/>
        <v>1.8624793388429752</v>
      </c>
      <c r="F927" s="155" t="str">
        <f t="shared" si="73"/>
        <v/>
      </c>
      <c r="G927" s="160"/>
    </row>
    <row r="928" spans="1:7">
      <c r="A928" s="151">
        <f t="shared" si="74"/>
        <v>7</v>
      </c>
      <c r="B928" s="151">
        <f t="shared" si="71"/>
        <v>1997</v>
      </c>
      <c r="C928" s="152">
        <v>35642</v>
      </c>
      <c r="D928" s="153">
        <f>MODELA!AG918</f>
        <v>1.0760330578512396</v>
      </c>
      <c r="E928" s="154">
        <f t="shared" si="72"/>
        <v>1.0760330578512396</v>
      </c>
      <c r="F928" s="155" t="str">
        <f t="shared" si="73"/>
        <v/>
      </c>
      <c r="G928" s="160"/>
    </row>
    <row r="929" spans="1:7">
      <c r="A929" s="151">
        <f t="shared" si="74"/>
        <v>8</v>
      </c>
      <c r="B929" s="151">
        <f t="shared" si="71"/>
        <v>1997</v>
      </c>
      <c r="C929" s="152">
        <v>35673</v>
      </c>
      <c r="D929" s="153">
        <f>MODELA!AG919</f>
        <v>0.75629752066115707</v>
      </c>
      <c r="E929" s="154">
        <f t="shared" si="72"/>
        <v>0.75629752066115707</v>
      </c>
      <c r="F929" s="155" t="str">
        <f t="shared" si="73"/>
        <v/>
      </c>
      <c r="G929" s="160"/>
    </row>
    <row r="930" spans="1:7">
      <c r="A930" s="151">
        <f t="shared" si="74"/>
        <v>9</v>
      </c>
      <c r="B930" s="151">
        <f t="shared" si="71"/>
        <v>1997</v>
      </c>
      <c r="C930" s="152">
        <v>35703</v>
      </c>
      <c r="D930" s="153">
        <f>MODELA!AG920</f>
        <v>0.6009917355371901</v>
      </c>
      <c r="E930" s="154">
        <f t="shared" si="72"/>
        <v>0.6009917355371901</v>
      </c>
      <c r="F930" s="155" t="str">
        <f t="shared" si="73"/>
        <v/>
      </c>
      <c r="G930" s="160"/>
    </row>
    <row r="931" spans="1:7">
      <c r="A931" s="151">
        <f t="shared" si="74"/>
        <v>10</v>
      </c>
      <c r="B931" s="151">
        <f t="shared" si="71"/>
        <v>1998</v>
      </c>
      <c r="C931" s="152">
        <v>35734</v>
      </c>
      <c r="D931" s="153">
        <f>MODELA!AG921</f>
        <v>0.89157024793388429</v>
      </c>
      <c r="E931" s="154">
        <f t="shared" si="72"/>
        <v>0.89157024793388429</v>
      </c>
      <c r="F931" s="155" t="str">
        <f t="shared" si="73"/>
        <v/>
      </c>
      <c r="G931" s="160"/>
    </row>
    <row r="932" spans="1:7">
      <c r="A932" s="151">
        <f t="shared" si="74"/>
        <v>11</v>
      </c>
      <c r="B932" s="151">
        <f t="shared" si="71"/>
        <v>1998</v>
      </c>
      <c r="C932" s="152">
        <v>35764</v>
      </c>
      <c r="D932" s="153">
        <f>MODELA!AG922</f>
        <v>1.3864462809917355</v>
      </c>
      <c r="E932" s="154">
        <f t="shared" si="72"/>
        <v>1.3864462809917355</v>
      </c>
      <c r="F932" s="155" t="str">
        <f t="shared" si="73"/>
        <v/>
      </c>
      <c r="G932" s="160"/>
    </row>
    <row r="933" spans="1:7">
      <c r="A933" s="151">
        <f t="shared" si="74"/>
        <v>12</v>
      </c>
      <c r="B933" s="151">
        <f t="shared" si="71"/>
        <v>1998</v>
      </c>
      <c r="C933" s="152">
        <v>35795</v>
      </c>
      <c r="D933" s="153">
        <f>MODELA!AG923</f>
        <v>1.883702479338843</v>
      </c>
      <c r="E933" s="154">
        <f t="shared" si="72"/>
        <v>1.883702479338843</v>
      </c>
      <c r="F933" s="155" t="str">
        <f t="shared" si="73"/>
        <v/>
      </c>
      <c r="G933" s="160"/>
    </row>
    <row r="934" spans="1:7">
      <c r="A934" s="151">
        <f t="shared" si="74"/>
        <v>1</v>
      </c>
      <c r="B934" s="151">
        <f t="shared" si="71"/>
        <v>1998</v>
      </c>
      <c r="C934" s="152">
        <v>35826</v>
      </c>
      <c r="D934" s="153">
        <f>MODELA!AG924</f>
        <v>14.895669421487604</v>
      </c>
      <c r="E934" s="154">
        <f t="shared" si="72"/>
        <v>14.895669421487604</v>
      </c>
      <c r="F934" s="155" t="str">
        <f t="shared" si="73"/>
        <v/>
      </c>
      <c r="G934" s="160"/>
    </row>
    <row r="935" spans="1:7">
      <c r="A935" s="151">
        <f t="shared" si="74"/>
        <v>2</v>
      </c>
      <c r="B935" s="151">
        <f t="shared" si="71"/>
        <v>1998</v>
      </c>
      <c r="C935" s="152">
        <v>35854</v>
      </c>
      <c r="D935" s="153">
        <f>MODELA!AG925</f>
        <v>23.934942148760332</v>
      </c>
      <c r="E935" s="154">
        <f t="shared" si="72"/>
        <v>23.934942148760332</v>
      </c>
      <c r="F935" s="155" t="str">
        <f t="shared" si="73"/>
        <v/>
      </c>
      <c r="G935" s="160"/>
    </row>
    <row r="936" spans="1:7">
      <c r="A936" s="151">
        <f t="shared" si="74"/>
        <v>3</v>
      </c>
      <c r="B936" s="151">
        <f t="shared" si="71"/>
        <v>1998</v>
      </c>
      <c r="C936" s="152">
        <v>35885</v>
      </c>
      <c r="D936" s="153">
        <f>MODELA!AG926</f>
        <v>10.325355371900828</v>
      </c>
      <c r="E936" s="154">
        <f t="shared" si="72"/>
        <v>10.325355371900828</v>
      </c>
      <c r="F936" s="155" t="str">
        <f t="shared" si="73"/>
        <v/>
      </c>
      <c r="G936" s="160"/>
    </row>
    <row r="937" spans="1:7">
      <c r="A937" s="151">
        <f t="shared" si="74"/>
        <v>4</v>
      </c>
      <c r="B937" s="151">
        <f t="shared" si="71"/>
        <v>1998</v>
      </c>
      <c r="C937" s="152">
        <v>35915</v>
      </c>
      <c r="D937" s="153">
        <f>MODELA!AG927</f>
        <v>14.364297520661154</v>
      </c>
      <c r="E937" s="154">
        <f t="shared" si="72"/>
        <v>14.364297520661154</v>
      </c>
      <c r="F937" s="155" t="str">
        <f t="shared" si="73"/>
        <v/>
      </c>
      <c r="G937" s="160"/>
    </row>
    <row r="938" spans="1:7">
      <c r="A938" s="151">
        <f t="shared" si="74"/>
        <v>5</v>
      </c>
      <c r="B938" s="151">
        <f t="shared" si="71"/>
        <v>1998</v>
      </c>
      <c r="C938" s="152">
        <v>35946</v>
      </c>
      <c r="D938" s="153">
        <f>MODELA!AG928</f>
        <v>10.70499173553719</v>
      </c>
      <c r="E938" s="154">
        <f t="shared" si="72"/>
        <v>10.70499173553719</v>
      </c>
      <c r="F938" s="155" t="str">
        <f t="shared" si="73"/>
        <v/>
      </c>
      <c r="G938" s="160"/>
    </row>
    <row r="939" spans="1:7">
      <c r="A939" s="151">
        <f t="shared" si="74"/>
        <v>6</v>
      </c>
      <c r="B939" s="151">
        <f t="shared" si="71"/>
        <v>1998</v>
      </c>
      <c r="C939" s="152">
        <v>35976</v>
      </c>
      <c r="D939" s="153">
        <f>MODELA!AG929</f>
        <v>6.4661157024793372</v>
      </c>
      <c r="E939" s="154">
        <f t="shared" si="72"/>
        <v>6.4661157024793372</v>
      </c>
      <c r="F939" s="155" t="str">
        <f t="shared" si="73"/>
        <v/>
      </c>
      <c r="G939" s="160"/>
    </row>
    <row r="940" spans="1:7">
      <c r="A940" s="151">
        <f t="shared" si="74"/>
        <v>7</v>
      </c>
      <c r="B940" s="151">
        <f t="shared" si="71"/>
        <v>1998</v>
      </c>
      <c r="C940" s="152">
        <v>36007</v>
      </c>
      <c r="D940" s="153">
        <f>MODELA!AG930</f>
        <v>3.9962975206611575</v>
      </c>
      <c r="E940" s="154">
        <f t="shared" si="72"/>
        <v>3.9962975206611575</v>
      </c>
      <c r="F940" s="155" t="str">
        <f t="shared" si="73"/>
        <v/>
      </c>
      <c r="G940" s="160"/>
    </row>
    <row r="941" spans="1:7">
      <c r="A941" s="151">
        <f t="shared" si="74"/>
        <v>8</v>
      </c>
      <c r="B941" s="151">
        <f t="shared" si="71"/>
        <v>1998</v>
      </c>
      <c r="C941" s="152">
        <v>36038</v>
      </c>
      <c r="D941" s="153">
        <f>MODELA!AG931</f>
        <v>2.0027107438016527</v>
      </c>
      <c r="E941" s="154">
        <f t="shared" si="72"/>
        <v>2.0027107438016527</v>
      </c>
      <c r="F941" s="155" t="str">
        <f t="shared" si="73"/>
        <v/>
      </c>
      <c r="G941" s="160"/>
    </row>
    <row r="942" spans="1:7">
      <c r="A942" s="151">
        <f t="shared" si="74"/>
        <v>9</v>
      </c>
      <c r="B942" s="151">
        <f t="shared" si="71"/>
        <v>1998</v>
      </c>
      <c r="C942" s="152">
        <v>36068</v>
      </c>
      <c r="D942" s="153">
        <f>MODELA!AG932</f>
        <v>1.5292561983471074</v>
      </c>
      <c r="E942" s="154">
        <f t="shared" si="72"/>
        <v>1.5292561983471074</v>
      </c>
      <c r="F942" s="155" t="str">
        <f t="shared" si="73"/>
        <v/>
      </c>
      <c r="G942" s="160"/>
    </row>
    <row r="943" spans="1:7">
      <c r="A943" s="151">
        <f t="shared" si="74"/>
        <v>10</v>
      </c>
      <c r="B943" s="151">
        <f t="shared" si="71"/>
        <v>1999</v>
      </c>
      <c r="C943" s="152">
        <v>36099</v>
      </c>
      <c r="D943" s="153">
        <f>MODELA!AG933</f>
        <v>1.524892561983471</v>
      </c>
      <c r="E943" s="154">
        <f t="shared" si="72"/>
        <v>1.524892561983471</v>
      </c>
      <c r="F943" s="155" t="str">
        <f t="shared" si="73"/>
        <v/>
      </c>
      <c r="G943" s="160"/>
    </row>
    <row r="944" spans="1:7">
      <c r="A944" s="151">
        <f t="shared" si="74"/>
        <v>11</v>
      </c>
      <c r="B944" s="151">
        <f t="shared" si="71"/>
        <v>1999</v>
      </c>
      <c r="C944" s="152">
        <v>36129</v>
      </c>
      <c r="D944" s="153">
        <f>MODELA!AG934</f>
        <v>2.2076033057851241</v>
      </c>
      <c r="E944" s="154">
        <f t="shared" si="72"/>
        <v>2.2076033057851241</v>
      </c>
      <c r="F944" s="155" t="str">
        <f t="shared" si="73"/>
        <v/>
      </c>
      <c r="G944" s="160"/>
    </row>
    <row r="945" spans="1:7">
      <c r="A945" s="151">
        <f t="shared" si="74"/>
        <v>12</v>
      </c>
      <c r="B945" s="151">
        <f t="shared" si="71"/>
        <v>1999</v>
      </c>
      <c r="C945" s="152">
        <v>36160</v>
      </c>
      <c r="D945" s="153">
        <f>MODELA!AG935</f>
        <v>3.2050909090909099</v>
      </c>
      <c r="E945" s="154">
        <f t="shared" si="72"/>
        <v>3.2050909090909099</v>
      </c>
      <c r="F945" s="155" t="str">
        <f t="shared" si="73"/>
        <v/>
      </c>
      <c r="G945" s="160"/>
    </row>
    <row r="946" spans="1:7">
      <c r="A946" s="151">
        <f t="shared" si="74"/>
        <v>1</v>
      </c>
      <c r="B946" s="151">
        <f t="shared" si="71"/>
        <v>1999</v>
      </c>
      <c r="C946" s="152">
        <v>36191</v>
      </c>
      <c r="D946" s="153">
        <f>MODELA!AG936</f>
        <v>10.213289256198349</v>
      </c>
      <c r="E946" s="154">
        <f t="shared" si="72"/>
        <v>10.213289256198349</v>
      </c>
      <c r="F946" s="155" t="str">
        <f t="shared" si="73"/>
        <v/>
      </c>
      <c r="G946" s="160"/>
    </row>
    <row r="947" spans="1:7">
      <c r="A947" s="151">
        <f t="shared" si="74"/>
        <v>2</v>
      </c>
      <c r="B947" s="151">
        <f t="shared" si="71"/>
        <v>1999</v>
      </c>
      <c r="C947" s="152">
        <v>36219</v>
      </c>
      <c r="D947" s="153">
        <f>MODELA!AG937</f>
        <v>23.194710743801654</v>
      </c>
      <c r="E947" s="154">
        <f t="shared" si="72"/>
        <v>23.194710743801654</v>
      </c>
      <c r="F947" s="155" t="str">
        <f t="shared" si="73"/>
        <v/>
      </c>
      <c r="G947" s="160"/>
    </row>
    <row r="948" spans="1:7">
      <c r="A948" s="151">
        <f t="shared" si="74"/>
        <v>3</v>
      </c>
      <c r="B948" s="151">
        <f t="shared" si="71"/>
        <v>1999</v>
      </c>
      <c r="C948" s="152">
        <v>36250</v>
      </c>
      <c r="D948" s="153">
        <f>MODELA!AG938</f>
        <v>11.58704132231405</v>
      </c>
      <c r="E948" s="154">
        <f t="shared" si="72"/>
        <v>11.58704132231405</v>
      </c>
      <c r="F948" s="155" t="str">
        <f t="shared" si="73"/>
        <v/>
      </c>
      <c r="G948" s="160"/>
    </row>
    <row r="949" spans="1:7">
      <c r="A949" s="151">
        <f t="shared" si="74"/>
        <v>4</v>
      </c>
      <c r="B949" s="151">
        <f t="shared" si="71"/>
        <v>1999</v>
      </c>
      <c r="C949" s="152">
        <v>36280</v>
      </c>
      <c r="D949" s="153">
        <f>MODELA!AG939</f>
        <v>8.4694214876033058</v>
      </c>
      <c r="E949" s="154">
        <f t="shared" si="72"/>
        <v>8.4694214876033058</v>
      </c>
      <c r="F949" s="155" t="str">
        <f t="shared" si="73"/>
        <v/>
      </c>
      <c r="G949" s="160"/>
    </row>
    <row r="950" spans="1:7">
      <c r="A950" s="151">
        <f t="shared" si="74"/>
        <v>5</v>
      </c>
      <c r="B950" s="151">
        <f t="shared" si="71"/>
        <v>1999</v>
      </c>
      <c r="C950" s="152">
        <v>36311</v>
      </c>
      <c r="D950" s="153">
        <f>MODELA!AG940</f>
        <v>5.0860165289256196</v>
      </c>
      <c r="E950" s="154">
        <f t="shared" si="72"/>
        <v>5.0860165289256196</v>
      </c>
      <c r="F950" s="155" t="str">
        <f t="shared" si="73"/>
        <v/>
      </c>
      <c r="G950" s="160"/>
    </row>
    <row r="951" spans="1:7">
      <c r="A951" s="151">
        <f t="shared" si="74"/>
        <v>6</v>
      </c>
      <c r="B951" s="151">
        <f t="shared" si="71"/>
        <v>1999</v>
      </c>
      <c r="C951" s="152">
        <v>36341</v>
      </c>
      <c r="D951" s="153">
        <f>MODELA!AG941</f>
        <v>3.1715702479338841</v>
      </c>
      <c r="E951" s="154">
        <f t="shared" si="72"/>
        <v>3.1715702479338841</v>
      </c>
      <c r="F951" s="155" t="str">
        <f t="shared" si="73"/>
        <v/>
      </c>
      <c r="G951" s="160"/>
    </row>
    <row r="952" spans="1:7">
      <c r="A952" s="151">
        <f t="shared" si="74"/>
        <v>7</v>
      </c>
      <c r="B952" s="151">
        <f t="shared" si="71"/>
        <v>1999</v>
      </c>
      <c r="C952" s="152">
        <v>36372</v>
      </c>
      <c r="D952" s="153">
        <f>MODELA!AG942</f>
        <v>2.1643636363636363</v>
      </c>
      <c r="E952" s="154">
        <f t="shared" si="72"/>
        <v>2.1643636363636363</v>
      </c>
      <c r="F952" s="155" t="str">
        <f t="shared" si="73"/>
        <v/>
      </c>
      <c r="G952" s="160"/>
    </row>
    <row r="953" spans="1:7">
      <c r="A953" s="151">
        <f t="shared" si="74"/>
        <v>8</v>
      </c>
      <c r="B953" s="151">
        <f t="shared" si="71"/>
        <v>1999</v>
      </c>
      <c r="C953" s="152">
        <v>36403</v>
      </c>
      <c r="D953" s="153">
        <f>MODELA!AG943</f>
        <v>2.4103140495867774</v>
      </c>
      <c r="E953" s="154">
        <f t="shared" si="72"/>
        <v>2.4103140495867774</v>
      </c>
      <c r="F953" s="155" t="str">
        <f t="shared" si="73"/>
        <v/>
      </c>
      <c r="G953" s="160"/>
    </row>
    <row r="954" spans="1:7">
      <c r="A954" s="151">
        <f t="shared" si="74"/>
        <v>9</v>
      </c>
      <c r="B954" s="151">
        <f t="shared" si="71"/>
        <v>1999</v>
      </c>
      <c r="C954" s="152">
        <v>36433</v>
      </c>
      <c r="D954" s="153">
        <f>MODELA!AG944</f>
        <v>1.3150413223140496</v>
      </c>
      <c r="E954" s="154">
        <f t="shared" si="72"/>
        <v>1.3150413223140496</v>
      </c>
      <c r="F954" s="155" t="str">
        <f t="shared" si="73"/>
        <v/>
      </c>
      <c r="G954" s="160"/>
    </row>
    <row r="955" spans="1:7">
      <c r="A955" s="151">
        <f t="shared" si="74"/>
        <v>10</v>
      </c>
      <c r="B955" s="151">
        <f t="shared" si="71"/>
        <v>2000</v>
      </c>
      <c r="C955" s="152">
        <v>36464</v>
      </c>
      <c r="D955" s="153">
        <f>MODELA!AG945</f>
        <v>1.4019173553719009</v>
      </c>
      <c r="E955" s="154">
        <f t="shared" si="72"/>
        <v>1.4019173553719009</v>
      </c>
      <c r="F955" s="155" t="str">
        <f t="shared" si="73"/>
        <v/>
      </c>
      <c r="G955" s="160"/>
    </row>
    <row r="956" spans="1:7">
      <c r="A956" s="151">
        <f t="shared" si="74"/>
        <v>11</v>
      </c>
      <c r="B956" s="151">
        <f t="shared" si="71"/>
        <v>2000</v>
      </c>
      <c r="C956" s="152">
        <v>36494</v>
      </c>
      <c r="D956" s="153">
        <f>MODELA!AG946</f>
        <v>1.6746446280991731</v>
      </c>
      <c r="E956" s="154">
        <f t="shared" si="72"/>
        <v>1.6746446280991731</v>
      </c>
      <c r="F956" s="155" t="str">
        <f t="shared" si="73"/>
        <v/>
      </c>
      <c r="G956" s="160"/>
    </row>
    <row r="957" spans="1:7">
      <c r="A957" s="151">
        <f t="shared" si="74"/>
        <v>12</v>
      </c>
      <c r="B957" s="151">
        <f t="shared" si="71"/>
        <v>2000</v>
      </c>
      <c r="C957" s="152">
        <v>36525</v>
      </c>
      <c r="D957" s="153">
        <f>MODELA!AG947</f>
        <v>1.9124628099173557</v>
      </c>
      <c r="E957" s="154">
        <f t="shared" si="72"/>
        <v>1.9124628099173557</v>
      </c>
      <c r="F957" s="155" t="str">
        <f t="shared" si="73"/>
        <v/>
      </c>
      <c r="G957" s="160"/>
    </row>
    <row r="958" spans="1:7">
      <c r="A958" s="151">
        <f t="shared" si="74"/>
        <v>1</v>
      </c>
      <c r="B958" s="151">
        <f t="shared" si="71"/>
        <v>2000</v>
      </c>
      <c r="C958" s="152">
        <v>36556</v>
      </c>
      <c r="D958" s="153">
        <f>MODELA!AG948</f>
        <v>6.7011570247933898</v>
      </c>
      <c r="E958" s="154">
        <f t="shared" si="72"/>
        <v>6.7011570247933898</v>
      </c>
      <c r="F958" s="155" t="str">
        <f t="shared" si="73"/>
        <v/>
      </c>
      <c r="G958" s="160"/>
    </row>
    <row r="959" spans="1:7">
      <c r="A959" s="151">
        <f t="shared" si="74"/>
        <v>2</v>
      </c>
      <c r="B959" s="151">
        <f t="shared" si="71"/>
        <v>2000</v>
      </c>
      <c r="C959" s="152">
        <v>36585</v>
      </c>
      <c r="D959" s="153">
        <f>MODELA!AG949</f>
        <v>19.567338842975211</v>
      </c>
      <c r="E959" s="154">
        <f t="shared" si="72"/>
        <v>19.567338842975211</v>
      </c>
      <c r="F959" s="155" t="str">
        <f t="shared" si="73"/>
        <v/>
      </c>
      <c r="G959" s="160"/>
    </row>
    <row r="960" spans="1:7">
      <c r="A960" s="151">
        <f t="shared" si="74"/>
        <v>3</v>
      </c>
      <c r="B960" s="151">
        <f t="shared" si="71"/>
        <v>2000</v>
      </c>
      <c r="C960" s="152">
        <v>36616</v>
      </c>
      <c r="D960" s="153">
        <f>MODELA!AG950</f>
        <v>9.2342479338843013</v>
      </c>
      <c r="E960" s="154">
        <f t="shared" si="72"/>
        <v>9.2342479338843013</v>
      </c>
      <c r="F960" s="155" t="str">
        <f t="shared" si="73"/>
        <v/>
      </c>
      <c r="G960" s="160"/>
    </row>
    <row r="961" spans="1:7">
      <c r="A961" s="151">
        <f t="shared" si="74"/>
        <v>4</v>
      </c>
      <c r="B961" s="151">
        <f t="shared" si="71"/>
        <v>2000</v>
      </c>
      <c r="C961" s="152">
        <v>36646</v>
      </c>
      <c r="D961" s="153">
        <f>MODELA!AG951</f>
        <v>3.7666115702479344</v>
      </c>
      <c r="E961" s="154">
        <f t="shared" si="72"/>
        <v>3.7666115702479344</v>
      </c>
      <c r="F961" s="155" t="str">
        <f t="shared" si="73"/>
        <v/>
      </c>
      <c r="G961" s="160"/>
    </row>
    <row r="962" spans="1:7">
      <c r="A962" s="151">
        <f t="shared" si="74"/>
        <v>5</v>
      </c>
      <c r="B962" s="151">
        <f t="shared" si="71"/>
        <v>2000</v>
      </c>
      <c r="C962" s="152">
        <v>36677</v>
      </c>
      <c r="D962" s="153">
        <f>MODELA!AG952</f>
        <v>4.430082644628099</v>
      </c>
      <c r="E962" s="154">
        <f t="shared" si="72"/>
        <v>4.430082644628099</v>
      </c>
      <c r="F962" s="155" t="str">
        <f t="shared" si="73"/>
        <v/>
      </c>
      <c r="G962" s="160"/>
    </row>
    <row r="963" spans="1:7">
      <c r="A963" s="151">
        <f t="shared" si="74"/>
        <v>6</v>
      </c>
      <c r="B963" s="151">
        <f t="shared" si="71"/>
        <v>2000</v>
      </c>
      <c r="C963" s="152">
        <v>36707</v>
      </c>
      <c r="D963" s="153">
        <f>MODELA!AG953</f>
        <v>2.0921652892561986</v>
      </c>
      <c r="E963" s="154">
        <f t="shared" si="72"/>
        <v>2.0921652892561986</v>
      </c>
      <c r="F963" s="155" t="str">
        <f t="shared" si="73"/>
        <v/>
      </c>
      <c r="G963" s="160"/>
    </row>
    <row r="964" spans="1:7">
      <c r="A964" s="151">
        <f t="shared" si="74"/>
        <v>7</v>
      </c>
      <c r="B964" s="151">
        <f t="shared" si="71"/>
        <v>2000</v>
      </c>
      <c r="C964" s="152">
        <v>36738</v>
      </c>
      <c r="D964" s="153">
        <f>MODELA!AG954</f>
        <v>1.451107438016529</v>
      </c>
      <c r="E964" s="154">
        <f t="shared" si="72"/>
        <v>1.451107438016529</v>
      </c>
      <c r="F964" s="155" t="str">
        <f t="shared" si="73"/>
        <v/>
      </c>
      <c r="G964" s="160"/>
    </row>
    <row r="965" spans="1:7">
      <c r="A965" s="151">
        <f t="shared" si="74"/>
        <v>8</v>
      </c>
      <c r="B965" s="151">
        <f t="shared" si="71"/>
        <v>2000</v>
      </c>
      <c r="C965" s="152">
        <v>36769</v>
      </c>
      <c r="D965" s="153">
        <f>MODELA!AG955</f>
        <v>1.0575867768595042</v>
      </c>
      <c r="E965" s="154">
        <f t="shared" si="72"/>
        <v>1.0575867768595042</v>
      </c>
      <c r="F965" s="155" t="str">
        <f t="shared" si="73"/>
        <v/>
      </c>
      <c r="G965" s="160"/>
    </row>
    <row r="966" spans="1:7">
      <c r="A966" s="151">
        <f t="shared" si="74"/>
        <v>9</v>
      </c>
      <c r="B966" s="151">
        <f t="shared" si="71"/>
        <v>2000</v>
      </c>
      <c r="C966" s="152">
        <v>36799</v>
      </c>
      <c r="D966" s="153">
        <f>MODELA!AG956</f>
        <v>1.1127272727272728</v>
      </c>
      <c r="E966" s="154">
        <f t="shared" si="72"/>
        <v>1.1127272727272728</v>
      </c>
      <c r="F966" s="155" t="str">
        <f t="shared" si="73"/>
        <v/>
      </c>
      <c r="G966" s="160"/>
    </row>
    <row r="967" spans="1:7">
      <c r="A967" s="151">
        <f t="shared" si="74"/>
        <v>10</v>
      </c>
      <c r="B967" s="151">
        <f t="shared" si="71"/>
        <v>2001</v>
      </c>
      <c r="C967" s="152">
        <v>36830</v>
      </c>
      <c r="D967" s="153">
        <f>MODELA!AG957</f>
        <v>1.7176859504132231</v>
      </c>
      <c r="E967" s="154">
        <f t="shared" si="72"/>
        <v>1.7176859504132231</v>
      </c>
      <c r="F967" s="155" t="str">
        <f t="shared" si="73"/>
        <v/>
      </c>
      <c r="G967" s="160"/>
    </row>
    <row r="968" spans="1:7">
      <c r="A968" s="151">
        <f t="shared" si="74"/>
        <v>11</v>
      </c>
      <c r="B968" s="151">
        <f t="shared" si="71"/>
        <v>2001</v>
      </c>
      <c r="C968" s="152">
        <v>36860</v>
      </c>
      <c r="D968" s="153">
        <f>MODELA!AG958</f>
        <v>1.4443636363636367</v>
      </c>
      <c r="E968" s="154">
        <f t="shared" si="72"/>
        <v>1.4443636363636367</v>
      </c>
      <c r="F968" s="155" t="str">
        <f t="shared" si="73"/>
        <v/>
      </c>
      <c r="G968" s="160"/>
    </row>
    <row r="969" spans="1:7">
      <c r="A969" s="151">
        <f t="shared" si="74"/>
        <v>12</v>
      </c>
      <c r="B969" s="151">
        <f t="shared" si="71"/>
        <v>2001</v>
      </c>
      <c r="C969" s="152">
        <v>36891</v>
      </c>
      <c r="D969" s="153">
        <f>MODELA!AG959</f>
        <v>1.7843305785123966</v>
      </c>
      <c r="E969" s="154">
        <f t="shared" si="72"/>
        <v>1.7843305785123966</v>
      </c>
      <c r="F969" s="155" t="str">
        <f t="shared" si="73"/>
        <v/>
      </c>
      <c r="G969" s="160"/>
    </row>
    <row r="970" spans="1:7">
      <c r="A970" s="151">
        <f t="shared" si="74"/>
        <v>1</v>
      </c>
      <c r="B970" s="151">
        <f t="shared" si="71"/>
        <v>2001</v>
      </c>
      <c r="C970" s="152">
        <v>36922</v>
      </c>
      <c r="D970" s="153">
        <f>MODELA!AG960</f>
        <v>2.4597024793388425</v>
      </c>
      <c r="E970" s="154">
        <f t="shared" si="72"/>
        <v>2.4597024793388425</v>
      </c>
      <c r="F970" s="155" t="str">
        <f t="shared" si="73"/>
        <v/>
      </c>
      <c r="G970" s="160"/>
    </row>
    <row r="971" spans="1:7">
      <c r="A971" s="151">
        <f t="shared" si="74"/>
        <v>2</v>
      </c>
      <c r="B971" s="151">
        <f t="shared" si="71"/>
        <v>2001</v>
      </c>
      <c r="C971" s="152">
        <v>36950</v>
      </c>
      <c r="D971" s="153">
        <f>MODELA!AG961</f>
        <v>4.6948760330578514</v>
      </c>
      <c r="E971" s="154">
        <f t="shared" si="72"/>
        <v>4.6948760330578514</v>
      </c>
      <c r="F971" s="155" t="str">
        <f t="shared" si="73"/>
        <v/>
      </c>
      <c r="G971" s="160"/>
    </row>
    <row r="972" spans="1:7">
      <c r="A972" s="151">
        <f t="shared" si="74"/>
        <v>3</v>
      </c>
      <c r="B972" s="151">
        <f t="shared" si="71"/>
        <v>2001</v>
      </c>
      <c r="C972" s="152">
        <v>36981</v>
      </c>
      <c r="D972" s="153">
        <f>MODELA!AG962</f>
        <v>3.8911735537190082</v>
      </c>
      <c r="E972" s="154">
        <f t="shared" si="72"/>
        <v>3.8911735537190082</v>
      </c>
      <c r="F972" s="155" t="str">
        <f t="shared" si="73"/>
        <v/>
      </c>
      <c r="G972" s="160"/>
    </row>
    <row r="973" spans="1:7">
      <c r="A973" s="151">
        <f t="shared" si="74"/>
        <v>4</v>
      </c>
      <c r="B973" s="151">
        <f t="shared" si="71"/>
        <v>2001</v>
      </c>
      <c r="C973" s="152">
        <v>37011</v>
      </c>
      <c r="D973" s="153">
        <f>MODELA!AG963</f>
        <v>3.3254876033057852</v>
      </c>
      <c r="E973" s="154">
        <f t="shared" si="72"/>
        <v>3.3254876033057852</v>
      </c>
      <c r="F973" s="155" t="str">
        <f t="shared" si="73"/>
        <v/>
      </c>
      <c r="G973" s="160"/>
    </row>
    <row r="974" spans="1:7">
      <c r="A974" s="151">
        <f t="shared" si="74"/>
        <v>5</v>
      </c>
      <c r="B974" s="151">
        <f t="shared" si="71"/>
        <v>2001</v>
      </c>
      <c r="C974" s="152">
        <v>37042</v>
      </c>
      <c r="D974" s="153">
        <f>MODELA!AG964</f>
        <v>1.6839669421487606</v>
      </c>
      <c r="E974" s="154">
        <f t="shared" si="72"/>
        <v>1.6839669421487606</v>
      </c>
      <c r="F974" s="155" t="str">
        <f t="shared" si="73"/>
        <v/>
      </c>
      <c r="G974" s="160"/>
    </row>
    <row r="975" spans="1:7">
      <c r="A975" s="151">
        <f t="shared" si="74"/>
        <v>6</v>
      </c>
      <c r="B975" s="151">
        <f t="shared" si="71"/>
        <v>2001</v>
      </c>
      <c r="C975" s="152">
        <v>37072</v>
      </c>
      <c r="D975" s="153">
        <f>MODELA!AG965</f>
        <v>0.9758677685950411</v>
      </c>
      <c r="E975" s="154">
        <f t="shared" si="72"/>
        <v>0.9758677685950411</v>
      </c>
      <c r="F975" s="155" t="str">
        <f t="shared" si="73"/>
        <v/>
      </c>
      <c r="G975" s="160"/>
    </row>
    <row r="976" spans="1:7">
      <c r="A976" s="151">
        <f t="shared" si="74"/>
        <v>7</v>
      </c>
      <c r="B976" s="151">
        <f t="shared" si="71"/>
        <v>2001</v>
      </c>
      <c r="C976" s="152">
        <v>37103</v>
      </c>
      <c r="D976" s="153">
        <f>MODELA!AG966</f>
        <v>0.65791735537190077</v>
      </c>
      <c r="E976" s="154">
        <f t="shared" si="72"/>
        <v>0.65791735537190077</v>
      </c>
      <c r="F976" s="155" t="str">
        <f t="shared" si="73"/>
        <v/>
      </c>
      <c r="G976" s="160"/>
    </row>
    <row r="977" spans="1:7">
      <c r="A977" s="151">
        <f t="shared" si="74"/>
        <v>8</v>
      </c>
      <c r="B977" s="151">
        <f t="shared" si="71"/>
        <v>2001</v>
      </c>
      <c r="C977" s="152">
        <v>37134</v>
      </c>
      <c r="D977" s="153">
        <f>MODELA!AG967</f>
        <v>0.45131900826446281</v>
      </c>
      <c r="E977" s="154">
        <f t="shared" si="72"/>
        <v>0.45131900826446281</v>
      </c>
      <c r="F977" s="155" t="str">
        <f t="shared" si="73"/>
        <v/>
      </c>
      <c r="G977" s="160"/>
    </row>
    <row r="978" spans="1:7">
      <c r="A978" s="151">
        <f t="shared" si="74"/>
        <v>9</v>
      </c>
      <c r="B978" s="151">
        <f t="shared" si="71"/>
        <v>2001</v>
      </c>
      <c r="C978" s="152">
        <v>37164</v>
      </c>
      <c r="D978" s="153">
        <f>MODELA!AG968</f>
        <v>0.41414876033057862</v>
      </c>
      <c r="E978" s="154">
        <f t="shared" si="72"/>
        <v>0.41414876033057862</v>
      </c>
      <c r="F978" s="155" t="str">
        <f t="shared" si="73"/>
        <v/>
      </c>
      <c r="G978" s="160"/>
    </row>
    <row r="979" spans="1:7">
      <c r="A979" s="151">
        <f t="shared" si="74"/>
        <v>10</v>
      </c>
      <c r="B979" s="151">
        <f t="shared" ref="B979:B1042" si="75">IF(MONTH(C979)&gt;9,YEAR(C979)+1,YEAR(C979))</f>
        <v>2002</v>
      </c>
      <c r="C979" s="152">
        <v>37195</v>
      </c>
      <c r="D979" s="153">
        <f>MODELA!AG969</f>
        <v>0.57306446280991741</v>
      </c>
      <c r="E979" s="154">
        <f t="shared" ref="E979:E1042" si="76">IF(AND(B979&gt;=$E$17,B979&lt;=$E$18),D979,"")</f>
        <v>0.57306446280991741</v>
      </c>
      <c r="F979" s="155" t="str">
        <f t="shared" ref="F979:F1042" si="77">IF(OR(B979&lt;$E$17,B979&gt;$E$18),D979,"")</f>
        <v/>
      </c>
      <c r="G979" s="160"/>
    </row>
    <row r="980" spans="1:7">
      <c r="A980" s="151">
        <f t="shared" ref="A980:A1043" si="78">MONTH(C980)</f>
        <v>11</v>
      </c>
      <c r="B980" s="151">
        <f t="shared" si="75"/>
        <v>2002</v>
      </c>
      <c r="C980" s="152">
        <v>37225</v>
      </c>
      <c r="D980" s="153">
        <f>MODELA!AG970</f>
        <v>1.362644628099174</v>
      </c>
      <c r="E980" s="154">
        <f t="shared" si="76"/>
        <v>1.362644628099174</v>
      </c>
      <c r="F980" s="155" t="str">
        <f t="shared" si="77"/>
        <v/>
      </c>
      <c r="G980" s="160"/>
    </row>
    <row r="981" spans="1:7">
      <c r="A981" s="151">
        <f t="shared" si="78"/>
        <v>12</v>
      </c>
      <c r="B981" s="151">
        <f t="shared" si="75"/>
        <v>2002</v>
      </c>
      <c r="C981" s="152">
        <v>37256</v>
      </c>
      <c r="D981" s="153">
        <f>MODELA!AG971</f>
        <v>5.3246280991735535</v>
      </c>
      <c r="E981" s="154">
        <f t="shared" si="76"/>
        <v>5.3246280991735535</v>
      </c>
      <c r="F981" s="155" t="str">
        <f t="shared" si="77"/>
        <v/>
      </c>
      <c r="G981" s="160"/>
    </row>
    <row r="982" spans="1:7">
      <c r="A982" s="151">
        <f t="shared" si="78"/>
        <v>1</v>
      </c>
      <c r="B982" s="151">
        <f t="shared" si="75"/>
        <v>2002</v>
      </c>
      <c r="C982" s="152">
        <v>37287</v>
      </c>
      <c r="D982" s="153">
        <f>MODELA!AG972</f>
        <v>4.8595041322314048</v>
      </c>
      <c r="E982" s="154">
        <f t="shared" si="76"/>
        <v>4.8595041322314048</v>
      </c>
      <c r="F982" s="155" t="str">
        <f t="shared" si="77"/>
        <v/>
      </c>
      <c r="G982" s="160"/>
    </row>
    <row r="983" spans="1:7">
      <c r="A983" s="151">
        <f t="shared" si="78"/>
        <v>2</v>
      </c>
      <c r="B983" s="151">
        <f t="shared" si="75"/>
        <v>2002</v>
      </c>
      <c r="C983" s="152">
        <v>37315</v>
      </c>
      <c r="D983" s="153">
        <f>MODELA!AG973</f>
        <v>5.5539173553719019</v>
      </c>
      <c r="E983" s="154">
        <f t="shared" si="76"/>
        <v>5.5539173553719019</v>
      </c>
      <c r="F983" s="155" t="str">
        <f t="shared" si="77"/>
        <v/>
      </c>
      <c r="G983" s="160"/>
    </row>
    <row r="984" spans="1:7">
      <c r="A984" s="151">
        <f t="shared" si="78"/>
        <v>3</v>
      </c>
      <c r="B984" s="151">
        <f t="shared" si="75"/>
        <v>2002</v>
      </c>
      <c r="C984" s="152">
        <v>37346</v>
      </c>
      <c r="D984" s="153">
        <f>MODELA!AG974</f>
        <v>8.4045619834710763</v>
      </c>
      <c r="E984" s="154">
        <f t="shared" si="76"/>
        <v>8.4045619834710763</v>
      </c>
      <c r="F984" s="155" t="str">
        <f t="shared" si="77"/>
        <v/>
      </c>
      <c r="G984" s="160"/>
    </row>
    <row r="985" spans="1:7">
      <c r="A985" s="151">
        <f t="shared" si="78"/>
        <v>4</v>
      </c>
      <c r="B985" s="151">
        <f t="shared" si="75"/>
        <v>2002</v>
      </c>
      <c r="C985" s="152">
        <v>37376</v>
      </c>
      <c r="D985" s="153">
        <f>MODELA!AG975</f>
        <v>3.5234380165289263</v>
      </c>
      <c r="E985" s="154">
        <f t="shared" si="76"/>
        <v>3.5234380165289263</v>
      </c>
      <c r="F985" s="155" t="str">
        <f t="shared" si="77"/>
        <v/>
      </c>
      <c r="G985" s="160"/>
    </row>
    <row r="986" spans="1:7">
      <c r="A986" s="151">
        <f t="shared" si="78"/>
        <v>5</v>
      </c>
      <c r="B986" s="151">
        <f t="shared" si="75"/>
        <v>2002</v>
      </c>
      <c r="C986" s="152">
        <v>37407</v>
      </c>
      <c r="D986" s="153">
        <f>MODELA!AG976</f>
        <v>2.3283966942148764</v>
      </c>
      <c r="E986" s="154">
        <f t="shared" si="76"/>
        <v>2.3283966942148764</v>
      </c>
      <c r="F986" s="155" t="str">
        <f t="shared" si="77"/>
        <v/>
      </c>
      <c r="G986" s="160"/>
    </row>
    <row r="987" spans="1:7">
      <c r="A987" s="151">
        <f t="shared" si="78"/>
        <v>6</v>
      </c>
      <c r="B987" s="151">
        <f t="shared" si="75"/>
        <v>2002</v>
      </c>
      <c r="C987" s="152">
        <v>37437</v>
      </c>
      <c r="D987" s="153">
        <f>MODELA!AG977</f>
        <v>1.2793388429752066</v>
      </c>
      <c r="E987" s="154">
        <f t="shared" si="76"/>
        <v>1.2793388429752066</v>
      </c>
      <c r="F987" s="155" t="str">
        <f t="shared" si="77"/>
        <v/>
      </c>
      <c r="G987" s="160"/>
    </row>
    <row r="988" spans="1:7">
      <c r="A988" s="151">
        <f t="shared" si="78"/>
        <v>7</v>
      </c>
      <c r="B988" s="151">
        <f t="shared" si="75"/>
        <v>2002</v>
      </c>
      <c r="C988" s="152">
        <v>37468</v>
      </c>
      <c r="D988" s="153">
        <f>MODELA!AG978</f>
        <v>0.82393388429752068</v>
      </c>
      <c r="E988" s="154">
        <f t="shared" si="76"/>
        <v>0.82393388429752068</v>
      </c>
      <c r="F988" s="155" t="str">
        <f t="shared" si="77"/>
        <v/>
      </c>
      <c r="G988" s="160"/>
    </row>
    <row r="989" spans="1:7">
      <c r="A989" s="151">
        <f t="shared" si="78"/>
        <v>8</v>
      </c>
      <c r="B989" s="151">
        <f t="shared" si="75"/>
        <v>2002</v>
      </c>
      <c r="C989" s="152">
        <v>37499</v>
      </c>
      <c r="D989" s="153">
        <f>MODELA!AG979</f>
        <v>0.68251239669421493</v>
      </c>
      <c r="E989" s="154">
        <f t="shared" si="76"/>
        <v>0.68251239669421493</v>
      </c>
      <c r="F989" s="155" t="str">
        <f t="shared" si="77"/>
        <v/>
      </c>
      <c r="G989" s="160"/>
    </row>
    <row r="990" spans="1:7">
      <c r="A990" s="151">
        <f t="shared" si="78"/>
        <v>9</v>
      </c>
      <c r="B990" s="151">
        <f t="shared" si="75"/>
        <v>2002</v>
      </c>
      <c r="C990" s="152">
        <v>37529</v>
      </c>
      <c r="D990" s="153">
        <f>MODELA!AG980</f>
        <v>0.56528925619834713</v>
      </c>
      <c r="E990" s="154">
        <f t="shared" si="76"/>
        <v>0.56528925619834713</v>
      </c>
      <c r="F990" s="155" t="str">
        <f t="shared" si="77"/>
        <v/>
      </c>
      <c r="G990" s="160"/>
    </row>
    <row r="991" spans="1:7">
      <c r="A991" s="151">
        <f t="shared" si="78"/>
        <v>10</v>
      </c>
      <c r="B991" s="151">
        <f t="shared" si="75"/>
        <v>2003</v>
      </c>
      <c r="C991" s="152">
        <v>37560</v>
      </c>
      <c r="D991" s="153">
        <f>MODELA!AG981</f>
        <v>0.57736859504132243</v>
      </c>
      <c r="E991" s="154">
        <f t="shared" si="76"/>
        <v>0.57736859504132243</v>
      </c>
      <c r="F991" s="155" t="str">
        <f t="shared" si="77"/>
        <v/>
      </c>
      <c r="G991" s="160"/>
    </row>
    <row r="992" spans="1:7">
      <c r="A992" s="151">
        <f t="shared" si="78"/>
        <v>11</v>
      </c>
      <c r="B992" s="151">
        <f t="shared" si="75"/>
        <v>2003</v>
      </c>
      <c r="C992" s="152">
        <v>37590</v>
      </c>
      <c r="D992" s="153">
        <f>MODELA!AG982</f>
        <v>1.1127272727272728</v>
      </c>
      <c r="E992" s="154">
        <f t="shared" si="76"/>
        <v>1.1127272727272728</v>
      </c>
      <c r="F992" s="155" t="str">
        <f t="shared" si="77"/>
        <v/>
      </c>
      <c r="G992" s="160"/>
    </row>
    <row r="993" spans="1:7">
      <c r="A993" s="151">
        <f t="shared" si="78"/>
        <v>12</v>
      </c>
      <c r="B993" s="151">
        <f t="shared" si="75"/>
        <v>2003</v>
      </c>
      <c r="C993" s="152">
        <v>37621</v>
      </c>
      <c r="D993" s="153">
        <f>MODELA!AG983</f>
        <v>3.8963305785123974</v>
      </c>
      <c r="E993" s="154">
        <f t="shared" si="76"/>
        <v>3.8963305785123974</v>
      </c>
      <c r="F993" s="155" t="str">
        <f t="shared" si="77"/>
        <v/>
      </c>
      <c r="G993" s="160"/>
    </row>
    <row r="994" spans="1:7">
      <c r="A994" s="151">
        <f t="shared" si="78"/>
        <v>1</v>
      </c>
      <c r="B994" s="151">
        <f t="shared" si="75"/>
        <v>2003</v>
      </c>
      <c r="C994" s="152">
        <v>37652</v>
      </c>
      <c r="D994" s="153">
        <f>MODELA!AG984</f>
        <v>2.6641983471074382</v>
      </c>
      <c r="E994" s="154">
        <f t="shared" si="76"/>
        <v>2.6641983471074382</v>
      </c>
      <c r="F994" s="155" t="str">
        <f t="shared" si="77"/>
        <v/>
      </c>
      <c r="G994" s="160"/>
    </row>
    <row r="995" spans="1:7">
      <c r="A995" s="151">
        <f t="shared" si="78"/>
        <v>2</v>
      </c>
      <c r="B995" s="151">
        <f t="shared" si="75"/>
        <v>2003</v>
      </c>
      <c r="C995" s="152">
        <v>37680</v>
      </c>
      <c r="D995" s="153">
        <f>MODELA!AG985</f>
        <v>1.861685950413223</v>
      </c>
      <c r="E995" s="154">
        <f t="shared" si="76"/>
        <v>1.861685950413223</v>
      </c>
      <c r="F995" s="155" t="str">
        <f t="shared" si="77"/>
        <v/>
      </c>
      <c r="G995" s="160"/>
    </row>
    <row r="996" spans="1:7">
      <c r="A996" s="151">
        <f t="shared" si="78"/>
        <v>3</v>
      </c>
      <c r="B996" s="151">
        <f t="shared" si="75"/>
        <v>2003</v>
      </c>
      <c r="C996" s="152">
        <v>37711</v>
      </c>
      <c r="D996" s="153">
        <f>MODELA!AG986</f>
        <v>2.9795702479338835</v>
      </c>
      <c r="E996" s="154">
        <f t="shared" si="76"/>
        <v>2.9795702479338835</v>
      </c>
      <c r="F996" s="155" t="str">
        <f t="shared" si="77"/>
        <v/>
      </c>
      <c r="G996" s="160"/>
    </row>
    <row r="997" spans="1:7">
      <c r="A997" s="151">
        <f t="shared" si="78"/>
        <v>4</v>
      </c>
      <c r="B997" s="151">
        <f t="shared" si="75"/>
        <v>2003</v>
      </c>
      <c r="C997" s="152">
        <v>37741</v>
      </c>
      <c r="D997" s="153">
        <f>MODELA!AG987</f>
        <v>8.3341487603305797</v>
      </c>
      <c r="E997" s="154">
        <f t="shared" si="76"/>
        <v>8.3341487603305797</v>
      </c>
      <c r="F997" s="155" t="str">
        <f t="shared" si="77"/>
        <v/>
      </c>
      <c r="G997" s="160"/>
    </row>
    <row r="998" spans="1:7">
      <c r="A998" s="151">
        <f t="shared" si="78"/>
        <v>5</v>
      </c>
      <c r="B998" s="151">
        <f t="shared" si="75"/>
        <v>2003</v>
      </c>
      <c r="C998" s="152">
        <v>37772</v>
      </c>
      <c r="D998" s="153">
        <f>MODELA!AG988</f>
        <v>5.9016198347107443</v>
      </c>
      <c r="E998" s="154">
        <f t="shared" si="76"/>
        <v>5.9016198347107443</v>
      </c>
      <c r="F998" s="155" t="str">
        <f t="shared" si="77"/>
        <v/>
      </c>
      <c r="G998" s="160"/>
    </row>
    <row r="999" spans="1:7">
      <c r="A999" s="151">
        <f t="shared" si="78"/>
        <v>6</v>
      </c>
      <c r="B999" s="151">
        <f t="shared" si="75"/>
        <v>2003</v>
      </c>
      <c r="C999" s="152">
        <v>37802</v>
      </c>
      <c r="D999" s="153">
        <f>MODELA!AG989</f>
        <v>1.7077685950413224</v>
      </c>
      <c r="E999" s="154">
        <f t="shared" si="76"/>
        <v>1.7077685950413224</v>
      </c>
      <c r="F999" s="155" t="str">
        <f t="shared" si="77"/>
        <v/>
      </c>
      <c r="G999" s="160"/>
    </row>
    <row r="1000" spans="1:7">
      <c r="A1000" s="151">
        <f t="shared" si="78"/>
        <v>7</v>
      </c>
      <c r="B1000" s="151">
        <f t="shared" si="75"/>
        <v>2003</v>
      </c>
      <c r="C1000" s="152">
        <v>37833</v>
      </c>
      <c r="D1000" s="153">
        <f>MODELA!AG990</f>
        <v>1.0391404958677684</v>
      </c>
      <c r="E1000" s="154">
        <f t="shared" si="76"/>
        <v>1.0391404958677684</v>
      </c>
      <c r="F1000" s="155" t="str">
        <f t="shared" si="77"/>
        <v/>
      </c>
      <c r="G1000" s="160"/>
    </row>
    <row r="1001" spans="1:7">
      <c r="A1001" s="151">
        <f t="shared" si="78"/>
        <v>8</v>
      </c>
      <c r="B1001" s="151">
        <f t="shared" si="75"/>
        <v>2003</v>
      </c>
      <c r="C1001" s="152">
        <v>37864</v>
      </c>
      <c r="D1001" s="153">
        <f>MODELA!AG991</f>
        <v>0.89771900826446283</v>
      </c>
      <c r="E1001" s="154">
        <f t="shared" si="76"/>
        <v>0.89771900826446283</v>
      </c>
      <c r="F1001" s="155" t="str">
        <f t="shared" si="77"/>
        <v/>
      </c>
      <c r="G1001" s="160"/>
    </row>
    <row r="1002" spans="1:7">
      <c r="A1002" s="151">
        <f t="shared" si="78"/>
        <v>9</v>
      </c>
      <c r="B1002" s="151">
        <f t="shared" si="75"/>
        <v>2003</v>
      </c>
      <c r="C1002" s="152">
        <v>37894</v>
      </c>
      <c r="D1002" s="153">
        <f>MODELA!AG992</f>
        <v>0.50102479338842976</v>
      </c>
      <c r="E1002" s="154">
        <f t="shared" si="76"/>
        <v>0.50102479338842976</v>
      </c>
      <c r="F1002" s="155" t="str">
        <f t="shared" si="77"/>
        <v/>
      </c>
      <c r="G1002" s="160"/>
    </row>
    <row r="1003" spans="1:7">
      <c r="A1003" s="151">
        <f t="shared" si="78"/>
        <v>10</v>
      </c>
      <c r="B1003" s="151">
        <f t="shared" si="75"/>
        <v>2004</v>
      </c>
      <c r="C1003" s="152">
        <v>37925</v>
      </c>
      <c r="D1003" s="153">
        <f>MODELA!AG993</f>
        <v>0.49497520661157035</v>
      </c>
      <c r="E1003" s="154">
        <f t="shared" si="76"/>
        <v>0.49497520661157035</v>
      </c>
      <c r="F1003" s="155" t="str">
        <f t="shared" si="77"/>
        <v/>
      </c>
      <c r="G1003" s="160"/>
    </row>
    <row r="1004" spans="1:7">
      <c r="A1004" s="151">
        <f t="shared" si="78"/>
        <v>11</v>
      </c>
      <c r="B1004" s="151">
        <f t="shared" si="75"/>
        <v>2004</v>
      </c>
      <c r="C1004" s="152">
        <v>37955</v>
      </c>
      <c r="D1004" s="153">
        <f>MODELA!AG994</f>
        <v>1.1603305785123967</v>
      </c>
      <c r="E1004" s="154">
        <f t="shared" si="76"/>
        <v>1.1603305785123967</v>
      </c>
      <c r="F1004" s="155" t="str">
        <f t="shared" si="77"/>
        <v/>
      </c>
      <c r="G1004" s="160"/>
    </row>
    <row r="1005" spans="1:7">
      <c r="A1005" s="151">
        <f t="shared" si="78"/>
        <v>12</v>
      </c>
      <c r="B1005" s="151">
        <f t="shared" si="75"/>
        <v>2004</v>
      </c>
      <c r="C1005" s="152">
        <v>37986</v>
      </c>
      <c r="D1005" s="153">
        <f>MODELA!AG995</f>
        <v>3.2818512396694208</v>
      </c>
      <c r="E1005" s="154">
        <f t="shared" si="76"/>
        <v>3.2818512396694208</v>
      </c>
      <c r="F1005" s="155" t="str">
        <f t="shared" si="77"/>
        <v/>
      </c>
      <c r="G1005" s="160"/>
    </row>
    <row r="1006" spans="1:7">
      <c r="A1006" s="151">
        <f t="shared" si="78"/>
        <v>1</v>
      </c>
      <c r="B1006" s="151">
        <f t="shared" si="75"/>
        <v>2004</v>
      </c>
      <c r="C1006" s="152">
        <v>38017</v>
      </c>
      <c r="D1006" s="153">
        <f>MODELA!AG996</f>
        <v>3.2382148760330578</v>
      </c>
      <c r="E1006" s="154">
        <f t="shared" si="76"/>
        <v>3.2382148760330578</v>
      </c>
      <c r="F1006" s="155" t="str">
        <f t="shared" si="77"/>
        <v/>
      </c>
      <c r="G1006" s="160"/>
    </row>
    <row r="1007" spans="1:7">
      <c r="A1007" s="151">
        <f t="shared" si="78"/>
        <v>2</v>
      </c>
      <c r="B1007" s="151">
        <f t="shared" si="75"/>
        <v>2004</v>
      </c>
      <c r="C1007" s="152">
        <v>38046</v>
      </c>
      <c r="D1007" s="153">
        <f>MODELA!AG997</f>
        <v>6.2421818181818196</v>
      </c>
      <c r="E1007" s="154">
        <f t="shared" si="76"/>
        <v>6.2421818181818196</v>
      </c>
      <c r="F1007" s="155" t="str">
        <f t="shared" si="77"/>
        <v/>
      </c>
      <c r="G1007" s="160"/>
    </row>
    <row r="1008" spans="1:7">
      <c r="A1008" s="151">
        <f t="shared" si="78"/>
        <v>3</v>
      </c>
      <c r="B1008" s="151">
        <f t="shared" si="75"/>
        <v>2004</v>
      </c>
      <c r="C1008" s="152">
        <v>38077</v>
      </c>
      <c r="D1008" s="153">
        <f>MODELA!AG998</f>
        <v>3.577983471074381</v>
      </c>
      <c r="E1008" s="154">
        <f t="shared" si="76"/>
        <v>3.577983471074381</v>
      </c>
      <c r="F1008" s="155" t="str">
        <f t="shared" si="77"/>
        <v/>
      </c>
      <c r="G1008" s="160"/>
    </row>
    <row r="1009" spans="1:7">
      <c r="A1009" s="151">
        <f t="shared" si="78"/>
        <v>4</v>
      </c>
      <c r="B1009" s="151">
        <f t="shared" si="75"/>
        <v>2004</v>
      </c>
      <c r="C1009" s="152">
        <v>38107</v>
      </c>
      <c r="D1009" s="153">
        <f>MODELA!AG999</f>
        <v>1.5054545454545454</v>
      </c>
      <c r="E1009" s="154">
        <f t="shared" si="76"/>
        <v>1.5054545454545454</v>
      </c>
      <c r="F1009" s="155" t="str">
        <f t="shared" si="77"/>
        <v/>
      </c>
      <c r="G1009" s="160"/>
    </row>
    <row r="1010" spans="1:7">
      <c r="A1010" s="151">
        <f t="shared" si="78"/>
        <v>5</v>
      </c>
      <c r="B1010" s="151">
        <f t="shared" si="75"/>
        <v>2004</v>
      </c>
      <c r="C1010" s="152">
        <v>38138</v>
      </c>
      <c r="D1010" s="153">
        <f>MODELA!AG1000</f>
        <v>1.0944793388429752</v>
      </c>
      <c r="E1010" s="154">
        <f t="shared" si="76"/>
        <v>1.0944793388429752</v>
      </c>
      <c r="F1010" s="155" t="str">
        <f t="shared" si="77"/>
        <v/>
      </c>
      <c r="G1010" s="160"/>
    </row>
    <row r="1011" spans="1:7">
      <c r="A1011" s="151">
        <f t="shared" si="78"/>
        <v>6</v>
      </c>
      <c r="B1011" s="151">
        <f t="shared" si="75"/>
        <v>2004</v>
      </c>
      <c r="C1011" s="152">
        <v>38168</v>
      </c>
      <c r="D1011" s="153">
        <f>MODELA!AG1001</f>
        <v>0.67834710743801652</v>
      </c>
      <c r="E1011" s="154">
        <f t="shared" si="76"/>
        <v>0.67834710743801652</v>
      </c>
      <c r="F1011" s="155" t="str">
        <f t="shared" si="77"/>
        <v/>
      </c>
      <c r="G1011" s="160"/>
    </row>
    <row r="1012" spans="1:7">
      <c r="A1012" s="151">
        <f t="shared" si="78"/>
        <v>7</v>
      </c>
      <c r="B1012" s="151">
        <f t="shared" si="75"/>
        <v>2004</v>
      </c>
      <c r="C1012" s="152">
        <v>38199</v>
      </c>
      <c r="D1012" s="153">
        <f>MODELA!AG1002</f>
        <v>0.48882644628099176</v>
      </c>
      <c r="E1012" s="154">
        <f t="shared" si="76"/>
        <v>0.48882644628099176</v>
      </c>
      <c r="F1012" s="155" t="str">
        <f t="shared" si="77"/>
        <v/>
      </c>
      <c r="G1012" s="160"/>
    </row>
    <row r="1013" spans="1:7">
      <c r="A1013" s="151">
        <f t="shared" si="78"/>
        <v>8</v>
      </c>
      <c r="B1013" s="151">
        <f t="shared" si="75"/>
        <v>2004</v>
      </c>
      <c r="C1013" s="152">
        <v>38230</v>
      </c>
      <c r="D1013" s="153">
        <f>MODELA!AG1003</f>
        <v>0.40827768595041325</v>
      </c>
      <c r="E1013" s="154">
        <f t="shared" si="76"/>
        <v>0.40827768595041325</v>
      </c>
      <c r="F1013" s="155" t="str">
        <f t="shared" si="77"/>
        <v/>
      </c>
      <c r="G1013" s="160"/>
    </row>
    <row r="1014" spans="1:7">
      <c r="A1014" s="151">
        <f t="shared" si="78"/>
        <v>9</v>
      </c>
      <c r="B1014" s="151">
        <f t="shared" si="75"/>
        <v>2004</v>
      </c>
      <c r="C1014" s="152">
        <v>38260</v>
      </c>
      <c r="D1014" s="153">
        <f>MODELA!AG1004</f>
        <v>0.39570247933884295</v>
      </c>
      <c r="E1014" s="154">
        <f t="shared" si="76"/>
        <v>0.39570247933884295</v>
      </c>
      <c r="F1014" s="155" t="str">
        <f t="shared" si="77"/>
        <v/>
      </c>
      <c r="G1014" s="160"/>
    </row>
    <row r="1015" spans="1:7">
      <c r="A1015" s="151">
        <f t="shared" si="78"/>
        <v>10</v>
      </c>
      <c r="B1015" s="151">
        <f t="shared" si="75"/>
        <v>2005</v>
      </c>
      <c r="C1015" s="152">
        <v>38291</v>
      </c>
      <c r="D1015" s="153">
        <f>MODELA!AG1005</f>
        <v>0.93183471074380164</v>
      </c>
      <c r="E1015" s="154">
        <f t="shared" si="76"/>
        <v>0.93183471074380164</v>
      </c>
      <c r="F1015" s="155" t="str">
        <f t="shared" si="77"/>
        <v/>
      </c>
      <c r="G1015" s="160"/>
    </row>
    <row r="1016" spans="1:7">
      <c r="A1016" s="151">
        <f t="shared" si="78"/>
        <v>11</v>
      </c>
      <c r="B1016" s="151">
        <f t="shared" si="75"/>
        <v>2005</v>
      </c>
      <c r="C1016" s="152">
        <v>38321</v>
      </c>
      <c r="D1016" s="153">
        <f>MODELA!AG1006</f>
        <v>1.3358677685950413</v>
      </c>
      <c r="E1016" s="154">
        <f t="shared" si="76"/>
        <v>1.3358677685950413</v>
      </c>
      <c r="F1016" s="155" t="str">
        <f t="shared" si="77"/>
        <v/>
      </c>
      <c r="G1016" s="160"/>
    </row>
    <row r="1017" spans="1:7">
      <c r="A1017" s="151">
        <f t="shared" si="78"/>
        <v>12</v>
      </c>
      <c r="B1017" s="151">
        <f t="shared" si="75"/>
        <v>2005</v>
      </c>
      <c r="C1017" s="152">
        <v>38352</v>
      </c>
      <c r="D1017" s="153">
        <f>MODELA!AG1007</f>
        <v>4.0083966942148761</v>
      </c>
      <c r="E1017" s="154">
        <f t="shared" si="76"/>
        <v>4.0083966942148761</v>
      </c>
      <c r="F1017" s="155" t="str">
        <f t="shared" si="77"/>
        <v/>
      </c>
      <c r="G1017" s="160"/>
    </row>
    <row r="1018" spans="1:7">
      <c r="A1018" s="151">
        <f t="shared" si="78"/>
        <v>1</v>
      </c>
      <c r="B1018" s="151">
        <f t="shared" si="75"/>
        <v>2005</v>
      </c>
      <c r="C1018" s="152">
        <v>38383</v>
      </c>
      <c r="D1018" s="153">
        <f>MODELA!AG1008</f>
        <v>10.989421487603305</v>
      </c>
      <c r="E1018" s="154">
        <f t="shared" si="76"/>
        <v>10.989421487603305</v>
      </c>
      <c r="F1018" s="155" t="str">
        <f t="shared" si="77"/>
        <v/>
      </c>
      <c r="G1018" s="160"/>
    </row>
    <row r="1019" spans="1:7">
      <c r="A1019" s="151">
        <f t="shared" si="78"/>
        <v>2</v>
      </c>
      <c r="B1019" s="151">
        <f t="shared" si="75"/>
        <v>2005</v>
      </c>
      <c r="C1019" s="152">
        <v>38411</v>
      </c>
      <c r="D1019" s="153">
        <f>MODELA!AG1009</f>
        <v>5.1822148760330577</v>
      </c>
      <c r="E1019" s="154">
        <f t="shared" si="76"/>
        <v>5.1822148760330577</v>
      </c>
      <c r="F1019" s="155" t="str">
        <f t="shared" si="77"/>
        <v/>
      </c>
      <c r="G1019" s="160"/>
    </row>
    <row r="1020" spans="1:7">
      <c r="A1020" s="151">
        <f t="shared" si="78"/>
        <v>3</v>
      </c>
      <c r="B1020" s="151">
        <f t="shared" si="75"/>
        <v>2005</v>
      </c>
      <c r="C1020" s="152">
        <v>38442</v>
      </c>
      <c r="D1020" s="153">
        <f>MODELA!AG1010</f>
        <v>15.173553719008265</v>
      </c>
      <c r="E1020" s="154">
        <f t="shared" si="76"/>
        <v>15.173553719008265</v>
      </c>
      <c r="F1020" s="155" t="str">
        <f t="shared" si="77"/>
        <v/>
      </c>
      <c r="G1020" s="160"/>
    </row>
    <row r="1021" spans="1:7">
      <c r="A1021" s="151">
        <f t="shared" si="78"/>
        <v>4</v>
      </c>
      <c r="B1021" s="151">
        <f t="shared" si="75"/>
        <v>2005</v>
      </c>
      <c r="C1021" s="152">
        <v>38472</v>
      </c>
      <c r="D1021" s="153">
        <f>MODELA!AG1011</f>
        <v>8.3877024793388415</v>
      </c>
      <c r="E1021" s="154">
        <f t="shared" si="76"/>
        <v>8.3877024793388415</v>
      </c>
      <c r="F1021" s="155" t="str">
        <f t="shared" si="77"/>
        <v/>
      </c>
      <c r="G1021" s="160"/>
    </row>
    <row r="1022" spans="1:7">
      <c r="A1022" s="151">
        <f t="shared" si="78"/>
        <v>5</v>
      </c>
      <c r="B1022" s="151">
        <f t="shared" si="75"/>
        <v>2005</v>
      </c>
      <c r="C1022" s="152">
        <v>38503</v>
      </c>
      <c r="D1022" s="153">
        <f>MODELA!AG1012</f>
        <v>7.7692561983471062</v>
      </c>
      <c r="E1022" s="154">
        <f t="shared" si="76"/>
        <v>7.7692561983471062</v>
      </c>
      <c r="F1022" s="155" t="str">
        <f t="shared" si="77"/>
        <v/>
      </c>
      <c r="G1022" s="160"/>
    </row>
    <row r="1023" spans="1:7">
      <c r="A1023" s="151">
        <f t="shared" si="78"/>
        <v>6</v>
      </c>
      <c r="B1023" s="151">
        <f t="shared" si="75"/>
        <v>2005</v>
      </c>
      <c r="C1023" s="152">
        <v>38533</v>
      </c>
      <c r="D1023" s="153">
        <f>MODELA!AG1013</f>
        <v>4.2372892561983475</v>
      </c>
      <c r="E1023" s="154">
        <f t="shared" si="76"/>
        <v>4.2372892561983475</v>
      </c>
      <c r="F1023" s="155" t="str">
        <f t="shared" si="77"/>
        <v/>
      </c>
      <c r="G1023" s="160"/>
    </row>
    <row r="1024" spans="1:7">
      <c r="A1024" s="151">
        <f t="shared" si="78"/>
        <v>7</v>
      </c>
      <c r="B1024" s="151">
        <f t="shared" si="75"/>
        <v>2005</v>
      </c>
      <c r="C1024" s="152">
        <v>38564</v>
      </c>
      <c r="D1024" s="153">
        <f>MODELA!AG1014</f>
        <v>2.0598347107438015</v>
      </c>
      <c r="E1024" s="154">
        <f t="shared" si="76"/>
        <v>2.0598347107438015</v>
      </c>
      <c r="F1024" s="155" t="str">
        <f t="shared" si="77"/>
        <v/>
      </c>
      <c r="G1024" s="160"/>
    </row>
    <row r="1025" spans="1:7">
      <c r="A1025" s="151">
        <f t="shared" si="78"/>
        <v>8</v>
      </c>
      <c r="B1025" s="151">
        <f t="shared" si="75"/>
        <v>2005</v>
      </c>
      <c r="C1025" s="152">
        <v>38595</v>
      </c>
      <c r="D1025" s="153">
        <f>MODELA!AG1015</f>
        <v>1.4326611570247934</v>
      </c>
      <c r="E1025" s="154">
        <f t="shared" si="76"/>
        <v>1.4326611570247934</v>
      </c>
      <c r="F1025" s="155" t="str">
        <f t="shared" si="77"/>
        <v/>
      </c>
      <c r="G1025" s="160"/>
    </row>
    <row r="1026" spans="1:7">
      <c r="A1026" s="151">
        <f t="shared" si="78"/>
        <v>9</v>
      </c>
      <c r="B1026" s="151">
        <f t="shared" si="75"/>
        <v>2005</v>
      </c>
      <c r="C1026" s="152">
        <v>38625</v>
      </c>
      <c r="D1026" s="153">
        <f>MODELA!AG1016</f>
        <v>1.2317355371900827</v>
      </c>
      <c r="E1026" s="154">
        <f t="shared" si="76"/>
        <v>1.2317355371900827</v>
      </c>
      <c r="F1026" s="155" t="str">
        <f t="shared" si="77"/>
        <v/>
      </c>
      <c r="G1026" s="160"/>
    </row>
    <row r="1027" spans="1:7">
      <c r="A1027" s="151">
        <f t="shared" si="78"/>
        <v>10</v>
      </c>
      <c r="B1027" s="151">
        <f t="shared" si="75"/>
        <v>2006</v>
      </c>
      <c r="C1027" s="152">
        <v>38656</v>
      </c>
      <c r="D1027" s="153">
        <f>MODELA!AG1017</f>
        <v>1.2543471074380164</v>
      </c>
      <c r="E1027" s="154">
        <f t="shared" si="76"/>
        <v>1.2543471074380164</v>
      </c>
      <c r="F1027" s="155" t="str">
        <f t="shared" si="77"/>
        <v/>
      </c>
      <c r="G1027" s="160"/>
    </row>
    <row r="1028" spans="1:7">
      <c r="A1028" s="151">
        <f t="shared" si="78"/>
        <v>11</v>
      </c>
      <c r="B1028" s="151">
        <f t="shared" si="75"/>
        <v>2006</v>
      </c>
      <c r="C1028" s="152">
        <v>38686</v>
      </c>
      <c r="D1028" s="153">
        <f>MODELA!AG1018</f>
        <v>1.5459173553719008</v>
      </c>
      <c r="E1028" s="154">
        <f t="shared" si="76"/>
        <v>1.5459173553719008</v>
      </c>
      <c r="F1028" s="155" t="str">
        <f t="shared" si="77"/>
        <v/>
      </c>
      <c r="G1028" s="160"/>
    </row>
    <row r="1029" spans="1:7">
      <c r="A1029" s="151">
        <f t="shared" si="78"/>
        <v>12</v>
      </c>
      <c r="B1029" s="151">
        <f t="shared" si="75"/>
        <v>2006</v>
      </c>
      <c r="C1029" s="152">
        <v>38717</v>
      </c>
      <c r="D1029" s="153">
        <f>MODELA!AG1019</f>
        <v>14.709223140495865</v>
      </c>
      <c r="E1029" s="154">
        <f t="shared" si="76"/>
        <v>14.709223140495865</v>
      </c>
      <c r="F1029" s="155" t="str">
        <f t="shared" si="77"/>
        <v/>
      </c>
      <c r="G1029" s="160"/>
    </row>
    <row r="1030" spans="1:7">
      <c r="A1030" s="151">
        <f t="shared" si="78"/>
        <v>1</v>
      </c>
      <c r="B1030" s="151">
        <f t="shared" si="75"/>
        <v>2006</v>
      </c>
      <c r="C1030" s="152">
        <v>38748</v>
      </c>
      <c r="D1030" s="153">
        <f>MODELA!AG1020</f>
        <v>15.317950413223141</v>
      </c>
      <c r="E1030" s="154">
        <f t="shared" si="76"/>
        <v>15.317950413223141</v>
      </c>
      <c r="F1030" s="155" t="str">
        <f t="shared" si="77"/>
        <v/>
      </c>
      <c r="G1030" s="160"/>
    </row>
    <row r="1031" spans="1:7">
      <c r="A1031" s="151">
        <f t="shared" si="78"/>
        <v>2</v>
      </c>
      <c r="B1031" s="151">
        <f t="shared" si="75"/>
        <v>2006</v>
      </c>
      <c r="C1031" s="152">
        <v>38776</v>
      </c>
      <c r="D1031" s="153">
        <f>MODELA!AG1021</f>
        <v>11.09990082644628</v>
      </c>
      <c r="E1031" s="154">
        <f t="shared" si="76"/>
        <v>11.09990082644628</v>
      </c>
      <c r="F1031" s="155" t="str">
        <f t="shared" si="77"/>
        <v/>
      </c>
      <c r="G1031" s="160"/>
    </row>
    <row r="1032" spans="1:7">
      <c r="A1032" s="151">
        <f t="shared" si="78"/>
        <v>3</v>
      </c>
      <c r="B1032" s="151">
        <f t="shared" si="75"/>
        <v>2006</v>
      </c>
      <c r="C1032" s="152">
        <v>38807</v>
      </c>
      <c r="D1032" s="153">
        <f>MODELA!AG1022</f>
        <v>24.590280991735536</v>
      </c>
      <c r="E1032" s="154">
        <f t="shared" si="76"/>
        <v>24.590280991735536</v>
      </c>
      <c r="F1032" s="155" t="str">
        <f t="shared" si="77"/>
        <v/>
      </c>
      <c r="G1032" s="160"/>
    </row>
    <row r="1033" spans="1:7">
      <c r="A1033" s="151">
        <f t="shared" si="78"/>
        <v>4</v>
      </c>
      <c r="B1033" s="151">
        <f t="shared" si="75"/>
        <v>2006</v>
      </c>
      <c r="C1033" s="152">
        <v>38837</v>
      </c>
      <c r="D1033" s="153">
        <f>MODELA!AG1023</f>
        <v>35.488264462809916</v>
      </c>
      <c r="E1033" s="154">
        <f t="shared" si="76"/>
        <v>35.488264462809916</v>
      </c>
      <c r="F1033" s="155" t="str">
        <f t="shared" si="77"/>
        <v/>
      </c>
      <c r="G1033" s="160"/>
    </row>
    <row r="1034" spans="1:7">
      <c r="A1034" s="151">
        <f t="shared" si="78"/>
        <v>5</v>
      </c>
      <c r="B1034" s="151">
        <f t="shared" si="75"/>
        <v>2006</v>
      </c>
      <c r="C1034" s="152">
        <v>38868</v>
      </c>
      <c r="D1034" s="153">
        <f>MODELA!AG1024</f>
        <v>8.0542809917355367</v>
      </c>
      <c r="E1034" s="154">
        <f t="shared" si="76"/>
        <v>8.0542809917355367</v>
      </c>
      <c r="F1034" s="155" t="str">
        <f t="shared" si="77"/>
        <v/>
      </c>
      <c r="G1034" s="160"/>
    </row>
    <row r="1035" spans="1:7">
      <c r="A1035" s="151">
        <f t="shared" si="78"/>
        <v>6</v>
      </c>
      <c r="B1035" s="151">
        <f t="shared" si="75"/>
        <v>2006</v>
      </c>
      <c r="C1035" s="152">
        <v>38898</v>
      </c>
      <c r="D1035" s="153">
        <f>MODELA!AG1025</f>
        <v>4.5159669421487605</v>
      </c>
      <c r="E1035" s="154">
        <f t="shared" si="76"/>
        <v>4.5159669421487605</v>
      </c>
      <c r="F1035" s="155" t="str">
        <f t="shared" si="77"/>
        <v/>
      </c>
      <c r="G1035" s="160"/>
    </row>
    <row r="1036" spans="1:7">
      <c r="A1036" s="151">
        <f t="shared" si="78"/>
        <v>7</v>
      </c>
      <c r="B1036" s="151">
        <f t="shared" si="75"/>
        <v>2006</v>
      </c>
      <c r="C1036" s="152">
        <v>38929</v>
      </c>
      <c r="D1036" s="153">
        <f>MODELA!AG1026</f>
        <v>2.5104793388429756</v>
      </c>
      <c r="E1036" s="154">
        <f t="shared" si="76"/>
        <v>2.5104793388429756</v>
      </c>
      <c r="F1036" s="155" t="str">
        <f t="shared" si="77"/>
        <v/>
      </c>
      <c r="G1036" s="160"/>
    </row>
    <row r="1037" spans="1:7">
      <c r="A1037" s="151">
        <f t="shared" si="78"/>
        <v>8</v>
      </c>
      <c r="B1037" s="151">
        <f t="shared" si="75"/>
        <v>2006</v>
      </c>
      <c r="C1037" s="152">
        <v>38960</v>
      </c>
      <c r="D1037" s="153">
        <f>MODELA!AG1027</f>
        <v>1.5002975206611571</v>
      </c>
      <c r="E1037" s="154">
        <f t="shared" si="76"/>
        <v>1.5002975206611571</v>
      </c>
      <c r="F1037" s="155" t="str">
        <f t="shared" si="77"/>
        <v/>
      </c>
      <c r="G1037" s="160"/>
    </row>
    <row r="1038" spans="1:7">
      <c r="A1038" s="151">
        <f t="shared" si="78"/>
        <v>9</v>
      </c>
      <c r="B1038" s="151">
        <f t="shared" si="75"/>
        <v>2006</v>
      </c>
      <c r="C1038" s="152">
        <v>38990</v>
      </c>
      <c r="D1038" s="153">
        <f>MODELA!AG1028</f>
        <v>1.1246280991735538</v>
      </c>
      <c r="E1038" s="154">
        <f t="shared" si="76"/>
        <v>1.1246280991735538</v>
      </c>
      <c r="F1038" s="155" t="str">
        <f t="shared" si="77"/>
        <v/>
      </c>
      <c r="G1038" s="160"/>
    </row>
    <row r="1039" spans="1:7">
      <c r="A1039" s="151">
        <f t="shared" si="78"/>
        <v>10</v>
      </c>
      <c r="B1039" s="151">
        <f t="shared" si="75"/>
        <v>2007</v>
      </c>
      <c r="C1039" s="152">
        <v>39021</v>
      </c>
      <c r="D1039" s="153">
        <f>MODELA!AG1029</f>
        <v>1.1621157024793387</v>
      </c>
      <c r="E1039" s="154">
        <f t="shared" si="76"/>
        <v>1.1621157024793387</v>
      </c>
      <c r="F1039" s="155" t="str">
        <f t="shared" si="77"/>
        <v/>
      </c>
    </row>
    <row r="1040" spans="1:7">
      <c r="A1040" s="151">
        <f t="shared" si="78"/>
        <v>11</v>
      </c>
      <c r="B1040" s="151">
        <f t="shared" si="75"/>
        <v>2007</v>
      </c>
      <c r="C1040" s="152">
        <v>39051</v>
      </c>
      <c r="D1040" s="153">
        <f>MODELA!AG1030</f>
        <v>1.4876033057851239</v>
      </c>
      <c r="E1040" s="154">
        <f t="shared" si="76"/>
        <v>1.4876033057851239</v>
      </c>
      <c r="F1040" s="155" t="str">
        <f t="shared" si="77"/>
        <v/>
      </c>
    </row>
    <row r="1041" spans="1:6">
      <c r="A1041" s="151">
        <f t="shared" si="78"/>
        <v>12</v>
      </c>
      <c r="B1041" s="151">
        <f t="shared" si="75"/>
        <v>2007</v>
      </c>
      <c r="C1041" s="152">
        <v>39082</v>
      </c>
      <c r="D1041" s="153">
        <f>MODELA!AG1031</f>
        <v>2.6995041322314051</v>
      </c>
      <c r="E1041" s="154">
        <f t="shared" si="76"/>
        <v>2.6995041322314051</v>
      </c>
      <c r="F1041" s="155" t="str">
        <f t="shared" si="77"/>
        <v/>
      </c>
    </row>
    <row r="1042" spans="1:6">
      <c r="A1042" s="151">
        <f t="shared" si="78"/>
        <v>1</v>
      </c>
      <c r="B1042" s="151">
        <f t="shared" si="75"/>
        <v>2007</v>
      </c>
      <c r="C1042" s="152">
        <v>39113</v>
      </c>
      <c r="D1042" s="153">
        <f>MODELA!AG1032</f>
        <v>2.7566280991735534</v>
      </c>
      <c r="E1042" s="154">
        <f t="shared" si="76"/>
        <v>2.7566280991735534</v>
      </c>
      <c r="F1042" s="155" t="str">
        <f t="shared" si="77"/>
        <v/>
      </c>
    </row>
    <row r="1043" spans="1:6">
      <c r="A1043" s="151">
        <f t="shared" si="78"/>
        <v>2</v>
      </c>
      <c r="B1043" s="151">
        <f t="shared" ref="B1043:B1106" si="79">IF(MONTH(C1043)&gt;9,YEAR(C1043)+1,YEAR(C1043))</f>
        <v>2007</v>
      </c>
      <c r="C1043" s="152">
        <v>39141</v>
      </c>
      <c r="D1043" s="153">
        <f>MODELA!AG1033</f>
        <v>7.6266446280991733</v>
      </c>
      <c r="E1043" s="154">
        <f t="shared" ref="E1043:E1106" si="80">IF(AND(B1043&gt;=$E$17,B1043&lt;=$E$18),D1043,"")</f>
        <v>7.6266446280991733</v>
      </c>
      <c r="F1043" s="155" t="str">
        <f t="shared" ref="F1043:F1106" si="81">IF(OR(B1043&lt;$E$17,B1043&gt;$E$18),D1043,"")</f>
        <v/>
      </c>
    </row>
    <row r="1044" spans="1:6">
      <c r="A1044" s="151">
        <f t="shared" ref="A1044:A1107" si="82">MONTH(C1044)</f>
        <v>3</v>
      </c>
      <c r="B1044" s="151">
        <f t="shared" si="79"/>
        <v>2007</v>
      </c>
      <c r="C1044" s="152">
        <v>39172</v>
      </c>
      <c r="D1044" s="153">
        <f>MODELA!AG1034</f>
        <v>4.3715702479338843</v>
      </c>
      <c r="E1044" s="154">
        <f t="shared" si="80"/>
        <v>4.3715702479338843</v>
      </c>
      <c r="F1044" s="155" t="str">
        <f t="shared" si="81"/>
        <v/>
      </c>
    </row>
    <row r="1045" spans="1:6">
      <c r="A1045" s="151">
        <f t="shared" si="82"/>
        <v>4</v>
      </c>
      <c r="B1045" s="151">
        <f t="shared" si="79"/>
        <v>2007</v>
      </c>
      <c r="C1045" s="152">
        <v>39202</v>
      </c>
      <c r="D1045" s="153">
        <f>MODELA!AG1035</f>
        <v>2.7713057851239671</v>
      </c>
      <c r="E1045" s="154">
        <f t="shared" si="80"/>
        <v>2.7713057851239671</v>
      </c>
      <c r="F1045" s="155" t="str">
        <f t="shared" si="81"/>
        <v/>
      </c>
    </row>
    <row r="1046" spans="1:6">
      <c r="A1046" s="151">
        <f t="shared" si="82"/>
        <v>5</v>
      </c>
      <c r="B1046" s="151">
        <f t="shared" si="79"/>
        <v>2007</v>
      </c>
      <c r="C1046" s="152">
        <v>39233</v>
      </c>
      <c r="D1046" s="153">
        <f>MODELA!AG1036</f>
        <v>1.8860826446280992</v>
      </c>
      <c r="E1046" s="154">
        <f t="shared" si="80"/>
        <v>1.8860826446280992</v>
      </c>
      <c r="F1046" s="155" t="str">
        <f t="shared" si="81"/>
        <v/>
      </c>
    </row>
    <row r="1047" spans="1:6">
      <c r="A1047" s="151">
        <f t="shared" si="82"/>
        <v>6</v>
      </c>
      <c r="B1047" s="151">
        <f t="shared" si="79"/>
        <v>2007</v>
      </c>
      <c r="C1047" s="152">
        <v>39263</v>
      </c>
      <c r="D1047" s="153">
        <f>MODELA!AG1037</f>
        <v>1.1543801652892562</v>
      </c>
      <c r="E1047" s="154">
        <f t="shared" si="80"/>
        <v>1.1543801652892562</v>
      </c>
      <c r="F1047" s="155" t="str">
        <f t="shared" si="81"/>
        <v/>
      </c>
    </row>
    <row r="1048" spans="1:6">
      <c r="A1048" s="151">
        <f t="shared" si="82"/>
        <v>7</v>
      </c>
      <c r="B1048" s="151">
        <f t="shared" si="79"/>
        <v>2007</v>
      </c>
      <c r="C1048" s="152">
        <v>39294</v>
      </c>
      <c r="D1048" s="153">
        <f>MODELA!AG1038</f>
        <v>0.79319008264462809</v>
      </c>
      <c r="E1048" s="154">
        <f t="shared" si="80"/>
        <v>0.79319008264462809</v>
      </c>
      <c r="F1048" s="155" t="str">
        <f t="shared" si="81"/>
        <v/>
      </c>
    </row>
    <row r="1049" spans="1:6">
      <c r="A1049" s="151">
        <f t="shared" si="82"/>
        <v>8</v>
      </c>
      <c r="B1049" s="151">
        <f t="shared" si="79"/>
        <v>2007</v>
      </c>
      <c r="C1049" s="152">
        <v>39325</v>
      </c>
      <c r="D1049" s="153">
        <f>MODELA!AG1039</f>
        <v>0.45439338842975208</v>
      </c>
      <c r="E1049" s="154">
        <f t="shared" si="80"/>
        <v>0.45439338842975208</v>
      </c>
      <c r="F1049" s="155" t="str">
        <f t="shared" si="81"/>
        <v/>
      </c>
    </row>
    <row r="1050" spans="1:6">
      <c r="A1050" s="151">
        <f t="shared" si="82"/>
        <v>9</v>
      </c>
      <c r="B1050" s="151">
        <f t="shared" si="79"/>
        <v>2007</v>
      </c>
      <c r="C1050" s="152">
        <v>39355</v>
      </c>
      <c r="D1050" s="153">
        <f>MODELA!AG1040</f>
        <v>0.54208264462809908</v>
      </c>
      <c r="E1050" s="154">
        <f t="shared" si="80"/>
        <v>0.54208264462809908</v>
      </c>
      <c r="F1050" s="155" t="str">
        <f t="shared" si="81"/>
        <v/>
      </c>
    </row>
    <row r="1051" spans="1:6">
      <c r="A1051" s="151">
        <f t="shared" si="82"/>
        <v>10</v>
      </c>
      <c r="B1051" s="151">
        <f t="shared" si="79"/>
        <v>2008</v>
      </c>
      <c r="C1051" s="152">
        <v>39386</v>
      </c>
      <c r="D1051" s="153">
        <f>MODELA!AG1041</f>
        <v>0.76859504132231404</v>
      </c>
      <c r="E1051" s="154">
        <f t="shared" si="80"/>
        <v>0.76859504132231404</v>
      </c>
      <c r="F1051" s="155" t="str">
        <f t="shared" si="81"/>
        <v/>
      </c>
    </row>
    <row r="1052" spans="1:6">
      <c r="A1052" s="151">
        <f t="shared" si="82"/>
        <v>11</v>
      </c>
      <c r="B1052" s="151">
        <f t="shared" si="79"/>
        <v>2008</v>
      </c>
      <c r="C1052" s="152">
        <v>39416</v>
      </c>
      <c r="D1052" s="153">
        <f>MODELA!AG1042</f>
        <v>0.78545454545454541</v>
      </c>
      <c r="E1052" s="154">
        <f t="shared" si="80"/>
        <v>0.78545454545454541</v>
      </c>
      <c r="F1052" s="155" t="str">
        <f t="shared" si="81"/>
        <v/>
      </c>
    </row>
    <row r="1053" spans="1:6">
      <c r="A1053" s="151">
        <f t="shared" si="82"/>
        <v>12</v>
      </c>
      <c r="B1053" s="151">
        <f t="shared" si="79"/>
        <v>2008</v>
      </c>
      <c r="C1053" s="152">
        <v>39447</v>
      </c>
      <c r="D1053" s="153">
        <f>MODELA!AG1043</f>
        <v>1.5931239669421491</v>
      </c>
      <c r="E1053" s="154">
        <f t="shared" si="80"/>
        <v>1.5931239669421491</v>
      </c>
      <c r="F1053" s="155" t="str">
        <f t="shared" si="81"/>
        <v/>
      </c>
    </row>
    <row r="1054" spans="1:6">
      <c r="A1054" s="151">
        <f t="shared" si="82"/>
        <v>1</v>
      </c>
      <c r="B1054" s="151">
        <f t="shared" si="79"/>
        <v>2008</v>
      </c>
      <c r="C1054" s="152">
        <v>39478</v>
      </c>
      <c r="D1054" s="153">
        <f>MODELA!AG1044</f>
        <v>3.5869090909090908</v>
      </c>
      <c r="E1054" s="154">
        <f t="shared" si="80"/>
        <v>3.5869090909090908</v>
      </c>
      <c r="F1054" s="155" t="str">
        <f t="shared" si="81"/>
        <v/>
      </c>
    </row>
    <row r="1055" spans="1:6">
      <c r="A1055" s="151">
        <f t="shared" si="82"/>
        <v>2</v>
      </c>
      <c r="B1055" s="151">
        <f t="shared" si="79"/>
        <v>2008</v>
      </c>
      <c r="C1055" s="152">
        <v>39507</v>
      </c>
      <c r="D1055" s="153">
        <f>MODELA!AG1045</f>
        <v>4.9882314049586771</v>
      </c>
      <c r="E1055" s="154">
        <f t="shared" si="80"/>
        <v>4.9882314049586771</v>
      </c>
      <c r="F1055" s="155" t="str">
        <f t="shared" si="81"/>
        <v/>
      </c>
    </row>
    <row r="1056" spans="1:6">
      <c r="A1056" s="151">
        <f t="shared" si="82"/>
        <v>3</v>
      </c>
      <c r="B1056" s="151">
        <f t="shared" si="79"/>
        <v>2008</v>
      </c>
      <c r="C1056" s="152">
        <v>39538</v>
      </c>
      <c r="D1056" s="153">
        <f>MODELA!AG1046</f>
        <v>2.0905785123966942</v>
      </c>
      <c r="E1056" s="154">
        <f t="shared" si="80"/>
        <v>2.0905785123966942</v>
      </c>
      <c r="F1056" s="155" t="str">
        <f t="shared" si="81"/>
        <v/>
      </c>
    </row>
    <row r="1057" spans="1:6">
      <c r="A1057" s="151">
        <f t="shared" si="82"/>
        <v>4</v>
      </c>
      <c r="B1057" s="151">
        <f t="shared" si="79"/>
        <v>2008</v>
      </c>
      <c r="C1057" s="152">
        <v>39568</v>
      </c>
      <c r="D1057" s="153">
        <f>MODELA!AG1047</f>
        <v>1.0710743801652893</v>
      </c>
      <c r="E1057" s="154">
        <f t="shared" si="80"/>
        <v>1.0710743801652893</v>
      </c>
      <c r="F1057" s="155" t="str">
        <f t="shared" si="81"/>
        <v/>
      </c>
    </row>
    <row r="1058" spans="1:6">
      <c r="A1058" s="151">
        <f t="shared" si="82"/>
        <v>5</v>
      </c>
      <c r="B1058" s="151">
        <f t="shared" si="79"/>
        <v>2008</v>
      </c>
      <c r="C1058" s="152">
        <v>39599</v>
      </c>
      <c r="D1058" s="153">
        <f>MODELA!AG1048</f>
        <v>0.82393388429752068</v>
      </c>
      <c r="E1058" s="154">
        <f t="shared" si="80"/>
        <v>0.82393388429752068</v>
      </c>
      <c r="F1058" s="155" t="str">
        <f t="shared" si="81"/>
        <v/>
      </c>
    </row>
    <row r="1059" spans="1:6">
      <c r="A1059" s="151">
        <f t="shared" si="82"/>
        <v>6</v>
      </c>
      <c r="B1059" s="151">
        <f t="shared" si="79"/>
        <v>2008</v>
      </c>
      <c r="C1059" s="152">
        <v>39629</v>
      </c>
      <c r="D1059" s="153">
        <f>MODELA!AG1049</f>
        <v>0.52780165289256198</v>
      </c>
      <c r="E1059" s="154">
        <f t="shared" si="80"/>
        <v>0.52780165289256198</v>
      </c>
      <c r="F1059" s="155" t="str">
        <f t="shared" si="81"/>
        <v/>
      </c>
    </row>
    <row r="1060" spans="1:6">
      <c r="A1060" s="151">
        <f t="shared" si="82"/>
        <v>7</v>
      </c>
      <c r="B1060" s="151">
        <f t="shared" si="79"/>
        <v>2008</v>
      </c>
      <c r="C1060" s="152">
        <v>39660</v>
      </c>
      <c r="D1060" s="153">
        <f>MODELA!AG1050</f>
        <v>0.31789090909090911</v>
      </c>
      <c r="E1060" s="154">
        <f t="shared" si="80"/>
        <v>0.31789090909090911</v>
      </c>
      <c r="F1060" s="155" t="str">
        <f t="shared" si="81"/>
        <v/>
      </c>
    </row>
    <row r="1061" spans="1:6">
      <c r="A1061" s="151">
        <f t="shared" si="82"/>
        <v>8</v>
      </c>
      <c r="B1061" s="151">
        <f t="shared" si="79"/>
        <v>2008</v>
      </c>
      <c r="C1061" s="152">
        <v>39691</v>
      </c>
      <c r="D1061" s="153">
        <f>MODELA!AG1051</f>
        <v>0.23057851239669422</v>
      </c>
      <c r="E1061" s="154">
        <f t="shared" si="80"/>
        <v>0.23057851239669422</v>
      </c>
      <c r="F1061" s="155" t="str">
        <f t="shared" si="81"/>
        <v/>
      </c>
    </row>
    <row r="1062" spans="1:6">
      <c r="A1062" s="151">
        <f t="shared" si="82"/>
        <v>9</v>
      </c>
      <c r="B1062" s="151">
        <f t="shared" si="79"/>
        <v>2008</v>
      </c>
      <c r="C1062" s="152">
        <v>39721</v>
      </c>
      <c r="D1062" s="153">
        <f>MODELA!AG1052</f>
        <v>0.18208264462809917</v>
      </c>
      <c r="E1062" s="154">
        <f t="shared" si="80"/>
        <v>0.18208264462809917</v>
      </c>
      <c r="F1062" s="155" t="str">
        <f t="shared" si="81"/>
        <v/>
      </c>
    </row>
    <row r="1063" spans="1:6">
      <c r="A1063" s="151">
        <f t="shared" si="82"/>
        <v>10</v>
      </c>
      <c r="B1063" s="151">
        <f t="shared" si="79"/>
        <v>2009</v>
      </c>
      <c r="C1063" s="152">
        <v>39752</v>
      </c>
      <c r="D1063" s="153">
        <f>MODELA!AG1053</f>
        <v>0.29123339707027185</v>
      </c>
      <c r="E1063" s="154">
        <f t="shared" si="80"/>
        <v>0.29123339707027185</v>
      </c>
      <c r="F1063" s="155" t="str">
        <f t="shared" si="81"/>
        <v/>
      </c>
    </row>
    <row r="1064" spans="1:6">
      <c r="A1064" s="151">
        <f t="shared" si="82"/>
        <v>11</v>
      </c>
      <c r="B1064" s="151">
        <f t="shared" si="79"/>
        <v>2009</v>
      </c>
      <c r="C1064" s="152">
        <v>39782</v>
      </c>
      <c r="D1064" s="153">
        <f>MODELA!AG1054</f>
        <v>1.472177552794941</v>
      </c>
      <c r="E1064" s="154">
        <f t="shared" si="80"/>
        <v>1.472177552794941</v>
      </c>
      <c r="F1064" s="155" t="str">
        <f t="shared" si="81"/>
        <v/>
      </c>
    </row>
    <row r="1065" spans="1:6">
      <c r="A1065" s="151">
        <f t="shared" si="82"/>
        <v>12</v>
      </c>
      <c r="B1065" s="151">
        <f t="shared" si="79"/>
        <v>2009</v>
      </c>
      <c r="C1065" s="152">
        <v>39813</v>
      </c>
      <c r="D1065" s="153">
        <f>MODELA!AG1055</f>
        <v>0.81514233596728292</v>
      </c>
      <c r="E1065" s="154">
        <f t="shared" si="80"/>
        <v>0.81514233596728292</v>
      </c>
      <c r="F1065" s="155" t="str">
        <f t="shared" si="81"/>
        <v/>
      </c>
    </row>
    <row r="1066" spans="1:6">
      <c r="A1066" s="151">
        <f t="shared" si="82"/>
        <v>1</v>
      </c>
      <c r="B1066" s="151">
        <f t="shared" si="79"/>
        <v>2009</v>
      </c>
      <c r="C1066" s="152">
        <v>39844</v>
      </c>
      <c r="D1066" s="153">
        <f>MODELA!AG1056</f>
        <v>2.377546046879254</v>
      </c>
      <c r="E1066" s="154">
        <f t="shared" si="80"/>
        <v>2.377546046879254</v>
      </c>
      <c r="F1066" s="155" t="str">
        <f t="shared" si="81"/>
        <v/>
      </c>
    </row>
    <row r="1067" spans="1:6">
      <c r="A1067" s="151">
        <f t="shared" si="82"/>
        <v>2</v>
      </c>
      <c r="B1067" s="151">
        <f t="shared" si="79"/>
        <v>2009</v>
      </c>
      <c r="C1067" s="152">
        <v>39872</v>
      </c>
      <c r="D1067" s="153">
        <f>MODELA!AG1057</f>
        <v>5.9518334767898065</v>
      </c>
      <c r="E1067" s="154">
        <f t="shared" si="80"/>
        <v>5.9518334767898065</v>
      </c>
      <c r="F1067" s="155" t="str">
        <f t="shared" si="81"/>
        <v/>
      </c>
    </row>
    <row r="1068" spans="1:6">
      <c r="A1068" s="151">
        <f t="shared" si="82"/>
        <v>3</v>
      </c>
      <c r="B1068" s="151">
        <f t="shared" si="79"/>
        <v>2009</v>
      </c>
      <c r="C1068" s="152">
        <v>39903</v>
      </c>
      <c r="D1068" s="153">
        <f>MODELA!AG1058</f>
        <v>10.069712043613983</v>
      </c>
      <c r="E1068" s="154">
        <f t="shared" si="80"/>
        <v>10.069712043613983</v>
      </c>
      <c r="F1068" s="155" t="str">
        <f t="shared" si="81"/>
        <v/>
      </c>
    </row>
    <row r="1069" spans="1:6">
      <c r="A1069" s="151">
        <f t="shared" si="82"/>
        <v>4</v>
      </c>
      <c r="B1069" s="151">
        <f t="shared" si="79"/>
        <v>2009</v>
      </c>
      <c r="C1069" s="152">
        <v>39933</v>
      </c>
      <c r="D1069" s="153">
        <f>MODELA!AG1059</f>
        <v>5.2468565102578353</v>
      </c>
      <c r="E1069" s="154">
        <f t="shared" si="80"/>
        <v>5.2468565102578353</v>
      </c>
      <c r="F1069" s="155" t="str">
        <f t="shared" si="81"/>
        <v/>
      </c>
    </row>
    <row r="1070" spans="1:6">
      <c r="A1070" s="151">
        <f t="shared" si="82"/>
        <v>5</v>
      </c>
      <c r="B1070" s="151">
        <f t="shared" si="79"/>
        <v>2009</v>
      </c>
      <c r="C1070" s="152">
        <v>39964</v>
      </c>
      <c r="D1070" s="153">
        <f>MODELA!AG1060</f>
        <v>5.6293533783602143</v>
      </c>
      <c r="E1070" s="154">
        <f t="shared" si="80"/>
        <v>5.6293533783602143</v>
      </c>
      <c r="F1070" s="155" t="str">
        <f t="shared" si="81"/>
        <v/>
      </c>
    </row>
    <row r="1071" spans="1:6">
      <c r="A1071" s="151">
        <f t="shared" si="82"/>
        <v>6</v>
      </c>
      <c r="B1071" s="151">
        <f t="shared" si="79"/>
        <v>2009</v>
      </c>
      <c r="C1071" s="152">
        <v>39994</v>
      </c>
      <c r="D1071" s="153">
        <f>MODELA!AG1061</f>
        <v>1.2763709765067084</v>
      </c>
      <c r="E1071" s="154">
        <f t="shared" si="80"/>
        <v>1.2763709765067084</v>
      </c>
      <c r="F1071" s="155" t="str">
        <f t="shared" si="81"/>
        <v/>
      </c>
    </row>
    <row r="1072" spans="1:6">
      <c r="A1072" s="151">
        <f t="shared" si="82"/>
        <v>7</v>
      </c>
      <c r="B1072" s="151">
        <f t="shared" si="79"/>
        <v>2009</v>
      </c>
      <c r="C1072" s="152">
        <v>40025</v>
      </c>
      <c r="D1072" s="153">
        <f>MODELA!AG1062</f>
        <v>0.78744599561659356</v>
      </c>
      <c r="E1072" s="154">
        <f t="shared" si="80"/>
        <v>0.78744599561659356</v>
      </c>
      <c r="F1072" s="155" t="str">
        <f t="shared" si="81"/>
        <v/>
      </c>
    </row>
    <row r="1073" spans="1:6">
      <c r="A1073" s="151">
        <f t="shared" si="82"/>
        <v>8</v>
      </c>
      <c r="B1073" s="151">
        <f t="shared" si="79"/>
        <v>2009</v>
      </c>
      <c r="C1073" s="152">
        <v>40056</v>
      </c>
      <c r="D1073" s="153">
        <f>MODELA!AG1063</f>
        <v>0.20581384073830833</v>
      </c>
      <c r="E1073" s="154">
        <f t="shared" si="80"/>
        <v>0.20581384073830833</v>
      </c>
      <c r="F1073" s="155" t="str">
        <f t="shared" si="81"/>
        <v/>
      </c>
    </row>
    <row r="1074" spans="1:6">
      <c r="A1074" s="151">
        <f t="shared" si="82"/>
        <v>9</v>
      </c>
      <c r="B1074" s="151">
        <f t="shared" si="79"/>
        <v>2009</v>
      </c>
      <c r="C1074" s="152">
        <v>40086</v>
      </c>
      <c r="D1074" s="153">
        <f>MODELA!AG1064</f>
        <v>0.30092267049077037</v>
      </c>
      <c r="E1074" s="154">
        <f t="shared" si="80"/>
        <v>0.30092267049077037</v>
      </c>
      <c r="F1074" s="155" t="str">
        <f t="shared" si="81"/>
        <v/>
      </c>
    </row>
    <row r="1075" spans="1:6">
      <c r="A1075" s="151">
        <f t="shared" si="82"/>
        <v>10</v>
      </c>
      <c r="B1075" s="151">
        <f t="shared" si="79"/>
        <v>2010</v>
      </c>
      <c r="C1075" s="152">
        <v>40117</v>
      </c>
      <c r="D1075" s="153">
        <f>MODELA!AG1065</f>
        <v>0.66624793388429748</v>
      </c>
      <c r="E1075" s="154">
        <f t="shared" si="80"/>
        <v>0.66624793388429748</v>
      </c>
      <c r="F1075" s="155" t="str">
        <f t="shared" si="81"/>
        <v/>
      </c>
    </row>
    <row r="1076" spans="1:6">
      <c r="A1076" s="151">
        <f t="shared" si="82"/>
        <v>11</v>
      </c>
      <c r="B1076" s="151">
        <f t="shared" si="79"/>
        <v>2010</v>
      </c>
      <c r="C1076" s="152">
        <v>40147</v>
      </c>
      <c r="D1076" s="153">
        <f>MODELA!AG1066</f>
        <v>0.83900826446280996</v>
      </c>
      <c r="E1076" s="154">
        <f t="shared" si="80"/>
        <v>0.83900826446280996</v>
      </c>
      <c r="F1076" s="155" t="str">
        <f t="shared" si="81"/>
        <v/>
      </c>
    </row>
    <row r="1077" spans="1:6">
      <c r="A1077" s="151">
        <f t="shared" si="82"/>
        <v>12</v>
      </c>
      <c r="B1077" s="151">
        <f t="shared" si="79"/>
        <v>2010</v>
      </c>
      <c r="C1077" s="152">
        <v>40178</v>
      </c>
      <c r="D1077" s="153">
        <f>MODELA!AG1067</f>
        <v>1.8152727272727274</v>
      </c>
      <c r="E1077" s="154">
        <f t="shared" si="80"/>
        <v>1.8152727272727274</v>
      </c>
      <c r="F1077" s="155" t="str">
        <f t="shared" si="81"/>
        <v/>
      </c>
    </row>
    <row r="1078" spans="1:6">
      <c r="A1078" s="151">
        <f t="shared" si="82"/>
        <v>1</v>
      </c>
      <c r="B1078" s="151">
        <f t="shared" si="79"/>
        <v>2010</v>
      </c>
      <c r="C1078" s="152">
        <v>40209</v>
      </c>
      <c r="D1078" s="153">
        <f>MODELA!AG1068</f>
        <v>3.7933884297520652</v>
      </c>
      <c r="E1078" s="154">
        <f t="shared" si="80"/>
        <v>3.7933884297520652</v>
      </c>
      <c r="F1078" s="155" t="str">
        <f t="shared" si="81"/>
        <v/>
      </c>
    </row>
    <row r="1079" spans="1:6">
      <c r="A1079" s="151">
        <f t="shared" si="82"/>
        <v>2</v>
      </c>
      <c r="B1079" s="151">
        <f t="shared" si="79"/>
        <v>2010</v>
      </c>
      <c r="C1079" s="152">
        <v>40237</v>
      </c>
      <c r="D1079" s="153">
        <f>MODELA!AG1069</f>
        <v>3.8624132231404964</v>
      </c>
      <c r="E1079" s="154">
        <f t="shared" si="80"/>
        <v>3.8624132231404964</v>
      </c>
      <c r="F1079" s="155" t="str">
        <f t="shared" si="81"/>
        <v/>
      </c>
    </row>
    <row r="1080" spans="1:6">
      <c r="A1080" s="151">
        <f t="shared" si="82"/>
        <v>3</v>
      </c>
      <c r="B1080" s="151">
        <f t="shared" si="79"/>
        <v>2010</v>
      </c>
      <c r="C1080" s="152">
        <v>40268</v>
      </c>
      <c r="D1080" s="153">
        <f>MODELA!AG1070</f>
        <v>4.7404958677685967</v>
      </c>
      <c r="E1080" s="154">
        <f t="shared" si="80"/>
        <v>4.7404958677685967</v>
      </c>
      <c r="F1080" s="155" t="str">
        <f t="shared" si="81"/>
        <v/>
      </c>
    </row>
    <row r="1081" spans="1:6">
      <c r="A1081" s="151">
        <f t="shared" si="82"/>
        <v>4</v>
      </c>
      <c r="B1081" s="151">
        <f t="shared" si="79"/>
        <v>2010</v>
      </c>
      <c r="C1081" s="152">
        <v>40298</v>
      </c>
      <c r="D1081" s="153">
        <f>MODELA!AG1071</f>
        <v>6.661487603305785</v>
      </c>
      <c r="E1081" s="154">
        <f t="shared" si="80"/>
        <v>6.661487603305785</v>
      </c>
      <c r="F1081" s="155" t="str">
        <f t="shared" si="81"/>
        <v/>
      </c>
    </row>
    <row r="1082" spans="1:6">
      <c r="A1082" s="151">
        <f t="shared" si="82"/>
        <v>5</v>
      </c>
      <c r="B1082" s="151">
        <f t="shared" si="79"/>
        <v>2010</v>
      </c>
      <c r="C1082" s="152">
        <v>40329</v>
      </c>
      <c r="D1082" s="153">
        <f>MODELA!AG1072</f>
        <v>5.1582148760330568</v>
      </c>
      <c r="E1082" s="154">
        <f t="shared" si="80"/>
        <v>5.1582148760330568</v>
      </c>
      <c r="F1082" s="155" t="str">
        <f t="shared" si="81"/>
        <v/>
      </c>
    </row>
    <row r="1083" spans="1:6">
      <c r="A1083" s="151">
        <f t="shared" si="82"/>
        <v>6</v>
      </c>
      <c r="B1083" s="151">
        <f t="shared" si="79"/>
        <v>2010</v>
      </c>
      <c r="C1083" s="152">
        <v>40359</v>
      </c>
      <c r="D1083" s="153">
        <f>MODELA!AG1073</f>
        <v>2.6493223140495865</v>
      </c>
      <c r="E1083" s="154">
        <f t="shared" si="80"/>
        <v>2.6493223140495865</v>
      </c>
      <c r="F1083" s="155" t="str">
        <f t="shared" si="81"/>
        <v/>
      </c>
    </row>
    <row r="1084" spans="1:6">
      <c r="A1084" s="151">
        <f t="shared" si="82"/>
        <v>7</v>
      </c>
      <c r="B1084" s="151">
        <f t="shared" si="79"/>
        <v>2010</v>
      </c>
      <c r="C1084" s="152">
        <v>40390</v>
      </c>
      <c r="D1084" s="153">
        <f>MODELA!AG1074</f>
        <v>1.2297520661157024</v>
      </c>
      <c r="E1084" s="154">
        <f t="shared" si="80"/>
        <v>1.2297520661157024</v>
      </c>
      <c r="F1084" s="155" t="str">
        <f t="shared" si="81"/>
        <v/>
      </c>
    </row>
    <row r="1085" spans="1:6">
      <c r="A1085" s="151">
        <f t="shared" si="82"/>
        <v>8</v>
      </c>
      <c r="B1085" s="151">
        <f t="shared" si="79"/>
        <v>2010</v>
      </c>
      <c r="C1085" s="152">
        <v>40421</v>
      </c>
      <c r="D1085" s="153">
        <f>MODELA!AG1075</f>
        <v>0.67814876033057847</v>
      </c>
      <c r="E1085" s="154">
        <f t="shared" si="80"/>
        <v>0.67814876033057847</v>
      </c>
      <c r="F1085" s="155" t="str">
        <f t="shared" si="81"/>
        <v/>
      </c>
    </row>
    <row r="1086" spans="1:6">
      <c r="A1086" s="151">
        <f t="shared" si="82"/>
        <v>9</v>
      </c>
      <c r="B1086" s="151">
        <f t="shared" si="79"/>
        <v>2010</v>
      </c>
      <c r="C1086" s="152">
        <v>40451</v>
      </c>
      <c r="D1086" s="153">
        <f>MODELA!AG1076</f>
        <v>0.47960330578512406</v>
      </c>
      <c r="E1086" s="154">
        <f t="shared" si="80"/>
        <v>0.47960330578512406</v>
      </c>
      <c r="F1086" s="155" t="str">
        <f t="shared" si="81"/>
        <v/>
      </c>
    </row>
    <row r="1087" spans="1:6">
      <c r="A1087" s="151">
        <f t="shared" si="82"/>
        <v>10</v>
      </c>
      <c r="B1087" s="151">
        <f t="shared" si="79"/>
        <v>2011</v>
      </c>
      <c r="C1087" s="152">
        <v>40482</v>
      </c>
      <c r="D1087" s="153">
        <f>MODELA!AG1077</f>
        <v>4.3256928282913902</v>
      </c>
      <c r="E1087" s="154">
        <f t="shared" si="80"/>
        <v>4.3256928282913902</v>
      </c>
      <c r="F1087" s="155" t="str">
        <f t="shared" si="81"/>
        <v/>
      </c>
    </row>
    <row r="1088" spans="1:6">
      <c r="A1088" s="151">
        <f t="shared" si="82"/>
        <v>11</v>
      </c>
      <c r="B1088" s="151">
        <f t="shared" si="79"/>
        <v>2011</v>
      </c>
      <c r="C1088" s="152">
        <v>40512</v>
      </c>
      <c r="D1088" s="153">
        <f>MODELA!AG1078</f>
        <v>2.7828736885227991</v>
      </c>
      <c r="E1088" s="154">
        <f t="shared" si="80"/>
        <v>2.7828736885227991</v>
      </c>
      <c r="F1088" s="155" t="str">
        <f t="shared" si="81"/>
        <v/>
      </c>
    </row>
    <row r="1089" spans="1:6">
      <c r="A1089" s="151">
        <f t="shared" si="82"/>
        <v>12</v>
      </c>
      <c r="B1089" s="151">
        <f t="shared" si="79"/>
        <v>2011</v>
      </c>
      <c r="C1089" s="152">
        <v>40543</v>
      </c>
      <c r="D1089" s="153">
        <f>MODELA!AG1079</f>
        <v>18.627853634044957</v>
      </c>
      <c r="E1089" s="154">
        <f t="shared" si="80"/>
        <v>18.627853634044957</v>
      </c>
      <c r="F1089" s="155" t="str">
        <f t="shared" si="81"/>
        <v/>
      </c>
    </row>
    <row r="1090" spans="1:6">
      <c r="A1090" s="151">
        <f t="shared" si="82"/>
        <v>1</v>
      </c>
      <c r="B1090" s="151">
        <f t="shared" si="79"/>
        <v>2011</v>
      </c>
      <c r="C1090" s="152">
        <v>40574</v>
      </c>
      <c r="D1090" s="153">
        <f>MODELA!AG1080</f>
        <v>7.5813805553455609</v>
      </c>
      <c r="E1090" s="154">
        <f t="shared" si="80"/>
        <v>7.5813805553455609</v>
      </c>
      <c r="F1090" s="155" t="str">
        <f t="shared" si="81"/>
        <v/>
      </c>
    </row>
    <row r="1091" spans="1:6">
      <c r="A1091" s="151">
        <f t="shared" si="82"/>
        <v>2</v>
      </c>
      <c r="B1091" s="151">
        <f t="shared" si="79"/>
        <v>2011</v>
      </c>
      <c r="C1091" s="152">
        <v>40602</v>
      </c>
      <c r="D1091" s="153">
        <f>MODELA!AG1081</f>
        <v>6.6622279235011561</v>
      </c>
      <c r="E1091" s="154">
        <f t="shared" si="80"/>
        <v>6.6622279235011561</v>
      </c>
      <c r="F1091" s="155" t="str">
        <f t="shared" si="81"/>
        <v/>
      </c>
    </row>
    <row r="1092" spans="1:6">
      <c r="A1092" s="151">
        <f t="shared" si="82"/>
        <v>3</v>
      </c>
      <c r="B1092" s="151">
        <f t="shared" si="79"/>
        <v>2011</v>
      </c>
      <c r="C1092" s="152">
        <v>40633</v>
      </c>
      <c r="D1092" s="153">
        <f>MODELA!AG1082</f>
        <v>21.040647226806065</v>
      </c>
      <c r="E1092" s="154">
        <f t="shared" si="80"/>
        <v>21.040647226806065</v>
      </c>
      <c r="F1092" s="155" t="str">
        <f t="shared" si="81"/>
        <v/>
      </c>
    </row>
    <row r="1093" spans="1:6">
      <c r="A1093" s="151">
        <f t="shared" si="82"/>
        <v>4</v>
      </c>
      <c r="B1093" s="151">
        <f t="shared" si="79"/>
        <v>2011</v>
      </c>
      <c r="C1093" s="152">
        <v>40663</v>
      </c>
      <c r="D1093" s="153">
        <f>MODELA!AG1083</f>
        <v>12.67044202866478</v>
      </c>
      <c r="E1093" s="154">
        <f t="shared" si="80"/>
        <v>12.67044202866478</v>
      </c>
      <c r="F1093" s="155" t="str">
        <f t="shared" si="81"/>
        <v/>
      </c>
    </row>
    <row r="1094" spans="1:6">
      <c r="A1094" s="151">
        <f t="shared" si="82"/>
        <v>5</v>
      </c>
      <c r="B1094" s="151">
        <f t="shared" si="79"/>
        <v>2011</v>
      </c>
      <c r="C1094" s="152">
        <v>40694</v>
      </c>
      <c r="D1094" s="153">
        <f>MODELA!AG1084</f>
        <v>8.1583042741277154</v>
      </c>
      <c r="E1094" s="154">
        <f t="shared" si="80"/>
        <v>8.1583042741277154</v>
      </c>
      <c r="F1094" s="155" t="str">
        <f t="shared" si="81"/>
        <v/>
      </c>
    </row>
    <row r="1095" spans="1:6">
      <c r="A1095" s="151">
        <f t="shared" si="82"/>
        <v>6</v>
      </c>
      <c r="B1095" s="151">
        <f t="shared" si="79"/>
        <v>2011</v>
      </c>
      <c r="C1095" s="152">
        <v>40724</v>
      </c>
      <c r="D1095" s="153">
        <f>MODELA!AG1085</f>
        <v>6.9717794562230893</v>
      </c>
      <c r="E1095" s="154">
        <f t="shared" si="80"/>
        <v>6.9717794562230893</v>
      </c>
      <c r="F1095" s="155" t="str">
        <f t="shared" si="81"/>
        <v/>
      </c>
    </row>
    <row r="1096" spans="1:6">
      <c r="A1096" s="151">
        <f t="shared" si="82"/>
        <v>7</v>
      </c>
      <c r="B1096" s="151">
        <f t="shared" si="79"/>
        <v>2011</v>
      </c>
      <c r="C1096" s="152">
        <v>40755</v>
      </c>
      <c r="D1096" s="153">
        <f>MODELA!AG1086</f>
        <v>4.0264051631810815</v>
      </c>
      <c r="E1096" s="154">
        <f t="shared" si="80"/>
        <v>4.0264051631810815</v>
      </c>
      <c r="F1096" s="155" t="str">
        <f t="shared" si="81"/>
        <v/>
      </c>
    </row>
    <row r="1097" spans="1:6">
      <c r="A1097" s="151">
        <f t="shared" si="82"/>
        <v>8</v>
      </c>
      <c r="B1097" s="151">
        <f t="shared" si="79"/>
        <v>2011</v>
      </c>
      <c r="C1097" s="152">
        <v>40786</v>
      </c>
      <c r="D1097" s="153">
        <f>MODELA!AG1087</f>
        <v>1.9036869942984396</v>
      </c>
      <c r="E1097" s="154">
        <f t="shared" si="80"/>
        <v>1.9036869942984396</v>
      </c>
      <c r="F1097" s="155" t="str">
        <f t="shared" si="81"/>
        <v/>
      </c>
    </row>
    <row r="1098" spans="1:6">
      <c r="A1098" s="151">
        <f t="shared" si="82"/>
        <v>9</v>
      </c>
      <c r="B1098" s="151">
        <f t="shared" si="79"/>
        <v>2011</v>
      </c>
      <c r="C1098" s="152">
        <v>40816</v>
      </c>
      <c r="D1098" s="153">
        <f>MODELA!AG1088</f>
        <v>1.667787347064305</v>
      </c>
      <c r="E1098" s="154">
        <f t="shared" si="80"/>
        <v>1.667787347064305</v>
      </c>
      <c r="F1098" s="155" t="str">
        <f t="shared" si="81"/>
        <v/>
      </c>
    </row>
    <row r="1099" spans="1:6">
      <c r="A1099" s="151">
        <f t="shared" si="82"/>
        <v>10</v>
      </c>
      <c r="B1099" s="151">
        <f t="shared" si="79"/>
        <v>2012</v>
      </c>
      <c r="C1099" s="152">
        <v>40847</v>
      </c>
      <c r="D1099" s="153">
        <f>MODELA!AG1089</f>
        <v>1.5064462809917356</v>
      </c>
      <c r="E1099" s="154">
        <f t="shared" si="80"/>
        <v>1.5064462809917356</v>
      </c>
      <c r="F1099" s="155" t="str">
        <f t="shared" si="81"/>
        <v/>
      </c>
    </row>
    <row r="1100" spans="1:6">
      <c r="A1100" s="151">
        <f t="shared" si="82"/>
        <v>11</v>
      </c>
      <c r="B1100" s="151">
        <f t="shared" si="79"/>
        <v>2012</v>
      </c>
      <c r="C1100" s="152">
        <v>40877</v>
      </c>
      <c r="D1100" s="153">
        <f>MODELA!AG1090</f>
        <v>1.4459504132231404</v>
      </c>
      <c r="E1100" s="154">
        <f t="shared" si="80"/>
        <v>1.4459504132231404</v>
      </c>
      <c r="F1100" s="155" t="str">
        <f t="shared" si="81"/>
        <v/>
      </c>
    </row>
    <row r="1101" spans="1:6">
      <c r="A1101" s="151">
        <f t="shared" si="82"/>
        <v>12</v>
      </c>
      <c r="B1101" s="151">
        <f t="shared" si="79"/>
        <v>2012</v>
      </c>
      <c r="C1101" s="152">
        <v>40908</v>
      </c>
      <c r="D1101" s="153">
        <f>MODELA!AG1091</f>
        <v>1.5002975206611571</v>
      </c>
      <c r="E1101" s="154">
        <f t="shared" si="80"/>
        <v>1.5002975206611571</v>
      </c>
      <c r="F1101" s="155" t="str">
        <f t="shared" si="81"/>
        <v/>
      </c>
    </row>
    <row r="1102" spans="1:6">
      <c r="A1102" s="151">
        <f t="shared" si="82"/>
        <v>1</v>
      </c>
      <c r="B1102" s="151">
        <f t="shared" si="79"/>
        <v>2012</v>
      </c>
      <c r="C1102" s="152">
        <v>40939</v>
      </c>
      <c r="D1102" s="153">
        <f>MODELA!AG1092</f>
        <v>2.151272727272727</v>
      </c>
      <c r="E1102" s="154">
        <f t="shared" si="80"/>
        <v>2.151272727272727</v>
      </c>
      <c r="F1102" s="155" t="str">
        <f t="shared" si="81"/>
        <v/>
      </c>
    </row>
    <row r="1103" spans="1:6">
      <c r="A1103" s="151">
        <f t="shared" si="82"/>
        <v>2</v>
      </c>
      <c r="B1103" s="151">
        <f t="shared" si="79"/>
        <v>2012</v>
      </c>
      <c r="C1103" s="152">
        <v>40968</v>
      </c>
      <c r="D1103" s="153">
        <f>MODELA!AG1093</f>
        <v>1.4054876033057853</v>
      </c>
      <c r="E1103" s="154">
        <f t="shared" si="80"/>
        <v>1.4054876033057853</v>
      </c>
      <c r="F1103" s="155" t="str">
        <f t="shared" si="81"/>
        <v/>
      </c>
    </row>
    <row r="1104" spans="1:6">
      <c r="A1104" s="151">
        <f t="shared" si="82"/>
        <v>3</v>
      </c>
      <c r="B1104" s="151">
        <f t="shared" si="79"/>
        <v>2012</v>
      </c>
      <c r="C1104" s="152">
        <v>40999</v>
      </c>
      <c r="D1104" s="153">
        <f>MODELA!AG1094</f>
        <v>9.865388429752068</v>
      </c>
      <c r="E1104" s="154">
        <f t="shared" si="80"/>
        <v>9.865388429752068</v>
      </c>
      <c r="F1104" s="155" t="str">
        <f t="shared" si="81"/>
        <v/>
      </c>
    </row>
    <row r="1105" spans="1:6">
      <c r="A1105" s="151">
        <f t="shared" si="82"/>
        <v>4</v>
      </c>
      <c r="B1105" s="151">
        <f t="shared" si="79"/>
        <v>2012</v>
      </c>
      <c r="C1105" s="152">
        <v>41029</v>
      </c>
      <c r="D1105" s="153">
        <f>MODELA!AG1095</f>
        <v>8.3192727272727289</v>
      </c>
      <c r="E1105" s="154">
        <f t="shared" si="80"/>
        <v>8.3192727272727289</v>
      </c>
      <c r="F1105" s="155" t="str">
        <f t="shared" si="81"/>
        <v/>
      </c>
    </row>
    <row r="1106" spans="1:6">
      <c r="A1106" s="151">
        <f t="shared" si="82"/>
        <v>5</v>
      </c>
      <c r="B1106" s="151">
        <f t="shared" si="79"/>
        <v>2012</v>
      </c>
      <c r="C1106" s="152">
        <v>41060</v>
      </c>
      <c r="D1106" s="153">
        <f>MODELA!AG1096</f>
        <v>3.0916363636363635</v>
      </c>
      <c r="E1106" s="154">
        <f t="shared" si="80"/>
        <v>3.0916363636363635</v>
      </c>
      <c r="F1106" s="155" t="str">
        <f t="shared" si="81"/>
        <v/>
      </c>
    </row>
    <row r="1107" spans="1:6">
      <c r="A1107" s="151">
        <f t="shared" si="82"/>
        <v>6</v>
      </c>
      <c r="B1107" s="151">
        <f t="shared" ref="B1107:B1134" si="83">IF(MONTH(C1107)&gt;9,YEAR(C1107)+1,YEAR(C1107))</f>
        <v>2012</v>
      </c>
      <c r="C1107" s="152">
        <v>41090</v>
      </c>
      <c r="D1107" s="153">
        <f>MODELA!AG1097</f>
        <v>1.6720661157024794</v>
      </c>
      <c r="E1107" s="154">
        <f t="shared" ref="E1107:E1132" si="84">IF(AND(B1107&gt;=$E$17,B1107&lt;=$E$18),D1107,"")</f>
        <v>1.6720661157024794</v>
      </c>
      <c r="F1107" s="155" t="str">
        <f t="shared" ref="F1107:F1132" si="85">IF(OR(B1107&lt;$E$17,B1107&gt;$E$18),D1107,"")</f>
        <v/>
      </c>
    </row>
    <row r="1108" spans="1:6">
      <c r="A1108" s="151">
        <f t="shared" ref="A1108:A1134" si="86">MONTH(C1108)</f>
        <v>7</v>
      </c>
      <c r="B1108" s="151">
        <f t="shared" si="83"/>
        <v>2012</v>
      </c>
      <c r="C1108" s="152">
        <v>41121</v>
      </c>
      <c r="D1108" s="153">
        <f>MODELA!AG1098</f>
        <v>0.99609917355371902</v>
      </c>
      <c r="E1108" s="154">
        <f t="shared" si="84"/>
        <v>0.99609917355371902</v>
      </c>
      <c r="F1108" s="155" t="str">
        <f t="shared" si="85"/>
        <v/>
      </c>
    </row>
    <row r="1109" spans="1:6">
      <c r="A1109" s="151">
        <f t="shared" si="86"/>
        <v>8</v>
      </c>
      <c r="B1109" s="151">
        <f t="shared" si="83"/>
        <v>2012</v>
      </c>
      <c r="C1109" s="152">
        <v>41152</v>
      </c>
      <c r="D1109" s="153">
        <f>MODELA!AG1099</f>
        <v>0.7624462809917355</v>
      </c>
      <c r="E1109" s="154">
        <f t="shared" si="84"/>
        <v>0.7624462809917355</v>
      </c>
      <c r="F1109" s="155" t="str">
        <f t="shared" si="85"/>
        <v/>
      </c>
    </row>
    <row r="1110" spans="1:6">
      <c r="A1110" s="151">
        <f t="shared" si="86"/>
        <v>9</v>
      </c>
      <c r="B1110" s="151">
        <f t="shared" si="83"/>
        <v>2012</v>
      </c>
      <c r="C1110" s="152">
        <v>41182</v>
      </c>
      <c r="D1110" s="153">
        <f>MODELA!AG1100</f>
        <v>0.59385123966942144</v>
      </c>
      <c r="E1110" s="154">
        <f t="shared" si="84"/>
        <v>0.59385123966942144</v>
      </c>
      <c r="F1110" s="155" t="str">
        <f t="shared" si="85"/>
        <v/>
      </c>
    </row>
    <row r="1111" spans="1:6">
      <c r="A1111" s="151">
        <f t="shared" si="86"/>
        <v>10</v>
      </c>
      <c r="B1111" s="151">
        <f t="shared" si="83"/>
        <v>2013</v>
      </c>
      <c r="C1111" s="152">
        <v>41213</v>
      </c>
      <c r="D1111" s="153">
        <f>MODELA!AG1101</f>
        <v>0.71940495867768584</v>
      </c>
      <c r="E1111" s="154">
        <f t="shared" si="84"/>
        <v>0.71940495867768584</v>
      </c>
      <c r="F1111" s="155" t="str">
        <f t="shared" si="85"/>
        <v/>
      </c>
    </row>
    <row r="1112" spans="1:6">
      <c r="A1112" s="151">
        <f t="shared" si="86"/>
        <v>11</v>
      </c>
      <c r="B1112" s="151">
        <f t="shared" si="83"/>
        <v>2013</v>
      </c>
      <c r="C1112" s="152">
        <v>41243</v>
      </c>
      <c r="D1112" s="153">
        <f>MODELA!AG1102</f>
        <v>2.1129917355371899</v>
      </c>
      <c r="E1112" s="154">
        <f t="shared" si="84"/>
        <v>2.1129917355371899</v>
      </c>
      <c r="F1112" s="155" t="str">
        <f t="shared" si="85"/>
        <v/>
      </c>
    </row>
    <row r="1113" spans="1:6">
      <c r="A1113" s="151">
        <f t="shared" si="86"/>
        <v>12</v>
      </c>
      <c r="B1113" s="151">
        <f t="shared" si="83"/>
        <v>2013</v>
      </c>
      <c r="C1113" s="152">
        <v>41274</v>
      </c>
      <c r="D1113" s="153">
        <f>MODELA!AG1103</f>
        <v>9.6453223140495883</v>
      </c>
      <c r="E1113" s="154">
        <f t="shared" si="84"/>
        <v>9.6453223140495883</v>
      </c>
      <c r="F1113" s="155" t="str">
        <f t="shared" si="85"/>
        <v/>
      </c>
    </row>
    <row r="1114" spans="1:6">
      <c r="A1114" s="151">
        <f t="shared" si="86"/>
        <v>1</v>
      </c>
      <c r="B1114" s="151">
        <f t="shared" si="83"/>
        <v>2013</v>
      </c>
      <c r="C1114" s="152">
        <v>41305</v>
      </c>
      <c r="D1114" s="153">
        <f>MODELA!AG1104</f>
        <v>2.9819504132231414</v>
      </c>
      <c r="E1114" s="154">
        <f t="shared" si="84"/>
        <v>2.9819504132231414</v>
      </c>
      <c r="F1114" s="155" t="str">
        <f t="shared" si="85"/>
        <v/>
      </c>
    </row>
    <row r="1115" spans="1:6">
      <c r="A1115" s="151">
        <f t="shared" si="86"/>
        <v>2</v>
      </c>
      <c r="B1115" s="151">
        <f t="shared" si="83"/>
        <v>2013</v>
      </c>
      <c r="C1115" s="152">
        <v>41333</v>
      </c>
      <c r="D1115" s="153">
        <f>MODELA!AG1105</f>
        <v>1.489190082644628</v>
      </c>
      <c r="E1115" s="154">
        <f t="shared" si="84"/>
        <v>1.489190082644628</v>
      </c>
      <c r="F1115" s="155" t="str">
        <f t="shared" si="85"/>
        <v/>
      </c>
    </row>
    <row r="1116" spans="1:6">
      <c r="A1116" s="151">
        <f t="shared" si="86"/>
        <v>3</v>
      </c>
      <c r="B1116" s="151">
        <f t="shared" si="83"/>
        <v>2013</v>
      </c>
      <c r="C1116" s="152">
        <v>41364</v>
      </c>
      <c r="D1116" s="153">
        <f>MODELA!AG1106</f>
        <v>2.0362314049586776</v>
      </c>
      <c r="E1116" s="154">
        <f t="shared" si="84"/>
        <v>2.0362314049586776</v>
      </c>
      <c r="F1116" s="155" t="str">
        <f t="shared" si="85"/>
        <v/>
      </c>
    </row>
    <row r="1117" spans="1:6">
      <c r="A1117" s="151">
        <f t="shared" si="86"/>
        <v>4</v>
      </c>
      <c r="B1117" s="151">
        <f t="shared" si="83"/>
        <v>2013</v>
      </c>
      <c r="C1117" s="152">
        <v>41394</v>
      </c>
      <c r="D1117" s="153">
        <f>MODELA!AG1107</f>
        <v>1.5649586776859503</v>
      </c>
      <c r="E1117" s="154">
        <f t="shared" si="84"/>
        <v>1.5649586776859503</v>
      </c>
      <c r="F1117" s="155" t="str">
        <f t="shared" si="85"/>
        <v/>
      </c>
    </row>
    <row r="1118" spans="1:6">
      <c r="A1118" s="151">
        <f t="shared" si="86"/>
        <v>5</v>
      </c>
      <c r="B1118" s="151">
        <f t="shared" si="83"/>
        <v>2013</v>
      </c>
      <c r="C1118" s="152">
        <v>41425</v>
      </c>
      <c r="D1118" s="153">
        <f>MODELA!AG1108</f>
        <v>1.2850909090909088</v>
      </c>
      <c r="E1118" s="154">
        <f t="shared" si="84"/>
        <v>1.2850909090909088</v>
      </c>
      <c r="F1118" s="155" t="str">
        <f t="shared" si="85"/>
        <v/>
      </c>
    </row>
    <row r="1119" spans="1:6">
      <c r="A1119" s="151">
        <f t="shared" si="86"/>
        <v>6</v>
      </c>
      <c r="B1119" s="151">
        <f t="shared" si="83"/>
        <v>2013</v>
      </c>
      <c r="C1119" s="152">
        <v>41455</v>
      </c>
      <c r="D1119" s="153">
        <f>MODELA!AG1109</f>
        <v>0.96991735537190082</v>
      </c>
      <c r="E1119" s="154">
        <f t="shared" si="84"/>
        <v>0.96991735537190082</v>
      </c>
      <c r="F1119" s="155" t="str">
        <f t="shared" si="85"/>
        <v/>
      </c>
    </row>
    <row r="1120" spans="1:6">
      <c r="A1120" s="151">
        <f t="shared" si="86"/>
        <v>7</v>
      </c>
      <c r="B1120" s="151">
        <f t="shared" si="83"/>
        <v>2013</v>
      </c>
      <c r="C1120" s="152">
        <v>41486</v>
      </c>
      <c r="D1120" s="153">
        <f>MODELA!AG1110</f>
        <v>0.62717355371900818</v>
      </c>
      <c r="E1120" s="154">
        <f t="shared" si="84"/>
        <v>0.62717355371900818</v>
      </c>
      <c r="F1120" s="155" t="str">
        <f t="shared" si="85"/>
        <v/>
      </c>
    </row>
    <row r="1121" spans="1:6">
      <c r="A1121" s="151">
        <f t="shared" si="86"/>
        <v>8</v>
      </c>
      <c r="B1121" s="151">
        <f t="shared" si="83"/>
        <v>2013</v>
      </c>
      <c r="C1121" s="152">
        <v>41517</v>
      </c>
      <c r="D1121" s="153">
        <f>MODELA!AG1111</f>
        <v>0.4599272727272728</v>
      </c>
      <c r="E1121" s="154">
        <f t="shared" si="84"/>
        <v>0.4599272727272728</v>
      </c>
      <c r="F1121" s="155" t="str">
        <f t="shared" si="85"/>
        <v/>
      </c>
    </row>
    <row r="1122" spans="1:6">
      <c r="A1122" s="151">
        <f t="shared" si="86"/>
        <v>9</v>
      </c>
      <c r="B1122" s="151">
        <f t="shared" si="83"/>
        <v>2013</v>
      </c>
      <c r="C1122" s="152">
        <v>41547</v>
      </c>
      <c r="D1122" s="153">
        <f>MODELA!AG1112</f>
        <v>0.47008264462809918</v>
      </c>
      <c r="E1122" s="154">
        <f t="shared" si="84"/>
        <v>0.47008264462809918</v>
      </c>
      <c r="F1122" s="155" t="str">
        <f t="shared" si="85"/>
        <v/>
      </c>
    </row>
    <row r="1123" spans="1:6">
      <c r="A1123" s="151">
        <f t="shared" si="86"/>
        <v>10</v>
      </c>
      <c r="B1123" s="151">
        <f t="shared" si="83"/>
        <v>2014</v>
      </c>
      <c r="C1123" s="152">
        <v>41578</v>
      </c>
      <c r="D1123" s="153">
        <f>MODELA!AG1113</f>
        <v>0</v>
      </c>
      <c r="E1123" s="154" t="str">
        <f t="shared" si="84"/>
        <v/>
      </c>
      <c r="F1123" s="155">
        <f t="shared" si="85"/>
        <v>0</v>
      </c>
    </row>
    <row r="1124" spans="1:6">
      <c r="A1124" s="151">
        <f t="shared" si="86"/>
        <v>11</v>
      </c>
      <c r="B1124" s="151">
        <f t="shared" si="83"/>
        <v>2014</v>
      </c>
      <c r="C1124" s="152">
        <v>41608</v>
      </c>
      <c r="D1124" s="153">
        <f>MODELA!AG1114</f>
        <v>0.24578448730628383</v>
      </c>
      <c r="E1124" s="154" t="str">
        <f t="shared" si="84"/>
        <v/>
      </c>
      <c r="F1124" s="155">
        <f t="shared" si="85"/>
        <v>0.24578448730628383</v>
      </c>
    </row>
    <row r="1125" spans="1:6">
      <c r="A1125" s="151">
        <f t="shared" si="86"/>
        <v>12</v>
      </c>
      <c r="B1125" s="151">
        <f t="shared" si="83"/>
        <v>2014</v>
      </c>
      <c r="C1125" s="152">
        <v>41639</v>
      </c>
      <c r="D1125" s="153">
        <f>MODELA!AG1115</f>
        <v>0.31140350191584182</v>
      </c>
      <c r="E1125" s="154" t="str">
        <f t="shared" si="84"/>
        <v/>
      </c>
      <c r="F1125" s="155">
        <f t="shared" si="85"/>
        <v>0.31140350191584182</v>
      </c>
    </row>
    <row r="1126" spans="1:6">
      <c r="A1126" s="151">
        <f t="shared" si="86"/>
        <v>1</v>
      </c>
      <c r="B1126" s="151">
        <f t="shared" si="83"/>
        <v>2014</v>
      </c>
      <c r="C1126" s="152">
        <v>41670</v>
      </c>
      <c r="D1126" s="153">
        <f>MODELA!AG1116</f>
        <v>0.30852253472404223</v>
      </c>
      <c r="E1126" s="154" t="str">
        <f t="shared" si="84"/>
        <v/>
      </c>
      <c r="F1126" s="155">
        <f t="shared" si="85"/>
        <v>0.30852253472404223</v>
      </c>
    </row>
    <row r="1127" spans="1:6">
      <c r="A1127" s="151">
        <f t="shared" si="86"/>
        <v>2</v>
      </c>
      <c r="B1127" s="151">
        <f t="shared" si="83"/>
        <v>2014</v>
      </c>
      <c r="C1127" s="152">
        <v>41698</v>
      </c>
      <c r="D1127" s="153">
        <f>MODELA!AG1117</f>
        <v>4.2789663084676119</v>
      </c>
      <c r="E1127" s="154" t="str">
        <f t="shared" si="84"/>
        <v/>
      </c>
      <c r="F1127" s="155">
        <f t="shared" si="85"/>
        <v>4.2789663084676119</v>
      </c>
    </row>
    <row r="1128" spans="1:6">
      <c r="A1128" s="151">
        <f t="shared" si="86"/>
        <v>3</v>
      </c>
      <c r="B1128" s="151">
        <f t="shared" si="83"/>
        <v>2014</v>
      </c>
      <c r="C1128" s="152">
        <v>41729</v>
      </c>
      <c r="D1128" s="153">
        <f>MODELA!AG1118</f>
        <v>3.4505341499497542</v>
      </c>
      <c r="E1128" s="154" t="str">
        <f t="shared" si="84"/>
        <v/>
      </c>
      <c r="F1128" s="155">
        <f t="shared" si="85"/>
        <v>3.4505341499497542</v>
      </c>
    </row>
    <row r="1129" spans="1:6">
      <c r="A1129" s="151">
        <f t="shared" si="86"/>
        <v>4</v>
      </c>
      <c r="B1129" s="151">
        <f t="shared" si="83"/>
        <v>2014</v>
      </c>
      <c r="C1129" s="152">
        <v>41759</v>
      </c>
      <c r="D1129" s="153">
        <f>MODELA!AG1119</f>
        <v>1.9430959887576229</v>
      </c>
      <c r="E1129" s="154" t="str">
        <f t="shared" si="84"/>
        <v/>
      </c>
      <c r="F1129" s="155">
        <f t="shared" si="85"/>
        <v>1.9430959887576229</v>
      </c>
    </row>
    <row r="1130" spans="1:6">
      <c r="A1130" s="151">
        <f t="shared" si="86"/>
        <v>5</v>
      </c>
      <c r="B1130" s="151">
        <f t="shared" si="83"/>
        <v>2014</v>
      </c>
      <c r="C1130" s="152">
        <v>41790</v>
      </c>
      <c r="D1130" s="153">
        <f>MODELA!AG1120</f>
        <v>0.88095858839818852</v>
      </c>
      <c r="E1130" s="154" t="str">
        <f t="shared" si="84"/>
        <v/>
      </c>
      <c r="F1130" s="155">
        <f t="shared" si="85"/>
        <v>0.88095858839818852</v>
      </c>
    </row>
    <row r="1131" spans="1:6">
      <c r="A1131" s="151">
        <f t="shared" si="86"/>
        <v>6</v>
      </c>
      <c r="B1131" s="151">
        <f t="shared" si="83"/>
        <v>2014</v>
      </c>
      <c r="C1131" s="152">
        <v>41820</v>
      </c>
      <c r="D1131" s="153">
        <f>MODELA!AG1121</f>
        <v>0.28499148130582697</v>
      </c>
      <c r="E1131" s="154" t="str">
        <f t="shared" si="84"/>
        <v/>
      </c>
      <c r="F1131" s="155">
        <f t="shared" si="85"/>
        <v>0.28499148130582697</v>
      </c>
    </row>
    <row r="1132" spans="1:6">
      <c r="A1132" s="151">
        <f t="shared" si="86"/>
        <v>7</v>
      </c>
      <c r="B1132" s="151">
        <f t="shared" si="83"/>
        <v>2014</v>
      </c>
      <c r="C1132" s="152">
        <v>41851</v>
      </c>
      <c r="D1132" s="153">
        <f>MODELA!AG1122</f>
        <v>6.0677744043948323E-2</v>
      </c>
      <c r="E1132" s="154" t="str">
        <f t="shared" si="84"/>
        <v/>
      </c>
      <c r="F1132" s="155">
        <f t="shared" si="85"/>
        <v>6.0677744043948323E-2</v>
      </c>
    </row>
    <row r="1133" spans="1:6">
      <c r="A1133" s="151">
        <f t="shared" si="86"/>
        <v>8</v>
      </c>
      <c r="B1133" s="151">
        <f t="shared" si="83"/>
        <v>2014</v>
      </c>
      <c r="C1133" s="152">
        <v>41882</v>
      </c>
      <c r="D1133" s="153">
        <f>MODELA!AG1123</f>
        <v>9.8160253742843651E-2</v>
      </c>
      <c r="E1133" s="154" t="str">
        <f t="shared" ref="E1133:E1146" si="87">IF(AND(B1133&gt;=$E$17,B1133&lt;=$E$18),D1133,"")</f>
        <v/>
      </c>
      <c r="F1133" s="155">
        <f t="shared" ref="F1133:F1146" si="88">IF(OR(B1133&lt;$E$17,B1133&gt;$E$18),D1133,"")</f>
        <v>9.8160253742843651E-2</v>
      </c>
    </row>
    <row r="1134" spans="1:6">
      <c r="A1134" s="151">
        <f t="shared" si="86"/>
        <v>9</v>
      </c>
      <c r="B1134" s="151">
        <f t="shared" si="83"/>
        <v>2014</v>
      </c>
      <c r="C1134" s="152">
        <v>41912</v>
      </c>
      <c r="D1134" s="153">
        <f>MODELA!AG1124</f>
        <v>0.34654860345224492</v>
      </c>
      <c r="E1134" s="154" t="str">
        <f t="shared" si="87"/>
        <v/>
      </c>
      <c r="F1134" s="155">
        <f t="shared" si="88"/>
        <v>0.34654860345224492</v>
      </c>
    </row>
    <row r="1135" spans="1:6">
      <c r="A1135" s="151">
        <f t="shared" ref="A1135:A1146" si="89">MONTH(C1135)</f>
        <v>10</v>
      </c>
      <c r="B1135" s="151">
        <f t="shared" ref="B1135:B1146" si="90">IF(MONTH(C1135)&gt;9,YEAR(C1135)+1,YEAR(C1135))</f>
        <v>2015</v>
      </c>
      <c r="C1135" s="152">
        <v>41943</v>
      </c>
      <c r="D1135" s="153">
        <f>MODELA!AG1125</f>
        <v>0.253935440725501</v>
      </c>
      <c r="E1135" s="154" t="str">
        <f t="shared" si="87"/>
        <v/>
      </c>
      <c r="F1135" s="155">
        <f t="shared" si="88"/>
        <v>0.253935440725501</v>
      </c>
    </row>
    <row r="1136" spans="1:6">
      <c r="A1136" s="151">
        <f t="shared" si="89"/>
        <v>11</v>
      </c>
      <c r="B1136" s="151">
        <f t="shared" si="90"/>
        <v>2015</v>
      </c>
      <c r="C1136" s="152">
        <v>41973</v>
      </c>
      <c r="D1136" s="153">
        <f>MODELA!AG1126</f>
        <v>0.53023649148553864</v>
      </c>
      <c r="E1136" s="154" t="str">
        <f t="shared" si="87"/>
        <v/>
      </c>
      <c r="F1136" s="155">
        <f t="shared" si="88"/>
        <v>0.53023649148553864</v>
      </c>
    </row>
    <row r="1137" spans="1:6">
      <c r="A1137" s="151">
        <f t="shared" si="89"/>
        <v>12</v>
      </c>
      <c r="B1137" s="151">
        <f t="shared" si="90"/>
        <v>2015</v>
      </c>
      <c r="C1137" s="152">
        <v>42004</v>
      </c>
      <c r="D1137" s="153">
        <f>MODELA!AG1127</f>
        <v>3.9266108427103497</v>
      </c>
      <c r="E1137" s="154" t="str">
        <f t="shared" si="87"/>
        <v/>
      </c>
      <c r="F1137" s="155">
        <f t="shared" si="88"/>
        <v>3.9266108427103497</v>
      </c>
    </row>
    <row r="1138" spans="1:6">
      <c r="A1138" s="151">
        <f t="shared" si="89"/>
        <v>1</v>
      </c>
      <c r="B1138" s="151">
        <f t="shared" si="90"/>
        <v>2015</v>
      </c>
      <c r="C1138" s="152">
        <v>42035</v>
      </c>
      <c r="D1138" s="153">
        <f>MODELA!AG1128</f>
        <v>1.0183985409715026</v>
      </c>
      <c r="E1138" s="154" t="str">
        <f t="shared" si="87"/>
        <v/>
      </c>
      <c r="F1138" s="155">
        <f t="shared" si="88"/>
        <v>1.0183985409715026</v>
      </c>
    </row>
    <row r="1139" spans="1:6">
      <c r="A1139" s="151">
        <f t="shared" si="89"/>
        <v>2</v>
      </c>
      <c r="B1139" s="151">
        <f t="shared" si="90"/>
        <v>2015</v>
      </c>
      <c r="C1139" s="152">
        <v>42063</v>
      </c>
      <c r="D1139" s="153">
        <f>MODELA!AG1129</f>
        <v>2.7770064847090579</v>
      </c>
      <c r="E1139" s="154" t="str">
        <f t="shared" si="87"/>
        <v/>
      </c>
      <c r="F1139" s="155">
        <f t="shared" si="88"/>
        <v>2.7770064847090579</v>
      </c>
    </row>
    <row r="1140" spans="1:6">
      <c r="A1140" s="151">
        <f t="shared" si="89"/>
        <v>3</v>
      </c>
      <c r="B1140" s="151">
        <f t="shared" si="90"/>
        <v>2015</v>
      </c>
      <c r="C1140" s="152">
        <v>42094</v>
      </c>
      <c r="D1140" s="153">
        <f>MODELA!AG1130</f>
        <v>0.53865508110498439</v>
      </c>
      <c r="E1140" s="154" t="str">
        <f t="shared" si="87"/>
        <v/>
      </c>
      <c r="F1140" s="155">
        <f t="shared" si="88"/>
        <v>0.53865508110498439</v>
      </c>
    </row>
    <row r="1141" spans="1:6">
      <c r="A1141" s="151">
        <f t="shared" si="89"/>
        <v>4</v>
      </c>
      <c r="B1141" s="151">
        <f t="shared" si="90"/>
        <v>2015</v>
      </c>
      <c r="C1141" s="152">
        <v>42124</v>
      </c>
      <c r="D1141" s="153">
        <f>MODELA!AG1131</f>
        <v>0.4350985707804238</v>
      </c>
      <c r="E1141" s="154" t="str">
        <f t="shared" si="87"/>
        <v/>
      </c>
      <c r="F1141" s="155">
        <f t="shared" si="88"/>
        <v>0.4350985707804238</v>
      </c>
    </row>
    <row r="1142" spans="1:6">
      <c r="A1142" s="151">
        <f t="shared" si="89"/>
        <v>5</v>
      </c>
      <c r="B1142" s="151">
        <f t="shared" si="90"/>
        <v>2015</v>
      </c>
      <c r="C1142" s="152">
        <v>42155</v>
      </c>
      <c r="D1142" s="153">
        <f>MODELA!AG1132</f>
        <v>0.48756154637553983</v>
      </c>
      <c r="E1142" s="154" t="str">
        <f t="shared" si="87"/>
        <v/>
      </c>
      <c r="F1142" s="155">
        <f t="shared" si="88"/>
        <v>0.48756154637553983</v>
      </c>
    </row>
    <row r="1143" spans="1:6">
      <c r="A1143" s="151">
        <f t="shared" si="89"/>
        <v>6</v>
      </c>
      <c r="B1143" s="151">
        <f t="shared" si="90"/>
        <v>2015</v>
      </c>
      <c r="C1143" s="152">
        <v>42185</v>
      </c>
      <c r="D1143" s="153">
        <f>MODELA!AG1133</f>
        <v>0.32967174597442472</v>
      </c>
      <c r="E1143" s="154" t="str">
        <f t="shared" si="87"/>
        <v/>
      </c>
      <c r="F1143" s="155">
        <f t="shared" si="88"/>
        <v>0.32967174597442472</v>
      </c>
    </row>
    <row r="1144" spans="1:6">
      <c r="A1144" s="151">
        <f t="shared" si="89"/>
        <v>7</v>
      </c>
      <c r="B1144" s="151">
        <f t="shared" si="90"/>
        <v>2015</v>
      </c>
      <c r="C1144" s="152">
        <v>42216</v>
      </c>
      <c r="D1144" s="153">
        <f>MODELA!AG1134</f>
        <v>0.16286064575316672</v>
      </c>
      <c r="E1144" s="154" t="str">
        <f t="shared" si="87"/>
        <v/>
      </c>
      <c r="F1144" s="155">
        <f t="shared" si="88"/>
        <v>0.16286064575316672</v>
      </c>
    </row>
    <row r="1145" spans="1:6">
      <c r="A1145" s="151">
        <f t="shared" si="89"/>
        <v>8</v>
      </c>
      <c r="B1145" s="151">
        <f t="shared" si="90"/>
        <v>2015</v>
      </c>
      <c r="C1145" s="152">
        <v>42247</v>
      </c>
      <c r="D1145" s="153">
        <f>MODELA!AG1135</f>
        <v>0.14976870806960463</v>
      </c>
      <c r="E1145" s="154" t="str">
        <f t="shared" si="87"/>
        <v/>
      </c>
      <c r="F1145" s="155">
        <f t="shared" si="88"/>
        <v>0.14976870806960463</v>
      </c>
    </row>
    <row r="1146" spans="1:6">
      <c r="A1146" s="151">
        <f t="shared" si="89"/>
        <v>9</v>
      </c>
      <c r="B1146" s="151">
        <f t="shared" si="90"/>
        <v>2015</v>
      </c>
      <c r="C1146" s="152">
        <v>42277</v>
      </c>
      <c r="D1146" s="153">
        <f>MODELA!AG1136</f>
        <v>0</v>
      </c>
      <c r="E1146" s="154" t="str">
        <f t="shared" si="87"/>
        <v/>
      </c>
      <c r="F1146" s="155">
        <f t="shared" si="88"/>
        <v>0</v>
      </c>
    </row>
    <row r="1147" spans="1:6">
      <c r="A1147" s="151">
        <f t="shared" ref="A1147:A1210" si="91">MONTH(C1147)</f>
        <v>10</v>
      </c>
      <c r="B1147" s="151">
        <f t="shared" ref="B1147:B1210" si="92">IF(MONTH(C1147)&gt;9,YEAR(C1147)+1,YEAR(C1147))</f>
        <v>2016</v>
      </c>
      <c r="C1147" s="152">
        <v>42308</v>
      </c>
      <c r="D1147" s="153">
        <f>MODELA!AG1137</f>
        <v>0.15968614465139971</v>
      </c>
      <c r="E1147" s="154" t="str">
        <f t="shared" ref="E1147:E1210" si="93">IF(AND(B1147&gt;=$E$17,B1147&lt;=$E$18),D1147,"")</f>
        <v/>
      </c>
      <c r="F1147" s="155">
        <f t="shared" ref="F1147:F1210" si="94">IF(OR(B1147&lt;$E$17,B1147&gt;$E$18),D1147,"")</f>
        <v>0.15968614465139971</v>
      </c>
    </row>
    <row r="1148" spans="1:6">
      <c r="A1148" s="151">
        <f t="shared" si="91"/>
        <v>11</v>
      </c>
      <c r="B1148" s="151">
        <f t="shared" si="92"/>
        <v>2016</v>
      </c>
      <c r="C1148" s="152">
        <v>42338</v>
      </c>
      <c r="D1148" s="153">
        <f>MODELA!AG1138</f>
        <v>0.9533017481038788</v>
      </c>
      <c r="E1148" s="154" t="str">
        <f t="shared" si="93"/>
        <v/>
      </c>
      <c r="F1148" s="155">
        <f t="shared" si="94"/>
        <v>0.9533017481038788</v>
      </c>
    </row>
    <row r="1149" spans="1:6">
      <c r="A1149" s="151">
        <f t="shared" si="91"/>
        <v>12</v>
      </c>
      <c r="B1149" s="151">
        <f t="shared" si="92"/>
        <v>2016</v>
      </c>
      <c r="C1149" s="152">
        <v>42369</v>
      </c>
      <c r="D1149" s="153">
        <f>MODELA!AG1139</f>
        <v>4.3925415051606773</v>
      </c>
      <c r="E1149" s="154" t="str">
        <f t="shared" si="93"/>
        <v/>
      </c>
      <c r="F1149" s="155">
        <f t="shared" si="94"/>
        <v>4.3925415051606773</v>
      </c>
    </row>
    <row r="1150" spans="1:6">
      <c r="A1150" s="151">
        <f t="shared" si="91"/>
        <v>1</v>
      </c>
      <c r="B1150" s="151">
        <f t="shared" si="92"/>
        <v>2016</v>
      </c>
      <c r="C1150" s="152">
        <v>42400</v>
      </c>
      <c r="D1150" s="153">
        <f>MODELA!AG1140</f>
        <v>10.23444428601578</v>
      </c>
      <c r="E1150" s="154" t="str">
        <f t="shared" si="93"/>
        <v/>
      </c>
      <c r="F1150" s="155">
        <f t="shared" si="94"/>
        <v>10.23444428601578</v>
      </c>
    </row>
    <row r="1151" spans="1:6">
      <c r="A1151" s="151">
        <f t="shared" si="91"/>
        <v>2</v>
      </c>
      <c r="B1151" s="151">
        <f t="shared" si="92"/>
        <v>2016</v>
      </c>
      <c r="C1151" s="152">
        <v>42429</v>
      </c>
      <c r="D1151" s="153">
        <f>MODELA!AG1141</f>
        <v>7.6721141504539201</v>
      </c>
      <c r="E1151" s="154" t="str">
        <f t="shared" si="93"/>
        <v/>
      </c>
      <c r="F1151" s="155">
        <f t="shared" si="94"/>
        <v>7.6721141504539201</v>
      </c>
    </row>
    <row r="1152" spans="1:6">
      <c r="A1152" s="151">
        <f t="shared" si="91"/>
        <v>3</v>
      </c>
      <c r="B1152" s="151">
        <f t="shared" si="92"/>
        <v>2016</v>
      </c>
      <c r="C1152" s="152">
        <v>42460</v>
      </c>
      <c r="D1152" s="153">
        <f>MODELA!AG1142</f>
        <v>14.437264460149638</v>
      </c>
      <c r="E1152" s="154" t="str">
        <f t="shared" si="93"/>
        <v/>
      </c>
      <c r="F1152" s="155">
        <f t="shared" si="94"/>
        <v>14.437264460149638</v>
      </c>
    </row>
    <row r="1153" spans="1:6">
      <c r="A1153" s="151">
        <f t="shared" si="91"/>
        <v>4</v>
      </c>
      <c r="B1153" s="151">
        <f t="shared" si="92"/>
        <v>2016</v>
      </c>
      <c r="C1153" s="152">
        <v>42490</v>
      </c>
      <c r="D1153" s="153">
        <f>MODELA!AG1143</f>
        <v>4.1581692799013297</v>
      </c>
      <c r="E1153" s="154" t="str">
        <f t="shared" si="93"/>
        <v/>
      </c>
      <c r="F1153" s="155">
        <f t="shared" si="94"/>
        <v>4.1581692799013297</v>
      </c>
    </row>
    <row r="1154" spans="1:6">
      <c r="A1154" s="151">
        <f t="shared" si="91"/>
        <v>5</v>
      </c>
      <c r="B1154" s="151">
        <f t="shared" si="92"/>
        <v>2016</v>
      </c>
      <c r="C1154" s="152">
        <v>42521</v>
      </c>
      <c r="D1154" s="153">
        <f>MODELA!AG1144</f>
        <v>2.908640249558772</v>
      </c>
      <c r="E1154" s="154" t="str">
        <f t="shared" si="93"/>
        <v/>
      </c>
      <c r="F1154" s="155">
        <f t="shared" si="94"/>
        <v>2.908640249558772</v>
      </c>
    </row>
    <row r="1155" spans="1:6">
      <c r="A1155" s="151">
        <f t="shared" si="91"/>
        <v>6</v>
      </c>
      <c r="B1155" s="151">
        <f t="shared" si="92"/>
        <v>2016</v>
      </c>
      <c r="C1155" s="152">
        <v>42551</v>
      </c>
      <c r="D1155" s="153">
        <f>MODELA!AG1145</f>
        <v>1.8305363330917643</v>
      </c>
      <c r="E1155" s="154" t="str">
        <f t="shared" si="93"/>
        <v/>
      </c>
      <c r="F1155" s="155">
        <f t="shared" si="94"/>
        <v>1.8305363330917643</v>
      </c>
    </row>
    <row r="1156" spans="1:6">
      <c r="A1156" s="151">
        <f t="shared" si="91"/>
        <v>7</v>
      </c>
      <c r="B1156" s="151">
        <f t="shared" si="92"/>
        <v>2016</v>
      </c>
      <c r="C1156" s="152">
        <v>42582</v>
      </c>
      <c r="D1156" s="153">
        <f>MODELA!AG1146</f>
        <v>1.307822699718308</v>
      </c>
      <c r="E1156" s="154" t="str">
        <f t="shared" si="93"/>
        <v/>
      </c>
      <c r="F1156" s="155">
        <f t="shared" si="94"/>
        <v>1.307822699718308</v>
      </c>
    </row>
    <row r="1157" spans="1:6">
      <c r="A1157" s="151">
        <f t="shared" si="91"/>
        <v>8</v>
      </c>
      <c r="B1157" s="151">
        <f t="shared" si="92"/>
        <v>2016</v>
      </c>
      <c r="C1157" s="152">
        <v>42613</v>
      </c>
      <c r="D1157" s="153">
        <f>MODELA!AG1147</f>
        <v>8.0543925997922372E-2</v>
      </c>
      <c r="E1157" s="154" t="str">
        <f t="shared" si="93"/>
        <v/>
      </c>
      <c r="F1157" s="155">
        <f t="shared" si="94"/>
        <v>8.0543925997922372E-2</v>
      </c>
    </row>
    <row r="1158" spans="1:6">
      <c r="A1158" s="151">
        <f t="shared" si="91"/>
        <v>9</v>
      </c>
      <c r="B1158" s="151">
        <f t="shared" si="92"/>
        <v>2016</v>
      </c>
      <c r="C1158" s="152">
        <v>42643</v>
      </c>
      <c r="D1158" s="153">
        <f>MODELA!AG1148</f>
        <v>0.17193766770077445</v>
      </c>
      <c r="E1158" s="154" t="str">
        <f t="shared" si="93"/>
        <v/>
      </c>
      <c r="F1158" s="155">
        <f t="shared" si="94"/>
        <v>0.17193766770077445</v>
      </c>
    </row>
    <row r="1159" spans="1:6">
      <c r="A1159" s="151">
        <f t="shared" si="91"/>
        <v>10</v>
      </c>
      <c r="B1159" s="151">
        <f t="shared" si="92"/>
        <v>2017</v>
      </c>
      <c r="C1159" s="152">
        <v>42674</v>
      </c>
      <c r="D1159" s="153">
        <f>MODELA!AG1149</f>
        <v>6.9021483461459763</v>
      </c>
      <c r="E1159" s="154" t="str">
        <f t="shared" si="93"/>
        <v/>
      </c>
      <c r="F1159" s="155">
        <f t="shared" si="94"/>
        <v>6.9021483461459763</v>
      </c>
    </row>
    <row r="1160" spans="1:6">
      <c r="A1160" s="151">
        <f t="shared" si="91"/>
        <v>11</v>
      </c>
      <c r="B1160" s="151">
        <f t="shared" si="92"/>
        <v>2017</v>
      </c>
      <c r="C1160" s="152">
        <v>42704</v>
      </c>
      <c r="D1160" s="153">
        <f>MODELA!AG1150</f>
        <v>2.9553719008264463</v>
      </c>
      <c r="E1160" s="154" t="str">
        <f t="shared" si="93"/>
        <v/>
      </c>
      <c r="F1160" s="155">
        <f t="shared" si="94"/>
        <v>2.9553719008264463</v>
      </c>
    </row>
    <row r="1161" spans="1:6">
      <c r="A1161" s="151">
        <f t="shared" si="91"/>
        <v>12</v>
      </c>
      <c r="B1161" s="151">
        <f t="shared" si="92"/>
        <v>2017</v>
      </c>
      <c r="C1161" s="152">
        <v>42735</v>
      </c>
      <c r="D1161" s="153">
        <f>MODELA!AG1151</f>
        <v>9.7063735537190077</v>
      </c>
      <c r="E1161" s="154" t="str">
        <f t="shared" si="93"/>
        <v/>
      </c>
      <c r="F1161" s="155">
        <f t="shared" si="94"/>
        <v>9.7063735537190077</v>
      </c>
    </row>
    <row r="1162" spans="1:6">
      <c r="A1162" s="151">
        <f t="shared" si="91"/>
        <v>1</v>
      </c>
      <c r="B1162" s="151">
        <f t="shared" si="92"/>
        <v>2017</v>
      </c>
      <c r="C1162" s="152">
        <v>42766</v>
      </c>
      <c r="D1162" s="153">
        <f>MODELA!AG1152</f>
        <v>40.699239669421495</v>
      </c>
      <c r="E1162" s="154" t="str">
        <f t="shared" si="93"/>
        <v/>
      </c>
      <c r="F1162" s="155">
        <f t="shared" si="94"/>
        <v>40.699239669421495</v>
      </c>
    </row>
    <row r="1163" spans="1:6">
      <c r="A1163" s="151">
        <f t="shared" si="91"/>
        <v>2</v>
      </c>
      <c r="B1163" s="151">
        <f t="shared" si="92"/>
        <v>2017</v>
      </c>
      <c r="C1163" s="152">
        <v>42794</v>
      </c>
      <c r="D1163" s="153">
        <f>MODELA!AG1153</f>
        <v>49.733414876033059</v>
      </c>
      <c r="E1163" s="154" t="str">
        <f t="shared" si="93"/>
        <v/>
      </c>
      <c r="F1163" s="155">
        <f t="shared" si="94"/>
        <v>49.733414876033059</v>
      </c>
    </row>
    <row r="1164" spans="1:6">
      <c r="A1164" s="151">
        <f t="shared" si="91"/>
        <v>3</v>
      </c>
      <c r="B1164" s="151">
        <f t="shared" si="92"/>
        <v>2017</v>
      </c>
      <c r="C1164" s="152">
        <v>42825</v>
      </c>
      <c r="D1164" s="153">
        <f>MODELA!AG1154</f>
        <v>14.181064462809918</v>
      </c>
      <c r="E1164" s="154" t="str">
        <f t="shared" si="93"/>
        <v/>
      </c>
      <c r="F1164" s="155">
        <f t="shared" si="94"/>
        <v>14.181064462809918</v>
      </c>
    </row>
    <row r="1165" spans="1:6">
      <c r="A1165" s="151">
        <f t="shared" si="91"/>
        <v>4</v>
      </c>
      <c r="B1165" s="151">
        <f t="shared" si="92"/>
        <v>2017</v>
      </c>
      <c r="C1165" s="152">
        <v>42855</v>
      </c>
      <c r="D1165" s="153">
        <f>MODELA!AG1155</f>
        <v>13.415404958677689</v>
      </c>
      <c r="E1165" s="154" t="str">
        <f t="shared" si="93"/>
        <v/>
      </c>
      <c r="F1165" s="155">
        <f t="shared" si="94"/>
        <v>13.415404958677689</v>
      </c>
    </row>
    <row r="1166" spans="1:6">
      <c r="A1166" s="151">
        <f t="shared" si="91"/>
        <v>5</v>
      </c>
      <c r="B1166" s="151">
        <f t="shared" si="92"/>
        <v>2017</v>
      </c>
      <c r="C1166" s="152">
        <v>42886</v>
      </c>
      <c r="D1166" s="153">
        <f>MODELA!AG1156</f>
        <v>6.8745123966942145</v>
      </c>
      <c r="E1166" s="154" t="str">
        <f t="shared" si="93"/>
        <v/>
      </c>
      <c r="F1166" s="155">
        <f t="shared" si="94"/>
        <v>6.8745123966942145</v>
      </c>
    </row>
    <row r="1167" spans="1:6">
      <c r="A1167" s="151">
        <f t="shared" si="91"/>
        <v>6</v>
      </c>
      <c r="B1167" s="151">
        <f t="shared" si="92"/>
        <v>2017</v>
      </c>
      <c r="C1167" s="152">
        <v>42916</v>
      </c>
      <c r="D1167" s="153">
        <f>MODELA!AG1157</f>
        <v>4.2440330578512393</v>
      </c>
      <c r="E1167" s="154" t="str">
        <f t="shared" si="93"/>
        <v/>
      </c>
      <c r="F1167" s="155">
        <f t="shared" si="94"/>
        <v>4.2440330578512393</v>
      </c>
    </row>
    <row r="1168" spans="1:6">
      <c r="A1168" s="151">
        <f t="shared" si="91"/>
        <v>7</v>
      </c>
      <c r="B1168" s="151">
        <f t="shared" si="92"/>
        <v>2017</v>
      </c>
      <c r="C1168" s="152">
        <v>42947</v>
      </c>
      <c r="D1168" s="153">
        <f>MODELA!AG1158</f>
        <v>2.394247933884297</v>
      </c>
      <c r="E1168" s="154" t="str">
        <f t="shared" si="93"/>
        <v/>
      </c>
      <c r="F1168" s="155">
        <f t="shared" si="94"/>
        <v>2.394247933884297</v>
      </c>
    </row>
    <row r="1169" spans="1:6">
      <c r="A1169" s="151">
        <f t="shared" si="91"/>
        <v>8</v>
      </c>
      <c r="B1169" s="151">
        <f t="shared" si="92"/>
        <v>2017</v>
      </c>
      <c r="C1169" s="152">
        <v>42978</v>
      </c>
      <c r="D1169" s="153">
        <f>MODELA!AG1159</f>
        <v>1.5391735537190079</v>
      </c>
      <c r="E1169" s="154" t="str">
        <f t="shared" si="93"/>
        <v/>
      </c>
      <c r="F1169" s="155">
        <f t="shared" si="94"/>
        <v>1.5391735537190079</v>
      </c>
    </row>
    <row r="1170" spans="1:6">
      <c r="A1170" s="151">
        <f t="shared" si="91"/>
        <v>9</v>
      </c>
      <c r="B1170" s="151">
        <f t="shared" si="92"/>
        <v>2017</v>
      </c>
      <c r="C1170" s="152">
        <v>43008</v>
      </c>
      <c r="D1170" s="153">
        <f>MODELA!AG1160</f>
        <v>1.2959999999999998</v>
      </c>
      <c r="E1170" s="154" t="str">
        <f t="shared" si="93"/>
        <v/>
      </c>
      <c r="F1170" s="155">
        <f t="shared" si="94"/>
        <v>1.2959999999999998</v>
      </c>
    </row>
    <row r="1171" spans="1:6">
      <c r="A1171" s="151">
        <f t="shared" si="91"/>
        <v>10</v>
      </c>
      <c r="B1171" s="151">
        <f t="shared" si="92"/>
        <v>2018</v>
      </c>
      <c r="C1171" s="152">
        <v>43039</v>
      </c>
      <c r="D1171" s="153">
        <f>MODELA!AG1161</f>
        <v>0.71626798542671655</v>
      </c>
      <c r="E1171" s="154" t="str">
        <f t="shared" si="93"/>
        <v/>
      </c>
      <c r="F1171" s="155">
        <f t="shared" si="94"/>
        <v>0.71626798542671655</v>
      </c>
    </row>
    <row r="1172" spans="1:6">
      <c r="A1172" s="151">
        <f t="shared" si="91"/>
        <v>11</v>
      </c>
      <c r="B1172" s="151">
        <f t="shared" si="92"/>
        <v>2018</v>
      </c>
      <c r="C1172" s="152">
        <v>43069</v>
      </c>
      <c r="D1172" s="153">
        <f>MODELA!AG1162</f>
        <v>5.3375360481762391</v>
      </c>
      <c r="E1172" s="154" t="str">
        <f t="shared" si="93"/>
        <v/>
      </c>
      <c r="F1172" s="155">
        <f t="shared" si="94"/>
        <v>5.3375360481762391</v>
      </c>
    </row>
    <row r="1173" spans="1:6">
      <c r="A1173" s="151">
        <f t="shared" si="91"/>
        <v>12</v>
      </c>
      <c r="B1173" s="151">
        <f t="shared" si="92"/>
        <v>2018</v>
      </c>
      <c r="C1173" s="152">
        <v>43100</v>
      </c>
      <c r="D1173" s="153">
        <f>MODELA!AG1163</f>
        <v>2.020673735547553</v>
      </c>
      <c r="E1173" s="154" t="str">
        <f t="shared" si="93"/>
        <v/>
      </c>
      <c r="F1173" s="155">
        <f t="shared" si="94"/>
        <v>2.020673735547553</v>
      </c>
    </row>
    <row r="1174" spans="1:6">
      <c r="A1174" s="151">
        <f t="shared" si="91"/>
        <v>1</v>
      </c>
      <c r="B1174" s="151">
        <f t="shared" si="92"/>
        <v>2018</v>
      </c>
      <c r="C1174" s="152">
        <v>43131</v>
      </c>
      <c r="D1174" s="153">
        <f>MODELA!AG1164</f>
        <v>5.58408372154571</v>
      </c>
      <c r="E1174" s="154" t="str">
        <f t="shared" si="93"/>
        <v/>
      </c>
      <c r="F1174" s="155">
        <f t="shared" si="94"/>
        <v>5.58408372154571</v>
      </c>
    </row>
    <row r="1175" spans="1:6">
      <c r="A1175" s="151">
        <f t="shared" si="91"/>
        <v>2</v>
      </c>
      <c r="B1175" s="151">
        <f t="shared" si="92"/>
        <v>2018</v>
      </c>
      <c r="C1175" s="152">
        <v>43159</v>
      </c>
      <c r="D1175" s="153">
        <f>MODELA!AG1165</f>
        <v>2.5381880473705607</v>
      </c>
      <c r="E1175" s="154" t="str">
        <f t="shared" si="93"/>
        <v/>
      </c>
      <c r="F1175" s="155">
        <f t="shared" si="94"/>
        <v>2.5381880473705607</v>
      </c>
    </row>
    <row r="1176" spans="1:6">
      <c r="A1176" s="151">
        <f t="shared" si="91"/>
        <v>3</v>
      </c>
      <c r="B1176" s="151">
        <f t="shared" si="92"/>
        <v>2018</v>
      </c>
      <c r="C1176" s="152">
        <v>43190</v>
      </c>
      <c r="D1176" s="153">
        <f>MODELA!AG1166</f>
        <v>14.180675900361724</v>
      </c>
      <c r="E1176" s="154" t="str">
        <f t="shared" si="93"/>
        <v/>
      </c>
      <c r="F1176" s="155">
        <f t="shared" si="94"/>
        <v>14.180675900361724</v>
      </c>
    </row>
    <row r="1177" spans="1:6">
      <c r="A1177" s="151">
        <f t="shared" si="91"/>
        <v>4</v>
      </c>
      <c r="B1177" s="151">
        <f t="shared" si="92"/>
        <v>2018</v>
      </c>
      <c r="C1177" s="152">
        <v>43220</v>
      </c>
      <c r="D1177" s="153">
        <f>MODELA!AG1167</f>
        <v>7.7694043155535368</v>
      </c>
      <c r="E1177" s="154" t="str">
        <f t="shared" si="93"/>
        <v/>
      </c>
      <c r="F1177" s="155">
        <f t="shared" si="94"/>
        <v>7.7694043155535368</v>
      </c>
    </row>
    <row r="1178" spans="1:6">
      <c r="A1178" s="151">
        <f t="shared" si="91"/>
        <v>5</v>
      </c>
      <c r="B1178" s="151">
        <f t="shared" si="92"/>
        <v>2018</v>
      </c>
      <c r="C1178" s="152">
        <v>43251</v>
      </c>
      <c r="D1178" s="153">
        <f>MODELA!AG1168</f>
        <v>2.2032883510405767</v>
      </c>
      <c r="E1178" s="154" t="str">
        <f t="shared" si="93"/>
        <v/>
      </c>
      <c r="F1178" s="155">
        <f t="shared" si="94"/>
        <v>2.2032883510405767</v>
      </c>
    </row>
    <row r="1179" spans="1:6">
      <c r="A1179" s="151">
        <f t="shared" si="91"/>
        <v>6</v>
      </c>
      <c r="B1179" s="151">
        <f t="shared" si="92"/>
        <v>2018</v>
      </c>
      <c r="C1179" s="152">
        <v>43281</v>
      </c>
      <c r="D1179" s="153">
        <f>MODELA!AG1169</f>
        <v>0.92087884344213222</v>
      </c>
      <c r="E1179" s="154" t="str">
        <f t="shared" si="93"/>
        <v/>
      </c>
      <c r="F1179" s="155">
        <f t="shared" si="94"/>
        <v>0.92087884344213222</v>
      </c>
    </row>
    <row r="1180" spans="1:6">
      <c r="A1180" s="151">
        <f t="shared" si="91"/>
        <v>7</v>
      </c>
      <c r="B1180" s="151">
        <f t="shared" si="92"/>
        <v>2018</v>
      </c>
      <c r="C1180" s="152">
        <v>43312</v>
      </c>
      <c r="D1180" s="153">
        <f>MODELA!AG1170</f>
        <v>0.69593623974297714</v>
      </c>
      <c r="E1180" s="154" t="str">
        <f t="shared" si="93"/>
        <v/>
      </c>
      <c r="F1180" s="155">
        <f t="shared" si="94"/>
        <v>0.69593623974297714</v>
      </c>
    </row>
    <row r="1181" spans="1:6">
      <c r="A1181" s="151">
        <f t="shared" si="91"/>
        <v>8</v>
      </c>
      <c r="B1181" s="151">
        <f t="shared" si="92"/>
        <v>2018</v>
      </c>
      <c r="C1181" s="152">
        <v>43343</v>
      </c>
      <c r="D1181" s="153">
        <f>MODELA!AG1171</f>
        <v>0.78849193187382838</v>
      </c>
      <c r="E1181" s="154" t="str">
        <f t="shared" si="93"/>
        <v/>
      </c>
      <c r="F1181" s="155">
        <f t="shared" si="94"/>
        <v>0.78849193187382838</v>
      </c>
    </row>
    <row r="1182" spans="1:6">
      <c r="A1182" s="151">
        <f t="shared" si="91"/>
        <v>9</v>
      </c>
      <c r="B1182" s="151">
        <f t="shared" si="92"/>
        <v>2018</v>
      </c>
      <c r="C1182" s="152">
        <v>43373</v>
      </c>
      <c r="D1182" s="153">
        <f>MODELA!AG1172</f>
        <v>0.63791320683176878</v>
      </c>
      <c r="E1182" s="154" t="str">
        <f t="shared" si="93"/>
        <v/>
      </c>
      <c r="F1182" s="155">
        <f t="shared" si="94"/>
        <v>0.63791320683176878</v>
      </c>
    </row>
    <row r="1183" spans="1:6">
      <c r="A1183" s="151">
        <f t="shared" si="91"/>
        <v>10</v>
      </c>
      <c r="B1183" s="151">
        <f t="shared" si="92"/>
        <v>2019</v>
      </c>
      <c r="C1183" s="152">
        <v>43404</v>
      </c>
      <c r="D1183" s="153">
        <f>MODELA!AG1173</f>
        <v>0.53631547815349678</v>
      </c>
      <c r="E1183" s="154" t="str">
        <f t="shared" si="93"/>
        <v/>
      </c>
      <c r="F1183" s="155">
        <f t="shared" si="94"/>
        <v>0.53631547815349678</v>
      </c>
    </row>
    <row r="1184" spans="1:6">
      <c r="A1184" s="151">
        <f t="shared" si="91"/>
        <v>11</v>
      </c>
      <c r="B1184" s="151">
        <f t="shared" si="92"/>
        <v>2019</v>
      </c>
      <c r="C1184" s="152">
        <v>43434</v>
      </c>
      <c r="D1184" s="153">
        <f>MODELA!AG1174</f>
        <v>1.5675129154945453</v>
      </c>
      <c r="E1184" s="154" t="str">
        <f t="shared" si="93"/>
        <v/>
      </c>
      <c r="F1184" s="155">
        <f t="shared" si="94"/>
        <v>1.5675129154945453</v>
      </c>
    </row>
    <row r="1185" spans="1:6">
      <c r="A1185" s="151">
        <f t="shared" si="91"/>
        <v>12</v>
      </c>
      <c r="B1185" s="151">
        <f t="shared" si="92"/>
        <v>2019</v>
      </c>
      <c r="C1185" s="152">
        <v>43465</v>
      </c>
      <c r="D1185" s="153">
        <f>MODELA!AG1175</f>
        <v>2.0709372061588436</v>
      </c>
      <c r="E1185" s="154" t="str">
        <f t="shared" si="93"/>
        <v/>
      </c>
      <c r="F1185" s="155">
        <f t="shared" si="94"/>
        <v>2.0709372061588436</v>
      </c>
    </row>
    <row r="1186" spans="1:6">
      <c r="A1186" s="151">
        <f t="shared" si="91"/>
        <v>1</v>
      </c>
      <c r="B1186" s="151">
        <f t="shared" si="92"/>
        <v>2019</v>
      </c>
      <c r="C1186" s="152">
        <v>43496</v>
      </c>
      <c r="D1186" s="153">
        <f>MODELA!AG1176</f>
        <v>8.4551224341205522</v>
      </c>
      <c r="E1186" s="154" t="str">
        <f t="shared" si="93"/>
        <v/>
      </c>
      <c r="F1186" s="155">
        <f t="shared" si="94"/>
        <v>8.4551224341205522</v>
      </c>
    </row>
    <row r="1187" spans="1:6">
      <c r="A1187" s="151">
        <f t="shared" si="91"/>
        <v>2</v>
      </c>
      <c r="B1187" s="151">
        <f t="shared" si="92"/>
        <v>2019</v>
      </c>
      <c r="C1187" s="152">
        <v>43524</v>
      </c>
      <c r="D1187" s="153">
        <f>MODELA!AG1177</f>
        <v>19.596143826375815</v>
      </c>
      <c r="E1187" s="154" t="str">
        <f t="shared" si="93"/>
        <v/>
      </c>
      <c r="F1187" s="155">
        <f t="shared" si="94"/>
        <v>19.596143826375815</v>
      </c>
    </row>
    <row r="1188" spans="1:6">
      <c r="A1188" s="151">
        <f t="shared" si="91"/>
        <v>3</v>
      </c>
      <c r="B1188" s="151">
        <f t="shared" si="92"/>
        <v>2019</v>
      </c>
      <c r="C1188" s="152">
        <v>43555</v>
      </c>
      <c r="D1188" s="153">
        <f>MODELA!AG1178</f>
        <v>18.366703573874005</v>
      </c>
      <c r="E1188" s="154" t="str">
        <f t="shared" si="93"/>
        <v/>
      </c>
      <c r="F1188" s="155">
        <f t="shared" si="94"/>
        <v>18.366703573874005</v>
      </c>
    </row>
    <row r="1189" spans="1:6">
      <c r="A1189" s="151">
        <f t="shared" si="91"/>
        <v>4</v>
      </c>
      <c r="B1189" s="151">
        <f t="shared" si="92"/>
        <v>2019</v>
      </c>
      <c r="C1189" s="152">
        <v>43585</v>
      </c>
      <c r="D1189" s="153">
        <f>MODELA!AG1179</f>
        <v>13.677791601579884</v>
      </c>
      <c r="E1189" s="154" t="str">
        <f t="shared" si="93"/>
        <v/>
      </c>
      <c r="F1189" s="155">
        <f t="shared" si="94"/>
        <v>13.677791601579884</v>
      </c>
    </row>
    <row r="1190" spans="1:6">
      <c r="A1190" s="151">
        <f t="shared" si="91"/>
        <v>5</v>
      </c>
      <c r="B1190" s="151">
        <f t="shared" si="92"/>
        <v>2019</v>
      </c>
      <c r="C1190" s="152">
        <v>43616</v>
      </c>
      <c r="D1190" s="153">
        <f>MODELA!AG1180</f>
        <v>6.9977032925557552</v>
      </c>
      <c r="E1190" s="154" t="str">
        <f t="shared" si="93"/>
        <v/>
      </c>
      <c r="F1190" s="155">
        <f t="shared" si="94"/>
        <v>6.9977032925557552</v>
      </c>
    </row>
    <row r="1191" spans="1:6">
      <c r="A1191" s="151">
        <f t="shared" si="91"/>
        <v>6</v>
      </c>
      <c r="B1191" s="151">
        <f t="shared" si="92"/>
        <v>2019</v>
      </c>
      <c r="C1191" s="152">
        <v>43646</v>
      </c>
      <c r="D1191" s="153">
        <f>MODELA!AG1181</f>
        <v>5.3106870484272406</v>
      </c>
      <c r="E1191" s="154" t="str">
        <f t="shared" si="93"/>
        <v/>
      </c>
      <c r="F1191" s="155">
        <f t="shared" si="94"/>
        <v>5.3106870484272406</v>
      </c>
    </row>
    <row r="1192" spans="1:6">
      <c r="A1192" s="151">
        <f t="shared" si="91"/>
        <v>7</v>
      </c>
      <c r="B1192" s="151">
        <f t="shared" si="92"/>
        <v>2019</v>
      </c>
      <c r="C1192" s="152">
        <v>43677</v>
      </c>
      <c r="D1192" s="153">
        <f>MODELA!AG1182</f>
        <v>2.1298182336412452</v>
      </c>
      <c r="E1192" s="154" t="str">
        <f t="shared" si="93"/>
        <v/>
      </c>
      <c r="F1192" s="155">
        <f t="shared" si="94"/>
        <v>2.1298182336412452</v>
      </c>
    </row>
    <row r="1193" spans="1:6">
      <c r="A1193" s="151">
        <f t="shared" si="91"/>
        <v>8</v>
      </c>
      <c r="B1193" s="151">
        <f t="shared" si="92"/>
        <v>2019</v>
      </c>
      <c r="C1193" s="152">
        <v>43708</v>
      </c>
      <c r="D1193" s="153">
        <f>MODELA!AG1183</f>
        <v>1.3755579810235901</v>
      </c>
      <c r="E1193" s="154" t="str">
        <f t="shared" si="93"/>
        <v/>
      </c>
      <c r="F1193" s="155">
        <f t="shared" si="94"/>
        <v>1.3755579810235901</v>
      </c>
    </row>
    <row r="1194" spans="1:6">
      <c r="A1194" s="151">
        <f t="shared" si="91"/>
        <v>9</v>
      </c>
      <c r="B1194" s="151">
        <f t="shared" si="92"/>
        <v>2019</v>
      </c>
      <c r="C1194" s="152">
        <v>43738</v>
      </c>
      <c r="D1194" s="153">
        <f>MODELA!AG1184</f>
        <v>1.4852507124138015</v>
      </c>
      <c r="E1194" s="154" t="str">
        <f t="shared" si="93"/>
        <v/>
      </c>
      <c r="F1194" s="155">
        <f t="shared" si="94"/>
        <v>1.4852507124138015</v>
      </c>
    </row>
    <row r="1195" spans="1:6">
      <c r="A1195" s="151">
        <f t="shared" si="91"/>
        <v>10</v>
      </c>
      <c r="B1195" s="151">
        <f t="shared" si="92"/>
        <v>2020</v>
      </c>
      <c r="C1195" s="152">
        <v>43769</v>
      </c>
      <c r="D1195" s="153">
        <f>MODELA!AG1185</f>
        <v>0.64549209710724353</v>
      </c>
      <c r="E1195" s="154" t="str">
        <f t="shared" si="93"/>
        <v/>
      </c>
      <c r="F1195" s="155">
        <f t="shared" si="94"/>
        <v>0.64549209710724353</v>
      </c>
    </row>
    <row r="1196" spans="1:6">
      <c r="A1196" s="151">
        <f t="shared" si="91"/>
        <v>11</v>
      </c>
      <c r="B1196" s="151">
        <f t="shared" si="92"/>
        <v>2020</v>
      </c>
      <c r="C1196" s="152">
        <v>43799</v>
      </c>
      <c r="D1196" s="153">
        <f>MODELA!AG1186</f>
        <v>0.46612131159431747</v>
      </c>
      <c r="E1196" s="154" t="str">
        <f t="shared" si="93"/>
        <v/>
      </c>
      <c r="F1196" s="155">
        <f t="shared" si="94"/>
        <v>0.46612131159431747</v>
      </c>
    </row>
    <row r="1197" spans="1:6">
      <c r="A1197" s="151">
        <f t="shared" si="91"/>
        <v>12</v>
      </c>
      <c r="B1197" s="151">
        <f t="shared" si="92"/>
        <v>2020</v>
      </c>
      <c r="C1197" s="152">
        <v>43830</v>
      </c>
      <c r="D1197" s="153">
        <f>MODELA!AG1187</f>
        <v>3.2985652703105908</v>
      </c>
      <c r="E1197" s="154" t="str">
        <f t="shared" si="93"/>
        <v/>
      </c>
      <c r="F1197" s="155">
        <f t="shared" si="94"/>
        <v>3.2985652703105908</v>
      </c>
    </row>
    <row r="1198" spans="1:6">
      <c r="A1198" s="151">
        <f t="shared" si="91"/>
        <v>1</v>
      </c>
      <c r="B1198" s="151">
        <f t="shared" si="92"/>
        <v>2020</v>
      </c>
      <c r="C1198" s="152">
        <v>43861</v>
      </c>
      <c r="D1198" s="153">
        <f>MODELA!AG1188</f>
        <v>2.2959749561222376</v>
      </c>
      <c r="E1198" s="154" t="str">
        <f t="shared" si="93"/>
        <v/>
      </c>
      <c r="F1198" s="155">
        <f t="shared" si="94"/>
        <v>2.2959749561222376</v>
      </c>
    </row>
    <row r="1199" spans="1:6">
      <c r="A1199" s="151">
        <f t="shared" si="91"/>
        <v>2</v>
      </c>
      <c r="B1199" s="151">
        <f t="shared" si="92"/>
        <v>2020</v>
      </c>
      <c r="C1199" s="152">
        <v>43890</v>
      </c>
      <c r="D1199" s="153">
        <f>MODELA!AG1189</f>
        <v>1.7673739258615102</v>
      </c>
      <c r="E1199" s="154" t="str">
        <f t="shared" si="93"/>
        <v/>
      </c>
      <c r="F1199" s="155">
        <f t="shared" si="94"/>
        <v>1.7673739258615102</v>
      </c>
    </row>
    <row r="1200" spans="1:6">
      <c r="A1200" s="151">
        <f t="shared" si="91"/>
        <v>3</v>
      </c>
      <c r="B1200" s="151">
        <f t="shared" si="92"/>
        <v>2020</v>
      </c>
      <c r="C1200" s="152">
        <v>43921</v>
      </c>
      <c r="D1200" s="153">
        <f>MODELA!AG1190</f>
        <v>3.4770243671070684</v>
      </c>
      <c r="E1200" s="154" t="str">
        <f t="shared" si="93"/>
        <v/>
      </c>
      <c r="F1200" s="155">
        <f t="shared" si="94"/>
        <v>3.4770243671070684</v>
      </c>
    </row>
    <row r="1201" spans="1:6">
      <c r="A1201" s="151">
        <f t="shared" si="91"/>
        <v>4</v>
      </c>
      <c r="B1201" s="151">
        <f t="shared" si="92"/>
        <v>2020</v>
      </c>
      <c r="C1201" s="152">
        <v>43951</v>
      </c>
      <c r="D1201" s="153">
        <f>MODELA!AG1191</f>
        <v>6.5032184127192068</v>
      </c>
      <c r="E1201" s="154" t="str">
        <f t="shared" si="93"/>
        <v/>
      </c>
      <c r="F1201" s="155">
        <f t="shared" si="94"/>
        <v>6.5032184127192068</v>
      </c>
    </row>
    <row r="1202" spans="1:6">
      <c r="A1202" s="151">
        <f t="shared" si="91"/>
        <v>5</v>
      </c>
      <c r="B1202" s="151">
        <f t="shared" si="92"/>
        <v>2020</v>
      </c>
      <c r="C1202" s="152">
        <v>43982</v>
      </c>
      <c r="D1202" s="153">
        <f>MODELA!AG1192</f>
        <v>2.4273084200451969</v>
      </c>
      <c r="E1202" s="154" t="str">
        <f t="shared" si="93"/>
        <v/>
      </c>
      <c r="F1202" s="155">
        <f t="shared" si="94"/>
        <v>2.4273084200451969</v>
      </c>
    </row>
    <row r="1203" spans="1:6">
      <c r="A1203" s="151">
        <f t="shared" si="91"/>
        <v>6</v>
      </c>
      <c r="B1203" s="151">
        <f t="shared" si="92"/>
        <v>2020</v>
      </c>
      <c r="C1203" s="152">
        <v>44012</v>
      </c>
      <c r="D1203" s="153">
        <f>MODELA!AG1193</f>
        <v>0.94475716826641687</v>
      </c>
      <c r="E1203" s="154" t="str">
        <f t="shared" si="93"/>
        <v/>
      </c>
      <c r="F1203" s="155">
        <f t="shared" si="94"/>
        <v>0.94475716826641687</v>
      </c>
    </row>
    <row r="1204" spans="1:6">
      <c r="A1204" s="151">
        <f t="shared" si="91"/>
        <v>7</v>
      </c>
      <c r="B1204" s="151">
        <f t="shared" si="92"/>
        <v>2020</v>
      </c>
      <c r="C1204" s="152">
        <v>44043</v>
      </c>
      <c r="D1204" s="153">
        <f>MODELA!AG1194</f>
        <v>0.45223303113197133</v>
      </c>
      <c r="E1204" s="154" t="str">
        <f t="shared" si="93"/>
        <v/>
      </c>
      <c r="F1204" s="155">
        <f t="shared" si="94"/>
        <v>0.45223303113197133</v>
      </c>
    </row>
    <row r="1205" spans="1:6">
      <c r="A1205" s="151">
        <f t="shared" si="91"/>
        <v>8</v>
      </c>
      <c r="B1205" s="151">
        <f t="shared" si="92"/>
        <v>2020</v>
      </c>
      <c r="C1205" s="152">
        <v>44074</v>
      </c>
      <c r="D1205" s="153">
        <f>MODELA!AG1195</f>
        <v>0.20660073369674947</v>
      </c>
      <c r="E1205" s="154" t="str">
        <f t="shared" si="93"/>
        <v/>
      </c>
      <c r="F1205" s="155">
        <f t="shared" si="94"/>
        <v>0.20660073369674947</v>
      </c>
    </row>
    <row r="1206" spans="1:6">
      <c r="A1206" s="151">
        <f t="shared" si="91"/>
        <v>9</v>
      </c>
      <c r="B1206" s="151">
        <f t="shared" si="92"/>
        <v>2020</v>
      </c>
      <c r="C1206" s="152">
        <v>44104</v>
      </c>
      <c r="D1206" s="153">
        <f>MODELA!AG1196</f>
        <v>0.17260215507006649</v>
      </c>
      <c r="E1206" s="154" t="str">
        <f t="shared" si="93"/>
        <v/>
      </c>
      <c r="F1206" s="155">
        <f t="shared" si="94"/>
        <v>0.17260215507006649</v>
      </c>
    </row>
    <row r="1207" spans="1:6">
      <c r="A1207" s="151">
        <f t="shared" si="91"/>
        <v>10</v>
      </c>
      <c r="B1207" s="151">
        <f t="shared" si="92"/>
        <v>2021</v>
      </c>
      <c r="C1207" s="152">
        <v>44135</v>
      </c>
      <c r="D1207" s="153">
        <f>MODELA!AG1197</f>
        <v>6.8711815711625407E-2</v>
      </c>
      <c r="E1207" s="154" t="str">
        <f t="shared" si="93"/>
        <v/>
      </c>
      <c r="F1207" s="155">
        <f t="shared" si="94"/>
        <v>6.8711815711625407E-2</v>
      </c>
    </row>
    <row r="1208" spans="1:6">
      <c r="A1208" s="151">
        <f t="shared" si="91"/>
        <v>11</v>
      </c>
      <c r="B1208" s="151">
        <f t="shared" si="92"/>
        <v>2021</v>
      </c>
      <c r="C1208" s="152">
        <v>44165</v>
      </c>
      <c r="D1208" s="153">
        <f>MODELA!AG1198</f>
        <v>0.34736381352977319</v>
      </c>
      <c r="E1208" s="154" t="str">
        <f t="shared" si="93"/>
        <v/>
      </c>
      <c r="F1208" s="155">
        <f t="shared" si="94"/>
        <v>0.34736381352977319</v>
      </c>
    </row>
    <row r="1209" spans="1:6">
      <c r="A1209" s="151">
        <f t="shared" si="91"/>
        <v>12</v>
      </c>
      <c r="B1209" s="151">
        <f t="shared" si="92"/>
        <v>2021</v>
      </c>
      <c r="C1209" s="152">
        <v>44196</v>
      </c>
      <c r="D1209" s="153">
        <f>MODELA!AG1199</f>
        <v>0.41846445416997191</v>
      </c>
      <c r="E1209" s="154" t="str">
        <f t="shared" si="93"/>
        <v/>
      </c>
      <c r="F1209" s="155">
        <f t="shared" si="94"/>
        <v>0.41846445416997191</v>
      </c>
    </row>
    <row r="1210" spans="1:6">
      <c r="A1210" s="151">
        <f t="shared" si="91"/>
        <v>1</v>
      </c>
      <c r="B1210" s="151">
        <f t="shared" si="92"/>
        <v>2021</v>
      </c>
      <c r="C1210" s="152">
        <v>44227</v>
      </c>
      <c r="D1210" s="153">
        <f>MODELA!AG1200</f>
        <v>0.9443426487818567</v>
      </c>
      <c r="E1210" s="154" t="str">
        <f t="shared" si="93"/>
        <v/>
      </c>
      <c r="F1210" s="155">
        <f t="shared" si="94"/>
        <v>0.9443426487818567</v>
      </c>
    </row>
    <row r="1211" spans="1:6">
      <c r="A1211" s="151">
        <f t="shared" ref="A1211:A1218" si="95">MONTH(C1211)</f>
        <v>2</v>
      </c>
      <c r="B1211" s="151">
        <f t="shared" ref="B1211:B1218" si="96">IF(MONTH(C1211)&gt;9,YEAR(C1211)+1,YEAR(C1211))</f>
        <v>2021</v>
      </c>
      <c r="C1211" s="152">
        <v>44255</v>
      </c>
      <c r="D1211" s="153">
        <f>MODELA!AG1201</f>
        <v>1.709190310813149</v>
      </c>
      <c r="E1211" s="154" t="str">
        <f t="shared" ref="E1211:E1218" si="97">IF(AND(B1211&gt;=$E$17,B1211&lt;=$E$18),D1211,"")</f>
        <v/>
      </c>
      <c r="F1211" s="155">
        <f t="shared" ref="F1211:F1218" si="98">IF(OR(B1211&lt;$E$17,B1211&gt;$E$18),D1211,"")</f>
        <v>1.709190310813149</v>
      </c>
    </row>
    <row r="1212" spans="1:6">
      <c r="A1212" s="151">
        <f t="shared" si="95"/>
        <v>3</v>
      </c>
      <c r="B1212" s="151">
        <f t="shared" si="96"/>
        <v>2021</v>
      </c>
      <c r="C1212" s="152">
        <v>44286</v>
      </c>
      <c r="D1212" s="153">
        <f>MODELA!AG1202</f>
        <v>1.6465621378175097</v>
      </c>
      <c r="E1212" s="154" t="str">
        <f t="shared" si="97"/>
        <v/>
      </c>
      <c r="F1212" s="155">
        <f t="shared" si="98"/>
        <v>1.6465621378175097</v>
      </c>
    </row>
    <row r="1213" spans="1:6">
      <c r="A1213" s="151">
        <f t="shared" si="95"/>
        <v>4</v>
      </c>
      <c r="B1213" s="151">
        <f t="shared" si="96"/>
        <v>2021</v>
      </c>
      <c r="C1213" s="152">
        <v>44316</v>
      </c>
      <c r="D1213" s="153">
        <f>MODELA!AG1203</f>
        <v>1.5982277149101547</v>
      </c>
      <c r="E1213" s="154" t="str">
        <f t="shared" si="97"/>
        <v/>
      </c>
      <c r="F1213" s="155">
        <f t="shared" si="98"/>
        <v>1.5982277149101547</v>
      </c>
    </row>
    <row r="1214" spans="1:6">
      <c r="A1214" s="151">
        <f t="shared" si="95"/>
        <v>5</v>
      </c>
      <c r="B1214" s="151">
        <f t="shared" si="96"/>
        <v>2021</v>
      </c>
      <c r="C1214" s="152">
        <v>44347</v>
      </c>
      <c r="D1214" s="153">
        <f>MODELA!AG1204</f>
        <v>0.65619640378525723</v>
      </c>
      <c r="E1214" s="154" t="str">
        <f t="shared" si="97"/>
        <v/>
      </c>
      <c r="F1214" s="155">
        <f t="shared" si="98"/>
        <v>0.65619640378525723</v>
      </c>
    </row>
    <row r="1215" spans="1:6">
      <c r="A1215" s="151">
        <f t="shared" si="95"/>
        <v>6</v>
      </c>
      <c r="B1215" s="151">
        <f t="shared" si="96"/>
        <v>2021</v>
      </c>
      <c r="C1215" s="152">
        <v>44377</v>
      </c>
      <c r="D1215" s="153">
        <f>MODELA!AG1205</f>
        <v>0.29721252967185574</v>
      </c>
      <c r="E1215" s="154" t="str">
        <f t="shared" si="97"/>
        <v/>
      </c>
      <c r="F1215" s="155">
        <f t="shared" si="98"/>
        <v>0.29721252967185574</v>
      </c>
    </row>
    <row r="1216" spans="1:6">
      <c r="A1216" s="151">
        <f t="shared" si="95"/>
        <v>7</v>
      </c>
      <c r="B1216" s="151">
        <f t="shared" si="96"/>
        <v>2021</v>
      </c>
      <c r="C1216" s="152">
        <v>44408</v>
      </c>
      <c r="D1216" s="153">
        <f>MODELA!AG1206</f>
        <v>0.22972866967164141</v>
      </c>
      <c r="E1216" s="154" t="str">
        <f t="shared" si="97"/>
        <v/>
      </c>
      <c r="F1216" s="155">
        <f t="shared" si="98"/>
        <v>0.22972866967164141</v>
      </c>
    </row>
    <row r="1217" spans="1:6">
      <c r="A1217" s="151">
        <f t="shared" si="95"/>
        <v>8</v>
      </c>
      <c r="B1217" s="151">
        <f t="shared" si="96"/>
        <v>2021</v>
      </c>
      <c r="C1217" s="152">
        <v>44439</v>
      </c>
      <c r="D1217" s="153">
        <f>MODELA!AG1207</f>
        <v>0</v>
      </c>
      <c r="E1217" s="154" t="str">
        <f t="shared" si="97"/>
        <v/>
      </c>
      <c r="F1217" s="155">
        <f t="shared" si="98"/>
        <v>0</v>
      </c>
    </row>
    <row r="1218" spans="1:6">
      <c r="A1218" s="151">
        <f t="shared" si="95"/>
        <v>9</v>
      </c>
      <c r="B1218" s="151">
        <f t="shared" si="96"/>
        <v>2021</v>
      </c>
      <c r="C1218" s="152">
        <v>44469</v>
      </c>
      <c r="D1218" s="153">
        <f>MODELA!AG1208</f>
        <v>0</v>
      </c>
      <c r="E1218" s="154" t="str">
        <f t="shared" si="97"/>
        <v/>
      </c>
      <c r="F1218" s="155">
        <f t="shared" si="98"/>
        <v>0</v>
      </c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>
    <tabColor indexed="60"/>
  </sheetPr>
  <dimension ref="A1:T1218"/>
  <sheetViews>
    <sheetView zoomScale="80" zoomScaleNormal="80" workbookViewId="0">
      <pane xSplit="1" ySplit="18" topLeftCell="B19" activePane="bottomRight" state="frozen"/>
      <selection pane="topRight" activeCell="D1" sqref="D1"/>
      <selection pane="bottomLeft" activeCell="A19" sqref="A19"/>
      <selection pane="bottomRight" activeCell="D19" sqref="D19:D1218"/>
    </sheetView>
  </sheetViews>
  <sheetFormatPr defaultColWidth="0" defaultRowHeight="12.3"/>
  <cols>
    <col min="1" max="1" width="19.1640625" style="1" customWidth="1"/>
    <col min="2" max="3" width="8.44140625" style="1" customWidth="1"/>
    <col min="4" max="4" width="11.44140625" style="192" bestFit="1" customWidth="1"/>
    <col min="5" max="17" width="8.83203125" style="1" customWidth="1"/>
    <col min="18" max="18" width="8.1640625" style="1" customWidth="1"/>
    <col min="19" max="19" width="10.71875" style="1" customWidth="1"/>
    <col min="20" max="20" width="10.83203125" style="1" customWidth="1"/>
    <col min="21" max="16384" width="9.1640625" hidden="1"/>
  </cols>
  <sheetData>
    <row r="1" spans="1:20" ht="12.6" thickBot="1">
      <c r="A1" s="6" t="s">
        <v>184</v>
      </c>
      <c r="D1" s="7" t="str">
        <f>README!A7</f>
        <v>I_RCK001</v>
      </c>
    </row>
    <row r="2" spans="1:20" ht="12.6" thickBot="1">
      <c r="A2" s="6" t="s">
        <v>185</v>
      </c>
      <c r="D2" s="8" t="str">
        <f>D9</f>
        <v>INFLOW</v>
      </c>
      <c r="R2" s="9"/>
      <c r="S2" s="9"/>
      <c r="T2" s="10"/>
    </row>
    <row r="3" spans="1:20" ht="21.3" thickBot="1">
      <c r="A3" s="6" t="s">
        <v>186</v>
      </c>
      <c r="D3" s="11" t="str">
        <f>README!B7</f>
        <v>Rock Creek Inflow</v>
      </c>
      <c r="R3" s="10"/>
      <c r="S3" s="10"/>
      <c r="T3" s="10"/>
    </row>
    <row r="4" spans="1:20">
      <c r="A4" s="12" t="s">
        <v>187</v>
      </c>
      <c r="B4" s="13"/>
      <c r="C4" s="13"/>
      <c r="D4" s="14">
        <f>AVERAGE(D19:D2000)</f>
        <v>4.044766666666658</v>
      </c>
      <c r="E4" s="13"/>
      <c r="F4" s="191" t="str">
        <f>IF(ROUND(D5,2)=ROUND('FINAL INFLOW'!I17,2),"","ERROR!! "&amp;ROUND(D5-'FINAL INFLOW'!I17,2))</f>
        <v/>
      </c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4"/>
      <c r="S4" s="14"/>
      <c r="T4" s="14"/>
    </row>
    <row r="5" spans="1:20" ht="12.6" thickBot="1">
      <c r="A5" s="15" t="s">
        <v>188</v>
      </c>
      <c r="B5" s="16"/>
      <c r="C5" s="17"/>
      <c r="D5" s="244">
        <f>D4*12</f>
        <v>48.537199999999899</v>
      </c>
      <c r="E5" s="16"/>
      <c r="F5" s="137" t="str">
        <f>IF(ROUND(D5,2)=ROUND(T120,2),"","ERROR!!")</f>
        <v/>
      </c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8"/>
      <c r="S5" s="18"/>
      <c r="T5" s="18"/>
    </row>
    <row r="6" spans="1:20" ht="12.9" thickTop="1" thickBot="1">
      <c r="A6" s="19" t="s">
        <v>189</v>
      </c>
      <c r="B6" s="20"/>
      <c r="C6" s="17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</row>
    <row r="7" spans="1:20" ht="12.6" thickTop="1">
      <c r="A7" s="21" t="s">
        <v>190</v>
      </c>
      <c r="C7" s="21"/>
      <c r="D7" s="1" t="s">
        <v>174</v>
      </c>
    </row>
    <row r="8" spans="1:20">
      <c r="A8" s="21" t="s">
        <v>191</v>
      </c>
      <c r="B8" s="21"/>
      <c r="C8" s="21"/>
      <c r="D8" s="1" t="str">
        <f>D1</f>
        <v>I_RCK001</v>
      </c>
    </row>
    <row r="9" spans="1:20">
      <c r="A9" s="21" t="s">
        <v>192</v>
      </c>
      <c r="B9" s="21"/>
      <c r="C9" s="21"/>
      <c r="D9" s="1" t="s">
        <v>175</v>
      </c>
      <c r="T9" s="22"/>
    </row>
    <row r="10" spans="1:20">
      <c r="A10" s="23" t="s">
        <v>193</v>
      </c>
      <c r="B10" s="21"/>
      <c r="C10" s="23"/>
      <c r="D10" s="1" t="s">
        <v>176</v>
      </c>
    </row>
    <row r="11" spans="1:20">
      <c r="A11" s="21" t="s">
        <v>194</v>
      </c>
      <c r="B11" s="23"/>
      <c r="C11" s="21"/>
      <c r="D11" s="1" t="s">
        <v>177</v>
      </c>
    </row>
    <row r="12" spans="1:20">
      <c r="A12" s="21" t="s">
        <v>195</v>
      </c>
      <c r="B12" s="21"/>
      <c r="C12" s="21"/>
      <c r="D12" s="5" t="s">
        <v>204</v>
      </c>
    </row>
    <row r="13" spans="1:20">
      <c r="A13" s="21" t="s">
        <v>196</v>
      </c>
      <c r="B13" s="21"/>
      <c r="C13" s="21"/>
      <c r="D13" s="2">
        <f>A19</f>
        <v>7975</v>
      </c>
      <c r="R13" s="2"/>
      <c r="S13" s="2"/>
      <c r="T13" s="2"/>
    </row>
    <row r="14" spans="1:20">
      <c r="A14" s="21" t="s">
        <v>197</v>
      </c>
      <c r="B14" s="21"/>
      <c r="C14" s="21"/>
      <c r="D14" s="3">
        <v>2400</v>
      </c>
      <c r="R14" s="3"/>
      <c r="S14" s="3"/>
      <c r="T14" s="3"/>
    </row>
    <row r="15" spans="1:20">
      <c r="A15" s="21" t="s">
        <v>198</v>
      </c>
      <c r="B15" s="21"/>
      <c r="C15" s="21"/>
      <c r="D15" s="2">
        <f>A1218</f>
        <v>44469</v>
      </c>
      <c r="R15" s="2"/>
      <c r="S15" s="2"/>
      <c r="T15" s="2"/>
    </row>
    <row r="16" spans="1:20">
      <c r="A16" s="21" t="s">
        <v>199</v>
      </c>
      <c r="B16" s="21"/>
      <c r="C16" s="21"/>
      <c r="D16" s="3">
        <v>2400</v>
      </c>
      <c r="R16" s="3"/>
      <c r="S16" s="3"/>
      <c r="T16" s="3"/>
    </row>
    <row r="17" spans="1:20">
      <c r="A17" s="21" t="s">
        <v>200</v>
      </c>
      <c r="B17" s="24" t="s">
        <v>201</v>
      </c>
      <c r="C17" s="21"/>
      <c r="D17" s="3" t="s">
        <v>178</v>
      </c>
      <c r="T17" s="3"/>
    </row>
    <row r="18" spans="1:20">
      <c r="A18" s="21" t="s">
        <v>202</v>
      </c>
      <c r="B18" s="24" t="s">
        <v>203</v>
      </c>
      <c r="C18" s="24" t="s">
        <v>172</v>
      </c>
      <c r="D18" s="1" t="s">
        <v>181</v>
      </c>
      <c r="H18" s="27">
        <v>1</v>
      </c>
      <c r="I18" s="27">
        <v>2</v>
      </c>
      <c r="J18" s="27">
        <v>3</v>
      </c>
      <c r="K18" s="27">
        <v>4</v>
      </c>
      <c r="L18" s="27">
        <v>5</v>
      </c>
      <c r="M18" s="27">
        <v>6</v>
      </c>
      <c r="N18" s="27">
        <v>7</v>
      </c>
      <c r="O18" s="27">
        <v>8</v>
      </c>
      <c r="P18" s="27">
        <v>9</v>
      </c>
      <c r="Q18" s="27">
        <v>10</v>
      </c>
      <c r="R18" s="27">
        <v>11</v>
      </c>
      <c r="S18" s="28">
        <v>12</v>
      </c>
    </row>
    <row r="19" spans="1:20">
      <c r="A19" s="25">
        <v>7975</v>
      </c>
      <c r="B19" s="5">
        <f>IF(MONTH(A19)&gt;9,YEAR(A19)+1,YEAR(A19))</f>
        <v>1922</v>
      </c>
      <c r="C19" s="1">
        <f t="shared" ref="C19:C82" si="0">MONTH(A19)</f>
        <v>10</v>
      </c>
      <c r="D19" s="4">
        <f>MAX(0,ROUND('FINAL INFLOW'!D19,2))</f>
        <v>0.8</v>
      </c>
      <c r="E19" s="4"/>
      <c r="H19" s="1" t="s">
        <v>54</v>
      </c>
      <c r="I19" s="1" t="s">
        <v>55</v>
      </c>
      <c r="J19" s="1" t="s">
        <v>56</v>
      </c>
      <c r="K19" s="1" t="s">
        <v>57</v>
      </c>
      <c r="L19" s="1" t="s">
        <v>58</v>
      </c>
      <c r="M19" s="1" t="s">
        <v>59</v>
      </c>
      <c r="N19" s="1" t="s">
        <v>60</v>
      </c>
      <c r="O19" s="1" t="s">
        <v>61</v>
      </c>
      <c r="P19" s="1" t="s">
        <v>62</v>
      </c>
      <c r="Q19" s="1" t="s">
        <v>63</v>
      </c>
      <c r="R19" s="1" t="s">
        <v>64</v>
      </c>
      <c r="S19" s="1" t="s">
        <v>65</v>
      </c>
      <c r="T19" s="13" t="s">
        <v>179</v>
      </c>
    </row>
    <row r="20" spans="1:20">
      <c r="A20" s="25">
        <v>8005</v>
      </c>
      <c r="B20" s="5">
        <f t="shared" ref="B20:B83" si="1">IF(MONTH(A20)&gt;9,YEAR(A20)+1,YEAR(A20))</f>
        <v>1922</v>
      </c>
      <c r="C20" s="1">
        <f t="shared" si="0"/>
        <v>11</v>
      </c>
      <c r="D20" s="4">
        <f>MAX(0,ROUND('FINAL INFLOW'!D20,2))</f>
        <v>1.44</v>
      </c>
      <c r="E20" s="4"/>
      <c r="F20" s="27">
        <f>(G20-1922)*12</f>
        <v>0</v>
      </c>
      <c r="G20" s="1">
        <v>1922</v>
      </c>
      <c r="H20" s="4">
        <f>INDEX($D$19:$D$2000,H$18+$F20,1)</f>
        <v>0.8</v>
      </c>
      <c r="I20" s="4">
        <f t="shared" ref="I20:S35" si="2">INDEX($D$19:$D$2000,I$18+$F20,1)</f>
        <v>1.44</v>
      </c>
      <c r="J20" s="4">
        <f t="shared" si="2"/>
        <v>3.49</v>
      </c>
      <c r="K20" s="4">
        <f t="shared" si="2"/>
        <v>2.84</v>
      </c>
      <c r="L20" s="4">
        <f t="shared" si="2"/>
        <v>9.7100000000000009</v>
      </c>
      <c r="M20" s="4">
        <f t="shared" si="2"/>
        <v>8.82</v>
      </c>
      <c r="N20" s="4">
        <f t="shared" si="2"/>
        <v>11.02</v>
      </c>
      <c r="O20" s="4">
        <f t="shared" si="2"/>
        <v>15.14</v>
      </c>
      <c r="P20" s="4">
        <f t="shared" si="2"/>
        <v>6.04</v>
      </c>
      <c r="Q20" s="4">
        <f t="shared" si="2"/>
        <v>2.34</v>
      </c>
      <c r="R20" s="4">
        <f t="shared" si="2"/>
        <v>0.85</v>
      </c>
      <c r="S20" s="4">
        <f t="shared" si="2"/>
        <v>0.39</v>
      </c>
      <c r="T20" s="14">
        <f>SUM(H20:S20)</f>
        <v>62.88</v>
      </c>
    </row>
    <row r="21" spans="1:20">
      <c r="A21" s="25">
        <v>8036</v>
      </c>
      <c r="B21" s="5">
        <f t="shared" si="1"/>
        <v>1922</v>
      </c>
      <c r="C21" s="1">
        <f t="shared" si="0"/>
        <v>12</v>
      </c>
      <c r="D21" s="4">
        <f>MAX(0,ROUND('FINAL INFLOW'!D21,2))</f>
        <v>3.49</v>
      </c>
      <c r="E21" s="4"/>
      <c r="F21" s="27">
        <f t="shared" ref="F21:F84" si="3">(G21-1922)*12</f>
        <v>12</v>
      </c>
      <c r="G21" s="1">
        <v>1923</v>
      </c>
      <c r="H21" s="4">
        <f t="shared" ref="H21:S52" si="4">INDEX($D$19:$D$2000,H$18+$F21,1)</f>
        <v>1.02</v>
      </c>
      <c r="I21" s="4">
        <f t="shared" si="2"/>
        <v>1.72</v>
      </c>
      <c r="J21" s="4">
        <f t="shared" si="2"/>
        <v>10.19</v>
      </c>
      <c r="K21" s="4">
        <f t="shared" si="2"/>
        <v>7.29</v>
      </c>
      <c r="L21" s="4">
        <f t="shared" si="2"/>
        <v>4.8600000000000003</v>
      </c>
      <c r="M21" s="4">
        <f t="shared" si="2"/>
        <v>4.74</v>
      </c>
      <c r="N21" s="4">
        <f t="shared" si="2"/>
        <v>9.6999999999999993</v>
      </c>
      <c r="O21" s="4">
        <f t="shared" si="2"/>
        <v>6.22</v>
      </c>
      <c r="P21" s="4">
        <f t="shared" si="2"/>
        <v>2.5299999999999998</v>
      </c>
      <c r="Q21" s="4">
        <f t="shared" si="2"/>
        <v>1.51</v>
      </c>
      <c r="R21" s="4">
        <f t="shared" si="2"/>
        <v>0.69</v>
      </c>
      <c r="S21" s="4">
        <f t="shared" si="2"/>
        <v>1.08</v>
      </c>
      <c r="T21" s="14">
        <f t="shared" ref="T21:T84" si="5">SUM(H21:S21)</f>
        <v>51.54999999999999</v>
      </c>
    </row>
    <row r="22" spans="1:20">
      <c r="A22" s="25">
        <v>8067</v>
      </c>
      <c r="B22" s="5">
        <f t="shared" si="1"/>
        <v>1922</v>
      </c>
      <c r="C22" s="1">
        <f t="shared" si="0"/>
        <v>1</v>
      </c>
      <c r="D22" s="4">
        <f>MAX(0,ROUND('FINAL INFLOW'!D22,2))</f>
        <v>2.84</v>
      </c>
      <c r="E22" s="4"/>
      <c r="F22" s="27">
        <f t="shared" si="3"/>
        <v>24</v>
      </c>
      <c r="G22" s="1">
        <v>1924</v>
      </c>
      <c r="H22" s="4">
        <f t="shared" si="4"/>
        <v>0.31</v>
      </c>
      <c r="I22" s="4">
        <f t="shared" si="2"/>
        <v>0.21</v>
      </c>
      <c r="J22" s="4">
        <f t="shared" si="2"/>
        <v>0.28999999999999998</v>
      </c>
      <c r="K22" s="4">
        <f t="shared" si="2"/>
        <v>0.45</v>
      </c>
      <c r="L22" s="4">
        <f t="shared" si="2"/>
        <v>1.1299999999999999</v>
      </c>
      <c r="M22" s="4">
        <f t="shared" si="2"/>
        <v>0.48</v>
      </c>
      <c r="N22" s="4">
        <f t="shared" si="2"/>
        <v>0.65</v>
      </c>
      <c r="O22" s="4">
        <f t="shared" si="2"/>
        <v>0.37</v>
      </c>
      <c r="P22" s="4">
        <f t="shared" si="2"/>
        <v>0.15</v>
      </c>
      <c r="Q22" s="4">
        <f t="shared" si="2"/>
        <v>0.06</v>
      </c>
      <c r="R22" s="4">
        <f t="shared" si="2"/>
        <v>0.02</v>
      </c>
      <c r="S22" s="4">
        <f t="shared" si="2"/>
        <v>0.06</v>
      </c>
      <c r="T22" s="14">
        <f t="shared" si="5"/>
        <v>4.1799999999999988</v>
      </c>
    </row>
    <row r="23" spans="1:20">
      <c r="A23" s="25">
        <v>8095</v>
      </c>
      <c r="B23" s="5">
        <f t="shared" si="1"/>
        <v>1922</v>
      </c>
      <c r="C23" s="1">
        <f t="shared" si="0"/>
        <v>2</v>
      </c>
      <c r="D23" s="4">
        <f>MAX(0,ROUND('FINAL INFLOW'!D23,2))</f>
        <v>9.7100000000000009</v>
      </c>
      <c r="E23" s="4"/>
      <c r="F23" s="27">
        <f t="shared" si="3"/>
        <v>36</v>
      </c>
      <c r="G23" s="1">
        <v>1925</v>
      </c>
      <c r="H23" s="4">
        <f t="shared" si="4"/>
        <v>0.73</v>
      </c>
      <c r="I23" s="4">
        <f t="shared" si="2"/>
        <v>1.89</v>
      </c>
      <c r="J23" s="4">
        <f t="shared" si="2"/>
        <v>2.11</v>
      </c>
      <c r="K23" s="4">
        <f t="shared" si="2"/>
        <v>2.15</v>
      </c>
      <c r="L23" s="4">
        <f t="shared" si="2"/>
        <v>15.8</v>
      </c>
      <c r="M23" s="4">
        <f t="shared" si="2"/>
        <v>6.98</v>
      </c>
      <c r="N23" s="4">
        <f t="shared" si="2"/>
        <v>10.1</v>
      </c>
      <c r="O23" s="4">
        <f t="shared" si="2"/>
        <v>5.84</v>
      </c>
      <c r="P23" s="4">
        <f t="shared" si="2"/>
        <v>2.63</v>
      </c>
      <c r="Q23" s="4">
        <f t="shared" si="2"/>
        <v>1.51</v>
      </c>
      <c r="R23" s="4">
        <f t="shared" si="2"/>
        <v>0.67</v>
      </c>
      <c r="S23" s="4">
        <f t="shared" si="2"/>
        <v>0.42</v>
      </c>
      <c r="T23" s="14">
        <f t="shared" si="5"/>
        <v>50.83</v>
      </c>
    </row>
    <row r="24" spans="1:20">
      <c r="A24" s="25">
        <v>8126</v>
      </c>
      <c r="B24" s="5">
        <f t="shared" si="1"/>
        <v>1922</v>
      </c>
      <c r="C24" s="1">
        <f t="shared" si="0"/>
        <v>3</v>
      </c>
      <c r="D24" s="4">
        <f>MAX(0,ROUND('FINAL INFLOW'!D24,2))</f>
        <v>8.82</v>
      </c>
      <c r="E24" s="4"/>
      <c r="F24" s="27">
        <f t="shared" si="3"/>
        <v>48</v>
      </c>
      <c r="G24" s="1">
        <v>1926</v>
      </c>
      <c r="H24" s="4">
        <f t="shared" si="4"/>
        <v>0.73</v>
      </c>
      <c r="I24" s="4">
        <f t="shared" si="2"/>
        <v>0.77</v>
      </c>
      <c r="J24" s="4">
        <f t="shared" si="2"/>
        <v>1.1299999999999999</v>
      </c>
      <c r="K24" s="4">
        <f t="shared" si="2"/>
        <v>1.06</v>
      </c>
      <c r="L24" s="4">
        <f t="shared" si="2"/>
        <v>5.91</v>
      </c>
      <c r="M24" s="4">
        <f t="shared" si="2"/>
        <v>3.84</v>
      </c>
      <c r="N24" s="4">
        <f t="shared" si="2"/>
        <v>5.72</v>
      </c>
      <c r="O24" s="4">
        <f t="shared" si="2"/>
        <v>1.58</v>
      </c>
      <c r="P24" s="4">
        <f t="shared" si="2"/>
        <v>0.82</v>
      </c>
      <c r="Q24" s="4">
        <f t="shared" si="2"/>
        <v>0.63</v>
      </c>
      <c r="R24" s="4">
        <f t="shared" si="2"/>
        <v>0</v>
      </c>
      <c r="S24" s="4">
        <f t="shared" si="2"/>
        <v>7.0000000000000007E-2</v>
      </c>
      <c r="T24" s="14">
        <f t="shared" si="5"/>
        <v>22.26</v>
      </c>
    </row>
    <row r="25" spans="1:20">
      <c r="A25" s="25">
        <v>8156</v>
      </c>
      <c r="B25" s="5">
        <f t="shared" si="1"/>
        <v>1922</v>
      </c>
      <c r="C25" s="1">
        <f t="shared" si="0"/>
        <v>4</v>
      </c>
      <c r="D25" s="4">
        <f>MAX(0,ROUND('FINAL INFLOW'!D25,2))</f>
        <v>11.02</v>
      </c>
      <c r="E25" s="4"/>
      <c r="F25" s="27">
        <f t="shared" si="3"/>
        <v>60</v>
      </c>
      <c r="G25" s="1">
        <v>1927</v>
      </c>
      <c r="H25" s="4">
        <f t="shared" si="4"/>
        <v>0.75</v>
      </c>
      <c r="I25" s="4">
        <f t="shared" si="2"/>
        <v>5.42</v>
      </c>
      <c r="J25" s="4">
        <f t="shared" si="2"/>
        <v>3.61</v>
      </c>
      <c r="K25" s="4">
        <f t="shared" si="2"/>
        <v>6.07</v>
      </c>
      <c r="L25" s="4">
        <f t="shared" si="2"/>
        <v>20.91</v>
      </c>
      <c r="M25" s="4">
        <f t="shared" si="2"/>
        <v>9.39</v>
      </c>
      <c r="N25" s="4">
        <f t="shared" si="2"/>
        <v>11.51</v>
      </c>
      <c r="O25" s="4">
        <f t="shared" si="2"/>
        <v>5.44</v>
      </c>
      <c r="P25" s="4">
        <f t="shared" si="2"/>
        <v>4.32</v>
      </c>
      <c r="Q25" s="4">
        <f t="shared" si="2"/>
        <v>2.0299999999999998</v>
      </c>
      <c r="R25" s="4">
        <f t="shared" si="2"/>
        <v>0.84</v>
      </c>
      <c r="S25" s="4">
        <f t="shared" si="2"/>
        <v>0.61</v>
      </c>
      <c r="T25" s="14">
        <f t="shared" si="5"/>
        <v>70.899999999999991</v>
      </c>
    </row>
    <row r="26" spans="1:20">
      <c r="A26" s="25">
        <v>8187</v>
      </c>
      <c r="B26" s="5">
        <f t="shared" si="1"/>
        <v>1922</v>
      </c>
      <c r="C26" s="1">
        <f t="shared" si="0"/>
        <v>5</v>
      </c>
      <c r="D26" s="4">
        <f>MAX(0,ROUND('FINAL INFLOW'!D26,2))</f>
        <v>15.14</v>
      </c>
      <c r="E26" s="4"/>
      <c r="F26" s="27">
        <f t="shared" si="3"/>
        <v>72</v>
      </c>
      <c r="G26" s="1">
        <v>1928</v>
      </c>
      <c r="H26" s="4">
        <f t="shared" si="4"/>
        <v>0.92</v>
      </c>
      <c r="I26" s="4">
        <f t="shared" si="2"/>
        <v>3.07</v>
      </c>
      <c r="J26" s="4">
        <f t="shared" si="2"/>
        <v>2.41</v>
      </c>
      <c r="K26" s="4">
        <f t="shared" si="2"/>
        <v>2.82</v>
      </c>
      <c r="L26" s="4">
        <f t="shared" si="2"/>
        <v>3.6</v>
      </c>
      <c r="M26" s="4">
        <f t="shared" si="2"/>
        <v>21.36</v>
      </c>
      <c r="N26" s="4">
        <f t="shared" si="2"/>
        <v>6.03</v>
      </c>
      <c r="O26" s="4">
        <f t="shared" si="2"/>
        <v>3.41</v>
      </c>
      <c r="P26" s="4">
        <f t="shared" si="2"/>
        <v>1.5</v>
      </c>
      <c r="Q26" s="4">
        <f t="shared" si="2"/>
        <v>1.06</v>
      </c>
      <c r="R26" s="4">
        <f t="shared" si="2"/>
        <v>0.28000000000000003</v>
      </c>
      <c r="S26" s="4">
        <f t="shared" si="2"/>
        <v>0.15</v>
      </c>
      <c r="T26" s="14">
        <f t="shared" si="5"/>
        <v>46.610000000000007</v>
      </c>
    </row>
    <row r="27" spans="1:20">
      <c r="A27" s="25">
        <v>8217</v>
      </c>
      <c r="B27" s="5">
        <f t="shared" si="1"/>
        <v>1922</v>
      </c>
      <c r="C27" s="1">
        <f t="shared" si="0"/>
        <v>6</v>
      </c>
      <c r="D27" s="4">
        <f>MAX(0,ROUND('FINAL INFLOW'!D27,2))</f>
        <v>6.04</v>
      </c>
      <c r="E27" s="4"/>
      <c r="F27" s="27">
        <f t="shared" si="3"/>
        <v>84</v>
      </c>
      <c r="G27" s="1">
        <v>1929</v>
      </c>
      <c r="H27" s="4">
        <f t="shared" si="4"/>
        <v>0.43</v>
      </c>
      <c r="I27" s="4">
        <f t="shared" si="2"/>
        <v>0.63</v>
      </c>
      <c r="J27" s="4">
        <f t="shared" si="2"/>
        <v>0.75</v>
      </c>
      <c r="K27" s="4">
        <f t="shared" si="2"/>
        <v>0.84</v>
      </c>
      <c r="L27" s="4">
        <f t="shared" si="2"/>
        <v>2.08</v>
      </c>
      <c r="M27" s="4">
        <f t="shared" si="2"/>
        <v>3.14</v>
      </c>
      <c r="N27" s="4">
        <f t="shared" si="2"/>
        <v>3.58</v>
      </c>
      <c r="O27" s="4">
        <f t="shared" si="2"/>
        <v>3.49</v>
      </c>
      <c r="P27" s="4">
        <f t="shared" si="2"/>
        <v>1.32</v>
      </c>
      <c r="Q27" s="4">
        <f t="shared" si="2"/>
        <v>0.75</v>
      </c>
      <c r="R27" s="4">
        <f t="shared" si="2"/>
        <v>0.08</v>
      </c>
      <c r="S27" s="4">
        <f t="shared" si="2"/>
        <v>0.05</v>
      </c>
      <c r="T27" s="14">
        <f t="shared" si="5"/>
        <v>17.14</v>
      </c>
    </row>
    <row r="28" spans="1:20">
      <c r="A28" s="25">
        <v>8248</v>
      </c>
      <c r="B28" s="5">
        <f t="shared" si="1"/>
        <v>1922</v>
      </c>
      <c r="C28" s="1">
        <f t="shared" si="0"/>
        <v>7</v>
      </c>
      <c r="D28" s="4">
        <f>MAX(0,ROUND('FINAL INFLOW'!D28,2))</f>
        <v>2.34</v>
      </c>
      <c r="E28" s="4"/>
      <c r="F28" s="27">
        <f t="shared" si="3"/>
        <v>96</v>
      </c>
      <c r="G28" s="1">
        <v>1930</v>
      </c>
      <c r="H28" s="4">
        <f t="shared" si="4"/>
        <v>0.55000000000000004</v>
      </c>
      <c r="I28" s="4">
        <f t="shared" si="2"/>
        <v>0.34</v>
      </c>
      <c r="J28" s="4">
        <f t="shared" si="2"/>
        <v>3.76</v>
      </c>
      <c r="K28" s="4">
        <f t="shared" si="2"/>
        <v>3.43</v>
      </c>
      <c r="L28" s="4">
        <f t="shared" si="2"/>
        <v>3.62</v>
      </c>
      <c r="M28" s="4">
        <f t="shared" si="2"/>
        <v>6.56</v>
      </c>
      <c r="N28" s="4">
        <f t="shared" si="2"/>
        <v>4.75</v>
      </c>
      <c r="O28" s="4">
        <f t="shared" si="2"/>
        <v>2.16</v>
      </c>
      <c r="P28" s="4">
        <f t="shared" si="2"/>
        <v>1.45</v>
      </c>
      <c r="Q28" s="4">
        <f t="shared" si="2"/>
        <v>0.52</v>
      </c>
      <c r="R28" s="4">
        <f t="shared" si="2"/>
        <v>0.35</v>
      </c>
      <c r="S28" s="4">
        <f t="shared" si="2"/>
        <v>0.46</v>
      </c>
      <c r="T28" s="14">
        <f t="shared" si="5"/>
        <v>27.95</v>
      </c>
    </row>
    <row r="29" spans="1:20">
      <c r="A29" s="25">
        <v>8279</v>
      </c>
      <c r="B29" s="5">
        <f t="shared" si="1"/>
        <v>1922</v>
      </c>
      <c r="C29" s="1">
        <f t="shared" si="0"/>
        <v>8</v>
      </c>
      <c r="D29" s="4">
        <f>MAX(0,ROUND('FINAL INFLOW'!D29,2))</f>
        <v>0.85</v>
      </c>
      <c r="E29" s="4"/>
      <c r="F29" s="27">
        <f t="shared" si="3"/>
        <v>108</v>
      </c>
      <c r="G29" s="1">
        <v>1931</v>
      </c>
      <c r="H29" s="4">
        <f t="shared" si="4"/>
        <v>0.38</v>
      </c>
      <c r="I29" s="4">
        <f t="shared" si="2"/>
        <v>0.49</v>
      </c>
      <c r="J29" s="4">
        <f t="shared" si="2"/>
        <v>0.31</v>
      </c>
      <c r="K29" s="4">
        <f t="shared" si="2"/>
        <v>0.88</v>
      </c>
      <c r="L29" s="4">
        <f t="shared" si="2"/>
        <v>1.17</v>
      </c>
      <c r="M29" s="4">
        <f t="shared" si="2"/>
        <v>1.83</v>
      </c>
      <c r="N29" s="4">
        <f t="shared" si="2"/>
        <v>1.47</v>
      </c>
      <c r="O29" s="4">
        <f t="shared" si="2"/>
        <v>0.68</v>
      </c>
      <c r="P29" s="4">
        <f t="shared" si="2"/>
        <v>0.31</v>
      </c>
      <c r="Q29" s="4">
        <f t="shared" si="2"/>
        <v>0.09</v>
      </c>
      <c r="R29" s="4">
        <f t="shared" si="2"/>
        <v>0.09</v>
      </c>
      <c r="S29" s="4">
        <f t="shared" si="2"/>
        <v>0.15</v>
      </c>
      <c r="T29" s="14">
        <f t="shared" si="5"/>
        <v>7.85</v>
      </c>
    </row>
    <row r="30" spans="1:20">
      <c r="A30" s="25">
        <v>8309</v>
      </c>
      <c r="B30" s="5">
        <f t="shared" si="1"/>
        <v>1922</v>
      </c>
      <c r="C30" s="1">
        <f t="shared" si="0"/>
        <v>9</v>
      </c>
      <c r="D30" s="4">
        <f>MAX(0,ROUND('FINAL INFLOW'!D30,2))</f>
        <v>0.39</v>
      </c>
      <c r="E30" s="4"/>
      <c r="F30" s="27">
        <f t="shared" si="3"/>
        <v>120</v>
      </c>
      <c r="G30" s="1">
        <v>1932</v>
      </c>
      <c r="H30" s="4">
        <f t="shared" si="4"/>
        <v>0.87</v>
      </c>
      <c r="I30" s="4">
        <f t="shared" si="2"/>
        <v>0.99</v>
      </c>
      <c r="J30" s="4">
        <f t="shared" si="2"/>
        <v>4.1399999999999997</v>
      </c>
      <c r="K30" s="4">
        <f t="shared" si="2"/>
        <v>4.16</v>
      </c>
      <c r="L30" s="4">
        <f t="shared" si="2"/>
        <v>8.39</v>
      </c>
      <c r="M30" s="4">
        <f t="shared" si="2"/>
        <v>7.33</v>
      </c>
      <c r="N30" s="4">
        <f t="shared" si="2"/>
        <v>7.84</v>
      </c>
      <c r="O30" s="4">
        <f t="shared" si="2"/>
        <v>7.8</v>
      </c>
      <c r="P30" s="4">
        <f t="shared" si="2"/>
        <v>3.69</v>
      </c>
      <c r="Q30" s="4">
        <f t="shared" si="2"/>
        <v>1.5</v>
      </c>
      <c r="R30" s="4">
        <f t="shared" si="2"/>
        <v>0.96</v>
      </c>
      <c r="S30" s="4">
        <f t="shared" si="2"/>
        <v>0.55000000000000004</v>
      </c>
      <c r="T30" s="14">
        <f t="shared" si="5"/>
        <v>48.219999999999992</v>
      </c>
    </row>
    <row r="31" spans="1:20">
      <c r="A31" s="25">
        <v>8340</v>
      </c>
      <c r="B31" s="5">
        <f t="shared" si="1"/>
        <v>1923</v>
      </c>
      <c r="C31" s="1">
        <f t="shared" si="0"/>
        <v>10</v>
      </c>
      <c r="D31" s="4">
        <f>MAX(0,ROUND('FINAL INFLOW'!D31,2))</f>
        <v>1.02</v>
      </c>
      <c r="E31" s="4"/>
      <c r="F31" s="27">
        <f t="shared" si="3"/>
        <v>132</v>
      </c>
      <c r="G31" s="1">
        <v>1933</v>
      </c>
      <c r="H31" s="4">
        <f t="shared" si="4"/>
        <v>0.45</v>
      </c>
      <c r="I31" s="4">
        <f t="shared" si="2"/>
        <v>0.38</v>
      </c>
      <c r="J31" s="4">
        <f t="shared" si="2"/>
        <v>0.51</v>
      </c>
      <c r="K31" s="4">
        <f t="shared" si="2"/>
        <v>0.88</v>
      </c>
      <c r="L31" s="4">
        <f t="shared" si="2"/>
        <v>0.99</v>
      </c>
      <c r="M31" s="4">
        <f t="shared" si="2"/>
        <v>2.96</v>
      </c>
      <c r="N31" s="4">
        <f t="shared" si="2"/>
        <v>4.91</v>
      </c>
      <c r="O31" s="4">
        <f t="shared" si="2"/>
        <v>4.93</v>
      </c>
      <c r="P31" s="4">
        <f t="shared" si="2"/>
        <v>2.4900000000000002</v>
      </c>
      <c r="Q31" s="4">
        <f t="shared" si="2"/>
        <v>0.53</v>
      </c>
      <c r="R31" s="4">
        <f t="shared" si="2"/>
        <v>0.25</v>
      </c>
      <c r="S31" s="4">
        <f t="shared" si="2"/>
        <v>0.47</v>
      </c>
      <c r="T31" s="14">
        <f t="shared" si="5"/>
        <v>19.75</v>
      </c>
    </row>
    <row r="32" spans="1:20">
      <c r="A32" s="25">
        <v>8370</v>
      </c>
      <c r="B32" s="5">
        <f t="shared" si="1"/>
        <v>1923</v>
      </c>
      <c r="C32" s="1">
        <f t="shared" si="0"/>
        <v>11</v>
      </c>
      <c r="D32" s="4">
        <f>MAX(0,ROUND('FINAL INFLOW'!D32,2))</f>
        <v>1.72</v>
      </c>
      <c r="E32" s="4"/>
      <c r="F32" s="27">
        <f t="shared" si="3"/>
        <v>144</v>
      </c>
      <c r="G32" s="1">
        <v>1934</v>
      </c>
      <c r="H32" s="4">
        <f t="shared" si="4"/>
        <v>0.68</v>
      </c>
      <c r="I32" s="4">
        <f t="shared" si="2"/>
        <v>0.69</v>
      </c>
      <c r="J32" s="4">
        <f t="shared" si="2"/>
        <v>2.19</v>
      </c>
      <c r="K32" s="4">
        <f t="shared" si="2"/>
        <v>3.33</v>
      </c>
      <c r="L32" s="4">
        <f t="shared" si="2"/>
        <v>3.09</v>
      </c>
      <c r="M32" s="4">
        <f t="shared" si="2"/>
        <v>3.31</v>
      </c>
      <c r="N32" s="4">
        <f t="shared" si="2"/>
        <v>1.42</v>
      </c>
      <c r="O32" s="4">
        <f t="shared" si="2"/>
        <v>0.74</v>
      </c>
      <c r="P32" s="4">
        <f t="shared" si="2"/>
        <v>0.47</v>
      </c>
      <c r="Q32" s="4">
        <f t="shared" si="2"/>
        <v>0.18</v>
      </c>
      <c r="R32" s="4">
        <f t="shared" si="2"/>
        <v>0.24</v>
      </c>
      <c r="S32" s="4">
        <f t="shared" si="2"/>
        <v>0.31</v>
      </c>
      <c r="T32" s="14">
        <f t="shared" si="5"/>
        <v>16.649999999999999</v>
      </c>
    </row>
    <row r="33" spans="1:20">
      <c r="A33" s="25">
        <v>8401</v>
      </c>
      <c r="B33" s="5">
        <f t="shared" si="1"/>
        <v>1923</v>
      </c>
      <c r="C33" s="1">
        <f t="shared" si="0"/>
        <v>12</v>
      </c>
      <c r="D33" s="4">
        <f>MAX(0,ROUND('FINAL INFLOW'!D33,2))</f>
        <v>10.19</v>
      </c>
      <c r="E33" s="4"/>
      <c r="F33" s="27">
        <f t="shared" si="3"/>
        <v>156</v>
      </c>
      <c r="G33" s="1">
        <v>1935</v>
      </c>
      <c r="H33" s="4">
        <f t="shared" si="4"/>
        <v>0.57999999999999996</v>
      </c>
      <c r="I33" s="4">
        <f t="shared" si="2"/>
        <v>1.95</v>
      </c>
      <c r="J33" s="4">
        <f t="shared" si="2"/>
        <v>1.31</v>
      </c>
      <c r="K33" s="4">
        <f t="shared" si="2"/>
        <v>3.88</v>
      </c>
      <c r="L33" s="4">
        <f t="shared" si="2"/>
        <v>3.87</v>
      </c>
      <c r="M33" s="4">
        <f t="shared" si="2"/>
        <v>5.58</v>
      </c>
      <c r="N33" s="4">
        <f t="shared" si="2"/>
        <v>17.38</v>
      </c>
      <c r="O33" s="4">
        <f t="shared" si="2"/>
        <v>7.44</v>
      </c>
      <c r="P33" s="4">
        <f t="shared" si="2"/>
        <v>3.15</v>
      </c>
      <c r="Q33" s="4">
        <f t="shared" si="2"/>
        <v>1.26</v>
      </c>
      <c r="R33" s="4">
        <f t="shared" si="2"/>
        <v>0.84</v>
      </c>
      <c r="S33" s="4">
        <f t="shared" si="2"/>
        <v>0.7</v>
      </c>
      <c r="T33" s="14">
        <f t="shared" si="5"/>
        <v>47.94</v>
      </c>
    </row>
    <row r="34" spans="1:20">
      <c r="A34" s="25">
        <v>8432</v>
      </c>
      <c r="B34" s="5">
        <f t="shared" si="1"/>
        <v>1923</v>
      </c>
      <c r="C34" s="1">
        <f t="shared" si="0"/>
        <v>1</v>
      </c>
      <c r="D34" s="4">
        <f>MAX(0,ROUND('FINAL INFLOW'!D34,2))</f>
        <v>7.29</v>
      </c>
      <c r="E34" s="4"/>
      <c r="F34" s="27">
        <f t="shared" si="3"/>
        <v>168</v>
      </c>
      <c r="G34" s="1">
        <v>1936</v>
      </c>
      <c r="H34" s="4">
        <f t="shared" si="4"/>
        <v>1.2</v>
      </c>
      <c r="I34" s="4">
        <f t="shared" si="2"/>
        <v>1.02</v>
      </c>
      <c r="J34" s="4">
        <f t="shared" si="2"/>
        <v>1.0900000000000001</v>
      </c>
      <c r="K34" s="4">
        <f t="shared" si="2"/>
        <v>10.66</v>
      </c>
      <c r="L34" s="4">
        <f t="shared" si="2"/>
        <v>20.59</v>
      </c>
      <c r="M34" s="4">
        <f t="shared" si="2"/>
        <v>9.01</v>
      </c>
      <c r="N34" s="4">
        <f t="shared" si="2"/>
        <v>9.7200000000000006</v>
      </c>
      <c r="O34" s="4">
        <f t="shared" si="2"/>
        <v>5.0999999999999996</v>
      </c>
      <c r="P34" s="4">
        <f t="shared" si="2"/>
        <v>3.32</v>
      </c>
      <c r="Q34" s="4">
        <f t="shared" si="2"/>
        <v>1.75</v>
      </c>
      <c r="R34" s="4">
        <f t="shared" si="2"/>
        <v>1.04</v>
      </c>
      <c r="S34" s="4">
        <f t="shared" si="2"/>
        <v>0.92</v>
      </c>
      <c r="T34" s="14">
        <f t="shared" si="5"/>
        <v>65.42</v>
      </c>
    </row>
    <row r="35" spans="1:20">
      <c r="A35" s="25">
        <v>8460</v>
      </c>
      <c r="B35" s="5">
        <f t="shared" si="1"/>
        <v>1923</v>
      </c>
      <c r="C35" s="1">
        <f t="shared" si="0"/>
        <v>2</v>
      </c>
      <c r="D35" s="4">
        <f>MAX(0,ROUND('FINAL INFLOW'!D35,2))</f>
        <v>4.8600000000000003</v>
      </c>
      <c r="E35" s="4"/>
      <c r="F35" s="27">
        <f t="shared" si="3"/>
        <v>180</v>
      </c>
      <c r="G35" s="1">
        <v>1937</v>
      </c>
      <c r="H35" s="4">
        <f t="shared" si="4"/>
        <v>0.56000000000000005</v>
      </c>
      <c r="I35" s="4">
        <f t="shared" si="2"/>
        <v>0.56000000000000005</v>
      </c>
      <c r="J35" s="4">
        <f t="shared" si="2"/>
        <v>0.72</v>
      </c>
      <c r="K35" s="4">
        <f t="shared" si="2"/>
        <v>1.1100000000000001</v>
      </c>
      <c r="L35" s="4">
        <f t="shared" si="2"/>
        <v>8.43</v>
      </c>
      <c r="M35" s="4">
        <f t="shared" si="2"/>
        <v>10.15</v>
      </c>
      <c r="N35" s="4">
        <f t="shared" si="2"/>
        <v>9.24</v>
      </c>
      <c r="O35" s="4">
        <f t="shared" si="2"/>
        <v>7.22</v>
      </c>
      <c r="P35" s="4">
        <f t="shared" si="2"/>
        <v>2.0699999999999998</v>
      </c>
      <c r="Q35" s="4">
        <f t="shared" si="2"/>
        <v>1</v>
      </c>
      <c r="R35" s="4">
        <f t="shared" si="2"/>
        <v>0.67</v>
      </c>
      <c r="S35" s="4">
        <f t="shared" si="2"/>
        <v>0.73</v>
      </c>
      <c r="T35" s="14">
        <f t="shared" si="5"/>
        <v>42.46</v>
      </c>
    </row>
    <row r="36" spans="1:20">
      <c r="A36" s="25">
        <v>8491</v>
      </c>
      <c r="B36" s="5">
        <f t="shared" si="1"/>
        <v>1923</v>
      </c>
      <c r="C36" s="1">
        <f t="shared" si="0"/>
        <v>3</v>
      </c>
      <c r="D36" s="4">
        <f>MAX(0,ROUND('FINAL INFLOW'!D36,2))</f>
        <v>4.74</v>
      </c>
      <c r="E36" s="4"/>
      <c r="F36" s="27">
        <f t="shared" si="3"/>
        <v>192</v>
      </c>
      <c r="G36" s="1">
        <v>1938</v>
      </c>
      <c r="H36" s="4">
        <f t="shared" si="4"/>
        <v>1.18</v>
      </c>
      <c r="I36" s="4">
        <f t="shared" si="4"/>
        <v>2.04</v>
      </c>
      <c r="J36" s="4">
        <f t="shared" si="4"/>
        <v>11.79</v>
      </c>
      <c r="K36" s="4">
        <f t="shared" si="4"/>
        <v>3.62</v>
      </c>
      <c r="L36" s="4">
        <f t="shared" si="4"/>
        <v>15.06</v>
      </c>
      <c r="M36" s="4">
        <f t="shared" si="4"/>
        <v>19.91</v>
      </c>
      <c r="N36" s="4">
        <f t="shared" si="4"/>
        <v>13.33</v>
      </c>
      <c r="O36" s="4">
        <f t="shared" si="4"/>
        <v>11.42</v>
      </c>
      <c r="P36" s="4">
        <f t="shared" si="4"/>
        <v>5.6</v>
      </c>
      <c r="Q36" s="4">
        <f t="shared" si="4"/>
        <v>2.44</v>
      </c>
      <c r="R36" s="4">
        <f t="shared" si="4"/>
        <v>1.57</v>
      </c>
      <c r="S36" s="4">
        <f t="shared" si="4"/>
        <v>1.37</v>
      </c>
      <c r="T36" s="14">
        <f t="shared" si="5"/>
        <v>89.329999999999984</v>
      </c>
    </row>
    <row r="37" spans="1:20">
      <c r="A37" s="25">
        <v>8521</v>
      </c>
      <c r="B37" s="5">
        <f t="shared" si="1"/>
        <v>1923</v>
      </c>
      <c r="C37" s="1">
        <f t="shared" si="0"/>
        <v>4</v>
      </c>
      <c r="D37" s="4">
        <f>MAX(0,ROUND('FINAL INFLOW'!D37,2))</f>
        <v>9.6999999999999993</v>
      </c>
      <c r="E37" s="4"/>
      <c r="F37" s="27">
        <f t="shared" si="3"/>
        <v>204</v>
      </c>
      <c r="G37" s="1">
        <v>1939</v>
      </c>
      <c r="H37" s="4">
        <f t="shared" si="4"/>
        <v>0.82</v>
      </c>
      <c r="I37" s="4">
        <f t="shared" si="4"/>
        <v>0.76</v>
      </c>
      <c r="J37" s="4">
        <f t="shared" si="4"/>
        <v>0.86</v>
      </c>
      <c r="K37" s="4">
        <f t="shared" si="4"/>
        <v>1.01</v>
      </c>
      <c r="L37" s="4">
        <f t="shared" si="4"/>
        <v>1.41</v>
      </c>
      <c r="M37" s="4">
        <f t="shared" si="4"/>
        <v>4.0599999999999996</v>
      </c>
      <c r="N37" s="4">
        <f t="shared" si="4"/>
        <v>3.68</v>
      </c>
      <c r="O37" s="4">
        <f t="shared" si="4"/>
        <v>1.1499999999999999</v>
      </c>
      <c r="P37" s="4">
        <f t="shared" si="4"/>
        <v>0.43</v>
      </c>
      <c r="Q37" s="4">
        <f t="shared" si="4"/>
        <v>0.22</v>
      </c>
      <c r="R37" s="4">
        <f t="shared" si="4"/>
        <v>0.08</v>
      </c>
      <c r="S37" s="4">
        <f t="shared" si="4"/>
        <v>0.49</v>
      </c>
      <c r="T37" s="14">
        <f t="shared" si="5"/>
        <v>14.97</v>
      </c>
    </row>
    <row r="38" spans="1:20">
      <c r="A38" s="25">
        <v>8552</v>
      </c>
      <c r="B38" s="5">
        <f t="shared" si="1"/>
        <v>1923</v>
      </c>
      <c r="C38" s="1">
        <f t="shared" si="0"/>
        <v>5</v>
      </c>
      <c r="D38" s="4">
        <f>MAX(0,ROUND('FINAL INFLOW'!D38,2))</f>
        <v>6.22</v>
      </c>
      <c r="E38" s="4"/>
      <c r="F38" s="27">
        <f t="shared" si="3"/>
        <v>216</v>
      </c>
      <c r="G38" s="1">
        <v>1940</v>
      </c>
      <c r="H38" s="4">
        <f t="shared" si="4"/>
        <v>1.43</v>
      </c>
      <c r="I38" s="4">
        <f t="shared" si="4"/>
        <v>0.64</v>
      </c>
      <c r="J38" s="4">
        <f t="shared" si="4"/>
        <v>0.94</v>
      </c>
      <c r="K38" s="4">
        <f t="shared" si="4"/>
        <v>12.3</v>
      </c>
      <c r="L38" s="4">
        <f t="shared" si="4"/>
        <v>16.670000000000002</v>
      </c>
      <c r="M38" s="4">
        <f t="shared" si="4"/>
        <v>16.45</v>
      </c>
      <c r="N38" s="4">
        <f t="shared" si="4"/>
        <v>7.53</v>
      </c>
      <c r="O38" s="4">
        <f t="shared" si="4"/>
        <v>4.53</v>
      </c>
      <c r="P38" s="4">
        <f t="shared" si="4"/>
        <v>2.41</v>
      </c>
      <c r="Q38" s="4">
        <f t="shared" si="4"/>
        <v>1.07</v>
      </c>
      <c r="R38" s="4">
        <f t="shared" si="4"/>
        <v>0.74</v>
      </c>
      <c r="S38" s="4">
        <f t="shared" si="4"/>
        <v>0.91</v>
      </c>
      <c r="T38" s="14">
        <f t="shared" si="5"/>
        <v>65.62</v>
      </c>
    </row>
    <row r="39" spans="1:20">
      <c r="A39" s="25">
        <v>8582</v>
      </c>
      <c r="B39" s="5">
        <f t="shared" si="1"/>
        <v>1923</v>
      </c>
      <c r="C39" s="1">
        <f t="shared" si="0"/>
        <v>6</v>
      </c>
      <c r="D39" s="4">
        <f>MAX(0,ROUND('FINAL INFLOW'!D39,2))</f>
        <v>2.5299999999999998</v>
      </c>
      <c r="E39" s="4"/>
      <c r="F39" s="27">
        <f t="shared" si="3"/>
        <v>228</v>
      </c>
      <c r="G39" s="1">
        <v>1941</v>
      </c>
      <c r="H39" s="4">
        <f t="shared" si="4"/>
        <v>0.85</v>
      </c>
      <c r="I39" s="4">
        <f t="shared" si="4"/>
        <v>1.56</v>
      </c>
      <c r="J39" s="4">
        <f t="shared" si="4"/>
        <v>6.39</v>
      </c>
      <c r="K39" s="4">
        <f t="shared" si="4"/>
        <v>9.2799999999999994</v>
      </c>
      <c r="L39" s="4">
        <f t="shared" si="4"/>
        <v>12.6</v>
      </c>
      <c r="M39" s="4">
        <f t="shared" si="4"/>
        <v>9.2799999999999994</v>
      </c>
      <c r="N39" s="4">
        <f t="shared" si="4"/>
        <v>6.83</v>
      </c>
      <c r="O39" s="4">
        <f t="shared" si="4"/>
        <v>7.05</v>
      </c>
      <c r="P39" s="4">
        <f t="shared" si="4"/>
        <v>2.61</v>
      </c>
      <c r="Q39" s="4">
        <f t="shared" si="4"/>
        <v>1.52</v>
      </c>
      <c r="R39" s="4">
        <f t="shared" si="4"/>
        <v>0.98</v>
      </c>
      <c r="S39" s="4">
        <f t="shared" si="4"/>
        <v>1.07</v>
      </c>
      <c r="T39" s="14">
        <f t="shared" si="5"/>
        <v>60.019999999999996</v>
      </c>
    </row>
    <row r="40" spans="1:20">
      <c r="A40" s="25">
        <v>8613</v>
      </c>
      <c r="B40" s="5">
        <f t="shared" si="1"/>
        <v>1923</v>
      </c>
      <c r="C40" s="1">
        <f t="shared" si="0"/>
        <v>7</v>
      </c>
      <c r="D40" s="4">
        <f>MAX(0,ROUND('FINAL INFLOW'!D40,2))</f>
        <v>1.51</v>
      </c>
      <c r="E40" s="4"/>
      <c r="F40" s="27">
        <f t="shared" si="3"/>
        <v>240</v>
      </c>
      <c r="G40" s="1">
        <v>1942</v>
      </c>
      <c r="H40" s="4">
        <f t="shared" si="4"/>
        <v>1.02</v>
      </c>
      <c r="I40" s="4">
        <f t="shared" si="4"/>
        <v>1.82</v>
      </c>
      <c r="J40" s="4">
        <f t="shared" si="4"/>
        <v>8.59</v>
      </c>
      <c r="K40" s="4">
        <f t="shared" si="4"/>
        <v>16.07</v>
      </c>
      <c r="L40" s="4">
        <f t="shared" si="4"/>
        <v>14.31</v>
      </c>
      <c r="M40" s="4">
        <f t="shared" si="4"/>
        <v>6.04</v>
      </c>
      <c r="N40" s="4">
        <f t="shared" si="4"/>
        <v>10.72</v>
      </c>
      <c r="O40" s="4">
        <f t="shared" si="4"/>
        <v>7.89</v>
      </c>
      <c r="P40" s="4">
        <f t="shared" si="4"/>
        <v>5.09</v>
      </c>
      <c r="Q40" s="4">
        <f t="shared" si="4"/>
        <v>2.41</v>
      </c>
      <c r="R40" s="4">
        <f t="shared" si="4"/>
        <v>1.46</v>
      </c>
      <c r="S40" s="4">
        <f t="shared" si="4"/>
        <v>1.1599999999999999</v>
      </c>
      <c r="T40" s="14">
        <f t="shared" si="5"/>
        <v>76.579999999999984</v>
      </c>
    </row>
    <row r="41" spans="1:20">
      <c r="A41" s="25">
        <v>8644</v>
      </c>
      <c r="B41" s="5">
        <f t="shared" si="1"/>
        <v>1923</v>
      </c>
      <c r="C41" s="1">
        <f t="shared" si="0"/>
        <v>8</v>
      </c>
      <c r="D41" s="4">
        <f>MAX(0,ROUND('FINAL INFLOW'!D41,2))</f>
        <v>0.69</v>
      </c>
      <c r="E41" s="4"/>
      <c r="F41" s="27">
        <f t="shared" si="3"/>
        <v>252</v>
      </c>
      <c r="G41" s="1">
        <v>1943</v>
      </c>
      <c r="H41" s="4">
        <f t="shared" si="4"/>
        <v>0.97</v>
      </c>
      <c r="I41" s="4">
        <f t="shared" si="4"/>
        <v>4.74</v>
      </c>
      <c r="J41" s="4">
        <f t="shared" si="4"/>
        <v>7.31</v>
      </c>
      <c r="K41" s="4">
        <f t="shared" si="4"/>
        <v>19.07</v>
      </c>
      <c r="L41" s="4">
        <f t="shared" si="4"/>
        <v>9.3000000000000007</v>
      </c>
      <c r="M41" s="4">
        <f t="shared" si="4"/>
        <v>16.96</v>
      </c>
      <c r="N41" s="4">
        <f t="shared" si="4"/>
        <v>6.57</v>
      </c>
      <c r="O41" s="4">
        <f t="shared" si="4"/>
        <v>3.97</v>
      </c>
      <c r="P41" s="4">
        <f t="shared" si="4"/>
        <v>2.52</v>
      </c>
      <c r="Q41" s="4">
        <f t="shared" si="4"/>
        <v>1.8</v>
      </c>
      <c r="R41" s="4">
        <f t="shared" si="4"/>
        <v>1.3</v>
      </c>
      <c r="S41" s="4">
        <f t="shared" si="4"/>
        <v>1.17</v>
      </c>
      <c r="T41" s="14">
        <f t="shared" si="5"/>
        <v>75.679999999999993</v>
      </c>
    </row>
    <row r="42" spans="1:20">
      <c r="A42" s="25">
        <v>8674</v>
      </c>
      <c r="B42" s="5">
        <f t="shared" si="1"/>
        <v>1923</v>
      </c>
      <c r="C42" s="1">
        <f t="shared" si="0"/>
        <v>9</v>
      </c>
      <c r="D42" s="4">
        <f>MAX(0,ROUND('FINAL INFLOW'!D42,2))</f>
        <v>1.08</v>
      </c>
      <c r="E42" s="4"/>
      <c r="F42" s="27">
        <f t="shared" si="3"/>
        <v>264</v>
      </c>
      <c r="G42" s="1">
        <v>1944</v>
      </c>
      <c r="H42" s="4">
        <f t="shared" si="4"/>
        <v>0.73</v>
      </c>
      <c r="I42" s="4">
        <f t="shared" si="4"/>
        <v>0.62</v>
      </c>
      <c r="J42" s="4">
        <f t="shared" si="4"/>
        <v>0.66</v>
      </c>
      <c r="K42" s="4">
        <f t="shared" si="4"/>
        <v>1.25</v>
      </c>
      <c r="L42" s="4">
        <f t="shared" si="4"/>
        <v>3.31</v>
      </c>
      <c r="M42" s="4">
        <f t="shared" si="4"/>
        <v>5.41</v>
      </c>
      <c r="N42" s="4">
        <f t="shared" si="4"/>
        <v>3.82</v>
      </c>
      <c r="O42" s="4">
        <f t="shared" si="4"/>
        <v>5.08</v>
      </c>
      <c r="P42" s="4">
        <f t="shared" si="4"/>
        <v>1.49</v>
      </c>
      <c r="Q42" s="4">
        <f t="shared" si="4"/>
        <v>0.61</v>
      </c>
      <c r="R42" s="4">
        <f t="shared" si="4"/>
        <v>0.4</v>
      </c>
      <c r="S42" s="4">
        <f t="shared" si="4"/>
        <v>0.51</v>
      </c>
      <c r="T42" s="14">
        <f t="shared" si="5"/>
        <v>23.89</v>
      </c>
    </row>
    <row r="43" spans="1:20">
      <c r="A43" s="25">
        <v>8705</v>
      </c>
      <c r="B43" s="5">
        <f t="shared" si="1"/>
        <v>1924</v>
      </c>
      <c r="C43" s="1">
        <f t="shared" si="0"/>
        <v>10</v>
      </c>
      <c r="D43" s="4">
        <f>MAX(0,ROUND('FINAL INFLOW'!D43,2))</f>
        <v>0.31</v>
      </c>
      <c r="E43" s="4"/>
      <c r="F43" s="27">
        <f t="shared" si="3"/>
        <v>276</v>
      </c>
      <c r="G43" s="1">
        <v>1945</v>
      </c>
      <c r="H43" s="4">
        <f t="shared" si="4"/>
        <v>0.57999999999999996</v>
      </c>
      <c r="I43" s="4">
        <f t="shared" si="4"/>
        <v>3.41</v>
      </c>
      <c r="J43" s="4">
        <f t="shared" si="4"/>
        <v>3.05</v>
      </c>
      <c r="K43" s="4">
        <f t="shared" si="4"/>
        <v>2.5299999999999998</v>
      </c>
      <c r="L43" s="4">
        <f t="shared" si="4"/>
        <v>14.43</v>
      </c>
      <c r="M43" s="4">
        <f t="shared" si="4"/>
        <v>5.19</v>
      </c>
      <c r="N43" s="4">
        <f t="shared" si="4"/>
        <v>6.68</v>
      </c>
      <c r="O43" s="4">
        <f t="shared" si="4"/>
        <v>5.41</v>
      </c>
      <c r="P43" s="4">
        <f t="shared" si="4"/>
        <v>2.5</v>
      </c>
      <c r="Q43" s="4">
        <f t="shared" si="4"/>
        <v>1.27</v>
      </c>
      <c r="R43" s="4">
        <f t="shared" si="4"/>
        <v>0.82</v>
      </c>
      <c r="S43" s="4">
        <f t="shared" si="4"/>
        <v>0.63</v>
      </c>
      <c r="T43" s="14">
        <f t="shared" si="5"/>
        <v>46.500000000000007</v>
      </c>
    </row>
    <row r="44" spans="1:20">
      <c r="A44" s="25">
        <v>8735</v>
      </c>
      <c r="B44" s="5">
        <f t="shared" si="1"/>
        <v>1924</v>
      </c>
      <c r="C44" s="1">
        <f t="shared" si="0"/>
        <v>11</v>
      </c>
      <c r="D44" s="4">
        <f>MAX(0,ROUND('FINAL INFLOW'!D44,2))</f>
        <v>0.21</v>
      </c>
      <c r="E44" s="4"/>
      <c r="F44" s="27">
        <f t="shared" si="3"/>
        <v>288</v>
      </c>
      <c r="G44" s="1">
        <v>1946</v>
      </c>
      <c r="H44" s="4">
        <f t="shared" si="4"/>
        <v>1.57</v>
      </c>
      <c r="I44" s="4">
        <f t="shared" si="4"/>
        <v>3.78</v>
      </c>
      <c r="J44" s="4">
        <f t="shared" si="4"/>
        <v>14.31</v>
      </c>
      <c r="K44" s="4">
        <f t="shared" si="4"/>
        <v>8.06</v>
      </c>
      <c r="L44" s="4">
        <f t="shared" si="4"/>
        <v>3.15</v>
      </c>
      <c r="M44" s="4">
        <f t="shared" si="4"/>
        <v>6.75</v>
      </c>
      <c r="N44" s="4">
        <f t="shared" si="4"/>
        <v>7</v>
      </c>
      <c r="O44" s="4">
        <f t="shared" si="4"/>
        <v>4.6900000000000004</v>
      </c>
      <c r="P44" s="4">
        <f t="shared" si="4"/>
        <v>2.11</v>
      </c>
      <c r="Q44" s="4">
        <f t="shared" si="4"/>
        <v>1.03</v>
      </c>
      <c r="R44" s="4">
        <f t="shared" si="4"/>
        <v>0.76</v>
      </c>
      <c r="S44" s="4">
        <f t="shared" si="4"/>
        <v>0.82</v>
      </c>
      <c r="T44" s="14">
        <f t="shared" si="5"/>
        <v>54.029999999999994</v>
      </c>
    </row>
    <row r="45" spans="1:20">
      <c r="A45" s="25">
        <v>8766</v>
      </c>
      <c r="B45" s="5">
        <f t="shared" si="1"/>
        <v>1924</v>
      </c>
      <c r="C45" s="1">
        <f t="shared" si="0"/>
        <v>12</v>
      </c>
      <c r="D45" s="4">
        <f>MAX(0,ROUND('FINAL INFLOW'!D45,2))</f>
        <v>0.28999999999999998</v>
      </c>
      <c r="E45" s="4"/>
      <c r="F45" s="27">
        <f t="shared" si="3"/>
        <v>300</v>
      </c>
      <c r="G45" s="1">
        <v>1947</v>
      </c>
      <c r="H45" s="4">
        <f t="shared" si="4"/>
        <v>0.69</v>
      </c>
      <c r="I45" s="4">
        <f t="shared" si="4"/>
        <v>1.97</v>
      </c>
      <c r="J45" s="4">
        <f t="shared" si="4"/>
        <v>1.94</v>
      </c>
      <c r="K45" s="4">
        <f t="shared" si="4"/>
        <v>1.1499999999999999</v>
      </c>
      <c r="L45" s="4">
        <f t="shared" si="4"/>
        <v>3.94</v>
      </c>
      <c r="M45" s="4">
        <f t="shared" si="4"/>
        <v>5.78</v>
      </c>
      <c r="N45" s="4">
        <f t="shared" si="4"/>
        <v>3.57</v>
      </c>
      <c r="O45" s="4">
        <f t="shared" si="4"/>
        <v>1.93</v>
      </c>
      <c r="P45" s="4">
        <f t="shared" si="4"/>
        <v>0.87</v>
      </c>
      <c r="Q45" s="4">
        <f t="shared" si="4"/>
        <v>0.32</v>
      </c>
      <c r="R45" s="4">
        <f t="shared" si="4"/>
        <v>0.36</v>
      </c>
      <c r="S45" s="4">
        <f t="shared" si="4"/>
        <v>0.4</v>
      </c>
      <c r="T45" s="14">
        <f t="shared" si="5"/>
        <v>22.919999999999998</v>
      </c>
    </row>
    <row r="46" spans="1:20">
      <c r="A46" s="25">
        <v>8797</v>
      </c>
      <c r="B46" s="5">
        <f t="shared" si="1"/>
        <v>1924</v>
      </c>
      <c r="C46" s="1">
        <f t="shared" si="0"/>
        <v>1</v>
      </c>
      <c r="D46" s="4">
        <f>MAX(0,ROUND('FINAL INFLOW'!D46,2))</f>
        <v>0.45</v>
      </c>
      <c r="E46" s="4"/>
      <c r="F46" s="27">
        <f t="shared" si="3"/>
        <v>312</v>
      </c>
      <c r="G46" s="1">
        <v>1948</v>
      </c>
      <c r="H46" s="4">
        <f t="shared" si="4"/>
        <v>1.77</v>
      </c>
      <c r="I46" s="4">
        <f t="shared" si="4"/>
        <v>1.08</v>
      </c>
      <c r="J46" s="4">
        <f t="shared" si="4"/>
        <v>0.67</v>
      </c>
      <c r="K46" s="4">
        <f t="shared" si="4"/>
        <v>4.1900000000000004</v>
      </c>
      <c r="L46" s="4">
        <f t="shared" si="4"/>
        <v>1.9</v>
      </c>
      <c r="M46" s="4">
        <f t="shared" si="4"/>
        <v>3.76</v>
      </c>
      <c r="N46" s="4">
        <f t="shared" si="4"/>
        <v>12.09</v>
      </c>
      <c r="O46" s="4">
        <f t="shared" si="4"/>
        <v>8.7200000000000006</v>
      </c>
      <c r="P46" s="4">
        <f t="shared" si="4"/>
        <v>3.73</v>
      </c>
      <c r="Q46" s="4">
        <f t="shared" si="4"/>
        <v>1.24</v>
      </c>
      <c r="R46" s="4">
        <f t="shared" si="4"/>
        <v>0.7</v>
      </c>
      <c r="S46" s="4">
        <f t="shared" si="4"/>
        <v>0.73</v>
      </c>
      <c r="T46" s="14">
        <f t="shared" si="5"/>
        <v>40.58</v>
      </c>
    </row>
    <row r="47" spans="1:20">
      <c r="A47" s="25">
        <v>8826</v>
      </c>
      <c r="B47" s="5">
        <f t="shared" si="1"/>
        <v>1924</v>
      </c>
      <c r="C47" s="1">
        <f t="shared" si="0"/>
        <v>2</v>
      </c>
      <c r="D47" s="4">
        <f>MAX(0,ROUND('FINAL INFLOW'!D47,2))</f>
        <v>1.1299999999999999</v>
      </c>
      <c r="E47" s="4"/>
      <c r="F47" s="27">
        <f t="shared" si="3"/>
        <v>324</v>
      </c>
      <c r="G47" s="1">
        <v>1949</v>
      </c>
      <c r="H47" s="4">
        <f t="shared" si="4"/>
        <v>0.67</v>
      </c>
      <c r="I47" s="4">
        <f t="shared" si="4"/>
        <v>1.02</v>
      </c>
      <c r="J47" s="4">
        <f t="shared" si="4"/>
        <v>1.23</v>
      </c>
      <c r="K47" s="4">
        <f t="shared" si="4"/>
        <v>1.1000000000000001</v>
      </c>
      <c r="L47" s="4">
        <f t="shared" si="4"/>
        <v>2.1</v>
      </c>
      <c r="M47" s="4">
        <f t="shared" si="4"/>
        <v>8.66</v>
      </c>
      <c r="N47" s="4">
        <f t="shared" si="4"/>
        <v>9.3000000000000007</v>
      </c>
      <c r="O47" s="4">
        <f t="shared" si="4"/>
        <v>5.1100000000000003</v>
      </c>
      <c r="P47" s="4">
        <f t="shared" si="4"/>
        <v>1.52</v>
      </c>
      <c r="Q47" s="4">
        <f t="shared" si="4"/>
        <v>0.53</v>
      </c>
      <c r="R47" s="4">
        <f t="shared" si="4"/>
        <v>0.54</v>
      </c>
      <c r="S47" s="4">
        <f t="shared" si="4"/>
        <v>0.59</v>
      </c>
      <c r="T47" s="14">
        <f t="shared" si="5"/>
        <v>32.369999999999997</v>
      </c>
    </row>
    <row r="48" spans="1:20">
      <c r="A48" s="25">
        <v>8857</v>
      </c>
      <c r="B48" s="5">
        <f t="shared" si="1"/>
        <v>1924</v>
      </c>
      <c r="C48" s="1">
        <f t="shared" si="0"/>
        <v>3</v>
      </c>
      <c r="D48" s="4">
        <f>MAX(0,ROUND('FINAL INFLOW'!D48,2))</f>
        <v>0.48</v>
      </c>
      <c r="E48" s="4"/>
      <c r="F48" s="27">
        <f t="shared" si="3"/>
        <v>336</v>
      </c>
      <c r="G48" s="1">
        <v>1950</v>
      </c>
      <c r="H48" s="4">
        <f t="shared" si="4"/>
        <v>0.63</v>
      </c>
      <c r="I48" s="4">
        <f t="shared" si="4"/>
        <v>0.95</v>
      </c>
      <c r="J48" s="4">
        <f t="shared" si="4"/>
        <v>0.79</v>
      </c>
      <c r="K48" s="4">
        <f t="shared" si="4"/>
        <v>7.6</v>
      </c>
      <c r="L48" s="4">
        <f t="shared" si="4"/>
        <v>8.82</v>
      </c>
      <c r="M48" s="4">
        <f t="shared" si="4"/>
        <v>8.36</v>
      </c>
      <c r="N48" s="4">
        <f t="shared" si="4"/>
        <v>10.42</v>
      </c>
      <c r="O48" s="4">
        <f t="shared" si="4"/>
        <v>6.23</v>
      </c>
      <c r="P48" s="4">
        <f t="shared" si="4"/>
        <v>2.87</v>
      </c>
      <c r="Q48" s="4">
        <f t="shared" si="4"/>
        <v>1.38</v>
      </c>
      <c r="R48" s="4">
        <f t="shared" si="4"/>
        <v>0.88</v>
      </c>
      <c r="S48" s="4">
        <f t="shared" si="4"/>
        <v>0.76</v>
      </c>
      <c r="T48" s="14">
        <f t="shared" si="5"/>
        <v>49.69</v>
      </c>
    </row>
    <row r="49" spans="1:20">
      <c r="A49" s="25">
        <v>8887</v>
      </c>
      <c r="B49" s="5">
        <f t="shared" si="1"/>
        <v>1924</v>
      </c>
      <c r="C49" s="1">
        <f t="shared" si="0"/>
        <v>4</v>
      </c>
      <c r="D49" s="4">
        <f>MAX(0,ROUND('FINAL INFLOW'!D49,2))</f>
        <v>0.65</v>
      </c>
      <c r="E49" s="4"/>
      <c r="F49" s="27">
        <f t="shared" si="3"/>
        <v>348</v>
      </c>
      <c r="G49" s="1">
        <v>1951</v>
      </c>
      <c r="H49" s="4">
        <f t="shared" si="4"/>
        <v>2.1</v>
      </c>
      <c r="I49" s="4">
        <f t="shared" si="4"/>
        <v>27.36</v>
      </c>
      <c r="J49" s="4">
        <f t="shared" si="4"/>
        <v>26.59</v>
      </c>
      <c r="K49" s="4">
        <f t="shared" si="4"/>
        <v>10.79</v>
      </c>
      <c r="L49" s="4">
        <f t="shared" si="4"/>
        <v>6.43</v>
      </c>
      <c r="M49" s="4">
        <f t="shared" si="4"/>
        <v>4.55</v>
      </c>
      <c r="N49" s="4">
        <f t="shared" si="4"/>
        <v>3.83</v>
      </c>
      <c r="O49" s="4">
        <f t="shared" si="4"/>
        <v>4.32</v>
      </c>
      <c r="P49" s="4">
        <f t="shared" si="4"/>
        <v>2.42</v>
      </c>
      <c r="Q49" s="4">
        <f t="shared" si="4"/>
        <v>1.43</v>
      </c>
      <c r="R49" s="4">
        <f t="shared" si="4"/>
        <v>1.1499999999999999</v>
      </c>
      <c r="S49" s="4">
        <f t="shared" si="4"/>
        <v>0.93</v>
      </c>
      <c r="T49" s="14">
        <f t="shared" si="5"/>
        <v>91.90000000000002</v>
      </c>
    </row>
    <row r="50" spans="1:20">
      <c r="A50" s="25">
        <v>8918</v>
      </c>
      <c r="B50" s="5">
        <f t="shared" si="1"/>
        <v>1924</v>
      </c>
      <c r="C50" s="1">
        <f t="shared" si="0"/>
        <v>5</v>
      </c>
      <c r="D50" s="4">
        <f>MAX(0,ROUND('FINAL INFLOW'!D50,2))</f>
        <v>0.37</v>
      </c>
      <c r="E50" s="4"/>
      <c r="F50" s="27">
        <f t="shared" si="3"/>
        <v>360</v>
      </c>
      <c r="G50" s="1">
        <v>1952</v>
      </c>
      <c r="H50" s="4">
        <f t="shared" si="4"/>
        <v>1.77</v>
      </c>
      <c r="I50" s="4">
        <f t="shared" si="4"/>
        <v>3.31</v>
      </c>
      <c r="J50" s="4">
        <f t="shared" si="4"/>
        <v>8.33</v>
      </c>
      <c r="K50" s="4">
        <f t="shared" si="4"/>
        <v>15.16</v>
      </c>
      <c r="L50" s="4">
        <f t="shared" si="4"/>
        <v>15.41</v>
      </c>
      <c r="M50" s="4">
        <f t="shared" si="4"/>
        <v>12.21</v>
      </c>
      <c r="N50" s="4">
        <f t="shared" si="4"/>
        <v>15.98</v>
      </c>
      <c r="O50" s="4">
        <f t="shared" si="4"/>
        <v>13.81</v>
      </c>
      <c r="P50" s="4">
        <f t="shared" si="4"/>
        <v>6.23</v>
      </c>
      <c r="Q50" s="4">
        <f t="shared" si="4"/>
        <v>3.35</v>
      </c>
      <c r="R50" s="4">
        <f t="shared" si="4"/>
        <v>2.14</v>
      </c>
      <c r="S50" s="4">
        <f t="shared" si="4"/>
        <v>1.62</v>
      </c>
      <c r="T50" s="14">
        <f t="shared" si="5"/>
        <v>99.320000000000007</v>
      </c>
    </row>
    <row r="51" spans="1:20">
      <c r="A51" s="25">
        <v>8948</v>
      </c>
      <c r="B51" s="5">
        <f t="shared" si="1"/>
        <v>1924</v>
      </c>
      <c r="C51" s="1">
        <f t="shared" si="0"/>
        <v>6</v>
      </c>
      <c r="D51" s="4">
        <f>MAX(0,ROUND('FINAL INFLOW'!D51,2))</f>
        <v>0.15</v>
      </c>
      <c r="E51" s="4"/>
      <c r="F51" s="27">
        <f t="shared" si="3"/>
        <v>372</v>
      </c>
      <c r="G51" s="1">
        <v>1953</v>
      </c>
      <c r="H51" s="4">
        <f t="shared" si="4"/>
        <v>1.03</v>
      </c>
      <c r="I51" s="4">
        <f t="shared" si="4"/>
        <v>0.95</v>
      </c>
      <c r="J51" s="4">
        <f t="shared" si="4"/>
        <v>2.52</v>
      </c>
      <c r="K51" s="4">
        <f t="shared" si="4"/>
        <v>11.76</v>
      </c>
      <c r="L51" s="4">
        <f t="shared" si="4"/>
        <v>4.09</v>
      </c>
      <c r="M51" s="4">
        <f t="shared" si="4"/>
        <v>5.45</v>
      </c>
      <c r="N51" s="4">
        <f t="shared" si="4"/>
        <v>9.08</v>
      </c>
      <c r="O51" s="4">
        <f t="shared" si="4"/>
        <v>6.31</v>
      </c>
      <c r="P51" s="4">
        <f t="shared" si="4"/>
        <v>4.3499999999999996</v>
      </c>
      <c r="Q51" s="4">
        <f t="shared" si="4"/>
        <v>1.95</v>
      </c>
      <c r="R51" s="4">
        <f t="shared" si="4"/>
        <v>0.95</v>
      </c>
      <c r="S51" s="4">
        <f t="shared" si="4"/>
        <v>1.01</v>
      </c>
      <c r="T51" s="14">
        <f t="shared" si="5"/>
        <v>49.45</v>
      </c>
    </row>
    <row r="52" spans="1:20">
      <c r="A52" s="25">
        <v>8979</v>
      </c>
      <c r="B52" s="5">
        <f t="shared" si="1"/>
        <v>1924</v>
      </c>
      <c r="C52" s="1">
        <f t="shared" si="0"/>
        <v>7</v>
      </c>
      <c r="D52" s="4">
        <f>MAX(0,ROUND('FINAL INFLOW'!D52,2))</f>
        <v>0.06</v>
      </c>
      <c r="E52" s="4"/>
      <c r="F52" s="27">
        <f t="shared" si="3"/>
        <v>384</v>
      </c>
      <c r="G52" s="1">
        <v>1954</v>
      </c>
      <c r="H52" s="4">
        <f t="shared" si="4"/>
        <v>0.78</v>
      </c>
      <c r="I52" s="4">
        <f t="shared" si="4"/>
        <v>1.47</v>
      </c>
      <c r="J52" s="4">
        <f t="shared" si="4"/>
        <v>1.5</v>
      </c>
      <c r="K52" s="4">
        <f t="shared" si="4"/>
        <v>2.98</v>
      </c>
      <c r="L52" s="4">
        <f t="shared" si="4"/>
        <v>5.25</v>
      </c>
      <c r="M52" s="4">
        <f t="shared" si="4"/>
        <v>9.99</v>
      </c>
      <c r="N52" s="4">
        <f t="shared" si="4"/>
        <v>7.54</v>
      </c>
      <c r="O52" s="4">
        <f t="shared" si="4"/>
        <v>2.94</v>
      </c>
      <c r="P52" s="4">
        <f t="shared" si="4"/>
        <v>1.08</v>
      </c>
      <c r="Q52" s="4">
        <f t="shared" si="4"/>
        <v>0.62</v>
      </c>
      <c r="R52" s="4">
        <f t="shared" si="4"/>
        <v>0.54</v>
      </c>
      <c r="S52" s="4">
        <f t="shared" si="4"/>
        <v>0.67</v>
      </c>
      <c r="T52" s="14">
        <f t="shared" si="5"/>
        <v>35.359999999999992</v>
      </c>
    </row>
    <row r="53" spans="1:20">
      <c r="A53" s="25">
        <v>9010</v>
      </c>
      <c r="B53" s="5">
        <f t="shared" si="1"/>
        <v>1924</v>
      </c>
      <c r="C53" s="1">
        <f t="shared" si="0"/>
        <v>8</v>
      </c>
      <c r="D53" s="4">
        <f>MAX(0,ROUND('FINAL INFLOW'!D53,2))</f>
        <v>0.02</v>
      </c>
      <c r="E53" s="4"/>
      <c r="F53" s="27">
        <f t="shared" si="3"/>
        <v>396</v>
      </c>
      <c r="G53" s="1">
        <v>1955</v>
      </c>
      <c r="H53" s="4">
        <f t="shared" ref="H53:S74" si="6">INDEX($D$19:$D$2000,H$18+$F53,1)</f>
        <v>0.54</v>
      </c>
      <c r="I53" s="4">
        <f t="shared" si="6"/>
        <v>0.79</v>
      </c>
      <c r="J53" s="4">
        <f t="shared" si="6"/>
        <v>2.5099999999999998</v>
      </c>
      <c r="K53" s="4">
        <f t="shared" si="6"/>
        <v>3.13</v>
      </c>
      <c r="L53" s="4">
        <f t="shared" si="6"/>
        <v>2.42</v>
      </c>
      <c r="M53" s="4">
        <f t="shared" si="6"/>
        <v>3.64</v>
      </c>
      <c r="N53" s="4">
        <f t="shared" si="6"/>
        <v>4.34</v>
      </c>
      <c r="O53" s="4">
        <f t="shared" si="6"/>
        <v>5.33</v>
      </c>
      <c r="P53" s="4">
        <f t="shared" si="6"/>
        <v>1.73</v>
      </c>
      <c r="Q53" s="4">
        <f t="shared" si="6"/>
        <v>0.54</v>
      </c>
      <c r="R53" s="4">
        <f t="shared" si="6"/>
        <v>0.38</v>
      </c>
      <c r="S53" s="4">
        <f t="shared" si="6"/>
        <v>0.73</v>
      </c>
      <c r="T53" s="14">
        <f t="shared" si="5"/>
        <v>26.080000000000002</v>
      </c>
    </row>
    <row r="54" spans="1:20">
      <c r="A54" s="25">
        <v>9040</v>
      </c>
      <c r="B54" s="5">
        <f t="shared" si="1"/>
        <v>1924</v>
      </c>
      <c r="C54" s="1">
        <f t="shared" si="0"/>
        <v>9</v>
      </c>
      <c r="D54" s="4">
        <f>MAX(0,ROUND('FINAL INFLOW'!D54,2))</f>
        <v>0.06</v>
      </c>
      <c r="E54" s="4"/>
      <c r="F54" s="27">
        <f t="shared" si="3"/>
        <v>408</v>
      </c>
      <c r="G54" s="1">
        <v>1956</v>
      </c>
      <c r="H54" s="4">
        <f t="shared" si="6"/>
        <v>0.77</v>
      </c>
      <c r="I54" s="4">
        <f t="shared" si="6"/>
        <v>1.38</v>
      </c>
      <c r="J54" s="4">
        <f t="shared" si="6"/>
        <v>34.74</v>
      </c>
      <c r="K54" s="4">
        <f t="shared" si="6"/>
        <v>22.67</v>
      </c>
      <c r="L54" s="4">
        <f t="shared" si="6"/>
        <v>6.05</v>
      </c>
      <c r="M54" s="4">
        <f t="shared" si="6"/>
        <v>4.62</v>
      </c>
      <c r="N54" s="4">
        <f t="shared" si="6"/>
        <v>5.69</v>
      </c>
      <c r="O54" s="4">
        <f t="shared" si="6"/>
        <v>6.69</v>
      </c>
      <c r="P54" s="4">
        <f t="shared" si="6"/>
        <v>4.1399999999999997</v>
      </c>
      <c r="Q54" s="4">
        <f t="shared" si="6"/>
        <v>2.36</v>
      </c>
      <c r="R54" s="4">
        <f t="shared" si="6"/>
        <v>1.66</v>
      </c>
      <c r="S54" s="4">
        <f t="shared" si="6"/>
        <v>1.41</v>
      </c>
      <c r="T54" s="14">
        <f t="shared" si="5"/>
        <v>92.179999999999993</v>
      </c>
    </row>
    <row r="55" spans="1:20">
      <c r="A55" s="25">
        <v>9071</v>
      </c>
      <c r="B55" s="5">
        <f t="shared" si="1"/>
        <v>1925</v>
      </c>
      <c r="C55" s="1">
        <f t="shared" si="0"/>
        <v>10</v>
      </c>
      <c r="D55" s="4">
        <f>MAX(0,ROUND('FINAL INFLOW'!D55,2))</f>
        <v>0.73</v>
      </c>
      <c r="E55" s="4"/>
      <c r="F55" s="27">
        <f t="shared" si="3"/>
        <v>420</v>
      </c>
      <c r="G55" s="1">
        <v>1957</v>
      </c>
      <c r="H55" s="4">
        <f t="shared" si="6"/>
        <v>1.3</v>
      </c>
      <c r="I55" s="4">
        <f t="shared" si="6"/>
        <v>0.85</v>
      </c>
      <c r="J55" s="4">
        <f t="shared" si="6"/>
        <v>1.1499999999999999</v>
      </c>
      <c r="K55" s="4">
        <f t="shared" si="6"/>
        <v>1.37</v>
      </c>
      <c r="L55" s="4">
        <f t="shared" si="6"/>
        <v>7.12</v>
      </c>
      <c r="M55" s="4">
        <f t="shared" si="6"/>
        <v>10.37</v>
      </c>
      <c r="N55" s="4">
        <f t="shared" si="6"/>
        <v>5.42</v>
      </c>
      <c r="O55" s="4">
        <f t="shared" si="6"/>
        <v>6.09</v>
      </c>
      <c r="P55" s="4">
        <f t="shared" si="6"/>
        <v>2.46</v>
      </c>
      <c r="Q55" s="4">
        <f t="shared" si="6"/>
        <v>0.94</v>
      </c>
      <c r="R55" s="4">
        <f t="shared" si="6"/>
        <v>0.81</v>
      </c>
      <c r="S55" s="4">
        <f t="shared" si="6"/>
        <v>0.49</v>
      </c>
      <c r="T55" s="14">
        <f t="shared" si="5"/>
        <v>38.370000000000005</v>
      </c>
    </row>
    <row r="56" spans="1:20">
      <c r="A56" s="25">
        <v>9101</v>
      </c>
      <c r="B56" s="5">
        <f t="shared" si="1"/>
        <v>1925</v>
      </c>
      <c r="C56" s="1">
        <f t="shared" si="0"/>
        <v>11</v>
      </c>
      <c r="D56" s="4">
        <f>MAX(0,ROUND('FINAL INFLOW'!D56,2))</f>
        <v>1.89</v>
      </c>
      <c r="E56" s="4"/>
      <c r="F56" s="27">
        <f t="shared" si="3"/>
        <v>432</v>
      </c>
      <c r="G56" s="1">
        <v>1958</v>
      </c>
      <c r="H56" s="4">
        <f t="shared" si="6"/>
        <v>1.25</v>
      </c>
      <c r="I56" s="4">
        <f t="shared" si="6"/>
        <v>1.37</v>
      </c>
      <c r="J56" s="4">
        <f t="shared" si="6"/>
        <v>2.82</v>
      </c>
      <c r="K56" s="4">
        <f t="shared" si="6"/>
        <v>4.22</v>
      </c>
      <c r="L56" s="4">
        <f t="shared" si="6"/>
        <v>16.149999999999999</v>
      </c>
      <c r="M56" s="4">
        <f t="shared" si="6"/>
        <v>15.17</v>
      </c>
      <c r="N56" s="4">
        <f t="shared" si="6"/>
        <v>16.84</v>
      </c>
      <c r="O56" s="4">
        <f t="shared" si="6"/>
        <v>12.46</v>
      </c>
      <c r="P56" s="4">
        <f t="shared" si="6"/>
        <v>4.96</v>
      </c>
      <c r="Q56" s="4">
        <f t="shared" si="6"/>
        <v>2.14</v>
      </c>
      <c r="R56" s="4">
        <f t="shared" si="6"/>
        <v>1.54</v>
      </c>
      <c r="S56" s="4">
        <f t="shared" si="6"/>
        <v>1.35</v>
      </c>
      <c r="T56" s="14">
        <f t="shared" si="5"/>
        <v>80.27</v>
      </c>
    </row>
    <row r="57" spans="1:20">
      <c r="A57" s="25">
        <v>9132</v>
      </c>
      <c r="B57" s="5">
        <f t="shared" si="1"/>
        <v>1925</v>
      </c>
      <c r="C57" s="1">
        <f t="shared" si="0"/>
        <v>12</v>
      </c>
      <c r="D57" s="4">
        <f>MAX(0,ROUND('FINAL INFLOW'!D57,2))</f>
        <v>2.11</v>
      </c>
      <c r="E57" s="4"/>
      <c r="F57" s="27">
        <f t="shared" si="3"/>
        <v>444</v>
      </c>
      <c r="G57" s="1">
        <v>1959</v>
      </c>
      <c r="H57" s="4">
        <f t="shared" si="6"/>
        <v>0.53</v>
      </c>
      <c r="I57" s="4">
        <f t="shared" si="6"/>
        <v>0.54</v>
      </c>
      <c r="J57" s="4">
        <f t="shared" si="6"/>
        <v>0.49</v>
      </c>
      <c r="K57" s="4">
        <f t="shared" si="6"/>
        <v>3.16</v>
      </c>
      <c r="L57" s="4">
        <f t="shared" si="6"/>
        <v>4.43</v>
      </c>
      <c r="M57" s="4">
        <f t="shared" si="6"/>
        <v>3.39</v>
      </c>
      <c r="N57" s="4">
        <f t="shared" si="6"/>
        <v>3.18</v>
      </c>
      <c r="O57" s="4">
        <f t="shared" si="6"/>
        <v>1.43</v>
      </c>
      <c r="P57" s="4">
        <f t="shared" si="6"/>
        <v>0.68</v>
      </c>
      <c r="Q57" s="4">
        <f t="shared" si="6"/>
        <v>0.27</v>
      </c>
      <c r="R57" s="4">
        <f t="shared" si="6"/>
        <v>0.11</v>
      </c>
      <c r="S57" s="4">
        <f t="shared" si="6"/>
        <v>0.63</v>
      </c>
      <c r="T57" s="14">
        <f t="shared" si="5"/>
        <v>18.84</v>
      </c>
    </row>
    <row r="58" spans="1:20">
      <c r="A58" s="25">
        <v>9163</v>
      </c>
      <c r="B58" s="5">
        <f t="shared" si="1"/>
        <v>1925</v>
      </c>
      <c r="C58" s="1">
        <f t="shared" si="0"/>
        <v>1</v>
      </c>
      <c r="D58" s="4">
        <f>MAX(0,ROUND('FINAL INFLOW'!D58,2))</f>
        <v>2.15</v>
      </c>
      <c r="E58" s="4"/>
      <c r="F58" s="27">
        <f t="shared" si="3"/>
        <v>456</v>
      </c>
      <c r="G58" s="1">
        <v>1960</v>
      </c>
      <c r="H58" s="4">
        <f t="shared" si="6"/>
        <v>0.56999999999999995</v>
      </c>
      <c r="I58" s="4">
        <f t="shared" si="6"/>
        <v>0.37</v>
      </c>
      <c r="J58" s="4">
        <f t="shared" si="6"/>
        <v>0.55000000000000004</v>
      </c>
      <c r="K58" s="4">
        <f t="shared" si="6"/>
        <v>1.41</v>
      </c>
      <c r="L58" s="4">
        <f t="shared" si="6"/>
        <v>8.2799999999999994</v>
      </c>
      <c r="M58" s="4">
        <f t="shared" si="6"/>
        <v>8.61</v>
      </c>
      <c r="N58" s="4">
        <f t="shared" si="6"/>
        <v>4.1900000000000004</v>
      </c>
      <c r="O58" s="4">
        <f t="shared" si="6"/>
        <v>2.19</v>
      </c>
      <c r="P58" s="4">
        <f t="shared" si="6"/>
        <v>1.27</v>
      </c>
      <c r="Q58" s="4">
        <f t="shared" si="6"/>
        <v>0.56999999999999995</v>
      </c>
      <c r="R58" s="4">
        <f t="shared" si="6"/>
        <v>0.3</v>
      </c>
      <c r="S58" s="4">
        <f t="shared" si="6"/>
        <v>0.25</v>
      </c>
      <c r="T58" s="14">
        <f t="shared" si="5"/>
        <v>28.560000000000002</v>
      </c>
    </row>
    <row r="59" spans="1:20">
      <c r="A59" s="25">
        <v>9191</v>
      </c>
      <c r="B59" s="5">
        <f t="shared" si="1"/>
        <v>1925</v>
      </c>
      <c r="C59" s="1">
        <f t="shared" si="0"/>
        <v>2</v>
      </c>
      <c r="D59" s="4">
        <f>MAX(0,ROUND('FINAL INFLOW'!D59,2))</f>
        <v>15.8</v>
      </c>
      <c r="E59" s="4"/>
      <c r="F59" s="27">
        <f t="shared" si="3"/>
        <v>468</v>
      </c>
      <c r="G59" s="1">
        <v>1961</v>
      </c>
      <c r="H59" s="4">
        <f t="shared" si="6"/>
        <v>0.34</v>
      </c>
      <c r="I59" s="4">
        <f t="shared" si="6"/>
        <v>1.03</v>
      </c>
      <c r="J59" s="4">
        <f t="shared" si="6"/>
        <v>0.74</v>
      </c>
      <c r="K59" s="4">
        <f t="shared" si="6"/>
        <v>0.63</v>
      </c>
      <c r="L59" s="4">
        <f t="shared" si="6"/>
        <v>2.4700000000000002</v>
      </c>
      <c r="M59" s="4">
        <f t="shared" si="6"/>
        <v>2.97</v>
      </c>
      <c r="N59" s="4">
        <f t="shared" si="6"/>
        <v>3.2</v>
      </c>
      <c r="O59" s="4">
        <f t="shared" si="6"/>
        <v>2.09</v>
      </c>
      <c r="P59" s="4">
        <f t="shared" si="6"/>
        <v>1.02</v>
      </c>
      <c r="Q59" s="4">
        <f t="shared" si="6"/>
        <v>0.23</v>
      </c>
      <c r="R59" s="4">
        <f t="shared" si="6"/>
        <v>0</v>
      </c>
      <c r="S59" s="4">
        <f t="shared" si="6"/>
        <v>0.23</v>
      </c>
      <c r="T59" s="14">
        <f t="shared" si="5"/>
        <v>14.950000000000003</v>
      </c>
    </row>
    <row r="60" spans="1:20">
      <c r="A60" s="25">
        <v>9222</v>
      </c>
      <c r="B60" s="5">
        <f t="shared" si="1"/>
        <v>1925</v>
      </c>
      <c r="C60" s="1">
        <f t="shared" si="0"/>
        <v>3</v>
      </c>
      <c r="D60" s="4">
        <f>MAX(0,ROUND('FINAL INFLOW'!D60,2))</f>
        <v>6.98</v>
      </c>
      <c r="E60" s="4"/>
      <c r="F60" s="27">
        <f t="shared" si="3"/>
        <v>480</v>
      </c>
      <c r="G60" s="1">
        <v>1962</v>
      </c>
      <c r="H60" s="4">
        <f t="shared" si="6"/>
        <v>0.54</v>
      </c>
      <c r="I60" s="4">
        <f t="shared" si="6"/>
        <v>0.48</v>
      </c>
      <c r="J60" s="4">
        <f t="shared" si="6"/>
        <v>1.36</v>
      </c>
      <c r="K60" s="4">
        <f t="shared" si="6"/>
        <v>1.1000000000000001</v>
      </c>
      <c r="L60" s="4">
        <f t="shared" si="6"/>
        <v>10.41</v>
      </c>
      <c r="M60" s="4">
        <f t="shared" si="6"/>
        <v>5.87</v>
      </c>
      <c r="N60" s="4">
        <f t="shared" si="6"/>
        <v>9.18</v>
      </c>
      <c r="O60" s="4">
        <f t="shared" si="6"/>
        <v>3.84</v>
      </c>
      <c r="P60" s="4">
        <f t="shared" si="6"/>
        <v>2.46</v>
      </c>
      <c r="Q60" s="4">
        <f t="shared" si="6"/>
        <v>1.23</v>
      </c>
      <c r="R60" s="4">
        <f t="shared" si="6"/>
        <v>0.25</v>
      </c>
      <c r="S60" s="4">
        <f t="shared" si="6"/>
        <v>0.18</v>
      </c>
      <c r="T60" s="14">
        <f t="shared" si="5"/>
        <v>36.9</v>
      </c>
    </row>
    <row r="61" spans="1:20">
      <c r="A61" s="25">
        <v>9252</v>
      </c>
      <c r="B61" s="5">
        <f t="shared" si="1"/>
        <v>1925</v>
      </c>
      <c r="C61" s="1">
        <f t="shared" si="0"/>
        <v>4</v>
      </c>
      <c r="D61" s="4">
        <f>MAX(0,ROUND('FINAL INFLOW'!D61,2))</f>
        <v>10.1</v>
      </c>
      <c r="E61" s="4"/>
      <c r="F61" s="27">
        <f t="shared" si="3"/>
        <v>492</v>
      </c>
      <c r="G61" s="1">
        <v>1963</v>
      </c>
      <c r="H61" s="4">
        <f t="shared" si="6"/>
        <v>9.7200000000000006</v>
      </c>
      <c r="I61" s="4">
        <f t="shared" si="6"/>
        <v>1.22</v>
      </c>
      <c r="J61" s="4">
        <f t="shared" si="6"/>
        <v>4.8499999999999996</v>
      </c>
      <c r="K61" s="4">
        <f t="shared" si="6"/>
        <v>7.06</v>
      </c>
      <c r="L61" s="4">
        <f t="shared" si="6"/>
        <v>17.670000000000002</v>
      </c>
      <c r="M61" s="4">
        <f t="shared" si="6"/>
        <v>4.9000000000000004</v>
      </c>
      <c r="N61" s="4">
        <f t="shared" si="6"/>
        <v>10.130000000000001</v>
      </c>
      <c r="O61" s="4">
        <f t="shared" si="6"/>
        <v>6.87</v>
      </c>
      <c r="P61" s="4">
        <f t="shared" si="6"/>
        <v>2.92</v>
      </c>
      <c r="Q61" s="4">
        <f t="shared" si="6"/>
        <v>1.31</v>
      </c>
      <c r="R61" s="4">
        <f t="shared" si="6"/>
        <v>1</v>
      </c>
      <c r="S61" s="4">
        <f t="shared" si="6"/>
        <v>1.1000000000000001</v>
      </c>
      <c r="T61" s="14">
        <f t="shared" si="5"/>
        <v>68.75</v>
      </c>
    </row>
    <row r="62" spans="1:20">
      <c r="A62" s="25">
        <v>9283</v>
      </c>
      <c r="B62" s="5">
        <f t="shared" si="1"/>
        <v>1925</v>
      </c>
      <c r="C62" s="1">
        <f t="shared" si="0"/>
        <v>5</v>
      </c>
      <c r="D62" s="4">
        <f>MAX(0,ROUND('FINAL INFLOW'!D62,2))</f>
        <v>5.84</v>
      </c>
      <c r="E62" s="4"/>
      <c r="F62" s="27">
        <f t="shared" si="3"/>
        <v>504</v>
      </c>
      <c r="G62" s="1">
        <v>1964</v>
      </c>
      <c r="H62" s="4">
        <f t="shared" si="6"/>
        <v>1.1499999999999999</v>
      </c>
      <c r="I62" s="4">
        <f t="shared" si="6"/>
        <v>4.63</v>
      </c>
      <c r="J62" s="4">
        <f t="shared" si="6"/>
        <v>1.98</v>
      </c>
      <c r="K62" s="4">
        <f t="shared" si="6"/>
        <v>3.73</v>
      </c>
      <c r="L62" s="4">
        <f t="shared" si="6"/>
        <v>2.52</v>
      </c>
      <c r="M62" s="4">
        <f t="shared" si="6"/>
        <v>2.31</v>
      </c>
      <c r="N62" s="4">
        <f t="shared" si="6"/>
        <v>4.53</v>
      </c>
      <c r="O62" s="4">
        <f t="shared" si="6"/>
        <v>3.67</v>
      </c>
      <c r="P62" s="4">
        <f t="shared" si="6"/>
        <v>1.54</v>
      </c>
      <c r="Q62" s="4">
        <f t="shared" si="6"/>
        <v>0.65</v>
      </c>
      <c r="R62" s="4">
        <f t="shared" si="6"/>
        <v>0.75</v>
      </c>
      <c r="S62" s="4">
        <f t="shared" si="6"/>
        <v>0.11</v>
      </c>
      <c r="T62" s="14">
        <f t="shared" si="5"/>
        <v>27.57</v>
      </c>
    </row>
    <row r="63" spans="1:20">
      <c r="A63" s="25">
        <v>9313</v>
      </c>
      <c r="B63" s="5">
        <f t="shared" si="1"/>
        <v>1925</v>
      </c>
      <c r="C63" s="1">
        <f t="shared" si="0"/>
        <v>6</v>
      </c>
      <c r="D63" s="4">
        <f>MAX(0,ROUND('FINAL INFLOW'!D63,2))</f>
        <v>2.63</v>
      </c>
      <c r="E63" s="4"/>
      <c r="F63" s="27">
        <f t="shared" si="3"/>
        <v>516</v>
      </c>
      <c r="G63" s="1">
        <v>1965</v>
      </c>
      <c r="H63" s="4">
        <f t="shared" si="6"/>
        <v>0.63</v>
      </c>
      <c r="I63" s="4">
        <f t="shared" si="6"/>
        <v>2.62</v>
      </c>
      <c r="J63" s="4">
        <f t="shared" si="6"/>
        <v>41.68</v>
      </c>
      <c r="K63" s="4">
        <f t="shared" si="6"/>
        <v>16.420000000000002</v>
      </c>
      <c r="L63" s="4">
        <f t="shared" si="6"/>
        <v>4.25</v>
      </c>
      <c r="M63" s="4">
        <f t="shared" si="6"/>
        <v>3.59</v>
      </c>
      <c r="N63" s="4">
        <f t="shared" si="6"/>
        <v>6.82</v>
      </c>
      <c r="O63" s="4">
        <f t="shared" si="6"/>
        <v>4.58</v>
      </c>
      <c r="P63" s="4">
        <f t="shared" si="6"/>
        <v>3.04</v>
      </c>
      <c r="Q63" s="4">
        <f t="shared" si="6"/>
        <v>1.88</v>
      </c>
      <c r="R63" s="4">
        <f t="shared" si="6"/>
        <v>2.25</v>
      </c>
      <c r="S63" s="4">
        <f t="shared" si="6"/>
        <v>0.99</v>
      </c>
      <c r="T63" s="14">
        <f t="shared" si="5"/>
        <v>88.749999999999986</v>
      </c>
    </row>
    <row r="64" spans="1:20">
      <c r="A64" s="25">
        <v>9344</v>
      </c>
      <c r="B64" s="5">
        <f t="shared" si="1"/>
        <v>1925</v>
      </c>
      <c r="C64" s="1">
        <f t="shared" si="0"/>
        <v>7</v>
      </c>
      <c r="D64" s="4">
        <f>MAX(0,ROUND('FINAL INFLOW'!D64,2))</f>
        <v>1.51</v>
      </c>
      <c r="E64" s="4"/>
      <c r="F64" s="27">
        <f t="shared" si="3"/>
        <v>528</v>
      </c>
      <c r="G64" s="1">
        <v>1966</v>
      </c>
      <c r="H64" s="4">
        <f t="shared" si="6"/>
        <v>0.89</v>
      </c>
      <c r="I64" s="4">
        <f t="shared" si="6"/>
        <v>1.62</v>
      </c>
      <c r="J64" s="4">
        <f t="shared" si="6"/>
        <v>1.78</v>
      </c>
      <c r="K64" s="4">
        <f t="shared" si="6"/>
        <v>2.76</v>
      </c>
      <c r="L64" s="4">
        <f t="shared" si="6"/>
        <v>2.57</v>
      </c>
      <c r="M64" s="4">
        <f t="shared" si="6"/>
        <v>4.51</v>
      </c>
      <c r="N64" s="4">
        <f t="shared" si="6"/>
        <v>4.8899999999999997</v>
      </c>
      <c r="O64" s="4">
        <f t="shared" si="6"/>
        <v>2.0699999999999998</v>
      </c>
      <c r="P64" s="4">
        <f t="shared" si="6"/>
        <v>1.1299999999999999</v>
      </c>
      <c r="Q64" s="4">
        <f t="shared" si="6"/>
        <v>0.18</v>
      </c>
      <c r="R64" s="4">
        <f t="shared" si="6"/>
        <v>0</v>
      </c>
      <c r="S64" s="4">
        <f t="shared" si="6"/>
        <v>0</v>
      </c>
      <c r="T64" s="14">
        <f t="shared" si="5"/>
        <v>22.4</v>
      </c>
    </row>
    <row r="65" spans="1:20">
      <c r="A65" s="25">
        <v>9375</v>
      </c>
      <c r="B65" s="5">
        <f t="shared" si="1"/>
        <v>1925</v>
      </c>
      <c r="C65" s="1">
        <f t="shared" si="0"/>
        <v>8</v>
      </c>
      <c r="D65" s="4">
        <f>MAX(0,ROUND('FINAL INFLOW'!D65,2))</f>
        <v>0.67</v>
      </c>
      <c r="E65" s="4"/>
      <c r="F65" s="27">
        <f t="shared" si="3"/>
        <v>540</v>
      </c>
      <c r="G65" s="1">
        <v>1967</v>
      </c>
      <c r="H65" s="4">
        <f t="shared" si="6"/>
        <v>0.42</v>
      </c>
      <c r="I65" s="4">
        <f t="shared" si="6"/>
        <v>3.02</v>
      </c>
      <c r="J65" s="4">
        <f t="shared" si="6"/>
        <v>7.21</v>
      </c>
      <c r="K65" s="4">
        <f t="shared" si="6"/>
        <v>11.59</v>
      </c>
      <c r="L65" s="4">
        <f t="shared" si="6"/>
        <v>7.38</v>
      </c>
      <c r="M65" s="4">
        <f t="shared" si="6"/>
        <v>13.65</v>
      </c>
      <c r="N65" s="4">
        <f t="shared" si="6"/>
        <v>9.3000000000000007</v>
      </c>
      <c r="O65" s="4">
        <f t="shared" si="6"/>
        <v>12.45</v>
      </c>
      <c r="P65" s="4">
        <f t="shared" si="6"/>
        <v>6.74</v>
      </c>
      <c r="Q65" s="4">
        <f t="shared" si="6"/>
        <v>3.26</v>
      </c>
      <c r="R65" s="4">
        <f t="shared" si="6"/>
        <v>1.63</v>
      </c>
      <c r="S65" s="4">
        <f t="shared" si="6"/>
        <v>1.01</v>
      </c>
      <c r="T65" s="14">
        <f t="shared" si="5"/>
        <v>77.660000000000011</v>
      </c>
    </row>
    <row r="66" spans="1:20">
      <c r="A66" s="25">
        <v>9405</v>
      </c>
      <c r="B66" s="5">
        <f t="shared" si="1"/>
        <v>1925</v>
      </c>
      <c r="C66" s="1">
        <f t="shared" si="0"/>
        <v>9</v>
      </c>
      <c r="D66" s="4">
        <f>MAX(0,ROUND('FINAL INFLOW'!D66,2))</f>
        <v>0.42</v>
      </c>
      <c r="E66" s="4"/>
      <c r="F66" s="27">
        <f t="shared" si="3"/>
        <v>552</v>
      </c>
      <c r="G66" s="1">
        <v>1968</v>
      </c>
      <c r="H66" s="4">
        <f t="shared" si="6"/>
        <v>0.77</v>
      </c>
      <c r="I66" s="4">
        <f t="shared" si="6"/>
        <v>1.1599999999999999</v>
      </c>
      <c r="J66" s="4">
        <f t="shared" si="6"/>
        <v>1.9</v>
      </c>
      <c r="K66" s="4">
        <f t="shared" si="6"/>
        <v>3.42</v>
      </c>
      <c r="L66" s="4">
        <f t="shared" si="6"/>
        <v>10.02</v>
      </c>
      <c r="M66" s="4">
        <f t="shared" si="6"/>
        <v>4.58</v>
      </c>
      <c r="N66" s="4">
        <f t="shared" si="6"/>
        <v>2.97</v>
      </c>
      <c r="O66" s="4">
        <f t="shared" si="6"/>
        <v>1.97</v>
      </c>
      <c r="P66" s="4">
        <f t="shared" si="6"/>
        <v>1.02</v>
      </c>
      <c r="Q66" s="4">
        <f t="shared" si="6"/>
        <v>0.19</v>
      </c>
      <c r="R66" s="4">
        <f t="shared" si="6"/>
        <v>0.78</v>
      </c>
      <c r="S66" s="4">
        <f t="shared" si="6"/>
        <v>0.21</v>
      </c>
      <c r="T66" s="14">
        <f t="shared" si="5"/>
        <v>28.990000000000002</v>
      </c>
    </row>
    <row r="67" spans="1:20">
      <c r="A67" s="25">
        <v>9436</v>
      </c>
      <c r="B67" s="5">
        <f t="shared" si="1"/>
        <v>1926</v>
      </c>
      <c r="C67" s="1">
        <f t="shared" si="0"/>
        <v>10</v>
      </c>
      <c r="D67" s="4">
        <f>MAX(0,ROUND('FINAL INFLOW'!D67,2))</f>
        <v>0.73</v>
      </c>
      <c r="E67" s="4"/>
      <c r="F67" s="27">
        <f t="shared" si="3"/>
        <v>564</v>
      </c>
      <c r="G67" s="1">
        <v>1969</v>
      </c>
      <c r="H67" s="4">
        <f t="shared" si="6"/>
        <v>0.82</v>
      </c>
      <c r="I67" s="4">
        <f t="shared" si="6"/>
        <v>3.68</v>
      </c>
      <c r="J67" s="4">
        <f t="shared" si="6"/>
        <v>3.32</v>
      </c>
      <c r="K67" s="4">
        <f t="shared" si="6"/>
        <v>30.13</v>
      </c>
      <c r="L67" s="4">
        <f t="shared" si="6"/>
        <v>12.04</v>
      </c>
      <c r="M67" s="4">
        <f t="shared" si="6"/>
        <v>7.87</v>
      </c>
      <c r="N67" s="4">
        <f t="shared" si="6"/>
        <v>10.9</v>
      </c>
      <c r="O67" s="4">
        <f t="shared" si="6"/>
        <v>9.57</v>
      </c>
      <c r="P67" s="4">
        <f t="shared" si="6"/>
        <v>4.46</v>
      </c>
      <c r="Q67" s="4">
        <f t="shared" si="6"/>
        <v>2.27</v>
      </c>
      <c r="R67" s="4">
        <f t="shared" si="6"/>
        <v>1.33</v>
      </c>
      <c r="S67" s="4">
        <f t="shared" si="6"/>
        <v>1.5</v>
      </c>
      <c r="T67" s="14">
        <f t="shared" si="5"/>
        <v>87.89</v>
      </c>
    </row>
    <row r="68" spans="1:20">
      <c r="A68" s="25">
        <v>9466</v>
      </c>
      <c r="B68" s="5">
        <f t="shared" si="1"/>
        <v>1926</v>
      </c>
      <c r="C68" s="1">
        <f t="shared" si="0"/>
        <v>11</v>
      </c>
      <c r="D68" s="4">
        <f>MAX(0,ROUND('FINAL INFLOW'!D68,2))</f>
        <v>0.77</v>
      </c>
      <c r="E68" s="4"/>
      <c r="F68" s="27">
        <f t="shared" si="3"/>
        <v>576</v>
      </c>
      <c r="G68" s="1">
        <v>1970</v>
      </c>
      <c r="H68" s="4">
        <f t="shared" si="6"/>
        <v>1.39</v>
      </c>
      <c r="I68" s="4">
        <f t="shared" si="6"/>
        <v>1.61</v>
      </c>
      <c r="J68" s="4">
        <f t="shared" si="6"/>
        <v>8.65</v>
      </c>
      <c r="K68" s="4">
        <f t="shared" si="6"/>
        <v>31.04</v>
      </c>
      <c r="L68" s="4">
        <f t="shared" si="6"/>
        <v>4.8600000000000003</v>
      </c>
      <c r="M68" s="4">
        <f t="shared" si="6"/>
        <v>3.63</v>
      </c>
      <c r="N68" s="4">
        <f t="shared" si="6"/>
        <v>1.78</v>
      </c>
      <c r="O68" s="4">
        <f t="shared" si="6"/>
        <v>2.63</v>
      </c>
      <c r="P68" s="4">
        <f t="shared" si="6"/>
        <v>2.4</v>
      </c>
      <c r="Q68" s="4">
        <f t="shared" si="6"/>
        <v>1.33</v>
      </c>
      <c r="R68" s="4">
        <f t="shared" si="6"/>
        <v>0.63</v>
      </c>
      <c r="S68" s="4">
        <f t="shared" si="6"/>
        <v>0.43</v>
      </c>
      <c r="T68" s="14">
        <f t="shared" si="5"/>
        <v>60.38</v>
      </c>
    </row>
    <row r="69" spans="1:20">
      <c r="A69" s="25">
        <v>9497</v>
      </c>
      <c r="B69" s="5">
        <f t="shared" si="1"/>
        <v>1926</v>
      </c>
      <c r="C69" s="1">
        <f t="shared" si="0"/>
        <v>12</v>
      </c>
      <c r="D69" s="4">
        <f>MAX(0,ROUND('FINAL INFLOW'!D69,2))</f>
        <v>1.1299999999999999</v>
      </c>
      <c r="E69" s="4"/>
      <c r="F69" s="27">
        <f t="shared" si="3"/>
        <v>588</v>
      </c>
      <c r="G69" s="1">
        <v>1971</v>
      </c>
      <c r="H69" s="4">
        <f t="shared" si="6"/>
        <v>0.54</v>
      </c>
      <c r="I69" s="4">
        <f t="shared" si="6"/>
        <v>5.13</v>
      </c>
      <c r="J69" s="4">
        <f t="shared" si="6"/>
        <v>8.9700000000000006</v>
      </c>
      <c r="K69" s="4">
        <f t="shared" si="6"/>
        <v>7.95</v>
      </c>
      <c r="L69" s="4">
        <f t="shared" si="6"/>
        <v>5.68</v>
      </c>
      <c r="M69" s="4">
        <f t="shared" si="6"/>
        <v>8.3000000000000007</v>
      </c>
      <c r="N69" s="4">
        <f t="shared" si="6"/>
        <v>6.59</v>
      </c>
      <c r="O69" s="4">
        <f t="shared" si="6"/>
        <v>5.85</v>
      </c>
      <c r="P69" s="4">
        <f t="shared" si="6"/>
        <v>3.72</v>
      </c>
      <c r="Q69" s="4">
        <f t="shared" si="6"/>
        <v>1.7</v>
      </c>
      <c r="R69" s="4">
        <f t="shared" si="6"/>
        <v>1.22</v>
      </c>
      <c r="S69" s="4">
        <f t="shared" si="6"/>
        <v>0.65</v>
      </c>
      <c r="T69" s="14">
        <f t="shared" si="5"/>
        <v>56.3</v>
      </c>
    </row>
    <row r="70" spans="1:20">
      <c r="A70" s="25">
        <v>9528</v>
      </c>
      <c r="B70" s="5">
        <f t="shared" si="1"/>
        <v>1926</v>
      </c>
      <c r="C70" s="1">
        <f t="shared" si="0"/>
        <v>1</v>
      </c>
      <c r="D70" s="4">
        <f>MAX(0,ROUND('FINAL INFLOW'!D70,2))</f>
        <v>1.06</v>
      </c>
      <c r="E70" s="4"/>
      <c r="F70" s="27">
        <f t="shared" si="3"/>
        <v>600</v>
      </c>
      <c r="G70" s="1">
        <v>1972</v>
      </c>
      <c r="H70" s="4">
        <f t="shared" si="6"/>
        <v>0.68</v>
      </c>
      <c r="I70" s="4">
        <f t="shared" si="6"/>
        <v>1.44</v>
      </c>
      <c r="J70" s="4">
        <f t="shared" si="6"/>
        <v>3.12</v>
      </c>
      <c r="K70" s="4">
        <f t="shared" si="6"/>
        <v>2.69</v>
      </c>
      <c r="L70" s="4">
        <f t="shared" si="6"/>
        <v>4.8</v>
      </c>
      <c r="M70" s="4">
        <f t="shared" si="6"/>
        <v>9.48</v>
      </c>
      <c r="N70" s="4">
        <f t="shared" si="6"/>
        <v>4.5</v>
      </c>
      <c r="O70" s="4">
        <f t="shared" si="6"/>
        <v>3</v>
      </c>
      <c r="P70" s="4">
        <f t="shared" si="6"/>
        <v>1.61</v>
      </c>
      <c r="Q70" s="4">
        <f t="shared" si="6"/>
        <v>0.67</v>
      </c>
      <c r="R70" s="4">
        <f t="shared" si="6"/>
        <v>0.28000000000000003</v>
      </c>
      <c r="S70" s="4">
        <f t="shared" si="6"/>
        <v>0.44</v>
      </c>
      <c r="T70" s="14">
        <f t="shared" si="5"/>
        <v>32.71</v>
      </c>
    </row>
    <row r="71" spans="1:20">
      <c r="A71" s="25">
        <v>9556</v>
      </c>
      <c r="B71" s="5">
        <f t="shared" si="1"/>
        <v>1926</v>
      </c>
      <c r="C71" s="1">
        <f t="shared" si="0"/>
        <v>2</v>
      </c>
      <c r="D71" s="4">
        <f>MAX(0,ROUND('FINAL INFLOW'!D71,2))</f>
        <v>5.91</v>
      </c>
      <c r="E71" s="4"/>
      <c r="F71" s="27">
        <f t="shared" si="3"/>
        <v>612</v>
      </c>
      <c r="G71" s="1">
        <v>1973</v>
      </c>
      <c r="H71" s="4">
        <f t="shared" si="6"/>
        <v>1.24</v>
      </c>
      <c r="I71" s="4">
        <f t="shared" si="6"/>
        <v>2.68</v>
      </c>
      <c r="J71" s="4">
        <f t="shared" si="6"/>
        <v>5.79</v>
      </c>
      <c r="K71" s="4">
        <f t="shared" si="6"/>
        <v>16.010000000000002</v>
      </c>
      <c r="L71" s="4">
        <f t="shared" si="6"/>
        <v>8.8000000000000007</v>
      </c>
      <c r="M71" s="4">
        <f t="shared" si="6"/>
        <v>6.51</v>
      </c>
      <c r="N71" s="4">
        <f t="shared" si="6"/>
        <v>5.85</v>
      </c>
      <c r="O71" s="4">
        <f t="shared" si="6"/>
        <v>5.49</v>
      </c>
      <c r="P71" s="4">
        <f t="shared" si="6"/>
        <v>2.2799999999999998</v>
      </c>
      <c r="Q71" s="4">
        <f t="shared" si="6"/>
        <v>0.73</v>
      </c>
      <c r="R71" s="4">
        <f t="shared" si="6"/>
        <v>0.75</v>
      </c>
      <c r="S71" s="4">
        <f t="shared" si="6"/>
        <v>0.94</v>
      </c>
      <c r="T71" s="14">
        <f t="shared" si="5"/>
        <v>57.07</v>
      </c>
    </row>
    <row r="72" spans="1:20">
      <c r="A72" s="25">
        <v>9587</v>
      </c>
      <c r="B72" s="5">
        <f t="shared" si="1"/>
        <v>1926</v>
      </c>
      <c r="C72" s="1">
        <f t="shared" si="0"/>
        <v>3</v>
      </c>
      <c r="D72" s="4">
        <f>MAX(0,ROUND('FINAL INFLOW'!D72,2))</f>
        <v>3.84</v>
      </c>
      <c r="E72" s="4"/>
      <c r="F72" s="27">
        <f t="shared" si="3"/>
        <v>624</v>
      </c>
      <c r="G72" s="1">
        <v>1974</v>
      </c>
      <c r="H72" s="4">
        <f t="shared" si="6"/>
        <v>1.7</v>
      </c>
      <c r="I72" s="4">
        <f t="shared" si="6"/>
        <v>11.83</v>
      </c>
      <c r="J72" s="4">
        <f t="shared" si="6"/>
        <v>9.69</v>
      </c>
      <c r="K72" s="4">
        <f t="shared" si="6"/>
        <v>21.97</v>
      </c>
      <c r="L72" s="4">
        <f t="shared" si="6"/>
        <v>3.99</v>
      </c>
      <c r="M72" s="4">
        <f t="shared" si="6"/>
        <v>11.35</v>
      </c>
      <c r="N72" s="4">
        <f t="shared" si="6"/>
        <v>9.11</v>
      </c>
      <c r="O72" s="4">
        <f t="shared" si="6"/>
        <v>4.75</v>
      </c>
      <c r="P72" s="4">
        <f t="shared" si="6"/>
        <v>4.38</v>
      </c>
      <c r="Q72" s="4">
        <f t="shared" si="6"/>
        <v>2.61</v>
      </c>
      <c r="R72" s="4">
        <f t="shared" si="6"/>
        <v>1.63</v>
      </c>
      <c r="S72" s="4">
        <f t="shared" si="6"/>
        <v>1.21</v>
      </c>
      <c r="T72" s="14">
        <f t="shared" si="5"/>
        <v>84.219999999999985</v>
      </c>
    </row>
    <row r="73" spans="1:20">
      <c r="A73" s="25">
        <v>9617</v>
      </c>
      <c r="B73" s="5">
        <f t="shared" si="1"/>
        <v>1926</v>
      </c>
      <c r="C73" s="1">
        <f t="shared" si="0"/>
        <v>4</v>
      </c>
      <c r="D73" s="4">
        <f>MAX(0,ROUND('FINAL INFLOW'!D73,2))</f>
        <v>5.72</v>
      </c>
      <c r="E73" s="4"/>
      <c r="F73" s="27">
        <f t="shared" si="3"/>
        <v>636</v>
      </c>
      <c r="G73" s="1">
        <v>1975</v>
      </c>
      <c r="H73" s="4">
        <f t="shared" si="6"/>
        <v>1.24</v>
      </c>
      <c r="I73" s="4">
        <f t="shared" si="6"/>
        <v>0.97</v>
      </c>
      <c r="J73" s="4">
        <f t="shared" si="6"/>
        <v>1.1599999999999999</v>
      </c>
      <c r="K73" s="4">
        <f t="shared" si="6"/>
        <v>2.4300000000000002</v>
      </c>
      <c r="L73" s="4">
        <f t="shared" si="6"/>
        <v>6.54</v>
      </c>
      <c r="M73" s="4">
        <f t="shared" si="6"/>
        <v>11.81</v>
      </c>
      <c r="N73" s="4">
        <f t="shared" si="6"/>
        <v>6.18</v>
      </c>
      <c r="O73" s="4">
        <f t="shared" si="6"/>
        <v>10.8</v>
      </c>
      <c r="P73" s="4">
        <f t="shared" si="6"/>
        <v>4.32</v>
      </c>
      <c r="Q73" s="4">
        <f t="shared" si="6"/>
        <v>1.42</v>
      </c>
      <c r="R73" s="4">
        <f t="shared" si="6"/>
        <v>1.01</v>
      </c>
      <c r="S73" s="4">
        <f t="shared" si="6"/>
        <v>0.88</v>
      </c>
      <c r="T73" s="14">
        <f t="shared" si="5"/>
        <v>48.76</v>
      </c>
    </row>
    <row r="74" spans="1:20">
      <c r="A74" s="25">
        <v>9648</v>
      </c>
      <c r="B74" s="5">
        <f t="shared" si="1"/>
        <v>1926</v>
      </c>
      <c r="C74" s="1">
        <f t="shared" si="0"/>
        <v>5</v>
      </c>
      <c r="D74" s="4">
        <f>MAX(0,ROUND('FINAL INFLOW'!D74,2))</f>
        <v>1.58</v>
      </c>
      <c r="E74" s="4"/>
      <c r="F74" s="27">
        <f t="shared" si="3"/>
        <v>648</v>
      </c>
      <c r="G74" s="1">
        <v>1976</v>
      </c>
      <c r="H74" s="4">
        <f t="shared" si="6"/>
        <v>1.48</v>
      </c>
      <c r="I74" s="4">
        <f t="shared" si="6"/>
        <v>1.43</v>
      </c>
      <c r="J74" s="4">
        <f t="shared" si="6"/>
        <v>1.1200000000000001</v>
      </c>
      <c r="K74" s="4">
        <f t="shared" ref="I74:S97" si="7">INDEX($D$19:$D$2000,K$18+$F74,1)</f>
        <v>0.76</v>
      </c>
      <c r="L74" s="4">
        <f t="shared" si="7"/>
        <v>0.89</v>
      </c>
      <c r="M74" s="4">
        <f t="shared" si="7"/>
        <v>1.39</v>
      </c>
      <c r="N74" s="4">
        <f t="shared" si="7"/>
        <v>1.1100000000000001</v>
      </c>
      <c r="O74" s="4">
        <f t="shared" si="7"/>
        <v>0.85</v>
      </c>
      <c r="P74" s="4">
        <f t="shared" si="7"/>
        <v>0.16</v>
      </c>
      <c r="Q74" s="4">
        <f t="shared" si="7"/>
        <v>0.04</v>
      </c>
      <c r="R74" s="4">
        <f t="shared" si="7"/>
        <v>0.14000000000000001</v>
      </c>
      <c r="S74" s="4">
        <f t="shared" si="7"/>
        <v>0.32</v>
      </c>
      <c r="T74" s="14">
        <f t="shared" si="5"/>
        <v>9.69</v>
      </c>
    </row>
    <row r="75" spans="1:20">
      <c r="A75" s="25">
        <v>9678</v>
      </c>
      <c r="B75" s="5">
        <f t="shared" si="1"/>
        <v>1926</v>
      </c>
      <c r="C75" s="1">
        <f t="shared" si="0"/>
        <v>6</v>
      </c>
      <c r="D75" s="4">
        <f>MAX(0,ROUND('FINAL INFLOW'!D75,2))</f>
        <v>0.82</v>
      </c>
      <c r="E75" s="4"/>
      <c r="F75" s="27">
        <f t="shared" si="3"/>
        <v>660</v>
      </c>
      <c r="G75" s="1">
        <v>1977</v>
      </c>
      <c r="H75" s="4">
        <f t="shared" ref="H75:S115" si="8">INDEX($D$19:$D$2000,H$18+$F75,1)</f>
        <v>0</v>
      </c>
      <c r="I75" s="4">
        <f t="shared" si="7"/>
        <v>0</v>
      </c>
      <c r="J75" s="4">
        <f t="shared" si="7"/>
        <v>0</v>
      </c>
      <c r="K75" s="4">
        <f t="shared" si="7"/>
        <v>0</v>
      </c>
      <c r="L75" s="4">
        <f t="shared" si="7"/>
        <v>0</v>
      </c>
      <c r="M75" s="4">
        <f t="shared" si="7"/>
        <v>0</v>
      </c>
      <c r="N75" s="4">
        <f t="shared" si="7"/>
        <v>0</v>
      </c>
      <c r="O75" s="4">
        <f t="shared" si="7"/>
        <v>0</v>
      </c>
      <c r="P75" s="4">
        <f t="shared" si="7"/>
        <v>0</v>
      </c>
      <c r="Q75" s="4">
        <f t="shared" si="7"/>
        <v>0</v>
      </c>
      <c r="R75" s="4">
        <f t="shared" si="7"/>
        <v>0</v>
      </c>
      <c r="S75" s="4">
        <f t="shared" si="7"/>
        <v>0</v>
      </c>
      <c r="T75" s="14">
        <f t="shared" si="5"/>
        <v>0</v>
      </c>
    </row>
    <row r="76" spans="1:20">
      <c r="A76" s="25">
        <v>9709</v>
      </c>
      <c r="B76" s="5">
        <f t="shared" si="1"/>
        <v>1926</v>
      </c>
      <c r="C76" s="1">
        <f t="shared" si="0"/>
        <v>7</v>
      </c>
      <c r="D76" s="4">
        <f>MAX(0,ROUND('FINAL INFLOW'!D76,2))</f>
        <v>0.63</v>
      </c>
      <c r="E76" s="4"/>
      <c r="F76" s="27">
        <f t="shared" si="3"/>
        <v>672</v>
      </c>
      <c r="G76" s="1">
        <v>1978</v>
      </c>
      <c r="H76" s="4">
        <f t="shared" si="8"/>
        <v>0</v>
      </c>
      <c r="I76" s="4">
        <f t="shared" si="7"/>
        <v>1.07</v>
      </c>
      <c r="J76" s="4">
        <f t="shared" si="7"/>
        <v>5.04</v>
      </c>
      <c r="K76" s="4">
        <f t="shared" si="7"/>
        <v>14.66</v>
      </c>
      <c r="L76" s="4">
        <f t="shared" si="7"/>
        <v>7.97</v>
      </c>
      <c r="M76" s="4">
        <f t="shared" si="7"/>
        <v>12.29</v>
      </c>
      <c r="N76" s="4">
        <f t="shared" si="7"/>
        <v>8</v>
      </c>
      <c r="O76" s="4">
        <f t="shared" si="7"/>
        <v>5.64</v>
      </c>
      <c r="P76" s="4">
        <f t="shared" si="7"/>
        <v>3.44</v>
      </c>
      <c r="Q76" s="4">
        <f t="shared" si="7"/>
        <v>1.71</v>
      </c>
      <c r="R76" s="4">
        <f t="shared" si="7"/>
        <v>0.39</v>
      </c>
      <c r="S76" s="4">
        <f t="shared" si="7"/>
        <v>1.48</v>
      </c>
      <c r="T76" s="14">
        <f t="shared" si="5"/>
        <v>61.69</v>
      </c>
    </row>
    <row r="77" spans="1:20">
      <c r="A77" s="25">
        <v>9740</v>
      </c>
      <c r="B77" s="5">
        <f t="shared" si="1"/>
        <v>1926</v>
      </c>
      <c r="C77" s="1">
        <f t="shared" si="0"/>
        <v>8</v>
      </c>
      <c r="D77" s="4">
        <f>MAX(0,ROUND('FINAL INFLOW'!D77,2))</f>
        <v>0</v>
      </c>
      <c r="E77" s="4"/>
      <c r="F77" s="27">
        <f t="shared" si="3"/>
        <v>684</v>
      </c>
      <c r="G77" s="1">
        <v>1979</v>
      </c>
      <c r="H77" s="4">
        <f t="shared" si="8"/>
        <v>0.1</v>
      </c>
      <c r="I77" s="4">
        <f t="shared" si="7"/>
        <v>0.93</v>
      </c>
      <c r="J77" s="4">
        <f t="shared" si="7"/>
        <v>0.92</v>
      </c>
      <c r="K77" s="4">
        <f t="shared" si="7"/>
        <v>4.32</v>
      </c>
      <c r="L77" s="4">
        <f t="shared" si="7"/>
        <v>5.45</v>
      </c>
      <c r="M77" s="4">
        <f t="shared" si="7"/>
        <v>8.49</v>
      </c>
      <c r="N77" s="4">
        <f t="shared" si="7"/>
        <v>6.34</v>
      </c>
      <c r="O77" s="4">
        <f t="shared" si="7"/>
        <v>6.51</v>
      </c>
      <c r="P77" s="4">
        <f t="shared" si="7"/>
        <v>1.77</v>
      </c>
      <c r="Q77" s="4">
        <f t="shared" si="7"/>
        <v>1.1399999999999999</v>
      </c>
      <c r="R77" s="4">
        <f t="shared" si="7"/>
        <v>0.27</v>
      </c>
      <c r="S77" s="4">
        <f t="shared" si="7"/>
        <v>0.09</v>
      </c>
      <c r="T77" s="14">
        <f t="shared" si="5"/>
        <v>36.330000000000013</v>
      </c>
    </row>
    <row r="78" spans="1:20">
      <c r="A78" s="25">
        <v>9770</v>
      </c>
      <c r="B78" s="5">
        <f t="shared" si="1"/>
        <v>1926</v>
      </c>
      <c r="C78" s="1">
        <f t="shared" si="0"/>
        <v>9</v>
      </c>
      <c r="D78" s="4">
        <f>MAX(0,ROUND('FINAL INFLOW'!D78,2))</f>
        <v>7.0000000000000007E-2</v>
      </c>
      <c r="E78" s="4"/>
      <c r="F78" s="27">
        <f t="shared" si="3"/>
        <v>696</v>
      </c>
      <c r="G78" s="1">
        <v>1980</v>
      </c>
      <c r="H78" s="4">
        <f t="shared" si="8"/>
        <v>1.64</v>
      </c>
      <c r="I78" s="4">
        <f t="shared" si="7"/>
        <v>2.1800000000000002</v>
      </c>
      <c r="J78" s="4">
        <f t="shared" si="7"/>
        <v>2.41</v>
      </c>
      <c r="K78" s="4">
        <f t="shared" si="7"/>
        <v>32.71</v>
      </c>
      <c r="L78" s="4">
        <f t="shared" si="7"/>
        <v>14.51</v>
      </c>
      <c r="M78" s="4">
        <f t="shared" si="7"/>
        <v>5.99</v>
      </c>
      <c r="N78" s="4">
        <f t="shared" si="7"/>
        <v>4.49</v>
      </c>
      <c r="O78" s="4">
        <f t="shared" si="7"/>
        <v>4.2699999999999996</v>
      </c>
      <c r="P78" s="4">
        <f t="shared" si="7"/>
        <v>2.85</v>
      </c>
      <c r="Q78" s="4">
        <f t="shared" si="7"/>
        <v>2.4900000000000002</v>
      </c>
      <c r="R78" s="4">
        <f t="shared" si="7"/>
        <v>1.18</v>
      </c>
      <c r="S78" s="4">
        <f t="shared" si="7"/>
        <v>0.88</v>
      </c>
      <c r="T78" s="14">
        <f t="shared" si="5"/>
        <v>75.599999999999994</v>
      </c>
    </row>
    <row r="79" spans="1:20">
      <c r="A79" s="25">
        <v>9801</v>
      </c>
      <c r="B79" s="5">
        <f t="shared" si="1"/>
        <v>1927</v>
      </c>
      <c r="C79" s="1">
        <f t="shared" si="0"/>
        <v>10</v>
      </c>
      <c r="D79" s="4">
        <f>MAX(0,ROUND('FINAL INFLOW'!D79,2))</f>
        <v>0.75</v>
      </c>
      <c r="E79" s="4"/>
      <c r="F79" s="27">
        <f t="shared" si="3"/>
        <v>708</v>
      </c>
      <c r="G79" s="1">
        <v>1981</v>
      </c>
      <c r="H79" s="4">
        <f t="shared" si="8"/>
        <v>0.62</v>
      </c>
      <c r="I79" s="4">
        <f t="shared" si="7"/>
        <v>0.4</v>
      </c>
      <c r="J79" s="4">
        <f t="shared" si="7"/>
        <v>0.82</v>
      </c>
      <c r="K79" s="4">
        <f t="shared" si="7"/>
        <v>1.89</v>
      </c>
      <c r="L79" s="4">
        <f t="shared" si="7"/>
        <v>2.85</v>
      </c>
      <c r="M79" s="4">
        <f t="shared" si="7"/>
        <v>4.7300000000000004</v>
      </c>
      <c r="N79" s="4">
        <f t="shared" si="7"/>
        <v>2.93</v>
      </c>
      <c r="O79" s="4">
        <f t="shared" si="7"/>
        <v>1.49</v>
      </c>
      <c r="P79" s="4">
        <f t="shared" si="7"/>
        <v>0.99</v>
      </c>
      <c r="Q79" s="4">
        <f t="shared" si="7"/>
        <v>0</v>
      </c>
      <c r="R79" s="4">
        <f t="shared" si="7"/>
        <v>0</v>
      </c>
      <c r="S79" s="4">
        <f t="shared" si="7"/>
        <v>0</v>
      </c>
      <c r="T79" s="14">
        <f t="shared" si="5"/>
        <v>16.72</v>
      </c>
    </row>
    <row r="80" spans="1:20">
      <c r="A80" s="25">
        <v>9831</v>
      </c>
      <c r="B80" s="5">
        <f t="shared" si="1"/>
        <v>1927</v>
      </c>
      <c r="C80" s="1">
        <f t="shared" si="0"/>
        <v>11</v>
      </c>
      <c r="D80" s="4">
        <f>MAX(0,ROUND('FINAL INFLOW'!D80,2))</f>
        <v>5.42</v>
      </c>
      <c r="E80" s="4"/>
      <c r="F80" s="27">
        <f t="shared" si="3"/>
        <v>720</v>
      </c>
      <c r="G80" s="1">
        <v>1982</v>
      </c>
      <c r="H80" s="4">
        <f t="shared" si="8"/>
        <v>2.44</v>
      </c>
      <c r="I80" s="4">
        <f t="shared" si="7"/>
        <v>14.99</v>
      </c>
      <c r="J80" s="4">
        <f t="shared" si="7"/>
        <v>23.91</v>
      </c>
      <c r="K80" s="4">
        <f t="shared" si="7"/>
        <v>15.21</v>
      </c>
      <c r="L80" s="4">
        <f t="shared" si="7"/>
        <v>20.98</v>
      </c>
      <c r="M80" s="4">
        <f t="shared" si="7"/>
        <v>12.85</v>
      </c>
      <c r="N80" s="4">
        <f t="shared" si="7"/>
        <v>14.69</v>
      </c>
      <c r="O80" s="4">
        <f t="shared" si="7"/>
        <v>7.73</v>
      </c>
      <c r="P80" s="4">
        <f t="shared" si="7"/>
        <v>3.82</v>
      </c>
      <c r="Q80" s="4">
        <f t="shared" si="7"/>
        <v>2.56</v>
      </c>
      <c r="R80" s="4">
        <f t="shared" si="7"/>
        <v>0.88</v>
      </c>
      <c r="S80" s="4">
        <f t="shared" si="7"/>
        <v>3.89</v>
      </c>
      <c r="T80" s="14">
        <f t="shared" si="5"/>
        <v>123.94999999999999</v>
      </c>
    </row>
    <row r="81" spans="1:20">
      <c r="A81" s="25">
        <v>9862</v>
      </c>
      <c r="B81" s="5">
        <f t="shared" si="1"/>
        <v>1927</v>
      </c>
      <c r="C81" s="1">
        <f t="shared" si="0"/>
        <v>12</v>
      </c>
      <c r="D81" s="4">
        <f>MAX(0,ROUND('FINAL INFLOW'!D81,2))</f>
        <v>3.61</v>
      </c>
      <c r="E81" s="4"/>
      <c r="F81" s="27">
        <f t="shared" si="3"/>
        <v>732</v>
      </c>
      <c r="G81" s="1">
        <v>1983</v>
      </c>
      <c r="H81" s="4">
        <f t="shared" si="8"/>
        <v>6.74</v>
      </c>
      <c r="I81" s="4">
        <f t="shared" si="7"/>
        <v>7.42</v>
      </c>
      <c r="J81" s="4">
        <f t="shared" si="7"/>
        <v>15.87</v>
      </c>
      <c r="K81" s="4">
        <f t="shared" si="7"/>
        <v>12.98</v>
      </c>
      <c r="L81" s="4">
        <f t="shared" si="7"/>
        <v>20.04</v>
      </c>
      <c r="M81" s="4">
        <f t="shared" si="7"/>
        <v>26</v>
      </c>
      <c r="N81" s="4">
        <f t="shared" si="7"/>
        <v>9.35</v>
      </c>
      <c r="O81" s="4">
        <f t="shared" si="7"/>
        <v>11.92</v>
      </c>
      <c r="P81" s="4">
        <f t="shared" si="7"/>
        <v>8.77</v>
      </c>
      <c r="Q81" s="4">
        <f t="shared" si="7"/>
        <v>4.6500000000000004</v>
      </c>
      <c r="R81" s="4">
        <f t="shared" si="7"/>
        <v>2.38</v>
      </c>
      <c r="S81" s="4">
        <f t="shared" si="7"/>
        <v>3.33</v>
      </c>
      <c r="T81" s="14">
        <f t="shared" si="5"/>
        <v>129.45000000000002</v>
      </c>
    </row>
    <row r="82" spans="1:20">
      <c r="A82" s="25">
        <v>9893</v>
      </c>
      <c r="B82" s="5">
        <f t="shared" si="1"/>
        <v>1927</v>
      </c>
      <c r="C82" s="1">
        <f t="shared" si="0"/>
        <v>1</v>
      </c>
      <c r="D82" s="4">
        <f>MAX(0,ROUND('FINAL INFLOW'!D82,2))</f>
        <v>6.07</v>
      </c>
      <c r="E82" s="4"/>
      <c r="F82" s="27">
        <f t="shared" si="3"/>
        <v>744</v>
      </c>
      <c r="G82" s="1">
        <v>1984</v>
      </c>
      <c r="H82" s="4">
        <f t="shared" si="8"/>
        <v>2.23</v>
      </c>
      <c r="I82" s="4">
        <f t="shared" si="7"/>
        <v>19.63</v>
      </c>
      <c r="J82" s="4">
        <f t="shared" si="7"/>
        <v>23.9</v>
      </c>
      <c r="K82" s="4">
        <f t="shared" si="7"/>
        <v>7.6</v>
      </c>
      <c r="L82" s="4">
        <f t="shared" si="7"/>
        <v>4.28</v>
      </c>
      <c r="M82" s="4">
        <f t="shared" si="7"/>
        <v>5.22</v>
      </c>
      <c r="N82" s="4">
        <f t="shared" si="7"/>
        <v>2.79</v>
      </c>
      <c r="O82" s="4">
        <f t="shared" si="7"/>
        <v>4.43</v>
      </c>
      <c r="P82" s="4">
        <f t="shared" si="7"/>
        <v>2.75</v>
      </c>
      <c r="Q82" s="4">
        <f t="shared" si="7"/>
        <v>1.03</v>
      </c>
      <c r="R82" s="4">
        <f t="shared" si="7"/>
        <v>1.25</v>
      </c>
      <c r="S82" s="4">
        <f t="shared" si="7"/>
        <v>1.1399999999999999</v>
      </c>
      <c r="T82" s="14">
        <f t="shared" si="5"/>
        <v>76.250000000000014</v>
      </c>
    </row>
    <row r="83" spans="1:20">
      <c r="A83" s="25">
        <v>9921</v>
      </c>
      <c r="B83" s="5">
        <f t="shared" si="1"/>
        <v>1927</v>
      </c>
      <c r="C83" s="1">
        <f t="shared" ref="C83:C146" si="9">MONTH(A83)</f>
        <v>2</v>
      </c>
      <c r="D83" s="4">
        <f>MAX(0,ROUND('FINAL INFLOW'!D83,2))</f>
        <v>20.91</v>
      </c>
      <c r="E83" s="4"/>
      <c r="F83" s="27">
        <f t="shared" si="3"/>
        <v>756</v>
      </c>
      <c r="G83" s="1">
        <v>1985</v>
      </c>
      <c r="H83" s="4">
        <f t="shared" si="8"/>
        <v>1.23</v>
      </c>
      <c r="I83" s="4">
        <f t="shared" si="7"/>
        <v>4.26</v>
      </c>
      <c r="J83" s="4">
        <f t="shared" si="7"/>
        <v>2.39</v>
      </c>
      <c r="K83" s="4">
        <f t="shared" si="7"/>
        <v>1.64</v>
      </c>
      <c r="L83" s="4">
        <f t="shared" si="7"/>
        <v>3.34</v>
      </c>
      <c r="M83" s="4">
        <f t="shared" si="7"/>
        <v>3.69</v>
      </c>
      <c r="N83" s="4">
        <f t="shared" si="7"/>
        <v>5.54</v>
      </c>
      <c r="O83" s="4">
        <f t="shared" si="7"/>
        <v>2.16</v>
      </c>
      <c r="P83" s="4">
        <f t="shared" si="7"/>
        <v>0.74</v>
      </c>
      <c r="Q83" s="4">
        <f t="shared" si="7"/>
        <v>0.24</v>
      </c>
      <c r="R83" s="4">
        <f t="shared" si="7"/>
        <v>0.09</v>
      </c>
      <c r="S83" s="4">
        <f t="shared" si="7"/>
        <v>0.98</v>
      </c>
      <c r="T83" s="14">
        <f t="shared" si="5"/>
        <v>26.299999999999997</v>
      </c>
    </row>
    <row r="84" spans="1:20">
      <c r="A84" s="25">
        <v>9952</v>
      </c>
      <c r="B84" s="5">
        <f t="shared" ref="B84:B147" si="10">IF(MONTH(A84)&gt;9,YEAR(A84)+1,YEAR(A84))</f>
        <v>1927</v>
      </c>
      <c r="C84" s="1">
        <f t="shared" si="9"/>
        <v>3</v>
      </c>
      <c r="D84" s="4">
        <f>MAX(0,ROUND('FINAL INFLOW'!D84,2))</f>
        <v>9.39</v>
      </c>
      <c r="E84" s="4"/>
      <c r="F84" s="27">
        <f t="shared" si="3"/>
        <v>768</v>
      </c>
      <c r="G84" s="1">
        <v>1986</v>
      </c>
      <c r="H84" s="4">
        <f t="shared" si="8"/>
        <v>1.22</v>
      </c>
      <c r="I84" s="4">
        <f t="shared" si="7"/>
        <v>2.59</v>
      </c>
      <c r="J84" s="4">
        <f t="shared" si="7"/>
        <v>4.17</v>
      </c>
      <c r="K84" s="4">
        <f t="shared" si="7"/>
        <v>9.66</v>
      </c>
      <c r="L84" s="4">
        <f t="shared" si="7"/>
        <v>46.53</v>
      </c>
      <c r="M84" s="4">
        <f t="shared" si="7"/>
        <v>13.22</v>
      </c>
      <c r="N84" s="4">
        <f t="shared" si="7"/>
        <v>3.57</v>
      </c>
      <c r="O84" s="4">
        <f t="shared" si="7"/>
        <v>3.87</v>
      </c>
      <c r="P84" s="4">
        <f t="shared" si="7"/>
        <v>3.79</v>
      </c>
      <c r="Q84" s="4">
        <f t="shared" si="7"/>
        <v>1.37</v>
      </c>
      <c r="R84" s="4">
        <f t="shared" si="7"/>
        <v>1.57</v>
      </c>
      <c r="S84" s="4">
        <f t="shared" si="7"/>
        <v>0.82</v>
      </c>
      <c r="T84" s="14">
        <f t="shared" si="5"/>
        <v>92.38</v>
      </c>
    </row>
    <row r="85" spans="1:20">
      <c r="A85" s="25">
        <v>9982</v>
      </c>
      <c r="B85" s="5">
        <f t="shared" si="10"/>
        <v>1927</v>
      </c>
      <c r="C85" s="1">
        <f t="shared" si="9"/>
        <v>4</v>
      </c>
      <c r="D85" s="4">
        <f>MAX(0,ROUND('FINAL INFLOW'!D85,2))</f>
        <v>11.51</v>
      </c>
      <c r="E85" s="4"/>
      <c r="F85" s="27">
        <f t="shared" ref="F85:F119" si="11">(G85-1922)*12</f>
        <v>780</v>
      </c>
      <c r="G85" s="1">
        <v>1987</v>
      </c>
      <c r="H85" s="4">
        <f t="shared" si="8"/>
        <v>1.1599999999999999</v>
      </c>
      <c r="I85" s="4">
        <f t="shared" si="7"/>
        <v>1.1399999999999999</v>
      </c>
      <c r="J85" s="4">
        <f t="shared" si="7"/>
        <v>1.22</v>
      </c>
      <c r="K85" s="4">
        <f t="shared" si="7"/>
        <v>1.77</v>
      </c>
      <c r="L85" s="4">
        <f t="shared" si="7"/>
        <v>2.69</v>
      </c>
      <c r="M85" s="4">
        <f t="shared" si="7"/>
        <v>4.3</v>
      </c>
      <c r="N85" s="4">
        <f t="shared" si="7"/>
        <v>1.43</v>
      </c>
      <c r="O85" s="4">
        <f t="shared" si="7"/>
        <v>1</v>
      </c>
      <c r="P85" s="4">
        <f t="shared" si="7"/>
        <v>0.54</v>
      </c>
      <c r="Q85" s="4">
        <f t="shared" si="7"/>
        <v>0.3</v>
      </c>
      <c r="R85" s="4">
        <f t="shared" si="7"/>
        <v>0.14000000000000001</v>
      </c>
      <c r="S85" s="4">
        <f t="shared" si="7"/>
        <v>0.22</v>
      </c>
      <c r="T85" s="14">
        <f t="shared" ref="T85:T107" si="12">SUM(H85:S85)</f>
        <v>15.909999999999998</v>
      </c>
    </row>
    <row r="86" spans="1:20">
      <c r="A86" s="25">
        <v>10013</v>
      </c>
      <c r="B86" s="5">
        <f t="shared" si="10"/>
        <v>1927</v>
      </c>
      <c r="C86" s="1">
        <f t="shared" si="9"/>
        <v>5</v>
      </c>
      <c r="D86" s="4">
        <f>MAX(0,ROUND('FINAL INFLOW'!D86,2))</f>
        <v>5.44</v>
      </c>
      <c r="E86" s="4"/>
      <c r="F86" s="27">
        <f t="shared" si="11"/>
        <v>792</v>
      </c>
      <c r="G86" s="1">
        <v>1988</v>
      </c>
      <c r="H86" s="4">
        <f t="shared" si="8"/>
        <v>0.36</v>
      </c>
      <c r="I86" s="4">
        <f t="shared" si="7"/>
        <v>0.74</v>
      </c>
      <c r="J86" s="4">
        <f t="shared" si="7"/>
        <v>1.63</v>
      </c>
      <c r="K86" s="4">
        <f t="shared" si="7"/>
        <v>3.42</v>
      </c>
      <c r="L86" s="4">
        <f t="shared" si="7"/>
        <v>0.99</v>
      </c>
      <c r="M86" s="4">
        <f t="shared" si="7"/>
        <v>1.07</v>
      </c>
      <c r="N86" s="4">
        <f t="shared" si="7"/>
        <v>1.3</v>
      </c>
      <c r="O86" s="4">
        <f t="shared" si="7"/>
        <v>0.96</v>
      </c>
      <c r="P86" s="4">
        <f t="shared" si="7"/>
        <v>0.6</v>
      </c>
      <c r="Q86" s="4">
        <f t="shared" si="7"/>
        <v>0.2</v>
      </c>
      <c r="R86" s="4">
        <f t="shared" si="7"/>
        <v>0.16</v>
      </c>
      <c r="S86" s="4">
        <f t="shared" si="7"/>
        <v>0.19</v>
      </c>
      <c r="T86" s="14">
        <f t="shared" si="12"/>
        <v>11.620000000000001</v>
      </c>
    </row>
    <row r="87" spans="1:20">
      <c r="A87" s="25">
        <v>10043</v>
      </c>
      <c r="B87" s="5">
        <f t="shared" si="10"/>
        <v>1927</v>
      </c>
      <c r="C87" s="1">
        <f t="shared" si="9"/>
        <v>6</v>
      </c>
      <c r="D87" s="4">
        <f>MAX(0,ROUND('FINAL INFLOW'!D87,2))</f>
        <v>4.32</v>
      </c>
      <c r="E87" s="4"/>
      <c r="F87" s="27">
        <f t="shared" si="11"/>
        <v>804</v>
      </c>
      <c r="G87" s="1">
        <v>1989</v>
      </c>
      <c r="H87" s="4">
        <f t="shared" si="8"/>
        <v>0.31</v>
      </c>
      <c r="I87" s="4">
        <f t="shared" si="7"/>
        <v>1.17</v>
      </c>
      <c r="J87" s="4">
        <f t="shared" si="7"/>
        <v>1.5</v>
      </c>
      <c r="K87" s="4">
        <f t="shared" si="7"/>
        <v>1.92</v>
      </c>
      <c r="L87" s="4">
        <f t="shared" si="7"/>
        <v>1.95</v>
      </c>
      <c r="M87" s="4">
        <f t="shared" si="7"/>
        <v>12.28</v>
      </c>
      <c r="N87" s="4">
        <f t="shared" si="7"/>
        <v>2.7</v>
      </c>
      <c r="O87" s="4">
        <f t="shared" si="7"/>
        <v>1.21</v>
      </c>
      <c r="P87" s="4">
        <f t="shared" si="7"/>
        <v>0.62</v>
      </c>
      <c r="Q87" s="4">
        <f t="shared" si="7"/>
        <v>0.25</v>
      </c>
      <c r="R87" s="4">
        <f t="shared" si="7"/>
        <v>0.3</v>
      </c>
      <c r="S87" s="4">
        <f t="shared" si="7"/>
        <v>0.45</v>
      </c>
      <c r="T87" s="14">
        <f t="shared" si="12"/>
        <v>24.66</v>
      </c>
    </row>
    <row r="88" spans="1:20">
      <c r="A88" s="25">
        <v>10074</v>
      </c>
      <c r="B88" s="5">
        <f t="shared" si="10"/>
        <v>1927</v>
      </c>
      <c r="C88" s="1">
        <f t="shared" si="9"/>
        <v>7</v>
      </c>
      <c r="D88" s="4">
        <f>MAX(0,ROUND('FINAL INFLOW'!D88,2))</f>
        <v>2.0299999999999998</v>
      </c>
      <c r="E88" s="4"/>
      <c r="F88" s="27">
        <f t="shared" si="11"/>
        <v>816</v>
      </c>
      <c r="G88" s="1">
        <v>1990</v>
      </c>
      <c r="H88" s="4">
        <f t="shared" si="8"/>
        <v>0.87</v>
      </c>
      <c r="I88" s="4">
        <f t="shared" si="7"/>
        <v>1.39</v>
      </c>
      <c r="J88" s="4">
        <f t="shared" si="7"/>
        <v>0.61</v>
      </c>
      <c r="K88" s="4">
        <f t="shared" si="7"/>
        <v>2.1</v>
      </c>
      <c r="L88" s="4">
        <f t="shared" si="7"/>
        <v>2.69</v>
      </c>
      <c r="M88" s="4">
        <f t="shared" si="7"/>
        <v>3.72</v>
      </c>
      <c r="N88" s="4">
        <f t="shared" si="7"/>
        <v>1.29</v>
      </c>
      <c r="O88" s="4">
        <f t="shared" si="7"/>
        <v>1.46</v>
      </c>
      <c r="P88" s="4">
        <f t="shared" si="7"/>
        <v>0.93</v>
      </c>
      <c r="Q88" s="4">
        <f t="shared" si="7"/>
        <v>0.43</v>
      </c>
      <c r="R88" s="4">
        <f t="shared" si="7"/>
        <v>0.27</v>
      </c>
      <c r="S88" s="4">
        <f t="shared" si="7"/>
        <v>0.26</v>
      </c>
      <c r="T88" s="14">
        <f t="shared" si="12"/>
        <v>16.020000000000003</v>
      </c>
    </row>
    <row r="89" spans="1:20">
      <c r="A89" s="25">
        <v>10105</v>
      </c>
      <c r="B89" s="5">
        <f t="shared" si="10"/>
        <v>1927</v>
      </c>
      <c r="C89" s="1">
        <f t="shared" si="9"/>
        <v>8</v>
      </c>
      <c r="D89" s="4">
        <f>MAX(0,ROUND('FINAL INFLOW'!D89,2))</f>
        <v>0.84</v>
      </c>
      <c r="E89" s="4"/>
      <c r="F89" s="27">
        <f t="shared" si="11"/>
        <v>828</v>
      </c>
      <c r="G89" s="1">
        <v>1991</v>
      </c>
      <c r="H89" s="4">
        <f t="shared" si="8"/>
        <v>0.28999999999999998</v>
      </c>
      <c r="I89" s="4">
        <f t="shared" si="7"/>
        <v>0.45</v>
      </c>
      <c r="J89" s="4">
        <f t="shared" si="7"/>
        <v>0.79</v>
      </c>
      <c r="K89" s="4">
        <f t="shared" si="7"/>
        <v>0.7</v>
      </c>
      <c r="L89" s="4">
        <f t="shared" si="7"/>
        <v>0.69</v>
      </c>
      <c r="M89" s="4">
        <f t="shared" si="7"/>
        <v>7.3</v>
      </c>
      <c r="N89" s="4">
        <f t="shared" si="7"/>
        <v>2.04</v>
      </c>
      <c r="O89" s="4">
        <f t="shared" si="7"/>
        <v>1.52</v>
      </c>
      <c r="P89" s="4">
        <f t="shared" si="7"/>
        <v>1.01</v>
      </c>
      <c r="Q89" s="4">
        <f t="shared" si="7"/>
        <v>0.64</v>
      </c>
      <c r="R89" s="4">
        <f t="shared" si="7"/>
        <v>0.37</v>
      </c>
      <c r="S89" s="4">
        <f t="shared" si="7"/>
        <v>0.27</v>
      </c>
      <c r="T89" s="14">
        <f t="shared" si="12"/>
        <v>16.069999999999997</v>
      </c>
    </row>
    <row r="90" spans="1:20">
      <c r="A90" s="25">
        <v>10135</v>
      </c>
      <c r="B90" s="5">
        <f t="shared" si="10"/>
        <v>1927</v>
      </c>
      <c r="C90" s="1">
        <f t="shared" si="9"/>
        <v>9</v>
      </c>
      <c r="D90" s="4">
        <f>MAX(0,ROUND('FINAL INFLOW'!D90,2))</f>
        <v>0.61</v>
      </c>
      <c r="E90" s="4"/>
      <c r="F90" s="27">
        <f t="shared" si="11"/>
        <v>840</v>
      </c>
      <c r="G90" s="1">
        <v>1992</v>
      </c>
      <c r="H90" s="4">
        <f t="shared" si="8"/>
        <v>0.54</v>
      </c>
      <c r="I90" s="4">
        <f t="shared" si="7"/>
        <v>0.77</v>
      </c>
      <c r="J90" s="4">
        <f t="shared" si="7"/>
        <v>0.74</v>
      </c>
      <c r="K90" s="4">
        <f t="shared" si="7"/>
        <v>1.24</v>
      </c>
      <c r="L90" s="4">
        <f t="shared" si="7"/>
        <v>5.28</v>
      </c>
      <c r="M90" s="4">
        <f t="shared" si="7"/>
        <v>2.93</v>
      </c>
      <c r="N90" s="4">
        <f t="shared" si="7"/>
        <v>1.21</v>
      </c>
      <c r="O90" s="4">
        <f t="shared" si="7"/>
        <v>0.69</v>
      </c>
      <c r="P90" s="4">
        <f t="shared" si="7"/>
        <v>0.38</v>
      </c>
      <c r="Q90" s="4">
        <f t="shared" si="7"/>
        <v>0.25</v>
      </c>
      <c r="R90" s="4">
        <f t="shared" si="7"/>
        <v>0.13</v>
      </c>
      <c r="S90" s="4">
        <f t="shared" si="7"/>
        <v>0.11</v>
      </c>
      <c r="T90" s="14">
        <f t="shared" si="12"/>
        <v>14.270000000000001</v>
      </c>
    </row>
    <row r="91" spans="1:20">
      <c r="A91" s="25">
        <v>10166</v>
      </c>
      <c r="B91" s="5">
        <f t="shared" si="10"/>
        <v>1928</v>
      </c>
      <c r="C91" s="1">
        <f t="shared" si="9"/>
        <v>10</v>
      </c>
      <c r="D91" s="4">
        <f>MAX(0,ROUND('FINAL INFLOW'!D91,2))</f>
        <v>0.92</v>
      </c>
      <c r="E91" s="4"/>
      <c r="F91" s="27">
        <f t="shared" si="11"/>
        <v>852</v>
      </c>
      <c r="G91" s="1">
        <v>1993</v>
      </c>
      <c r="H91" s="4">
        <f t="shared" si="8"/>
        <v>0.28000000000000003</v>
      </c>
      <c r="I91" s="4">
        <f t="shared" si="7"/>
        <v>0.37</v>
      </c>
      <c r="J91" s="4">
        <f t="shared" si="7"/>
        <v>3.98</v>
      </c>
      <c r="K91" s="4">
        <f t="shared" si="7"/>
        <v>15.32</v>
      </c>
      <c r="L91" s="4">
        <f t="shared" si="7"/>
        <v>10.96</v>
      </c>
      <c r="M91" s="4">
        <f t="shared" si="7"/>
        <v>9.02</v>
      </c>
      <c r="N91" s="4">
        <f t="shared" si="7"/>
        <v>5.73</v>
      </c>
      <c r="O91" s="4">
        <f t="shared" si="7"/>
        <v>1.93</v>
      </c>
      <c r="P91" s="4">
        <f t="shared" si="7"/>
        <v>1.71</v>
      </c>
      <c r="Q91" s="4">
        <f t="shared" si="7"/>
        <v>0.69</v>
      </c>
      <c r="R91" s="4">
        <f t="shared" si="7"/>
        <v>0.37</v>
      </c>
      <c r="S91" s="4">
        <f t="shared" si="7"/>
        <v>0.52</v>
      </c>
      <c r="T91" s="14">
        <f t="shared" si="12"/>
        <v>50.879999999999995</v>
      </c>
    </row>
    <row r="92" spans="1:20">
      <c r="A92" s="25">
        <v>10196</v>
      </c>
      <c r="B92" s="5">
        <f t="shared" si="10"/>
        <v>1928</v>
      </c>
      <c r="C92" s="1">
        <f t="shared" si="9"/>
        <v>11</v>
      </c>
      <c r="D92" s="4">
        <f>MAX(0,ROUND('FINAL INFLOW'!D92,2))</f>
        <v>3.07</v>
      </c>
      <c r="E92" s="4"/>
      <c r="F92" s="27">
        <f t="shared" si="11"/>
        <v>864</v>
      </c>
      <c r="G92" s="1">
        <v>1994</v>
      </c>
      <c r="H92" s="4">
        <f t="shared" si="8"/>
        <v>0.68</v>
      </c>
      <c r="I92" s="4">
        <f t="shared" si="7"/>
        <v>1.04</v>
      </c>
      <c r="J92" s="4">
        <f t="shared" si="7"/>
        <v>1.54</v>
      </c>
      <c r="K92" s="4">
        <f t="shared" si="7"/>
        <v>1.29</v>
      </c>
      <c r="L92" s="4">
        <f t="shared" si="7"/>
        <v>3.66</v>
      </c>
      <c r="M92" s="4">
        <f t="shared" si="7"/>
        <v>1.83</v>
      </c>
      <c r="N92" s="4">
        <f t="shared" si="7"/>
        <v>0.99</v>
      </c>
      <c r="O92" s="4">
        <f t="shared" si="7"/>
        <v>1.06</v>
      </c>
      <c r="P92" s="4">
        <f t="shared" si="7"/>
        <v>0.68</v>
      </c>
      <c r="Q92" s="4">
        <f t="shared" si="7"/>
        <v>0.32</v>
      </c>
      <c r="R92" s="4">
        <f t="shared" si="7"/>
        <v>0.12</v>
      </c>
      <c r="S92" s="4">
        <f t="shared" si="7"/>
        <v>0.18</v>
      </c>
      <c r="T92" s="14">
        <f t="shared" si="12"/>
        <v>13.39</v>
      </c>
    </row>
    <row r="93" spans="1:20">
      <c r="A93" s="25">
        <v>10227</v>
      </c>
      <c r="B93" s="5">
        <f t="shared" si="10"/>
        <v>1928</v>
      </c>
      <c r="C93" s="1">
        <f t="shared" si="9"/>
        <v>12</v>
      </c>
      <c r="D93" s="4">
        <f>MAX(0,ROUND('FINAL INFLOW'!D93,2))</f>
        <v>2.41</v>
      </c>
      <c r="E93" s="4"/>
      <c r="F93" s="27">
        <f t="shared" si="11"/>
        <v>876</v>
      </c>
      <c r="G93" s="1">
        <v>1995</v>
      </c>
      <c r="H93" s="4">
        <f t="shared" si="8"/>
        <v>0.52</v>
      </c>
      <c r="I93" s="4">
        <f t="shared" si="7"/>
        <v>1.93</v>
      </c>
      <c r="J93" s="4">
        <f t="shared" si="7"/>
        <v>4.72</v>
      </c>
      <c r="K93" s="4">
        <f t="shared" si="7"/>
        <v>21.53</v>
      </c>
      <c r="L93" s="4">
        <f t="shared" si="7"/>
        <v>4.47</v>
      </c>
      <c r="M93" s="4">
        <f t="shared" si="7"/>
        <v>29.1</v>
      </c>
      <c r="N93" s="4">
        <f t="shared" si="7"/>
        <v>10.24</v>
      </c>
      <c r="O93" s="4">
        <f t="shared" si="7"/>
        <v>12.97</v>
      </c>
      <c r="P93" s="4">
        <f t="shared" si="7"/>
        <v>5.25</v>
      </c>
      <c r="Q93" s="4">
        <f t="shared" si="7"/>
        <v>3.12</v>
      </c>
      <c r="R93" s="4">
        <f t="shared" si="7"/>
        <v>1.6</v>
      </c>
      <c r="S93" s="4">
        <f t="shared" si="7"/>
        <v>1.26</v>
      </c>
      <c r="T93" s="14">
        <f t="shared" si="12"/>
        <v>96.710000000000008</v>
      </c>
    </row>
    <row r="94" spans="1:20">
      <c r="A94" s="25">
        <v>10258</v>
      </c>
      <c r="B94" s="5">
        <f t="shared" si="10"/>
        <v>1928</v>
      </c>
      <c r="C94" s="1">
        <f t="shared" si="9"/>
        <v>1</v>
      </c>
      <c r="D94" s="4">
        <f>MAX(0,ROUND('FINAL INFLOW'!D94,2))</f>
        <v>2.82</v>
      </c>
      <c r="E94" s="4"/>
      <c r="F94" s="27">
        <f t="shared" si="11"/>
        <v>888</v>
      </c>
      <c r="G94" s="1">
        <v>1996</v>
      </c>
      <c r="H94" s="4">
        <f t="shared" si="8"/>
        <v>1.43</v>
      </c>
      <c r="I94" s="4">
        <f t="shared" si="7"/>
        <v>1.46</v>
      </c>
      <c r="J94" s="4">
        <f t="shared" si="7"/>
        <v>3.28</v>
      </c>
      <c r="K94" s="4">
        <f t="shared" si="7"/>
        <v>11.76</v>
      </c>
      <c r="L94" s="4">
        <f t="shared" si="7"/>
        <v>15.5</v>
      </c>
      <c r="M94" s="4">
        <f t="shared" si="7"/>
        <v>11.16</v>
      </c>
      <c r="N94" s="4">
        <f t="shared" si="7"/>
        <v>7.18</v>
      </c>
      <c r="O94" s="4">
        <f t="shared" si="7"/>
        <v>6.81</v>
      </c>
      <c r="P94" s="4">
        <f t="shared" si="7"/>
        <v>3.62</v>
      </c>
      <c r="Q94" s="4">
        <f t="shared" si="7"/>
        <v>1.9</v>
      </c>
      <c r="R94" s="4">
        <f t="shared" si="7"/>
        <v>1.21</v>
      </c>
      <c r="S94" s="4">
        <f t="shared" si="7"/>
        <v>1.04</v>
      </c>
      <c r="T94" s="14">
        <f t="shared" si="12"/>
        <v>66.350000000000009</v>
      </c>
    </row>
    <row r="95" spans="1:20">
      <c r="A95" s="25">
        <v>10287</v>
      </c>
      <c r="B95" s="5">
        <f t="shared" si="10"/>
        <v>1928</v>
      </c>
      <c r="C95" s="1">
        <f t="shared" si="9"/>
        <v>2</v>
      </c>
      <c r="D95" s="4">
        <f>MAX(0,ROUND('FINAL INFLOW'!D95,2))</f>
        <v>3.6</v>
      </c>
      <c r="E95" s="4"/>
      <c r="F95" s="27">
        <f t="shared" si="11"/>
        <v>900</v>
      </c>
      <c r="G95" s="1">
        <v>1997</v>
      </c>
      <c r="H95" s="4">
        <f t="shared" si="8"/>
        <v>1.0900000000000001</v>
      </c>
      <c r="I95" s="4">
        <f t="shared" si="7"/>
        <v>2.95</v>
      </c>
      <c r="J95" s="4">
        <f t="shared" si="7"/>
        <v>26.95</v>
      </c>
      <c r="K95" s="4">
        <f t="shared" si="7"/>
        <v>48.51</v>
      </c>
      <c r="L95" s="4">
        <f t="shared" si="7"/>
        <v>9.8000000000000007</v>
      </c>
      <c r="M95" s="4">
        <f t="shared" si="7"/>
        <v>5.4</v>
      </c>
      <c r="N95" s="4">
        <f t="shared" si="7"/>
        <v>3.99</v>
      </c>
      <c r="O95" s="4">
        <f t="shared" si="7"/>
        <v>3.06</v>
      </c>
      <c r="P95" s="4">
        <f t="shared" si="7"/>
        <v>1.86</v>
      </c>
      <c r="Q95" s="4">
        <f t="shared" si="7"/>
        <v>1.08</v>
      </c>
      <c r="R95" s="4">
        <f t="shared" si="7"/>
        <v>0.76</v>
      </c>
      <c r="S95" s="4">
        <f t="shared" si="7"/>
        <v>0.6</v>
      </c>
      <c r="T95" s="14">
        <f t="shared" si="12"/>
        <v>106.05</v>
      </c>
    </row>
    <row r="96" spans="1:20">
      <c r="A96" s="25">
        <v>10318</v>
      </c>
      <c r="B96" s="5">
        <f t="shared" si="10"/>
        <v>1928</v>
      </c>
      <c r="C96" s="1">
        <f t="shared" si="9"/>
        <v>3</v>
      </c>
      <c r="D96" s="4">
        <f>MAX(0,ROUND('FINAL INFLOW'!D96,2))</f>
        <v>21.36</v>
      </c>
      <c r="E96" s="4"/>
      <c r="F96" s="27">
        <f t="shared" si="11"/>
        <v>912</v>
      </c>
      <c r="G96" s="1">
        <v>1998</v>
      </c>
      <c r="H96" s="4">
        <f t="shared" si="8"/>
        <v>0.89</v>
      </c>
      <c r="I96" s="4">
        <f t="shared" si="7"/>
        <v>1.39</v>
      </c>
      <c r="J96" s="4">
        <f t="shared" si="7"/>
        <v>1.88</v>
      </c>
      <c r="K96" s="4">
        <f t="shared" si="7"/>
        <v>14.9</v>
      </c>
      <c r="L96" s="4">
        <f t="shared" si="7"/>
        <v>23.93</v>
      </c>
      <c r="M96" s="4">
        <f t="shared" si="7"/>
        <v>10.33</v>
      </c>
      <c r="N96" s="4">
        <f t="shared" si="7"/>
        <v>14.36</v>
      </c>
      <c r="O96" s="4">
        <f t="shared" si="7"/>
        <v>10.7</v>
      </c>
      <c r="P96" s="4">
        <f t="shared" si="7"/>
        <v>6.47</v>
      </c>
      <c r="Q96" s="4">
        <f t="shared" si="7"/>
        <v>4</v>
      </c>
      <c r="R96" s="4">
        <f t="shared" si="7"/>
        <v>2</v>
      </c>
      <c r="S96" s="4">
        <f t="shared" si="7"/>
        <v>1.53</v>
      </c>
      <c r="T96" s="14">
        <f t="shared" si="12"/>
        <v>92.38000000000001</v>
      </c>
    </row>
    <row r="97" spans="1:20">
      <c r="A97" s="25">
        <v>10348</v>
      </c>
      <c r="B97" s="5">
        <f t="shared" si="10"/>
        <v>1928</v>
      </c>
      <c r="C97" s="1">
        <f t="shared" si="9"/>
        <v>4</v>
      </c>
      <c r="D97" s="4">
        <f>MAX(0,ROUND('FINAL INFLOW'!D97,2))</f>
        <v>6.03</v>
      </c>
      <c r="E97" s="4"/>
      <c r="F97" s="27">
        <f t="shared" si="11"/>
        <v>924</v>
      </c>
      <c r="G97" s="1">
        <v>1999</v>
      </c>
      <c r="H97" s="4">
        <f t="shared" si="8"/>
        <v>1.52</v>
      </c>
      <c r="I97" s="4">
        <f t="shared" si="7"/>
        <v>2.21</v>
      </c>
      <c r="J97" s="4">
        <f t="shared" si="7"/>
        <v>3.21</v>
      </c>
      <c r="K97" s="4">
        <f t="shared" si="7"/>
        <v>10.210000000000001</v>
      </c>
      <c r="L97" s="4">
        <f t="shared" si="7"/>
        <v>23.19</v>
      </c>
      <c r="M97" s="4">
        <f t="shared" ref="I97:S114" si="13">INDEX($D$19:$D$2000,M$18+$F97,1)</f>
        <v>11.59</v>
      </c>
      <c r="N97" s="4">
        <f t="shared" si="13"/>
        <v>8.4700000000000006</v>
      </c>
      <c r="O97" s="4">
        <f t="shared" si="13"/>
        <v>5.09</v>
      </c>
      <c r="P97" s="4">
        <f t="shared" si="13"/>
        <v>3.17</v>
      </c>
      <c r="Q97" s="4">
        <f t="shared" si="13"/>
        <v>2.16</v>
      </c>
      <c r="R97" s="4">
        <f t="shared" si="13"/>
        <v>2.41</v>
      </c>
      <c r="S97" s="4">
        <f t="shared" si="13"/>
        <v>1.32</v>
      </c>
      <c r="T97" s="14">
        <f t="shared" si="12"/>
        <v>74.55</v>
      </c>
    </row>
    <row r="98" spans="1:20">
      <c r="A98" s="25">
        <v>10379</v>
      </c>
      <c r="B98" s="5">
        <f t="shared" si="10"/>
        <v>1928</v>
      </c>
      <c r="C98" s="1">
        <f t="shared" si="9"/>
        <v>5</v>
      </c>
      <c r="D98" s="4">
        <f>MAX(0,ROUND('FINAL INFLOW'!D98,2))</f>
        <v>3.41</v>
      </c>
      <c r="E98" s="4"/>
      <c r="F98" s="27">
        <f t="shared" si="11"/>
        <v>936</v>
      </c>
      <c r="G98" s="1">
        <v>2000</v>
      </c>
      <c r="H98" s="4">
        <f t="shared" si="8"/>
        <v>1.4</v>
      </c>
      <c r="I98" s="4">
        <f t="shared" si="13"/>
        <v>1.67</v>
      </c>
      <c r="J98" s="4">
        <f t="shared" si="13"/>
        <v>1.91</v>
      </c>
      <c r="K98" s="4">
        <f t="shared" si="13"/>
        <v>6.7</v>
      </c>
      <c r="L98" s="4">
        <f t="shared" si="13"/>
        <v>19.57</v>
      </c>
      <c r="M98" s="4">
        <f t="shared" si="13"/>
        <v>9.23</v>
      </c>
      <c r="N98" s="4">
        <f t="shared" si="13"/>
        <v>3.77</v>
      </c>
      <c r="O98" s="4">
        <f t="shared" si="13"/>
        <v>4.43</v>
      </c>
      <c r="P98" s="4">
        <f t="shared" si="13"/>
        <v>2.09</v>
      </c>
      <c r="Q98" s="4">
        <f t="shared" si="13"/>
        <v>1.45</v>
      </c>
      <c r="R98" s="4">
        <f t="shared" si="13"/>
        <v>1.06</v>
      </c>
      <c r="S98" s="4">
        <f t="shared" si="13"/>
        <v>1.1100000000000001</v>
      </c>
      <c r="T98" s="14">
        <f t="shared" si="12"/>
        <v>54.390000000000015</v>
      </c>
    </row>
    <row r="99" spans="1:20">
      <c r="A99" s="25">
        <v>10409</v>
      </c>
      <c r="B99" s="5">
        <f t="shared" si="10"/>
        <v>1928</v>
      </c>
      <c r="C99" s="1">
        <f t="shared" si="9"/>
        <v>6</v>
      </c>
      <c r="D99" s="4">
        <f>MAX(0,ROUND('FINAL INFLOW'!D99,2))</f>
        <v>1.5</v>
      </c>
      <c r="E99" s="4"/>
      <c r="F99" s="27">
        <f t="shared" si="11"/>
        <v>948</v>
      </c>
      <c r="G99" s="1">
        <v>2001</v>
      </c>
      <c r="H99" s="4">
        <f t="shared" si="8"/>
        <v>1.72</v>
      </c>
      <c r="I99" s="4">
        <f t="shared" si="13"/>
        <v>1.44</v>
      </c>
      <c r="J99" s="4">
        <f t="shared" si="13"/>
        <v>1.78</v>
      </c>
      <c r="K99" s="4">
        <f t="shared" si="13"/>
        <v>2.46</v>
      </c>
      <c r="L99" s="4">
        <f t="shared" si="13"/>
        <v>4.6900000000000004</v>
      </c>
      <c r="M99" s="4">
        <f t="shared" si="13"/>
        <v>3.89</v>
      </c>
      <c r="N99" s="4">
        <f t="shared" si="13"/>
        <v>3.33</v>
      </c>
      <c r="O99" s="4">
        <f t="shared" si="13"/>
        <v>1.68</v>
      </c>
      <c r="P99" s="4">
        <f t="shared" si="13"/>
        <v>0.98</v>
      </c>
      <c r="Q99" s="4">
        <f t="shared" si="13"/>
        <v>0.66</v>
      </c>
      <c r="R99" s="4">
        <f t="shared" si="13"/>
        <v>0.45</v>
      </c>
      <c r="S99" s="4">
        <f t="shared" si="13"/>
        <v>0.41</v>
      </c>
      <c r="T99" s="14">
        <f t="shared" si="12"/>
        <v>23.490000000000002</v>
      </c>
    </row>
    <row r="100" spans="1:20">
      <c r="A100" s="25">
        <v>10440</v>
      </c>
      <c r="B100" s="5">
        <f t="shared" si="10"/>
        <v>1928</v>
      </c>
      <c r="C100" s="1">
        <f t="shared" si="9"/>
        <v>7</v>
      </c>
      <c r="D100" s="4">
        <f>MAX(0,ROUND('FINAL INFLOW'!D100,2))</f>
        <v>1.06</v>
      </c>
      <c r="E100" s="4"/>
      <c r="F100" s="27">
        <f t="shared" si="11"/>
        <v>960</v>
      </c>
      <c r="G100" s="1">
        <v>2002</v>
      </c>
      <c r="H100" s="4">
        <f t="shared" si="8"/>
        <v>0.56999999999999995</v>
      </c>
      <c r="I100" s="4">
        <f t="shared" si="13"/>
        <v>1.36</v>
      </c>
      <c r="J100" s="4">
        <f t="shared" si="13"/>
        <v>5.32</v>
      </c>
      <c r="K100" s="4">
        <f t="shared" si="13"/>
        <v>4.8600000000000003</v>
      </c>
      <c r="L100" s="4">
        <f t="shared" si="13"/>
        <v>5.55</v>
      </c>
      <c r="M100" s="4">
        <f t="shared" si="13"/>
        <v>8.4</v>
      </c>
      <c r="N100" s="4">
        <f t="shared" si="13"/>
        <v>3.52</v>
      </c>
      <c r="O100" s="4">
        <f t="shared" si="13"/>
        <v>2.33</v>
      </c>
      <c r="P100" s="4">
        <f t="shared" si="13"/>
        <v>1.28</v>
      </c>
      <c r="Q100" s="4">
        <f t="shared" si="13"/>
        <v>0.82</v>
      </c>
      <c r="R100" s="4">
        <f t="shared" si="13"/>
        <v>0.68</v>
      </c>
      <c r="S100" s="4">
        <f t="shared" si="13"/>
        <v>0.56999999999999995</v>
      </c>
      <c r="T100" s="14">
        <f t="shared" si="12"/>
        <v>35.260000000000005</v>
      </c>
    </row>
    <row r="101" spans="1:20">
      <c r="A101" s="25">
        <v>10471</v>
      </c>
      <c r="B101" s="5">
        <f t="shared" si="10"/>
        <v>1928</v>
      </c>
      <c r="C101" s="1">
        <f t="shared" si="9"/>
        <v>8</v>
      </c>
      <c r="D101" s="4">
        <f>MAX(0,ROUND('FINAL INFLOW'!D101,2))</f>
        <v>0.28000000000000003</v>
      </c>
      <c r="E101" s="4"/>
      <c r="F101" s="27">
        <f t="shared" si="11"/>
        <v>972</v>
      </c>
      <c r="G101" s="1">
        <v>2003</v>
      </c>
      <c r="H101" s="4">
        <f t="shared" si="8"/>
        <v>0.57999999999999996</v>
      </c>
      <c r="I101" s="4">
        <f t="shared" si="13"/>
        <v>1.1100000000000001</v>
      </c>
      <c r="J101" s="4">
        <f t="shared" si="13"/>
        <v>3.9</v>
      </c>
      <c r="K101" s="4">
        <f t="shared" si="13"/>
        <v>2.66</v>
      </c>
      <c r="L101" s="4">
        <f t="shared" si="13"/>
        <v>1.86</v>
      </c>
      <c r="M101" s="4">
        <f t="shared" si="13"/>
        <v>2.98</v>
      </c>
      <c r="N101" s="4">
        <f t="shared" si="13"/>
        <v>8.33</v>
      </c>
      <c r="O101" s="4">
        <f t="shared" si="13"/>
        <v>5.9</v>
      </c>
      <c r="P101" s="4">
        <f t="shared" si="13"/>
        <v>1.71</v>
      </c>
      <c r="Q101" s="4">
        <f t="shared" si="13"/>
        <v>1.04</v>
      </c>
      <c r="R101" s="4">
        <f t="shared" si="13"/>
        <v>0.9</v>
      </c>
      <c r="S101" s="4">
        <f t="shared" si="13"/>
        <v>0.5</v>
      </c>
      <c r="T101" s="14">
        <f t="shared" si="12"/>
        <v>31.47</v>
      </c>
    </row>
    <row r="102" spans="1:20">
      <c r="A102" s="25">
        <v>10501</v>
      </c>
      <c r="B102" s="5">
        <f t="shared" si="10"/>
        <v>1928</v>
      </c>
      <c r="C102" s="1">
        <f t="shared" si="9"/>
        <v>9</v>
      </c>
      <c r="D102" s="4">
        <f>MAX(0,ROUND('FINAL INFLOW'!D102,2))</f>
        <v>0.15</v>
      </c>
      <c r="E102" s="4"/>
      <c r="F102" s="27">
        <f t="shared" si="11"/>
        <v>984</v>
      </c>
      <c r="G102" s="1">
        <v>2004</v>
      </c>
      <c r="H102" s="4">
        <f t="shared" si="8"/>
        <v>0.49</v>
      </c>
      <c r="I102" s="4">
        <f t="shared" si="13"/>
        <v>1.1599999999999999</v>
      </c>
      <c r="J102" s="4">
        <f t="shared" si="13"/>
        <v>3.28</v>
      </c>
      <c r="K102" s="4">
        <f t="shared" si="13"/>
        <v>3.24</v>
      </c>
      <c r="L102" s="4">
        <f t="shared" si="13"/>
        <v>6.24</v>
      </c>
      <c r="M102" s="4">
        <f t="shared" si="13"/>
        <v>3.58</v>
      </c>
      <c r="N102" s="4">
        <f t="shared" si="13"/>
        <v>1.51</v>
      </c>
      <c r="O102" s="4">
        <f t="shared" si="13"/>
        <v>1.0900000000000001</v>
      </c>
      <c r="P102" s="4">
        <f t="shared" si="13"/>
        <v>0.68</v>
      </c>
      <c r="Q102" s="4">
        <f t="shared" si="13"/>
        <v>0.49</v>
      </c>
      <c r="R102" s="4">
        <f t="shared" si="13"/>
        <v>0.41</v>
      </c>
      <c r="S102" s="4">
        <f t="shared" si="13"/>
        <v>0.4</v>
      </c>
      <c r="T102" s="14">
        <f t="shared" si="12"/>
        <v>22.57</v>
      </c>
    </row>
    <row r="103" spans="1:20">
      <c r="A103" s="25">
        <v>10532</v>
      </c>
      <c r="B103" s="5">
        <f t="shared" si="10"/>
        <v>1929</v>
      </c>
      <c r="C103" s="1">
        <f t="shared" si="9"/>
        <v>10</v>
      </c>
      <c r="D103" s="4">
        <f>MAX(0,ROUND('FINAL INFLOW'!D103,2))</f>
        <v>0.43</v>
      </c>
      <c r="E103" s="4"/>
      <c r="F103" s="27">
        <f t="shared" si="11"/>
        <v>996</v>
      </c>
      <c r="G103" s="1">
        <v>2005</v>
      </c>
      <c r="H103" s="4">
        <f t="shared" si="8"/>
        <v>0.93</v>
      </c>
      <c r="I103" s="4">
        <f t="shared" si="13"/>
        <v>1.34</v>
      </c>
      <c r="J103" s="4">
        <f t="shared" si="13"/>
        <v>4.01</v>
      </c>
      <c r="K103" s="4">
        <f t="shared" si="13"/>
        <v>10.99</v>
      </c>
      <c r="L103" s="4">
        <f t="shared" si="13"/>
        <v>5.18</v>
      </c>
      <c r="M103" s="4">
        <f t="shared" si="13"/>
        <v>15.17</v>
      </c>
      <c r="N103" s="4">
        <f t="shared" si="13"/>
        <v>8.39</v>
      </c>
      <c r="O103" s="4">
        <f t="shared" si="13"/>
        <v>7.77</v>
      </c>
      <c r="P103" s="4">
        <f t="shared" si="13"/>
        <v>4.24</v>
      </c>
      <c r="Q103" s="4">
        <f t="shared" si="13"/>
        <v>2.06</v>
      </c>
      <c r="R103" s="4">
        <f t="shared" si="13"/>
        <v>1.43</v>
      </c>
      <c r="S103" s="4">
        <f t="shared" si="13"/>
        <v>1.23</v>
      </c>
      <c r="T103" s="14">
        <f t="shared" si="12"/>
        <v>62.74</v>
      </c>
    </row>
    <row r="104" spans="1:20">
      <c r="A104" s="25">
        <v>10562</v>
      </c>
      <c r="B104" s="5">
        <f t="shared" si="10"/>
        <v>1929</v>
      </c>
      <c r="C104" s="1">
        <f t="shared" si="9"/>
        <v>11</v>
      </c>
      <c r="D104" s="4">
        <f>MAX(0,ROUND('FINAL INFLOW'!D104,2))</f>
        <v>0.63</v>
      </c>
      <c r="E104" s="4"/>
      <c r="F104" s="27">
        <f t="shared" si="11"/>
        <v>1008</v>
      </c>
      <c r="G104" s="1">
        <v>2006</v>
      </c>
      <c r="H104" s="4">
        <f t="shared" si="8"/>
        <v>1.25</v>
      </c>
      <c r="I104" s="4">
        <f t="shared" si="13"/>
        <v>1.55</v>
      </c>
      <c r="J104" s="4">
        <f t="shared" si="13"/>
        <v>14.71</v>
      </c>
      <c r="K104" s="4">
        <f t="shared" si="13"/>
        <v>15.32</v>
      </c>
      <c r="L104" s="4">
        <f t="shared" si="13"/>
        <v>11.1</v>
      </c>
      <c r="M104" s="4">
        <f t="shared" si="13"/>
        <v>24.59</v>
      </c>
      <c r="N104" s="4">
        <f t="shared" si="13"/>
        <v>35.49</v>
      </c>
      <c r="O104" s="4">
        <f t="shared" si="13"/>
        <v>8.0500000000000007</v>
      </c>
      <c r="P104" s="4">
        <f t="shared" si="13"/>
        <v>4.5199999999999996</v>
      </c>
      <c r="Q104" s="4">
        <f t="shared" si="13"/>
        <v>2.5099999999999998</v>
      </c>
      <c r="R104" s="4">
        <f t="shared" si="13"/>
        <v>1.5</v>
      </c>
      <c r="S104" s="4">
        <f t="shared" si="13"/>
        <v>1.1200000000000001</v>
      </c>
      <c r="T104" s="14">
        <f t="shared" si="12"/>
        <v>121.71</v>
      </c>
    </row>
    <row r="105" spans="1:20">
      <c r="A105" s="25">
        <v>10593</v>
      </c>
      <c r="B105" s="5">
        <f t="shared" si="10"/>
        <v>1929</v>
      </c>
      <c r="C105" s="1">
        <f t="shared" si="9"/>
        <v>12</v>
      </c>
      <c r="D105" s="4">
        <f>MAX(0,ROUND('FINAL INFLOW'!D105,2))</f>
        <v>0.75</v>
      </c>
      <c r="E105" s="4"/>
      <c r="F105" s="27">
        <f t="shared" si="11"/>
        <v>1020</v>
      </c>
      <c r="G105" s="1">
        <v>2007</v>
      </c>
      <c r="H105" s="4">
        <f t="shared" si="8"/>
        <v>1.1599999999999999</v>
      </c>
      <c r="I105" s="4">
        <f t="shared" si="13"/>
        <v>1.49</v>
      </c>
      <c r="J105" s="4">
        <f t="shared" si="13"/>
        <v>2.7</v>
      </c>
      <c r="K105" s="4">
        <f t="shared" si="13"/>
        <v>2.76</v>
      </c>
      <c r="L105" s="4">
        <f t="shared" si="13"/>
        <v>7.63</v>
      </c>
      <c r="M105" s="4">
        <f t="shared" si="13"/>
        <v>4.37</v>
      </c>
      <c r="N105" s="4">
        <f t="shared" si="13"/>
        <v>2.77</v>
      </c>
      <c r="O105" s="4">
        <f t="shared" si="13"/>
        <v>1.89</v>
      </c>
      <c r="P105" s="4">
        <f t="shared" si="13"/>
        <v>1.1499999999999999</v>
      </c>
      <c r="Q105" s="4">
        <f t="shared" si="13"/>
        <v>0.79</v>
      </c>
      <c r="R105" s="4">
        <f t="shared" si="13"/>
        <v>0.45</v>
      </c>
      <c r="S105" s="4">
        <f t="shared" si="13"/>
        <v>0.54</v>
      </c>
      <c r="T105" s="14">
        <f t="shared" si="12"/>
        <v>27.699999999999996</v>
      </c>
    </row>
    <row r="106" spans="1:20">
      <c r="A106" s="25">
        <v>10624</v>
      </c>
      <c r="B106" s="5">
        <f t="shared" si="10"/>
        <v>1929</v>
      </c>
      <c r="C106" s="1">
        <f t="shared" si="9"/>
        <v>1</v>
      </c>
      <c r="D106" s="4">
        <f>MAX(0,ROUND('FINAL INFLOW'!D106,2))</f>
        <v>0.84</v>
      </c>
      <c r="E106" s="4"/>
      <c r="F106" s="27">
        <f t="shared" si="11"/>
        <v>1032</v>
      </c>
      <c r="G106" s="1">
        <v>2008</v>
      </c>
      <c r="H106" s="4">
        <f t="shared" si="8"/>
        <v>0.77</v>
      </c>
      <c r="I106" s="4">
        <f t="shared" si="13"/>
        <v>0.79</v>
      </c>
      <c r="J106" s="4">
        <f t="shared" si="13"/>
        <v>1.59</v>
      </c>
      <c r="K106" s="4">
        <f t="shared" si="13"/>
        <v>3.59</v>
      </c>
      <c r="L106" s="4">
        <f t="shared" si="13"/>
        <v>4.99</v>
      </c>
      <c r="M106" s="4">
        <f t="shared" si="13"/>
        <v>2.09</v>
      </c>
      <c r="N106" s="4">
        <f t="shared" si="13"/>
        <v>1.07</v>
      </c>
      <c r="O106" s="4">
        <f t="shared" si="13"/>
        <v>0.82</v>
      </c>
      <c r="P106" s="4">
        <f t="shared" si="13"/>
        <v>0.53</v>
      </c>
      <c r="Q106" s="4">
        <f t="shared" si="13"/>
        <v>0.32</v>
      </c>
      <c r="R106" s="4">
        <f t="shared" si="13"/>
        <v>0.23</v>
      </c>
      <c r="S106" s="4">
        <f t="shared" si="13"/>
        <v>0.18</v>
      </c>
      <c r="T106" s="14">
        <f t="shared" si="12"/>
        <v>16.970000000000002</v>
      </c>
    </row>
    <row r="107" spans="1:20">
      <c r="A107" s="25">
        <v>10652</v>
      </c>
      <c r="B107" s="5">
        <f t="shared" si="10"/>
        <v>1929</v>
      </c>
      <c r="C107" s="1">
        <f t="shared" si="9"/>
        <v>2</v>
      </c>
      <c r="D107" s="4">
        <f>MAX(0,ROUND('FINAL INFLOW'!D107,2))</f>
        <v>2.08</v>
      </c>
      <c r="E107" s="4"/>
      <c r="F107" s="27">
        <f t="shared" si="11"/>
        <v>1044</v>
      </c>
      <c r="G107" s="1">
        <v>2009</v>
      </c>
      <c r="H107" s="4">
        <f t="shared" si="8"/>
        <v>0.28999999999999998</v>
      </c>
      <c r="I107" s="4">
        <f t="shared" si="13"/>
        <v>1.47</v>
      </c>
      <c r="J107" s="4">
        <f t="shared" si="13"/>
        <v>0.82</v>
      </c>
      <c r="K107" s="4">
        <f t="shared" si="13"/>
        <v>2.38</v>
      </c>
      <c r="L107" s="4">
        <f t="shared" si="13"/>
        <v>5.95</v>
      </c>
      <c r="M107" s="4">
        <f t="shared" si="13"/>
        <v>10.07</v>
      </c>
      <c r="N107" s="4">
        <f t="shared" si="13"/>
        <v>5.25</v>
      </c>
      <c r="O107" s="4">
        <f t="shared" si="13"/>
        <v>5.63</v>
      </c>
      <c r="P107" s="4">
        <f t="shared" si="13"/>
        <v>1.28</v>
      </c>
      <c r="Q107" s="4">
        <f t="shared" si="13"/>
        <v>0.79</v>
      </c>
      <c r="R107" s="4">
        <f t="shared" si="13"/>
        <v>0.21</v>
      </c>
      <c r="S107" s="4">
        <f t="shared" si="13"/>
        <v>0.3</v>
      </c>
      <c r="T107" s="14">
        <f t="shared" si="12"/>
        <v>34.44</v>
      </c>
    </row>
    <row r="108" spans="1:20">
      <c r="A108" s="25">
        <v>10683</v>
      </c>
      <c r="B108" s="5">
        <f t="shared" si="10"/>
        <v>1929</v>
      </c>
      <c r="C108" s="1">
        <f t="shared" si="9"/>
        <v>3</v>
      </c>
      <c r="D108" s="4">
        <f>MAX(0,ROUND('FINAL INFLOW'!D108,2))</f>
        <v>3.14</v>
      </c>
      <c r="E108" s="4"/>
      <c r="F108" s="27">
        <f t="shared" si="11"/>
        <v>1056</v>
      </c>
      <c r="G108" s="1">
        <v>2010</v>
      </c>
      <c r="H108" s="4">
        <f t="shared" si="8"/>
        <v>0.67</v>
      </c>
      <c r="I108" s="4">
        <f t="shared" si="13"/>
        <v>0.84</v>
      </c>
      <c r="J108" s="4">
        <f t="shared" si="13"/>
        <v>1.82</v>
      </c>
      <c r="K108" s="4">
        <f t="shared" si="13"/>
        <v>3.79</v>
      </c>
      <c r="L108" s="4">
        <f t="shared" si="13"/>
        <v>3.86</v>
      </c>
      <c r="M108" s="4">
        <f t="shared" si="13"/>
        <v>4.74</v>
      </c>
      <c r="N108" s="4">
        <f t="shared" si="13"/>
        <v>6.66</v>
      </c>
      <c r="O108" s="4">
        <f t="shared" si="13"/>
        <v>5.16</v>
      </c>
      <c r="P108" s="4">
        <f t="shared" si="13"/>
        <v>2.65</v>
      </c>
      <c r="Q108" s="4">
        <f t="shared" si="13"/>
        <v>1.23</v>
      </c>
      <c r="R108" s="4">
        <f t="shared" si="13"/>
        <v>0.68</v>
      </c>
      <c r="S108" s="4">
        <f t="shared" si="13"/>
        <v>0.48</v>
      </c>
      <c r="T108" s="14">
        <f t="shared" ref="T108:T113" si="14">SUM(H108:S108)</f>
        <v>32.58</v>
      </c>
    </row>
    <row r="109" spans="1:20">
      <c r="A109" s="25">
        <v>10713</v>
      </c>
      <c r="B109" s="5">
        <f t="shared" si="10"/>
        <v>1929</v>
      </c>
      <c r="C109" s="1">
        <f t="shared" si="9"/>
        <v>4</v>
      </c>
      <c r="D109" s="4">
        <f>MAX(0,ROUND('FINAL INFLOW'!D109,2))</f>
        <v>3.58</v>
      </c>
      <c r="E109" s="4"/>
      <c r="F109" s="27">
        <f t="shared" si="11"/>
        <v>1068</v>
      </c>
      <c r="G109" s="1">
        <v>2011</v>
      </c>
      <c r="H109" s="4">
        <f t="shared" si="8"/>
        <v>4.33</v>
      </c>
      <c r="I109" s="4">
        <f t="shared" si="13"/>
        <v>2.78</v>
      </c>
      <c r="J109" s="4">
        <f t="shared" si="13"/>
        <v>18.63</v>
      </c>
      <c r="K109" s="4">
        <f t="shared" si="13"/>
        <v>7.58</v>
      </c>
      <c r="L109" s="4">
        <f t="shared" si="13"/>
        <v>6.66</v>
      </c>
      <c r="M109" s="4">
        <f t="shared" si="13"/>
        <v>21.04</v>
      </c>
      <c r="N109" s="4">
        <f t="shared" si="13"/>
        <v>12.67</v>
      </c>
      <c r="O109" s="4">
        <f t="shared" si="13"/>
        <v>8.16</v>
      </c>
      <c r="P109" s="4">
        <f t="shared" si="13"/>
        <v>6.97</v>
      </c>
      <c r="Q109" s="4">
        <f t="shared" si="13"/>
        <v>4.03</v>
      </c>
      <c r="R109" s="4">
        <f t="shared" si="13"/>
        <v>1.9</v>
      </c>
      <c r="S109" s="4">
        <f t="shared" si="13"/>
        <v>1.67</v>
      </c>
      <c r="T109" s="14">
        <f t="shared" si="14"/>
        <v>96.42</v>
      </c>
    </row>
    <row r="110" spans="1:20">
      <c r="A110" s="25">
        <v>10744</v>
      </c>
      <c r="B110" s="5">
        <f t="shared" si="10"/>
        <v>1929</v>
      </c>
      <c r="C110" s="1">
        <f t="shared" si="9"/>
        <v>5</v>
      </c>
      <c r="D110" s="4">
        <f>MAX(0,ROUND('FINAL INFLOW'!D110,2))</f>
        <v>3.49</v>
      </c>
      <c r="E110" s="4"/>
      <c r="F110" s="27">
        <f t="shared" si="11"/>
        <v>1080</v>
      </c>
      <c r="G110" s="1">
        <v>2012</v>
      </c>
      <c r="H110" s="4">
        <f t="shared" si="8"/>
        <v>1.51</v>
      </c>
      <c r="I110" s="4">
        <f t="shared" si="13"/>
        <v>1.45</v>
      </c>
      <c r="J110" s="4">
        <f t="shared" si="13"/>
        <v>1.5</v>
      </c>
      <c r="K110" s="4">
        <f t="shared" si="13"/>
        <v>2.15</v>
      </c>
      <c r="L110" s="4">
        <f t="shared" si="13"/>
        <v>1.41</v>
      </c>
      <c r="M110" s="4">
        <f t="shared" si="13"/>
        <v>9.8699999999999992</v>
      </c>
      <c r="N110" s="4">
        <f t="shared" si="13"/>
        <v>8.32</v>
      </c>
      <c r="O110" s="4">
        <f t="shared" si="13"/>
        <v>3.09</v>
      </c>
      <c r="P110" s="4">
        <f t="shared" si="13"/>
        <v>1.67</v>
      </c>
      <c r="Q110" s="4">
        <f t="shared" si="13"/>
        <v>1</v>
      </c>
      <c r="R110" s="4">
        <f t="shared" si="13"/>
        <v>0.76</v>
      </c>
      <c r="S110" s="4">
        <f t="shared" si="13"/>
        <v>0.59</v>
      </c>
      <c r="T110" s="14">
        <f t="shared" si="14"/>
        <v>33.32</v>
      </c>
    </row>
    <row r="111" spans="1:20">
      <c r="A111" s="25">
        <v>10774</v>
      </c>
      <c r="B111" s="5">
        <f t="shared" si="10"/>
        <v>1929</v>
      </c>
      <c r="C111" s="1">
        <f t="shared" si="9"/>
        <v>6</v>
      </c>
      <c r="D111" s="4">
        <f>MAX(0,ROUND('FINAL INFLOW'!D111,2))</f>
        <v>1.32</v>
      </c>
      <c r="E111" s="4"/>
      <c r="F111" s="27">
        <f t="shared" si="11"/>
        <v>1092</v>
      </c>
      <c r="G111" s="1">
        <v>2013</v>
      </c>
      <c r="H111" s="4">
        <f t="shared" si="8"/>
        <v>0.72</v>
      </c>
      <c r="I111" s="4">
        <f t="shared" si="13"/>
        <v>2.11</v>
      </c>
      <c r="J111" s="4">
        <f t="shared" si="13"/>
        <v>9.65</v>
      </c>
      <c r="K111" s="4">
        <f t="shared" si="13"/>
        <v>2.98</v>
      </c>
      <c r="L111" s="4">
        <f t="shared" si="13"/>
        <v>1.49</v>
      </c>
      <c r="M111" s="4">
        <f t="shared" si="13"/>
        <v>2.04</v>
      </c>
      <c r="N111" s="4">
        <f t="shared" si="13"/>
        <v>1.56</v>
      </c>
      <c r="O111" s="4">
        <f t="shared" si="13"/>
        <v>1.29</v>
      </c>
      <c r="P111" s="4">
        <f t="shared" si="13"/>
        <v>0.97</v>
      </c>
      <c r="Q111" s="4">
        <f t="shared" si="13"/>
        <v>0.63</v>
      </c>
      <c r="R111" s="4">
        <f t="shared" si="13"/>
        <v>0.46</v>
      </c>
      <c r="S111" s="4">
        <f t="shared" si="13"/>
        <v>0.47</v>
      </c>
      <c r="T111" s="14">
        <f t="shared" si="14"/>
        <v>24.369999999999994</v>
      </c>
    </row>
    <row r="112" spans="1:20">
      <c r="A112" s="25">
        <v>10805</v>
      </c>
      <c r="B112" s="5">
        <f t="shared" si="10"/>
        <v>1929</v>
      </c>
      <c r="C112" s="1">
        <f t="shared" si="9"/>
        <v>7</v>
      </c>
      <c r="D112" s="4">
        <f>MAX(0,ROUND('FINAL INFLOW'!D112,2))</f>
        <v>0.75</v>
      </c>
      <c r="E112" s="4"/>
      <c r="F112" s="27">
        <f t="shared" si="11"/>
        <v>1104</v>
      </c>
      <c r="G112" s="1">
        <v>2014</v>
      </c>
      <c r="H112" s="4">
        <f t="shared" si="8"/>
        <v>0</v>
      </c>
      <c r="I112" s="4">
        <f t="shared" si="13"/>
        <v>0.25</v>
      </c>
      <c r="J112" s="4">
        <f t="shared" si="13"/>
        <v>0.31</v>
      </c>
      <c r="K112" s="4">
        <f t="shared" si="13"/>
        <v>0.31</v>
      </c>
      <c r="L112" s="4">
        <f t="shared" si="13"/>
        <v>4.28</v>
      </c>
      <c r="M112" s="4">
        <f t="shared" si="13"/>
        <v>3.45</v>
      </c>
      <c r="N112" s="4">
        <f t="shared" si="13"/>
        <v>1.94</v>
      </c>
      <c r="O112" s="4">
        <f t="shared" si="13"/>
        <v>0.88</v>
      </c>
      <c r="P112" s="4">
        <f t="shared" si="13"/>
        <v>0.28000000000000003</v>
      </c>
      <c r="Q112" s="4">
        <f t="shared" si="13"/>
        <v>0.06</v>
      </c>
      <c r="R112" s="4">
        <f t="shared" si="13"/>
        <v>0.1</v>
      </c>
      <c r="S112" s="4">
        <f t="shared" si="13"/>
        <v>0.35</v>
      </c>
      <c r="T112" s="14">
        <f t="shared" si="14"/>
        <v>12.21</v>
      </c>
    </row>
    <row r="113" spans="1:20">
      <c r="A113" s="25">
        <v>10836</v>
      </c>
      <c r="B113" s="5">
        <f t="shared" si="10"/>
        <v>1929</v>
      </c>
      <c r="C113" s="1">
        <f t="shared" si="9"/>
        <v>8</v>
      </c>
      <c r="D113" s="4">
        <f>MAX(0,ROUND('FINAL INFLOW'!D113,2))</f>
        <v>0.08</v>
      </c>
      <c r="E113" s="4"/>
      <c r="F113" s="27">
        <f t="shared" si="11"/>
        <v>1116</v>
      </c>
      <c r="G113" s="1">
        <v>2015</v>
      </c>
      <c r="H113" s="4">
        <f t="shared" si="8"/>
        <v>0.25</v>
      </c>
      <c r="I113" s="4">
        <f t="shared" si="13"/>
        <v>0.53</v>
      </c>
      <c r="J113" s="4">
        <f t="shared" si="13"/>
        <v>3.93</v>
      </c>
      <c r="K113" s="4">
        <f t="shared" si="13"/>
        <v>1.02</v>
      </c>
      <c r="L113" s="4">
        <f t="shared" si="13"/>
        <v>2.78</v>
      </c>
      <c r="M113" s="4">
        <f t="shared" si="13"/>
        <v>0.54</v>
      </c>
      <c r="N113" s="4">
        <f t="shared" si="13"/>
        <v>0.44</v>
      </c>
      <c r="O113" s="4">
        <f t="shared" si="13"/>
        <v>0.49</v>
      </c>
      <c r="P113" s="4">
        <f t="shared" si="13"/>
        <v>0.33</v>
      </c>
      <c r="Q113" s="4">
        <f t="shared" si="13"/>
        <v>0.16</v>
      </c>
      <c r="R113" s="4">
        <f t="shared" si="13"/>
        <v>0.15</v>
      </c>
      <c r="S113" s="4">
        <f t="shared" si="13"/>
        <v>0</v>
      </c>
      <c r="T113" s="14">
        <f t="shared" si="14"/>
        <v>10.620000000000001</v>
      </c>
    </row>
    <row r="114" spans="1:20">
      <c r="A114" s="25">
        <v>10866</v>
      </c>
      <c r="B114" s="5">
        <f t="shared" si="10"/>
        <v>1929</v>
      </c>
      <c r="C114" s="1">
        <f t="shared" si="9"/>
        <v>9</v>
      </c>
      <c r="D114" s="4">
        <f>MAX(0,ROUND('FINAL INFLOW'!D114,2))</f>
        <v>0.05</v>
      </c>
      <c r="E114" s="4"/>
      <c r="F114" s="27">
        <f t="shared" si="11"/>
        <v>1128</v>
      </c>
      <c r="G114" s="1">
        <v>2016</v>
      </c>
      <c r="H114" s="4">
        <f t="shared" si="8"/>
        <v>0.16</v>
      </c>
      <c r="I114" s="4">
        <f t="shared" si="13"/>
        <v>0.95</v>
      </c>
      <c r="J114" s="4">
        <f t="shared" si="13"/>
        <v>4.3899999999999997</v>
      </c>
      <c r="K114" s="4">
        <f t="shared" si="13"/>
        <v>10.23</v>
      </c>
      <c r="L114" s="4">
        <f t="shared" si="13"/>
        <v>7.67</v>
      </c>
      <c r="M114" s="4">
        <f t="shared" si="13"/>
        <v>14.44</v>
      </c>
      <c r="N114" s="4">
        <f t="shared" si="13"/>
        <v>4.16</v>
      </c>
      <c r="O114" s="4">
        <f t="shared" si="13"/>
        <v>2.91</v>
      </c>
      <c r="P114" s="4">
        <f t="shared" si="13"/>
        <v>1.83</v>
      </c>
      <c r="Q114" s="4">
        <f t="shared" si="13"/>
        <v>1.31</v>
      </c>
      <c r="R114" s="4">
        <f t="shared" si="13"/>
        <v>0.08</v>
      </c>
      <c r="S114" s="4">
        <f t="shared" si="13"/>
        <v>0.17</v>
      </c>
      <c r="T114" s="14">
        <f t="shared" ref="T114:T119" si="15">SUM(H114:S114)</f>
        <v>48.3</v>
      </c>
    </row>
    <row r="115" spans="1:20">
      <c r="A115" s="25">
        <v>10897</v>
      </c>
      <c r="B115" s="5">
        <f t="shared" si="10"/>
        <v>1930</v>
      </c>
      <c r="C115" s="1">
        <f t="shared" si="9"/>
        <v>10</v>
      </c>
      <c r="D115" s="4">
        <f>MAX(0,ROUND('FINAL INFLOW'!D115,2))</f>
        <v>0.55000000000000004</v>
      </c>
      <c r="E115" s="4"/>
      <c r="F115" s="27">
        <f t="shared" si="11"/>
        <v>1140</v>
      </c>
      <c r="G115" s="1">
        <v>2017</v>
      </c>
      <c r="H115" s="4">
        <f t="shared" si="8"/>
        <v>6.9</v>
      </c>
      <c r="I115" s="4">
        <f t="shared" si="8"/>
        <v>2.96</v>
      </c>
      <c r="J115" s="4">
        <f t="shared" si="8"/>
        <v>9.7100000000000009</v>
      </c>
      <c r="K115" s="4">
        <f t="shared" si="8"/>
        <v>40.700000000000003</v>
      </c>
      <c r="L115" s="4">
        <f t="shared" si="8"/>
        <v>49.73</v>
      </c>
      <c r="M115" s="4">
        <f t="shared" si="8"/>
        <v>14.18</v>
      </c>
      <c r="N115" s="4">
        <f t="shared" si="8"/>
        <v>13.42</v>
      </c>
      <c r="O115" s="4">
        <f t="shared" si="8"/>
        <v>6.87</v>
      </c>
      <c r="P115" s="4">
        <f t="shared" si="8"/>
        <v>4.24</v>
      </c>
      <c r="Q115" s="4">
        <f t="shared" si="8"/>
        <v>2.39</v>
      </c>
      <c r="R115" s="4">
        <f t="shared" si="8"/>
        <v>1.54</v>
      </c>
      <c r="S115" s="4">
        <f t="shared" si="8"/>
        <v>1.3</v>
      </c>
      <c r="T115" s="14">
        <f t="shared" si="15"/>
        <v>153.94</v>
      </c>
    </row>
    <row r="116" spans="1:20">
      <c r="A116" s="25">
        <v>10927</v>
      </c>
      <c r="B116" s="5">
        <f t="shared" si="10"/>
        <v>1930</v>
      </c>
      <c r="C116" s="1">
        <f t="shared" si="9"/>
        <v>11</v>
      </c>
      <c r="D116" s="4">
        <f>MAX(0,ROUND('FINAL INFLOW'!D116,2))</f>
        <v>0.34</v>
      </c>
      <c r="E116" s="4"/>
      <c r="F116" s="27">
        <f t="shared" si="11"/>
        <v>1152</v>
      </c>
      <c r="G116" s="1">
        <v>2018</v>
      </c>
      <c r="H116" s="4">
        <f t="shared" ref="H116:S119" si="16">INDEX($D$19:$D$2000,H$18+$F116,1)</f>
        <v>0.72</v>
      </c>
      <c r="I116" s="4">
        <f t="shared" si="16"/>
        <v>5.34</v>
      </c>
      <c r="J116" s="4">
        <f t="shared" si="16"/>
        <v>2.02</v>
      </c>
      <c r="K116" s="4">
        <f t="shared" si="16"/>
        <v>5.58</v>
      </c>
      <c r="L116" s="4">
        <f t="shared" si="16"/>
        <v>2.54</v>
      </c>
      <c r="M116" s="4">
        <f t="shared" si="16"/>
        <v>14.18</v>
      </c>
      <c r="N116" s="4">
        <f t="shared" si="16"/>
        <v>7.77</v>
      </c>
      <c r="O116" s="4">
        <f t="shared" si="16"/>
        <v>2.2000000000000002</v>
      </c>
      <c r="P116" s="4">
        <f t="shared" si="16"/>
        <v>0.92</v>
      </c>
      <c r="Q116" s="4">
        <f t="shared" si="16"/>
        <v>0.7</v>
      </c>
      <c r="R116" s="4">
        <f t="shared" si="16"/>
        <v>0.79</v>
      </c>
      <c r="S116" s="4">
        <f t="shared" si="16"/>
        <v>0.64</v>
      </c>
      <c r="T116" s="14">
        <f t="shared" si="15"/>
        <v>43.400000000000006</v>
      </c>
    </row>
    <row r="117" spans="1:20">
      <c r="A117" s="25">
        <v>10958</v>
      </c>
      <c r="B117" s="5">
        <f t="shared" si="10"/>
        <v>1930</v>
      </c>
      <c r="C117" s="1">
        <f t="shared" si="9"/>
        <v>12</v>
      </c>
      <c r="D117" s="4">
        <f>MAX(0,ROUND('FINAL INFLOW'!D117,2))</f>
        <v>3.76</v>
      </c>
      <c r="E117" s="4"/>
      <c r="F117" s="27">
        <f t="shared" si="11"/>
        <v>1164</v>
      </c>
      <c r="G117" s="1">
        <v>2019</v>
      </c>
      <c r="H117" s="4">
        <f t="shared" si="16"/>
        <v>0.54</v>
      </c>
      <c r="I117" s="4">
        <f t="shared" si="16"/>
        <v>1.57</v>
      </c>
      <c r="J117" s="4">
        <f t="shared" si="16"/>
        <v>2.0699999999999998</v>
      </c>
      <c r="K117" s="4">
        <f t="shared" si="16"/>
        <v>8.4600000000000009</v>
      </c>
      <c r="L117" s="4">
        <f t="shared" si="16"/>
        <v>19.600000000000001</v>
      </c>
      <c r="M117" s="4">
        <f t="shared" si="16"/>
        <v>18.37</v>
      </c>
      <c r="N117" s="4">
        <f t="shared" si="16"/>
        <v>13.68</v>
      </c>
      <c r="O117" s="4">
        <f t="shared" si="16"/>
        <v>7</v>
      </c>
      <c r="P117" s="4">
        <f t="shared" si="16"/>
        <v>5.31</v>
      </c>
      <c r="Q117" s="4">
        <f t="shared" si="16"/>
        <v>2.13</v>
      </c>
      <c r="R117" s="4">
        <f t="shared" si="16"/>
        <v>1.38</v>
      </c>
      <c r="S117" s="4">
        <f t="shared" si="16"/>
        <v>1.49</v>
      </c>
      <c r="T117" s="14">
        <f t="shared" si="15"/>
        <v>81.59999999999998</v>
      </c>
    </row>
    <row r="118" spans="1:20">
      <c r="A118" s="25">
        <v>10989</v>
      </c>
      <c r="B118" s="5">
        <f t="shared" si="10"/>
        <v>1930</v>
      </c>
      <c r="C118" s="1">
        <f t="shared" si="9"/>
        <v>1</v>
      </c>
      <c r="D118" s="4">
        <f>MAX(0,ROUND('FINAL INFLOW'!D118,2))</f>
        <v>3.43</v>
      </c>
      <c r="E118" s="4"/>
      <c r="F118" s="27">
        <f t="shared" si="11"/>
        <v>1176</v>
      </c>
      <c r="G118" s="1">
        <v>2020</v>
      </c>
      <c r="H118" s="4">
        <f t="shared" si="16"/>
        <v>0.65</v>
      </c>
      <c r="I118" s="4">
        <f t="shared" si="16"/>
        <v>0.47</v>
      </c>
      <c r="J118" s="4">
        <f t="shared" si="16"/>
        <v>3.3</v>
      </c>
      <c r="K118" s="4">
        <f t="shared" si="16"/>
        <v>2.2999999999999998</v>
      </c>
      <c r="L118" s="4">
        <f t="shared" si="16"/>
        <v>1.77</v>
      </c>
      <c r="M118" s="4">
        <f t="shared" si="16"/>
        <v>3.48</v>
      </c>
      <c r="N118" s="4">
        <f t="shared" si="16"/>
        <v>6.5</v>
      </c>
      <c r="O118" s="4">
        <f t="shared" si="16"/>
        <v>2.4300000000000002</v>
      </c>
      <c r="P118" s="4">
        <f t="shared" si="16"/>
        <v>0.94</v>
      </c>
      <c r="Q118" s="4">
        <f t="shared" si="16"/>
        <v>0.45</v>
      </c>
      <c r="R118" s="4">
        <f t="shared" si="16"/>
        <v>0.21</v>
      </c>
      <c r="S118" s="4">
        <f t="shared" si="16"/>
        <v>0.17</v>
      </c>
      <c r="T118" s="14">
        <f t="shared" si="15"/>
        <v>22.67</v>
      </c>
    </row>
    <row r="119" spans="1:20">
      <c r="A119" s="25">
        <v>11017</v>
      </c>
      <c r="B119" s="5">
        <f t="shared" si="10"/>
        <v>1930</v>
      </c>
      <c r="C119" s="1">
        <f t="shared" si="9"/>
        <v>2</v>
      </c>
      <c r="D119" s="4">
        <f>MAX(0,ROUND('FINAL INFLOW'!D119,2))</f>
        <v>3.62</v>
      </c>
      <c r="E119" s="4"/>
      <c r="F119" s="27">
        <f t="shared" si="11"/>
        <v>1188</v>
      </c>
      <c r="G119" s="1">
        <v>2021</v>
      </c>
      <c r="H119" s="4">
        <f t="shared" si="16"/>
        <v>7.0000000000000007E-2</v>
      </c>
      <c r="I119" s="4">
        <f t="shared" si="16"/>
        <v>0.35</v>
      </c>
      <c r="J119" s="4">
        <f t="shared" si="16"/>
        <v>0.42</v>
      </c>
      <c r="K119" s="4">
        <f t="shared" si="16"/>
        <v>0.94</v>
      </c>
      <c r="L119" s="4">
        <f t="shared" si="16"/>
        <v>1.71</v>
      </c>
      <c r="M119" s="4">
        <f t="shared" si="16"/>
        <v>1.65</v>
      </c>
      <c r="N119" s="4">
        <f t="shared" si="16"/>
        <v>1.6</v>
      </c>
      <c r="O119" s="4">
        <f t="shared" si="16"/>
        <v>0.66</v>
      </c>
      <c r="P119" s="4">
        <f t="shared" si="16"/>
        <v>0.3</v>
      </c>
      <c r="Q119" s="4">
        <f t="shared" si="16"/>
        <v>0.23</v>
      </c>
      <c r="R119" s="4">
        <f t="shared" si="16"/>
        <v>0</v>
      </c>
      <c r="S119" s="4">
        <f t="shared" si="16"/>
        <v>0</v>
      </c>
      <c r="T119" s="14">
        <f t="shared" si="15"/>
        <v>7.9300000000000006</v>
      </c>
    </row>
    <row r="120" spans="1:20" ht="12.6" thickBot="1">
      <c r="A120" s="25">
        <v>11048</v>
      </c>
      <c r="B120" s="5">
        <f t="shared" si="10"/>
        <v>1930</v>
      </c>
      <c r="C120" s="1">
        <f t="shared" si="9"/>
        <v>3</v>
      </c>
      <c r="D120" s="4">
        <f>MAX(0,ROUND('FINAL INFLOW'!D120,2))</f>
        <v>6.56</v>
      </c>
      <c r="E120" s="4"/>
      <c r="H120" s="138">
        <f>SUM(H20:H119)/100</f>
        <v>1.0990000000000004</v>
      </c>
      <c r="I120" s="138">
        <f t="shared" ref="I120:S120" si="17">SUM(I20:I119)/100</f>
        <v>2.3235999999999999</v>
      </c>
      <c r="J120" s="138">
        <f t="shared" si="17"/>
        <v>5.1031000000000004</v>
      </c>
      <c r="K120" s="138">
        <f t="shared" si="17"/>
        <v>7.5176000000000025</v>
      </c>
      <c r="L120" s="138">
        <f t="shared" si="17"/>
        <v>8.0968000000000035</v>
      </c>
      <c r="M120" s="138">
        <f t="shared" si="17"/>
        <v>7.9767000000000019</v>
      </c>
      <c r="N120" s="138">
        <f t="shared" si="17"/>
        <v>6.6049000000000015</v>
      </c>
      <c r="O120" s="138">
        <f t="shared" si="17"/>
        <v>4.7</v>
      </c>
      <c r="P120" s="138">
        <f t="shared" si="17"/>
        <v>2.4316000000000009</v>
      </c>
      <c r="Q120" s="138">
        <f t="shared" si="17"/>
        <v>1.2221000000000002</v>
      </c>
      <c r="R120" s="138">
        <f t="shared" si="17"/>
        <v>0.74910000000000021</v>
      </c>
      <c r="S120" s="138">
        <f t="shared" si="17"/>
        <v>0.71269999999999978</v>
      </c>
      <c r="T120" s="138">
        <f>SUM(T20:T119)/100</f>
        <v>48.537199999999984</v>
      </c>
    </row>
    <row r="121" spans="1:20" ht="12.6" thickTop="1">
      <c r="A121" s="25">
        <v>11078</v>
      </c>
      <c r="B121" s="5">
        <f t="shared" si="10"/>
        <v>1930</v>
      </c>
      <c r="C121" s="1">
        <f t="shared" si="9"/>
        <v>4</v>
      </c>
      <c r="D121" s="4">
        <f>MAX(0,ROUND('FINAL INFLOW'!D121,2))</f>
        <v>4.75</v>
      </c>
      <c r="E121" s="4"/>
      <c r="R121" s="13"/>
      <c r="S121" s="13"/>
      <c r="T121" s="13"/>
    </row>
    <row r="122" spans="1:20">
      <c r="A122" s="25">
        <v>11109</v>
      </c>
      <c r="B122" s="5">
        <f t="shared" si="10"/>
        <v>1930</v>
      </c>
      <c r="C122" s="1">
        <f t="shared" si="9"/>
        <v>5</v>
      </c>
      <c r="D122" s="4">
        <f>MAX(0,ROUND('FINAL INFLOW'!D122,2))</f>
        <v>2.16</v>
      </c>
      <c r="E122" s="4"/>
      <c r="R122" s="13"/>
      <c r="S122" s="13"/>
      <c r="T122" s="13"/>
    </row>
    <row r="123" spans="1:20">
      <c r="A123" s="25">
        <v>11139</v>
      </c>
      <c r="B123" s="5">
        <f t="shared" si="10"/>
        <v>1930</v>
      </c>
      <c r="C123" s="1">
        <f t="shared" si="9"/>
        <v>6</v>
      </c>
      <c r="D123" s="4">
        <f>MAX(0,ROUND('FINAL INFLOW'!D123,2))</f>
        <v>1.45</v>
      </c>
      <c r="E123" s="4"/>
      <c r="R123" s="13"/>
      <c r="S123" s="13"/>
      <c r="T123" s="13"/>
    </row>
    <row r="124" spans="1:20">
      <c r="A124" s="25">
        <v>11170</v>
      </c>
      <c r="B124" s="5">
        <f t="shared" si="10"/>
        <v>1930</v>
      </c>
      <c r="C124" s="1">
        <f t="shared" si="9"/>
        <v>7</v>
      </c>
      <c r="D124" s="4">
        <f>MAX(0,ROUND('FINAL INFLOW'!D124,2))</f>
        <v>0.52</v>
      </c>
      <c r="E124" s="4"/>
      <c r="R124" s="13"/>
      <c r="S124" s="13"/>
      <c r="T124" s="13"/>
    </row>
    <row r="125" spans="1:20">
      <c r="A125" s="25">
        <v>11201</v>
      </c>
      <c r="B125" s="5">
        <f t="shared" si="10"/>
        <v>1930</v>
      </c>
      <c r="C125" s="1">
        <f t="shared" si="9"/>
        <v>8</v>
      </c>
      <c r="D125" s="4">
        <f>MAX(0,ROUND('FINAL INFLOW'!D125,2))</f>
        <v>0.35</v>
      </c>
      <c r="E125" s="4"/>
      <c r="R125" s="13"/>
      <c r="S125" s="13"/>
      <c r="T125" s="13"/>
    </row>
    <row r="126" spans="1:20">
      <c r="A126" s="25">
        <v>11231</v>
      </c>
      <c r="B126" s="5">
        <f t="shared" si="10"/>
        <v>1930</v>
      </c>
      <c r="C126" s="1">
        <f t="shared" si="9"/>
        <v>9</v>
      </c>
      <c r="D126" s="4">
        <f>MAX(0,ROUND('FINAL INFLOW'!D126,2))</f>
        <v>0.46</v>
      </c>
      <c r="E126" s="4"/>
      <c r="R126" s="13"/>
      <c r="S126" s="13"/>
      <c r="T126" s="13"/>
    </row>
    <row r="127" spans="1:20">
      <c r="A127" s="25">
        <v>11262</v>
      </c>
      <c r="B127" s="5">
        <f t="shared" si="10"/>
        <v>1931</v>
      </c>
      <c r="C127" s="1">
        <f t="shared" si="9"/>
        <v>10</v>
      </c>
      <c r="D127" s="4">
        <f>MAX(0,ROUND('FINAL INFLOW'!D127,2))</f>
        <v>0.38</v>
      </c>
      <c r="E127" s="4"/>
      <c r="R127" s="13"/>
      <c r="S127" s="13"/>
      <c r="T127" s="13"/>
    </row>
    <row r="128" spans="1:20">
      <c r="A128" s="25">
        <v>11292</v>
      </c>
      <c r="B128" s="5">
        <f t="shared" si="10"/>
        <v>1931</v>
      </c>
      <c r="C128" s="1">
        <f t="shared" si="9"/>
        <v>11</v>
      </c>
      <c r="D128" s="4">
        <f>MAX(0,ROUND('FINAL INFLOW'!D128,2))</f>
        <v>0.49</v>
      </c>
      <c r="E128" s="4"/>
      <c r="R128" s="13"/>
      <c r="S128" s="13"/>
      <c r="T128" s="13"/>
    </row>
    <row r="129" spans="1:20">
      <c r="A129" s="25">
        <v>11323</v>
      </c>
      <c r="B129" s="5">
        <f t="shared" si="10"/>
        <v>1931</v>
      </c>
      <c r="C129" s="1">
        <f t="shared" si="9"/>
        <v>12</v>
      </c>
      <c r="D129" s="4">
        <f>MAX(0,ROUND('FINAL INFLOW'!D129,2))</f>
        <v>0.31</v>
      </c>
      <c r="E129" s="4"/>
      <c r="R129" s="13"/>
      <c r="S129" s="13"/>
      <c r="T129" s="13"/>
    </row>
    <row r="130" spans="1:20">
      <c r="A130" s="25">
        <v>11354</v>
      </c>
      <c r="B130" s="5">
        <f t="shared" si="10"/>
        <v>1931</v>
      </c>
      <c r="C130" s="1">
        <f t="shared" si="9"/>
        <v>1</v>
      </c>
      <c r="D130" s="4">
        <f>MAX(0,ROUND('FINAL INFLOW'!D130,2))</f>
        <v>0.88</v>
      </c>
      <c r="E130" s="4"/>
      <c r="R130" s="13"/>
      <c r="S130" s="13"/>
      <c r="T130" s="13"/>
    </row>
    <row r="131" spans="1:20">
      <c r="A131" s="25">
        <v>11382</v>
      </c>
      <c r="B131" s="5">
        <f t="shared" si="10"/>
        <v>1931</v>
      </c>
      <c r="C131" s="1">
        <f t="shared" si="9"/>
        <v>2</v>
      </c>
      <c r="D131" s="4">
        <f>MAX(0,ROUND('FINAL INFLOW'!D131,2))</f>
        <v>1.17</v>
      </c>
      <c r="E131" s="4"/>
      <c r="R131" s="13"/>
      <c r="S131" s="13"/>
      <c r="T131" s="13"/>
    </row>
    <row r="132" spans="1:20">
      <c r="A132" s="25">
        <v>11413</v>
      </c>
      <c r="B132" s="5">
        <f t="shared" si="10"/>
        <v>1931</v>
      </c>
      <c r="C132" s="1">
        <f t="shared" si="9"/>
        <v>3</v>
      </c>
      <c r="D132" s="4">
        <f>MAX(0,ROUND('FINAL INFLOW'!D132,2))</f>
        <v>1.83</v>
      </c>
      <c r="E132" s="4"/>
      <c r="R132" s="13"/>
      <c r="S132" s="13"/>
      <c r="T132" s="13"/>
    </row>
    <row r="133" spans="1:20">
      <c r="A133" s="25">
        <v>11443</v>
      </c>
      <c r="B133" s="5">
        <f t="shared" si="10"/>
        <v>1931</v>
      </c>
      <c r="C133" s="1">
        <f t="shared" si="9"/>
        <v>4</v>
      </c>
      <c r="D133" s="4">
        <f>MAX(0,ROUND('FINAL INFLOW'!D133,2))</f>
        <v>1.47</v>
      </c>
      <c r="E133" s="4"/>
      <c r="R133" s="13"/>
      <c r="S133" s="13"/>
      <c r="T133" s="13"/>
    </row>
    <row r="134" spans="1:20">
      <c r="A134" s="25">
        <v>11474</v>
      </c>
      <c r="B134" s="5">
        <f t="shared" si="10"/>
        <v>1931</v>
      </c>
      <c r="C134" s="1">
        <f t="shared" si="9"/>
        <v>5</v>
      </c>
      <c r="D134" s="4">
        <f>MAX(0,ROUND('FINAL INFLOW'!D134,2))</f>
        <v>0.68</v>
      </c>
      <c r="E134" s="4"/>
      <c r="R134" s="13"/>
      <c r="S134" s="13"/>
      <c r="T134" s="13"/>
    </row>
    <row r="135" spans="1:20">
      <c r="A135" s="25">
        <v>11504</v>
      </c>
      <c r="B135" s="5">
        <f t="shared" si="10"/>
        <v>1931</v>
      </c>
      <c r="C135" s="1">
        <f t="shared" si="9"/>
        <v>6</v>
      </c>
      <c r="D135" s="4">
        <f>MAX(0,ROUND('FINAL INFLOW'!D135,2))</f>
        <v>0.31</v>
      </c>
      <c r="E135" s="4"/>
      <c r="R135" s="13"/>
      <c r="S135" s="13"/>
      <c r="T135" s="13"/>
    </row>
    <row r="136" spans="1:20">
      <c r="A136" s="25">
        <v>11535</v>
      </c>
      <c r="B136" s="5">
        <f t="shared" si="10"/>
        <v>1931</v>
      </c>
      <c r="C136" s="1">
        <f t="shared" si="9"/>
        <v>7</v>
      </c>
      <c r="D136" s="4">
        <f>MAX(0,ROUND('FINAL INFLOW'!D136,2))</f>
        <v>0.09</v>
      </c>
      <c r="E136" s="4"/>
      <c r="R136" s="13"/>
      <c r="S136" s="13"/>
      <c r="T136" s="13"/>
    </row>
    <row r="137" spans="1:20">
      <c r="A137" s="25">
        <v>11566</v>
      </c>
      <c r="B137" s="5">
        <f t="shared" si="10"/>
        <v>1931</v>
      </c>
      <c r="C137" s="1">
        <f t="shared" si="9"/>
        <v>8</v>
      </c>
      <c r="D137" s="4">
        <f>MAX(0,ROUND('FINAL INFLOW'!D137,2))</f>
        <v>0.09</v>
      </c>
      <c r="E137" s="4"/>
      <c r="R137" s="13"/>
      <c r="S137" s="13"/>
      <c r="T137" s="13"/>
    </row>
    <row r="138" spans="1:20">
      <c r="A138" s="25">
        <v>11596</v>
      </c>
      <c r="B138" s="5">
        <f t="shared" si="10"/>
        <v>1931</v>
      </c>
      <c r="C138" s="1">
        <f t="shared" si="9"/>
        <v>9</v>
      </c>
      <c r="D138" s="4">
        <f>MAX(0,ROUND('FINAL INFLOW'!D138,2))</f>
        <v>0.15</v>
      </c>
      <c r="E138" s="4"/>
      <c r="R138" s="13"/>
      <c r="S138" s="13"/>
      <c r="T138" s="13"/>
    </row>
    <row r="139" spans="1:20">
      <c r="A139" s="25">
        <v>11627</v>
      </c>
      <c r="B139" s="5">
        <f t="shared" si="10"/>
        <v>1932</v>
      </c>
      <c r="C139" s="1">
        <f t="shared" si="9"/>
        <v>10</v>
      </c>
      <c r="D139" s="4">
        <f>MAX(0,ROUND('FINAL INFLOW'!D139,2))</f>
        <v>0.87</v>
      </c>
      <c r="E139" s="4"/>
      <c r="R139" s="13"/>
      <c r="S139" s="13"/>
      <c r="T139" s="13"/>
    </row>
    <row r="140" spans="1:20">
      <c r="A140" s="25">
        <v>11657</v>
      </c>
      <c r="B140" s="5">
        <f t="shared" si="10"/>
        <v>1932</v>
      </c>
      <c r="C140" s="1">
        <f t="shared" si="9"/>
        <v>11</v>
      </c>
      <c r="D140" s="4">
        <f>MAX(0,ROUND('FINAL INFLOW'!D140,2))</f>
        <v>0.99</v>
      </c>
      <c r="E140" s="4"/>
      <c r="R140" s="13"/>
      <c r="S140" s="13"/>
      <c r="T140" s="13"/>
    </row>
    <row r="141" spans="1:20">
      <c r="A141" s="25">
        <v>11688</v>
      </c>
      <c r="B141" s="5">
        <f t="shared" si="10"/>
        <v>1932</v>
      </c>
      <c r="C141" s="1">
        <f t="shared" si="9"/>
        <v>12</v>
      </c>
      <c r="D141" s="4">
        <f>MAX(0,ROUND('FINAL INFLOW'!D141,2))</f>
        <v>4.1399999999999997</v>
      </c>
      <c r="E141" s="4"/>
      <c r="R141" s="13"/>
      <c r="S141" s="13"/>
      <c r="T141" s="13"/>
    </row>
    <row r="142" spans="1:20">
      <c r="A142" s="25">
        <v>11719</v>
      </c>
      <c r="B142" s="5">
        <f t="shared" si="10"/>
        <v>1932</v>
      </c>
      <c r="C142" s="1">
        <f t="shared" si="9"/>
        <v>1</v>
      </c>
      <c r="D142" s="4">
        <f>MAX(0,ROUND('FINAL INFLOW'!D142,2))</f>
        <v>4.16</v>
      </c>
      <c r="E142" s="4"/>
      <c r="R142" s="13"/>
      <c r="S142" s="13"/>
      <c r="T142" s="13"/>
    </row>
    <row r="143" spans="1:20">
      <c r="A143" s="25">
        <v>11748</v>
      </c>
      <c r="B143" s="5">
        <f t="shared" si="10"/>
        <v>1932</v>
      </c>
      <c r="C143" s="1">
        <f t="shared" si="9"/>
        <v>2</v>
      </c>
      <c r="D143" s="4">
        <f>MAX(0,ROUND('FINAL INFLOW'!D143,2))</f>
        <v>8.39</v>
      </c>
      <c r="E143" s="4"/>
      <c r="R143" s="13"/>
      <c r="S143" s="13"/>
      <c r="T143" s="13"/>
    </row>
    <row r="144" spans="1:20">
      <c r="A144" s="25">
        <v>11779</v>
      </c>
      <c r="B144" s="5">
        <f t="shared" si="10"/>
        <v>1932</v>
      </c>
      <c r="C144" s="1">
        <f t="shared" si="9"/>
        <v>3</v>
      </c>
      <c r="D144" s="4">
        <f>MAX(0,ROUND('FINAL INFLOW'!D144,2))</f>
        <v>7.33</v>
      </c>
      <c r="E144" s="4"/>
      <c r="R144" s="13"/>
      <c r="S144" s="13"/>
      <c r="T144" s="13"/>
    </row>
    <row r="145" spans="1:20">
      <c r="A145" s="25">
        <v>11809</v>
      </c>
      <c r="B145" s="5">
        <f t="shared" si="10"/>
        <v>1932</v>
      </c>
      <c r="C145" s="1">
        <f t="shared" si="9"/>
        <v>4</v>
      </c>
      <c r="D145" s="4">
        <f>MAX(0,ROUND('FINAL INFLOW'!D145,2))</f>
        <v>7.84</v>
      </c>
      <c r="E145" s="4"/>
      <c r="R145" s="13"/>
      <c r="S145" s="13"/>
      <c r="T145" s="13"/>
    </row>
    <row r="146" spans="1:20">
      <c r="A146" s="25">
        <v>11840</v>
      </c>
      <c r="B146" s="5">
        <f t="shared" si="10"/>
        <v>1932</v>
      </c>
      <c r="C146" s="1">
        <f t="shared" si="9"/>
        <v>5</v>
      </c>
      <c r="D146" s="4">
        <f>MAX(0,ROUND('FINAL INFLOW'!D146,2))</f>
        <v>7.8</v>
      </c>
      <c r="E146" s="4"/>
      <c r="R146" s="13"/>
      <c r="S146" s="13"/>
      <c r="T146" s="13"/>
    </row>
    <row r="147" spans="1:20">
      <c r="A147" s="25">
        <v>11870</v>
      </c>
      <c r="B147" s="5">
        <f t="shared" si="10"/>
        <v>1932</v>
      </c>
      <c r="C147" s="1">
        <f t="shared" ref="C147:C210" si="18">MONTH(A147)</f>
        <v>6</v>
      </c>
      <c r="D147" s="4">
        <f>MAX(0,ROUND('FINAL INFLOW'!D147,2))</f>
        <v>3.69</v>
      </c>
      <c r="E147" s="4"/>
      <c r="R147" s="13"/>
      <c r="S147" s="13"/>
      <c r="T147" s="13"/>
    </row>
    <row r="148" spans="1:20">
      <c r="A148" s="25">
        <v>11901</v>
      </c>
      <c r="B148" s="5">
        <f t="shared" ref="B148:B211" si="19">IF(MONTH(A148)&gt;9,YEAR(A148)+1,YEAR(A148))</f>
        <v>1932</v>
      </c>
      <c r="C148" s="1">
        <f t="shared" si="18"/>
        <v>7</v>
      </c>
      <c r="D148" s="4">
        <f>MAX(0,ROUND('FINAL INFLOW'!D148,2))</f>
        <v>1.5</v>
      </c>
      <c r="E148" s="4"/>
      <c r="R148" s="13"/>
      <c r="S148" s="13"/>
      <c r="T148" s="13"/>
    </row>
    <row r="149" spans="1:20">
      <c r="A149" s="25">
        <v>11932</v>
      </c>
      <c r="B149" s="5">
        <f t="shared" si="19"/>
        <v>1932</v>
      </c>
      <c r="C149" s="1">
        <f t="shared" si="18"/>
        <v>8</v>
      </c>
      <c r="D149" s="4">
        <f>MAX(0,ROUND('FINAL INFLOW'!D149,2))</f>
        <v>0.96</v>
      </c>
      <c r="E149" s="4"/>
      <c r="R149" s="13"/>
      <c r="S149" s="13"/>
      <c r="T149" s="13"/>
    </row>
    <row r="150" spans="1:20">
      <c r="A150" s="25">
        <v>11962</v>
      </c>
      <c r="B150" s="5">
        <f t="shared" si="19"/>
        <v>1932</v>
      </c>
      <c r="C150" s="1">
        <f t="shared" si="18"/>
        <v>9</v>
      </c>
      <c r="D150" s="4">
        <f>MAX(0,ROUND('FINAL INFLOW'!D150,2))</f>
        <v>0.55000000000000004</v>
      </c>
      <c r="E150" s="4"/>
      <c r="R150" s="13"/>
      <c r="S150" s="13"/>
      <c r="T150" s="13"/>
    </row>
    <row r="151" spans="1:20">
      <c r="A151" s="25">
        <v>11993</v>
      </c>
      <c r="B151" s="5">
        <f t="shared" si="19"/>
        <v>1933</v>
      </c>
      <c r="C151" s="1">
        <f t="shared" si="18"/>
        <v>10</v>
      </c>
      <c r="D151" s="4">
        <f>MAX(0,ROUND('FINAL INFLOW'!D151,2))</f>
        <v>0.45</v>
      </c>
      <c r="E151" s="4"/>
      <c r="R151" s="13"/>
      <c r="S151" s="13"/>
      <c r="T151" s="13"/>
    </row>
    <row r="152" spans="1:20">
      <c r="A152" s="25">
        <v>12023</v>
      </c>
      <c r="B152" s="5">
        <f t="shared" si="19"/>
        <v>1933</v>
      </c>
      <c r="C152" s="1">
        <f t="shared" si="18"/>
        <v>11</v>
      </c>
      <c r="D152" s="4">
        <f>MAX(0,ROUND('FINAL INFLOW'!D152,2))</f>
        <v>0.38</v>
      </c>
      <c r="E152" s="4"/>
      <c r="R152" s="13"/>
      <c r="S152" s="13"/>
      <c r="T152" s="13"/>
    </row>
    <row r="153" spans="1:20">
      <c r="A153" s="25">
        <v>12054</v>
      </c>
      <c r="B153" s="5">
        <f t="shared" si="19"/>
        <v>1933</v>
      </c>
      <c r="C153" s="1">
        <f t="shared" si="18"/>
        <v>12</v>
      </c>
      <c r="D153" s="4">
        <f>MAX(0,ROUND('FINAL INFLOW'!D153,2))</f>
        <v>0.51</v>
      </c>
      <c r="E153" s="4"/>
      <c r="R153" s="13"/>
      <c r="S153" s="13"/>
      <c r="T153" s="13"/>
    </row>
    <row r="154" spans="1:20">
      <c r="A154" s="25">
        <v>12085</v>
      </c>
      <c r="B154" s="5">
        <f t="shared" si="19"/>
        <v>1933</v>
      </c>
      <c r="C154" s="1">
        <f t="shared" si="18"/>
        <v>1</v>
      </c>
      <c r="D154" s="4">
        <f>MAX(0,ROUND('FINAL INFLOW'!D154,2))</f>
        <v>0.88</v>
      </c>
      <c r="E154" s="4"/>
      <c r="R154" s="13"/>
      <c r="S154" s="13"/>
      <c r="T154" s="13"/>
    </row>
    <row r="155" spans="1:20">
      <c r="A155" s="25">
        <v>12113</v>
      </c>
      <c r="B155" s="5">
        <f t="shared" si="19"/>
        <v>1933</v>
      </c>
      <c r="C155" s="1">
        <f t="shared" si="18"/>
        <v>2</v>
      </c>
      <c r="D155" s="4">
        <f>MAX(0,ROUND('FINAL INFLOW'!D155,2))</f>
        <v>0.99</v>
      </c>
      <c r="E155" s="4"/>
      <c r="R155" s="13"/>
      <c r="S155" s="13"/>
      <c r="T155" s="13"/>
    </row>
    <row r="156" spans="1:20">
      <c r="A156" s="25">
        <v>12144</v>
      </c>
      <c r="B156" s="5">
        <f t="shared" si="19"/>
        <v>1933</v>
      </c>
      <c r="C156" s="1">
        <f t="shared" si="18"/>
        <v>3</v>
      </c>
      <c r="D156" s="4">
        <f>MAX(0,ROUND('FINAL INFLOW'!D156,2))</f>
        <v>2.96</v>
      </c>
      <c r="E156" s="4"/>
      <c r="R156" s="13"/>
      <c r="S156" s="13"/>
      <c r="T156" s="13"/>
    </row>
    <row r="157" spans="1:20">
      <c r="A157" s="25">
        <v>12174</v>
      </c>
      <c r="B157" s="5">
        <f t="shared" si="19"/>
        <v>1933</v>
      </c>
      <c r="C157" s="1">
        <f t="shared" si="18"/>
        <v>4</v>
      </c>
      <c r="D157" s="4">
        <f>MAX(0,ROUND('FINAL INFLOW'!D157,2))</f>
        <v>4.91</v>
      </c>
      <c r="E157" s="4"/>
      <c r="R157" s="13"/>
      <c r="S157" s="13"/>
      <c r="T157" s="13"/>
    </row>
    <row r="158" spans="1:20">
      <c r="A158" s="25">
        <v>12205</v>
      </c>
      <c r="B158" s="5">
        <f t="shared" si="19"/>
        <v>1933</v>
      </c>
      <c r="C158" s="1">
        <f t="shared" si="18"/>
        <v>5</v>
      </c>
      <c r="D158" s="4">
        <f>MAX(0,ROUND('FINAL INFLOW'!D158,2))</f>
        <v>4.93</v>
      </c>
      <c r="E158" s="4"/>
      <c r="R158" s="13"/>
      <c r="S158" s="13"/>
      <c r="T158" s="13"/>
    </row>
    <row r="159" spans="1:20">
      <c r="A159" s="25">
        <v>12235</v>
      </c>
      <c r="B159" s="5">
        <f t="shared" si="19"/>
        <v>1933</v>
      </c>
      <c r="C159" s="1">
        <f t="shared" si="18"/>
        <v>6</v>
      </c>
      <c r="D159" s="4">
        <f>MAX(0,ROUND('FINAL INFLOW'!D159,2))</f>
        <v>2.4900000000000002</v>
      </c>
      <c r="E159" s="4"/>
      <c r="R159" s="13"/>
      <c r="S159" s="13"/>
      <c r="T159" s="13"/>
    </row>
    <row r="160" spans="1:20">
      <c r="A160" s="25">
        <v>12266</v>
      </c>
      <c r="B160" s="5">
        <f t="shared" si="19"/>
        <v>1933</v>
      </c>
      <c r="C160" s="1">
        <f t="shared" si="18"/>
        <v>7</v>
      </c>
      <c r="D160" s="4">
        <f>MAX(0,ROUND('FINAL INFLOW'!D160,2))</f>
        <v>0.53</v>
      </c>
      <c r="E160" s="4"/>
      <c r="R160" s="13"/>
      <c r="S160" s="13"/>
      <c r="T160" s="13"/>
    </row>
    <row r="161" spans="1:20">
      <c r="A161" s="25">
        <v>12297</v>
      </c>
      <c r="B161" s="5">
        <f t="shared" si="19"/>
        <v>1933</v>
      </c>
      <c r="C161" s="1">
        <f t="shared" si="18"/>
        <v>8</v>
      </c>
      <c r="D161" s="4">
        <f>MAX(0,ROUND('FINAL INFLOW'!D161,2))</f>
        <v>0.25</v>
      </c>
      <c r="E161" s="4"/>
      <c r="R161" s="13"/>
      <c r="S161" s="13"/>
      <c r="T161" s="13"/>
    </row>
    <row r="162" spans="1:20">
      <c r="A162" s="25">
        <v>12327</v>
      </c>
      <c r="B162" s="5">
        <f t="shared" si="19"/>
        <v>1933</v>
      </c>
      <c r="C162" s="1">
        <f t="shared" si="18"/>
        <v>9</v>
      </c>
      <c r="D162" s="4">
        <f>MAX(0,ROUND('FINAL INFLOW'!D162,2))</f>
        <v>0.47</v>
      </c>
      <c r="E162" s="4"/>
      <c r="R162" s="13"/>
      <c r="S162" s="13"/>
      <c r="T162" s="13"/>
    </row>
    <row r="163" spans="1:20">
      <c r="A163" s="25">
        <v>12358</v>
      </c>
      <c r="B163" s="5">
        <f t="shared" si="19"/>
        <v>1934</v>
      </c>
      <c r="C163" s="1">
        <f t="shared" si="18"/>
        <v>10</v>
      </c>
      <c r="D163" s="4">
        <f>MAX(0,ROUND('FINAL INFLOW'!D163,2))</f>
        <v>0.68</v>
      </c>
      <c r="E163" s="4"/>
      <c r="R163" s="13"/>
      <c r="S163" s="13"/>
      <c r="T163" s="13"/>
    </row>
    <row r="164" spans="1:20">
      <c r="A164" s="25">
        <v>12388</v>
      </c>
      <c r="B164" s="5">
        <f t="shared" si="19"/>
        <v>1934</v>
      </c>
      <c r="C164" s="1">
        <f t="shared" si="18"/>
        <v>11</v>
      </c>
      <c r="D164" s="4">
        <f>MAX(0,ROUND('FINAL INFLOW'!D164,2))</f>
        <v>0.69</v>
      </c>
      <c r="E164" s="4"/>
      <c r="R164" s="13"/>
      <c r="S164" s="13"/>
      <c r="T164" s="13"/>
    </row>
    <row r="165" spans="1:20">
      <c r="A165" s="25">
        <v>12419</v>
      </c>
      <c r="B165" s="5">
        <f t="shared" si="19"/>
        <v>1934</v>
      </c>
      <c r="C165" s="1">
        <f t="shared" si="18"/>
        <v>12</v>
      </c>
      <c r="D165" s="4">
        <f>MAX(0,ROUND('FINAL INFLOW'!D165,2))</f>
        <v>2.19</v>
      </c>
      <c r="E165" s="4"/>
      <c r="R165" s="13"/>
      <c r="S165" s="13"/>
      <c r="T165" s="13"/>
    </row>
    <row r="166" spans="1:20">
      <c r="A166" s="25">
        <v>12450</v>
      </c>
      <c r="B166" s="5">
        <f t="shared" si="19"/>
        <v>1934</v>
      </c>
      <c r="C166" s="1">
        <f t="shared" si="18"/>
        <v>1</v>
      </c>
      <c r="D166" s="4">
        <f>MAX(0,ROUND('FINAL INFLOW'!D166,2))</f>
        <v>3.33</v>
      </c>
      <c r="E166" s="4"/>
      <c r="R166" s="13"/>
      <c r="S166" s="13"/>
      <c r="T166" s="13"/>
    </row>
    <row r="167" spans="1:20">
      <c r="A167" s="25">
        <v>12478</v>
      </c>
      <c r="B167" s="5">
        <f t="shared" si="19"/>
        <v>1934</v>
      </c>
      <c r="C167" s="1">
        <f t="shared" si="18"/>
        <v>2</v>
      </c>
      <c r="D167" s="4">
        <f>MAX(0,ROUND('FINAL INFLOW'!D167,2))</f>
        <v>3.09</v>
      </c>
      <c r="E167" s="4"/>
      <c r="R167" s="13"/>
      <c r="S167" s="13"/>
      <c r="T167" s="13"/>
    </row>
    <row r="168" spans="1:20">
      <c r="A168" s="25">
        <v>12509</v>
      </c>
      <c r="B168" s="5">
        <f t="shared" si="19"/>
        <v>1934</v>
      </c>
      <c r="C168" s="1">
        <f t="shared" si="18"/>
        <v>3</v>
      </c>
      <c r="D168" s="4">
        <f>MAX(0,ROUND('FINAL INFLOW'!D168,2))</f>
        <v>3.31</v>
      </c>
      <c r="E168" s="4"/>
      <c r="R168" s="13"/>
      <c r="S168" s="13"/>
      <c r="T168" s="13"/>
    </row>
    <row r="169" spans="1:20">
      <c r="A169" s="25">
        <v>12539</v>
      </c>
      <c r="B169" s="5">
        <f t="shared" si="19"/>
        <v>1934</v>
      </c>
      <c r="C169" s="1">
        <f t="shared" si="18"/>
        <v>4</v>
      </c>
      <c r="D169" s="4">
        <f>MAX(0,ROUND('FINAL INFLOW'!D169,2))</f>
        <v>1.42</v>
      </c>
      <c r="E169" s="4"/>
      <c r="R169" s="13"/>
      <c r="S169" s="13"/>
      <c r="T169" s="13"/>
    </row>
    <row r="170" spans="1:20">
      <c r="A170" s="25">
        <v>12570</v>
      </c>
      <c r="B170" s="5">
        <f t="shared" si="19"/>
        <v>1934</v>
      </c>
      <c r="C170" s="1">
        <f t="shared" si="18"/>
        <v>5</v>
      </c>
      <c r="D170" s="4">
        <f>MAX(0,ROUND('FINAL INFLOW'!D170,2))</f>
        <v>0.74</v>
      </c>
      <c r="E170" s="4"/>
      <c r="R170" s="13"/>
      <c r="S170" s="13"/>
      <c r="T170" s="13"/>
    </row>
    <row r="171" spans="1:20">
      <c r="A171" s="25">
        <v>12600</v>
      </c>
      <c r="B171" s="5">
        <f t="shared" si="19"/>
        <v>1934</v>
      </c>
      <c r="C171" s="1">
        <f t="shared" si="18"/>
        <v>6</v>
      </c>
      <c r="D171" s="4">
        <f>MAX(0,ROUND('FINAL INFLOW'!D171,2))</f>
        <v>0.47</v>
      </c>
      <c r="E171" s="4"/>
      <c r="R171" s="13"/>
      <c r="S171" s="13"/>
      <c r="T171" s="13"/>
    </row>
    <row r="172" spans="1:20">
      <c r="A172" s="25">
        <v>12631</v>
      </c>
      <c r="B172" s="5">
        <f t="shared" si="19"/>
        <v>1934</v>
      </c>
      <c r="C172" s="1">
        <f t="shared" si="18"/>
        <v>7</v>
      </c>
      <c r="D172" s="4">
        <f>MAX(0,ROUND('FINAL INFLOW'!D172,2))</f>
        <v>0.18</v>
      </c>
      <c r="E172" s="4"/>
      <c r="R172" s="13"/>
      <c r="S172" s="13"/>
      <c r="T172" s="13"/>
    </row>
    <row r="173" spans="1:20">
      <c r="A173" s="25">
        <v>12662</v>
      </c>
      <c r="B173" s="5">
        <f t="shared" si="19"/>
        <v>1934</v>
      </c>
      <c r="C173" s="1">
        <f t="shared" si="18"/>
        <v>8</v>
      </c>
      <c r="D173" s="4">
        <f>MAX(0,ROUND('FINAL INFLOW'!D173,2))</f>
        <v>0.24</v>
      </c>
      <c r="E173" s="4"/>
      <c r="R173" s="13"/>
      <c r="S173" s="13"/>
      <c r="T173" s="13"/>
    </row>
    <row r="174" spans="1:20">
      <c r="A174" s="25">
        <v>12692</v>
      </c>
      <c r="B174" s="5">
        <f t="shared" si="19"/>
        <v>1934</v>
      </c>
      <c r="C174" s="1">
        <f t="shared" si="18"/>
        <v>9</v>
      </c>
      <c r="D174" s="4">
        <f>MAX(0,ROUND('FINAL INFLOW'!D174,2))</f>
        <v>0.31</v>
      </c>
      <c r="E174" s="4"/>
      <c r="R174" s="13"/>
      <c r="S174" s="13"/>
      <c r="T174" s="13"/>
    </row>
    <row r="175" spans="1:20">
      <c r="A175" s="25">
        <v>12723</v>
      </c>
      <c r="B175" s="5">
        <f t="shared" si="19"/>
        <v>1935</v>
      </c>
      <c r="C175" s="1">
        <f t="shared" si="18"/>
        <v>10</v>
      </c>
      <c r="D175" s="4">
        <f>MAX(0,ROUND('FINAL INFLOW'!D175,2))</f>
        <v>0.57999999999999996</v>
      </c>
      <c r="E175" s="4"/>
      <c r="R175" s="13"/>
      <c r="S175" s="13"/>
      <c r="T175" s="13"/>
    </row>
    <row r="176" spans="1:20">
      <c r="A176" s="25">
        <v>12753</v>
      </c>
      <c r="B176" s="5">
        <f t="shared" si="19"/>
        <v>1935</v>
      </c>
      <c r="C176" s="1">
        <f t="shared" si="18"/>
        <v>11</v>
      </c>
      <c r="D176" s="4">
        <f>MAX(0,ROUND('FINAL INFLOW'!D176,2))</f>
        <v>1.95</v>
      </c>
      <c r="E176" s="4"/>
      <c r="R176" s="13"/>
      <c r="S176" s="13"/>
      <c r="T176" s="13"/>
    </row>
    <row r="177" spans="1:20">
      <c r="A177" s="25">
        <v>12784</v>
      </c>
      <c r="B177" s="5">
        <f t="shared" si="19"/>
        <v>1935</v>
      </c>
      <c r="C177" s="1">
        <f t="shared" si="18"/>
        <v>12</v>
      </c>
      <c r="D177" s="4">
        <f>MAX(0,ROUND('FINAL INFLOW'!D177,2))</f>
        <v>1.31</v>
      </c>
      <c r="E177" s="4"/>
      <c r="R177" s="13"/>
      <c r="S177" s="13"/>
      <c r="T177" s="13"/>
    </row>
    <row r="178" spans="1:20">
      <c r="A178" s="25">
        <v>12815</v>
      </c>
      <c r="B178" s="5">
        <f t="shared" si="19"/>
        <v>1935</v>
      </c>
      <c r="C178" s="1">
        <f t="shared" si="18"/>
        <v>1</v>
      </c>
      <c r="D178" s="4">
        <f>MAX(0,ROUND('FINAL INFLOW'!D178,2))</f>
        <v>3.88</v>
      </c>
      <c r="E178" s="4"/>
      <c r="R178" s="13"/>
      <c r="S178" s="13"/>
      <c r="T178" s="13"/>
    </row>
    <row r="179" spans="1:20">
      <c r="A179" s="25">
        <v>12843</v>
      </c>
      <c r="B179" s="5">
        <f t="shared" si="19"/>
        <v>1935</v>
      </c>
      <c r="C179" s="1">
        <f t="shared" si="18"/>
        <v>2</v>
      </c>
      <c r="D179" s="4">
        <f>MAX(0,ROUND('FINAL INFLOW'!D179,2))</f>
        <v>3.87</v>
      </c>
      <c r="E179" s="4"/>
      <c r="R179" s="13"/>
      <c r="S179" s="13"/>
      <c r="T179" s="13"/>
    </row>
    <row r="180" spans="1:20">
      <c r="A180" s="25">
        <v>12874</v>
      </c>
      <c r="B180" s="5">
        <f t="shared" si="19"/>
        <v>1935</v>
      </c>
      <c r="C180" s="1">
        <f t="shared" si="18"/>
        <v>3</v>
      </c>
      <c r="D180" s="4">
        <f>MAX(0,ROUND('FINAL INFLOW'!D180,2))</f>
        <v>5.58</v>
      </c>
      <c r="E180" s="4"/>
      <c r="R180" s="13"/>
      <c r="S180" s="13"/>
      <c r="T180" s="13"/>
    </row>
    <row r="181" spans="1:20">
      <c r="A181" s="25">
        <v>12904</v>
      </c>
      <c r="B181" s="5">
        <f t="shared" si="19"/>
        <v>1935</v>
      </c>
      <c r="C181" s="1">
        <f t="shared" si="18"/>
        <v>4</v>
      </c>
      <c r="D181" s="4">
        <f>MAX(0,ROUND('FINAL INFLOW'!D181,2))</f>
        <v>17.38</v>
      </c>
      <c r="E181" s="4"/>
      <c r="R181" s="13"/>
      <c r="S181" s="13"/>
      <c r="T181" s="13"/>
    </row>
    <row r="182" spans="1:20">
      <c r="A182" s="25">
        <v>12935</v>
      </c>
      <c r="B182" s="5">
        <f t="shared" si="19"/>
        <v>1935</v>
      </c>
      <c r="C182" s="1">
        <f t="shared" si="18"/>
        <v>5</v>
      </c>
      <c r="D182" s="4">
        <f>MAX(0,ROUND('FINAL INFLOW'!D182,2))</f>
        <v>7.44</v>
      </c>
      <c r="E182" s="4"/>
      <c r="R182" s="13"/>
      <c r="S182" s="13"/>
      <c r="T182" s="13"/>
    </row>
    <row r="183" spans="1:20">
      <c r="A183" s="25">
        <v>12965</v>
      </c>
      <c r="B183" s="5">
        <f t="shared" si="19"/>
        <v>1935</v>
      </c>
      <c r="C183" s="1">
        <f t="shared" si="18"/>
        <v>6</v>
      </c>
      <c r="D183" s="4">
        <f>MAX(0,ROUND('FINAL INFLOW'!D183,2))</f>
        <v>3.15</v>
      </c>
      <c r="E183" s="4"/>
      <c r="R183" s="13"/>
      <c r="S183" s="13"/>
      <c r="T183" s="13"/>
    </row>
    <row r="184" spans="1:20">
      <c r="A184" s="25">
        <v>12996</v>
      </c>
      <c r="B184" s="5">
        <f t="shared" si="19"/>
        <v>1935</v>
      </c>
      <c r="C184" s="1">
        <f t="shared" si="18"/>
        <v>7</v>
      </c>
      <c r="D184" s="4">
        <f>MAX(0,ROUND('FINAL INFLOW'!D184,2))</f>
        <v>1.26</v>
      </c>
      <c r="E184" s="4"/>
      <c r="R184" s="13"/>
      <c r="S184" s="13"/>
      <c r="T184" s="13"/>
    </row>
    <row r="185" spans="1:20">
      <c r="A185" s="25">
        <v>13027</v>
      </c>
      <c r="B185" s="5">
        <f t="shared" si="19"/>
        <v>1935</v>
      </c>
      <c r="C185" s="1">
        <f t="shared" si="18"/>
        <v>8</v>
      </c>
      <c r="D185" s="4">
        <f>MAX(0,ROUND('FINAL INFLOW'!D185,2))</f>
        <v>0.84</v>
      </c>
      <c r="E185" s="4"/>
      <c r="R185" s="13"/>
      <c r="S185" s="13"/>
      <c r="T185" s="13"/>
    </row>
    <row r="186" spans="1:20">
      <c r="A186" s="25">
        <v>13057</v>
      </c>
      <c r="B186" s="5">
        <f t="shared" si="19"/>
        <v>1935</v>
      </c>
      <c r="C186" s="1">
        <f t="shared" si="18"/>
        <v>9</v>
      </c>
      <c r="D186" s="4">
        <f>MAX(0,ROUND('FINAL INFLOW'!D186,2))</f>
        <v>0.7</v>
      </c>
      <c r="E186" s="4"/>
      <c r="R186" s="13"/>
      <c r="S186" s="13"/>
      <c r="T186" s="13"/>
    </row>
    <row r="187" spans="1:20">
      <c r="A187" s="25">
        <v>13088</v>
      </c>
      <c r="B187" s="5">
        <f t="shared" si="19"/>
        <v>1936</v>
      </c>
      <c r="C187" s="1">
        <f t="shared" si="18"/>
        <v>10</v>
      </c>
      <c r="D187" s="4">
        <f>MAX(0,ROUND('FINAL INFLOW'!D187,2))</f>
        <v>1.2</v>
      </c>
      <c r="E187" s="4"/>
      <c r="R187" s="13"/>
      <c r="S187" s="13"/>
      <c r="T187" s="13"/>
    </row>
    <row r="188" spans="1:20">
      <c r="A188" s="25">
        <v>13118</v>
      </c>
      <c r="B188" s="5">
        <f t="shared" si="19"/>
        <v>1936</v>
      </c>
      <c r="C188" s="1">
        <f t="shared" si="18"/>
        <v>11</v>
      </c>
      <c r="D188" s="4">
        <f>MAX(0,ROUND('FINAL INFLOW'!D188,2))</f>
        <v>1.02</v>
      </c>
      <c r="E188" s="4"/>
      <c r="R188" s="13"/>
      <c r="S188" s="13"/>
      <c r="T188" s="13"/>
    </row>
    <row r="189" spans="1:20">
      <c r="A189" s="25">
        <v>13149</v>
      </c>
      <c r="B189" s="5">
        <f t="shared" si="19"/>
        <v>1936</v>
      </c>
      <c r="C189" s="1">
        <f t="shared" si="18"/>
        <v>12</v>
      </c>
      <c r="D189" s="4">
        <f>MAX(0,ROUND('FINAL INFLOW'!D189,2))</f>
        <v>1.0900000000000001</v>
      </c>
      <c r="E189" s="4"/>
      <c r="R189" s="13"/>
      <c r="S189" s="13"/>
      <c r="T189" s="13"/>
    </row>
    <row r="190" spans="1:20">
      <c r="A190" s="25">
        <v>13180</v>
      </c>
      <c r="B190" s="5">
        <f t="shared" si="19"/>
        <v>1936</v>
      </c>
      <c r="C190" s="1">
        <f t="shared" si="18"/>
        <v>1</v>
      </c>
      <c r="D190" s="4">
        <f>MAX(0,ROUND('FINAL INFLOW'!D190,2))</f>
        <v>10.66</v>
      </c>
      <c r="E190" s="4"/>
      <c r="R190" s="13"/>
      <c r="S190" s="13"/>
      <c r="T190" s="13"/>
    </row>
    <row r="191" spans="1:20">
      <c r="A191" s="25">
        <v>13209</v>
      </c>
      <c r="B191" s="5">
        <f t="shared" si="19"/>
        <v>1936</v>
      </c>
      <c r="C191" s="1">
        <f t="shared" si="18"/>
        <v>2</v>
      </c>
      <c r="D191" s="4">
        <f>MAX(0,ROUND('FINAL INFLOW'!D191,2))</f>
        <v>20.59</v>
      </c>
      <c r="E191" s="4"/>
      <c r="R191" s="13"/>
      <c r="S191" s="13"/>
      <c r="T191" s="13"/>
    </row>
    <row r="192" spans="1:20">
      <c r="A192" s="25">
        <v>13240</v>
      </c>
      <c r="B192" s="5">
        <f t="shared" si="19"/>
        <v>1936</v>
      </c>
      <c r="C192" s="1">
        <f t="shared" si="18"/>
        <v>3</v>
      </c>
      <c r="D192" s="4">
        <f>MAX(0,ROUND('FINAL INFLOW'!D192,2))</f>
        <v>9.01</v>
      </c>
      <c r="E192" s="4"/>
      <c r="R192" s="13"/>
      <c r="S192" s="13"/>
      <c r="T192" s="13"/>
    </row>
    <row r="193" spans="1:20">
      <c r="A193" s="25">
        <v>13270</v>
      </c>
      <c r="B193" s="5">
        <f t="shared" si="19"/>
        <v>1936</v>
      </c>
      <c r="C193" s="1">
        <f t="shared" si="18"/>
        <v>4</v>
      </c>
      <c r="D193" s="4">
        <f>MAX(0,ROUND('FINAL INFLOW'!D193,2))</f>
        <v>9.7200000000000006</v>
      </c>
      <c r="E193" s="4"/>
      <c r="R193" s="13"/>
      <c r="S193" s="13"/>
      <c r="T193" s="13"/>
    </row>
    <row r="194" spans="1:20">
      <c r="A194" s="25">
        <v>13301</v>
      </c>
      <c r="B194" s="5">
        <f t="shared" si="19"/>
        <v>1936</v>
      </c>
      <c r="C194" s="1">
        <f t="shared" si="18"/>
        <v>5</v>
      </c>
      <c r="D194" s="4">
        <f>MAX(0,ROUND('FINAL INFLOW'!D194,2))</f>
        <v>5.0999999999999996</v>
      </c>
      <c r="E194" s="4"/>
      <c r="R194" s="13"/>
      <c r="S194" s="13"/>
      <c r="T194" s="13"/>
    </row>
    <row r="195" spans="1:20">
      <c r="A195" s="25">
        <v>13331</v>
      </c>
      <c r="B195" s="5">
        <f t="shared" si="19"/>
        <v>1936</v>
      </c>
      <c r="C195" s="1">
        <f t="shared" si="18"/>
        <v>6</v>
      </c>
      <c r="D195" s="4">
        <f>MAX(0,ROUND('FINAL INFLOW'!D195,2))</f>
        <v>3.32</v>
      </c>
      <c r="E195" s="4"/>
      <c r="R195" s="13"/>
      <c r="S195" s="13"/>
      <c r="T195" s="13"/>
    </row>
    <row r="196" spans="1:20">
      <c r="A196" s="25">
        <v>13362</v>
      </c>
      <c r="B196" s="5">
        <f t="shared" si="19"/>
        <v>1936</v>
      </c>
      <c r="C196" s="1">
        <f t="shared" si="18"/>
        <v>7</v>
      </c>
      <c r="D196" s="4">
        <f>MAX(0,ROUND('FINAL INFLOW'!D196,2))</f>
        <v>1.75</v>
      </c>
      <c r="E196" s="4"/>
      <c r="R196" s="13"/>
      <c r="S196" s="13"/>
      <c r="T196" s="13"/>
    </row>
    <row r="197" spans="1:20">
      <c r="A197" s="25">
        <v>13393</v>
      </c>
      <c r="B197" s="5">
        <f t="shared" si="19"/>
        <v>1936</v>
      </c>
      <c r="C197" s="1">
        <f t="shared" si="18"/>
        <v>8</v>
      </c>
      <c r="D197" s="4">
        <f>MAX(0,ROUND('FINAL INFLOW'!D197,2))</f>
        <v>1.04</v>
      </c>
      <c r="E197" s="4"/>
      <c r="R197" s="13"/>
      <c r="S197" s="13"/>
      <c r="T197" s="13"/>
    </row>
    <row r="198" spans="1:20">
      <c r="A198" s="25">
        <v>13423</v>
      </c>
      <c r="B198" s="5">
        <f t="shared" si="19"/>
        <v>1936</v>
      </c>
      <c r="C198" s="1">
        <f t="shared" si="18"/>
        <v>9</v>
      </c>
      <c r="D198" s="4">
        <f>MAX(0,ROUND('FINAL INFLOW'!D198,2))</f>
        <v>0.92</v>
      </c>
      <c r="E198" s="4"/>
      <c r="R198" s="13"/>
      <c r="S198" s="13"/>
      <c r="T198" s="13"/>
    </row>
    <row r="199" spans="1:20">
      <c r="A199" s="25">
        <v>13454</v>
      </c>
      <c r="B199" s="5">
        <f t="shared" si="19"/>
        <v>1937</v>
      </c>
      <c r="C199" s="1">
        <f t="shared" si="18"/>
        <v>10</v>
      </c>
      <c r="D199" s="4">
        <f>MAX(0,ROUND('FINAL INFLOW'!D199,2))</f>
        <v>0.56000000000000005</v>
      </c>
      <c r="E199" s="4"/>
      <c r="R199" s="13"/>
      <c r="S199" s="13"/>
      <c r="T199" s="13"/>
    </row>
    <row r="200" spans="1:20">
      <c r="A200" s="25">
        <v>13484</v>
      </c>
      <c r="B200" s="5">
        <f t="shared" si="19"/>
        <v>1937</v>
      </c>
      <c r="C200" s="1">
        <f t="shared" si="18"/>
        <v>11</v>
      </c>
      <c r="D200" s="4">
        <f>MAX(0,ROUND('FINAL INFLOW'!D200,2))</f>
        <v>0.56000000000000005</v>
      </c>
      <c r="E200" s="4"/>
      <c r="R200" s="13"/>
      <c r="S200" s="13"/>
      <c r="T200" s="13"/>
    </row>
    <row r="201" spans="1:20">
      <c r="A201" s="25">
        <v>13515</v>
      </c>
      <c r="B201" s="5">
        <f t="shared" si="19"/>
        <v>1937</v>
      </c>
      <c r="C201" s="1">
        <f t="shared" si="18"/>
        <v>12</v>
      </c>
      <c r="D201" s="4">
        <f>MAX(0,ROUND('FINAL INFLOW'!D201,2))</f>
        <v>0.72</v>
      </c>
      <c r="E201" s="4"/>
      <c r="R201" s="13"/>
      <c r="S201" s="13"/>
      <c r="T201" s="13"/>
    </row>
    <row r="202" spans="1:20">
      <c r="A202" s="25">
        <v>13546</v>
      </c>
      <c r="B202" s="5">
        <f t="shared" si="19"/>
        <v>1937</v>
      </c>
      <c r="C202" s="1">
        <f t="shared" si="18"/>
        <v>1</v>
      </c>
      <c r="D202" s="4">
        <f>MAX(0,ROUND('FINAL INFLOW'!D202,2))</f>
        <v>1.1100000000000001</v>
      </c>
      <c r="E202" s="4"/>
      <c r="R202" s="13"/>
      <c r="S202" s="13"/>
      <c r="T202" s="13"/>
    </row>
    <row r="203" spans="1:20">
      <c r="A203" s="25">
        <v>13574</v>
      </c>
      <c r="B203" s="5">
        <f t="shared" si="19"/>
        <v>1937</v>
      </c>
      <c r="C203" s="1">
        <f t="shared" si="18"/>
        <v>2</v>
      </c>
      <c r="D203" s="4">
        <f>MAX(0,ROUND('FINAL INFLOW'!D203,2))</f>
        <v>8.43</v>
      </c>
      <c r="E203" s="4"/>
      <c r="R203" s="13"/>
      <c r="S203" s="13"/>
      <c r="T203" s="13"/>
    </row>
    <row r="204" spans="1:20">
      <c r="A204" s="25">
        <v>13605</v>
      </c>
      <c r="B204" s="5">
        <f t="shared" si="19"/>
        <v>1937</v>
      </c>
      <c r="C204" s="1">
        <f t="shared" si="18"/>
        <v>3</v>
      </c>
      <c r="D204" s="4">
        <f>MAX(0,ROUND('FINAL INFLOW'!D204,2))</f>
        <v>10.15</v>
      </c>
      <c r="E204" s="4"/>
      <c r="R204" s="13"/>
      <c r="S204" s="13"/>
      <c r="T204" s="13"/>
    </row>
    <row r="205" spans="1:20">
      <c r="A205" s="25">
        <v>13635</v>
      </c>
      <c r="B205" s="5">
        <f t="shared" si="19"/>
        <v>1937</v>
      </c>
      <c r="C205" s="1">
        <f t="shared" si="18"/>
        <v>4</v>
      </c>
      <c r="D205" s="4">
        <f>MAX(0,ROUND('FINAL INFLOW'!D205,2))</f>
        <v>9.24</v>
      </c>
      <c r="E205" s="4"/>
      <c r="R205" s="13"/>
      <c r="S205" s="13"/>
      <c r="T205" s="13"/>
    </row>
    <row r="206" spans="1:20">
      <c r="A206" s="25">
        <v>13666</v>
      </c>
      <c r="B206" s="5">
        <f t="shared" si="19"/>
        <v>1937</v>
      </c>
      <c r="C206" s="1">
        <f t="shared" si="18"/>
        <v>5</v>
      </c>
      <c r="D206" s="4">
        <f>MAX(0,ROUND('FINAL INFLOW'!D206,2))</f>
        <v>7.22</v>
      </c>
      <c r="E206" s="4"/>
      <c r="R206" s="13"/>
      <c r="S206" s="13"/>
      <c r="T206" s="13"/>
    </row>
    <row r="207" spans="1:20">
      <c r="A207" s="25">
        <v>13696</v>
      </c>
      <c r="B207" s="5">
        <f t="shared" si="19"/>
        <v>1937</v>
      </c>
      <c r="C207" s="1">
        <f t="shared" si="18"/>
        <v>6</v>
      </c>
      <c r="D207" s="4">
        <f>MAX(0,ROUND('FINAL INFLOW'!D207,2))</f>
        <v>2.0699999999999998</v>
      </c>
      <c r="E207" s="4"/>
      <c r="R207" s="13"/>
      <c r="S207" s="13"/>
      <c r="T207" s="13"/>
    </row>
    <row r="208" spans="1:20">
      <c r="A208" s="25">
        <v>13727</v>
      </c>
      <c r="B208" s="5">
        <f t="shared" si="19"/>
        <v>1937</v>
      </c>
      <c r="C208" s="1">
        <f t="shared" si="18"/>
        <v>7</v>
      </c>
      <c r="D208" s="4">
        <f>MAX(0,ROUND('FINAL INFLOW'!D208,2))</f>
        <v>1</v>
      </c>
      <c r="E208" s="4"/>
      <c r="R208" s="13"/>
      <c r="S208" s="13"/>
      <c r="T208" s="13"/>
    </row>
    <row r="209" spans="1:20">
      <c r="A209" s="25">
        <v>13758</v>
      </c>
      <c r="B209" s="5">
        <f t="shared" si="19"/>
        <v>1937</v>
      </c>
      <c r="C209" s="1">
        <f t="shared" si="18"/>
        <v>8</v>
      </c>
      <c r="D209" s="4">
        <f>MAX(0,ROUND('FINAL INFLOW'!D209,2))</f>
        <v>0.67</v>
      </c>
      <c r="E209" s="4"/>
      <c r="R209" s="13"/>
      <c r="S209" s="13"/>
      <c r="T209" s="13"/>
    </row>
    <row r="210" spans="1:20">
      <c r="A210" s="25">
        <v>13788</v>
      </c>
      <c r="B210" s="5">
        <f t="shared" si="19"/>
        <v>1937</v>
      </c>
      <c r="C210" s="1">
        <f t="shared" si="18"/>
        <v>9</v>
      </c>
      <c r="D210" s="4">
        <f>MAX(0,ROUND('FINAL INFLOW'!D210,2))</f>
        <v>0.73</v>
      </c>
      <c r="E210" s="4"/>
      <c r="R210" s="13"/>
      <c r="S210" s="13"/>
      <c r="T210" s="13"/>
    </row>
    <row r="211" spans="1:20">
      <c r="A211" s="25">
        <v>13819</v>
      </c>
      <c r="B211" s="5">
        <f t="shared" si="19"/>
        <v>1938</v>
      </c>
      <c r="C211" s="1">
        <f t="shared" ref="C211:C274" si="20">MONTH(A211)</f>
        <v>10</v>
      </c>
      <c r="D211" s="4">
        <f>MAX(0,ROUND('FINAL INFLOW'!D211,2))</f>
        <v>1.18</v>
      </c>
      <c r="E211" s="4"/>
      <c r="R211" s="13"/>
      <c r="S211" s="13"/>
      <c r="T211" s="13"/>
    </row>
    <row r="212" spans="1:20">
      <c r="A212" s="25">
        <v>13849</v>
      </c>
      <c r="B212" s="5">
        <f t="shared" ref="B212:B275" si="21">IF(MONTH(A212)&gt;9,YEAR(A212)+1,YEAR(A212))</f>
        <v>1938</v>
      </c>
      <c r="C212" s="1">
        <f t="shared" si="20"/>
        <v>11</v>
      </c>
      <c r="D212" s="4">
        <f>MAX(0,ROUND('FINAL INFLOW'!D212,2))</f>
        <v>2.04</v>
      </c>
      <c r="E212" s="4"/>
      <c r="R212" s="13"/>
      <c r="S212" s="13"/>
      <c r="T212" s="13"/>
    </row>
    <row r="213" spans="1:20">
      <c r="A213" s="25">
        <v>13880</v>
      </c>
      <c r="B213" s="5">
        <f t="shared" si="21"/>
        <v>1938</v>
      </c>
      <c r="C213" s="1">
        <f t="shared" si="20"/>
        <v>12</v>
      </c>
      <c r="D213" s="4">
        <f>MAX(0,ROUND('FINAL INFLOW'!D213,2))</f>
        <v>11.79</v>
      </c>
      <c r="E213" s="4"/>
      <c r="R213" s="13"/>
      <c r="S213" s="13"/>
      <c r="T213" s="13"/>
    </row>
    <row r="214" spans="1:20">
      <c r="A214" s="25">
        <v>13911</v>
      </c>
      <c r="B214" s="5">
        <f t="shared" si="21"/>
        <v>1938</v>
      </c>
      <c r="C214" s="1">
        <f t="shared" si="20"/>
        <v>1</v>
      </c>
      <c r="D214" s="4">
        <f>MAX(0,ROUND('FINAL INFLOW'!D214,2))</f>
        <v>3.62</v>
      </c>
      <c r="E214" s="4"/>
      <c r="R214" s="13"/>
      <c r="S214" s="13"/>
      <c r="T214" s="13"/>
    </row>
    <row r="215" spans="1:20">
      <c r="A215" s="25">
        <v>13939</v>
      </c>
      <c r="B215" s="5">
        <f t="shared" si="21"/>
        <v>1938</v>
      </c>
      <c r="C215" s="1">
        <f t="shared" si="20"/>
        <v>2</v>
      </c>
      <c r="D215" s="4">
        <f>MAX(0,ROUND('FINAL INFLOW'!D215,2))</f>
        <v>15.06</v>
      </c>
      <c r="E215" s="4"/>
      <c r="R215" s="13"/>
      <c r="S215" s="13"/>
      <c r="T215" s="13"/>
    </row>
    <row r="216" spans="1:20">
      <c r="A216" s="25">
        <v>13970</v>
      </c>
      <c r="B216" s="5">
        <f t="shared" si="21"/>
        <v>1938</v>
      </c>
      <c r="C216" s="1">
        <f t="shared" si="20"/>
        <v>3</v>
      </c>
      <c r="D216" s="4">
        <f>MAX(0,ROUND('FINAL INFLOW'!D216,2))</f>
        <v>19.91</v>
      </c>
      <c r="E216" s="4"/>
      <c r="R216" s="13"/>
      <c r="S216" s="13"/>
      <c r="T216" s="13"/>
    </row>
    <row r="217" spans="1:20">
      <c r="A217" s="25">
        <v>14000</v>
      </c>
      <c r="B217" s="5">
        <f t="shared" si="21"/>
        <v>1938</v>
      </c>
      <c r="C217" s="1">
        <f t="shared" si="20"/>
        <v>4</v>
      </c>
      <c r="D217" s="4">
        <f>MAX(0,ROUND('FINAL INFLOW'!D217,2))</f>
        <v>13.33</v>
      </c>
      <c r="E217" s="4"/>
      <c r="R217" s="13"/>
      <c r="S217" s="13"/>
      <c r="T217" s="13"/>
    </row>
    <row r="218" spans="1:20">
      <c r="A218" s="25">
        <v>14031</v>
      </c>
      <c r="B218" s="5">
        <f t="shared" si="21"/>
        <v>1938</v>
      </c>
      <c r="C218" s="1">
        <f t="shared" si="20"/>
        <v>5</v>
      </c>
      <c r="D218" s="4">
        <f>MAX(0,ROUND('FINAL INFLOW'!D218,2))</f>
        <v>11.42</v>
      </c>
      <c r="E218" s="4"/>
      <c r="R218" s="13"/>
      <c r="S218" s="13"/>
      <c r="T218" s="13"/>
    </row>
    <row r="219" spans="1:20">
      <c r="A219" s="25">
        <v>14061</v>
      </c>
      <c r="B219" s="5">
        <f t="shared" si="21"/>
        <v>1938</v>
      </c>
      <c r="C219" s="1">
        <f t="shared" si="20"/>
        <v>6</v>
      </c>
      <c r="D219" s="4">
        <f>MAX(0,ROUND('FINAL INFLOW'!D219,2))</f>
        <v>5.6</v>
      </c>
      <c r="E219" s="4"/>
      <c r="R219" s="13"/>
      <c r="S219" s="13"/>
      <c r="T219" s="13"/>
    </row>
    <row r="220" spans="1:20">
      <c r="A220" s="25">
        <v>14092</v>
      </c>
      <c r="B220" s="5">
        <f t="shared" si="21"/>
        <v>1938</v>
      </c>
      <c r="C220" s="1">
        <f t="shared" si="20"/>
        <v>7</v>
      </c>
      <c r="D220" s="4">
        <f>MAX(0,ROUND('FINAL INFLOW'!D220,2))</f>
        <v>2.44</v>
      </c>
      <c r="E220" s="4"/>
      <c r="R220" s="13"/>
      <c r="S220" s="13"/>
      <c r="T220" s="13"/>
    </row>
    <row r="221" spans="1:20">
      <c r="A221" s="25">
        <v>14123</v>
      </c>
      <c r="B221" s="5">
        <f t="shared" si="21"/>
        <v>1938</v>
      </c>
      <c r="C221" s="1">
        <f t="shared" si="20"/>
        <v>8</v>
      </c>
      <c r="D221" s="4">
        <f>MAX(0,ROUND('FINAL INFLOW'!D221,2))</f>
        <v>1.57</v>
      </c>
      <c r="E221" s="4"/>
      <c r="R221" s="13"/>
      <c r="S221" s="13"/>
      <c r="T221" s="13"/>
    </row>
    <row r="222" spans="1:20">
      <c r="A222" s="25">
        <v>14153</v>
      </c>
      <c r="B222" s="5">
        <f t="shared" si="21"/>
        <v>1938</v>
      </c>
      <c r="C222" s="1">
        <f t="shared" si="20"/>
        <v>9</v>
      </c>
      <c r="D222" s="4">
        <f>MAX(0,ROUND('FINAL INFLOW'!D222,2))</f>
        <v>1.37</v>
      </c>
      <c r="E222" s="4"/>
      <c r="R222" s="13"/>
      <c r="S222" s="13"/>
      <c r="T222" s="13"/>
    </row>
    <row r="223" spans="1:20">
      <c r="A223" s="25">
        <v>14184</v>
      </c>
      <c r="B223" s="5">
        <f t="shared" si="21"/>
        <v>1939</v>
      </c>
      <c r="C223" s="1">
        <f t="shared" si="20"/>
        <v>10</v>
      </c>
      <c r="D223" s="4">
        <f>MAX(0,ROUND('FINAL INFLOW'!D223,2))</f>
        <v>0.82</v>
      </c>
      <c r="E223" s="4"/>
      <c r="R223" s="13"/>
      <c r="S223" s="13"/>
      <c r="T223" s="13"/>
    </row>
    <row r="224" spans="1:20">
      <c r="A224" s="25">
        <v>14214</v>
      </c>
      <c r="B224" s="5">
        <f t="shared" si="21"/>
        <v>1939</v>
      </c>
      <c r="C224" s="1">
        <f t="shared" si="20"/>
        <v>11</v>
      </c>
      <c r="D224" s="4">
        <f>MAX(0,ROUND('FINAL INFLOW'!D224,2))</f>
        <v>0.76</v>
      </c>
      <c r="E224" s="4"/>
      <c r="R224" s="13"/>
      <c r="S224" s="13"/>
      <c r="T224" s="13"/>
    </row>
    <row r="225" spans="1:20">
      <c r="A225" s="25">
        <v>14245</v>
      </c>
      <c r="B225" s="5">
        <f t="shared" si="21"/>
        <v>1939</v>
      </c>
      <c r="C225" s="1">
        <f t="shared" si="20"/>
        <v>12</v>
      </c>
      <c r="D225" s="4">
        <f>MAX(0,ROUND('FINAL INFLOW'!D225,2))</f>
        <v>0.86</v>
      </c>
      <c r="E225" s="4"/>
      <c r="R225" s="13"/>
      <c r="S225" s="13"/>
      <c r="T225" s="13"/>
    </row>
    <row r="226" spans="1:20">
      <c r="A226" s="25">
        <v>14276</v>
      </c>
      <c r="B226" s="5">
        <f t="shared" si="21"/>
        <v>1939</v>
      </c>
      <c r="C226" s="1">
        <f t="shared" si="20"/>
        <v>1</v>
      </c>
      <c r="D226" s="4">
        <f>MAX(0,ROUND('FINAL INFLOW'!D226,2))</f>
        <v>1.01</v>
      </c>
      <c r="E226" s="4"/>
      <c r="R226" s="13"/>
      <c r="S226" s="13"/>
      <c r="T226" s="13"/>
    </row>
    <row r="227" spans="1:20">
      <c r="A227" s="25">
        <v>14304</v>
      </c>
      <c r="B227" s="5">
        <f t="shared" si="21"/>
        <v>1939</v>
      </c>
      <c r="C227" s="1">
        <f t="shared" si="20"/>
        <v>2</v>
      </c>
      <c r="D227" s="4">
        <f>MAX(0,ROUND('FINAL INFLOW'!D227,2))</f>
        <v>1.41</v>
      </c>
      <c r="E227" s="4"/>
      <c r="R227" s="13"/>
      <c r="S227" s="13"/>
      <c r="T227" s="13"/>
    </row>
    <row r="228" spans="1:20">
      <c r="A228" s="25">
        <v>14335</v>
      </c>
      <c r="B228" s="5">
        <f t="shared" si="21"/>
        <v>1939</v>
      </c>
      <c r="C228" s="1">
        <f t="shared" si="20"/>
        <v>3</v>
      </c>
      <c r="D228" s="4">
        <f>MAX(0,ROUND('FINAL INFLOW'!D228,2))</f>
        <v>4.0599999999999996</v>
      </c>
      <c r="E228" s="4"/>
      <c r="R228" s="13"/>
      <c r="S228" s="13"/>
      <c r="T228" s="13"/>
    </row>
    <row r="229" spans="1:20">
      <c r="A229" s="25">
        <v>14365</v>
      </c>
      <c r="B229" s="5">
        <f t="shared" si="21"/>
        <v>1939</v>
      </c>
      <c r="C229" s="1">
        <f t="shared" si="20"/>
        <v>4</v>
      </c>
      <c r="D229" s="4">
        <f>MAX(0,ROUND('FINAL INFLOW'!D229,2))</f>
        <v>3.68</v>
      </c>
      <c r="E229" s="4"/>
      <c r="R229" s="13"/>
      <c r="S229" s="13"/>
      <c r="T229" s="13"/>
    </row>
    <row r="230" spans="1:20">
      <c r="A230" s="25">
        <v>14396</v>
      </c>
      <c r="B230" s="5">
        <f t="shared" si="21"/>
        <v>1939</v>
      </c>
      <c r="C230" s="1">
        <f t="shared" si="20"/>
        <v>5</v>
      </c>
      <c r="D230" s="4">
        <f>MAX(0,ROUND('FINAL INFLOW'!D230,2))</f>
        <v>1.1499999999999999</v>
      </c>
      <c r="E230" s="4"/>
      <c r="R230" s="13"/>
      <c r="S230" s="13"/>
      <c r="T230" s="13"/>
    </row>
    <row r="231" spans="1:20">
      <c r="A231" s="25">
        <v>14426</v>
      </c>
      <c r="B231" s="5">
        <f t="shared" si="21"/>
        <v>1939</v>
      </c>
      <c r="C231" s="1">
        <f t="shared" si="20"/>
        <v>6</v>
      </c>
      <c r="D231" s="4">
        <f>MAX(0,ROUND('FINAL INFLOW'!D231,2))</f>
        <v>0.43</v>
      </c>
      <c r="E231" s="4"/>
      <c r="R231" s="13"/>
      <c r="S231" s="13"/>
      <c r="T231" s="13"/>
    </row>
    <row r="232" spans="1:20">
      <c r="A232" s="25">
        <v>14457</v>
      </c>
      <c r="B232" s="5">
        <f t="shared" si="21"/>
        <v>1939</v>
      </c>
      <c r="C232" s="1">
        <f t="shared" si="20"/>
        <v>7</v>
      </c>
      <c r="D232" s="4">
        <f>MAX(0,ROUND('FINAL INFLOW'!D232,2))</f>
        <v>0.22</v>
      </c>
      <c r="E232" s="4"/>
      <c r="R232" s="13"/>
      <c r="S232" s="13"/>
      <c r="T232" s="13"/>
    </row>
    <row r="233" spans="1:20">
      <c r="A233" s="25">
        <v>14488</v>
      </c>
      <c r="B233" s="5">
        <f t="shared" si="21"/>
        <v>1939</v>
      </c>
      <c r="C233" s="1">
        <f t="shared" si="20"/>
        <v>8</v>
      </c>
      <c r="D233" s="4">
        <f>MAX(0,ROUND('FINAL INFLOW'!D233,2))</f>
        <v>0.08</v>
      </c>
      <c r="E233" s="4"/>
      <c r="R233" s="13"/>
      <c r="S233" s="13"/>
      <c r="T233" s="13"/>
    </row>
    <row r="234" spans="1:20">
      <c r="A234" s="25">
        <v>14518</v>
      </c>
      <c r="B234" s="5">
        <f t="shared" si="21"/>
        <v>1939</v>
      </c>
      <c r="C234" s="1">
        <f t="shared" si="20"/>
        <v>9</v>
      </c>
      <c r="D234" s="4">
        <f>MAX(0,ROUND('FINAL INFLOW'!D234,2))</f>
        <v>0.49</v>
      </c>
      <c r="E234" s="4"/>
      <c r="R234" s="13"/>
      <c r="S234" s="13"/>
      <c r="T234" s="13"/>
    </row>
    <row r="235" spans="1:20">
      <c r="A235" s="25">
        <v>14549</v>
      </c>
      <c r="B235" s="5">
        <f t="shared" si="21"/>
        <v>1940</v>
      </c>
      <c r="C235" s="1">
        <f t="shared" si="20"/>
        <v>10</v>
      </c>
      <c r="D235" s="4">
        <f>MAX(0,ROUND('FINAL INFLOW'!D235,2))</f>
        <v>1.43</v>
      </c>
      <c r="E235" s="4"/>
      <c r="R235" s="13"/>
      <c r="S235" s="13"/>
      <c r="T235" s="13"/>
    </row>
    <row r="236" spans="1:20">
      <c r="A236" s="25">
        <v>14579</v>
      </c>
      <c r="B236" s="5">
        <f t="shared" si="21"/>
        <v>1940</v>
      </c>
      <c r="C236" s="1">
        <f t="shared" si="20"/>
        <v>11</v>
      </c>
      <c r="D236" s="4">
        <f>MAX(0,ROUND('FINAL INFLOW'!D236,2))</f>
        <v>0.64</v>
      </c>
      <c r="E236" s="4"/>
      <c r="R236" s="13"/>
      <c r="S236" s="13"/>
      <c r="T236" s="13"/>
    </row>
    <row r="237" spans="1:20">
      <c r="A237" s="25">
        <v>14610</v>
      </c>
      <c r="B237" s="5">
        <f t="shared" si="21"/>
        <v>1940</v>
      </c>
      <c r="C237" s="1">
        <f t="shared" si="20"/>
        <v>12</v>
      </c>
      <c r="D237" s="4">
        <f>MAX(0,ROUND('FINAL INFLOW'!D237,2))</f>
        <v>0.94</v>
      </c>
      <c r="E237" s="4"/>
      <c r="R237" s="13"/>
      <c r="S237" s="13"/>
      <c r="T237" s="13"/>
    </row>
    <row r="238" spans="1:20">
      <c r="A238" s="25">
        <v>14641</v>
      </c>
      <c r="B238" s="5">
        <f t="shared" si="21"/>
        <v>1940</v>
      </c>
      <c r="C238" s="1">
        <f t="shared" si="20"/>
        <v>1</v>
      </c>
      <c r="D238" s="4">
        <f>MAX(0,ROUND('FINAL INFLOW'!D238,2))</f>
        <v>12.3</v>
      </c>
      <c r="E238" s="4"/>
      <c r="R238" s="13"/>
      <c r="S238" s="13"/>
      <c r="T238" s="13"/>
    </row>
    <row r="239" spans="1:20">
      <c r="A239" s="25">
        <v>14670</v>
      </c>
      <c r="B239" s="5">
        <f t="shared" si="21"/>
        <v>1940</v>
      </c>
      <c r="C239" s="1">
        <f t="shared" si="20"/>
        <v>2</v>
      </c>
      <c r="D239" s="4">
        <f>MAX(0,ROUND('FINAL INFLOW'!D239,2))</f>
        <v>16.670000000000002</v>
      </c>
      <c r="E239" s="4"/>
      <c r="R239" s="13"/>
      <c r="S239" s="13"/>
      <c r="T239" s="13"/>
    </row>
    <row r="240" spans="1:20">
      <c r="A240" s="25">
        <v>14701</v>
      </c>
      <c r="B240" s="5">
        <f t="shared" si="21"/>
        <v>1940</v>
      </c>
      <c r="C240" s="1">
        <f t="shared" si="20"/>
        <v>3</v>
      </c>
      <c r="D240" s="4">
        <f>MAX(0,ROUND('FINAL INFLOW'!D240,2))</f>
        <v>16.45</v>
      </c>
      <c r="E240" s="4"/>
      <c r="R240" s="13"/>
      <c r="S240" s="13"/>
      <c r="T240" s="13"/>
    </row>
    <row r="241" spans="1:20">
      <c r="A241" s="25">
        <v>14731</v>
      </c>
      <c r="B241" s="5">
        <f t="shared" si="21"/>
        <v>1940</v>
      </c>
      <c r="C241" s="1">
        <f t="shared" si="20"/>
        <v>4</v>
      </c>
      <c r="D241" s="4">
        <f>MAX(0,ROUND('FINAL INFLOW'!D241,2))</f>
        <v>7.53</v>
      </c>
      <c r="E241" s="4"/>
      <c r="R241" s="13"/>
      <c r="S241" s="13"/>
      <c r="T241" s="13"/>
    </row>
    <row r="242" spans="1:20">
      <c r="A242" s="25">
        <v>14762</v>
      </c>
      <c r="B242" s="5">
        <f t="shared" si="21"/>
        <v>1940</v>
      </c>
      <c r="C242" s="1">
        <f t="shared" si="20"/>
        <v>5</v>
      </c>
      <c r="D242" s="4">
        <f>MAX(0,ROUND('FINAL INFLOW'!D242,2))</f>
        <v>4.53</v>
      </c>
      <c r="E242" s="4"/>
      <c r="R242" s="13"/>
      <c r="S242" s="13"/>
      <c r="T242" s="13"/>
    </row>
    <row r="243" spans="1:20">
      <c r="A243" s="25">
        <v>14792</v>
      </c>
      <c r="B243" s="5">
        <f t="shared" si="21"/>
        <v>1940</v>
      </c>
      <c r="C243" s="1">
        <f t="shared" si="20"/>
        <v>6</v>
      </c>
      <c r="D243" s="4">
        <f>MAX(0,ROUND('FINAL INFLOW'!D243,2))</f>
        <v>2.41</v>
      </c>
      <c r="E243" s="4"/>
      <c r="R243" s="13"/>
      <c r="S243" s="13"/>
      <c r="T243" s="13"/>
    </row>
    <row r="244" spans="1:20">
      <c r="A244" s="25">
        <v>14823</v>
      </c>
      <c r="B244" s="5">
        <f t="shared" si="21"/>
        <v>1940</v>
      </c>
      <c r="C244" s="1">
        <f t="shared" si="20"/>
        <v>7</v>
      </c>
      <c r="D244" s="4">
        <f>MAX(0,ROUND('FINAL INFLOW'!D244,2))</f>
        <v>1.07</v>
      </c>
      <c r="E244" s="4"/>
      <c r="R244" s="13"/>
      <c r="S244" s="13"/>
      <c r="T244" s="13"/>
    </row>
    <row r="245" spans="1:20">
      <c r="A245" s="25">
        <v>14854</v>
      </c>
      <c r="B245" s="5">
        <f t="shared" si="21"/>
        <v>1940</v>
      </c>
      <c r="C245" s="1">
        <f t="shared" si="20"/>
        <v>8</v>
      </c>
      <c r="D245" s="4">
        <f>MAX(0,ROUND('FINAL INFLOW'!D245,2))</f>
        <v>0.74</v>
      </c>
      <c r="E245" s="4"/>
      <c r="R245" s="13"/>
      <c r="S245" s="13"/>
      <c r="T245" s="13"/>
    </row>
    <row r="246" spans="1:20">
      <c r="A246" s="25">
        <v>14884</v>
      </c>
      <c r="B246" s="5">
        <f t="shared" si="21"/>
        <v>1940</v>
      </c>
      <c r="C246" s="1">
        <f t="shared" si="20"/>
        <v>9</v>
      </c>
      <c r="D246" s="4">
        <f>MAX(0,ROUND('FINAL INFLOW'!D246,2))</f>
        <v>0.91</v>
      </c>
      <c r="E246" s="4"/>
      <c r="R246" s="13"/>
      <c r="S246" s="13"/>
      <c r="T246" s="13"/>
    </row>
    <row r="247" spans="1:20">
      <c r="A247" s="25">
        <v>14915</v>
      </c>
      <c r="B247" s="5">
        <f t="shared" si="21"/>
        <v>1941</v>
      </c>
      <c r="C247" s="1">
        <f t="shared" si="20"/>
        <v>10</v>
      </c>
      <c r="D247" s="4">
        <f>MAX(0,ROUND('FINAL INFLOW'!D247,2))</f>
        <v>0.85</v>
      </c>
      <c r="E247" s="4"/>
      <c r="R247" s="13"/>
      <c r="S247" s="13"/>
      <c r="T247" s="13"/>
    </row>
    <row r="248" spans="1:20">
      <c r="A248" s="25">
        <v>14945</v>
      </c>
      <c r="B248" s="5">
        <f t="shared" si="21"/>
        <v>1941</v>
      </c>
      <c r="C248" s="1">
        <f t="shared" si="20"/>
        <v>11</v>
      </c>
      <c r="D248" s="4">
        <f>MAX(0,ROUND('FINAL INFLOW'!D248,2))</f>
        <v>1.56</v>
      </c>
      <c r="E248" s="4"/>
      <c r="R248" s="13"/>
      <c r="S248" s="13"/>
      <c r="T248" s="13"/>
    </row>
    <row r="249" spans="1:20">
      <c r="A249" s="25">
        <v>14976</v>
      </c>
      <c r="B249" s="5">
        <f t="shared" si="21"/>
        <v>1941</v>
      </c>
      <c r="C249" s="1">
        <f t="shared" si="20"/>
        <v>12</v>
      </c>
      <c r="D249" s="4">
        <f>MAX(0,ROUND('FINAL INFLOW'!D249,2))</f>
        <v>6.39</v>
      </c>
      <c r="E249" s="4"/>
      <c r="R249" s="13"/>
      <c r="S249" s="13"/>
      <c r="T249" s="13"/>
    </row>
    <row r="250" spans="1:20">
      <c r="A250" s="25">
        <v>15007</v>
      </c>
      <c r="B250" s="5">
        <f t="shared" si="21"/>
        <v>1941</v>
      </c>
      <c r="C250" s="1">
        <f t="shared" si="20"/>
        <v>1</v>
      </c>
      <c r="D250" s="4">
        <f>MAX(0,ROUND('FINAL INFLOW'!D250,2))</f>
        <v>9.2799999999999994</v>
      </c>
      <c r="E250" s="4"/>
      <c r="R250" s="13"/>
      <c r="S250" s="13"/>
      <c r="T250" s="13"/>
    </row>
    <row r="251" spans="1:20">
      <c r="A251" s="25">
        <v>15035</v>
      </c>
      <c r="B251" s="5">
        <f t="shared" si="21"/>
        <v>1941</v>
      </c>
      <c r="C251" s="1">
        <f t="shared" si="20"/>
        <v>2</v>
      </c>
      <c r="D251" s="4">
        <f>MAX(0,ROUND('FINAL INFLOW'!D251,2))</f>
        <v>12.6</v>
      </c>
      <c r="E251" s="4"/>
      <c r="R251" s="13"/>
      <c r="S251" s="13"/>
      <c r="T251" s="13"/>
    </row>
    <row r="252" spans="1:20">
      <c r="A252" s="25">
        <v>15066</v>
      </c>
      <c r="B252" s="5">
        <f t="shared" si="21"/>
        <v>1941</v>
      </c>
      <c r="C252" s="1">
        <f t="shared" si="20"/>
        <v>3</v>
      </c>
      <c r="D252" s="4">
        <f>MAX(0,ROUND('FINAL INFLOW'!D252,2))</f>
        <v>9.2799999999999994</v>
      </c>
      <c r="E252" s="4"/>
      <c r="R252" s="13"/>
      <c r="S252" s="13"/>
      <c r="T252" s="13"/>
    </row>
    <row r="253" spans="1:20">
      <c r="A253" s="25">
        <v>15096</v>
      </c>
      <c r="B253" s="5">
        <f t="shared" si="21"/>
        <v>1941</v>
      </c>
      <c r="C253" s="1">
        <f t="shared" si="20"/>
        <v>4</v>
      </c>
      <c r="D253" s="4">
        <f>MAX(0,ROUND('FINAL INFLOW'!D253,2))</f>
        <v>6.83</v>
      </c>
      <c r="E253" s="4"/>
      <c r="R253" s="13"/>
      <c r="S253" s="13"/>
      <c r="T253" s="13"/>
    </row>
    <row r="254" spans="1:20">
      <c r="A254" s="25">
        <v>15127</v>
      </c>
      <c r="B254" s="5">
        <f t="shared" si="21"/>
        <v>1941</v>
      </c>
      <c r="C254" s="1">
        <f t="shared" si="20"/>
        <v>5</v>
      </c>
      <c r="D254" s="4">
        <f>MAX(0,ROUND('FINAL INFLOW'!D254,2))</f>
        <v>7.05</v>
      </c>
      <c r="E254" s="4"/>
      <c r="R254" s="13"/>
      <c r="S254" s="13"/>
      <c r="T254" s="13"/>
    </row>
    <row r="255" spans="1:20">
      <c r="A255" s="25">
        <v>15157</v>
      </c>
      <c r="B255" s="5">
        <f t="shared" si="21"/>
        <v>1941</v>
      </c>
      <c r="C255" s="1">
        <f t="shared" si="20"/>
        <v>6</v>
      </c>
      <c r="D255" s="4">
        <f>MAX(0,ROUND('FINAL INFLOW'!D255,2))</f>
        <v>2.61</v>
      </c>
      <c r="E255" s="4"/>
      <c r="R255" s="13"/>
      <c r="S255" s="13"/>
      <c r="T255" s="13"/>
    </row>
    <row r="256" spans="1:20">
      <c r="A256" s="25">
        <v>15188</v>
      </c>
      <c r="B256" s="5">
        <f t="shared" si="21"/>
        <v>1941</v>
      </c>
      <c r="C256" s="1">
        <f t="shared" si="20"/>
        <v>7</v>
      </c>
      <c r="D256" s="4">
        <f>MAX(0,ROUND('FINAL INFLOW'!D256,2))</f>
        <v>1.52</v>
      </c>
      <c r="E256" s="4"/>
      <c r="R256" s="13"/>
      <c r="S256" s="13"/>
      <c r="T256" s="13"/>
    </row>
    <row r="257" spans="1:20">
      <c r="A257" s="25">
        <v>15219</v>
      </c>
      <c r="B257" s="5">
        <f t="shared" si="21"/>
        <v>1941</v>
      </c>
      <c r="C257" s="1">
        <f t="shared" si="20"/>
        <v>8</v>
      </c>
      <c r="D257" s="4">
        <f>MAX(0,ROUND('FINAL INFLOW'!D257,2))</f>
        <v>0.98</v>
      </c>
      <c r="E257" s="4"/>
      <c r="R257" s="13"/>
      <c r="S257" s="13"/>
      <c r="T257" s="13"/>
    </row>
    <row r="258" spans="1:20">
      <c r="A258" s="25">
        <v>15249</v>
      </c>
      <c r="B258" s="5">
        <f t="shared" si="21"/>
        <v>1941</v>
      </c>
      <c r="C258" s="1">
        <f t="shared" si="20"/>
        <v>9</v>
      </c>
      <c r="D258" s="4">
        <f>MAX(0,ROUND('FINAL INFLOW'!D258,2))</f>
        <v>1.07</v>
      </c>
      <c r="E258" s="4"/>
      <c r="R258" s="13"/>
      <c r="S258" s="13"/>
      <c r="T258" s="13"/>
    </row>
    <row r="259" spans="1:20">
      <c r="A259" s="25">
        <v>15280</v>
      </c>
      <c r="B259" s="5">
        <f t="shared" si="21"/>
        <v>1942</v>
      </c>
      <c r="C259" s="1">
        <f t="shared" si="20"/>
        <v>10</v>
      </c>
      <c r="D259" s="4">
        <f>MAX(0,ROUND('FINAL INFLOW'!D259,2))</f>
        <v>1.02</v>
      </c>
      <c r="E259" s="4"/>
      <c r="R259" s="13"/>
      <c r="S259" s="13"/>
      <c r="T259" s="13"/>
    </row>
    <row r="260" spans="1:20">
      <c r="A260" s="25">
        <v>15310</v>
      </c>
      <c r="B260" s="5">
        <f t="shared" si="21"/>
        <v>1942</v>
      </c>
      <c r="C260" s="1">
        <f t="shared" si="20"/>
        <v>11</v>
      </c>
      <c r="D260" s="4">
        <f>MAX(0,ROUND('FINAL INFLOW'!D260,2))</f>
        <v>1.82</v>
      </c>
      <c r="E260" s="4"/>
      <c r="R260" s="13"/>
      <c r="S260" s="13"/>
      <c r="T260" s="13"/>
    </row>
    <row r="261" spans="1:20">
      <c r="A261" s="25">
        <v>15341</v>
      </c>
      <c r="B261" s="5">
        <f t="shared" si="21"/>
        <v>1942</v>
      </c>
      <c r="C261" s="1">
        <f t="shared" si="20"/>
        <v>12</v>
      </c>
      <c r="D261" s="4">
        <f>MAX(0,ROUND('FINAL INFLOW'!D261,2))</f>
        <v>8.59</v>
      </c>
      <c r="E261" s="4"/>
      <c r="R261" s="13"/>
      <c r="S261" s="13"/>
      <c r="T261" s="13"/>
    </row>
    <row r="262" spans="1:20">
      <c r="A262" s="25">
        <v>15372</v>
      </c>
      <c r="B262" s="5">
        <f t="shared" si="21"/>
        <v>1942</v>
      </c>
      <c r="C262" s="1">
        <f t="shared" si="20"/>
        <v>1</v>
      </c>
      <c r="D262" s="4">
        <f>MAX(0,ROUND('FINAL INFLOW'!D262,2))</f>
        <v>16.07</v>
      </c>
      <c r="E262" s="4"/>
      <c r="R262" s="13"/>
      <c r="S262" s="13"/>
      <c r="T262" s="13"/>
    </row>
    <row r="263" spans="1:20">
      <c r="A263" s="25">
        <v>15400</v>
      </c>
      <c r="B263" s="5">
        <f t="shared" si="21"/>
        <v>1942</v>
      </c>
      <c r="C263" s="1">
        <f t="shared" si="20"/>
        <v>2</v>
      </c>
      <c r="D263" s="4">
        <f>MAX(0,ROUND('FINAL INFLOW'!D263,2))</f>
        <v>14.31</v>
      </c>
      <c r="E263" s="4"/>
      <c r="R263" s="13"/>
      <c r="S263" s="13"/>
      <c r="T263" s="13"/>
    </row>
    <row r="264" spans="1:20">
      <c r="A264" s="25">
        <v>15431</v>
      </c>
      <c r="B264" s="5">
        <f t="shared" si="21"/>
        <v>1942</v>
      </c>
      <c r="C264" s="1">
        <f t="shared" si="20"/>
        <v>3</v>
      </c>
      <c r="D264" s="4">
        <f>MAX(0,ROUND('FINAL INFLOW'!D264,2))</f>
        <v>6.04</v>
      </c>
      <c r="E264" s="4"/>
      <c r="R264" s="13"/>
      <c r="S264" s="13"/>
      <c r="T264" s="13"/>
    </row>
    <row r="265" spans="1:20">
      <c r="A265" s="25">
        <v>15461</v>
      </c>
      <c r="B265" s="5">
        <f t="shared" si="21"/>
        <v>1942</v>
      </c>
      <c r="C265" s="1">
        <f t="shared" si="20"/>
        <v>4</v>
      </c>
      <c r="D265" s="4">
        <f>MAX(0,ROUND('FINAL INFLOW'!D265,2))</f>
        <v>10.72</v>
      </c>
      <c r="E265" s="4"/>
      <c r="R265" s="13"/>
      <c r="S265" s="13"/>
      <c r="T265" s="13"/>
    </row>
    <row r="266" spans="1:20">
      <c r="A266" s="25">
        <v>15492</v>
      </c>
      <c r="B266" s="5">
        <f t="shared" si="21"/>
        <v>1942</v>
      </c>
      <c r="C266" s="1">
        <f t="shared" si="20"/>
        <v>5</v>
      </c>
      <c r="D266" s="4">
        <f>MAX(0,ROUND('FINAL INFLOW'!D266,2))</f>
        <v>7.89</v>
      </c>
      <c r="E266" s="4"/>
      <c r="R266" s="13"/>
      <c r="S266" s="13"/>
      <c r="T266" s="13"/>
    </row>
    <row r="267" spans="1:20">
      <c r="A267" s="25">
        <v>15522</v>
      </c>
      <c r="B267" s="5">
        <f t="shared" si="21"/>
        <v>1942</v>
      </c>
      <c r="C267" s="1">
        <f t="shared" si="20"/>
        <v>6</v>
      </c>
      <c r="D267" s="4">
        <f>MAX(0,ROUND('FINAL INFLOW'!D267,2))</f>
        <v>5.09</v>
      </c>
      <c r="E267" s="4"/>
      <c r="R267" s="13"/>
      <c r="S267" s="13"/>
      <c r="T267" s="13"/>
    </row>
    <row r="268" spans="1:20">
      <c r="A268" s="25">
        <v>15553</v>
      </c>
      <c r="B268" s="5">
        <f t="shared" si="21"/>
        <v>1942</v>
      </c>
      <c r="C268" s="1">
        <f t="shared" si="20"/>
        <v>7</v>
      </c>
      <c r="D268" s="4">
        <f>MAX(0,ROUND('FINAL INFLOW'!D268,2))</f>
        <v>2.41</v>
      </c>
      <c r="E268" s="4"/>
      <c r="R268" s="13"/>
      <c r="S268" s="13"/>
      <c r="T268" s="13"/>
    </row>
    <row r="269" spans="1:20">
      <c r="A269" s="25">
        <v>15584</v>
      </c>
      <c r="B269" s="5">
        <f t="shared" si="21"/>
        <v>1942</v>
      </c>
      <c r="C269" s="1">
        <f t="shared" si="20"/>
        <v>8</v>
      </c>
      <c r="D269" s="4">
        <f>MAX(0,ROUND('FINAL INFLOW'!D269,2))</f>
        <v>1.46</v>
      </c>
      <c r="E269" s="4"/>
      <c r="R269" s="13"/>
      <c r="S269" s="13"/>
      <c r="T269" s="13"/>
    </row>
    <row r="270" spans="1:20">
      <c r="A270" s="25">
        <v>15614</v>
      </c>
      <c r="B270" s="5">
        <f t="shared" si="21"/>
        <v>1942</v>
      </c>
      <c r="C270" s="1">
        <f t="shared" si="20"/>
        <v>9</v>
      </c>
      <c r="D270" s="4">
        <f>MAX(0,ROUND('FINAL INFLOW'!D270,2))</f>
        <v>1.1599999999999999</v>
      </c>
      <c r="E270" s="4"/>
      <c r="R270" s="13"/>
      <c r="S270" s="13"/>
      <c r="T270" s="13"/>
    </row>
    <row r="271" spans="1:20">
      <c r="A271" s="25">
        <v>15645</v>
      </c>
      <c r="B271" s="5">
        <f t="shared" si="21"/>
        <v>1943</v>
      </c>
      <c r="C271" s="1">
        <f t="shared" si="20"/>
        <v>10</v>
      </c>
      <c r="D271" s="4">
        <f>MAX(0,ROUND('FINAL INFLOW'!D271,2))</f>
        <v>0.97</v>
      </c>
      <c r="E271" s="4"/>
      <c r="R271" s="13"/>
      <c r="S271" s="13"/>
      <c r="T271" s="13"/>
    </row>
    <row r="272" spans="1:20">
      <c r="A272" s="25">
        <v>15675</v>
      </c>
      <c r="B272" s="5">
        <f t="shared" si="21"/>
        <v>1943</v>
      </c>
      <c r="C272" s="1">
        <f t="shared" si="20"/>
        <v>11</v>
      </c>
      <c r="D272" s="4">
        <f>MAX(0,ROUND('FINAL INFLOW'!D272,2))</f>
        <v>4.74</v>
      </c>
      <c r="E272" s="4"/>
      <c r="R272" s="13"/>
      <c r="S272" s="13"/>
      <c r="T272" s="13"/>
    </row>
    <row r="273" spans="1:20">
      <c r="A273" s="25">
        <v>15706</v>
      </c>
      <c r="B273" s="5">
        <f t="shared" si="21"/>
        <v>1943</v>
      </c>
      <c r="C273" s="1">
        <f t="shared" si="20"/>
        <v>12</v>
      </c>
      <c r="D273" s="4">
        <f>MAX(0,ROUND('FINAL INFLOW'!D273,2))</f>
        <v>7.31</v>
      </c>
      <c r="E273" s="4"/>
      <c r="R273" s="13"/>
      <c r="S273" s="13"/>
      <c r="T273" s="13"/>
    </row>
    <row r="274" spans="1:20">
      <c r="A274" s="25">
        <v>15737</v>
      </c>
      <c r="B274" s="5">
        <f t="shared" si="21"/>
        <v>1943</v>
      </c>
      <c r="C274" s="1">
        <f t="shared" si="20"/>
        <v>1</v>
      </c>
      <c r="D274" s="4">
        <f>MAX(0,ROUND('FINAL INFLOW'!D274,2))</f>
        <v>19.07</v>
      </c>
      <c r="E274" s="4"/>
      <c r="R274" s="13"/>
      <c r="S274" s="13"/>
      <c r="T274" s="13"/>
    </row>
    <row r="275" spans="1:20">
      <c r="A275" s="25">
        <v>15765</v>
      </c>
      <c r="B275" s="5">
        <f t="shared" si="21"/>
        <v>1943</v>
      </c>
      <c r="C275" s="1">
        <f t="shared" ref="C275:C338" si="22">MONTH(A275)</f>
        <v>2</v>
      </c>
      <c r="D275" s="4">
        <f>MAX(0,ROUND('FINAL INFLOW'!D275,2))</f>
        <v>9.3000000000000007</v>
      </c>
      <c r="E275" s="4"/>
      <c r="R275" s="13"/>
      <c r="S275" s="13"/>
      <c r="T275" s="13"/>
    </row>
    <row r="276" spans="1:20">
      <c r="A276" s="25">
        <v>15796</v>
      </c>
      <c r="B276" s="5">
        <f t="shared" ref="B276:B339" si="23">IF(MONTH(A276)&gt;9,YEAR(A276)+1,YEAR(A276))</f>
        <v>1943</v>
      </c>
      <c r="C276" s="1">
        <f t="shared" si="22"/>
        <v>3</v>
      </c>
      <c r="D276" s="4">
        <f>MAX(0,ROUND('FINAL INFLOW'!D276,2))</f>
        <v>16.96</v>
      </c>
      <c r="E276" s="4"/>
      <c r="R276" s="13"/>
      <c r="S276" s="13"/>
      <c r="T276" s="13"/>
    </row>
    <row r="277" spans="1:20">
      <c r="A277" s="25">
        <v>15826</v>
      </c>
      <c r="B277" s="5">
        <f t="shared" si="23"/>
        <v>1943</v>
      </c>
      <c r="C277" s="1">
        <f t="shared" si="22"/>
        <v>4</v>
      </c>
      <c r="D277" s="4">
        <f>MAX(0,ROUND('FINAL INFLOW'!D277,2))</f>
        <v>6.57</v>
      </c>
      <c r="E277" s="4"/>
      <c r="R277" s="13"/>
      <c r="S277" s="13"/>
      <c r="T277" s="13"/>
    </row>
    <row r="278" spans="1:20">
      <c r="A278" s="25">
        <v>15857</v>
      </c>
      <c r="B278" s="5">
        <f t="shared" si="23"/>
        <v>1943</v>
      </c>
      <c r="C278" s="1">
        <f t="shared" si="22"/>
        <v>5</v>
      </c>
      <c r="D278" s="4">
        <f>MAX(0,ROUND('FINAL INFLOW'!D278,2))</f>
        <v>3.97</v>
      </c>
      <c r="E278" s="4"/>
      <c r="R278" s="13"/>
      <c r="S278" s="13"/>
      <c r="T278" s="13"/>
    </row>
    <row r="279" spans="1:20">
      <c r="A279" s="25">
        <v>15887</v>
      </c>
      <c r="B279" s="5">
        <f t="shared" si="23"/>
        <v>1943</v>
      </c>
      <c r="C279" s="1">
        <f t="shared" si="22"/>
        <v>6</v>
      </c>
      <c r="D279" s="4">
        <f>MAX(0,ROUND('FINAL INFLOW'!D279,2))</f>
        <v>2.52</v>
      </c>
      <c r="E279" s="4"/>
      <c r="R279" s="13"/>
      <c r="S279" s="13"/>
      <c r="T279" s="13"/>
    </row>
    <row r="280" spans="1:20">
      <c r="A280" s="25">
        <v>15918</v>
      </c>
      <c r="B280" s="5">
        <f t="shared" si="23"/>
        <v>1943</v>
      </c>
      <c r="C280" s="1">
        <f t="shared" si="22"/>
        <v>7</v>
      </c>
      <c r="D280" s="4">
        <f>MAX(0,ROUND('FINAL INFLOW'!D280,2))</f>
        <v>1.8</v>
      </c>
      <c r="E280" s="4"/>
      <c r="R280" s="13"/>
      <c r="S280" s="13"/>
      <c r="T280" s="13"/>
    </row>
    <row r="281" spans="1:20">
      <c r="A281" s="25">
        <v>15949</v>
      </c>
      <c r="B281" s="5">
        <f t="shared" si="23"/>
        <v>1943</v>
      </c>
      <c r="C281" s="1">
        <f t="shared" si="22"/>
        <v>8</v>
      </c>
      <c r="D281" s="4">
        <f>MAX(0,ROUND('FINAL INFLOW'!D281,2))</f>
        <v>1.3</v>
      </c>
      <c r="E281" s="4"/>
      <c r="R281" s="13"/>
      <c r="S281" s="13"/>
      <c r="T281" s="13"/>
    </row>
    <row r="282" spans="1:20">
      <c r="A282" s="25">
        <v>15979</v>
      </c>
      <c r="B282" s="5">
        <f t="shared" si="23"/>
        <v>1943</v>
      </c>
      <c r="C282" s="1">
        <f t="shared" si="22"/>
        <v>9</v>
      </c>
      <c r="D282" s="4">
        <f>MAX(0,ROUND('FINAL INFLOW'!D282,2))</f>
        <v>1.17</v>
      </c>
      <c r="E282" s="4"/>
      <c r="R282" s="13"/>
      <c r="S282" s="13"/>
      <c r="T282" s="13"/>
    </row>
    <row r="283" spans="1:20">
      <c r="A283" s="25">
        <v>16010</v>
      </c>
      <c r="B283" s="5">
        <f t="shared" si="23"/>
        <v>1944</v>
      </c>
      <c r="C283" s="1">
        <f t="shared" si="22"/>
        <v>10</v>
      </c>
      <c r="D283" s="4">
        <f>MAX(0,ROUND('FINAL INFLOW'!D283,2))</f>
        <v>0.73</v>
      </c>
      <c r="E283" s="4"/>
      <c r="R283" s="13"/>
      <c r="S283" s="13"/>
      <c r="T283" s="13"/>
    </row>
    <row r="284" spans="1:20">
      <c r="A284" s="25">
        <v>16040</v>
      </c>
      <c r="B284" s="5">
        <f t="shared" si="23"/>
        <v>1944</v>
      </c>
      <c r="C284" s="1">
        <f t="shared" si="22"/>
        <v>11</v>
      </c>
      <c r="D284" s="4">
        <f>MAX(0,ROUND('FINAL INFLOW'!D284,2))</f>
        <v>0.62</v>
      </c>
      <c r="E284" s="4"/>
      <c r="R284" s="13"/>
      <c r="S284" s="13"/>
      <c r="T284" s="13"/>
    </row>
    <row r="285" spans="1:20">
      <c r="A285" s="25">
        <v>16071</v>
      </c>
      <c r="B285" s="5">
        <f t="shared" si="23"/>
        <v>1944</v>
      </c>
      <c r="C285" s="1">
        <f t="shared" si="22"/>
        <v>12</v>
      </c>
      <c r="D285" s="4">
        <f>MAX(0,ROUND('FINAL INFLOW'!D285,2))</f>
        <v>0.66</v>
      </c>
      <c r="E285" s="4"/>
      <c r="R285" s="13"/>
      <c r="S285" s="13"/>
      <c r="T285" s="13"/>
    </row>
    <row r="286" spans="1:20">
      <c r="A286" s="25">
        <v>16102</v>
      </c>
      <c r="B286" s="5">
        <f t="shared" si="23"/>
        <v>1944</v>
      </c>
      <c r="C286" s="1">
        <f t="shared" si="22"/>
        <v>1</v>
      </c>
      <c r="D286" s="4">
        <f>MAX(0,ROUND('FINAL INFLOW'!D286,2))</f>
        <v>1.25</v>
      </c>
      <c r="E286" s="4"/>
      <c r="R286" s="13"/>
      <c r="S286" s="13"/>
      <c r="T286" s="13"/>
    </row>
    <row r="287" spans="1:20">
      <c r="A287" s="25">
        <v>16131</v>
      </c>
      <c r="B287" s="5">
        <f t="shared" si="23"/>
        <v>1944</v>
      </c>
      <c r="C287" s="1">
        <f t="shared" si="22"/>
        <v>2</v>
      </c>
      <c r="D287" s="4">
        <f>MAX(0,ROUND('FINAL INFLOW'!D287,2))</f>
        <v>3.31</v>
      </c>
      <c r="E287" s="4"/>
      <c r="R287" s="13"/>
      <c r="S287" s="13"/>
      <c r="T287" s="13"/>
    </row>
    <row r="288" spans="1:20">
      <c r="A288" s="25">
        <v>16162</v>
      </c>
      <c r="B288" s="5">
        <f t="shared" si="23"/>
        <v>1944</v>
      </c>
      <c r="C288" s="1">
        <f t="shared" si="22"/>
        <v>3</v>
      </c>
      <c r="D288" s="4">
        <f>MAX(0,ROUND('FINAL INFLOW'!D288,2))</f>
        <v>5.41</v>
      </c>
      <c r="E288" s="4"/>
      <c r="R288" s="13"/>
      <c r="S288" s="13"/>
      <c r="T288" s="13"/>
    </row>
    <row r="289" spans="1:20">
      <c r="A289" s="25">
        <v>16192</v>
      </c>
      <c r="B289" s="5">
        <f t="shared" si="23"/>
        <v>1944</v>
      </c>
      <c r="C289" s="1">
        <f t="shared" si="22"/>
        <v>4</v>
      </c>
      <c r="D289" s="4">
        <f>MAX(0,ROUND('FINAL INFLOW'!D289,2))</f>
        <v>3.82</v>
      </c>
      <c r="E289" s="4"/>
      <c r="R289" s="13"/>
      <c r="S289" s="13"/>
      <c r="T289" s="13"/>
    </row>
    <row r="290" spans="1:20">
      <c r="A290" s="25">
        <v>16223</v>
      </c>
      <c r="B290" s="5">
        <f t="shared" si="23"/>
        <v>1944</v>
      </c>
      <c r="C290" s="1">
        <f t="shared" si="22"/>
        <v>5</v>
      </c>
      <c r="D290" s="4">
        <f>MAX(0,ROUND('FINAL INFLOW'!D290,2))</f>
        <v>5.08</v>
      </c>
      <c r="E290" s="4"/>
      <c r="R290" s="13"/>
      <c r="S290" s="13"/>
      <c r="T290" s="13"/>
    </row>
    <row r="291" spans="1:20">
      <c r="A291" s="25">
        <v>16253</v>
      </c>
      <c r="B291" s="5">
        <f t="shared" si="23"/>
        <v>1944</v>
      </c>
      <c r="C291" s="1">
        <f t="shared" si="22"/>
        <v>6</v>
      </c>
      <c r="D291" s="4">
        <f>MAX(0,ROUND('FINAL INFLOW'!D291,2))</f>
        <v>1.49</v>
      </c>
      <c r="E291" s="4"/>
      <c r="R291" s="13"/>
      <c r="S291" s="13"/>
      <c r="T291" s="13"/>
    </row>
    <row r="292" spans="1:20">
      <c r="A292" s="25">
        <v>16284</v>
      </c>
      <c r="B292" s="5">
        <f t="shared" si="23"/>
        <v>1944</v>
      </c>
      <c r="C292" s="1">
        <f t="shared" si="22"/>
        <v>7</v>
      </c>
      <c r="D292" s="4">
        <f>MAX(0,ROUND('FINAL INFLOW'!D292,2))</f>
        <v>0.61</v>
      </c>
      <c r="E292" s="4"/>
      <c r="R292" s="13"/>
      <c r="S292" s="13"/>
      <c r="T292" s="13"/>
    </row>
    <row r="293" spans="1:20">
      <c r="A293" s="25">
        <v>16315</v>
      </c>
      <c r="B293" s="5">
        <f t="shared" si="23"/>
        <v>1944</v>
      </c>
      <c r="C293" s="1">
        <f t="shared" si="22"/>
        <v>8</v>
      </c>
      <c r="D293" s="4">
        <f>MAX(0,ROUND('FINAL INFLOW'!D293,2))</f>
        <v>0.4</v>
      </c>
      <c r="E293" s="4"/>
      <c r="R293" s="13"/>
      <c r="S293" s="13"/>
      <c r="T293" s="13"/>
    </row>
    <row r="294" spans="1:20">
      <c r="A294" s="25">
        <v>16345</v>
      </c>
      <c r="B294" s="5">
        <f t="shared" si="23"/>
        <v>1944</v>
      </c>
      <c r="C294" s="1">
        <f t="shared" si="22"/>
        <v>9</v>
      </c>
      <c r="D294" s="4">
        <f>MAX(0,ROUND('FINAL INFLOW'!D294,2))</f>
        <v>0.51</v>
      </c>
      <c r="E294" s="4"/>
      <c r="R294" s="13"/>
      <c r="S294" s="13"/>
      <c r="T294" s="13"/>
    </row>
    <row r="295" spans="1:20">
      <c r="A295" s="25">
        <v>16376</v>
      </c>
      <c r="B295" s="5">
        <f t="shared" si="23"/>
        <v>1945</v>
      </c>
      <c r="C295" s="1">
        <f t="shared" si="22"/>
        <v>10</v>
      </c>
      <c r="D295" s="4">
        <f>MAX(0,ROUND('FINAL INFLOW'!D295,2))</f>
        <v>0.57999999999999996</v>
      </c>
      <c r="E295" s="4"/>
      <c r="R295" s="13"/>
      <c r="S295" s="13"/>
      <c r="T295" s="13"/>
    </row>
    <row r="296" spans="1:20">
      <c r="A296" s="25">
        <v>16406</v>
      </c>
      <c r="B296" s="5">
        <f t="shared" si="23"/>
        <v>1945</v>
      </c>
      <c r="C296" s="1">
        <f t="shared" si="22"/>
        <v>11</v>
      </c>
      <c r="D296" s="4">
        <f>MAX(0,ROUND('FINAL INFLOW'!D296,2))</f>
        <v>3.41</v>
      </c>
      <c r="E296" s="4"/>
      <c r="R296" s="13"/>
      <c r="S296" s="13"/>
      <c r="T296" s="13"/>
    </row>
    <row r="297" spans="1:20">
      <c r="A297" s="25">
        <v>16437</v>
      </c>
      <c r="B297" s="5">
        <f t="shared" si="23"/>
        <v>1945</v>
      </c>
      <c r="C297" s="1">
        <f t="shared" si="22"/>
        <v>12</v>
      </c>
      <c r="D297" s="4">
        <f>MAX(0,ROUND('FINAL INFLOW'!D297,2))</f>
        <v>3.05</v>
      </c>
      <c r="E297" s="4"/>
      <c r="R297" s="13"/>
      <c r="S297" s="13"/>
      <c r="T297" s="13"/>
    </row>
    <row r="298" spans="1:20">
      <c r="A298" s="25">
        <v>16468</v>
      </c>
      <c r="B298" s="5">
        <f t="shared" si="23"/>
        <v>1945</v>
      </c>
      <c r="C298" s="1">
        <f t="shared" si="22"/>
        <v>1</v>
      </c>
      <c r="D298" s="4">
        <f>MAX(0,ROUND('FINAL INFLOW'!D298,2))</f>
        <v>2.5299999999999998</v>
      </c>
      <c r="E298" s="4"/>
      <c r="R298" s="13"/>
      <c r="S298" s="13"/>
      <c r="T298" s="13"/>
    </row>
    <row r="299" spans="1:20">
      <c r="A299" s="25">
        <v>16496</v>
      </c>
      <c r="B299" s="5">
        <f t="shared" si="23"/>
        <v>1945</v>
      </c>
      <c r="C299" s="1">
        <f t="shared" si="22"/>
        <v>2</v>
      </c>
      <c r="D299" s="4">
        <f>MAX(0,ROUND('FINAL INFLOW'!D299,2))</f>
        <v>14.43</v>
      </c>
      <c r="E299" s="4"/>
      <c r="R299" s="13"/>
      <c r="S299" s="13"/>
      <c r="T299" s="13"/>
    </row>
    <row r="300" spans="1:20">
      <c r="A300" s="25">
        <v>16527</v>
      </c>
      <c r="B300" s="5">
        <f t="shared" si="23"/>
        <v>1945</v>
      </c>
      <c r="C300" s="1">
        <f t="shared" si="22"/>
        <v>3</v>
      </c>
      <c r="D300" s="4">
        <f>MAX(0,ROUND('FINAL INFLOW'!D300,2))</f>
        <v>5.19</v>
      </c>
      <c r="E300" s="4"/>
      <c r="R300" s="13"/>
      <c r="S300" s="13"/>
      <c r="T300" s="13"/>
    </row>
    <row r="301" spans="1:20">
      <c r="A301" s="25">
        <v>16557</v>
      </c>
      <c r="B301" s="5">
        <f t="shared" si="23"/>
        <v>1945</v>
      </c>
      <c r="C301" s="1">
        <f t="shared" si="22"/>
        <v>4</v>
      </c>
      <c r="D301" s="4">
        <f>MAX(0,ROUND('FINAL INFLOW'!D301,2))</f>
        <v>6.68</v>
      </c>
      <c r="E301" s="4"/>
      <c r="R301" s="13"/>
      <c r="S301" s="13"/>
      <c r="T301" s="13"/>
    </row>
    <row r="302" spans="1:20">
      <c r="A302" s="25">
        <v>16588</v>
      </c>
      <c r="B302" s="5">
        <f t="shared" si="23"/>
        <v>1945</v>
      </c>
      <c r="C302" s="1">
        <f t="shared" si="22"/>
        <v>5</v>
      </c>
      <c r="D302" s="4">
        <f>MAX(0,ROUND('FINAL INFLOW'!D302,2))</f>
        <v>5.41</v>
      </c>
      <c r="E302" s="4"/>
      <c r="R302" s="13"/>
      <c r="S302" s="13"/>
      <c r="T302" s="13"/>
    </row>
    <row r="303" spans="1:20">
      <c r="A303" s="25">
        <v>16618</v>
      </c>
      <c r="B303" s="5">
        <f t="shared" si="23"/>
        <v>1945</v>
      </c>
      <c r="C303" s="1">
        <f t="shared" si="22"/>
        <v>6</v>
      </c>
      <c r="D303" s="4">
        <f>MAX(0,ROUND('FINAL INFLOW'!D303,2))</f>
        <v>2.5</v>
      </c>
      <c r="E303" s="4"/>
      <c r="R303" s="13"/>
      <c r="S303" s="13"/>
      <c r="T303" s="13"/>
    </row>
    <row r="304" spans="1:20">
      <c r="A304" s="25">
        <v>16649</v>
      </c>
      <c r="B304" s="5">
        <f t="shared" si="23"/>
        <v>1945</v>
      </c>
      <c r="C304" s="1">
        <f t="shared" si="22"/>
        <v>7</v>
      </c>
      <c r="D304" s="4">
        <f>MAX(0,ROUND('FINAL INFLOW'!D304,2))</f>
        <v>1.27</v>
      </c>
      <c r="E304" s="4"/>
      <c r="R304" s="13"/>
      <c r="S304" s="13"/>
      <c r="T304" s="13"/>
    </row>
    <row r="305" spans="1:20">
      <c r="A305" s="25">
        <v>16680</v>
      </c>
      <c r="B305" s="5">
        <f t="shared" si="23"/>
        <v>1945</v>
      </c>
      <c r="C305" s="1">
        <f t="shared" si="22"/>
        <v>8</v>
      </c>
      <c r="D305" s="4">
        <f>MAX(0,ROUND('FINAL INFLOW'!D305,2))</f>
        <v>0.82</v>
      </c>
      <c r="E305" s="4"/>
      <c r="R305" s="13"/>
      <c r="S305" s="13"/>
      <c r="T305" s="13"/>
    </row>
    <row r="306" spans="1:20">
      <c r="A306" s="25">
        <v>16710</v>
      </c>
      <c r="B306" s="5">
        <f t="shared" si="23"/>
        <v>1945</v>
      </c>
      <c r="C306" s="1">
        <f t="shared" si="22"/>
        <v>9</v>
      </c>
      <c r="D306" s="4">
        <f>MAX(0,ROUND('FINAL INFLOW'!D306,2))</f>
        <v>0.63</v>
      </c>
      <c r="E306" s="4"/>
      <c r="R306" s="13"/>
      <c r="S306" s="13"/>
      <c r="T306" s="13"/>
    </row>
    <row r="307" spans="1:20">
      <c r="A307" s="25">
        <v>16741</v>
      </c>
      <c r="B307" s="5">
        <f t="shared" si="23"/>
        <v>1946</v>
      </c>
      <c r="C307" s="1">
        <f t="shared" si="22"/>
        <v>10</v>
      </c>
      <c r="D307" s="4">
        <f>MAX(0,ROUND('FINAL INFLOW'!D307,2))</f>
        <v>1.57</v>
      </c>
      <c r="E307" s="4"/>
      <c r="R307" s="13"/>
      <c r="S307" s="13"/>
      <c r="T307" s="13"/>
    </row>
    <row r="308" spans="1:20">
      <c r="A308" s="25">
        <v>16771</v>
      </c>
      <c r="B308" s="5">
        <f t="shared" si="23"/>
        <v>1946</v>
      </c>
      <c r="C308" s="1">
        <f t="shared" si="22"/>
        <v>11</v>
      </c>
      <c r="D308" s="4">
        <f>MAX(0,ROUND('FINAL INFLOW'!D308,2))</f>
        <v>3.78</v>
      </c>
      <c r="E308" s="4"/>
      <c r="R308" s="13"/>
      <c r="S308" s="13"/>
      <c r="T308" s="13"/>
    </row>
    <row r="309" spans="1:20">
      <c r="A309" s="25">
        <v>16802</v>
      </c>
      <c r="B309" s="5">
        <f t="shared" si="23"/>
        <v>1946</v>
      </c>
      <c r="C309" s="1">
        <f t="shared" si="22"/>
        <v>12</v>
      </c>
      <c r="D309" s="4">
        <f>MAX(0,ROUND('FINAL INFLOW'!D309,2))</f>
        <v>14.31</v>
      </c>
      <c r="E309" s="4"/>
      <c r="R309" s="13"/>
      <c r="S309" s="13"/>
      <c r="T309" s="13"/>
    </row>
    <row r="310" spans="1:20">
      <c r="A310" s="25">
        <v>16833</v>
      </c>
      <c r="B310" s="5">
        <f t="shared" si="23"/>
        <v>1946</v>
      </c>
      <c r="C310" s="1">
        <f t="shared" si="22"/>
        <v>1</v>
      </c>
      <c r="D310" s="4">
        <f>MAX(0,ROUND('FINAL INFLOW'!D310,2))</f>
        <v>8.06</v>
      </c>
      <c r="E310" s="4"/>
      <c r="R310" s="13"/>
      <c r="S310" s="13"/>
      <c r="T310" s="13"/>
    </row>
    <row r="311" spans="1:20">
      <c r="A311" s="25">
        <v>16861</v>
      </c>
      <c r="B311" s="5">
        <f t="shared" si="23"/>
        <v>1946</v>
      </c>
      <c r="C311" s="1">
        <f t="shared" si="22"/>
        <v>2</v>
      </c>
      <c r="D311" s="4">
        <f>MAX(0,ROUND('FINAL INFLOW'!D311,2))</f>
        <v>3.15</v>
      </c>
      <c r="E311" s="4"/>
      <c r="R311" s="13"/>
      <c r="S311" s="13"/>
      <c r="T311" s="13"/>
    </row>
    <row r="312" spans="1:20">
      <c r="A312" s="25">
        <v>16892</v>
      </c>
      <c r="B312" s="5">
        <f t="shared" si="23"/>
        <v>1946</v>
      </c>
      <c r="C312" s="1">
        <f t="shared" si="22"/>
        <v>3</v>
      </c>
      <c r="D312" s="4">
        <f>MAX(0,ROUND('FINAL INFLOW'!D312,2))</f>
        <v>6.75</v>
      </c>
      <c r="E312" s="4"/>
      <c r="R312" s="13"/>
      <c r="S312" s="13"/>
      <c r="T312" s="13"/>
    </row>
    <row r="313" spans="1:20">
      <c r="A313" s="25">
        <v>16922</v>
      </c>
      <c r="B313" s="5">
        <f t="shared" si="23"/>
        <v>1946</v>
      </c>
      <c r="C313" s="1">
        <f t="shared" si="22"/>
        <v>4</v>
      </c>
      <c r="D313" s="4">
        <f>MAX(0,ROUND('FINAL INFLOW'!D313,2))</f>
        <v>7</v>
      </c>
      <c r="E313" s="4"/>
      <c r="R313" s="13"/>
      <c r="S313" s="13"/>
      <c r="T313" s="13"/>
    </row>
    <row r="314" spans="1:20">
      <c r="A314" s="25">
        <v>16953</v>
      </c>
      <c r="B314" s="5">
        <f t="shared" si="23"/>
        <v>1946</v>
      </c>
      <c r="C314" s="1">
        <f t="shared" si="22"/>
        <v>5</v>
      </c>
      <c r="D314" s="4">
        <f>MAX(0,ROUND('FINAL INFLOW'!D314,2))</f>
        <v>4.6900000000000004</v>
      </c>
      <c r="E314" s="4"/>
      <c r="R314" s="13"/>
      <c r="S314" s="13"/>
      <c r="T314" s="13"/>
    </row>
    <row r="315" spans="1:20">
      <c r="A315" s="25">
        <v>16983</v>
      </c>
      <c r="B315" s="5">
        <f t="shared" si="23"/>
        <v>1946</v>
      </c>
      <c r="C315" s="1">
        <f t="shared" si="22"/>
        <v>6</v>
      </c>
      <c r="D315" s="4">
        <f>MAX(0,ROUND('FINAL INFLOW'!D315,2))</f>
        <v>2.11</v>
      </c>
      <c r="E315" s="4"/>
      <c r="R315" s="13"/>
      <c r="S315" s="13"/>
      <c r="T315" s="13"/>
    </row>
    <row r="316" spans="1:20">
      <c r="A316" s="25">
        <v>17014</v>
      </c>
      <c r="B316" s="5">
        <f t="shared" si="23"/>
        <v>1946</v>
      </c>
      <c r="C316" s="1">
        <f t="shared" si="22"/>
        <v>7</v>
      </c>
      <c r="D316" s="4">
        <f>MAX(0,ROUND('FINAL INFLOW'!D316,2))</f>
        <v>1.03</v>
      </c>
      <c r="E316" s="4"/>
      <c r="R316" s="13"/>
      <c r="S316" s="13"/>
      <c r="T316" s="13"/>
    </row>
    <row r="317" spans="1:20">
      <c r="A317" s="25">
        <v>17045</v>
      </c>
      <c r="B317" s="5">
        <f t="shared" si="23"/>
        <v>1946</v>
      </c>
      <c r="C317" s="1">
        <f t="shared" si="22"/>
        <v>8</v>
      </c>
      <c r="D317" s="4">
        <f>MAX(0,ROUND('FINAL INFLOW'!D317,2))</f>
        <v>0.76</v>
      </c>
      <c r="E317" s="4"/>
      <c r="R317" s="13"/>
      <c r="S317" s="13"/>
      <c r="T317" s="13"/>
    </row>
    <row r="318" spans="1:20">
      <c r="A318" s="25">
        <v>17075</v>
      </c>
      <c r="B318" s="5">
        <f t="shared" si="23"/>
        <v>1946</v>
      </c>
      <c r="C318" s="1">
        <f t="shared" si="22"/>
        <v>9</v>
      </c>
      <c r="D318" s="4">
        <f>MAX(0,ROUND('FINAL INFLOW'!D318,2))</f>
        <v>0.82</v>
      </c>
      <c r="E318" s="4"/>
      <c r="R318" s="13"/>
      <c r="S318" s="13"/>
      <c r="T318" s="13"/>
    </row>
    <row r="319" spans="1:20">
      <c r="A319" s="25">
        <v>17106</v>
      </c>
      <c r="B319" s="5">
        <f t="shared" si="23"/>
        <v>1947</v>
      </c>
      <c r="C319" s="1">
        <f t="shared" si="22"/>
        <v>10</v>
      </c>
      <c r="D319" s="4">
        <f>MAX(0,ROUND('FINAL INFLOW'!D319,2))</f>
        <v>0.69</v>
      </c>
      <c r="E319" s="4"/>
      <c r="R319" s="13"/>
      <c r="S319" s="13"/>
      <c r="T319" s="13"/>
    </row>
    <row r="320" spans="1:20">
      <c r="A320" s="25">
        <v>17136</v>
      </c>
      <c r="B320" s="5">
        <f t="shared" si="23"/>
        <v>1947</v>
      </c>
      <c r="C320" s="1">
        <f t="shared" si="22"/>
        <v>11</v>
      </c>
      <c r="D320" s="4">
        <f>MAX(0,ROUND('FINAL INFLOW'!D320,2))</f>
        <v>1.97</v>
      </c>
      <c r="E320" s="4"/>
      <c r="R320" s="13"/>
      <c r="S320" s="13"/>
      <c r="T320" s="13"/>
    </row>
    <row r="321" spans="1:20">
      <c r="A321" s="25">
        <v>17167</v>
      </c>
      <c r="B321" s="5">
        <f t="shared" si="23"/>
        <v>1947</v>
      </c>
      <c r="C321" s="1">
        <f t="shared" si="22"/>
        <v>12</v>
      </c>
      <c r="D321" s="4">
        <f>MAX(0,ROUND('FINAL INFLOW'!D321,2))</f>
        <v>1.94</v>
      </c>
      <c r="E321" s="4"/>
      <c r="R321" s="13"/>
      <c r="S321" s="13"/>
      <c r="T321" s="13"/>
    </row>
    <row r="322" spans="1:20">
      <c r="A322" s="25">
        <v>17198</v>
      </c>
      <c r="B322" s="5">
        <f t="shared" si="23"/>
        <v>1947</v>
      </c>
      <c r="C322" s="1">
        <f t="shared" si="22"/>
        <v>1</v>
      </c>
      <c r="D322" s="4">
        <f>MAX(0,ROUND('FINAL INFLOW'!D322,2))</f>
        <v>1.1499999999999999</v>
      </c>
      <c r="E322" s="4"/>
      <c r="R322" s="13"/>
      <c r="S322" s="13"/>
      <c r="T322" s="13"/>
    </row>
    <row r="323" spans="1:20">
      <c r="A323" s="25">
        <v>17226</v>
      </c>
      <c r="B323" s="5">
        <f t="shared" si="23"/>
        <v>1947</v>
      </c>
      <c r="C323" s="1">
        <f t="shared" si="22"/>
        <v>2</v>
      </c>
      <c r="D323" s="4">
        <f>MAX(0,ROUND('FINAL INFLOW'!D323,2))</f>
        <v>3.94</v>
      </c>
      <c r="E323" s="4"/>
      <c r="R323" s="13"/>
      <c r="S323" s="13"/>
      <c r="T323" s="13"/>
    </row>
    <row r="324" spans="1:20">
      <c r="A324" s="25">
        <v>17257</v>
      </c>
      <c r="B324" s="5">
        <f t="shared" si="23"/>
        <v>1947</v>
      </c>
      <c r="C324" s="1">
        <f t="shared" si="22"/>
        <v>3</v>
      </c>
      <c r="D324" s="4">
        <f>MAX(0,ROUND('FINAL INFLOW'!D324,2))</f>
        <v>5.78</v>
      </c>
      <c r="E324" s="4"/>
      <c r="R324" s="13"/>
      <c r="S324" s="13"/>
      <c r="T324" s="13"/>
    </row>
    <row r="325" spans="1:20">
      <c r="A325" s="25">
        <v>17287</v>
      </c>
      <c r="B325" s="5">
        <f t="shared" si="23"/>
        <v>1947</v>
      </c>
      <c r="C325" s="1">
        <f t="shared" si="22"/>
        <v>4</v>
      </c>
      <c r="D325" s="4">
        <f>MAX(0,ROUND('FINAL INFLOW'!D325,2))</f>
        <v>3.57</v>
      </c>
      <c r="E325" s="4"/>
      <c r="R325" s="13"/>
      <c r="S325" s="13"/>
      <c r="T325" s="13"/>
    </row>
    <row r="326" spans="1:20">
      <c r="A326" s="25">
        <v>17318</v>
      </c>
      <c r="B326" s="5">
        <f t="shared" si="23"/>
        <v>1947</v>
      </c>
      <c r="C326" s="1">
        <f t="shared" si="22"/>
        <v>5</v>
      </c>
      <c r="D326" s="4">
        <f>MAX(0,ROUND('FINAL INFLOW'!D326,2))</f>
        <v>1.93</v>
      </c>
      <c r="E326" s="4"/>
      <c r="R326" s="13"/>
      <c r="S326" s="13"/>
      <c r="T326" s="13"/>
    </row>
    <row r="327" spans="1:20">
      <c r="A327" s="25">
        <v>17348</v>
      </c>
      <c r="B327" s="5">
        <f t="shared" si="23"/>
        <v>1947</v>
      </c>
      <c r="C327" s="1">
        <f t="shared" si="22"/>
        <v>6</v>
      </c>
      <c r="D327" s="4">
        <f>MAX(0,ROUND('FINAL INFLOW'!D327,2))</f>
        <v>0.87</v>
      </c>
      <c r="E327" s="4"/>
      <c r="R327" s="13"/>
      <c r="S327" s="13"/>
      <c r="T327" s="13"/>
    </row>
    <row r="328" spans="1:20">
      <c r="A328" s="25">
        <v>17379</v>
      </c>
      <c r="B328" s="5">
        <f t="shared" si="23"/>
        <v>1947</v>
      </c>
      <c r="C328" s="1">
        <f t="shared" si="22"/>
        <v>7</v>
      </c>
      <c r="D328" s="4">
        <f>MAX(0,ROUND('FINAL INFLOW'!D328,2))</f>
        <v>0.32</v>
      </c>
      <c r="E328" s="4"/>
      <c r="R328" s="13"/>
      <c r="S328" s="13"/>
      <c r="T328" s="13"/>
    </row>
    <row r="329" spans="1:20">
      <c r="A329" s="25">
        <v>17410</v>
      </c>
      <c r="B329" s="5">
        <f t="shared" si="23"/>
        <v>1947</v>
      </c>
      <c r="C329" s="1">
        <f t="shared" si="22"/>
        <v>8</v>
      </c>
      <c r="D329" s="4">
        <f>MAX(0,ROUND('FINAL INFLOW'!D329,2))</f>
        <v>0.36</v>
      </c>
      <c r="E329" s="4"/>
      <c r="R329" s="13"/>
      <c r="S329" s="13"/>
      <c r="T329" s="13"/>
    </row>
    <row r="330" spans="1:20">
      <c r="A330" s="25">
        <v>17440</v>
      </c>
      <c r="B330" s="5">
        <f t="shared" si="23"/>
        <v>1947</v>
      </c>
      <c r="C330" s="1">
        <f t="shared" si="22"/>
        <v>9</v>
      </c>
      <c r="D330" s="4">
        <f>MAX(0,ROUND('FINAL INFLOW'!D330,2))</f>
        <v>0.4</v>
      </c>
      <c r="E330" s="4"/>
      <c r="R330" s="13"/>
      <c r="S330" s="13"/>
      <c r="T330" s="13"/>
    </row>
    <row r="331" spans="1:20">
      <c r="A331" s="25">
        <v>17471</v>
      </c>
      <c r="B331" s="5">
        <f t="shared" si="23"/>
        <v>1948</v>
      </c>
      <c r="C331" s="1">
        <f t="shared" si="22"/>
        <v>10</v>
      </c>
      <c r="D331" s="4">
        <f>MAX(0,ROUND('FINAL INFLOW'!D331,2))</f>
        <v>1.77</v>
      </c>
      <c r="E331" s="4"/>
      <c r="R331" s="13"/>
      <c r="S331" s="13"/>
      <c r="T331" s="13"/>
    </row>
    <row r="332" spans="1:20">
      <c r="A332" s="25">
        <v>17501</v>
      </c>
      <c r="B332" s="5">
        <f t="shared" si="23"/>
        <v>1948</v>
      </c>
      <c r="C332" s="1">
        <f t="shared" si="22"/>
        <v>11</v>
      </c>
      <c r="D332" s="4">
        <f>MAX(0,ROUND('FINAL INFLOW'!D332,2))</f>
        <v>1.08</v>
      </c>
      <c r="E332" s="4"/>
      <c r="R332" s="13"/>
      <c r="S332" s="13"/>
      <c r="T332" s="13"/>
    </row>
    <row r="333" spans="1:20">
      <c r="A333" s="25">
        <v>17532</v>
      </c>
      <c r="B333" s="5">
        <f t="shared" si="23"/>
        <v>1948</v>
      </c>
      <c r="C333" s="1">
        <f t="shared" si="22"/>
        <v>12</v>
      </c>
      <c r="D333" s="4">
        <f>MAX(0,ROUND('FINAL INFLOW'!D333,2))</f>
        <v>0.67</v>
      </c>
      <c r="E333" s="4"/>
      <c r="R333" s="13"/>
      <c r="S333" s="13"/>
      <c r="T333" s="13"/>
    </row>
    <row r="334" spans="1:20">
      <c r="A334" s="25">
        <v>17563</v>
      </c>
      <c r="B334" s="5">
        <f t="shared" si="23"/>
        <v>1948</v>
      </c>
      <c r="C334" s="1">
        <f t="shared" si="22"/>
        <v>1</v>
      </c>
      <c r="D334" s="4">
        <f>MAX(0,ROUND('FINAL INFLOW'!D334,2))</f>
        <v>4.1900000000000004</v>
      </c>
      <c r="E334" s="4"/>
      <c r="R334" s="13"/>
      <c r="S334" s="13"/>
      <c r="T334" s="13"/>
    </row>
    <row r="335" spans="1:20">
      <c r="A335" s="25">
        <v>17592</v>
      </c>
      <c r="B335" s="5">
        <f t="shared" si="23"/>
        <v>1948</v>
      </c>
      <c r="C335" s="1">
        <f t="shared" si="22"/>
        <v>2</v>
      </c>
      <c r="D335" s="4">
        <f>MAX(0,ROUND('FINAL INFLOW'!D335,2))</f>
        <v>1.9</v>
      </c>
      <c r="E335" s="4"/>
      <c r="R335" s="13"/>
      <c r="S335" s="13"/>
      <c r="T335" s="13"/>
    </row>
    <row r="336" spans="1:20">
      <c r="A336" s="25">
        <v>17623</v>
      </c>
      <c r="B336" s="5">
        <f t="shared" si="23"/>
        <v>1948</v>
      </c>
      <c r="C336" s="1">
        <f t="shared" si="22"/>
        <v>3</v>
      </c>
      <c r="D336" s="4">
        <f>MAX(0,ROUND('FINAL INFLOW'!D336,2))</f>
        <v>3.76</v>
      </c>
      <c r="E336" s="4"/>
      <c r="R336" s="13"/>
      <c r="S336" s="13"/>
      <c r="T336" s="13"/>
    </row>
    <row r="337" spans="1:20">
      <c r="A337" s="25">
        <v>17653</v>
      </c>
      <c r="B337" s="5">
        <f t="shared" si="23"/>
        <v>1948</v>
      </c>
      <c r="C337" s="1">
        <f t="shared" si="22"/>
        <v>4</v>
      </c>
      <c r="D337" s="4">
        <f>MAX(0,ROUND('FINAL INFLOW'!D337,2))</f>
        <v>12.09</v>
      </c>
      <c r="E337" s="4"/>
      <c r="R337" s="13"/>
      <c r="S337" s="13"/>
      <c r="T337" s="13"/>
    </row>
    <row r="338" spans="1:20">
      <c r="A338" s="25">
        <v>17684</v>
      </c>
      <c r="B338" s="5">
        <f t="shared" si="23"/>
        <v>1948</v>
      </c>
      <c r="C338" s="1">
        <f t="shared" si="22"/>
        <v>5</v>
      </c>
      <c r="D338" s="4">
        <f>MAX(0,ROUND('FINAL INFLOW'!D338,2))</f>
        <v>8.7200000000000006</v>
      </c>
      <c r="E338" s="4"/>
      <c r="R338" s="13"/>
      <c r="S338" s="13"/>
      <c r="T338" s="13"/>
    </row>
    <row r="339" spans="1:20">
      <c r="A339" s="25">
        <v>17714</v>
      </c>
      <c r="B339" s="5">
        <f t="shared" si="23"/>
        <v>1948</v>
      </c>
      <c r="C339" s="1">
        <f t="shared" ref="C339:C402" si="24">MONTH(A339)</f>
        <v>6</v>
      </c>
      <c r="D339" s="4">
        <f>MAX(0,ROUND('FINAL INFLOW'!D339,2))</f>
        <v>3.73</v>
      </c>
      <c r="E339" s="4"/>
      <c r="R339" s="13"/>
      <c r="S339" s="13"/>
      <c r="T339" s="13"/>
    </row>
    <row r="340" spans="1:20">
      <c r="A340" s="25">
        <v>17745</v>
      </c>
      <c r="B340" s="5">
        <f t="shared" ref="B340:B403" si="25">IF(MONTH(A340)&gt;9,YEAR(A340)+1,YEAR(A340))</f>
        <v>1948</v>
      </c>
      <c r="C340" s="1">
        <f t="shared" si="24"/>
        <v>7</v>
      </c>
      <c r="D340" s="4">
        <f>MAX(0,ROUND('FINAL INFLOW'!D340,2))</f>
        <v>1.24</v>
      </c>
      <c r="E340" s="4"/>
      <c r="R340" s="13"/>
      <c r="S340" s="13"/>
      <c r="T340" s="13"/>
    </row>
    <row r="341" spans="1:20">
      <c r="A341" s="25">
        <v>17776</v>
      </c>
      <c r="B341" s="5">
        <f t="shared" si="25"/>
        <v>1948</v>
      </c>
      <c r="C341" s="1">
        <f t="shared" si="24"/>
        <v>8</v>
      </c>
      <c r="D341" s="4">
        <f>MAX(0,ROUND('FINAL INFLOW'!D341,2))</f>
        <v>0.7</v>
      </c>
      <c r="E341" s="4"/>
      <c r="R341" s="13"/>
      <c r="S341" s="13"/>
      <c r="T341" s="13"/>
    </row>
    <row r="342" spans="1:20">
      <c r="A342" s="25">
        <v>17806</v>
      </c>
      <c r="B342" s="5">
        <f t="shared" si="25"/>
        <v>1948</v>
      </c>
      <c r="C342" s="1">
        <f t="shared" si="24"/>
        <v>9</v>
      </c>
      <c r="D342" s="4">
        <f>MAX(0,ROUND('FINAL INFLOW'!D342,2))</f>
        <v>0.73</v>
      </c>
      <c r="E342" s="4"/>
      <c r="R342" s="13"/>
      <c r="S342" s="13"/>
      <c r="T342" s="13"/>
    </row>
    <row r="343" spans="1:20">
      <c r="A343" s="25">
        <v>17837</v>
      </c>
      <c r="B343" s="5">
        <f t="shared" si="25"/>
        <v>1949</v>
      </c>
      <c r="C343" s="1">
        <f t="shared" si="24"/>
        <v>10</v>
      </c>
      <c r="D343" s="4">
        <f>MAX(0,ROUND('FINAL INFLOW'!D343,2))</f>
        <v>0.67</v>
      </c>
      <c r="E343" s="4"/>
      <c r="R343" s="13"/>
      <c r="S343" s="13"/>
      <c r="T343" s="13"/>
    </row>
    <row r="344" spans="1:20">
      <c r="A344" s="25">
        <v>17867</v>
      </c>
      <c r="B344" s="5">
        <f t="shared" si="25"/>
        <v>1949</v>
      </c>
      <c r="C344" s="1">
        <f t="shared" si="24"/>
        <v>11</v>
      </c>
      <c r="D344" s="4">
        <f>MAX(0,ROUND('FINAL INFLOW'!D344,2))</f>
        <v>1.02</v>
      </c>
      <c r="E344" s="4"/>
      <c r="R344" s="13"/>
      <c r="S344" s="13"/>
      <c r="T344" s="13"/>
    </row>
    <row r="345" spans="1:20">
      <c r="A345" s="25">
        <v>17898</v>
      </c>
      <c r="B345" s="5">
        <f t="shared" si="25"/>
        <v>1949</v>
      </c>
      <c r="C345" s="1">
        <f t="shared" si="24"/>
        <v>12</v>
      </c>
      <c r="D345" s="4">
        <f>MAX(0,ROUND('FINAL INFLOW'!D345,2))</f>
        <v>1.23</v>
      </c>
      <c r="E345" s="4"/>
      <c r="R345" s="13"/>
      <c r="S345" s="13"/>
      <c r="T345" s="13"/>
    </row>
    <row r="346" spans="1:20">
      <c r="A346" s="25">
        <v>17929</v>
      </c>
      <c r="B346" s="5">
        <f t="shared" si="25"/>
        <v>1949</v>
      </c>
      <c r="C346" s="1">
        <f t="shared" si="24"/>
        <v>1</v>
      </c>
      <c r="D346" s="4">
        <f>MAX(0,ROUND('FINAL INFLOW'!D346,2))</f>
        <v>1.1000000000000001</v>
      </c>
      <c r="E346" s="4"/>
      <c r="R346" s="13"/>
      <c r="S346" s="13"/>
      <c r="T346" s="13"/>
    </row>
    <row r="347" spans="1:20">
      <c r="A347" s="25">
        <v>17957</v>
      </c>
      <c r="B347" s="5">
        <f t="shared" si="25"/>
        <v>1949</v>
      </c>
      <c r="C347" s="1">
        <f t="shared" si="24"/>
        <v>2</v>
      </c>
      <c r="D347" s="4">
        <f>MAX(0,ROUND('FINAL INFLOW'!D347,2))</f>
        <v>2.1</v>
      </c>
      <c r="E347" s="4"/>
      <c r="R347" s="13"/>
      <c r="S347" s="13"/>
      <c r="T347" s="13"/>
    </row>
    <row r="348" spans="1:20">
      <c r="A348" s="25">
        <v>17988</v>
      </c>
      <c r="B348" s="5">
        <f t="shared" si="25"/>
        <v>1949</v>
      </c>
      <c r="C348" s="1">
        <f t="shared" si="24"/>
        <v>3</v>
      </c>
      <c r="D348" s="4">
        <f>MAX(0,ROUND('FINAL INFLOW'!D348,2))</f>
        <v>8.66</v>
      </c>
      <c r="E348" s="4"/>
      <c r="R348" s="13"/>
      <c r="S348" s="13"/>
      <c r="T348" s="13"/>
    </row>
    <row r="349" spans="1:20">
      <c r="A349" s="25">
        <v>18018</v>
      </c>
      <c r="B349" s="5">
        <f t="shared" si="25"/>
        <v>1949</v>
      </c>
      <c r="C349" s="1">
        <f t="shared" si="24"/>
        <v>4</v>
      </c>
      <c r="D349" s="4">
        <f>MAX(0,ROUND('FINAL INFLOW'!D349,2))</f>
        <v>9.3000000000000007</v>
      </c>
      <c r="E349" s="4"/>
      <c r="R349" s="13"/>
      <c r="S349" s="13"/>
      <c r="T349" s="13"/>
    </row>
    <row r="350" spans="1:20">
      <c r="A350" s="25">
        <v>18049</v>
      </c>
      <c r="B350" s="5">
        <f t="shared" si="25"/>
        <v>1949</v>
      </c>
      <c r="C350" s="1">
        <f t="shared" si="24"/>
        <v>5</v>
      </c>
      <c r="D350" s="4">
        <f>MAX(0,ROUND('FINAL INFLOW'!D350,2))</f>
        <v>5.1100000000000003</v>
      </c>
      <c r="E350" s="4"/>
      <c r="R350" s="13"/>
      <c r="S350" s="13"/>
      <c r="T350" s="13"/>
    </row>
    <row r="351" spans="1:20">
      <c r="A351" s="25">
        <v>18079</v>
      </c>
      <c r="B351" s="5">
        <f t="shared" si="25"/>
        <v>1949</v>
      </c>
      <c r="C351" s="1">
        <f t="shared" si="24"/>
        <v>6</v>
      </c>
      <c r="D351" s="4">
        <f>MAX(0,ROUND('FINAL INFLOW'!D351,2))</f>
        <v>1.52</v>
      </c>
      <c r="E351" s="4"/>
      <c r="R351" s="13"/>
      <c r="S351" s="13"/>
      <c r="T351" s="13"/>
    </row>
    <row r="352" spans="1:20">
      <c r="A352" s="25">
        <v>18110</v>
      </c>
      <c r="B352" s="5">
        <f t="shared" si="25"/>
        <v>1949</v>
      </c>
      <c r="C352" s="1">
        <f t="shared" si="24"/>
        <v>7</v>
      </c>
      <c r="D352" s="4">
        <f>MAX(0,ROUND('FINAL INFLOW'!D352,2))</f>
        <v>0.53</v>
      </c>
      <c r="E352" s="4"/>
      <c r="R352" s="13"/>
      <c r="S352" s="13"/>
      <c r="T352" s="13"/>
    </row>
    <row r="353" spans="1:20">
      <c r="A353" s="25">
        <v>18141</v>
      </c>
      <c r="B353" s="5">
        <f t="shared" si="25"/>
        <v>1949</v>
      </c>
      <c r="C353" s="1">
        <f t="shared" si="24"/>
        <v>8</v>
      </c>
      <c r="D353" s="4">
        <f>MAX(0,ROUND('FINAL INFLOW'!D353,2))</f>
        <v>0.54</v>
      </c>
      <c r="E353" s="4"/>
      <c r="R353" s="13"/>
      <c r="S353" s="13"/>
      <c r="T353" s="13"/>
    </row>
    <row r="354" spans="1:20">
      <c r="A354" s="25">
        <v>18171</v>
      </c>
      <c r="B354" s="5">
        <f t="shared" si="25"/>
        <v>1949</v>
      </c>
      <c r="C354" s="1">
        <f t="shared" si="24"/>
        <v>9</v>
      </c>
      <c r="D354" s="4">
        <f>MAX(0,ROUND('FINAL INFLOW'!D354,2))</f>
        <v>0.59</v>
      </c>
      <c r="E354" s="4"/>
      <c r="R354" s="13"/>
      <c r="S354" s="13"/>
      <c r="T354" s="13"/>
    </row>
    <row r="355" spans="1:20">
      <c r="A355" s="25">
        <v>18202</v>
      </c>
      <c r="B355" s="5">
        <f t="shared" si="25"/>
        <v>1950</v>
      </c>
      <c r="C355" s="1">
        <f t="shared" si="24"/>
        <v>10</v>
      </c>
      <c r="D355" s="4">
        <f>MAX(0,ROUND('FINAL INFLOW'!D355,2))</f>
        <v>0.63</v>
      </c>
      <c r="E355" s="4"/>
      <c r="R355" s="13"/>
      <c r="S355" s="13"/>
      <c r="T355" s="13"/>
    </row>
    <row r="356" spans="1:20">
      <c r="A356" s="25">
        <v>18232</v>
      </c>
      <c r="B356" s="5">
        <f t="shared" si="25"/>
        <v>1950</v>
      </c>
      <c r="C356" s="1">
        <f t="shared" si="24"/>
        <v>11</v>
      </c>
      <c r="D356" s="4">
        <f>MAX(0,ROUND('FINAL INFLOW'!D356,2))</f>
        <v>0.95</v>
      </c>
      <c r="E356" s="4"/>
      <c r="R356" s="13"/>
      <c r="S356" s="13"/>
      <c r="T356" s="13"/>
    </row>
    <row r="357" spans="1:20">
      <c r="A357" s="25">
        <v>18263</v>
      </c>
      <c r="B357" s="5">
        <f t="shared" si="25"/>
        <v>1950</v>
      </c>
      <c r="C357" s="1">
        <f t="shared" si="24"/>
        <v>12</v>
      </c>
      <c r="D357" s="4">
        <f>MAX(0,ROUND('FINAL INFLOW'!D357,2))</f>
        <v>0.79</v>
      </c>
      <c r="E357" s="4"/>
      <c r="R357" s="13"/>
      <c r="S357" s="13"/>
      <c r="T357" s="13"/>
    </row>
    <row r="358" spans="1:20">
      <c r="A358" s="25">
        <v>18294</v>
      </c>
      <c r="B358" s="5">
        <f t="shared" si="25"/>
        <v>1950</v>
      </c>
      <c r="C358" s="1">
        <f t="shared" si="24"/>
        <v>1</v>
      </c>
      <c r="D358" s="4">
        <f>MAX(0,ROUND('FINAL INFLOW'!D358,2))</f>
        <v>7.6</v>
      </c>
      <c r="E358" s="4"/>
      <c r="R358" s="13"/>
      <c r="S358" s="13"/>
      <c r="T358" s="13"/>
    </row>
    <row r="359" spans="1:20">
      <c r="A359" s="25">
        <v>18322</v>
      </c>
      <c r="B359" s="5">
        <f t="shared" si="25"/>
        <v>1950</v>
      </c>
      <c r="C359" s="1">
        <f t="shared" si="24"/>
        <v>2</v>
      </c>
      <c r="D359" s="4">
        <f>MAX(0,ROUND('FINAL INFLOW'!D359,2))</f>
        <v>8.82</v>
      </c>
      <c r="E359" s="4"/>
      <c r="R359" s="13"/>
      <c r="S359" s="13"/>
      <c r="T359" s="13"/>
    </row>
    <row r="360" spans="1:20">
      <c r="A360" s="25">
        <v>18353</v>
      </c>
      <c r="B360" s="5">
        <f t="shared" si="25"/>
        <v>1950</v>
      </c>
      <c r="C360" s="1">
        <f t="shared" si="24"/>
        <v>3</v>
      </c>
      <c r="D360" s="4">
        <f>MAX(0,ROUND('FINAL INFLOW'!D360,2))</f>
        <v>8.36</v>
      </c>
      <c r="E360" s="4"/>
      <c r="R360" s="13"/>
      <c r="S360" s="13"/>
      <c r="T360" s="13"/>
    </row>
    <row r="361" spans="1:20">
      <c r="A361" s="25">
        <v>18383</v>
      </c>
      <c r="B361" s="5">
        <f t="shared" si="25"/>
        <v>1950</v>
      </c>
      <c r="C361" s="1">
        <f t="shared" si="24"/>
        <v>4</v>
      </c>
      <c r="D361" s="4">
        <f>MAX(0,ROUND('FINAL INFLOW'!D361,2))</f>
        <v>10.42</v>
      </c>
      <c r="E361" s="4"/>
      <c r="R361" s="13"/>
      <c r="S361" s="13"/>
      <c r="T361" s="13"/>
    </row>
    <row r="362" spans="1:20">
      <c r="A362" s="25">
        <v>18414</v>
      </c>
      <c r="B362" s="5">
        <f t="shared" si="25"/>
        <v>1950</v>
      </c>
      <c r="C362" s="1">
        <f t="shared" si="24"/>
        <v>5</v>
      </c>
      <c r="D362" s="4">
        <f>MAX(0,ROUND('FINAL INFLOW'!D362,2))</f>
        <v>6.23</v>
      </c>
      <c r="E362" s="4"/>
      <c r="R362" s="13"/>
      <c r="S362" s="13"/>
      <c r="T362" s="13"/>
    </row>
    <row r="363" spans="1:20">
      <c r="A363" s="25">
        <v>18444</v>
      </c>
      <c r="B363" s="5">
        <f t="shared" si="25"/>
        <v>1950</v>
      </c>
      <c r="C363" s="1">
        <f t="shared" si="24"/>
        <v>6</v>
      </c>
      <c r="D363" s="4">
        <f>MAX(0,ROUND('FINAL INFLOW'!D363,2))</f>
        <v>2.87</v>
      </c>
      <c r="E363" s="4"/>
      <c r="R363" s="13"/>
      <c r="S363" s="13"/>
      <c r="T363" s="13"/>
    </row>
    <row r="364" spans="1:20">
      <c r="A364" s="25">
        <v>18475</v>
      </c>
      <c r="B364" s="5">
        <f t="shared" si="25"/>
        <v>1950</v>
      </c>
      <c r="C364" s="1">
        <f t="shared" si="24"/>
        <v>7</v>
      </c>
      <c r="D364" s="4">
        <f>MAX(0,ROUND('FINAL INFLOW'!D364,2))</f>
        <v>1.38</v>
      </c>
      <c r="E364" s="4"/>
      <c r="R364" s="13"/>
      <c r="S364" s="13"/>
      <c r="T364" s="13"/>
    </row>
    <row r="365" spans="1:20">
      <c r="A365" s="25">
        <v>18506</v>
      </c>
      <c r="B365" s="5">
        <f t="shared" si="25"/>
        <v>1950</v>
      </c>
      <c r="C365" s="1">
        <f t="shared" si="24"/>
        <v>8</v>
      </c>
      <c r="D365" s="4">
        <f>MAX(0,ROUND('FINAL INFLOW'!D365,2))</f>
        <v>0.88</v>
      </c>
      <c r="E365" s="4"/>
      <c r="R365" s="13"/>
      <c r="S365" s="13"/>
      <c r="T365" s="13"/>
    </row>
    <row r="366" spans="1:20">
      <c r="A366" s="25">
        <v>18536</v>
      </c>
      <c r="B366" s="5">
        <f t="shared" si="25"/>
        <v>1950</v>
      </c>
      <c r="C366" s="1">
        <f t="shared" si="24"/>
        <v>9</v>
      </c>
      <c r="D366" s="4">
        <f>MAX(0,ROUND('FINAL INFLOW'!D366,2))</f>
        <v>0.76</v>
      </c>
      <c r="E366" s="4"/>
      <c r="R366" s="13"/>
      <c r="S366" s="13"/>
      <c r="T366" s="13"/>
    </row>
    <row r="367" spans="1:20">
      <c r="A367" s="25">
        <v>18567</v>
      </c>
      <c r="B367" s="5">
        <f t="shared" si="25"/>
        <v>1951</v>
      </c>
      <c r="C367" s="1">
        <f t="shared" si="24"/>
        <v>10</v>
      </c>
      <c r="D367" s="4">
        <f>MAX(0,ROUND('FINAL INFLOW'!D367,2))</f>
        <v>2.1</v>
      </c>
      <c r="E367" s="4"/>
      <c r="R367" s="13"/>
      <c r="S367" s="13"/>
      <c r="T367" s="13"/>
    </row>
    <row r="368" spans="1:20">
      <c r="A368" s="25">
        <v>18597</v>
      </c>
      <c r="B368" s="5">
        <f t="shared" si="25"/>
        <v>1951</v>
      </c>
      <c r="C368" s="1">
        <f t="shared" si="24"/>
        <v>11</v>
      </c>
      <c r="D368" s="4">
        <f>MAX(0,ROUND('FINAL INFLOW'!D368,2))</f>
        <v>27.36</v>
      </c>
      <c r="E368" s="4"/>
      <c r="R368" s="13"/>
      <c r="S368" s="13"/>
      <c r="T368" s="13"/>
    </row>
    <row r="369" spans="1:20">
      <c r="A369" s="25">
        <v>18628</v>
      </c>
      <c r="B369" s="5">
        <f t="shared" si="25"/>
        <v>1951</v>
      </c>
      <c r="C369" s="1">
        <f t="shared" si="24"/>
        <v>12</v>
      </c>
      <c r="D369" s="4">
        <f>MAX(0,ROUND('FINAL INFLOW'!D369,2))</f>
        <v>26.59</v>
      </c>
      <c r="E369" s="4"/>
      <c r="R369" s="13"/>
      <c r="S369" s="13"/>
      <c r="T369" s="13"/>
    </row>
    <row r="370" spans="1:20">
      <c r="A370" s="25">
        <v>18659</v>
      </c>
      <c r="B370" s="5">
        <f t="shared" si="25"/>
        <v>1951</v>
      </c>
      <c r="C370" s="1">
        <f t="shared" si="24"/>
        <v>1</v>
      </c>
      <c r="D370" s="4">
        <f>MAX(0,ROUND('FINAL INFLOW'!D370,2))</f>
        <v>10.79</v>
      </c>
      <c r="E370" s="4"/>
      <c r="R370" s="13"/>
      <c r="S370" s="13"/>
      <c r="T370" s="13"/>
    </row>
    <row r="371" spans="1:20">
      <c r="A371" s="25">
        <v>18687</v>
      </c>
      <c r="B371" s="5">
        <f t="shared" si="25"/>
        <v>1951</v>
      </c>
      <c r="C371" s="1">
        <f t="shared" si="24"/>
        <v>2</v>
      </c>
      <c r="D371" s="4">
        <f>MAX(0,ROUND('FINAL INFLOW'!D371,2))</f>
        <v>6.43</v>
      </c>
      <c r="E371" s="4"/>
      <c r="R371" s="13"/>
      <c r="S371" s="13"/>
      <c r="T371" s="13"/>
    </row>
    <row r="372" spans="1:20">
      <c r="A372" s="25">
        <v>18718</v>
      </c>
      <c r="B372" s="5">
        <f t="shared" si="25"/>
        <v>1951</v>
      </c>
      <c r="C372" s="1">
        <f t="shared" si="24"/>
        <v>3</v>
      </c>
      <c r="D372" s="4">
        <f>MAX(0,ROUND('FINAL INFLOW'!D372,2))</f>
        <v>4.55</v>
      </c>
      <c r="E372" s="4"/>
      <c r="R372" s="13"/>
      <c r="S372" s="13"/>
      <c r="T372" s="13"/>
    </row>
    <row r="373" spans="1:20">
      <c r="A373" s="25">
        <v>18748</v>
      </c>
      <c r="B373" s="5">
        <f t="shared" si="25"/>
        <v>1951</v>
      </c>
      <c r="C373" s="1">
        <f t="shared" si="24"/>
        <v>4</v>
      </c>
      <c r="D373" s="4">
        <f>MAX(0,ROUND('FINAL INFLOW'!D373,2))</f>
        <v>3.83</v>
      </c>
      <c r="E373" s="4"/>
      <c r="R373" s="13"/>
      <c r="S373" s="13"/>
      <c r="T373" s="13"/>
    </row>
    <row r="374" spans="1:20">
      <c r="A374" s="25">
        <v>18779</v>
      </c>
      <c r="B374" s="5">
        <f t="shared" si="25"/>
        <v>1951</v>
      </c>
      <c r="C374" s="1">
        <f t="shared" si="24"/>
        <v>5</v>
      </c>
      <c r="D374" s="4">
        <f>MAX(0,ROUND('FINAL INFLOW'!D374,2))</f>
        <v>4.32</v>
      </c>
      <c r="E374" s="4"/>
      <c r="R374" s="13"/>
      <c r="S374" s="13"/>
      <c r="T374" s="13"/>
    </row>
    <row r="375" spans="1:20">
      <c r="A375" s="25">
        <v>18809</v>
      </c>
      <c r="B375" s="5">
        <f t="shared" si="25"/>
        <v>1951</v>
      </c>
      <c r="C375" s="1">
        <f t="shared" si="24"/>
        <v>6</v>
      </c>
      <c r="D375" s="4">
        <f>MAX(0,ROUND('FINAL INFLOW'!D375,2))</f>
        <v>2.42</v>
      </c>
      <c r="E375" s="4"/>
      <c r="R375" s="13"/>
      <c r="S375" s="13"/>
      <c r="T375" s="13"/>
    </row>
    <row r="376" spans="1:20">
      <c r="A376" s="25">
        <v>18840</v>
      </c>
      <c r="B376" s="5">
        <f t="shared" si="25"/>
        <v>1951</v>
      </c>
      <c r="C376" s="1">
        <f t="shared" si="24"/>
        <v>7</v>
      </c>
      <c r="D376" s="4">
        <f>MAX(0,ROUND('FINAL INFLOW'!D376,2))</f>
        <v>1.43</v>
      </c>
      <c r="E376" s="4"/>
      <c r="R376" s="13"/>
      <c r="S376" s="13"/>
      <c r="T376" s="13"/>
    </row>
    <row r="377" spans="1:20">
      <c r="A377" s="25">
        <v>18871</v>
      </c>
      <c r="B377" s="5">
        <f t="shared" si="25"/>
        <v>1951</v>
      </c>
      <c r="C377" s="1">
        <f t="shared" si="24"/>
        <v>8</v>
      </c>
      <c r="D377" s="4">
        <f>MAX(0,ROUND('FINAL INFLOW'!D377,2))</f>
        <v>1.1499999999999999</v>
      </c>
      <c r="E377" s="4"/>
      <c r="R377" s="13"/>
      <c r="S377" s="13"/>
      <c r="T377" s="13"/>
    </row>
    <row r="378" spans="1:20">
      <c r="A378" s="25">
        <v>18901</v>
      </c>
      <c r="B378" s="5">
        <f t="shared" si="25"/>
        <v>1951</v>
      </c>
      <c r="C378" s="1">
        <f t="shared" si="24"/>
        <v>9</v>
      </c>
      <c r="D378" s="4">
        <f>MAX(0,ROUND('FINAL INFLOW'!D378,2))</f>
        <v>0.93</v>
      </c>
      <c r="E378" s="4"/>
      <c r="R378" s="13"/>
      <c r="S378" s="13"/>
      <c r="T378" s="13"/>
    </row>
    <row r="379" spans="1:20">
      <c r="A379" s="25">
        <v>18932</v>
      </c>
      <c r="B379" s="5">
        <f t="shared" si="25"/>
        <v>1952</v>
      </c>
      <c r="C379" s="1">
        <f t="shared" si="24"/>
        <v>10</v>
      </c>
      <c r="D379" s="4">
        <f>MAX(0,ROUND('FINAL INFLOW'!D379,2))</f>
        <v>1.77</v>
      </c>
      <c r="E379" s="4"/>
      <c r="R379" s="13"/>
      <c r="S379" s="13"/>
      <c r="T379" s="13"/>
    </row>
    <row r="380" spans="1:20">
      <c r="A380" s="25">
        <v>18962</v>
      </c>
      <c r="B380" s="5">
        <f t="shared" si="25"/>
        <v>1952</v>
      </c>
      <c r="C380" s="1">
        <f t="shared" si="24"/>
        <v>11</v>
      </c>
      <c r="D380" s="4">
        <f>MAX(0,ROUND('FINAL INFLOW'!D380,2))</f>
        <v>3.31</v>
      </c>
      <c r="E380" s="4"/>
      <c r="R380" s="13"/>
      <c r="S380" s="13"/>
      <c r="T380" s="13"/>
    </row>
    <row r="381" spans="1:20">
      <c r="A381" s="25">
        <v>18993</v>
      </c>
      <c r="B381" s="5">
        <f t="shared" si="25"/>
        <v>1952</v>
      </c>
      <c r="C381" s="1">
        <f t="shared" si="24"/>
        <v>12</v>
      </c>
      <c r="D381" s="4">
        <f>MAX(0,ROUND('FINAL INFLOW'!D381,2))</f>
        <v>8.33</v>
      </c>
      <c r="E381" s="4"/>
      <c r="R381" s="13"/>
      <c r="S381" s="13"/>
      <c r="T381" s="13"/>
    </row>
    <row r="382" spans="1:20">
      <c r="A382" s="25">
        <v>19024</v>
      </c>
      <c r="B382" s="5">
        <f t="shared" si="25"/>
        <v>1952</v>
      </c>
      <c r="C382" s="1">
        <f t="shared" si="24"/>
        <v>1</v>
      </c>
      <c r="D382" s="4">
        <f>MAX(0,ROUND('FINAL INFLOW'!D382,2))</f>
        <v>15.16</v>
      </c>
      <c r="E382" s="4"/>
      <c r="R382" s="13"/>
      <c r="S382" s="13"/>
      <c r="T382" s="13"/>
    </row>
    <row r="383" spans="1:20">
      <c r="A383" s="25">
        <v>19053</v>
      </c>
      <c r="B383" s="5">
        <f t="shared" si="25"/>
        <v>1952</v>
      </c>
      <c r="C383" s="1">
        <f t="shared" si="24"/>
        <v>2</v>
      </c>
      <c r="D383" s="4">
        <f>MAX(0,ROUND('FINAL INFLOW'!D383,2))</f>
        <v>15.41</v>
      </c>
      <c r="E383" s="4"/>
      <c r="R383" s="13"/>
      <c r="S383" s="13"/>
      <c r="T383" s="13"/>
    </row>
    <row r="384" spans="1:20">
      <c r="A384" s="25">
        <v>19084</v>
      </c>
      <c r="B384" s="5">
        <f t="shared" si="25"/>
        <v>1952</v>
      </c>
      <c r="C384" s="1">
        <f t="shared" si="24"/>
        <v>3</v>
      </c>
      <c r="D384" s="4">
        <f>MAX(0,ROUND('FINAL INFLOW'!D384,2))</f>
        <v>12.21</v>
      </c>
      <c r="E384" s="4"/>
      <c r="R384" s="13"/>
      <c r="S384" s="13"/>
      <c r="T384" s="13"/>
    </row>
    <row r="385" spans="1:20">
      <c r="A385" s="25">
        <v>19114</v>
      </c>
      <c r="B385" s="5">
        <f t="shared" si="25"/>
        <v>1952</v>
      </c>
      <c r="C385" s="1">
        <f t="shared" si="24"/>
        <v>4</v>
      </c>
      <c r="D385" s="4">
        <f>MAX(0,ROUND('FINAL INFLOW'!D385,2))</f>
        <v>15.98</v>
      </c>
      <c r="E385" s="4"/>
      <c r="R385" s="13"/>
      <c r="S385" s="13"/>
      <c r="T385" s="13"/>
    </row>
    <row r="386" spans="1:20">
      <c r="A386" s="25">
        <v>19145</v>
      </c>
      <c r="B386" s="5">
        <f t="shared" si="25"/>
        <v>1952</v>
      </c>
      <c r="C386" s="1">
        <f t="shared" si="24"/>
        <v>5</v>
      </c>
      <c r="D386" s="4">
        <f>MAX(0,ROUND('FINAL INFLOW'!D386,2))</f>
        <v>13.81</v>
      </c>
      <c r="E386" s="4"/>
      <c r="R386" s="13"/>
      <c r="S386" s="13"/>
      <c r="T386" s="13"/>
    </row>
    <row r="387" spans="1:20">
      <c r="A387" s="25">
        <v>19175</v>
      </c>
      <c r="B387" s="5">
        <f t="shared" si="25"/>
        <v>1952</v>
      </c>
      <c r="C387" s="1">
        <f t="shared" si="24"/>
        <v>6</v>
      </c>
      <c r="D387" s="4">
        <f>MAX(0,ROUND('FINAL INFLOW'!D387,2))</f>
        <v>6.23</v>
      </c>
      <c r="E387" s="4"/>
      <c r="R387" s="13"/>
      <c r="S387" s="13"/>
      <c r="T387" s="13"/>
    </row>
    <row r="388" spans="1:20">
      <c r="A388" s="25">
        <v>19206</v>
      </c>
      <c r="B388" s="5">
        <f t="shared" si="25"/>
        <v>1952</v>
      </c>
      <c r="C388" s="1">
        <f t="shared" si="24"/>
        <v>7</v>
      </c>
      <c r="D388" s="4">
        <f>MAX(0,ROUND('FINAL INFLOW'!D388,2))</f>
        <v>3.35</v>
      </c>
      <c r="E388" s="4"/>
      <c r="R388" s="13"/>
      <c r="S388" s="13"/>
      <c r="T388" s="13"/>
    </row>
    <row r="389" spans="1:20">
      <c r="A389" s="25">
        <v>19237</v>
      </c>
      <c r="B389" s="5">
        <f t="shared" si="25"/>
        <v>1952</v>
      </c>
      <c r="C389" s="1">
        <f t="shared" si="24"/>
        <v>8</v>
      </c>
      <c r="D389" s="4">
        <f>MAX(0,ROUND('FINAL INFLOW'!D389,2))</f>
        <v>2.14</v>
      </c>
      <c r="E389" s="4"/>
      <c r="R389" s="13"/>
      <c r="S389" s="13"/>
      <c r="T389" s="13"/>
    </row>
    <row r="390" spans="1:20">
      <c r="A390" s="25">
        <v>19267</v>
      </c>
      <c r="B390" s="5">
        <f t="shared" si="25"/>
        <v>1952</v>
      </c>
      <c r="C390" s="1">
        <f t="shared" si="24"/>
        <v>9</v>
      </c>
      <c r="D390" s="4">
        <f>MAX(0,ROUND('FINAL INFLOW'!D390,2))</f>
        <v>1.62</v>
      </c>
      <c r="E390" s="4"/>
      <c r="R390" s="13"/>
      <c r="S390" s="13"/>
      <c r="T390" s="13"/>
    </row>
    <row r="391" spans="1:20">
      <c r="A391" s="25">
        <v>19298</v>
      </c>
      <c r="B391" s="5">
        <f t="shared" si="25"/>
        <v>1953</v>
      </c>
      <c r="C391" s="1">
        <f t="shared" si="24"/>
        <v>10</v>
      </c>
      <c r="D391" s="4">
        <f>MAX(0,ROUND('FINAL INFLOW'!D391,2))</f>
        <v>1.03</v>
      </c>
      <c r="E391" s="4"/>
      <c r="R391" s="13"/>
      <c r="S391" s="13"/>
      <c r="T391" s="13"/>
    </row>
    <row r="392" spans="1:20">
      <c r="A392" s="25">
        <v>19328</v>
      </c>
      <c r="B392" s="5">
        <f t="shared" si="25"/>
        <v>1953</v>
      </c>
      <c r="C392" s="1">
        <f t="shared" si="24"/>
        <v>11</v>
      </c>
      <c r="D392" s="4">
        <f>MAX(0,ROUND('FINAL INFLOW'!D392,2))</f>
        <v>0.95</v>
      </c>
      <c r="E392" s="4"/>
      <c r="R392" s="13"/>
      <c r="S392" s="13"/>
      <c r="T392" s="13"/>
    </row>
    <row r="393" spans="1:20">
      <c r="A393" s="25">
        <v>19359</v>
      </c>
      <c r="B393" s="5">
        <f t="shared" si="25"/>
        <v>1953</v>
      </c>
      <c r="C393" s="1">
        <f t="shared" si="24"/>
        <v>12</v>
      </c>
      <c r="D393" s="4">
        <f>MAX(0,ROUND('FINAL INFLOW'!D393,2))</f>
        <v>2.52</v>
      </c>
      <c r="E393" s="4"/>
      <c r="R393" s="13"/>
      <c r="S393" s="13"/>
      <c r="T393" s="13"/>
    </row>
    <row r="394" spans="1:20">
      <c r="A394" s="25">
        <v>19390</v>
      </c>
      <c r="B394" s="5">
        <f t="shared" si="25"/>
        <v>1953</v>
      </c>
      <c r="C394" s="1">
        <f t="shared" si="24"/>
        <v>1</v>
      </c>
      <c r="D394" s="4">
        <f>MAX(0,ROUND('FINAL INFLOW'!D394,2))</f>
        <v>11.76</v>
      </c>
      <c r="E394" s="4"/>
      <c r="R394" s="13"/>
      <c r="S394" s="13"/>
      <c r="T394" s="13"/>
    </row>
    <row r="395" spans="1:20">
      <c r="A395" s="25">
        <v>19418</v>
      </c>
      <c r="B395" s="5">
        <f t="shared" si="25"/>
        <v>1953</v>
      </c>
      <c r="C395" s="1">
        <f t="shared" si="24"/>
        <v>2</v>
      </c>
      <c r="D395" s="4">
        <f>MAX(0,ROUND('FINAL INFLOW'!D395,2))</f>
        <v>4.09</v>
      </c>
      <c r="E395" s="4"/>
      <c r="R395" s="13"/>
      <c r="S395" s="13"/>
      <c r="T395" s="13"/>
    </row>
    <row r="396" spans="1:20">
      <c r="A396" s="25">
        <v>19449</v>
      </c>
      <c r="B396" s="5">
        <f t="shared" si="25"/>
        <v>1953</v>
      </c>
      <c r="C396" s="1">
        <f t="shared" si="24"/>
        <v>3</v>
      </c>
      <c r="D396" s="4">
        <f>MAX(0,ROUND('FINAL INFLOW'!D396,2))</f>
        <v>5.45</v>
      </c>
      <c r="E396" s="4"/>
      <c r="R396" s="13"/>
      <c r="S396" s="13"/>
      <c r="T396" s="13"/>
    </row>
    <row r="397" spans="1:20">
      <c r="A397" s="25">
        <v>19479</v>
      </c>
      <c r="B397" s="5">
        <f t="shared" si="25"/>
        <v>1953</v>
      </c>
      <c r="C397" s="1">
        <f t="shared" si="24"/>
        <v>4</v>
      </c>
      <c r="D397" s="4">
        <f>MAX(0,ROUND('FINAL INFLOW'!D397,2))</f>
        <v>9.08</v>
      </c>
      <c r="E397" s="4"/>
      <c r="R397" s="13"/>
      <c r="S397" s="13"/>
      <c r="T397" s="13"/>
    </row>
    <row r="398" spans="1:20">
      <c r="A398" s="25">
        <v>19510</v>
      </c>
      <c r="B398" s="5">
        <f t="shared" si="25"/>
        <v>1953</v>
      </c>
      <c r="C398" s="1">
        <f t="shared" si="24"/>
        <v>5</v>
      </c>
      <c r="D398" s="4">
        <f>MAX(0,ROUND('FINAL INFLOW'!D398,2))</f>
        <v>6.31</v>
      </c>
      <c r="E398" s="4"/>
      <c r="R398" s="13"/>
      <c r="S398" s="13"/>
      <c r="T398" s="13"/>
    </row>
    <row r="399" spans="1:20">
      <c r="A399" s="25">
        <v>19540</v>
      </c>
      <c r="B399" s="5">
        <f t="shared" si="25"/>
        <v>1953</v>
      </c>
      <c r="C399" s="1">
        <f t="shared" si="24"/>
        <v>6</v>
      </c>
      <c r="D399" s="4">
        <f>MAX(0,ROUND('FINAL INFLOW'!D399,2))</f>
        <v>4.3499999999999996</v>
      </c>
      <c r="E399" s="4"/>
      <c r="R399" s="13"/>
      <c r="S399" s="13"/>
      <c r="T399" s="13"/>
    </row>
    <row r="400" spans="1:20">
      <c r="A400" s="25">
        <v>19571</v>
      </c>
      <c r="B400" s="5">
        <f t="shared" si="25"/>
        <v>1953</v>
      </c>
      <c r="C400" s="1">
        <f t="shared" si="24"/>
        <v>7</v>
      </c>
      <c r="D400" s="4">
        <f>MAX(0,ROUND('FINAL INFLOW'!D400,2))</f>
        <v>1.95</v>
      </c>
      <c r="E400" s="4"/>
      <c r="R400" s="13"/>
      <c r="S400" s="13"/>
      <c r="T400" s="13"/>
    </row>
    <row r="401" spans="1:20">
      <c r="A401" s="25">
        <v>19602</v>
      </c>
      <c r="B401" s="5">
        <f t="shared" si="25"/>
        <v>1953</v>
      </c>
      <c r="C401" s="1">
        <f t="shared" si="24"/>
        <v>8</v>
      </c>
      <c r="D401" s="4">
        <f>MAX(0,ROUND('FINAL INFLOW'!D401,2))</f>
        <v>0.95</v>
      </c>
      <c r="E401" s="4"/>
      <c r="R401" s="13"/>
      <c r="S401" s="13"/>
      <c r="T401" s="13"/>
    </row>
    <row r="402" spans="1:20">
      <c r="A402" s="25">
        <v>19632</v>
      </c>
      <c r="B402" s="5">
        <f t="shared" si="25"/>
        <v>1953</v>
      </c>
      <c r="C402" s="1">
        <f t="shared" si="24"/>
        <v>9</v>
      </c>
      <c r="D402" s="4">
        <f>MAX(0,ROUND('FINAL INFLOW'!D402,2))</f>
        <v>1.01</v>
      </c>
      <c r="E402" s="4"/>
      <c r="R402" s="13"/>
      <c r="S402" s="13"/>
      <c r="T402" s="13"/>
    </row>
    <row r="403" spans="1:20">
      <c r="A403" s="25">
        <v>19663</v>
      </c>
      <c r="B403" s="5">
        <f t="shared" si="25"/>
        <v>1954</v>
      </c>
      <c r="C403" s="1">
        <f t="shared" ref="C403:C466" si="26">MONTH(A403)</f>
        <v>10</v>
      </c>
      <c r="D403" s="4">
        <f>MAX(0,ROUND('FINAL INFLOW'!D403,2))</f>
        <v>0.78</v>
      </c>
      <c r="E403" s="4"/>
      <c r="R403" s="13"/>
      <c r="S403" s="13"/>
      <c r="T403" s="13"/>
    </row>
    <row r="404" spans="1:20">
      <c r="A404" s="25">
        <v>19693</v>
      </c>
      <c r="B404" s="5">
        <f t="shared" ref="B404:B467" si="27">IF(MONTH(A404)&gt;9,YEAR(A404)+1,YEAR(A404))</f>
        <v>1954</v>
      </c>
      <c r="C404" s="1">
        <f t="shared" si="26"/>
        <v>11</v>
      </c>
      <c r="D404" s="4">
        <f>MAX(0,ROUND('FINAL INFLOW'!D404,2))</f>
        <v>1.47</v>
      </c>
      <c r="E404" s="4"/>
      <c r="R404" s="13"/>
      <c r="S404" s="13"/>
      <c r="T404" s="13"/>
    </row>
    <row r="405" spans="1:20">
      <c r="A405" s="25">
        <v>19724</v>
      </c>
      <c r="B405" s="5">
        <f t="shared" si="27"/>
        <v>1954</v>
      </c>
      <c r="C405" s="1">
        <f t="shared" si="26"/>
        <v>12</v>
      </c>
      <c r="D405" s="4">
        <f>MAX(0,ROUND('FINAL INFLOW'!D405,2))</f>
        <v>1.5</v>
      </c>
      <c r="E405" s="4"/>
      <c r="R405" s="13"/>
      <c r="S405" s="13"/>
      <c r="T405" s="13"/>
    </row>
    <row r="406" spans="1:20">
      <c r="A406" s="25">
        <v>19755</v>
      </c>
      <c r="B406" s="5">
        <f t="shared" si="27"/>
        <v>1954</v>
      </c>
      <c r="C406" s="1">
        <f t="shared" si="26"/>
        <v>1</v>
      </c>
      <c r="D406" s="4">
        <f>MAX(0,ROUND('FINAL INFLOW'!D406,2))</f>
        <v>2.98</v>
      </c>
      <c r="E406" s="4"/>
      <c r="R406" s="13"/>
      <c r="S406" s="13"/>
      <c r="T406" s="13"/>
    </row>
    <row r="407" spans="1:20">
      <c r="A407" s="25">
        <v>19783</v>
      </c>
      <c r="B407" s="5">
        <f t="shared" si="27"/>
        <v>1954</v>
      </c>
      <c r="C407" s="1">
        <f t="shared" si="26"/>
        <v>2</v>
      </c>
      <c r="D407" s="4">
        <f>MAX(0,ROUND('FINAL INFLOW'!D407,2))</f>
        <v>5.25</v>
      </c>
      <c r="E407" s="4"/>
      <c r="R407" s="13"/>
      <c r="S407" s="13"/>
      <c r="T407" s="13"/>
    </row>
    <row r="408" spans="1:20">
      <c r="A408" s="25">
        <v>19814</v>
      </c>
      <c r="B408" s="5">
        <f t="shared" si="27"/>
        <v>1954</v>
      </c>
      <c r="C408" s="1">
        <f t="shared" si="26"/>
        <v>3</v>
      </c>
      <c r="D408" s="4">
        <f>MAX(0,ROUND('FINAL INFLOW'!D408,2))</f>
        <v>9.99</v>
      </c>
      <c r="E408" s="4"/>
      <c r="R408" s="13"/>
      <c r="S408" s="13"/>
      <c r="T408" s="13"/>
    </row>
    <row r="409" spans="1:20">
      <c r="A409" s="25">
        <v>19844</v>
      </c>
      <c r="B409" s="5">
        <f t="shared" si="27"/>
        <v>1954</v>
      </c>
      <c r="C409" s="1">
        <f t="shared" si="26"/>
        <v>4</v>
      </c>
      <c r="D409" s="4">
        <f>MAX(0,ROUND('FINAL INFLOW'!D409,2))</f>
        <v>7.54</v>
      </c>
      <c r="E409" s="4"/>
      <c r="R409" s="13"/>
      <c r="S409" s="13"/>
      <c r="T409" s="13"/>
    </row>
    <row r="410" spans="1:20">
      <c r="A410" s="25">
        <v>19875</v>
      </c>
      <c r="B410" s="5">
        <f t="shared" si="27"/>
        <v>1954</v>
      </c>
      <c r="C410" s="1">
        <f t="shared" si="26"/>
        <v>5</v>
      </c>
      <c r="D410" s="4">
        <f>MAX(0,ROUND('FINAL INFLOW'!D410,2))</f>
        <v>2.94</v>
      </c>
      <c r="E410" s="4"/>
      <c r="R410" s="13"/>
      <c r="S410" s="13"/>
      <c r="T410" s="13"/>
    </row>
    <row r="411" spans="1:20">
      <c r="A411" s="25">
        <v>19905</v>
      </c>
      <c r="B411" s="5">
        <f t="shared" si="27"/>
        <v>1954</v>
      </c>
      <c r="C411" s="1">
        <f t="shared" si="26"/>
        <v>6</v>
      </c>
      <c r="D411" s="4">
        <f>MAX(0,ROUND('FINAL INFLOW'!D411,2))</f>
        <v>1.08</v>
      </c>
      <c r="E411" s="4"/>
      <c r="R411" s="13"/>
      <c r="S411" s="13"/>
      <c r="T411" s="13"/>
    </row>
    <row r="412" spans="1:20">
      <c r="A412" s="25">
        <v>19936</v>
      </c>
      <c r="B412" s="5">
        <f t="shared" si="27"/>
        <v>1954</v>
      </c>
      <c r="C412" s="1">
        <f t="shared" si="26"/>
        <v>7</v>
      </c>
      <c r="D412" s="4">
        <f>MAX(0,ROUND('FINAL INFLOW'!D412,2))</f>
        <v>0.62</v>
      </c>
      <c r="E412" s="4"/>
      <c r="R412" s="13"/>
      <c r="S412" s="13"/>
      <c r="T412" s="13"/>
    </row>
    <row r="413" spans="1:20">
      <c r="A413" s="25">
        <v>19967</v>
      </c>
      <c r="B413" s="5">
        <f t="shared" si="27"/>
        <v>1954</v>
      </c>
      <c r="C413" s="1">
        <f t="shared" si="26"/>
        <v>8</v>
      </c>
      <c r="D413" s="4">
        <f>MAX(0,ROUND('FINAL INFLOW'!D413,2))</f>
        <v>0.54</v>
      </c>
      <c r="E413" s="4"/>
      <c r="R413" s="13"/>
      <c r="S413" s="13"/>
      <c r="T413" s="13"/>
    </row>
    <row r="414" spans="1:20">
      <c r="A414" s="25">
        <v>19997</v>
      </c>
      <c r="B414" s="5">
        <f t="shared" si="27"/>
        <v>1954</v>
      </c>
      <c r="C414" s="1">
        <f t="shared" si="26"/>
        <v>9</v>
      </c>
      <c r="D414" s="4">
        <f>MAX(0,ROUND('FINAL INFLOW'!D414,2))</f>
        <v>0.67</v>
      </c>
      <c r="E414" s="4"/>
      <c r="R414" s="13"/>
      <c r="S414" s="13"/>
      <c r="T414" s="13"/>
    </row>
    <row r="415" spans="1:20">
      <c r="A415" s="25">
        <v>20028</v>
      </c>
      <c r="B415" s="5">
        <f t="shared" si="27"/>
        <v>1955</v>
      </c>
      <c r="C415" s="1">
        <f t="shared" si="26"/>
        <v>10</v>
      </c>
      <c r="D415" s="4">
        <f>MAX(0,ROUND('FINAL INFLOW'!D415,2))</f>
        <v>0.54</v>
      </c>
      <c r="E415" s="4"/>
      <c r="R415" s="13"/>
      <c r="S415" s="13"/>
      <c r="T415" s="13"/>
    </row>
    <row r="416" spans="1:20">
      <c r="A416" s="25">
        <v>20058</v>
      </c>
      <c r="B416" s="5">
        <f t="shared" si="27"/>
        <v>1955</v>
      </c>
      <c r="C416" s="1">
        <f t="shared" si="26"/>
        <v>11</v>
      </c>
      <c r="D416" s="4">
        <f>MAX(0,ROUND('FINAL INFLOW'!D416,2))</f>
        <v>0.79</v>
      </c>
      <c r="E416" s="4"/>
      <c r="R416" s="13"/>
      <c r="S416" s="13"/>
      <c r="T416" s="13"/>
    </row>
    <row r="417" spans="1:20">
      <c r="A417" s="25">
        <v>20089</v>
      </c>
      <c r="B417" s="5">
        <f t="shared" si="27"/>
        <v>1955</v>
      </c>
      <c r="C417" s="1">
        <f t="shared" si="26"/>
        <v>12</v>
      </c>
      <c r="D417" s="4">
        <f>MAX(0,ROUND('FINAL INFLOW'!D417,2))</f>
        <v>2.5099999999999998</v>
      </c>
      <c r="E417" s="4"/>
      <c r="R417" s="13"/>
      <c r="S417" s="13"/>
      <c r="T417" s="13"/>
    </row>
    <row r="418" spans="1:20">
      <c r="A418" s="25">
        <v>20120</v>
      </c>
      <c r="B418" s="5">
        <f t="shared" si="27"/>
        <v>1955</v>
      </c>
      <c r="C418" s="1">
        <f t="shared" si="26"/>
        <v>1</v>
      </c>
      <c r="D418" s="4">
        <f>MAX(0,ROUND('FINAL INFLOW'!D418,2))</f>
        <v>3.13</v>
      </c>
      <c r="E418" s="4"/>
      <c r="R418" s="13"/>
      <c r="S418" s="13"/>
      <c r="T418" s="13"/>
    </row>
    <row r="419" spans="1:20">
      <c r="A419" s="25">
        <v>20148</v>
      </c>
      <c r="B419" s="5">
        <f t="shared" si="27"/>
        <v>1955</v>
      </c>
      <c r="C419" s="1">
        <f t="shared" si="26"/>
        <v>2</v>
      </c>
      <c r="D419" s="4">
        <f>MAX(0,ROUND('FINAL INFLOW'!D419,2))</f>
        <v>2.42</v>
      </c>
      <c r="E419" s="4"/>
      <c r="R419" s="13"/>
      <c r="S419" s="13"/>
      <c r="T419" s="13"/>
    </row>
    <row r="420" spans="1:20">
      <c r="A420" s="25">
        <v>20179</v>
      </c>
      <c r="B420" s="5">
        <f t="shared" si="27"/>
        <v>1955</v>
      </c>
      <c r="C420" s="1">
        <f t="shared" si="26"/>
        <v>3</v>
      </c>
      <c r="D420" s="4">
        <f>MAX(0,ROUND('FINAL INFLOW'!D420,2))</f>
        <v>3.64</v>
      </c>
      <c r="E420" s="4"/>
      <c r="R420" s="13"/>
      <c r="S420" s="13"/>
      <c r="T420" s="13"/>
    </row>
    <row r="421" spans="1:20">
      <c r="A421" s="25">
        <v>20209</v>
      </c>
      <c r="B421" s="5">
        <f t="shared" si="27"/>
        <v>1955</v>
      </c>
      <c r="C421" s="1">
        <f t="shared" si="26"/>
        <v>4</v>
      </c>
      <c r="D421" s="4">
        <f>MAX(0,ROUND('FINAL INFLOW'!D421,2))</f>
        <v>4.34</v>
      </c>
      <c r="E421" s="4"/>
      <c r="R421" s="13"/>
      <c r="S421" s="13"/>
      <c r="T421" s="13"/>
    </row>
    <row r="422" spans="1:20">
      <c r="A422" s="25">
        <v>20240</v>
      </c>
      <c r="B422" s="5">
        <f t="shared" si="27"/>
        <v>1955</v>
      </c>
      <c r="C422" s="1">
        <f t="shared" si="26"/>
        <v>5</v>
      </c>
      <c r="D422" s="4">
        <f>MAX(0,ROUND('FINAL INFLOW'!D422,2))</f>
        <v>5.33</v>
      </c>
      <c r="E422" s="4"/>
      <c r="R422" s="13"/>
      <c r="S422" s="13"/>
      <c r="T422" s="13"/>
    </row>
    <row r="423" spans="1:20">
      <c r="A423" s="25">
        <v>20270</v>
      </c>
      <c r="B423" s="5">
        <f t="shared" si="27"/>
        <v>1955</v>
      </c>
      <c r="C423" s="1">
        <f t="shared" si="26"/>
        <v>6</v>
      </c>
      <c r="D423" s="4">
        <f>MAX(0,ROUND('FINAL INFLOW'!D423,2))</f>
        <v>1.73</v>
      </c>
      <c r="E423" s="4"/>
      <c r="R423" s="13"/>
      <c r="S423" s="13"/>
      <c r="T423" s="13"/>
    </row>
    <row r="424" spans="1:20">
      <c r="A424" s="25">
        <v>20301</v>
      </c>
      <c r="B424" s="5">
        <f t="shared" si="27"/>
        <v>1955</v>
      </c>
      <c r="C424" s="1">
        <f t="shared" si="26"/>
        <v>7</v>
      </c>
      <c r="D424" s="4">
        <f>MAX(0,ROUND('FINAL INFLOW'!D424,2))</f>
        <v>0.54</v>
      </c>
      <c r="E424" s="4"/>
      <c r="R424" s="13"/>
      <c r="S424" s="13"/>
      <c r="T424" s="13"/>
    </row>
    <row r="425" spans="1:20">
      <c r="A425" s="25">
        <v>20332</v>
      </c>
      <c r="B425" s="5">
        <f t="shared" si="27"/>
        <v>1955</v>
      </c>
      <c r="C425" s="1">
        <f t="shared" si="26"/>
        <v>8</v>
      </c>
      <c r="D425" s="4">
        <f>MAX(0,ROUND('FINAL INFLOW'!D425,2))</f>
        <v>0.38</v>
      </c>
      <c r="E425" s="4"/>
      <c r="R425" s="13"/>
      <c r="S425" s="13"/>
      <c r="T425" s="13"/>
    </row>
    <row r="426" spans="1:20">
      <c r="A426" s="25">
        <v>20362</v>
      </c>
      <c r="B426" s="5">
        <f t="shared" si="27"/>
        <v>1955</v>
      </c>
      <c r="C426" s="1">
        <f t="shared" si="26"/>
        <v>9</v>
      </c>
      <c r="D426" s="4">
        <f>MAX(0,ROUND('FINAL INFLOW'!D426,2))</f>
        <v>0.73</v>
      </c>
      <c r="E426" s="4"/>
      <c r="R426" s="13"/>
      <c r="S426" s="13"/>
      <c r="T426" s="13"/>
    </row>
    <row r="427" spans="1:20">
      <c r="A427" s="25">
        <v>20393</v>
      </c>
      <c r="B427" s="5">
        <f t="shared" si="27"/>
        <v>1956</v>
      </c>
      <c r="C427" s="1">
        <f t="shared" si="26"/>
        <v>10</v>
      </c>
      <c r="D427" s="4">
        <f>MAX(0,ROUND('FINAL INFLOW'!D427,2))</f>
        <v>0.77</v>
      </c>
      <c r="E427" s="4"/>
      <c r="R427" s="13"/>
      <c r="S427" s="13"/>
      <c r="T427" s="13"/>
    </row>
    <row r="428" spans="1:20">
      <c r="A428" s="25">
        <v>20423</v>
      </c>
      <c r="B428" s="5">
        <f t="shared" si="27"/>
        <v>1956</v>
      </c>
      <c r="C428" s="1">
        <f t="shared" si="26"/>
        <v>11</v>
      </c>
      <c r="D428" s="4">
        <f>MAX(0,ROUND('FINAL INFLOW'!D428,2))</f>
        <v>1.38</v>
      </c>
      <c r="E428" s="4"/>
      <c r="R428" s="13"/>
      <c r="S428" s="13"/>
      <c r="T428" s="13"/>
    </row>
    <row r="429" spans="1:20">
      <c r="A429" s="25">
        <v>20454</v>
      </c>
      <c r="B429" s="5">
        <f t="shared" si="27"/>
        <v>1956</v>
      </c>
      <c r="C429" s="1">
        <f t="shared" si="26"/>
        <v>12</v>
      </c>
      <c r="D429" s="4">
        <f>MAX(0,ROUND('FINAL INFLOW'!D429,2))</f>
        <v>34.74</v>
      </c>
      <c r="E429" s="4"/>
      <c r="R429" s="13"/>
      <c r="S429" s="13"/>
      <c r="T429" s="13"/>
    </row>
    <row r="430" spans="1:20">
      <c r="A430" s="25">
        <v>20485</v>
      </c>
      <c r="B430" s="5">
        <f t="shared" si="27"/>
        <v>1956</v>
      </c>
      <c r="C430" s="1">
        <f t="shared" si="26"/>
        <v>1</v>
      </c>
      <c r="D430" s="4">
        <f>MAX(0,ROUND('FINAL INFLOW'!D430,2))</f>
        <v>22.67</v>
      </c>
      <c r="E430" s="4"/>
      <c r="R430" s="13"/>
      <c r="S430" s="13"/>
      <c r="T430" s="13"/>
    </row>
    <row r="431" spans="1:20">
      <c r="A431" s="25">
        <v>20514</v>
      </c>
      <c r="B431" s="5">
        <f t="shared" si="27"/>
        <v>1956</v>
      </c>
      <c r="C431" s="1">
        <f t="shared" si="26"/>
        <v>2</v>
      </c>
      <c r="D431" s="4">
        <f>MAX(0,ROUND('FINAL INFLOW'!D431,2))</f>
        <v>6.05</v>
      </c>
      <c r="E431" s="4"/>
      <c r="R431" s="13"/>
      <c r="S431" s="13"/>
      <c r="T431" s="13"/>
    </row>
    <row r="432" spans="1:20">
      <c r="A432" s="25">
        <v>20545</v>
      </c>
      <c r="B432" s="5">
        <f t="shared" si="27"/>
        <v>1956</v>
      </c>
      <c r="C432" s="1">
        <f t="shared" si="26"/>
        <v>3</v>
      </c>
      <c r="D432" s="4">
        <f>MAX(0,ROUND('FINAL INFLOW'!D432,2))</f>
        <v>4.62</v>
      </c>
      <c r="E432" s="4"/>
      <c r="R432" s="13"/>
      <c r="S432" s="13"/>
      <c r="T432" s="13"/>
    </row>
    <row r="433" spans="1:20">
      <c r="A433" s="25">
        <v>20575</v>
      </c>
      <c r="B433" s="5">
        <f t="shared" si="27"/>
        <v>1956</v>
      </c>
      <c r="C433" s="1">
        <f t="shared" si="26"/>
        <v>4</v>
      </c>
      <c r="D433" s="4">
        <f>MAX(0,ROUND('FINAL INFLOW'!D433,2))</f>
        <v>5.69</v>
      </c>
      <c r="E433" s="4"/>
      <c r="R433" s="13"/>
      <c r="S433" s="13"/>
      <c r="T433" s="13"/>
    </row>
    <row r="434" spans="1:20">
      <c r="A434" s="25">
        <v>20606</v>
      </c>
      <c r="B434" s="5">
        <f t="shared" si="27"/>
        <v>1956</v>
      </c>
      <c r="C434" s="1">
        <f t="shared" si="26"/>
        <v>5</v>
      </c>
      <c r="D434" s="4">
        <f>MAX(0,ROUND('FINAL INFLOW'!D434,2))</f>
        <v>6.69</v>
      </c>
      <c r="E434" s="4"/>
      <c r="R434" s="13"/>
      <c r="S434" s="13"/>
      <c r="T434" s="13"/>
    </row>
    <row r="435" spans="1:20">
      <c r="A435" s="25">
        <v>20636</v>
      </c>
      <c r="B435" s="5">
        <f t="shared" si="27"/>
        <v>1956</v>
      </c>
      <c r="C435" s="1">
        <f t="shared" si="26"/>
        <v>6</v>
      </c>
      <c r="D435" s="4">
        <f>MAX(0,ROUND('FINAL INFLOW'!D435,2))</f>
        <v>4.1399999999999997</v>
      </c>
      <c r="E435" s="4"/>
      <c r="R435" s="13"/>
      <c r="S435" s="13"/>
      <c r="T435" s="13"/>
    </row>
    <row r="436" spans="1:20">
      <c r="A436" s="25">
        <v>20667</v>
      </c>
      <c r="B436" s="5">
        <f t="shared" si="27"/>
        <v>1956</v>
      </c>
      <c r="C436" s="1">
        <f t="shared" si="26"/>
        <v>7</v>
      </c>
      <c r="D436" s="4">
        <f>MAX(0,ROUND('FINAL INFLOW'!D436,2))</f>
        <v>2.36</v>
      </c>
      <c r="E436" s="4"/>
      <c r="R436" s="13"/>
      <c r="S436" s="13"/>
      <c r="T436" s="13"/>
    </row>
    <row r="437" spans="1:20">
      <c r="A437" s="25">
        <v>20698</v>
      </c>
      <c r="B437" s="5">
        <f t="shared" si="27"/>
        <v>1956</v>
      </c>
      <c r="C437" s="1">
        <f t="shared" si="26"/>
        <v>8</v>
      </c>
      <c r="D437" s="4">
        <f>MAX(0,ROUND('FINAL INFLOW'!D437,2))</f>
        <v>1.66</v>
      </c>
      <c r="E437" s="4"/>
      <c r="R437" s="13"/>
      <c r="S437" s="13"/>
      <c r="T437" s="13"/>
    </row>
    <row r="438" spans="1:20">
      <c r="A438" s="25">
        <v>20728</v>
      </c>
      <c r="B438" s="5">
        <f t="shared" si="27"/>
        <v>1956</v>
      </c>
      <c r="C438" s="1">
        <f t="shared" si="26"/>
        <v>9</v>
      </c>
      <c r="D438" s="4">
        <f>MAX(0,ROUND('FINAL INFLOW'!D438,2))</f>
        <v>1.41</v>
      </c>
      <c r="E438" s="4"/>
      <c r="R438" s="13"/>
      <c r="S438" s="13"/>
      <c r="T438" s="13"/>
    </row>
    <row r="439" spans="1:20">
      <c r="A439" s="25">
        <v>20759</v>
      </c>
      <c r="B439" s="5">
        <f t="shared" si="27"/>
        <v>1957</v>
      </c>
      <c r="C439" s="1">
        <f t="shared" si="26"/>
        <v>10</v>
      </c>
      <c r="D439" s="4">
        <f>MAX(0,ROUND('FINAL INFLOW'!D439,2))</f>
        <v>1.3</v>
      </c>
      <c r="E439" s="4"/>
      <c r="R439" s="13"/>
      <c r="S439" s="13"/>
      <c r="T439" s="13"/>
    </row>
    <row r="440" spans="1:20">
      <c r="A440" s="25">
        <v>20789</v>
      </c>
      <c r="B440" s="5">
        <f t="shared" si="27"/>
        <v>1957</v>
      </c>
      <c r="C440" s="1">
        <f t="shared" si="26"/>
        <v>11</v>
      </c>
      <c r="D440" s="4">
        <f>MAX(0,ROUND('FINAL INFLOW'!D440,2))</f>
        <v>0.85</v>
      </c>
      <c r="E440" s="4"/>
      <c r="R440" s="13"/>
      <c r="S440" s="13"/>
      <c r="T440" s="13"/>
    </row>
    <row r="441" spans="1:20">
      <c r="A441" s="25">
        <v>20820</v>
      </c>
      <c r="B441" s="5">
        <f t="shared" si="27"/>
        <v>1957</v>
      </c>
      <c r="C441" s="1">
        <f t="shared" si="26"/>
        <v>12</v>
      </c>
      <c r="D441" s="4">
        <f>MAX(0,ROUND('FINAL INFLOW'!D441,2))</f>
        <v>1.1499999999999999</v>
      </c>
      <c r="E441" s="4"/>
      <c r="R441" s="13"/>
      <c r="S441" s="13"/>
      <c r="T441" s="13"/>
    </row>
    <row r="442" spans="1:20">
      <c r="A442" s="25">
        <v>20851</v>
      </c>
      <c r="B442" s="5">
        <f t="shared" si="27"/>
        <v>1957</v>
      </c>
      <c r="C442" s="1">
        <f t="shared" si="26"/>
        <v>1</v>
      </c>
      <c r="D442" s="4">
        <f>MAX(0,ROUND('FINAL INFLOW'!D442,2))</f>
        <v>1.37</v>
      </c>
      <c r="E442" s="4"/>
      <c r="R442" s="13"/>
      <c r="S442" s="13"/>
      <c r="T442" s="13"/>
    </row>
    <row r="443" spans="1:20">
      <c r="A443" s="25">
        <v>20879</v>
      </c>
      <c r="B443" s="5">
        <f t="shared" si="27"/>
        <v>1957</v>
      </c>
      <c r="C443" s="1">
        <f t="shared" si="26"/>
        <v>2</v>
      </c>
      <c r="D443" s="4">
        <f>MAX(0,ROUND('FINAL INFLOW'!D443,2))</f>
        <v>7.12</v>
      </c>
      <c r="E443" s="4"/>
      <c r="R443" s="13"/>
      <c r="S443" s="13"/>
      <c r="T443" s="13"/>
    </row>
    <row r="444" spans="1:20">
      <c r="A444" s="25">
        <v>20910</v>
      </c>
      <c r="B444" s="5">
        <f t="shared" si="27"/>
        <v>1957</v>
      </c>
      <c r="C444" s="1">
        <f t="shared" si="26"/>
        <v>3</v>
      </c>
      <c r="D444" s="4">
        <f>MAX(0,ROUND('FINAL INFLOW'!D444,2))</f>
        <v>10.37</v>
      </c>
      <c r="E444" s="4"/>
      <c r="R444" s="13"/>
      <c r="S444" s="13"/>
      <c r="T444" s="13"/>
    </row>
    <row r="445" spans="1:20">
      <c r="A445" s="25">
        <v>20940</v>
      </c>
      <c r="B445" s="5">
        <f t="shared" si="27"/>
        <v>1957</v>
      </c>
      <c r="C445" s="1">
        <f t="shared" si="26"/>
        <v>4</v>
      </c>
      <c r="D445" s="4">
        <f>MAX(0,ROUND('FINAL INFLOW'!D445,2))</f>
        <v>5.42</v>
      </c>
      <c r="E445" s="4"/>
      <c r="R445" s="13"/>
      <c r="S445" s="13"/>
      <c r="T445" s="13"/>
    </row>
    <row r="446" spans="1:20">
      <c r="A446" s="25">
        <v>20971</v>
      </c>
      <c r="B446" s="5">
        <f t="shared" si="27"/>
        <v>1957</v>
      </c>
      <c r="C446" s="1">
        <f t="shared" si="26"/>
        <v>5</v>
      </c>
      <c r="D446" s="4">
        <f>MAX(0,ROUND('FINAL INFLOW'!D446,2))</f>
        <v>6.09</v>
      </c>
      <c r="E446" s="4"/>
      <c r="R446" s="13"/>
      <c r="S446" s="13"/>
      <c r="T446" s="13"/>
    </row>
    <row r="447" spans="1:20">
      <c r="A447" s="25">
        <v>21001</v>
      </c>
      <c r="B447" s="5">
        <f t="shared" si="27"/>
        <v>1957</v>
      </c>
      <c r="C447" s="1">
        <f t="shared" si="26"/>
        <v>6</v>
      </c>
      <c r="D447" s="4">
        <f>MAX(0,ROUND('FINAL INFLOW'!D447,2))</f>
        <v>2.46</v>
      </c>
      <c r="E447" s="4"/>
      <c r="R447" s="13"/>
      <c r="S447" s="13"/>
      <c r="T447" s="13"/>
    </row>
    <row r="448" spans="1:20">
      <c r="A448" s="25">
        <v>21032</v>
      </c>
      <c r="B448" s="5">
        <f t="shared" si="27"/>
        <v>1957</v>
      </c>
      <c r="C448" s="1">
        <f t="shared" si="26"/>
        <v>7</v>
      </c>
      <c r="D448" s="4">
        <f>MAX(0,ROUND('FINAL INFLOW'!D448,2))</f>
        <v>0.94</v>
      </c>
      <c r="E448" s="4"/>
      <c r="R448" s="13"/>
      <c r="S448" s="13"/>
      <c r="T448" s="13"/>
    </row>
    <row r="449" spans="1:20">
      <c r="A449" s="25">
        <v>21063</v>
      </c>
      <c r="B449" s="5">
        <f t="shared" si="27"/>
        <v>1957</v>
      </c>
      <c r="C449" s="1">
        <f t="shared" si="26"/>
        <v>8</v>
      </c>
      <c r="D449" s="4">
        <f>MAX(0,ROUND('FINAL INFLOW'!D449,2))</f>
        <v>0.81</v>
      </c>
      <c r="E449" s="4"/>
      <c r="R449" s="13"/>
      <c r="S449" s="13"/>
      <c r="T449" s="13"/>
    </row>
    <row r="450" spans="1:20">
      <c r="A450" s="25">
        <v>21093</v>
      </c>
      <c r="B450" s="5">
        <f t="shared" si="27"/>
        <v>1957</v>
      </c>
      <c r="C450" s="1">
        <f t="shared" si="26"/>
        <v>9</v>
      </c>
      <c r="D450" s="4">
        <f>MAX(0,ROUND('FINAL INFLOW'!D450,2))</f>
        <v>0.49</v>
      </c>
      <c r="E450" s="4"/>
      <c r="R450" s="13"/>
      <c r="S450" s="13"/>
      <c r="T450" s="13"/>
    </row>
    <row r="451" spans="1:20">
      <c r="A451" s="25">
        <v>21124</v>
      </c>
      <c r="B451" s="5">
        <f t="shared" si="27"/>
        <v>1958</v>
      </c>
      <c r="C451" s="1">
        <f t="shared" si="26"/>
        <v>10</v>
      </c>
      <c r="D451" s="4">
        <f>MAX(0,ROUND('FINAL INFLOW'!D451,2))</f>
        <v>1.25</v>
      </c>
      <c r="E451" s="4"/>
      <c r="R451" s="13"/>
      <c r="S451" s="13"/>
      <c r="T451" s="13"/>
    </row>
    <row r="452" spans="1:20">
      <c r="A452" s="25">
        <v>21154</v>
      </c>
      <c r="B452" s="5">
        <f t="shared" si="27"/>
        <v>1958</v>
      </c>
      <c r="C452" s="1">
        <f t="shared" si="26"/>
        <v>11</v>
      </c>
      <c r="D452" s="4">
        <f>MAX(0,ROUND('FINAL INFLOW'!D452,2))</f>
        <v>1.37</v>
      </c>
      <c r="E452" s="4"/>
      <c r="R452" s="13"/>
      <c r="S452" s="13"/>
      <c r="T452" s="13"/>
    </row>
    <row r="453" spans="1:20">
      <c r="A453" s="25">
        <v>21185</v>
      </c>
      <c r="B453" s="5">
        <f t="shared" si="27"/>
        <v>1958</v>
      </c>
      <c r="C453" s="1">
        <f t="shared" si="26"/>
        <v>12</v>
      </c>
      <c r="D453" s="4">
        <f>MAX(0,ROUND('FINAL INFLOW'!D453,2))</f>
        <v>2.82</v>
      </c>
      <c r="E453" s="4"/>
      <c r="R453" s="13"/>
      <c r="S453" s="13"/>
      <c r="T453" s="13"/>
    </row>
    <row r="454" spans="1:20">
      <c r="A454" s="25">
        <v>21216</v>
      </c>
      <c r="B454" s="5">
        <f t="shared" si="27"/>
        <v>1958</v>
      </c>
      <c r="C454" s="1">
        <f t="shared" si="26"/>
        <v>1</v>
      </c>
      <c r="D454" s="4">
        <f>MAX(0,ROUND('FINAL INFLOW'!D454,2))</f>
        <v>4.22</v>
      </c>
      <c r="E454" s="4"/>
      <c r="R454" s="13"/>
      <c r="S454" s="13"/>
      <c r="T454" s="13"/>
    </row>
    <row r="455" spans="1:20">
      <c r="A455" s="25">
        <v>21244</v>
      </c>
      <c r="B455" s="5">
        <f t="shared" si="27"/>
        <v>1958</v>
      </c>
      <c r="C455" s="1">
        <f t="shared" si="26"/>
        <v>2</v>
      </c>
      <c r="D455" s="4">
        <f>MAX(0,ROUND('FINAL INFLOW'!D455,2))</f>
        <v>16.149999999999999</v>
      </c>
      <c r="E455" s="4"/>
      <c r="R455" s="13"/>
      <c r="S455" s="13"/>
      <c r="T455" s="13"/>
    </row>
    <row r="456" spans="1:20">
      <c r="A456" s="25">
        <v>21275</v>
      </c>
      <c r="B456" s="5">
        <f t="shared" si="27"/>
        <v>1958</v>
      </c>
      <c r="C456" s="1">
        <f t="shared" si="26"/>
        <v>3</v>
      </c>
      <c r="D456" s="4">
        <f>MAX(0,ROUND('FINAL INFLOW'!D456,2))</f>
        <v>15.17</v>
      </c>
      <c r="E456" s="4"/>
      <c r="R456" s="13"/>
      <c r="S456" s="13"/>
      <c r="T456" s="13"/>
    </row>
    <row r="457" spans="1:20">
      <c r="A457" s="25">
        <v>21305</v>
      </c>
      <c r="B457" s="5">
        <f t="shared" si="27"/>
        <v>1958</v>
      </c>
      <c r="C457" s="1">
        <f t="shared" si="26"/>
        <v>4</v>
      </c>
      <c r="D457" s="4">
        <f>MAX(0,ROUND('FINAL INFLOW'!D457,2))</f>
        <v>16.84</v>
      </c>
      <c r="E457" s="4"/>
      <c r="R457" s="13"/>
      <c r="S457" s="13"/>
      <c r="T457" s="13"/>
    </row>
    <row r="458" spans="1:20">
      <c r="A458" s="25">
        <v>21336</v>
      </c>
      <c r="B458" s="5">
        <f t="shared" si="27"/>
        <v>1958</v>
      </c>
      <c r="C458" s="1">
        <f t="shared" si="26"/>
        <v>5</v>
      </c>
      <c r="D458" s="4">
        <f>MAX(0,ROUND('FINAL INFLOW'!D458,2))</f>
        <v>12.46</v>
      </c>
      <c r="E458" s="4"/>
      <c r="R458" s="13"/>
      <c r="S458" s="13"/>
      <c r="T458" s="13"/>
    </row>
    <row r="459" spans="1:20">
      <c r="A459" s="25">
        <v>21366</v>
      </c>
      <c r="B459" s="5">
        <f t="shared" si="27"/>
        <v>1958</v>
      </c>
      <c r="C459" s="1">
        <f t="shared" si="26"/>
        <v>6</v>
      </c>
      <c r="D459" s="4">
        <f>MAX(0,ROUND('FINAL INFLOW'!D459,2))</f>
        <v>4.96</v>
      </c>
      <c r="E459" s="4"/>
      <c r="R459" s="13"/>
      <c r="S459" s="13"/>
      <c r="T459" s="13"/>
    </row>
    <row r="460" spans="1:20">
      <c r="A460" s="25">
        <v>21397</v>
      </c>
      <c r="B460" s="5">
        <f t="shared" si="27"/>
        <v>1958</v>
      </c>
      <c r="C460" s="1">
        <f t="shared" si="26"/>
        <v>7</v>
      </c>
      <c r="D460" s="4">
        <f>MAX(0,ROUND('FINAL INFLOW'!D460,2))</f>
        <v>2.14</v>
      </c>
      <c r="E460" s="4"/>
      <c r="R460" s="13"/>
      <c r="S460" s="13"/>
      <c r="T460" s="13"/>
    </row>
    <row r="461" spans="1:20">
      <c r="A461" s="25">
        <v>21428</v>
      </c>
      <c r="B461" s="5">
        <f t="shared" si="27"/>
        <v>1958</v>
      </c>
      <c r="C461" s="1">
        <f t="shared" si="26"/>
        <v>8</v>
      </c>
      <c r="D461" s="4">
        <f>MAX(0,ROUND('FINAL INFLOW'!D461,2))</f>
        <v>1.54</v>
      </c>
      <c r="E461" s="4"/>
      <c r="R461" s="13"/>
      <c r="S461" s="13"/>
      <c r="T461" s="13"/>
    </row>
    <row r="462" spans="1:20">
      <c r="A462" s="25">
        <v>21458</v>
      </c>
      <c r="B462" s="5">
        <f t="shared" si="27"/>
        <v>1958</v>
      </c>
      <c r="C462" s="1">
        <f t="shared" si="26"/>
        <v>9</v>
      </c>
      <c r="D462" s="4">
        <f>MAX(0,ROUND('FINAL INFLOW'!D462,2))</f>
        <v>1.35</v>
      </c>
      <c r="E462" s="4"/>
      <c r="R462" s="13"/>
      <c r="S462" s="13"/>
      <c r="T462" s="13"/>
    </row>
    <row r="463" spans="1:20">
      <c r="A463" s="25">
        <v>21489</v>
      </c>
      <c r="B463" s="5">
        <f t="shared" si="27"/>
        <v>1959</v>
      </c>
      <c r="C463" s="1">
        <f t="shared" si="26"/>
        <v>10</v>
      </c>
      <c r="D463" s="4">
        <f>MAX(0,ROUND('FINAL INFLOW'!D463,2))</f>
        <v>0.53</v>
      </c>
      <c r="E463" s="4"/>
      <c r="R463" s="13"/>
      <c r="S463" s="13"/>
      <c r="T463" s="13"/>
    </row>
    <row r="464" spans="1:20">
      <c r="A464" s="25">
        <v>21519</v>
      </c>
      <c r="B464" s="5">
        <f t="shared" si="27"/>
        <v>1959</v>
      </c>
      <c r="C464" s="1">
        <f t="shared" si="26"/>
        <v>11</v>
      </c>
      <c r="D464" s="4">
        <f>MAX(0,ROUND('FINAL INFLOW'!D464,2))</f>
        <v>0.54</v>
      </c>
      <c r="E464" s="4"/>
      <c r="R464" s="13"/>
      <c r="S464" s="13"/>
      <c r="T464" s="13"/>
    </row>
    <row r="465" spans="1:20">
      <c r="A465" s="25">
        <v>21550</v>
      </c>
      <c r="B465" s="5">
        <f t="shared" si="27"/>
        <v>1959</v>
      </c>
      <c r="C465" s="1">
        <f t="shared" si="26"/>
        <v>12</v>
      </c>
      <c r="D465" s="4">
        <f>MAX(0,ROUND('FINAL INFLOW'!D465,2))</f>
        <v>0.49</v>
      </c>
      <c r="E465" s="4"/>
      <c r="R465" s="13"/>
      <c r="S465" s="13"/>
      <c r="T465" s="13"/>
    </row>
    <row r="466" spans="1:20">
      <c r="A466" s="25">
        <v>21581</v>
      </c>
      <c r="B466" s="5">
        <f t="shared" si="27"/>
        <v>1959</v>
      </c>
      <c r="C466" s="1">
        <f t="shared" si="26"/>
        <v>1</v>
      </c>
      <c r="D466" s="4">
        <f>MAX(0,ROUND('FINAL INFLOW'!D466,2))</f>
        <v>3.16</v>
      </c>
      <c r="E466" s="4"/>
      <c r="R466" s="13"/>
      <c r="S466" s="13"/>
      <c r="T466" s="13"/>
    </row>
    <row r="467" spans="1:20">
      <c r="A467" s="25">
        <v>21609</v>
      </c>
      <c r="B467" s="5">
        <f t="shared" si="27"/>
        <v>1959</v>
      </c>
      <c r="C467" s="1">
        <f t="shared" ref="C467:C530" si="28">MONTH(A467)</f>
        <v>2</v>
      </c>
      <c r="D467" s="4">
        <f>MAX(0,ROUND('FINAL INFLOW'!D467,2))</f>
        <v>4.43</v>
      </c>
      <c r="E467" s="4"/>
      <c r="R467" s="13"/>
      <c r="S467" s="13"/>
      <c r="T467" s="13"/>
    </row>
    <row r="468" spans="1:20">
      <c r="A468" s="25">
        <v>21640</v>
      </c>
      <c r="B468" s="5">
        <f t="shared" ref="B468:B531" si="29">IF(MONTH(A468)&gt;9,YEAR(A468)+1,YEAR(A468))</f>
        <v>1959</v>
      </c>
      <c r="C468" s="1">
        <f t="shared" si="28"/>
        <v>3</v>
      </c>
      <c r="D468" s="4">
        <f>MAX(0,ROUND('FINAL INFLOW'!D468,2))</f>
        <v>3.39</v>
      </c>
      <c r="E468" s="4"/>
      <c r="R468" s="13"/>
      <c r="S468" s="13"/>
      <c r="T468" s="13"/>
    </row>
    <row r="469" spans="1:20">
      <c r="A469" s="25">
        <v>21670</v>
      </c>
      <c r="B469" s="5">
        <f t="shared" si="29"/>
        <v>1959</v>
      </c>
      <c r="C469" s="1">
        <f t="shared" si="28"/>
        <v>4</v>
      </c>
      <c r="D469" s="4">
        <f>MAX(0,ROUND('FINAL INFLOW'!D469,2))</f>
        <v>3.18</v>
      </c>
      <c r="E469" s="4"/>
      <c r="R469" s="13"/>
      <c r="S469" s="13"/>
      <c r="T469" s="13"/>
    </row>
    <row r="470" spans="1:20">
      <c r="A470" s="25">
        <v>21701</v>
      </c>
      <c r="B470" s="5">
        <f t="shared" si="29"/>
        <v>1959</v>
      </c>
      <c r="C470" s="1">
        <f t="shared" si="28"/>
        <v>5</v>
      </c>
      <c r="D470" s="4">
        <f>MAX(0,ROUND('FINAL INFLOW'!D470,2))</f>
        <v>1.43</v>
      </c>
      <c r="E470" s="4"/>
      <c r="R470" s="13"/>
      <c r="S470" s="13"/>
      <c r="T470" s="13"/>
    </row>
    <row r="471" spans="1:20">
      <c r="A471" s="25">
        <v>21731</v>
      </c>
      <c r="B471" s="5">
        <f t="shared" si="29"/>
        <v>1959</v>
      </c>
      <c r="C471" s="1">
        <f t="shared" si="28"/>
        <v>6</v>
      </c>
      <c r="D471" s="4">
        <f>MAX(0,ROUND('FINAL INFLOW'!D471,2))</f>
        <v>0.68</v>
      </c>
      <c r="E471" s="4"/>
      <c r="R471" s="13"/>
      <c r="S471" s="13"/>
      <c r="T471" s="13"/>
    </row>
    <row r="472" spans="1:20">
      <c r="A472" s="25">
        <v>21762</v>
      </c>
      <c r="B472" s="5">
        <f t="shared" si="29"/>
        <v>1959</v>
      </c>
      <c r="C472" s="1">
        <f t="shared" si="28"/>
        <v>7</v>
      </c>
      <c r="D472" s="4">
        <f>MAX(0,ROUND('FINAL INFLOW'!D472,2))</f>
        <v>0.27</v>
      </c>
      <c r="E472" s="4"/>
      <c r="R472" s="13"/>
      <c r="S472" s="13"/>
      <c r="T472" s="13"/>
    </row>
    <row r="473" spans="1:20">
      <c r="A473" s="25">
        <v>21793</v>
      </c>
      <c r="B473" s="5">
        <f t="shared" si="29"/>
        <v>1959</v>
      </c>
      <c r="C473" s="1">
        <f t="shared" si="28"/>
        <v>8</v>
      </c>
      <c r="D473" s="4">
        <f>MAX(0,ROUND('FINAL INFLOW'!D473,2))</f>
        <v>0.11</v>
      </c>
      <c r="E473" s="4"/>
      <c r="R473" s="13"/>
      <c r="S473" s="13"/>
      <c r="T473" s="13"/>
    </row>
    <row r="474" spans="1:20">
      <c r="A474" s="25">
        <v>21823</v>
      </c>
      <c r="B474" s="5">
        <f t="shared" si="29"/>
        <v>1959</v>
      </c>
      <c r="C474" s="1">
        <f t="shared" si="28"/>
        <v>9</v>
      </c>
      <c r="D474" s="4">
        <f>MAX(0,ROUND('FINAL INFLOW'!D474,2))</f>
        <v>0.63</v>
      </c>
      <c r="E474" s="4"/>
      <c r="R474" s="13"/>
      <c r="S474" s="13"/>
      <c r="T474" s="13"/>
    </row>
    <row r="475" spans="1:20">
      <c r="A475" s="25">
        <v>21854</v>
      </c>
      <c r="B475" s="5">
        <f t="shared" si="29"/>
        <v>1960</v>
      </c>
      <c r="C475" s="1">
        <f t="shared" si="28"/>
        <v>10</v>
      </c>
      <c r="D475" s="4">
        <f>MAX(0,ROUND('FINAL INFLOW'!D475,2))</f>
        <v>0.56999999999999995</v>
      </c>
      <c r="E475" s="4"/>
      <c r="R475" s="13"/>
      <c r="S475" s="13"/>
      <c r="T475" s="13"/>
    </row>
    <row r="476" spans="1:20">
      <c r="A476" s="25">
        <v>21884</v>
      </c>
      <c r="B476" s="5">
        <f t="shared" si="29"/>
        <v>1960</v>
      </c>
      <c r="C476" s="1">
        <f t="shared" si="28"/>
        <v>11</v>
      </c>
      <c r="D476" s="4">
        <f>MAX(0,ROUND('FINAL INFLOW'!D476,2))</f>
        <v>0.37</v>
      </c>
      <c r="E476" s="4"/>
      <c r="R476" s="13"/>
      <c r="S476" s="13"/>
      <c r="T476" s="13"/>
    </row>
    <row r="477" spans="1:20">
      <c r="A477" s="25">
        <v>21915</v>
      </c>
      <c r="B477" s="5">
        <f t="shared" si="29"/>
        <v>1960</v>
      </c>
      <c r="C477" s="1">
        <f t="shared" si="28"/>
        <v>12</v>
      </c>
      <c r="D477" s="4">
        <f>MAX(0,ROUND('FINAL INFLOW'!D477,2))</f>
        <v>0.55000000000000004</v>
      </c>
      <c r="E477" s="4"/>
      <c r="R477" s="13"/>
      <c r="S477" s="13"/>
      <c r="T477" s="13"/>
    </row>
    <row r="478" spans="1:20">
      <c r="A478" s="25">
        <v>21946</v>
      </c>
      <c r="B478" s="5">
        <f t="shared" si="29"/>
        <v>1960</v>
      </c>
      <c r="C478" s="1">
        <f t="shared" si="28"/>
        <v>1</v>
      </c>
      <c r="D478" s="4">
        <f>MAX(0,ROUND('FINAL INFLOW'!D478,2))</f>
        <v>1.41</v>
      </c>
      <c r="E478" s="4"/>
      <c r="R478" s="13"/>
      <c r="S478" s="13"/>
      <c r="T478" s="13"/>
    </row>
    <row r="479" spans="1:20">
      <c r="A479" s="25">
        <v>21975</v>
      </c>
      <c r="B479" s="5">
        <f t="shared" si="29"/>
        <v>1960</v>
      </c>
      <c r="C479" s="1">
        <f t="shared" si="28"/>
        <v>2</v>
      </c>
      <c r="D479" s="4">
        <f>MAX(0,ROUND('FINAL INFLOW'!D479,2))</f>
        <v>8.2799999999999994</v>
      </c>
      <c r="E479" s="4"/>
      <c r="R479" s="13"/>
      <c r="S479" s="13"/>
      <c r="T479" s="13"/>
    </row>
    <row r="480" spans="1:20">
      <c r="A480" s="25">
        <v>22006</v>
      </c>
      <c r="B480" s="5">
        <f t="shared" si="29"/>
        <v>1960</v>
      </c>
      <c r="C480" s="1">
        <f t="shared" si="28"/>
        <v>3</v>
      </c>
      <c r="D480" s="4">
        <f>MAX(0,ROUND('FINAL INFLOW'!D480,2))</f>
        <v>8.61</v>
      </c>
      <c r="E480" s="4"/>
      <c r="R480" s="13"/>
      <c r="S480" s="13"/>
      <c r="T480" s="13"/>
    </row>
    <row r="481" spans="1:20">
      <c r="A481" s="25">
        <v>22036</v>
      </c>
      <c r="B481" s="5">
        <f t="shared" si="29"/>
        <v>1960</v>
      </c>
      <c r="C481" s="1">
        <f t="shared" si="28"/>
        <v>4</v>
      </c>
      <c r="D481" s="4">
        <f>MAX(0,ROUND('FINAL INFLOW'!D481,2))</f>
        <v>4.1900000000000004</v>
      </c>
      <c r="E481" s="4"/>
      <c r="R481" s="13"/>
      <c r="S481" s="13"/>
      <c r="T481" s="13"/>
    </row>
    <row r="482" spans="1:20">
      <c r="A482" s="25">
        <v>22067</v>
      </c>
      <c r="B482" s="5">
        <f t="shared" si="29"/>
        <v>1960</v>
      </c>
      <c r="C482" s="1">
        <f t="shared" si="28"/>
        <v>5</v>
      </c>
      <c r="D482" s="4">
        <f>MAX(0,ROUND('FINAL INFLOW'!D482,2))</f>
        <v>2.19</v>
      </c>
      <c r="E482" s="4"/>
      <c r="R482" s="13"/>
      <c r="S482" s="13"/>
      <c r="T482" s="13"/>
    </row>
    <row r="483" spans="1:20">
      <c r="A483" s="25">
        <v>22097</v>
      </c>
      <c r="B483" s="5">
        <f t="shared" si="29"/>
        <v>1960</v>
      </c>
      <c r="C483" s="1">
        <f t="shared" si="28"/>
        <v>6</v>
      </c>
      <c r="D483" s="4">
        <f>MAX(0,ROUND('FINAL INFLOW'!D483,2))</f>
        <v>1.27</v>
      </c>
      <c r="E483" s="4"/>
      <c r="R483" s="13"/>
      <c r="S483" s="13"/>
      <c r="T483" s="13"/>
    </row>
    <row r="484" spans="1:20">
      <c r="A484" s="25">
        <v>22128</v>
      </c>
      <c r="B484" s="5">
        <f t="shared" si="29"/>
        <v>1960</v>
      </c>
      <c r="C484" s="1">
        <f t="shared" si="28"/>
        <v>7</v>
      </c>
      <c r="D484" s="4">
        <f>MAX(0,ROUND('FINAL INFLOW'!D484,2))</f>
        <v>0.56999999999999995</v>
      </c>
      <c r="E484" s="4"/>
      <c r="R484" s="13"/>
      <c r="S484" s="13"/>
      <c r="T484" s="13"/>
    </row>
    <row r="485" spans="1:20">
      <c r="A485" s="25">
        <v>22159</v>
      </c>
      <c r="B485" s="5">
        <f t="shared" si="29"/>
        <v>1960</v>
      </c>
      <c r="C485" s="1">
        <f t="shared" si="28"/>
        <v>8</v>
      </c>
      <c r="D485" s="4">
        <f>MAX(0,ROUND('FINAL INFLOW'!D485,2))</f>
        <v>0.3</v>
      </c>
      <c r="E485" s="4"/>
      <c r="R485" s="13"/>
      <c r="S485" s="13"/>
      <c r="T485" s="13"/>
    </row>
    <row r="486" spans="1:20">
      <c r="A486" s="25">
        <v>22189</v>
      </c>
      <c r="B486" s="5">
        <f t="shared" si="29"/>
        <v>1960</v>
      </c>
      <c r="C486" s="1">
        <f t="shared" si="28"/>
        <v>9</v>
      </c>
      <c r="D486" s="4">
        <f>MAX(0,ROUND('FINAL INFLOW'!D486,2))</f>
        <v>0.25</v>
      </c>
      <c r="E486" s="4"/>
      <c r="R486" s="13"/>
      <c r="S486" s="13"/>
      <c r="T486" s="13"/>
    </row>
    <row r="487" spans="1:20">
      <c r="A487" s="25">
        <v>22220</v>
      </c>
      <c r="B487" s="5">
        <f t="shared" si="29"/>
        <v>1961</v>
      </c>
      <c r="C487" s="1">
        <f t="shared" si="28"/>
        <v>10</v>
      </c>
      <c r="D487" s="4">
        <f>MAX(0,ROUND('FINAL INFLOW'!D487,2))</f>
        <v>0.34</v>
      </c>
      <c r="E487" s="4"/>
      <c r="R487" s="13"/>
      <c r="S487" s="13"/>
      <c r="T487" s="13"/>
    </row>
    <row r="488" spans="1:20">
      <c r="A488" s="25">
        <v>22250</v>
      </c>
      <c r="B488" s="5">
        <f t="shared" si="29"/>
        <v>1961</v>
      </c>
      <c r="C488" s="1">
        <f t="shared" si="28"/>
        <v>11</v>
      </c>
      <c r="D488" s="4">
        <f>MAX(0,ROUND('FINAL INFLOW'!D488,2))</f>
        <v>1.03</v>
      </c>
      <c r="E488" s="4"/>
      <c r="R488" s="13"/>
      <c r="S488" s="13"/>
      <c r="T488" s="13"/>
    </row>
    <row r="489" spans="1:20">
      <c r="A489" s="25">
        <v>22281</v>
      </c>
      <c r="B489" s="5">
        <f t="shared" si="29"/>
        <v>1961</v>
      </c>
      <c r="C489" s="1">
        <f t="shared" si="28"/>
        <v>12</v>
      </c>
      <c r="D489" s="4">
        <f>MAX(0,ROUND('FINAL INFLOW'!D489,2))</f>
        <v>0.74</v>
      </c>
      <c r="E489" s="4"/>
      <c r="R489" s="13"/>
      <c r="S489" s="13"/>
      <c r="T489" s="13"/>
    </row>
    <row r="490" spans="1:20">
      <c r="A490" s="25">
        <v>22312</v>
      </c>
      <c r="B490" s="5">
        <f t="shared" si="29"/>
        <v>1961</v>
      </c>
      <c r="C490" s="1">
        <f t="shared" si="28"/>
        <v>1</v>
      </c>
      <c r="D490" s="4">
        <f>MAX(0,ROUND('FINAL INFLOW'!D490,2))</f>
        <v>0.63</v>
      </c>
      <c r="E490" s="4"/>
      <c r="R490" s="13"/>
      <c r="S490" s="13"/>
      <c r="T490" s="13"/>
    </row>
    <row r="491" spans="1:20">
      <c r="A491" s="25">
        <v>22340</v>
      </c>
      <c r="B491" s="5">
        <f t="shared" si="29"/>
        <v>1961</v>
      </c>
      <c r="C491" s="1">
        <f t="shared" si="28"/>
        <v>2</v>
      </c>
      <c r="D491" s="4">
        <f>MAX(0,ROUND('FINAL INFLOW'!D491,2))</f>
        <v>2.4700000000000002</v>
      </c>
      <c r="E491" s="4"/>
      <c r="R491" s="13"/>
      <c r="S491" s="13"/>
      <c r="T491" s="13"/>
    </row>
    <row r="492" spans="1:20">
      <c r="A492" s="25">
        <v>22371</v>
      </c>
      <c r="B492" s="5">
        <f t="shared" si="29"/>
        <v>1961</v>
      </c>
      <c r="C492" s="1">
        <f t="shared" si="28"/>
        <v>3</v>
      </c>
      <c r="D492" s="4">
        <f>MAX(0,ROUND('FINAL INFLOW'!D492,2))</f>
        <v>2.97</v>
      </c>
      <c r="E492" s="4"/>
      <c r="R492" s="13"/>
      <c r="S492" s="13"/>
      <c r="T492" s="13"/>
    </row>
    <row r="493" spans="1:20">
      <c r="A493" s="25">
        <v>22401</v>
      </c>
      <c r="B493" s="5">
        <f t="shared" si="29"/>
        <v>1961</v>
      </c>
      <c r="C493" s="1">
        <f t="shared" si="28"/>
        <v>4</v>
      </c>
      <c r="D493" s="4">
        <f>MAX(0,ROUND('FINAL INFLOW'!D493,2))</f>
        <v>3.2</v>
      </c>
      <c r="E493" s="4"/>
      <c r="R493" s="13"/>
      <c r="S493" s="13"/>
      <c r="T493" s="13"/>
    </row>
    <row r="494" spans="1:20">
      <c r="A494" s="25">
        <v>22432</v>
      </c>
      <c r="B494" s="5">
        <f t="shared" si="29"/>
        <v>1961</v>
      </c>
      <c r="C494" s="1">
        <f t="shared" si="28"/>
        <v>5</v>
      </c>
      <c r="D494" s="4">
        <f>MAX(0,ROUND('FINAL INFLOW'!D494,2))</f>
        <v>2.09</v>
      </c>
      <c r="E494" s="4"/>
      <c r="R494" s="13"/>
      <c r="S494" s="13"/>
      <c r="T494" s="13"/>
    </row>
    <row r="495" spans="1:20">
      <c r="A495" s="25">
        <v>22462</v>
      </c>
      <c r="B495" s="5">
        <f t="shared" si="29"/>
        <v>1961</v>
      </c>
      <c r="C495" s="1">
        <f t="shared" si="28"/>
        <v>6</v>
      </c>
      <c r="D495" s="4">
        <f>MAX(0,ROUND('FINAL INFLOW'!D495,2))</f>
        <v>1.02</v>
      </c>
      <c r="E495" s="4"/>
      <c r="R495" s="13"/>
      <c r="S495" s="13"/>
      <c r="T495" s="13"/>
    </row>
    <row r="496" spans="1:20">
      <c r="A496" s="25">
        <v>22493</v>
      </c>
      <c r="B496" s="5">
        <f t="shared" si="29"/>
        <v>1961</v>
      </c>
      <c r="C496" s="1">
        <f t="shared" si="28"/>
        <v>7</v>
      </c>
      <c r="D496" s="4">
        <f>MAX(0,ROUND('FINAL INFLOW'!D496,2))</f>
        <v>0.23</v>
      </c>
      <c r="E496" s="4"/>
      <c r="R496" s="13"/>
      <c r="S496" s="13"/>
      <c r="T496" s="13"/>
    </row>
    <row r="497" spans="1:20">
      <c r="A497" s="25">
        <v>22524</v>
      </c>
      <c r="B497" s="5">
        <f t="shared" si="29"/>
        <v>1961</v>
      </c>
      <c r="C497" s="1">
        <f t="shared" si="28"/>
        <v>8</v>
      </c>
      <c r="D497" s="4">
        <f>MAX(0,ROUND('FINAL INFLOW'!D497,2))</f>
        <v>0</v>
      </c>
      <c r="E497" s="4"/>
      <c r="R497" s="13"/>
      <c r="S497" s="13"/>
      <c r="T497" s="13"/>
    </row>
    <row r="498" spans="1:20">
      <c r="A498" s="25">
        <v>22554</v>
      </c>
      <c r="B498" s="5">
        <f t="shared" si="29"/>
        <v>1961</v>
      </c>
      <c r="C498" s="1">
        <f t="shared" si="28"/>
        <v>9</v>
      </c>
      <c r="D498" s="4">
        <f>MAX(0,ROUND('FINAL INFLOW'!D498,2))</f>
        <v>0.23</v>
      </c>
      <c r="E498" s="4"/>
      <c r="R498" s="13"/>
      <c r="S498" s="13"/>
      <c r="T498" s="13"/>
    </row>
    <row r="499" spans="1:20">
      <c r="A499" s="25">
        <v>22585</v>
      </c>
      <c r="B499" s="5">
        <f t="shared" si="29"/>
        <v>1962</v>
      </c>
      <c r="C499" s="1">
        <f t="shared" si="28"/>
        <v>10</v>
      </c>
      <c r="D499" s="4">
        <f>MAX(0,ROUND('FINAL INFLOW'!D499,2))</f>
        <v>0.54</v>
      </c>
      <c r="E499" s="4"/>
      <c r="R499" s="13"/>
      <c r="S499" s="13"/>
      <c r="T499" s="13"/>
    </row>
    <row r="500" spans="1:20">
      <c r="A500" s="25">
        <v>22615</v>
      </c>
      <c r="B500" s="5">
        <f t="shared" si="29"/>
        <v>1962</v>
      </c>
      <c r="C500" s="1">
        <f t="shared" si="28"/>
        <v>11</v>
      </c>
      <c r="D500" s="4">
        <f>MAX(0,ROUND('FINAL INFLOW'!D500,2))</f>
        <v>0.48</v>
      </c>
      <c r="E500" s="4"/>
      <c r="R500" s="13"/>
      <c r="S500" s="13"/>
      <c r="T500" s="13"/>
    </row>
    <row r="501" spans="1:20">
      <c r="A501" s="25">
        <v>22646</v>
      </c>
      <c r="B501" s="5">
        <f t="shared" si="29"/>
        <v>1962</v>
      </c>
      <c r="C501" s="1">
        <f t="shared" si="28"/>
        <v>12</v>
      </c>
      <c r="D501" s="4">
        <f>MAX(0,ROUND('FINAL INFLOW'!D501,2))</f>
        <v>1.36</v>
      </c>
      <c r="E501" s="4"/>
      <c r="R501" s="13"/>
      <c r="S501" s="13"/>
      <c r="T501" s="13"/>
    </row>
    <row r="502" spans="1:20">
      <c r="A502" s="25">
        <v>22677</v>
      </c>
      <c r="B502" s="5">
        <f t="shared" si="29"/>
        <v>1962</v>
      </c>
      <c r="C502" s="1">
        <f t="shared" si="28"/>
        <v>1</v>
      </c>
      <c r="D502" s="4">
        <f>MAX(0,ROUND('FINAL INFLOW'!D502,2))</f>
        <v>1.1000000000000001</v>
      </c>
      <c r="E502" s="4"/>
      <c r="R502" s="13"/>
      <c r="S502" s="13"/>
      <c r="T502" s="13"/>
    </row>
    <row r="503" spans="1:20">
      <c r="A503" s="25">
        <v>22705</v>
      </c>
      <c r="B503" s="5">
        <f t="shared" si="29"/>
        <v>1962</v>
      </c>
      <c r="C503" s="1">
        <f t="shared" si="28"/>
        <v>2</v>
      </c>
      <c r="D503" s="4">
        <f>MAX(0,ROUND('FINAL INFLOW'!D503,2))</f>
        <v>10.41</v>
      </c>
      <c r="E503" s="4"/>
      <c r="R503" s="13"/>
      <c r="S503" s="13"/>
      <c r="T503" s="13"/>
    </row>
    <row r="504" spans="1:20">
      <c r="A504" s="25">
        <v>22736</v>
      </c>
      <c r="B504" s="5">
        <f t="shared" si="29"/>
        <v>1962</v>
      </c>
      <c r="C504" s="1">
        <f t="shared" si="28"/>
        <v>3</v>
      </c>
      <c r="D504" s="4">
        <f>MAX(0,ROUND('FINAL INFLOW'!D504,2))</f>
        <v>5.87</v>
      </c>
      <c r="E504" s="4"/>
      <c r="R504" s="13"/>
      <c r="S504" s="13"/>
      <c r="T504" s="13"/>
    </row>
    <row r="505" spans="1:20">
      <c r="A505" s="25">
        <v>22766</v>
      </c>
      <c r="B505" s="5">
        <f t="shared" si="29"/>
        <v>1962</v>
      </c>
      <c r="C505" s="1">
        <f t="shared" si="28"/>
        <v>4</v>
      </c>
      <c r="D505" s="4">
        <f>MAX(0,ROUND('FINAL INFLOW'!D505,2))</f>
        <v>9.18</v>
      </c>
      <c r="E505" s="4"/>
      <c r="R505" s="13"/>
      <c r="S505" s="13"/>
      <c r="T505" s="13"/>
    </row>
    <row r="506" spans="1:20">
      <c r="A506" s="25">
        <v>22797</v>
      </c>
      <c r="B506" s="5">
        <f t="shared" si="29"/>
        <v>1962</v>
      </c>
      <c r="C506" s="1">
        <f t="shared" si="28"/>
        <v>5</v>
      </c>
      <c r="D506" s="4">
        <f>MAX(0,ROUND('FINAL INFLOW'!D506,2))</f>
        <v>3.84</v>
      </c>
      <c r="E506" s="4"/>
      <c r="R506" s="13"/>
      <c r="S506" s="13"/>
      <c r="T506" s="13"/>
    </row>
    <row r="507" spans="1:20">
      <c r="A507" s="25">
        <v>22827</v>
      </c>
      <c r="B507" s="5">
        <f t="shared" si="29"/>
        <v>1962</v>
      </c>
      <c r="C507" s="1">
        <f t="shared" si="28"/>
        <v>6</v>
      </c>
      <c r="D507" s="4">
        <f>MAX(0,ROUND('FINAL INFLOW'!D507,2))</f>
        <v>2.46</v>
      </c>
      <c r="E507" s="4"/>
      <c r="R507" s="13"/>
      <c r="S507" s="13"/>
      <c r="T507" s="13"/>
    </row>
    <row r="508" spans="1:20">
      <c r="A508" s="25">
        <v>22858</v>
      </c>
      <c r="B508" s="5">
        <f t="shared" si="29"/>
        <v>1962</v>
      </c>
      <c r="C508" s="1">
        <f t="shared" si="28"/>
        <v>7</v>
      </c>
      <c r="D508" s="4">
        <f>MAX(0,ROUND('FINAL INFLOW'!D508,2))</f>
        <v>1.23</v>
      </c>
      <c r="E508" s="4"/>
      <c r="R508" s="13"/>
      <c r="S508" s="13"/>
      <c r="T508" s="13"/>
    </row>
    <row r="509" spans="1:20">
      <c r="A509" s="25">
        <v>22889</v>
      </c>
      <c r="B509" s="5">
        <f t="shared" si="29"/>
        <v>1962</v>
      </c>
      <c r="C509" s="1">
        <f t="shared" si="28"/>
        <v>8</v>
      </c>
      <c r="D509" s="4">
        <f>MAX(0,ROUND('FINAL INFLOW'!D509,2))</f>
        <v>0.25</v>
      </c>
      <c r="E509" s="4"/>
      <c r="R509" s="13"/>
      <c r="S509" s="13"/>
      <c r="T509" s="13"/>
    </row>
    <row r="510" spans="1:20">
      <c r="A510" s="25">
        <v>22919</v>
      </c>
      <c r="B510" s="5">
        <f t="shared" si="29"/>
        <v>1962</v>
      </c>
      <c r="C510" s="1">
        <f t="shared" si="28"/>
        <v>9</v>
      </c>
      <c r="D510" s="4">
        <f>MAX(0,ROUND('FINAL INFLOW'!D510,2))</f>
        <v>0.18</v>
      </c>
      <c r="E510" s="4"/>
      <c r="R510" s="13"/>
      <c r="S510" s="13"/>
      <c r="T510" s="13"/>
    </row>
    <row r="511" spans="1:20">
      <c r="A511" s="25">
        <v>22950</v>
      </c>
      <c r="B511" s="5">
        <f t="shared" si="29"/>
        <v>1963</v>
      </c>
      <c r="C511" s="1">
        <f t="shared" si="28"/>
        <v>10</v>
      </c>
      <c r="D511" s="4">
        <f>MAX(0,ROUND('FINAL INFLOW'!D511,2))</f>
        <v>9.7200000000000006</v>
      </c>
      <c r="E511" s="4"/>
      <c r="R511" s="13"/>
      <c r="S511" s="13"/>
      <c r="T511" s="13"/>
    </row>
    <row r="512" spans="1:20">
      <c r="A512" s="25">
        <v>22980</v>
      </c>
      <c r="B512" s="5">
        <f t="shared" si="29"/>
        <v>1963</v>
      </c>
      <c r="C512" s="1">
        <f t="shared" si="28"/>
        <v>11</v>
      </c>
      <c r="D512" s="4">
        <f>MAX(0,ROUND('FINAL INFLOW'!D512,2))</f>
        <v>1.22</v>
      </c>
      <c r="E512" s="4"/>
      <c r="R512" s="13"/>
      <c r="S512" s="13"/>
      <c r="T512" s="13"/>
    </row>
    <row r="513" spans="1:20">
      <c r="A513" s="25">
        <v>23011</v>
      </c>
      <c r="B513" s="5">
        <f t="shared" si="29"/>
        <v>1963</v>
      </c>
      <c r="C513" s="1">
        <f t="shared" si="28"/>
        <v>12</v>
      </c>
      <c r="D513" s="4">
        <f>MAX(0,ROUND('FINAL INFLOW'!D513,2))</f>
        <v>4.8499999999999996</v>
      </c>
      <c r="E513" s="4"/>
      <c r="R513" s="13"/>
      <c r="S513" s="13"/>
      <c r="T513" s="13"/>
    </row>
    <row r="514" spans="1:20">
      <c r="A514" s="25">
        <v>23042</v>
      </c>
      <c r="B514" s="5">
        <f t="shared" si="29"/>
        <v>1963</v>
      </c>
      <c r="C514" s="1">
        <f t="shared" si="28"/>
        <v>1</v>
      </c>
      <c r="D514" s="4">
        <f>MAX(0,ROUND('FINAL INFLOW'!D514,2))</f>
        <v>7.06</v>
      </c>
      <c r="E514" s="4"/>
      <c r="R514" s="13"/>
      <c r="S514" s="13"/>
      <c r="T514" s="13"/>
    </row>
    <row r="515" spans="1:20">
      <c r="A515" s="25">
        <v>23070</v>
      </c>
      <c r="B515" s="5">
        <f t="shared" si="29"/>
        <v>1963</v>
      </c>
      <c r="C515" s="1">
        <f t="shared" si="28"/>
        <v>2</v>
      </c>
      <c r="D515" s="4">
        <f>MAX(0,ROUND('FINAL INFLOW'!D515,2))</f>
        <v>17.670000000000002</v>
      </c>
      <c r="E515" s="4"/>
      <c r="R515" s="13"/>
      <c r="S515" s="13"/>
      <c r="T515" s="13"/>
    </row>
    <row r="516" spans="1:20">
      <c r="A516" s="25">
        <v>23101</v>
      </c>
      <c r="B516" s="5">
        <f t="shared" si="29"/>
        <v>1963</v>
      </c>
      <c r="C516" s="1">
        <f t="shared" si="28"/>
        <v>3</v>
      </c>
      <c r="D516" s="4">
        <f>MAX(0,ROUND('FINAL INFLOW'!D516,2))</f>
        <v>4.9000000000000004</v>
      </c>
      <c r="E516" s="4"/>
      <c r="R516" s="13"/>
      <c r="S516" s="13"/>
      <c r="T516" s="13"/>
    </row>
    <row r="517" spans="1:20">
      <c r="A517" s="25">
        <v>23131</v>
      </c>
      <c r="B517" s="5">
        <f t="shared" si="29"/>
        <v>1963</v>
      </c>
      <c r="C517" s="1">
        <f t="shared" si="28"/>
        <v>4</v>
      </c>
      <c r="D517" s="4">
        <f>MAX(0,ROUND('FINAL INFLOW'!D517,2))</f>
        <v>10.130000000000001</v>
      </c>
      <c r="E517" s="4"/>
      <c r="R517" s="13"/>
      <c r="S517" s="13"/>
      <c r="T517" s="13"/>
    </row>
    <row r="518" spans="1:20">
      <c r="A518" s="25">
        <v>23162</v>
      </c>
      <c r="B518" s="5">
        <f t="shared" si="29"/>
        <v>1963</v>
      </c>
      <c r="C518" s="1">
        <f t="shared" si="28"/>
        <v>5</v>
      </c>
      <c r="D518" s="4">
        <f>MAX(0,ROUND('FINAL INFLOW'!D518,2))</f>
        <v>6.87</v>
      </c>
      <c r="E518" s="4"/>
      <c r="R518" s="13"/>
      <c r="S518" s="13"/>
      <c r="T518" s="13"/>
    </row>
    <row r="519" spans="1:20">
      <c r="A519" s="25">
        <v>23192</v>
      </c>
      <c r="B519" s="5">
        <f t="shared" si="29"/>
        <v>1963</v>
      </c>
      <c r="C519" s="1">
        <f t="shared" si="28"/>
        <v>6</v>
      </c>
      <c r="D519" s="4">
        <f>MAX(0,ROUND('FINAL INFLOW'!D519,2))</f>
        <v>2.92</v>
      </c>
      <c r="E519" s="4"/>
      <c r="R519" s="13"/>
      <c r="S519" s="13"/>
      <c r="T519" s="13"/>
    </row>
    <row r="520" spans="1:20">
      <c r="A520" s="25">
        <v>23223</v>
      </c>
      <c r="B520" s="5">
        <f t="shared" si="29"/>
        <v>1963</v>
      </c>
      <c r="C520" s="1">
        <f t="shared" si="28"/>
        <v>7</v>
      </c>
      <c r="D520" s="4">
        <f>MAX(0,ROUND('FINAL INFLOW'!D520,2))</f>
        <v>1.31</v>
      </c>
      <c r="E520" s="4"/>
      <c r="R520" s="13"/>
      <c r="S520" s="13"/>
      <c r="T520" s="13"/>
    </row>
    <row r="521" spans="1:20">
      <c r="A521" s="25">
        <v>23254</v>
      </c>
      <c r="B521" s="5">
        <f t="shared" si="29"/>
        <v>1963</v>
      </c>
      <c r="C521" s="1">
        <f t="shared" si="28"/>
        <v>8</v>
      </c>
      <c r="D521" s="4">
        <f>MAX(0,ROUND('FINAL INFLOW'!D521,2))</f>
        <v>1</v>
      </c>
      <c r="E521" s="4"/>
      <c r="R521" s="13"/>
      <c r="S521" s="13"/>
      <c r="T521" s="13"/>
    </row>
    <row r="522" spans="1:20">
      <c r="A522" s="25">
        <v>23284</v>
      </c>
      <c r="B522" s="5">
        <f t="shared" si="29"/>
        <v>1963</v>
      </c>
      <c r="C522" s="1">
        <f t="shared" si="28"/>
        <v>9</v>
      </c>
      <c r="D522" s="4">
        <f>MAX(0,ROUND('FINAL INFLOW'!D522,2))</f>
        <v>1.1000000000000001</v>
      </c>
      <c r="E522" s="4"/>
      <c r="R522" s="13"/>
      <c r="S522" s="13"/>
      <c r="T522" s="13"/>
    </row>
    <row r="523" spans="1:20">
      <c r="A523" s="25">
        <v>23315</v>
      </c>
      <c r="B523" s="5">
        <f t="shared" si="29"/>
        <v>1964</v>
      </c>
      <c r="C523" s="1">
        <f t="shared" si="28"/>
        <v>10</v>
      </c>
      <c r="D523" s="4">
        <f>MAX(0,ROUND('FINAL INFLOW'!D523,2))</f>
        <v>1.1499999999999999</v>
      </c>
      <c r="E523" s="4"/>
      <c r="R523" s="13"/>
      <c r="S523" s="13"/>
      <c r="T523" s="13"/>
    </row>
    <row r="524" spans="1:20">
      <c r="A524" s="25">
        <v>23345</v>
      </c>
      <c r="B524" s="5">
        <f t="shared" si="29"/>
        <v>1964</v>
      </c>
      <c r="C524" s="1">
        <f t="shared" si="28"/>
        <v>11</v>
      </c>
      <c r="D524" s="4">
        <f>MAX(0,ROUND('FINAL INFLOW'!D524,2))</f>
        <v>4.63</v>
      </c>
      <c r="E524" s="4"/>
      <c r="R524" s="13"/>
      <c r="S524" s="13"/>
      <c r="T524" s="13"/>
    </row>
    <row r="525" spans="1:20">
      <c r="A525" s="25">
        <v>23376</v>
      </c>
      <c r="B525" s="5">
        <f t="shared" si="29"/>
        <v>1964</v>
      </c>
      <c r="C525" s="1">
        <f t="shared" si="28"/>
        <v>12</v>
      </c>
      <c r="D525" s="4">
        <f>MAX(0,ROUND('FINAL INFLOW'!D525,2))</f>
        <v>1.98</v>
      </c>
      <c r="E525" s="4"/>
      <c r="R525" s="13"/>
      <c r="S525" s="13"/>
      <c r="T525" s="13"/>
    </row>
    <row r="526" spans="1:20">
      <c r="A526" s="25">
        <v>23407</v>
      </c>
      <c r="B526" s="5">
        <f t="shared" si="29"/>
        <v>1964</v>
      </c>
      <c r="C526" s="1">
        <f t="shared" si="28"/>
        <v>1</v>
      </c>
      <c r="D526" s="4">
        <f>MAX(0,ROUND('FINAL INFLOW'!D526,2))</f>
        <v>3.73</v>
      </c>
      <c r="E526" s="4"/>
      <c r="R526" s="13"/>
      <c r="S526" s="13"/>
      <c r="T526" s="13"/>
    </row>
    <row r="527" spans="1:20">
      <c r="A527" s="25">
        <v>23436</v>
      </c>
      <c r="B527" s="5">
        <f t="shared" si="29"/>
        <v>1964</v>
      </c>
      <c r="C527" s="1">
        <f t="shared" si="28"/>
        <v>2</v>
      </c>
      <c r="D527" s="4">
        <f>MAX(0,ROUND('FINAL INFLOW'!D527,2))</f>
        <v>2.52</v>
      </c>
      <c r="E527" s="4"/>
      <c r="R527" s="13"/>
      <c r="S527" s="13"/>
      <c r="T527" s="13"/>
    </row>
    <row r="528" spans="1:20">
      <c r="A528" s="25">
        <v>23467</v>
      </c>
      <c r="B528" s="5">
        <f t="shared" si="29"/>
        <v>1964</v>
      </c>
      <c r="C528" s="1">
        <f t="shared" si="28"/>
        <v>3</v>
      </c>
      <c r="D528" s="4">
        <f>MAX(0,ROUND('FINAL INFLOW'!D528,2))</f>
        <v>2.31</v>
      </c>
      <c r="E528" s="4"/>
      <c r="R528" s="13"/>
      <c r="S528" s="13"/>
      <c r="T528" s="13"/>
    </row>
    <row r="529" spans="1:20">
      <c r="A529" s="25">
        <v>23497</v>
      </c>
      <c r="B529" s="5">
        <f t="shared" si="29"/>
        <v>1964</v>
      </c>
      <c r="C529" s="1">
        <f t="shared" si="28"/>
        <v>4</v>
      </c>
      <c r="D529" s="4">
        <f>MAX(0,ROUND('FINAL INFLOW'!D529,2))</f>
        <v>4.53</v>
      </c>
      <c r="E529" s="4"/>
      <c r="R529" s="13"/>
      <c r="S529" s="13"/>
      <c r="T529" s="13"/>
    </row>
    <row r="530" spans="1:20">
      <c r="A530" s="25">
        <v>23528</v>
      </c>
      <c r="B530" s="5">
        <f t="shared" si="29"/>
        <v>1964</v>
      </c>
      <c r="C530" s="1">
        <f t="shared" si="28"/>
        <v>5</v>
      </c>
      <c r="D530" s="4">
        <f>MAX(0,ROUND('FINAL INFLOW'!D530,2))</f>
        <v>3.67</v>
      </c>
      <c r="E530" s="4"/>
      <c r="R530" s="13"/>
      <c r="S530" s="13"/>
      <c r="T530" s="13"/>
    </row>
    <row r="531" spans="1:20">
      <c r="A531" s="25">
        <v>23558</v>
      </c>
      <c r="B531" s="5">
        <f t="shared" si="29"/>
        <v>1964</v>
      </c>
      <c r="C531" s="1">
        <f t="shared" ref="C531:C594" si="30">MONTH(A531)</f>
        <v>6</v>
      </c>
      <c r="D531" s="4">
        <f>MAX(0,ROUND('FINAL INFLOW'!D531,2))</f>
        <v>1.54</v>
      </c>
      <c r="E531" s="4"/>
      <c r="R531" s="13"/>
      <c r="S531" s="13"/>
      <c r="T531" s="13"/>
    </row>
    <row r="532" spans="1:20">
      <c r="A532" s="25">
        <v>23589</v>
      </c>
      <c r="B532" s="5">
        <f t="shared" ref="B532:B595" si="31">IF(MONTH(A532)&gt;9,YEAR(A532)+1,YEAR(A532))</f>
        <v>1964</v>
      </c>
      <c r="C532" s="1">
        <f t="shared" si="30"/>
        <v>7</v>
      </c>
      <c r="D532" s="4">
        <f>MAX(0,ROUND('FINAL INFLOW'!D532,2))</f>
        <v>0.65</v>
      </c>
      <c r="E532" s="4"/>
      <c r="R532" s="13"/>
      <c r="S532" s="13"/>
      <c r="T532" s="13"/>
    </row>
    <row r="533" spans="1:20">
      <c r="A533" s="25">
        <v>23620</v>
      </c>
      <c r="B533" s="5">
        <f t="shared" si="31"/>
        <v>1964</v>
      </c>
      <c r="C533" s="1">
        <f t="shared" si="30"/>
        <v>8</v>
      </c>
      <c r="D533" s="4">
        <f>MAX(0,ROUND('FINAL INFLOW'!D533,2))</f>
        <v>0.75</v>
      </c>
      <c r="E533" s="4"/>
      <c r="R533" s="13"/>
      <c r="S533" s="13"/>
      <c r="T533" s="13"/>
    </row>
    <row r="534" spans="1:20">
      <c r="A534" s="25">
        <v>23650</v>
      </c>
      <c r="B534" s="5">
        <f t="shared" si="31"/>
        <v>1964</v>
      </c>
      <c r="C534" s="1">
        <f t="shared" si="30"/>
        <v>9</v>
      </c>
      <c r="D534" s="4">
        <f>MAX(0,ROUND('FINAL INFLOW'!D534,2))</f>
        <v>0.11</v>
      </c>
      <c r="E534" s="4"/>
      <c r="R534" s="13"/>
      <c r="S534" s="13"/>
      <c r="T534" s="13"/>
    </row>
    <row r="535" spans="1:20">
      <c r="A535" s="25">
        <v>23681</v>
      </c>
      <c r="B535" s="5">
        <f t="shared" si="31"/>
        <v>1965</v>
      </c>
      <c r="C535" s="1">
        <f t="shared" si="30"/>
        <v>10</v>
      </c>
      <c r="D535" s="4">
        <f>MAX(0,ROUND('FINAL INFLOW'!D535,2))</f>
        <v>0.63</v>
      </c>
      <c r="E535" s="4"/>
      <c r="R535" s="13"/>
      <c r="S535" s="13"/>
      <c r="T535" s="13"/>
    </row>
    <row r="536" spans="1:20">
      <c r="A536" s="25">
        <v>23711</v>
      </c>
      <c r="B536" s="5">
        <f t="shared" si="31"/>
        <v>1965</v>
      </c>
      <c r="C536" s="1">
        <f t="shared" si="30"/>
        <v>11</v>
      </c>
      <c r="D536" s="4">
        <f>MAX(0,ROUND('FINAL INFLOW'!D536,2))</f>
        <v>2.62</v>
      </c>
      <c r="E536" s="4"/>
      <c r="R536" s="13"/>
      <c r="S536" s="13"/>
      <c r="T536" s="13"/>
    </row>
    <row r="537" spans="1:20">
      <c r="A537" s="25">
        <v>23742</v>
      </c>
      <c r="B537" s="5">
        <f t="shared" si="31"/>
        <v>1965</v>
      </c>
      <c r="C537" s="1">
        <f t="shared" si="30"/>
        <v>12</v>
      </c>
      <c r="D537" s="4">
        <f>MAX(0,ROUND('FINAL INFLOW'!D537,2))</f>
        <v>41.68</v>
      </c>
      <c r="E537" s="4"/>
      <c r="R537" s="13"/>
      <c r="S537" s="13"/>
      <c r="T537" s="13"/>
    </row>
    <row r="538" spans="1:20">
      <c r="A538" s="25">
        <v>23773</v>
      </c>
      <c r="B538" s="5">
        <f t="shared" si="31"/>
        <v>1965</v>
      </c>
      <c r="C538" s="1">
        <f t="shared" si="30"/>
        <v>1</v>
      </c>
      <c r="D538" s="4">
        <f>MAX(0,ROUND('FINAL INFLOW'!D538,2))</f>
        <v>16.420000000000002</v>
      </c>
      <c r="E538" s="4"/>
      <c r="R538" s="13"/>
      <c r="S538" s="13"/>
      <c r="T538" s="13"/>
    </row>
    <row r="539" spans="1:20">
      <c r="A539" s="25">
        <v>23801</v>
      </c>
      <c r="B539" s="5">
        <f t="shared" si="31"/>
        <v>1965</v>
      </c>
      <c r="C539" s="1">
        <f t="shared" si="30"/>
        <v>2</v>
      </c>
      <c r="D539" s="4">
        <f>MAX(0,ROUND('FINAL INFLOW'!D539,2))</f>
        <v>4.25</v>
      </c>
      <c r="E539" s="4"/>
      <c r="R539" s="13"/>
      <c r="S539" s="13"/>
      <c r="T539" s="13"/>
    </row>
    <row r="540" spans="1:20">
      <c r="A540" s="25">
        <v>23832</v>
      </c>
      <c r="B540" s="5">
        <f t="shared" si="31"/>
        <v>1965</v>
      </c>
      <c r="C540" s="1">
        <f t="shared" si="30"/>
        <v>3</v>
      </c>
      <c r="D540" s="4">
        <f>MAX(0,ROUND('FINAL INFLOW'!D540,2))</f>
        <v>3.59</v>
      </c>
      <c r="E540" s="4"/>
      <c r="R540" s="13"/>
      <c r="S540" s="13"/>
      <c r="T540" s="13"/>
    </row>
    <row r="541" spans="1:20">
      <c r="A541" s="25">
        <v>23862</v>
      </c>
      <c r="B541" s="5">
        <f t="shared" si="31"/>
        <v>1965</v>
      </c>
      <c r="C541" s="1">
        <f t="shared" si="30"/>
        <v>4</v>
      </c>
      <c r="D541" s="4">
        <f>MAX(0,ROUND('FINAL INFLOW'!D541,2))</f>
        <v>6.82</v>
      </c>
      <c r="E541" s="4"/>
      <c r="R541" s="13"/>
      <c r="S541" s="13"/>
      <c r="T541" s="13"/>
    </row>
    <row r="542" spans="1:20">
      <c r="A542" s="25">
        <v>23893</v>
      </c>
      <c r="B542" s="5">
        <f t="shared" si="31"/>
        <v>1965</v>
      </c>
      <c r="C542" s="1">
        <f t="shared" si="30"/>
        <v>5</v>
      </c>
      <c r="D542" s="4">
        <f>MAX(0,ROUND('FINAL INFLOW'!D542,2))</f>
        <v>4.58</v>
      </c>
      <c r="E542" s="4"/>
      <c r="R542" s="13"/>
      <c r="S542" s="13"/>
      <c r="T542" s="13"/>
    </row>
    <row r="543" spans="1:20">
      <c r="A543" s="25">
        <v>23923</v>
      </c>
      <c r="B543" s="5">
        <f t="shared" si="31"/>
        <v>1965</v>
      </c>
      <c r="C543" s="1">
        <f t="shared" si="30"/>
        <v>6</v>
      </c>
      <c r="D543" s="4">
        <f>MAX(0,ROUND('FINAL INFLOW'!D543,2))</f>
        <v>3.04</v>
      </c>
      <c r="E543" s="4"/>
      <c r="R543" s="13"/>
      <c r="S543" s="13"/>
      <c r="T543" s="13"/>
    </row>
    <row r="544" spans="1:20">
      <c r="A544" s="25">
        <v>23954</v>
      </c>
      <c r="B544" s="5">
        <f t="shared" si="31"/>
        <v>1965</v>
      </c>
      <c r="C544" s="1">
        <f t="shared" si="30"/>
        <v>7</v>
      </c>
      <c r="D544" s="4">
        <f>MAX(0,ROUND('FINAL INFLOW'!D544,2))</f>
        <v>1.88</v>
      </c>
      <c r="E544" s="4"/>
      <c r="R544" s="13"/>
      <c r="S544" s="13"/>
      <c r="T544" s="13"/>
    </row>
    <row r="545" spans="1:20">
      <c r="A545" s="25">
        <v>23985</v>
      </c>
      <c r="B545" s="5">
        <f t="shared" si="31"/>
        <v>1965</v>
      </c>
      <c r="C545" s="1">
        <f t="shared" si="30"/>
        <v>8</v>
      </c>
      <c r="D545" s="4">
        <f>MAX(0,ROUND('FINAL INFLOW'!D545,2))</f>
        <v>2.25</v>
      </c>
      <c r="E545" s="4"/>
      <c r="R545" s="13"/>
      <c r="S545" s="13"/>
      <c r="T545" s="13"/>
    </row>
    <row r="546" spans="1:20">
      <c r="A546" s="25">
        <v>24015</v>
      </c>
      <c r="B546" s="5">
        <f t="shared" si="31"/>
        <v>1965</v>
      </c>
      <c r="C546" s="1">
        <f t="shared" si="30"/>
        <v>9</v>
      </c>
      <c r="D546" s="4">
        <f>MAX(0,ROUND('FINAL INFLOW'!D546,2))</f>
        <v>0.99</v>
      </c>
      <c r="E546" s="4"/>
      <c r="R546" s="13"/>
      <c r="S546" s="13"/>
      <c r="T546" s="13"/>
    </row>
    <row r="547" spans="1:20">
      <c r="A547" s="25">
        <v>24046</v>
      </c>
      <c r="B547" s="5">
        <f t="shared" si="31"/>
        <v>1966</v>
      </c>
      <c r="C547" s="1">
        <f t="shared" si="30"/>
        <v>10</v>
      </c>
      <c r="D547" s="4">
        <f>MAX(0,ROUND('FINAL INFLOW'!D547,2))</f>
        <v>0.89</v>
      </c>
      <c r="E547" s="4"/>
      <c r="R547" s="13"/>
      <c r="S547" s="13"/>
      <c r="T547" s="13"/>
    </row>
    <row r="548" spans="1:20">
      <c r="A548" s="25">
        <v>24076</v>
      </c>
      <c r="B548" s="5">
        <f t="shared" si="31"/>
        <v>1966</v>
      </c>
      <c r="C548" s="1">
        <f t="shared" si="30"/>
        <v>11</v>
      </c>
      <c r="D548" s="4">
        <f>MAX(0,ROUND('FINAL INFLOW'!D548,2))</f>
        <v>1.62</v>
      </c>
      <c r="E548" s="4"/>
      <c r="R548" s="13"/>
      <c r="S548" s="13"/>
      <c r="T548" s="13"/>
    </row>
    <row r="549" spans="1:20">
      <c r="A549" s="25">
        <v>24107</v>
      </c>
      <c r="B549" s="5">
        <f t="shared" si="31"/>
        <v>1966</v>
      </c>
      <c r="C549" s="1">
        <f t="shared" si="30"/>
        <v>12</v>
      </c>
      <c r="D549" s="4">
        <f>MAX(0,ROUND('FINAL INFLOW'!D549,2))</f>
        <v>1.78</v>
      </c>
      <c r="E549" s="4"/>
      <c r="R549" s="13"/>
      <c r="S549" s="13"/>
      <c r="T549" s="13"/>
    </row>
    <row r="550" spans="1:20">
      <c r="A550" s="25">
        <v>24138</v>
      </c>
      <c r="B550" s="5">
        <f t="shared" si="31"/>
        <v>1966</v>
      </c>
      <c r="C550" s="1">
        <f t="shared" si="30"/>
        <v>1</v>
      </c>
      <c r="D550" s="4">
        <f>MAX(0,ROUND('FINAL INFLOW'!D550,2))</f>
        <v>2.76</v>
      </c>
      <c r="E550" s="4"/>
      <c r="R550" s="13"/>
      <c r="S550" s="13"/>
      <c r="T550" s="13"/>
    </row>
    <row r="551" spans="1:20">
      <c r="A551" s="25">
        <v>24166</v>
      </c>
      <c r="B551" s="5">
        <f t="shared" si="31"/>
        <v>1966</v>
      </c>
      <c r="C551" s="1">
        <f t="shared" si="30"/>
        <v>2</v>
      </c>
      <c r="D551" s="4">
        <f>MAX(0,ROUND('FINAL INFLOW'!D551,2))</f>
        <v>2.57</v>
      </c>
      <c r="E551" s="4"/>
      <c r="R551" s="13"/>
      <c r="S551" s="13"/>
      <c r="T551" s="13"/>
    </row>
    <row r="552" spans="1:20">
      <c r="A552" s="25">
        <v>24197</v>
      </c>
      <c r="B552" s="5">
        <f t="shared" si="31"/>
        <v>1966</v>
      </c>
      <c r="C552" s="1">
        <f t="shared" si="30"/>
        <v>3</v>
      </c>
      <c r="D552" s="4">
        <f>MAX(0,ROUND('FINAL INFLOW'!D552,2))</f>
        <v>4.51</v>
      </c>
      <c r="E552" s="4"/>
      <c r="R552" s="13"/>
      <c r="S552" s="13"/>
      <c r="T552" s="13"/>
    </row>
    <row r="553" spans="1:20">
      <c r="A553" s="25">
        <v>24227</v>
      </c>
      <c r="B553" s="5">
        <f t="shared" si="31"/>
        <v>1966</v>
      </c>
      <c r="C553" s="1">
        <f t="shared" si="30"/>
        <v>4</v>
      </c>
      <c r="D553" s="4">
        <f>MAX(0,ROUND('FINAL INFLOW'!D553,2))</f>
        <v>4.8899999999999997</v>
      </c>
      <c r="E553" s="4"/>
      <c r="R553" s="13"/>
      <c r="S553" s="13"/>
      <c r="T553" s="13"/>
    </row>
    <row r="554" spans="1:20">
      <c r="A554" s="25">
        <v>24258</v>
      </c>
      <c r="B554" s="5">
        <f t="shared" si="31"/>
        <v>1966</v>
      </c>
      <c r="C554" s="1">
        <f t="shared" si="30"/>
        <v>5</v>
      </c>
      <c r="D554" s="4">
        <f>MAX(0,ROUND('FINAL INFLOW'!D554,2))</f>
        <v>2.0699999999999998</v>
      </c>
      <c r="E554" s="4"/>
      <c r="R554" s="13"/>
      <c r="S554" s="13"/>
      <c r="T554" s="13"/>
    </row>
    <row r="555" spans="1:20">
      <c r="A555" s="25">
        <v>24288</v>
      </c>
      <c r="B555" s="5">
        <f t="shared" si="31"/>
        <v>1966</v>
      </c>
      <c r="C555" s="1">
        <f t="shared" si="30"/>
        <v>6</v>
      </c>
      <c r="D555" s="4">
        <f>MAX(0,ROUND('FINAL INFLOW'!D555,2))</f>
        <v>1.1299999999999999</v>
      </c>
      <c r="E555" s="4"/>
      <c r="R555" s="13"/>
      <c r="S555" s="13"/>
      <c r="T555" s="13"/>
    </row>
    <row r="556" spans="1:20">
      <c r="A556" s="25">
        <v>24319</v>
      </c>
      <c r="B556" s="5">
        <f t="shared" si="31"/>
        <v>1966</v>
      </c>
      <c r="C556" s="1">
        <f t="shared" si="30"/>
        <v>7</v>
      </c>
      <c r="D556" s="4">
        <f>MAX(0,ROUND('FINAL INFLOW'!D556,2))</f>
        <v>0.18</v>
      </c>
      <c r="E556" s="4"/>
      <c r="R556" s="13"/>
      <c r="S556" s="13"/>
      <c r="T556" s="13"/>
    </row>
    <row r="557" spans="1:20">
      <c r="A557" s="25">
        <v>24350</v>
      </c>
      <c r="B557" s="5">
        <f t="shared" si="31"/>
        <v>1966</v>
      </c>
      <c r="C557" s="1">
        <f t="shared" si="30"/>
        <v>8</v>
      </c>
      <c r="D557" s="4">
        <f>MAX(0,ROUND('FINAL INFLOW'!D557,2))</f>
        <v>0</v>
      </c>
      <c r="E557" s="4"/>
      <c r="R557" s="13"/>
      <c r="S557" s="13"/>
      <c r="T557" s="13"/>
    </row>
    <row r="558" spans="1:20">
      <c r="A558" s="25">
        <v>24380</v>
      </c>
      <c r="B558" s="5">
        <f t="shared" si="31"/>
        <v>1966</v>
      </c>
      <c r="C558" s="1">
        <f t="shared" si="30"/>
        <v>9</v>
      </c>
      <c r="D558" s="4">
        <f>MAX(0,ROUND('FINAL INFLOW'!D558,2))</f>
        <v>0</v>
      </c>
      <c r="E558" s="4"/>
      <c r="R558" s="13"/>
      <c r="S558" s="13"/>
      <c r="T558" s="13"/>
    </row>
    <row r="559" spans="1:20">
      <c r="A559" s="25">
        <v>24411</v>
      </c>
      <c r="B559" s="5">
        <f t="shared" si="31"/>
        <v>1967</v>
      </c>
      <c r="C559" s="1">
        <f t="shared" si="30"/>
        <v>10</v>
      </c>
      <c r="D559" s="4">
        <f>MAX(0,ROUND('FINAL INFLOW'!D559,2))</f>
        <v>0.42</v>
      </c>
      <c r="E559" s="4"/>
      <c r="R559" s="13"/>
      <c r="S559" s="13"/>
      <c r="T559" s="13"/>
    </row>
    <row r="560" spans="1:20">
      <c r="A560" s="25">
        <v>24441</v>
      </c>
      <c r="B560" s="5">
        <f t="shared" si="31"/>
        <v>1967</v>
      </c>
      <c r="C560" s="1">
        <f t="shared" si="30"/>
        <v>11</v>
      </c>
      <c r="D560" s="4">
        <f>MAX(0,ROUND('FINAL INFLOW'!D560,2))</f>
        <v>3.02</v>
      </c>
      <c r="E560" s="4"/>
      <c r="R560" s="13"/>
      <c r="S560" s="13"/>
      <c r="T560" s="13"/>
    </row>
    <row r="561" spans="1:20">
      <c r="A561" s="25">
        <v>24472</v>
      </c>
      <c r="B561" s="5">
        <f t="shared" si="31"/>
        <v>1967</v>
      </c>
      <c r="C561" s="1">
        <f t="shared" si="30"/>
        <v>12</v>
      </c>
      <c r="D561" s="4">
        <f>MAX(0,ROUND('FINAL INFLOW'!D561,2))</f>
        <v>7.21</v>
      </c>
      <c r="E561" s="4"/>
      <c r="R561" s="13"/>
      <c r="S561" s="13"/>
      <c r="T561" s="13"/>
    </row>
    <row r="562" spans="1:20">
      <c r="A562" s="25">
        <v>24503</v>
      </c>
      <c r="B562" s="5">
        <f t="shared" si="31"/>
        <v>1967</v>
      </c>
      <c r="C562" s="1">
        <f t="shared" si="30"/>
        <v>1</v>
      </c>
      <c r="D562" s="4">
        <f>MAX(0,ROUND('FINAL INFLOW'!D562,2))</f>
        <v>11.59</v>
      </c>
      <c r="E562" s="4"/>
      <c r="R562" s="13"/>
      <c r="S562" s="13"/>
      <c r="T562" s="13"/>
    </row>
    <row r="563" spans="1:20">
      <c r="A563" s="25">
        <v>24531</v>
      </c>
      <c r="B563" s="5">
        <f t="shared" si="31"/>
        <v>1967</v>
      </c>
      <c r="C563" s="1">
        <f t="shared" si="30"/>
        <v>2</v>
      </c>
      <c r="D563" s="4">
        <f>MAX(0,ROUND('FINAL INFLOW'!D563,2))</f>
        <v>7.38</v>
      </c>
      <c r="E563" s="4"/>
      <c r="R563" s="13"/>
      <c r="S563" s="13"/>
      <c r="T563" s="13"/>
    </row>
    <row r="564" spans="1:20">
      <c r="A564" s="25">
        <v>24562</v>
      </c>
      <c r="B564" s="5">
        <f t="shared" si="31"/>
        <v>1967</v>
      </c>
      <c r="C564" s="1">
        <f t="shared" si="30"/>
        <v>3</v>
      </c>
      <c r="D564" s="4">
        <f>MAX(0,ROUND('FINAL INFLOW'!D564,2))</f>
        <v>13.65</v>
      </c>
      <c r="E564" s="4"/>
      <c r="R564" s="13"/>
      <c r="S564" s="13"/>
      <c r="T564" s="13"/>
    </row>
    <row r="565" spans="1:20">
      <c r="A565" s="25">
        <v>24592</v>
      </c>
      <c r="B565" s="5">
        <f t="shared" si="31"/>
        <v>1967</v>
      </c>
      <c r="C565" s="1">
        <f t="shared" si="30"/>
        <v>4</v>
      </c>
      <c r="D565" s="4">
        <f>MAX(0,ROUND('FINAL INFLOW'!D565,2))</f>
        <v>9.3000000000000007</v>
      </c>
      <c r="E565" s="4"/>
      <c r="R565" s="13"/>
      <c r="S565" s="13"/>
      <c r="T565" s="13"/>
    </row>
    <row r="566" spans="1:20">
      <c r="A566" s="25">
        <v>24623</v>
      </c>
      <c r="B566" s="5">
        <f t="shared" si="31"/>
        <v>1967</v>
      </c>
      <c r="C566" s="1">
        <f t="shared" si="30"/>
        <v>5</v>
      </c>
      <c r="D566" s="4">
        <f>MAX(0,ROUND('FINAL INFLOW'!D566,2))</f>
        <v>12.45</v>
      </c>
      <c r="E566" s="4"/>
      <c r="R566" s="13"/>
      <c r="S566" s="13"/>
      <c r="T566" s="13"/>
    </row>
    <row r="567" spans="1:20">
      <c r="A567" s="25">
        <v>24653</v>
      </c>
      <c r="B567" s="5">
        <f t="shared" si="31"/>
        <v>1967</v>
      </c>
      <c r="C567" s="1">
        <f t="shared" si="30"/>
        <v>6</v>
      </c>
      <c r="D567" s="4">
        <f>MAX(0,ROUND('FINAL INFLOW'!D567,2))</f>
        <v>6.74</v>
      </c>
      <c r="E567" s="4"/>
      <c r="R567" s="13"/>
      <c r="S567" s="13"/>
      <c r="T567" s="13"/>
    </row>
    <row r="568" spans="1:20">
      <c r="A568" s="25">
        <v>24684</v>
      </c>
      <c r="B568" s="5">
        <f t="shared" si="31"/>
        <v>1967</v>
      </c>
      <c r="C568" s="1">
        <f t="shared" si="30"/>
        <v>7</v>
      </c>
      <c r="D568" s="4">
        <f>MAX(0,ROUND('FINAL INFLOW'!D568,2))</f>
        <v>3.26</v>
      </c>
      <c r="E568" s="4"/>
      <c r="R568" s="13"/>
      <c r="S568" s="13"/>
      <c r="T568" s="13"/>
    </row>
    <row r="569" spans="1:20">
      <c r="A569" s="25">
        <v>24715</v>
      </c>
      <c r="B569" s="5">
        <f t="shared" si="31"/>
        <v>1967</v>
      </c>
      <c r="C569" s="1">
        <f t="shared" si="30"/>
        <v>8</v>
      </c>
      <c r="D569" s="4">
        <f>MAX(0,ROUND('FINAL INFLOW'!D569,2))</f>
        <v>1.63</v>
      </c>
      <c r="E569" s="4"/>
      <c r="R569" s="13"/>
      <c r="S569" s="13"/>
      <c r="T569" s="13"/>
    </row>
    <row r="570" spans="1:20">
      <c r="A570" s="25">
        <v>24745</v>
      </c>
      <c r="B570" s="5">
        <f t="shared" si="31"/>
        <v>1967</v>
      </c>
      <c r="C570" s="1">
        <f t="shared" si="30"/>
        <v>9</v>
      </c>
      <c r="D570" s="4">
        <f>MAX(0,ROUND('FINAL INFLOW'!D570,2))</f>
        <v>1.01</v>
      </c>
      <c r="E570" s="4"/>
      <c r="R570" s="13"/>
      <c r="S570" s="13"/>
      <c r="T570" s="13"/>
    </row>
    <row r="571" spans="1:20">
      <c r="A571" s="25">
        <v>24776</v>
      </c>
      <c r="B571" s="5">
        <f t="shared" si="31"/>
        <v>1968</v>
      </c>
      <c r="C571" s="1">
        <f t="shared" si="30"/>
        <v>10</v>
      </c>
      <c r="D571" s="4">
        <f>MAX(0,ROUND('FINAL INFLOW'!D571,2))</f>
        <v>0.77</v>
      </c>
      <c r="E571" s="4"/>
      <c r="R571" s="13"/>
      <c r="S571" s="13"/>
      <c r="T571" s="13"/>
    </row>
    <row r="572" spans="1:20">
      <c r="A572" s="25">
        <v>24806</v>
      </c>
      <c r="B572" s="5">
        <f t="shared" si="31"/>
        <v>1968</v>
      </c>
      <c r="C572" s="1">
        <f t="shared" si="30"/>
        <v>11</v>
      </c>
      <c r="D572" s="4">
        <f>MAX(0,ROUND('FINAL INFLOW'!D572,2))</f>
        <v>1.1599999999999999</v>
      </c>
      <c r="E572" s="4"/>
      <c r="R572" s="13"/>
      <c r="S572" s="13"/>
      <c r="T572" s="13"/>
    </row>
    <row r="573" spans="1:20">
      <c r="A573" s="25">
        <v>24837</v>
      </c>
      <c r="B573" s="5">
        <f t="shared" si="31"/>
        <v>1968</v>
      </c>
      <c r="C573" s="1">
        <f t="shared" si="30"/>
        <v>12</v>
      </c>
      <c r="D573" s="4">
        <f>MAX(0,ROUND('FINAL INFLOW'!D573,2))</f>
        <v>1.9</v>
      </c>
      <c r="E573" s="4"/>
      <c r="R573" s="13"/>
      <c r="S573" s="13"/>
      <c r="T573" s="13"/>
    </row>
    <row r="574" spans="1:20">
      <c r="A574" s="25">
        <v>24868</v>
      </c>
      <c r="B574" s="5">
        <f t="shared" si="31"/>
        <v>1968</v>
      </c>
      <c r="C574" s="1">
        <f t="shared" si="30"/>
        <v>1</v>
      </c>
      <c r="D574" s="4">
        <f>MAX(0,ROUND('FINAL INFLOW'!D574,2))</f>
        <v>3.42</v>
      </c>
      <c r="E574" s="4"/>
      <c r="R574" s="13"/>
      <c r="S574" s="13"/>
      <c r="T574" s="13"/>
    </row>
    <row r="575" spans="1:20">
      <c r="A575" s="25">
        <v>24897</v>
      </c>
      <c r="B575" s="5">
        <f t="shared" si="31"/>
        <v>1968</v>
      </c>
      <c r="C575" s="1">
        <f t="shared" si="30"/>
        <v>2</v>
      </c>
      <c r="D575" s="4">
        <f>MAX(0,ROUND('FINAL INFLOW'!D575,2))</f>
        <v>10.02</v>
      </c>
      <c r="E575" s="4"/>
      <c r="R575" s="13"/>
      <c r="S575" s="13"/>
      <c r="T575" s="13"/>
    </row>
    <row r="576" spans="1:20">
      <c r="A576" s="25">
        <v>24928</v>
      </c>
      <c r="B576" s="5">
        <f t="shared" si="31"/>
        <v>1968</v>
      </c>
      <c r="C576" s="1">
        <f t="shared" si="30"/>
        <v>3</v>
      </c>
      <c r="D576" s="4">
        <f>MAX(0,ROUND('FINAL INFLOW'!D576,2))</f>
        <v>4.58</v>
      </c>
      <c r="E576" s="4"/>
      <c r="R576" s="13"/>
      <c r="S576" s="13"/>
      <c r="T576" s="13"/>
    </row>
    <row r="577" spans="1:20">
      <c r="A577" s="25">
        <v>24958</v>
      </c>
      <c r="B577" s="5">
        <f t="shared" si="31"/>
        <v>1968</v>
      </c>
      <c r="C577" s="1">
        <f t="shared" si="30"/>
        <v>4</v>
      </c>
      <c r="D577" s="4">
        <f>MAX(0,ROUND('FINAL INFLOW'!D577,2))</f>
        <v>2.97</v>
      </c>
      <c r="E577" s="4"/>
      <c r="R577" s="13"/>
      <c r="S577" s="13"/>
      <c r="T577" s="13"/>
    </row>
    <row r="578" spans="1:20">
      <c r="A578" s="25">
        <v>24989</v>
      </c>
      <c r="B578" s="5">
        <f t="shared" si="31"/>
        <v>1968</v>
      </c>
      <c r="C578" s="1">
        <f t="shared" si="30"/>
        <v>5</v>
      </c>
      <c r="D578" s="4">
        <f>MAX(0,ROUND('FINAL INFLOW'!D578,2))</f>
        <v>1.97</v>
      </c>
      <c r="E578" s="4"/>
      <c r="R578" s="13"/>
      <c r="S578" s="13"/>
      <c r="T578" s="13"/>
    </row>
    <row r="579" spans="1:20">
      <c r="A579" s="25">
        <v>25019</v>
      </c>
      <c r="B579" s="5">
        <f t="shared" si="31"/>
        <v>1968</v>
      </c>
      <c r="C579" s="1">
        <f t="shared" si="30"/>
        <v>6</v>
      </c>
      <c r="D579" s="4">
        <f>MAX(0,ROUND('FINAL INFLOW'!D579,2))</f>
        <v>1.02</v>
      </c>
      <c r="E579" s="4"/>
      <c r="R579" s="13"/>
      <c r="S579" s="13"/>
      <c r="T579" s="13"/>
    </row>
    <row r="580" spans="1:20">
      <c r="A580" s="25">
        <v>25050</v>
      </c>
      <c r="B580" s="5">
        <f t="shared" si="31"/>
        <v>1968</v>
      </c>
      <c r="C580" s="1">
        <f t="shared" si="30"/>
        <v>7</v>
      </c>
      <c r="D580" s="4">
        <f>MAX(0,ROUND('FINAL INFLOW'!D580,2))</f>
        <v>0.19</v>
      </c>
      <c r="E580" s="4"/>
      <c r="R580" s="13"/>
      <c r="S580" s="13"/>
      <c r="T580" s="13"/>
    </row>
    <row r="581" spans="1:20">
      <c r="A581" s="25">
        <v>25081</v>
      </c>
      <c r="B581" s="5">
        <f t="shared" si="31"/>
        <v>1968</v>
      </c>
      <c r="C581" s="1">
        <f t="shared" si="30"/>
        <v>8</v>
      </c>
      <c r="D581" s="4">
        <f>MAX(0,ROUND('FINAL INFLOW'!D581,2))</f>
        <v>0.78</v>
      </c>
      <c r="E581" s="4"/>
      <c r="R581" s="13"/>
      <c r="S581" s="13"/>
      <c r="T581" s="13"/>
    </row>
    <row r="582" spans="1:20">
      <c r="A582" s="25">
        <v>25111</v>
      </c>
      <c r="B582" s="5">
        <f t="shared" si="31"/>
        <v>1968</v>
      </c>
      <c r="C582" s="1">
        <f t="shared" si="30"/>
        <v>9</v>
      </c>
      <c r="D582" s="4">
        <f>MAX(0,ROUND('FINAL INFLOW'!D582,2))</f>
        <v>0.21</v>
      </c>
      <c r="E582" s="4"/>
      <c r="R582" s="13"/>
      <c r="S582" s="13"/>
      <c r="T582" s="13"/>
    </row>
    <row r="583" spans="1:20">
      <c r="A583" s="25">
        <v>25142</v>
      </c>
      <c r="B583" s="5">
        <f t="shared" si="31"/>
        <v>1969</v>
      </c>
      <c r="C583" s="1">
        <f t="shared" si="30"/>
        <v>10</v>
      </c>
      <c r="D583" s="4">
        <f>MAX(0,ROUND('FINAL INFLOW'!D583,2))</f>
        <v>0.82</v>
      </c>
      <c r="E583" s="4"/>
      <c r="R583" s="13"/>
      <c r="S583" s="13"/>
      <c r="T583" s="13"/>
    </row>
    <row r="584" spans="1:20">
      <c r="A584" s="25">
        <v>25172</v>
      </c>
      <c r="B584" s="5">
        <f t="shared" si="31"/>
        <v>1969</v>
      </c>
      <c r="C584" s="1">
        <f t="shared" si="30"/>
        <v>11</v>
      </c>
      <c r="D584" s="4">
        <f>MAX(0,ROUND('FINAL INFLOW'!D584,2))</f>
        <v>3.68</v>
      </c>
      <c r="E584" s="4"/>
      <c r="R584" s="13"/>
      <c r="S584" s="13"/>
      <c r="T584" s="13"/>
    </row>
    <row r="585" spans="1:20">
      <c r="A585" s="25">
        <v>25203</v>
      </c>
      <c r="B585" s="5">
        <f t="shared" si="31"/>
        <v>1969</v>
      </c>
      <c r="C585" s="1">
        <f t="shared" si="30"/>
        <v>12</v>
      </c>
      <c r="D585" s="4">
        <f>MAX(0,ROUND('FINAL INFLOW'!D585,2))</f>
        <v>3.32</v>
      </c>
      <c r="E585" s="4"/>
      <c r="R585" s="13"/>
      <c r="S585" s="13"/>
      <c r="T585" s="13"/>
    </row>
    <row r="586" spans="1:20">
      <c r="A586" s="25">
        <v>25234</v>
      </c>
      <c r="B586" s="5">
        <f t="shared" si="31"/>
        <v>1969</v>
      </c>
      <c r="C586" s="1">
        <f t="shared" si="30"/>
        <v>1</v>
      </c>
      <c r="D586" s="4">
        <f>MAX(0,ROUND('FINAL INFLOW'!D586,2))</f>
        <v>30.13</v>
      </c>
      <c r="E586" s="4"/>
      <c r="R586" s="13"/>
      <c r="S586" s="13"/>
      <c r="T586" s="13"/>
    </row>
    <row r="587" spans="1:20">
      <c r="A587" s="25">
        <v>25262</v>
      </c>
      <c r="B587" s="5">
        <f t="shared" si="31"/>
        <v>1969</v>
      </c>
      <c r="C587" s="1">
        <f t="shared" si="30"/>
        <v>2</v>
      </c>
      <c r="D587" s="4">
        <f>MAX(0,ROUND('FINAL INFLOW'!D587,2))</f>
        <v>12.04</v>
      </c>
      <c r="E587" s="4"/>
      <c r="R587" s="13"/>
      <c r="S587" s="13"/>
      <c r="T587" s="13"/>
    </row>
    <row r="588" spans="1:20">
      <c r="A588" s="25">
        <v>25293</v>
      </c>
      <c r="B588" s="5">
        <f t="shared" si="31"/>
        <v>1969</v>
      </c>
      <c r="C588" s="1">
        <f t="shared" si="30"/>
        <v>3</v>
      </c>
      <c r="D588" s="4">
        <f>MAX(0,ROUND('FINAL INFLOW'!D588,2))</f>
        <v>7.87</v>
      </c>
      <c r="E588" s="4"/>
      <c r="R588" s="13"/>
      <c r="S588" s="13"/>
      <c r="T588" s="13"/>
    </row>
    <row r="589" spans="1:20">
      <c r="A589" s="25">
        <v>25323</v>
      </c>
      <c r="B589" s="5">
        <f t="shared" si="31"/>
        <v>1969</v>
      </c>
      <c r="C589" s="1">
        <f t="shared" si="30"/>
        <v>4</v>
      </c>
      <c r="D589" s="4">
        <f>MAX(0,ROUND('FINAL INFLOW'!D589,2))</f>
        <v>10.9</v>
      </c>
      <c r="E589" s="4"/>
      <c r="R589" s="13"/>
      <c r="S589" s="13"/>
      <c r="T589" s="13"/>
    </row>
    <row r="590" spans="1:20">
      <c r="A590" s="25">
        <v>25354</v>
      </c>
      <c r="B590" s="5">
        <f t="shared" si="31"/>
        <v>1969</v>
      </c>
      <c r="C590" s="1">
        <f t="shared" si="30"/>
        <v>5</v>
      </c>
      <c r="D590" s="4">
        <f>MAX(0,ROUND('FINAL INFLOW'!D590,2))</f>
        <v>9.57</v>
      </c>
      <c r="E590" s="4"/>
      <c r="R590" s="13"/>
      <c r="S590" s="13"/>
      <c r="T590" s="13"/>
    </row>
    <row r="591" spans="1:20">
      <c r="A591" s="25">
        <v>25384</v>
      </c>
      <c r="B591" s="5">
        <f t="shared" si="31"/>
        <v>1969</v>
      </c>
      <c r="C591" s="1">
        <f t="shared" si="30"/>
        <v>6</v>
      </c>
      <c r="D591" s="4">
        <f>MAX(0,ROUND('FINAL INFLOW'!D591,2))</f>
        <v>4.46</v>
      </c>
      <c r="E591" s="4"/>
      <c r="R591" s="13"/>
      <c r="S591" s="13"/>
      <c r="T591" s="13"/>
    </row>
    <row r="592" spans="1:20">
      <c r="A592" s="25">
        <v>25415</v>
      </c>
      <c r="B592" s="5">
        <f t="shared" si="31"/>
        <v>1969</v>
      </c>
      <c r="C592" s="1">
        <f t="shared" si="30"/>
        <v>7</v>
      </c>
      <c r="D592" s="4">
        <f>MAX(0,ROUND('FINAL INFLOW'!D592,2))</f>
        <v>2.27</v>
      </c>
      <c r="E592" s="4"/>
      <c r="R592" s="13"/>
      <c r="S592" s="13"/>
      <c r="T592" s="13"/>
    </row>
    <row r="593" spans="1:20">
      <c r="A593" s="25">
        <v>25446</v>
      </c>
      <c r="B593" s="5">
        <f t="shared" si="31"/>
        <v>1969</v>
      </c>
      <c r="C593" s="1">
        <f t="shared" si="30"/>
        <v>8</v>
      </c>
      <c r="D593" s="4">
        <f>MAX(0,ROUND('FINAL INFLOW'!D593,2))</f>
        <v>1.33</v>
      </c>
      <c r="E593" s="4"/>
      <c r="R593" s="13"/>
      <c r="S593" s="13"/>
      <c r="T593" s="13"/>
    </row>
    <row r="594" spans="1:20">
      <c r="A594" s="25">
        <v>25476</v>
      </c>
      <c r="B594" s="5">
        <f t="shared" si="31"/>
        <v>1969</v>
      </c>
      <c r="C594" s="1">
        <f t="shared" si="30"/>
        <v>9</v>
      </c>
      <c r="D594" s="4">
        <f>MAX(0,ROUND('FINAL INFLOW'!D594,2))</f>
        <v>1.5</v>
      </c>
      <c r="E594" s="4"/>
      <c r="R594" s="13"/>
      <c r="S594" s="13"/>
      <c r="T594" s="13"/>
    </row>
    <row r="595" spans="1:20">
      <c r="A595" s="25">
        <v>25507</v>
      </c>
      <c r="B595" s="5">
        <f t="shared" si="31"/>
        <v>1970</v>
      </c>
      <c r="C595" s="1">
        <f t="shared" ref="C595:C658" si="32">MONTH(A595)</f>
        <v>10</v>
      </c>
      <c r="D595" s="4">
        <f>MAX(0,ROUND('FINAL INFLOW'!D595,2))</f>
        <v>1.39</v>
      </c>
      <c r="E595" s="4"/>
      <c r="R595" s="13"/>
      <c r="S595" s="13"/>
      <c r="T595" s="13"/>
    </row>
    <row r="596" spans="1:20">
      <c r="A596" s="25">
        <v>25537</v>
      </c>
      <c r="B596" s="5">
        <f t="shared" ref="B596:B659" si="33">IF(MONTH(A596)&gt;9,YEAR(A596)+1,YEAR(A596))</f>
        <v>1970</v>
      </c>
      <c r="C596" s="1">
        <f t="shared" si="32"/>
        <v>11</v>
      </c>
      <c r="D596" s="4">
        <f>MAX(0,ROUND('FINAL INFLOW'!D596,2))</f>
        <v>1.61</v>
      </c>
      <c r="E596" s="4"/>
      <c r="R596" s="13"/>
      <c r="S596" s="13"/>
      <c r="T596" s="13"/>
    </row>
    <row r="597" spans="1:20">
      <c r="A597" s="25">
        <v>25568</v>
      </c>
      <c r="B597" s="5">
        <f t="shared" si="33"/>
        <v>1970</v>
      </c>
      <c r="C597" s="1">
        <f t="shared" si="32"/>
        <v>12</v>
      </c>
      <c r="D597" s="4">
        <f>MAX(0,ROUND('FINAL INFLOW'!D597,2))</f>
        <v>8.65</v>
      </c>
      <c r="E597" s="4"/>
      <c r="R597" s="13"/>
      <c r="S597" s="13"/>
      <c r="T597" s="13"/>
    </row>
    <row r="598" spans="1:20">
      <c r="A598" s="25">
        <v>25599</v>
      </c>
      <c r="B598" s="5">
        <f t="shared" si="33"/>
        <v>1970</v>
      </c>
      <c r="C598" s="1">
        <f t="shared" si="32"/>
        <v>1</v>
      </c>
      <c r="D598" s="4">
        <f>MAX(0,ROUND('FINAL INFLOW'!D598,2))</f>
        <v>31.04</v>
      </c>
      <c r="E598" s="4"/>
      <c r="R598" s="13"/>
      <c r="S598" s="13"/>
      <c r="T598" s="13"/>
    </row>
    <row r="599" spans="1:20">
      <c r="A599" s="25">
        <v>25627</v>
      </c>
      <c r="B599" s="5">
        <f t="shared" si="33"/>
        <v>1970</v>
      </c>
      <c r="C599" s="1">
        <f t="shared" si="32"/>
        <v>2</v>
      </c>
      <c r="D599" s="4">
        <f>MAX(0,ROUND('FINAL INFLOW'!D599,2))</f>
        <v>4.8600000000000003</v>
      </c>
      <c r="E599" s="4"/>
      <c r="R599" s="13"/>
      <c r="S599" s="13"/>
      <c r="T599" s="13"/>
    </row>
    <row r="600" spans="1:20">
      <c r="A600" s="25">
        <v>25658</v>
      </c>
      <c r="B600" s="5">
        <f t="shared" si="33"/>
        <v>1970</v>
      </c>
      <c r="C600" s="1">
        <f t="shared" si="32"/>
        <v>3</v>
      </c>
      <c r="D600" s="4">
        <f>MAX(0,ROUND('FINAL INFLOW'!D600,2))</f>
        <v>3.63</v>
      </c>
      <c r="E600" s="4"/>
      <c r="R600" s="13"/>
      <c r="S600" s="13"/>
      <c r="T600" s="13"/>
    </row>
    <row r="601" spans="1:20">
      <c r="A601" s="25">
        <v>25688</v>
      </c>
      <c r="B601" s="5">
        <f t="shared" si="33"/>
        <v>1970</v>
      </c>
      <c r="C601" s="1">
        <f t="shared" si="32"/>
        <v>4</v>
      </c>
      <c r="D601" s="4">
        <f>MAX(0,ROUND('FINAL INFLOW'!D601,2))</f>
        <v>1.78</v>
      </c>
      <c r="E601" s="4"/>
      <c r="R601" s="13"/>
      <c r="S601" s="13"/>
      <c r="T601" s="13"/>
    </row>
    <row r="602" spans="1:20">
      <c r="A602" s="25">
        <v>25719</v>
      </c>
      <c r="B602" s="5">
        <f t="shared" si="33"/>
        <v>1970</v>
      </c>
      <c r="C602" s="1">
        <f t="shared" si="32"/>
        <v>5</v>
      </c>
      <c r="D602" s="4">
        <f>MAX(0,ROUND('FINAL INFLOW'!D602,2))</f>
        <v>2.63</v>
      </c>
      <c r="E602" s="4"/>
      <c r="R602" s="13"/>
      <c r="S602" s="13"/>
      <c r="T602" s="13"/>
    </row>
    <row r="603" spans="1:20">
      <c r="A603" s="25">
        <v>25749</v>
      </c>
      <c r="B603" s="5">
        <f t="shared" si="33"/>
        <v>1970</v>
      </c>
      <c r="C603" s="1">
        <f t="shared" si="32"/>
        <v>6</v>
      </c>
      <c r="D603" s="4">
        <f>MAX(0,ROUND('FINAL INFLOW'!D603,2))</f>
        <v>2.4</v>
      </c>
      <c r="E603" s="4"/>
      <c r="R603" s="13"/>
      <c r="S603" s="13"/>
      <c r="T603" s="13"/>
    </row>
    <row r="604" spans="1:20">
      <c r="A604" s="25">
        <v>25780</v>
      </c>
      <c r="B604" s="5">
        <f t="shared" si="33"/>
        <v>1970</v>
      </c>
      <c r="C604" s="1">
        <f t="shared" si="32"/>
        <v>7</v>
      </c>
      <c r="D604" s="4">
        <f>MAX(0,ROUND('FINAL INFLOW'!D604,2))</f>
        <v>1.33</v>
      </c>
      <c r="E604" s="4"/>
      <c r="R604" s="13"/>
      <c r="S604" s="13"/>
      <c r="T604" s="13"/>
    </row>
    <row r="605" spans="1:20">
      <c r="A605" s="25">
        <v>25811</v>
      </c>
      <c r="B605" s="5">
        <f t="shared" si="33"/>
        <v>1970</v>
      </c>
      <c r="C605" s="1">
        <f t="shared" si="32"/>
        <v>8</v>
      </c>
      <c r="D605" s="4">
        <f>MAX(0,ROUND('FINAL INFLOW'!D605,2))</f>
        <v>0.63</v>
      </c>
      <c r="E605" s="4"/>
      <c r="R605" s="13"/>
      <c r="S605" s="13"/>
      <c r="T605" s="13"/>
    </row>
    <row r="606" spans="1:20">
      <c r="A606" s="25">
        <v>25841</v>
      </c>
      <c r="B606" s="5">
        <f t="shared" si="33"/>
        <v>1970</v>
      </c>
      <c r="C606" s="1">
        <f t="shared" si="32"/>
        <v>9</v>
      </c>
      <c r="D606" s="4">
        <f>MAX(0,ROUND('FINAL INFLOW'!D606,2))</f>
        <v>0.43</v>
      </c>
      <c r="E606" s="4"/>
      <c r="R606" s="13"/>
      <c r="S606" s="13"/>
      <c r="T606" s="13"/>
    </row>
    <row r="607" spans="1:20">
      <c r="A607" s="25">
        <v>25872</v>
      </c>
      <c r="B607" s="5">
        <f t="shared" si="33"/>
        <v>1971</v>
      </c>
      <c r="C607" s="1">
        <f t="shared" si="32"/>
        <v>10</v>
      </c>
      <c r="D607" s="4">
        <f>MAX(0,ROUND('FINAL INFLOW'!D607,2))</f>
        <v>0.54</v>
      </c>
      <c r="E607" s="4"/>
      <c r="R607" s="13"/>
      <c r="S607" s="13"/>
      <c r="T607" s="13"/>
    </row>
    <row r="608" spans="1:20">
      <c r="A608" s="25">
        <v>25902</v>
      </c>
      <c r="B608" s="5">
        <f t="shared" si="33"/>
        <v>1971</v>
      </c>
      <c r="C608" s="1">
        <f t="shared" si="32"/>
        <v>11</v>
      </c>
      <c r="D608" s="4">
        <f>MAX(0,ROUND('FINAL INFLOW'!D608,2))</f>
        <v>5.13</v>
      </c>
      <c r="E608" s="4"/>
      <c r="R608" s="13"/>
      <c r="S608" s="13"/>
      <c r="T608" s="13"/>
    </row>
    <row r="609" spans="1:20">
      <c r="A609" s="25">
        <v>25933</v>
      </c>
      <c r="B609" s="5">
        <f t="shared" si="33"/>
        <v>1971</v>
      </c>
      <c r="C609" s="1">
        <f t="shared" si="32"/>
        <v>12</v>
      </c>
      <c r="D609" s="4">
        <f>MAX(0,ROUND('FINAL INFLOW'!D609,2))</f>
        <v>8.9700000000000006</v>
      </c>
      <c r="E609" s="4"/>
      <c r="R609" s="13"/>
      <c r="S609" s="13"/>
      <c r="T609" s="13"/>
    </row>
    <row r="610" spans="1:20">
      <c r="A610" s="25">
        <v>25964</v>
      </c>
      <c r="B610" s="5">
        <f t="shared" si="33"/>
        <v>1971</v>
      </c>
      <c r="C610" s="1">
        <f t="shared" si="32"/>
        <v>1</v>
      </c>
      <c r="D610" s="4">
        <f>MAX(0,ROUND('FINAL INFLOW'!D610,2))</f>
        <v>7.95</v>
      </c>
      <c r="E610" s="4"/>
      <c r="R610" s="13"/>
      <c r="S610" s="13"/>
      <c r="T610" s="13"/>
    </row>
    <row r="611" spans="1:20">
      <c r="A611" s="25">
        <v>25992</v>
      </c>
      <c r="B611" s="5">
        <f t="shared" si="33"/>
        <v>1971</v>
      </c>
      <c r="C611" s="1">
        <f t="shared" si="32"/>
        <v>2</v>
      </c>
      <c r="D611" s="4">
        <f>MAX(0,ROUND('FINAL INFLOW'!D611,2))</f>
        <v>5.68</v>
      </c>
      <c r="E611" s="4"/>
      <c r="R611" s="13"/>
      <c r="S611" s="13"/>
      <c r="T611" s="13"/>
    </row>
    <row r="612" spans="1:20">
      <c r="A612" s="25">
        <v>26023</v>
      </c>
      <c r="B612" s="5">
        <f t="shared" si="33"/>
        <v>1971</v>
      </c>
      <c r="C612" s="1">
        <f t="shared" si="32"/>
        <v>3</v>
      </c>
      <c r="D612" s="4">
        <f>MAX(0,ROUND('FINAL INFLOW'!D612,2))</f>
        <v>8.3000000000000007</v>
      </c>
      <c r="E612" s="4"/>
      <c r="R612" s="13"/>
      <c r="S612" s="13"/>
      <c r="T612" s="13"/>
    </row>
    <row r="613" spans="1:20">
      <c r="A613" s="25">
        <v>26053</v>
      </c>
      <c r="B613" s="5">
        <f t="shared" si="33"/>
        <v>1971</v>
      </c>
      <c r="C613" s="1">
        <f t="shared" si="32"/>
        <v>4</v>
      </c>
      <c r="D613" s="4">
        <f>MAX(0,ROUND('FINAL INFLOW'!D613,2))</f>
        <v>6.59</v>
      </c>
      <c r="E613" s="4"/>
      <c r="R613" s="13"/>
      <c r="S613" s="13"/>
      <c r="T613" s="13"/>
    </row>
    <row r="614" spans="1:20">
      <c r="A614" s="25">
        <v>26084</v>
      </c>
      <c r="B614" s="5">
        <f t="shared" si="33"/>
        <v>1971</v>
      </c>
      <c r="C614" s="1">
        <f t="shared" si="32"/>
        <v>5</v>
      </c>
      <c r="D614" s="4">
        <f>MAX(0,ROUND('FINAL INFLOW'!D614,2))</f>
        <v>5.85</v>
      </c>
      <c r="E614" s="4"/>
      <c r="R614" s="13"/>
      <c r="S614" s="13"/>
      <c r="T614" s="13"/>
    </row>
    <row r="615" spans="1:20">
      <c r="A615" s="25">
        <v>26114</v>
      </c>
      <c r="B615" s="5">
        <f t="shared" si="33"/>
        <v>1971</v>
      </c>
      <c r="C615" s="1">
        <f t="shared" si="32"/>
        <v>6</v>
      </c>
      <c r="D615" s="4">
        <f>MAX(0,ROUND('FINAL INFLOW'!D615,2))</f>
        <v>3.72</v>
      </c>
      <c r="E615" s="4"/>
      <c r="R615" s="13"/>
      <c r="S615" s="13"/>
      <c r="T615" s="13"/>
    </row>
    <row r="616" spans="1:20">
      <c r="A616" s="25">
        <v>26145</v>
      </c>
      <c r="B616" s="5">
        <f t="shared" si="33"/>
        <v>1971</v>
      </c>
      <c r="C616" s="1">
        <f t="shared" si="32"/>
        <v>7</v>
      </c>
      <c r="D616" s="4">
        <f>MAX(0,ROUND('FINAL INFLOW'!D616,2))</f>
        <v>1.7</v>
      </c>
      <c r="E616" s="4"/>
      <c r="R616" s="13"/>
      <c r="S616" s="13"/>
      <c r="T616" s="13"/>
    </row>
    <row r="617" spans="1:20">
      <c r="A617" s="25">
        <v>26176</v>
      </c>
      <c r="B617" s="5">
        <f t="shared" si="33"/>
        <v>1971</v>
      </c>
      <c r="C617" s="1">
        <f t="shared" si="32"/>
        <v>8</v>
      </c>
      <c r="D617" s="4">
        <f>MAX(0,ROUND('FINAL INFLOW'!D617,2))</f>
        <v>1.22</v>
      </c>
      <c r="E617" s="4"/>
      <c r="R617" s="13"/>
      <c r="S617" s="13"/>
      <c r="T617" s="13"/>
    </row>
    <row r="618" spans="1:20">
      <c r="A618" s="25">
        <v>26206</v>
      </c>
      <c r="B618" s="5">
        <f t="shared" si="33"/>
        <v>1971</v>
      </c>
      <c r="C618" s="1">
        <f t="shared" si="32"/>
        <v>9</v>
      </c>
      <c r="D618" s="4">
        <f>MAX(0,ROUND('FINAL INFLOW'!D618,2))</f>
        <v>0.65</v>
      </c>
      <c r="E618" s="4"/>
      <c r="R618" s="13"/>
      <c r="S618" s="13"/>
      <c r="T618" s="13"/>
    </row>
    <row r="619" spans="1:20">
      <c r="A619" s="25">
        <v>26237</v>
      </c>
      <c r="B619" s="5">
        <f t="shared" si="33"/>
        <v>1972</v>
      </c>
      <c r="C619" s="1">
        <f t="shared" si="32"/>
        <v>10</v>
      </c>
      <c r="D619" s="4">
        <f>MAX(0,ROUND('FINAL INFLOW'!D619,2))</f>
        <v>0.68</v>
      </c>
      <c r="E619" s="4"/>
      <c r="R619" s="13"/>
      <c r="S619" s="13"/>
      <c r="T619" s="13"/>
    </row>
    <row r="620" spans="1:20">
      <c r="A620" s="25">
        <v>26267</v>
      </c>
      <c r="B620" s="5">
        <f t="shared" si="33"/>
        <v>1972</v>
      </c>
      <c r="C620" s="1">
        <f t="shared" si="32"/>
        <v>11</v>
      </c>
      <c r="D620" s="4">
        <f>MAX(0,ROUND('FINAL INFLOW'!D620,2))</f>
        <v>1.44</v>
      </c>
      <c r="E620" s="4"/>
      <c r="R620" s="13"/>
      <c r="S620" s="13"/>
      <c r="T620" s="13"/>
    </row>
    <row r="621" spans="1:20">
      <c r="A621" s="25">
        <v>26298</v>
      </c>
      <c r="B621" s="5">
        <f t="shared" si="33"/>
        <v>1972</v>
      </c>
      <c r="C621" s="1">
        <f t="shared" si="32"/>
        <v>12</v>
      </c>
      <c r="D621" s="4">
        <f>MAX(0,ROUND('FINAL INFLOW'!D621,2))</f>
        <v>3.12</v>
      </c>
      <c r="E621" s="4"/>
      <c r="R621" s="13"/>
      <c r="S621" s="13"/>
      <c r="T621" s="13"/>
    </row>
    <row r="622" spans="1:20">
      <c r="A622" s="25">
        <v>26329</v>
      </c>
      <c r="B622" s="5">
        <f t="shared" si="33"/>
        <v>1972</v>
      </c>
      <c r="C622" s="1">
        <f t="shared" si="32"/>
        <v>1</v>
      </c>
      <c r="D622" s="4">
        <f>MAX(0,ROUND('FINAL INFLOW'!D622,2))</f>
        <v>2.69</v>
      </c>
      <c r="E622" s="4"/>
      <c r="R622" s="13"/>
      <c r="S622" s="13"/>
      <c r="T622" s="13"/>
    </row>
    <row r="623" spans="1:20">
      <c r="A623" s="25">
        <v>26358</v>
      </c>
      <c r="B623" s="5">
        <f t="shared" si="33"/>
        <v>1972</v>
      </c>
      <c r="C623" s="1">
        <f t="shared" si="32"/>
        <v>2</v>
      </c>
      <c r="D623" s="4">
        <f>MAX(0,ROUND('FINAL INFLOW'!D623,2))</f>
        <v>4.8</v>
      </c>
      <c r="E623" s="4"/>
      <c r="R623" s="13"/>
      <c r="S623" s="13"/>
      <c r="T623" s="13"/>
    </row>
    <row r="624" spans="1:20">
      <c r="A624" s="25">
        <v>26389</v>
      </c>
      <c r="B624" s="5">
        <f t="shared" si="33"/>
        <v>1972</v>
      </c>
      <c r="C624" s="1">
        <f t="shared" si="32"/>
        <v>3</v>
      </c>
      <c r="D624" s="4">
        <f>MAX(0,ROUND('FINAL INFLOW'!D624,2))</f>
        <v>9.48</v>
      </c>
      <c r="E624" s="4"/>
      <c r="R624" s="13"/>
      <c r="S624" s="13"/>
      <c r="T624" s="13"/>
    </row>
    <row r="625" spans="1:20">
      <c r="A625" s="25">
        <v>26419</v>
      </c>
      <c r="B625" s="5">
        <f t="shared" si="33"/>
        <v>1972</v>
      </c>
      <c r="C625" s="1">
        <f t="shared" si="32"/>
        <v>4</v>
      </c>
      <c r="D625" s="4">
        <f>MAX(0,ROUND('FINAL INFLOW'!D625,2))</f>
        <v>4.5</v>
      </c>
      <c r="E625" s="4"/>
      <c r="R625" s="13"/>
      <c r="S625" s="13"/>
      <c r="T625" s="13"/>
    </row>
    <row r="626" spans="1:20">
      <c r="A626" s="25">
        <v>26450</v>
      </c>
      <c r="B626" s="5">
        <f t="shared" si="33"/>
        <v>1972</v>
      </c>
      <c r="C626" s="1">
        <f t="shared" si="32"/>
        <v>5</v>
      </c>
      <c r="D626" s="4">
        <f>MAX(0,ROUND('FINAL INFLOW'!D626,2))</f>
        <v>3</v>
      </c>
      <c r="E626" s="4"/>
      <c r="R626" s="13"/>
      <c r="S626" s="13"/>
      <c r="T626" s="13"/>
    </row>
    <row r="627" spans="1:20">
      <c r="A627" s="25">
        <v>26480</v>
      </c>
      <c r="B627" s="5">
        <f t="shared" si="33"/>
        <v>1972</v>
      </c>
      <c r="C627" s="1">
        <f t="shared" si="32"/>
        <v>6</v>
      </c>
      <c r="D627" s="4">
        <f>MAX(0,ROUND('FINAL INFLOW'!D627,2))</f>
        <v>1.61</v>
      </c>
      <c r="E627" s="4"/>
      <c r="R627" s="13"/>
      <c r="S627" s="13"/>
      <c r="T627" s="13"/>
    </row>
    <row r="628" spans="1:20">
      <c r="A628" s="25">
        <v>26511</v>
      </c>
      <c r="B628" s="5">
        <f t="shared" si="33"/>
        <v>1972</v>
      </c>
      <c r="C628" s="1">
        <f t="shared" si="32"/>
        <v>7</v>
      </c>
      <c r="D628" s="4">
        <f>MAX(0,ROUND('FINAL INFLOW'!D628,2))</f>
        <v>0.67</v>
      </c>
      <c r="E628" s="4"/>
      <c r="R628" s="13"/>
      <c r="S628" s="13"/>
      <c r="T628" s="13"/>
    </row>
    <row r="629" spans="1:20">
      <c r="A629" s="25">
        <v>26542</v>
      </c>
      <c r="B629" s="5">
        <f t="shared" si="33"/>
        <v>1972</v>
      </c>
      <c r="C629" s="1">
        <f t="shared" si="32"/>
        <v>8</v>
      </c>
      <c r="D629" s="4">
        <f>MAX(0,ROUND('FINAL INFLOW'!D629,2))</f>
        <v>0.28000000000000003</v>
      </c>
      <c r="E629" s="4"/>
      <c r="R629" s="13"/>
      <c r="S629" s="13"/>
      <c r="T629" s="13"/>
    </row>
    <row r="630" spans="1:20">
      <c r="A630" s="25">
        <v>26572</v>
      </c>
      <c r="B630" s="5">
        <f t="shared" si="33"/>
        <v>1972</v>
      </c>
      <c r="C630" s="1">
        <f t="shared" si="32"/>
        <v>9</v>
      </c>
      <c r="D630" s="4">
        <f>MAX(0,ROUND('FINAL INFLOW'!D630,2))</f>
        <v>0.44</v>
      </c>
      <c r="E630" s="4"/>
      <c r="R630" s="13"/>
      <c r="S630" s="13"/>
      <c r="T630" s="13"/>
    </row>
    <row r="631" spans="1:20">
      <c r="A631" s="25">
        <v>26603</v>
      </c>
      <c r="B631" s="5">
        <f t="shared" si="33"/>
        <v>1973</v>
      </c>
      <c r="C631" s="1">
        <f t="shared" si="32"/>
        <v>10</v>
      </c>
      <c r="D631" s="4">
        <f>MAX(0,ROUND('FINAL INFLOW'!D631,2))</f>
        <v>1.24</v>
      </c>
      <c r="E631" s="4"/>
      <c r="R631" s="13"/>
      <c r="S631" s="13"/>
      <c r="T631" s="13"/>
    </row>
    <row r="632" spans="1:20">
      <c r="A632" s="25">
        <v>26633</v>
      </c>
      <c r="B632" s="5">
        <f t="shared" si="33"/>
        <v>1973</v>
      </c>
      <c r="C632" s="1">
        <f t="shared" si="32"/>
        <v>11</v>
      </c>
      <c r="D632" s="4">
        <f>MAX(0,ROUND('FINAL INFLOW'!D632,2))</f>
        <v>2.68</v>
      </c>
      <c r="E632" s="4"/>
      <c r="R632" s="13"/>
      <c r="S632" s="13"/>
      <c r="T632" s="13"/>
    </row>
    <row r="633" spans="1:20">
      <c r="A633" s="25">
        <v>26664</v>
      </c>
      <c r="B633" s="5">
        <f t="shared" si="33"/>
        <v>1973</v>
      </c>
      <c r="C633" s="1">
        <f t="shared" si="32"/>
        <v>12</v>
      </c>
      <c r="D633" s="4">
        <f>MAX(0,ROUND('FINAL INFLOW'!D633,2))</f>
        <v>5.79</v>
      </c>
      <c r="E633" s="4"/>
      <c r="R633" s="13"/>
      <c r="S633" s="13"/>
      <c r="T633" s="13"/>
    </row>
    <row r="634" spans="1:20">
      <c r="A634" s="25">
        <v>26695</v>
      </c>
      <c r="B634" s="5">
        <f t="shared" si="33"/>
        <v>1973</v>
      </c>
      <c r="C634" s="1">
        <f t="shared" si="32"/>
        <v>1</v>
      </c>
      <c r="D634" s="4">
        <f>MAX(0,ROUND('FINAL INFLOW'!D634,2))</f>
        <v>16.010000000000002</v>
      </c>
      <c r="E634" s="4"/>
      <c r="R634" s="13"/>
      <c r="S634" s="13"/>
      <c r="T634" s="13"/>
    </row>
    <row r="635" spans="1:20">
      <c r="A635" s="25">
        <v>26723</v>
      </c>
      <c r="B635" s="5">
        <f t="shared" si="33"/>
        <v>1973</v>
      </c>
      <c r="C635" s="1">
        <f t="shared" si="32"/>
        <v>2</v>
      </c>
      <c r="D635" s="4">
        <f>MAX(0,ROUND('FINAL INFLOW'!D635,2))</f>
        <v>8.8000000000000007</v>
      </c>
      <c r="E635" s="4"/>
      <c r="R635" s="13"/>
      <c r="S635" s="13"/>
      <c r="T635" s="13"/>
    </row>
    <row r="636" spans="1:20">
      <c r="A636" s="25">
        <v>26754</v>
      </c>
      <c r="B636" s="5">
        <f t="shared" si="33"/>
        <v>1973</v>
      </c>
      <c r="C636" s="1">
        <f t="shared" si="32"/>
        <v>3</v>
      </c>
      <c r="D636" s="4">
        <f>MAX(0,ROUND('FINAL INFLOW'!D636,2))</f>
        <v>6.51</v>
      </c>
      <c r="E636" s="4"/>
      <c r="R636" s="13"/>
      <c r="S636" s="13"/>
      <c r="T636" s="13"/>
    </row>
    <row r="637" spans="1:20">
      <c r="A637" s="25">
        <v>26784</v>
      </c>
      <c r="B637" s="5">
        <f t="shared" si="33"/>
        <v>1973</v>
      </c>
      <c r="C637" s="1">
        <f t="shared" si="32"/>
        <v>4</v>
      </c>
      <c r="D637" s="4">
        <f>MAX(0,ROUND('FINAL INFLOW'!D637,2))</f>
        <v>5.85</v>
      </c>
      <c r="E637" s="4"/>
      <c r="R637" s="13"/>
      <c r="S637" s="13"/>
      <c r="T637" s="13"/>
    </row>
    <row r="638" spans="1:20">
      <c r="A638" s="25">
        <v>26815</v>
      </c>
      <c r="B638" s="5">
        <f t="shared" si="33"/>
        <v>1973</v>
      </c>
      <c r="C638" s="1">
        <f t="shared" si="32"/>
        <v>5</v>
      </c>
      <c r="D638" s="4">
        <f>MAX(0,ROUND('FINAL INFLOW'!D638,2))</f>
        <v>5.49</v>
      </c>
      <c r="E638" s="4"/>
      <c r="R638" s="13"/>
      <c r="S638" s="13"/>
      <c r="T638" s="13"/>
    </row>
    <row r="639" spans="1:20">
      <c r="A639" s="25">
        <v>26845</v>
      </c>
      <c r="B639" s="5">
        <f t="shared" si="33"/>
        <v>1973</v>
      </c>
      <c r="C639" s="1">
        <f t="shared" si="32"/>
        <v>6</v>
      </c>
      <c r="D639" s="4">
        <f>MAX(0,ROUND('FINAL INFLOW'!D639,2))</f>
        <v>2.2799999999999998</v>
      </c>
      <c r="E639" s="4"/>
      <c r="R639" s="13"/>
      <c r="S639" s="13"/>
      <c r="T639" s="13"/>
    </row>
    <row r="640" spans="1:20">
      <c r="A640" s="25">
        <v>26876</v>
      </c>
      <c r="B640" s="5">
        <f t="shared" si="33"/>
        <v>1973</v>
      </c>
      <c r="C640" s="1">
        <f t="shared" si="32"/>
        <v>7</v>
      </c>
      <c r="D640" s="4">
        <f>MAX(0,ROUND('FINAL INFLOW'!D640,2))</f>
        <v>0.73</v>
      </c>
      <c r="E640" s="4"/>
      <c r="R640" s="13"/>
      <c r="S640" s="13"/>
      <c r="T640" s="13"/>
    </row>
    <row r="641" spans="1:20">
      <c r="A641" s="25">
        <v>26907</v>
      </c>
      <c r="B641" s="5">
        <f t="shared" si="33"/>
        <v>1973</v>
      </c>
      <c r="C641" s="1">
        <f t="shared" si="32"/>
        <v>8</v>
      </c>
      <c r="D641" s="4">
        <f>MAX(0,ROUND('FINAL INFLOW'!D641,2))</f>
        <v>0.75</v>
      </c>
      <c r="E641" s="4"/>
      <c r="R641" s="13"/>
      <c r="S641" s="13"/>
      <c r="T641" s="13"/>
    </row>
    <row r="642" spans="1:20">
      <c r="A642" s="25">
        <v>26937</v>
      </c>
      <c r="B642" s="5">
        <f t="shared" si="33"/>
        <v>1973</v>
      </c>
      <c r="C642" s="1">
        <f t="shared" si="32"/>
        <v>9</v>
      </c>
      <c r="D642" s="4">
        <f>MAX(0,ROUND('FINAL INFLOW'!D642,2))</f>
        <v>0.94</v>
      </c>
      <c r="E642" s="4"/>
      <c r="R642" s="13"/>
      <c r="S642" s="13"/>
      <c r="T642" s="13"/>
    </row>
    <row r="643" spans="1:20">
      <c r="A643" s="25">
        <v>26968</v>
      </c>
      <c r="B643" s="5">
        <f t="shared" si="33"/>
        <v>1974</v>
      </c>
      <c r="C643" s="1">
        <f t="shared" si="32"/>
        <v>10</v>
      </c>
      <c r="D643" s="4">
        <f>MAX(0,ROUND('FINAL INFLOW'!D643,2))</f>
        <v>1.7</v>
      </c>
      <c r="E643" s="4"/>
      <c r="R643" s="13"/>
      <c r="S643" s="13"/>
      <c r="T643" s="13"/>
    </row>
    <row r="644" spans="1:20">
      <c r="A644" s="25">
        <v>26998</v>
      </c>
      <c r="B644" s="5">
        <f t="shared" si="33"/>
        <v>1974</v>
      </c>
      <c r="C644" s="1">
        <f t="shared" si="32"/>
        <v>11</v>
      </c>
      <c r="D644" s="4">
        <f>MAX(0,ROUND('FINAL INFLOW'!D644,2))</f>
        <v>11.83</v>
      </c>
      <c r="E644" s="4"/>
      <c r="R644" s="13"/>
      <c r="S644" s="13"/>
      <c r="T644" s="13"/>
    </row>
    <row r="645" spans="1:20">
      <c r="A645" s="25">
        <v>27029</v>
      </c>
      <c r="B645" s="5">
        <f t="shared" si="33"/>
        <v>1974</v>
      </c>
      <c r="C645" s="1">
        <f t="shared" si="32"/>
        <v>12</v>
      </c>
      <c r="D645" s="4">
        <f>MAX(0,ROUND('FINAL INFLOW'!D645,2))</f>
        <v>9.69</v>
      </c>
      <c r="E645" s="4"/>
      <c r="R645" s="13"/>
      <c r="S645" s="13"/>
      <c r="T645" s="13"/>
    </row>
    <row r="646" spans="1:20">
      <c r="A646" s="25">
        <v>27060</v>
      </c>
      <c r="B646" s="5">
        <f t="shared" si="33"/>
        <v>1974</v>
      </c>
      <c r="C646" s="1">
        <f t="shared" si="32"/>
        <v>1</v>
      </c>
      <c r="D646" s="4">
        <f>MAX(0,ROUND('FINAL INFLOW'!D646,2))</f>
        <v>21.97</v>
      </c>
      <c r="E646" s="4"/>
      <c r="R646" s="13"/>
      <c r="S646" s="13"/>
      <c r="T646" s="13"/>
    </row>
    <row r="647" spans="1:20">
      <c r="A647" s="25">
        <v>27088</v>
      </c>
      <c r="B647" s="5">
        <f t="shared" si="33"/>
        <v>1974</v>
      </c>
      <c r="C647" s="1">
        <f t="shared" si="32"/>
        <v>2</v>
      </c>
      <c r="D647" s="4">
        <f>MAX(0,ROUND('FINAL INFLOW'!D647,2))</f>
        <v>3.99</v>
      </c>
      <c r="E647" s="4"/>
      <c r="R647" s="13"/>
      <c r="S647" s="13"/>
      <c r="T647" s="13"/>
    </row>
    <row r="648" spans="1:20">
      <c r="A648" s="25">
        <v>27119</v>
      </c>
      <c r="B648" s="5">
        <f t="shared" si="33"/>
        <v>1974</v>
      </c>
      <c r="C648" s="1">
        <f t="shared" si="32"/>
        <v>3</v>
      </c>
      <c r="D648" s="4">
        <f>MAX(0,ROUND('FINAL INFLOW'!D648,2))</f>
        <v>11.35</v>
      </c>
      <c r="E648" s="4"/>
      <c r="R648" s="13"/>
      <c r="S648" s="13"/>
      <c r="T648" s="13"/>
    </row>
    <row r="649" spans="1:20">
      <c r="A649" s="25">
        <v>27149</v>
      </c>
      <c r="B649" s="5">
        <f t="shared" si="33"/>
        <v>1974</v>
      </c>
      <c r="C649" s="1">
        <f t="shared" si="32"/>
        <v>4</v>
      </c>
      <c r="D649" s="4">
        <f>MAX(0,ROUND('FINAL INFLOW'!D649,2))</f>
        <v>9.11</v>
      </c>
      <c r="E649" s="4"/>
      <c r="R649" s="13"/>
      <c r="S649" s="13"/>
      <c r="T649" s="13"/>
    </row>
    <row r="650" spans="1:20">
      <c r="A650" s="25">
        <v>27180</v>
      </c>
      <c r="B650" s="5">
        <f t="shared" si="33"/>
        <v>1974</v>
      </c>
      <c r="C650" s="1">
        <f t="shared" si="32"/>
        <v>5</v>
      </c>
      <c r="D650" s="4">
        <f>MAX(0,ROUND('FINAL INFLOW'!D650,2))</f>
        <v>4.75</v>
      </c>
      <c r="E650" s="4"/>
      <c r="R650" s="13"/>
      <c r="S650" s="13"/>
      <c r="T650" s="13"/>
    </row>
    <row r="651" spans="1:20">
      <c r="A651" s="25">
        <v>27210</v>
      </c>
      <c r="B651" s="5">
        <f t="shared" si="33"/>
        <v>1974</v>
      </c>
      <c r="C651" s="1">
        <f t="shared" si="32"/>
        <v>6</v>
      </c>
      <c r="D651" s="4">
        <f>MAX(0,ROUND('FINAL INFLOW'!D651,2))</f>
        <v>4.38</v>
      </c>
      <c r="E651" s="4"/>
      <c r="R651" s="13"/>
      <c r="S651" s="13"/>
      <c r="T651" s="13"/>
    </row>
    <row r="652" spans="1:20">
      <c r="A652" s="25">
        <v>27241</v>
      </c>
      <c r="B652" s="5">
        <f t="shared" si="33"/>
        <v>1974</v>
      </c>
      <c r="C652" s="1">
        <f t="shared" si="32"/>
        <v>7</v>
      </c>
      <c r="D652" s="4">
        <f>MAX(0,ROUND('FINAL INFLOW'!D652,2))</f>
        <v>2.61</v>
      </c>
      <c r="E652" s="4"/>
      <c r="R652" s="13"/>
      <c r="S652" s="13"/>
      <c r="T652" s="13"/>
    </row>
    <row r="653" spans="1:20">
      <c r="A653" s="25">
        <v>27272</v>
      </c>
      <c r="B653" s="5">
        <f t="shared" si="33"/>
        <v>1974</v>
      </c>
      <c r="C653" s="1">
        <f t="shared" si="32"/>
        <v>8</v>
      </c>
      <c r="D653" s="4">
        <f>MAX(0,ROUND('FINAL INFLOW'!D653,2))</f>
        <v>1.63</v>
      </c>
      <c r="E653" s="4"/>
      <c r="R653" s="13"/>
      <c r="S653" s="13"/>
      <c r="T653" s="13"/>
    </row>
    <row r="654" spans="1:20">
      <c r="A654" s="25">
        <v>27302</v>
      </c>
      <c r="B654" s="5">
        <f t="shared" si="33"/>
        <v>1974</v>
      </c>
      <c r="C654" s="1">
        <f t="shared" si="32"/>
        <v>9</v>
      </c>
      <c r="D654" s="4">
        <f>MAX(0,ROUND('FINAL INFLOW'!D654,2))</f>
        <v>1.21</v>
      </c>
      <c r="E654" s="4"/>
      <c r="R654" s="13"/>
      <c r="S654" s="13"/>
      <c r="T654" s="13"/>
    </row>
    <row r="655" spans="1:20">
      <c r="A655" s="25">
        <v>27333</v>
      </c>
      <c r="B655" s="5">
        <f t="shared" si="33"/>
        <v>1975</v>
      </c>
      <c r="C655" s="1">
        <f t="shared" si="32"/>
        <v>10</v>
      </c>
      <c r="D655" s="4">
        <f>MAX(0,ROUND('FINAL INFLOW'!D655,2))</f>
        <v>1.24</v>
      </c>
      <c r="E655" s="4"/>
      <c r="R655" s="13"/>
      <c r="S655" s="13"/>
      <c r="T655" s="13"/>
    </row>
    <row r="656" spans="1:20">
      <c r="A656" s="25">
        <v>27363</v>
      </c>
      <c r="B656" s="5">
        <f t="shared" si="33"/>
        <v>1975</v>
      </c>
      <c r="C656" s="1">
        <f t="shared" si="32"/>
        <v>11</v>
      </c>
      <c r="D656" s="4">
        <f>MAX(0,ROUND('FINAL INFLOW'!D656,2))</f>
        <v>0.97</v>
      </c>
      <c r="E656" s="4"/>
      <c r="R656" s="13"/>
      <c r="S656" s="13"/>
      <c r="T656" s="13"/>
    </row>
    <row r="657" spans="1:20">
      <c r="A657" s="25">
        <v>27394</v>
      </c>
      <c r="B657" s="5">
        <f t="shared" si="33"/>
        <v>1975</v>
      </c>
      <c r="C657" s="1">
        <f t="shared" si="32"/>
        <v>12</v>
      </c>
      <c r="D657" s="4">
        <f>MAX(0,ROUND('FINAL INFLOW'!D657,2))</f>
        <v>1.1599999999999999</v>
      </c>
      <c r="E657" s="4"/>
      <c r="R657" s="13"/>
      <c r="S657" s="13"/>
      <c r="T657" s="13"/>
    </row>
    <row r="658" spans="1:20">
      <c r="A658" s="25">
        <v>27425</v>
      </c>
      <c r="B658" s="5">
        <f t="shared" si="33"/>
        <v>1975</v>
      </c>
      <c r="C658" s="1">
        <f t="shared" si="32"/>
        <v>1</v>
      </c>
      <c r="D658" s="4">
        <f>MAX(0,ROUND('FINAL INFLOW'!D658,2))</f>
        <v>2.4300000000000002</v>
      </c>
      <c r="E658" s="4"/>
      <c r="R658" s="13"/>
      <c r="S658" s="13"/>
      <c r="T658" s="13"/>
    </row>
    <row r="659" spans="1:20">
      <c r="A659" s="25">
        <v>27453</v>
      </c>
      <c r="B659" s="5">
        <f t="shared" si="33"/>
        <v>1975</v>
      </c>
      <c r="C659" s="1">
        <f t="shared" ref="C659:C722" si="34">MONTH(A659)</f>
        <v>2</v>
      </c>
      <c r="D659" s="4">
        <f>MAX(0,ROUND('FINAL INFLOW'!D659,2))</f>
        <v>6.54</v>
      </c>
      <c r="E659" s="4"/>
      <c r="R659" s="13"/>
      <c r="S659" s="13"/>
      <c r="T659" s="13"/>
    </row>
    <row r="660" spans="1:20">
      <c r="A660" s="25">
        <v>27484</v>
      </c>
      <c r="B660" s="5">
        <f t="shared" ref="B660:B723" si="35">IF(MONTH(A660)&gt;9,YEAR(A660)+1,YEAR(A660))</f>
        <v>1975</v>
      </c>
      <c r="C660" s="1">
        <f t="shared" si="34"/>
        <v>3</v>
      </c>
      <c r="D660" s="4">
        <f>MAX(0,ROUND('FINAL INFLOW'!D660,2))</f>
        <v>11.81</v>
      </c>
      <c r="E660" s="4"/>
      <c r="R660" s="13"/>
      <c r="S660" s="13"/>
      <c r="T660" s="13"/>
    </row>
    <row r="661" spans="1:20">
      <c r="A661" s="25">
        <v>27514</v>
      </c>
      <c r="B661" s="5">
        <f t="shared" si="35"/>
        <v>1975</v>
      </c>
      <c r="C661" s="1">
        <f t="shared" si="34"/>
        <v>4</v>
      </c>
      <c r="D661" s="4">
        <f>MAX(0,ROUND('FINAL INFLOW'!D661,2))</f>
        <v>6.18</v>
      </c>
      <c r="E661" s="4"/>
      <c r="R661" s="13"/>
      <c r="S661" s="13"/>
      <c r="T661" s="13"/>
    </row>
    <row r="662" spans="1:20">
      <c r="A662" s="25">
        <v>27545</v>
      </c>
      <c r="B662" s="5">
        <f t="shared" si="35"/>
        <v>1975</v>
      </c>
      <c r="C662" s="1">
        <f t="shared" si="34"/>
        <v>5</v>
      </c>
      <c r="D662" s="4">
        <f>MAX(0,ROUND('FINAL INFLOW'!D662,2))</f>
        <v>10.8</v>
      </c>
      <c r="E662" s="4"/>
      <c r="R662" s="13"/>
      <c r="S662" s="13"/>
      <c r="T662" s="13"/>
    </row>
    <row r="663" spans="1:20">
      <c r="A663" s="25">
        <v>27575</v>
      </c>
      <c r="B663" s="5">
        <f t="shared" si="35"/>
        <v>1975</v>
      </c>
      <c r="C663" s="1">
        <f t="shared" si="34"/>
        <v>6</v>
      </c>
      <c r="D663" s="4">
        <f>MAX(0,ROUND('FINAL INFLOW'!D663,2))</f>
        <v>4.32</v>
      </c>
      <c r="E663" s="4"/>
      <c r="R663" s="13"/>
      <c r="S663" s="13"/>
      <c r="T663" s="13"/>
    </row>
    <row r="664" spans="1:20">
      <c r="A664" s="25">
        <v>27606</v>
      </c>
      <c r="B664" s="5">
        <f t="shared" si="35"/>
        <v>1975</v>
      </c>
      <c r="C664" s="1">
        <f t="shared" si="34"/>
        <v>7</v>
      </c>
      <c r="D664" s="4">
        <f>MAX(0,ROUND('FINAL INFLOW'!D664,2))</f>
        <v>1.42</v>
      </c>
      <c r="E664" s="4"/>
      <c r="R664" s="13"/>
      <c r="S664" s="13"/>
      <c r="T664" s="13"/>
    </row>
    <row r="665" spans="1:20">
      <c r="A665" s="25">
        <v>27637</v>
      </c>
      <c r="B665" s="5">
        <f t="shared" si="35"/>
        <v>1975</v>
      </c>
      <c r="C665" s="1">
        <f t="shared" si="34"/>
        <v>8</v>
      </c>
      <c r="D665" s="4">
        <f>MAX(0,ROUND('FINAL INFLOW'!D665,2))</f>
        <v>1.01</v>
      </c>
      <c r="E665" s="4"/>
      <c r="R665" s="13"/>
      <c r="S665" s="13"/>
      <c r="T665" s="13"/>
    </row>
    <row r="666" spans="1:20">
      <c r="A666" s="25">
        <v>27667</v>
      </c>
      <c r="B666" s="5">
        <f t="shared" si="35"/>
        <v>1975</v>
      </c>
      <c r="C666" s="1">
        <f t="shared" si="34"/>
        <v>9</v>
      </c>
      <c r="D666" s="4">
        <f>MAX(0,ROUND('FINAL INFLOW'!D666,2))</f>
        <v>0.88</v>
      </c>
      <c r="E666" s="4"/>
      <c r="R666" s="13"/>
      <c r="S666" s="13"/>
      <c r="T666" s="13"/>
    </row>
    <row r="667" spans="1:20">
      <c r="A667" s="25">
        <v>27698</v>
      </c>
      <c r="B667" s="5">
        <f t="shared" si="35"/>
        <v>1976</v>
      </c>
      <c r="C667" s="1">
        <f t="shared" si="34"/>
        <v>10</v>
      </c>
      <c r="D667" s="4">
        <f>MAX(0,ROUND('FINAL INFLOW'!D667,2))</f>
        <v>1.48</v>
      </c>
      <c r="E667" s="4"/>
      <c r="R667" s="13"/>
      <c r="S667" s="13"/>
      <c r="T667" s="13"/>
    </row>
    <row r="668" spans="1:20">
      <c r="A668" s="25">
        <v>27728</v>
      </c>
      <c r="B668" s="5">
        <f t="shared" si="35"/>
        <v>1976</v>
      </c>
      <c r="C668" s="1">
        <f t="shared" si="34"/>
        <v>11</v>
      </c>
      <c r="D668" s="4">
        <f>MAX(0,ROUND('FINAL INFLOW'!D668,2))</f>
        <v>1.43</v>
      </c>
      <c r="E668" s="4"/>
      <c r="R668" s="13"/>
      <c r="S668" s="13"/>
      <c r="T668" s="13"/>
    </row>
    <row r="669" spans="1:20">
      <c r="A669" s="25">
        <v>27759</v>
      </c>
      <c r="B669" s="5">
        <f t="shared" si="35"/>
        <v>1976</v>
      </c>
      <c r="C669" s="1">
        <f t="shared" si="34"/>
        <v>12</v>
      </c>
      <c r="D669" s="4">
        <f>MAX(0,ROUND('FINAL INFLOW'!D669,2))</f>
        <v>1.1200000000000001</v>
      </c>
      <c r="E669" s="4"/>
      <c r="R669" s="13"/>
      <c r="S669" s="13"/>
      <c r="T669" s="13"/>
    </row>
    <row r="670" spans="1:20">
      <c r="A670" s="25">
        <v>27790</v>
      </c>
      <c r="B670" s="5">
        <f t="shared" si="35"/>
        <v>1976</v>
      </c>
      <c r="C670" s="1">
        <f t="shared" si="34"/>
        <v>1</v>
      </c>
      <c r="D670" s="4">
        <f>MAX(0,ROUND('FINAL INFLOW'!D670,2))</f>
        <v>0.76</v>
      </c>
      <c r="E670" s="4"/>
      <c r="R670" s="13"/>
      <c r="S670" s="13"/>
      <c r="T670" s="13"/>
    </row>
    <row r="671" spans="1:20">
      <c r="A671" s="25">
        <v>27819</v>
      </c>
      <c r="B671" s="5">
        <f t="shared" si="35"/>
        <v>1976</v>
      </c>
      <c r="C671" s="1">
        <f t="shared" si="34"/>
        <v>2</v>
      </c>
      <c r="D671" s="4">
        <f>MAX(0,ROUND('FINAL INFLOW'!D671,2))</f>
        <v>0.89</v>
      </c>
      <c r="E671" s="4"/>
      <c r="R671" s="13"/>
      <c r="S671" s="13"/>
      <c r="T671" s="13"/>
    </row>
    <row r="672" spans="1:20">
      <c r="A672" s="25">
        <v>27850</v>
      </c>
      <c r="B672" s="5">
        <f t="shared" si="35"/>
        <v>1976</v>
      </c>
      <c r="C672" s="1">
        <f t="shared" si="34"/>
        <v>3</v>
      </c>
      <c r="D672" s="4">
        <f>MAX(0,ROUND('FINAL INFLOW'!D672,2))</f>
        <v>1.39</v>
      </c>
      <c r="E672" s="4"/>
      <c r="R672" s="13"/>
      <c r="S672" s="13"/>
      <c r="T672" s="13"/>
    </row>
    <row r="673" spans="1:20">
      <c r="A673" s="25">
        <v>27880</v>
      </c>
      <c r="B673" s="5">
        <f t="shared" si="35"/>
        <v>1976</v>
      </c>
      <c r="C673" s="1">
        <f t="shared" si="34"/>
        <v>4</v>
      </c>
      <c r="D673" s="4">
        <f>MAX(0,ROUND('FINAL INFLOW'!D673,2))</f>
        <v>1.1100000000000001</v>
      </c>
      <c r="E673" s="4"/>
      <c r="R673" s="13"/>
      <c r="S673" s="13"/>
      <c r="T673" s="13"/>
    </row>
    <row r="674" spans="1:20">
      <c r="A674" s="25">
        <v>27911</v>
      </c>
      <c r="B674" s="5">
        <f t="shared" si="35"/>
        <v>1976</v>
      </c>
      <c r="C674" s="1">
        <f t="shared" si="34"/>
        <v>5</v>
      </c>
      <c r="D674" s="4">
        <f>MAX(0,ROUND('FINAL INFLOW'!D674,2))</f>
        <v>0.85</v>
      </c>
      <c r="E674" s="4"/>
      <c r="R674" s="13"/>
      <c r="S674" s="13"/>
      <c r="T674" s="13"/>
    </row>
    <row r="675" spans="1:20">
      <c r="A675" s="25">
        <v>27941</v>
      </c>
      <c r="B675" s="5">
        <f t="shared" si="35"/>
        <v>1976</v>
      </c>
      <c r="C675" s="1">
        <f t="shared" si="34"/>
        <v>6</v>
      </c>
      <c r="D675" s="4">
        <f>MAX(0,ROUND('FINAL INFLOW'!D675,2))</f>
        <v>0.16</v>
      </c>
      <c r="E675" s="4"/>
      <c r="R675" s="13"/>
      <c r="S675" s="13"/>
      <c r="T675" s="13"/>
    </row>
    <row r="676" spans="1:20">
      <c r="A676" s="25">
        <v>27972</v>
      </c>
      <c r="B676" s="5">
        <f t="shared" si="35"/>
        <v>1976</v>
      </c>
      <c r="C676" s="1">
        <f t="shared" si="34"/>
        <v>7</v>
      </c>
      <c r="D676" s="4">
        <f>MAX(0,ROUND('FINAL INFLOW'!D676,2))</f>
        <v>0.04</v>
      </c>
      <c r="E676" s="4"/>
      <c r="R676" s="13"/>
      <c r="S676" s="13"/>
      <c r="T676" s="13"/>
    </row>
    <row r="677" spans="1:20">
      <c r="A677" s="25">
        <v>28003</v>
      </c>
      <c r="B677" s="5">
        <f t="shared" si="35"/>
        <v>1976</v>
      </c>
      <c r="C677" s="1">
        <f t="shared" si="34"/>
        <v>8</v>
      </c>
      <c r="D677" s="4">
        <f>MAX(0,ROUND('FINAL INFLOW'!D677,2))</f>
        <v>0.14000000000000001</v>
      </c>
      <c r="E677" s="4"/>
      <c r="R677" s="13"/>
      <c r="S677" s="13"/>
      <c r="T677" s="13"/>
    </row>
    <row r="678" spans="1:20">
      <c r="A678" s="25">
        <v>28033</v>
      </c>
      <c r="B678" s="5">
        <f t="shared" si="35"/>
        <v>1976</v>
      </c>
      <c r="C678" s="1">
        <f t="shared" si="34"/>
        <v>9</v>
      </c>
      <c r="D678" s="4">
        <f>MAX(0,ROUND('FINAL INFLOW'!D678,2))</f>
        <v>0.32</v>
      </c>
      <c r="E678" s="4"/>
      <c r="R678" s="13"/>
      <c r="S678" s="13"/>
      <c r="T678" s="13"/>
    </row>
    <row r="679" spans="1:20">
      <c r="A679" s="25">
        <v>28064</v>
      </c>
      <c r="B679" s="5">
        <f t="shared" si="35"/>
        <v>1977</v>
      </c>
      <c r="C679" s="1">
        <f t="shared" si="34"/>
        <v>10</v>
      </c>
      <c r="D679" s="4">
        <f>MAX(0,ROUND('FINAL INFLOW'!D679,2))</f>
        <v>0</v>
      </c>
      <c r="E679" s="4"/>
      <c r="R679" s="13"/>
      <c r="S679" s="13"/>
      <c r="T679" s="13"/>
    </row>
    <row r="680" spans="1:20">
      <c r="A680" s="25">
        <v>28094</v>
      </c>
      <c r="B680" s="5">
        <f t="shared" si="35"/>
        <v>1977</v>
      </c>
      <c r="C680" s="1">
        <f t="shared" si="34"/>
        <v>11</v>
      </c>
      <c r="D680" s="4">
        <f>MAX(0,ROUND('FINAL INFLOW'!D680,2))</f>
        <v>0</v>
      </c>
      <c r="E680" s="4"/>
      <c r="R680" s="13"/>
      <c r="S680" s="13"/>
      <c r="T680" s="13"/>
    </row>
    <row r="681" spans="1:20">
      <c r="A681" s="25">
        <v>28125</v>
      </c>
      <c r="B681" s="5">
        <f t="shared" si="35"/>
        <v>1977</v>
      </c>
      <c r="C681" s="1">
        <f t="shared" si="34"/>
        <v>12</v>
      </c>
      <c r="D681" s="4">
        <f>MAX(0,ROUND('FINAL INFLOW'!D681,2))</f>
        <v>0</v>
      </c>
      <c r="E681" s="4"/>
      <c r="R681" s="13"/>
      <c r="S681" s="13"/>
      <c r="T681" s="13"/>
    </row>
    <row r="682" spans="1:20">
      <c r="A682" s="25">
        <v>28156</v>
      </c>
      <c r="B682" s="5">
        <f t="shared" si="35"/>
        <v>1977</v>
      </c>
      <c r="C682" s="1">
        <f t="shared" si="34"/>
        <v>1</v>
      </c>
      <c r="D682" s="4">
        <f>MAX(0,ROUND('FINAL INFLOW'!D682,2))</f>
        <v>0</v>
      </c>
      <c r="E682" s="4"/>
      <c r="R682" s="13"/>
      <c r="S682" s="13"/>
      <c r="T682" s="13"/>
    </row>
    <row r="683" spans="1:20">
      <c r="A683" s="25">
        <v>28184</v>
      </c>
      <c r="B683" s="5">
        <f t="shared" si="35"/>
        <v>1977</v>
      </c>
      <c r="C683" s="1">
        <f t="shared" si="34"/>
        <v>2</v>
      </c>
      <c r="D683" s="4">
        <f>MAX(0,ROUND('FINAL INFLOW'!D683,2))</f>
        <v>0</v>
      </c>
      <c r="E683" s="4"/>
      <c r="R683" s="13"/>
      <c r="S683" s="13"/>
      <c r="T683" s="13"/>
    </row>
    <row r="684" spans="1:20">
      <c r="A684" s="25">
        <v>28215</v>
      </c>
      <c r="B684" s="5">
        <f t="shared" si="35"/>
        <v>1977</v>
      </c>
      <c r="C684" s="1">
        <f t="shared" si="34"/>
        <v>3</v>
      </c>
      <c r="D684" s="4">
        <f>MAX(0,ROUND('FINAL INFLOW'!D684,2))</f>
        <v>0</v>
      </c>
      <c r="E684" s="4"/>
      <c r="R684" s="13"/>
      <c r="S684" s="13"/>
      <c r="T684" s="13"/>
    </row>
    <row r="685" spans="1:20">
      <c r="A685" s="25">
        <v>28245</v>
      </c>
      <c r="B685" s="5">
        <f t="shared" si="35"/>
        <v>1977</v>
      </c>
      <c r="C685" s="1">
        <f t="shared" si="34"/>
        <v>4</v>
      </c>
      <c r="D685" s="4">
        <f>MAX(0,ROUND('FINAL INFLOW'!D685,2))</f>
        <v>0</v>
      </c>
      <c r="E685" s="4"/>
      <c r="R685" s="13"/>
      <c r="S685" s="13"/>
      <c r="T685" s="13"/>
    </row>
    <row r="686" spans="1:20">
      <c r="A686" s="25">
        <v>28276</v>
      </c>
      <c r="B686" s="5">
        <f t="shared" si="35"/>
        <v>1977</v>
      </c>
      <c r="C686" s="1">
        <f t="shared" si="34"/>
        <v>5</v>
      </c>
      <c r="D686" s="4">
        <f>MAX(0,ROUND('FINAL INFLOW'!D686,2))</f>
        <v>0</v>
      </c>
      <c r="E686" s="4"/>
      <c r="R686" s="13"/>
      <c r="S686" s="13"/>
      <c r="T686" s="13"/>
    </row>
    <row r="687" spans="1:20">
      <c r="A687" s="25">
        <v>28306</v>
      </c>
      <c r="B687" s="5">
        <f t="shared" si="35"/>
        <v>1977</v>
      </c>
      <c r="C687" s="1">
        <f t="shared" si="34"/>
        <v>6</v>
      </c>
      <c r="D687" s="4">
        <f>MAX(0,ROUND('FINAL INFLOW'!D687,2))</f>
        <v>0</v>
      </c>
      <c r="E687" s="4"/>
      <c r="R687" s="13"/>
      <c r="S687" s="13"/>
      <c r="T687" s="13"/>
    </row>
    <row r="688" spans="1:20">
      <c r="A688" s="25">
        <v>28337</v>
      </c>
      <c r="B688" s="5">
        <f t="shared" si="35"/>
        <v>1977</v>
      </c>
      <c r="C688" s="1">
        <f t="shared" si="34"/>
        <v>7</v>
      </c>
      <c r="D688" s="4">
        <f>MAX(0,ROUND('FINAL INFLOW'!D688,2))</f>
        <v>0</v>
      </c>
      <c r="E688" s="4"/>
      <c r="R688" s="13"/>
      <c r="S688" s="13"/>
      <c r="T688" s="13"/>
    </row>
    <row r="689" spans="1:20">
      <c r="A689" s="25">
        <v>28368</v>
      </c>
      <c r="B689" s="5">
        <f t="shared" si="35"/>
        <v>1977</v>
      </c>
      <c r="C689" s="1">
        <f t="shared" si="34"/>
        <v>8</v>
      </c>
      <c r="D689" s="4">
        <f>MAX(0,ROUND('FINAL INFLOW'!D689,2))</f>
        <v>0</v>
      </c>
      <c r="E689" s="4"/>
      <c r="R689" s="13"/>
      <c r="S689" s="13"/>
      <c r="T689" s="13"/>
    </row>
    <row r="690" spans="1:20">
      <c r="A690" s="25">
        <v>28398</v>
      </c>
      <c r="B690" s="5">
        <f t="shared" si="35"/>
        <v>1977</v>
      </c>
      <c r="C690" s="1">
        <f t="shared" si="34"/>
        <v>9</v>
      </c>
      <c r="D690" s="4">
        <f>MAX(0,ROUND('FINAL INFLOW'!D690,2))</f>
        <v>0</v>
      </c>
      <c r="E690" s="4"/>
      <c r="R690" s="13"/>
      <c r="S690" s="13"/>
      <c r="T690" s="13"/>
    </row>
    <row r="691" spans="1:20">
      <c r="A691" s="25">
        <v>28429</v>
      </c>
      <c r="B691" s="5">
        <f t="shared" si="35"/>
        <v>1978</v>
      </c>
      <c r="C691" s="1">
        <f t="shared" si="34"/>
        <v>10</v>
      </c>
      <c r="D691" s="4">
        <f>MAX(0,ROUND('FINAL INFLOW'!D691,2))</f>
        <v>0</v>
      </c>
      <c r="E691" s="4"/>
      <c r="R691" s="13"/>
      <c r="S691" s="13"/>
      <c r="T691" s="13"/>
    </row>
    <row r="692" spans="1:20">
      <c r="A692" s="25">
        <v>28459</v>
      </c>
      <c r="B692" s="5">
        <f t="shared" si="35"/>
        <v>1978</v>
      </c>
      <c r="C692" s="1">
        <f t="shared" si="34"/>
        <v>11</v>
      </c>
      <c r="D692" s="4">
        <f>MAX(0,ROUND('FINAL INFLOW'!D692,2))</f>
        <v>1.07</v>
      </c>
      <c r="E692" s="4"/>
      <c r="R692" s="13"/>
      <c r="S692" s="13"/>
      <c r="T692" s="13"/>
    </row>
    <row r="693" spans="1:20">
      <c r="A693" s="25">
        <v>28490</v>
      </c>
      <c r="B693" s="5">
        <f t="shared" si="35"/>
        <v>1978</v>
      </c>
      <c r="C693" s="1">
        <f t="shared" si="34"/>
        <v>12</v>
      </c>
      <c r="D693" s="4">
        <f>MAX(0,ROUND('FINAL INFLOW'!D693,2))</f>
        <v>5.04</v>
      </c>
      <c r="E693" s="4"/>
      <c r="R693" s="13"/>
      <c r="S693" s="13"/>
      <c r="T693" s="13"/>
    </row>
    <row r="694" spans="1:20">
      <c r="A694" s="25">
        <v>28521</v>
      </c>
      <c r="B694" s="5">
        <f t="shared" si="35"/>
        <v>1978</v>
      </c>
      <c r="C694" s="1">
        <f t="shared" si="34"/>
        <v>1</v>
      </c>
      <c r="D694" s="4">
        <f>MAX(0,ROUND('FINAL INFLOW'!D694,2))</f>
        <v>14.66</v>
      </c>
      <c r="E694" s="4"/>
      <c r="R694" s="13"/>
      <c r="S694" s="13"/>
      <c r="T694" s="13"/>
    </row>
    <row r="695" spans="1:20">
      <c r="A695" s="25">
        <v>28549</v>
      </c>
      <c r="B695" s="5">
        <f t="shared" si="35"/>
        <v>1978</v>
      </c>
      <c r="C695" s="1">
        <f t="shared" si="34"/>
        <v>2</v>
      </c>
      <c r="D695" s="4">
        <f>MAX(0,ROUND('FINAL INFLOW'!D695,2))</f>
        <v>7.97</v>
      </c>
      <c r="E695" s="4"/>
      <c r="R695" s="13"/>
      <c r="S695" s="13"/>
      <c r="T695" s="13"/>
    </row>
    <row r="696" spans="1:20">
      <c r="A696" s="25">
        <v>28580</v>
      </c>
      <c r="B696" s="5">
        <f t="shared" si="35"/>
        <v>1978</v>
      </c>
      <c r="C696" s="1">
        <f t="shared" si="34"/>
        <v>3</v>
      </c>
      <c r="D696" s="4">
        <f>MAX(0,ROUND('FINAL INFLOW'!D696,2))</f>
        <v>12.29</v>
      </c>
      <c r="E696" s="4"/>
      <c r="R696" s="13"/>
      <c r="S696" s="13"/>
      <c r="T696" s="13"/>
    </row>
    <row r="697" spans="1:20">
      <c r="A697" s="25">
        <v>28610</v>
      </c>
      <c r="B697" s="5">
        <f t="shared" si="35"/>
        <v>1978</v>
      </c>
      <c r="C697" s="1">
        <f t="shared" si="34"/>
        <v>4</v>
      </c>
      <c r="D697" s="4">
        <f>MAX(0,ROUND('FINAL INFLOW'!D697,2))</f>
        <v>8</v>
      </c>
      <c r="E697" s="4"/>
      <c r="R697" s="13"/>
      <c r="S697" s="13"/>
      <c r="T697" s="13"/>
    </row>
    <row r="698" spans="1:20">
      <c r="A698" s="25">
        <v>28641</v>
      </c>
      <c r="B698" s="5">
        <f t="shared" si="35"/>
        <v>1978</v>
      </c>
      <c r="C698" s="1">
        <f t="shared" si="34"/>
        <v>5</v>
      </c>
      <c r="D698" s="4">
        <f>MAX(0,ROUND('FINAL INFLOW'!D698,2))</f>
        <v>5.64</v>
      </c>
      <c r="E698" s="4"/>
      <c r="R698" s="13"/>
      <c r="S698" s="13"/>
      <c r="T698" s="13"/>
    </row>
    <row r="699" spans="1:20">
      <c r="A699" s="25">
        <v>28671</v>
      </c>
      <c r="B699" s="5">
        <f t="shared" si="35"/>
        <v>1978</v>
      </c>
      <c r="C699" s="1">
        <f t="shared" si="34"/>
        <v>6</v>
      </c>
      <c r="D699" s="4">
        <f>MAX(0,ROUND('FINAL INFLOW'!D699,2))</f>
        <v>3.44</v>
      </c>
      <c r="E699" s="4"/>
      <c r="R699" s="13"/>
      <c r="S699" s="13"/>
      <c r="T699" s="13"/>
    </row>
    <row r="700" spans="1:20">
      <c r="A700" s="25">
        <v>28702</v>
      </c>
      <c r="B700" s="5">
        <f t="shared" si="35"/>
        <v>1978</v>
      </c>
      <c r="C700" s="1">
        <f t="shared" si="34"/>
        <v>7</v>
      </c>
      <c r="D700" s="4">
        <f>MAX(0,ROUND('FINAL INFLOW'!D700,2))</f>
        <v>1.71</v>
      </c>
      <c r="E700" s="4"/>
      <c r="R700" s="13"/>
      <c r="S700" s="13"/>
      <c r="T700" s="13"/>
    </row>
    <row r="701" spans="1:20">
      <c r="A701" s="25">
        <v>28733</v>
      </c>
      <c r="B701" s="5">
        <f t="shared" si="35"/>
        <v>1978</v>
      </c>
      <c r="C701" s="1">
        <f t="shared" si="34"/>
        <v>8</v>
      </c>
      <c r="D701" s="4">
        <f>MAX(0,ROUND('FINAL INFLOW'!D701,2))</f>
        <v>0.39</v>
      </c>
      <c r="E701" s="4"/>
      <c r="R701" s="13"/>
      <c r="S701" s="13"/>
      <c r="T701" s="13"/>
    </row>
    <row r="702" spans="1:20">
      <c r="A702" s="25">
        <v>28763</v>
      </c>
      <c r="B702" s="5">
        <f t="shared" si="35"/>
        <v>1978</v>
      </c>
      <c r="C702" s="1">
        <f t="shared" si="34"/>
        <v>9</v>
      </c>
      <c r="D702" s="4">
        <f>MAX(0,ROUND('FINAL INFLOW'!D702,2))</f>
        <v>1.48</v>
      </c>
      <c r="E702" s="4"/>
      <c r="R702" s="13"/>
      <c r="S702" s="13"/>
      <c r="T702" s="13"/>
    </row>
    <row r="703" spans="1:20">
      <c r="A703" s="25">
        <v>28794</v>
      </c>
      <c r="B703" s="5">
        <f t="shared" si="35"/>
        <v>1979</v>
      </c>
      <c r="C703" s="1">
        <f t="shared" si="34"/>
        <v>10</v>
      </c>
      <c r="D703" s="4">
        <f>MAX(0,ROUND('FINAL INFLOW'!D703,2))</f>
        <v>0.1</v>
      </c>
      <c r="E703" s="4"/>
      <c r="R703" s="13"/>
      <c r="S703" s="13"/>
      <c r="T703" s="13"/>
    </row>
    <row r="704" spans="1:20">
      <c r="A704" s="25">
        <v>28824</v>
      </c>
      <c r="B704" s="5">
        <f t="shared" si="35"/>
        <v>1979</v>
      </c>
      <c r="C704" s="1">
        <f t="shared" si="34"/>
        <v>11</v>
      </c>
      <c r="D704" s="4">
        <f>MAX(0,ROUND('FINAL INFLOW'!D704,2))</f>
        <v>0.93</v>
      </c>
      <c r="E704" s="4"/>
      <c r="R704" s="13"/>
      <c r="S704" s="13"/>
      <c r="T704" s="13"/>
    </row>
    <row r="705" spans="1:20">
      <c r="A705" s="25">
        <v>28855</v>
      </c>
      <c r="B705" s="5">
        <f t="shared" si="35"/>
        <v>1979</v>
      </c>
      <c r="C705" s="1">
        <f t="shared" si="34"/>
        <v>12</v>
      </c>
      <c r="D705" s="4">
        <f>MAX(0,ROUND('FINAL INFLOW'!D705,2))</f>
        <v>0.92</v>
      </c>
      <c r="E705" s="4"/>
      <c r="R705" s="13"/>
      <c r="S705" s="13"/>
      <c r="T705" s="13"/>
    </row>
    <row r="706" spans="1:20">
      <c r="A706" s="25">
        <v>28886</v>
      </c>
      <c r="B706" s="5">
        <f t="shared" si="35"/>
        <v>1979</v>
      </c>
      <c r="C706" s="1">
        <f t="shared" si="34"/>
        <v>1</v>
      </c>
      <c r="D706" s="4">
        <f>MAX(0,ROUND('FINAL INFLOW'!D706,2))</f>
        <v>4.32</v>
      </c>
      <c r="E706" s="4"/>
      <c r="R706" s="13"/>
      <c r="S706" s="13"/>
      <c r="T706" s="13"/>
    </row>
    <row r="707" spans="1:20">
      <c r="A707" s="25">
        <v>28914</v>
      </c>
      <c r="B707" s="5">
        <f t="shared" si="35"/>
        <v>1979</v>
      </c>
      <c r="C707" s="1">
        <f t="shared" si="34"/>
        <v>2</v>
      </c>
      <c r="D707" s="4">
        <f>MAX(0,ROUND('FINAL INFLOW'!D707,2))</f>
        <v>5.45</v>
      </c>
      <c r="E707" s="4"/>
      <c r="R707" s="13"/>
      <c r="S707" s="13"/>
      <c r="T707" s="13"/>
    </row>
    <row r="708" spans="1:20">
      <c r="A708" s="25">
        <v>28945</v>
      </c>
      <c r="B708" s="5">
        <f t="shared" si="35"/>
        <v>1979</v>
      </c>
      <c r="C708" s="1">
        <f t="shared" si="34"/>
        <v>3</v>
      </c>
      <c r="D708" s="4">
        <f>MAX(0,ROUND('FINAL INFLOW'!D708,2))</f>
        <v>8.49</v>
      </c>
      <c r="E708" s="4"/>
      <c r="R708" s="13"/>
      <c r="S708" s="13"/>
      <c r="T708" s="13"/>
    </row>
    <row r="709" spans="1:20">
      <c r="A709" s="25">
        <v>28975</v>
      </c>
      <c r="B709" s="5">
        <f t="shared" si="35"/>
        <v>1979</v>
      </c>
      <c r="C709" s="1">
        <f t="shared" si="34"/>
        <v>4</v>
      </c>
      <c r="D709" s="4">
        <f>MAX(0,ROUND('FINAL INFLOW'!D709,2))</f>
        <v>6.34</v>
      </c>
      <c r="E709" s="4"/>
      <c r="R709" s="13"/>
      <c r="S709" s="13"/>
      <c r="T709" s="13"/>
    </row>
    <row r="710" spans="1:20">
      <c r="A710" s="25">
        <v>29006</v>
      </c>
      <c r="B710" s="5">
        <f t="shared" si="35"/>
        <v>1979</v>
      </c>
      <c r="C710" s="1">
        <f t="shared" si="34"/>
        <v>5</v>
      </c>
      <c r="D710" s="4">
        <f>MAX(0,ROUND('FINAL INFLOW'!D710,2))</f>
        <v>6.51</v>
      </c>
      <c r="E710" s="4"/>
      <c r="R710" s="13"/>
      <c r="S710" s="13"/>
      <c r="T710" s="13"/>
    </row>
    <row r="711" spans="1:20">
      <c r="A711" s="25">
        <v>29036</v>
      </c>
      <c r="B711" s="5">
        <f t="shared" si="35"/>
        <v>1979</v>
      </c>
      <c r="C711" s="1">
        <f t="shared" si="34"/>
        <v>6</v>
      </c>
      <c r="D711" s="4">
        <f>MAX(0,ROUND('FINAL INFLOW'!D711,2))</f>
        <v>1.77</v>
      </c>
      <c r="E711" s="4"/>
      <c r="R711" s="13"/>
      <c r="S711" s="13"/>
      <c r="T711" s="13"/>
    </row>
    <row r="712" spans="1:20">
      <c r="A712" s="25">
        <v>29067</v>
      </c>
      <c r="B712" s="5">
        <f t="shared" si="35"/>
        <v>1979</v>
      </c>
      <c r="C712" s="1">
        <f t="shared" si="34"/>
        <v>7</v>
      </c>
      <c r="D712" s="4">
        <f>MAX(0,ROUND('FINAL INFLOW'!D712,2))</f>
        <v>1.1399999999999999</v>
      </c>
      <c r="E712" s="4"/>
      <c r="R712" s="13"/>
      <c r="S712" s="13"/>
      <c r="T712" s="13"/>
    </row>
    <row r="713" spans="1:20">
      <c r="A713" s="25">
        <v>29098</v>
      </c>
      <c r="B713" s="5">
        <f t="shared" si="35"/>
        <v>1979</v>
      </c>
      <c r="C713" s="1">
        <f t="shared" si="34"/>
        <v>8</v>
      </c>
      <c r="D713" s="4">
        <f>MAX(0,ROUND('FINAL INFLOW'!D713,2))</f>
        <v>0.27</v>
      </c>
      <c r="E713" s="4"/>
      <c r="R713" s="13"/>
      <c r="S713" s="13"/>
      <c r="T713" s="13"/>
    </row>
    <row r="714" spans="1:20">
      <c r="A714" s="25">
        <v>29128</v>
      </c>
      <c r="B714" s="5">
        <f t="shared" si="35"/>
        <v>1979</v>
      </c>
      <c r="C714" s="1">
        <f t="shared" si="34"/>
        <v>9</v>
      </c>
      <c r="D714" s="4">
        <f>MAX(0,ROUND('FINAL INFLOW'!D714,2))</f>
        <v>0.09</v>
      </c>
      <c r="E714" s="4"/>
      <c r="R714" s="13"/>
      <c r="S714" s="13"/>
      <c r="T714" s="13"/>
    </row>
    <row r="715" spans="1:20">
      <c r="A715" s="25">
        <v>29159</v>
      </c>
      <c r="B715" s="5">
        <f t="shared" si="35"/>
        <v>1980</v>
      </c>
      <c r="C715" s="1">
        <f t="shared" si="34"/>
        <v>10</v>
      </c>
      <c r="D715" s="4">
        <f>MAX(0,ROUND('FINAL INFLOW'!D715,2))</f>
        <v>1.64</v>
      </c>
      <c r="E715" s="4"/>
      <c r="R715" s="13"/>
      <c r="S715" s="13"/>
      <c r="T715" s="13"/>
    </row>
    <row r="716" spans="1:20">
      <c r="A716" s="25">
        <v>29189</v>
      </c>
      <c r="B716" s="5">
        <f t="shared" si="35"/>
        <v>1980</v>
      </c>
      <c r="C716" s="1">
        <f t="shared" si="34"/>
        <v>11</v>
      </c>
      <c r="D716" s="4">
        <f>MAX(0,ROUND('FINAL INFLOW'!D716,2))</f>
        <v>2.1800000000000002</v>
      </c>
      <c r="E716" s="4"/>
      <c r="R716" s="13"/>
      <c r="S716" s="13"/>
      <c r="T716" s="13"/>
    </row>
    <row r="717" spans="1:20">
      <c r="A717" s="25">
        <v>29220</v>
      </c>
      <c r="B717" s="5">
        <f t="shared" si="35"/>
        <v>1980</v>
      </c>
      <c r="C717" s="1">
        <f t="shared" si="34"/>
        <v>12</v>
      </c>
      <c r="D717" s="4">
        <f>MAX(0,ROUND('FINAL INFLOW'!D717,2))</f>
        <v>2.41</v>
      </c>
      <c r="E717" s="4"/>
      <c r="R717" s="13"/>
      <c r="S717" s="13"/>
      <c r="T717" s="13"/>
    </row>
    <row r="718" spans="1:20">
      <c r="A718" s="25">
        <v>29251</v>
      </c>
      <c r="B718" s="5">
        <f t="shared" si="35"/>
        <v>1980</v>
      </c>
      <c r="C718" s="1">
        <f t="shared" si="34"/>
        <v>1</v>
      </c>
      <c r="D718" s="4">
        <f>MAX(0,ROUND('FINAL INFLOW'!D718,2))</f>
        <v>32.71</v>
      </c>
      <c r="E718" s="4"/>
      <c r="R718" s="13"/>
      <c r="S718" s="13"/>
      <c r="T718" s="13"/>
    </row>
    <row r="719" spans="1:20">
      <c r="A719" s="25">
        <v>29280</v>
      </c>
      <c r="B719" s="5">
        <f t="shared" si="35"/>
        <v>1980</v>
      </c>
      <c r="C719" s="1">
        <f t="shared" si="34"/>
        <v>2</v>
      </c>
      <c r="D719" s="4">
        <f>MAX(0,ROUND('FINAL INFLOW'!D719,2))</f>
        <v>14.51</v>
      </c>
      <c r="E719" s="4"/>
      <c r="R719" s="13"/>
      <c r="S719" s="13"/>
      <c r="T719" s="13"/>
    </row>
    <row r="720" spans="1:20">
      <c r="A720" s="25">
        <v>29311</v>
      </c>
      <c r="B720" s="5">
        <f t="shared" si="35"/>
        <v>1980</v>
      </c>
      <c r="C720" s="1">
        <f t="shared" si="34"/>
        <v>3</v>
      </c>
      <c r="D720" s="4">
        <f>MAX(0,ROUND('FINAL INFLOW'!D720,2))</f>
        <v>5.99</v>
      </c>
      <c r="E720" s="4"/>
      <c r="R720" s="13"/>
      <c r="S720" s="13"/>
      <c r="T720" s="13"/>
    </row>
    <row r="721" spans="1:20">
      <c r="A721" s="25">
        <v>29341</v>
      </c>
      <c r="B721" s="5">
        <f t="shared" si="35"/>
        <v>1980</v>
      </c>
      <c r="C721" s="1">
        <f t="shared" si="34"/>
        <v>4</v>
      </c>
      <c r="D721" s="4">
        <f>MAX(0,ROUND('FINAL INFLOW'!D721,2))</f>
        <v>4.49</v>
      </c>
      <c r="E721" s="4"/>
      <c r="R721" s="13"/>
      <c r="S721" s="13"/>
      <c r="T721" s="13"/>
    </row>
    <row r="722" spans="1:20">
      <c r="A722" s="25">
        <v>29372</v>
      </c>
      <c r="B722" s="5">
        <f t="shared" si="35"/>
        <v>1980</v>
      </c>
      <c r="C722" s="1">
        <f t="shared" si="34"/>
        <v>5</v>
      </c>
      <c r="D722" s="4">
        <f>MAX(0,ROUND('FINAL INFLOW'!D722,2))</f>
        <v>4.2699999999999996</v>
      </c>
      <c r="E722" s="4"/>
      <c r="R722" s="13"/>
      <c r="S722" s="13"/>
      <c r="T722" s="13"/>
    </row>
    <row r="723" spans="1:20">
      <c r="A723" s="25">
        <v>29402</v>
      </c>
      <c r="B723" s="5">
        <f t="shared" si="35"/>
        <v>1980</v>
      </c>
      <c r="C723" s="1">
        <f t="shared" ref="C723:C786" si="36">MONTH(A723)</f>
        <v>6</v>
      </c>
      <c r="D723" s="4">
        <f>MAX(0,ROUND('FINAL INFLOW'!D723,2))</f>
        <v>2.85</v>
      </c>
      <c r="E723" s="4"/>
      <c r="R723" s="13"/>
      <c r="S723" s="13"/>
      <c r="T723" s="13"/>
    </row>
    <row r="724" spans="1:20">
      <c r="A724" s="25">
        <v>29433</v>
      </c>
      <c r="B724" s="5">
        <f t="shared" ref="B724:B787" si="37">IF(MONTH(A724)&gt;9,YEAR(A724)+1,YEAR(A724))</f>
        <v>1980</v>
      </c>
      <c r="C724" s="1">
        <f t="shared" si="36"/>
        <v>7</v>
      </c>
      <c r="D724" s="4">
        <f>MAX(0,ROUND('FINAL INFLOW'!D724,2))</f>
        <v>2.4900000000000002</v>
      </c>
      <c r="E724" s="4"/>
      <c r="R724" s="13"/>
      <c r="S724" s="13"/>
      <c r="T724" s="13"/>
    </row>
    <row r="725" spans="1:20">
      <c r="A725" s="25">
        <v>29464</v>
      </c>
      <c r="B725" s="5">
        <f t="shared" si="37"/>
        <v>1980</v>
      </c>
      <c r="C725" s="1">
        <f t="shared" si="36"/>
        <v>8</v>
      </c>
      <c r="D725" s="4">
        <f>MAX(0,ROUND('FINAL INFLOW'!D725,2))</f>
        <v>1.18</v>
      </c>
      <c r="E725" s="4"/>
      <c r="R725" s="13"/>
      <c r="S725" s="13"/>
      <c r="T725" s="13"/>
    </row>
    <row r="726" spans="1:20">
      <c r="A726" s="25">
        <v>29494</v>
      </c>
      <c r="B726" s="5">
        <f t="shared" si="37"/>
        <v>1980</v>
      </c>
      <c r="C726" s="1">
        <f t="shared" si="36"/>
        <v>9</v>
      </c>
      <c r="D726" s="4">
        <f>MAX(0,ROUND('FINAL INFLOW'!D726,2))</f>
        <v>0.88</v>
      </c>
      <c r="E726" s="4"/>
      <c r="R726" s="13"/>
      <c r="S726" s="13"/>
      <c r="T726" s="13"/>
    </row>
    <row r="727" spans="1:20">
      <c r="A727" s="25">
        <v>29525</v>
      </c>
      <c r="B727" s="5">
        <f t="shared" si="37"/>
        <v>1981</v>
      </c>
      <c r="C727" s="1">
        <f t="shared" si="36"/>
        <v>10</v>
      </c>
      <c r="D727" s="4">
        <f>MAX(0,ROUND('FINAL INFLOW'!D727,2))</f>
        <v>0.62</v>
      </c>
      <c r="E727" s="4"/>
      <c r="R727" s="13"/>
      <c r="S727" s="13"/>
      <c r="T727" s="13"/>
    </row>
    <row r="728" spans="1:20">
      <c r="A728" s="25">
        <v>29555</v>
      </c>
      <c r="B728" s="5">
        <f t="shared" si="37"/>
        <v>1981</v>
      </c>
      <c r="C728" s="1">
        <f t="shared" si="36"/>
        <v>11</v>
      </c>
      <c r="D728" s="4">
        <f>MAX(0,ROUND('FINAL INFLOW'!D728,2))</f>
        <v>0.4</v>
      </c>
      <c r="E728" s="4"/>
      <c r="R728" s="13"/>
      <c r="S728" s="13"/>
      <c r="T728" s="13"/>
    </row>
    <row r="729" spans="1:20">
      <c r="A729" s="25">
        <v>29586</v>
      </c>
      <c r="B729" s="5">
        <f t="shared" si="37"/>
        <v>1981</v>
      </c>
      <c r="C729" s="1">
        <f t="shared" si="36"/>
        <v>12</v>
      </c>
      <c r="D729" s="4">
        <f>MAX(0,ROUND('FINAL INFLOW'!D729,2))</f>
        <v>0.82</v>
      </c>
      <c r="E729" s="4"/>
      <c r="R729" s="13"/>
      <c r="S729" s="13"/>
      <c r="T729" s="13"/>
    </row>
    <row r="730" spans="1:20">
      <c r="A730" s="25">
        <v>29617</v>
      </c>
      <c r="B730" s="5">
        <f t="shared" si="37"/>
        <v>1981</v>
      </c>
      <c r="C730" s="1">
        <f t="shared" si="36"/>
        <v>1</v>
      </c>
      <c r="D730" s="4">
        <f>MAX(0,ROUND('FINAL INFLOW'!D730,2))</f>
        <v>1.89</v>
      </c>
      <c r="E730" s="4"/>
      <c r="R730" s="13"/>
      <c r="S730" s="13"/>
      <c r="T730" s="13"/>
    </row>
    <row r="731" spans="1:20">
      <c r="A731" s="25">
        <v>29645</v>
      </c>
      <c r="B731" s="5">
        <f t="shared" si="37"/>
        <v>1981</v>
      </c>
      <c r="C731" s="1">
        <f t="shared" si="36"/>
        <v>2</v>
      </c>
      <c r="D731" s="4">
        <f>MAX(0,ROUND('FINAL INFLOW'!D731,2))</f>
        <v>2.85</v>
      </c>
      <c r="E731" s="4"/>
      <c r="R731" s="13"/>
      <c r="S731" s="13"/>
      <c r="T731" s="13"/>
    </row>
    <row r="732" spans="1:20">
      <c r="A732" s="25">
        <v>29676</v>
      </c>
      <c r="B732" s="5">
        <f t="shared" si="37"/>
        <v>1981</v>
      </c>
      <c r="C732" s="1">
        <f t="shared" si="36"/>
        <v>3</v>
      </c>
      <c r="D732" s="4">
        <f>MAX(0,ROUND('FINAL INFLOW'!D732,2))</f>
        <v>4.7300000000000004</v>
      </c>
      <c r="E732" s="4"/>
      <c r="R732" s="13"/>
      <c r="S732" s="13"/>
      <c r="T732" s="13"/>
    </row>
    <row r="733" spans="1:20">
      <c r="A733" s="25">
        <v>29706</v>
      </c>
      <c r="B733" s="5">
        <f t="shared" si="37"/>
        <v>1981</v>
      </c>
      <c r="C733" s="1">
        <f t="shared" si="36"/>
        <v>4</v>
      </c>
      <c r="D733" s="4">
        <f>MAX(0,ROUND('FINAL INFLOW'!D733,2))</f>
        <v>2.93</v>
      </c>
      <c r="E733" s="4"/>
      <c r="R733" s="13"/>
      <c r="S733" s="13"/>
      <c r="T733" s="13"/>
    </row>
    <row r="734" spans="1:20">
      <c r="A734" s="25">
        <v>29737</v>
      </c>
      <c r="B734" s="5">
        <f t="shared" si="37"/>
        <v>1981</v>
      </c>
      <c r="C734" s="1">
        <f t="shared" si="36"/>
        <v>5</v>
      </c>
      <c r="D734" s="4">
        <f>MAX(0,ROUND('FINAL INFLOW'!D734,2))</f>
        <v>1.49</v>
      </c>
      <c r="E734" s="4"/>
      <c r="R734" s="13"/>
      <c r="S734" s="13"/>
      <c r="T734" s="13"/>
    </row>
    <row r="735" spans="1:20">
      <c r="A735" s="25">
        <v>29767</v>
      </c>
      <c r="B735" s="5">
        <f t="shared" si="37"/>
        <v>1981</v>
      </c>
      <c r="C735" s="1">
        <f t="shared" si="36"/>
        <v>6</v>
      </c>
      <c r="D735" s="4">
        <f>MAX(0,ROUND('FINAL INFLOW'!D735,2))</f>
        <v>0.99</v>
      </c>
      <c r="E735" s="4"/>
      <c r="R735" s="13"/>
      <c r="S735" s="13"/>
      <c r="T735" s="13"/>
    </row>
    <row r="736" spans="1:20">
      <c r="A736" s="25">
        <v>29798</v>
      </c>
      <c r="B736" s="5">
        <f t="shared" si="37"/>
        <v>1981</v>
      </c>
      <c r="C736" s="1">
        <f t="shared" si="36"/>
        <v>7</v>
      </c>
      <c r="D736" s="4">
        <f>MAX(0,ROUND('FINAL INFLOW'!D736,2))</f>
        <v>0</v>
      </c>
      <c r="E736" s="4"/>
      <c r="R736" s="13"/>
      <c r="S736" s="13"/>
      <c r="T736" s="13"/>
    </row>
    <row r="737" spans="1:20">
      <c r="A737" s="25">
        <v>29829</v>
      </c>
      <c r="B737" s="5">
        <f t="shared" si="37"/>
        <v>1981</v>
      </c>
      <c r="C737" s="1">
        <f t="shared" si="36"/>
        <v>8</v>
      </c>
      <c r="D737" s="4">
        <f>MAX(0,ROUND('FINAL INFLOW'!D737,2))</f>
        <v>0</v>
      </c>
      <c r="E737" s="4"/>
      <c r="R737" s="13"/>
      <c r="S737" s="13"/>
      <c r="T737" s="13"/>
    </row>
    <row r="738" spans="1:20">
      <c r="A738" s="25">
        <v>29859</v>
      </c>
      <c r="B738" s="5">
        <f t="shared" si="37"/>
        <v>1981</v>
      </c>
      <c r="C738" s="1">
        <f t="shared" si="36"/>
        <v>9</v>
      </c>
      <c r="D738" s="4">
        <f>MAX(0,ROUND('FINAL INFLOW'!D738,2))</f>
        <v>0</v>
      </c>
      <c r="E738" s="4"/>
      <c r="R738" s="13"/>
      <c r="S738" s="13"/>
      <c r="T738" s="13"/>
    </row>
    <row r="739" spans="1:20">
      <c r="A739" s="25">
        <v>29890</v>
      </c>
      <c r="B739" s="5">
        <f t="shared" si="37"/>
        <v>1982</v>
      </c>
      <c r="C739" s="1">
        <f t="shared" si="36"/>
        <v>10</v>
      </c>
      <c r="D739" s="4">
        <f>MAX(0,ROUND('FINAL INFLOW'!D739,2))</f>
        <v>2.44</v>
      </c>
      <c r="E739" s="4"/>
      <c r="R739" s="13"/>
      <c r="S739" s="13"/>
      <c r="T739" s="13"/>
    </row>
    <row r="740" spans="1:20">
      <c r="A740" s="25">
        <v>29920</v>
      </c>
      <c r="B740" s="5">
        <f t="shared" si="37"/>
        <v>1982</v>
      </c>
      <c r="C740" s="1">
        <f t="shared" si="36"/>
        <v>11</v>
      </c>
      <c r="D740" s="4">
        <f>MAX(0,ROUND('FINAL INFLOW'!D740,2))</f>
        <v>14.99</v>
      </c>
      <c r="E740" s="4"/>
      <c r="R740" s="13"/>
      <c r="S740" s="13"/>
      <c r="T740" s="13"/>
    </row>
    <row r="741" spans="1:20">
      <c r="A741" s="25">
        <v>29951</v>
      </c>
      <c r="B741" s="5">
        <f t="shared" si="37"/>
        <v>1982</v>
      </c>
      <c r="C741" s="1">
        <f t="shared" si="36"/>
        <v>12</v>
      </c>
      <c r="D741" s="4">
        <f>MAX(0,ROUND('FINAL INFLOW'!D741,2))</f>
        <v>23.91</v>
      </c>
      <c r="E741" s="4"/>
      <c r="R741" s="13"/>
      <c r="S741" s="13"/>
      <c r="T741" s="13"/>
    </row>
    <row r="742" spans="1:20">
      <c r="A742" s="25">
        <v>29982</v>
      </c>
      <c r="B742" s="5">
        <f t="shared" si="37"/>
        <v>1982</v>
      </c>
      <c r="C742" s="1">
        <f t="shared" si="36"/>
        <v>1</v>
      </c>
      <c r="D742" s="4">
        <f>MAX(0,ROUND('FINAL INFLOW'!D742,2))</f>
        <v>15.21</v>
      </c>
      <c r="E742" s="4"/>
      <c r="R742" s="13"/>
      <c r="S742" s="13"/>
      <c r="T742" s="13"/>
    </row>
    <row r="743" spans="1:20">
      <c r="A743" s="25">
        <v>30010</v>
      </c>
      <c r="B743" s="5">
        <f t="shared" si="37"/>
        <v>1982</v>
      </c>
      <c r="C743" s="1">
        <f t="shared" si="36"/>
        <v>2</v>
      </c>
      <c r="D743" s="4">
        <f>MAX(0,ROUND('FINAL INFLOW'!D743,2))</f>
        <v>20.98</v>
      </c>
      <c r="E743" s="4"/>
      <c r="R743" s="13"/>
      <c r="S743" s="13"/>
      <c r="T743" s="13"/>
    </row>
    <row r="744" spans="1:20">
      <c r="A744" s="25">
        <v>30041</v>
      </c>
      <c r="B744" s="5">
        <f t="shared" si="37"/>
        <v>1982</v>
      </c>
      <c r="C744" s="1">
        <f t="shared" si="36"/>
        <v>3</v>
      </c>
      <c r="D744" s="4">
        <f>MAX(0,ROUND('FINAL INFLOW'!D744,2))</f>
        <v>12.85</v>
      </c>
      <c r="E744" s="4"/>
      <c r="R744" s="13"/>
      <c r="S744" s="13"/>
      <c r="T744" s="13"/>
    </row>
    <row r="745" spans="1:20">
      <c r="A745" s="25">
        <v>30071</v>
      </c>
      <c r="B745" s="5">
        <f t="shared" si="37"/>
        <v>1982</v>
      </c>
      <c r="C745" s="1">
        <f t="shared" si="36"/>
        <v>4</v>
      </c>
      <c r="D745" s="4">
        <f>MAX(0,ROUND('FINAL INFLOW'!D745,2))</f>
        <v>14.69</v>
      </c>
      <c r="E745" s="4"/>
      <c r="R745" s="13"/>
      <c r="S745" s="13"/>
      <c r="T745" s="13"/>
    </row>
    <row r="746" spans="1:20">
      <c r="A746" s="25">
        <v>30102</v>
      </c>
      <c r="B746" s="5">
        <f t="shared" si="37"/>
        <v>1982</v>
      </c>
      <c r="C746" s="1">
        <f t="shared" si="36"/>
        <v>5</v>
      </c>
      <c r="D746" s="4">
        <f>MAX(0,ROUND('FINAL INFLOW'!D746,2))</f>
        <v>7.73</v>
      </c>
      <c r="E746" s="4"/>
      <c r="R746" s="13"/>
      <c r="S746" s="13"/>
      <c r="T746" s="13"/>
    </row>
    <row r="747" spans="1:20">
      <c r="A747" s="25">
        <v>30132</v>
      </c>
      <c r="B747" s="5">
        <f t="shared" si="37"/>
        <v>1982</v>
      </c>
      <c r="C747" s="1">
        <f t="shared" si="36"/>
        <v>6</v>
      </c>
      <c r="D747" s="4">
        <f>MAX(0,ROUND('FINAL INFLOW'!D747,2))</f>
        <v>3.82</v>
      </c>
      <c r="E747" s="4"/>
      <c r="R747" s="13"/>
      <c r="S747" s="13"/>
      <c r="T747" s="13"/>
    </row>
    <row r="748" spans="1:20">
      <c r="A748" s="25">
        <v>30163</v>
      </c>
      <c r="B748" s="5">
        <f t="shared" si="37"/>
        <v>1982</v>
      </c>
      <c r="C748" s="1">
        <f t="shared" si="36"/>
        <v>7</v>
      </c>
      <c r="D748" s="4">
        <f>MAX(0,ROUND('FINAL INFLOW'!D748,2))</f>
        <v>2.56</v>
      </c>
      <c r="E748" s="4"/>
      <c r="R748" s="13"/>
      <c r="S748" s="13"/>
      <c r="T748" s="13"/>
    </row>
    <row r="749" spans="1:20">
      <c r="A749" s="25">
        <v>30194</v>
      </c>
      <c r="B749" s="5">
        <f t="shared" si="37"/>
        <v>1982</v>
      </c>
      <c r="C749" s="1">
        <f t="shared" si="36"/>
        <v>8</v>
      </c>
      <c r="D749" s="4">
        <f>MAX(0,ROUND('FINAL INFLOW'!D749,2))</f>
        <v>0.88</v>
      </c>
      <c r="E749" s="4"/>
      <c r="R749" s="13"/>
      <c r="S749" s="13"/>
      <c r="T749" s="13"/>
    </row>
    <row r="750" spans="1:20">
      <c r="A750" s="25">
        <v>30224</v>
      </c>
      <c r="B750" s="5">
        <f t="shared" si="37"/>
        <v>1982</v>
      </c>
      <c r="C750" s="1">
        <f t="shared" si="36"/>
        <v>9</v>
      </c>
      <c r="D750" s="4">
        <f>MAX(0,ROUND('FINAL INFLOW'!D750,2))</f>
        <v>3.89</v>
      </c>
      <c r="E750" s="4"/>
      <c r="R750" s="13"/>
      <c r="S750" s="13"/>
      <c r="T750" s="13"/>
    </row>
    <row r="751" spans="1:20">
      <c r="A751" s="25">
        <v>30255</v>
      </c>
      <c r="B751" s="5">
        <f t="shared" si="37"/>
        <v>1983</v>
      </c>
      <c r="C751" s="1">
        <f t="shared" si="36"/>
        <v>10</v>
      </c>
      <c r="D751" s="4">
        <f>MAX(0,ROUND('FINAL INFLOW'!D751,2))</f>
        <v>6.74</v>
      </c>
      <c r="E751" s="4"/>
      <c r="R751" s="13"/>
      <c r="S751" s="13"/>
      <c r="T751" s="13"/>
    </row>
    <row r="752" spans="1:20">
      <c r="A752" s="25">
        <v>30285</v>
      </c>
      <c r="B752" s="5">
        <f t="shared" si="37"/>
        <v>1983</v>
      </c>
      <c r="C752" s="1">
        <f t="shared" si="36"/>
        <v>11</v>
      </c>
      <c r="D752" s="4">
        <f>MAX(0,ROUND('FINAL INFLOW'!D752,2))</f>
        <v>7.42</v>
      </c>
      <c r="E752" s="4"/>
      <c r="R752" s="13"/>
      <c r="S752" s="13"/>
      <c r="T752" s="13"/>
    </row>
    <row r="753" spans="1:20">
      <c r="A753" s="25">
        <v>30316</v>
      </c>
      <c r="B753" s="5">
        <f t="shared" si="37"/>
        <v>1983</v>
      </c>
      <c r="C753" s="1">
        <f t="shared" si="36"/>
        <v>12</v>
      </c>
      <c r="D753" s="4">
        <f>MAX(0,ROUND('FINAL INFLOW'!D753,2))</f>
        <v>15.87</v>
      </c>
      <c r="E753" s="4"/>
      <c r="R753" s="13"/>
      <c r="S753" s="13"/>
      <c r="T753" s="13"/>
    </row>
    <row r="754" spans="1:20">
      <c r="A754" s="25">
        <v>30347</v>
      </c>
      <c r="B754" s="5">
        <f t="shared" si="37"/>
        <v>1983</v>
      </c>
      <c r="C754" s="1">
        <f t="shared" si="36"/>
        <v>1</v>
      </c>
      <c r="D754" s="4">
        <f>MAX(0,ROUND('FINAL INFLOW'!D754,2))</f>
        <v>12.98</v>
      </c>
      <c r="E754" s="4"/>
      <c r="R754" s="13"/>
      <c r="S754" s="13"/>
      <c r="T754" s="13"/>
    </row>
    <row r="755" spans="1:20">
      <c r="A755" s="25">
        <v>30375</v>
      </c>
      <c r="B755" s="5">
        <f t="shared" si="37"/>
        <v>1983</v>
      </c>
      <c r="C755" s="1">
        <f t="shared" si="36"/>
        <v>2</v>
      </c>
      <c r="D755" s="4">
        <f>MAX(0,ROUND('FINAL INFLOW'!D755,2))</f>
        <v>20.04</v>
      </c>
      <c r="E755" s="4"/>
      <c r="R755" s="13"/>
      <c r="S755" s="13"/>
      <c r="T755" s="13"/>
    </row>
    <row r="756" spans="1:20">
      <c r="A756" s="25">
        <v>30406</v>
      </c>
      <c r="B756" s="5">
        <f t="shared" si="37"/>
        <v>1983</v>
      </c>
      <c r="C756" s="1">
        <f t="shared" si="36"/>
        <v>3</v>
      </c>
      <c r="D756" s="4">
        <f>MAX(0,ROUND('FINAL INFLOW'!D756,2))</f>
        <v>26</v>
      </c>
      <c r="E756" s="4"/>
      <c r="R756" s="13"/>
      <c r="S756" s="13"/>
      <c r="T756" s="13"/>
    </row>
    <row r="757" spans="1:20">
      <c r="A757" s="25">
        <v>30436</v>
      </c>
      <c r="B757" s="5">
        <f t="shared" si="37"/>
        <v>1983</v>
      </c>
      <c r="C757" s="1">
        <f t="shared" si="36"/>
        <v>4</v>
      </c>
      <c r="D757" s="4">
        <f>MAX(0,ROUND('FINAL INFLOW'!D757,2))</f>
        <v>9.35</v>
      </c>
      <c r="E757" s="4"/>
      <c r="R757" s="13"/>
      <c r="S757" s="13"/>
      <c r="T757" s="13"/>
    </row>
    <row r="758" spans="1:20">
      <c r="A758" s="25">
        <v>30467</v>
      </c>
      <c r="B758" s="5">
        <f t="shared" si="37"/>
        <v>1983</v>
      </c>
      <c r="C758" s="1">
        <f t="shared" si="36"/>
        <v>5</v>
      </c>
      <c r="D758" s="4">
        <f>MAX(0,ROUND('FINAL INFLOW'!D758,2))</f>
        <v>11.92</v>
      </c>
      <c r="E758" s="4"/>
      <c r="R758" s="13"/>
      <c r="S758" s="13"/>
      <c r="T758" s="13"/>
    </row>
    <row r="759" spans="1:20">
      <c r="A759" s="25">
        <v>30497</v>
      </c>
      <c r="B759" s="5">
        <f t="shared" si="37"/>
        <v>1983</v>
      </c>
      <c r="C759" s="1">
        <f t="shared" si="36"/>
        <v>6</v>
      </c>
      <c r="D759" s="4">
        <f>MAX(0,ROUND('FINAL INFLOW'!D759,2))</f>
        <v>8.77</v>
      </c>
      <c r="E759" s="4"/>
      <c r="R759" s="13"/>
      <c r="S759" s="13"/>
      <c r="T759" s="13"/>
    </row>
    <row r="760" spans="1:20">
      <c r="A760" s="25">
        <v>30528</v>
      </c>
      <c r="B760" s="5">
        <f t="shared" si="37"/>
        <v>1983</v>
      </c>
      <c r="C760" s="1">
        <f t="shared" si="36"/>
        <v>7</v>
      </c>
      <c r="D760" s="4">
        <f>MAX(0,ROUND('FINAL INFLOW'!D760,2))</f>
        <v>4.6500000000000004</v>
      </c>
      <c r="E760" s="4"/>
      <c r="R760" s="13"/>
      <c r="S760" s="13"/>
      <c r="T760" s="13"/>
    </row>
    <row r="761" spans="1:20">
      <c r="A761" s="25">
        <v>30559</v>
      </c>
      <c r="B761" s="5">
        <f t="shared" si="37"/>
        <v>1983</v>
      </c>
      <c r="C761" s="1">
        <f t="shared" si="36"/>
        <v>8</v>
      </c>
      <c r="D761" s="4">
        <f>MAX(0,ROUND('FINAL INFLOW'!D761,2))</f>
        <v>2.38</v>
      </c>
      <c r="E761" s="4"/>
      <c r="R761" s="13"/>
      <c r="S761" s="13"/>
      <c r="T761" s="13"/>
    </row>
    <row r="762" spans="1:20">
      <c r="A762" s="25">
        <v>30589</v>
      </c>
      <c r="B762" s="5">
        <f t="shared" si="37"/>
        <v>1983</v>
      </c>
      <c r="C762" s="1">
        <f t="shared" si="36"/>
        <v>9</v>
      </c>
      <c r="D762" s="4">
        <f>MAX(0,ROUND('FINAL INFLOW'!D762,2))</f>
        <v>3.33</v>
      </c>
      <c r="E762" s="4"/>
      <c r="R762" s="13"/>
      <c r="S762" s="13"/>
      <c r="T762" s="13"/>
    </row>
    <row r="763" spans="1:20">
      <c r="A763" s="25">
        <v>30620</v>
      </c>
      <c r="B763" s="5">
        <f t="shared" si="37"/>
        <v>1984</v>
      </c>
      <c r="C763" s="1">
        <f t="shared" si="36"/>
        <v>10</v>
      </c>
      <c r="D763" s="4">
        <f>MAX(0,ROUND('FINAL INFLOW'!D763,2))</f>
        <v>2.23</v>
      </c>
      <c r="E763" s="4"/>
      <c r="R763" s="13"/>
      <c r="S763" s="13"/>
      <c r="T763" s="13"/>
    </row>
    <row r="764" spans="1:20">
      <c r="A764" s="25">
        <v>30650</v>
      </c>
      <c r="B764" s="5">
        <f t="shared" si="37"/>
        <v>1984</v>
      </c>
      <c r="C764" s="1">
        <f t="shared" si="36"/>
        <v>11</v>
      </c>
      <c r="D764" s="4">
        <f>MAX(0,ROUND('FINAL INFLOW'!D764,2))</f>
        <v>19.63</v>
      </c>
      <c r="E764" s="4"/>
      <c r="R764" s="13"/>
      <c r="S764" s="13"/>
      <c r="T764" s="13"/>
    </row>
    <row r="765" spans="1:20">
      <c r="A765" s="25">
        <v>30681</v>
      </c>
      <c r="B765" s="5">
        <f t="shared" si="37"/>
        <v>1984</v>
      </c>
      <c r="C765" s="1">
        <f t="shared" si="36"/>
        <v>12</v>
      </c>
      <c r="D765" s="4">
        <f>MAX(0,ROUND('FINAL INFLOW'!D765,2))</f>
        <v>23.9</v>
      </c>
      <c r="E765" s="4"/>
      <c r="R765" s="13"/>
      <c r="S765" s="13"/>
      <c r="T765" s="13"/>
    </row>
    <row r="766" spans="1:20">
      <c r="A766" s="25">
        <v>30712</v>
      </c>
      <c r="B766" s="5">
        <f t="shared" si="37"/>
        <v>1984</v>
      </c>
      <c r="C766" s="1">
        <f t="shared" si="36"/>
        <v>1</v>
      </c>
      <c r="D766" s="4">
        <f>MAX(0,ROUND('FINAL INFLOW'!D766,2))</f>
        <v>7.6</v>
      </c>
      <c r="E766" s="4"/>
      <c r="R766" s="13"/>
      <c r="S766" s="13"/>
      <c r="T766" s="13"/>
    </row>
    <row r="767" spans="1:20">
      <c r="A767" s="25">
        <v>30741</v>
      </c>
      <c r="B767" s="5">
        <f t="shared" si="37"/>
        <v>1984</v>
      </c>
      <c r="C767" s="1">
        <f t="shared" si="36"/>
        <v>2</v>
      </c>
      <c r="D767" s="4">
        <f>MAX(0,ROUND('FINAL INFLOW'!D767,2))</f>
        <v>4.28</v>
      </c>
      <c r="E767" s="4"/>
      <c r="R767" s="13"/>
      <c r="S767" s="13"/>
      <c r="T767" s="13"/>
    </row>
    <row r="768" spans="1:20">
      <c r="A768" s="25">
        <v>30772</v>
      </c>
      <c r="B768" s="5">
        <f t="shared" si="37"/>
        <v>1984</v>
      </c>
      <c r="C768" s="1">
        <f t="shared" si="36"/>
        <v>3</v>
      </c>
      <c r="D768" s="4">
        <f>MAX(0,ROUND('FINAL INFLOW'!D768,2))</f>
        <v>5.22</v>
      </c>
      <c r="E768" s="4"/>
      <c r="R768" s="13"/>
      <c r="S768" s="13"/>
      <c r="T768" s="13"/>
    </row>
    <row r="769" spans="1:20">
      <c r="A769" s="25">
        <v>30802</v>
      </c>
      <c r="B769" s="5">
        <f t="shared" si="37"/>
        <v>1984</v>
      </c>
      <c r="C769" s="1">
        <f t="shared" si="36"/>
        <v>4</v>
      </c>
      <c r="D769" s="4">
        <f>MAX(0,ROUND('FINAL INFLOW'!D769,2))</f>
        <v>2.79</v>
      </c>
      <c r="E769" s="4"/>
      <c r="R769" s="13"/>
      <c r="S769" s="13"/>
      <c r="T769" s="13"/>
    </row>
    <row r="770" spans="1:20">
      <c r="A770" s="25">
        <v>30833</v>
      </c>
      <c r="B770" s="5">
        <f t="shared" si="37"/>
        <v>1984</v>
      </c>
      <c r="C770" s="1">
        <f t="shared" si="36"/>
        <v>5</v>
      </c>
      <c r="D770" s="4">
        <f>MAX(0,ROUND('FINAL INFLOW'!D770,2))</f>
        <v>4.43</v>
      </c>
      <c r="E770" s="4"/>
      <c r="R770" s="13"/>
      <c r="S770" s="13"/>
      <c r="T770" s="13"/>
    </row>
    <row r="771" spans="1:20">
      <c r="A771" s="25">
        <v>30863</v>
      </c>
      <c r="B771" s="5">
        <f t="shared" si="37"/>
        <v>1984</v>
      </c>
      <c r="C771" s="1">
        <f t="shared" si="36"/>
        <v>6</v>
      </c>
      <c r="D771" s="4">
        <f>MAX(0,ROUND('FINAL INFLOW'!D771,2))</f>
        <v>2.75</v>
      </c>
      <c r="E771" s="4"/>
      <c r="R771" s="13"/>
      <c r="S771" s="13"/>
      <c r="T771" s="13"/>
    </row>
    <row r="772" spans="1:20">
      <c r="A772" s="25">
        <v>30894</v>
      </c>
      <c r="B772" s="5">
        <f t="shared" si="37"/>
        <v>1984</v>
      </c>
      <c r="C772" s="1">
        <f t="shared" si="36"/>
        <v>7</v>
      </c>
      <c r="D772" s="4">
        <f>MAX(0,ROUND('FINAL INFLOW'!D772,2))</f>
        <v>1.03</v>
      </c>
      <c r="E772" s="4"/>
      <c r="R772" s="13"/>
      <c r="S772" s="13"/>
      <c r="T772" s="13"/>
    </row>
    <row r="773" spans="1:20">
      <c r="A773" s="25">
        <v>30925</v>
      </c>
      <c r="B773" s="5">
        <f t="shared" si="37"/>
        <v>1984</v>
      </c>
      <c r="C773" s="1">
        <f t="shared" si="36"/>
        <v>8</v>
      </c>
      <c r="D773" s="4">
        <f>MAX(0,ROUND('FINAL INFLOW'!D773,2))</f>
        <v>1.25</v>
      </c>
      <c r="E773" s="4"/>
      <c r="R773" s="13"/>
      <c r="S773" s="13"/>
      <c r="T773" s="13"/>
    </row>
    <row r="774" spans="1:20">
      <c r="A774" s="25">
        <v>30955</v>
      </c>
      <c r="B774" s="5">
        <f t="shared" si="37"/>
        <v>1984</v>
      </c>
      <c r="C774" s="1">
        <f t="shared" si="36"/>
        <v>9</v>
      </c>
      <c r="D774" s="4">
        <f>MAX(0,ROUND('FINAL INFLOW'!D774,2))</f>
        <v>1.1399999999999999</v>
      </c>
      <c r="E774" s="4"/>
      <c r="R774" s="13"/>
      <c r="S774" s="13"/>
      <c r="T774" s="13"/>
    </row>
    <row r="775" spans="1:20">
      <c r="A775" s="25">
        <v>30986</v>
      </c>
      <c r="B775" s="5">
        <f t="shared" si="37"/>
        <v>1985</v>
      </c>
      <c r="C775" s="1">
        <f t="shared" si="36"/>
        <v>10</v>
      </c>
      <c r="D775" s="4">
        <f>MAX(0,ROUND('FINAL INFLOW'!D775,2))</f>
        <v>1.23</v>
      </c>
      <c r="E775" s="4"/>
      <c r="R775" s="13"/>
      <c r="S775" s="13"/>
      <c r="T775" s="13"/>
    </row>
    <row r="776" spans="1:20">
      <c r="A776" s="25">
        <v>31016</v>
      </c>
      <c r="B776" s="5">
        <f t="shared" si="37"/>
        <v>1985</v>
      </c>
      <c r="C776" s="1">
        <f t="shared" si="36"/>
        <v>11</v>
      </c>
      <c r="D776" s="4">
        <f>MAX(0,ROUND('FINAL INFLOW'!D776,2))</f>
        <v>4.26</v>
      </c>
      <c r="E776" s="4"/>
      <c r="R776" s="13"/>
      <c r="S776" s="13"/>
      <c r="T776" s="13"/>
    </row>
    <row r="777" spans="1:20">
      <c r="A777" s="25">
        <v>31047</v>
      </c>
      <c r="B777" s="5">
        <f t="shared" si="37"/>
        <v>1985</v>
      </c>
      <c r="C777" s="1">
        <f t="shared" si="36"/>
        <v>12</v>
      </c>
      <c r="D777" s="4">
        <f>MAX(0,ROUND('FINAL INFLOW'!D777,2))</f>
        <v>2.39</v>
      </c>
      <c r="E777" s="4"/>
      <c r="R777" s="13"/>
      <c r="S777" s="13"/>
      <c r="T777" s="13"/>
    </row>
    <row r="778" spans="1:20">
      <c r="A778" s="25">
        <v>31078</v>
      </c>
      <c r="B778" s="5">
        <f t="shared" si="37"/>
        <v>1985</v>
      </c>
      <c r="C778" s="1">
        <f t="shared" si="36"/>
        <v>1</v>
      </c>
      <c r="D778" s="4">
        <f>MAX(0,ROUND('FINAL INFLOW'!D778,2))</f>
        <v>1.64</v>
      </c>
      <c r="E778" s="4"/>
      <c r="R778" s="13"/>
      <c r="S778" s="13"/>
      <c r="T778" s="13"/>
    </row>
    <row r="779" spans="1:20">
      <c r="A779" s="25">
        <v>31106</v>
      </c>
      <c r="B779" s="5">
        <f t="shared" si="37"/>
        <v>1985</v>
      </c>
      <c r="C779" s="1">
        <f t="shared" si="36"/>
        <v>2</v>
      </c>
      <c r="D779" s="4">
        <f>MAX(0,ROUND('FINAL INFLOW'!D779,2))</f>
        <v>3.34</v>
      </c>
      <c r="E779" s="4"/>
      <c r="R779" s="13"/>
      <c r="S779" s="13"/>
      <c r="T779" s="13"/>
    </row>
    <row r="780" spans="1:20">
      <c r="A780" s="25">
        <v>31137</v>
      </c>
      <c r="B780" s="5">
        <f t="shared" si="37"/>
        <v>1985</v>
      </c>
      <c r="C780" s="1">
        <f t="shared" si="36"/>
        <v>3</v>
      </c>
      <c r="D780" s="4">
        <f>MAX(0,ROUND('FINAL INFLOW'!D780,2))</f>
        <v>3.69</v>
      </c>
      <c r="E780" s="4"/>
      <c r="R780" s="13"/>
      <c r="S780" s="13"/>
      <c r="T780" s="13"/>
    </row>
    <row r="781" spans="1:20">
      <c r="A781" s="25">
        <v>31167</v>
      </c>
      <c r="B781" s="5">
        <f t="shared" si="37"/>
        <v>1985</v>
      </c>
      <c r="C781" s="1">
        <f t="shared" si="36"/>
        <v>4</v>
      </c>
      <c r="D781" s="4">
        <f>MAX(0,ROUND('FINAL INFLOW'!D781,2))</f>
        <v>5.54</v>
      </c>
      <c r="E781" s="4"/>
      <c r="R781" s="13"/>
      <c r="S781" s="13"/>
      <c r="T781" s="13"/>
    </row>
    <row r="782" spans="1:20">
      <c r="A782" s="25">
        <v>31198</v>
      </c>
      <c r="B782" s="5">
        <f t="shared" si="37"/>
        <v>1985</v>
      </c>
      <c r="C782" s="1">
        <f t="shared" si="36"/>
        <v>5</v>
      </c>
      <c r="D782" s="4">
        <f>MAX(0,ROUND('FINAL INFLOW'!D782,2))</f>
        <v>2.16</v>
      </c>
      <c r="E782" s="4"/>
      <c r="R782" s="13"/>
      <c r="S782" s="13"/>
      <c r="T782" s="13"/>
    </row>
    <row r="783" spans="1:20">
      <c r="A783" s="25">
        <v>31228</v>
      </c>
      <c r="B783" s="5">
        <f t="shared" si="37"/>
        <v>1985</v>
      </c>
      <c r="C783" s="1">
        <f t="shared" si="36"/>
        <v>6</v>
      </c>
      <c r="D783" s="4">
        <f>MAX(0,ROUND('FINAL INFLOW'!D783,2))</f>
        <v>0.74</v>
      </c>
      <c r="E783" s="4"/>
      <c r="R783" s="13"/>
      <c r="S783" s="13"/>
      <c r="T783" s="13"/>
    </row>
    <row r="784" spans="1:20">
      <c r="A784" s="25">
        <v>31259</v>
      </c>
      <c r="B784" s="5">
        <f t="shared" si="37"/>
        <v>1985</v>
      </c>
      <c r="C784" s="1">
        <f t="shared" si="36"/>
        <v>7</v>
      </c>
      <c r="D784" s="4">
        <f>MAX(0,ROUND('FINAL INFLOW'!D784,2))</f>
        <v>0.24</v>
      </c>
      <c r="E784" s="4"/>
      <c r="R784" s="13"/>
      <c r="S784" s="13"/>
      <c r="T784" s="13"/>
    </row>
    <row r="785" spans="1:20">
      <c r="A785" s="25">
        <v>31290</v>
      </c>
      <c r="B785" s="5">
        <f t="shared" si="37"/>
        <v>1985</v>
      </c>
      <c r="C785" s="1">
        <f t="shared" si="36"/>
        <v>8</v>
      </c>
      <c r="D785" s="4">
        <f>MAX(0,ROUND('FINAL INFLOW'!D785,2))</f>
        <v>0.09</v>
      </c>
      <c r="E785" s="4"/>
      <c r="R785" s="13"/>
      <c r="S785" s="13"/>
      <c r="T785" s="13"/>
    </row>
    <row r="786" spans="1:20">
      <c r="A786" s="25">
        <v>31320</v>
      </c>
      <c r="B786" s="5">
        <f t="shared" si="37"/>
        <v>1985</v>
      </c>
      <c r="C786" s="1">
        <f t="shared" si="36"/>
        <v>9</v>
      </c>
      <c r="D786" s="4">
        <f>MAX(0,ROUND('FINAL INFLOW'!D786,2))</f>
        <v>0.98</v>
      </c>
      <c r="E786" s="4"/>
      <c r="R786" s="13"/>
      <c r="S786" s="13"/>
      <c r="T786" s="13"/>
    </row>
    <row r="787" spans="1:20">
      <c r="A787" s="25">
        <v>31351</v>
      </c>
      <c r="B787" s="5">
        <f t="shared" si="37"/>
        <v>1986</v>
      </c>
      <c r="C787" s="1">
        <f t="shared" ref="C787:C850" si="38">MONTH(A787)</f>
        <v>10</v>
      </c>
      <c r="D787" s="4">
        <f>MAX(0,ROUND('FINAL INFLOW'!D787,2))</f>
        <v>1.22</v>
      </c>
      <c r="E787" s="4"/>
      <c r="R787" s="13"/>
      <c r="S787" s="13"/>
      <c r="T787" s="13"/>
    </row>
    <row r="788" spans="1:20">
      <c r="A788" s="25">
        <v>31381</v>
      </c>
      <c r="B788" s="5">
        <f t="shared" ref="B788:B851" si="39">IF(MONTH(A788)&gt;9,YEAR(A788)+1,YEAR(A788))</f>
        <v>1986</v>
      </c>
      <c r="C788" s="1">
        <f t="shared" si="38"/>
        <v>11</v>
      </c>
      <c r="D788" s="4">
        <f>MAX(0,ROUND('FINAL INFLOW'!D788,2))</f>
        <v>2.59</v>
      </c>
      <c r="E788" s="4"/>
      <c r="R788" s="13"/>
      <c r="S788" s="13"/>
      <c r="T788" s="13"/>
    </row>
    <row r="789" spans="1:20">
      <c r="A789" s="25">
        <v>31412</v>
      </c>
      <c r="B789" s="5">
        <f t="shared" si="39"/>
        <v>1986</v>
      </c>
      <c r="C789" s="1">
        <f t="shared" si="38"/>
        <v>12</v>
      </c>
      <c r="D789" s="4">
        <f>MAX(0,ROUND('FINAL INFLOW'!D789,2))</f>
        <v>4.17</v>
      </c>
      <c r="E789" s="4"/>
      <c r="R789" s="13"/>
      <c r="S789" s="13"/>
      <c r="T789" s="13"/>
    </row>
    <row r="790" spans="1:20">
      <c r="A790" s="25">
        <v>31443</v>
      </c>
      <c r="B790" s="5">
        <f t="shared" si="39"/>
        <v>1986</v>
      </c>
      <c r="C790" s="1">
        <f t="shared" si="38"/>
        <v>1</v>
      </c>
      <c r="D790" s="4">
        <f>MAX(0,ROUND('FINAL INFLOW'!D790,2))</f>
        <v>9.66</v>
      </c>
      <c r="E790" s="4"/>
      <c r="R790" s="13"/>
      <c r="S790" s="13"/>
      <c r="T790" s="13"/>
    </row>
    <row r="791" spans="1:20">
      <c r="A791" s="25">
        <v>31471</v>
      </c>
      <c r="B791" s="5">
        <f t="shared" si="39"/>
        <v>1986</v>
      </c>
      <c r="C791" s="1">
        <f t="shared" si="38"/>
        <v>2</v>
      </c>
      <c r="D791" s="4">
        <f>MAX(0,ROUND('FINAL INFLOW'!D791,2))</f>
        <v>46.53</v>
      </c>
      <c r="E791" s="4"/>
      <c r="R791" s="13"/>
      <c r="S791" s="13"/>
      <c r="T791" s="13"/>
    </row>
    <row r="792" spans="1:20">
      <c r="A792" s="25">
        <v>31502</v>
      </c>
      <c r="B792" s="5">
        <f t="shared" si="39"/>
        <v>1986</v>
      </c>
      <c r="C792" s="1">
        <f t="shared" si="38"/>
        <v>3</v>
      </c>
      <c r="D792" s="4">
        <f>MAX(0,ROUND('FINAL INFLOW'!D792,2))</f>
        <v>13.22</v>
      </c>
      <c r="E792" s="4"/>
      <c r="R792" s="13"/>
      <c r="S792" s="13"/>
      <c r="T792" s="13"/>
    </row>
    <row r="793" spans="1:20">
      <c r="A793" s="25">
        <v>31532</v>
      </c>
      <c r="B793" s="5">
        <f t="shared" si="39"/>
        <v>1986</v>
      </c>
      <c r="C793" s="1">
        <f t="shared" si="38"/>
        <v>4</v>
      </c>
      <c r="D793" s="4">
        <f>MAX(0,ROUND('FINAL INFLOW'!D793,2))</f>
        <v>3.57</v>
      </c>
      <c r="E793" s="4"/>
      <c r="R793" s="13"/>
      <c r="S793" s="13"/>
      <c r="T793" s="13"/>
    </row>
    <row r="794" spans="1:20">
      <c r="A794" s="25">
        <v>31563</v>
      </c>
      <c r="B794" s="5">
        <f t="shared" si="39"/>
        <v>1986</v>
      </c>
      <c r="C794" s="1">
        <f t="shared" si="38"/>
        <v>5</v>
      </c>
      <c r="D794" s="4">
        <f>MAX(0,ROUND('FINAL INFLOW'!D794,2))</f>
        <v>3.87</v>
      </c>
      <c r="E794" s="4"/>
      <c r="R794" s="13"/>
      <c r="S794" s="13"/>
      <c r="T794" s="13"/>
    </row>
    <row r="795" spans="1:20">
      <c r="A795" s="25">
        <v>31593</v>
      </c>
      <c r="B795" s="5">
        <f t="shared" si="39"/>
        <v>1986</v>
      </c>
      <c r="C795" s="1">
        <f t="shared" si="38"/>
        <v>6</v>
      </c>
      <c r="D795" s="4">
        <f>MAX(0,ROUND('FINAL INFLOW'!D795,2))</f>
        <v>3.79</v>
      </c>
      <c r="E795" s="4"/>
      <c r="R795" s="13"/>
      <c r="S795" s="13"/>
      <c r="T795" s="13"/>
    </row>
    <row r="796" spans="1:20">
      <c r="A796" s="25">
        <v>31624</v>
      </c>
      <c r="B796" s="5">
        <f t="shared" si="39"/>
        <v>1986</v>
      </c>
      <c r="C796" s="1">
        <f t="shared" si="38"/>
        <v>7</v>
      </c>
      <c r="D796" s="4">
        <f>MAX(0,ROUND('FINAL INFLOW'!D796,2))</f>
        <v>1.37</v>
      </c>
      <c r="E796" s="4"/>
      <c r="R796" s="13"/>
      <c r="S796" s="13"/>
      <c r="T796" s="13"/>
    </row>
    <row r="797" spans="1:20">
      <c r="A797" s="25">
        <v>31655</v>
      </c>
      <c r="B797" s="5">
        <f t="shared" si="39"/>
        <v>1986</v>
      </c>
      <c r="C797" s="1">
        <f t="shared" si="38"/>
        <v>8</v>
      </c>
      <c r="D797" s="4">
        <f>MAX(0,ROUND('FINAL INFLOW'!D797,2))</f>
        <v>1.57</v>
      </c>
      <c r="E797" s="4"/>
      <c r="R797" s="13"/>
      <c r="S797" s="13"/>
      <c r="T797" s="13"/>
    </row>
    <row r="798" spans="1:20">
      <c r="A798" s="25">
        <v>31685</v>
      </c>
      <c r="B798" s="5">
        <f t="shared" si="39"/>
        <v>1986</v>
      </c>
      <c r="C798" s="1">
        <f t="shared" si="38"/>
        <v>9</v>
      </c>
      <c r="D798" s="4">
        <f>MAX(0,ROUND('FINAL INFLOW'!D798,2))</f>
        <v>0.82</v>
      </c>
      <c r="E798" s="4"/>
      <c r="R798" s="13"/>
      <c r="S798" s="13"/>
      <c r="T798" s="13"/>
    </row>
    <row r="799" spans="1:20">
      <c r="A799" s="25">
        <v>31716</v>
      </c>
      <c r="B799" s="5">
        <f t="shared" si="39"/>
        <v>1987</v>
      </c>
      <c r="C799" s="1">
        <f t="shared" si="38"/>
        <v>10</v>
      </c>
      <c r="D799" s="4">
        <f>MAX(0,ROUND('FINAL INFLOW'!D799,2))</f>
        <v>1.1599999999999999</v>
      </c>
      <c r="E799" s="4"/>
      <c r="R799" s="13"/>
      <c r="S799" s="13"/>
      <c r="T799" s="13"/>
    </row>
    <row r="800" spans="1:20">
      <c r="A800" s="25">
        <v>31746</v>
      </c>
      <c r="B800" s="5">
        <f t="shared" si="39"/>
        <v>1987</v>
      </c>
      <c r="C800" s="1">
        <f t="shared" si="38"/>
        <v>11</v>
      </c>
      <c r="D800" s="4">
        <f>MAX(0,ROUND('FINAL INFLOW'!D800,2))</f>
        <v>1.1399999999999999</v>
      </c>
      <c r="E800" s="4"/>
      <c r="R800" s="13"/>
      <c r="S800" s="13"/>
      <c r="T800" s="13"/>
    </row>
    <row r="801" spans="1:20">
      <c r="A801" s="25">
        <v>31777</v>
      </c>
      <c r="B801" s="5">
        <f t="shared" si="39"/>
        <v>1987</v>
      </c>
      <c r="C801" s="1">
        <f t="shared" si="38"/>
        <v>12</v>
      </c>
      <c r="D801" s="4">
        <f>MAX(0,ROUND('FINAL INFLOW'!D801,2))</f>
        <v>1.22</v>
      </c>
      <c r="E801" s="4"/>
      <c r="R801" s="13"/>
      <c r="S801" s="13"/>
      <c r="T801" s="13"/>
    </row>
    <row r="802" spans="1:20">
      <c r="A802" s="25">
        <v>31808</v>
      </c>
      <c r="B802" s="5">
        <f t="shared" si="39"/>
        <v>1987</v>
      </c>
      <c r="C802" s="1">
        <f t="shared" si="38"/>
        <v>1</v>
      </c>
      <c r="D802" s="4">
        <f>MAX(0,ROUND('FINAL INFLOW'!D802,2))</f>
        <v>1.77</v>
      </c>
      <c r="E802" s="4"/>
      <c r="R802" s="13"/>
      <c r="S802" s="13"/>
      <c r="T802" s="13"/>
    </row>
    <row r="803" spans="1:20">
      <c r="A803" s="25">
        <v>31836</v>
      </c>
      <c r="B803" s="5">
        <f t="shared" si="39"/>
        <v>1987</v>
      </c>
      <c r="C803" s="1">
        <f t="shared" si="38"/>
        <v>2</v>
      </c>
      <c r="D803" s="4">
        <f>MAX(0,ROUND('FINAL INFLOW'!D803,2))</f>
        <v>2.69</v>
      </c>
      <c r="E803" s="4"/>
      <c r="R803" s="13"/>
      <c r="S803" s="13"/>
      <c r="T803" s="13"/>
    </row>
    <row r="804" spans="1:20">
      <c r="A804" s="25">
        <v>31867</v>
      </c>
      <c r="B804" s="5">
        <f t="shared" si="39"/>
        <v>1987</v>
      </c>
      <c r="C804" s="1">
        <f t="shared" si="38"/>
        <v>3</v>
      </c>
      <c r="D804" s="4">
        <f>MAX(0,ROUND('FINAL INFLOW'!D804,2))</f>
        <v>4.3</v>
      </c>
      <c r="E804" s="4"/>
      <c r="R804" s="13"/>
      <c r="S804" s="13"/>
      <c r="T804" s="13"/>
    </row>
    <row r="805" spans="1:20">
      <c r="A805" s="25">
        <v>31897</v>
      </c>
      <c r="B805" s="5">
        <f t="shared" si="39"/>
        <v>1987</v>
      </c>
      <c r="C805" s="1">
        <f t="shared" si="38"/>
        <v>4</v>
      </c>
      <c r="D805" s="4">
        <f>MAX(0,ROUND('FINAL INFLOW'!D805,2))</f>
        <v>1.43</v>
      </c>
      <c r="E805" s="4"/>
      <c r="R805" s="13"/>
      <c r="S805" s="13"/>
      <c r="T805" s="13"/>
    </row>
    <row r="806" spans="1:20">
      <c r="A806" s="25">
        <v>31928</v>
      </c>
      <c r="B806" s="5">
        <f t="shared" si="39"/>
        <v>1987</v>
      </c>
      <c r="C806" s="1">
        <f t="shared" si="38"/>
        <v>5</v>
      </c>
      <c r="D806" s="4">
        <f>MAX(0,ROUND('FINAL INFLOW'!D806,2))</f>
        <v>1</v>
      </c>
      <c r="E806" s="4"/>
      <c r="R806" s="13"/>
      <c r="S806" s="13"/>
      <c r="T806" s="13"/>
    </row>
    <row r="807" spans="1:20">
      <c r="A807" s="25">
        <v>31958</v>
      </c>
      <c r="B807" s="5">
        <f t="shared" si="39"/>
        <v>1987</v>
      </c>
      <c r="C807" s="1">
        <f t="shared" si="38"/>
        <v>6</v>
      </c>
      <c r="D807" s="4">
        <f>MAX(0,ROUND('FINAL INFLOW'!D807,2))</f>
        <v>0.54</v>
      </c>
      <c r="E807" s="4"/>
      <c r="R807" s="13"/>
      <c r="S807" s="13"/>
      <c r="T807" s="13"/>
    </row>
    <row r="808" spans="1:20">
      <c r="A808" s="25">
        <v>31989</v>
      </c>
      <c r="B808" s="5">
        <f t="shared" si="39"/>
        <v>1987</v>
      </c>
      <c r="C808" s="1">
        <f t="shared" si="38"/>
        <v>7</v>
      </c>
      <c r="D808" s="4">
        <f>MAX(0,ROUND('FINAL INFLOW'!D808,2))</f>
        <v>0.3</v>
      </c>
      <c r="E808" s="4"/>
      <c r="R808" s="13"/>
      <c r="S808" s="13"/>
      <c r="T808" s="13"/>
    </row>
    <row r="809" spans="1:20">
      <c r="A809" s="25">
        <v>32020</v>
      </c>
      <c r="B809" s="5">
        <f t="shared" si="39"/>
        <v>1987</v>
      </c>
      <c r="C809" s="1">
        <f t="shared" si="38"/>
        <v>8</v>
      </c>
      <c r="D809" s="4">
        <f>MAX(0,ROUND('FINAL INFLOW'!D809,2))</f>
        <v>0.14000000000000001</v>
      </c>
      <c r="E809" s="4"/>
      <c r="R809" s="13"/>
      <c r="S809" s="13"/>
      <c r="T809" s="13"/>
    </row>
    <row r="810" spans="1:20">
      <c r="A810" s="25">
        <v>32050</v>
      </c>
      <c r="B810" s="5">
        <f t="shared" si="39"/>
        <v>1987</v>
      </c>
      <c r="C810" s="1">
        <f t="shared" si="38"/>
        <v>9</v>
      </c>
      <c r="D810" s="4">
        <f>MAX(0,ROUND('FINAL INFLOW'!D810,2))</f>
        <v>0.22</v>
      </c>
      <c r="E810" s="4"/>
      <c r="R810" s="13"/>
      <c r="S810" s="13"/>
      <c r="T810" s="13"/>
    </row>
    <row r="811" spans="1:20">
      <c r="A811" s="25">
        <v>32081</v>
      </c>
      <c r="B811" s="5">
        <f t="shared" si="39"/>
        <v>1988</v>
      </c>
      <c r="C811" s="1">
        <f t="shared" si="38"/>
        <v>10</v>
      </c>
      <c r="D811" s="4">
        <f>MAX(0,ROUND('FINAL INFLOW'!D811,2))</f>
        <v>0.36</v>
      </c>
      <c r="E811" s="4"/>
      <c r="R811" s="13"/>
      <c r="S811" s="13"/>
      <c r="T811" s="13"/>
    </row>
    <row r="812" spans="1:20">
      <c r="A812" s="25">
        <v>32111</v>
      </c>
      <c r="B812" s="5">
        <f t="shared" si="39"/>
        <v>1988</v>
      </c>
      <c r="C812" s="1">
        <f t="shared" si="38"/>
        <v>11</v>
      </c>
      <c r="D812" s="4">
        <f>MAX(0,ROUND('FINAL INFLOW'!D812,2))</f>
        <v>0.74</v>
      </c>
      <c r="E812" s="4"/>
      <c r="R812" s="13"/>
      <c r="S812" s="13"/>
      <c r="T812" s="13"/>
    </row>
    <row r="813" spans="1:20">
      <c r="A813" s="25">
        <v>32142</v>
      </c>
      <c r="B813" s="5">
        <f t="shared" si="39"/>
        <v>1988</v>
      </c>
      <c r="C813" s="1">
        <f t="shared" si="38"/>
        <v>12</v>
      </c>
      <c r="D813" s="4">
        <f>MAX(0,ROUND('FINAL INFLOW'!D813,2))</f>
        <v>1.63</v>
      </c>
      <c r="E813" s="4"/>
      <c r="R813" s="13"/>
      <c r="S813" s="13"/>
      <c r="T813" s="13"/>
    </row>
    <row r="814" spans="1:20">
      <c r="A814" s="25">
        <v>32173</v>
      </c>
      <c r="B814" s="5">
        <f t="shared" si="39"/>
        <v>1988</v>
      </c>
      <c r="C814" s="1">
        <f t="shared" si="38"/>
        <v>1</v>
      </c>
      <c r="D814" s="4">
        <f>MAX(0,ROUND('FINAL INFLOW'!D814,2))</f>
        <v>3.42</v>
      </c>
      <c r="E814" s="4"/>
      <c r="R814" s="13"/>
      <c r="S814" s="13"/>
      <c r="T814" s="13"/>
    </row>
    <row r="815" spans="1:20">
      <c r="A815" s="25">
        <v>32202</v>
      </c>
      <c r="B815" s="5">
        <f t="shared" si="39"/>
        <v>1988</v>
      </c>
      <c r="C815" s="1">
        <f t="shared" si="38"/>
        <v>2</v>
      </c>
      <c r="D815" s="4">
        <f>MAX(0,ROUND('FINAL INFLOW'!D815,2))</f>
        <v>0.99</v>
      </c>
      <c r="E815" s="4"/>
      <c r="R815" s="13"/>
      <c r="S815" s="13"/>
      <c r="T815" s="13"/>
    </row>
    <row r="816" spans="1:20">
      <c r="A816" s="25">
        <v>32233</v>
      </c>
      <c r="B816" s="5">
        <f t="shared" si="39"/>
        <v>1988</v>
      </c>
      <c r="C816" s="1">
        <f t="shared" si="38"/>
        <v>3</v>
      </c>
      <c r="D816" s="4">
        <f>MAX(0,ROUND('FINAL INFLOW'!D816,2))</f>
        <v>1.07</v>
      </c>
      <c r="E816" s="4"/>
      <c r="R816" s="13"/>
      <c r="S816" s="13"/>
      <c r="T816" s="13"/>
    </row>
    <row r="817" spans="1:20">
      <c r="A817" s="25">
        <v>32263</v>
      </c>
      <c r="B817" s="5">
        <f t="shared" si="39"/>
        <v>1988</v>
      </c>
      <c r="C817" s="1">
        <f t="shared" si="38"/>
        <v>4</v>
      </c>
      <c r="D817" s="4">
        <f>MAX(0,ROUND('FINAL INFLOW'!D817,2))</f>
        <v>1.3</v>
      </c>
      <c r="E817" s="4"/>
      <c r="R817" s="13"/>
      <c r="S817" s="13"/>
      <c r="T817" s="13"/>
    </row>
    <row r="818" spans="1:20">
      <c r="A818" s="25">
        <v>32294</v>
      </c>
      <c r="B818" s="5">
        <f t="shared" si="39"/>
        <v>1988</v>
      </c>
      <c r="C818" s="1">
        <f t="shared" si="38"/>
        <v>5</v>
      </c>
      <c r="D818" s="4">
        <f>MAX(0,ROUND('FINAL INFLOW'!D818,2))</f>
        <v>0.96</v>
      </c>
      <c r="E818" s="4"/>
      <c r="R818" s="13"/>
      <c r="S818" s="13"/>
      <c r="T818" s="13"/>
    </row>
    <row r="819" spans="1:20">
      <c r="A819" s="25">
        <v>32324</v>
      </c>
      <c r="B819" s="5">
        <f t="shared" si="39"/>
        <v>1988</v>
      </c>
      <c r="C819" s="1">
        <f t="shared" si="38"/>
        <v>6</v>
      </c>
      <c r="D819" s="4">
        <f>MAX(0,ROUND('FINAL INFLOW'!D819,2))</f>
        <v>0.6</v>
      </c>
      <c r="E819" s="4"/>
      <c r="R819" s="13"/>
      <c r="S819" s="13"/>
      <c r="T819" s="13"/>
    </row>
    <row r="820" spans="1:20">
      <c r="A820" s="25">
        <v>32355</v>
      </c>
      <c r="B820" s="5">
        <f t="shared" si="39"/>
        <v>1988</v>
      </c>
      <c r="C820" s="1">
        <f t="shared" si="38"/>
        <v>7</v>
      </c>
      <c r="D820" s="4">
        <f>MAX(0,ROUND('FINAL INFLOW'!D820,2))</f>
        <v>0.2</v>
      </c>
      <c r="E820" s="4"/>
      <c r="R820" s="13"/>
      <c r="S820" s="13"/>
      <c r="T820" s="13"/>
    </row>
    <row r="821" spans="1:20">
      <c r="A821" s="25">
        <v>32386</v>
      </c>
      <c r="B821" s="5">
        <f t="shared" si="39"/>
        <v>1988</v>
      </c>
      <c r="C821" s="1">
        <f t="shared" si="38"/>
        <v>8</v>
      </c>
      <c r="D821" s="4">
        <f>MAX(0,ROUND('FINAL INFLOW'!D821,2))</f>
        <v>0.16</v>
      </c>
      <c r="E821" s="4"/>
      <c r="R821" s="13"/>
      <c r="S821" s="13"/>
      <c r="T821" s="13"/>
    </row>
    <row r="822" spans="1:20">
      <c r="A822" s="25">
        <v>32416</v>
      </c>
      <c r="B822" s="5">
        <f t="shared" si="39"/>
        <v>1988</v>
      </c>
      <c r="C822" s="1">
        <f t="shared" si="38"/>
        <v>9</v>
      </c>
      <c r="D822" s="4">
        <f>MAX(0,ROUND('FINAL INFLOW'!D822,2))</f>
        <v>0.19</v>
      </c>
      <c r="E822" s="4"/>
      <c r="R822" s="13"/>
      <c r="S822" s="13"/>
      <c r="T822" s="13"/>
    </row>
    <row r="823" spans="1:20">
      <c r="A823" s="25">
        <v>32447</v>
      </c>
      <c r="B823" s="5">
        <f t="shared" si="39"/>
        <v>1989</v>
      </c>
      <c r="C823" s="1">
        <f t="shared" si="38"/>
        <v>10</v>
      </c>
      <c r="D823" s="4">
        <f>MAX(0,ROUND('FINAL INFLOW'!D823,2))</f>
        <v>0.31</v>
      </c>
      <c r="E823" s="4"/>
      <c r="R823" s="13"/>
      <c r="S823" s="13"/>
      <c r="T823" s="13"/>
    </row>
    <row r="824" spans="1:20">
      <c r="A824" s="25">
        <v>32477</v>
      </c>
      <c r="B824" s="5">
        <f t="shared" si="39"/>
        <v>1989</v>
      </c>
      <c r="C824" s="1">
        <f t="shared" si="38"/>
        <v>11</v>
      </c>
      <c r="D824" s="4">
        <f>MAX(0,ROUND('FINAL INFLOW'!D824,2))</f>
        <v>1.17</v>
      </c>
      <c r="E824" s="4"/>
      <c r="R824" s="13"/>
      <c r="S824" s="13"/>
      <c r="T824" s="13"/>
    </row>
    <row r="825" spans="1:20">
      <c r="A825" s="25">
        <v>32508</v>
      </c>
      <c r="B825" s="5">
        <f t="shared" si="39"/>
        <v>1989</v>
      </c>
      <c r="C825" s="1">
        <f t="shared" si="38"/>
        <v>12</v>
      </c>
      <c r="D825" s="4">
        <f>MAX(0,ROUND('FINAL INFLOW'!D825,2))</f>
        <v>1.5</v>
      </c>
      <c r="E825" s="4"/>
      <c r="R825" s="13"/>
      <c r="S825" s="13"/>
      <c r="T825" s="13"/>
    </row>
    <row r="826" spans="1:20">
      <c r="A826" s="25">
        <v>32539</v>
      </c>
      <c r="B826" s="5">
        <f t="shared" si="39"/>
        <v>1989</v>
      </c>
      <c r="C826" s="1">
        <f t="shared" si="38"/>
        <v>1</v>
      </c>
      <c r="D826" s="4">
        <f>MAX(0,ROUND('FINAL INFLOW'!D826,2))</f>
        <v>1.92</v>
      </c>
      <c r="E826" s="4"/>
      <c r="R826" s="13"/>
      <c r="S826" s="13"/>
      <c r="T826" s="13"/>
    </row>
    <row r="827" spans="1:20">
      <c r="A827" s="25">
        <v>32567</v>
      </c>
      <c r="B827" s="5">
        <f t="shared" si="39"/>
        <v>1989</v>
      </c>
      <c r="C827" s="1">
        <f t="shared" si="38"/>
        <v>2</v>
      </c>
      <c r="D827" s="4">
        <f>MAX(0,ROUND('FINAL INFLOW'!D827,2))</f>
        <v>1.95</v>
      </c>
      <c r="E827" s="4"/>
      <c r="R827" s="13"/>
      <c r="S827" s="13"/>
      <c r="T827" s="13"/>
    </row>
    <row r="828" spans="1:20">
      <c r="A828" s="25">
        <v>32598</v>
      </c>
      <c r="B828" s="5">
        <f t="shared" si="39"/>
        <v>1989</v>
      </c>
      <c r="C828" s="1">
        <f t="shared" si="38"/>
        <v>3</v>
      </c>
      <c r="D828" s="4">
        <f>MAX(0,ROUND('FINAL INFLOW'!D828,2))</f>
        <v>12.28</v>
      </c>
      <c r="E828" s="4"/>
      <c r="R828" s="13"/>
      <c r="S828" s="13"/>
      <c r="T828" s="13"/>
    </row>
    <row r="829" spans="1:20">
      <c r="A829" s="25">
        <v>32628</v>
      </c>
      <c r="B829" s="5">
        <f t="shared" si="39"/>
        <v>1989</v>
      </c>
      <c r="C829" s="1">
        <f t="shared" si="38"/>
        <v>4</v>
      </c>
      <c r="D829" s="4">
        <f>MAX(0,ROUND('FINAL INFLOW'!D829,2))</f>
        <v>2.7</v>
      </c>
      <c r="E829" s="4"/>
      <c r="R829" s="13"/>
      <c r="S829" s="13"/>
      <c r="T829" s="13"/>
    </row>
    <row r="830" spans="1:20">
      <c r="A830" s="25">
        <v>32659</v>
      </c>
      <c r="B830" s="5">
        <f t="shared" si="39"/>
        <v>1989</v>
      </c>
      <c r="C830" s="1">
        <f t="shared" si="38"/>
        <v>5</v>
      </c>
      <c r="D830" s="4">
        <f>MAX(0,ROUND('FINAL INFLOW'!D830,2))</f>
        <v>1.21</v>
      </c>
      <c r="E830" s="4"/>
      <c r="R830" s="13"/>
      <c r="S830" s="13"/>
      <c r="T830" s="13"/>
    </row>
    <row r="831" spans="1:20">
      <c r="A831" s="25">
        <v>32689</v>
      </c>
      <c r="B831" s="5">
        <f t="shared" si="39"/>
        <v>1989</v>
      </c>
      <c r="C831" s="1">
        <f t="shared" si="38"/>
        <v>6</v>
      </c>
      <c r="D831" s="4">
        <f>MAX(0,ROUND('FINAL INFLOW'!D831,2))</f>
        <v>0.62</v>
      </c>
      <c r="E831" s="4"/>
      <c r="R831" s="13"/>
      <c r="S831" s="13"/>
      <c r="T831" s="13"/>
    </row>
    <row r="832" spans="1:20">
      <c r="A832" s="25">
        <v>32720</v>
      </c>
      <c r="B832" s="5">
        <f t="shared" si="39"/>
        <v>1989</v>
      </c>
      <c r="C832" s="1">
        <f t="shared" si="38"/>
        <v>7</v>
      </c>
      <c r="D832" s="4">
        <f>MAX(0,ROUND('FINAL INFLOW'!D832,2))</f>
        <v>0.25</v>
      </c>
      <c r="E832" s="4"/>
      <c r="R832" s="13"/>
      <c r="S832" s="13"/>
      <c r="T832" s="13"/>
    </row>
    <row r="833" spans="1:20">
      <c r="A833" s="25">
        <v>32751</v>
      </c>
      <c r="B833" s="5">
        <f t="shared" si="39"/>
        <v>1989</v>
      </c>
      <c r="C833" s="1">
        <f t="shared" si="38"/>
        <v>8</v>
      </c>
      <c r="D833" s="4">
        <f>MAX(0,ROUND('FINAL INFLOW'!D833,2))</f>
        <v>0.3</v>
      </c>
      <c r="E833" s="4"/>
      <c r="R833" s="13"/>
      <c r="S833" s="13"/>
      <c r="T833" s="13"/>
    </row>
    <row r="834" spans="1:20">
      <c r="A834" s="25">
        <v>32781</v>
      </c>
      <c r="B834" s="5">
        <f t="shared" si="39"/>
        <v>1989</v>
      </c>
      <c r="C834" s="1">
        <f t="shared" si="38"/>
        <v>9</v>
      </c>
      <c r="D834" s="4">
        <f>MAX(0,ROUND('FINAL INFLOW'!D834,2))</f>
        <v>0.45</v>
      </c>
      <c r="E834" s="4"/>
      <c r="R834" s="13"/>
      <c r="S834" s="13"/>
      <c r="T834" s="13"/>
    </row>
    <row r="835" spans="1:20">
      <c r="A835" s="25">
        <v>32812</v>
      </c>
      <c r="B835" s="5">
        <f t="shared" si="39"/>
        <v>1990</v>
      </c>
      <c r="C835" s="1">
        <f t="shared" si="38"/>
        <v>10</v>
      </c>
      <c r="D835" s="4">
        <f>MAX(0,ROUND('FINAL INFLOW'!D835,2))</f>
        <v>0.87</v>
      </c>
      <c r="E835" s="4"/>
      <c r="R835" s="13"/>
      <c r="S835" s="13"/>
      <c r="T835" s="13"/>
    </row>
    <row r="836" spans="1:20">
      <c r="A836" s="25">
        <v>32842</v>
      </c>
      <c r="B836" s="5">
        <f t="shared" si="39"/>
        <v>1990</v>
      </c>
      <c r="C836" s="1">
        <f t="shared" si="38"/>
        <v>11</v>
      </c>
      <c r="D836" s="4">
        <f>MAX(0,ROUND('FINAL INFLOW'!D836,2))</f>
        <v>1.39</v>
      </c>
      <c r="E836" s="4"/>
      <c r="R836" s="13"/>
      <c r="S836" s="13"/>
      <c r="T836" s="13"/>
    </row>
    <row r="837" spans="1:20">
      <c r="A837" s="25">
        <v>32873</v>
      </c>
      <c r="B837" s="5">
        <f t="shared" si="39"/>
        <v>1990</v>
      </c>
      <c r="C837" s="1">
        <f t="shared" si="38"/>
        <v>12</v>
      </c>
      <c r="D837" s="4">
        <f>MAX(0,ROUND('FINAL INFLOW'!D837,2))</f>
        <v>0.61</v>
      </c>
      <c r="E837" s="4"/>
      <c r="R837" s="13"/>
      <c r="S837" s="13"/>
      <c r="T837" s="13"/>
    </row>
    <row r="838" spans="1:20">
      <c r="A838" s="25">
        <v>32904</v>
      </c>
      <c r="B838" s="5">
        <f t="shared" si="39"/>
        <v>1990</v>
      </c>
      <c r="C838" s="1">
        <f t="shared" si="38"/>
        <v>1</v>
      </c>
      <c r="D838" s="4">
        <f>MAX(0,ROUND('FINAL INFLOW'!D838,2))</f>
        <v>2.1</v>
      </c>
      <c r="E838" s="4"/>
      <c r="R838" s="13"/>
      <c r="S838" s="13"/>
      <c r="T838" s="13"/>
    </row>
    <row r="839" spans="1:20">
      <c r="A839" s="25">
        <v>32932</v>
      </c>
      <c r="B839" s="5">
        <f t="shared" si="39"/>
        <v>1990</v>
      </c>
      <c r="C839" s="1">
        <f t="shared" si="38"/>
        <v>2</v>
      </c>
      <c r="D839" s="4">
        <f>MAX(0,ROUND('FINAL INFLOW'!D839,2))</f>
        <v>2.69</v>
      </c>
      <c r="E839" s="4"/>
      <c r="R839" s="13"/>
      <c r="S839" s="13"/>
      <c r="T839" s="13"/>
    </row>
    <row r="840" spans="1:20">
      <c r="A840" s="25">
        <v>32963</v>
      </c>
      <c r="B840" s="5">
        <f t="shared" si="39"/>
        <v>1990</v>
      </c>
      <c r="C840" s="1">
        <f t="shared" si="38"/>
        <v>3</v>
      </c>
      <c r="D840" s="4">
        <f>MAX(0,ROUND('FINAL INFLOW'!D840,2))</f>
        <v>3.72</v>
      </c>
      <c r="E840" s="4"/>
      <c r="R840" s="13"/>
      <c r="S840" s="13"/>
      <c r="T840" s="13"/>
    </row>
    <row r="841" spans="1:20">
      <c r="A841" s="25">
        <v>32993</v>
      </c>
      <c r="B841" s="5">
        <f t="shared" si="39"/>
        <v>1990</v>
      </c>
      <c r="C841" s="1">
        <f t="shared" si="38"/>
        <v>4</v>
      </c>
      <c r="D841" s="4">
        <f>MAX(0,ROUND('FINAL INFLOW'!D841,2))</f>
        <v>1.29</v>
      </c>
      <c r="E841" s="4"/>
      <c r="R841" s="13"/>
      <c r="S841" s="13"/>
      <c r="T841" s="13"/>
    </row>
    <row r="842" spans="1:20">
      <c r="A842" s="25">
        <v>33024</v>
      </c>
      <c r="B842" s="5">
        <f t="shared" si="39"/>
        <v>1990</v>
      </c>
      <c r="C842" s="1">
        <f t="shared" si="38"/>
        <v>5</v>
      </c>
      <c r="D842" s="4">
        <f>MAX(0,ROUND('FINAL INFLOW'!D842,2))</f>
        <v>1.46</v>
      </c>
      <c r="E842" s="4"/>
      <c r="R842" s="13"/>
      <c r="S842" s="13"/>
      <c r="T842" s="13"/>
    </row>
    <row r="843" spans="1:20">
      <c r="A843" s="25">
        <v>33054</v>
      </c>
      <c r="B843" s="5">
        <f t="shared" si="39"/>
        <v>1990</v>
      </c>
      <c r="C843" s="1">
        <f t="shared" si="38"/>
        <v>6</v>
      </c>
      <c r="D843" s="4">
        <f>MAX(0,ROUND('FINAL INFLOW'!D843,2))</f>
        <v>0.93</v>
      </c>
      <c r="E843" s="4"/>
      <c r="R843" s="13"/>
      <c r="S843" s="13"/>
      <c r="T843" s="13"/>
    </row>
    <row r="844" spans="1:20">
      <c r="A844" s="25">
        <v>33085</v>
      </c>
      <c r="B844" s="5">
        <f t="shared" si="39"/>
        <v>1990</v>
      </c>
      <c r="C844" s="1">
        <f t="shared" si="38"/>
        <v>7</v>
      </c>
      <c r="D844" s="4">
        <f>MAX(0,ROUND('FINAL INFLOW'!D844,2))</f>
        <v>0.43</v>
      </c>
      <c r="E844" s="4"/>
      <c r="R844" s="13"/>
      <c r="S844" s="13"/>
      <c r="T844" s="13"/>
    </row>
    <row r="845" spans="1:20">
      <c r="A845" s="25">
        <v>33116</v>
      </c>
      <c r="B845" s="5">
        <f t="shared" si="39"/>
        <v>1990</v>
      </c>
      <c r="C845" s="1">
        <f t="shared" si="38"/>
        <v>8</v>
      </c>
      <c r="D845" s="4">
        <f>MAX(0,ROUND('FINAL INFLOW'!D845,2))</f>
        <v>0.27</v>
      </c>
      <c r="E845" s="4"/>
      <c r="R845" s="13"/>
      <c r="S845" s="13"/>
      <c r="T845" s="13"/>
    </row>
    <row r="846" spans="1:20">
      <c r="A846" s="25">
        <v>33146</v>
      </c>
      <c r="B846" s="5">
        <f t="shared" si="39"/>
        <v>1990</v>
      </c>
      <c r="C846" s="1">
        <f t="shared" si="38"/>
        <v>9</v>
      </c>
      <c r="D846" s="4">
        <f>MAX(0,ROUND('FINAL INFLOW'!D846,2))</f>
        <v>0.26</v>
      </c>
      <c r="E846" s="4"/>
      <c r="R846" s="13"/>
      <c r="S846" s="13"/>
      <c r="T846" s="13"/>
    </row>
    <row r="847" spans="1:20">
      <c r="A847" s="25">
        <v>33177</v>
      </c>
      <c r="B847" s="5">
        <f t="shared" si="39"/>
        <v>1991</v>
      </c>
      <c r="C847" s="1">
        <f t="shared" si="38"/>
        <v>10</v>
      </c>
      <c r="D847" s="4">
        <f>MAX(0,ROUND('FINAL INFLOW'!D847,2))</f>
        <v>0.28999999999999998</v>
      </c>
      <c r="E847" s="4"/>
      <c r="R847" s="13"/>
      <c r="S847" s="13"/>
      <c r="T847" s="13"/>
    </row>
    <row r="848" spans="1:20">
      <c r="A848" s="25">
        <v>33207</v>
      </c>
      <c r="B848" s="5">
        <f t="shared" si="39"/>
        <v>1991</v>
      </c>
      <c r="C848" s="1">
        <f t="shared" si="38"/>
        <v>11</v>
      </c>
      <c r="D848" s="4">
        <f>MAX(0,ROUND('FINAL INFLOW'!D848,2))</f>
        <v>0.45</v>
      </c>
      <c r="E848" s="4"/>
      <c r="R848" s="13"/>
      <c r="S848" s="13"/>
      <c r="T848" s="13"/>
    </row>
    <row r="849" spans="1:20">
      <c r="A849" s="25">
        <v>33238</v>
      </c>
      <c r="B849" s="5">
        <f t="shared" si="39"/>
        <v>1991</v>
      </c>
      <c r="C849" s="1">
        <f t="shared" si="38"/>
        <v>12</v>
      </c>
      <c r="D849" s="4">
        <f>MAX(0,ROUND('FINAL INFLOW'!D849,2))</f>
        <v>0.79</v>
      </c>
      <c r="E849" s="4"/>
      <c r="R849" s="13"/>
      <c r="S849" s="13"/>
      <c r="T849" s="13"/>
    </row>
    <row r="850" spans="1:20">
      <c r="A850" s="25">
        <v>33269</v>
      </c>
      <c r="B850" s="5">
        <f t="shared" si="39"/>
        <v>1991</v>
      </c>
      <c r="C850" s="1">
        <f t="shared" si="38"/>
        <v>1</v>
      </c>
      <c r="D850" s="4">
        <f>MAX(0,ROUND('FINAL INFLOW'!D850,2))</f>
        <v>0.7</v>
      </c>
      <c r="E850" s="4"/>
      <c r="R850" s="13"/>
      <c r="S850" s="13"/>
      <c r="T850" s="13"/>
    </row>
    <row r="851" spans="1:20">
      <c r="A851" s="25">
        <v>33297</v>
      </c>
      <c r="B851" s="5">
        <f t="shared" si="39"/>
        <v>1991</v>
      </c>
      <c r="C851" s="1">
        <f t="shared" ref="C851:C914" si="40">MONTH(A851)</f>
        <v>2</v>
      </c>
      <c r="D851" s="4">
        <f>MAX(0,ROUND('FINAL INFLOW'!D851,2))</f>
        <v>0.69</v>
      </c>
      <c r="E851" s="4"/>
      <c r="R851" s="13"/>
      <c r="S851" s="13"/>
      <c r="T851" s="13"/>
    </row>
    <row r="852" spans="1:20">
      <c r="A852" s="25">
        <v>33328</v>
      </c>
      <c r="B852" s="5">
        <f t="shared" ref="B852:B915" si="41">IF(MONTH(A852)&gt;9,YEAR(A852)+1,YEAR(A852))</f>
        <v>1991</v>
      </c>
      <c r="C852" s="1">
        <f t="shared" si="40"/>
        <v>3</v>
      </c>
      <c r="D852" s="4">
        <f>MAX(0,ROUND('FINAL INFLOW'!D852,2))</f>
        <v>7.3</v>
      </c>
      <c r="E852" s="4"/>
      <c r="R852" s="13"/>
      <c r="S852" s="13"/>
      <c r="T852" s="13"/>
    </row>
    <row r="853" spans="1:20">
      <c r="A853" s="25">
        <v>33358</v>
      </c>
      <c r="B853" s="5">
        <f t="shared" si="41"/>
        <v>1991</v>
      </c>
      <c r="C853" s="1">
        <f t="shared" si="40"/>
        <v>4</v>
      </c>
      <c r="D853" s="4">
        <f>MAX(0,ROUND('FINAL INFLOW'!D853,2))</f>
        <v>2.04</v>
      </c>
      <c r="E853" s="4"/>
      <c r="R853" s="13"/>
      <c r="S853" s="13"/>
      <c r="T853" s="13"/>
    </row>
    <row r="854" spans="1:20">
      <c r="A854" s="25">
        <v>33389</v>
      </c>
      <c r="B854" s="5">
        <f t="shared" si="41"/>
        <v>1991</v>
      </c>
      <c r="C854" s="1">
        <f t="shared" si="40"/>
        <v>5</v>
      </c>
      <c r="D854" s="4">
        <f>MAX(0,ROUND('FINAL INFLOW'!D854,2))</f>
        <v>1.52</v>
      </c>
      <c r="E854" s="4"/>
      <c r="R854" s="13"/>
      <c r="S854" s="13"/>
      <c r="T854" s="13"/>
    </row>
    <row r="855" spans="1:20">
      <c r="A855" s="25">
        <v>33419</v>
      </c>
      <c r="B855" s="5">
        <f t="shared" si="41"/>
        <v>1991</v>
      </c>
      <c r="C855" s="1">
        <f t="shared" si="40"/>
        <v>6</v>
      </c>
      <c r="D855" s="4">
        <f>MAX(0,ROUND('FINAL INFLOW'!D855,2))</f>
        <v>1.01</v>
      </c>
      <c r="E855" s="4"/>
      <c r="R855" s="13"/>
      <c r="S855" s="13"/>
      <c r="T855" s="13"/>
    </row>
    <row r="856" spans="1:20">
      <c r="A856" s="25">
        <v>33450</v>
      </c>
      <c r="B856" s="5">
        <f t="shared" si="41"/>
        <v>1991</v>
      </c>
      <c r="C856" s="1">
        <f t="shared" si="40"/>
        <v>7</v>
      </c>
      <c r="D856" s="4">
        <f>MAX(0,ROUND('FINAL INFLOW'!D856,2))</f>
        <v>0.64</v>
      </c>
      <c r="E856" s="4"/>
      <c r="R856" s="13"/>
      <c r="S856" s="13"/>
      <c r="T856" s="13"/>
    </row>
    <row r="857" spans="1:20">
      <c r="A857" s="25">
        <v>33481</v>
      </c>
      <c r="B857" s="5">
        <f t="shared" si="41"/>
        <v>1991</v>
      </c>
      <c r="C857" s="1">
        <f t="shared" si="40"/>
        <v>8</v>
      </c>
      <c r="D857" s="4">
        <f>MAX(0,ROUND('FINAL INFLOW'!D857,2))</f>
        <v>0.37</v>
      </c>
      <c r="E857" s="4"/>
      <c r="R857" s="13"/>
      <c r="S857" s="13"/>
      <c r="T857" s="13"/>
    </row>
    <row r="858" spans="1:20">
      <c r="A858" s="25">
        <v>33511</v>
      </c>
      <c r="B858" s="5">
        <f t="shared" si="41"/>
        <v>1991</v>
      </c>
      <c r="C858" s="1">
        <f t="shared" si="40"/>
        <v>9</v>
      </c>
      <c r="D858" s="4">
        <f>MAX(0,ROUND('FINAL INFLOW'!D858,2))</f>
        <v>0.27</v>
      </c>
      <c r="E858" s="4"/>
      <c r="R858" s="13"/>
      <c r="S858" s="13"/>
      <c r="T858" s="13"/>
    </row>
    <row r="859" spans="1:20">
      <c r="A859" s="25">
        <v>33542</v>
      </c>
      <c r="B859" s="5">
        <f t="shared" si="41"/>
        <v>1992</v>
      </c>
      <c r="C859" s="1">
        <f t="shared" si="40"/>
        <v>10</v>
      </c>
      <c r="D859" s="4">
        <f>MAX(0,ROUND('FINAL INFLOW'!D859,2))</f>
        <v>0.54</v>
      </c>
      <c r="E859" s="4"/>
      <c r="R859" s="13"/>
      <c r="S859" s="13"/>
      <c r="T859" s="13"/>
    </row>
    <row r="860" spans="1:20">
      <c r="A860" s="25">
        <v>33572</v>
      </c>
      <c r="B860" s="5">
        <f t="shared" si="41"/>
        <v>1992</v>
      </c>
      <c r="C860" s="1">
        <f t="shared" si="40"/>
        <v>11</v>
      </c>
      <c r="D860" s="4">
        <f>MAX(0,ROUND('FINAL INFLOW'!D860,2))</f>
        <v>0.77</v>
      </c>
      <c r="E860" s="4"/>
      <c r="R860" s="13"/>
      <c r="S860" s="13"/>
      <c r="T860" s="13"/>
    </row>
    <row r="861" spans="1:20">
      <c r="A861" s="25">
        <v>33603</v>
      </c>
      <c r="B861" s="5">
        <f t="shared" si="41"/>
        <v>1992</v>
      </c>
      <c r="C861" s="1">
        <f t="shared" si="40"/>
        <v>12</v>
      </c>
      <c r="D861" s="4">
        <f>MAX(0,ROUND('FINAL INFLOW'!D861,2))</f>
        <v>0.74</v>
      </c>
      <c r="E861" s="4"/>
      <c r="R861" s="13"/>
      <c r="S861" s="13"/>
      <c r="T861" s="13"/>
    </row>
    <row r="862" spans="1:20">
      <c r="A862" s="25">
        <v>33634</v>
      </c>
      <c r="B862" s="5">
        <f t="shared" si="41"/>
        <v>1992</v>
      </c>
      <c r="C862" s="1">
        <f t="shared" si="40"/>
        <v>1</v>
      </c>
      <c r="D862" s="4">
        <f>MAX(0,ROUND('FINAL INFLOW'!D862,2))</f>
        <v>1.24</v>
      </c>
      <c r="E862" s="4"/>
      <c r="R862" s="13"/>
      <c r="S862" s="13"/>
      <c r="T862" s="13"/>
    </row>
    <row r="863" spans="1:20">
      <c r="A863" s="25">
        <v>33663</v>
      </c>
      <c r="B863" s="5">
        <f t="shared" si="41"/>
        <v>1992</v>
      </c>
      <c r="C863" s="1">
        <f t="shared" si="40"/>
        <v>2</v>
      </c>
      <c r="D863" s="4">
        <f>MAX(0,ROUND('FINAL INFLOW'!D863,2))</f>
        <v>5.28</v>
      </c>
      <c r="E863" s="4"/>
      <c r="R863" s="13"/>
      <c r="S863" s="13"/>
      <c r="T863" s="13"/>
    </row>
    <row r="864" spans="1:20">
      <c r="A864" s="25">
        <v>33694</v>
      </c>
      <c r="B864" s="5">
        <f t="shared" si="41"/>
        <v>1992</v>
      </c>
      <c r="C864" s="1">
        <f t="shared" si="40"/>
        <v>3</v>
      </c>
      <c r="D864" s="4">
        <f>MAX(0,ROUND('FINAL INFLOW'!D864,2))</f>
        <v>2.93</v>
      </c>
      <c r="E864" s="4"/>
      <c r="R864" s="13"/>
      <c r="S864" s="13"/>
      <c r="T864" s="13"/>
    </row>
    <row r="865" spans="1:20">
      <c r="A865" s="25">
        <v>33724</v>
      </c>
      <c r="B865" s="5">
        <f t="shared" si="41"/>
        <v>1992</v>
      </c>
      <c r="C865" s="1">
        <f t="shared" si="40"/>
        <v>4</v>
      </c>
      <c r="D865" s="4">
        <f>MAX(0,ROUND('FINAL INFLOW'!D865,2))</f>
        <v>1.21</v>
      </c>
      <c r="E865" s="4"/>
      <c r="R865" s="13"/>
      <c r="S865" s="13"/>
      <c r="T865" s="13"/>
    </row>
    <row r="866" spans="1:20">
      <c r="A866" s="25">
        <v>33755</v>
      </c>
      <c r="B866" s="5">
        <f t="shared" si="41"/>
        <v>1992</v>
      </c>
      <c r="C866" s="1">
        <f t="shared" si="40"/>
        <v>5</v>
      </c>
      <c r="D866" s="4">
        <f>MAX(0,ROUND('FINAL INFLOW'!D866,2))</f>
        <v>0.69</v>
      </c>
      <c r="E866" s="4"/>
      <c r="R866" s="13"/>
      <c r="S866" s="13"/>
      <c r="T866" s="13"/>
    </row>
    <row r="867" spans="1:20">
      <c r="A867" s="25">
        <v>33785</v>
      </c>
      <c r="B867" s="5">
        <f t="shared" si="41"/>
        <v>1992</v>
      </c>
      <c r="C867" s="1">
        <f t="shared" si="40"/>
        <v>6</v>
      </c>
      <c r="D867" s="4">
        <f>MAX(0,ROUND('FINAL INFLOW'!D867,2))</f>
        <v>0.38</v>
      </c>
      <c r="E867" s="4"/>
      <c r="R867" s="13"/>
      <c r="S867" s="13"/>
      <c r="T867" s="13"/>
    </row>
    <row r="868" spans="1:20">
      <c r="A868" s="25">
        <v>33816</v>
      </c>
      <c r="B868" s="5">
        <f t="shared" si="41"/>
        <v>1992</v>
      </c>
      <c r="C868" s="1">
        <f t="shared" si="40"/>
        <v>7</v>
      </c>
      <c r="D868" s="4">
        <f>MAX(0,ROUND('FINAL INFLOW'!D868,2))</f>
        <v>0.25</v>
      </c>
      <c r="E868" s="4"/>
      <c r="R868" s="13"/>
      <c r="S868" s="13"/>
      <c r="T868" s="13"/>
    </row>
    <row r="869" spans="1:20">
      <c r="A869" s="25">
        <v>33847</v>
      </c>
      <c r="B869" s="5">
        <f t="shared" si="41"/>
        <v>1992</v>
      </c>
      <c r="C869" s="1">
        <f t="shared" si="40"/>
        <v>8</v>
      </c>
      <c r="D869" s="4">
        <f>MAX(0,ROUND('FINAL INFLOW'!D869,2))</f>
        <v>0.13</v>
      </c>
      <c r="E869" s="4"/>
      <c r="R869" s="13"/>
      <c r="S869" s="13"/>
      <c r="T869" s="13"/>
    </row>
    <row r="870" spans="1:20">
      <c r="A870" s="25">
        <v>33877</v>
      </c>
      <c r="B870" s="5">
        <f t="shared" si="41"/>
        <v>1992</v>
      </c>
      <c r="C870" s="1">
        <f t="shared" si="40"/>
        <v>9</v>
      </c>
      <c r="D870" s="4">
        <f>MAX(0,ROUND('FINAL INFLOW'!D870,2))</f>
        <v>0.11</v>
      </c>
      <c r="E870" s="4"/>
      <c r="R870" s="13"/>
      <c r="S870" s="13"/>
      <c r="T870" s="13"/>
    </row>
    <row r="871" spans="1:20">
      <c r="A871" s="25">
        <v>33908</v>
      </c>
      <c r="B871" s="5">
        <f t="shared" si="41"/>
        <v>1993</v>
      </c>
      <c r="C871" s="1">
        <f t="shared" si="40"/>
        <v>10</v>
      </c>
      <c r="D871" s="4">
        <f>MAX(0,ROUND('FINAL INFLOW'!D871,2))</f>
        <v>0.28000000000000003</v>
      </c>
      <c r="E871" s="4"/>
      <c r="R871" s="13"/>
      <c r="S871" s="13"/>
      <c r="T871" s="13"/>
    </row>
    <row r="872" spans="1:20">
      <c r="A872" s="25">
        <v>33938</v>
      </c>
      <c r="B872" s="5">
        <f t="shared" si="41"/>
        <v>1993</v>
      </c>
      <c r="C872" s="1">
        <f t="shared" si="40"/>
        <v>11</v>
      </c>
      <c r="D872" s="4">
        <f>MAX(0,ROUND('FINAL INFLOW'!D872,2))</f>
        <v>0.37</v>
      </c>
      <c r="E872" s="4"/>
      <c r="R872" s="13"/>
      <c r="S872" s="13"/>
      <c r="T872" s="13"/>
    </row>
    <row r="873" spans="1:20">
      <c r="A873" s="25">
        <v>33969</v>
      </c>
      <c r="B873" s="5">
        <f t="shared" si="41"/>
        <v>1993</v>
      </c>
      <c r="C873" s="1">
        <f t="shared" si="40"/>
        <v>12</v>
      </c>
      <c r="D873" s="4">
        <f>MAX(0,ROUND('FINAL INFLOW'!D873,2))</f>
        <v>3.98</v>
      </c>
      <c r="E873" s="4"/>
      <c r="R873" s="13"/>
      <c r="S873" s="13"/>
      <c r="T873" s="13"/>
    </row>
    <row r="874" spans="1:20">
      <c r="A874" s="25">
        <v>34000</v>
      </c>
      <c r="B874" s="5">
        <f t="shared" si="41"/>
        <v>1993</v>
      </c>
      <c r="C874" s="1">
        <f t="shared" si="40"/>
        <v>1</v>
      </c>
      <c r="D874" s="4">
        <f>MAX(0,ROUND('FINAL INFLOW'!D874,2))</f>
        <v>15.32</v>
      </c>
      <c r="E874" s="4"/>
      <c r="R874" s="13"/>
      <c r="S874" s="13"/>
      <c r="T874" s="13"/>
    </row>
    <row r="875" spans="1:20">
      <c r="A875" s="25">
        <v>34028</v>
      </c>
      <c r="B875" s="5">
        <f t="shared" si="41"/>
        <v>1993</v>
      </c>
      <c r="C875" s="1">
        <f t="shared" si="40"/>
        <v>2</v>
      </c>
      <c r="D875" s="4">
        <f>MAX(0,ROUND('FINAL INFLOW'!D875,2))</f>
        <v>10.96</v>
      </c>
      <c r="E875" s="4"/>
      <c r="R875" s="13"/>
      <c r="S875" s="13"/>
      <c r="T875" s="13"/>
    </row>
    <row r="876" spans="1:20">
      <c r="A876" s="25">
        <v>34059</v>
      </c>
      <c r="B876" s="5">
        <f t="shared" si="41"/>
        <v>1993</v>
      </c>
      <c r="C876" s="1">
        <f t="shared" si="40"/>
        <v>3</v>
      </c>
      <c r="D876" s="4">
        <f>MAX(0,ROUND('FINAL INFLOW'!D876,2))</f>
        <v>9.02</v>
      </c>
      <c r="E876" s="4"/>
      <c r="R876" s="13"/>
      <c r="S876" s="13"/>
      <c r="T876" s="13"/>
    </row>
    <row r="877" spans="1:20">
      <c r="A877" s="25">
        <v>34089</v>
      </c>
      <c r="B877" s="5">
        <f t="shared" si="41"/>
        <v>1993</v>
      </c>
      <c r="C877" s="1">
        <f t="shared" si="40"/>
        <v>4</v>
      </c>
      <c r="D877" s="4">
        <f>MAX(0,ROUND('FINAL INFLOW'!D877,2))</f>
        <v>5.73</v>
      </c>
      <c r="E877" s="4"/>
      <c r="R877" s="13"/>
      <c r="S877" s="13"/>
      <c r="T877" s="13"/>
    </row>
    <row r="878" spans="1:20">
      <c r="A878" s="25">
        <v>34120</v>
      </c>
      <c r="B878" s="5">
        <f t="shared" si="41"/>
        <v>1993</v>
      </c>
      <c r="C878" s="1">
        <f t="shared" si="40"/>
        <v>5</v>
      </c>
      <c r="D878" s="4">
        <f>MAX(0,ROUND('FINAL INFLOW'!D878,2))</f>
        <v>1.93</v>
      </c>
      <c r="E878" s="4"/>
      <c r="R878" s="13"/>
      <c r="S878" s="13"/>
      <c r="T878" s="13"/>
    </row>
    <row r="879" spans="1:20">
      <c r="A879" s="25">
        <v>34150</v>
      </c>
      <c r="B879" s="5">
        <f t="shared" si="41"/>
        <v>1993</v>
      </c>
      <c r="C879" s="1">
        <f t="shared" si="40"/>
        <v>6</v>
      </c>
      <c r="D879" s="4">
        <f>MAX(0,ROUND('FINAL INFLOW'!D879,2))</f>
        <v>1.71</v>
      </c>
      <c r="E879" s="4"/>
      <c r="R879" s="13"/>
      <c r="S879" s="13"/>
      <c r="T879" s="13"/>
    </row>
    <row r="880" spans="1:20">
      <c r="A880" s="25">
        <v>34181</v>
      </c>
      <c r="B880" s="5">
        <f t="shared" si="41"/>
        <v>1993</v>
      </c>
      <c r="C880" s="1">
        <f t="shared" si="40"/>
        <v>7</v>
      </c>
      <c r="D880" s="4">
        <f>MAX(0,ROUND('FINAL INFLOW'!D880,2))</f>
        <v>0.69</v>
      </c>
      <c r="E880" s="4"/>
      <c r="R880" s="13"/>
      <c r="S880" s="13"/>
      <c r="T880" s="13"/>
    </row>
    <row r="881" spans="1:20">
      <c r="A881" s="25">
        <v>34212</v>
      </c>
      <c r="B881" s="5">
        <f t="shared" si="41"/>
        <v>1993</v>
      </c>
      <c r="C881" s="1">
        <f t="shared" si="40"/>
        <v>8</v>
      </c>
      <c r="D881" s="4">
        <f>MAX(0,ROUND('FINAL INFLOW'!D881,2))</f>
        <v>0.37</v>
      </c>
      <c r="E881" s="4"/>
      <c r="R881" s="13"/>
      <c r="S881" s="13"/>
      <c r="T881" s="13"/>
    </row>
    <row r="882" spans="1:20">
      <c r="A882" s="25">
        <v>34242</v>
      </c>
      <c r="B882" s="5">
        <f t="shared" si="41"/>
        <v>1993</v>
      </c>
      <c r="C882" s="1">
        <f t="shared" si="40"/>
        <v>9</v>
      </c>
      <c r="D882" s="4">
        <f>MAX(0,ROUND('FINAL INFLOW'!D882,2))</f>
        <v>0.52</v>
      </c>
      <c r="E882" s="4"/>
      <c r="R882" s="13"/>
      <c r="S882" s="13"/>
      <c r="T882" s="13"/>
    </row>
    <row r="883" spans="1:20">
      <c r="A883" s="25">
        <v>34273</v>
      </c>
      <c r="B883" s="5">
        <f t="shared" si="41"/>
        <v>1994</v>
      </c>
      <c r="C883" s="1">
        <f t="shared" si="40"/>
        <v>10</v>
      </c>
      <c r="D883" s="4">
        <f>MAX(0,ROUND('FINAL INFLOW'!D883,2))</f>
        <v>0.68</v>
      </c>
      <c r="E883" s="4"/>
      <c r="R883" s="13"/>
      <c r="S883" s="13"/>
      <c r="T883" s="13"/>
    </row>
    <row r="884" spans="1:20">
      <c r="A884" s="25">
        <v>34303</v>
      </c>
      <c r="B884" s="5">
        <f t="shared" si="41"/>
        <v>1994</v>
      </c>
      <c r="C884" s="1">
        <f t="shared" si="40"/>
        <v>11</v>
      </c>
      <c r="D884" s="4">
        <f>MAX(0,ROUND('FINAL INFLOW'!D884,2))</f>
        <v>1.04</v>
      </c>
      <c r="E884" s="4"/>
      <c r="R884" s="13"/>
      <c r="S884" s="13"/>
      <c r="T884" s="13"/>
    </row>
    <row r="885" spans="1:20">
      <c r="A885" s="25">
        <v>34334</v>
      </c>
      <c r="B885" s="5">
        <f t="shared" si="41"/>
        <v>1994</v>
      </c>
      <c r="C885" s="1">
        <f t="shared" si="40"/>
        <v>12</v>
      </c>
      <c r="D885" s="4">
        <f>MAX(0,ROUND('FINAL INFLOW'!D885,2))</f>
        <v>1.54</v>
      </c>
      <c r="E885" s="4"/>
      <c r="R885" s="13"/>
      <c r="S885" s="13"/>
      <c r="T885" s="13"/>
    </row>
    <row r="886" spans="1:20">
      <c r="A886" s="25">
        <v>34365</v>
      </c>
      <c r="B886" s="5">
        <f t="shared" si="41"/>
        <v>1994</v>
      </c>
      <c r="C886" s="1">
        <f t="shared" si="40"/>
        <v>1</v>
      </c>
      <c r="D886" s="4">
        <f>MAX(0,ROUND('FINAL INFLOW'!D886,2))</f>
        <v>1.29</v>
      </c>
      <c r="E886" s="4"/>
      <c r="R886" s="13"/>
      <c r="S886" s="13"/>
      <c r="T886" s="13"/>
    </row>
    <row r="887" spans="1:20">
      <c r="A887" s="25">
        <v>34393</v>
      </c>
      <c r="B887" s="5">
        <f t="shared" si="41"/>
        <v>1994</v>
      </c>
      <c r="C887" s="1">
        <f t="shared" si="40"/>
        <v>2</v>
      </c>
      <c r="D887" s="4">
        <f>MAX(0,ROUND('FINAL INFLOW'!D887,2))</f>
        <v>3.66</v>
      </c>
      <c r="E887" s="4"/>
      <c r="R887" s="13"/>
      <c r="S887" s="13"/>
      <c r="T887" s="13"/>
    </row>
    <row r="888" spans="1:20">
      <c r="A888" s="25">
        <v>34424</v>
      </c>
      <c r="B888" s="5">
        <f t="shared" si="41"/>
        <v>1994</v>
      </c>
      <c r="C888" s="1">
        <f t="shared" si="40"/>
        <v>3</v>
      </c>
      <c r="D888" s="4">
        <f>MAX(0,ROUND('FINAL INFLOW'!D888,2))</f>
        <v>1.83</v>
      </c>
      <c r="E888" s="4"/>
      <c r="R888" s="13"/>
      <c r="S888" s="13"/>
      <c r="T888" s="13"/>
    </row>
    <row r="889" spans="1:20">
      <c r="A889" s="25">
        <v>34454</v>
      </c>
      <c r="B889" s="5">
        <f t="shared" si="41"/>
        <v>1994</v>
      </c>
      <c r="C889" s="1">
        <f t="shared" si="40"/>
        <v>4</v>
      </c>
      <c r="D889" s="4">
        <f>MAX(0,ROUND('FINAL INFLOW'!D889,2))</f>
        <v>0.99</v>
      </c>
      <c r="E889" s="4"/>
      <c r="R889" s="13"/>
      <c r="S889" s="13"/>
      <c r="T889" s="13"/>
    </row>
    <row r="890" spans="1:20">
      <c r="A890" s="25">
        <v>34485</v>
      </c>
      <c r="B890" s="5">
        <f t="shared" si="41"/>
        <v>1994</v>
      </c>
      <c r="C890" s="1">
        <f t="shared" si="40"/>
        <v>5</v>
      </c>
      <c r="D890" s="4">
        <f>MAX(0,ROUND('FINAL INFLOW'!D890,2))</f>
        <v>1.06</v>
      </c>
      <c r="E890" s="4"/>
      <c r="R890" s="13"/>
      <c r="S890" s="13"/>
      <c r="T890" s="13"/>
    </row>
    <row r="891" spans="1:20">
      <c r="A891" s="25">
        <v>34515</v>
      </c>
      <c r="B891" s="5">
        <f t="shared" si="41"/>
        <v>1994</v>
      </c>
      <c r="C891" s="1">
        <f t="shared" si="40"/>
        <v>6</v>
      </c>
      <c r="D891" s="4">
        <f>MAX(0,ROUND('FINAL INFLOW'!D891,2))</f>
        <v>0.68</v>
      </c>
      <c r="E891" s="4"/>
      <c r="R891" s="13"/>
      <c r="S891" s="13"/>
      <c r="T891" s="13"/>
    </row>
    <row r="892" spans="1:20">
      <c r="A892" s="25">
        <v>34546</v>
      </c>
      <c r="B892" s="5">
        <f t="shared" si="41"/>
        <v>1994</v>
      </c>
      <c r="C892" s="1">
        <f t="shared" si="40"/>
        <v>7</v>
      </c>
      <c r="D892" s="4">
        <f>MAX(0,ROUND('FINAL INFLOW'!D892,2))</f>
        <v>0.32</v>
      </c>
      <c r="E892" s="4"/>
      <c r="R892" s="13"/>
      <c r="S892" s="13"/>
      <c r="T892" s="13"/>
    </row>
    <row r="893" spans="1:20">
      <c r="A893" s="25">
        <v>34577</v>
      </c>
      <c r="B893" s="5">
        <f t="shared" si="41"/>
        <v>1994</v>
      </c>
      <c r="C893" s="1">
        <f t="shared" si="40"/>
        <v>8</v>
      </c>
      <c r="D893" s="4">
        <f>MAX(0,ROUND('FINAL INFLOW'!D893,2))</f>
        <v>0.12</v>
      </c>
      <c r="E893" s="4"/>
      <c r="R893" s="13"/>
      <c r="S893" s="13"/>
      <c r="T893" s="13"/>
    </row>
    <row r="894" spans="1:20">
      <c r="A894" s="26">
        <v>34607</v>
      </c>
      <c r="B894" s="5">
        <f t="shared" si="41"/>
        <v>1994</v>
      </c>
      <c r="C894" s="1">
        <f t="shared" si="40"/>
        <v>9</v>
      </c>
      <c r="D894" s="4">
        <f>MAX(0,ROUND('FINAL INFLOW'!D894,2))</f>
        <v>0.18</v>
      </c>
      <c r="E894" s="4"/>
      <c r="R894" s="13"/>
      <c r="S894" s="13"/>
      <c r="T894" s="13"/>
    </row>
    <row r="895" spans="1:20">
      <c r="A895" s="25">
        <v>34638</v>
      </c>
      <c r="B895" s="5">
        <f t="shared" si="41"/>
        <v>1995</v>
      </c>
      <c r="C895" s="1">
        <f t="shared" si="40"/>
        <v>10</v>
      </c>
      <c r="D895" s="4">
        <f>MAX(0,ROUND('FINAL INFLOW'!D895,2))</f>
        <v>0.52</v>
      </c>
      <c r="E895" s="4"/>
      <c r="R895" s="13"/>
      <c r="S895" s="13"/>
      <c r="T895" s="13"/>
    </row>
    <row r="896" spans="1:20">
      <c r="A896" s="25">
        <v>34668</v>
      </c>
      <c r="B896" s="5">
        <f t="shared" si="41"/>
        <v>1995</v>
      </c>
      <c r="C896" s="1">
        <f t="shared" si="40"/>
        <v>11</v>
      </c>
      <c r="D896" s="4">
        <f>MAX(0,ROUND('FINAL INFLOW'!D896,2))</f>
        <v>1.93</v>
      </c>
      <c r="E896" s="4"/>
      <c r="R896" s="13"/>
      <c r="S896" s="13"/>
      <c r="T896" s="13"/>
    </row>
    <row r="897" spans="1:20">
      <c r="A897" s="25">
        <v>34699</v>
      </c>
      <c r="B897" s="5">
        <f t="shared" si="41"/>
        <v>1995</v>
      </c>
      <c r="C897" s="1">
        <f t="shared" si="40"/>
        <v>12</v>
      </c>
      <c r="D897" s="4">
        <f>MAX(0,ROUND('FINAL INFLOW'!D897,2))</f>
        <v>4.72</v>
      </c>
      <c r="E897" s="4"/>
      <c r="R897" s="13"/>
      <c r="S897" s="13"/>
      <c r="T897" s="13"/>
    </row>
    <row r="898" spans="1:20">
      <c r="A898" s="25">
        <v>34730</v>
      </c>
      <c r="B898" s="5">
        <f t="shared" si="41"/>
        <v>1995</v>
      </c>
      <c r="C898" s="1">
        <f t="shared" si="40"/>
        <v>1</v>
      </c>
      <c r="D898" s="4">
        <f>MAX(0,ROUND('FINAL INFLOW'!D898,2))</f>
        <v>21.53</v>
      </c>
      <c r="E898" s="4"/>
      <c r="R898" s="13"/>
      <c r="S898" s="13"/>
      <c r="T898" s="13"/>
    </row>
    <row r="899" spans="1:20">
      <c r="A899" s="25">
        <v>34758</v>
      </c>
      <c r="B899" s="5">
        <f t="shared" si="41"/>
        <v>1995</v>
      </c>
      <c r="C899" s="1">
        <f t="shared" si="40"/>
        <v>2</v>
      </c>
      <c r="D899" s="4">
        <f>MAX(0,ROUND('FINAL INFLOW'!D899,2))</f>
        <v>4.47</v>
      </c>
      <c r="E899" s="4"/>
      <c r="R899" s="13"/>
      <c r="S899" s="13"/>
      <c r="T899" s="13"/>
    </row>
    <row r="900" spans="1:20">
      <c r="A900" s="25">
        <v>34789</v>
      </c>
      <c r="B900" s="5">
        <f t="shared" si="41"/>
        <v>1995</v>
      </c>
      <c r="C900" s="1">
        <f t="shared" si="40"/>
        <v>3</v>
      </c>
      <c r="D900" s="4">
        <f>MAX(0,ROUND('FINAL INFLOW'!D900,2))</f>
        <v>29.1</v>
      </c>
      <c r="E900" s="4"/>
      <c r="R900" s="13"/>
      <c r="S900" s="13"/>
      <c r="T900" s="13"/>
    </row>
    <row r="901" spans="1:20">
      <c r="A901" s="25">
        <v>34819</v>
      </c>
      <c r="B901" s="5">
        <f t="shared" si="41"/>
        <v>1995</v>
      </c>
      <c r="C901" s="1">
        <f t="shared" si="40"/>
        <v>4</v>
      </c>
      <c r="D901" s="4">
        <f>MAX(0,ROUND('FINAL INFLOW'!D901,2))</f>
        <v>10.24</v>
      </c>
      <c r="E901" s="4"/>
      <c r="R901" s="13"/>
      <c r="S901" s="13"/>
      <c r="T901" s="13"/>
    </row>
    <row r="902" spans="1:20">
      <c r="A902" s="25">
        <v>34850</v>
      </c>
      <c r="B902" s="5">
        <f t="shared" si="41"/>
        <v>1995</v>
      </c>
      <c r="C902" s="1">
        <f t="shared" si="40"/>
        <v>5</v>
      </c>
      <c r="D902" s="4">
        <f>MAX(0,ROUND('FINAL INFLOW'!D902,2))</f>
        <v>12.97</v>
      </c>
      <c r="E902" s="4"/>
      <c r="R902" s="13"/>
      <c r="S902" s="13"/>
      <c r="T902" s="13"/>
    </row>
    <row r="903" spans="1:20">
      <c r="A903" s="25">
        <v>34880</v>
      </c>
      <c r="B903" s="5">
        <f t="shared" si="41"/>
        <v>1995</v>
      </c>
      <c r="C903" s="1">
        <f t="shared" si="40"/>
        <v>6</v>
      </c>
      <c r="D903" s="4">
        <f>MAX(0,ROUND('FINAL INFLOW'!D903,2))</f>
        <v>5.25</v>
      </c>
      <c r="E903" s="4"/>
      <c r="R903" s="13"/>
      <c r="S903" s="13"/>
      <c r="T903" s="13"/>
    </row>
    <row r="904" spans="1:20">
      <c r="A904" s="25">
        <v>34911</v>
      </c>
      <c r="B904" s="5">
        <f t="shared" si="41"/>
        <v>1995</v>
      </c>
      <c r="C904" s="1">
        <f t="shared" si="40"/>
        <v>7</v>
      </c>
      <c r="D904" s="4">
        <f>MAX(0,ROUND('FINAL INFLOW'!D904,2))</f>
        <v>3.12</v>
      </c>
      <c r="E904" s="4"/>
      <c r="R904" s="13"/>
      <c r="S904" s="13"/>
      <c r="T904" s="13"/>
    </row>
    <row r="905" spans="1:20">
      <c r="A905" s="25">
        <v>34942</v>
      </c>
      <c r="B905" s="5">
        <f t="shared" si="41"/>
        <v>1995</v>
      </c>
      <c r="C905" s="1">
        <f t="shared" si="40"/>
        <v>8</v>
      </c>
      <c r="D905" s="4">
        <f>MAX(0,ROUND('FINAL INFLOW'!D905,2))</f>
        <v>1.6</v>
      </c>
      <c r="E905" s="4"/>
      <c r="R905" s="13"/>
      <c r="S905" s="13"/>
      <c r="T905" s="13"/>
    </row>
    <row r="906" spans="1:20">
      <c r="A906" s="25">
        <v>34972</v>
      </c>
      <c r="B906" s="5">
        <f t="shared" si="41"/>
        <v>1995</v>
      </c>
      <c r="C906" s="1">
        <f t="shared" si="40"/>
        <v>9</v>
      </c>
      <c r="D906" s="4">
        <f>MAX(0,ROUND('FINAL INFLOW'!D906,2))</f>
        <v>1.26</v>
      </c>
      <c r="E906" s="4"/>
      <c r="R906" s="13"/>
      <c r="S906" s="13"/>
      <c r="T906" s="13"/>
    </row>
    <row r="907" spans="1:20">
      <c r="A907" s="25">
        <v>35003</v>
      </c>
      <c r="B907" s="5">
        <f t="shared" si="41"/>
        <v>1996</v>
      </c>
      <c r="C907" s="1">
        <f t="shared" si="40"/>
        <v>10</v>
      </c>
      <c r="D907" s="4">
        <f>MAX(0,ROUND('FINAL INFLOW'!D907,2))</f>
        <v>1.43</v>
      </c>
      <c r="E907" s="4"/>
      <c r="R907" s="13"/>
      <c r="S907" s="13"/>
      <c r="T907" s="13"/>
    </row>
    <row r="908" spans="1:20">
      <c r="A908" s="25">
        <v>35033</v>
      </c>
      <c r="B908" s="5">
        <f t="shared" si="41"/>
        <v>1996</v>
      </c>
      <c r="C908" s="1">
        <f t="shared" si="40"/>
        <v>11</v>
      </c>
      <c r="D908" s="4">
        <f>MAX(0,ROUND('FINAL INFLOW'!D908,2))</f>
        <v>1.46</v>
      </c>
      <c r="E908" s="4"/>
      <c r="R908" s="13"/>
      <c r="S908" s="13"/>
      <c r="T908" s="13"/>
    </row>
    <row r="909" spans="1:20">
      <c r="A909" s="25">
        <v>35064</v>
      </c>
      <c r="B909" s="5">
        <f t="shared" si="41"/>
        <v>1996</v>
      </c>
      <c r="C909" s="1">
        <f t="shared" si="40"/>
        <v>12</v>
      </c>
      <c r="D909" s="4">
        <f>MAX(0,ROUND('FINAL INFLOW'!D909,2))</f>
        <v>3.28</v>
      </c>
      <c r="E909" s="4"/>
      <c r="R909" s="13"/>
      <c r="S909" s="13"/>
      <c r="T909" s="13"/>
    </row>
    <row r="910" spans="1:20">
      <c r="A910" s="25">
        <v>35095</v>
      </c>
      <c r="B910" s="5">
        <f t="shared" si="41"/>
        <v>1996</v>
      </c>
      <c r="C910" s="1">
        <f t="shared" si="40"/>
        <v>1</v>
      </c>
      <c r="D910" s="4">
        <f>MAX(0,ROUND('FINAL INFLOW'!D910,2))</f>
        <v>11.76</v>
      </c>
      <c r="E910" s="4"/>
      <c r="R910" s="13"/>
      <c r="S910" s="13"/>
      <c r="T910" s="13"/>
    </row>
    <row r="911" spans="1:20">
      <c r="A911" s="25">
        <v>35124</v>
      </c>
      <c r="B911" s="5">
        <f t="shared" si="41"/>
        <v>1996</v>
      </c>
      <c r="C911" s="1">
        <f t="shared" si="40"/>
        <v>2</v>
      </c>
      <c r="D911" s="4">
        <f>MAX(0,ROUND('FINAL INFLOW'!D911,2))</f>
        <v>15.5</v>
      </c>
      <c r="E911" s="4"/>
      <c r="R911" s="13"/>
      <c r="S911" s="13"/>
      <c r="T911" s="13"/>
    </row>
    <row r="912" spans="1:20">
      <c r="A912" s="25">
        <v>35155</v>
      </c>
      <c r="B912" s="5">
        <f t="shared" si="41"/>
        <v>1996</v>
      </c>
      <c r="C912" s="1">
        <f t="shared" si="40"/>
        <v>3</v>
      </c>
      <c r="D912" s="4">
        <f>MAX(0,ROUND('FINAL INFLOW'!D912,2))</f>
        <v>11.16</v>
      </c>
      <c r="E912" s="4"/>
      <c r="R912" s="13"/>
      <c r="S912" s="13"/>
      <c r="T912" s="13"/>
    </row>
    <row r="913" spans="1:20">
      <c r="A913" s="25">
        <v>35185</v>
      </c>
      <c r="B913" s="5">
        <f t="shared" si="41"/>
        <v>1996</v>
      </c>
      <c r="C913" s="1">
        <f t="shared" si="40"/>
        <v>4</v>
      </c>
      <c r="D913" s="4">
        <f>MAX(0,ROUND('FINAL INFLOW'!D913,2))</f>
        <v>7.18</v>
      </c>
      <c r="E913" s="4"/>
      <c r="R913" s="13"/>
      <c r="S913" s="13"/>
      <c r="T913" s="13"/>
    </row>
    <row r="914" spans="1:20">
      <c r="A914" s="25">
        <v>35216</v>
      </c>
      <c r="B914" s="5">
        <f t="shared" si="41"/>
        <v>1996</v>
      </c>
      <c r="C914" s="1">
        <f t="shared" si="40"/>
        <v>5</v>
      </c>
      <c r="D914" s="4">
        <f>MAX(0,ROUND('FINAL INFLOW'!D914,2))</f>
        <v>6.81</v>
      </c>
      <c r="E914" s="4"/>
      <c r="R914" s="13"/>
      <c r="S914" s="13"/>
      <c r="T914" s="13"/>
    </row>
    <row r="915" spans="1:20">
      <c r="A915" s="25">
        <v>35246</v>
      </c>
      <c r="B915" s="5">
        <f t="shared" si="41"/>
        <v>1996</v>
      </c>
      <c r="C915" s="1">
        <f t="shared" ref="C915:C978" si="42">MONTH(A915)</f>
        <v>6</v>
      </c>
      <c r="D915" s="4">
        <f>MAX(0,ROUND('FINAL INFLOW'!D915,2))</f>
        <v>3.62</v>
      </c>
      <c r="E915" s="4"/>
      <c r="R915" s="13"/>
      <c r="S915" s="13"/>
      <c r="T915" s="13"/>
    </row>
    <row r="916" spans="1:20">
      <c r="A916" s="25">
        <v>35277</v>
      </c>
      <c r="B916" s="5">
        <f t="shared" ref="B916:B979" si="43">IF(MONTH(A916)&gt;9,YEAR(A916)+1,YEAR(A916))</f>
        <v>1996</v>
      </c>
      <c r="C916" s="1">
        <f t="shared" si="42"/>
        <v>7</v>
      </c>
      <c r="D916" s="4">
        <f>MAX(0,ROUND('FINAL INFLOW'!D916,2))</f>
        <v>1.9</v>
      </c>
      <c r="E916" s="4"/>
      <c r="R916" s="13"/>
      <c r="S916" s="13"/>
      <c r="T916" s="13"/>
    </row>
    <row r="917" spans="1:20">
      <c r="A917" s="25">
        <v>35308</v>
      </c>
      <c r="B917" s="5">
        <f t="shared" si="43"/>
        <v>1996</v>
      </c>
      <c r="C917" s="1">
        <f t="shared" si="42"/>
        <v>8</v>
      </c>
      <c r="D917" s="4">
        <f>MAX(0,ROUND('FINAL INFLOW'!D917,2))</f>
        <v>1.21</v>
      </c>
      <c r="E917" s="4"/>
      <c r="R917" s="13"/>
      <c r="S917" s="13"/>
      <c r="T917" s="13"/>
    </row>
    <row r="918" spans="1:20">
      <c r="A918" s="25">
        <v>35338</v>
      </c>
      <c r="B918" s="5">
        <f t="shared" si="43"/>
        <v>1996</v>
      </c>
      <c r="C918" s="1">
        <f t="shared" si="42"/>
        <v>9</v>
      </c>
      <c r="D918" s="4">
        <f>MAX(0,ROUND('FINAL INFLOW'!D918,2))</f>
        <v>1.04</v>
      </c>
      <c r="E918" s="4"/>
      <c r="R918" s="13"/>
      <c r="S918" s="13"/>
      <c r="T918" s="13"/>
    </row>
    <row r="919" spans="1:20">
      <c r="A919" s="25">
        <v>35369</v>
      </c>
      <c r="B919" s="5">
        <f t="shared" si="43"/>
        <v>1997</v>
      </c>
      <c r="C919" s="1">
        <f t="shared" si="42"/>
        <v>10</v>
      </c>
      <c r="D919" s="4">
        <f>MAX(0,ROUND('FINAL INFLOW'!D919,2))</f>
        <v>1.0900000000000001</v>
      </c>
      <c r="E919" s="4"/>
      <c r="R919" s="13"/>
      <c r="S919" s="13"/>
      <c r="T919" s="13"/>
    </row>
    <row r="920" spans="1:20">
      <c r="A920" s="25">
        <v>35399</v>
      </c>
      <c r="B920" s="5">
        <f t="shared" si="43"/>
        <v>1997</v>
      </c>
      <c r="C920" s="1">
        <f t="shared" si="42"/>
        <v>11</v>
      </c>
      <c r="D920" s="4">
        <f>MAX(0,ROUND('FINAL INFLOW'!D920,2))</f>
        <v>2.95</v>
      </c>
      <c r="E920" s="4"/>
      <c r="R920" s="13"/>
      <c r="S920" s="13"/>
      <c r="T920" s="13"/>
    </row>
    <row r="921" spans="1:20">
      <c r="A921" s="25">
        <v>35430</v>
      </c>
      <c r="B921" s="5">
        <f t="shared" si="43"/>
        <v>1997</v>
      </c>
      <c r="C921" s="1">
        <f t="shared" si="42"/>
        <v>12</v>
      </c>
      <c r="D921" s="4">
        <f>MAX(0,ROUND('FINAL INFLOW'!D921,2))</f>
        <v>26.95</v>
      </c>
      <c r="E921" s="4"/>
      <c r="R921" s="13"/>
      <c r="S921" s="13"/>
      <c r="T921" s="13"/>
    </row>
    <row r="922" spans="1:20">
      <c r="A922" s="25">
        <v>35461</v>
      </c>
      <c r="B922" s="5">
        <f t="shared" si="43"/>
        <v>1997</v>
      </c>
      <c r="C922" s="1">
        <f t="shared" si="42"/>
        <v>1</v>
      </c>
      <c r="D922" s="4">
        <f>MAX(0,ROUND('FINAL INFLOW'!D922,2))</f>
        <v>48.51</v>
      </c>
      <c r="E922" s="4"/>
      <c r="R922" s="13"/>
      <c r="S922" s="13"/>
      <c r="T922" s="13"/>
    </row>
    <row r="923" spans="1:20">
      <c r="A923" s="25">
        <v>35489</v>
      </c>
      <c r="B923" s="5">
        <f t="shared" si="43"/>
        <v>1997</v>
      </c>
      <c r="C923" s="1">
        <f t="shared" si="42"/>
        <v>2</v>
      </c>
      <c r="D923" s="4">
        <f>MAX(0,ROUND('FINAL INFLOW'!D923,2))</f>
        <v>9.8000000000000007</v>
      </c>
      <c r="E923" s="4"/>
      <c r="R923" s="13"/>
      <c r="S923" s="13"/>
      <c r="T923" s="13"/>
    </row>
    <row r="924" spans="1:20">
      <c r="A924" s="25">
        <v>35520</v>
      </c>
      <c r="B924" s="5">
        <f t="shared" si="43"/>
        <v>1997</v>
      </c>
      <c r="C924" s="1">
        <f t="shared" si="42"/>
        <v>3</v>
      </c>
      <c r="D924" s="4">
        <f>MAX(0,ROUND('FINAL INFLOW'!D924,2))</f>
        <v>5.4</v>
      </c>
      <c r="E924" s="4"/>
      <c r="R924" s="13"/>
      <c r="S924" s="13"/>
      <c r="T924" s="13"/>
    </row>
    <row r="925" spans="1:20">
      <c r="A925" s="25">
        <v>35550</v>
      </c>
      <c r="B925" s="5">
        <f t="shared" si="43"/>
        <v>1997</v>
      </c>
      <c r="C925" s="1">
        <f t="shared" si="42"/>
        <v>4</v>
      </c>
      <c r="D925" s="4">
        <f>MAX(0,ROUND('FINAL INFLOW'!D925,2))</f>
        <v>3.99</v>
      </c>
      <c r="E925" s="4"/>
      <c r="R925" s="13"/>
      <c r="S925" s="13"/>
      <c r="T925" s="13"/>
    </row>
    <row r="926" spans="1:20">
      <c r="A926" s="25">
        <v>35581</v>
      </c>
      <c r="B926" s="5">
        <f t="shared" si="43"/>
        <v>1997</v>
      </c>
      <c r="C926" s="1">
        <f t="shared" si="42"/>
        <v>5</v>
      </c>
      <c r="D926" s="4">
        <f>MAX(0,ROUND('FINAL INFLOW'!D926,2))</f>
        <v>3.06</v>
      </c>
      <c r="E926" s="4"/>
      <c r="R926" s="13"/>
      <c r="S926" s="13"/>
      <c r="T926" s="13"/>
    </row>
    <row r="927" spans="1:20">
      <c r="A927" s="25">
        <v>35611</v>
      </c>
      <c r="B927" s="5">
        <f t="shared" si="43"/>
        <v>1997</v>
      </c>
      <c r="C927" s="1">
        <f t="shared" si="42"/>
        <v>6</v>
      </c>
      <c r="D927" s="4">
        <f>MAX(0,ROUND('FINAL INFLOW'!D927,2))</f>
        <v>1.86</v>
      </c>
      <c r="E927" s="4"/>
      <c r="R927" s="13"/>
      <c r="S927" s="13"/>
      <c r="T927" s="13"/>
    </row>
    <row r="928" spans="1:20">
      <c r="A928" s="25">
        <v>35642</v>
      </c>
      <c r="B928" s="5">
        <f t="shared" si="43"/>
        <v>1997</v>
      </c>
      <c r="C928" s="1">
        <f t="shared" si="42"/>
        <v>7</v>
      </c>
      <c r="D928" s="4">
        <f>MAX(0,ROUND('FINAL INFLOW'!D928,2))</f>
        <v>1.08</v>
      </c>
      <c r="E928" s="4"/>
      <c r="R928" s="13"/>
      <c r="S928" s="13"/>
      <c r="T928" s="13"/>
    </row>
    <row r="929" spans="1:20">
      <c r="A929" s="25">
        <v>35673</v>
      </c>
      <c r="B929" s="5">
        <f t="shared" si="43"/>
        <v>1997</v>
      </c>
      <c r="C929" s="1">
        <f t="shared" si="42"/>
        <v>8</v>
      </c>
      <c r="D929" s="4">
        <f>MAX(0,ROUND('FINAL INFLOW'!D929,2))</f>
        <v>0.76</v>
      </c>
      <c r="E929" s="4"/>
      <c r="R929" s="13"/>
      <c r="S929" s="13"/>
      <c r="T929" s="13"/>
    </row>
    <row r="930" spans="1:20">
      <c r="A930" s="25">
        <v>35703</v>
      </c>
      <c r="B930" s="5">
        <f t="shared" si="43"/>
        <v>1997</v>
      </c>
      <c r="C930" s="1">
        <f t="shared" si="42"/>
        <v>9</v>
      </c>
      <c r="D930" s="4">
        <f>MAX(0,ROUND('FINAL INFLOW'!D930,2))</f>
        <v>0.6</v>
      </c>
      <c r="E930" s="4"/>
      <c r="R930" s="13"/>
      <c r="S930" s="13"/>
      <c r="T930" s="13"/>
    </row>
    <row r="931" spans="1:20">
      <c r="A931" s="25">
        <v>35734</v>
      </c>
      <c r="B931" s="5">
        <f t="shared" si="43"/>
        <v>1998</v>
      </c>
      <c r="C931" s="1">
        <f t="shared" si="42"/>
        <v>10</v>
      </c>
      <c r="D931" s="4">
        <f>MAX(0,ROUND('FINAL INFLOW'!D931,2))</f>
        <v>0.89</v>
      </c>
      <c r="E931" s="4"/>
      <c r="R931" s="13"/>
      <c r="S931" s="13"/>
      <c r="T931" s="13"/>
    </row>
    <row r="932" spans="1:20">
      <c r="A932" s="25">
        <v>35764</v>
      </c>
      <c r="B932" s="5">
        <f t="shared" si="43"/>
        <v>1998</v>
      </c>
      <c r="C932" s="1">
        <f t="shared" si="42"/>
        <v>11</v>
      </c>
      <c r="D932" s="4">
        <f>MAX(0,ROUND('FINAL INFLOW'!D932,2))</f>
        <v>1.39</v>
      </c>
      <c r="E932" s="4"/>
      <c r="R932" s="13"/>
      <c r="S932" s="13"/>
      <c r="T932" s="13"/>
    </row>
    <row r="933" spans="1:20">
      <c r="A933" s="25">
        <v>35795</v>
      </c>
      <c r="B933" s="5">
        <f t="shared" si="43"/>
        <v>1998</v>
      </c>
      <c r="C933" s="1">
        <f t="shared" si="42"/>
        <v>12</v>
      </c>
      <c r="D933" s="4">
        <f>MAX(0,ROUND('FINAL INFLOW'!D933,2))</f>
        <v>1.88</v>
      </c>
      <c r="E933" s="4"/>
      <c r="R933" s="13"/>
      <c r="S933" s="13"/>
      <c r="T933" s="13"/>
    </row>
    <row r="934" spans="1:20">
      <c r="A934" s="25">
        <v>35826</v>
      </c>
      <c r="B934" s="5">
        <f t="shared" si="43"/>
        <v>1998</v>
      </c>
      <c r="C934" s="1">
        <f t="shared" si="42"/>
        <v>1</v>
      </c>
      <c r="D934" s="4">
        <f>MAX(0,ROUND('FINAL INFLOW'!D934,2))</f>
        <v>14.9</v>
      </c>
      <c r="E934" s="4"/>
      <c r="R934" s="13"/>
      <c r="S934" s="13"/>
      <c r="T934" s="13"/>
    </row>
    <row r="935" spans="1:20">
      <c r="A935" s="25">
        <v>35854</v>
      </c>
      <c r="B935" s="5">
        <f t="shared" si="43"/>
        <v>1998</v>
      </c>
      <c r="C935" s="1">
        <f t="shared" si="42"/>
        <v>2</v>
      </c>
      <c r="D935" s="4">
        <f>MAX(0,ROUND('FINAL INFLOW'!D935,2))</f>
        <v>23.93</v>
      </c>
      <c r="E935" s="4"/>
      <c r="R935" s="13"/>
      <c r="S935" s="13"/>
      <c r="T935" s="13"/>
    </row>
    <row r="936" spans="1:20">
      <c r="A936" s="25">
        <v>35885</v>
      </c>
      <c r="B936" s="5">
        <f t="shared" si="43"/>
        <v>1998</v>
      </c>
      <c r="C936" s="1">
        <f t="shared" si="42"/>
        <v>3</v>
      </c>
      <c r="D936" s="4">
        <f>MAX(0,ROUND('FINAL INFLOW'!D936,2))</f>
        <v>10.33</v>
      </c>
      <c r="E936" s="4"/>
      <c r="R936" s="13"/>
      <c r="S936" s="13"/>
      <c r="T936" s="13"/>
    </row>
    <row r="937" spans="1:20">
      <c r="A937" s="25">
        <v>35915</v>
      </c>
      <c r="B937" s="5">
        <f t="shared" si="43"/>
        <v>1998</v>
      </c>
      <c r="C937" s="1">
        <f t="shared" si="42"/>
        <v>4</v>
      </c>
      <c r="D937" s="4">
        <f>MAX(0,ROUND('FINAL INFLOW'!D937,2))</f>
        <v>14.36</v>
      </c>
      <c r="E937" s="4"/>
      <c r="R937" s="13"/>
      <c r="S937" s="13"/>
      <c r="T937" s="13"/>
    </row>
    <row r="938" spans="1:20">
      <c r="A938" s="25">
        <v>35946</v>
      </c>
      <c r="B938" s="5">
        <f t="shared" si="43"/>
        <v>1998</v>
      </c>
      <c r="C938" s="1">
        <f t="shared" si="42"/>
        <v>5</v>
      </c>
      <c r="D938" s="4">
        <f>MAX(0,ROUND('FINAL INFLOW'!D938,2))</f>
        <v>10.7</v>
      </c>
      <c r="E938" s="4"/>
      <c r="R938" s="13"/>
      <c r="S938" s="13"/>
      <c r="T938" s="13"/>
    </row>
    <row r="939" spans="1:20">
      <c r="A939" s="25">
        <v>35976</v>
      </c>
      <c r="B939" s="5">
        <f t="shared" si="43"/>
        <v>1998</v>
      </c>
      <c r="C939" s="1">
        <f t="shared" si="42"/>
        <v>6</v>
      </c>
      <c r="D939" s="4">
        <f>MAX(0,ROUND('FINAL INFLOW'!D939,2))</f>
        <v>6.47</v>
      </c>
      <c r="E939" s="4"/>
      <c r="R939" s="13"/>
      <c r="S939" s="13"/>
      <c r="T939" s="13"/>
    </row>
    <row r="940" spans="1:20">
      <c r="A940" s="25">
        <v>36007</v>
      </c>
      <c r="B940" s="5">
        <f t="shared" si="43"/>
        <v>1998</v>
      </c>
      <c r="C940" s="1">
        <f t="shared" si="42"/>
        <v>7</v>
      </c>
      <c r="D940" s="4">
        <f>MAX(0,ROUND('FINAL INFLOW'!D940,2))</f>
        <v>4</v>
      </c>
      <c r="E940" s="4"/>
      <c r="R940" s="13"/>
      <c r="S940" s="13"/>
      <c r="T940" s="13"/>
    </row>
    <row r="941" spans="1:20">
      <c r="A941" s="25">
        <v>36038</v>
      </c>
      <c r="B941" s="5">
        <f t="shared" si="43"/>
        <v>1998</v>
      </c>
      <c r="C941" s="1">
        <f t="shared" si="42"/>
        <v>8</v>
      </c>
      <c r="D941" s="4">
        <f>MAX(0,ROUND('FINAL INFLOW'!D941,2))</f>
        <v>2</v>
      </c>
      <c r="E941" s="4"/>
      <c r="R941" s="13"/>
      <c r="S941" s="13"/>
      <c r="T941" s="13"/>
    </row>
    <row r="942" spans="1:20">
      <c r="A942" s="25">
        <v>36068</v>
      </c>
      <c r="B942" s="5">
        <f t="shared" si="43"/>
        <v>1998</v>
      </c>
      <c r="C942" s="1">
        <f t="shared" si="42"/>
        <v>9</v>
      </c>
      <c r="D942" s="4">
        <f>MAX(0,ROUND('FINAL INFLOW'!D942,2))</f>
        <v>1.53</v>
      </c>
      <c r="E942" s="4"/>
      <c r="R942" s="13"/>
      <c r="S942" s="13"/>
      <c r="T942" s="13"/>
    </row>
    <row r="943" spans="1:20">
      <c r="A943" s="25">
        <v>36099</v>
      </c>
      <c r="B943" s="5">
        <f t="shared" si="43"/>
        <v>1999</v>
      </c>
      <c r="C943" s="1">
        <f t="shared" si="42"/>
        <v>10</v>
      </c>
      <c r="D943" s="4">
        <f>MAX(0,ROUND('FINAL INFLOW'!D943,2))</f>
        <v>1.52</v>
      </c>
      <c r="E943" s="4"/>
      <c r="R943" s="13"/>
      <c r="S943" s="13"/>
      <c r="T943" s="13"/>
    </row>
    <row r="944" spans="1:20">
      <c r="A944" s="25">
        <v>36129</v>
      </c>
      <c r="B944" s="5">
        <f t="shared" si="43"/>
        <v>1999</v>
      </c>
      <c r="C944" s="1">
        <f t="shared" si="42"/>
        <v>11</v>
      </c>
      <c r="D944" s="4">
        <f>MAX(0,ROUND('FINAL INFLOW'!D944,2))</f>
        <v>2.21</v>
      </c>
      <c r="E944" s="4"/>
      <c r="R944" s="13"/>
      <c r="S944" s="13"/>
      <c r="T944" s="13"/>
    </row>
    <row r="945" spans="1:20">
      <c r="A945" s="25">
        <v>36160</v>
      </c>
      <c r="B945" s="5">
        <f t="shared" si="43"/>
        <v>1999</v>
      </c>
      <c r="C945" s="1">
        <f t="shared" si="42"/>
        <v>12</v>
      </c>
      <c r="D945" s="4">
        <f>MAX(0,ROUND('FINAL INFLOW'!D945,2))</f>
        <v>3.21</v>
      </c>
      <c r="E945" s="4"/>
      <c r="R945" s="13"/>
      <c r="S945" s="13"/>
      <c r="T945" s="13"/>
    </row>
    <row r="946" spans="1:20">
      <c r="A946" s="25">
        <v>36191</v>
      </c>
      <c r="B946" s="5">
        <f t="shared" si="43"/>
        <v>1999</v>
      </c>
      <c r="C946" s="1">
        <f t="shared" si="42"/>
        <v>1</v>
      </c>
      <c r="D946" s="4">
        <f>MAX(0,ROUND('FINAL INFLOW'!D946,2))</f>
        <v>10.210000000000001</v>
      </c>
      <c r="E946" s="4"/>
      <c r="R946" s="13"/>
      <c r="S946" s="13"/>
      <c r="T946" s="13"/>
    </row>
    <row r="947" spans="1:20">
      <c r="A947" s="25">
        <v>36219</v>
      </c>
      <c r="B947" s="5">
        <f t="shared" si="43"/>
        <v>1999</v>
      </c>
      <c r="C947" s="1">
        <f t="shared" si="42"/>
        <v>2</v>
      </c>
      <c r="D947" s="4">
        <f>MAX(0,ROUND('FINAL INFLOW'!D947,2))</f>
        <v>23.19</v>
      </c>
      <c r="E947" s="4"/>
      <c r="R947" s="13"/>
      <c r="S947" s="13"/>
      <c r="T947" s="13"/>
    </row>
    <row r="948" spans="1:20">
      <c r="A948" s="25">
        <v>36250</v>
      </c>
      <c r="B948" s="5">
        <f t="shared" si="43"/>
        <v>1999</v>
      </c>
      <c r="C948" s="1">
        <f t="shared" si="42"/>
        <v>3</v>
      </c>
      <c r="D948" s="4">
        <f>MAX(0,ROUND('FINAL INFLOW'!D948,2))</f>
        <v>11.59</v>
      </c>
      <c r="E948" s="4"/>
      <c r="R948" s="13"/>
      <c r="S948" s="13"/>
      <c r="T948" s="13"/>
    </row>
    <row r="949" spans="1:20">
      <c r="A949" s="25">
        <v>36280</v>
      </c>
      <c r="B949" s="5">
        <f t="shared" si="43"/>
        <v>1999</v>
      </c>
      <c r="C949" s="1">
        <f t="shared" si="42"/>
        <v>4</v>
      </c>
      <c r="D949" s="4">
        <f>MAX(0,ROUND('FINAL INFLOW'!D949,2))</f>
        <v>8.4700000000000006</v>
      </c>
      <c r="E949" s="4"/>
      <c r="R949" s="13"/>
      <c r="S949" s="13"/>
      <c r="T949" s="13"/>
    </row>
    <row r="950" spans="1:20">
      <c r="A950" s="25">
        <v>36311</v>
      </c>
      <c r="B950" s="5">
        <f t="shared" si="43"/>
        <v>1999</v>
      </c>
      <c r="C950" s="1">
        <f t="shared" si="42"/>
        <v>5</v>
      </c>
      <c r="D950" s="4">
        <f>MAX(0,ROUND('FINAL INFLOW'!D950,2))</f>
        <v>5.09</v>
      </c>
      <c r="E950" s="4"/>
      <c r="R950" s="13"/>
      <c r="S950" s="13"/>
      <c r="T950" s="13"/>
    </row>
    <row r="951" spans="1:20">
      <c r="A951" s="25">
        <v>36341</v>
      </c>
      <c r="B951" s="5">
        <f t="shared" si="43"/>
        <v>1999</v>
      </c>
      <c r="C951" s="1">
        <f t="shared" si="42"/>
        <v>6</v>
      </c>
      <c r="D951" s="4">
        <f>MAX(0,ROUND('FINAL INFLOW'!D951,2))</f>
        <v>3.17</v>
      </c>
      <c r="E951" s="4"/>
      <c r="R951" s="13"/>
      <c r="S951" s="13"/>
      <c r="T951" s="13"/>
    </row>
    <row r="952" spans="1:20">
      <c r="A952" s="25">
        <v>36372</v>
      </c>
      <c r="B952" s="5">
        <f t="shared" si="43"/>
        <v>1999</v>
      </c>
      <c r="C952" s="1">
        <f t="shared" si="42"/>
        <v>7</v>
      </c>
      <c r="D952" s="4">
        <f>MAX(0,ROUND('FINAL INFLOW'!D952,2))</f>
        <v>2.16</v>
      </c>
      <c r="E952" s="4"/>
      <c r="R952" s="13"/>
      <c r="S952" s="13"/>
      <c r="T952" s="13"/>
    </row>
    <row r="953" spans="1:20">
      <c r="A953" s="25">
        <v>36403</v>
      </c>
      <c r="B953" s="5">
        <f t="shared" si="43"/>
        <v>1999</v>
      </c>
      <c r="C953" s="1">
        <f t="shared" si="42"/>
        <v>8</v>
      </c>
      <c r="D953" s="4">
        <f>MAX(0,ROUND('FINAL INFLOW'!D953,2))</f>
        <v>2.41</v>
      </c>
      <c r="E953" s="4"/>
      <c r="R953" s="13"/>
      <c r="S953" s="13"/>
      <c r="T953" s="13"/>
    </row>
    <row r="954" spans="1:20">
      <c r="A954" s="25">
        <v>36433</v>
      </c>
      <c r="B954" s="5">
        <f t="shared" si="43"/>
        <v>1999</v>
      </c>
      <c r="C954" s="1">
        <f t="shared" si="42"/>
        <v>9</v>
      </c>
      <c r="D954" s="4">
        <f>MAX(0,ROUND('FINAL INFLOW'!D954,2))</f>
        <v>1.32</v>
      </c>
      <c r="E954" s="4"/>
      <c r="R954" s="13"/>
      <c r="S954" s="13"/>
      <c r="T954" s="13"/>
    </row>
    <row r="955" spans="1:20">
      <c r="A955" s="25">
        <v>36464</v>
      </c>
      <c r="B955" s="5">
        <f t="shared" si="43"/>
        <v>2000</v>
      </c>
      <c r="C955" s="1">
        <f t="shared" si="42"/>
        <v>10</v>
      </c>
      <c r="D955" s="4">
        <f>MAX(0,ROUND('FINAL INFLOW'!D955,2))</f>
        <v>1.4</v>
      </c>
      <c r="E955" s="4"/>
      <c r="R955" s="13"/>
      <c r="S955" s="13"/>
      <c r="T955" s="13"/>
    </row>
    <row r="956" spans="1:20">
      <c r="A956" s="25">
        <v>36494</v>
      </c>
      <c r="B956" s="5">
        <f t="shared" si="43"/>
        <v>2000</v>
      </c>
      <c r="C956" s="1">
        <f t="shared" si="42"/>
        <v>11</v>
      </c>
      <c r="D956" s="4">
        <f>MAX(0,ROUND('FINAL INFLOW'!D956,2))</f>
        <v>1.67</v>
      </c>
      <c r="E956" s="4"/>
      <c r="R956" s="13"/>
      <c r="S956" s="13"/>
      <c r="T956" s="13"/>
    </row>
    <row r="957" spans="1:20">
      <c r="A957" s="25">
        <v>36525</v>
      </c>
      <c r="B957" s="5">
        <f t="shared" si="43"/>
        <v>2000</v>
      </c>
      <c r="C957" s="1">
        <f t="shared" si="42"/>
        <v>12</v>
      </c>
      <c r="D957" s="4">
        <f>MAX(0,ROUND('FINAL INFLOW'!D957,2))</f>
        <v>1.91</v>
      </c>
      <c r="E957" s="4"/>
      <c r="R957" s="13"/>
      <c r="S957" s="13"/>
      <c r="T957" s="13"/>
    </row>
    <row r="958" spans="1:20">
      <c r="A958" s="25">
        <v>36556</v>
      </c>
      <c r="B958" s="5">
        <f t="shared" si="43"/>
        <v>2000</v>
      </c>
      <c r="C958" s="1">
        <f t="shared" si="42"/>
        <v>1</v>
      </c>
      <c r="D958" s="4">
        <f>MAX(0,ROUND('FINAL INFLOW'!D958,2))</f>
        <v>6.7</v>
      </c>
      <c r="E958" s="4"/>
      <c r="R958" s="13"/>
      <c r="S958" s="13"/>
      <c r="T958" s="13"/>
    </row>
    <row r="959" spans="1:20">
      <c r="A959" s="25">
        <v>36585</v>
      </c>
      <c r="B959" s="5">
        <f t="shared" si="43"/>
        <v>2000</v>
      </c>
      <c r="C959" s="1">
        <f t="shared" si="42"/>
        <v>2</v>
      </c>
      <c r="D959" s="4">
        <f>MAX(0,ROUND('FINAL INFLOW'!D959,2))</f>
        <v>19.57</v>
      </c>
      <c r="E959" s="4"/>
      <c r="R959" s="13"/>
      <c r="S959" s="13"/>
      <c r="T959" s="13"/>
    </row>
    <row r="960" spans="1:20">
      <c r="A960" s="25">
        <v>36616</v>
      </c>
      <c r="B960" s="5">
        <f t="shared" si="43"/>
        <v>2000</v>
      </c>
      <c r="C960" s="1">
        <f t="shared" si="42"/>
        <v>3</v>
      </c>
      <c r="D960" s="4">
        <f>MAX(0,ROUND('FINAL INFLOW'!D960,2))</f>
        <v>9.23</v>
      </c>
      <c r="E960" s="4"/>
      <c r="R960" s="13"/>
      <c r="S960" s="13"/>
      <c r="T960" s="13"/>
    </row>
    <row r="961" spans="1:20">
      <c r="A961" s="25">
        <v>36646</v>
      </c>
      <c r="B961" s="5">
        <f t="shared" si="43"/>
        <v>2000</v>
      </c>
      <c r="C961" s="1">
        <f t="shared" si="42"/>
        <v>4</v>
      </c>
      <c r="D961" s="4">
        <f>MAX(0,ROUND('FINAL INFLOW'!D961,2))</f>
        <v>3.77</v>
      </c>
      <c r="E961" s="4"/>
      <c r="R961" s="13"/>
      <c r="S961" s="13"/>
      <c r="T961" s="13"/>
    </row>
    <row r="962" spans="1:20">
      <c r="A962" s="25">
        <v>36677</v>
      </c>
      <c r="B962" s="5">
        <f t="shared" si="43"/>
        <v>2000</v>
      </c>
      <c r="C962" s="1">
        <f t="shared" si="42"/>
        <v>5</v>
      </c>
      <c r="D962" s="4">
        <f>MAX(0,ROUND('FINAL INFLOW'!D962,2))</f>
        <v>4.43</v>
      </c>
      <c r="E962" s="4"/>
      <c r="R962" s="13"/>
      <c r="S962" s="13"/>
      <c r="T962" s="13"/>
    </row>
    <row r="963" spans="1:20">
      <c r="A963" s="25">
        <v>36707</v>
      </c>
      <c r="B963" s="5">
        <f t="shared" si="43"/>
        <v>2000</v>
      </c>
      <c r="C963" s="1">
        <f t="shared" si="42"/>
        <v>6</v>
      </c>
      <c r="D963" s="4">
        <f>MAX(0,ROUND('FINAL INFLOW'!D963,2))</f>
        <v>2.09</v>
      </c>
      <c r="E963" s="4"/>
      <c r="R963" s="13"/>
      <c r="S963" s="13"/>
      <c r="T963" s="13"/>
    </row>
    <row r="964" spans="1:20">
      <c r="A964" s="25">
        <v>36738</v>
      </c>
      <c r="B964" s="5">
        <f t="shared" si="43"/>
        <v>2000</v>
      </c>
      <c r="C964" s="1">
        <f t="shared" si="42"/>
        <v>7</v>
      </c>
      <c r="D964" s="4">
        <f>MAX(0,ROUND('FINAL INFLOW'!D964,2))</f>
        <v>1.45</v>
      </c>
      <c r="E964" s="4"/>
      <c r="R964" s="13"/>
      <c r="S964" s="13"/>
      <c r="T964" s="13"/>
    </row>
    <row r="965" spans="1:20">
      <c r="A965" s="25">
        <v>36769</v>
      </c>
      <c r="B965" s="5">
        <f t="shared" si="43"/>
        <v>2000</v>
      </c>
      <c r="C965" s="1">
        <f t="shared" si="42"/>
        <v>8</v>
      </c>
      <c r="D965" s="4">
        <f>MAX(0,ROUND('FINAL INFLOW'!D965,2))</f>
        <v>1.06</v>
      </c>
      <c r="E965" s="4"/>
      <c r="R965" s="13"/>
      <c r="S965" s="13"/>
      <c r="T965" s="13"/>
    </row>
    <row r="966" spans="1:20">
      <c r="A966" s="25">
        <v>36799</v>
      </c>
      <c r="B966" s="5">
        <f t="shared" si="43"/>
        <v>2000</v>
      </c>
      <c r="C966" s="1">
        <f t="shared" si="42"/>
        <v>9</v>
      </c>
      <c r="D966" s="4">
        <f>MAX(0,ROUND('FINAL INFLOW'!D966,2))</f>
        <v>1.1100000000000001</v>
      </c>
      <c r="E966" s="4"/>
      <c r="R966" s="13"/>
      <c r="S966" s="13"/>
      <c r="T966" s="13"/>
    </row>
    <row r="967" spans="1:20">
      <c r="A967" s="25">
        <v>36830</v>
      </c>
      <c r="B967" s="5">
        <f t="shared" si="43"/>
        <v>2001</v>
      </c>
      <c r="C967" s="1">
        <f t="shared" si="42"/>
        <v>10</v>
      </c>
      <c r="D967" s="4">
        <f>MAX(0,ROUND('FINAL INFLOW'!D967,2))</f>
        <v>1.72</v>
      </c>
      <c r="E967" s="4"/>
      <c r="R967" s="13"/>
      <c r="S967" s="13"/>
      <c r="T967" s="13"/>
    </row>
    <row r="968" spans="1:20">
      <c r="A968" s="25">
        <v>36860</v>
      </c>
      <c r="B968" s="5">
        <f t="shared" si="43"/>
        <v>2001</v>
      </c>
      <c r="C968" s="1">
        <f t="shared" si="42"/>
        <v>11</v>
      </c>
      <c r="D968" s="4">
        <f>MAX(0,ROUND('FINAL INFLOW'!D968,2))</f>
        <v>1.44</v>
      </c>
      <c r="E968" s="4"/>
      <c r="R968" s="13"/>
      <c r="S968" s="13"/>
      <c r="T968" s="13"/>
    </row>
    <row r="969" spans="1:20">
      <c r="A969" s="25">
        <v>36891</v>
      </c>
      <c r="B969" s="5">
        <f t="shared" si="43"/>
        <v>2001</v>
      </c>
      <c r="C969" s="1">
        <f t="shared" si="42"/>
        <v>12</v>
      </c>
      <c r="D969" s="4">
        <f>MAX(0,ROUND('FINAL INFLOW'!D969,2))</f>
        <v>1.78</v>
      </c>
      <c r="E969" s="4"/>
      <c r="R969" s="13"/>
      <c r="S969" s="13"/>
      <c r="T969" s="13"/>
    </row>
    <row r="970" spans="1:20">
      <c r="A970" s="25">
        <v>36922</v>
      </c>
      <c r="B970" s="5">
        <f t="shared" si="43"/>
        <v>2001</v>
      </c>
      <c r="C970" s="1">
        <f t="shared" si="42"/>
        <v>1</v>
      </c>
      <c r="D970" s="4">
        <f>MAX(0,ROUND('FINAL INFLOW'!D970,2))</f>
        <v>2.46</v>
      </c>
      <c r="E970" s="4"/>
      <c r="R970" s="13"/>
      <c r="S970" s="13"/>
      <c r="T970" s="13"/>
    </row>
    <row r="971" spans="1:20">
      <c r="A971" s="25">
        <v>36950</v>
      </c>
      <c r="B971" s="5">
        <f t="shared" si="43"/>
        <v>2001</v>
      </c>
      <c r="C971" s="1">
        <f t="shared" si="42"/>
        <v>2</v>
      </c>
      <c r="D971" s="4">
        <f>MAX(0,ROUND('FINAL INFLOW'!D971,2))</f>
        <v>4.6900000000000004</v>
      </c>
      <c r="E971" s="4"/>
      <c r="R971" s="13"/>
      <c r="S971" s="13"/>
      <c r="T971" s="13"/>
    </row>
    <row r="972" spans="1:20">
      <c r="A972" s="25">
        <v>36981</v>
      </c>
      <c r="B972" s="5">
        <f t="shared" si="43"/>
        <v>2001</v>
      </c>
      <c r="C972" s="1">
        <f t="shared" si="42"/>
        <v>3</v>
      </c>
      <c r="D972" s="4">
        <f>MAX(0,ROUND('FINAL INFLOW'!D972,2))</f>
        <v>3.89</v>
      </c>
      <c r="E972" s="4"/>
      <c r="R972" s="13"/>
      <c r="S972" s="13"/>
      <c r="T972" s="13"/>
    </row>
    <row r="973" spans="1:20">
      <c r="A973" s="25">
        <v>37011</v>
      </c>
      <c r="B973" s="5">
        <f t="shared" si="43"/>
        <v>2001</v>
      </c>
      <c r="C973" s="1">
        <f t="shared" si="42"/>
        <v>4</v>
      </c>
      <c r="D973" s="4">
        <f>MAX(0,ROUND('FINAL INFLOW'!D973,2))</f>
        <v>3.33</v>
      </c>
      <c r="E973" s="4"/>
      <c r="R973" s="13"/>
      <c r="S973" s="13"/>
      <c r="T973" s="13"/>
    </row>
    <row r="974" spans="1:20">
      <c r="A974" s="25">
        <v>37042</v>
      </c>
      <c r="B974" s="5">
        <f t="shared" si="43"/>
        <v>2001</v>
      </c>
      <c r="C974" s="1">
        <f t="shared" si="42"/>
        <v>5</v>
      </c>
      <c r="D974" s="4">
        <f>MAX(0,ROUND('FINAL INFLOW'!D974,2))</f>
        <v>1.68</v>
      </c>
      <c r="E974" s="4"/>
      <c r="R974" s="13"/>
      <c r="S974" s="13"/>
      <c r="T974" s="13"/>
    </row>
    <row r="975" spans="1:20">
      <c r="A975" s="25">
        <v>37072</v>
      </c>
      <c r="B975" s="5">
        <f t="shared" si="43"/>
        <v>2001</v>
      </c>
      <c r="C975" s="1">
        <f t="shared" si="42"/>
        <v>6</v>
      </c>
      <c r="D975" s="4">
        <f>MAX(0,ROUND('FINAL INFLOW'!D975,2))</f>
        <v>0.98</v>
      </c>
      <c r="E975" s="4"/>
      <c r="R975" s="13"/>
      <c r="S975" s="13"/>
      <c r="T975" s="13"/>
    </row>
    <row r="976" spans="1:20">
      <c r="A976" s="25">
        <v>37103</v>
      </c>
      <c r="B976" s="5">
        <f t="shared" si="43"/>
        <v>2001</v>
      </c>
      <c r="C976" s="1">
        <f t="shared" si="42"/>
        <v>7</v>
      </c>
      <c r="D976" s="4">
        <f>MAX(0,ROUND('FINAL INFLOW'!D976,2))</f>
        <v>0.66</v>
      </c>
      <c r="E976" s="4"/>
      <c r="R976" s="13"/>
      <c r="S976" s="13"/>
      <c r="T976" s="13"/>
    </row>
    <row r="977" spans="1:20">
      <c r="A977" s="25">
        <v>37134</v>
      </c>
      <c r="B977" s="5">
        <f t="shared" si="43"/>
        <v>2001</v>
      </c>
      <c r="C977" s="1">
        <f t="shared" si="42"/>
        <v>8</v>
      </c>
      <c r="D977" s="4">
        <f>MAX(0,ROUND('FINAL INFLOW'!D977,2))</f>
        <v>0.45</v>
      </c>
      <c r="E977" s="4"/>
      <c r="R977" s="13"/>
      <c r="S977" s="13"/>
      <c r="T977" s="13"/>
    </row>
    <row r="978" spans="1:20">
      <c r="A978" s="25">
        <v>37164</v>
      </c>
      <c r="B978" s="5">
        <f t="shared" si="43"/>
        <v>2001</v>
      </c>
      <c r="C978" s="1">
        <f t="shared" si="42"/>
        <v>9</v>
      </c>
      <c r="D978" s="4">
        <f>MAX(0,ROUND('FINAL INFLOW'!D978,2))</f>
        <v>0.41</v>
      </c>
      <c r="E978" s="4"/>
      <c r="R978" s="13"/>
      <c r="S978" s="13"/>
      <c r="T978" s="13"/>
    </row>
    <row r="979" spans="1:20">
      <c r="A979" s="25">
        <v>37195</v>
      </c>
      <c r="B979" s="5">
        <f t="shared" si="43"/>
        <v>2002</v>
      </c>
      <c r="C979" s="1">
        <f t="shared" ref="C979:C1042" si="44">MONTH(A979)</f>
        <v>10</v>
      </c>
      <c r="D979" s="4">
        <f>MAX(0,ROUND('FINAL INFLOW'!D979,2))</f>
        <v>0.56999999999999995</v>
      </c>
      <c r="E979" s="4"/>
      <c r="R979" s="13"/>
      <c r="S979" s="13"/>
      <c r="T979" s="13"/>
    </row>
    <row r="980" spans="1:20">
      <c r="A980" s="25">
        <v>37225</v>
      </c>
      <c r="B980" s="5">
        <f t="shared" ref="B980:B1043" si="45">IF(MONTH(A980)&gt;9,YEAR(A980)+1,YEAR(A980))</f>
        <v>2002</v>
      </c>
      <c r="C980" s="1">
        <f t="shared" si="44"/>
        <v>11</v>
      </c>
      <c r="D980" s="4">
        <f>MAX(0,ROUND('FINAL INFLOW'!D980,2))</f>
        <v>1.36</v>
      </c>
      <c r="E980" s="4"/>
      <c r="R980" s="13"/>
      <c r="S980" s="13"/>
      <c r="T980" s="13"/>
    </row>
    <row r="981" spans="1:20">
      <c r="A981" s="25">
        <v>37256</v>
      </c>
      <c r="B981" s="5">
        <f t="shared" si="45"/>
        <v>2002</v>
      </c>
      <c r="C981" s="1">
        <f t="shared" si="44"/>
        <v>12</v>
      </c>
      <c r="D981" s="4">
        <f>MAX(0,ROUND('FINAL INFLOW'!D981,2))</f>
        <v>5.32</v>
      </c>
      <c r="E981" s="4"/>
      <c r="R981" s="13"/>
      <c r="S981" s="13"/>
      <c r="T981" s="13"/>
    </row>
    <row r="982" spans="1:20">
      <c r="A982" s="25">
        <v>37287</v>
      </c>
      <c r="B982" s="5">
        <f t="shared" si="45"/>
        <v>2002</v>
      </c>
      <c r="C982" s="1">
        <f t="shared" si="44"/>
        <v>1</v>
      </c>
      <c r="D982" s="4">
        <f>MAX(0,ROUND('FINAL INFLOW'!D982,2))</f>
        <v>4.8600000000000003</v>
      </c>
      <c r="E982" s="4"/>
      <c r="R982" s="13"/>
      <c r="S982" s="13"/>
      <c r="T982" s="13"/>
    </row>
    <row r="983" spans="1:20">
      <c r="A983" s="25">
        <v>37315</v>
      </c>
      <c r="B983" s="5">
        <f t="shared" si="45"/>
        <v>2002</v>
      </c>
      <c r="C983" s="1">
        <f t="shared" si="44"/>
        <v>2</v>
      </c>
      <c r="D983" s="4">
        <f>MAX(0,ROUND('FINAL INFLOW'!D983,2))</f>
        <v>5.55</v>
      </c>
      <c r="E983" s="4"/>
      <c r="R983" s="13"/>
      <c r="S983" s="13"/>
      <c r="T983" s="13"/>
    </row>
    <row r="984" spans="1:20">
      <c r="A984" s="25">
        <v>37346</v>
      </c>
      <c r="B984" s="5">
        <f t="shared" si="45"/>
        <v>2002</v>
      </c>
      <c r="C984" s="1">
        <f t="shared" si="44"/>
        <v>3</v>
      </c>
      <c r="D984" s="4">
        <f>MAX(0,ROUND('FINAL INFLOW'!D984,2))</f>
        <v>8.4</v>
      </c>
      <c r="E984" s="4"/>
      <c r="R984" s="13"/>
      <c r="S984" s="13"/>
      <c r="T984" s="13"/>
    </row>
    <row r="985" spans="1:20">
      <c r="A985" s="25">
        <v>37376</v>
      </c>
      <c r="B985" s="5">
        <f t="shared" si="45"/>
        <v>2002</v>
      </c>
      <c r="C985" s="1">
        <f t="shared" si="44"/>
        <v>4</v>
      </c>
      <c r="D985" s="4">
        <f>MAX(0,ROUND('FINAL INFLOW'!D985,2))</f>
        <v>3.52</v>
      </c>
      <c r="E985" s="4"/>
      <c r="R985" s="13"/>
      <c r="S985" s="13"/>
      <c r="T985" s="13"/>
    </row>
    <row r="986" spans="1:20">
      <c r="A986" s="25">
        <v>37407</v>
      </c>
      <c r="B986" s="5">
        <f t="shared" si="45"/>
        <v>2002</v>
      </c>
      <c r="C986" s="1">
        <f t="shared" si="44"/>
        <v>5</v>
      </c>
      <c r="D986" s="4">
        <f>MAX(0,ROUND('FINAL INFLOW'!D986,2))</f>
        <v>2.33</v>
      </c>
      <c r="E986" s="4"/>
      <c r="R986" s="13"/>
      <c r="S986" s="13"/>
      <c r="T986" s="13"/>
    </row>
    <row r="987" spans="1:20">
      <c r="A987" s="25">
        <v>37437</v>
      </c>
      <c r="B987" s="5">
        <f t="shared" si="45"/>
        <v>2002</v>
      </c>
      <c r="C987" s="1">
        <f t="shared" si="44"/>
        <v>6</v>
      </c>
      <c r="D987" s="4">
        <f>MAX(0,ROUND('FINAL INFLOW'!D987,2))</f>
        <v>1.28</v>
      </c>
      <c r="E987" s="4"/>
      <c r="R987" s="13"/>
      <c r="S987" s="13"/>
      <c r="T987" s="13"/>
    </row>
    <row r="988" spans="1:20">
      <c r="A988" s="25">
        <v>37468</v>
      </c>
      <c r="B988" s="5">
        <f t="shared" si="45"/>
        <v>2002</v>
      </c>
      <c r="C988" s="1">
        <f t="shared" si="44"/>
        <v>7</v>
      </c>
      <c r="D988" s="4">
        <f>MAX(0,ROUND('FINAL INFLOW'!D988,2))</f>
        <v>0.82</v>
      </c>
      <c r="E988" s="4"/>
      <c r="R988" s="13"/>
      <c r="S988" s="13"/>
      <c r="T988" s="13"/>
    </row>
    <row r="989" spans="1:20">
      <c r="A989" s="25">
        <v>37499</v>
      </c>
      <c r="B989" s="5">
        <f t="shared" si="45"/>
        <v>2002</v>
      </c>
      <c r="C989" s="1">
        <f t="shared" si="44"/>
        <v>8</v>
      </c>
      <c r="D989" s="4">
        <f>MAX(0,ROUND('FINAL INFLOW'!D989,2))</f>
        <v>0.68</v>
      </c>
      <c r="E989" s="4"/>
      <c r="R989" s="13"/>
      <c r="S989" s="13"/>
      <c r="T989" s="13"/>
    </row>
    <row r="990" spans="1:20">
      <c r="A990" s="25">
        <v>37529</v>
      </c>
      <c r="B990" s="5">
        <f t="shared" si="45"/>
        <v>2002</v>
      </c>
      <c r="C990" s="1">
        <f t="shared" si="44"/>
        <v>9</v>
      </c>
      <c r="D990" s="4">
        <f>MAX(0,ROUND('FINAL INFLOW'!D990,2))</f>
        <v>0.56999999999999995</v>
      </c>
      <c r="E990" s="4"/>
      <c r="R990" s="13"/>
      <c r="S990" s="13"/>
      <c r="T990" s="13"/>
    </row>
    <row r="991" spans="1:20">
      <c r="A991" s="25">
        <v>37560</v>
      </c>
      <c r="B991" s="5">
        <f t="shared" si="45"/>
        <v>2003</v>
      </c>
      <c r="C991" s="1">
        <f t="shared" si="44"/>
        <v>10</v>
      </c>
      <c r="D991" s="4">
        <f>MAX(0,ROUND('FINAL INFLOW'!D991,2))</f>
        <v>0.57999999999999996</v>
      </c>
      <c r="E991" s="4"/>
      <c r="R991" s="13"/>
      <c r="S991" s="13"/>
      <c r="T991" s="13"/>
    </row>
    <row r="992" spans="1:20">
      <c r="A992" s="25">
        <v>37590</v>
      </c>
      <c r="B992" s="5">
        <f t="shared" si="45"/>
        <v>2003</v>
      </c>
      <c r="C992" s="1">
        <f t="shared" si="44"/>
        <v>11</v>
      </c>
      <c r="D992" s="4">
        <f>MAX(0,ROUND('FINAL INFLOW'!D992,2))</f>
        <v>1.1100000000000001</v>
      </c>
      <c r="E992" s="4"/>
      <c r="R992" s="13"/>
      <c r="S992" s="13"/>
      <c r="T992" s="13"/>
    </row>
    <row r="993" spans="1:20">
      <c r="A993" s="25">
        <v>37621</v>
      </c>
      <c r="B993" s="5">
        <f t="shared" si="45"/>
        <v>2003</v>
      </c>
      <c r="C993" s="1">
        <f t="shared" si="44"/>
        <v>12</v>
      </c>
      <c r="D993" s="4">
        <f>MAX(0,ROUND('FINAL INFLOW'!D993,2))</f>
        <v>3.9</v>
      </c>
      <c r="E993" s="4"/>
      <c r="R993" s="13"/>
      <c r="S993" s="13"/>
      <c r="T993" s="13"/>
    </row>
    <row r="994" spans="1:20">
      <c r="A994" s="25">
        <v>37652</v>
      </c>
      <c r="B994" s="5">
        <f t="shared" si="45"/>
        <v>2003</v>
      </c>
      <c r="C994" s="1">
        <f t="shared" si="44"/>
        <v>1</v>
      </c>
      <c r="D994" s="4">
        <f>MAX(0,ROUND('FINAL INFLOW'!D994,2))</f>
        <v>2.66</v>
      </c>
      <c r="E994" s="4"/>
      <c r="R994" s="13"/>
      <c r="S994" s="13"/>
      <c r="T994" s="13"/>
    </row>
    <row r="995" spans="1:20">
      <c r="A995" s="25">
        <v>37680</v>
      </c>
      <c r="B995" s="5">
        <f t="shared" si="45"/>
        <v>2003</v>
      </c>
      <c r="C995" s="1">
        <f t="shared" si="44"/>
        <v>2</v>
      </c>
      <c r="D995" s="4">
        <f>MAX(0,ROUND('FINAL INFLOW'!D995,2))</f>
        <v>1.86</v>
      </c>
      <c r="E995" s="4"/>
      <c r="R995" s="13"/>
      <c r="S995" s="13"/>
      <c r="T995" s="13"/>
    </row>
    <row r="996" spans="1:20">
      <c r="A996" s="25">
        <v>37711</v>
      </c>
      <c r="B996" s="5">
        <f t="shared" si="45"/>
        <v>2003</v>
      </c>
      <c r="C996" s="1">
        <f t="shared" si="44"/>
        <v>3</v>
      </c>
      <c r="D996" s="4">
        <f>MAX(0,ROUND('FINAL INFLOW'!D996,2))</f>
        <v>2.98</v>
      </c>
      <c r="E996" s="4"/>
      <c r="R996" s="13"/>
      <c r="S996" s="13"/>
      <c r="T996" s="13"/>
    </row>
    <row r="997" spans="1:20">
      <c r="A997" s="25">
        <v>37741</v>
      </c>
      <c r="B997" s="5">
        <f t="shared" si="45"/>
        <v>2003</v>
      </c>
      <c r="C997" s="1">
        <f t="shared" si="44"/>
        <v>4</v>
      </c>
      <c r="D997" s="4">
        <f>MAX(0,ROUND('FINAL INFLOW'!D997,2))</f>
        <v>8.33</v>
      </c>
      <c r="E997" s="4"/>
      <c r="R997" s="13"/>
      <c r="S997" s="13"/>
      <c r="T997" s="13"/>
    </row>
    <row r="998" spans="1:20">
      <c r="A998" s="25">
        <v>37772</v>
      </c>
      <c r="B998" s="5">
        <f t="shared" si="45"/>
        <v>2003</v>
      </c>
      <c r="C998" s="1">
        <f t="shared" si="44"/>
        <v>5</v>
      </c>
      <c r="D998" s="4">
        <f>MAX(0,ROUND('FINAL INFLOW'!D998,2))</f>
        <v>5.9</v>
      </c>
      <c r="E998" s="4"/>
      <c r="R998" s="13"/>
      <c r="S998" s="13"/>
      <c r="T998" s="13"/>
    </row>
    <row r="999" spans="1:20">
      <c r="A999" s="25">
        <v>37802</v>
      </c>
      <c r="B999" s="5">
        <f t="shared" si="45"/>
        <v>2003</v>
      </c>
      <c r="C999" s="1">
        <f t="shared" si="44"/>
        <v>6</v>
      </c>
      <c r="D999" s="4">
        <f>MAX(0,ROUND('FINAL INFLOW'!D999,2))</f>
        <v>1.71</v>
      </c>
      <c r="E999" s="4"/>
      <c r="R999" s="13"/>
      <c r="S999" s="13"/>
      <c r="T999" s="13"/>
    </row>
    <row r="1000" spans="1:20">
      <c r="A1000" s="25">
        <v>37833</v>
      </c>
      <c r="B1000" s="5">
        <f t="shared" si="45"/>
        <v>2003</v>
      </c>
      <c r="C1000" s="1">
        <f t="shared" si="44"/>
        <v>7</v>
      </c>
      <c r="D1000" s="4">
        <f>MAX(0,ROUND('FINAL INFLOW'!D1000,2))</f>
        <v>1.04</v>
      </c>
      <c r="E1000" s="4"/>
      <c r="R1000" s="13"/>
      <c r="S1000" s="13"/>
      <c r="T1000" s="13"/>
    </row>
    <row r="1001" spans="1:20">
      <c r="A1001" s="25">
        <v>37864</v>
      </c>
      <c r="B1001" s="5">
        <f t="shared" si="45"/>
        <v>2003</v>
      </c>
      <c r="C1001" s="1">
        <f t="shared" si="44"/>
        <v>8</v>
      </c>
      <c r="D1001" s="4">
        <f>MAX(0,ROUND('FINAL INFLOW'!D1001,2))</f>
        <v>0.9</v>
      </c>
      <c r="E1001" s="4"/>
      <c r="R1001" s="13"/>
      <c r="S1001" s="13"/>
      <c r="T1001" s="13"/>
    </row>
    <row r="1002" spans="1:20">
      <c r="A1002" s="25">
        <v>37894</v>
      </c>
      <c r="B1002" s="5">
        <f t="shared" si="45"/>
        <v>2003</v>
      </c>
      <c r="C1002" s="1">
        <f t="shared" si="44"/>
        <v>9</v>
      </c>
      <c r="D1002" s="4">
        <f>MAX(0,ROUND('FINAL INFLOW'!D1002,2))</f>
        <v>0.5</v>
      </c>
      <c r="E1002" s="4"/>
      <c r="R1002" s="13"/>
      <c r="S1002" s="13"/>
      <c r="T1002" s="13"/>
    </row>
    <row r="1003" spans="1:20">
      <c r="A1003" s="25">
        <v>37925</v>
      </c>
      <c r="B1003" s="5">
        <f t="shared" si="45"/>
        <v>2004</v>
      </c>
      <c r="C1003" s="1">
        <f t="shared" si="44"/>
        <v>10</v>
      </c>
      <c r="D1003" s="4">
        <f>MAX(0,ROUND('FINAL INFLOW'!D1003,2))</f>
        <v>0.49</v>
      </c>
      <c r="E1003" s="4"/>
      <c r="R1003" s="13"/>
      <c r="S1003" s="13"/>
      <c r="T1003" s="13"/>
    </row>
    <row r="1004" spans="1:20">
      <c r="A1004" s="25">
        <v>37955</v>
      </c>
      <c r="B1004" s="5">
        <f t="shared" si="45"/>
        <v>2004</v>
      </c>
      <c r="C1004" s="1">
        <f t="shared" si="44"/>
        <v>11</v>
      </c>
      <c r="D1004" s="4">
        <f>MAX(0,ROUND('FINAL INFLOW'!D1004,2))</f>
        <v>1.1599999999999999</v>
      </c>
      <c r="E1004" s="4"/>
      <c r="R1004" s="13"/>
      <c r="S1004" s="13"/>
      <c r="T1004" s="13"/>
    </row>
    <row r="1005" spans="1:20">
      <c r="A1005" s="25">
        <v>37986</v>
      </c>
      <c r="B1005" s="5">
        <f t="shared" si="45"/>
        <v>2004</v>
      </c>
      <c r="C1005" s="1">
        <f t="shared" si="44"/>
        <v>12</v>
      </c>
      <c r="D1005" s="4">
        <f>MAX(0,ROUND('FINAL INFLOW'!D1005,2))</f>
        <v>3.28</v>
      </c>
      <c r="E1005" s="4"/>
      <c r="R1005" s="13"/>
      <c r="S1005" s="13"/>
      <c r="T1005" s="13"/>
    </row>
    <row r="1006" spans="1:20">
      <c r="A1006" s="25">
        <v>38017</v>
      </c>
      <c r="B1006" s="5">
        <f t="shared" si="45"/>
        <v>2004</v>
      </c>
      <c r="C1006" s="1">
        <f t="shared" si="44"/>
        <v>1</v>
      </c>
      <c r="D1006" s="4">
        <f>MAX(0,ROUND('FINAL INFLOW'!D1006,2))</f>
        <v>3.24</v>
      </c>
      <c r="E1006" s="4"/>
      <c r="R1006" s="13"/>
      <c r="S1006" s="13"/>
      <c r="T1006" s="13"/>
    </row>
    <row r="1007" spans="1:20">
      <c r="A1007" s="25">
        <v>38046</v>
      </c>
      <c r="B1007" s="5">
        <f t="shared" si="45"/>
        <v>2004</v>
      </c>
      <c r="C1007" s="1">
        <f t="shared" si="44"/>
        <v>2</v>
      </c>
      <c r="D1007" s="4">
        <f>MAX(0,ROUND('FINAL INFLOW'!D1007,2))</f>
        <v>6.24</v>
      </c>
      <c r="E1007" s="4"/>
      <c r="R1007" s="13"/>
      <c r="S1007" s="13"/>
      <c r="T1007" s="13"/>
    </row>
    <row r="1008" spans="1:20">
      <c r="A1008" s="25">
        <v>38077</v>
      </c>
      <c r="B1008" s="5">
        <f t="shared" si="45"/>
        <v>2004</v>
      </c>
      <c r="C1008" s="1">
        <f t="shared" si="44"/>
        <v>3</v>
      </c>
      <c r="D1008" s="4">
        <f>MAX(0,ROUND('FINAL INFLOW'!D1008,2))</f>
        <v>3.58</v>
      </c>
      <c r="E1008" s="4"/>
    </row>
    <row r="1009" spans="1:5">
      <c r="A1009" s="25">
        <v>38107</v>
      </c>
      <c r="B1009" s="5">
        <f t="shared" si="45"/>
        <v>2004</v>
      </c>
      <c r="C1009" s="1">
        <f t="shared" si="44"/>
        <v>4</v>
      </c>
      <c r="D1009" s="4">
        <f>MAX(0,ROUND('FINAL INFLOW'!D1009,2))</f>
        <v>1.51</v>
      </c>
      <c r="E1009" s="4"/>
    </row>
    <row r="1010" spans="1:5">
      <c r="A1010" s="25">
        <v>38138</v>
      </c>
      <c r="B1010" s="5">
        <f t="shared" si="45"/>
        <v>2004</v>
      </c>
      <c r="C1010" s="1">
        <f t="shared" si="44"/>
        <v>5</v>
      </c>
      <c r="D1010" s="4">
        <f>MAX(0,ROUND('FINAL INFLOW'!D1010,2))</f>
        <v>1.0900000000000001</v>
      </c>
      <c r="E1010" s="4"/>
    </row>
    <row r="1011" spans="1:5">
      <c r="A1011" s="25">
        <v>38168</v>
      </c>
      <c r="B1011" s="5">
        <f t="shared" si="45"/>
        <v>2004</v>
      </c>
      <c r="C1011" s="1">
        <f t="shared" si="44"/>
        <v>6</v>
      </c>
      <c r="D1011" s="4">
        <f>MAX(0,ROUND('FINAL INFLOW'!D1011,2))</f>
        <v>0.68</v>
      </c>
      <c r="E1011" s="4"/>
    </row>
    <row r="1012" spans="1:5">
      <c r="A1012" s="25">
        <v>38199</v>
      </c>
      <c r="B1012" s="5">
        <f t="shared" si="45"/>
        <v>2004</v>
      </c>
      <c r="C1012" s="1">
        <f t="shared" si="44"/>
        <v>7</v>
      </c>
      <c r="D1012" s="4">
        <f>MAX(0,ROUND('FINAL INFLOW'!D1012,2))</f>
        <v>0.49</v>
      </c>
      <c r="E1012" s="4"/>
    </row>
    <row r="1013" spans="1:5">
      <c r="A1013" s="25">
        <v>38230</v>
      </c>
      <c r="B1013" s="5">
        <f t="shared" si="45"/>
        <v>2004</v>
      </c>
      <c r="C1013" s="1">
        <f t="shared" si="44"/>
        <v>8</v>
      </c>
      <c r="D1013" s="4">
        <f>MAX(0,ROUND('FINAL INFLOW'!D1013,2))</f>
        <v>0.41</v>
      </c>
      <c r="E1013" s="4"/>
    </row>
    <row r="1014" spans="1:5">
      <c r="A1014" s="25">
        <v>38260</v>
      </c>
      <c r="B1014" s="5">
        <f t="shared" si="45"/>
        <v>2004</v>
      </c>
      <c r="C1014" s="1">
        <f t="shared" si="44"/>
        <v>9</v>
      </c>
      <c r="D1014" s="4">
        <f>MAX(0,ROUND('FINAL INFLOW'!D1014,2))</f>
        <v>0.4</v>
      </c>
      <c r="E1014" s="4"/>
    </row>
    <row r="1015" spans="1:5">
      <c r="A1015" s="25">
        <v>38291</v>
      </c>
      <c r="B1015" s="5">
        <f t="shared" si="45"/>
        <v>2005</v>
      </c>
      <c r="C1015" s="1">
        <f t="shared" si="44"/>
        <v>10</v>
      </c>
      <c r="D1015" s="4">
        <f>MAX(0,ROUND('FINAL INFLOW'!D1015,2))</f>
        <v>0.93</v>
      </c>
      <c r="E1015" s="4"/>
    </row>
    <row r="1016" spans="1:5">
      <c r="A1016" s="25">
        <v>38321</v>
      </c>
      <c r="B1016" s="5">
        <f t="shared" si="45"/>
        <v>2005</v>
      </c>
      <c r="C1016" s="1">
        <f t="shared" si="44"/>
        <v>11</v>
      </c>
      <c r="D1016" s="4">
        <f>MAX(0,ROUND('FINAL INFLOW'!D1016,2))</f>
        <v>1.34</v>
      </c>
      <c r="E1016" s="4"/>
    </row>
    <row r="1017" spans="1:5">
      <c r="A1017" s="25">
        <v>38352</v>
      </c>
      <c r="B1017" s="5">
        <f t="shared" si="45"/>
        <v>2005</v>
      </c>
      <c r="C1017" s="1">
        <f t="shared" si="44"/>
        <v>12</v>
      </c>
      <c r="D1017" s="4">
        <f>MAX(0,ROUND('FINAL INFLOW'!D1017,2))</f>
        <v>4.01</v>
      </c>
      <c r="E1017" s="4"/>
    </row>
    <row r="1018" spans="1:5">
      <c r="A1018" s="25">
        <v>38383</v>
      </c>
      <c r="B1018" s="5">
        <f t="shared" si="45"/>
        <v>2005</v>
      </c>
      <c r="C1018" s="1">
        <f t="shared" si="44"/>
        <v>1</v>
      </c>
      <c r="D1018" s="4">
        <f>MAX(0,ROUND('FINAL INFLOW'!D1018,2))</f>
        <v>10.99</v>
      </c>
      <c r="E1018" s="4"/>
    </row>
    <row r="1019" spans="1:5">
      <c r="A1019" s="25">
        <v>38411</v>
      </c>
      <c r="B1019" s="5">
        <f t="shared" si="45"/>
        <v>2005</v>
      </c>
      <c r="C1019" s="1">
        <f t="shared" si="44"/>
        <v>2</v>
      </c>
      <c r="D1019" s="4">
        <f>MAX(0,ROUND('FINAL INFLOW'!D1019,2))</f>
        <v>5.18</v>
      </c>
      <c r="E1019" s="4"/>
    </row>
    <row r="1020" spans="1:5">
      <c r="A1020" s="25">
        <v>38442</v>
      </c>
      <c r="B1020" s="5">
        <f t="shared" si="45"/>
        <v>2005</v>
      </c>
      <c r="C1020" s="1">
        <f t="shared" si="44"/>
        <v>3</v>
      </c>
      <c r="D1020" s="4">
        <f>MAX(0,ROUND('FINAL INFLOW'!D1020,2))</f>
        <v>15.17</v>
      </c>
      <c r="E1020" s="4"/>
    </row>
    <row r="1021" spans="1:5">
      <c r="A1021" s="25">
        <v>38472</v>
      </c>
      <c r="B1021" s="5">
        <f t="shared" si="45"/>
        <v>2005</v>
      </c>
      <c r="C1021" s="1">
        <f t="shared" si="44"/>
        <v>4</v>
      </c>
      <c r="D1021" s="4">
        <f>MAX(0,ROUND('FINAL INFLOW'!D1021,2))</f>
        <v>8.39</v>
      </c>
      <c r="E1021" s="4"/>
    </row>
    <row r="1022" spans="1:5">
      <c r="A1022" s="25">
        <v>38503</v>
      </c>
      <c r="B1022" s="5">
        <f t="shared" si="45"/>
        <v>2005</v>
      </c>
      <c r="C1022" s="1">
        <f t="shared" si="44"/>
        <v>5</v>
      </c>
      <c r="D1022" s="4">
        <f>MAX(0,ROUND('FINAL INFLOW'!D1022,2))</f>
        <v>7.77</v>
      </c>
      <c r="E1022" s="4"/>
    </row>
    <row r="1023" spans="1:5">
      <c r="A1023" s="25">
        <v>38533</v>
      </c>
      <c r="B1023" s="5">
        <f t="shared" si="45"/>
        <v>2005</v>
      </c>
      <c r="C1023" s="1">
        <f t="shared" si="44"/>
        <v>6</v>
      </c>
      <c r="D1023" s="4">
        <f>MAX(0,ROUND('FINAL INFLOW'!D1023,2))</f>
        <v>4.24</v>
      </c>
      <c r="E1023" s="4"/>
    </row>
    <row r="1024" spans="1:5">
      <c r="A1024" s="25">
        <v>38564</v>
      </c>
      <c r="B1024" s="5">
        <f t="shared" si="45"/>
        <v>2005</v>
      </c>
      <c r="C1024" s="1">
        <f t="shared" si="44"/>
        <v>7</v>
      </c>
      <c r="D1024" s="4">
        <f>MAX(0,ROUND('FINAL INFLOW'!D1024,2))</f>
        <v>2.06</v>
      </c>
      <c r="E1024" s="4"/>
    </row>
    <row r="1025" spans="1:5">
      <c r="A1025" s="25">
        <v>38595</v>
      </c>
      <c r="B1025" s="5">
        <f t="shared" si="45"/>
        <v>2005</v>
      </c>
      <c r="C1025" s="1">
        <f t="shared" si="44"/>
        <v>8</v>
      </c>
      <c r="D1025" s="4">
        <f>MAX(0,ROUND('FINAL INFLOW'!D1025,2))</f>
        <v>1.43</v>
      </c>
      <c r="E1025" s="4"/>
    </row>
    <row r="1026" spans="1:5">
      <c r="A1026" s="25">
        <v>38625</v>
      </c>
      <c r="B1026" s="5">
        <f t="shared" si="45"/>
        <v>2005</v>
      </c>
      <c r="C1026" s="1">
        <f t="shared" si="44"/>
        <v>9</v>
      </c>
      <c r="D1026" s="4">
        <f>MAX(0,ROUND('FINAL INFLOW'!D1026,2))</f>
        <v>1.23</v>
      </c>
      <c r="E1026" s="4"/>
    </row>
    <row r="1027" spans="1:5">
      <c r="A1027" s="25">
        <v>38656</v>
      </c>
      <c r="B1027" s="5">
        <f t="shared" si="45"/>
        <v>2006</v>
      </c>
      <c r="C1027" s="1">
        <f t="shared" si="44"/>
        <v>10</v>
      </c>
      <c r="D1027" s="4">
        <f>MAX(0,ROUND('FINAL INFLOW'!D1027,2))</f>
        <v>1.25</v>
      </c>
      <c r="E1027" s="4"/>
    </row>
    <row r="1028" spans="1:5">
      <c r="A1028" s="25">
        <v>38686</v>
      </c>
      <c r="B1028" s="5">
        <f t="shared" si="45"/>
        <v>2006</v>
      </c>
      <c r="C1028" s="1">
        <f t="shared" si="44"/>
        <v>11</v>
      </c>
      <c r="D1028" s="4">
        <f>MAX(0,ROUND('FINAL INFLOW'!D1028,2))</f>
        <v>1.55</v>
      </c>
      <c r="E1028" s="4"/>
    </row>
    <row r="1029" spans="1:5">
      <c r="A1029" s="25">
        <v>38717</v>
      </c>
      <c r="B1029" s="5">
        <f t="shared" si="45"/>
        <v>2006</v>
      </c>
      <c r="C1029" s="1">
        <f t="shared" si="44"/>
        <v>12</v>
      </c>
      <c r="D1029" s="4">
        <f>MAX(0,ROUND('FINAL INFLOW'!D1029,2))</f>
        <v>14.71</v>
      </c>
      <c r="E1029" s="4"/>
    </row>
    <row r="1030" spans="1:5">
      <c r="A1030" s="25">
        <v>38748</v>
      </c>
      <c r="B1030" s="5">
        <f t="shared" si="45"/>
        <v>2006</v>
      </c>
      <c r="C1030" s="1">
        <f t="shared" si="44"/>
        <v>1</v>
      </c>
      <c r="D1030" s="4">
        <f>MAX(0,ROUND('FINAL INFLOW'!D1030,2))</f>
        <v>15.32</v>
      </c>
      <c r="E1030" s="4"/>
    </row>
    <row r="1031" spans="1:5">
      <c r="A1031" s="25">
        <v>38776</v>
      </c>
      <c r="B1031" s="5">
        <f t="shared" si="45"/>
        <v>2006</v>
      </c>
      <c r="C1031" s="1">
        <f t="shared" si="44"/>
        <v>2</v>
      </c>
      <c r="D1031" s="4">
        <f>MAX(0,ROUND('FINAL INFLOW'!D1031,2))</f>
        <v>11.1</v>
      </c>
      <c r="E1031" s="4"/>
    </row>
    <row r="1032" spans="1:5">
      <c r="A1032" s="25">
        <v>38807</v>
      </c>
      <c r="B1032" s="5">
        <f t="shared" si="45"/>
        <v>2006</v>
      </c>
      <c r="C1032" s="1">
        <f t="shared" si="44"/>
        <v>3</v>
      </c>
      <c r="D1032" s="4">
        <f>MAX(0,ROUND('FINAL INFLOW'!D1032,2))</f>
        <v>24.59</v>
      </c>
      <c r="E1032" s="4"/>
    </row>
    <row r="1033" spans="1:5">
      <c r="A1033" s="25">
        <v>38837</v>
      </c>
      <c r="B1033" s="5">
        <f t="shared" si="45"/>
        <v>2006</v>
      </c>
      <c r="C1033" s="1">
        <f t="shared" si="44"/>
        <v>4</v>
      </c>
      <c r="D1033" s="4">
        <f>MAX(0,ROUND('FINAL INFLOW'!D1033,2))</f>
        <v>35.49</v>
      </c>
      <c r="E1033" s="4"/>
    </row>
    <row r="1034" spans="1:5">
      <c r="A1034" s="25">
        <v>38868</v>
      </c>
      <c r="B1034" s="5">
        <f t="shared" si="45"/>
        <v>2006</v>
      </c>
      <c r="C1034" s="1">
        <f t="shared" si="44"/>
        <v>5</v>
      </c>
      <c r="D1034" s="4">
        <f>MAX(0,ROUND('FINAL INFLOW'!D1034,2))</f>
        <v>8.0500000000000007</v>
      </c>
      <c r="E1034" s="4"/>
    </row>
    <row r="1035" spans="1:5">
      <c r="A1035" s="25">
        <v>38898</v>
      </c>
      <c r="B1035" s="5">
        <f t="shared" si="45"/>
        <v>2006</v>
      </c>
      <c r="C1035" s="1">
        <f t="shared" si="44"/>
        <v>6</v>
      </c>
      <c r="D1035" s="4">
        <f>MAX(0,ROUND('FINAL INFLOW'!D1035,2))</f>
        <v>4.5199999999999996</v>
      </c>
      <c r="E1035" s="4"/>
    </row>
    <row r="1036" spans="1:5">
      <c r="A1036" s="25">
        <v>38929</v>
      </c>
      <c r="B1036" s="5">
        <f t="shared" si="45"/>
        <v>2006</v>
      </c>
      <c r="C1036" s="1">
        <f t="shared" si="44"/>
        <v>7</v>
      </c>
      <c r="D1036" s="4">
        <f>MAX(0,ROUND('FINAL INFLOW'!D1036,2))</f>
        <v>2.5099999999999998</v>
      </c>
      <c r="E1036" s="4"/>
    </row>
    <row r="1037" spans="1:5">
      <c r="A1037" s="25">
        <v>38960</v>
      </c>
      <c r="B1037" s="5">
        <f t="shared" si="45"/>
        <v>2006</v>
      </c>
      <c r="C1037" s="1">
        <f t="shared" si="44"/>
        <v>8</v>
      </c>
      <c r="D1037" s="4">
        <f>MAX(0,ROUND('FINAL INFLOW'!D1037,2))</f>
        <v>1.5</v>
      </c>
      <c r="E1037" s="4"/>
    </row>
    <row r="1038" spans="1:5">
      <c r="A1038" s="25">
        <v>38990</v>
      </c>
      <c r="B1038" s="5">
        <f t="shared" si="45"/>
        <v>2006</v>
      </c>
      <c r="C1038" s="1">
        <f t="shared" si="44"/>
        <v>9</v>
      </c>
      <c r="D1038" s="4">
        <f>MAX(0,ROUND('FINAL INFLOW'!D1038,2))</f>
        <v>1.1200000000000001</v>
      </c>
      <c r="E1038" s="4"/>
    </row>
    <row r="1039" spans="1:5">
      <c r="A1039" s="25">
        <v>39021</v>
      </c>
      <c r="B1039" s="5">
        <f t="shared" si="45"/>
        <v>2007</v>
      </c>
      <c r="C1039" s="1">
        <f t="shared" si="44"/>
        <v>10</v>
      </c>
      <c r="D1039" s="4">
        <f>MAX(0,ROUND('FINAL INFLOW'!D1039,2))</f>
        <v>1.1599999999999999</v>
      </c>
    </row>
    <row r="1040" spans="1:5">
      <c r="A1040" s="25">
        <v>39051</v>
      </c>
      <c r="B1040" s="5">
        <f t="shared" si="45"/>
        <v>2007</v>
      </c>
      <c r="C1040" s="1">
        <f t="shared" si="44"/>
        <v>11</v>
      </c>
      <c r="D1040" s="4">
        <f>MAX(0,ROUND('FINAL INFLOW'!D1040,2))</f>
        <v>1.49</v>
      </c>
    </row>
    <row r="1041" spans="1:4">
      <c r="A1041" s="25">
        <v>39082</v>
      </c>
      <c r="B1041" s="5">
        <f t="shared" si="45"/>
        <v>2007</v>
      </c>
      <c r="C1041" s="1">
        <f t="shared" si="44"/>
        <v>12</v>
      </c>
      <c r="D1041" s="4">
        <f>MAX(0,ROUND('FINAL INFLOW'!D1041,2))</f>
        <v>2.7</v>
      </c>
    </row>
    <row r="1042" spans="1:4">
      <c r="A1042" s="25">
        <v>39113</v>
      </c>
      <c r="B1042" s="5">
        <f t="shared" si="45"/>
        <v>2007</v>
      </c>
      <c r="C1042" s="1">
        <f t="shared" si="44"/>
        <v>1</v>
      </c>
      <c r="D1042" s="4">
        <f>MAX(0,ROUND('FINAL INFLOW'!D1042,2))</f>
        <v>2.76</v>
      </c>
    </row>
    <row r="1043" spans="1:4">
      <c r="A1043" s="25">
        <v>39141</v>
      </c>
      <c r="B1043" s="5">
        <f t="shared" si="45"/>
        <v>2007</v>
      </c>
      <c r="C1043" s="1">
        <f t="shared" ref="C1043:C1106" si="46">MONTH(A1043)</f>
        <v>2</v>
      </c>
      <c r="D1043" s="4">
        <f>MAX(0,ROUND('FINAL INFLOW'!D1043,2))</f>
        <v>7.63</v>
      </c>
    </row>
    <row r="1044" spans="1:4">
      <c r="A1044" s="25">
        <v>39172</v>
      </c>
      <c r="B1044" s="5">
        <f t="shared" ref="B1044:B1107" si="47">IF(MONTH(A1044)&gt;9,YEAR(A1044)+1,YEAR(A1044))</f>
        <v>2007</v>
      </c>
      <c r="C1044" s="1">
        <f t="shared" si="46"/>
        <v>3</v>
      </c>
      <c r="D1044" s="4">
        <f>MAX(0,ROUND('FINAL INFLOW'!D1044,2))</f>
        <v>4.37</v>
      </c>
    </row>
    <row r="1045" spans="1:4">
      <c r="A1045" s="25">
        <v>39202</v>
      </c>
      <c r="B1045" s="5">
        <f t="shared" si="47"/>
        <v>2007</v>
      </c>
      <c r="C1045" s="1">
        <f t="shared" si="46"/>
        <v>4</v>
      </c>
      <c r="D1045" s="4">
        <f>MAX(0,ROUND('FINAL INFLOW'!D1045,2))</f>
        <v>2.77</v>
      </c>
    </row>
    <row r="1046" spans="1:4">
      <c r="A1046" s="25">
        <v>39233</v>
      </c>
      <c r="B1046" s="5">
        <f t="shared" si="47"/>
        <v>2007</v>
      </c>
      <c r="C1046" s="1">
        <f t="shared" si="46"/>
        <v>5</v>
      </c>
      <c r="D1046" s="4">
        <f>MAX(0,ROUND('FINAL INFLOW'!D1046,2))</f>
        <v>1.89</v>
      </c>
    </row>
    <row r="1047" spans="1:4">
      <c r="A1047" s="25">
        <v>39263</v>
      </c>
      <c r="B1047" s="5">
        <f t="shared" si="47"/>
        <v>2007</v>
      </c>
      <c r="C1047" s="1">
        <f t="shared" si="46"/>
        <v>6</v>
      </c>
      <c r="D1047" s="4">
        <f>MAX(0,ROUND('FINAL INFLOW'!D1047,2))</f>
        <v>1.1499999999999999</v>
      </c>
    </row>
    <row r="1048" spans="1:4">
      <c r="A1048" s="25">
        <v>39294</v>
      </c>
      <c r="B1048" s="5">
        <f t="shared" si="47"/>
        <v>2007</v>
      </c>
      <c r="C1048" s="1">
        <f t="shared" si="46"/>
        <v>7</v>
      </c>
      <c r="D1048" s="4">
        <f>MAX(0,ROUND('FINAL INFLOW'!D1048,2))</f>
        <v>0.79</v>
      </c>
    </row>
    <row r="1049" spans="1:4">
      <c r="A1049" s="25">
        <v>39325</v>
      </c>
      <c r="B1049" s="5">
        <f t="shared" si="47"/>
        <v>2007</v>
      </c>
      <c r="C1049" s="1">
        <f t="shared" si="46"/>
        <v>8</v>
      </c>
      <c r="D1049" s="4">
        <f>MAX(0,ROUND('FINAL INFLOW'!D1049,2))</f>
        <v>0.45</v>
      </c>
    </row>
    <row r="1050" spans="1:4">
      <c r="A1050" s="25">
        <v>39355</v>
      </c>
      <c r="B1050" s="5">
        <f t="shared" si="47"/>
        <v>2007</v>
      </c>
      <c r="C1050" s="1">
        <f t="shared" si="46"/>
        <v>9</v>
      </c>
      <c r="D1050" s="4">
        <f>MAX(0,ROUND('FINAL INFLOW'!D1050,2))</f>
        <v>0.54</v>
      </c>
    </row>
    <row r="1051" spans="1:4">
      <c r="A1051" s="25">
        <v>39386</v>
      </c>
      <c r="B1051" s="5">
        <f t="shared" si="47"/>
        <v>2008</v>
      </c>
      <c r="C1051" s="1">
        <f t="shared" si="46"/>
        <v>10</v>
      </c>
      <c r="D1051" s="4">
        <f>MAX(0,ROUND('FINAL INFLOW'!D1051,2))</f>
        <v>0.77</v>
      </c>
    </row>
    <row r="1052" spans="1:4">
      <c r="A1052" s="25">
        <v>39416</v>
      </c>
      <c r="B1052" s="5">
        <f t="shared" si="47"/>
        <v>2008</v>
      </c>
      <c r="C1052" s="1">
        <f t="shared" si="46"/>
        <v>11</v>
      </c>
      <c r="D1052" s="4">
        <f>MAX(0,ROUND('FINAL INFLOW'!D1052,2))</f>
        <v>0.79</v>
      </c>
    </row>
    <row r="1053" spans="1:4">
      <c r="A1053" s="25">
        <v>39447</v>
      </c>
      <c r="B1053" s="5">
        <f t="shared" si="47"/>
        <v>2008</v>
      </c>
      <c r="C1053" s="1">
        <f t="shared" si="46"/>
        <v>12</v>
      </c>
      <c r="D1053" s="4">
        <f>MAX(0,ROUND('FINAL INFLOW'!D1053,2))</f>
        <v>1.59</v>
      </c>
    </row>
    <row r="1054" spans="1:4">
      <c r="A1054" s="25">
        <v>39478</v>
      </c>
      <c r="B1054" s="5">
        <f t="shared" si="47"/>
        <v>2008</v>
      </c>
      <c r="C1054" s="1">
        <f t="shared" si="46"/>
        <v>1</v>
      </c>
      <c r="D1054" s="4">
        <f>MAX(0,ROUND('FINAL INFLOW'!D1054,2))</f>
        <v>3.59</v>
      </c>
    </row>
    <row r="1055" spans="1:4">
      <c r="A1055" s="25">
        <v>39507</v>
      </c>
      <c r="B1055" s="5">
        <f t="shared" si="47"/>
        <v>2008</v>
      </c>
      <c r="C1055" s="1">
        <f t="shared" si="46"/>
        <v>2</v>
      </c>
      <c r="D1055" s="4">
        <f>MAX(0,ROUND('FINAL INFLOW'!D1055,2))</f>
        <v>4.99</v>
      </c>
    </row>
    <row r="1056" spans="1:4">
      <c r="A1056" s="25">
        <v>39538</v>
      </c>
      <c r="B1056" s="5">
        <f t="shared" si="47"/>
        <v>2008</v>
      </c>
      <c r="C1056" s="1">
        <f t="shared" si="46"/>
        <v>3</v>
      </c>
      <c r="D1056" s="4">
        <f>MAX(0,ROUND('FINAL INFLOW'!D1056,2))</f>
        <v>2.09</v>
      </c>
    </row>
    <row r="1057" spans="1:4">
      <c r="A1057" s="25">
        <v>39568</v>
      </c>
      <c r="B1057" s="5">
        <f t="shared" si="47"/>
        <v>2008</v>
      </c>
      <c r="C1057" s="1">
        <f t="shared" si="46"/>
        <v>4</v>
      </c>
      <c r="D1057" s="4">
        <f>MAX(0,ROUND('FINAL INFLOW'!D1057,2))</f>
        <v>1.07</v>
      </c>
    </row>
    <row r="1058" spans="1:4">
      <c r="A1058" s="25">
        <v>39599</v>
      </c>
      <c r="B1058" s="5">
        <f t="shared" si="47"/>
        <v>2008</v>
      </c>
      <c r="C1058" s="1">
        <f t="shared" si="46"/>
        <v>5</v>
      </c>
      <c r="D1058" s="4">
        <f>MAX(0,ROUND('FINAL INFLOW'!D1058,2))</f>
        <v>0.82</v>
      </c>
    </row>
    <row r="1059" spans="1:4">
      <c r="A1059" s="25">
        <v>39629</v>
      </c>
      <c r="B1059" s="5">
        <f t="shared" si="47"/>
        <v>2008</v>
      </c>
      <c r="C1059" s="1">
        <f t="shared" si="46"/>
        <v>6</v>
      </c>
      <c r="D1059" s="4">
        <f>MAX(0,ROUND('FINAL INFLOW'!D1059,2))</f>
        <v>0.53</v>
      </c>
    </row>
    <row r="1060" spans="1:4">
      <c r="A1060" s="25">
        <v>39660</v>
      </c>
      <c r="B1060" s="5">
        <f t="shared" si="47"/>
        <v>2008</v>
      </c>
      <c r="C1060" s="1">
        <f t="shared" si="46"/>
        <v>7</v>
      </c>
      <c r="D1060" s="4">
        <f>MAX(0,ROUND('FINAL INFLOW'!D1060,2))</f>
        <v>0.32</v>
      </c>
    </row>
    <row r="1061" spans="1:4">
      <c r="A1061" s="25">
        <v>39691</v>
      </c>
      <c r="B1061" s="5">
        <f t="shared" si="47"/>
        <v>2008</v>
      </c>
      <c r="C1061" s="1">
        <f t="shared" si="46"/>
        <v>8</v>
      </c>
      <c r="D1061" s="4">
        <f>MAX(0,ROUND('FINAL INFLOW'!D1061,2))</f>
        <v>0.23</v>
      </c>
    </row>
    <row r="1062" spans="1:4">
      <c r="A1062" s="25">
        <v>39721</v>
      </c>
      <c r="B1062" s="5">
        <f t="shared" si="47"/>
        <v>2008</v>
      </c>
      <c r="C1062" s="1">
        <f t="shared" si="46"/>
        <v>9</v>
      </c>
      <c r="D1062" s="4">
        <f>MAX(0,ROUND('FINAL INFLOW'!D1062,2))</f>
        <v>0.18</v>
      </c>
    </row>
    <row r="1063" spans="1:4">
      <c r="A1063" s="25">
        <v>39752</v>
      </c>
      <c r="B1063" s="5">
        <f t="shared" si="47"/>
        <v>2009</v>
      </c>
      <c r="C1063" s="1">
        <f t="shared" si="46"/>
        <v>10</v>
      </c>
      <c r="D1063" s="4">
        <f>MAX(0,ROUND('FINAL INFLOW'!D1063,2))</f>
        <v>0.28999999999999998</v>
      </c>
    </row>
    <row r="1064" spans="1:4">
      <c r="A1064" s="25">
        <v>39782</v>
      </c>
      <c r="B1064" s="5">
        <f t="shared" si="47"/>
        <v>2009</v>
      </c>
      <c r="C1064" s="1">
        <f t="shared" si="46"/>
        <v>11</v>
      </c>
      <c r="D1064" s="4">
        <f>MAX(0,ROUND('FINAL INFLOW'!D1064,2))</f>
        <v>1.47</v>
      </c>
    </row>
    <row r="1065" spans="1:4">
      <c r="A1065" s="25">
        <v>39813</v>
      </c>
      <c r="B1065" s="5">
        <f t="shared" si="47"/>
        <v>2009</v>
      </c>
      <c r="C1065" s="1">
        <f t="shared" si="46"/>
        <v>12</v>
      </c>
      <c r="D1065" s="4">
        <f>MAX(0,ROUND('FINAL INFLOW'!D1065,2))</f>
        <v>0.82</v>
      </c>
    </row>
    <row r="1066" spans="1:4">
      <c r="A1066" s="25">
        <v>39844</v>
      </c>
      <c r="B1066" s="5">
        <f t="shared" si="47"/>
        <v>2009</v>
      </c>
      <c r="C1066" s="1">
        <f t="shared" si="46"/>
        <v>1</v>
      </c>
      <c r="D1066" s="4">
        <f>MAX(0,ROUND('FINAL INFLOW'!D1066,2))</f>
        <v>2.38</v>
      </c>
    </row>
    <row r="1067" spans="1:4">
      <c r="A1067" s="25">
        <v>39872</v>
      </c>
      <c r="B1067" s="5">
        <f t="shared" si="47"/>
        <v>2009</v>
      </c>
      <c r="C1067" s="1">
        <f t="shared" si="46"/>
        <v>2</v>
      </c>
      <c r="D1067" s="4">
        <f>MAX(0,ROUND('FINAL INFLOW'!D1067,2))</f>
        <v>5.95</v>
      </c>
    </row>
    <row r="1068" spans="1:4">
      <c r="A1068" s="25">
        <v>39903</v>
      </c>
      <c r="B1068" s="5">
        <f t="shared" si="47"/>
        <v>2009</v>
      </c>
      <c r="C1068" s="1">
        <f t="shared" si="46"/>
        <v>3</v>
      </c>
      <c r="D1068" s="4">
        <f>MAX(0,ROUND('FINAL INFLOW'!D1068,2))</f>
        <v>10.07</v>
      </c>
    </row>
    <row r="1069" spans="1:4">
      <c r="A1069" s="25">
        <v>39933</v>
      </c>
      <c r="B1069" s="5">
        <f t="shared" si="47"/>
        <v>2009</v>
      </c>
      <c r="C1069" s="1">
        <f t="shared" si="46"/>
        <v>4</v>
      </c>
      <c r="D1069" s="4">
        <f>MAX(0,ROUND('FINAL INFLOW'!D1069,2))</f>
        <v>5.25</v>
      </c>
    </row>
    <row r="1070" spans="1:4">
      <c r="A1070" s="25">
        <v>39964</v>
      </c>
      <c r="B1070" s="5">
        <f t="shared" si="47"/>
        <v>2009</v>
      </c>
      <c r="C1070" s="1">
        <f t="shared" si="46"/>
        <v>5</v>
      </c>
      <c r="D1070" s="4">
        <f>MAX(0,ROUND('FINAL INFLOW'!D1070,2))</f>
        <v>5.63</v>
      </c>
    </row>
    <row r="1071" spans="1:4">
      <c r="A1071" s="25">
        <v>39994</v>
      </c>
      <c r="B1071" s="5">
        <f t="shared" si="47"/>
        <v>2009</v>
      </c>
      <c r="C1071" s="1">
        <f t="shared" si="46"/>
        <v>6</v>
      </c>
      <c r="D1071" s="4">
        <f>MAX(0,ROUND('FINAL INFLOW'!D1071,2))</f>
        <v>1.28</v>
      </c>
    </row>
    <row r="1072" spans="1:4">
      <c r="A1072" s="25">
        <v>40025</v>
      </c>
      <c r="B1072" s="5">
        <f t="shared" si="47"/>
        <v>2009</v>
      </c>
      <c r="C1072" s="1">
        <f t="shared" si="46"/>
        <v>7</v>
      </c>
      <c r="D1072" s="4">
        <f>MAX(0,ROUND('FINAL INFLOW'!D1072,2))</f>
        <v>0.79</v>
      </c>
    </row>
    <row r="1073" spans="1:4">
      <c r="A1073" s="25">
        <v>40056</v>
      </c>
      <c r="B1073" s="5">
        <f t="shared" si="47"/>
        <v>2009</v>
      </c>
      <c r="C1073" s="1">
        <f t="shared" si="46"/>
        <v>8</v>
      </c>
      <c r="D1073" s="4">
        <f>MAX(0,ROUND('FINAL INFLOW'!D1073,2))</f>
        <v>0.21</v>
      </c>
    </row>
    <row r="1074" spans="1:4">
      <c r="A1074" s="25">
        <v>40086</v>
      </c>
      <c r="B1074" s="5">
        <f t="shared" si="47"/>
        <v>2009</v>
      </c>
      <c r="C1074" s="1">
        <f t="shared" si="46"/>
        <v>9</v>
      </c>
      <c r="D1074" s="4">
        <f>MAX(0,ROUND('FINAL INFLOW'!D1074,2))</f>
        <v>0.3</v>
      </c>
    </row>
    <row r="1075" spans="1:4">
      <c r="A1075" s="25">
        <v>40117</v>
      </c>
      <c r="B1075" s="5">
        <f t="shared" si="47"/>
        <v>2010</v>
      </c>
      <c r="C1075" s="1">
        <f t="shared" si="46"/>
        <v>10</v>
      </c>
      <c r="D1075" s="4">
        <f>MAX(0,ROUND('FINAL INFLOW'!D1075,2))</f>
        <v>0.67</v>
      </c>
    </row>
    <row r="1076" spans="1:4">
      <c r="A1076" s="25">
        <v>40147</v>
      </c>
      <c r="B1076" s="5">
        <f t="shared" si="47"/>
        <v>2010</v>
      </c>
      <c r="C1076" s="1">
        <f t="shared" si="46"/>
        <v>11</v>
      </c>
      <c r="D1076" s="4">
        <f>MAX(0,ROUND('FINAL INFLOW'!D1076,2))</f>
        <v>0.84</v>
      </c>
    </row>
    <row r="1077" spans="1:4">
      <c r="A1077" s="25">
        <v>40178</v>
      </c>
      <c r="B1077" s="5">
        <f t="shared" si="47"/>
        <v>2010</v>
      </c>
      <c r="C1077" s="1">
        <f t="shared" si="46"/>
        <v>12</v>
      </c>
      <c r="D1077" s="4">
        <f>MAX(0,ROUND('FINAL INFLOW'!D1077,2))</f>
        <v>1.82</v>
      </c>
    </row>
    <row r="1078" spans="1:4">
      <c r="A1078" s="25">
        <v>40209</v>
      </c>
      <c r="B1078" s="5">
        <f t="shared" si="47"/>
        <v>2010</v>
      </c>
      <c r="C1078" s="1">
        <f t="shared" si="46"/>
        <v>1</v>
      </c>
      <c r="D1078" s="4">
        <f>MAX(0,ROUND('FINAL INFLOW'!D1078,2))</f>
        <v>3.79</v>
      </c>
    </row>
    <row r="1079" spans="1:4">
      <c r="A1079" s="25">
        <v>40237</v>
      </c>
      <c r="B1079" s="5">
        <f t="shared" si="47"/>
        <v>2010</v>
      </c>
      <c r="C1079" s="1">
        <f t="shared" si="46"/>
        <v>2</v>
      </c>
      <c r="D1079" s="4">
        <f>MAX(0,ROUND('FINAL INFLOW'!D1079,2))</f>
        <v>3.86</v>
      </c>
    </row>
    <row r="1080" spans="1:4">
      <c r="A1080" s="25">
        <v>40268</v>
      </c>
      <c r="B1080" s="5">
        <f t="shared" si="47"/>
        <v>2010</v>
      </c>
      <c r="C1080" s="1">
        <f t="shared" si="46"/>
        <v>3</v>
      </c>
      <c r="D1080" s="4">
        <f>MAX(0,ROUND('FINAL INFLOW'!D1080,2))</f>
        <v>4.74</v>
      </c>
    </row>
    <row r="1081" spans="1:4">
      <c r="A1081" s="25">
        <v>40298</v>
      </c>
      <c r="B1081" s="5">
        <f t="shared" si="47"/>
        <v>2010</v>
      </c>
      <c r="C1081" s="1">
        <f t="shared" si="46"/>
        <v>4</v>
      </c>
      <c r="D1081" s="4">
        <f>MAX(0,ROUND('FINAL INFLOW'!D1081,2))</f>
        <v>6.66</v>
      </c>
    </row>
    <row r="1082" spans="1:4">
      <c r="A1082" s="25">
        <v>40329</v>
      </c>
      <c r="B1082" s="5">
        <f t="shared" si="47"/>
        <v>2010</v>
      </c>
      <c r="C1082" s="1">
        <f t="shared" si="46"/>
        <v>5</v>
      </c>
      <c r="D1082" s="4">
        <f>MAX(0,ROUND('FINAL INFLOW'!D1082,2))</f>
        <v>5.16</v>
      </c>
    </row>
    <row r="1083" spans="1:4">
      <c r="A1083" s="25">
        <v>40359</v>
      </c>
      <c r="B1083" s="5">
        <f t="shared" si="47"/>
        <v>2010</v>
      </c>
      <c r="C1083" s="1">
        <f t="shared" si="46"/>
        <v>6</v>
      </c>
      <c r="D1083" s="4">
        <f>MAX(0,ROUND('FINAL INFLOW'!D1083,2))</f>
        <v>2.65</v>
      </c>
    </row>
    <row r="1084" spans="1:4">
      <c r="A1084" s="25">
        <v>40390</v>
      </c>
      <c r="B1084" s="5">
        <f t="shared" si="47"/>
        <v>2010</v>
      </c>
      <c r="C1084" s="1">
        <f t="shared" si="46"/>
        <v>7</v>
      </c>
      <c r="D1084" s="4">
        <f>MAX(0,ROUND('FINAL INFLOW'!D1084,2))</f>
        <v>1.23</v>
      </c>
    </row>
    <row r="1085" spans="1:4">
      <c r="A1085" s="25">
        <v>40421</v>
      </c>
      <c r="B1085" s="5">
        <f t="shared" si="47"/>
        <v>2010</v>
      </c>
      <c r="C1085" s="1">
        <f t="shared" si="46"/>
        <v>8</v>
      </c>
      <c r="D1085" s="4">
        <f>MAX(0,ROUND('FINAL INFLOW'!D1085,2))</f>
        <v>0.68</v>
      </c>
    </row>
    <row r="1086" spans="1:4">
      <c r="A1086" s="25">
        <v>40451</v>
      </c>
      <c r="B1086" s="5">
        <f t="shared" si="47"/>
        <v>2010</v>
      </c>
      <c r="C1086" s="1">
        <f t="shared" si="46"/>
        <v>9</v>
      </c>
      <c r="D1086" s="4">
        <f>MAX(0,ROUND('FINAL INFLOW'!D1086,2))</f>
        <v>0.48</v>
      </c>
    </row>
    <row r="1087" spans="1:4">
      <c r="A1087" s="25">
        <v>40482</v>
      </c>
      <c r="B1087" s="5">
        <f t="shared" si="47"/>
        <v>2011</v>
      </c>
      <c r="C1087" s="1">
        <f t="shared" si="46"/>
        <v>10</v>
      </c>
      <c r="D1087" s="4">
        <f>MAX(0,ROUND('FINAL INFLOW'!D1087,2))</f>
        <v>4.33</v>
      </c>
    </row>
    <row r="1088" spans="1:4">
      <c r="A1088" s="25">
        <v>40512</v>
      </c>
      <c r="B1088" s="5">
        <f t="shared" si="47"/>
        <v>2011</v>
      </c>
      <c r="C1088" s="1">
        <f t="shared" si="46"/>
        <v>11</v>
      </c>
      <c r="D1088" s="4">
        <f>MAX(0,ROUND('FINAL INFLOW'!D1088,2))</f>
        <v>2.78</v>
      </c>
    </row>
    <row r="1089" spans="1:4">
      <c r="A1089" s="25">
        <v>40543</v>
      </c>
      <c r="B1089" s="5">
        <f t="shared" si="47"/>
        <v>2011</v>
      </c>
      <c r="C1089" s="1">
        <f t="shared" si="46"/>
        <v>12</v>
      </c>
      <c r="D1089" s="4">
        <f>MAX(0,ROUND('FINAL INFLOW'!D1089,2))</f>
        <v>18.63</v>
      </c>
    </row>
    <row r="1090" spans="1:4">
      <c r="A1090" s="25">
        <v>40574</v>
      </c>
      <c r="B1090" s="5">
        <f t="shared" si="47"/>
        <v>2011</v>
      </c>
      <c r="C1090" s="1">
        <f t="shared" si="46"/>
        <v>1</v>
      </c>
      <c r="D1090" s="4">
        <f>MAX(0,ROUND('FINAL INFLOW'!D1090,2))</f>
        <v>7.58</v>
      </c>
    </row>
    <row r="1091" spans="1:4">
      <c r="A1091" s="25">
        <v>40602</v>
      </c>
      <c r="B1091" s="5">
        <f t="shared" si="47"/>
        <v>2011</v>
      </c>
      <c r="C1091" s="1">
        <f t="shared" si="46"/>
        <v>2</v>
      </c>
      <c r="D1091" s="4">
        <f>MAX(0,ROUND('FINAL INFLOW'!D1091,2))</f>
        <v>6.66</v>
      </c>
    </row>
    <row r="1092" spans="1:4">
      <c r="A1092" s="25">
        <v>40633</v>
      </c>
      <c r="B1092" s="5">
        <f t="shared" si="47"/>
        <v>2011</v>
      </c>
      <c r="C1092" s="1">
        <f t="shared" si="46"/>
        <v>3</v>
      </c>
      <c r="D1092" s="4">
        <f>MAX(0,ROUND('FINAL INFLOW'!D1092,2))</f>
        <v>21.04</v>
      </c>
    </row>
    <row r="1093" spans="1:4">
      <c r="A1093" s="25">
        <v>40663</v>
      </c>
      <c r="B1093" s="5">
        <f t="shared" si="47"/>
        <v>2011</v>
      </c>
      <c r="C1093" s="1">
        <f t="shared" si="46"/>
        <v>4</v>
      </c>
      <c r="D1093" s="4">
        <f>MAX(0,ROUND('FINAL INFLOW'!D1093,2))</f>
        <v>12.67</v>
      </c>
    </row>
    <row r="1094" spans="1:4">
      <c r="A1094" s="25">
        <v>40694</v>
      </c>
      <c r="B1094" s="5">
        <f t="shared" si="47"/>
        <v>2011</v>
      </c>
      <c r="C1094" s="1">
        <f t="shared" si="46"/>
        <v>5</v>
      </c>
      <c r="D1094" s="4">
        <f>MAX(0,ROUND('FINAL INFLOW'!D1094,2))</f>
        <v>8.16</v>
      </c>
    </row>
    <row r="1095" spans="1:4">
      <c r="A1095" s="25">
        <v>40724</v>
      </c>
      <c r="B1095" s="5">
        <f t="shared" si="47"/>
        <v>2011</v>
      </c>
      <c r="C1095" s="1">
        <f t="shared" si="46"/>
        <v>6</v>
      </c>
      <c r="D1095" s="4">
        <f>MAX(0,ROUND('FINAL INFLOW'!D1095,2))</f>
        <v>6.97</v>
      </c>
    </row>
    <row r="1096" spans="1:4">
      <c r="A1096" s="25">
        <v>40755</v>
      </c>
      <c r="B1096" s="5">
        <f t="shared" si="47"/>
        <v>2011</v>
      </c>
      <c r="C1096" s="1">
        <f t="shared" si="46"/>
        <v>7</v>
      </c>
      <c r="D1096" s="4">
        <f>MAX(0,ROUND('FINAL INFLOW'!D1096,2))</f>
        <v>4.03</v>
      </c>
    </row>
    <row r="1097" spans="1:4">
      <c r="A1097" s="25">
        <v>40786</v>
      </c>
      <c r="B1097" s="5">
        <f t="shared" si="47"/>
        <v>2011</v>
      </c>
      <c r="C1097" s="1">
        <f t="shared" si="46"/>
        <v>8</v>
      </c>
      <c r="D1097" s="4">
        <f>MAX(0,ROUND('FINAL INFLOW'!D1097,2))</f>
        <v>1.9</v>
      </c>
    </row>
    <row r="1098" spans="1:4">
      <c r="A1098" s="25">
        <v>40816</v>
      </c>
      <c r="B1098" s="5">
        <f t="shared" si="47"/>
        <v>2011</v>
      </c>
      <c r="C1098" s="1">
        <f t="shared" si="46"/>
        <v>9</v>
      </c>
      <c r="D1098" s="4">
        <f>MAX(0,ROUND('FINAL INFLOW'!D1098,2))</f>
        <v>1.67</v>
      </c>
    </row>
    <row r="1099" spans="1:4">
      <c r="A1099" s="25">
        <v>40847</v>
      </c>
      <c r="B1099" s="5">
        <f t="shared" si="47"/>
        <v>2012</v>
      </c>
      <c r="C1099" s="1">
        <f t="shared" si="46"/>
        <v>10</v>
      </c>
      <c r="D1099" s="4">
        <f>MAX(0,ROUND('FINAL INFLOW'!D1099,2))</f>
        <v>1.51</v>
      </c>
    </row>
    <row r="1100" spans="1:4">
      <c r="A1100" s="25">
        <v>40877</v>
      </c>
      <c r="B1100" s="5">
        <f t="shared" si="47"/>
        <v>2012</v>
      </c>
      <c r="C1100" s="1">
        <f t="shared" si="46"/>
        <v>11</v>
      </c>
      <c r="D1100" s="4">
        <f>MAX(0,ROUND('FINAL INFLOW'!D1100,2))</f>
        <v>1.45</v>
      </c>
    </row>
    <row r="1101" spans="1:4">
      <c r="A1101" s="25">
        <v>40908</v>
      </c>
      <c r="B1101" s="5">
        <f t="shared" si="47"/>
        <v>2012</v>
      </c>
      <c r="C1101" s="1">
        <f t="shared" si="46"/>
        <v>12</v>
      </c>
      <c r="D1101" s="4">
        <f>MAX(0,ROUND('FINAL INFLOW'!D1101,2))</f>
        <v>1.5</v>
      </c>
    </row>
    <row r="1102" spans="1:4">
      <c r="A1102" s="25">
        <v>40939</v>
      </c>
      <c r="B1102" s="5">
        <f t="shared" si="47"/>
        <v>2012</v>
      </c>
      <c r="C1102" s="1">
        <f t="shared" si="46"/>
        <v>1</v>
      </c>
      <c r="D1102" s="4">
        <f>MAX(0,ROUND('FINAL INFLOW'!D1102,2))</f>
        <v>2.15</v>
      </c>
    </row>
    <row r="1103" spans="1:4">
      <c r="A1103" s="25">
        <v>40968</v>
      </c>
      <c r="B1103" s="5">
        <f t="shared" si="47"/>
        <v>2012</v>
      </c>
      <c r="C1103" s="1">
        <f t="shared" si="46"/>
        <v>2</v>
      </c>
      <c r="D1103" s="4">
        <f>MAX(0,ROUND('FINAL INFLOW'!D1103,2))</f>
        <v>1.41</v>
      </c>
    </row>
    <row r="1104" spans="1:4">
      <c r="A1104" s="25">
        <v>40999</v>
      </c>
      <c r="B1104" s="5">
        <f t="shared" si="47"/>
        <v>2012</v>
      </c>
      <c r="C1104" s="1">
        <f t="shared" si="46"/>
        <v>3</v>
      </c>
      <c r="D1104" s="4">
        <f>MAX(0,ROUND('FINAL INFLOW'!D1104,2))</f>
        <v>9.8699999999999992</v>
      </c>
    </row>
    <row r="1105" spans="1:4">
      <c r="A1105" s="25">
        <v>41029</v>
      </c>
      <c r="B1105" s="5">
        <f t="shared" si="47"/>
        <v>2012</v>
      </c>
      <c r="C1105" s="1">
        <f t="shared" si="46"/>
        <v>4</v>
      </c>
      <c r="D1105" s="4">
        <f>MAX(0,ROUND('FINAL INFLOW'!D1105,2))</f>
        <v>8.32</v>
      </c>
    </row>
    <row r="1106" spans="1:4">
      <c r="A1106" s="25">
        <v>41060</v>
      </c>
      <c r="B1106" s="5">
        <f t="shared" si="47"/>
        <v>2012</v>
      </c>
      <c r="C1106" s="1">
        <f t="shared" si="46"/>
        <v>5</v>
      </c>
      <c r="D1106" s="4">
        <f>MAX(0,ROUND('FINAL INFLOW'!D1106,2))</f>
        <v>3.09</v>
      </c>
    </row>
    <row r="1107" spans="1:4">
      <c r="A1107" s="25">
        <v>41090</v>
      </c>
      <c r="B1107" s="5">
        <f t="shared" si="47"/>
        <v>2012</v>
      </c>
      <c r="C1107" s="1">
        <f t="shared" ref="C1107:C1146" si="48">MONTH(A1107)</f>
        <v>6</v>
      </c>
      <c r="D1107" s="4">
        <f>MAX(0,ROUND('FINAL INFLOW'!D1107,2))</f>
        <v>1.67</v>
      </c>
    </row>
    <row r="1108" spans="1:4">
      <c r="A1108" s="25">
        <v>41121</v>
      </c>
      <c r="B1108" s="5">
        <f t="shared" ref="B1108:B1146" si="49">IF(MONTH(A1108)&gt;9,YEAR(A1108)+1,YEAR(A1108))</f>
        <v>2012</v>
      </c>
      <c r="C1108" s="1">
        <f t="shared" si="48"/>
        <v>7</v>
      </c>
      <c r="D1108" s="4">
        <f>MAX(0,ROUND('FINAL INFLOW'!D1108,2))</f>
        <v>1</v>
      </c>
    </row>
    <row r="1109" spans="1:4">
      <c r="A1109" s="25">
        <v>41152</v>
      </c>
      <c r="B1109" s="5">
        <f t="shared" si="49"/>
        <v>2012</v>
      </c>
      <c r="C1109" s="1">
        <f t="shared" si="48"/>
        <v>8</v>
      </c>
      <c r="D1109" s="4">
        <f>MAX(0,ROUND('FINAL INFLOW'!D1109,2))</f>
        <v>0.76</v>
      </c>
    </row>
    <row r="1110" spans="1:4">
      <c r="A1110" s="25">
        <v>41182</v>
      </c>
      <c r="B1110" s="5">
        <f t="shared" si="49"/>
        <v>2012</v>
      </c>
      <c r="C1110" s="1">
        <f t="shared" si="48"/>
        <v>9</v>
      </c>
      <c r="D1110" s="4">
        <f>MAX(0,ROUND('FINAL INFLOW'!D1110,2))</f>
        <v>0.59</v>
      </c>
    </row>
    <row r="1111" spans="1:4">
      <c r="A1111" s="25">
        <v>41213</v>
      </c>
      <c r="B1111" s="5">
        <f t="shared" si="49"/>
        <v>2013</v>
      </c>
      <c r="C1111" s="1">
        <f t="shared" si="48"/>
        <v>10</v>
      </c>
      <c r="D1111" s="4">
        <f>MAX(0,ROUND('FINAL INFLOW'!D1111,2))</f>
        <v>0.72</v>
      </c>
    </row>
    <row r="1112" spans="1:4">
      <c r="A1112" s="25">
        <v>41243</v>
      </c>
      <c r="B1112" s="5">
        <f t="shared" si="49"/>
        <v>2013</v>
      </c>
      <c r="C1112" s="1">
        <f t="shared" si="48"/>
        <v>11</v>
      </c>
      <c r="D1112" s="4">
        <f>MAX(0,ROUND('FINAL INFLOW'!D1112,2))</f>
        <v>2.11</v>
      </c>
    </row>
    <row r="1113" spans="1:4">
      <c r="A1113" s="25">
        <v>41274</v>
      </c>
      <c r="B1113" s="5">
        <f t="shared" si="49"/>
        <v>2013</v>
      </c>
      <c r="C1113" s="1">
        <f t="shared" si="48"/>
        <v>12</v>
      </c>
      <c r="D1113" s="4">
        <f>MAX(0,ROUND('FINAL INFLOW'!D1113,2))</f>
        <v>9.65</v>
      </c>
    </row>
    <row r="1114" spans="1:4">
      <c r="A1114" s="25">
        <v>41305</v>
      </c>
      <c r="B1114" s="5">
        <f t="shared" si="49"/>
        <v>2013</v>
      </c>
      <c r="C1114" s="1">
        <f t="shared" si="48"/>
        <v>1</v>
      </c>
      <c r="D1114" s="4">
        <f>MAX(0,ROUND('FINAL INFLOW'!D1114,2))</f>
        <v>2.98</v>
      </c>
    </row>
    <row r="1115" spans="1:4">
      <c r="A1115" s="25">
        <v>41333</v>
      </c>
      <c r="B1115" s="5">
        <f t="shared" si="49"/>
        <v>2013</v>
      </c>
      <c r="C1115" s="1">
        <f t="shared" si="48"/>
        <v>2</v>
      </c>
      <c r="D1115" s="4">
        <f>MAX(0,ROUND('FINAL INFLOW'!D1115,2))</f>
        <v>1.49</v>
      </c>
    </row>
    <row r="1116" spans="1:4">
      <c r="A1116" s="25">
        <v>41364</v>
      </c>
      <c r="B1116" s="5">
        <f t="shared" si="49"/>
        <v>2013</v>
      </c>
      <c r="C1116" s="1">
        <f t="shared" si="48"/>
        <v>3</v>
      </c>
      <c r="D1116" s="4">
        <f>MAX(0,ROUND('FINAL INFLOW'!D1116,2))</f>
        <v>2.04</v>
      </c>
    </row>
    <row r="1117" spans="1:4">
      <c r="A1117" s="25">
        <v>41394</v>
      </c>
      <c r="B1117" s="5">
        <f t="shared" si="49"/>
        <v>2013</v>
      </c>
      <c r="C1117" s="1">
        <f t="shared" si="48"/>
        <v>4</v>
      </c>
      <c r="D1117" s="4">
        <f>MAX(0,ROUND('FINAL INFLOW'!D1117,2))</f>
        <v>1.56</v>
      </c>
    </row>
    <row r="1118" spans="1:4">
      <c r="A1118" s="25">
        <v>41425</v>
      </c>
      <c r="B1118" s="5">
        <f t="shared" si="49"/>
        <v>2013</v>
      </c>
      <c r="C1118" s="1">
        <f t="shared" si="48"/>
        <v>5</v>
      </c>
      <c r="D1118" s="4">
        <f>MAX(0,ROUND('FINAL INFLOW'!D1118,2))</f>
        <v>1.29</v>
      </c>
    </row>
    <row r="1119" spans="1:4">
      <c r="A1119" s="25">
        <v>41455</v>
      </c>
      <c r="B1119" s="5">
        <f t="shared" si="49"/>
        <v>2013</v>
      </c>
      <c r="C1119" s="1">
        <f t="shared" si="48"/>
        <v>6</v>
      </c>
      <c r="D1119" s="4">
        <f>MAX(0,ROUND('FINAL INFLOW'!D1119,2))</f>
        <v>0.97</v>
      </c>
    </row>
    <row r="1120" spans="1:4">
      <c r="A1120" s="25">
        <v>41486</v>
      </c>
      <c r="B1120" s="5">
        <f t="shared" si="49"/>
        <v>2013</v>
      </c>
      <c r="C1120" s="1">
        <f t="shared" si="48"/>
        <v>7</v>
      </c>
      <c r="D1120" s="4">
        <f>MAX(0,ROUND('FINAL INFLOW'!D1120,2))</f>
        <v>0.63</v>
      </c>
    </row>
    <row r="1121" spans="1:4">
      <c r="A1121" s="25">
        <v>41517</v>
      </c>
      <c r="B1121" s="5">
        <f t="shared" si="49"/>
        <v>2013</v>
      </c>
      <c r="C1121" s="1">
        <f t="shared" si="48"/>
        <v>8</v>
      </c>
      <c r="D1121" s="4">
        <f>MAX(0,ROUND('FINAL INFLOW'!D1121,2))</f>
        <v>0.46</v>
      </c>
    </row>
    <row r="1122" spans="1:4">
      <c r="A1122" s="25">
        <v>41547</v>
      </c>
      <c r="B1122" s="5">
        <f t="shared" si="49"/>
        <v>2013</v>
      </c>
      <c r="C1122" s="1">
        <f t="shared" si="48"/>
        <v>9</v>
      </c>
      <c r="D1122" s="4">
        <f>MAX(0,ROUND('FINAL INFLOW'!D1122,2))</f>
        <v>0.47</v>
      </c>
    </row>
    <row r="1123" spans="1:4">
      <c r="A1123" s="25">
        <v>41578</v>
      </c>
      <c r="B1123" s="5">
        <f t="shared" si="49"/>
        <v>2014</v>
      </c>
      <c r="C1123" s="1">
        <f t="shared" si="48"/>
        <v>10</v>
      </c>
      <c r="D1123" s="4">
        <f>MAX(0,ROUND('FINAL INFLOW'!D1123,2))</f>
        <v>0</v>
      </c>
    </row>
    <row r="1124" spans="1:4">
      <c r="A1124" s="25">
        <v>41608</v>
      </c>
      <c r="B1124" s="5">
        <f t="shared" si="49"/>
        <v>2014</v>
      </c>
      <c r="C1124" s="1">
        <f t="shared" si="48"/>
        <v>11</v>
      </c>
      <c r="D1124" s="4">
        <f>MAX(0,ROUND('FINAL INFLOW'!D1124,2))</f>
        <v>0.25</v>
      </c>
    </row>
    <row r="1125" spans="1:4">
      <c r="A1125" s="25">
        <v>41639</v>
      </c>
      <c r="B1125" s="5">
        <f t="shared" si="49"/>
        <v>2014</v>
      </c>
      <c r="C1125" s="1">
        <f t="shared" si="48"/>
        <v>12</v>
      </c>
      <c r="D1125" s="4">
        <f>MAX(0,ROUND('FINAL INFLOW'!D1125,2))</f>
        <v>0.31</v>
      </c>
    </row>
    <row r="1126" spans="1:4">
      <c r="A1126" s="25">
        <v>41670</v>
      </c>
      <c r="B1126" s="5">
        <f t="shared" si="49"/>
        <v>2014</v>
      </c>
      <c r="C1126" s="1">
        <f t="shared" si="48"/>
        <v>1</v>
      </c>
      <c r="D1126" s="4">
        <f>MAX(0,ROUND('FINAL INFLOW'!D1126,2))</f>
        <v>0.31</v>
      </c>
    </row>
    <row r="1127" spans="1:4">
      <c r="A1127" s="25">
        <v>41698</v>
      </c>
      <c r="B1127" s="5">
        <f t="shared" si="49"/>
        <v>2014</v>
      </c>
      <c r="C1127" s="1">
        <f t="shared" si="48"/>
        <v>2</v>
      </c>
      <c r="D1127" s="4">
        <f>MAX(0,ROUND('FINAL INFLOW'!D1127,2))</f>
        <v>4.28</v>
      </c>
    </row>
    <row r="1128" spans="1:4">
      <c r="A1128" s="25">
        <v>41729</v>
      </c>
      <c r="B1128" s="5">
        <f t="shared" si="49"/>
        <v>2014</v>
      </c>
      <c r="C1128" s="1">
        <f t="shared" si="48"/>
        <v>3</v>
      </c>
      <c r="D1128" s="4">
        <f>MAX(0,ROUND('FINAL INFLOW'!D1128,2))</f>
        <v>3.45</v>
      </c>
    </row>
    <row r="1129" spans="1:4">
      <c r="A1129" s="25">
        <v>41759</v>
      </c>
      <c r="B1129" s="5">
        <f t="shared" si="49"/>
        <v>2014</v>
      </c>
      <c r="C1129" s="1">
        <f t="shared" si="48"/>
        <v>4</v>
      </c>
      <c r="D1129" s="4">
        <f>MAX(0,ROUND('FINAL INFLOW'!D1129,2))</f>
        <v>1.94</v>
      </c>
    </row>
    <row r="1130" spans="1:4">
      <c r="A1130" s="25">
        <v>41790</v>
      </c>
      <c r="B1130" s="5">
        <f t="shared" si="49"/>
        <v>2014</v>
      </c>
      <c r="C1130" s="1">
        <f t="shared" si="48"/>
        <v>5</v>
      </c>
      <c r="D1130" s="4">
        <f>MAX(0,ROUND('FINAL INFLOW'!D1130,2))</f>
        <v>0.88</v>
      </c>
    </row>
    <row r="1131" spans="1:4">
      <c r="A1131" s="25">
        <v>41820</v>
      </c>
      <c r="B1131" s="5">
        <f t="shared" si="49"/>
        <v>2014</v>
      </c>
      <c r="C1131" s="1">
        <f t="shared" si="48"/>
        <v>6</v>
      </c>
      <c r="D1131" s="4">
        <f>MAX(0,ROUND('FINAL INFLOW'!D1131,2))</f>
        <v>0.28000000000000003</v>
      </c>
    </row>
    <row r="1132" spans="1:4">
      <c r="A1132" s="25">
        <v>41851</v>
      </c>
      <c r="B1132" s="5">
        <f t="shared" si="49"/>
        <v>2014</v>
      </c>
      <c r="C1132" s="1">
        <f t="shared" si="48"/>
        <v>7</v>
      </c>
      <c r="D1132" s="4">
        <f>MAX(0,ROUND('FINAL INFLOW'!D1132,2))</f>
        <v>0.06</v>
      </c>
    </row>
    <row r="1133" spans="1:4">
      <c r="A1133" s="25">
        <v>41882</v>
      </c>
      <c r="B1133" s="5">
        <f t="shared" si="49"/>
        <v>2014</v>
      </c>
      <c r="C1133" s="1">
        <f t="shared" si="48"/>
        <v>8</v>
      </c>
      <c r="D1133" s="4">
        <f>MAX(0,ROUND('FINAL INFLOW'!D1133,2))</f>
        <v>0.1</v>
      </c>
    </row>
    <row r="1134" spans="1:4">
      <c r="A1134" s="25">
        <v>41912</v>
      </c>
      <c r="B1134" s="5">
        <f t="shared" si="49"/>
        <v>2014</v>
      </c>
      <c r="C1134" s="1">
        <f t="shared" si="48"/>
        <v>9</v>
      </c>
      <c r="D1134" s="4">
        <f>MAX(0,ROUND('FINAL INFLOW'!D1134,2))</f>
        <v>0.35</v>
      </c>
    </row>
    <row r="1135" spans="1:4">
      <c r="A1135" s="25">
        <v>41943</v>
      </c>
      <c r="B1135" s="5">
        <f t="shared" si="49"/>
        <v>2015</v>
      </c>
      <c r="C1135" s="1">
        <f t="shared" si="48"/>
        <v>10</v>
      </c>
      <c r="D1135" s="4">
        <f>MAX(0,ROUND('FINAL INFLOW'!D1135,2))</f>
        <v>0.25</v>
      </c>
    </row>
    <row r="1136" spans="1:4">
      <c r="A1136" s="25">
        <v>41973</v>
      </c>
      <c r="B1136" s="5">
        <f t="shared" si="49"/>
        <v>2015</v>
      </c>
      <c r="C1136" s="1">
        <f t="shared" si="48"/>
        <v>11</v>
      </c>
      <c r="D1136" s="4">
        <f>MAX(0,ROUND('FINAL INFLOW'!D1136,2))</f>
        <v>0.53</v>
      </c>
    </row>
    <row r="1137" spans="1:4">
      <c r="A1137" s="25">
        <v>42004</v>
      </c>
      <c r="B1137" s="5">
        <f t="shared" si="49"/>
        <v>2015</v>
      </c>
      <c r="C1137" s="1">
        <f t="shared" si="48"/>
        <v>12</v>
      </c>
      <c r="D1137" s="4">
        <f>MAX(0,ROUND('FINAL INFLOW'!D1137,2))</f>
        <v>3.93</v>
      </c>
    </row>
    <row r="1138" spans="1:4">
      <c r="A1138" s="25">
        <v>42035</v>
      </c>
      <c r="B1138" s="5">
        <f t="shared" si="49"/>
        <v>2015</v>
      </c>
      <c r="C1138" s="1">
        <f t="shared" si="48"/>
        <v>1</v>
      </c>
      <c r="D1138" s="4">
        <f>MAX(0,ROUND('FINAL INFLOW'!D1138,2))</f>
        <v>1.02</v>
      </c>
    </row>
    <row r="1139" spans="1:4">
      <c r="A1139" s="25">
        <v>42063</v>
      </c>
      <c r="B1139" s="5">
        <f t="shared" si="49"/>
        <v>2015</v>
      </c>
      <c r="C1139" s="1">
        <f t="shared" si="48"/>
        <v>2</v>
      </c>
      <c r="D1139" s="4">
        <f>MAX(0,ROUND('FINAL INFLOW'!D1139,2))</f>
        <v>2.78</v>
      </c>
    </row>
    <row r="1140" spans="1:4">
      <c r="A1140" s="25">
        <v>42094</v>
      </c>
      <c r="B1140" s="5">
        <f t="shared" si="49"/>
        <v>2015</v>
      </c>
      <c r="C1140" s="1">
        <f t="shared" si="48"/>
        <v>3</v>
      </c>
      <c r="D1140" s="4">
        <f>MAX(0,ROUND('FINAL INFLOW'!D1140,2))</f>
        <v>0.54</v>
      </c>
    </row>
    <row r="1141" spans="1:4">
      <c r="A1141" s="25">
        <v>42124</v>
      </c>
      <c r="B1141" s="5">
        <f t="shared" si="49"/>
        <v>2015</v>
      </c>
      <c r="C1141" s="1">
        <f t="shared" si="48"/>
        <v>4</v>
      </c>
      <c r="D1141" s="4">
        <f>MAX(0,ROUND('FINAL INFLOW'!D1141,2))</f>
        <v>0.44</v>
      </c>
    </row>
    <row r="1142" spans="1:4">
      <c r="A1142" s="25">
        <v>42155</v>
      </c>
      <c r="B1142" s="5">
        <f t="shared" si="49"/>
        <v>2015</v>
      </c>
      <c r="C1142" s="1">
        <f t="shared" si="48"/>
        <v>5</v>
      </c>
      <c r="D1142" s="4">
        <f>MAX(0,ROUND('FINAL INFLOW'!D1142,2))</f>
        <v>0.49</v>
      </c>
    </row>
    <row r="1143" spans="1:4">
      <c r="A1143" s="25">
        <v>42185</v>
      </c>
      <c r="B1143" s="5">
        <f t="shared" si="49"/>
        <v>2015</v>
      </c>
      <c r="C1143" s="1">
        <f t="shared" si="48"/>
        <v>6</v>
      </c>
      <c r="D1143" s="4">
        <f>MAX(0,ROUND('FINAL INFLOW'!D1143,2))</f>
        <v>0.33</v>
      </c>
    </row>
    <row r="1144" spans="1:4">
      <c r="A1144" s="25">
        <v>42216</v>
      </c>
      <c r="B1144" s="5">
        <f t="shared" si="49"/>
        <v>2015</v>
      </c>
      <c r="C1144" s="1">
        <f t="shared" si="48"/>
        <v>7</v>
      </c>
      <c r="D1144" s="4">
        <f>MAX(0,ROUND('FINAL INFLOW'!D1144,2))</f>
        <v>0.16</v>
      </c>
    </row>
    <row r="1145" spans="1:4">
      <c r="A1145" s="25">
        <v>42247</v>
      </c>
      <c r="B1145" s="5">
        <f t="shared" si="49"/>
        <v>2015</v>
      </c>
      <c r="C1145" s="1">
        <f t="shared" si="48"/>
        <v>8</v>
      </c>
      <c r="D1145" s="4">
        <f>MAX(0,ROUND('FINAL INFLOW'!D1145,2))</f>
        <v>0.15</v>
      </c>
    </row>
    <row r="1146" spans="1:4">
      <c r="A1146" s="25">
        <v>42277</v>
      </c>
      <c r="B1146" s="5">
        <f t="shared" si="49"/>
        <v>2015</v>
      </c>
      <c r="C1146" s="1">
        <f t="shared" si="48"/>
        <v>9</v>
      </c>
      <c r="D1146" s="4">
        <f>MAX(0,ROUND('FINAL INFLOW'!D1146,2))</f>
        <v>0</v>
      </c>
    </row>
    <row r="1147" spans="1:4">
      <c r="A1147" s="25">
        <v>42308</v>
      </c>
      <c r="B1147" s="5">
        <f t="shared" ref="B1147:B1210" si="50">IF(MONTH(A1147)&gt;9,YEAR(A1147)+1,YEAR(A1147))</f>
        <v>2016</v>
      </c>
      <c r="C1147" s="1">
        <f t="shared" ref="C1147:C1210" si="51">MONTH(A1147)</f>
        <v>10</v>
      </c>
      <c r="D1147" s="4">
        <f>MAX(0,ROUND('FINAL INFLOW'!D1147,2))</f>
        <v>0.16</v>
      </c>
    </row>
    <row r="1148" spans="1:4">
      <c r="A1148" s="25">
        <v>42338</v>
      </c>
      <c r="B1148" s="5">
        <f t="shared" si="50"/>
        <v>2016</v>
      </c>
      <c r="C1148" s="1">
        <f t="shared" si="51"/>
        <v>11</v>
      </c>
      <c r="D1148" s="4">
        <f>MAX(0,ROUND('FINAL INFLOW'!D1148,2))</f>
        <v>0.95</v>
      </c>
    </row>
    <row r="1149" spans="1:4">
      <c r="A1149" s="25">
        <v>42369</v>
      </c>
      <c r="B1149" s="5">
        <f t="shared" si="50"/>
        <v>2016</v>
      </c>
      <c r="C1149" s="1">
        <f t="shared" si="51"/>
        <v>12</v>
      </c>
      <c r="D1149" s="4">
        <f>MAX(0,ROUND('FINAL INFLOW'!D1149,2))</f>
        <v>4.3899999999999997</v>
      </c>
    </row>
    <row r="1150" spans="1:4">
      <c r="A1150" s="25">
        <v>42400</v>
      </c>
      <c r="B1150" s="5">
        <f t="shared" si="50"/>
        <v>2016</v>
      </c>
      <c r="C1150" s="1">
        <f t="shared" si="51"/>
        <v>1</v>
      </c>
      <c r="D1150" s="4">
        <f>MAX(0,ROUND('FINAL INFLOW'!D1150,2))</f>
        <v>10.23</v>
      </c>
    </row>
    <row r="1151" spans="1:4">
      <c r="A1151" s="25">
        <v>42429</v>
      </c>
      <c r="B1151" s="5">
        <f t="shared" si="50"/>
        <v>2016</v>
      </c>
      <c r="C1151" s="1">
        <f t="shared" si="51"/>
        <v>2</v>
      </c>
      <c r="D1151" s="4">
        <f>MAX(0,ROUND('FINAL INFLOW'!D1151,2))</f>
        <v>7.67</v>
      </c>
    </row>
    <row r="1152" spans="1:4">
      <c r="A1152" s="25">
        <v>42460</v>
      </c>
      <c r="B1152" s="5">
        <f t="shared" si="50"/>
        <v>2016</v>
      </c>
      <c r="C1152" s="1">
        <f t="shared" si="51"/>
        <v>3</v>
      </c>
      <c r="D1152" s="4">
        <f>MAX(0,ROUND('FINAL INFLOW'!D1152,2))</f>
        <v>14.44</v>
      </c>
    </row>
    <row r="1153" spans="1:4">
      <c r="A1153" s="25">
        <v>42490</v>
      </c>
      <c r="B1153" s="5">
        <f t="shared" si="50"/>
        <v>2016</v>
      </c>
      <c r="C1153" s="1">
        <f t="shared" si="51"/>
        <v>4</v>
      </c>
      <c r="D1153" s="4">
        <f>MAX(0,ROUND('FINAL INFLOW'!D1153,2))</f>
        <v>4.16</v>
      </c>
    </row>
    <row r="1154" spans="1:4">
      <c r="A1154" s="25">
        <v>42521</v>
      </c>
      <c r="B1154" s="5">
        <f t="shared" si="50"/>
        <v>2016</v>
      </c>
      <c r="C1154" s="1">
        <f t="shared" si="51"/>
        <v>5</v>
      </c>
      <c r="D1154" s="4">
        <f>MAX(0,ROUND('FINAL INFLOW'!D1154,2))</f>
        <v>2.91</v>
      </c>
    </row>
    <row r="1155" spans="1:4">
      <c r="A1155" s="25">
        <v>42551</v>
      </c>
      <c r="B1155" s="5">
        <f t="shared" si="50"/>
        <v>2016</v>
      </c>
      <c r="C1155" s="1">
        <f t="shared" si="51"/>
        <v>6</v>
      </c>
      <c r="D1155" s="4">
        <f>MAX(0,ROUND('FINAL INFLOW'!D1155,2))</f>
        <v>1.83</v>
      </c>
    </row>
    <row r="1156" spans="1:4">
      <c r="A1156" s="25">
        <v>42582</v>
      </c>
      <c r="B1156" s="5">
        <f t="shared" si="50"/>
        <v>2016</v>
      </c>
      <c r="C1156" s="1">
        <f t="shared" si="51"/>
        <v>7</v>
      </c>
      <c r="D1156" s="4">
        <f>MAX(0,ROUND('FINAL INFLOW'!D1156,2))</f>
        <v>1.31</v>
      </c>
    </row>
    <row r="1157" spans="1:4">
      <c r="A1157" s="25">
        <v>42613</v>
      </c>
      <c r="B1157" s="5">
        <f t="shared" si="50"/>
        <v>2016</v>
      </c>
      <c r="C1157" s="1">
        <f t="shared" si="51"/>
        <v>8</v>
      </c>
      <c r="D1157" s="4">
        <f>MAX(0,ROUND('FINAL INFLOW'!D1157,2))</f>
        <v>0.08</v>
      </c>
    </row>
    <row r="1158" spans="1:4">
      <c r="A1158" s="25">
        <v>42643</v>
      </c>
      <c r="B1158" s="5">
        <f t="shared" si="50"/>
        <v>2016</v>
      </c>
      <c r="C1158" s="1">
        <f t="shared" si="51"/>
        <v>9</v>
      </c>
      <c r="D1158" s="4">
        <f>MAX(0,ROUND('FINAL INFLOW'!D1158,2))</f>
        <v>0.17</v>
      </c>
    </row>
    <row r="1159" spans="1:4">
      <c r="A1159" s="25">
        <v>42674</v>
      </c>
      <c r="B1159" s="5">
        <f t="shared" si="50"/>
        <v>2017</v>
      </c>
      <c r="C1159" s="1">
        <f t="shared" si="51"/>
        <v>10</v>
      </c>
      <c r="D1159" s="4">
        <f>MAX(0,ROUND('FINAL INFLOW'!D1159,2))</f>
        <v>6.9</v>
      </c>
    </row>
    <row r="1160" spans="1:4">
      <c r="A1160" s="25">
        <v>42704</v>
      </c>
      <c r="B1160" s="5">
        <f t="shared" si="50"/>
        <v>2017</v>
      </c>
      <c r="C1160" s="1">
        <f t="shared" si="51"/>
        <v>11</v>
      </c>
      <c r="D1160" s="4">
        <f>MAX(0,ROUND('FINAL INFLOW'!D1160,2))</f>
        <v>2.96</v>
      </c>
    </row>
    <row r="1161" spans="1:4">
      <c r="A1161" s="25">
        <v>42735</v>
      </c>
      <c r="B1161" s="5">
        <f t="shared" si="50"/>
        <v>2017</v>
      </c>
      <c r="C1161" s="1">
        <f t="shared" si="51"/>
        <v>12</v>
      </c>
      <c r="D1161" s="4">
        <f>MAX(0,ROUND('FINAL INFLOW'!D1161,2))</f>
        <v>9.7100000000000009</v>
      </c>
    </row>
    <row r="1162" spans="1:4">
      <c r="A1162" s="25">
        <v>42766</v>
      </c>
      <c r="B1162" s="5">
        <f t="shared" si="50"/>
        <v>2017</v>
      </c>
      <c r="C1162" s="1">
        <f t="shared" si="51"/>
        <v>1</v>
      </c>
      <c r="D1162" s="4">
        <f>MAX(0,ROUND('FINAL INFLOW'!D1162,2))</f>
        <v>40.700000000000003</v>
      </c>
    </row>
    <row r="1163" spans="1:4">
      <c r="A1163" s="25">
        <v>42794</v>
      </c>
      <c r="B1163" s="5">
        <f t="shared" si="50"/>
        <v>2017</v>
      </c>
      <c r="C1163" s="1">
        <f t="shared" si="51"/>
        <v>2</v>
      </c>
      <c r="D1163" s="4">
        <f>MAX(0,ROUND('FINAL INFLOW'!D1163,2))</f>
        <v>49.73</v>
      </c>
    </row>
    <row r="1164" spans="1:4">
      <c r="A1164" s="25">
        <v>42825</v>
      </c>
      <c r="B1164" s="5">
        <f t="shared" si="50"/>
        <v>2017</v>
      </c>
      <c r="C1164" s="1">
        <f t="shared" si="51"/>
        <v>3</v>
      </c>
      <c r="D1164" s="4">
        <f>MAX(0,ROUND('FINAL INFLOW'!D1164,2))</f>
        <v>14.18</v>
      </c>
    </row>
    <row r="1165" spans="1:4">
      <c r="A1165" s="25">
        <v>42855</v>
      </c>
      <c r="B1165" s="5">
        <f t="shared" si="50"/>
        <v>2017</v>
      </c>
      <c r="C1165" s="1">
        <f t="shared" si="51"/>
        <v>4</v>
      </c>
      <c r="D1165" s="4">
        <f>MAX(0,ROUND('FINAL INFLOW'!D1165,2))</f>
        <v>13.42</v>
      </c>
    </row>
    <row r="1166" spans="1:4">
      <c r="A1166" s="25">
        <v>42886</v>
      </c>
      <c r="B1166" s="5">
        <f t="shared" si="50"/>
        <v>2017</v>
      </c>
      <c r="C1166" s="1">
        <f t="shared" si="51"/>
        <v>5</v>
      </c>
      <c r="D1166" s="4">
        <f>MAX(0,ROUND('FINAL INFLOW'!D1166,2))</f>
        <v>6.87</v>
      </c>
    </row>
    <row r="1167" spans="1:4">
      <c r="A1167" s="25">
        <v>42916</v>
      </c>
      <c r="B1167" s="5">
        <f t="shared" si="50"/>
        <v>2017</v>
      </c>
      <c r="C1167" s="1">
        <f t="shared" si="51"/>
        <v>6</v>
      </c>
      <c r="D1167" s="4">
        <f>MAX(0,ROUND('FINAL INFLOW'!D1167,2))</f>
        <v>4.24</v>
      </c>
    </row>
    <row r="1168" spans="1:4">
      <c r="A1168" s="25">
        <v>42947</v>
      </c>
      <c r="B1168" s="5">
        <f t="shared" si="50"/>
        <v>2017</v>
      </c>
      <c r="C1168" s="1">
        <f t="shared" si="51"/>
        <v>7</v>
      </c>
      <c r="D1168" s="4">
        <f>MAX(0,ROUND('FINAL INFLOW'!D1168,2))</f>
        <v>2.39</v>
      </c>
    </row>
    <row r="1169" spans="1:4">
      <c r="A1169" s="25">
        <v>42978</v>
      </c>
      <c r="B1169" s="5">
        <f t="shared" si="50"/>
        <v>2017</v>
      </c>
      <c r="C1169" s="1">
        <f t="shared" si="51"/>
        <v>8</v>
      </c>
      <c r="D1169" s="4">
        <f>MAX(0,ROUND('FINAL INFLOW'!D1169,2))</f>
        <v>1.54</v>
      </c>
    </row>
    <row r="1170" spans="1:4">
      <c r="A1170" s="25">
        <v>43008</v>
      </c>
      <c r="B1170" s="5">
        <f t="shared" si="50"/>
        <v>2017</v>
      </c>
      <c r="C1170" s="1">
        <f t="shared" si="51"/>
        <v>9</v>
      </c>
      <c r="D1170" s="4">
        <f>MAX(0,ROUND('FINAL INFLOW'!D1170,2))</f>
        <v>1.3</v>
      </c>
    </row>
    <row r="1171" spans="1:4">
      <c r="A1171" s="25">
        <v>43039</v>
      </c>
      <c r="B1171" s="5">
        <f t="shared" si="50"/>
        <v>2018</v>
      </c>
      <c r="C1171" s="1">
        <f t="shared" si="51"/>
        <v>10</v>
      </c>
      <c r="D1171" s="4">
        <f>MAX(0,ROUND('FINAL INFLOW'!D1171,2))</f>
        <v>0.72</v>
      </c>
    </row>
    <row r="1172" spans="1:4">
      <c r="A1172" s="25">
        <v>43069</v>
      </c>
      <c r="B1172" s="5">
        <f t="shared" si="50"/>
        <v>2018</v>
      </c>
      <c r="C1172" s="1">
        <f t="shared" si="51"/>
        <v>11</v>
      </c>
      <c r="D1172" s="4">
        <f>MAX(0,ROUND('FINAL INFLOW'!D1172,2))</f>
        <v>5.34</v>
      </c>
    </row>
    <row r="1173" spans="1:4">
      <c r="A1173" s="25">
        <v>43100</v>
      </c>
      <c r="B1173" s="5">
        <f t="shared" si="50"/>
        <v>2018</v>
      </c>
      <c r="C1173" s="1">
        <f t="shared" si="51"/>
        <v>12</v>
      </c>
      <c r="D1173" s="4">
        <f>MAX(0,ROUND('FINAL INFLOW'!D1173,2))</f>
        <v>2.02</v>
      </c>
    </row>
    <row r="1174" spans="1:4">
      <c r="A1174" s="25">
        <v>43131</v>
      </c>
      <c r="B1174" s="5">
        <f t="shared" si="50"/>
        <v>2018</v>
      </c>
      <c r="C1174" s="1">
        <f t="shared" si="51"/>
        <v>1</v>
      </c>
      <c r="D1174" s="4">
        <f>MAX(0,ROUND('FINAL INFLOW'!D1174,2))</f>
        <v>5.58</v>
      </c>
    </row>
    <row r="1175" spans="1:4">
      <c r="A1175" s="25">
        <v>43159</v>
      </c>
      <c r="B1175" s="5">
        <f t="shared" si="50"/>
        <v>2018</v>
      </c>
      <c r="C1175" s="1">
        <f t="shared" si="51"/>
        <v>2</v>
      </c>
      <c r="D1175" s="4">
        <f>MAX(0,ROUND('FINAL INFLOW'!D1175,2))</f>
        <v>2.54</v>
      </c>
    </row>
    <row r="1176" spans="1:4">
      <c r="A1176" s="25">
        <v>43190</v>
      </c>
      <c r="B1176" s="5">
        <f t="shared" si="50"/>
        <v>2018</v>
      </c>
      <c r="C1176" s="1">
        <f t="shared" si="51"/>
        <v>3</v>
      </c>
      <c r="D1176" s="4">
        <f>MAX(0,ROUND('FINAL INFLOW'!D1176,2))</f>
        <v>14.18</v>
      </c>
    </row>
    <row r="1177" spans="1:4">
      <c r="A1177" s="25">
        <v>43220</v>
      </c>
      <c r="B1177" s="5">
        <f t="shared" si="50"/>
        <v>2018</v>
      </c>
      <c r="C1177" s="1">
        <f t="shared" si="51"/>
        <v>4</v>
      </c>
      <c r="D1177" s="4">
        <f>MAX(0,ROUND('FINAL INFLOW'!D1177,2))</f>
        <v>7.77</v>
      </c>
    </row>
    <row r="1178" spans="1:4">
      <c r="A1178" s="25">
        <v>43251</v>
      </c>
      <c r="B1178" s="5">
        <f t="shared" si="50"/>
        <v>2018</v>
      </c>
      <c r="C1178" s="1">
        <f t="shared" si="51"/>
        <v>5</v>
      </c>
      <c r="D1178" s="4">
        <f>MAX(0,ROUND('FINAL INFLOW'!D1178,2))</f>
        <v>2.2000000000000002</v>
      </c>
    </row>
    <row r="1179" spans="1:4">
      <c r="A1179" s="25">
        <v>43281</v>
      </c>
      <c r="B1179" s="5">
        <f t="shared" si="50"/>
        <v>2018</v>
      </c>
      <c r="C1179" s="1">
        <f t="shared" si="51"/>
        <v>6</v>
      </c>
      <c r="D1179" s="4">
        <f>MAX(0,ROUND('FINAL INFLOW'!D1179,2))</f>
        <v>0.92</v>
      </c>
    </row>
    <row r="1180" spans="1:4">
      <c r="A1180" s="25">
        <v>43312</v>
      </c>
      <c r="B1180" s="5">
        <f t="shared" si="50"/>
        <v>2018</v>
      </c>
      <c r="C1180" s="1">
        <f t="shared" si="51"/>
        <v>7</v>
      </c>
      <c r="D1180" s="4">
        <f>MAX(0,ROUND('FINAL INFLOW'!D1180,2))</f>
        <v>0.7</v>
      </c>
    </row>
    <row r="1181" spans="1:4">
      <c r="A1181" s="25">
        <v>43343</v>
      </c>
      <c r="B1181" s="5">
        <f t="shared" si="50"/>
        <v>2018</v>
      </c>
      <c r="C1181" s="1">
        <f t="shared" si="51"/>
        <v>8</v>
      </c>
      <c r="D1181" s="4">
        <f>MAX(0,ROUND('FINAL INFLOW'!D1181,2))</f>
        <v>0.79</v>
      </c>
    </row>
    <row r="1182" spans="1:4">
      <c r="A1182" s="25">
        <v>43373</v>
      </c>
      <c r="B1182" s="5">
        <f t="shared" si="50"/>
        <v>2018</v>
      </c>
      <c r="C1182" s="1">
        <f t="shared" si="51"/>
        <v>9</v>
      </c>
      <c r="D1182" s="4">
        <f>MAX(0,ROUND('FINAL INFLOW'!D1182,2))</f>
        <v>0.64</v>
      </c>
    </row>
    <row r="1183" spans="1:4">
      <c r="A1183" s="25">
        <v>43404</v>
      </c>
      <c r="B1183" s="5">
        <f t="shared" si="50"/>
        <v>2019</v>
      </c>
      <c r="C1183" s="1">
        <f t="shared" si="51"/>
        <v>10</v>
      </c>
      <c r="D1183" s="4">
        <f>MAX(0,ROUND('FINAL INFLOW'!D1183,2))</f>
        <v>0.54</v>
      </c>
    </row>
    <row r="1184" spans="1:4">
      <c r="A1184" s="25">
        <v>43434</v>
      </c>
      <c r="B1184" s="5">
        <f t="shared" si="50"/>
        <v>2019</v>
      </c>
      <c r="C1184" s="1">
        <f t="shared" si="51"/>
        <v>11</v>
      </c>
      <c r="D1184" s="4">
        <f>MAX(0,ROUND('FINAL INFLOW'!D1184,2))</f>
        <v>1.57</v>
      </c>
    </row>
    <row r="1185" spans="1:4">
      <c r="A1185" s="25">
        <v>43465</v>
      </c>
      <c r="B1185" s="5">
        <f t="shared" si="50"/>
        <v>2019</v>
      </c>
      <c r="C1185" s="1">
        <f t="shared" si="51"/>
        <v>12</v>
      </c>
      <c r="D1185" s="4">
        <f>MAX(0,ROUND('FINAL INFLOW'!D1185,2))</f>
        <v>2.0699999999999998</v>
      </c>
    </row>
    <row r="1186" spans="1:4">
      <c r="A1186" s="25">
        <v>43496</v>
      </c>
      <c r="B1186" s="5">
        <f t="shared" si="50"/>
        <v>2019</v>
      </c>
      <c r="C1186" s="1">
        <f t="shared" si="51"/>
        <v>1</v>
      </c>
      <c r="D1186" s="4">
        <f>MAX(0,ROUND('FINAL INFLOW'!D1186,2))</f>
        <v>8.4600000000000009</v>
      </c>
    </row>
    <row r="1187" spans="1:4">
      <c r="A1187" s="25">
        <v>43524</v>
      </c>
      <c r="B1187" s="5">
        <f t="shared" si="50"/>
        <v>2019</v>
      </c>
      <c r="C1187" s="1">
        <f t="shared" si="51"/>
        <v>2</v>
      </c>
      <c r="D1187" s="4">
        <f>MAX(0,ROUND('FINAL INFLOW'!D1187,2))</f>
        <v>19.600000000000001</v>
      </c>
    </row>
    <row r="1188" spans="1:4">
      <c r="A1188" s="25">
        <v>43555</v>
      </c>
      <c r="B1188" s="5">
        <f t="shared" si="50"/>
        <v>2019</v>
      </c>
      <c r="C1188" s="1">
        <f t="shared" si="51"/>
        <v>3</v>
      </c>
      <c r="D1188" s="4">
        <f>MAX(0,ROUND('FINAL INFLOW'!D1188,2))</f>
        <v>18.37</v>
      </c>
    </row>
    <row r="1189" spans="1:4">
      <c r="A1189" s="25">
        <v>43585</v>
      </c>
      <c r="B1189" s="5">
        <f t="shared" si="50"/>
        <v>2019</v>
      </c>
      <c r="C1189" s="1">
        <f t="shared" si="51"/>
        <v>4</v>
      </c>
      <c r="D1189" s="4">
        <f>MAX(0,ROUND('FINAL INFLOW'!D1189,2))</f>
        <v>13.68</v>
      </c>
    </row>
    <row r="1190" spans="1:4">
      <c r="A1190" s="25">
        <v>43616</v>
      </c>
      <c r="B1190" s="5">
        <f t="shared" si="50"/>
        <v>2019</v>
      </c>
      <c r="C1190" s="1">
        <f t="shared" si="51"/>
        <v>5</v>
      </c>
      <c r="D1190" s="4">
        <f>MAX(0,ROUND('FINAL INFLOW'!D1190,2))</f>
        <v>7</v>
      </c>
    </row>
    <row r="1191" spans="1:4">
      <c r="A1191" s="25">
        <v>43646</v>
      </c>
      <c r="B1191" s="5">
        <f t="shared" si="50"/>
        <v>2019</v>
      </c>
      <c r="C1191" s="1">
        <f t="shared" si="51"/>
        <v>6</v>
      </c>
      <c r="D1191" s="4">
        <f>MAX(0,ROUND('FINAL INFLOW'!D1191,2))</f>
        <v>5.31</v>
      </c>
    </row>
    <row r="1192" spans="1:4">
      <c r="A1192" s="25">
        <v>43677</v>
      </c>
      <c r="B1192" s="5">
        <f t="shared" si="50"/>
        <v>2019</v>
      </c>
      <c r="C1192" s="1">
        <f t="shared" si="51"/>
        <v>7</v>
      </c>
      <c r="D1192" s="4">
        <f>MAX(0,ROUND('FINAL INFLOW'!D1192,2))</f>
        <v>2.13</v>
      </c>
    </row>
    <row r="1193" spans="1:4">
      <c r="A1193" s="25">
        <v>43708</v>
      </c>
      <c r="B1193" s="5">
        <f t="shared" si="50"/>
        <v>2019</v>
      </c>
      <c r="C1193" s="1">
        <f t="shared" si="51"/>
        <v>8</v>
      </c>
      <c r="D1193" s="4">
        <f>MAX(0,ROUND('FINAL INFLOW'!D1193,2))</f>
        <v>1.38</v>
      </c>
    </row>
    <row r="1194" spans="1:4">
      <c r="A1194" s="25">
        <v>43738</v>
      </c>
      <c r="B1194" s="5">
        <f t="shared" si="50"/>
        <v>2019</v>
      </c>
      <c r="C1194" s="1">
        <f t="shared" si="51"/>
        <v>9</v>
      </c>
      <c r="D1194" s="4">
        <f>MAX(0,ROUND('FINAL INFLOW'!D1194,2))</f>
        <v>1.49</v>
      </c>
    </row>
    <row r="1195" spans="1:4">
      <c r="A1195" s="25">
        <v>43769</v>
      </c>
      <c r="B1195" s="5">
        <f t="shared" si="50"/>
        <v>2020</v>
      </c>
      <c r="C1195" s="1">
        <f t="shared" si="51"/>
        <v>10</v>
      </c>
      <c r="D1195" s="4">
        <f>MAX(0,ROUND('FINAL INFLOW'!D1195,2))</f>
        <v>0.65</v>
      </c>
    </row>
    <row r="1196" spans="1:4">
      <c r="A1196" s="25">
        <v>43799</v>
      </c>
      <c r="B1196" s="5">
        <f t="shared" si="50"/>
        <v>2020</v>
      </c>
      <c r="C1196" s="1">
        <f t="shared" si="51"/>
        <v>11</v>
      </c>
      <c r="D1196" s="4">
        <f>MAX(0,ROUND('FINAL INFLOW'!D1196,2))</f>
        <v>0.47</v>
      </c>
    </row>
    <row r="1197" spans="1:4">
      <c r="A1197" s="25">
        <v>43830</v>
      </c>
      <c r="B1197" s="5">
        <f t="shared" si="50"/>
        <v>2020</v>
      </c>
      <c r="C1197" s="1">
        <f t="shared" si="51"/>
        <v>12</v>
      </c>
      <c r="D1197" s="4">
        <f>MAX(0,ROUND('FINAL INFLOW'!D1197,2))</f>
        <v>3.3</v>
      </c>
    </row>
    <row r="1198" spans="1:4">
      <c r="A1198" s="25">
        <v>43861</v>
      </c>
      <c r="B1198" s="5">
        <f t="shared" si="50"/>
        <v>2020</v>
      </c>
      <c r="C1198" s="1">
        <f t="shared" si="51"/>
        <v>1</v>
      </c>
      <c r="D1198" s="4">
        <f>MAX(0,ROUND('FINAL INFLOW'!D1198,2))</f>
        <v>2.2999999999999998</v>
      </c>
    </row>
    <row r="1199" spans="1:4">
      <c r="A1199" s="25">
        <v>43890</v>
      </c>
      <c r="B1199" s="5">
        <f t="shared" si="50"/>
        <v>2020</v>
      </c>
      <c r="C1199" s="1">
        <f t="shared" si="51"/>
        <v>2</v>
      </c>
      <c r="D1199" s="4">
        <f>MAX(0,ROUND('FINAL INFLOW'!D1199,2))</f>
        <v>1.77</v>
      </c>
    </row>
    <row r="1200" spans="1:4">
      <c r="A1200" s="25">
        <v>43921</v>
      </c>
      <c r="B1200" s="5">
        <f t="shared" si="50"/>
        <v>2020</v>
      </c>
      <c r="C1200" s="1">
        <f t="shared" si="51"/>
        <v>3</v>
      </c>
      <c r="D1200" s="4">
        <f>MAX(0,ROUND('FINAL INFLOW'!D1200,2))</f>
        <v>3.48</v>
      </c>
    </row>
    <row r="1201" spans="1:4">
      <c r="A1201" s="25">
        <v>43951</v>
      </c>
      <c r="B1201" s="5">
        <f t="shared" si="50"/>
        <v>2020</v>
      </c>
      <c r="C1201" s="1">
        <f t="shared" si="51"/>
        <v>4</v>
      </c>
      <c r="D1201" s="4">
        <f>MAX(0,ROUND('FINAL INFLOW'!D1201,2))</f>
        <v>6.5</v>
      </c>
    </row>
    <row r="1202" spans="1:4">
      <c r="A1202" s="25">
        <v>43982</v>
      </c>
      <c r="B1202" s="5">
        <f t="shared" si="50"/>
        <v>2020</v>
      </c>
      <c r="C1202" s="1">
        <f t="shared" si="51"/>
        <v>5</v>
      </c>
      <c r="D1202" s="4">
        <f>MAX(0,ROUND('FINAL INFLOW'!D1202,2))</f>
        <v>2.4300000000000002</v>
      </c>
    </row>
    <row r="1203" spans="1:4">
      <c r="A1203" s="25">
        <v>44012</v>
      </c>
      <c r="B1203" s="5">
        <f t="shared" si="50"/>
        <v>2020</v>
      </c>
      <c r="C1203" s="1">
        <f t="shared" si="51"/>
        <v>6</v>
      </c>
      <c r="D1203" s="4">
        <f>MAX(0,ROUND('FINAL INFLOW'!D1203,2))</f>
        <v>0.94</v>
      </c>
    </row>
    <row r="1204" spans="1:4">
      <c r="A1204" s="25">
        <v>44043</v>
      </c>
      <c r="B1204" s="5">
        <f t="shared" si="50"/>
        <v>2020</v>
      </c>
      <c r="C1204" s="1">
        <f t="shared" si="51"/>
        <v>7</v>
      </c>
      <c r="D1204" s="4">
        <f>MAX(0,ROUND('FINAL INFLOW'!D1204,2))</f>
        <v>0.45</v>
      </c>
    </row>
    <row r="1205" spans="1:4">
      <c r="A1205" s="25">
        <v>44074</v>
      </c>
      <c r="B1205" s="5">
        <f t="shared" si="50"/>
        <v>2020</v>
      </c>
      <c r="C1205" s="1">
        <f t="shared" si="51"/>
        <v>8</v>
      </c>
      <c r="D1205" s="4">
        <f>MAX(0,ROUND('FINAL INFLOW'!D1205,2))</f>
        <v>0.21</v>
      </c>
    </row>
    <row r="1206" spans="1:4">
      <c r="A1206" s="25">
        <v>44104</v>
      </c>
      <c r="B1206" s="5">
        <f t="shared" si="50"/>
        <v>2020</v>
      </c>
      <c r="C1206" s="1">
        <f t="shared" si="51"/>
        <v>9</v>
      </c>
      <c r="D1206" s="4">
        <f>MAX(0,ROUND('FINAL INFLOW'!D1206,2))</f>
        <v>0.17</v>
      </c>
    </row>
    <row r="1207" spans="1:4">
      <c r="A1207" s="25">
        <v>44135</v>
      </c>
      <c r="B1207" s="5">
        <f t="shared" si="50"/>
        <v>2021</v>
      </c>
      <c r="C1207" s="1">
        <f t="shared" si="51"/>
        <v>10</v>
      </c>
      <c r="D1207" s="4">
        <f>MAX(0,ROUND('FINAL INFLOW'!D1207,2))</f>
        <v>7.0000000000000007E-2</v>
      </c>
    </row>
    <row r="1208" spans="1:4">
      <c r="A1208" s="25">
        <v>44165</v>
      </c>
      <c r="B1208" s="5">
        <f t="shared" si="50"/>
        <v>2021</v>
      </c>
      <c r="C1208" s="1">
        <f t="shared" si="51"/>
        <v>11</v>
      </c>
      <c r="D1208" s="4">
        <f>MAX(0,ROUND('FINAL INFLOW'!D1208,2))</f>
        <v>0.35</v>
      </c>
    </row>
    <row r="1209" spans="1:4">
      <c r="A1209" s="25">
        <v>44196</v>
      </c>
      <c r="B1209" s="5">
        <f t="shared" si="50"/>
        <v>2021</v>
      </c>
      <c r="C1209" s="1">
        <f t="shared" si="51"/>
        <v>12</v>
      </c>
      <c r="D1209" s="4">
        <f>MAX(0,ROUND('FINAL INFLOW'!D1209,2))</f>
        <v>0.42</v>
      </c>
    </row>
    <row r="1210" spans="1:4">
      <c r="A1210" s="25">
        <v>44227</v>
      </c>
      <c r="B1210" s="5">
        <f t="shared" si="50"/>
        <v>2021</v>
      </c>
      <c r="C1210" s="1">
        <f t="shared" si="51"/>
        <v>1</v>
      </c>
      <c r="D1210" s="4">
        <f>MAX(0,ROUND('FINAL INFLOW'!D1210,2))</f>
        <v>0.94</v>
      </c>
    </row>
    <row r="1211" spans="1:4">
      <c r="A1211" s="25">
        <v>44255</v>
      </c>
      <c r="B1211" s="5">
        <f t="shared" ref="B1211:B1218" si="52">IF(MONTH(A1211)&gt;9,YEAR(A1211)+1,YEAR(A1211))</f>
        <v>2021</v>
      </c>
      <c r="C1211" s="1">
        <f t="shared" ref="C1211:C1218" si="53">MONTH(A1211)</f>
        <v>2</v>
      </c>
      <c r="D1211" s="4">
        <f>MAX(0,ROUND('FINAL INFLOW'!D1211,2))</f>
        <v>1.71</v>
      </c>
    </row>
    <row r="1212" spans="1:4">
      <c r="A1212" s="25">
        <v>44286</v>
      </c>
      <c r="B1212" s="5">
        <f t="shared" si="52"/>
        <v>2021</v>
      </c>
      <c r="C1212" s="1">
        <f t="shared" si="53"/>
        <v>3</v>
      </c>
      <c r="D1212" s="4">
        <f>MAX(0,ROUND('FINAL INFLOW'!D1212,2))</f>
        <v>1.65</v>
      </c>
    </row>
    <row r="1213" spans="1:4">
      <c r="A1213" s="25">
        <v>44316</v>
      </c>
      <c r="B1213" s="5">
        <f t="shared" si="52"/>
        <v>2021</v>
      </c>
      <c r="C1213" s="1">
        <f t="shared" si="53"/>
        <v>4</v>
      </c>
      <c r="D1213" s="4">
        <f>MAX(0,ROUND('FINAL INFLOW'!D1213,2))</f>
        <v>1.6</v>
      </c>
    </row>
    <row r="1214" spans="1:4">
      <c r="A1214" s="25">
        <v>44347</v>
      </c>
      <c r="B1214" s="5">
        <f t="shared" si="52"/>
        <v>2021</v>
      </c>
      <c r="C1214" s="1">
        <f t="shared" si="53"/>
        <v>5</v>
      </c>
      <c r="D1214" s="4">
        <f>MAX(0,ROUND('FINAL INFLOW'!D1214,2))</f>
        <v>0.66</v>
      </c>
    </row>
    <row r="1215" spans="1:4">
      <c r="A1215" s="25">
        <v>44377</v>
      </c>
      <c r="B1215" s="5">
        <f t="shared" si="52"/>
        <v>2021</v>
      </c>
      <c r="C1215" s="1">
        <f t="shared" si="53"/>
        <v>6</v>
      </c>
      <c r="D1215" s="4">
        <f>MAX(0,ROUND('FINAL INFLOW'!D1215,2))</f>
        <v>0.3</v>
      </c>
    </row>
    <row r="1216" spans="1:4">
      <c r="A1216" s="25">
        <v>44408</v>
      </c>
      <c r="B1216" s="5">
        <f t="shared" si="52"/>
        <v>2021</v>
      </c>
      <c r="C1216" s="1">
        <f t="shared" si="53"/>
        <v>7</v>
      </c>
      <c r="D1216" s="4">
        <f>MAX(0,ROUND('FINAL INFLOW'!D1216,2))</f>
        <v>0.23</v>
      </c>
    </row>
    <row r="1217" spans="1:4">
      <c r="A1217" s="25">
        <v>44439</v>
      </c>
      <c r="B1217" s="5">
        <f t="shared" si="52"/>
        <v>2021</v>
      </c>
      <c r="C1217" s="1">
        <f t="shared" si="53"/>
        <v>8</v>
      </c>
      <c r="D1217" s="4">
        <f>MAX(0,ROUND('FINAL INFLOW'!D1217,2))</f>
        <v>0</v>
      </c>
    </row>
    <row r="1218" spans="1:4">
      <c r="A1218" s="25">
        <v>44469</v>
      </c>
      <c r="B1218" s="5">
        <f t="shared" si="52"/>
        <v>2021</v>
      </c>
      <c r="C1218" s="1">
        <f t="shared" si="53"/>
        <v>9</v>
      </c>
      <c r="D1218" s="4">
        <f>MAX(0,ROUND('FINAL INFLOW'!D1218,2))</f>
        <v>0</v>
      </c>
    </row>
  </sheetData>
  <phoneticPr fontId="0" type="noConversion"/>
  <conditionalFormatting sqref="H20:S119">
    <cfRule type="cellIs" dxfId="96" priority="2" operator="lessThan">
      <formula>0</formula>
    </cfRule>
  </conditionalFormatting>
  <conditionalFormatting sqref="H20:S119">
    <cfRule type="cellIs" dxfId="95" priority="1" operator="lessThan">
      <formula>0</formula>
    </cfRule>
  </conditionalFormatting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Notes xmlns="d6b8f46a-a8d8-41d8-b28b-87c5c6f90efa" xsi:nil="true"/>
    <_ip_UnifiedCompliancePolicyUIAction xmlns="http://schemas.microsoft.com/sharepoint/v3" xsi:nil="true"/>
    <_ip_UnifiedCompliancePolicyProperties xmlns="http://schemas.microsoft.com/sharepoint/v3" xsi:nil="true"/>
    <lcf76f155ced4ddcb4097134ff3c332f xmlns="d6b8f46a-a8d8-41d8-b28b-87c5c6f90efa">
      <Terms xmlns="http://schemas.microsoft.com/office/infopath/2007/PartnerControls"/>
    </lcf76f155ced4ddcb4097134ff3c332f>
    <TaxCatchAll xmlns="31062a0d-ede8-4112-b4bb-00a9c1bc8e1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9C73C872588549A70384BFCF3F64DF" ma:contentTypeVersion="20" ma:contentTypeDescription="Create a new document." ma:contentTypeScope="" ma:versionID="ed736df8656fea81a314de88944beca3">
  <xsd:schema xmlns:xsd="http://www.w3.org/2001/XMLSchema" xmlns:xs="http://www.w3.org/2001/XMLSchema" xmlns:p="http://schemas.microsoft.com/office/2006/metadata/properties" xmlns:ns1="http://schemas.microsoft.com/sharepoint/v3" xmlns:ns2="d6b8f46a-a8d8-41d8-b28b-87c5c6f90efa" xmlns:ns3="2b61f907-4379-40bc-971d-a0deb9bae9b7" xmlns:ns4="31062a0d-ede8-4112-b4bb-00a9c1bc8e16" targetNamespace="http://schemas.microsoft.com/office/2006/metadata/properties" ma:root="true" ma:fieldsID="c31916dd34db63568bb596a9f71f0feb" ns1:_="" ns2:_="" ns3:_="" ns4:_="">
    <xsd:import namespace="http://schemas.microsoft.com/sharepoint/v3"/>
    <xsd:import namespace="d6b8f46a-a8d8-41d8-b28b-87c5c6f90efa"/>
    <xsd:import namespace="2b61f907-4379-40bc-971d-a0deb9bae9b7"/>
    <xsd:import namespace="31062a0d-ede8-4112-b4bb-00a9c1bc8e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1:_ip_UnifiedCompliancePolicyProperties" minOccurs="0"/>
                <xsd:element ref="ns1:_ip_UnifiedCompliancePolicyUIAction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Not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b8f46a-a8d8-41d8-b28b-87c5c6f90ef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c5df3ad-b4e5-45d1-88c9-23db5f1fe6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  <xsd:element name="Notes" ma:index="26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61f907-4379-40bc-971d-a0deb9bae9b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062a0d-ede8-4112-b4bb-00a9c1bc8e16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b7d170fd-378c-4ab5-aadb-e0eb66e7fbe8}" ma:internalName="TaxCatchAll" ma:showField="CatchAllData" ma:web="2b61f907-4379-40bc-971d-a0deb9bae9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9F8FE3-9071-4A65-A804-B7C82C80D075}">
  <ds:schemaRefs>
    <ds:schemaRef ds:uri="http://schemas.microsoft.com/office/2006/documentManagement/types"/>
    <ds:schemaRef ds:uri="http://purl.org/dc/terms/"/>
    <ds:schemaRef ds:uri="http://purl.org/dc/elements/1.1/"/>
    <ds:schemaRef ds:uri="http://purl.org/dc/dcmitype/"/>
    <ds:schemaRef ds:uri="4efec8fa-1cbf-45b0-974a-1832c0f74a37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7706A407-E7E7-4BAA-8D1D-2796ECA2688E}"/>
</file>

<file path=customXml/itemProps3.xml><?xml version="1.0" encoding="utf-8"?>
<ds:datastoreItem xmlns:ds="http://schemas.openxmlformats.org/officeDocument/2006/customXml" ds:itemID="{DCDD8BD7-355C-434C-A2B0-5CEE0686F9D8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6dd02d64-b7f3-43f7-a145-cfd68d338edf}" enabled="1" method="Standard" siteId="{0693b5ba-4b18-4d7b-9341-f32f400a5494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</vt:i4>
      </vt:variant>
    </vt:vector>
  </HeadingPairs>
  <TitlesOfParts>
    <vt:vector size="26" baseType="lpstr">
      <vt:lpstr>README</vt:lpstr>
      <vt:lpstr>USGS Schematic</vt:lpstr>
      <vt:lpstr>Watershed Map</vt:lpstr>
      <vt:lpstr>MODELA</vt:lpstr>
      <vt:lpstr>MODELB</vt:lpstr>
      <vt:lpstr>UNIMP Rock Creek 11444201</vt:lpstr>
      <vt:lpstr>Rock Creek 11444280</vt:lpstr>
      <vt:lpstr>Rock Creek 11444260</vt:lpstr>
      <vt:lpstr>Rock Creek 11444200</vt:lpstr>
      <vt:lpstr>Rock Creek 11444201</vt:lpstr>
      <vt:lpstr>Camino-Placerville Accretion</vt:lpstr>
      <vt:lpstr>Slab Creek Storage 11443450</vt:lpstr>
      <vt:lpstr>SF American 11444500</vt:lpstr>
      <vt:lpstr>SF American 11443500</vt:lpstr>
      <vt:lpstr>FNF American Folsom</vt:lpstr>
      <vt:lpstr>SF American 11443501</vt:lpstr>
      <vt:lpstr>SF American 11443300</vt:lpstr>
      <vt:lpstr>SF American 11443460</vt:lpstr>
      <vt:lpstr>FINAL INFLOW</vt:lpstr>
      <vt:lpstr>SV INPUT</vt:lpstr>
      <vt:lpstr>MODELA!Intercept2</vt:lpstr>
      <vt:lpstr>MODELB!Intercept2</vt:lpstr>
      <vt:lpstr>MODELA!Slope2</vt:lpstr>
      <vt:lpstr>MODELB!Slope2</vt:lpstr>
      <vt:lpstr>MODELA!SROW</vt:lpstr>
      <vt:lpstr>MODELB!SROW</vt:lpstr>
    </vt:vector>
  </TitlesOfParts>
  <Manager/>
  <Company>MWH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jtpayne</dc:creator>
  <cp:keywords/>
  <dc:description/>
  <cp:lastModifiedBy>Thatch, Lauren M</cp:lastModifiedBy>
  <cp:revision/>
  <dcterms:created xsi:type="dcterms:W3CDTF">2006-11-06T17:52:08Z</dcterms:created>
  <dcterms:modified xsi:type="dcterms:W3CDTF">2026-06-01T17:42:02Z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0x0101008C9C73C872588549A70384BFCF3F64DF</vt:lpwstr>
  </property>
</Properties>
</file>